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isticayalmacenaje.sharepoint.com/sites/Operaciones/Documentos compartidos/Temporal/"/>
    </mc:Choice>
  </mc:AlternateContent>
  <xr:revisionPtr revIDLastSave="0" documentId="8_{19EB3DCC-4FBA-C94D-9111-2202C2D070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tregas" sheetId="1" r:id="rId1"/>
    <sheet name="Facturación" sheetId="4" r:id="rId2"/>
    <sheet name="Estatus" sheetId="3" r:id="rId3"/>
    <sheet name="Data" sheetId="2" r:id="rId4"/>
  </sheets>
  <definedNames>
    <definedName name="_xlnm.Print_Area" localSheetId="0">Entregas!$B$4394:$Q$4446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16" i="1" l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457" i="1"/>
  <c r="A4458" i="1"/>
  <c r="AK4501" i="1"/>
  <c r="AF4501" i="1"/>
  <c r="AE4501" i="1"/>
  <c r="AD4501" i="1"/>
  <c r="N4501" i="1"/>
  <c r="A4501" i="1"/>
  <c r="AK4500" i="1"/>
  <c r="AF4500" i="1"/>
  <c r="AE4500" i="1"/>
  <c r="AD4500" i="1"/>
  <c r="N4500" i="1"/>
  <c r="A4500" i="1"/>
  <c r="AK4495" i="1"/>
  <c r="AF4495" i="1"/>
  <c r="AE4495" i="1"/>
  <c r="AD4495" i="1"/>
  <c r="N4495" i="1"/>
  <c r="A4495" i="1"/>
  <c r="AK4537" i="1"/>
  <c r="AK4538" i="1"/>
  <c r="AK4539" i="1"/>
  <c r="AK4565" i="1"/>
  <c r="AK4566" i="1"/>
  <c r="AK4567" i="1"/>
  <c r="AK4540" i="1"/>
  <c r="AK4568" i="1"/>
  <c r="AK4569" i="1"/>
  <c r="AK4570" i="1"/>
  <c r="AK4571" i="1"/>
  <c r="AF4537" i="1"/>
  <c r="AF4538" i="1"/>
  <c r="AF4539" i="1"/>
  <c r="AF4565" i="1"/>
  <c r="AF4566" i="1"/>
  <c r="AF4567" i="1"/>
  <c r="AF4540" i="1"/>
  <c r="AF4568" i="1"/>
  <c r="AF4569" i="1"/>
  <c r="AF4570" i="1"/>
  <c r="AF4571" i="1"/>
  <c r="AE4537" i="1"/>
  <c r="AE4538" i="1"/>
  <c r="AE4539" i="1"/>
  <c r="AE4565" i="1"/>
  <c r="AE4566" i="1"/>
  <c r="AE4567" i="1"/>
  <c r="AE4540" i="1"/>
  <c r="AE4568" i="1"/>
  <c r="AE4569" i="1"/>
  <c r="AE4570" i="1"/>
  <c r="AE4571" i="1"/>
  <c r="AD4537" i="1"/>
  <c r="AD4538" i="1"/>
  <c r="AD4539" i="1"/>
  <c r="AD4565" i="1"/>
  <c r="AD4566" i="1"/>
  <c r="AD4567" i="1"/>
  <c r="AD4540" i="1"/>
  <c r="AD4568" i="1"/>
  <c r="AD4569" i="1"/>
  <c r="AD4570" i="1"/>
  <c r="AD4571" i="1"/>
  <c r="N4537" i="1"/>
  <c r="N4538" i="1"/>
  <c r="N4539" i="1"/>
  <c r="N4565" i="1"/>
  <c r="N4566" i="1"/>
  <c r="N4567" i="1"/>
  <c r="N4540" i="1"/>
  <c r="N4568" i="1"/>
  <c r="N4569" i="1"/>
  <c r="N4570" i="1"/>
  <c r="N4571" i="1"/>
  <c r="A4537" i="1"/>
  <c r="A4538" i="1"/>
  <c r="A4539" i="1"/>
  <c r="A4565" i="1"/>
  <c r="A4566" i="1"/>
  <c r="A4567" i="1"/>
  <c r="A4540" i="1"/>
  <c r="A4568" i="1"/>
  <c r="A4569" i="1"/>
  <c r="A4570" i="1"/>
  <c r="A4571" i="1"/>
  <c r="AK4559" i="1"/>
  <c r="AK4560" i="1"/>
  <c r="AF4559" i="1"/>
  <c r="AF4560" i="1"/>
  <c r="AE4559" i="1"/>
  <c r="AE4560" i="1"/>
  <c r="AD4559" i="1"/>
  <c r="AD4560" i="1"/>
  <c r="A4559" i="1"/>
  <c r="A4560" i="1"/>
  <c r="N4496" i="1"/>
  <c r="N4545" i="1"/>
  <c r="N4541" i="1"/>
  <c r="N4542" i="1"/>
  <c r="N4520" i="1"/>
  <c r="N4521" i="1"/>
  <c r="N4522" i="1"/>
  <c r="N4523" i="1"/>
  <c r="N4524" i="1"/>
  <c r="N4525" i="1"/>
  <c r="N4526" i="1"/>
  <c r="N4509" i="1"/>
  <c r="N4510" i="1"/>
  <c r="N4511" i="1"/>
  <c r="N4512" i="1"/>
  <c r="N4513" i="1"/>
  <c r="N4514" i="1"/>
  <c r="N4515" i="1"/>
  <c r="N4497" i="1"/>
  <c r="N4462" i="1"/>
  <c r="N4463" i="1"/>
  <c r="N4464" i="1"/>
  <c r="N4427" i="1"/>
  <c r="AK4545" i="1"/>
  <c r="AK4546" i="1"/>
  <c r="AK4547" i="1"/>
  <c r="AF4545" i="1"/>
  <c r="AF4546" i="1"/>
  <c r="AF4547" i="1"/>
  <c r="AE4545" i="1"/>
  <c r="AE4546" i="1"/>
  <c r="AE4547" i="1"/>
  <c r="AD4545" i="1"/>
  <c r="AD4546" i="1"/>
  <c r="AD4547" i="1"/>
  <c r="N4546" i="1"/>
  <c r="N4547" i="1"/>
  <c r="A4545" i="1"/>
  <c r="A4546" i="1"/>
  <c r="A4547" i="1"/>
  <c r="AK4453" i="1"/>
  <c r="AK4454" i="1"/>
  <c r="AK4455" i="1"/>
  <c r="AK4456" i="1"/>
  <c r="AF4453" i="1"/>
  <c r="AF4454" i="1"/>
  <c r="AF4455" i="1"/>
  <c r="AF4456" i="1"/>
  <c r="AE4453" i="1"/>
  <c r="AE4454" i="1"/>
  <c r="AE4455" i="1"/>
  <c r="AE4456" i="1"/>
  <c r="AD4453" i="1"/>
  <c r="AD4454" i="1"/>
  <c r="AD4455" i="1"/>
  <c r="AD4456" i="1"/>
  <c r="N4453" i="1"/>
  <c r="N4454" i="1"/>
  <c r="N4455" i="1"/>
  <c r="N4456" i="1"/>
  <c r="A4453" i="1"/>
  <c r="A4454" i="1"/>
  <c r="A4455" i="1"/>
  <c r="A4456" i="1"/>
  <c r="AK4588" i="1"/>
  <c r="AF4588" i="1"/>
  <c r="AE4588" i="1"/>
  <c r="AD4588" i="1"/>
  <c r="N4588" i="1"/>
  <c r="A4588" i="1"/>
  <c r="N4424" i="1"/>
  <c r="N4414" i="1"/>
  <c r="AD4541" i="1"/>
  <c r="AE4541" i="1"/>
  <c r="AF4541" i="1"/>
  <c r="AG4541" i="1"/>
  <c r="AK4541" i="1"/>
  <c r="AL4541" i="1"/>
  <c r="AD4542" i="1"/>
  <c r="AE4542" i="1"/>
  <c r="AF4542" i="1"/>
  <c r="AG4542" i="1"/>
  <c r="AK4542" i="1"/>
  <c r="AL4542" i="1"/>
  <c r="AD4572" i="1"/>
  <c r="AE4572" i="1"/>
  <c r="AF4572" i="1"/>
  <c r="AG4572" i="1"/>
  <c r="AK4572" i="1"/>
  <c r="AL4572" i="1"/>
  <c r="AD4573" i="1"/>
  <c r="AE4573" i="1"/>
  <c r="AF4573" i="1"/>
  <c r="AG4573" i="1"/>
  <c r="AK4573" i="1"/>
  <c r="AL4573" i="1"/>
  <c r="AD4509" i="1"/>
  <c r="AE4509" i="1"/>
  <c r="AF4509" i="1"/>
  <c r="AG4509" i="1"/>
  <c r="AK4509" i="1"/>
  <c r="AL4509" i="1"/>
  <c r="AD4510" i="1"/>
  <c r="AE4510" i="1"/>
  <c r="AF4510" i="1"/>
  <c r="AG4510" i="1"/>
  <c r="AK4510" i="1"/>
  <c r="AL4510" i="1"/>
  <c r="AD4511" i="1"/>
  <c r="AE4511" i="1"/>
  <c r="AF4511" i="1"/>
  <c r="AG4511" i="1"/>
  <c r="AK4511" i="1"/>
  <c r="AL4511" i="1"/>
  <c r="AD4512" i="1"/>
  <c r="AE4512" i="1"/>
  <c r="AF4512" i="1"/>
  <c r="AG4512" i="1"/>
  <c r="AK4512" i="1"/>
  <c r="AL4512" i="1"/>
  <c r="AD4513" i="1"/>
  <c r="AE4513" i="1"/>
  <c r="AF4513" i="1"/>
  <c r="AG4513" i="1"/>
  <c r="AK4513" i="1"/>
  <c r="AL4513" i="1"/>
  <c r="AD4514" i="1"/>
  <c r="AE4514" i="1"/>
  <c r="AF4514" i="1"/>
  <c r="AG4514" i="1"/>
  <c r="AK4514" i="1"/>
  <c r="AL4514" i="1"/>
  <c r="AD4515" i="1"/>
  <c r="AE4515" i="1"/>
  <c r="AF4515" i="1"/>
  <c r="AG4515" i="1"/>
  <c r="AK4515" i="1"/>
  <c r="AL4515" i="1"/>
  <c r="AD4548" i="1"/>
  <c r="AE4548" i="1"/>
  <c r="AF4548" i="1"/>
  <c r="AG4548" i="1"/>
  <c r="AK4548" i="1"/>
  <c r="AL4548" i="1"/>
  <c r="AD4496" i="1"/>
  <c r="AE4496" i="1"/>
  <c r="AF4496" i="1"/>
  <c r="AG4496" i="1"/>
  <c r="AK4496" i="1"/>
  <c r="AL4496" i="1"/>
  <c r="AD4549" i="1"/>
  <c r="AE4549" i="1"/>
  <c r="AF4549" i="1"/>
  <c r="AG4549" i="1"/>
  <c r="AK4549" i="1"/>
  <c r="AL4549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52" i="1"/>
  <c r="B4580" i="1"/>
  <c r="B4581" i="1"/>
  <c r="B4582" i="1"/>
  <c r="B4583" i="1"/>
  <c r="B4584" i="1"/>
  <c r="B4585" i="1"/>
  <c r="B4586" i="1"/>
  <c r="B4587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548" i="1"/>
  <c r="B4549" i="1"/>
  <c r="B4550" i="1"/>
  <c r="B4551" i="1"/>
  <c r="B4552" i="1"/>
  <c r="B4553" i="1"/>
  <c r="B4554" i="1"/>
  <c r="B4555" i="1"/>
  <c r="B4556" i="1"/>
  <c r="B4557" i="1"/>
  <c r="B4558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427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14" i="1"/>
  <c r="A4465" i="1"/>
  <c r="A4466" i="1"/>
  <c r="A4467" i="1"/>
  <c r="A4468" i="1"/>
  <c r="A4469" i="1"/>
  <c r="A4470" i="1"/>
  <c r="A4471" i="1"/>
  <c r="A4472" i="1"/>
  <c r="A4473" i="1"/>
  <c r="A4428" i="1"/>
  <c r="A4429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30" i="1"/>
  <c r="A4494" i="1"/>
  <c r="A4431" i="1"/>
  <c r="A4437" i="1"/>
  <c r="A4432" i="1"/>
  <c r="A4433" i="1"/>
  <c r="A4434" i="1"/>
  <c r="A4435" i="1"/>
  <c r="A4436" i="1"/>
  <c r="A4452" i="1"/>
  <c r="A4462" i="1"/>
  <c r="A4463" i="1"/>
  <c r="A4464" i="1"/>
  <c r="A4459" i="1"/>
  <c r="A4460" i="1"/>
  <c r="A4461" i="1"/>
  <c r="A4497" i="1"/>
  <c r="A4498" i="1"/>
  <c r="A4499" i="1"/>
  <c r="A4502" i="1"/>
  <c r="A4503" i="1"/>
  <c r="A4506" i="1"/>
  <c r="A4507" i="1"/>
  <c r="A4508" i="1"/>
  <c r="A4534" i="1"/>
  <c r="A4535" i="1"/>
  <c r="A4536" i="1"/>
  <c r="A4543" i="1"/>
  <c r="A4544" i="1"/>
  <c r="A4533" i="1"/>
  <c r="A4504" i="1"/>
  <c r="A4505" i="1"/>
  <c r="A4550" i="1"/>
  <c r="A4551" i="1"/>
  <c r="A4552" i="1"/>
  <c r="A4553" i="1"/>
  <c r="A4554" i="1"/>
  <c r="A4563" i="1"/>
  <c r="A4564" i="1"/>
  <c r="A4574" i="1"/>
  <c r="A4575" i="1"/>
  <c r="A4576" i="1"/>
  <c r="A4577" i="1"/>
  <c r="A4578" i="1"/>
  <c r="A4555" i="1"/>
  <c r="A4556" i="1"/>
  <c r="A4557" i="1"/>
  <c r="A4558" i="1"/>
  <c r="A4580" i="1"/>
  <c r="A4581" i="1"/>
  <c r="A4582" i="1"/>
  <c r="A4583" i="1"/>
  <c r="A4589" i="1"/>
  <c r="A4590" i="1"/>
  <c r="A4591" i="1"/>
  <c r="A4592" i="1"/>
  <c r="A4593" i="1"/>
  <c r="A4584" i="1"/>
  <c r="A4585" i="1"/>
  <c r="A4586" i="1"/>
  <c r="A4587" i="1"/>
  <c r="A4596" i="1"/>
  <c r="A4597" i="1"/>
  <c r="A4600" i="1"/>
  <c r="A4601" i="1"/>
  <c r="A4602" i="1"/>
  <c r="A4603" i="1"/>
  <c r="A4604" i="1"/>
  <c r="A4598" i="1"/>
  <c r="A4599" i="1"/>
  <c r="A4594" i="1"/>
  <c r="A4595" i="1"/>
  <c r="A4605" i="1"/>
  <c r="A4606" i="1"/>
  <c r="A4541" i="1"/>
  <c r="A4542" i="1"/>
  <c r="A4572" i="1"/>
  <c r="A4573" i="1"/>
  <c r="A4509" i="1"/>
  <c r="A4510" i="1"/>
  <c r="A4511" i="1"/>
  <c r="A4512" i="1"/>
  <c r="A4513" i="1"/>
  <c r="A4514" i="1"/>
  <c r="A4515" i="1"/>
  <c r="A4548" i="1"/>
  <c r="A4496" i="1"/>
  <c r="A4549" i="1"/>
  <c r="AE4240" i="1"/>
  <c r="AF4240" i="1"/>
  <c r="AK4240" i="1"/>
  <c r="AE4254" i="1"/>
  <c r="AF4254" i="1"/>
  <c r="AK4254" i="1"/>
  <c r="AE4255" i="1"/>
  <c r="AF4255" i="1"/>
  <c r="AK4255" i="1"/>
  <c r="AH4258" i="1"/>
  <c r="AI4258" i="1"/>
  <c r="AH4259" i="1"/>
  <c r="AI4259" i="1"/>
  <c r="AH4260" i="1"/>
  <c r="AI4260" i="1"/>
  <c r="AH4261" i="1"/>
  <c r="AI4261" i="1"/>
  <c r="AE4262" i="1"/>
  <c r="AF4262" i="1"/>
  <c r="AH4262" i="1"/>
  <c r="AI4262" i="1"/>
  <c r="AJ4262" i="1"/>
  <c r="AK4262" i="1"/>
  <c r="AE4263" i="1"/>
  <c r="AF4263" i="1"/>
  <c r="AH4263" i="1"/>
  <c r="AI4263" i="1"/>
  <c r="AJ4263" i="1"/>
  <c r="AK4263" i="1"/>
  <c r="AE4264" i="1"/>
  <c r="AF4264" i="1"/>
  <c r="AH4264" i="1"/>
  <c r="AI4264" i="1"/>
  <c r="AJ4264" i="1"/>
  <c r="AK4264" i="1"/>
  <c r="AE4265" i="1"/>
  <c r="AF4265" i="1"/>
  <c r="AH4265" i="1"/>
  <c r="AI4265" i="1"/>
  <c r="AJ4265" i="1"/>
  <c r="AK4265" i="1"/>
  <c r="AH4266" i="1"/>
  <c r="AI4266" i="1"/>
  <c r="AH4267" i="1"/>
  <c r="AI4267" i="1"/>
  <c r="AH4268" i="1"/>
  <c r="AI4268" i="1"/>
  <c r="AH4269" i="1"/>
  <c r="AI4269" i="1"/>
  <c r="AH4270" i="1"/>
  <c r="AI4270" i="1"/>
  <c r="AH4271" i="1"/>
  <c r="AI4271" i="1"/>
  <c r="AH4272" i="1"/>
  <c r="AI4272" i="1"/>
  <c r="AH4273" i="1"/>
  <c r="AI4273" i="1"/>
  <c r="AH4274" i="1"/>
  <c r="AI4274" i="1"/>
  <c r="AH4275" i="1"/>
  <c r="AI4275" i="1"/>
  <c r="AH4276" i="1"/>
  <c r="AI4276" i="1"/>
  <c r="AH4277" i="1"/>
  <c r="AI4277" i="1"/>
  <c r="AH4278" i="1"/>
  <c r="AI4278" i="1"/>
  <c r="AH4279" i="1"/>
  <c r="AI4279" i="1"/>
  <c r="AH4280" i="1"/>
  <c r="AI4280" i="1"/>
  <c r="AD4281" i="1"/>
  <c r="AE4281" i="1"/>
  <c r="AF4281" i="1"/>
  <c r="AH4281" i="1"/>
  <c r="AI4281" i="1"/>
  <c r="AJ4281" i="1"/>
  <c r="AK4281" i="1"/>
  <c r="AH4282" i="1"/>
  <c r="AI4282" i="1"/>
  <c r="AH4283" i="1"/>
  <c r="AI4283" i="1"/>
  <c r="AH4284" i="1"/>
  <c r="AI4284" i="1"/>
  <c r="AH4285" i="1"/>
  <c r="AI4285" i="1"/>
  <c r="AH4286" i="1"/>
  <c r="AI4286" i="1"/>
  <c r="AD4287" i="1"/>
  <c r="AE4287" i="1"/>
  <c r="AF4287" i="1"/>
  <c r="AH4287" i="1"/>
  <c r="AI4287" i="1"/>
  <c r="AJ4287" i="1"/>
  <c r="AK4287" i="1"/>
  <c r="AH4288" i="1"/>
  <c r="AI4288" i="1"/>
  <c r="AH4289" i="1"/>
  <c r="AI4289" i="1"/>
  <c r="AH4290" i="1"/>
  <c r="AI4290" i="1"/>
  <c r="AH4291" i="1"/>
  <c r="AI4291" i="1"/>
  <c r="AH4292" i="1"/>
  <c r="AI4292" i="1"/>
  <c r="AH4293" i="1"/>
  <c r="AI4293" i="1"/>
  <c r="AH4294" i="1"/>
  <c r="AI4294" i="1"/>
  <c r="AH4295" i="1"/>
  <c r="AI4295" i="1"/>
  <c r="AH4296" i="1"/>
  <c r="AI4296" i="1"/>
  <c r="AH4297" i="1"/>
  <c r="AI4297" i="1"/>
  <c r="AH4298" i="1"/>
  <c r="AI4298" i="1"/>
  <c r="AH4299" i="1"/>
  <c r="AI4299" i="1"/>
  <c r="AH4300" i="1"/>
  <c r="AI4300" i="1"/>
  <c r="AH4301" i="1"/>
  <c r="AI4301" i="1"/>
  <c r="AH4302" i="1"/>
  <c r="AI4302" i="1"/>
  <c r="AH4303" i="1"/>
  <c r="AI4303" i="1"/>
  <c r="AH4304" i="1"/>
  <c r="AI4304" i="1"/>
  <c r="AH4305" i="1"/>
  <c r="AI4305" i="1"/>
  <c r="AH4306" i="1"/>
  <c r="AI4306" i="1"/>
  <c r="AH4307" i="1"/>
  <c r="AI4307" i="1"/>
  <c r="AH4308" i="1"/>
  <c r="AI4308" i="1"/>
  <c r="AH4309" i="1"/>
  <c r="AI4309" i="1"/>
  <c r="AH4310" i="1"/>
  <c r="AI4310" i="1"/>
  <c r="AH4311" i="1"/>
  <c r="AI4311" i="1"/>
  <c r="AH4312" i="1"/>
  <c r="AI4312" i="1"/>
  <c r="AH4313" i="1"/>
  <c r="AI4313" i="1"/>
  <c r="AH4314" i="1"/>
  <c r="AI4314" i="1"/>
  <c r="AH4315" i="1"/>
  <c r="AI4315" i="1"/>
  <c r="AH4316" i="1"/>
  <c r="AI4316" i="1"/>
  <c r="AH4317" i="1"/>
  <c r="AI4317" i="1"/>
  <c r="AH4318" i="1"/>
  <c r="AI4318" i="1"/>
  <c r="AH4319" i="1"/>
  <c r="AI4319" i="1"/>
  <c r="AH4320" i="1"/>
  <c r="AI4320" i="1"/>
  <c r="AH4321" i="1"/>
  <c r="AI4321" i="1"/>
  <c r="AH4322" i="1"/>
  <c r="AI4322" i="1"/>
  <c r="AH4323" i="1"/>
  <c r="AI4323" i="1"/>
  <c r="AH4324" i="1"/>
  <c r="AI4324" i="1"/>
  <c r="AH4325" i="1"/>
  <c r="AI4325" i="1"/>
  <c r="AH4326" i="1"/>
  <c r="AI4326" i="1"/>
  <c r="AH4327" i="1"/>
  <c r="AI4327" i="1"/>
  <c r="AH4328" i="1"/>
  <c r="AI4328" i="1"/>
  <c r="AH4329" i="1"/>
  <c r="AI4329" i="1"/>
  <c r="AH4330" i="1"/>
  <c r="AI4330" i="1"/>
  <c r="AH4331" i="1"/>
  <c r="AI4331" i="1"/>
  <c r="AH4332" i="1"/>
  <c r="AI4332" i="1"/>
  <c r="AH4333" i="1"/>
  <c r="AI4333" i="1"/>
  <c r="AH4334" i="1"/>
  <c r="AI4334" i="1"/>
  <c r="AH4335" i="1"/>
  <c r="AI4335" i="1"/>
  <c r="AH4336" i="1"/>
  <c r="AI4336" i="1"/>
  <c r="AH4337" i="1"/>
  <c r="AI4337" i="1"/>
  <c r="AE4338" i="1"/>
  <c r="AF4338" i="1"/>
  <c r="AH4338" i="1"/>
  <c r="AI4338" i="1"/>
  <c r="AJ4338" i="1"/>
  <c r="AK4338" i="1"/>
  <c r="AH4339" i="1"/>
  <c r="AI4339" i="1"/>
  <c r="AH4340" i="1"/>
  <c r="AI4340" i="1"/>
  <c r="AH4341" i="1"/>
  <c r="AI4341" i="1"/>
  <c r="AD4342" i="1"/>
  <c r="AE4342" i="1"/>
  <c r="AF4342" i="1"/>
  <c r="AH4342" i="1"/>
  <c r="AI4342" i="1"/>
  <c r="AJ4342" i="1"/>
  <c r="AK4342" i="1"/>
  <c r="AH4343" i="1"/>
  <c r="AI4343" i="1"/>
  <c r="AH4344" i="1"/>
  <c r="AI4344" i="1"/>
  <c r="AH4345" i="1"/>
  <c r="AI4345" i="1"/>
  <c r="AD4346" i="1"/>
  <c r="AE4346" i="1"/>
  <c r="AF4346" i="1"/>
  <c r="AH4346" i="1"/>
  <c r="AI4346" i="1"/>
  <c r="AJ4346" i="1"/>
  <c r="AK4346" i="1"/>
  <c r="AH4347" i="1"/>
  <c r="AI4347" i="1"/>
  <c r="AH4348" i="1"/>
  <c r="AI4348" i="1"/>
  <c r="AD4349" i="1"/>
  <c r="AE4349" i="1"/>
  <c r="AF4349" i="1"/>
  <c r="AH4349" i="1"/>
  <c r="AI4349" i="1"/>
  <c r="AJ4349" i="1"/>
  <c r="AK4349" i="1"/>
  <c r="AD4350" i="1"/>
  <c r="AE4350" i="1"/>
  <c r="AF4350" i="1"/>
  <c r="AH4350" i="1"/>
  <c r="AI4350" i="1"/>
  <c r="AJ4350" i="1"/>
  <c r="AK4350" i="1"/>
  <c r="AD4351" i="1"/>
  <c r="AE4351" i="1"/>
  <c r="AF4351" i="1"/>
  <c r="AH4351" i="1"/>
  <c r="AI4351" i="1"/>
  <c r="AJ4351" i="1"/>
  <c r="AK4351" i="1"/>
  <c r="AD4352" i="1"/>
  <c r="AE4352" i="1"/>
  <c r="AF4352" i="1"/>
  <c r="AH4352" i="1"/>
  <c r="AI4352" i="1"/>
  <c r="AJ4352" i="1"/>
  <c r="AK4352" i="1"/>
  <c r="AH4353" i="1"/>
  <c r="AI4353" i="1"/>
  <c r="AH4354" i="1"/>
  <c r="AI4354" i="1"/>
  <c r="AH4355" i="1"/>
  <c r="AI4355" i="1"/>
  <c r="AH4356" i="1"/>
  <c r="AI4356" i="1"/>
  <c r="AH4357" i="1"/>
  <c r="AI4357" i="1"/>
  <c r="AH4358" i="1"/>
  <c r="AI4358" i="1"/>
  <c r="AH4359" i="1"/>
  <c r="AI4359" i="1"/>
  <c r="AH4360" i="1"/>
  <c r="AI4360" i="1"/>
  <c r="AH4361" i="1"/>
  <c r="AI4361" i="1"/>
  <c r="AD4362" i="1"/>
  <c r="AE4362" i="1"/>
  <c r="AF4362" i="1"/>
  <c r="AH4362" i="1"/>
  <c r="AI4362" i="1"/>
  <c r="AJ4362" i="1"/>
  <c r="AK4362" i="1"/>
  <c r="AH4363" i="1"/>
  <c r="AI4363" i="1"/>
  <c r="AH4364" i="1"/>
  <c r="AI4364" i="1"/>
  <c r="AH4365" i="1"/>
  <c r="AI4365" i="1"/>
  <c r="AH4366" i="1"/>
  <c r="AI4366" i="1"/>
  <c r="AH4367" i="1"/>
  <c r="AI4367" i="1"/>
  <c r="AH4368" i="1"/>
  <c r="AI4368" i="1"/>
  <c r="AH4369" i="1"/>
  <c r="AI4369" i="1"/>
  <c r="AH4370" i="1"/>
  <c r="AI4370" i="1"/>
  <c r="AH4371" i="1"/>
  <c r="AI4371" i="1"/>
  <c r="AH4372" i="1"/>
  <c r="AI4372" i="1"/>
  <c r="AH4373" i="1"/>
  <c r="AI4373" i="1"/>
  <c r="AH4374" i="1"/>
  <c r="AI4374" i="1"/>
  <c r="AE4375" i="1"/>
  <c r="AF4375" i="1"/>
  <c r="AH4375" i="1"/>
  <c r="AI4375" i="1"/>
  <c r="AJ4375" i="1"/>
  <c r="AK4375" i="1"/>
  <c r="AE4376" i="1"/>
  <c r="AF4376" i="1"/>
  <c r="AH4376" i="1"/>
  <c r="AI4376" i="1"/>
  <c r="AJ4376" i="1"/>
  <c r="AK4376" i="1"/>
  <c r="AH4377" i="1"/>
  <c r="AI4377" i="1"/>
  <c r="AH4378" i="1"/>
  <c r="AI4378" i="1"/>
  <c r="AH4379" i="1"/>
  <c r="AI4379" i="1"/>
  <c r="AH4380" i="1"/>
  <c r="AI4380" i="1"/>
  <c r="AH4381" i="1"/>
  <c r="AI4381" i="1"/>
  <c r="AH4382" i="1"/>
  <c r="AI4382" i="1"/>
  <c r="AH4383" i="1"/>
  <c r="AI4383" i="1"/>
  <c r="AH4384" i="1"/>
  <c r="AI4384" i="1"/>
  <c r="AH4385" i="1"/>
  <c r="AI4385" i="1"/>
  <c r="AH4386" i="1"/>
  <c r="AI4386" i="1"/>
  <c r="AH4387" i="1"/>
  <c r="AI4387" i="1"/>
  <c r="AD4388" i="1"/>
  <c r="AE4388" i="1"/>
  <c r="AF4388" i="1"/>
  <c r="AH4388" i="1"/>
  <c r="AI4388" i="1"/>
  <c r="AJ4388" i="1"/>
  <c r="AK4388" i="1"/>
  <c r="AH4389" i="1"/>
  <c r="AI4389" i="1"/>
  <c r="AH4390" i="1"/>
  <c r="AI4390" i="1"/>
  <c r="AH4391" i="1"/>
  <c r="AI4391" i="1"/>
  <c r="AH4392" i="1"/>
  <c r="AI4392" i="1"/>
  <c r="AH4427" i="1"/>
  <c r="AI4427" i="1"/>
  <c r="AH4393" i="1"/>
  <c r="AI4393" i="1"/>
  <c r="AD4394" i="1"/>
  <c r="AE4394" i="1"/>
  <c r="AF4394" i="1"/>
  <c r="AH4394" i="1"/>
  <c r="AI4394" i="1"/>
  <c r="AJ4394" i="1"/>
  <c r="AK4394" i="1"/>
  <c r="AH4395" i="1"/>
  <c r="AI4395" i="1"/>
  <c r="AH4396" i="1"/>
  <c r="AI4396" i="1"/>
  <c r="AH4397" i="1"/>
  <c r="AI4397" i="1"/>
  <c r="AD4398" i="1"/>
  <c r="AE4398" i="1"/>
  <c r="AF4398" i="1"/>
  <c r="AH4398" i="1"/>
  <c r="AI4398" i="1"/>
  <c r="AJ4398" i="1"/>
  <c r="AK4398" i="1"/>
  <c r="AD4399" i="1"/>
  <c r="AE4399" i="1"/>
  <c r="AF4399" i="1"/>
  <c r="AH4399" i="1"/>
  <c r="AI4399" i="1"/>
  <c r="AJ4399" i="1"/>
  <c r="AK4399" i="1"/>
  <c r="AH4400" i="1"/>
  <c r="AI4400" i="1"/>
  <c r="AH4401" i="1"/>
  <c r="AI4401" i="1"/>
  <c r="AH4402" i="1"/>
  <c r="AI4402" i="1"/>
  <c r="AH4403" i="1"/>
  <c r="AI4403" i="1"/>
  <c r="AD4404" i="1"/>
  <c r="AE4404" i="1"/>
  <c r="AF4404" i="1"/>
  <c r="AH4404" i="1"/>
  <c r="AI4404" i="1"/>
  <c r="AJ4404" i="1"/>
  <c r="AK4404" i="1"/>
  <c r="AH4405" i="1"/>
  <c r="AI4405" i="1"/>
  <c r="AH4406" i="1"/>
  <c r="AI4406" i="1"/>
  <c r="AH4407" i="1"/>
  <c r="AI4407" i="1"/>
  <c r="AH4408" i="1"/>
  <c r="AI4408" i="1"/>
  <c r="AH4409" i="1"/>
  <c r="AI4409" i="1"/>
  <c r="AD4410" i="1"/>
  <c r="AE4410" i="1"/>
  <c r="AF4410" i="1"/>
  <c r="AH4410" i="1"/>
  <c r="AI4410" i="1"/>
  <c r="AJ4410" i="1"/>
  <c r="AK4410" i="1"/>
  <c r="AH4411" i="1"/>
  <c r="AI4411" i="1"/>
  <c r="AH4412" i="1"/>
  <c r="AI4412" i="1"/>
  <c r="AH4413" i="1"/>
  <c r="AI4413" i="1"/>
  <c r="AH4415" i="1"/>
  <c r="AI4415" i="1"/>
  <c r="AH4416" i="1"/>
  <c r="AI4416" i="1"/>
  <c r="AH4417" i="1"/>
  <c r="AI4417" i="1"/>
  <c r="AH4418" i="1"/>
  <c r="AI4418" i="1"/>
  <c r="AH4419" i="1"/>
  <c r="AI4419" i="1"/>
  <c r="AH4420" i="1"/>
  <c r="AI4420" i="1"/>
  <c r="AH4421" i="1"/>
  <c r="AI4421" i="1"/>
  <c r="AH4422" i="1"/>
  <c r="AI4422" i="1"/>
  <c r="AH4423" i="1"/>
  <c r="AI4423" i="1"/>
  <c r="AH4424" i="1"/>
  <c r="AI4424" i="1"/>
  <c r="AH4425" i="1"/>
  <c r="AI4425" i="1"/>
  <c r="AH4426" i="1"/>
  <c r="AI4426" i="1"/>
  <c r="AH4438" i="1"/>
  <c r="AI4438" i="1"/>
  <c r="AH4439" i="1"/>
  <c r="AI4439" i="1"/>
  <c r="AD4440" i="1"/>
  <c r="AE4440" i="1"/>
  <c r="AF4440" i="1"/>
  <c r="AH4440" i="1"/>
  <c r="AI4440" i="1"/>
  <c r="AJ4440" i="1"/>
  <c r="AK4440" i="1"/>
  <c r="AD4441" i="1"/>
  <c r="AE4441" i="1"/>
  <c r="AF4441" i="1"/>
  <c r="AH4441" i="1"/>
  <c r="AI4441" i="1"/>
  <c r="AJ4441" i="1"/>
  <c r="AK4441" i="1"/>
  <c r="AD4442" i="1"/>
  <c r="AE4442" i="1"/>
  <c r="AF4442" i="1"/>
  <c r="AH4442" i="1"/>
  <c r="AI4442" i="1"/>
  <c r="AJ4442" i="1"/>
  <c r="AK4442" i="1"/>
  <c r="AD4443" i="1"/>
  <c r="AE4443" i="1"/>
  <c r="AF4443" i="1"/>
  <c r="AH4443" i="1"/>
  <c r="AI4443" i="1"/>
  <c r="AJ4443" i="1"/>
  <c r="AK4443" i="1"/>
  <c r="AH4444" i="1"/>
  <c r="AI4444" i="1"/>
  <c r="AH4445" i="1"/>
  <c r="AI4445" i="1"/>
  <c r="AH4446" i="1"/>
  <c r="AI4446" i="1"/>
  <c r="AH4447" i="1"/>
  <c r="AI4447" i="1"/>
  <c r="AH4448" i="1"/>
  <c r="AI4448" i="1"/>
  <c r="AH4449" i="1"/>
  <c r="AI4449" i="1"/>
  <c r="AH4450" i="1"/>
  <c r="AI4450" i="1"/>
  <c r="AH4451" i="1"/>
  <c r="AI4451" i="1"/>
  <c r="AH4414" i="1"/>
  <c r="AI4414" i="1"/>
  <c r="AH4465" i="1"/>
  <c r="AI4465" i="1"/>
  <c r="AH4466" i="1"/>
  <c r="AI4466" i="1"/>
  <c r="AH4467" i="1"/>
  <c r="AI4467" i="1"/>
  <c r="AH4468" i="1"/>
  <c r="AI4468" i="1"/>
  <c r="AH4469" i="1"/>
  <c r="AI4469" i="1"/>
  <c r="AH4470" i="1"/>
  <c r="AI4470" i="1"/>
  <c r="AH4471" i="1"/>
  <c r="AI4471" i="1"/>
  <c r="AH4472" i="1"/>
  <c r="AI4472" i="1"/>
  <c r="AH4473" i="1"/>
  <c r="AI4473" i="1"/>
  <c r="AH4428" i="1"/>
  <c r="AI4428" i="1"/>
  <c r="AH4429" i="1"/>
  <c r="AI4429" i="1"/>
  <c r="AH4474" i="1"/>
  <c r="AI4474" i="1"/>
  <c r="AH4475" i="1"/>
  <c r="AI4475" i="1"/>
  <c r="AH4476" i="1"/>
  <c r="AI4476" i="1"/>
  <c r="AH4477" i="1"/>
  <c r="AI4477" i="1"/>
  <c r="AH4478" i="1"/>
  <c r="AI4478" i="1"/>
  <c r="AH4479" i="1"/>
  <c r="AI4479" i="1"/>
  <c r="AH4480" i="1"/>
  <c r="AI4480" i="1"/>
  <c r="AH4481" i="1"/>
  <c r="AI4481" i="1"/>
  <c r="AH4482" i="1"/>
  <c r="AI4482" i="1"/>
  <c r="AH4483" i="1"/>
  <c r="AI4483" i="1"/>
  <c r="AH4484" i="1"/>
  <c r="AI4484" i="1"/>
  <c r="AH4485" i="1"/>
  <c r="AI4485" i="1"/>
  <c r="AH4486" i="1"/>
  <c r="AI4486" i="1"/>
  <c r="AH4487" i="1"/>
  <c r="AI4487" i="1"/>
  <c r="AH4488" i="1"/>
  <c r="AI4488" i="1"/>
  <c r="AH4489" i="1"/>
  <c r="AI4489" i="1"/>
  <c r="AH4490" i="1"/>
  <c r="AI4490" i="1"/>
  <c r="AH4491" i="1"/>
  <c r="AI4491" i="1"/>
  <c r="AH4492" i="1"/>
  <c r="AI4492" i="1"/>
  <c r="AH4493" i="1"/>
  <c r="AI4493" i="1"/>
  <c r="AH4430" i="1"/>
  <c r="AI4430" i="1"/>
  <c r="AH4494" i="1"/>
  <c r="AI4494" i="1"/>
  <c r="AH4431" i="1"/>
  <c r="AI4431" i="1"/>
  <c r="AH4437" i="1"/>
  <c r="AI4437" i="1"/>
  <c r="AH4432" i="1"/>
  <c r="AI4432" i="1"/>
  <c r="AH4433" i="1"/>
  <c r="AI4433" i="1"/>
  <c r="AH4434" i="1"/>
  <c r="AI4434" i="1"/>
  <c r="AH4435" i="1"/>
  <c r="AI4435" i="1"/>
  <c r="AH4436" i="1"/>
  <c r="AI4436" i="1"/>
  <c r="AH4452" i="1"/>
  <c r="AI4452" i="1"/>
  <c r="AH4462" i="1"/>
  <c r="AI4462" i="1"/>
  <c r="AH4463" i="1"/>
  <c r="AI4463" i="1"/>
  <c r="AH4464" i="1"/>
  <c r="AI4464" i="1"/>
  <c r="AH4459" i="1"/>
  <c r="AI4459" i="1"/>
  <c r="AH4460" i="1"/>
  <c r="AI4460" i="1"/>
  <c r="AH4461" i="1"/>
  <c r="AI4461" i="1"/>
  <c r="AD4521" i="1"/>
  <c r="AE4521" i="1"/>
  <c r="AF4521" i="1"/>
  <c r="AG4521" i="1"/>
  <c r="AH4521" i="1"/>
  <c r="AI4521" i="1"/>
  <c r="AJ4521" i="1"/>
  <c r="AK4521" i="1"/>
  <c r="AL4521" i="1"/>
  <c r="AD4522" i="1"/>
  <c r="AE4522" i="1"/>
  <c r="AF4522" i="1"/>
  <c r="AG4522" i="1"/>
  <c r="AH4522" i="1"/>
  <c r="AI4522" i="1"/>
  <c r="AJ4522" i="1"/>
  <c r="AK4522" i="1"/>
  <c r="AL4522" i="1"/>
  <c r="AD4523" i="1"/>
  <c r="AE4523" i="1"/>
  <c r="AF4523" i="1"/>
  <c r="AG4523" i="1"/>
  <c r="AH4523" i="1"/>
  <c r="AI4523" i="1"/>
  <c r="AJ4523" i="1"/>
  <c r="AK4523" i="1"/>
  <c r="AL4523" i="1"/>
  <c r="AD4524" i="1"/>
  <c r="AE4524" i="1"/>
  <c r="AF4524" i="1"/>
  <c r="AG4524" i="1"/>
  <c r="AH4524" i="1"/>
  <c r="AI4524" i="1"/>
  <c r="AJ4524" i="1"/>
  <c r="AK4524" i="1"/>
  <c r="AL4524" i="1"/>
  <c r="AD4525" i="1"/>
  <c r="AE4525" i="1"/>
  <c r="AF4525" i="1"/>
  <c r="AG4525" i="1"/>
  <c r="AH4525" i="1"/>
  <c r="AI4525" i="1"/>
  <c r="AJ4525" i="1"/>
  <c r="AK4525" i="1"/>
  <c r="AL4525" i="1"/>
  <c r="AD4526" i="1"/>
  <c r="AE4526" i="1"/>
  <c r="AF4526" i="1"/>
  <c r="AG4526" i="1"/>
  <c r="AH4526" i="1"/>
  <c r="AI4526" i="1"/>
  <c r="AJ4526" i="1"/>
  <c r="AK4526" i="1"/>
  <c r="AL4526" i="1"/>
  <c r="AH4527" i="1"/>
  <c r="AI4527" i="1"/>
  <c r="AD4497" i="1"/>
  <c r="AE4497" i="1"/>
  <c r="AF4497" i="1"/>
  <c r="AH4497" i="1"/>
  <c r="AI4497" i="1"/>
  <c r="AJ4497" i="1"/>
  <c r="AK4497" i="1"/>
  <c r="AD4498" i="1"/>
  <c r="AE4498" i="1"/>
  <c r="AF4498" i="1"/>
  <c r="AH4498" i="1"/>
  <c r="AI4498" i="1"/>
  <c r="AJ4498" i="1"/>
  <c r="AK4498" i="1"/>
  <c r="AD4499" i="1"/>
  <c r="AE4499" i="1"/>
  <c r="AF4499" i="1"/>
  <c r="AH4499" i="1"/>
  <c r="AI4499" i="1"/>
  <c r="AJ4499" i="1"/>
  <c r="AK4499" i="1"/>
  <c r="AH4502" i="1"/>
  <c r="AI4502" i="1"/>
  <c r="AH4503" i="1"/>
  <c r="AI4503" i="1"/>
  <c r="AH4506" i="1"/>
  <c r="AI4506" i="1"/>
  <c r="AH4507" i="1"/>
  <c r="AI4507" i="1"/>
  <c r="AH4508" i="1"/>
  <c r="AI4508" i="1"/>
  <c r="AH4534" i="1"/>
  <c r="AI4534" i="1"/>
  <c r="AH4535" i="1"/>
  <c r="AI4535" i="1"/>
  <c r="AH4536" i="1"/>
  <c r="AI4536" i="1"/>
  <c r="AD4543" i="1"/>
  <c r="AE4543" i="1"/>
  <c r="AF4543" i="1"/>
  <c r="AH4543" i="1"/>
  <c r="AI4543" i="1"/>
  <c r="AJ4543" i="1"/>
  <c r="AK4543" i="1"/>
  <c r="AD4544" i="1"/>
  <c r="AE4544" i="1"/>
  <c r="AF4544" i="1"/>
  <c r="AH4544" i="1"/>
  <c r="AI4544" i="1"/>
  <c r="AJ4544" i="1"/>
  <c r="AK4544" i="1"/>
  <c r="AH4532" i="1"/>
  <c r="AI4532" i="1"/>
  <c r="AH4533" i="1"/>
  <c r="AI4533" i="1"/>
  <c r="AH4519" i="1"/>
  <c r="AI4519" i="1"/>
  <c r="AH4504" i="1"/>
  <c r="AI4504" i="1"/>
  <c r="AH4505" i="1"/>
  <c r="AI4505" i="1"/>
  <c r="AD4550" i="1"/>
  <c r="AE4550" i="1"/>
  <c r="AF4550" i="1"/>
  <c r="AH4550" i="1"/>
  <c r="AI4550" i="1"/>
  <c r="AJ4550" i="1"/>
  <c r="AK4550" i="1"/>
  <c r="AD4551" i="1"/>
  <c r="AE4551" i="1"/>
  <c r="AF4551" i="1"/>
  <c r="AH4551" i="1"/>
  <c r="AI4551" i="1"/>
  <c r="AJ4551" i="1"/>
  <c r="AK4551" i="1"/>
  <c r="AD4552" i="1"/>
  <c r="AE4552" i="1"/>
  <c r="AF4552" i="1"/>
  <c r="AH4552" i="1"/>
  <c r="AI4552" i="1"/>
  <c r="AJ4552" i="1"/>
  <c r="AK4552" i="1"/>
  <c r="AH4553" i="1"/>
  <c r="AI4553" i="1"/>
  <c r="AH4554" i="1"/>
  <c r="AI4554" i="1"/>
  <c r="AH4563" i="1"/>
  <c r="AI4563" i="1"/>
  <c r="AH4564" i="1"/>
  <c r="AI4564" i="1"/>
  <c r="AD4574" i="1"/>
  <c r="AE4574" i="1"/>
  <c r="AF4574" i="1"/>
  <c r="AH4574" i="1"/>
  <c r="AI4574" i="1"/>
  <c r="AJ4574" i="1"/>
  <c r="AK4574" i="1"/>
  <c r="AD4575" i="1"/>
  <c r="AE4575" i="1"/>
  <c r="AF4575" i="1"/>
  <c r="AH4575" i="1"/>
  <c r="AI4575" i="1"/>
  <c r="AJ4575" i="1"/>
  <c r="AK4575" i="1"/>
  <c r="AH4576" i="1"/>
  <c r="AI4576" i="1"/>
  <c r="AH4577" i="1"/>
  <c r="AI4577" i="1"/>
  <c r="AH4578" i="1"/>
  <c r="AI4578" i="1"/>
  <c r="AH4555" i="1"/>
  <c r="AI4555" i="1"/>
  <c r="AH4556" i="1"/>
  <c r="AI4556" i="1"/>
  <c r="AH4557" i="1"/>
  <c r="AI4557" i="1"/>
  <c r="AH4558" i="1"/>
  <c r="AI4558" i="1"/>
  <c r="AD4580" i="1"/>
  <c r="AE4580" i="1"/>
  <c r="AF4580" i="1"/>
  <c r="AH4580" i="1"/>
  <c r="AI4580" i="1"/>
  <c r="AJ4580" i="1"/>
  <c r="AK4580" i="1"/>
  <c r="AD4581" i="1"/>
  <c r="AE4581" i="1"/>
  <c r="AF4581" i="1"/>
  <c r="AH4581" i="1"/>
  <c r="AI4581" i="1"/>
  <c r="AJ4581" i="1"/>
  <c r="AK4581" i="1"/>
  <c r="AH4582" i="1"/>
  <c r="AI4582" i="1"/>
  <c r="AH4583" i="1"/>
  <c r="AI4583" i="1"/>
  <c r="AD4589" i="1"/>
  <c r="AE4589" i="1"/>
  <c r="AF4589" i="1"/>
  <c r="AH4589" i="1"/>
  <c r="AI4589" i="1"/>
  <c r="AJ4589" i="1"/>
  <c r="AK4589" i="1"/>
  <c r="AD4590" i="1"/>
  <c r="AE4590" i="1"/>
  <c r="AF4590" i="1"/>
  <c r="AH4590" i="1"/>
  <c r="AI4590" i="1"/>
  <c r="AJ4590" i="1"/>
  <c r="AK4590" i="1"/>
  <c r="AH4591" i="1"/>
  <c r="AI4591" i="1"/>
  <c r="AH4592" i="1"/>
  <c r="AI4592" i="1"/>
  <c r="AH4593" i="1"/>
  <c r="AI4593" i="1"/>
  <c r="AH4584" i="1"/>
  <c r="AI4584" i="1"/>
  <c r="AH4585" i="1"/>
  <c r="AI4585" i="1"/>
  <c r="AH4586" i="1"/>
  <c r="AI4586" i="1"/>
  <c r="AH4587" i="1"/>
  <c r="AI4587" i="1"/>
  <c r="AH4596" i="1"/>
  <c r="AI4596" i="1"/>
  <c r="AH4597" i="1"/>
  <c r="AI4597" i="1"/>
  <c r="AH4600" i="1"/>
  <c r="AI4600" i="1"/>
  <c r="AH4601" i="1"/>
  <c r="AI4601" i="1"/>
  <c r="AH4602" i="1"/>
  <c r="AI4602" i="1"/>
  <c r="AH4603" i="1"/>
  <c r="AI4603" i="1"/>
  <c r="AH4604" i="1"/>
  <c r="AI4604" i="1"/>
  <c r="AH4598" i="1"/>
  <c r="AI4598" i="1"/>
  <c r="AH4599" i="1"/>
  <c r="AI4599" i="1"/>
  <c r="AH4594" i="1"/>
  <c r="AI4594" i="1"/>
  <c r="AH4595" i="1"/>
  <c r="AI4595" i="1"/>
  <c r="AH4605" i="1"/>
  <c r="AI4605" i="1"/>
  <c r="AH4606" i="1"/>
  <c r="AI4606" i="1"/>
  <c r="AK4595" i="1"/>
  <c r="AF4595" i="1"/>
  <c r="AE4595" i="1"/>
  <c r="AD4595" i="1"/>
  <c r="N4595" i="1"/>
  <c r="AK4594" i="1"/>
  <c r="AF4594" i="1"/>
  <c r="AE4594" i="1"/>
  <c r="AD4594" i="1"/>
  <c r="N4594" i="1"/>
  <c r="N4423" i="1"/>
  <c r="AK4465" i="1"/>
  <c r="AK4466" i="1"/>
  <c r="AK4467" i="1"/>
  <c r="AK4468" i="1"/>
  <c r="AK4469" i="1"/>
  <c r="AK4470" i="1"/>
  <c r="AK4471" i="1"/>
  <c r="AK4472" i="1"/>
  <c r="AK4473" i="1"/>
  <c r="AK4428" i="1"/>
  <c r="AK4429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30" i="1"/>
  <c r="AK4494" i="1"/>
  <c r="AK4431" i="1"/>
  <c r="AK4437" i="1"/>
  <c r="AK4432" i="1"/>
  <c r="AK4433" i="1"/>
  <c r="AK4434" i="1"/>
  <c r="AK4435" i="1"/>
  <c r="AK4436" i="1"/>
  <c r="AF4465" i="1"/>
  <c r="AF4466" i="1"/>
  <c r="AG4466" i="1"/>
  <c r="AF4467" i="1"/>
  <c r="AF4468" i="1"/>
  <c r="AF4469" i="1"/>
  <c r="AF4470" i="1"/>
  <c r="AF4471" i="1"/>
  <c r="AF4472" i="1"/>
  <c r="AF4473" i="1"/>
  <c r="AF4428" i="1"/>
  <c r="AF4429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G4487" i="1"/>
  <c r="AF4488" i="1"/>
  <c r="AF4489" i="1"/>
  <c r="AF4490" i="1"/>
  <c r="AF4491" i="1"/>
  <c r="AF4492" i="1"/>
  <c r="AF4493" i="1"/>
  <c r="AF4430" i="1"/>
  <c r="AF4494" i="1"/>
  <c r="AF4431" i="1"/>
  <c r="AF4437" i="1"/>
  <c r="AF4432" i="1"/>
  <c r="AF4433" i="1"/>
  <c r="AF4434" i="1"/>
  <c r="AF4435" i="1"/>
  <c r="AF4436" i="1"/>
  <c r="AE4465" i="1"/>
  <c r="AE4466" i="1"/>
  <c r="AE4467" i="1"/>
  <c r="AE4468" i="1"/>
  <c r="AE4469" i="1"/>
  <c r="AE4470" i="1"/>
  <c r="AE4471" i="1"/>
  <c r="AE4472" i="1"/>
  <c r="AE4473" i="1"/>
  <c r="AE4428" i="1"/>
  <c r="AE4429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30" i="1"/>
  <c r="AE4494" i="1"/>
  <c r="AE4431" i="1"/>
  <c r="AE4437" i="1"/>
  <c r="AE4432" i="1"/>
  <c r="AE4433" i="1"/>
  <c r="AE4434" i="1"/>
  <c r="AE4435" i="1"/>
  <c r="AE4436" i="1"/>
  <c r="AD4465" i="1"/>
  <c r="AD4466" i="1"/>
  <c r="AD4467" i="1"/>
  <c r="AD4468" i="1"/>
  <c r="AD4469" i="1"/>
  <c r="AD4470" i="1"/>
  <c r="AD4471" i="1"/>
  <c r="AD4472" i="1"/>
  <c r="AD4473" i="1"/>
  <c r="AD4428" i="1"/>
  <c r="AD4429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30" i="1"/>
  <c r="AD4494" i="1"/>
  <c r="AD4431" i="1"/>
  <c r="AD4437" i="1"/>
  <c r="AD4432" i="1"/>
  <c r="AD4433" i="1"/>
  <c r="AD4434" i="1"/>
  <c r="AD4435" i="1"/>
  <c r="AD4436" i="1"/>
  <c r="N4465" i="1"/>
  <c r="N4466" i="1"/>
  <c r="N4467" i="1"/>
  <c r="N4468" i="1"/>
  <c r="N4469" i="1"/>
  <c r="N4470" i="1"/>
  <c r="N4471" i="1"/>
  <c r="N4472" i="1"/>
  <c r="N4473" i="1"/>
  <c r="N4428" i="1"/>
  <c r="N4429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30" i="1"/>
  <c r="N4494" i="1"/>
  <c r="N4431" i="1"/>
  <c r="N4437" i="1"/>
  <c r="N4432" i="1"/>
  <c r="N4433" i="1"/>
  <c r="N4434" i="1"/>
  <c r="N4435" i="1"/>
  <c r="N4436" i="1"/>
  <c r="AD4505" i="1"/>
  <c r="AE4505" i="1"/>
  <c r="AF4505" i="1"/>
  <c r="AK4505" i="1"/>
  <c r="N4505" i="1"/>
  <c r="AK4504" i="1"/>
  <c r="AF4504" i="1"/>
  <c r="AE4504" i="1"/>
  <c r="AD4504" i="1"/>
  <c r="N4504" i="1"/>
  <c r="AK4461" i="1"/>
  <c r="AF4461" i="1"/>
  <c r="AE4461" i="1"/>
  <c r="AD4461" i="1"/>
  <c r="N4461" i="1"/>
  <c r="AK4519" i="1"/>
  <c r="AF4519" i="1"/>
  <c r="AE4519" i="1"/>
  <c r="AD4519" i="1"/>
  <c r="N4519" i="1"/>
  <c r="AK4460" i="1"/>
  <c r="AF4460" i="1"/>
  <c r="AE4460" i="1"/>
  <c r="AD4460" i="1"/>
  <c r="N4460" i="1"/>
  <c r="AK4459" i="1"/>
  <c r="AF4459" i="1"/>
  <c r="AE4459" i="1"/>
  <c r="AD4459" i="1"/>
  <c r="N4459" i="1"/>
  <c r="AD4414" i="1"/>
  <c r="AE4414" i="1"/>
  <c r="AF4414" i="1"/>
  <c r="AK4414" i="1"/>
  <c r="AK4555" i="1"/>
  <c r="AK4556" i="1"/>
  <c r="AK4557" i="1"/>
  <c r="AK4558" i="1"/>
  <c r="AK4584" i="1"/>
  <c r="AK4585" i="1"/>
  <c r="AK4586" i="1"/>
  <c r="AK4587" i="1"/>
  <c r="AK4598" i="1"/>
  <c r="AK4599" i="1"/>
  <c r="AF4555" i="1"/>
  <c r="AF4556" i="1"/>
  <c r="AF4557" i="1"/>
  <c r="AF4558" i="1"/>
  <c r="AF4584" i="1"/>
  <c r="AF4585" i="1"/>
  <c r="AF4586" i="1"/>
  <c r="AF4587" i="1"/>
  <c r="AF4598" i="1"/>
  <c r="AF4599" i="1"/>
  <c r="AE4555" i="1"/>
  <c r="AE4556" i="1"/>
  <c r="AE4557" i="1"/>
  <c r="AE4558" i="1"/>
  <c r="AE4584" i="1"/>
  <c r="AE4585" i="1"/>
  <c r="AE4586" i="1"/>
  <c r="AE4587" i="1"/>
  <c r="AE4598" i="1"/>
  <c r="AE4599" i="1"/>
  <c r="AD4555" i="1"/>
  <c r="AD4556" i="1"/>
  <c r="AD4557" i="1"/>
  <c r="AD4558" i="1"/>
  <c r="AD4584" i="1"/>
  <c r="AD4585" i="1"/>
  <c r="AD4586" i="1"/>
  <c r="AD4587" i="1"/>
  <c r="AD4598" i="1"/>
  <c r="AD4599" i="1"/>
  <c r="N4555" i="1"/>
  <c r="N4556" i="1"/>
  <c r="N4557" i="1"/>
  <c r="N4558" i="1"/>
  <c r="N4584" i="1"/>
  <c r="N4585" i="1"/>
  <c r="N4586" i="1"/>
  <c r="N4587" i="1"/>
  <c r="N4598" i="1"/>
  <c r="N4599" i="1"/>
  <c r="AK4533" i="1"/>
  <c r="AF4533" i="1"/>
  <c r="AE4533" i="1"/>
  <c r="AD4533" i="1"/>
  <c r="N4533" i="1"/>
  <c r="AK4532" i="1"/>
  <c r="AF4532" i="1"/>
  <c r="AE4532" i="1"/>
  <c r="AD4532" i="1"/>
  <c r="N4532" i="1"/>
  <c r="N4422" i="1"/>
  <c r="N440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AL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AL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AL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452" i="1"/>
  <c r="N4398" i="1"/>
  <c r="N4399" i="1"/>
  <c r="N4400" i="1"/>
  <c r="N4401" i="1"/>
  <c r="N4402" i="1"/>
  <c r="N4403" i="1"/>
  <c r="N4404" i="1"/>
  <c r="N4405" i="1"/>
  <c r="N4406" i="1"/>
  <c r="N4407" i="1"/>
  <c r="N4408" i="1"/>
  <c r="N4410" i="1"/>
  <c r="N4411" i="1"/>
  <c r="N4412" i="1"/>
  <c r="N4413" i="1"/>
  <c r="N4415" i="1"/>
  <c r="N4416" i="1"/>
  <c r="N4417" i="1"/>
  <c r="N4418" i="1"/>
  <c r="N4419" i="1"/>
  <c r="N4420" i="1"/>
  <c r="N4421" i="1"/>
  <c r="N4425" i="1"/>
  <c r="N4426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527" i="1"/>
  <c r="AL4497" i="1"/>
  <c r="N4498" i="1"/>
  <c r="N4499" i="1"/>
  <c r="N4502" i="1"/>
  <c r="N4503" i="1"/>
  <c r="N4506" i="1"/>
  <c r="N4507" i="1"/>
  <c r="N4508" i="1"/>
  <c r="N4534" i="1"/>
  <c r="N4535" i="1"/>
  <c r="N4536" i="1"/>
  <c r="N4543" i="1"/>
  <c r="N4544" i="1"/>
  <c r="N4550" i="1"/>
  <c r="N4551" i="1"/>
  <c r="N4552" i="1"/>
  <c r="N4553" i="1"/>
  <c r="N4554" i="1"/>
  <c r="N4563" i="1"/>
  <c r="N4564" i="1"/>
  <c r="N4574" i="1"/>
  <c r="N4575" i="1"/>
  <c r="N4576" i="1"/>
  <c r="N4577" i="1"/>
  <c r="N4578" i="1"/>
  <c r="N4580" i="1"/>
  <c r="N4581" i="1"/>
  <c r="N4582" i="1"/>
  <c r="N4583" i="1"/>
  <c r="N4589" i="1"/>
  <c r="N4590" i="1"/>
  <c r="N4591" i="1"/>
  <c r="N4592" i="1"/>
  <c r="N4593" i="1"/>
  <c r="N4596" i="1"/>
  <c r="N4597" i="1"/>
  <c r="N4600" i="1"/>
  <c r="N4601" i="1"/>
  <c r="N4602" i="1"/>
  <c r="N4603" i="1"/>
  <c r="N4604" i="1"/>
  <c r="N4605" i="1"/>
  <c r="N4606" i="1"/>
  <c r="AK4600" i="1"/>
  <c r="AK4601" i="1"/>
  <c r="AF4600" i="1"/>
  <c r="AF4601" i="1"/>
  <c r="AE4600" i="1"/>
  <c r="AE4601" i="1"/>
  <c r="AD4600" i="1"/>
  <c r="AD4601" i="1"/>
  <c r="AK4527" i="1"/>
  <c r="AF4527" i="1"/>
  <c r="AE4527" i="1"/>
  <c r="AD4527" i="1"/>
  <c r="AK4506" i="1"/>
  <c r="AK4507" i="1"/>
  <c r="AK4508" i="1"/>
  <c r="AF4506" i="1"/>
  <c r="AF4507" i="1"/>
  <c r="AF4508" i="1"/>
  <c r="AE4506" i="1"/>
  <c r="AE4507" i="1"/>
  <c r="AE4508" i="1"/>
  <c r="AD4506" i="1"/>
  <c r="AD4507" i="1"/>
  <c r="AD4508" i="1"/>
  <c r="AK4408" i="1"/>
  <c r="AF4408" i="1"/>
  <c r="AE4408" i="1"/>
  <c r="AD4408" i="1"/>
  <c r="AK4425" i="1"/>
  <c r="AK4426" i="1"/>
  <c r="AF4425" i="1"/>
  <c r="AF4426" i="1"/>
  <c r="AE4425" i="1"/>
  <c r="AE4426" i="1"/>
  <c r="AD4425" i="1"/>
  <c r="AD4426" i="1"/>
  <c r="AK4402" i="1"/>
  <c r="AF4402" i="1"/>
  <c r="AE4402" i="1"/>
  <c r="AD4402" i="1"/>
  <c r="AK4409" i="1"/>
  <c r="AF4409" i="1"/>
  <c r="AE4409" i="1"/>
  <c r="AD4409" i="1"/>
  <c r="AK4412" i="1"/>
  <c r="AF4412" i="1"/>
  <c r="AE4412" i="1"/>
  <c r="AD4412" i="1"/>
  <c r="AK4417" i="1"/>
  <c r="AK4418" i="1"/>
  <c r="AK4419" i="1"/>
  <c r="AK4420" i="1"/>
  <c r="AK4421" i="1"/>
  <c r="AK4422" i="1"/>
  <c r="AK4423" i="1"/>
  <c r="AK4424" i="1"/>
  <c r="AF4417" i="1"/>
  <c r="AF4418" i="1"/>
  <c r="AF4419" i="1"/>
  <c r="AF4420" i="1"/>
  <c r="AF4421" i="1"/>
  <c r="AF4422" i="1"/>
  <c r="AF4423" i="1"/>
  <c r="AF4424" i="1"/>
  <c r="AE4417" i="1"/>
  <c r="AE4418" i="1"/>
  <c r="AE4419" i="1"/>
  <c r="AE4420" i="1"/>
  <c r="AE4421" i="1"/>
  <c r="AE4422" i="1"/>
  <c r="AE4423" i="1"/>
  <c r="AE4424" i="1"/>
  <c r="AD4417" i="1"/>
  <c r="AD4418" i="1"/>
  <c r="AD4419" i="1"/>
  <c r="AD4420" i="1"/>
  <c r="AD4421" i="1"/>
  <c r="AD4422" i="1"/>
  <c r="AD4423" i="1"/>
  <c r="AD4424" i="1"/>
  <c r="AK4462" i="1"/>
  <c r="AK4463" i="1"/>
  <c r="AK4464" i="1"/>
  <c r="AF4462" i="1"/>
  <c r="AF4463" i="1"/>
  <c r="AF4464" i="1"/>
  <c r="AE4462" i="1"/>
  <c r="AE4463" i="1"/>
  <c r="AE4464" i="1"/>
  <c r="AD4462" i="1"/>
  <c r="AD4463" i="1"/>
  <c r="AD4464" i="1"/>
  <c r="AK4400" i="1"/>
  <c r="AF4400" i="1"/>
  <c r="AE4400" i="1"/>
  <c r="AD4400" i="1"/>
  <c r="AK4452" i="1"/>
  <c r="AF4452" i="1"/>
  <c r="AE4452" i="1"/>
  <c r="AD4452" i="1"/>
  <c r="AK4413" i="1"/>
  <c r="AF4413" i="1"/>
  <c r="AE4413" i="1"/>
  <c r="AD4413" i="1"/>
  <c r="AK4416" i="1"/>
  <c r="AF4416" i="1"/>
  <c r="AE4416" i="1"/>
  <c r="AD4416" i="1"/>
  <c r="AK4407" i="1"/>
  <c r="AF4407" i="1"/>
  <c r="AE4407" i="1"/>
  <c r="AD4407" i="1"/>
  <c r="AK4406" i="1"/>
  <c r="AF4406" i="1"/>
  <c r="AE4406" i="1"/>
  <c r="AD4406" i="1"/>
  <c r="AK4444" i="1"/>
  <c r="AK4445" i="1"/>
  <c r="AK4446" i="1"/>
  <c r="AF4444" i="1"/>
  <c r="AF4445" i="1"/>
  <c r="AF4446" i="1"/>
  <c r="AE4444" i="1"/>
  <c r="AE4445" i="1"/>
  <c r="AE4446" i="1"/>
  <c r="AD4444" i="1"/>
  <c r="AD4445" i="1"/>
  <c r="AD4446" i="1"/>
  <c r="AK4373" i="1"/>
  <c r="AF4373" i="1"/>
  <c r="AE4373" i="1"/>
  <c r="AD4373" i="1"/>
  <c r="AK4372" i="1"/>
  <c r="AF4372" i="1"/>
  <c r="AE4372" i="1"/>
  <c r="AD4372" i="1"/>
  <c r="AK4438" i="1"/>
  <c r="AK4374" i="1"/>
  <c r="AK4439" i="1"/>
  <c r="AF4438" i="1"/>
  <c r="AF4374" i="1"/>
  <c r="AF4439" i="1"/>
  <c r="AE4438" i="1"/>
  <c r="AE4374" i="1"/>
  <c r="AE4439" i="1"/>
  <c r="AD4438" i="1"/>
  <c r="AD4374" i="1"/>
  <c r="AD4439" i="1"/>
  <c r="AK4377" i="1"/>
  <c r="AF4377" i="1"/>
  <c r="AE4377" i="1"/>
  <c r="AD4377" i="1"/>
  <c r="AK4411" i="1"/>
  <c r="AF4411" i="1"/>
  <c r="AE4411" i="1"/>
  <c r="AD4411" i="1"/>
  <c r="AK4415" i="1"/>
  <c r="AF4415" i="1"/>
  <c r="AE4415" i="1"/>
  <c r="AD4415" i="1"/>
  <c r="AK4336" i="1"/>
  <c r="AF4336" i="1"/>
  <c r="AE4336" i="1"/>
  <c r="AD4336" i="1"/>
  <c r="AK4405" i="1"/>
  <c r="AF4405" i="1"/>
  <c r="AE4405" i="1"/>
  <c r="AD4405" i="1"/>
  <c r="AK4365" i="1"/>
  <c r="AK4368" i="1"/>
  <c r="AK4366" i="1"/>
  <c r="AK4367" i="1"/>
  <c r="AF4365" i="1"/>
  <c r="AF4368" i="1"/>
  <c r="AF4366" i="1"/>
  <c r="AF4367" i="1"/>
  <c r="AE4365" i="1"/>
  <c r="AE4368" i="1"/>
  <c r="AE4366" i="1"/>
  <c r="AE4367" i="1"/>
  <c r="AD4365" i="1"/>
  <c r="AD4368" i="1"/>
  <c r="AD4366" i="1"/>
  <c r="AD4367" i="1"/>
  <c r="AK4447" i="1"/>
  <c r="AF4447" i="1"/>
  <c r="AE4447" i="1"/>
  <c r="AD4447" i="1"/>
  <c r="AK4353" i="1"/>
  <c r="AK4354" i="1"/>
  <c r="AK4355" i="1"/>
  <c r="AK4356" i="1"/>
  <c r="AK4357" i="1"/>
  <c r="AK4358" i="1"/>
  <c r="AK4359" i="1"/>
  <c r="AK4360" i="1"/>
  <c r="AK4361" i="1"/>
  <c r="AF4353" i="1"/>
  <c r="AF4354" i="1"/>
  <c r="AF4355" i="1"/>
  <c r="AF4356" i="1"/>
  <c r="AF4357" i="1"/>
  <c r="AF4358" i="1"/>
  <c r="AF4359" i="1"/>
  <c r="AF4360" i="1"/>
  <c r="AF4361" i="1"/>
  <c r="AE4353" i="1"/>
  <c r="AE4354" i="1"/>
  <c r="AE4355" i="1"/>
  <c r="AE4356" i="1"/>
  <c r="AE4357" i="1"/>
  <c r="AE4358" i="1"/>
  <c r="AE4359" i="1"/>
  <c r="AE4360" i="1"/>
  <c r="AE4361" i="1"/>
  <c r="AD4353" i="1"/>
  <c r="AD4354" i="1"/>
  <c r="AD4355" i="1"/>
  <c r="AD4356" i="1"/>
  <c r="AD4357" i="1"/>
  <c r="AD4358" i="1"/>
  <c r="AD4359" i="1"/>
  <c r="AD4360" i="1"/>
  <c r="AD4361" i="1"/>
  <c r="AK4286" i="1"/>
  <c r="AF4286" i="1"/>
  <c r="AE4286" i="1"/>
  <c r="AD4286" i="1"/>
  <c r="AK4403" i="1"/>
  <c r="AF4403" i="1"/>
  <c r="AG4403" i="1"/>
  <c r="AE4403" i="1"/>
  <c r="AD4403" i="1"/>
  <c r="AK4393" i="1"/>
  <c r="AF4393" i="1"/>
  <c r="AE4393" i="1"/>
  <c r="AD4393" i="1"/>
  <c r="AK4371" i="1"/>
  <c r="AF4371" i="1"/>
  <c r="AE4371" i="1"/>
  <c r="AD4371" i="1"/>
  <c r="AK4378" i="1"/>
  <c r="AK4379" i="1"/>
  <c r="AK4380" i="1"/>
  <c r="AF4378" i="1"/>
  <c r="AF4379" i="1"/>
  <c r="AF4380" i="1"/>
  <c r="AE4378" i="1"/>
  <c r="AE4379" i="1"/>
  <c r="AE4380" i="1"/>
  <c r="AD4378" i="1"/>
  <c r="AD4379" i="1"/>
  <c r="AD4380" i="1"/>
  <c r="AK4344" i="1"/>
  <c r="AF4344" i="1"/>
  <c r="AE4344" i="1"/>
  <c r="AD4344" i="1"/>
  <c r="AK4345" i="1"/>
  <c r="AK4283" i="1"/>
  <c r="AF4345" i="1"/>
  <c r="AF4283" i="1"/>
  <c r="AE4345" i="1"/>
  <c r="AE4283" i="1"/>
  <c r="AD4345" i="1"/>
  <c r="AD4283" i="1"/>
  <c r="AK4337" i="1"/>
  <c r="AF4337" i="1"/>
  <c r="AE4337" i="1"/>
  <c r="AD4337" i="1"/>
  <c r="AK4241" i="1"/>
  <c r="AF4241" i="1"/>
  <c r="AE4241" i="1"/>
  <c r="AD4241" i="1"/>
  <c r="A4241" i="1"/>
  <c r="AK4323" i="1"/>
  <c r="AK4324" i="1"/>
  <c r="AK4322" i="1"/>
  <c r="AK4448" i="1"/>
  <c r="AK4535" i="1"/>
  <c r="AK4536" i="1"/>
  <c r="AK4563" i="1"/>
  <c r="AK4564" i="1"/>
  <c r="AF4323" i="1"/>
  <c r="AF4324" i="1"/>
  <c r="AF4322" i="1"/>
  <c r="AF4448" i="1"/>
  <c r="AF4535" i="1"/>
  <c r="AF4536" i="1"/>
  <c r="AF4563" i="1"/>
  <c r="AF4564" i="1"/>
  <c r="AE4323" i="1"/>
  <c r="AE4324" i="1"/>
  <c r="AE4322" i="1"/>
  <c r="AE4448" i="1"/>
  <c r="AE4535" i="1"/>
  <c r="AE4536" i="1"/>
  <c r="AE4563" i="1"/>
  <c r="AE4564" i="1"/>
  <c r="AD4323" i="1"/>
  <c r="AD4324" i="1"/>
  <c r="AD4322" i="1"/>
  <c r="AD4448" i="1"/>
  <c r="AD4535" i="1"/>
  <c r="AD4536" i="1"/>
  <c r="AD4563" i="1"/>
  <c r="AD4564" i="1"/>
  <c r="AK4304" i="1"/>
  <c r="AK4306" i="1"/>
  <c r="AK4303" i="1"/>
  <c r="AK4305" i="1"/>
  <c r="AF4304" i="1"/>
  <c r="AF4306" i="1"/>
  <c r="AF4303" i="1"/>
  <c r="AF4305" i="1"/>
  <c r="AE4304" i="1"/>
  <c r="AE4306" i="1"/>
  <c r="AE4303" i="1"/>
  <c r="AE4305" i="1"/>
  <c r="AD4304" i="1"/>
  <c r="AD4306" i="1"/>
  <c r="AD4303" i="1"/>
  <c r="AD4305" i="1"/>
  <c r="AK4392" i="1"/>
  <c r="AF4392" i="1"/>
  <c r="AE4392" i="1"/>
  <c r="AD4392" i="1"/>
  <c r="AK4308" i="1"/>
  <c r="AF4308" i="1"/>
  <c r="AE4308" i="1"/>
  <c r="AD4308" i="1"/>
  <c r="AK4259" i="1"/>
  <c r="AF4259" i="1"/>
  <c r="AE4259" i="1"/>
  <c r="AD4259" i="1"/>
  <c r="AG4240" i="1"/>
  <c r="AD4315" i="1"/>
  <c r="AD4312" i="1"/>
  <c r="AE4315" i="1"/>
  <c r="AE4312" i="1"/>
  <c r="AF4315" i="1"/>
  <c r="AF4312" i="1"/>
  <c r="AL4315" i="1"/>
  <c r="AL4312" i="1"/>
  <c r="AK4315" i="1"/>
  <c r="AK4312" i="1"/>
  <c r="AG4315" i="1"/>
  <c r="AG4312" i="1"/>
  <c r="AG4281" i="1"/>
  <c r="AG4342" i="1"/>
  <c r="AG4497" i="1"/>
  <c r="AK4427" i="1"/>
  <c r="AF4427" i="1"/>
  <c r="AE4427" i="1"/>
  <c r="AD4427" i="1"/>
  <c r="AK4269" i="1"/>
  <c r="AF4269" i="1"/>
  <c r="AE4269" i="1"/>
  <c r="AD4269" i="1"/>
  <c r="AD4387" i="1"/>
  <c r="AE4387" i="1"/>
  <c r="AF4387" i="1"/>
  <c r="AG4387" i="1"/>
  <c r="AJ4387" i="1"/>
  <c r="AK4387" i="1"/>
  <c r="AL4387" i="1"/>
  <c r="AD4243" i="1"/>
  <c r="AE4243" i="1"/>
  <c r="AF4243" i="1"/>
  <c r="AK4243" i="1"/>
  <c r="A4243" i="1"/>
  <c r="AK4293" i="1"/>
  <c r="AK4294" i="1"/>
  <c r="AK4295" i="1"/>
  <c r="AK4296" i="1"/>
  <c r="AK4297" i="1"/>
  <c r="AK4298" i="1"/>
  <c r="AK4299" i="1"/>
  <c r="AK4300" i="1"/>
  <c r="AK4301" i="1"/>
  <c r="AK4302" i="1"/>
  <c r="AF4293" i="1"/>
  <c r="AF4294" i="1"/>
  <c r="AF4295" i="1"/>
  <c r="AF4296" i="1"/>
  <c r="AF4297" i="1"/>
  <c r="AF4298" i="1"/>
  <c r="AF4299" i="1"/>
  <c r="AF4300" i="1"/>
  <c r="AF4301" i="1"/>
  <c r="AF4302" i="1"/>
  <c r="AE4293" i="1"/>
  <c r="AE4294" i="1"/>
  <c r="AE4295" i="1"/>
  <c r="AE4296" i="1"/>
  <c r="AE4297" i="1"/>
  <c r="AE4298" i="1"/>
  <c r="AE4299" i="1"/>
  <c r="AE4300" i="1"/>
  <c r="AE4301" i="1"/>
  <c r="AE4302" i="1"/>
  <c r="AD4293" i="1"/>
  <c r="AD4294" i="1"/>
  <c r="AD4295" i="1"/>
  <c r="AD4296" i="1"/>
  <c r="AD4297" i="1"/>
  <c r="AD4298" i="1"/>
  <c r="AD4299" i="1"/>
  <c r="AD4300" i="1"/>
  <c r="AD4301" i="1"/>
  <c r="AD4302" i="1"/>
  <c r="AK4292" i="1"/>
  <c r="AF4292" i="1"/>
  <c r="AE4292" i="1"/>
  <c r="AD4292" i="1"/>
  <c r="AK4278" i="1"/>
  <c r="AF4278" i="1"/>
  <c r="AE4278" i="1"/>
  <c r="AD4278" i="1"/>
  <c r="AK4364" i="1"/>
  <c r="AF4364" i="1"/>
  <c r="AE4364" i="1"/>
  <c r="AD4364" i="1"/>
  <c r="AK4363" i="1"/>
  <c r="AF4363" i="1"/>
  <c r="AE4363" i="1"/>
  <c r="AD4363" i="1"/>
  <c r="AK4307" i="1"/>
  <c r="AF4307" i="1"/>
  <c r="AE4307" i="1"/>
  <c r="AD4307" i="1"/>
  <c r="AK4369" i="1"/>
  <c r="AK4370" i="1"/>
  <c r="AF4369" i="1"/>
  <c r="AF4370" i="1"/>
  <c r="AE4369" i="1"/>
  <c r="AE4370" i="1"/>
  <c r="AD4369" i="1"/>
  <c r="AD4370" i="1"/>
  <c r="AK4502" i="1"/>
  <c r="AK4503" i="1"/>
  <c r="AK4553" i="1"/>
  <c r="AK4554" i="1"/>
  <c r="AK4582" i="1"/>
  <c r="AK4583" i="1"/>
  <c r="AK4596" i="1"/>
  <c r="AK4597" i="1"/>
  <c r="AK4605" i="1"/>
  <c r="AK4606" i="1"/>
  <c r="AF4502" i="1"/>
  <c r="AF4503" i="1"/>
  <c r="AF4553" i="1"/>
  <c r="AF4554" i="1"/>
  <c r="AF4582" i="1"/>
  <c r="AF4583" i="1"/>
  <c r="AF4596" i="1"/>
  <c r="AF4597" i="1"/>
  <c r="AF4605" i="1"/>
  <c r="AF4606" i="1"/>
  <c r="AE4502" i="1"/>
  <c r="AE4503" i="1"/>
  <c r="AE4553" i="1"/>
  <c r="AE4554" i="1"/>
  <c r="AE4582" i="1"/>
  <c r="AE4583" i="1"/>
  <c r="AE4596" i="1"/>
  <c r="AE4597" i="1"/>
  <c r="AE4605" i="1"/>
  <c r="AE4606" i="1"/>
  <c r="AD4502" i="1"/>
  <c r="AD4503" i="1"/>
  <c r="AD4553" i="1"/>
  <c r="AD4554" i="1"/>
  <c r="AD4582" i="1"/>
  <c r="AD4583" i="1"/>
  <c r="AD4596" i="1"/>
  <c r="AD4597" i="1"/>
  <c r="AD4605" i="1"/>
  <c r="AD4606" i="1"/>
  <c r="AK4327" i="1"/>
  <c r="AK4328" i="1"/>
  <c r="AK4384" i="1"/>
  <c r="AK4385" i="1"/>
  <c r="AF4327" i="1"/>
  <c r="AF4328" i="1"/>
  <c r="AF4384" i="1"/>
  <c r="AF4385" i="1"/>
  <c r="AE4327" i="1"/>
  <c r="AE4328" i="1"/>
  <c r="AE4384" i="1"/>
  <c r="AE4385" i="1"/>
  <c r="AD4327" i="1"/>
  <c r="AD4328" i="1"/>
  <c r="AD4384" i="1"/>
  <c r="AD4385" i="1"/>
  <c r="AK4309" i="1"/>
  <c r="AK4310" i="1"/>
  <c r="AF4309" i="1"/>
  <c r="AF4310" i="1"/>
  <c r="AE4309" i="1"/>
  <c r="AE4310" i="1"/>
  <c r="AD4309" i="1"/>
  <c r="AD4310" i="1"/>
  <c r="AK4348" i="1"/>
  <c r="AF4348" i="1"/>
  <c r="AE4348" i="1"/>
  <c r="AD4348" i="1"/>
  <c r="AK4383" i="1"/>
  <c r="AK4321" i="1"/>
  <c r="AK4534" i="1"/>
  <c r="AK4381" i="1"/>
  <c r="AK4314" i="1"/>
  <c r="AK4320" i="1"/>
  <c r="AK4319" i="1"/>
  <c r="AK4318" i="1"/>
  <c r="AK4313" i="1"/>
  <c r="AK4317" i="1"/>
  <c r="AK4316" i="1"/>
  <c r="AF4383" i="1"/>
  <c r="AF4321" i="1"/>
  <c r="AF4534" i="1"/>
  <c r="AF4381" i="1"/>
  <c r="AF4314" i="1"/>
  <c r="AF4320" i="1"/>
  <c r="AF4319" i="1"/>
  <c r="AF4318" i="1"/>
  <c r="AF4313" i="1"/>
  <c r="AF4317" i="1"/>
  <c r="AF4316" i="1"/>
  <c r="AE4383" i="1"/>
  <c r="AE4321" i="1"/>
  <c r="AE4534" i="1"/>
  <c r="AE4381" i="1"/>
  <c r="AE4314" i="1"/>
  <c r="AE4320" i="1"/>
  <c r="AE4319" i="1"/>
  <c r="AE4318" i="1"/>
  <c r="AE4313" i="1"/>
  <c r="AE4317" i="1"/>
  <c r="AE4316" i="1"/>
  <c r="AD4383" i="1"/>
  <c r="AD4321" i="1"/>
  <c r="AD4534" i="1"/>
  <c r="AD4381" i="1"/>
  <c r="AD4314" i="1"/>
  <c r="AD4320" i="1"/>
  <c r="AD4319" i="1"/>
  <c r="AD4318" i="1"/>
  <c r="AD4313" i="1"/>
  <c r="AD4317" i="1"/>
  <c r="AD4316" i="1"/>
  <c r="AK4249" i="1"/>
  <c r="AF4249" i="1"/>
  <c r="AE4249" i="1"/>
  <c r="AD4249" i="1"/>
  <c r="A4249" i="1"/>
  <c r="B594" i="1"/>
  <c r="B2218" i="1"/>
  <c r="B2219" i="1"/>
  <c r="A5" i="1"/>
  <c r="A3" i="1"/>
  <c r="A4" i="1"/>
  <c r="A6" i="1"/>
  <c r="A7" i="1"/>
  <c r="A8" i="1"/>
  <c r="A9" i="1"/>
  <c r="A10" i="1"/>
  <c r="A12" i="1"/>
  <c r="A11" i="1"/>
  <c r="A13" i="1"/>
  <c r="A14" i="1"/>
  <c r="A15" i="1"/>
  <c r="A16" i="1"/>
  <c r="A17" i="1"/>
  <c r="A18" i="1"/>
  <c r="A19" i="1"/>
  <c r="A20" i="1"/>
  <c r="A21" i="1"/>
  <c r="A22" i="1"/>
  <c r="A23" i="1"/>
  <c r="A25" i="1"/>
  <c r="A24" i="1"/>
  <c r="A26" i="1"/>
  <c r="A27" i="1"/>
  <c r="A28" i="1"/>
  <c r="A30" i="1"/>
  <c r="A29" i="1"/>
  <c r="A32" i="1"/>
  <c r="A31" i="1"/>
  <c r="A34" i="1"/>
  <c r="A33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9" i="1"/>
  <c r="A48" i="1"/>
  <c r="A50" i="1"/>
  <c r="A51" i="1"/>
  <c r="A52" i="1"/>
  <c r="A53" i="1"/>
  <c r="A54" i="1"/>
  <c r="A55" i="1"/>
  <c r="A56" i="1"/>
  <c r="A57" i="1"/>
  <c r="A59" i="1"/>
  <c r="A58" i="1"/>
  <c r="A60" i="1"/>
  <c r="A61" i="1"/>
  <c r="A62" i="1"/>
  <c r="A63" i="1"/>
  <c r="A64" i="1"/>
  <c r="A65" i="1"/>
  <c r="A67" i="1"/>
  <c r="A66" i="1"/>
  <c r="A68" i="1"/>
  <c r="A69" i="1"/>
  <c r="A70" i="1"/>
  <c r="A73" i="1"/>
  <c r="A72" i="1"/>
  <c r="A71" i="1"/>
  <c r="A75" i="1"/>
  <c r="A74" i="1"/>
  <c r="A76" i="1"/>
  <c r="A77" i="1"/>
  <c r="A78" i="1"/>
  <c r="A79" i="1"/>
  <c r="A80" i="1"/>
  <c r="A81" i="1"/>
  <c r="A82" i="1"/>
  <c r="A83" i="1"/>
  <c r="A84" i="1"/>
  <c r="A85" i="1"/>
  <c r="A86" i="1"/>
  <c r="A87" i="1"/>
  <c r="A90" i="1"/>
  <c r="A89" i="1"/>
  <c r="A88" i="1"/>
  <c r="A91" i="1"/>
  <c r="A92" i="1"/>
  <c r="A93" i="1"/>
  <c r="A95" i="1"/>
  <c r="A94" i="1"/>
  <c r="A98" i="1"/>
  <c r="A97" i="1"/>
  <c r="A96" i="1"/>
  <c r="A101" i="1"/>
  <c r="A100" i="1"/>
  <c r="A99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6" i="1"/>
  <c r="A114" i="1"/>
  <c r="A115" i="1"/>
  <c r="A117" i="1"/>
  <c r="A118" i="1"/>
  <c r="A119" i="1"/>
  <c r="A120" i="1"/>
  <c r="A121" i="1"/>
  <c r="A122" i="1"/>
  <c r="A123" i="1"/>
  <c r="A124" i="1"/>
  <c r="A125" i="1"/>
  <c r="A127" i="1"/>
  <c r="A126" i="1"/>
  <c r="A128" i="1"/>
  <c r="A129" i="1"/>
  <c r="A132" i="1"/>
  <c r="A130" i="1"/>
  <c r="A131" i="1"/>
  <c r="A138" i="1"/>
  <c r="A134" i="1"/>
  <c r="A135" i="1"/>
  <c r="A133" i="1"/>
  <c r="A136" i="1"/>
  <c r="A137" i="1"/>
  <c r="A139" i="1"/>
  <c r="A140" i="1"/>
  <c r="A141" i="1"/>
  <c r="A143" i="1"/>
  <c r="A144" i="1"/>
  <c r="A142" i="1"/>
  <c r="A145" i="1"/>
  <c r="A146" i="1"/>
  <c r="A147" i="1"/>
  <c r="A148" i="1"/>
  <c r="A149" i="1"/>
  <c r="A150" i="1"/>
  <c r="A151" i="1"/>
  <c r="A153" i="1"/>
  <c r="A152" i="1"/>
  <c r="A154" i="1"/>
  <c r="A155" i="1"/>
  <c r="A156" i="1"/>
  <c r="A157" i="1"/>
  <c r="A158" i="1"/>
  <c r="A159" i="1"/>
  <c r="A160" i="1"/>
  <c r="A163" i="1"/>
  <c r="A161" i="1"/>
  <c r="A162" i="1"/>
  <c r="A165" i="1"/>
  <c r="A166" i="1"/>
  <c r="A164" i="1"/>
  <c r="A168" i="1"/>
  <c r="A167" i="1"/>
  <c r="A169" i="1"/>
  <c r="A170" i="1"/>
  <c r="A171" i="1"/>
  <c r="A173" i="1"/>
  <c r="A172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1" i="1"/>
  <c r="A200" i="1"/>
  <c r="A202" i="1"/>
  <c r="A203" i="1"/>
  <c r="A204" i="1"/>
  <c r="A205" i="1"/>
  <c r="A206" i="1"/>
  <c r="A207" i="1"/>
  <c r="A208" i="1"/>
  <c r="A209" i="1"/>
  <c r="A210" i="1"/>
  <c r="A212" i="1"/>
  <c r="A211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9" i="1"/>
  <c r="A228" i="1"/>
  <c r="A230" i="1"/>
  <c r="A232" i="1"/>
  <c r="A233" i="1"/>
  <c r="A231" i="1"/>
  <c r="A235" i="1"/>
  <c r="A236" i="1"/>
  <c r="A234" i="1"/>
  <c r="A237" i="1"/>
  <c r="A238" i="1"/>
  <c r="A239" i="1"/>
  <c r="A240" i="1"/>
  <c r="A241" i="1"/>
  <c r="A242" i="1"/>
  <c r="A243" i="1"/>
  <c r="A244" i="1"/>
  <c r="A245" i="1"/>
  <c r="A246" i="1"/>
  <c r="A247" i="1"/>
  <c r="A249" i="1"/>
  <c r="A250" i="1"/>
  <c r="A248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1" i="1"/>
  <c r="A270" i="1"/>
  <c r="A275" i="1"/>
  <c r="A272" i="1"/>
  <c r="A273" i="1"/>
  <c r="A274" i="1"/>
  <c r="A276" i="1"/>
  <c r="A277" i="1"/>
  <c r="A278" i="1"/>
  <c r="A279" i="1"/>
  <c r="A280" i="1"/>
  <c r="A282" i="1"/>
  <c r="A281" i="1"/>
  <c r="A283" i="1"/>
  <c r="A284" i="1"/>
  <c r="A285" i="1"/>
  <c r="A286" i="1"/>
  <c r="A287" i="1"/>
  <c r="A288" i="1"/>
  <c r="A289" i="1"/>
  <c r="A290" i="1"/>
  <c r="A292" i="1"/>
  <c r="A291" i="1"/>
  <c r="A293" i="1"/>
  <c r="A294" i="1"/>
  <c r="A296" i="1"/>
  <c r="A295" i="1"/>
  <c r="A297" i="1"/>
  <c r="A300" i="1"/>
  <c r="A299" i="1"/>
  <c r="A298" i="1"/>
  <c r="A301" i="1"/>
  <c r="A303" i="1"/>
  <c r="A302" i="1"/>
  <c r="A304" i="1"/>
  <c r="A305" i="1"/>
  <c r="A306" i="1"/>
  <c r="A307" i="1"/>
  <c r="A309" i="1"/>
  <c r="A308" i="1"/>
  <c r="A310" i="1"/>
  <c r="A311" i="1"/>
  <c r="A312" i="1"/>
  <c r="A313" i="1"/>
  <c r="A314" i="1"/>
  <c r="A319" i="1"/>
  <c r="A315" i="1"/>
  <c r="A316" i="1"/>
  <c r="A317" i="1"/>
  <c r="A318" i="1"/>
  <c r="A321" i="1"/>
  <c r="A320" i="1"/>
  <c r="A322" i="1"/>
  <c r="A323" i="1"/>
  <c r="A325" i="1"/>
  <c r="A324" i="1"/>
  <c r="A326" i="1"/>
  <c r="A327" i="1"/>
  <c r="A328" i="1"/>
  <c r="A329" i="1"/>
  <c r="A330" i="1"/>
  <c r="A331" i="1"/>
  <c r="A332" i="1"/>
  <c r="A334" i="1"/>
  <c r="A335" i="1"/>
  <c r="A333" i="1"/>
  <c r="A336" i="1"/>
  <c r="A337" i="1"/>
  <c r="A338" i="1"/>
  <c r="A339" i="1"/>
  <c r="A340" i="1"/>
  <c r="A341" i="1"/>
  <c r="A343" i="1"/>
  <c r="A342" i="1"/>
  <c r="A344" i="1"/>
  <c r="A345" i="1"/>
  <c r="A347" i="1"/>
  <c r="A346" i="1"/>
  <c r="A348" i="1"/>
  <c r="A350" i="1"/>
  <c r="A349" i="1"/>
  <c r="A352" i="1"/>
  <c r="A351" i="1"/>
  <c r="A353" i="1"/>
  <c r="A355" i="1"/>
  <c r="A354" i="1"/>
  <c r="A356" i="1"/>
  <c r="A357" i="1"/>
  <c r="A358" i="1"/>
  <c r="A359" i="1"/>
  <c r="A360" i="1"/>
  <c r="A361" i="1"/>
  <c r="A362" i="1"/>
  <c r="A363" i="1"/>
  <c r="A364" i="1"/>
  <c r="A365" i="1"/>
  <c r="A367" i="1"/>
  <c r="A366" i="1"/>
  <c r="A368" i="1"/>
  <c r="A369" i="1"/>
  <c r="A370" i="1"/>
  <c r="A371" i="1"/>
  <c r="A373" i="1"/>
  <c r="A372" i="1"/>
  <c r="A374" i="1"/>
  <c r="A375" i="1"/>
  <c r="A376" i="1"/>
  <c r="A378" i="1"/>
  <c r="A379" i="1"/>
  <c r="A377" i="1"/>
  <c r="A380" i="1"/>
  <c r="A381" i="1"/>
  <c r="A383" i="1"/>
  <c r="A382" i="1"/>
  <c r="A384" i="1"/>
  <c r="A385" i="1"/>
  <c r="A387" i="1"/>
  <c r="A386" i="1"/>
  <c r="A388" i="1"/>
  <c r="A389" i="1"/>
  <c r="A390" i="1"/>
  <c r="A391" i="1"/>
  <c r="A392" i="1"/>
  <c r="A394" i="1"/>
  <c r="A393" i="1"/>
  <c r="A395" i="1"/>
  <c r="A396" i="1"/>
  <c r="A397" i="1"/>
  <c r="A398" i="1"/>
  <c r="A399" i="1"/>
  <c r="A400" i="1"/>
  <c r="A401" i="1"/>
  <c r="A403" i="1"/>
  <c r="A402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1" i="1"/>
  <c r="A420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1" i="1"/>
  <c r="A440" i="1"/>
  <c r="A442" i="1"/>
  <c r="A443" i="1"/>
  <c r="A444" i="1"/>
  <c r="A445" i="1"/>
  <c r="A446" i="1"/>
  <c r="A447" i="1"/>
  <c r="A448" i="1"/>
  <c r="A449" i="1"/>
  <c r="A450" i="1"/>
  <c r="A451" i="1"/>
  <c r="A453" i="1"/>
  <c r="A454" i="1"/>
  <c r="A452" i="1"/>
  <c r="A455" i="1"/>
  <c r="A456" i="1"/>
  <c r="A457" i="1"/>
  <c r="A458" i="1"/>
  <c r="A460" i="1"/>
  <c r="A459" i="1"/>
  <c r="A461" i="1"/>
  <c r="A462" i="1"/>
  <c r="A463" i="1"/>
  <c r="A464" i="1"/>
  <c r="A465" i="1"/>
  <c r="A466" i="1"/>
  <c r="A468" i="1"/>
  <c r="A469" i="1"/>
  <c r="A467" i="1"/>
  <c r="A470" i="1"/>
  <c r="A471" i="1"/>
  <c r="A473" i="1"/>
  <c r="A472" i="1"/>
  <c r="A474" i="1"/>
  <c r="A475" i="1"/>
  <c r="A478" i="1"/>
  <c r="A476" i="1"/>
  <c r="A477" i="1"/>
  <c r="A480" i="1"/>
  <c r="A479" i="1"/>
  <c r="A481" i="1"/>
  <c r="A482" i="1"/>
  <c r="A483" i="1"/>
  <c r="A484" i="1"/>
  <c r="A485" i="1"/>
  <c r="A486" i="1"/>
  <c r="A487" i="1"/>
  <c r="A489" i="1"/>
  <c r="A488" i="1"/>
  <c r="A490" i="1"/>
  <c r="A492" i="1"/>
  <c r="A491" i="1"/>
  <c r="A494" i="1"/>
  <c r="A493" i="1"/>
  <c r="A495" i="1"/>
  <c r="A496" i="1"/>
  <c r="A498" i="1"/>
  <c r="A497" i="1"/>
  <c r="A499" i="1"/>
  <c r="A500" i="1"/>
  <c r="A501" i="1"/>
  <c r="A502" i="1"/>
  <c r="A504" i="1"/>
  <c r="A505" i="1"/>
  <c r="A503" i="1"/>
  <c r="A506" i="1"/>
  <c r="A508" i="1"/>
  <c r="A507" i="1"/>
  <c r="A510" i="1"/>
  <c r="A509" i="1"/>
  <c r="A511" i="1"/>
  <c r="A513" i="1"/>
  <c r="A512" i="1"/>
  <c r="A514" i="1"/>
  <c r="A515" i="1"/>
  <c r="A516" i="1"/>
  <c r="A517" i="1"/>
  <c r="A518" i="1"/>
  <c r="A519" i="1"/>
  <c r="A520" i="1"/>
  <c r="A521" i="1"/>
  <c r="A522" i="1"/>
  <c r="A525" i="1"/>
  <c r="A524" i="1"/>
  <c r="A523" i="1"/>
  <c r="A526" i="1"/>
  <c r="A527" i="1"/>
  <c r="A528" i="1"/>
  <c r="A529" i="1"/>
  <c r="A531" i="1"/>
  <c r="A530" i="1"/>
  <c r="A532" i="1"/>
  <c r="A533" i="1"/>
  <c r="A534" i="1"/>
  <c r="A538" i="1"/>
  <c r="A535" i="1"/>
  <c r="A536" i="1"/>
  <c r="A537" i="1"/>
  <c r="A539" i="1"/>
  <c r="A540" i="1"/>
  <c r="A541" i="1"/>
  <c r="A542" i="1"/>
  <c r="A543" i="1"/>
  <c r="A544" i="1"/>
  <c r="A545" i="1"/>
  <c r="A546" i="1"/>
  <c r="A547" i="1"/>
  <c r="A549" i="1"/>
  <c r="A548" i="1"/>
  <c r="A550" i="1"/>
  <c r="A552" i="1"/>
  <c r="A551" i="1"/>
  <c r="A553" i="1"/>
  <c r="A554" i="1"/>
  <c r="A555" i="1"/>
  <c r="A556" i="1"/>
  <c r="A558" i="1"/>
  <c r="A557" i="1"/>
  <c r="A559" i="1"/>
  <c r="A560" i="1"/>
  <c r="A561" i="1"/>
  <c r="A562" i="1"/>
  <c r="A564" i="1"/>
  <c r="A563" i="1"/>
  <c r="A565" i="1"/>
  <c r="A566" i="1"/>
  <c r="A567" i="1"/>
  <c r="A569" i="1"/>
  <c r="A570" i="1"/>
  <c r="A568" i="1"/>
  <c r="A571" i="1"/>
  <c r="A572" i="1"/>
  <c r="A573" i="1"/>
  <c r="A574" i="1"/>
  <c r="A575" i="1"/>
  <c r="A577" i="1"/>
  <c r="A576" i="1"/>
  <c r="A578" i="1"/>
  <c r="A579" i="1"/>
  <c r="A581" i="1"/>
  <c r="A580" i="1"/>
  <c r="A582" i="1"/>
  <c r="A583" i="1"/>
  <c r="A584" i="1"/>
  <c r="A585" i="1"/>
  <c r="A586" i="1"/>
  <c r="A588" i="1"/>
  <c r="A587" i="1"/>
  <c r="A589" i="1"/>
  <c r="A590" i="1"/>
  <c r="A591" i="1"/>
  <c r="A592" i="1"/>
  <c r="A593" i="1"/>
  <c r="A597" i="1"/>
  <c r="A595" i="1"/>
  <c r="A596" i="1"/>
  <c r="A594" i="1"/>
  <c r="A598" i="1"/>
  <c r="A599" i="1"/>
  <c r="A600" i="1"/>
  <c r="A601" i="1"/>
  <c r="A602" i="1"/>
  <c r="A604" i="1"/>
  <c r="A603" i="1"/>
  <c r="A605" i="1"/>
  <c r="A606" i="1"/>
  <c r="A608" i="1"/>
  <c r="A607" i="1"/>
  <c r="A609" i="1"/>
  <c r="A610" i="1"/>
  <c r="A611" i="1"/>
  <c r="A612" i="1"/>
  <c r="A613" i="1"/>
  <c r="A616" i="1"/>
  <c r="A614" i="1"/>
  <c r="A615" i="1"/>
  <c r="A617" i="1"/>
  <c r="A618" i="1"/>
  <c r="A619" i="1"/>
  <c r="A620" i="1"/>
  <c r="A621" i="1"/>
  <c r="A622" i="1"/>
  <c r="A625" i="1"/>
  <c r="A623" i="1"/>
  <c r="A624" i="1"/>
  <c r="A627" i="1"/>
  <c r="A626" i="1"/>
  <c r="A628" i="1"/>
  <c r="A629" i="1"/>
  <c r="A630" i="1"/>
  <c r="A631" i="1"/>
  <c r="A632" i="1"/>
  <c r="A633" i="1"/>
  <c r="A636" i="1"/>
  <c r="A637" i="1"/>
  <c r="A638" i="1"/>
  <c r="A634" i="1"/>
  <c r="A635" i="1"/>
  <c r="A639" i="1"/>
  <c r="A641" i="1"/>
  <c r="A640" i="1"/>
  <c r="A642" i="1"/>
  <c r="A643" i="1"/>
  <c r="A644" i="1"/>
  <c r="A645" i="1"/>
  <c r="A646" i="1"/>
  <c r="A647" i="1"/>
  <c r="A648" i="1"/>
  <c r="A652" i="1"/>
  <c r="A649" i="1"/>
  <c r="A650" i="1"/>
  <c r="A651" i="1"/>
  <c r="A653" i="1"/>
  <c r="A656" i="1"/>
  <c r="A654" i="1"/>
  <c r="A655" i="1"/>
  <c r="A658" i="1"/>
  <c r="A657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7" i="1"/>
  <c r="A676" i="1"/>
  <c r="A678" i="1"/>
  <c r="A679" i="1"/>
  <c r="A681" i="1"/>
  <c r="A680" i="1"/>
  <c r="A682" i="1"/>
  <c r="A683" i="1"/>
  <c r="A685" i="1"/>
  <c r="A684" i="1"/>
  <c r="A690" i="1"/>
  <c r="A686" i="1"/>
  <c r="A687" i="1"/>
  <c r="A688" i="1"/>
  <c r="A689" i="1"/>
  <c r="A692" i="1"/>
  <c r="A691" i="1"/>
  <c r="A693" i="1"/>
  <c r="A694" i="1"/>
  <c r="A695" i="1"/>
  <c r="A697" i="1"/>
  <c r="A696" i="1"/>
  <c r="A698" i="1"/>
  <c r="A701" i="1"/>
  <c r="A699" i="1"/>
  <c r="A700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7" i="1"/>
  <c r="A716" i="1"/>
  <c r="A720" i="1"/>
  <c r="A719" i="1"/>
  <c r="A718" i="1"/>
  <c r="A721" i="1"/>
  <c r="A722" i="1"/>
  <c r="A723" i="1"/>
  <c r="A724" i="1"/>
  <c r="A726" i="1"/>
  <c r="A725" i="1"/>
  <c r="A727" i="1"/>
  <c r="A728" i="1"/>
  <c r="A729" i="1"/>
  <c r="A730" i="1"/>
  <c r="A734" i="1"/>
  <c r="A731" i="1"/>
  <c r="A733" i="1"/>
  <c r="A732" i="1"/>
  <c r="A736" i="1"/>
  <c r="A735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3" i="1"/>
  <c r="A752" i="1"/>
  <c r="A754" i="1"/>
  <c r="A755" i="1"/>
  <c r="A756" i="1"/>
  <c r="A757" i="1"/>
  <c r="A759" i="1"/>
  <c r="A758" i="1"/>
  <c r="A761" i="1"/>
  <c r="A760" i="1"/>
  <c r="A762" i="1"/>
  <c r="A763" i="1"/>
  <c r="A764" i="1"/>
  <c r="A765" i="1"/>
  <c r="A766" i="1"/>
  <c r="A767" i="1"/>
  <c r="A768" i="1"/>
  <c r="A769" i="1"/>
  <c r="A770" i="1"/>
  <c r="A771" i="1"/>
  <c r="A773" i="1"/>
  <c r="A772" i="1"/>
  <c r="A774" i="1"/>
  <c r="A775" i="1"/>
  <c r="A776" i="1"/>
  <c r="A777" i="1"/>
  <c r="A778" i="1"/>
  <c r="A779" i="1"/>
  <c r="A781" i="1"/>
  <c r="A780" i="1"/>
  <c r="A782" i="1"/>
  <c r="A783" i="1"/>
  <c r="A784" i="1"/>
  <c r="A785" i="1"/>
  <c r="A786" i="1"/>
  <c r="A787" i="1"/>
  <c r="A788" i="1"/>
  <c r="A789" i="1"/>
  <c r="A790" i="1"/>
  <c r="A792" i="1"/>
  <c r="A793" i="1"/>
  <c r="A791" i="1"/>
  <c r="A794" i="1"/>
  <c r="A795" i="1"/>
  <c r="A796" i="1"/>
  <c r="A797" i="1"/>
  <c r="A798" i="1"/>
  <c r="A800" i="1"/>
  <c r="A799" i="1"/>
  <c r="A802" i="1"/>
  <c r="A801" i="1"/>
  <c r="A803" i="1"/>
  <c r="A804" i="1"/>
  <c r="A808" i="1"/>
  <c r="A806" i="1"/>
  <c r="A805" i="1"/>
  <c r="A807" i="1"/>
  <c r="A809" i="1"/>
  <c r="A810" i="1"/>
  <c r="A811" i="1"/>
  <c r="A812" i="1"/>
  <c r="A813" i="1"/>
  <c r="A817" i="1"/>
  <c r="A814" i="1"/>
  <c r="A815" i="1"/>
  <c r="A816" i="1"/>
  <c r="A819" i="1"/>
  <c r="A818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3" i="1"/>
  <c r="A842" i="1"/>
  <c r="A844" i="1"/>
  <c r="A845" i="1"/>
  <c r="A847" i="1"/>
  <c r="A846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2" i="1"/>
  <c r="A861" i="1"/>
  <c r="A863" i="1"/>
  <c r="A864" i="1"/>
  <c r="A866" i="1"/>
  <c r="A865" i="1"/>
  <c r="A867" i="1"/>
  <c r="A868" i="1"/>
  <c r="A869" i="1"/>
  <c r="A871" i="1"/>
  <c r="A870" i="1"/>
  <c r="A872" i="1"/>
  <c r="A873" i="1"/>
  <c r="A875" i="1"/>
  <c r="A874" i="1"/>
  <c r="A876" i="1"/>
  <c r="A877" i="1"/>
  <c r="A879" i="1"/>
  <c r="A878" i="1"/>
  <c r="A882" i="1"/>
  <c r="A881" i="1"/>
  <c r="A880" i="1"/>
  <c r="A883" i="1"/>
  <c r="A884" i="1"/>
  <c r="A885" i="1"/>
  <c r="A887" i="1"/>
  <c r="A886" i="1"/>
  <c r="A888" i="1"/>
  <c r="A889" i="1"/>
  <c r="A890" i="1"/>
  <c r="A891" i="1"/>
  <c r="A896" i="1"/>
  <c r="A897" i="1"/>
  <c r="A895" i="1"/>
  <c r="A894" i="1"/>
  <c r="A893" i="1"/>
  <c r="A892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5" i="1"/>
  <c r="A932" i="1"/>
  <c r="A936" i="1"/>
  <c r="A933" i="1"/>
  <c r="A934" i="1"/>
  <c r="A937" i="1"/>
  <c r="A938" i="1"/>
  <c r="A939" i="1"/>
  <c r="A940" i="1"/>
  <c r="A941" i="1"/>
  <c r="A942" i="1"/>
  <c r="A943" i="1"/>
  <c r="A945" i="1"/>
  <c r="A944" i="1"/>
  <c r="A946" i="1"/>
  <c r="A948" i="1"/>
  <c r="A947" i="1"/>
  <c r="A950" i="1"/>
  <c r="A949" i="1"/>
  <c r="A951" i="1"/>
  <c r="A952" i="1"/>
  <c r="A953" i="1"/>
  <c r="A954" i="1"/>
  <c r="A955" i="1"/>
  <c r="A956" i="1"/>
  <c r="A957" i="1"/>
  <c r="A958" i="1"/>
  <c r="A960" i="1"/>
  <c r="A959" i="1"/>
  <c r="A961" i="1"/>
  <c r="A962" i="1"/>
  <c r="A963" i="1"/>
  <c r="A964" i="1"/>
  <c r="A965" i="1"/>
  <c r="A966" i="1"/>
  <c r="A968" i="1"/>
  <c r="A967" i="1"/>
  <c r="A970" i="1"/>
  <c r="A969" i="1"/>
  <c r="A973" i="1"/>
  <c r="A972" i="1"/>
  <c r="A971" i="1"/>
  <c r="A974" i="1"/>
  <c r="A976" i="1"/>
  <c r="A975" i="1"/>
  <c r="A977" i="1"/>
  <c r="A978" i="1"/>
  <c r="A981" i="1"/>
  <c r="A980" i="1"/>
  <c r="A979" i="1"/>
  <c r="A982" i="1"/>
  <c r="A983" i="1"/>
  <c r="A984" i="1"/>
  <c r="A986" i="1"/>
  <c r="A985" i="1"/>
  <c r="A987" i="1"/>
  <c r="A988" i="1"/>
  <c r="A989" i="1"/>
  <c r="A990" i="1"/>
  <c r="A991" i="1"/>
  <c r="A992" i="1"/>
  <c r="A997" i="1"/>
  <c r="A998" i="1"/>
  <c r="A993" i="1"/>
  <c r="A994" i="1"/>
  <c r="A995" i="1"/>
  <c r="A996" i="1"/>
  <c r="A999" i="1"/>
  <c r="A1000" i="1"/>
  <c r="A1001" i="1"/>
  <c r="A1007" i="1"/>
  <c r="A1012" i="1"/>
  <c r="A1014" i="1"/>
  <c r="A1004" i="1"/>
  <c r="A1010" i="1"/>
  <c r="A1009" i="1"/>
  <c r="A1016" i="1"/>
  <c r="A1015" i="1"/>
  <c r="A1008" i="1"/>
  <c r="A1005" i="1"/>
  <c r="A1002" i="1"/>
  <c r="A1011" i="1"/>
  <c r="A1013" i="1"/>
  <c r="A1003" i="1"/>
  <c r="A1006" i="1"/>
  <c r="A1017" i="1"/>
  <c r="A1018" i="1"/>
  <c r="A1019" i="1"/>
  <c r="A1020" i="1"/>
  <c r="A1021" i="1"/>
  <c r="A1023" i="1"/>
  <c r="A1022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8" i="1"/>
  <c r="A1036" i="1"/>
  <c r="A1037" i="1"/>
  <c r="A1039" i="1"/>
  <c r="A1040" i="1"/>
  <c r="A1041" i="1"/>
  <c r="A1044" i="1"/>
  <c r="A1045" i="1"/>
  <c r="A1042" i="1"/>
  <c r="A1043" i="1"/>
  <c r="A1046" i="1"/>
  <c r="A1047" i="1"/>
  <c r="A1048" i="1"/>
  <c r="A1049" i="1"/>
  <c r="A1050" i="1"/>
  <c r="A1051" i="1"/>
  <c r="A1052" i="1"/>
  <c r="A1054" i="1"/>
  <c r="A1053" i="1"/>
  <c r="A1055" i="1"/>
  <c r="A1056" i="1"/>
  <c r="A1057" i="1"/>
  <c r="A1058" i="1"/>
  <c r="A1061" i="1"/>
  <c r="A1060" i="1"/>
  <c r="A1059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5" i="1"/>
  <c r="A1074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9" i="1"/>
  <c r="A1090" i="1"/>
  <c r="A1088" i="1"/>
  <c r="A1091" i="1"/>
  <c r="A1092" i="1"/>
  <c r="A1093" i="1"/>
  <c r="A1095" i="1"/>
  <c r="A1094" i="1"/>
  <c r="A1096" i="1"/>
  <c r="A1097" i="1"/>
  <c r="A1099" i="1"/>
  <c r="A1098" i="1"/>
  <c r="A1100" i="1"/>
  <c r="A1101" i="1"/>
  <c r="A1102" i="1"/>
  <c r="A1103" i="1"/>
  <c r="A1104" i="1"/>
  <c r="A1105" i="1"/>
  <c r="A1106" i="1"/>
  <c r="A1107" i="1"/>
  <c r="A1109" i="1"/>
  <c r="A1108" i="1"/>
  <c r="A1110" i="1"/>
  <c r="A1111" i="1"/>
  <c r="A1112" i="1"/>
  <c r="A1113" i="1"/>
  <c r="A1114" i="1"/>
  <c r="A1115" i="1"/>
  <c r="A1117" i="1"/>
  <c r="A1116" i="1"/>
  <c r="A1118" i="1"/>
  <c r="A1119" i="1"/>
  <c r="A1120" i="1"/>
  <c r="A1121" i="1"/>
  <c r="A1122" i="1"/>
  <c r="A1123" i="1"/>
  <c r="A1124" i="1"/>
  <c r="A1125" i="1"/>
  <c r="A1127" i="1"/>
  <c r="A1126" i="1"/>
  <c r="A1128" i="1"/>
  <c r="A1129" i="1"/>
  <c r="A1131" i="1"/>
  <c r="A1130" i="1"/>
  <c r="A1133" i="1"/>
  <c r="A1132" i="1"/>
  <c r="A1137" i="1"/>
  <c r="A1134" i="1"/>
  <c r="A1135" i="1"/>
  <c r="A1136" i="1"/>
  <c r="A1138" i="1"/>
  <c r="A1139" i="1"/>
  <c r="A1140" i="1"/>
  <c r="A1141" i="1"/>
  <c r="A1143" i="1"/>
  <c r="A1142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7" i="1"/>
  <c r="A1162" i="1"/>
  <c r="A1163" i="1"/>
  <c r="A1173" i="1"/>
  <c r="A1174" i="1"/>
  <c r="A1175" i="1"/>
  <c r="A1164" i="1"/>
  <c r="A1181" i="1"/>
  <c r="A1172" i="1"/>
  <c r="A1177" i="1"/>
  <c r="A1180" i="1"/>
  <c r="A1170" i="1"/>
  <c r="A1179" i="1"/>
  <c r="A1176" i="1"/>
  <c r="A1165" i="1"/>
  <c r="A1178" i="1"/>
  <c r="A1171" i="1"/>
  <c r="A1166" i="1"/>
  <c r="A1168" i="1"/>
  <c r="A1183" i="1"/>
  <c r="A1182" i="1"/>
  <c r="A1169" i="1"/>
  <c r="A1184" i="1"/>
  <c r="A1186" i="1"/>
  <c r="A1185" i="1"/>
  <c r="A1187" i="1"/>
  <c r="A1188" i="1"/>
  <c r="A1189" i="1"/>
  <c r="A1190" i="1"/>
  <c r="A1191" i="1"/>
  <c r="A1192" i="1"/>
  <c r="A1194" i="1"/>
  <c r="A1193" i="1"/>
  <c r="A1195" i="1"/>
  <c r="A1196" i="1"/>
  <c r="A1197" i="1"/>
  <c r="A1198" i="1"/>
  <c r="A1199" i="1"/>
  <c r="A1200" i="1"/>
  <c r="A1201" i="1"/>
  <c r="A1202" i="1"/>
  <c r="A1204" i="1"/>
  <c r="A1203" i="1"/>
  <c r="A1205" i="1"/>
  <c r="A1206" i="1"/>
  <c r="A1207" i="1"/>
  <c r="A1208" i="1"/>
  <c r="A1209" i="1"/>
  <c r="A1210" i="1"/>
  <c r="A1211" i="1"/>
  <c r="A1212" i="1"/>
  <c r="A1213" i="1"/>
  <c r="A1214" i="1"/>
  <c r="A1215" i="1"/>
  <c r="A1217" i="1"/>
  <c r="A1216" i="1"/>
  <c r="A1218" i="1"/>
  <c r="A1219" i="1"/>
  <c r="A1220" i="1"/>
  <c r="A1222" i="1"/>
  <c r="A1223" i="1"/>
  <c r="A1224" i="1"/>
  <c r="A1225" i="1"/>
  <c r="A1221" i="1"/>
  <c r="A1226" i="1"/>
  <c r="A1228" i="1"/>
  <c r="A1227" i="1"/>
  <c r="A1229" i="1"/>
  <c r="A1230" i="1"/>
  <c r="A1232" i="1"/>
  <c r="A1231" i="1"/>
  <c r="A1233" i="1"/>
  <c r="A1234" i="1"/>
  <c r="A1235" i="1"/>
  <c r="A1245" i="1"/>
  <c r="A1250" i="1"/>
  <c r="A1246" i="1"/>
  <c r="A1251" i="1"/>
  <c r="A1249" i="1"/>
  <c r="A1253" i="1"/>
  <c r="A1254" i="1"/>
  <c r="A1247" i="1"/>
  <c r="A1252" i="1"/>
  <c r="A1243" i="1"/>
  <c r="A1244" i="1"/>
  <c r="A1242" i="1"/>
  <c r="A1240" i="1"/>
  <c r="A1238" i="1"/>
  <c r="A1239" i="1"/>
  <c r="A1236" i="1"/>
  <c r="A1241" i="1"/>
  <c r="A1237" i="1"/>
  <c r="A1248" i="1"/>
  <c r="A1256" i="1"/>
  <c r="A1255" i="1"/>
  <c r="A1258" i="1"/>
  <c r="A1257" i="1"/>
  <c r="A1260" i="1"/>
  <c r="A1259" i="1"/>
  <c r="A1261" i="1"/>
  <c r="A1262" i="1"/>
  <c r="A1263" i="1"/>
  <c r="A1264" i="1"/>
  <c r="A1265" i="1"/>
  <c r="A1266" i="1"/>
  <c r="A1267" i="1"/>
  <c r="A1268" i="1"/>
  <c r="A1269" i="1"/>
  <c r="A1270" i="1"/>
  <c r="A1271" i="1"/>
  <c r="A1273" i="1"/>
  <c r="A1272" i="1"/>
  <c r="A1274" i="1"/>
  <c r="A1275" i="1"/>
  <c r="A1276" i="1"/>
  <c r="A1277" i="1"/>
  <c r="A1278" i="1"/>
  <c r="A1279" i="1"/>
  <c r="A1280" i="1"/>
  <c r="A1281" i="1"/>
  <c r="A1283" i="1"/>
  <c r="A1282" i="1"/>
  <c r="A1285" i="1"/>
  <c r="A1284" i="1"/>
  <c r="A1286" i="1"/>
  <c r="A1287" i="1"/>
  <c r="A1288" i="1"/>
  <c r="A1290" i="1"/>
  <c r="A1289" i="1"/>
  <c r="A1291" i="1"/>
  <c r="A1292" i="1"/>
  <c r="A1293" i="1"/>
  <c r="A1295" i="1"/>
  <c r="A1294" i="1"/>
  <c r="A1302" i="1"/>
  <c r="A1296" i="1"/>
  <c r="A1297" i="1"/>
  <c r="A1301" i="1"/>
  <c r="A1300" i="1"/>
  <c r="A1299" i="1"/>
  <c r="A1298" i="1"/>
  <c r="A1303" i="1"/>
  <c r="A1304" i="1"/>
  <c r="A1305" i="1"/>
  <c r="A1306" i="1"/>
  <c r="A1307" i="1"/>
  <c r="A1308" i="1"/>
  <c r="A1309" i="1"/>
  <c r="A1310" i="1"/>
  <c r="A1311" i="1"/>
  <c r="A1312" i="1"/>
  <c r="A1313" i="1"/>
  <c r="A1315" i="1"/>
  <c r="A1314" i="1"/>
  <c r="A1316" i="1"/>
  <c r="A1317" i="1"/>
  <c r="A1318" i="1"/>
  <c r="A1319" i="1"/>
  <c r="A1320" i="1"/>
  <c r="A1321" i="1"/>
  <c r="A1322" i="1"/>
  <c r="A1323" i="1"/>
  <c r="A1324" i="1"/>
  <c r="A1328" i="1"/>
  <c r="A1327" i="1"/>
  <c r="A1325" i="1"/>
  <c r="A1326" i="1"/>
  <c r="A1330" i="1"/>
  <c r="A1329" i="1"/>
  <c r="A1331" i="1"/>
  <c r="A1332" i="1"/>
  <c r="A1334" i="1"/>
  <c r="A1333" i="1"/>
  <c r="A1336" i="1"/>
  <c r="A1335" i="1"/>
  <c r="A1337" i="1"/>
  <c r="A1339" i="1"/>
  <c r="A1338" i="1"/>
  <c r="A1340" i="1"/>
  <c r="A1342" i="1"/>
  <c r="A1341" i="1"/>
  <c r="A1343" i="1"/>
  <c r="A1345" i="1"/>
  <c r="A1346" i="1"/>
  <c r="A1344" i="1"/>
  <c r="A1347" i="1"/>
  <c r="A1348" i="1"/>
  <c r="A1349" i="1"/>
  <c r="A1350" i="1"/>
  <c r="A1352" i="1"/>
  <c r="A1351" i="1"/>
  <c r="A1353" i="1"/>
  <c r="A1354" i="1"/>
  <c r="A1355" i="1"/>
  <c r="A1356" i="1"/>
  <c r="A1357" i="1"/>
  <c r="A1358" i="1"/>
  <c r="A1359" i="1"/>
  <c r="A1362" i="1"/>
  <c r="A1361" i="1"/>
  <c r="A1360" i="1"/>
  <c r="A1363" i="1"/>
  <c r="A1364" i="1"/>
  <c r="A1365" i="1"/>
  <c r="A1366" i="1"/>
  <c r="A1367" i="1"/>
  <c r="A1368" i="1"/>
  <c r="A1370" i="1"/>
  <c r="A1369" i="1"/>
  <c r="A1371" i="1"/>
  <c r="A1372" i="1"/>
  <c r="A1373" i="1"/>
  <c r="A1374" i="1"/>
  <c r="A1375" i="1"/>
  <c r="A1376" i="1"/>
  <c r="A1377" i="1"/>
  <c r="A1378" i="1"/>
  <c r="A1379" i="1"/>
  <c r="A1380" i="1"/>
  <c r="A1381" i="1"/>
  <c r="A1383" i="1"/>
  <c r="A1384" i="1"/>
  <c r="A1382" i="1"/>
  <c r="A1386" i="1"/>
  <c r="A1385" i="1"/>
  <c r="A1387" i="1"/>
  <c r="A1388" i="1"/>
  <c r="A1389" i="1"/>
  <c r="A1390" i="1"/>
  <c r="A1391" i="1"/>
  <c r="A1392" i="1"/>
  <c r="A1394" i="1"/>
  <c r="A1393" i="1"/>
  <c r="A1395" i="1"/>
  <c r="A1396" i="1"/>
  <c r="A1399" i="1"/>
  <c r="A1398" i="1"/>
  <c r="A1397" i="1"/>
  <c r="A1401" i="1"/>
  <c r="A1400" i="1"/>
  <c r="A1402" i="1"/>
  <c r="A1404" i="1"/>
  <c r="A1403" i="1"/>
  <c r="A1407" i="1"/>
  <c r="A1405" i="1"/>
  <c r="A1409" i="1"/>
  <c r="A1408" i="1"/>
  <c r="A1406" i="1"/>
  <c r="A1410" i="1"/>
  <c r="A1411" i="1"/>
  <c r="A1412" i="1"/>
  <c r="A1413" i="1"/>
  <c r="A1414" i="1"/>
  <c r="A1415" i="1"/>
  <c r="A1416" i="1"/>
  <c r="A1417" i="1"/>
  <c r="A1419" i="1"/>
  <c r="A1418" i="1"/>
  <c r="A1420" i="1"/>
  <c r="A1422" i="1"/>
  <c r="A1421" i="1"/>
  <c r="A1424" i="1"/>
  <c r="A1423" i="1"/>
  <c r="A1425" i="1"/>
  <c r="A1426" i="1"/>
  <c r="A1428" i="1"/>
  <c r="A1427" i="1"/>
  <c r="A1430" i="1"/>
  <c r="A1429" i="1"/>
  <c r="A1431" i="1"/>
  <c r="A1432" i="1"/>
  <c r="A1433" i="1"/>
  <c r="A1435" i="1"/>
  <c r="A1434" i="1"/>
  <c r="A1436" i="1"/>
  <c r="A1437" i="1"/>
  <c r="A1438" i="1"/>
  <c r="A1439" i="1"/>
  <c r="A1440" i="1"/>
  <c r="A1441" i="1"/>
  <c r="A1442" i="1"/>
  <c r="A1443" i="1"/>
  <c r="A1446" i="1"/>
  <c r="A1445" i="1"/>
  <c r="A1444" i="1"/>
  <c r="A1447" i="1"/>
  <c r="A1448" i="1"/>
  <c r="A1449" i="1"/>
  <c r="A1450" i="1"/>
  <c r="A1451" i="1"/>
  <c r="A1452" i="1"/>
  <c r="A1453" i="1"/>
  <c r="A1454" i="1"/>
  <c r="A1455" i="1"/>
  <c r="A1456" i="1"/>
  <c r="A1458" i="1"/>
  <c r="A1457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3" i="1"/>
  <c r="A1474" i="1"/>
  <c r="A1472" i="1"/>
  <c r="A1475" i="1"/>
  <c r="A1476" i="1"/>
  <c r="A1477" i="1"/>
  <c r="A1480" i="1"/>
  <c r="A1481" i="1"/>
  <c r="A1478" i="1"/>
  <c r="A1479" i="1"/>
  <c r="A1482" i="1"/>
  <c r="A1483" i="1"/>
  <c r="A1484" i="1"/>
  <c r="A1485" i="1"/>
  <c r="A1486" i="1"/>
  <c r="A1488" i="1"/>
  <c r="A1487" i="1"/>
  <c r="A1489" i="1"/>
  <c r="A1490" i="1"/>
  <c r="A1491" i="1"/>
  <c r="A1492" i="1"/>
  <c r="A1494" i="1"/>
  <c r="A1493" i="1"/>
  <c r="A1495" i="1"/>
  <c r="A1499" i="1"/>
  <c r="A1498" i="1"/>
  <c r="A1497" i="1"/>
  <c r="A1496" i="1"/>
  <c r="A1500" i="1"/>
  <c r="A1504" i="1"/>
  <c r="A1502" i="1"/>
  <c r="A1501" i="1"/>
  <c r="A1503" i="1"/>
  <c r="A1506" i="1"/>
  <c r="A1505" i="1"/>
  <c r="A1507" i="1"/>
  <c r="A1508" i="1"/>
  <c r="A1509" i="1"/>
  <c r="A1510" i="1"/>
  <c r="A1511" i="1"/>
  <c r="A1512" i="1"/>
  <c r="A1513" i="1"/>
  <c r="A1514" i="1"/>
  <c r="A1515" i="1"/>
  <c r="A1516" i="1"/>
  <c r="A1517" i="1"/>
  <c r="A1519" i="1"/>
  <c r="A1518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6" i="1"/>
  <c r="A1545" i="1"/>
  <c r="A1547" i="1"/>
  <c r="A1548" i="1"/>
  <c r="A1560" i="1"/>
  <c r="A1565" i="1"/>
  <c r="A1558" i="1"/>
  <c r="A1568" i="1"/>
  <c r="A1550" i="1"/>
  <c r="A1559" i="1"/>
  <c r="A1555" i="1"/>
  <c r="A1549" i="1"/>
  <c r="A1566" i="1"/>
  <c r="A1567" i="1"/>
  <c r="A1553" i="1"/>
  <c r="A1554" i="1"/>
  <c r="A1556" i="1"/>
  <c r="A1552" i="1"/>
  <c r="A1557" i="1"/>
  <c r="A1561" i="1"/>
  <c r="A1551" i="1"/>
  <c r="A1563" i="1"/>
  <c r="A1562" i="1"/>
  <c r="A1564" i="1"/>
  <c r="A1570" i="1"/>
  <c r="A1569" i="1"/>
  <c r="A1572" i="1"/>
  <c r="A1571" i="1"/>
  <c r="A1573" i="1"/>
  <c r="A1577" i="1"/>
  <c r="A1576" i="1"/>
  <c r="A1574" i="1"/>
  <c r="A1575" i="1"/>
  <c r="A1579" i="1"/>
  <c r="A1578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6" i="1"/>
  <c r="A1605" i="1"/>
  <c r="A1607" i="1"/>
  <c r="A1608" i="1"/>
  <c r="A1610" i="1"/>
  <c r="A1609" i="1"/>
  <c r="A1611" i="1"/>
  <c r="A1613" i="1"/>
  <c r="A1612" i="1"/>
  <c r="A1614" i="1"/>
  <c r="A1615" i="1"/>
  <c r="A1616" i="1"/>
  <c r="A1617" i="1"/>
  <c r="A1618" i="1"/>
  <c r="A1619" i="1"/>
  <c r="A1620" i="1"/>
  <c r="A1621" i="1"/>
  <c r="A1622" i="1"/>
  <c r="A1623" i="1"/>
  <c r="A1624" i="1"/>
  <c r="A1626" i="1"/>
  <c r="A1625" i="1"/>
  <c r="A1627" i="1"/>
  <c r="A1629" i="1"/>
  <c r="A1628" i="1"/>
  <c r="A1630" i="1"/>
  <c r="A1631" i="1"/>
  <c r="A1632" i="1"/>
  <c r="A1633" i="1"/>
  <c r="A1634" i="1"/>
  <c r="A1635" i="1"/>
  <c r="A1636" i="1"/>
  <c r="A1637" i="1"/>
  <c r="A1639" i="1"/>
  <c r="A1640" i="1"/>
  <c r="A1638" i="1"/>
  <c r="A1642" i="1"/>
  <c r="A1641" i="1"/>
  <c r="A1644" i="1"/>
  <c r="A1646" i="1"/>
  <c r="A1647" i="1"/>
  <c r="A1648" i="1"/>
  <c r="A1649" i="1"/>
  <c r="A1643" i="1"/>
  <c r="A1645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6" i="1"/>
  <c r="A1665" i="1"/>
  <c r="A1667" i="1"/>
  <c r="A1668" i="1"/>
  <c r="A1671" i="1"/>
  <c r="A1669" i="1"/>
  <c r="A1670" i="1"/>
  <c r="A1672" i="1"/>
  <c r="A1675" i="1"/>
  <c r="A1674" i="1"/>
  <c r="A1673" i="1"/>
  <c r="A1676" i="1"/>
  <c r="A1677" i="1"/>
  <c r="A1678" i="1"/>
  <c r="A1679" i="1"/>
  <c r="A1680" i="1"/>
  <c r="A1681" i="1"/>
  <c r="A1682" i="1"/>
  <c r="A1683" i="1"/>
  <c r="A1685" i="1"/>
  <c r="A1684" i="1"/>
  <c r="A1686" i="1"/>
  <c r="A1688" i="1"/>
  <c r="A1687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6" i="1"/>
  <c r="A1725" i="1"/>
  <c r="A1724" i="1"/>
  <c r="A1723" i="1"/>
  <c r="A1722" i="1"/>
  <c r="A1728" i="1"/>
  <c r="A1727" i="1"/>
  <c r="A1729" i="1"/>
  <c r="A1730" i="1"/>
  <c r="A1731" i="1"/>
  <c r="A1732" i="1"/>
  <c r="A1733" i="1"/>
  <c r="A1735" i="1"/>
  <c r="A1734" i="1"/>
  <c r="A1736" i="1"/>
  <c r="A1737" i="1"/>
  <c r="A1738" i="1"/>
  <c r="A1739" i="1"/>
  <c r="A1742" i="1"/>
  <c r="A1741" i="1"/>
  <c r="A1740" i="1"/>
  <c r="A1743" i="1"/>
  <c r="A1744" i="1"/>
  <c r="A1745" i="1"/>
  <c r="A1750" i="1"/>
  <c r="A1752" i="1"/>
  <c r="A1751" i="1"/>
  <c r="A1749" i="1"/>
  <c r="A1747" i="1"/>
  <c r="A1746" i="1"/>
  <c r="A1748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1" i="1"/>
  <c r="A1770" i="1"/>
  <c r="A1772" i="1"/>
  <c r="A1773" i="1"/>
  <c r="A1774" i="1"/>
  <c r="A1775" i="1"/>
  <c r="A1776" i="1"/>
  <c r="A1777" i="1"/>
  <c r="A1778" i="1"/>
  <c r="A1779" i="1"/>
  <c r="A1781" i="1"/>
  <c r="A1780" i="1"/>
  <c r="A1782" i="1"/>
  <c r="A1783" i="1"/>
  <c r="A1784" i="1"/>
  <c r="A1785" i="1"/>
  <c r="A1786" i="1"/>
  <c r="A1787" i="1"/>
  <c r="A1788" i="1"/>
  <c r="A1789" i="1"/>
  <c r="A1790" i="1"/>
  <c r="A1791" i="1"/>
  <c r="A1792" i="1"/>
  <c r="A1794" i="1"/>
  <c r="A1793" i="1"/>
  <c r="A1795" i="1"/>
  <c r="A1797" i="1"/>
  <c r="A1796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6" i="1"/>
  <c r="A1815" i="1"/>
  <c r="A1817" i="1"/>
  <c r="A1818" i="1"/>
  <c r="A1819" i="1"/>
  <c r="A1820" i="1"/>
  <c r="A1821" i="1"/>
  <c r="A1822" i="1"/>
  <c r="A1824" i="1"/>
  <c r="A1823" i="1"/>
  <c r="A1825" i="1"/>
  <c r="A1826" i="1"/>
  <c r="A1827" i="1"/>
  <c r="A1828" i="1"/>
  <c r="A1829" i="1"/>
  <c r="A1835" i="1"/>
  <c r="A1831" i="1"/>
  <c r="A1833" i="1"/>
  <c r="A1834" i="1"/>
  <c r="A1836" i="1"/>
  <c r="A1830" i="1"/>
  <c r="A1832" i="1"/>
  <c r="A1837" i="1"/>
  <c r="A1838" i="1"/>
  <c r="A1839" i="1"/>
  <c r="A1841" i="1"/>
  <c r="A1840" i="1"/>
  <c r="A1843" i="1"/>
  <c r="A1842" i="1"/>
  <c r="A1844" i="1"/>
  <c r="A1845" i="1"/>
  <c r="A1846" i="1"/>
  <c r="A1848" i="1"/>
  <c r="A1847" i="1"/>
  <c r="A1849" i="1"/>
  <c r="A1850" i="1"/>
  <c r="A1851" i="1"/>
  <c r="A1852" i="1"/>
  <c r="A1855" i="1"/>
  <c r="A1854" i="1"/>
  <c r="A1853" i="1"/>
  <c r="A1856" i="1"/>
  <c r="A1857" i="1"/>
  <c r="A1858" i="1"/>
  <c r="A1859" i="1"/>
  <c r="A1860" i="1"/>
  <c r="A1861" i="1"/>
  <c r="A1862" i="1"/>
  <c r="A1863" i="1"/>
  <c r="A1865" i="1"/>
  <c r="A1864" i="1"/>
  <c r="A1866" i="1"/>
  <c r="A1867" i="1"/>
  <c r="A1868" i="1"/>
  <c r="A1869" i="1"/>
  <c r="A1870" i="1"/>
  <c r="A1871" i="1"/>
  <c r="A1872" i="1"/>
  <c r="A1873" i="1"/>
  <c r="A1875" i="1"/>
  <c r="A1874" i="1"/>
  <c r="A1877" i="1"/>
  <c r="A1876" i="1"/>
  <c r="A1878" i="1"/>
  <c r="A1879" i="1"/>
  <c r="A1881" i="1"/>
  <c r="A1880" i="1"/>
  <c r="A1882" i="1"/>
  <c r="A1883" i="1"/>
  <c r="A1884" i="1"/>
  <c r="A1885" i="1"/>
  <c r="A1886" i="1"/>
  <c r="A1888" i="1"/>
  <c r="A1889" i="1"/>
  <c r="A1887" i="1"/>
  <c r="A1891" i="1"/>
  <c r="A1890" i="1"/>
  <c r="A1892" i="1"/>
  <c r="A1893" i="1"/>
  <c r="A1895" i="1"/>
  <c r="A1894" i="1"/>
  <c r="A1896" i="1"/>
  <c r="A1897" i="1"/>
  <c r="A1898" i="1"/>
  <c r="A1899" i="1"/>
  <c r="A1900" i="1"/>
  <c r="A1901" i="1"/>
  <c r="A1902" i="1"/>
  <c r="A1903" i="1"/>
  <c r="A1904" i="1"/>
  <c r="A1905" i="1"/>
  <c r="A1908" i="1"/>
  <c r="A1906" i="1"/>
  <c r="A1907" i="1"/>
  <c r="A1910" i="1"/>
  <c r="A1909" i="1"/>
  <c r="A1911" i="1"/>
  <c r="A1912" i="1"/>
  <c r="A1914" i="1"/>
  <c r="A1913" i="1"/>
  <c r="A1916" i="1"/>
  <c r="A1915" i="1"/>
  <c r="A1917" i="1"/>
  <c r="A1918" i="1"/>
  <c r="A1919" i="1"/>
  <c r="A1920" i="1"/>
  <c r="A1921" i="1"/>
  <c r="A1922" i="1"/>
  <c r="A1923" i="1"/>
  <c r="A1924" i="1"/>
  <c r="A1925" i="1"/>
  <c r="A1926" i="1"/>
  <c r="A1927" i="1"/>
  <c r="A1929" i="1"/>
  <c r="A1928" i="1"/>
  <c r="A1931" i="1"/>
  <c r="A1930" i="1"/>
  <c r="A1933" i="1"/>
  <c r="A1932" i="1"/>
  <c r="A1934" i="1"/>
  <c r="A1937" i="1"/>
  <c r="A1936" i="1"/>
  <c r="A1935" i="1"/>
  <c r="A1938" i="1"/>
  <c r="A1939" i="1"/>
  <c r="A1940" i="1"/>
  <c r="A1941" i="1"/>
  <c r="A1942" i="1"/>
  <c r="A1943" i="1"/>
  <c r="A1944" i="1"/>
  <c r="A1945" i="1"/>
  <c r="A1946" i="1"/>
  <c r="A1948" i="1"/>
  <c r="A1947" i="1"/>
  <c r="A1949" i="1"/>
  <c r="A1950" i="1"/>
  <c r="A1951" i="1"/>
  <c r="A1952" i="1"/>
  <c r="A1953" i="1"/>
  <c r="A1954" i="1"/>
  <c r="A1956" i="1"/>
  <c r="A1955" i="1"/>
  <c r="A1960" i="1"/>
  <c r="A1961" i="1"/>
  <c r="A1959" i="1"/>
  <c r="A1958" i="1"/>
  <c r="A1962" i="1"/>
  <c r="A1957" i="1"/>
  <c r="A1965" i="1"/>
  <c r="A1963" i="1"/>
  <c r="A1964" i="1"/>
  <c r="A1966" i="1"/>
  <c r="A1967" i="1"/>
  <c r="A1968" i="1"/>
  <c r="A1970" i="1"/>
  <c r="A1969" i="1"/>
  <c r="A1971" i="1"/>
  <c r="A1972" i="1"/>
  <c r="A1973" i="1"/>
  <c r="A1974" i="1"/>
  <c r="A1975" i="1"/>
  <c r="A1976" i="1"/>
  <c r="A1977" i="1"/>
  <c r="A1978" i="1"/>
  <c r="A1979" i="1"/>
  <c r="A1980" i="1"/>
  <c r="A1982" i="1"/>
  <c r="A1981" i="1"/>
  <c r="A1983" i="1"/>
  <c r="A1984" i="1"/>
  <c r="A1985" i="1"/>
  <c r="A1986" i="1"/>
  <c r="A1987" i="1"/>
  <c r="A1988" i="1"/>
  <c r="A1989" i="1"/>
  <c r="A1991" i="1"/>
  <c r="A1990" i="1"/>
  <c r="A1993" i="1"/>
  <c r="A1994" i="1"/>
  <c r="A1992" i="1"/>
  <c r="A1997" i="1"/>
  <c r="A1998" i="1"/>
  <c r="A1995" i="1"/>
  <c r="A1996" i="1"/>
  <c r="A1999" i="1"/>
  <c r="A2000" i="1"/>
  <c r="A2001" i="1"/>
  <c r="A2003" i="1"/>
  <c r="A2002" i="1"/>
  <c r="A2004" i="1"/>
  <c r="A2005" i="1"/>
  <c r="A2007" i="1"/>
  <c r="A2006" i="1"/>
  <c r="A2008" i="1"/>
  <c r="A2009" i="1"/>
  <c r="A2010" i="1"/>
  <c r="A2011" i="1"/>
  <c r="A2012" i="1"/>
  <c r="A2014" i="1"/>
  <c r="A2013" i="1"/>
  <c r="A2015" i="1"/>
  <c r="A2016" i="1"/>
  <c r="A2017" i="1"/>
  <c r="A2018" i="1"/>
  <c r="A2019" i="1"/>
  <c r="A2020" i="1"/>
  <c r="A2021" i="1"/>
  <c r="A2022" i="1"/>
  <c r="A2024" i="1"/>
  <c r="A2025" i="1"/>
  <c r="A2023" i="1"/>
  <c r="A2026" i="1"/>
  <c r="A2027" i="1"/>
  <c r="A2028" i="1"/>
  <c r="A2029" i="1"/>
  <c r="A2030" i="1"/>
  <c r="A2032" i="1"/>
  <c r="A2031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6" i="1"/>
  <c r="A2045" i="1"/>
  <c r="A2047" i="1"/>
  <c r="A2048" i="1"/>
  <c r="A2049" i="1"/>
  <c r="A2050" i="1"/>
  <c r="A2052" i="1"/>
  <c r="A2051" i="1"/>
  <c r="A2056" i="1"/>
  <c r="A2053" i="1"/>
  <c r="A2054" i="1"/>
  <c r="A2055" i="1"/>
  <c r="A2057" i="1"/>
  <c r="A2058" i="1"/>
  <c r="A2059" i="1"/>
  <c r="A2060" i="1"/>
  <c r="A2062" i="1"/>
  <c r="A2061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8" i="1"/>
  <c r="A2077" i="1"/>
  <c r="A2079" i="1"/>
  <c r="A2080" i="1"/>
  <c r="A2081" i="1"/>
  <c r="A2083" i="1"/>
  <c r="A2082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7" i="1"/>
  <c r="A2096" i="1"/>
  <c r="A2098" i="1"/>
  <c r="A2100" i="1"/>
  <c r="A2099" i="1"/>
  <c r="A2101" i="1"/>
  <c r="A2103" i="1"/>
  <c r="A2102" i="1"/>
  <c r="A2104" i="1"/>
  <c r="A2105" i="1"/>
  <c r="A2106" i="1"/>
  <c r="A2107" i="1"/>
  <c r="A2108" i="1"/>
  <c r="A2109" i="1"/>
  <c r="A2110" i="1"/>
  <c r="A2112" i="1"/>
  <c r="A2111" i="1"/>
  <c r="A2113" i="1"/>
  <c r="A2114" i="1"/>
  <c r="A2115" i="1"/>
  <c r="A2116" i="1"/>
  <c r="A2117" i="1"/>
  <c r="A2118" i="1"/>
  <c r="A2121" i="1"/>
  <c r="A2119" i="1"/>
  <c r="A2120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40" i="1"/>
  <c r="A2139" i="1"/>
  <c r="A2142" i="1"/>
  <c r="A2141" i="1"/>
  <c r="A2143" i="1"/>
  <c r="A2145" i="1"/>
  <c r="A2144" i="1"/>
  <c r="A2146" i="1"/>
  <c r="A2147" i="1"/>
  <c r="A2148" i="1"/>
  <c r="A2149" i="1"/>
  <c r="A2150" i="1"/>
  <c r="A2151" i="1"/>
  <c r="A2152" i="1"/>
  <c r="A2153" i="1"/>
  <c r="A2154" i="1"/>
  <c r="A2155" i="1"/>
  <c r="A2156" i="1"/>
  <c r="A2158" i="1"/>
  <c r="A2157" i="1"/>
  <c r="A2159" i="1"/>
  <c r="A2160" i="1"/>
  <c r="A2161" i="1"/>
  <c r="A2162" i="1"/>
  <c r="A2164" i="1"/>
  <c r="A2163" i="1"/>
  <c r="A2165" i="1"/>
  <c r="A2166" i="1"/>
  <c r="A2167" i="1"/>
  <c r="A2168" i="1"/>
  <c r="A2169" i="1"/>
  <c r="A2170" i="1"/>
  <c r="A2180" i="1"/>
  <c r="A2178" i="1"/>
  <c r="A2182" i="1"/>
  <c r="A2177" i="1"/>
  <c r="A2175" i="1"/>
  <c r="A2187" i="1"/>
  <c r="A2174" i="1"/>
  <c r="A2193" i="1"/>
  <c r="A2194" i="1"/>
  <c r="A2186" i="1"/>
  <c r="A2184" i="1"/>
  <c r="A2189" i="1"/>
  <c r="A2172" i="1"/>
  <c r="A2179" i="1"/>
  <c r="A2192" i="1"/>
  <c r="A2191" i="1"/>
  <c r="A2185" i="1"/>
  <c r="A2176" i="1"/>
  <c r="A2196" i="1"/>
  <c r="A2190" i="1"/>
  <c r="A2183" i="1"/>
  <c r="A2173" i="1"/>
  <c r="A2171" i="1"/>
  <c r="A2188" i="1"/>
  <c r="A2181" i="1"/>
  <c r="A2195" i="1"/>
  <c r="A2197" i="1"/>
  <c r="A2198" i="1"/>
  <c r="A2199" i="1"/>
  <c r="A2201" i="1"/>
  <c r="A2200" i="1"/>
  <c r="A2202" i="1"/>
  <c r="A2206" i="1"/>
  <c r="A2204" i="1"/>
  <c r="A2207" i="1"/>
  <c r="A2203" i="1"/>
  <c r="A2208" i="1"/>
  <c r="A2205" i="1"/>
  <c r="A2211" i="1"/>
  <c r="A2212" i="1"/>
  <c r="A2210" i="1"/>
  <c r="A2213" i="1"/>
  <c r="A2209" i="1"/>
  <c r="A2214" i="1"/>
  <c r="A2216" i="1"/>
  <c r="A2217" i="1"/>
  <c r="A2215" i="1"/>
  <c r="A2218" i="1"/>
  <c r="A2219" i="1"/>
  <c r="A2220" i="1"/>
  <c r="A2221" i="1"/>
  <c r="A2222" i="1"/>
  <c r="A2223" i="1"/>
  <c r="A2224" i="1"/>
  <c r="A2225" i="1"/>
  <c r="A2227" i="1"/>
  <c r="A2226" i="1"/>
  <c r="A2228" i="1"/>
  <c r="A2231" i="1"/>
  <c r="A2229" i="1"/>
  <c r="A2230" i="1"/>
  <c r="A2232" i="1"/>
  <c r="A2233" i="1"/>
  <c r="A2234" i="1"/>
  <c r="A2235" i="1"/>
  <c r="A2236" i="1"/>
  <c r="A2238" i="1"/>
  <c r="A2237" i="1"/>
  <c r="A2243" i="1"/>
  <c r="A2239" i="1"/>
  <c r="A2241" i="1"/>
  <c r="A2240" i="1"/>
  <c r="A2242" i="1"/>
  <c r="A2246" i="1"/>
  <c r="A2245" i="1"/>
  <c r="A2244" i="1"/>
  <c r="A2247" i="1"/>
  <c r="A2248" i="1"/>
  <c r="A2249" i="1"/>
  <c r="A2251" i="1"/>
  <c r="A2252" i="1"/>
  <c r="A2250" i="1"/>
  <c r="A2253" i="1"/>
  <c r="A2255" i="1"/>
  <c r="A2254" i="1"/>
  <c r="A2260" i="1"/>
  <c r="A2257" i="1"/>
  <c r="A2259" i="1"/>
  <c r="A2258" i="1"/>
  <c r="A2256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9" i="1"/>
  <c r="A2278" i="1"/>
  <c r="A2280" i="1"/>
  <c r="A2281" i="1"/>
  <c r="A2283" i="1"/>
  <c r="A2284" i="1"/>
  <c r="A2282" i="1"/>
  <c r="A2286" i="1"/>
  <c r="A2287" i="1"/>
  <c r="A2285" i="1"/>
  <c r="A2288" i="1"/>
  <c r="A2290" i="1"/>
  <c r="A2289" i="1"/>
  <c r="A2291" i="1"/>
  <c r="A2292" i="1"/>
  <c r="A2293" i="1"/>
  <c r="A2294" i="1"/>
  <c r="A2295" i="1"/>
  <c r="A2296" i="1"/>
  <c r="A2297" i="1"/>
  <c r="A2298" i="1"/>
  <c r="A2299" i="1"/>
  <c r="A2300" i="1"/>
  <c r="A2301" i="1"/>
  <c r="A2303" i="1"/>
  <c r="A2302" i="1"/>
  <c r="A2305" i="1"/>
  <c r="A2304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9" i="1"/>
  <c r="A2328" i="1"/>
  <c r="A2327" i="1"/>
  <c r="A2331" i="1"/>
  <c r="A2332" i="1"/>
  <c r="A2330" i="1"/>
  <c r="A2333" i="1"/>
  <c r="A2334" i="1"/>
  <c r="A2335" i="1"/>
  <c r="A2337" i="1"/>
  <c r="A2336" i="1"/>
  <c r="A2340" i="1"/>
  <c r="A2342" i="1"/>
  <c r="A2341" i="1"/>
  <c r="A2339" i="1"/>
  <c r="A2338" i="1"/>
  <c r="A2343" i="1"/>
  <c r="A2344" i="1"/>
  <c r="A2345" i="1"/>
  <c r="A2346" i="1"/>
  <c r="A2348" i="1"/>
  <c r="A2347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7" i="1"/>
  <c r="A2384" i="1"/>
  <c r="A2386" i="1"/>
  <c r="A2383" i="1"/>
  <c r="A2385" i="1"/>
  <c r="A2388" i="1"/>
  <c r="A2382" i="1"/>
  <c r="A2381" i="1"/>
  <c r="A2390" i="1"/>
  <c r="A2389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1" i="1"/>
  <c r="A2412" i="1"/>
  <c r="A2413" i="1"/>
  <c r="A2410" i="1"/>
  <c r="A2414" i="1"/>
  <c r="A2415" i="1"/>
  <c r="A2416" i="1"/>
  <c r="A2417" i="1"/>
  <c r="A2418" i="1"/>
  <c r="A2420" i="1"/>
  <c r="A2419" i="1"/>
  <c r="A2421" i="1"/>
  <c r="A2422" i="1"/>
  <c r="A2423" i="1"/>
  <c r="A2424" i="1"/>
  <c r="A2425" i="1"/>
  <c r="A2431" i="1"/>
  <c r="A2428" i="1"/>
  <c r="A2426" i="1"/>
  <c r="A2427" i="1"/>
  <c r="A2432" i="1"/>
  <c r="A2430" i="1"/>
  <c r="A2429" i="1"/>
  <c r="A2433" i="1"/>
  <c r="A2435" i="1"/>
  <c r="A2434" i="1"/>
  <c r="A2436" i="1"/>
  <c r="A2437" i="1"/>
  <c r="A2438" i="1"/>
  <c r="A2439" i="1"/>
  <c r="A2440" i="1"/>
  <c r="A2441" i="1"/>
  <c r="A2442" i="1"/>
  <c r="A2443" i="1"/>
  <c r="A2445" i="1"/>
  <c r="A2444" i="1"/>
  <c r="A2446" i="1"/>
  <c r="A2448" i="1"/>
  <c r="A2447" i="1"/>
  <c r="A2449" i="1"/>
  <c r="A2450" i="1"/>
  <c r="A2451" i="1"/>
  <c r="A2452" i="1"/>
  <c r="A2453" i="1"/>
  <c r="A2455" i="1"/>
  <c r="A2454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3" i="1"/>
  <c r="A2482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9" i="1"/>
  <c r="A2498" i="1"/>
  <c r="A2500" i="1"/>
  <c r="A2501" i="1"/>
  <c r="A2502" i="1"/>
  <c r="A2503" i="1"/>
  <c r="A2504" i="1"/>
  <c r="A2505" i="1"/>
  <c r="A2506" i="1"/>
  <c r="A2509" i="1"/>
  <c r="A2507" i="1"/>
  <c r="A2508" i="1"/>
  <c r="A2510" i="1"/>
  <c r="A2511" i="1"/>
  <c r="A2512" i="1"/>
  <c r="A2513" i="1"/>
  <c r="A2515" i="1"/>
  <c r="A2514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4" i="1"/>
  <c r="A2531" i="1"/>
  <c r="A2532" i="1"/>
  <c r="A2533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4" i="1"/>
  <c r="A2553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9" i="1"/>
  <c r="A2567" i="1"/>
  <c r="A2568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1" i="1"/>
  <c r="A2600" i="1"/>
  <c r="A2602" i="1"/>
  <c r="A2605" i="1"/>
  <c r="A2603" i="1"/>
  <c r="A2604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8" i="1"/>
  <c r="A2627" i="1"/>
  <c r="A2629" i="1"/>
  <c r="A2630" i="1"/>
  <c r="A2631" i="1"/>
  <c r="A2632" i="1"/>
  <c r="A2633" i="1"/>
  <c r="A2634" i="1"/>
  <c r="A2635" i="1"/>
  <c r="A2636" i="1"/>
  <c r="A2641" i="1"/>
  <c r="A2637" i="1"/>
  <c r="A2638" i="1"/>
  <c r="A2639" i="1"/>
  <c r="A2640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2" i="1"/>
  <c r="A2671" i="1"/>
  <c r="A2673" i="1"/>
  <c r="A2674" i="1"/>
  <c r="A2675" i="1"/>
  <c r="A2677" i="1"/>
  <c r="A2679" i="1"/>
  <c r="A2676" i="1"/>
  <c r="A2678" i="1"/>
  <c r="A2680" i="1"/>
  <c r="A2681" i="1"/>
  <c r="A2684" i="1"/>
  <c r="A2685" i="1"/>
  <c r="A2682" i="1"/>
  <c r="A2683" i="1"/>
  <c r="A2686" i="1"/>
  <c r="A2688" i="1"/>
  <c r="A2689" i="1"/>
  <c r="A2687" i="1"/>
  <c r="A2690" i="1"/>
  <c r="A2691" i="1"/>
  <c r="A2692" i="1"/>
  <c r="A2693" i="1"/>
  <c r="A2694" i="1"/>
  <c r="A2695" i="1"/>
  <c r="A2696" i="1"/>
  <c r="A2697" i="1"/>
  <c r="A2699" i="1"/>
  <c r="A2698" i="1"/>
  <c r="A2700" i="1"/>
  <c r="A2705" i="1"/>
  <c r="A2701" i="1"/>
  <c r="A2703" i="1"/>
  <c r="A2702" i="1"/>
  <c r="A2704" i="1"/>
  <c r="A2706" i="1"/>
  <c r="A2707" i="1"/>
  <c r="A2708" i="1"/>
  <c r="A2709" i="1"/>
  <c r="A2710" i="1"/>
  <c r="A2711" i="1"/>
  <c r="A2713" i="1"/>
  <c r="A2714" i="1"/>
  <c r="A2712" i="1"/>
  <c r="A2716" i="1"/>
  <c r="A2717" i="1"/>
  <c r="A2715" i="1"/>
  <c r="A2718" i="1"/>
  <c r="A2719" i="1"/>
  <c r="A2720" i="1"/>
  <c r="A2721" i="1"/>
  <c r="A2722" i="1"/>
  <c r="A2723" i="1"/>
  <c r="A2725" i="1"/>
  <c r="A2726" i="1"/>
  <c r="A2727" i="1"/>
  <c r="A2724" i="1"/>
  <c r="A2728" i="1"/>
  <c r="A2729" i="1"/>
  <c r="A2730" i="1"/>
  <c r="A2731" i="1"/>
  <c r="A2732" i="1"/>
  <c r="A2733" i="1"/>
  <c r="A2734" i="1"/>
  <c r="A2736" i="1"/>
  <c r="A2737" i="1"/>
  <c r="A2738" i="1"/>
  <c r="A2735" i="1"/>
  <c r="A2739" i="1"/>
  <c r="A2740" i="1"/>
  <c r="A2741" i="1"/>
  <c r="A2742" i="1"/>
  <c r="A2743" i="1"/>
  <c r="A2744" i="1"/>
  <c r="A2745" i="1"/>
  <c r="A2748" i="1"/>
  <c r="A2749" i="1"/>
  <c r="A2746" i="1"/>
  <c r="A2747" i="1"/>
  <c r="A2750" i="1"/>
  <c r="A2751" i="1"/>
  <c r="A2752" i="1"/>
  <c r="A2753" i="1"/>
  <c r="A2754" i="1"/>
  <c r="A2755" i="1"/>
  <c r="A2756" i="1"/>
  <c r="A2757" i="1"/>
  <c r="A2758" i="1"/>
  <c r="A2760" i="1"/>
  <c r="A2761" i="1"/>
  <c r="A2759" i="1"/>
  <c r="A2762" i="1"/>
  <c r="A2763" i="1"/>
  <c r="A2764" i="1"/>
  <c r="A2765" i="1"/>
  <c r="A2766" i="1"/>
  <c r="A2767" i="1"/>
  <c r="A2768" i="1"/>
  <c r="A2770" i="1"/>
  <c r="A2771" i="1"/>
  <c r="A2769" i="1"/>
  <c r="A2772" i="1"/>
  <c r="A2773" i="1"/>
  <c r="A2774" i="1"/>
  <c r="A2775" i="1"/>
  <c r="A2776" i="1"/>
  <c r="A2777" i="1"/>
  <c r="A2778" i="1"/>
  <c r="A2779" i="1"/>
  <c r="A2780" i="1"/>
  <c r="A2781" i="1"/>
  <c r="A2782" i="1"/>
  <c r="A2784" i="1"/>
  <c r="A2783" i="1"/>
  <c r="A2785" i="1"/>
  <c r="A2786" i="1"/>
  <c r="A2787" i="1"/>
  <c r="A2788" i="1"/>
  <c r="A2789" i="1"/>
  <c r="A2790" i="1"/>
  <c r="A2793" i="1"/>
  <c r="A2794" i="1"/>
  <c r="A2795" i="1"/>
  <c r="A2791" i="1"/>
  <c r="A2792" i="1"/>
  <c r="A2796" i="1"/>
  <c r="A2797" i="1"/>
  <c r="A2798" i="1"/>
  <c r="A2799" i="1"/>
  <c r="A2801" i="1"/>
  <c r="A2800" i="1"/>
  <c r="A2802" i="1"/>
  <c r="A2803" i="1"/>
  <c r="A2804" i="1"/>
  <c r="A2805" i="1"/>
  <c r="A2806" i="1"/>
  <c r="A2807" i="1"/>
  <c r="A2808" i="1"/>
  <c r="A2814" i="1"/>
  <c r="A2810" i="1"/>
  <c r="A2811" i="1"/>
  <c r="A2809" i="1"/>
  <c r="A2812" i="1"/>
  <c r="A2813" i="1"/>
  <c r="A2815" i="1"/>
  <c r="A2817" i="1"/>
  <c r="A2816" i="1"/>
  <c r="A2818" i="1"/>
  <c r="A2819" i="1"/>
  <c r="A2820" i="1"/>
  <c r="A2821" i="1"/>
  <c r="A2823" i="1"/>
  <c r="A2822" i="1"/>
  <c r="A2826" i="1"/>
  <c r="A2825" i="1"/>
  <c r="A2824" i="1"/>
  <c r="A2827" i="1"/>
  <c r="A2835" i="1"/>
  <c r="A2829" i="1"/>
  <c r="A2836" i="1"/>
  <c r="A2837" i="1"/>
  <c r="A2831" i="1"/>
  <c r="A2832" i="1"/>
  <c r="A2838" i="1"/>
  <c r="A2834" i="1"/>
  <c r="A2839" i="1"/>
  <c r="A2828" i="1"/>
  <c r="A2833" i="1"/>
  <c r="A2830" i="1"/>
  <c r="A2840" i="1"/>
  <c r="A2841" i="1"/>
  <c r="A2842" i="1"/>
  <c r="A2850" i="1"/>
  <c r="A2851" i="1"/>
  <c r="A2846" i="1"/>
  <c r="A2847" i="1"/>
  <c r="A2848" i="1"/>
  <c r="A2845" i="1"/>
  <c r="A2852" i="1"/>
  <c r="A2849" i="1"/>
  <c r="A2844" i="1"/>
  <c r="A2843" i="1"/>
  <c r="A2854" i="1"/>
  <c r="A2853" i="1"/>
  <c r="A2855" i="1"/>
  <c r="A2856" i="1"/>
  <c r="A2857" i="1"/>
  <c r="A2860" i="1"/>
  <c r="A2858" i="1"/>
  <c r="A2859" i="1"/>
  <c r="A2861" i="1"/>
  <c r="A2862" i="1"/>
  <c r="A2864" i="1"/>
  <c r="A2863" i="1"/>
  <c r="A2865" i="1"/>
  <c r="A2866" i="1"/>
  <c r="A2867" i="1"/>
  <c r="A2868" i="1"/>
  <c r="A2869" i="1"/>
  <c r="A2870" i="1"/>
  <c r="A2872" i="1"/>
  <c r="A2871" i="1"/>
  <c r="A2873" i="1"/>
  <c r="A2875" i="1"/>
  <c r="A2874" i="1"/>
  <c r="A2877" i="1"/>
  <c r="A2878" i="1"/>
  <c r="A2876" i="1"/>
  <c r="A2879" i="1"/>
  <c r="A2880" i="1"/>
  <c r="A2881" i="1"/>
  <c r="A2883" i="1"/>
  <c r="A2882" i="1"/>
  <c r="A2884" i="1"/>
  <c r="A2885" i="1"/>
  <c r="A2886" i="1"/>
  <c r="A2887" i="1"/>
  <c r="A2889" i="1"/>
  <c r="A2888" i="1"/>
  <c r="A2890" i="1"/>
  <c r="A2891" i="1"/>
  <c r="A2892" i="1"/>
  <c r="A2901" i="1"/>
  <c r="A2895" i="1"/>
  <c r="A2894" i="1"/>
  <c r="A2905" i="1"/>
  <c r="A2898" i="1"/>
  <c r="A2899" i="1"/>
  <c r="A2896" i="1"/>
  <c r="A2904" i="1"/>
  <c r="A2897" i="1"/>
  <c r="A2902" i="1"/>
  <c r="A2906" i="1"/>
  <c r="A2893" i="1"/>
  <c r="A2900" i="1"/>
  <c r="A2903" i="1"/>
  <c r="A2907" i="1"/>
  <c r="A2910" i="1"/>
  <c r="A2909" i="1"/>
  <c r="A2908" i="1"/>
  <c r="A2911" i="1"/>
  <c r="A2912" i="1"/>
  <c r="A2913" i="1"/>
  <c r="A2914" i="1"/>
  <c r="A2915" i="1"/>
  <c r="A2917" i="1"/>
  <c r="A2916" i="1"/>
  <c r="A2918" i="1"/>
  <c r="A2919" i="1"/>
  <c r="A2920" i="1"/>
  <c r="A2921" i="1"/>
  <c r="A2922" i="1"/>
  <c r="A2923" i="1"/>
  <c r="A2924" i="1"/>
  <c r="A2925" i="1"/>
  <c r="A2926" i="1"/>
  <c r="A2927" i="1"/>
  <c r="A2930" i="1"/>
  <c r="A2931" i="1"/>
  <c r="A2928" i="1"/>
  <c r="A2932" i="1"/>
  <c r="A2929" i="1"/>
  <c r="A2934" i="1"/>
  <c r="A2933" i="1"/>
  <c r="A2935" i="1"/>
  <c r="A2937" i="1"/>
  <c r="A2938" i="1"/>
  <c r="A2936" i="1"/>
  <c r="A2940" i="1"/>
  <c r="A2939" i="1"/>
  <c r="A2941" i="1"/>
  <c r="A2942" i="1"/>
  <c r="A2944" i="1"/>
  <c r="A2943" i="1"/>
  <c r="A2945" i="1"/>
  <c r="A2948" i="1"/>
  <c r="A2947" i="1"/>
  <c r="A2946" i="1"/>
  <c r="A2949" i="1"/>
  <c r="A2950" i="1"/>
  <c r="A2951" i="1"/>
  <c r="A2953" i="1"/>
  <c r="A2952" i="1"/>
  <c r="A2954" i="1"/>
  <c r="A2955" i="1"/>
  <c r="A2956" i="1"/>
  <c r="A2957" i="1"/>
  <c r="A2958" i="1"/>
  <c r="A2959" i="1"/>
  <c r="A2960" i="1"/>
  <c r="A2961" i="1"/>
  <c r="A2962" i="1"/>
  <c r="A2963" i="1"/>
  <c r="A2965" i="1"/>
  <c r="A2971" i="1"/>
  <c r="A2978" i="1"/>
  <c r="A2966" i="1"/>
  <c r="A2980" i="1"/>
  <c r="A2964" i="1"/>
  <c r="A2967" i="1"/>
  <c r="A2970" i="1"/>
  <c r="A2968" i="1"/>
  <c r="A2973" i="1"/>
  <c r="A2969" i="1"/>
  <c r="A2974" i="1"/>
  <c r="A2979" i="1"/>
  <c r="A2977" i="1"/>
  <c r="A2972" i="1"/>
  <c r="A2975" i="1"/>
  <c r="A2976" i="1"/>
  <c r="A2983" i="1"/>
  <c r="A2981" i="1"/>
  <c r="A2982" i="1"/>
  <c r="A2985" i="1"/>
  <c r="A2984" i="1"/>
  <c r="A2986" i="1"/>
  <c r="A2988" i="1"/>
  <c r="A2987" i="1"/>
  <c r="A2990" i="1"/>
  <c r="A2989" i="1"/>
  <c r="A2991" i="1"/>
  <c r="A2992" i="1"/>
  <c r="A2993" i="1"/>
  <c r="A2994" i="1"/>
  <c r="A2995" i="1"/>
  <c r="A2996" i="1"/>
  <c r="A2997" i="1"/>
  <c r="A2998" i="1"/>
  <c r="A3000" i="1"/>
  <c r="A2999" i="1"/>
  <c r="A3001" i="1"/>
  <c r="A3002" i="1"/>
  <c r="A3004" i="1"/>
  <c r="A3003" i="1"/>
  <c r="A3005" i="1"/>
  <c r="A3006" i="1"/>
  <c r="A3007" i="1"/>
  <c r="A3008" i="1"/>
  <c r="A3009" i="1"/>
  <c r="A3010" i="1"/>
  <c r="A3012" i="1"/>
  <c r="A3011" i="1"/>
  <c r="A3013" i="1"/>
  <c r="A3014" i="1"/>
  <c r="A3016" i="1"/>
  <c r="A3015" i="1"/>
  <c r="A3017" i="1"/>
  <c r="A3018" i="1"/>
  <c r="A3019" i="1"/>
  <c r="A3020" i="1"/>
  <c r="A3021" i="1"/>
  <c r="A3022" i="1"/>
  <c r="A3023" i="1"/>
  <c r="A3026" i="1"/>
  <c r="A3024" i="1"/>
  <c r="A3025" i="1"/>
  <c r="A3028" i="1"/>
  <c r="A3027" i="1"/>
  <c r="A3029" i="1"/>
  <c r="A3030" i="1"/>
  <c r="A3031" i="1"/>
  <c r="A3032" i="1"/>
  <c r="A3034" i="1"/>
  <c r="A3033" i="1"/>
  <c r="A3035" i="1"/>
  <c r="A3036" i="1"/>
  <c r="A3037" i="1"/>
  <c r="A3038" i="1"/>
  <c r="A3039" i="1"/>
  <c r="A3040" i="1"/>
  <c r="A3042" i="1"/>
  <c r="A3041" i="1"/>
  <c r="A3043" i="1"/>
  <c r="A3044" i="1"/>
  <c r="A3045" i="1"/>
  <c r="A3046" i="1"/>
  <c r="A3050" i="1"/>
  <c r="A3049" i="1"/>
  <c r="A3048" i="1"/>
  <c r="A3047" i="1"/>
  <c r="A3051" i="1"/>
  <c r="A3054" i="1"/>
  <c r="A3052" i="1"/>
  <c r="A3053" i="1"/>
  <c r="A3055" i="1"/>
  <c r="A3056" i="1"/>
  <c r="A3057" i="1"/>
  <c r="A3058" i="1"/>
  <c r="A3059" i="1"/>
  <c r="A3060" i="1"/>
  <c r="A3061" i="1"/>
  <c r="A3062" i="1"/>
  <c r="A3064" i="1"/>
  <c r="A3063" i="1"/>
  <c r="A3065" i="1"/>
  <c r="A3066" i="1"/>
  <c r="A3067" i="1"/>
  <c r="A3068" i="1"/>
  <c r="A3069" i="1"/>
  <c r="A3070" i="1"/>
  <c r="A3074" i="1"/>
  <c r="A3073" i="1"/>
  <c r="A3071" i="1"/>
  <c r="A3072" i="1"/>
  <c r="A3075" i="1"/>
  <c r="A3076" i="1"/>
  <c r="A3077" i="1"/>
  <c r="A3079" i="1"/>
  <c r="A3078" i="1"/>
  <c r="A3080" i="1"/>
  <c r="A3082" i="1"/>
  <c r="A3083" i="1"/>
  <c r="A3081" i="1"/>
  <c r="A3084" i="1"/>
  <c r="A3087" i="1"/>
  <c r="A3085" i="1"/>
  <c r="A3086" i="1"/>
  <c r="A3088" i="1"/>
  <c r="A3089" i="1"/>
  <c r="A3090" i="1"/>
  <c r="A3091" i="1"/>
  <c r="A3093" i="1"/>
  <c r="A3092" i="1"/>
  <c r="A3094" i="1"/>
  <c r="A3095" i="1"/>
  <c r="A3096" i="1"/>
  <c r="A3097" i="1"/>
  <c r="A3098" i="1"/>
  <c r="A3099" i="1"/>
  <c r="A3100" i="1"/>
  <c r="A3101" i="1"/>
  <c r="A3103" i="1"/>
  <c r="A3102" i="1"/>
  <c r="A3104" i="1"/>
  <c r="A3107" i="1"/>
  <c r="A3106" i="1"/>
  <c r="A3105" i="1"/>
  <c r="A3109" i="1"/>
  <c r="A3108" i="1"/>
  <c r="A3110" i="1"/>
  <c r="A3111" i="1"/>
  <c r="A3112" i="1"/>
  <c r="A3115" i="1"/>
  <c r="A3113" i="1"/>
  <c r="A3114" i="1"/>
  <c r="A3116" i="1"/>
  <c r="A3117" i="1"/>
  <c r="A3118" i="1"/>
  <c r="A3119" i="1"/>
  <c r="A3120" i="1"/>
  <c r="A3121" i="1"/>
  <c r="A3123" i="1"/>
  <c r="A3122" i="1"/>
  <c r="A3124" i="1"/>
  <c r="A3126" i="1"/>
  <c r="A3127" i="1"/>
  <c r="A3128" i="1"/>
  <c r="A3129" i="1"/>
  <c r="A3125" i="1"/>
  <c r="A3130" i="1"/>
  <c r="A3134" i="1"/>
  <c r="A3131" i="1"/>
  <c r="A3132" i="1"/>
  <c r="A3133" i="1"/>
  <c r="A3135" i="1"/>
  <c r="A3136" i="1"/>
  <c r="A3137" i="1"/>
  <c r="A3138" i="1"/>
  <c r="A3140" i="1"/>
  <c r="A3139" i="1"/>
  <c r="A3141" i="1"/>
  <c r="A3142" i="1"/>
  <c r="A3144" i="1"/>
  <c r="A3143" i="1"/>
  <c r="A3145" i="1"/>
  <c r="A3146" i="1"/>
  <c r="A3147" i="1"/>
  <c r="A3148" i="1"/>
  <c r="A3149" i="1"/>
  <c r="A3150" i="1"/>
  <c r="A3151" i="1"/>
  <c r="A3153" i="1"/>
  <c r="A3154" i="1"/>
  <c r="A3152" i="1"/>
  <c r="A3155" i="1"/>
  <c r="A3158" i="1"/>
  <c r="A3156" i="1"/>
  <c r="A3157" i="1"/>
  <c r="A3159" i="1"/>
  <c r="A3160" i="1"/>
  <c r="A3161" i="1"/>
  <c r="A3163" i="1"/>
  <c r="A3162" i="1"/>
  <c r="A3165" i="1"/>
  <c r="A3166" i="1"/>
  <c r="A3164" i="1"/>
  <c r="A3167" i="1"/>
  <c r="A3168" i="1"/>
  <c r="A3169" i="1"/>
  <c r="A3170" i="1"/>
  <c r="A3171" i="1"/>
  <c r="A3172" i="1"/>
  <c r="A3173" i="1"/>
  <c r="A3174" i="1"/>
  <c r="A3175" i="1"/>
  <c r="A3176" i="1"/>
  <c r="A3177" i="1"/>
  <c r="A3179" i="1"/>
  <c r="A3178" i="1"/>
  <c r="A3180" i="1"/>
  <c r="A3181" i="1"/>
  <c r="A3184" i="1"/>
  <c r="A3182" i="1"/>
  <c r="A3183" i="1"/>
  <c r="A3185" i="1"/>
  <c r="A3186" i="1"/>
  <c r="A3187" i="1"/>
  <c r="A3189" i="1"/>
  <c r="A3188" i="1"/>
  <c r="A3190" i="1"/>
  <c r="A3191" i="1"/>
  <c r="A3192" i="1"/>
  <c r="A3193" i="1"/>
  <c r="A3194" i="1"/>
  <c r="A3195" i="1"/>
  <c r="A3196" i="1"/>
  <c r="A3201" i="1"/>
  <c r="A3197" i="1"/>
  <c r="A3198" i="1"/>
  <c r="A3199" i="1"/>
  <c r="A3200" i="1"/>
  <c r="A3202" i="1"/>
  <c r="A3203" i="1"/>
  <c r="A3204" i="1"/>
  <c r="A3205" i="1"/>
  <c r="A3206" i="1"/>
  <c r="A3207" i="1"/>
  <c r="A3208" i="1"/>
  <c r="A3210" i="1"/>
  <c r="A3209" i="1"/>
  <c r="A3211" i="1"/>
  <c r="A3212" i="1"/>
  <c r="A3213" i="1"/>
  <c r="A3214" i="1"/>
  <c r="A3215" i="1"/>
  <c r="A3216" i="1"/>
  <c r="A3217" i="1"/>
  <c r="A3218" i="1"/>
  <c r="A3220" i="1"/>
  <c r="A3222" i="1"/>
  <c r="A3219" i="1"/>
  <c r="A3221" i="1"/>
  <c r="A3223" i="1"/>
  <c r="A3224" i="1"/>
  <c r="A3225" i="1"/>
  <c r="A3226" i="1"/>
  <c r="A3231" i="1"/>
  <c r="A3227" i="1"/>
  <c r="A3228" i="1"/>
  <c r="A3229" i="1"/>
  <c r="A3230" i="1"/>
  <c r="A3232" i="1"/>
  <c r="A3233" i="1"/>
  <c r="A3235" i="1"/>
  <c r="A3234" i="1"/>
  <c r="A3236" i="1"/>
  <c r="A3237" i="1"/>
  <c r="A3238" i="1"/>
  <c r="A3239" i="1"/>
  <c r="A3240" i="1"/>
  <c r="A3241" i="1"/>
  <c r="A3242" i="1"/>
  <c r="A3243" i="1"/>
  <c r="A3244" i="1"/>
  <c r="A3246" i="1"/>
  <c r="A3245" i="1"/>
  <c r="A3248" i="1"/>
  <c r="A3247" i="1"/>
  <c r="A3249" i="1"/>
  <c r="A3251" i="1"/>
  <c r="A3250" i="1"/>
  <c r="A3252" i="1"/>
  <c r="A3254" i="1"/>
  <c r="A3253" i="1"/>
  <c r="A3255" i="1"/>
  <c r="A3258" i="1"/>
  <c r="A3257" i="1"/>
  <c r="A3256" i="1"/>
  <c r="A3260" i="1"/>
  <c r="A3259" i="1"/>
  <c r="A3261" i="1"/>
  <c r="A3262" i="1"/>
  <c r="A3263" i="1"/>
  <c r="A3264" i="1"/>
  <c r="A3265" i="1"/>
  <c r="A3266" i="1"/>
  <c r="A3267" i="1"/>
  <c r="A3268" i="1"/>
  <c r="A3269" i="1"/>
  <c r="A3270" i="1"/>
  <c r="A3271" i="1"/>
  <c r="A3273" i="1"/>
  <c r="A3272" i="1"/>
  <c r="A3274" i="1"/>
  <c r="A3275" i="1"/>
  <c r="A3276" i="1"/>
  <c r="A3277" i="1"/>
  <c r="A3278" i="1"/>
  <c r="A3279" i="1"/>
  <c r="A3280" i="1"/>
  <c r="A3283" i="1"/>
  <c r="A3281" i="1"/>
  <c r="A3282" i="1"/>
  <c r="A3284" i="1"/>
  <c r="A3285" i="1"/>
  <c r="A3286" i="1"/>
  <c r="A3287" i="1"/>
  <c r="A3288" i="1"/>
  <c r="A3289" i="1"/>
  <c r="A3290" i="1"/>
  <c r="A3291" i="1"/>
  <c r="A3292" i="1"/>
  <c r="A3293" i="1"/>
  <c r="A3295" i="1"/>
  <c r="A3297" i="1"/>
  <c r="A3294" i="1"/>
  <c r="A3296" i="1"/>
  <c r="A3298" i="1"/>
  <c r="A3300" i="1"/>
  <c r="A3299" i="1"/>
  <c r="A3301" i="1"/>
  <c r="A3303" i="1"/>
  <c r="A3302" i="1"/>
  <c r="A3304" i="1"/>
  <c r="A3305" i="1"/>
  <c r="A3306" i="1"/>
  <c r="A3307" i="1"/>
  <c r="A3308" i="1"/>
  <c r="A3309" i="1"/>
  <c r="A3310" i="1"/>
  <c r="A3311" i="1"/>
  <c r="A3312" i="1"/>
  <c r="A3313" i="1"/>
  <c r="A3316" i="1"/>
  <c r="A3314" i="1"/>
  <c r="A3315" i="1"/>
  <c r="A3317" i="1"/>
  <c r="A3318" i="1"/>
  <c r="A3319" i="1"/>
  <c r="A3320" i="1"/>
  <c r="A3321" i="1"/>
  <c r="A3322" i="1"/>
  <c r="A3323" i="1"/>
  <c r="A3324" i="1"/>
  <c r="A3327" i="1"/>
  <c r="A3326" i="1"/>
  <c r="A3325" i="1"/>
  <c r="A3328" i="1"/>
  <c r="A3329" i="1"/>
  <c r="A3330" i="1"/>
  <c r="A3349" i="1"/>
  <c r="A3347" i="1"/>
  <c r="A3331" i="1"/>
  <c r="A3342" i="1"/>
  <c r="A3344" i="1"/>
  <c r="A3351" i="1"/>
  <c r="A3335" i="1"/>
  <c r="A3353" i="1"/>
  <c r="A3354" i="1"/>
  <c r="A3332" i="1"/>
  <c r="A3339" i="1"/>
  <c r="A3336" i="1"/>
  <c r="A3333" i="1"/>
  <c r="A3346" i="1"/>
  <c r="A3343" i="1"/>
  <c r="A3355" i="1"/>
  <c r="A3356" i="1"/>
  <c r="A3341" i="1"/>
  <c r="A3357" i="1"/>
  <c r="A3348" i="1"/>
  <c r="A3358" i="1"/>
  <c r="A3352" i="1"/>
  <c r="A3350" i="1"/>
  <c r="A3345" i="1"/>
  <c r="A3359" i="1"/>
  <c r="A3334" i="1"/>
  <c r="A3340" i="1"/>
  <c r="A3337" i="1"/>
  <c r="A3338" i="1"/>
  <c r="A3360" i="1"/>
  <c r="A3361" i="1"/>
  <c r="A3363" i="1"/>
  <c r="A3362" i="1"/>
  <c r="A3364" i="1"/>
  <c r="A3365" i="1"/>
  <c r="A3367" i="1"/>
  <c r="A3366" i="1"/>
  <c r="A3368" i="1"/>
  <c r="A3369" i="1"/>
  <c r="A3370" i="1"/>
  <c r="A3371" i="1"/>
  <c r="A3372" i="1"/>
  <c r="A3373" i="1"/>
  <c r="A3375" i="1"/>
  <c r="A3374" i="1"/>
  <c r="A3376" i="1"/>
  <c r="A3377" i="1"/>
  <c r="A3378" i="1"/>
  <c r="A3379" i="1"/>
  <c r="A3381" i="1"/>
  <c r="A3382" i="1"/>
  <c r="A3380" i="1"/>
  <c r="A3383" i="1"/>
  <c r="A3385" i="1"/>
  <c r="A3384" i="1"/>
  <c r="A3388" i="1"/>
  <c r="A3390" i="1"/>
  <c r="A3387" i="1"/>
  <c r="A3386" i="1"/>
  <c r="A3389" i="1"/>
  <c r="A3392" i="1"/>
  <c r="A3391" i="1"/>
  <c r="A3393" i="1"/>
  <c r="A3394" i="1"/>
  <c r="A3395" i="1"/>
  <c r="A3396" i="1"/>
  <c r="A3397" i="1"/>
  <c r="A3398" i="1"/>
  <c r="A3399" i="1"/>
  <c r="A3401" i="1"/>
  <c r="A3400" i="1"/>
  <c r="A3402" i="1"/>
  <c r="A3403" i="1"/>
  <c r="A3404" i="1"/>
  <c r="A3406" i="1"/>
  <c r="A3405" i="1"/>
  <c r="A3407" i="1"/>
  <c r="A3408" i="1"/>
  <c r="A3409" i="1"/>
  <c r="A3410" i="1"/>
  <c r="A3411" i="1"/>
  <c r="A3412" i="1"/>
  <c r="A3413" i="1"/>
  <c r="A3414" i="1"/>
  <c r="A3415" i="1"/>
  <c r="A3417" i="1"/>
  <c r="A3418" i="1"/>
  <c r="A3416" i="1"/>
  <c r="A3420" i="1"/>
  <c r="A3419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9" i="1"/>
  <c r="A3437" i="1"/>
  <c r="A3438" i="1"/>
  <c r="A3440" i="1"/>
  <c r="A3441" i="1"/>
  <c r="A3442" i="1"/>
  <c r="A3444" i="1"/>
  <c r="A3443" i="1"/>
  <c r="A3445" i="1"/>
  <c r="A3446" i="1"/>
  <c r="A3447" i="1"/>
  <c r="A3448" i="1"/>
  <c r="A3449" i="1"/>
  <c r="A3450" i="1"/>
  <c r="A3451" i="1"/>
  <c r="A3453" i="1"/>
  <c r="A3452" i="1"/>
  <c r="A3454" i="1"/>
  <c r="A3455" i="1"/>
  <c r="A3456" i="1"/>
  <c r="A3457" i="1"/>
  <c r="A3458" i="1"/>
  <c r="A3460" i="1"/>
  <c r="A3459" i="1"/>
  <c r="A3461" i="1"/>
  <c r="A3462" i="1"/>
  <c r="A3463" i="1"/>
  <c r="A3465" i="1"/>
  <c r="A3464" i="1"/>
  <c r="A3466" i="1"/>
  <c r="A3469" i="1"/>
  <c r="A3467" i="1"/>
  <c r="A3468" i="1"/>
  <c r="A3471" i="1"/>
  <c r="A3473" i="1"/>
  <c r="A3470" i="1"/>
  <c r="A3472" i="1"/>
  <c r="A3474" i="1"/>
  <c r="A3475" i="1"/>
  <c r="A3476" i="1"/>
  <c r="A3477" i="1"/>
  <c r="A3478" i="1"/>
  <c r="A3479" i="1"/>
  <c r="A3480" i="1"/>
  <c r="A3481" i="1"/>
  <c r="A3482" i="1"/>
  <c r="A3483" i="1"/>
  <c r="A3485" i="1"/>
  <c r="A3484" i="1"/>
  <c r="A3486" i="1"/>
  <c r="A3487" i="1"/>
  <c r="A3489" i="1"/>
  <c r="A3488" i="1"/>
  <c r="A3490" i="1"/>
  <c r="A3491" i="1"/>
  <c r="A3492" i="1"/>
  <c r="A3493" i="1"/>
  <c r="A3494" i="1"/>
  <c r="A3495" i="1"/>
  <c r="A3496" i="1"/>
  <c r="A3497" i="1"/>
  <c r="A3498" i="1"/>
  <c r="A3499" i="1"/>
  <c r="A3500" i="1"/>
  <c r="A3502" i="1"/>
  <c r="A3501" i="1"/>
  <c r="A3504" i="1"/>
  <c r="A3503" i="1"/>
  <c r="A3505" i="1"/>
  <c r="A3506" i="1"/>
  <c r="A3508" i="1"/>
  <c r="A3507" i="1"/>
  <c r="A3509" i="1"/>
  <c r="A3510" i="1"/>
  <c r="A3511" i="1"/>
  <c r="A3512" i="1"/>
  <c r="A3514" i="1"/>
  <c r="A3513" i="1"/>
  <c r="A3515" i="1"/>
  <c r="A3516" i="1"/>
  <c r="A3518" i="1"/>
  <c r="A3517" i="1"/>
  <c r="A3519" i="1"/>
  <c r="A3520" i="1"/>
  <c r="A3521" i="1"/>
  <c r="A3522" i="1"/>
  <c r="A3524" i="1"/>
  <c r="A3525" i="1"/>
  <c r="A3523" i="1"/>
  <c r="A3526" i="1"/>
  <c r="A3527" i="1"/>
  <c r="A3528" i="1"/>
  <c r="A3529" i="1"/>
  <c r="A3530" i="1"/>
  <c r="A3531" i="1"/>
  <c r="A3533" i="1"/>
  <c r="A3532" i="1"/>
  <c r="A3534" i="1"/>
  <c r="A3535" i="1"/>
  <c r="A3536" i="1"/>
  <c r="A3537" i="1"/>
  <c r="A3538" i="1"/>
  <c r="A3539" i="1"/>
  <c r="A3540" i="1"/>
  <c r="A3541" i="1"/>
  <c r="A3544" i="1"/>
  <c r="A3542" i="1"/>
  <c r="A3543" i="1"/>
  <c r="A3545" i="1"/>
  <c r="A3547" i="1"/>
  <c r="A3546" i="1"/>
  <c r="A3549" i="1"/>
  <c r="A3548" i="1"/>
  <c r="A3550" i="1"/>
  <c r="A3551" i="1"/>
  <c r="A3552" i="1"/>
  <c r="A3553" i="1"/>
  <c r="A3555" i="1"/>
  <c r="A3554" i="1"/>
  <c r="A3557" i="1"/>
  <c r="A3556" i="1"/>
  <c r="A3558" i="1"/>
  <c r="A3559" i="1"/>
  <c r="A3565" i="1"/>
  <c r="A3563" i="1"/>
  <c r="A3564" i="1"/>
  <c r="A3562" i="1"/>
  <c r="A3560" i="1"/>
  <c r="A3561" i="1"/>
  <c r="A3566" i="1"/>
  <c r="A3567" i="1"/>
  <c r="A3568" i="1"/>
  <c r="A3571" i="1"/>
  <c r="A3569" i="1"/>
  <c r="A3570" i="1"/>
  <c r="A3573" i="1"/>
  <c r="A3572" i="1"/>
  <c r="A3574" i="1"/>
  <c r="A3575" i="1"/>
  <c r="A3576" i="1"/>
  <c r="A3579" i="1"/>
  <c r="A3580" i="1"/>
  <c r="A3577" i="1"/>
  <c r="A3578" i="1"/>
  <c r="A3582" i="1"/>
  <c r="A3581" i="1"/>
  <c r="A3583" i="1"/>
  <c r="A3584" i="1"/>
  <c r="A3586" i="1"/>
  <c r="A3587" i="1"/>
  <c r="A3585" i="1"/>
  <c r="A3591" i="1"/>
  <c r="A3590" i="1"/>
  <c r="A3588" i="1"/>
  <c r="A3589" i="1"/>
  <c r="A3592" i="1"/>
  <c r="A3594" i="1"/>
  <c r="A3593" i="1"/>
  <c r="A3595" i="1"/>
  <c r="A3596" i="1"/>
  <c r="A3597" i="1"/>
  <c r="A3598" i="1"/>
  <c r="A3599" i="1"/>
  <c r="A3601" i="1"/>
  <c r="A3600" i="1"/>
  <c r="A3603" i="1"/>
  <c r="A3604" i="1"/>
  <c r="A3602" i="1"/>
  <c r="A3605" i="1"/>
  <c r="A3607" i="1"/>
  <c r="A3606" i="1"/>
  <c r="A3608" i="1"/>
  <c r="A3609" i="1"/>
  <c r="A3610" i="1"/>
  <c r="A3611" i="1"/>
  <c r="A3612" i="1"/>
  <c r="A3613" i="1"/>
  <c r="A3614" i="1"/>
  <c r="A3617" i="1"/>
  <c r="A3615" i="1"/>
  <c r="A3616" i="1"/>
  <c r="A3618" i="1"/>
  <c r="A3619" i="1"/>
  <c r="A3620" i="1"/>
  <c r="A3621" i="1"/>
  <c r="A3622" i="1"/>
  <c r="A3623" i="1"/>
  <c r="A3624" i="1"/>
  <c r="A3625" i="1"/>
  <c r="A3627" i="1"/>
  <c r="A3626" i="1"/>
  <c r="A3628" i="1"/>
  <c r="A3629" i="1"/>
  <c r="A3630" i="1"/>
  <c r="A3632" i="1"/>
  <c r="A3631" i="1"/>
  <c r="A3633" i="1"/>
  <c r="A3635" i="1"/>
  <c r="A3634" i="1"/>
  <c r="A3636" i="1"/>
  <c r="A3637" i="1"/>
  <c r="A3638" i="1"/>
  <c r="A3639" i="1"/>
  <c r="A3640" i="1"/>
  <c r="A3641" i="1"/>
  <c r="A3642" i="1"/>
  <c r="A3645" i="1"/>
  <c r="A3643" i="1"/>
  <c r="A3644" i="1"/>
  <c r="A3646" i="1"/>
  <c r="A3647" i="1"/>
  <c r="A3649" i="1"/>
  <c r="A3648" i="1"/>
  <c r="A3650" i="1"/>
  <c r="A3651" i="1"/>
  <c r="A3652" i="1"/>
  <c r="A3653" i="1"/>
  <c r="A3654" i="1"/>
  <c r="A3656" i="1"/>
  <c r="A3655" i="1"/>
  <c r="A3657" i="1"/>
  <c r="A3658" i="1"/>
  <c r="A3662" i="1"/>
  <c r="A3661" i="1"/>
  <c r="A3659" i="1"/>
  <c r="A3660" i="1"/>
  <c r="A3663" i="1"/>
  <c r="A3664" i="1"/>
  <c r="A3667" i="1"/>
  <c r="A3666" i="1"/>
  <c r="A3665" i="1"/>
  <c r="A3668" i="1"/>
  <c r="A3669" i="1"/>
  <c r="A3670" i="1"/>
  <c r="A3671" i="1"/>
  <c r="A3673" i="1"/>
  <c r="A3672" i="1"/>
  <c r="A3674" i="1"/>
  <c r="A3675" i="1"/>
  <c r="A3677" i="1"/>
  <c r="A3676" i="1"/>
  <c r="A3678" i="1"/>
  <c r="A3679" i="1"/>
  <c r="A3680" i="1"/>
  <c r="A3681" i="1"/>
  <c r="A3682" i="1"/>
  <c r="A3683" i="1"/>
  <c r="A3685" i="1"/>
  <c r="A3684" i="1"/>
  <c r="A3686" i="1"/>
  <c r="A3687" i="1"/>
  <c r="A3688" i="1"/>
  <c r="A3689" i="1"/>
  <c r="A3690" i="1"/>
  <c r="A3691" i="1"/>
  <c r="A3693" i="1"/>
  <c r="A3692" i="1"/>
  <c r="A3694" i="1"/>
  <c r="A3695" i="1"/>
  <c r="A3697" i="1"/>
  <c r="A3696" i="1"/>
  <c r="A3698" i="1"/>
  <c r="A3699" i="1"/>
  <c r="A3700" i="1"/>
  <c r="A3701" i="1"/>
  <c r="A3702" i="1"/>
  <c r="A3703" i="1"/>
  <c r="A3704" i="1"/>
  <c r="A3706" i="1"/>
  <c r="A3707" i="1"/>
  <c r="A3705" i="1"/>
  <c r="A3708" i="1"/>
  <c r="A3709" i="1"/>
  <c r="A3710" i="1"/>
  <c r="A3711" i="1"/>
  <c r="A3713" i="1"/>
  <c r="A3712" i="1"/>
  <c r="A3714" i="1"/>
  <c r="A3715" i="1"/>
  <c r="A3716" i="1"/>
  <c r="A3718" i="1"/>
  <c r="A3717" i="1"/>
  <c r="A3719" i="1"/>
  <c r="A3722" i="1"/>
  <c r="A3720" i="1"/>
  <c r="A3721" i="1"/>
  <c r="A3723" i="1"/>
  <c r="A3725" i="1"/>
  <c r="A3724" i="1"/>
  <c r="A3726" i="1"/>
  <c r="A3728" i="1"/>
  <c r="A3727" i="1"/>
  <c r="A3729" i="1"/>
  <c r="A3730" i="1"/>
  <c r="A3731" i="1"/>
  <c r="A3740" i="1"/>
  <c r="A3734" i="1"/>
  <c r="A3737" i="1"/>
  <c r="A3735" i="1"/>
  <c r="A3732" i="1"/>
  <c r="A3741" i="1"/>
  <c r="A3736" i="1"/>
  <c r="A3738" i="1"/>
  <c r="A3742" i="1"/>
  <c r="A3739" i="1"/>
  <c r="A3743" i="1"/>
  <c r="A373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8" i="1"/>
  <c r="A3766" i="1"/>
  <c r="A3767" i="1"/>
  <c r="A3770" i="1"/>
  <c r="A3769" i="1"/>
  <c r="A3772" i="1"/>
  <c r="A3773" i="1"/>
  <c r="A3771" i="1"/>
  <c r="A3779" i="1"/>
  <c r="A3778" i="1"/>
  <c r="A3775" i="1"/>
  <c r="A3774" i="1"/>
  <c r="A3776" i="1"/>
  <c r="A3777" i="1"/>
  <c r="A3781" i="1"/>
  <c r="A3780" i="1"/>
  <c r="A3783" i="1"/>
  <c r="A3782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4" i="1"/>
  <c r="A3803" i="1"/>
  <c r="A3806" i="1"/>
  <c r="A3805" i="1"/>
  <c r="A3807" i="1"/>
  <c r="A3808" i="1"/>
  <c r="A3810" i="1"/>
  <c r="A3809" i="1"/>
  <c r="A3811" i="1"/>
  <c r="A3812" i="1"/>
  <c r="A3814" i="1"/>
  <c r="A3813" i="1"/>
  <c r="A3815" i="1"/>
  <c r="A3816" i="1"/>
  <c r="A3817" i="1"/>
  <c r="A3818" i="1"/>
  <c r="A3821" i="1"/>
  <c r="A3819" i="1"/>
  <c r="A3820" i="1"/>
  <c r="A3822" i="1"/>
  <c r="A3823" i="1"/>
  <c r="A3824" i="1"/>
  <c r="A3826" i="1"/>
  <c r="A3825" i="1"/>
  <c r="A3827" i="1"/>
  <c r="A3829" i="1"/>
  <c r="A3828" i="1"/>
  <c r="A3830" i="1"/>
  <c r="A3831" i="1"/>
  <c r="A3836" i="1"/>
  <c r="A3838" i="1"/>
  <c r="A3832" i="1"/>
  <c r="A3837" i="1"/>
  <c r="A3834" i="1"/>
  <c r="A3835" i="1"/>
  <c r="A3833" i="1"/>
  <c r="A3839" i="1"/>
  <c r="A3840" i="1"/>
  <c r="A3841" i="1"/>
  <c r="A3842" i="1"/>
  <c r="A3843" i="1"/>
  <c r="A3844" i="1"/>
  <c r="A3845" i="1"/>
  <c r="A3847" i="1"/>
  <c r="A3846" i="1"/>
  <c r="A3848" i="1"/>
  <c r="A3849" i="1"/>
  <c r="A3851" i="1"/>
  <c r="A3852" i="1"/>
  <c r="A3850" i="1"/>
  <c r="A3853" i="1"/>
  <c r="A3854" i="1"/>
  <c r="A3855" i="1"/>
  <c r="A3856" i="1"/>
  <c r="A3857" i="1"/>
  <c r="A3858" i="1"/>
  <c r="A3859" i="1"/>
  <c r="A3860" i="1"/>
  <c r="A3861" i="1"/>
  <c r="A3862" i="1"/>
  <c r="A3863" i="1"/>
  <c r="A3866" i="1"/>
  <c r="A3865" i="1"/>
  <c r="A3864" i="1"/>
  <c r="A3867" i="1"/>
  <c r="A3868" i="1"/>
  <c r="A3870" i="1"/>
  <c r="A3869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5" i="1"/>
  <c r="A3884" i="1"/>
  <c r="A3887" i="1"/>
  <c r="A3886" i="1"/>
  <c r="A3888" i="1"/>
  <c r="A3889" i="1"/>
  <c r="A3890" i="1"/>
  <c r="A3891" i="1"/>
  <c r="A3892" i="1"/>
  <c r="A3895" i="1"/>
  <c r="A3893" i="1"/>
  <c r="A3894" i="1"/>
  <c r="A3896" i="1"/>
  <c r="A3897" i="1"/>
  <c r="A3899" i="1"/>
  <c r="A3900" i="1"/>
  <c r="A3898" i="1"/>
  <c r="A3902" i="1"/>
  <c r="A3903" i="1"/>
  <c r="A3901" i="1"/>
  <c r="A3904" i="1"/>
  <c r="A3906" i="1"/>
  <c r="A3909" i="1"/>
  <c r="A3908" i="1"/>
  <c r="A3905" i="1"/>
  <c r="A3907" i="1"/>
  <c r="A3910" i="1"/>
  <c r="A3911" i="1"/>
  <c r="A3918" i="1"/>
  <c r="A3912" i="1"/>
  <c r="A3914" i="1"/>
  <c r="A3919" i="1"/>
  <c r="A3915" i="1"/>
  <c r="A3917" i="1"/>
  <c r="A3916" i="1"/>
  <c r="A3913" i="1"/>
  <c r="A3920" i="1"/>
  <c r="A3923" i="1"/>
  <c r="A3921" i="1"/>
  <c r="A3924" i="1"/>
  <c r="A3922" i="1"/>
  <c r="A3925" i="1"/>
  <c r="A3926" i="1"/>
  <c r="A3927" i="1"/>
  <c r="A3928" i="1"/>
  <c r="A3929" i="1"/>
  <c r="A3930" i="1"/>
  <c r="A3931" i="1"/>
  <c r="A3932" i="1"/>
  <c r="A3933" i="1"/>
  <c r="A3936" i="1"/>
  <c r="A3934" i="1"/>
  <c r="A3935" i="1"/>
  <c r="A3937" i="1"/>
  <c r="A3938" i="1"/>
  <c r="A3939" i="1"/>
  <c r="A3941" i="1"/>
  <c r="A3940" i="1"/>
  <c r="A3942" i="1"/>
  <c r="A3943" i="1"/>
  <c r="A3945" i="1"/>
  <c r="A3944" i="1"/>
  <c r="A3946" i="1"/>
  <c r="A3947" i="1"/>
  <c r="A3949" i="1"/>
  <c r="A3948" i="1"/>
  <c r="A3951" i="1"/>
  <c r="A3950" i="1"/>
  <c r="A3952" i="1"/>
  <c r="A3953" i="1"/>
  <c r="A3955" i="1"/>
  <c r="A3954" i="1"/>
  <c r="A3956" i="1"/>
  <c r="A3957" i="1"/>
  <c r="A3958" i="1"/>
  <c r="A3959" i="1"/>
  <c r="A3960" i="1"/>
  <c r="A3961" i="1"/>
  <c r="A3968" i="1"/>
  <c r="A3969" i="1"/>
  <c r="A3962" i="1"/>
  <c r="A3965" i="1"/>
  <c r="A3964" i="1"/>
  <c r="A3963" i="1"/>
  <c r="A3966" i="1"/>
  <c r="A3967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5" i="1"/>
  <c r="A3984" i="1"/>
  <c r="A3983" i="1"/>
  <c r="A3982" i="1"/>
  <c r="A3986" i="1"/>
  <c r="A3987" i="1"/>
  <c r="A3988" i="1"/>
  <c r="A3989" i="1"/>
  <c r="A3990" i="1"/>
  <c r="A3991" i="1"/>
  <c r="A3992" i="1"/>
  <c r="A3993" i="1"/>
  <c r="A3995" i="1"/>
  <c r="A3994" i="1"/>
  <c r="A3996" i="1"/>
  <c r="A3997" i="1"/>
  <c r="A4001" i="1"/>
  <c r="A3998" i="1"/>
  <c r="A4000" i="1"/>
  <c r="A3999" i="1"/>
  <c r="A4002" i="1"/>
  <c r="A4003" i="1"/>
  <c r="A4004" i="1"/>
  <c r="A4005" i="1"/>
  <c r="A4007" i="1"/>
  <c r="A4009" i="1"/>
  <c r="A4006" i="1"/>
  <c r="A4008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9" i="1"/>
  <c r="A4027" i="1"/>
  <c r="A4028" i="1"/>
  <c r="A4030" i="1"/>
  <c r="A4031" i="1"/>
  <c r="A4032" i="1"/>
  <c r="A4033" i="1"/>
  <c r="A4036" i="1"/>
  <c r="A4034" i="1"/>
  <c r="A4035" i="1"/>
  <c r="A4037" i="1"/>
  <c r="A4038" i="1"/>
  <c r="A4039" i="1"/>
  <c r="A4040" i="1"/>
  <c r="A4041" i="1"/>
  <c r="A4044" i="1"/>
  <c r="A4042" i="1"/>
  <c r="A4043" i="1"/>
  <c r="A4045" i="1"/>
  <c r="A4046" i="1"/>
  <c r="A4047" i="1"/>
  <c r="A4049" i="1"/>
  <c r="A4048" i="1"/>
  <c r="A4052" i="1"/>
  <c r="A4053" i="1"/>
  <c r="A4050" i="1"/>
  <c r="A4051" i="1"/>
  <c r="A4054" i="1"/>
  <c r="A4063" i="1"/>
  <c r="A4055" i="1"/>
  <c r="A4056" i="1"/>
  <c r="A4057" i="1"/>
  <c r="A4058" i="1"/>
  <c r="A4059" i="1"/>
  <c r="A4060" i="1"/>
  <c r="A4061" i="1"/>
  <c r="A4062" i="1"/>
  <c r="A4064" i="1"/>
  <c r="A4065" i="1"/>
  <c r="A4066" i="1"/>
  <c r="A4067" i="1"/>
  <c r="A4069" i="1"/>
  <c r="A4068" i="1"/>
  <c r="A4070" i="1"/>
  <c r="A4071" i="1"/>
  <c r="A4074" i="1"/>
  <c r="A4073" i="1"/>
  <c r="A4075" i="1"/>
  <c r="A4072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90" i="1"/>
  <c r="A4089" i="1"/>
  <c r="A4091" i="1"/>
  <c r="A4092" i="1"/>
  <c r="A4093" i="1"/>
  <c r="A4094" i="1"/>
  <c r="A4098" i="1"/>
  <c r="A4097" i="1"/>
  <c r="A4096" i="1"/>
  <c r="A4095" i="1"/>
  <c r="A4100" i="1"/>
  <c r="A4099" i="1"/>
  <c r="A4102" i="1"/>
  <c r="A4101" i="1"/>
  <c r="A4103" i="1"/>
  <c r="A4104" i="1"/>
  <c r="A4105" i="1"/>
  <c r="A4106" i="1"/>
  <c r="A4107" i="1"/>
  <c r="A4113" i="1"/>
  <c r="A4109" i="1"/>
  <c r="A4108" i="1"/>
  <c r="A4111" i="1"/>
  <c r="A4110" i="1"/>
  <c r="A4112" i="1"/>
  <c r="A4114" i="1"/>
  <c r="A4116" i="1"/>
  <c r="A4118" i="1"/>
  <c r="A4115" i="1"/>
  <c r="A4117" i="1"/>
  <c r="A4119" i="1"/>
  <c r="A4120" i="1"/>
  <c r="A4121" i="1"/>
  <c r="A4122" i="1"/>
  <c r="A4124" i="1"/>
  <c r="A4123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40" i="1"/>
  <c r="A4139" i="1"/>
  <c r="A4141" i="1"/>
  <c r="A4142" i="1"/>
  <c r="A4143" i="1"/>
  <c r="A4144" i="1"/>
  <c r="A4145" i="1"/>
  <c r="A4147" i="1"/>
  <c r="A4148" i="1"/>
  <c r="A4146" i="1"/>
  <c r="A4149" i="1"/>
  <c r="A4150" i="1"/>
  <c r="A4151" i="1"/>
  <c r="A4152" i="1"/>
  <c r="A4153" i="1"/>
  <c r="A4154" i="1"/>
  <c r="A4155" i="1"/>
  <c r="A4157" i="1"/>
  <c r="A4156" i="1"/>
  <c r="A4158" i="1"/>
  <c r="A4163" i="1"/>
  <c r="A4160" i="1"/>
  <c r="A4162" i="1"/>
  <c r="A4161" i="1"/>
  <c r="A4159" i="1"/>
  <c r="A4164" i="1"/>
  <c r="A4165" i="1"/>
  <c r="A4166" i="1"/>
  <c r="A4167" i="1"/>
  <c r="A4168" i="1"/>
  <c r="A4172" i="1"/>
  <c r="A4175" i="1"/>
  <c r="A4169" i="1"/>
  <c r="A4170" i="1"/>
  <c r="A4171" i="1"/>
  <c r="A4173" i="1"/>
  <c r="A4174" i="1"/>
  <c r="A4176" i="1"/>
  <c r="A4177" i="1"/>
  <c r="A4178" i="1"/>
  <c r="A4179" i="1"/>
  <c r="A4181" i="1"/>
  <c r="A4180" i="1"/>
  <c r="A4182" i="1"/>
  <c r="A4183" i="1"/>
  <c r="A4184" i="1"/>
  <c r="A4185" i="1"/>
  <c r="A4186" i="1"/>
  <c r="A4187" i="1"/>
  <c r="A4189" i="1"/>
  <c r="A4188" i="1"/>
  <c r="A4190" i="1"/>
  <c r="A4191" i="1"/>
  <c r="A4192" i="1"/>
  <c r="A4194" i="1"/>
  <c r="A4193" i="1"/>
  <c r="A4195" i="1"/>
  <c r="A4196" i="1"/>
  <c r="A4197" i="1"/>
  <c r="A4199" i="1"/>
  <c r="A4200" i="1"/>
  <c r="A4198" i="1"/>
  <c r="A4201" i="1"/>
  <c r="A4204" i="1"/>
  <c r="A4202" i="1"/>
  <c r="A4203" i="1"/>
  <c r="A4205" i="1"/>
  <c r="A4256" i="1"/>
  <c r="A4207" i="1"/>
  <c r="A4208" i="1"/>
  <c r="A4209" i="1"/>
  <c r="A4206" i="1"/>
  <c r="A4212" i="1"/>
  <c r="A4211" i="1"/>
  <c r="A4210" i="1"/>
  <c r="A4213" i="1"/>
  <c r="A4214" i="1"/>
  <c r="A4215" i="1"/>
  <c r="A4216" i="1"/>
  <c r="A4217" i="1"/>
  <c r="A4221" i="1"/>
  <c r="A4218" i="1"/>
  <c r="A4219" i="1"/>
  <c r="A4220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2" i="1"/>
  <c r="A4244" i="1"/>
  <c r="A4245" i="1"/>
  <c r="A4246" i="1"/>
  <c r="A4247" i="1"/>
  <c r="A4248" i="1"/>
  <c r="A4250" i="1"/>
  <c r="A4251" i="1"/>
  <c r="A4252" i="1"/>
  <c r="A4253" i="1"/>
  <c r="A4255" i="1"/>
  <c r="A4254" i="1"/>
  <c r="A4257" i="1"/>
  <c r="AD4261" i="1"/>
  <c r="AD4213" i="1"/>
  <c r="AD4214" i="1"/>
  <c r="AD4260" i="1"/>
  <c r="AD4201" i="1"/>
  <c r="AD4204" i="1"/>
  <c r="AD4202" i="1"/>
  <c r="AD4203" i="1"/>
  <c r="AD4282" i="1"/>
  <c r="AD4167" i="1"/>
  <c r="AD4153" i="1"/>
  <c r="AD4154" i="1"/>
  <c r="AD4155" i="1"/>
  <c r="AD4151" i="1"/>
  <c r="AD4148" i="1"/>
  <c r="AD4131" i="1"/>
  <c r="AD4132" i="1"/>
  <c r="AD4128" i="1"/>
  <c r="AD4123" i="1"/>
  <c r="AD4111" i="1"/>
  <c r="AD4110" i="1"/>
  <c r="AD4112" i="1"/>
  <c r="AD4102" i="1"/>
  <c r="AD4101" i="1"/>
  <c r="AD4103" i="1"/>
  <c r="AD4094" i="1"/>
  <c r="AD3220" i="1"/>
  <c r="AE3220" i="1"/>
  <c r="AD3222" i="1"/>
  <c r="AE3222" i="1"/>
  <c r="AD3219" i="1"/>
  <c r="AE3219" i="1"/>
  <c r="AD3221" i="1"/>
  <c r="AE3221" i="1"/>
  <c r="AD3249" i="1"/>
  <c r="AE3249" i="1"/>
  <c r="AD3251" i="1"/>
  <c r="AE3251" i="1"/>
  <c r="AD3250" i="1"/>
  <c r="AE3250" i="1"/>
  <c r="AD3252" i="1"/>
  <c r="AE3252" i="1"/>
  <c r="AD3295" i="1"/>
  <c r="AE3295" i="1"/>
  <c r="AD3297" i="1"/>
  <c r="AE3297" i="1"/>
  <c r="AD3294" i="1"/>
  <c r="AE3294" i="1"/>
  <c r="AD3296" i="1"/>
  <c r="AE3296" i="1"/>
  <c r="AD3360" i="1"/>
  <c r="AE3360" i="1"/>
  <c r="AD3361" i="1"/>
  <c r="AE3361" i="1"/>
  <c r="AD3363" i="1"/>
  <c r="AE3363" i="1"/>
  <c r="AD3389" i="1"/>
  <c r="AE3389" i="1"/>
  <c r="AD3428" i="1"/>
  <c r="AE3428" i="1"/>
  <c r="AD3451" i="1"/>
  <c r="AE3451" i="1"/>
  <c r="AD3453" i="1"/>
  <c r="AE3453" i="1"/>
  <c r="AD3452" i="1"/>
  <c r="AE3452" i="1"/>
  <c r="AD3483" i="1"/>
  <c r="AE3483" i="1"/>
  <c r="AD3485" i="1"/>
  <c r="AE3485" i="1"/>
  <c r="AD3484" i="1"/>
  <c r="AE3484" i="1"/>
  <c r="AD3486" i="1"/>
  <c r="AE3486" i="1"/>
  <c r="AD3500" i="1"/>
  <c r="AE3500" i="1"/>
  <c r="AD3548" i="1"/>
  <c r="AE3548" i="1"/>
  <c r="AD3569" i="1"/>
  <c r="AE3569" i="1"/>
  <c r="AD3570" i="1"/>
  <c r="AE3570" i="1"/>
  <c r="AD3641" i="1"/>
  <c r="AD3642" i="1"/>
  <c r="AD3746" i="1"/>
  <c r="AD3747" i="1"/>
  <c r="AD3748" i="1"/>
  <c r="AD3776" i="1"/>
  <c r="AD3777" i="1"/>
  <c r="AD3781" i="1"/>
  <c r="AD3780" i="1"/>
  <c r="AD3783" i="1"/>
  <c r="AD3782" i="1"/>
  <c r="AD3784" i="1"/>
  <c r="AD3790" i="1"/>
  <c r="AD3791" i="1"/>
  <c r="AD3818" i="1"/>
  <c r="AD3821" i="1"/>
  <c r="AD3819" i="1"/>
  <c r="AD3820" i="1"/>
  <c r="AD3838" i="1"/>
  <c r="AD3841" i="1"/>
  <c r="AD3842" i="1"/>
  <c r="AD3844" i="1"/>
  <c r="AD3860" i="1"/>
  <c r="AD3930" i="1"/>
  <c r="AD3952" i="1"/>
  <c r="AD3953" i="1"/>
  <c r="AD3955" i="1"/>
  <c r="AD4080" i="1"/>
  <c r="AD4081" i="1"/>
  <c r="AD4082" i="1"/>
  <c r="AD4083" i="1"/>
  <c r="AD4084" i="1"/>
  <c r="AD4085" i="1"/>
  <c r="AD4086" i="1"/>
  <c r="AD4087" i="1"/>
  <c r="AD4088" i="1"/>
  <c r="AD4090" i="1"/>
  <c r="AD4089" i="1"/>
  <c r="AD4338" i="1"/>
  <c r="AD4386" i="1"/>
  <c r="AD4329" i="1"/>
  <c r="AD4330" i="1"/>
  <c r="AD4273" i="1"/>
  <c r="AD4274" i="1"/>
  <c r="AD4262" i="1"/>
  <c r="AD4263" i="1"/>
  <c r="AD4264" i="1"/>
  <c r="AD4265" i="1"/>
  <c r="AD4375" i="1"/>
  <c r="AD4376" i="1"/>
  <c r="AD4255" i="1"/>
  <c r="AD4254" i="1"/>
  <c r="AD4240" i="1"/>
  <c r="AK4401" i="1"/>
  <c r="AF4401" i="1"/>
  <c r="AE4401" i="1"/>
  <c r="AD4401" i="1"/>
  <c r="AK4343" i="1"/>
  <c r="AF4343" i="1"/>
  <c r="AE4343" i="1"/>
  <c r="AD4343" i="1"/>
  <c r="AD4183" i="1"/>
  <c r="AK4250" i="1"/>
  <c r="AF4250" i="1"/>
  <c r="AE4250" i="1"/>
  <c r="AD4250" i="1"/>
  <c r="AK4242" i="1"/>
  <c r="AF4242" i="1"/>
  <c r="AE4242" i="1"/>
  <c r="AD4242" i="1"/>
  <c r="AK4289" i="1"/>
  <c r="AF4289" i="1"/>
  <c r="AE4289" i="1"/>
  <c r="AD4289" i="1"/>
  <c r="AK4288" i="1"/>
  <c r="AF4288" i="1"/>
  <c r="AE4288" i="1"/>
  <c r="AD4288" i="1"/>
  <c r="AK4231" i="1"/>
  <c r="AF4231" i="1"/>
  <c r="AE4231" i="1"/>
  <c r="AD4231" i="1"/>
  <c r="AK4280" i="1"/>
  <c r="AF4280" i="1"/>
  <c r="AE4280" i="1"/>
  <c r="AD4280" i="1"/>
  <c r="AK4279" i="1"/>
  <c r="AF4279" i="1"/>
  <c r="AE4279" i="1"/>
  <c r="AD4279" i="1"/>
  <c r="AK4239" i="1"/>
  <c r="AF4239" i="1"/>
  <c r="AE4239" i="1"/>
  <c r="AD4239" i="1"/>
  <c r="AK4232" i="1"/>
  <c r="AF4232" i="1"/>
  <c r="AE4232" i="1"/>
  <c r="AD4232" i="1"/>
  <c r="AD4326" i="1"/>
  <c r="AE4326" i="1"/>
  <c r="AF4326" i="1"/>
  <c r="AG4326" i="1"/>
  <c r="AJ4326" i="1"/>
  <c r="AK4326" i="1"/>
  <c r="AL4326" i="1"/>
  <c r="AD4341" i="1"/>
  <c r="AE4341" i="1"/>
  <c r="AF4341" i="1"/>
  <c r="AG4341" i="1"/>
  <c r="AJ4341" i="1"/>
  <c r="AK4341" i="1"/>
  <c r="AL4341" i="1"/>
  <c r="AE4183" i="1"/>
  <c r="AF4183" i="1"/>
  <c r="AG4183" i="1"/>
  <c r="AK4183" i="1"/>
  <c r="AL4183" i="1"/>
  <c r="AD4258" i="1"/>
  <c r="AE4258" i="1"/>
  <c r="AF4258" i="1"/>
  <c r="AG4258" i="1"/>
  <c r="AJ4258" i="1"/>
  <c r="AK4258" i="1"/>
  <c r="AL4258" i="1"/>
  <c r="AK4253" i="1"/>
  <c r="AF4253" i="1"/>
  <c r="AE4253" i="1"/>
  <c r="AD4253" i="1"/>
  <c r="AK4252" i="1"/>
  <c r="AK4251" i="1"/>
  <c r="AF4252" i="1"/>
  <c r="AF4251" i="1"/>
  <c r="AE4252" i="1"/>
  <c r="AE4251" i="1"/>
  <c r="AD4252" i="1"/>
  <c r="AD4251" i="1"/>
  <c r="AD4291" i="1"/>
  <c r="AE4291" i="1"/>
  <c r="AF4291" i="1"/>
  <c r="AG4291" i="1"/>
  <c r="AJ4291" i="1"/>
  <c r="AK4291" i="1"/>
  <c r="AL4291" i="1"/>
  <c r="AD4290" i="1"/>
  <c r="AE4290" i="1"/>
  <c r="AF4290" i="1"/>
  <c r="AG4290" i="1"/>
  <c r="AJ4290" i="1"/>
  <c r="AK4290" i="1"/>
  <c r="AL4290" i="1"/>
  <c r="AD4248" i="1"/>
  <c r="AE4248" i="1"/>
  <c r="AF4248" i="1"/>
  <c r="AG4248" i="1"/>
  <c r="AK4248" i="1"/>
  <c r="AL4248" i="1"/>
  <c r="AD4247" i="1"/>
  <c r="AE4247" i="1"/>
  <c r="AF4247" i="1"/>
  <c r="AG4247" i="1"/>
  <c r="AK4247" i="1"/>
  <c r="AL4247" i="1"/>
  <c r="AD4246" i="1"/>
  <c r="AE4246" i="1"/>
  <c r="AF4246" i="1"/>
  <c r="AG4246" i="1"/>
  <c r="AK4246" i="1"/>
  <c r="AL4246" i="1"/>
  <c r="AD4245" i="1"/>
  <c r="AE4245" i="1"/>
  <c r="AF4245" i="1"/>
  <c r="AG4245" i="1"/>
  <c r="AK4245" i="1"/>
  <c r="AL4245" i="1"/>
  <c r="AD4244" i="1"/>
  <c r="AE4244" i="1"/>
  <c r="AF4244" i="1"/>
  <c r="AG4244" i="1"/>
  <c r="AK4244" i="1"/>
  <c r="AL4244" i="1"/>
  <c r="AD4325" i="1"/>
  <c r="AE4325" i="1"/>
  <c r="AF4325" i="1"/>
  <c r="AG4325" i="1"/>
  <c r="AJ4325" i="1"/>
  <c r="AK4325" i="1"/>
  <c r="AL4325" i="1"/>
  <c r="AD4334" i="1"/>
  <c r="AE4334" i="1"/>
  <c r="AF4334" i="1"/>
  <c r="AG4334" i="1"/>
  <c r="AJ4334" i="1"/>
  <c r="AK4334" i="1"/>
  <c r="AL4334" i="1"/>
  <c r="AD4257" i="1"/>
  <c r="AE4257" i="1"/>
  <c r="AF4257" i="1"/>
  <c r="AG4257" i="1"/>
  <c r="AK4257" i="1"/>
  <c r="AL4257" i="1"/>
  <c r="AD4233" i="1"/>
  <c r="AE4233" i="1"/>
  <c r="AF4233" i="1"/>
  <c r="AG4233" i="1"/>
  <c r="AK4233" i="1"/>
  <c r="AL4233" i="1"/>
  <c r="AK4238" i="1"/>
  <c r="AF4238" i="1"/>
  <c r="AE4238" i="1"/>
  <c r="AD4238" i="1"/>
  <c r="AK4187" i="1"/>
  <c r="AF4187" i="1"/>
  <c r="AE4187" i="1"/>
  <c r="AD4187" i="1"/>
  <c r="AD4171" i="1"/>
  <c r="AE4171" i="1"/>
  <c r="AF4171" i="1"/>
  <c r="AG4171" i="1"/>
  <c r="AK4171" i="1"/>
  <c r="AL4171" i="1"/>
  <c r="AD4173" i="1"/>
  <c r="AE4173" i="1"/>
  <c r="AF4173" i="1"/>
  <c r="AG4173" i="1"/>
  <c r="AK4173" i="1"/>
  <c r="AL4173" i="1"/>
  <c r="AD4174" i="1"/>
  <c r="AE4174" i="1"/>
  <c r="AF4174" i="1"/>
  <c r="AG4174" i="1"/>
  <c r="AK4174" i="1"/>
  <c r="AL4174" i="1"/>
  <c r="AE3952" i="1"/>
  <c r="AE3953" i="1"/>
  <c r="AE3955" i="1"/>
  <c r="AE3968" i="1"/>
  <c r="AE3969" i="1"/>
  <c r="AE3971" i="1"/>
  <c r="AE3972" i="1"/>
  <c r="AE3973" i="1"/>
  <c r="AE3986" i="1"/>
  <c r="AE3987" i="1"/>
  <c r="AE3988" i="1"/>
  <c r="AE3989" i="1"/>
  <c r="AE3991" i="1"/>
  <c r="AE3992" i="1"/>
  <c r="AE3993" i="1"/>
  <c r="AE3995" i="1"/>
  <c r="AE3994" i="1"/>
  <c r="AE3996" i="1"/>
  <c r="AE3998" i="1"/>
  <c r="AE4000" i="1"/>
  <c r="AE3999" i="1"/>
  <c r="AE4004" i="1"/>
  <c r="AE4005" i="1"/>
  <c r="AE4007" i="1"/>
  <c r="AE4009" i="1"/>
  <c r="AE4006" i="1"/>
  <c r="AE4008" i="1"/>
  <c r="AE4014" i="1"/>
  <c r="AE4015" i="1"/>
  <c r="AE4016" i="1"/>
  <c r="AE4033" i="1"/>
  <c r="AE4036" i="1"/>
  <c r="AE4034" i="1"/>
  <c r="AE4035" i="1"/>
  <c r="AE4044" i="1"/>
  <c r="AE4042" i="1"/>
  <c r="AE4043" i="1"/>
  <c r="AE4045" i="1"/>
  <c r="AE4046" i="1"/>
  <c r="AE4049" i="1"/>
  <c r="AE4048" i="1"/>
  <c r="AE4052" i="1"/>
  <c r="AE4053" i="1"/>
  <c r="AE4050" i="1"/>
  <c r="AE4051" i="1"/>
  <c r="AE4054" i="1"/>
  <c r="AE4055" i="1"/>
  <c r="AE4056" i="1"/>
  <c r="AE4057" i="1"/>
  <c r="AE4058" i="1"/>
  <c r="AE4059" i="1"/>
  <c r="AE4060" i="1"/>
  <c r="AE4061" i="1"/>
  <c r="AE4062" i="1"/>
  <c r="AE4066" i="1"/>
  <c r="AE4067" i="1"/>
  <c r="AE4068" i="1"/>
  <c r="AE4080" i="1"/>
  <c r="AE4081" i="1"/>
  <c r="AE4082" i="1"/>
  <c r="AE4083" i="1"/>
  <c r="AE4084" i="1"/>
  <c r="AE4085" i="1"/>
  <c r="AE4086" i="1"/>
  <c r="AE4087" i="1"/>
  <c r="AE4088" i="1"/>
  <c r="AE4090" i="1"/>
  <c r="AE4089" i="1"/>
  <c r="AE4094" i="1"/>
  <c r="AE4098" i="1"/>
  <c r="AE4097" i="1"/>
  <c r="AE4096" i="1"/>
  <c r="AE4095" i="1"/>
  <c r="AE4102" i="1"/>
  <c r="AE4101" i="1"/>
  <c r="AE4103" i="1"/>
  <c r="AE4111" i="1"/>
  <c r="AE4110" i="1"/>
  <c r="AE4112" i="1"/>
  <c r="AE4123" i="1"/>
  <c r="AE4128" i="1"/>
  <c r="AE4148" i="1"/>
  <c r="AE4151" i="1"/>
  <c r="AE4153" i="1"/>
  <c r="AE4154" i="1"/>
  <c r="AE4155" i="1"/>
  <c r="AE4167" i="1"/>
  <c r="AE4282" i="1"/>
  <c r="AE4207" i="1"/>
  <c r="AE4208" i="1"/>
  <c r="AE4209" i="1"/>
  <c r="AE4206" i="1"/>
  <c r="AE4201" i="1"/>
  <c r="AE4204" i="1"/>
  <c r="AE4202" i="1"/>
  <c r="AE4203" i="1"/>
  <c r="AE4213" i="1"/>
  <c r="AE4214" i="1"/>
  <c r="AE4260" i="1"/>
  <c r="AE4261" i="1"/>
  <c r="AE4273" i="1"/>
  <c r="AE4274" i="1"/>
  <c r="AE4329" i="1"/>
  <c r="AE4330" i="1"/>
  <c r="AE4386" i="1"/>
  <c r="AE3930" i="1"/>
  <c r="AE3920" i="1"/>
  <c r="AE3860" i="1"/>
  <c r="AE3844" i="1"/>
  <c r="AE3841" i="1"/>
  <c r="AE3842" i="1"/>
  <c r="AE3838" i="1"/>
  <c r="AE3818" i="1"/>
  <c r="AE3821" i="1"/>
  <c r="AE3819" i="1"/>
  <c r="AE3820" i="1"/>
  <c r="AE3790" i="1"/>
  <c r="AE3791" i="1"/>
  <c r="AE3776" i="1"/>
  <c r="AE3777" i="1"/>
  <c r="AE3781" i="1"/>
  <c r="AE3780" i="1"/>
  <c r="AE3783" i="1"/>
  <c r="AE3782" i="1"/>
  <c r="AE3784" i="1"/>
  <c r="AE3746" i="1"/>
  <c r="AE3747" i="1"/>
  <c r="AE3748" i="1"/>
  <c r="AE3651" i="1"/>
  <c r="AE3641" i="1"/>
  <c r="AE3642" i="1"/>
  <c r="AE2810" i="1"/>
  <c r="AE2811" i="1"/>
  <c r="AE2809" i="1"/>
  <c r="AE2812" i="1"/>
  <c r="AE2813" i="1"/>
  <c r="AE291" i="1"/>
  <c r="AE287" i="1"/>
  <c r="AE214" i="1"/>
  <c r="AF5" i="1"/>
  <c r="AK5" i="1"/>
  <c r="AF3" i="1"/>
  <c r="AK3" i="1"/>
  <c r="AF4" i="1"/>
  <c r="AK4" i="1"/>
  <c r="AF6" i="1"/>
  <c r="AK6" i="1"/>
  <c r="AF7" i="1"/>
  <c r="AK7" i="1"/>
  <c r="AF8" i="1"/>
  <c r="AK8" i="1"/>
  <c r="AF9" i="1"/>
  <c r="AK9" i="1"/>
  <c r="AF10" i="1"/>
  <c r="AK10" i="1"/>
  <c r="AF12" i="1"/>
  <c r="AK12" i="1"/>
  <c r="AF11" i="1"/>
  <c r="AK11" i="1"/>
  <c r="AF13" i="1"/>
  <c r="AK13" i="1"/>
  <c r="AF14" i="1"/>
  <c r="AK14" i="1"/>
  <c r="AF15" i="1"/>
  <c r="AK15" i="1"/>
  <c r="AF16" i="1"/>
  <c r="AK16" i="1"/>
  <c r="AF17" i="1"/>
  <c r="AK17" i="1"/>
  <c r="AF18" i="1"/>
  <c r="AK18" i="1"/>
  <c r="AF19" i="1"/>
  <c r="AK19" i="1"/>
  <c r="AF20" i="1"/>
  <c r="AK20" i="1"/>
  <c r="AF21" i="1"/>
  <c r="AK21" i="1"/>
  <c r="AF22" i="1"/>
  <c r="AK22" i="1"/>
  <c r="AF23" i="1"/>
  <c r="AK23" i="1"/>
  <c r="AF25" i="1"/>
  <c r="AK25" i="1"/>
  <c r="AF24" i="1"/>
  <c r="AK24" i="1"/>
  <c r="AF26" i="1"/>
  <c r="AK26" i="1"/>
  <c r="AF27" i="1"/>
  <c r="AK27" i="1"/>
  <c r="AF28" i="1"/>
  <c r="AK28" i="1"/>
  <c r="AF30" i="1"/>
  <c r="AK30" i="1"/>
  <c r="AF29" i="1"/>
  <c r="AK29" i="1"/>
  <c r="AF32" i="1"/>
  <c r="AK32" i="1"/>
  <c r="AF31" i="1"/>
  <c r="AK31" i="1"/>
  <c r="AF34" i="1"/>
  <c r="AK34" i="1"/>
  <c r="AF33" i="1"/>
  <c r="AK33" i="1"/>
  <c r="AF35" i="1"/>
  <c r="AK35" i="1"/>
  <c r="AF36" i="1"/>
  <c r="AK36" i="1"/>
  <c r="AF37" i="1"/>
  <c r="AK37" i="1"/>
  <c r="AF38" i="1"/>
  <c r="AK38" i="1"/>
  <c r="AF39" i="1"/>
  <c r="AK39" i="1"/>
  <c r="AF40" i="1"/>
  <c r="AK40" i="1"/>
  <c r="AF41" i="1"/>
  <c r="AK41" i="1"/>
  <c r="AF42" i="1"/>
  <c r="AK42" i="1"/>
  <c r="AF43" i="1"/>
  <c r="AK43" i="1"/>
  <c r="AF44" i="1"/>
  <c r="AK44" i="1"/>
  <c r="AF45" i="1"/>
  <c r="AK45" i="1"/>
  <c r="AF46" i="1"/>
  <c r="AK46" i="1"/>
  <c r="AF47" i="1"/>
  <c r="AK47" i="1"/>
  <c r="AF49" i="1"/>
  <c r="AK49" i="1"/>
  <c r="AF48" i="1"/>
  <c r="AK48" i="1"/>
  <c r="AF50" i="1"/>
  <c r="AK50" i="1"/>
  <c r="AF51" i="1"/>
  <c r="AK51" i="1"/>
  <c r="AF52" i="1"/>
  <c r="AK52" i="1"/>
  <c r="AF53" i="1"/>
  <c r="AK53" i="1"/>
  <c r="AF54" i="1"/>
  <c r="AK54" i="1"/>
  <c r="AF55" i="1"/>
  <c r="AK55" i="1"/>
  <c r="AF56" i="1"/>
  <c r="AK56" i="1"/>
  <c r="AF57" i="1"/>
  <c r="AK57" i="1"/>
  <c r="AF59" i="1"/>
  <c r="AK59" i="1"/>
  <c r="AF58" i="1"/>
  <c r="AK58" i="1"/>
  <c r="AF60" i="1"/>
  <c r="AK60" i="1"/>
  <c r="AF61" i="1"/>
  <c r="AK61" i="1"/>
  <c r="AF62" i="1"/>
  <c r="AK62" i="1"/>
  <c r="AF63" i="1"/>
  <c r="AK63" i="1"/>
  <c r="AF64" i="1"/>
  <c r="AK64" i="1"/>
  <c r="AF65" i="1"/>
  <c r="AK65" i="1"/>
  <c r="AF67" i="1"/>
  <c r="AK67" i="1"/>
  <c r="AF66" i="1"/>
  <c r="AK66" i="1"/>
  <c r="AF68" i="1"/>
  <c r="AK68" i="1"/>
  <c r="AF69" i="1"/>
  <c r="AK69" i="1"/>
  <c r="AF70" i="1"/>
  <c r="AK70" i="1"/>
  <c r="AF73" i="1"/>
  <c r="AK73" i="1"/>
  <c r="AF72" i="1"/>
  <c r="AK72" i="1"/>
  <c r="AF71" i="1"/>
  <c r="AK71" i="1"/>
  <c r="AF75" i="1"/>
  <c r="AK75" i="1"/>
  <c r="AF74" i="1"/>
  <c r="AK74" i="1"/>
  <c r="AF76" i="1"/>
  <c r="AK76" i="1"/>
  <c r="AF77" i="1"/>
  <c r="AK77" i="1"/>
  <c r="AF78" i="1"/>
  <c r="AK78" i="1"/>
  <c r="AF79" i="1"/>
  <c r="AK79" i="1"/>
  <c r="AF80" i="1"/>
  <c r="AK80" i="1"/>
  <c r="AF81" i="1"/>
  <c r="AK81" i="1"/>
  <c r="AF82" i="1"/>
  <c r="AK82" i="1"/>
  <c r="AF83" i="1"/>
  <c r="AK83" i="1"/>
  <c r="AF84" i="1"/>
  <c r="AK84" i="1"/>
  <c r="AF85" i="1"/>
  <c r="AK85" i="1"/>
  <c r="AF86" i="1"/>
  <c r="AK86" i="1"/>
  <c r="AF87" i="1"/>
  <c r="AK87" i="1"/>
  <c r="AF90" i="1"/>
  <c r="AK90" i="1"/>
  <c r="AF89" i="1"/>
  <c r="AK89" i="1"/>
  <c r="AF88" i="1"/>
  <c r="AK88" i="1"/>
  <c r="AF91" i="1"/>
  <c r="AK91" i="1"/>
  <c r="AF92" i="1"/>
  <c r="AK92" i="1"/>
  <c r="AF93" i="1"/>
  <c r="AK93" i="1"/>
  <c r="AF95" i="1"/>
  <c r="AK95" i="1"/>
  <c r="AF94" i="1"/>
  <c r="AK94" i="1"/>
  <c r="AF98" i="1"/>
  <c r="AK98" i="1"/>
  <c r="AF97" i="1"/>
  <c r="AK97" i="1"/>
  <c r="AF96" i="1"/>
  <c r="AK96" i="1"/>
  <c r="AF101" i="1"/>
  <c r="AK101" i="1"/>
  <c r="AF100" i="1"/>
  <c r="AK100" i="1"/>
  <c r="AF99" i="1"/>
  <c r="AK99" i="1"/>
  <c r="AF102" i="1"/>
  <c r="AK102" i="1"/>
  <c r="AF103" i="1"/>
  <c r="AK103" i="1"/>
  <c r="AF104" i="1"/>
  <c r="AK104" i="1"/>
  <c r="AF105" i="1"/>
  <c r="AK105" i="1"/>
  <c r="AF106" i="1"/>
  <c r="AK106" i="1"/>
  <c r="AF107" i="1"/>
  <c r="AK107" i="1"/>
  <c r="AF108" i="1"/>
  <c r="AK108" i="1"/>
  <c r="AF109" i="1"/>
  <c r="AK109" i="1"/>
  <c r="AF110" i="1"/>
  <c r="AK110" i="1"/>
  <c r="AF111" i="1"/>
  <c r="AK111" i="1"/>
  <c r="AF112" i="1"/>
  <c r="AK112" i="1"/>
  <c r="AF113" i="1"/>
  <c r="AK113" i="1"/>
  <c r="AF116" i="1"/>
  <c r="AK116" i="1"/>
  <c r="AF114" i="1"/>
  <c r="AK114" i="1"/>
  <c r="AF115" i="1"/>
  <c r="AK115" i="1"/>
  <c r="AF117" i="1"/>
  <c r="AK117" i="1"/>
  <c r="AF118" i="1"/>
  <c r="AK118" i="1"/>
  <c r="AF119" i="1"/>
  <c r="AK119" i="1"/>
  <c r="AF120" i="1"/>
  <c r="AK120" i="1"/>
  <c r="AF121" i="1"/>
  <c r="AK121" i="1"/>
  <c r="AF122" i="1"/>
  <c r="AK122" i="1"/>
  <c r="AF123" i="1"/>
  <c r="AK123" i="1"/>
  <c r="AF124" i="1"/>
  <c r="AK124" i="1"/>
  <c r="AF125" i="1"/>
  <c r="AK125" i="1"/>
  <c r="AF127" i="1"/>
  <c r="AK127" i="1"/>
  <c r="AF126" i="1"/>
  <c r="AK126" i="1"/>
  <c r="AF128" i="1"/>
  <c r="AK128" i="1"/>
  <c r="AF129" i="1"/>
  <c r="AK129" i="1"/>
  <c r="AF132" i="1"/>
  <c r="AK132" i="1"/>
  <c r="AF130" i="1"/>
  <c r="AK130" i="1"/>
  <c r="AF131" i="1"/>
  <c r="AK131" i="1"/>
  <c r="AF138" i="1"/>
  <c r="AK138" i="1"/>
  <c r="AF134" i="1"/>
  <c r="AK134" i="1"/>
  <c r="AF135" i="1"/>
  <c r="AK135" i="1"/>
  <c r="AF133" i="1"/>
  <c r="AK133" i="1"/>
  <c r="AF136" i="1"/>
  <c r="AK136" i="1"/>
  <c r="AF137" i="1"/>
  <c r="AK137" i="1"/>
  <c r="AF139" i="1"/>
  <c r="AK139" i="1"/>
  <c r="AF140" i="1"/>
  <c r="AK140" i="1"/>
  <c r="AF141" i="1"/>
  <c r="AK141" i="1"/>
  <c r="AF143" i="1"/>
  <c r="AK143" i="1"/>
  <c r="AF144" i="1"/>
  <c r="AK144" i="1"/>
  <c r="AF142" i="1"/>
  <c r="AK142" i="1"/>
  <c r="AF145" i="1"/>
  <c r="AK145" i="1"/>
  <c r="AF146" i="1"/>
  <c r="AK146" i="1"/>
  <c r="AF147" i="1"/>
  <c r="AK147" i="1"/>
  <c r="AF148" i="1"/>
  <c r="AK148" i="1"/>
  <c r="AF149" i="1"/>
  <c r="AK149" i="1"/>
  <c r="AF150" i="1"/>
  <c r="AK150" i="1"/>
  <c r="AF151" i="1"/>
  <c r="AK151" i="1"/>
  <c r="AF153" i="1"/>
  <c r="AK153" i="1"/>
  <c r="AF152" i="1"/>
  <c r="AK152" i="1"/>
  <c r="AF154" i="1"/>
  <c r="AK154" i="1"/>
  <c r="AF155" i="1"/>
  <c r="AK155" i="1"/>
  <c r="AF156" i="1"/>
  <c r="AK156" i="1"/>
  <c r="AF157" i="1"/>
  <c r="AK157" i="1"/>
  <c r="AF158" i="1"/>
  <c r="AK158" i="1"/>
  <c r="AF159" i="1"/>
  <c r="AK159" i="1"/>
  <c r="AF160" i="1"/>
  <c r="AK160" i="1"/>
  <c r="AF163" i="1"/>
  <c r="AK163" i="1"/>
  <c r="AF161" i="1"/>
  <c r="AK161" i="1"/>
  <c r="AF162" i="1"/>
  <c r="AK162" i="1"/>
  <c r="AF165" i="1"/>
  <c r="AK165" i="1"/>
  <c r="AF166" i="1"/>
  <c r="AK166" i="1"/>
  <c r="AF164" i="1"/>
  <c r="AK164" i="1"/>
  <c r="AF168" i="1"/>
  <c r="AK168" i="1"/>
  <c r="AF167" i="1"/>
  <c r="AK167" i="1"/>
  <c r="AF169" i="1"/>
  <c r="AK169" i="1"/>
  <c r="AF170" i="1"/>
  <c r="AK170" i="1"/>
  <c r="AF171" i="1"/>
  <c r="AK171" i="1"/>
  <c r="AF173" i="1"/>
  <c r="AK173" i="1"/>
  <c r="AF172" i="1"/>
  <c r="AK172" i="1"/>
  <c r="AF174" i="1"/>
  <c r="AK174" i="1"/>
  <c r="AF175" i="1"/>
  <c r="AK175" i="1"/>
  <c r="AF176" i="1"/>
  <c r="AK176" i="1"/>
  <c r="AF177" i="1"/>
  <c r="AK177" i="1"/>
  <c r="AF178" i="1"/>
  <c r="AK178" i="1"/>
  <c r="AF179" i="1"/>
  <c r="AK179" i="1"/>
  <c r="AF180" i="1"/>
  <c r="AK180" i="1"/>
  <c r="AF181" i="1"/>
  <c r="AK181" i="1"/>
  <c r="AF182" i="1"/>
  <c r="AK182" i="1"/>
  <c r="AF183" i="1"/>
  <c r="AK183" i="1"/>
  <c r="AF184" i="1"/>
  <c r="AK184" i="1"/>
  <c r="AF185" i="1"/>
  <c r="AK185" i="1"/>
  <c r="AF186" i="1"/>
  <c r="AK186" i="1"/>
  <c r="AF187" i="1"/>
  <c r="AK187" i="1"/>
  <c r="AF188" i="1"/>
  <c r="AK188" i="1"/>
  <c r="AF189" i="1"/>
  <c r="AK189" i="1"/>
  <c r="AF190" i="1"/>
  <c r="AK190" i="1"/>
  <c r="AF191" i="1"/>
  <c r="AK191" i="1"/>
  <c r="AF192" i="1"/>
  <c r="AK192" i="1"/>
  <c r="AF193" i="1"/>
  <c r="AK193" i="1"/>
  <c r="AF194" i="1"/>
  <c r="AK194" i="1"/>
  <c r="AF195" i="1"/>
  <c r="AK195" i="1"/>
  <c r="AF196" i="1"/>
  <c r="AK196" i="1"/>
  <c r="AF197" i="1"/>
  <c r="AK197" i="1"/>
  <c r="AF198" i="1"/>
  <c r="AK198" i="1"/>
  <c r="AF199" i="1"/>
  <c r="AK199" i="1"/>
  <c r="AF201" i="1"/>
  <c r="AK201" i="1"/>
  <c r="AF200" i="1"/>
  <c r="AK200" i="1"/>
  <c r="AF202" i="1"/>
  <c r="AK202" i="1"/>
  <c r="AF203" i="1"/>
  <c r="AK203" i="1"/>
  <c r="AF204" i="1"/>
  <c r="AK204" i="1"/>
  <c r="AF205" i="1"/>
  <c r="AK205" i="1"/>
  <c r="AF206" i="1"/>
  <c r="AK206" i="1"/>
  <c r="AF207" i="1"/>
  <c r="AK207" i="1"/>
  <c r="AF208" i="1"/>
  <c r="AK208" i="1"/>
  <c r="AF209" i="1"/>
  <c r="AK209" i="1"/>
  <c r="AF210" i="1"/>
  <c r="AK210" i="1"/>
  <c r="AF212" i="1"/>
  <c r="AK212" i="1"/>
  <c r="AF211" i="1"/>
  <c r="AK211" i="1"/>
  <c r="AF213" i="1"/>
  <c r="AK213" i="1"/>
  <c r="AF214" i="1"/>
  <c r="AK214" i="1"/>
  <c r="AF215" i="1"/>
  <c r="AK215" i="1"/>
  <c r="AF216" i="1"/>
  <c r="AK216" i="1"/>
  <c r="AF217" i="1"/>
  <c r="AK217" i="1"/>
  <c r="AF218" i="1"/>
  <c r="AK218" i="1"/>
  <c r="AF219" i="1"/>
  <c r="AK219" i="1"/>
  <c r="AF220" i="1"/>
  <c r="AK220" i="1"/>
  <c r="AF221" i="1"/>
  <c r="AK221" i="1"/>
  <c r="AF222" i="1"/>
  <c r="AK222" i="1"/>
  <c r="AF223" i="1"/>
  <c r="AK223" i="1"/>
  <c r="AF224" i="1"/>
  <c r="AK224" i="1"/>
  <c r="AF225" i="1"/>
  <c r="AK225" i="1"/>
  <c r="AF226" i="1"/>
  <c r="AK226" i="1"/>
  <c r="AF227" i="1"/>
  <c r="AK227" i="1"/>
  <c r="AF229" i="1"/>
  <c r="AK229" i="1"/>
  <c r="AF228" i="1"/>
  <c r="AK228" i="1"/>
  <c r="AF230" i="1"/>
  <c r="AK230" i="1"/>
  <c r="AF232" i="1"/>
  <c r="AK232" i="1"/>
  <c r="AF233" i="1"/>
  <c r="AK233" i="1"/>
  <c r="AF231" i="1"/>
  <c r="AK231" i="1"/>
  <c r="AF235" i="1"/>
  <c r="AK235" i="1"/>
  <c r="AF236" i="1"/>
  <c r="AK236" i="1"/>
  <c r="AF234" i="1"/>
  <c r="AK234" i="1"/>
  <c r="AF237" i="1"/>
  <c r="AK237" i="1"/>
  <c r="AF238" i="1"/>
  <c r="AK238" i="1"/>
  <c r="AF239" i="1"/>
  <c r="AK239" i="1"/>
  <c r="AF240" i="1"/>
  <c r="AK240" i="1"/>
  <c r="AF241" i="1"/>
  <c r="AK241" i="1"/>
  <c r="AF242" i="1"/>
  <c r="AK242" i="1"/>
  <c r="AF243" i="1"/>
  <c r="AK243" i="1"/>
  <c r="AF244" i="1"/>
  <c r="AK244" i="1"/>
  <c r="AF245" i="1"/>
  <c r="AK245" i="1"/>
  <c r="AF246" i="1"/>
  <c r="AK246" i="1"/>
  <c r="AF247" i="1"/>
  <c r="AK247" i="1"/>
  <c r="AF249" i="1"/>
  <c r="AK249" i="1"/>
  <c r="AF250" i="1"/>
  <c r="AK250" i="1"/>
  <c r="AF248" i="1"/>
  <c r="AK248" i="1"/>
  <c r="AF251" i="1"/>
  <c r="AK251" i="1"/>
  <c r="AF252" i="1"/>
  <c r="AK252" i="1"/>
  <c r="AF253" i="1"/>
  <c r="AK253" i="1"/>
  <c r="AF254" i="1"/>
  <c r="AK254" i="1"/>
  <c r="AF255" i="1"/>
  <c r="AK255" i="1"/>
  <c r="AF256" i="1"/>
  <c r="AK256" i="1"/>
  <c r="AF257" i="1"/>
  <c r="AK257" i="1"/>
  <c r="AF258" i="1"/>
  <c r="AK258" i="1"/>
  <c r="AF259" i="1"/>
  <c r="AK259" i="1"/>
  <c r="AF260" i="1"/>
  <c r="AK260" i="1"/>
  <c r="AF261" i="1"/>
  <c r="AK261" i="1"/>
  <c r="AF262" i="1"/>
  <c r="AK262" i="1"/>
  <c r="AF263" i="1"/>
  <c r="AK263" i="1"/>
  <c r="AF264" i="1"/>
  <c r="AK264" i="1"/>
  <c r="AF265" i="1"/>
  <c r="AK265" i="1"/>
  <c r="AF266" i="1"/>
  <c r="AK266" i="1"/>
  <c r="AF267" i="1"/>
  <c r="AK267" i="1"/>
  <c r="AF268" i="1"/>
  <c r="AK268" i="1"/>
  <c r="AF269" i="1"/>
  <c r="AK269" i="1"/>
  <c r="AF271" i="1"/>
  <c r="AK271" i="1"/>
  <c r="AF270" i="1"/>
  <c r="AK270" i="1"/>
  <c r="AF275" i="1"/>
  <c r="AK275" i="1"/>
  <c r="AF272" i="1"/>
  <c r="AK272" i="1"/>
  <c r="AF273" i="1"/>
  <c r="AK273" i="1"/>
  <c r="AF274" i="1"/>
  <c r="AK274" i="1"/>
  <c r="AF276" i="1"/>
  <c r="AK276" i="1"/>
  <c r="AF277" i="1"/>
  <c r="AK277" i="1"/>
  <c r="AF278" i="1"/>
  <c r="AK278" i="1"/>
  <c r="AF279" i="1"/>
  <c r="AK279" i="1"/>
  <c r="AF280" i="1"/>
  <c r="AK280" i="1"/>
  <c r="AF282" i="1"/>
  <c r="AK282" i="1"/>
  <c r="AF281" i="1"/>
  <c r="AK281" i="1"/>
  <c r="AF283" i="1"/>
  <c r="AK283" i="1"/>
  <c r="AF284" i="1"/>
  <c r="AK284" i="1"/>
  <c r="AF285" i="1"/>
  <c r="AK285" i="1"/>
  <c r="AF286" i="1"/>
  <c r="AK286" i="1"/>
  <c r="AF287" i="1"/>
  <c r="AK287" i="1"/>
  <c r="AF288" i="1"/>
  <c r="AK288" i="1"/>
  <c r="AF289" i="1"/>
  <c r="AK289" i="1"/>
  <c r="AF290" i="1"/>
  <c r="AK290" i="1"/>
  <c r="AF292" i="1"/>
  <c r="AK292" i="1"/>
  <c r="AF291" i="1"/>
  <c r="AK291" i="1"/>
  <c r="AF293" i="1"/>
  <c r="AK293" i="1"/>
  <c r="AF294" i="1"/>
  <c r="AK294" i="1"/>
  <c r="AF296" i="1"/>
  <c r="AK296" i="1"/>
  <c r="AF295" i="1"/>
  <c r="AK295" i="1"/>
  <c r="AF297" i="1"/>
  <c r="AK297" i="1"/>
  <c r="AF300" i="1"/>
  <c r="AK300" i="1"/>
  <c r="AF299" i="1"/>
  <c r="AK299" i="1"/>
  <c r="AF298" i="1"/>
  <c r="AK298" i="1"/>
  <c r="AF301" i="1"/>
  <c r="AK301" i="1"/>
  <c r="AF303" i="1"/>
  <c r="AK303" i="1"/>
  <c r="AF302" i="1"/>
  <c r="AK302" i="1"/>
  <c r="AF304" i="1"/>
  <c r="AK304" i="1"/>
  <c r="AF305" i="1"/>
  <c r="AK305" i="1"/>
  <c r="AF306" i="1"/>
  <c r="AK306" i="1"/>
  <c r="AF307" i="1"/>
  <c r="AK307" i="1"/>
  <c r="AF309" i="1"/>
  <c r="AK309" i="1"/>
  <c r="AF308" i="1"/>
  <c r="AK308" i="1"/>
  <c r="AF310" i="1"/>
  <c r="AK310" i="1"/>
  <c r="AF311" i="1"/>
  <c r="AK311" i="1"/>
  <c r="AF312" i="1"/>
  <c r="AK312" i="1"/>
  <c r="AF313" i="1"/>
  <c r="AK313" i="1"/>
  <c r="AF314" i="1"/>
  <c r="AK314" i="1"/>
  <c r="AF319" i="1"/>
  <c r="AK319" i="1"/>
  <c r="AF315" i="1"/>
  <c r="AK315" i="1"/>
  <c r="AF316" i="1"/>
  <c r="AK316" i="1"/>
  <c r="AF317" i="1"/>
  <c r="AK317" i="1"/>
  <c r="AF318" i="1"/>
  <c r="AK318" i="1"/>
  <c r="AF321" i="1"/>
  <c r="AK321" i="1"/>
  <c r="AF320" i="1"/>
  <c r="AK320" i="1"/>
  <c r="AF322" i="1"/>
  <c r="AK322" i="1"/>
  <c r="AF323" i="1"/>
  <c r="AK323" i="1"/>
  <c r="AF325" i="1"/>
  <c r="AK325" i="1"/>
  <c r="AF324" i="1"/>
  <c r="AK324" i="1"/>
  <c r="AF326" i="1"/>
  <c r="AK326" i="1"/>
  <c r="AF327" i="1"/>
  <c r="AK327" i="1"/>
  <c r="AF328" i="1"/>
  <c r="AK328" i="1"/>
  <c r="AF329" i="1"/>
  <c r="AK329" i="1"/>
  <c r="AF330" i="1"/>
  <c r="AK330" i="1"/>
  <c r="AF331" i="1"/>
  <c r="AK331" i="1"/>
  <c r="AF332" i="1"/>
  <c r="AK332" i="1"/>
  <c r="AF334" i="1"/>
  <c r="AK334" i="1"/>
  <c r="AF335" i="1"/>
  <c r="AK335" i="1"/>
  <c r="AF333" i="1"/>
  <c r="AK333" i="1"/>
  <c r="AF336" i="1"/>
  <c r="AK336" i="1"/>
  <c r="AF337" i="1"/>
  <c r="AK337" i="1"/>
  <c r="AF338" i="1"/>
  <c r="AK338" i="1"/>
  <c r="AF339" i="1"/>
  <c r="AK339" i="1"/>
  <c r="AF340" i="1"/>
  <c r="AK340" i="1"/>
  <c r="AF341" i="1"/>
  <c r="AK341" i="1"/>
  <c r="AF343" i="1"/>
  <c r="AK343" i="1"/>
  <c r="AF342" i="1"/>
  <c r="AK342" i="1"/>
  <c r="AF344" i="1"/>
  <c r="AK344" i="1"/>
  <c r="AF345" i="1"/>
  <c r="AK345" i="1"/>
  <c r="AF347" i="1"/>
  <c r="AK347" i="1"/>
  <c r="AF346" i="1"/>
  <c r="AK346" i="1"/>
  <c r="AF348" i="1"/>
  <c r="AK348" i="1"/>
  <c r="AF350" i="1"/>
  <c r="AK350" i="1"/>
  <c r="AF349" i="1"/>
  <c r="AK349" i="1"/>
  <c r="AF352" i="1"/>
  <c r="AK352" i="1"/>
  <c r="AF351" i="1"/>
  <c r="AK351" i="1"/>
  <c r="AF353" i="1"/>
  <c r="AK353" i="1"/>
  <c r="AF355" i="1"/>
  <c r="AK355" i="1"/>
  <c r="AF354" i="1"/>
  <c r="AK354" i="1"/>
  <c r="AF356" i="1"/>
  <c r="AK356" i="1"/>
  <c r="AF357" i="1"/>
  <c r="AK357" i="1"/>
  <c r="AF358" i="1"/>
  <c r="AK358" i="1"/>
  <c r="AF359" i="1"/>
  <c r="AK359" i="1"/>
  <c r="AF360" i="1"/>
  <c r="AK360" i="1"/>
  <c r="AF361" i="1"/>
  <c r="AK361" i="1"/>
  <c r="AF362" i="1"/>
  <c r="AK362" i="1"/>
  <c r="AF363" i="1"/>
  <c r="AK363" i="1"/>
  <c r="AF364" i="1"/>
  <c r="AK364" i="1"/>
  <c r="AF365" i="1"/>
  <c r="AK365" i="1"/>
  <c r="AF367" i="1"/>
  <c r="AK367" i="1"/>
  <c r="AF366" i="1"/>
  <c r="AK366" i="1"/>
  <c r="AF368" i="1"/>
  <c r="AK368" i="1"/>
  <c r="AF369" i="1"/>
  <c r="AK369" i="1"/>
  <c r="AF370" i="1"/>
  <c r="AK370" i="1"/>
  <c r="AF371" i="1"/>
  <c r="AK371" i="1"/>
  <c r="AF373" i="1"/>
  <c r="AK373" i="1"/>
  <c r="AF372" i="1"/>
  <c r="AK372" i="1"/>
  <c r="AF374" i="1"/>
  <c r="AK374" i="1"/>
  <c r="AF375" i="1"/>
  <c r="AK375" i="1"/>
  <c r="AF376" i="1"/>
  <c r="AK376" i="1"/>
  <c r="AF378" i="1"/>
  <c r="AK378" i="1"/>
  <c r="AF379" i="1"/>
  <c r="AK379" i="1"/>
  <c r="AF377" i="1"/>
  <c r="AK377" i="1"/>
  <c r="AF380" i="1"/>
  <c r="AK380" i="1"/>
  <c r="AF381" i="1"/>
  <c r="AK381" i="1"/>
  <c r="AF383" i="1"/>
  <c r="AK383" i="1"/>
  <c r="AF382" i="1"/>
  <c r="AK382" i="1"/>
  <c r="AF384" i="1"/>
  <c r="AK384" i="1"/>
  <c r="AF385" i="1"/>
  <c r="AK385" i="1"/>
  <c r="AF387" i="1"/>
  <c r="AK387" i="1"/>
  <c r="AF386" i="1"/>
  <c r="AK386" i="1"/>
  <c r="AF388" i="1"/>
  <c r="AK388" i="1"/>
  <c r="AF389" i="1"/>
  <c r="AK389" i="1"/>
  <c r="AF390" i="1"/>
  <c r="AK390" i="1"/>
  <c r="AF391" i="1"/>
  <c r="AK391" i="1"/>
  <c r="AF392" i="1"/>
  <c r="AK392" i="1"/>
  <c r="AF394" i="1"/>
  <c r="AK394" i="1"/>
  <c r="AF393" i="1"/>
  <c r="AK393" i="1"/>
  <c r="AF395" i="1"/>
  <c r="AK395" i="1"/>
  <c r="AF396" i="1"/>
  <c r="AK396" i="1"/>
  <c r="AF397" i="1"/>
  <c r="AK397" i="1"/>
  <c r="AF398" i="1"/>
  <c r="AK398" i="1"/>
  <c r="AF399" i="1"/>
  <c r="AK399" i="1"/>
  <c r="AF400" i="1"/>
  <c r="AK400" i="1"/>
  <c r="AF401" i="1"/>
  <c r="AK401" i="1"/>
  <c r="AF403" i="1"/>
  <c r="AK403" i="1"/>
  <c r="AF402" i="1"/>
  <c r="AK402" i="1"/>
  <c r="AF404" i="1"/>
  <c r="AK404" i="1"/>
  <c r="AF405" i="1"/>
  <c r="AK405" i="1"/>
  <c r="AF406" i="1"/>
  <c r="AK406" i="1"/>
  <c r="AF407" i="1"/>
  <c r="AK407" i="1"/>
  <c r="AF408" i="1"/>
  <c r="AK408" i="1"/>
  <c r="AF409" i="1"/>
  <c r="AK409" i="1"/>
  <c r="AF410" i="1"/>
  <c r="AK410" i="1"/>
  <c r="AF411" i="1"/>
  <c r="AK411" i="1"/>
  <c r="AF412" i="1"/>
  <c r="AK412" i="1"/>
  <c r="AF413" i="1"/>
  <c r="AK413" i="1"/>
  <c r="AF414" i="1"/>
  <c r="AK414" i="1"/>
  <c r="AF415" i="1"/>
  <c r="AK415" i="1"/>
  <c r="AF416" i="1"/>
  <c r="AK416" i="1"/>
  <c r="AF417" i="1"/>
  <c r="AK417" i="1"/>
  <c r="AF418" i="1"/>
  <c r="AK418" i="1"/>
  <c r="AF419" i="1"/>
  <c r="AK419" i="1"/>
  <c r="AF421" i="1"/>
  <c r="AK421" i="1"/>
  <c r="AF420" i="1"/>
  <c r="AK420" i="1"/>
  <c r="AF422" i="1"/>
  <c r="AK422" i="1"/>
  <c r="AF423" i="1"/>
  <c r="AK423" i="1"/>
  <c r="AF424" i="1"/>
  <c r="AK424" i="1"/>
  <c r="AF425" i="1"/>
  <c r="AK425" i="1"/>
  <c r="AF426" i="1"/>
  <c r="AK426" i="1"/>
  <c r="AF427" i="1"/>
  <c r="AK427" i="1"/>
  <c r="AF428" i="1"/>
  <c r="AK428" i="1"/>
  <c r="AF429" i="1"/>
  <c r="AK429" i="1"/>
  <c r="AF430" i="1"/>
  <c r="AK430" i="1"/>
  <c r="AF431" i="1"/>
  <c r="AK431" i="1"/>
  <c r="AF432" i="1"/>
  <c r="AK432" i="1"/>
  <c r="AF433" i="1"/>
  <c r="AK433" i="1"/>
  <c r="AF434" i="1"/>
  <c r="AK434" i="1"/>
  <c r="AF435" i="1"/>
  <c r="AK435" i="1"/>
  <c r="AF436" i="1"/>
  <c r="AK436" i="1"/>
  <c r="AF437" i="1"/>
  <c r="AK437" i="1"/>
  <c r="AF438" i="1"/>
  <c r="AK438" i="1"/>
  <c r="AF439" i="1"/>
  <c r="AK439" i="1"/>
  <c r="AF441" i="1"/>
  <c r="AK441" i="1"/>
  <c r="AF440" i="1"/>
  <c r="AK440" i="1"/>
  <c r="AF442" i="1"/>
  <c r="AK442" i="1"/>
  <c r="AF443" i="1"/>
  <c r="AK443" i="1"/>
  <c r="AF444" i="1"/>
  <c r="AK444" i="1"/>
  <c r="AF445" i="1"/>
  <c r="AK445" i="1"/>
  <c r="AF446" i="1"/>
  <c r="AK446" i="1"/>
  <c r="AF447" i="1"/>
  <c r="AK447" i="1"/>
  <c r="AF448" i="1"/>
  <c r="AK448" i="1"/>
  <c r="AF449" i="1"/>
  <c r="AK449" i="1"/>
  <c r="AF450" i="1"/>
  <c r="AK450" i="1"/>
  <c r="AF451" i="1"/>
  <c r="AK451" i="1"/>
  <c r="AF453" i="1"/>
  <c r="AK453" i="1"/>
  <c r="AF454" i="1"/>
  <c r="AK454" i="1"/>
  <c r="AF452" i="1"/>
  <c r="AK452" i="1"/>
  <c r="AF455" i="1"/>
  <c r="AK455" i="1"/>
  <c r="AF456" i="1"/>
  <c r="AK456" i="1"/>
  <c r="AF457" i="1"/>
  <c r="AK457" i="1"/>
  <c r="AF458" i="1"/>
  <c r="AK458" i="1"/>
  <c r="AF460" i="1"/>
  <c r="AK460" i="1"/>
  <c r="AF459" i="1"/>
  <c r="AK459" i="1"/>
  <c r="AF461" i="1"/>
  <c r="AK461" i="1"/>
  <c r="AF462" i="1"/>
  <c r="AK462" i="1"/>
  <c r="AF463" i="1"/>
  <c r="AK463" i="1"/>
  <c r="AF464" i="1"/>
  <c r="AK464" i="1"/>
  <c r="AF465" i="1"/>
  <c r="AK465" i="1"/>
  <c r="AF466" i="1"/>
  <c r="AK466" i="1"/>
  <c r="AF468" i="1"/>
  <c r="AK468" i="1"/>
  <c r="AF469" i="1"/>
  <c r="AK469" i="1"/>
  <c r="AF467" i="1"/>
  <c r="AK467" i="1"/>
  <c r="AF470" i="1"/>
  <c r="AK470" i="1"/>
  <c r="AF471" i="1"/>
  <c r="AK471" i="1"/>
  <c r="AF473" i="1"/>
  <c r="AK473" i="1"/>
  <c r="AF472" i="1"/>
  <c r="AK472" i="1"/>
  <c r="AF474" i="1"/>
  <c r="AK474" i="1"/>
  <c r="AF475" i="1"/>
  <c r="AK475" i="1"/>
  <c r="AF478" i="1"/>
  <c r="AK478" i="1"/>
  <c r="AF476" i="1"/>
  <c r="AK476" i="1"/>
  <c r="AF477" i="1"/>
  <c r="AK477" i="1"/>
  <c r="AF480" i="1"/>
  <c r="AK480" i="1"/>
  <c r="AF479" i="1"/>
  <c r="AK479" i="1"/>
  <c r="AF481" i="1"/>
  <c r="AK481" i="1"/>
  <c r="AF482" i="1"/>
  <c r="AK482" i="1"/>
  <c r="AF483" i="1"/>
  <c r="AK483" i="1"/>
  <c r="AF484" i="1"/>
  <c r="AK484" i="1"/>
  <c r="AF485" i="1"/>
  <c r="AK485" i="1"/>
  <c r="AF486" i="1"/>
  <c r="AK486" i="1"/>
  <c r="AF487" i="1"/>
  <c r="AK487" i="1"/>
  <c r="AF489" i="1"/>
  <c r="AK489" i="1"/>
  <c r="AF488" i="1"/>
  <c r="AK488" i="1"/>
  <c r="AF490" i="1"/>
  <c r="AK490" i="1"/>
  <c r="AF492" i="1"/>
  <c r="AK492" i="1"/>
  <c r="AF491" i="1"/>
  <c r="AK491" i="1"/>
  <c r="AF494" i="1"/>
  <c r="AK494" i="1"/>
  <c r="AF493" i="1"/>
  <c r="AK493" i="1"/>
  <c r="AF495" i="1"/>
  <c r="AK495" i="1"/>
  <c r="AF496" i="1"/>
  <c r="AK496" i="1"/>
  <c r="AF498" i="1"/>
  <c r="AK498" i="1"/>
  <c r="AF497" i="1"/>
  <c r="AK497" i="1"/>
  <c r="AF499" i="1"/>
  <c r="AK499" i="1"/>
  <c r="AF500" i="1"/>
  <c r="AK500" i="1"/>
  <c r="AF501" i="1"/>
  <c r="AK501" i="1"/>
  <c r="AF502" i="1"/>
  <c r="AK502" i="1"/>
  <c r="AF504" i="1"/>
  <c r="AK504" i="1"/>
  <c r="AF505" i="1"/>
  <c r="AK505" i="1"/>
  <c r="AF503" i="1"/>
  <c r="AK503" i="1"/>
  <c r="AF506" i="1"/>
  <c r="AK506" i="1"/>
  <c r="AF508" i="1"/>
  <c r="AK508" i="1"/>
  <c r="AF507" i="1"/>
  <c r="AK507" i="1"/>
  <c r="AF510" i="1"/>
  <c r="AK510" i="1"/>
  <c r="AF509" i="1"/>
  <c r="AK509" i="1"/>
  <c r="AF511" i="1"/>
  <c r="AK511" i="1"/>
  <c r="AF513" i="1"/>
  <c r="AK513" i="1"/>
  <c r="AF512" i="1"/>
  <c r="AK512" i="1"/>
  <c r="AF514" i="1"/>
  <c r="AK514" i="1"/>
  <c r="AF515" i="1"/>
  <c r="AK515" i="1"/>
  <c r="AF516" i="1"/>
  <c r="AK516" i="1"/>
  <c r="AF517" i="1"/>
  <c r="AK517" i="1"/>
  <c r="AF518" i="1"/>
  <c r="AK518" i="1"/>
  <c r="AF519" i="1"/>
  <c r="AK519" i="1"/>
  <c r="AF520" i="1"/>
  <c r="AK520" i="1"/>
  <c r="AF521" i="1"/>
  <c r="AK521" i="1"/>
  <c r="AF522" i="1"/>
  <c r="AK522" i="1"/>
  <c r="AF525" i="1"/>
  <c r="AK525" i="1"/>
  <c r="AF524" i="1"/>
  <c r="AK524" i="1"/>
  <c r="AF523" i="1"/>
  <c r="AK523" i="1"/>
  <c r="AF526" i="1"/>
  <c r="AK526" i="1"/>
  <c r="AF527" i="1"/>
  <c r="AK527" i="1"/>
  <c r="AF528" i="1"/>
  <c r="AK528" i="1"/>
  <c r="AF529" i="1"/>
  <c r="AK529" i="1"/>
  <c r="AF531" i="1"/>
  <c r="AK531" i="1"/>
  <c r="AF530" i="1"/>
  <c r="AK530" i="1"/>
  <c r="AF532" i="1"/>
  <c r="AK532" i="1"/>
  <c r="AF533" i="1"/>
  <c r="AK533" i="1"/>
  <c r="AF534" i="1"/>
  <c r="AK534" i="1"/>
  <c r="AF538" i="1"/>
  <c r="AK538" i="1"/>
  <c r="AF535" i="1"/>
  <c r="AK535" i="1"/>
  <c r="AF536" i="1"/>
  <c r="AK536" i="1"/>
  <c r="AF537" i="1"/>
  <c r="AK537" i="1"/>
  <c r="AF539" i="1"/>
  <c r="AK539" i="1"/>
  <c r="AF540" i="1"/>
  <c r="AK540" i="1"/>
  <c r="AF541" i="1"/>
  <c r="AK541" i="1"/>
  <c r="AF542" i="1"/>
  <c r="AK542" i="1"/>
  <c r="AF543" i="1"/>
  <c r="AK543" i="1"/>
  <c r="AF544" i="1"/>
  <c r="AK544" i="1"/>
  <c r="AF545" i="1"/>
  <c r="AK545" i="1"/>
  <c r="AF546" i="1"/>
  <c r="AK546" i="1"/>
  <c r="AF547" i="1"/>
  <c r="AK547" i="1"/>
  <c r="AF549" i="1"/>
  <c r="AK549" i="1"/>
  <c r="AF548" i="1"/>
  <c r="AK548" i="1"/>
  <c r="AF550" i="1"/>
  <c r="AK550" i="1"/>
  <c r="AF552" i="1"/>
  <c r="AK552" i="1"/>
  <c r="AF551" i="1"/>
  <c r="AK551" i="1"/>
  <c r="AF553" i="1"/>
  <c r="AK553" i="1"/>
  <c r="AF554" i="1"/>
  <c r="AK554" i="1"/>
  <c r="AF555" i="1"/>
  <c r="AK555" i="1"/>
  <c r="AF556" i="1"/>
  <c r="AK556" i="1"/>
  <c r="AF558" i="1"/>
  <c r="AK558" i="1"/>
  <c r="AF557" i="1"/>
  <c r="AK557" i="1"/>
  <c r="AF559" i="1"/>
  <c r="AK559" i="1"/>
  <c r="AF560" i="1"/>
  <c r="AK560" i="1"/>
  <c r="AF561" i="1"/>
  <c r="AK561" i="1"/>
  <c r="AF562" i="1"/>
  <c r="AK562" i="1"/>
  <c r="AF564" i="1"/>
  <c r="AK564" i="1"/>
  <c r="AF563" i="1"/>
  <c r="AK563" i="1"/>
  <c r="AF565" i="1"/>
  <c r="AK565" i="1"/>
  <c r="AF566" i="1"/>
  <c r="AK566" i="1"/>
  <c r="AF567" i="1"/>
  <c r="AK567" i="1"/>
  <c r="AF569" i="1"/>
  <c r="AK569" i="1"/>
  <c r="AF570" i="1"/>
  <c r="AK570" i="1"/>
  <c r="AF568" i="1"/>
  <c r="AK568" i="1"/>
  <c r="AF571" i="1"/>
  <c r="AK571" i="1"/>
  <c r="AF572" i="1"/>
  <c r="AK572" i="1"/>
  <c r="AF573" i="1"/>
  <c r="AK573" i="1"/>
  <c r="AF574" i="1"/>
  <c r="AK574" i="1"/>
  <c r="AF575" i="1"/>
  <c r="AK575" i="1"/>
  <c r="AF577" i="1"/>
  <c r="AK577" i="1"/>
  <c r="AF576" i="1"/>
  <c r="AK576" i="1"/>
  <c r="AF578" i="1"/>
  <c r="AK578" i="1"/>
  <c r="AF579" i="1"/>
  <c r="AK579" i="1"/>
  <c r="AF581" i="1"/>
  <c r="AK581" i="1"/>
  <c r="AF580" i="1"/>
  <c r="AK580" i="1"/>
  <c r="AF582" i="1"/>
  <c r="AK582" i="1"/>
  <c r="AF583" i="1"/>
  <c r="AK583" i="1"/>
  <c r="AF584" i="1"/>
  <c r="AK584" i="1"/>
  <c r="AF585" i="1"/>
  <c r="AK585" i="1"/>
  <c r="AF586" i="1"/>
  <c r="AK586" i="1"/>
  <c r="AF588" i="1"/>
  <c r="AK588" i="1"/>
  <c r="AF587" i="1"/>
  <c r="AK587" i="1"/>
  <c r="AF589" i="1"/>
  <c r="AK589" i="1"/>
  <c r="AF590" i="1"/>
  <c r="AK590" i="1"/>
  <c r="AF591" i="1"/>
  <c r="AK591" i="1"/>
  <c r="AF592" i="1"/>
  <c r="AK592" i="1"/>
  <c r="AF593" i="1"/>
  <c r="AK593" i="1"/>
  <c r="AF597" i="1"/>
  <c r="AK597" i="1"/>
  <c r="AF595" i="1"/>
  <c r="AK595" i="1"/>
  <c r="AF596" i="1"/>
  <c r="AK596" i="1"/>
  <c r="AF594" i="1"/>
  <c r="AK594" i="1"/>
  <c r="AF598" i="1"/>
  <c r="AK598" i="1"/>
  <c r="AF599" i="1"/>
  <c r="AK599" i="1"/>
  <c r="AF600" i="1"/>
  <c r="AK600" i="1"/>
  <c r="AF601" i="1"/>
  <c r="AK601" i="1"/>
  <c r="AF602" i="1"/>
  <c r="AK602" i="1"/>
  <c r="AF604" i="1"/>
  <c r="AK604" i="1"/>
  <c r="AF603" i="1"/>
  <c r="AK603" i="1"/>
  <c r="AF605" i="1"/>
  <c r="AK605" i="1"/>
  <c r="AF606" i="1"/>
  <c r="AK606" i="1"/>
  <c r="AF608" i="1"/>
  <c r="AK608" i="1"/>
  <c r="AF607" i="1"/>
  <c r="AK607" i="1"/>
  <c r="AF609" i="1"/>
  <c r="AK609" i="1"/>
  <c r="AF610" i="1"/>
  <c r="AK610" i="1"/>
  <c r="AF611" i="1"/>
  <c r="AK611" i="1"/>
  <c r="AF612" i="1"/>
  <c r="AK612" i="1"/>
  <c r="AF613" i="1"/>
  <c r="AK613" i="1"/>
  <c r="AF616" i="1"/>
  <c r="AK616" i="1"/>
  <c r="AF614" i="1"/>
  <c r="AK614" i="1"/>
  <c r="AF615" i="1"/>
  <c r="AK615" i="1"/>
  <c r="AF617" i="1"/>
  <c r="AK617" i="1"/>
  <c r="AF618" i="1"/>
  <c r="AK618" i="1"/>
  <c r="AF619" i="1"/>
  <c r="AK619" i="1"/>
  <c r="AF620" i="1"/>
  <c r="AK620" i="1"/>
  <c r="AF621" i="1"/>
  <c r="AK621" i="1"/>
  <c r="AF622" i="1"/>
  <c r="AK622" i="1"/>
  <c r="AF625" i="1"/>
  <c r="AK625" i="1"/>
  <c r="AF623" i="1"/>
  <c r="AK623" i="1"/>
  <c r="AF624" i="1"/>
  <c r="AK624" i="1"/>
  <c r="AF627" i="1"/>
  <c r="AK627" i="1"/>
  <c r="AF626" i="1"/>
  <c r="AK626" i="1"/>
  <c r="AF628" i="1"/>
  <c r="AK628" i="1"/>
  <c r="AF629" i="1"/>
  <c r="AK629" i="1"/>
  <c r="AF630" i="1"/>
  <c r="AK630" i="1"/>
  <c r="AF631" i="1"/>
  <c r="AK631" i="1"/>
  <c r="AF632" i="1"/>
  <c r="AK632" i="1"/>
  <c r="AF633" i="1"/>
  <c r="AK633" i="1"/>
  <c r="AF636" i="1"/>
  <c r="AK636" i="1"/>
  <c r="AF637" i="1"/>
  <c r="AK637" i="1"/>
  <c r="AF638" i="1"/>
  <c r="AK638" i="1"/>
  <c r="AF634" i="1"/>
  <c r="AK634" i="1"/>
  <c r="AF635" i="1"/>
  <c r="AK635" i="1"/>
  <c r="AF639" i="1"/>
  <c r="AK639" i="1"/>
  <c r="AF641" i="1"/>
  <c r="AK641" i="1"/>
  <c r="AF640" i="1"/>
  <c r="AK640" i="1"/>
  <c r="AF642" i="1"/>
  <c r="AK642" i="1"/>
  <c r="AF643" i="1"/>
  <c r="AK643" i="1"/>
  <c r="AF644" i="1"/>
  <c r="AK644" i="1"/>
  <c r="AF645" i="1"/>
  <c r="AK645" i="1"/>
  <c r="AF646" i="1"/>
  <c r="AK646" i="1"/>
  <c r="AF647" i="1"/>
  <c r="AK647" i="1"/>
  <c r="AF648" i="1"/>
  <c r="AK648" i="1"/>
  <c r="AF652" i="1"/>
  <c r="AK652" i="1"/>
  <c r="AF649" i="1"/>
  <c r="AK649" i="1"/>
  <c r="AF650" i="1"/>
  <c r="AK650" i="1"/>
  <c r="AF651" i="1"/>
  <c r="AK651" i="1"/>
  <c r="AF653" i="1"/>
  <c r="AK653" i="1"/>
  <c r="AF656" i="1"/>
  <c r="AK656" i="1"/>
  <c r="AF654" i="1"/>
  <c r="AK654" i="1"/>
  <c r="AF655" i="1"/>
  <c r="AK655" i="1"/>
  <c r="AF658" i="1"/>
  <c r="AK658" i="1"/>
  <c r="AF657" i="1"/>
  <c r="AK657" i="1"/>
  <c r="AF659" i="1"/>
  <c r="AK659" i="1"/>
  <c r="AF660" i="1"/>
  <c r="AK660" i="1"/>
  <c r="AF661" i="1"/>
  <c r="AK661" i="1"/>
  <c r="AF662" i="1"/>
  <c r="AK662" i="1"/>
  <c r="AF663" i="1"/>
  <c r="AK663" i="1"/>
  <c r="AF664" i="1"/>
  <c r="AK664" i="1"/>
  <c r="AF665" i="1"/>
  <c r="AK665" i="1"/>
  <c r="AF666" i="1"/>
  <c r="AK666" i="1"/>
  <c r="AF667" i="1"/>
  <c r="AK667" i="1"/>
  <c r="AF668" i="1"/>
  <c r="AK668" i="1"/>
  <c r="AF669" i="1"/>
  <c r="AK669" i="1"/>
  <c r="AF670" i="1"/>
  <c r="AK670" i="1"/>
  <c r="AF671" i="1"/>
  <c r="AK671" i="1"/>
  <c r="AF672" i="1"/>
  <c r="AK672" i="1"/>
  <c r="AF673" i="1"/>
  <c r="AK673" i="1"/>
  <c r="AF674" i="1"/>
  <c r="AK674" i="1"/>
  <c r="AF675" i="1"/>
  <c r="AK675" i="1"/>
  <c r="AF677" i="1"/>
  <c r="AK677" i="1"/>
  <c r="AF676" i="1"/>
  <c r="AK676" i="1"/>
  <c r="AF678" i="1"/>
  <c r="AK678" i="1"/>
  <c r="AF679" i="1"/>
  <c r="AK679" i="1"/>
  <c r="AF681" i="1"/>
  <c r="AK681" i="1"/>
  <c r="AF680" i="1"/>
  <c r="AK680" i="1"/>
  <c r="AF682" i="1"/>
  <c r="AK682" i="1"/>
  <c r="AF683" i="1"/>
  <c r="AK683" i="1"/>
  <c r="AF685" i="1"/>
  <c r="AK685" i="1"/>
  <c r="AF684" i="1"/>
  <c r="AK684" i="1"/>
  <c r="AF690" i="1"/>
  <c r="AK690" i="1"/>
  <c r="AF686" i="1"/>
  <c r="AK686" i="1"/>
  <c r="AF687" i="1"/>
  <c r="AK687" i="1"/>
  <c r="AF688" i="1"/>
  <c r="AK688" i="1"/>
  <c r="AF689" i="1"/>
  <c r="AK689" i="1"/>
  <c r="AF692" i="1"/>
  <c r="AK692" i="1"/>
  <c r="AF691" i="1"/>
  <c r="AK691" i="1"/>
  <c r="AF693" i="1"/>
  <c r="AK693" i="1"/>
  <c r="AF694" i="1"/>
  <c r="AK694" i="1"/>
  <c r="AF695" i="1"/>
  <c r="AK695" i="1"/>
  <c r="AF697" i="1"/>
  <c r="AK697" i="1"/>
  <c r="AF696" i="1"/>
  <c r="AK696" i="1"/>
  <c r="AF698" i="1"/>
  <c r="AK698" i="1"/>
  <c r="AF701" i="1"/>
  <c r="AK701" i="1"/>
  <c r="AF699" i="1"/>
  <c r="AK699" i="1"/>
  <c r="AF700" i="1"/>
  <c r="AK700" i="1"/>
  <c r="AF702" i="1"/>
  <c r="AK702" i="1"/>
  <c r="AF703" i="1"/>
  <c r="AK703" i="1"/>
  <c r="AF704" i="1"/>
  <c r="AK704" i="1"/>
  <c r="AF705" i="1"/>
  <c r="AK705" i="1"/>
  <c r="AF706" i="1"/>
  <c r="AK706" i="1"/>
  <c r="AF707" i="1"/>
  <c r="AK707" i="1"/>
  <c r="AF708" i="1"/>
  <c r="AK708" i="1"/>
  <c r="AF709" i="1"/>
  <c r="AK709" i="1"/>
  <c r="AF710" i="1"/>
  <c r="AK710" i="1"/>
  <c r="AF711" i="1"/>
  <c r="AK711" i="1"/>
  <c r="AF712" i="1"/>
  <c r="AK712" i="1"/>
  <c r="AF713" i="1"/>
  <c r="AK713" i="1"/>
  <c r="AF714" i="1"/>
  <c r="AK714" i="1"/>
  <c r="AF715" i="1"/>
  <c r="AK715" i="1"/>
  <c r="AF717" i="1"/>
  <c r="AK717" i="1"/>
  <c r="AF716" i="1"/>
  <c r="AK716" i="1"/>
  <c r="AF720" i="1"/>
  <c r="AK720" i="1"/>
  <c r="AF719" i="1"/>
  <c r="AK719" i="1"/>
  <c r="AF718" i="1"/>
  <c r="AK718" i="1"/>
  <c r="AF721" i="1"/>
  <c r="AK721" i="1"/>
  <c r="AF722" i="1"/>
  <c r="AK722" i="1"/>
  <c r="AF723" i="1"/>
  <c r="AK723" i="1"/>
  <c r="AF724" i="1"/>
  <c r="AK724" i="1"/>
  <c r="AF726" i="1"/>
  <c r="AK726" i="1"/>
  <c r="AF725" i="1"/>
  <c r="AK725" i="1"/>
  <c r="AF727" i="1"/>
  <c r="AK727" i="1"/>
  <c r="AF728" i="1"/>
  <c r="AK728" i="1"/>
  <c r="AF729" i="1"/>
  <c r="AK729" i="1"/>
  <c r="AF730" i="1"/>
  <c r="AK730" i="1"/>
  <c r="AF734" i="1"/>
  <c r="AK734" i="1"/>
  <c r="AF731" i="1"/>
  <c r="AK731" i="1"/>
  <c r="AF733" i="1"/>
  <c r="AK733" i="1"/>
  <c r="AF732" i="1"/>
  <c r="AK732" i="1"/>
  <c r="AF736" i="1"/>
  <c r="AK736" i="1"/>
  <c r="AF735" i="1"/>
  <c r="AK735" i="1"/>
  <c r="AF737" i="1"/>
  <c r="AK737" i="1"/>
  <c r="AF738" i="1"/>
  <c r="AK738" i="1"/>
  <c r="AF739" i="1"/>
  <c r="AK739" i="1"/>
  <c r="AF740" i="1"/>
  <c r="AK740" i="1"/>
  <c r="AF741" i="1"/>
  <c r="AK741" i="1"/>
  <c r="AF742" i="1"/>
  <c r="AK742" i="1"/>
  <c r="AF743" i="1"/>
  <c r="AK743" i="1"/>
  <c r="AF744" i="1"/>
  <c r="AK744" i="1"/>
  <c r="AF745" i="1"/>
  <c r="AK745" i="1"/>
  <c r="AF746" i="1"/>
  <c r="AK746" i="1"/>
  <c r="AF747" i="1"/>
  <c r="AK747" i="1"/>
  <c r="AF748" i="1"/>
  <c r="AK748" i="1"/>
  <c r="AF749" i="1"/>
  <c r="AK749" i="1"/>
  <c r="AF750" i="1"/>
  <c r="AK750" i="1"/>
  <c r="AF751" i="1"/>
  <c r="AK751" i="1"/>
  <c r="AF753" i="1"/>
  <c r="AK753" i="1"/>
  <c r="AF752" i="1"/>
  <c r="AK752" i="1"/>
  <c r="AF754" i="1"/>
  <c r="AK754" i="1"/>
  <c r="AF755" i="1"/>
  <c r="AK755" i="1"/>
  <c r="AF756" i="1"/>
  <c r="AK756" i="1"/>
  <c r="AF757" i="1"/>
  <c r="AK757" i="1"/>
  <c r="AF759" i="1"/>
  <c r="AK759" i="1"/>
  <c r="AF758" i="1"/>
  <c r="AK758" i="1"/>
  <c r="AF761" i="1"/>
  <c r="AK761" i="1"/>
  <c r="AF760" i="1"/>
  <c r="AK760" i="1"/>
  <c r="AF762" i="1"/>
  <c r="AK762" i="1"/>
  <c r="AF763" i="1"/>
  <c r="AK763" i="1"/>
  <c r="AF764" i="1"/>
  <c r="AK764" i="1"/>
  <c r="AF765" i="1"/>
  <c r="AK765" i="1"/>
  <c r="AF766" i="1"/>
  <c r="AK766" i="1"/>
  <c r="AF767" i="1"/>
  <c r="AK767" i="1"/>
  <c r="AF768" i="1"/>
  <c r="AK768" i="1"/>
  <c r="AF769" i="1"/>
  <c r="AK769" i="1"/>
  <c r="AF770" i="1"/>
  <c r="AK770" i="1"/>
  <c r="AF771" i="1"/>
  <c r="AK771" i="1"/>
  <c r="AF773" i="1"/>
  <c r="AK773" i="1"/>
  <c r="AF772" i="1"/>
  <c r="AK772" i="1"/>
  <c r="AF774" i="1"/>
  <c r="AK774" i="1"/>
  <c r="AF775" i="1"/>
  <c r="AK775" i="1"/>
  <c r="AF776" i="1"/>
  <c r="AK776" i="1"/>
  <c r="AF777" i="1"/>
  <c r="AK777" i="1"/>
  <c r="AF778" i="1"/>
  <c r="AK778" i="1"/>
  <c r="AF779" i="1"/>
  <c r="AK779" i="1"/>
  <c r="AF781" i="1"/>
  <c r="AK781" i="1"/>
  <c r="AF780" i="1"/>
  <c r="AK780" i="1"/>
  <c r="AF782" i="1"/>
  <c r="AK782" i="1"/>
  <c r="AF783" i="1"/>
  <c r="AK783" i="1"/>
  <c r="AF784" i="1"/>
  <c r="AK784" i="1"/>
  <c r="AF785" i="1"/>
  <c r="AK785" i="1"/>
  <c r="AF786" i="1"/>
  <c r="AK786" i="1"/>
  <c r="AF787" i="1"/>
  <c r="AK787" i="1"/>
  <c r="AF788" i="1"/>
  <c r="AK788" i="1"/>
  <c r="AF789" i="1"/>
  <c r="AK789" i="1"/>
  <c r="AF790" i="1"/>
  <c r="AK790" i="1"/>
  <c r="AF792" i="1"/>
  <c r="AK792" i="1"/>
  <c r="AF793" i="1"/>
  <c r="AK793" i="1"/>
  <c r="AF791" i="1"/>
  <c r="AK791" i="1"/>
  <c r="AF794" i="1"/>
  <c r="AK794" i="1"/>
  <c r="AF795" i="1"/>
  <c r="AK795" i="1"/>
  <c r="AF796" i="1"/>
  <c r="AK796" i="1"/>
  <c r="AF797" i="1"/>
  <c r="AK797" i="1"/>
  <c r="AF798" i="1"/>
  <c r="AK798" i="1"/>
  <c r="AF800" i="1"/>
  <c r="AK800" i="1"/>
  <c r="AF799" i="1"/>
  <c r="AK799" i="1"/>
  <c r="AF802" i="1"/>
  <c r="AK802" i="1"/>
  <c r="AF801" i="1"/>
  <c r="AK801" i="1"/>
  <c r="AF803" i="1"/>
  <c r="AK803" i="1"/>
  <c r="AF804" i="1"/>
  <c r="AK804" i="1"/>
  <c r="AF808" i="1"/>
  <c r="AK808" i="1"/>
  <c r="AF806" i="1"/>
  <c r="AK806" i="1"/>
  <c r="AF805" i="1"/>
  <c r="AK805" i="1"/>
  <c r="AF807" i="1"/>
  <c r="AK807" i="1"/>
  <c r="AF809" i="1"/>
  <c r="AK809" i="1"/>
  <c r="AF810" i="1"/>
  <c r="AK810" i="1"/>
  <c r="AF811" i="1"/>
  <c r="AK811" i="1"/>
  <c r="AF812" i="1"/>
  <c r="AK812" i="1"/>
  <c r="AF813" i="1"/>
  <c r="AK813" i="1"/>
  <c r="AF817" i="1"/>
  <c r="AK817" i="1"/>
  <c r="AF814" i="1"/>
  <c r="AK814" i="1"/>
  <c r="AF815" i="1"/>
  <c r="AK815" i="1"/>
  <c r="AF816" i="1"/>
  <c r="AK816" i="1"/>
  <c r="AF819" i="1"/>
  <c r="AK819" i="1"/>
  <c r="AF818" i="1"/>
  <c r="AK818" i="1"/>
  <c r="AF820" i="1"/>
  <c r="AK820" i="1"/>
  <c r="AF821" i="1"/>
  <c r="AK821" i="1"/>
  <c r="AF822" i="1"/>
  <c r="AK822" i="1"/>
  <c r="AF823" i="1"/>
  <c r="AK823" i="1"/>
  <c r="AF824" i="1"/>
  <c r="AK824" i="1"/>
  <c r="AF825" i="1"/>
  <c r="AK825" i="1"/>
  <c r="AF826" i="1"/>
  <c r="AK826" i="1"/>
  <c r="AF827" i="1"/>
  <c r="AK827" i="1"/>
  <c r="AF828" i="1"/>
  <c r="AK828" i="1"/>
  <c r="AF829" i="1"/>
  <c r="AK829" i="1"/>
  <c r="AF830" i="1"/>
  <c r="AK830" i="1"/>
  <c r="AF831" i="1"/>
  <c r="AK831" i="1"/>
  <c r="AF832" i="1"/>
  <c r="AK832" i="1"/>
  <c r="AF833" i="1"/>
  <c r="AK833" i="1"/>
  <c r="AF834" i="1"/>
  <c r="AK834" i="1"/>
  <c r="AF835" i="1"/>
  <c r="AK835" i="1"/>
  <c r="AF836" i="1"/>
  <c r="AK836" i="1"/>
  <c r="AF837" i="1"/>
  <c r="AK837" i="1"/>
  <c r="AF838" i="1"/>
  <c r="AK838" i="1"/>
  <c r="AF839" i="1"/>
  <c r="AK839" i="1"/>
  <c r="AF840" i="1"/>
  <c r="AK840" i="1"/>
  <c r="AF841" i="1"/>
  <c r="AK841" i="1"/>
  <c r="AF843" i="1"/>
  <c r="AK843" i="1"/>
  <c r="AF842" i="1"/>
  <c r="AK842" i="1"/>
  <c r="AF844" i="1"/>
  <c r="AK844" i="1"/>
  <c r="AF845" i="1"/>
  <c r="AK845" i="1"/>
  <c r="AF847" i="1"/>
  <c r="AK847" i="1"/>
  <c r="AF846" i="1"/>
  <c r="AK846" i="1"/>
  <c r="AF848" i="1"/>
  <c r="AK848" i="1"/>
  <c r="AF849" i="1"/>
  <c r="AK849" i="1"/>
  <c r="AF850" i="1"/>
  <c r="AK850" i="1"/>
  <c r="AF851" i="1"/>
  <c r="AK851" i="1"/>
  <c r="AF852" i="1"/>
  <c r="AK852" i="1"/>
  <c r="AF853" i="1"/>
  <c r="AK853" i="1"/>
  <c r="AF854" i="1"/>
  <c r="AK854" i="1"/>
  <c r="AF855" i="1"/>
  <c r="AK855" i="1"/>
  <c r="AF856" i="1"/>
  <c r="AK856" i="1"/>
  <c r="AF857" i="1"/>
  <c r="AK857" i="1"/>
  <c r="AF858" i="1"/>
  <c r="AK858" i="1"/>
  <c r="AF859" i="1"/>
  <c r="AK859" i="1"/>
  <c r="AF860" i="1"/>
  <c r="AK860" i="1"/>
  <c r="AF862" i="1"/>
  <c r="AK862" i="1"/>
  <c r="AF861" i="1"/>
  <c r="AK861" i="1"/>
  <c r="AF863" i="1"/>
  <c r="AK863" i="1"/>
  <c r="AF864" i="1"/>
  <c r="AK864" i="1"/>
  <c r="AF866" i="1"/>
  <c r="AK866" i="1"/>
  <c r="AF865" i="1"/>
  <c r="AK865" i="1"/>
  <c r="AF867" i="1"/>
  <c r="AK867" i="1"/>
  <c r="AF868" i="1"/>
  <c r="AK868" i="1"/>
  <c r="AF869" i="1"/>
  <c r="AK869" i="1"/>
  <c r="AF871" i="1"/>
  <c r="AK871" i="1"/>
  <c r="AF870" i="1"/>
  <c r="AK870" i="1"/>
  <c r="AF872" i="1"/>
  <c r="AK872" i="1"/>
  <c r="AF873" i="1"/>
  <c r="AK873" i="1"/>
  <c r="AF875" i="1"/>
  <c r="AK875" i="1"/>
  <c r="AF874" i="1"/>
  <c r="AK874" i="1"/>
  <c r="AF876" i="1"/>
  <c r="AK876" i="1"/>
  <c r="AF877" i="1"/>
  <c r="AK877" i="1"/>
  <c r="AF879" i="1"/>
  <c r="AK879" i="1"/>
  <c r="AF878" i="1"/>
  <c r="AK878" i="1"/>
  <c r="AF882" i="1"/>
  <c r="AK882" i="1"/>
  <c r="AF881" i="1"/>
  <c r="AK881" i="1"/>
  <c r="AF880" i="1"/>
  <c r="AK880" i="1"/>
  <c r="AF883" i="1"/>
  <c r="AK883" i="1"/>
  <c r="AF884" i="1"/>
  <c r="AK884" i="1"/>
  <c r="AF885" i="1"/>
  <c r="AK885" i="1"/>
  <c r="AF887" i="1"/>
  <c r="AK887" i="1"/>
  <c r="AF886" i="1"/>
  <c r="AK886" i="1"/>
  <c r="AF888" i="1"/>
  <c r="AK888" i="1"/>
  <c r="AF889" i="1"/>
  <c r="AK889" i="1"/>
  <c r="AF890" i="1"/>
  <c r="AK890" i="1"/>
  <c r="AF891" i="1"/>
  <c r="AK891" i="1"/>
  <c r="AF896" i="1"/>
  <c r="AK896" i="1"/>
  <c r="AF897" i="1"/>
  <c r="AK897" i="1"/>
  <c r="AF895" i="1"/>
  <c r="AK895" i="1"/>
  <c r="AF894" i="1"/>
  <c r="AK894" i="1"/>
  <c r="AF893" i="1"/>
  <c r="AK893" i="1"/>
  <c r="AF892" i="1"/>
  <c r="AK892" i="1"/>
  <c r="AF898" i="1"/>
  <c r="AK898" i="1"/>
  <c r="AF899" i="1"/>
  <c r="AK899" i="1"/>
  <c r="AF900" i="1"/>
  <c r="AK900" i="1"/>
  <c r="AF901" i="1"/>
  <c r="AK901" i="1"/>
  <c r="AF902" i="1"/>
  <c r="AK902" i="1"/>
  <c r="AF903" i="1"/>
  <c r="AK903" i="1"/>
  <c r="AF904" i="1"/>
  <c r="AK904" i="1"/>
  <c r="AF905" i="1"/>
  <c r="AK905" i="1"/>
  <c r="AF906" i="1"/>
  <c r="AK906" i="1"/>
  <c r="AF907" i="1"/>
  <c r="AK907" i="1"/>
  <c r="AF908" i="1"/>
  <c r="AK908" i="1"/>
  <c r="AF909" i="1"/>
  <c r="AK909" i="1"/>
  <c r="AF910" i="1"/>
  <c r="AK910" i="1"/>
  <c r="AF911" i="1"/>
  <c r="AK911" i="1"/>
  <c r="AF912" i="1"/>
  <c r="AK912" i="1"/>
  <c r="AF913" i="1"/>
  <c r="AK913" i="1"/>
  <c r="AF914" i="1"/>
  <c r="AK914" i="1"/>
  <c r="AF915" i="1"/>
  <c r="AK915" i="1"/>
  <c r="AF916" i="1"/>
  <c r="AK916" i="1"/>
  <c r="AF917" i="1"/>
  <c r="AK917" i="1"/>
  <c r="AF918" i="1"/>
  <c r="AK918" i="1"/>
  <c r="AF919" i="1"/>
  <c r="AK919" i="1"/>
  <c r="AF920" i="1"/>
  <c r="AK920" i="1"/>
  <c r="AF921" i="1"/>
  <c r="AK921" i="1"/>
  <c r="AF922" i="1"/>
  <c r="AK922" i="1"/>
  <c r="AF923" i="1"/>
  <c r="AK923" i="1"/>
  <c r="AF924" i="1"/>
  <c r="AK924" i="1"/>
  <c r="AF925" i="1"/>
  <c r="AK925" i="1"/>
  <c r="AF926" i="1"/>
  <c r="AK926" i="1"/>
  <c r="AF927" i="1"/>
  <c r="AK927" i="1"/>
  <c r="AF928" i="1"/>
  <c r="AK928" i="1"/>
  <c r="AF929" i="1"/>
  <c r="AK929" i="1"/>
  <c r="AF930" i="1"/>
  <c r="AK930" i="1"/>
  <c r="AF931" i="1"/>
  <c r="AK931" i="1"/>
  <c r="AF935" i="1"/>
  <c r="AK935" i="1"/>
  <c r="AF932" i="1"/>
  <c r="AK932" i="1"/>
  <c r="AF936" i="1"/>
  <c r="AK936" i="1"/>
  <c r="AF933" i="1"/>
  <c r="AK933" i="1"/>
  <c r="AF934" i="1"/>
  <c r="AK934" i="1"/>
  <c r="AF937" i="1"/>
  <c r="AK937" i="1"/>
  <c r="AF938" i="1"/>
  <c r="AK938" i="1"/>
  <c r="AF939" i="1"/>
  <c r="AK939" i="1"/>
  <c r="AF940" i="1"/>
  <c r="AK940" i="1"/>
  <c r="AF941" i="1"/>
  <c r="AK941" i="1"/>
  <c r="AF942" i="1"/>
  <c r="AK942" i="1"/>
  <c r="AF943" i="1"/>
  <c r="AK943" i="1"/>
  <c r="AF945" i="1"/>
  <c r="AK945" i="1"/>
  <c r="AF944" i="1"/>
  <c r="AK944" i="1"/>
  <c r="AF946" i="1"/>
  <c r="AK946" i="1"/>
  <c r="AF948" i="1"/>
  <c r="AK948" i="1"/>
  <c r="AF947" i="1"/>
  <c r="AK947" i="1"/>
  <c r="AF950" i="1"/>
  <c r="AK950" i="1"/>
  <c r="AF949" i="1"/>
  <c r="AK949" i="1"/>
  <c r="AF951" i="1"/>
  <c r="AK951" i="1"/>
  <c r="AF952" i="1"/>
  <c r="AK952" i="1"/>
  <c r="AF953" i="1"/>
  <c r="AK953" i="1"/>
  <c r="AF954" i="1"/>
  <c r="AK954" i="1"/>
  <c r="AF955" i="1"/>
  <c r="AK955" i="1"/>
  <c r="AF956" i="1"/>
  <c r="AK956" i="1"/>
  <c r="AF957" i="1"/>
  <c r="AK957" i="1"/>
  <c r="AF958" i="1"/>
  <c r="AK958" i="1"/>
  <c r="AF960" i="1"/>
  <c r="AK960" i="1"/>
  <c r="AF959" i="1"/>
  <c r="AK959" i="1"/>
  <c r="AF961" i="1"/>
  <c r="AK961" i="1"/>
  <c r="AF962" i="1"/>
  <c r="AK962" i="1"/>
  <c r="AF963" i="1"/>
  <c r="AK963" i="1"/>
  <c r="AF964" i="1"/>
  <c r="AK964" i="1"/>
  <c r="AF965" i="1"/>
  <c r="AK965" i="1"/>
  <c r="AF966" i="1"/>
  <c r="AK966" i="1"/>
  <c r="AF968" i="1"/>
  <c r="AK968" i="1"/>
  <c r="AF967" i="1"/>
  <c r="AK967" i="1"/>
  <c r="AF970" i="1"/>
  <c r="AK970" i="1"/>
  <c r="AF969" i="1"/>
  <c r="AK969" i="1"/>
  <c r="AF973" i="1"/>
  <c r="AK973" i="1"/>
  <c r="AF972" i="1"/>
  <c r="AK972" i="1"/>
  <c r="AF971" i="1"/>
  <c r="AK971" i="1"/>
  <c r="AF974" i="1"/>
  <c r="AK974" i="1"/>
  <c r="AF976" i="1"/>
  <c r="AK976" i="1"/>
  <c r="AF975" i="1"/>
  <c r="AK975" i="1"/>
  <c r="AF977" i="1"/>
  <c r="AK977" i="1"/>
  <c r="AF978" i="1"/>
  <c r="AK978" i="1"/>
  <c r="AF981" i="1"/>
  <c r="AK981" i="1"/>
  <c r="AF980" i="1"/>
  <c r="AK980" i="1"/>
  <c r="AF979" i="1"/>
  <c r="AK979" i="1"/>
  <c r="AF982" i="1"/>
  <c r="AK982" i="1"/>
  <c r="AF983" i="1"/>
  <c r="AK983" i="1"/>
  <c r="AF984" i="1"/>
  <c r="AK984" i="1"/>
  <c r="AF986" i="1"/>
  <c r="AK986" i="1"/>
  <c r="AF985" i="1"/>
  <c r="AK985" i="1"/>
  <c r="AF987" i="1"/>
  <c r="AK987" i="1"/>
  <c r="AF988" i="1"/>
  <c r="AK988" i="1"/>
  <c r="AF989" i="1"/>
  <c r="AK989" i="1"/>
  <c r="AF990" i="1"/>
  <c r="AK990" i="1"/>
  <c r="AF991" i="1"/>
  <c r="AK991" i="1"/>
  <c r="AF992" i="1"/>
  <c r="AK992" i="1"/>
  <c r="AF997" i="1"/>
  <c r="AK997" i="1"/>
  <c r="AF998" i="1"/>
  <c r="AK998" i="1"/>
  <c r="AF993" i="1"/>
  <c r="AK993" i="1"/>
  <c r="AF994" i="1"/>
  <c r="AK994" i="1"/>
  <c r="AF995" i="1"/>
  <c r="AK995" i="1"/>
  <c r="AF996" i="1"/>
  <c r="AK996" i="1"/>
  <c r="AF999" i="1"/>
  <c r="AK999" i="1"/>
  <c r="AF1000" i="1"/>
  <c r="AK1000" i="1"/>
  <c r="AF1001" i="1"/>
  <c r="AK1001" i="1"/>
  <c r="AF1007" i="1"/>
  <c r="AK1007" i="1"/>
  <c r="AF1012" i="1"/>
  <c r="AK1012" i="1"/>
  <c r="AF1014" i="1"/>
  <c r="AK1014" i="1"/>
  <c r="AF1004" i="1"/>
  <c r="AK1004" i="1"/>
  <c r="AF1010" i="1"/>
  <c r="AK1010" i="1"/>
  <c r="AF1009" i="1"/>
  <c r="AK1009" i="1"/>
  <c r="AF1016" i="1"/>
  <c r="AK1016" i="1"/>
  <c r="AF1015" i="1"/>
  <c r="AK1015" i="1"/>
  <c r="AF1008" i="1"/>
  <c r="AK1008" i="1"/>
  <c r="AF1005" i="1"/>
  <c r="AK1005" i="1"/>
  <c r="AF1002" i="1"/>
  <c r="AK1002" i="1"/>
  <c r="AF1011" i="1"/>
  <c r="AK1011" i="1"/>
  <c r="AF1013" i="1"/>
  <c r="AK1013" i="1"/>
  <c r="AF1003" i="1"/>
  <c r="AK1003" i="1"/>
  <c r="AF1006" i="1"/>
  <c r="AK1006" i="1"/>
  <c r="AF1017" i="1"/>
  <c r="AK1017" i="1"/>
  <c r="AF1018" i="1"/>
  <c r="AK1018" i="1"/>
  <c r="AF1019" i="1"/>
  <c r="AK1019" i="1"/>
  <c r="AF1020" i="1"/>
  <c r="AK1020" i="1"/>
  <c r="AF1021" i="1"/>
  <c r="AK1021" i="1"/>
  <c r="AF1023" i="1"/>
  <c r="AK1023" i="1"/>
  <c r="AF1022" i="1"/>
  <c r="AK1022" i="1"/>
  <c r="AF1024" i="1"/>
  <c r="AK1024" i="1"/>
  <c r="AF1025" i="1"/>
  <c r="AK1025" i="1"/>
  <c r="AF1026" i="1"/>
  <c r="AK1026" i="1"/>
  <c r="AF1027" i="1"/>
  <c r="AK1027" i="1"/>
  <c r="AF1028" i="1"/>
  <c r="AK1028" i="1"/>
  <c r="AF1029" i="1"/>
  <c r="AK1029" i="1"/>
  <c r="AF1030" i="1"/>
  <c r="AK1030" i="1"/>
  <c r="AF1031" i="1"/>
  <c r="AK1031" i="1"/>
  <c r="AF1032" i="1"/>
  <c r="AK1032" i="1"/>
  <c r="AF1033" i="1"/>
  <c r="AK1033" i="1"/>
  <c r="AF1034" i="1"/>
  <c r="AK1034" i="1"/>
  <c r="AF1035" i="1"/>
  <c r="AK1035" i="1"/>
  <c r="AF1038" i="1"/>
  <c r="AK1038" i="1"/>
  <c r="AF1036" i="1"/>
  <c r="AK1036" i="1"/>
  <c r="AF1037" i="1"/>
  <c r="AK1037" i="1"/>
  <c r="AF1039" i="1"/>
  <c r="AK1039" i="1"/>
  <c r="AF1040" i="1"/>
  <c r="AK1040" i="1"/>
  <c r="AF1041" i="1"/>
  <c r="AK1041" i="1"/>
  <c r="AF1044" i="1"/>
  <c r="AK1044" i="1"/>
  <c r="AF1045" i="1"/>
  <c r="AK1045" i="1"/>
  <c r="AF1042" i="1"/>
  <c r="AK1042" i="1"/>
  <c r="AF1043" i="1"/>
  <c r="AK1043" i="1"/>
  <c r="AF1046" i="1"/>
  <c r="AK1046" i="1"/>
  <c r="AF1047" i="1"/>
  <c r="AK1047" i="1"/>
  <c r="AF1048" i="1"/>
  <c r="AK1048" i="1"/>
  <c r="AF1049" i="1"/>
  <c r="AK1049" i="1"/>
  <c r="AF1050" i="1"/>
  <c r="AK1050" i="1"/>
  <c r="AF1051" i="1"/>
  <c r="AK1051" i="1"/>
  <c r="AF1052" i="1"/>
  <c r="AK1052" i="1"/>
  <c r="AF1054" i="1"/>
  <c r="AK1054" i="1"/>
  <c r="AF1053" i="1"/>
  <c r="AK1053" i="1"/>
  <c r="AF1055" i="1"/>
  <c r="AK1055" i="1"/>
  <c r="AF1056" i="1"/>
  <c r="AK1056" i="1"/>
  <c r="AF1057" i="1"/>
  <c r="AK1057" i="1"/>
  <c r="AF1058" i="1"/>
  <c r="AK1058" i="1"/>
  <c r="AF1061" i="1"/>
  <c r="AK1061" i="1"/>
  <c r="AF1060" i="1"/>
  <c r="AK1060" i="1"/>
  <c r="AF1059" i="1"/>
  <c r="AK1059" i="1"/>
  <c r="AF1062" i="1"/>
  <c r="AK1062" i="1"/>
  <c r="AF1063" i="1"/>
  <c r="AK1063" i="1"/>
  <c r="AF1064" i="1"/>
  <c r="AK1064" i="1"/>
  <c r="AF1065" i="1"/>
  <c r="AK1065" i="1"/>
  <c r="AF1066" i="1"/>
  <c r="AK1066" i="1"/>
  <c r="AF1067" i="1"/>
  <c r="AK1067" i="1"/>
  <c r="AF1068" i="1"/>
  <c r="AK1068" i="1"/>
  <c r="AF1069" i="1"/>
  <c r="AK1069" i="1"/>
  <c r="AF1070" i="1"/>
  <c r="AK1070" i="1"/>
  <c r="AF1071" i="1"/>
  <c r="AK1071" i="1"/>
  <c r="AF1072" i="1"/>
  <c r="AK1072" i="1"/>
  <c r="AF1073" i="1"/>
  <c r="AK1073" i="1"/>
  <c r="AF1075" i="1"/>
  <c r="AK1075" i="1"/>
  <c r="AF1074" i="1"/>
  <c r="AK1074" i="1"/>
  <c r="AF1076" i="1"/>
  <c r="AK1076" i="1"/>
  <c r="AF1077" i="1"/>
  <c r="AK1077" i="1"/>
  <c r="AF1078" i="1"/>
  <c r="AK1078" i="1"/>
  <c r="AF1079" i="1"/>
  <c r="AK1079" i="1"/>
  <c r="AF1080" i="1"/>
  <c r="AK1080" i="1"/>
  <c r="AF1081" i="1"/>
  <c r="AK1081" i="1"/>
  <c r="AF1082" i="1"/>
  <c r="AK1082" i="1"/>
  <c r="AF1083" i="1"/>
  <c r="AK1083" i="1"/>
  <c r="AF1084" i="1"/>
  <c r="AK1084" i="1"/>
  <c r="AF1085" i="1"/>
  <c r="AK1085" i="1"/>
  <c r="AF1086" i="1"/>
  <c r="AK1086" i="1"/>
  <c r="AF1087" i="1"/>
  <c r="AK1087" i="1"/>
  <c r="AF1089" i="1"/>
  <c r="AK1089" i="1"/>
  <c r="AF1090" i="1"/>
  <c r="AK1090" i="1"/>
  <c r="AF1088" i="1"/>
  <c r="AK1088" i="1"/>
  <c r="AF1091" i="1"/>
  <c r="AK1091" i="1"/>
  <c r="AF1092" i="1"/>
  <c r="AK1092" i="1"/>
  <c r="AF1093" i="1"/>
  <c r="AK1093" i="1"/>
  <c r="AF1095" i="1"/>
  <c r="AK1095" i="1"/>
  <c r="AF1094" i="1"/>
  <c r="AK1094" i="1"/>
  <c r="AF1096" i="1"/>
  <c r="AK1096" i="1"/>
  <c r="AF1097" i="1"/>
  <c r="AK1097" i="1"/>
  <c r="AF1099" i="1"/>
  <c r="AK1099" i="1"/>
  <c r="AF1098" i="1"/>
  <c r="AK1098" i="1"/>
  <c r="AF1100" i="1"/>
  <c r="AK1100" i="1"/>
  <c r="AF1101" i="1"/>
  <c r="AK1101" i="1"/>
  <c r="AF1102" i="1"/>
  <c r="AK1102" i="1"/>
  <c r="AF1103" i="1"/>
  <c r="AK1103" i="1"/>
  <c r="AF1104" i="1"/>
  <c r="AK1104" i="1"/>
  <c r="AF1105" i="1"/>
  <c r="AK1105" i="1"/>
  <c r="AF1106" i="1"/>
  <c r="AK1106" i="1"/>
  <c r="AF1107" i="1"/>
  <c r="AK1107" i="1"/>
  <c r="AF1109" i="1"/>
  <c r="AK1109" i="1"/>
  <c r="AF1108" i="1"/>
  <c r="AK1108" i="1"/>
  <c r="AF1110" i="1"/>
  <c r="AK1110" i="1"/>
  <c r="AF1111" i="1"/>
  <c r="AK1111" i="1"/>
  <c r="AF1112" i="1"/>
  <c r="AK1112" i="1"/>
  <c r="AF1113" i="1"/>
  <c r="AK1113" i="1"/>
  <c r="AF1114" i="1"/>
  <c r="AK1114" i="1"/>
  <c r="AF1115" i="1"/>
  <c r="AK1115" i="1"/>
  <c r="AF1117" i="1"/>
  <c r="AK1117" i="1"/>
  <c r="AF1116" i="1"/>
  <c r="AK1116" i="1"/>
  <c r="AF1118" i="1"/>
  <c r="AK1118" i="1"/>
  <c r="AF1119" i="1"/>
  <c r="AK1119" i="1"/>
  <c r="AF1120" i="1"/>
  <c r="AK1120" i="1"/>
  <c r="AF1121" i="1"/>
  <c r="AK1121" i="1"/>
  <c r="AF1122" i="1"/>
  <c r="AK1122" i="1"/>
  <c r="AF1123" i="1"/>
  <c r="AK1123" i="1"/>
  <c r="AF1124" i="1"/>
  <c r="AK1124" i="1"/>
  <c r="AF1125" i="1"/>
  <c r="AK1125" i="1"/>
  <c r="AF1127" i="1"/>
  <c r="AK1127" i="1"/>
  <c r="AF1126" i="1"/>
  <c r="AK1126" i="1"/>
  <c r="AF1128" i="1"/>
  <c r="AK1128" i="1"/>
  <c r="AF1129" i="1"/>
  <c r="AK1129" i="1"/>
  <c r="AF1131" i="1"/>
  <c r="AK1131" i="1"/>
  <c r="AF1130" i="1"/>
  <c r="AK1130" i="1"/>
  <c r="AF1133" i="1"/>
  <c r="AK1133" i="1"/>
  <c r="AF1132" i="1"/>
  <c r="AK1132" i="1"/>
  <c r="AF1137" i="1"/>
  <c r="AK1137" i="1"/>
  <c r="AF1134" i="1"/>
  <c r="AK1134" i="1"/>
  <c r="AF1135" i="1"/>
  <c r="AK1135" i="1"/>
  <c r="AF1136" i="1"/>
  <c r="AK1136" i="1"/>
  <c r="AF1138" i="1"/>
  <c r="AK1138" i="1"/>
  <c r="AF1139" i="1"/>
  <c r="AK1139" i="1"/>
  <c r="AF1140" i="1"/>
  <c r="AK1140" i="1"/>
  <c r="AF1141" i="1"/>
  <c r="AK1141" i="1"/>
  <c r="AF1143" i="1"/>
  <c r="AK1143" i="1"/>
  <c r="AF1142" i="1"/>
  <c r="AK1142" i="1"/>
  <c r="AF1144" i="1"/>
  <c r="AK1144" i="1"/>
  <c r="AF1145" i="1"/>
  <c r="AK1145" i="1"/>
  <c r="AF1146" i="1"/>
  <c r="AK1146" i="1"/>
  <c r="AF1147" i="1"/>
  <c r="AK1147" i="1"/>
  <c r="AF1148" i="1"/>
  <c r="AK1148" i="1"/>
  <c r="AF1149" i="1"/>
  <c r="AK1149" i="1"/>
  <c r="AF1150" i="1"/>
  <c r="AK1150" i="1"/>
  <c r="AF1151" i="1"/>
  <c r="AK1151" i="1"/>
  <c r="AF1152" i="1"/>
  <c r="AK1152" i="1"/>
  <c r="AF1153" i="1"/>
  <c r="AK1153" i="1"/>
  <c r="AF1154" i="1"/>
  <c r="AK1154" i="1"/>
  <c r="AF1155" i="1"/>
  <c r="AK1155" i="1"/>
  <c r="AF1156" i="1"/>
  <c r="AK1156" i="1"/>
  <c r="AF1157" i="1"/>
  <c r="AK1157" i="1"/>
  <c r="AF1158" i="1"/>
  <c r="AK1158" i="1"/>
  <c r="AF1159" i="1"/>
  <c r="AK1159" i="1"/>
  <c r="AF1160" i="1"/>
  <c r="AK1160" i="1"/>
  <c r="AF1161" i="1"/>
  <c r="AK1161" i="1"/>
  <c r="AF1167" i="1"/>
  <c r="AK1167" i="1"/>
  <c r="AF1162" i="1"/>
  <c r="AK1162" i="1"/>
  <c r="AF1163" i="1"/>
  <c r="AK1163" i="1"/>
  <c r="AF1173" i="1"/>
  <c r="AK1173" i="1"/>
  <c r="AF1174" i="1"/>
  <c r="AK1174" i="1"/>
  <c r="AF1175" i="1"/>
  <c r="AK1175" i="1"/>
  <c r="AF1164" i="1"/>
  <c r="AK1164" i="1"/>
  <c r="AF1181" i="1"/>
  <c r="AK1181" i="1"/>
  <c r="AF1172" i="1"/>
  <c r="AK1172" i="1"/>
  <c r="AF1177" i="1"/>
  <c r="AK1177" i="1"/>
  <c r="AF1180" i="1"/>
  <c r="AK1180" i="1"/>
  <c r="AF1170" i="1"/>
  <c r="AK1170" i="1"/>
  <c r="AF1179" i="1"/>
  <c r="AK1179" i="1"/>
  <c r="AF1176" i="1"/>
  <c r="AK1176" i="1"/>
  <c r="AF1165" i="1"/>
  <c r="AK1165" i="1"/>
  <c r="AF1178" i="1"/>
  <c r="AK1178" i="1"/>
  <c r="AF1171" i="1"/>
  <c r="AK1171" i="1"/>
  <c r="AF1166" i="1"/>
  <c r="AK1166" i="1"/>
  <c r="AF1168" i="1"/>
  <c r="AK1168" i="1"/>
  <c r="AF1183" i="1"/>
  <c r="AK1183" i="1"/>
  <c r="AF1182" i="1"/>
  <c r="AK1182" i="1"/>
  <c r="AF1169" i="1"/>
  <c r="AK1169" i="1"/>
  <c r="AF1184" i="1"/>
  <c r="AK1184" i="1"/>
  <c r="AF1186" i="1"/>
  <c r="AK1186" i="1"/>
  <c r="AF1185" i="1"/>
  <c r="AK1185" i="1"/>
  <c r="AF1187" i="1"/>
  <c r="AK1187" i="1"/>
  <c r="AF1188" i="1"/>
  <c r="AK1188" i="1"/>
  <c r="AF1189" i="1"/>
  <c r="AK1189" i="1"/>
  <c r="AF1190" i="1"/>
  <c r="AK1190" i="1"/>
  <c r="AF1191" i="1"/>
  <c r="AK1191" i="1"/>
  <c r="AF1192" i="1"/>
  <c r="AK1192" i="1"/>
  <c r="AF1194" i="1"/>
  <c r="AK1194" i="1"/>
  <c r="AF1193" i="1"/>
  <c r="AK1193" i="1"/>
  <c r="AF1195" i="1"/>
  <c r="AK1195" i="1"/>
  <c r="AF1196" i="1"/>
  <c r="AK1196" i="1"/>
  <c r="AF1197" i="1"/>
  <c r="AK1197" i="1"/>
  <c r="AF1198" i="1"/>
  <c r="AK1198" i="1"/>
  <c r="AF1199" i="1"/>
  <c r="AK1199" i="1"/>
  <c r="AF1200" i="1"/>
  <c r="AK1200" i="1"/>
  <c r="AF1201" i="1"/>
  <c r="AK1201" i="1"/>
  <c r="AF1202" i="1"/>
  <c r="AK1202" i="1"/>
  <c r="AF1204" i="1"/>
  <c r="AK1204" i="1"/>
  <c r="AF1203" i="1"/>
  <c r="AK1203" i="1"/>
  <c r="AF1205" i="1"/>
  <c r="AK1205" i="1"/>
  <c r="AF1206" i="1"/>
  <c r="AK1206" i="1"/>
  <c r="AF1207" i="1"/>
  <c r="AK1207" i="1"/>
  <c r="AF1208" i="1"/>
  <c r="AK1208" i="1"/>
  <c r="AF1209" i="1"/>
  <c r="AK1209" i="1"/>
  <c r="AF1210" i="1"/>
  <c r="AK1210" i="1"/>
  <c r="AF1211" i="1"/>
  <c r="AK1211" i="1"/>
  <c r="AF1212" i="1"/>
  <c r="AK1212" i="1"/>
  <c r="AF1213" i="1"/>
  <c r="AK1213" i="1"/>
  <c r="AF1214" i="1"/>
  <c r="AK1214" i="1"/>
  <c r="AF1215" i="1"/>
  <c r="AK1215" i="1"/>
  <c r="AF1217" i="1"/>
  <c r="AK1217" i="1"/>
  <c r="AF1216" i="1"/>
  <c r="AK1216" i="1"/>
  <c r="AF1218" i="1"/>
  <c r="AK1218" i="1"/>
  <c r="AF1219" i="1"/>
  <c r="AK1219" i="1"/>
  <c r="AF1220" i="1"/>
  <c r="AK1220" i="1"/>
  <c r="AF1222" i="1"/>
  <c r="AK1222" i="1"/>
  <c r="AF1223" i="1"/>
  <c r="AK1223" i="1"/>
  <c r="AF1224" i="1"/>
  <c r="AK1224" i="1"/>
  <c r="AF1225" i="1"/>
  <c r="AK1225" i="1"/>
  <c r="AF1221" i="1"/>
  <c r="AK1221" i="1"/>
  <c r="AF1226" i="1"/>
  <c r="AK1226" i="1"/>
  <c r="AF1228" i="1"/>
  <c r="AK1228" i="1"/>
  <c r="AF1227" i="1"/>
  <c r="AK1227" i="1"/>
  <c r="AF1229" i="1"/>
  <c r="AK1229" i="1"/>
  <c r="AF1230" i="1"/>
  <c r="AK1230" i="1"/>
  <c r="AF1232" i="1"/>
  <c r="AK1232" i="1"/>
  <c r="AF1231" i="1"/>
  <c r="AK1231" i="1"/>
  <c r="AF1233" i="1"/>
  <c r="AK1233" i="1"/>
  <c r="AF1234" i="1"/>
  <c r="AK1234" i="1"/>
  <c r="AF1235" i="1"/>
  <c r="AK1235" i="1"/>
  <c r="AF1245" i="1"/>
  <c r="AK1245" i="1"/>
  <c r="AF1250" i="1"/>
  <c r="AK1250" i="1"/>
  <c r="AF1246" i="1"/>
  <c r="AK1246" i="1"/>
  <c r="AF1251" i="1"/>
  <c r="AK1251" i="1"/>
  <c r="AF1249" i="1"/>
  <c r="AK1249" i="1"/>
  <c r="AF1253" i="1"/>
  <c r="AK1253" i="1"/>
  <c r="AF1254" i="1"/>
  <c r="AK1254" i="1"/>
  <c r="AF1247" i="1"/>
  <c r="AK1247" i="1"/>
  <c r="AF1252" i="1"/>
  <c r="AK1252" i="1"/>
  <c r="AF1243" i="1"/>
  <c r="AK1243" i="1"/>
  <c r="AF1244" i="1"/>
  <c r="AK1244" i="1"/>
  <c r="AF1242" i="1"/>
  <c r="AK1242" i="1"/>
  <c r="AF1240" i="1"/>
  <c r="AK1240" i="1"/>
  <c r="AF1238" i="1"/>
  <c r="AK1238" i="1"/>
  <c r="AF1239" i="1"/>
  <c r="AK1239" i="1"/>
  <c r="AF1236" i="1"/>
  <c r="AK1236" i="1"/>
  <c r="AF1241" i="1"/>
  <c r="AK1241" i="1"/>
  <c r="AF1237" i="1"/>
  <c r="AK1237" i="1"/>
  <c r="AF1248" i="1"/>
  <c r="AK1248" i="1"/>
  <c r="AF1256" i="1"/>
  <c r="AK1256" i="1"/>
  <c r="AF1255" i="1"/>
  <c r="AK1255" i="1"/>
  <c r="AF1258" i="1"/>
  <c r="AK1258" i="1"/>
  <c r="AF1257" i="1"/>
  <c r="AK1257" i="1"/>
  <c r="AF1260" i="1"/>
  <c r="AK1260" i="1"/>
  <c r="AF1259" i="1"/>
  <c r="AK1259" i="1"/>
  <c r="AF1261" i="1"/>
  <c r="AK1261" i="1"/>
  <c r="AF1262" i="1"/>
  <c r="AK1262" i="1"/>
  <c r="AF1263" i="1"/>
  <c r="AK1263" i="1"/>
  <c r="AF1264" i="1"/>
  <c r="AK1264" i="1"/>
  <c r="AF1265" i="1"/>
  <c r="AK1265" i="1"/>
  <c r="AF1266" i="1"/>
  <c r="AK1266" i="1"/>
  <c r="AF1267" i="1"/>
  <c r="AK1267" i="1"/>
  <c r="AF1268" i="1"/>
  <c r="AK1268" i="1"/>
  <c r="AF1269" i="1"/>
  <c r="AK1269" i="1"/>
  <c r="AF1270" i="1"/>
  <c r="AK1270" i="1"/>
  <c r="AF1271" i="1"/>
  <c r="AK1271" i="1"/>
  <c r="AF1273" i="1"/>
  <c r="AK1273" i="1"/>
  <c r="AF1272" i="1"/>
  <c r="AK1272" i="1"/>
  <c r="AF1274" i="1"/>
  <c r="AK1274" i="1"/>
  <c r="AF1275" i="1"/>
  <c r="AK1275" i="1"/>
  <c r="AF1276" i="1"/>
  <c r="AK1276" i="1"/>
  <c r="AF1277" i="1"/>
  <c r="AK1277" i="1"/>
  <c r="AF1278" i="1"/>
  <c r="AK1278" i="1"/>
  <c r="AF1279" i="1"/>
  <c r="AK1279" i="1"/>
  <c r="AF1280" i="1"/>
  <c r="AK1280" i="1"/>
  <c r="AF1281" i="1"/>
  <c r="AK1281" i="1"/>
  <c r="AF1283" i="1"/>
  <c r="AK1283" i="1"/>
  <c r="AF1282" i="1"/>
  <c r="AK1282" i="1"/>
  <c r="AF1285" i="1"/>
  <c r="AK1285" i="1"/>
  <c r="AF1284" i="1"/>
  <c r="AK1284" i="1"/>
  <c r="AF1286" i="1"/>
  <c r="AK1286" i="1"/>
  <c r="AF1287" i="1"/>
  <c r="AK1287" i="1"/>
  <c r="AF1288" i="1"/>
  <c r="AK1288" i="1"/>
  <c r="AF1290" i="1"/>
  <c r="AK1290" i="1"/>
  <c r="AF1289" i="1"/>
  <c r="AK1289" i="1"/>
  <c r="AF1291" i="1"/>
  <c r="AK1291" i="1"/>
  <c r="AF1292" i="1"/>
  <c r="AK1292" i="1"/>
  <c r="AF1293" i="1"/>
  <c r="AK1293" i="1"/>
  <c r="AF1295" i="1"/>
  <c r="AK1295" i="1"/>
  <c r="AF1294" i="1"/>
  <c r="AK1294" i="1"/>
  <c r="AF1302" i="1"/>
  <c r="AK1302" i="1"/>
  <c r="AF1296" i="1"/>
  <c r="AK1296" i="1"/>
  <c r="AF1297" i="1"/>
  <c r="AK1297" i="1"/>
  <c r="AF1301" i="1"/>
  <c r="AK1301" i="1"/>
  <c r="AF1300" i="1"/>
  <c r="AK1300" i="1"/>
  <c r="AF1299" i="1"/>
  <c r="AK1299" i="1"/>
  <c r="AF1298" i="1"/>
  <c r="AK1298" i="1"/>
  <c r="AF1303" i="1"/>
  <c r="AK1303" i="1"/>
  <c r="AF1304" i="1"/>
  <c r="AK1304" i="1"/>
  <c r="AF1305" i="1"/>
  <c r="AK1305" i="1"/>
  <c r="AF1306" i="1"/>
  <c r="AK1306" i="1"/>
  <c r="AF1307" i="1"/>
  <c r="AK1307" i="1"/>
  <c r="AF1308" i="1"/>
  <c r="AK1308" i="1"/>
  <c r="AF1309" i="1"/>
  <c r="AK1309" i="1"/>
  <c r="AF1310" i="1"/>
  <c r="AK1310" i="1"/>
  <c r="AF1311" i="1"/>
  <c r="AK1311" i="1"/>
  <c r="AF1312" i="1"/>
  <c r="AK1312" i="1"/>
  <c r="AF1313" i="1"/>
  <c r="AK1313" i="1"/>
  <c r="AF1315" i="1"/>
  <c r="AK1315" i="1"/>
  <c r="AF1314" i="1"/>
  <c r="AK1314" i="1"/>
  <c r="AF1316" i="1"/>
  <c r="AK1316" i="1"/>
  <c r="AF1317" i="1"/>
  <c r="AK1317" i="1"/>
  <c r="AF1318" i="1"/>
  <c r="AK1318" i="1"/>
  <c r="AF1319" i="1"/>
  <c r="AK1319" i="1"/>
  <c r="AF1320" i="1"/>
  <c r="AK1320" i="1"/>
  <c r="AF1321" i="1"/>
  <c r="AK1321" i="1"/>
  <c r="AF1322" i="1"/>
  <c r="AK1322" i="1"/>
  <c r="AF1323" i="1"/>
  <c r="AK1323" i="1"/>
  <c r="AF1324" i="1"/>
  <c r="AK1324" i="1"/>
  <c r="AF1328" i="1"/>
  <c r="AK1328" i="1"/>
  <c r="AF1327" i="1"/>
  <c r="AK1327" i="1"/>
  <c r="AF1325" i="1"/>
  <c r="AK1325" i="1"/>
  <c r="AF1326" i="1"/>
  <c r="AK1326" i="1"/>
  <c r="AF1330" i="1"/>
  <c r="AK1330" i="1"/>
  <c r="AF1329" i="1"/>
  <c r="AK1329" i="1"/>
  <c r="AF1331" i="1"/>
  <c r="AK1331" i="1"/>
  <c r="AF1332" i="1"/>
  <c r="AK1332" i="1"/>
  <c r="AF1334" i="1"/>
  <c r="AK1334" i="1"/>
  <c r="AF1333" i="1"/>
  <c r="AK1333" i="1"/>
  <c r="AF1336" i="1"/>
  <c r="AK1336" i="1"/>
  <c r="AF1335" i="1"/>
  <c r="AK1335" i="1"/>
  <c r="AF1337" i="1"/>
  <c r="AK1337" i="1"/>
  <c r="AF1339" i="1"/>
  <c r="AK1339" i="1"/>
  <c r="AF1338" i="1"/>
  <c r="AK1338" i="1"/>
  <c r="AF1340" i="1"/>
  <c r="AK1340" i="1"/>
  <c r="AF1342" i="1"/>
  <c r="AK1342" i="1"/>
  <c r="AF1341" i="1"/>
  <c r="AK1341" i="1"/>
  <c r="AF1343" i="1"/>
  <c r="AK1343" i="1"/>
  <c r="AF1345" i="1"/>
  <c r="AK1345" i="1"/>
  <c r="AF1346" i="1"/>
  <c r="AK1346" i="1"/>
  <c r="AF1344" i="1"/>
  <c r="AK1344" i="1"/>
  <c r="AF1347" i="1"/>
  <c r="AK1347" i="1"/>
  <c r="AF1348" i="1"/>
  <c r="AK1348" i="1"/>
  <c r="AF1349" i="1"/>
  <c r="AK1349" i="1"/>
  <c r="AF1350" i="1"/>
  <c r="AK1350" i="1"/>
  <c r="AF1352" i="1"/>
  <c r="AK1352" i="1"/>
  <c r="AF1351" i="1"/>
  <c r="AK1351" i="1"/>
  <c r="AF1353" i="1"/>
  <c r="AK1353" i="1"/>
  <c r="AF1354" i="1"/>
  <c r="AK1354" i="1"/>
  <c r="AF1355" i="1"/>
  <c r="AK1355" i="1"/>
  <c r="AF1356" i="1"/>
  <c r="AK1356" i="1"/>
  <c r="AF1357" i="1"/>
  <c r="AK1357" i="1"/>
  <c r="AF1358" i="1"/>
  <c r="AK1358" i="1"/>
  <c r="AF1359" i="1"/>
  <c r="AK1359" i="1"/>
  <c r="AF1362" i="1"/>
  <c r="AK1362" i="1"/>
  <c r="AF1361" i="1"/>
  <c r="AK1361" i="1"/>
  <c r="AF1360" i="1"/>
  <c r="AK1360" i="1"/>
  <c r="AF1363" i="1"/>
  <c r="AK1363" i="1"/>
  <c r="AF1364" i="1"/>
  <c r="AK1364" i="1"/>
  <c r="AF1365" i="1"/>
  <c r="AK1365" i="1"/>
  <c r="AF1366" i="1"/>
  <c r="AK1366" i="1"/>
  <c r="AF1367" i="1"/>
  <c r="AK1367" i="1"/>
  <c r="AF1368" i="1"/>
  <c r="AK1368" i="1"/>
  <c r="AF1370" i="1"/>
  <c r="AK1370" i="1"/>
  <c r="AF1369" i="1"/>
  <c r="AK1369" i="1"/>
  <c r="AF1371" i="1"/>
  <c r="AK1371" i="1"/>
  <c r="AF1372" i="1"/>
  <c r="AK1372" i="1"/>
  <c r="AF1373" i="1"/>
  <c r="AK1373" i="1"/>
  <c r="AF1374" i="1"/>
  <c r="AK1374" i="1"/>
  <c r="AF1375" i="1"/>
  <c r="AK1375" i="1"/>
  <c r="AF1376" i="1"/>
  <c r="AK1376" i="1"/>
  <c r="AF1377" i="1"/>
  <c r="AK1377" i="1"/>
  <c r="AF1378" i="1"/>
  <c r="AK1378" i="1"/>
  <c r="AF1379" i="1"/>
  <c r="AK1379" i="1"/>
  <c r="AF1380" i="1"/>
  <c r="AK1380" i="1"/>
  <c r="AF1381" i="1"/>
  <c r="AK1381" i="1"/>
  <c r="AF1383" i="1"/>
  <c r="AK1383" i="1"/>
  <c r="AF1384" i="1"/>
  <c r="AK1384" i="1"/>
  <c r="AF1382" i="1"/>
  <c r="AK1382" i="1"/>
  <c r="AF1386" i="1"/>
  <c r="AK1386" i="1"/>
  <c r="AF1385" i="1"/>
  <c r="AK1385" i="1"/>
  <c r="AF1387" i="1"/>
  <c r="AK1387" i="1"/>
  <c r="AF1388" i="1"/>
  <c r="AK1388" i="1"/>
  <c r="AF1389" i="1"/>
  <c r="AK1389" i="1"/>
  <c r="AF1390" i="1"/>
  <c r="AK1390" i="1"/>
  <c r="AF1391" i="1"/>
  <c r="AK1391" i="1"/>
  <c r="AF1392" i="1"/>
  <c r="AK1392" i="1"/>
  <c r="AF1394" i="1"/>
  <c r="AK1394" i="1"/>
  <c r="AF1393" i="1"/>
  <c r="AK1393" i="1"/>
  <c r="AF1395" i="1"/>
  <c r="AK1395" i="1"/>
  <c r="AF1396" i="1"/>
  <c r="AK1396" i="1"/>
  <c r="AF1399" i="1"/>
  <c r="AK1399" i="1"/>
  <c r="AF1398" i="1"/>
  <c r="AK1398" i="1"/>
  <c r="AF1397" i="1"/>
  <c r="AK1397" i="1"/>
  <c r="AF1401" i="1"/>
  <c r="AK1401" i="1"/>
  <c r="AF1400" i="1"/>
  <c r="AK1400" i="1"/>
  <c r="AF1402" i="1"/>
  <c r="AK1402" i="1"/>
  <c r="AF1404" i="1"/>
  <c r="AK1404" i="1"/>
  <c r="AF1403" i="1"/>
  <c r="AK1403" i="1"/>
  <c r="AF1407" i="1"/>
  <c r="AK1407" i="1"/>
  <c r="AF1405" i="1"/>
  <c r="AK1405" i="1"/>
  <c r="AF1409" i="1"/>
  <c r="AK1409" i="1"/>
  <c r="AF1408" i="1"/>
  <c r="AK1408" i="1"/>
  <c r="AF1406" i="1"/>
  <c r="AK1406" i="1"/>
  <c r="AF1410" i="1"/>
  <c r="AK1410" i="1"/>
  <c r="AF1411" i="1"/>
  <c r="AK1411" i="1"/>
  <c r="AF1412" i="1"/>
  <c r="AK1412" i="1"/>
  <c r="AF1413" i="1"/>
  <c r="AK1413" i="1"/>
  <c r="AF1414" i="1"/>
  <c r="AK1414" i="1"/>
  <c r="AF1415" i="1"/>
  <c r="AK1415" i="1"/>
  <c r="AF1416" i="1"/>
  <c r="AK1416" i="1"/>
  <c r="AF1417" i="1"/>
  <c r="AK1417" i="1"/>
  <c r="AF1419" i="1"/>
  <c r="AK1419" i="1"/>
  <c r="AF1418" i="1"/>
  <c r="AK1418" i="1"/>
  <c r="AF1420" i="1"/>
  <c r="AK1420" i="1"/>
  <c r="AF1422" i="1"/>
  <c r="AK1422" i="1"/>
  <c r="AF1421" i="1"/>
  <c r="AK1421" i="1"/>
  <c r="AF1424" i="1"/>
  <c r="AK1424" i="1"/>
  <c r="AF1423" i="1"/>
  <c r="AK1423" i="1"/>
  <c r="AF1425" i="1"/>
  <c r="AK1425" i="1"/>
  <c r="AF1426" i="1"/>
  <c r="AK1426" i="1"/>
  <c r="AF1428" i="1"/>
  <c r="AK1428" i="1"/>
  <c r="AF1427" i="1"/>
  <c r="AK1427" i="1"/>
  <c r="AF1430" i="1"/>
  <c r="AK1430" i="1"/>
  <c r="AF1429" i="1"/>
  <c r="AK1429" i="1"/>
  <c r="AF1431" i="1"/>
  <c r="AK1431" i="1"/>
  <c r="AF1432" i="1"/>
  <c r="AK1432" i="1"/>
  <c r="AF1433" i="1"/>
  <c r="AK1433" i="1"/>
  <c r="AF1435" i="1"/>
  <c r="AK1435" i="1"/>
  <c r="AF1434" i="1"/>
  <c r="AK1434" i="1"/>
  <c r="AF1436" i="1"/>
  <c r="AK1436" i="1"/>
  <c r="AF1437" i="1"/>
  <c r="AK1437" i="1"/>
  <c r="AF1438" i="1"/>
  <c r="AK1438" i="1"/>
  <c r="AF1439" i="1"/>
  <c r="AK1439" i="1"/>
  <c r="AF1440" i="1"/>
  <c r="AK1440" i="1"/>
  <c r="AF1441" i="1"/>
  <c r="AK1441" i="1"/>
  <c r="AF1442" i="1"/>
  <c r="AK1442" i="1"/>
  <c r="AF1443" i="1"/>
  <c r="AK1443" i="1"/>
  <c r="AF1446" i="1"/>
  <c r="AK1446" i="1"/>
  <c r="AF1445" i="1"/>
  <c r="AK1445" i="1"/>
  <c r="AF1444" i="1"/>
  <c r="AK1444" i="1"/>
  <c r="AF1447" i="1"/>
  <c r="AK1447" i="1"/>
  <c r="AF1448" i="1"/>
  <c r="AK1448" i="1"/>
  <c r="AF1449" i="1"/>
  <c r="AK1449" i="1"/>
  <c r="AF1450" i="1"/>
  <c r="AK1450" i="1"/>
  <c r="AF1451" i="1"/>
  <c r="AK1451" i="1"/>
  <c r="AF1452" i="1"/>
  <c r="AK1452" i="1"/>
  <c r="AF1453" i="1"/>
  <c r="AK1453" i="1"/>
  <c r="AF1454" i="1"/>
  <c r="AK1454" i="1"/>
  <c r="AF1455" i="1"/>
  <c r="AK1455" i="1"/>
  <c r="AF1456" i="1"/>
  <c r="AK1456" i="1"/>
  <c r="AF1458" i="1"/>
  <c r="AK1458" i="1"/>
  <c r="AF1457" i="1"/>
  <c r="AK1457" i="1"/>
  <c r="AF1459" i="1"/>
  <c r="AK1459" i="1"/>
  <c r="AF1460" i="1"/>
  <c r="AK1460" i="1"/>
  <c r="AF1461" i="1"/>
  <c r="AK1461" i="1"/>
  <c r="AF1462" i="1"/>
  <c r="AK1462" i="1"/>
  <c r="AF1463" i="1"/>
  <c r="AK1463" i="1"/>
  <c r="AF1464" i="1"/>
  <c r="AK1464" i="1"/>
  <c r="AF1465" i="1"/>
  <c r="AK1465" i="1"/>
  <c r="AF1466" i="1"/>
  <c r="AK1466" i="1"/>
  <c r="AF1467" i="1"/>
  <c r="AK1467" i="1"/>
  <c r="AF1468" i="1"/>
  <c r="AK1468" i="1"/>
  <c r="AF1469" i="1"/>
  <c r="AK1469" i="1"/>
  <c r="AF1470" i="1"/>
  <c r="AK1470" i="1"/>
  <c r="AF1471" i="1"/>
  <c r="AK1471" i="1"/>
  <c r="AF1473" i="1"/>
  <c r="AK1473" i="1"/>
  <c r="AF1474" i="1"/>
  <c r="AK1474" i="1"/>
  <c r="AF1472" i="1"/>
  <c r="AK1472" i="1"/>
  <c r="AF1475" i="1"/>
  <c r="AK1475" i="1"/>
  <c r="AF1476" i="1"/>
  <c r="AK1476" i="1"/>
  <c r="AF1477" i="1"/>
  <c r="AK1477" i="1"/>
  <c r="AF1480" i="1"/>
  <c r="AK1480" i="1"/>
  <c r="AF1481" i="1"/>
  <c r="AK1481" i="1"/>
  <c r="AF1478" i="1"/>
  <c r="AK1478" i="1"/>
  <c r="AF1479" i="1"/>
  <c r="AK1479" i="1"/>
  <c r="AF1482" i="1"/>
  <c r="AK1482" i="1"/>
  <c r="AF1483" i="1"/>
  <c r="AK1483" i="1"/>
  <c r="AF1484" i="1"/>
  <c r="AK1484" i="1"/>
  <c r="AF1485" i="1"/>
  <c r="AK1485" i="1"/>
  <c r="AF1486" i="1"/>
  <c r="AK1486" i="1"/>
  <c r="AF1488" i="1"/>
  <c r="AK1488" i="1"/>
  <c r="AF1487" i="1"/>
  <c r="AK1487" i="1"/>
  <c r="AF1489" i="1"/>
  <c r="AK1489" i="1"/>
  <c r="AF1490" i="1"/>
  <c r="AK1490" i="1"/>
  <c r="AF1491" i="1"/>
  <c r="AK1491" i="1"/>
  <c r="AF1492" i="1"/>
  <c r="AK1492" i="1"/>
  <c r="AF1494" i="1"/>
  <c r="AK1494" i="1"/>
  <c r="AF1493" i="1"/>
  <c r="AK1493" i="1"/>
  <c r="AF1495" i="1"/>
  <c r="AK1495" i="1"/>
  <c r="AF1499" i="1"/>
  <c r="AK1499" i="1"/>
  <c r="AF1498" i="1"/>
  <c r="AK1498" i="1"/>
  <c r="AF1497" i="1"/>
  <c r="AK1497" i="1"/>
  <c r="AF1496" i="1"/>
  <c r="AK1496" i="1"/>
  <c r="AF1500" i="1"/>
  <c r="AK1500" i="1"/>
  <c r="AF1504" i="1"/>
  <c r="AK1504" i="1"/>
  <c r="AF1502" i="1"/>
  <c r="AK1502" i="1"/>
  <c r="AF1501" i="1"/>
  <c r="AK1501" i="1"/>
  <c r="AF1503" i="1"/>
  <c r="AK1503" i="1"/>
  <c r="AF1506" i="1"/>
  <c r="AK1506" i="1"/>
  <c r="AF1505" i="1"/>
  <c r="AK1505" i="1"/>
  <c r="AF1507" i="1"/>
  <c r="AK1507" i="1"/>
  <c r="AF1508" i="1"/>
  <c r="AK1508" i="1"/>
  <c r="AF1509" i="1"/>
  <c r="AK1509" i="1"/>
  <c r="AF1510" i="1"/>
  <c r="AK1510" i="1"/>
  <c r="AF1511" i="1"/>
  <c r="AK1511" i="1"/>
  <c r="AF1512" i="1"/>
  <c r="AK1512" i="1"/>
  <c r="AF1513" i="1"/>
  <c r="AK1513" i="1"/>
  <c r="AF1514" i="1"/>
  <c r="AK1514" i="1"/>
  <c r="AF1515" i="1"/>
  <c r="AK1515" i="1"/>
  <c r="AF1516" i="1"/>
  <c r="AK1516" i="1"/>
  <c r="AF1517" i="1"/>
  <c r="AK1517" i="1"/>
  <c r="AF1519" i="1"/>
  <c r="AK1519" i="1"/>
  <c r="AF1518" i="1"/>
  <c r="AK1518" i="1"/>
  <c r="AF1520" i="1"/>
  <c r="AK1520" i="1"/>
  <c r="AF1521" i="1"/>
  <c r="AK1521" i="1"/>
  <c r="AF1522" i="1"/>
  <c r="AK1522" i="1"/>
  <c r="AF1523" i="1"/>
  <c r="AK1523" i="1"/>
  <c r="AF1524" i="1"/>
  <c r="AK1524" i="1"/>
  <c r="AF1525" i="1"/>
  <c r="AK1525" i="1"/>
  <c r="AF1526" i="1"/>
  <c r="AK1526" i="1"/>
  <c r="AF1527" i="1"/>
  <c r="AK1527" i="1"/>
  <c r="AF1528" i="1"/>
  <c r="AK1528" i="1"/>
  <c r="AF1529" i="1"/>
  <c r="AK1529" i="1"/>
  <c r="AF1530" i="1"/>
  <c r="AK1530" i="1"/>
  <c r="AF1531" i="1"/>
  <c r="AK1531" i="1"/>
  <c r="AF1532" i="1"/>
  <c r="AK1532" i="1"/>
  <c r="AF1533" i="1"/>
  <c r="AK1533" i="1"/>
  <c r="AF1534" i="1"/>
  <c r="AK1534" i="1"/>
  <c r="AF1535" i="1"/>
  <c r="AK1535" i="1"/>
  <c r="AF1536" i="1"/>
  <c r="AK1536" i="1"/>
  <c r="AF1537" i="1"/>
  <c r="AK1537" i="1"/>
  <c r="AF1538" i="1"/>
  <c r="AK1538" i="1"/>
  <c r="AF1539" i="1"/>
  <c r="AK1539" i="1"/>
  <c r="AF1540" i="1"/>
  <c r="AK1540" i="1"/>
  <c r="AF1541" i="1"/>
  <c r="AK1541" i="1"/>
  <c r="AF1542" i="1"/>
  <c r="AK1542" i="1"/>
  <c r="AF1543" i="1"/>
  <c r="AK1543" i="1"/>
  <c r="AF1544" i="1"/>
  <c r="AK1544" i="1"/>
  <c r="AF1546" i="1"/>
  <c r="AK1546" i="1"/>
  <c r="AF1545" i="1"/>
  <c r="AK1545" i="1"/>
  <c r="AF1547" i="1"/>
  <c r="AK1547" i="1"/>
  <c r="AF1548" i="1"/>
  <c r="AK1548" i="1"/>
  <c r="AF1560" i="1"/>
  <c r="AK1560" i="1"/>
  <c r="AF1565" i="1"/>
  <c r="AK1565" i="1"/>
  <c r="AF1558" i="1"/>
  <c r="AK1558" i="1"/>
  <c r="AF1568" i="1"/>
  <c r="AK1568" i="1"/>
  <c r="AF1550" i="1"/>
  <c r="AK1550" i="1"/>
  <c r="AF1559" i="1"/>
  <c r="AK1559" i="1"/>
  <c r="AF1555" i="1"/>
  <c r="AK1555" i="1"/>
  <c r="AF1549" i="1"/>
  <c r="AK1549" i="1"/>
  <c r="AF1566" i="1"/>
  <c r="AK1566" i="1"/>
  <c r="AF1567" i="1"/>
  <c r="AK1567" i="1"/>
  <c r="AF1553" i="1"/>
  <c r="AK1553" i="1"/>
  <c r="AF1554" i="1"/>
  <c r="AK1554" i="1"/>
  <c r="AF1556" i="1"/>
  <c r="AK1556" i="1"/>
  <c r="AF1552" i="1"/>
  <c r="AK1552" i="1"/>
  <c r="AF1557" i="1"/>
  <c r="AK1557" i="1"/>
  <c r="AF1561" i="1"/>
  <c r="AK1561" i="1"/>
  <c r="AF1551" i="1"/>
  <c r="AK1551" i="1"/>
  <c r="AF1563" i="1"/>
  <c r="AK1563" i="1"/>
  <c r="AF1562" i="1"/>
  <c r="AK1562" i="1"/>
  <c r="AF1564" i="1"/>
  <c r="AK1564" i="1"/>
  <c r="AF1570" i="1"/>
  <c r="AK1570" i="1"/>
  <c r="AF1569" i="1"/>
  <c r="AK1569" i="1"/>
  <c r="AF1572" i="1"/>
  <c r="AK1572" i="1"/>
  <c r="AF1571" i="1"/>
  <c r="AK1571" i="1"/>
  <c r="AF1573" i="1"/>
  <c r="AK1573" i="1"/>
  <c r="AF1577" i="1"/>
  <c r="AK1577" i="1"/>
  <c r="AF1576" i="1"/>
  <c r="AK1576" i="1"/>
  <c r="AF1574" i="1"/>
  <c r="AK1574" i="1"/>
  <c r="AF1575" i="1"/>
  <c r="AK1575" i="1"/>
  <c r="AF1579" i="1"/>
  <c r="AK1579" i="1"/>
  <c r="AF1578" i="1"/>
  <c r="AK1578" i="1"/>
  <c r="AF1580" i="1"/>
  <c r="AK1580" i="1"/>
  <c r="AF1581" i="1"/>
  <c r="AK1581" i="1"/>
  <c r="AF1582" i="1"/>
  <c r="AK1582" i="1"/>
  <c r="AF1583" i="1"/>
  <c r="AK1583" i="1"/>
  <c r="AF1584" i="1"/>
  <c r="AK1584" i="1"/>
  <c r="AF1585" i="1"/>
  <c r="AK1585" i="1"/>
  <c r="AF1586" i="1"/>
  <c r="AK1586" i="1"/>
  <c r="AF1587" i="1"/>
  <c r="AK1587" i="1"/>
  <c r="AF1588" i="1"/>
  <c r="AK1588" i="1"/>
  <c r="AF1589" i="1"/>
  <c r="AK1589" i="1"/>
  <c r="AF1590" i="1"/>
  <c r="AK1590" i="1"/>
  <c r="AF1591" i="1"/>
  <c r="AK1591" i="1"/>
  <c r="AF1592" i="1"/>
  <c r="AK1592" i="1"/>
  <c r="AF1593" i="1"/>
  <c r="AK1593" i="1"/>
  <c r="AF1594" i="1"/>
  <c r="AK1594" i="1"/>
  <c r="AF1595" i="1"/>
  <c r="AK1595" i="1"/>
  <c r="AF1596" i="1"/>
  <c r="AK1596" i="1"/>
  <c r="AF1597" i="1"/>
  <c r="AK1597" i="1"/>
  <c r="AF1598" i="1"/>
  <c r="AK1598" i="1"/>
  <c r="AF1599" i="1"/>
  <c r="AK1599" i="1"/>
  <c r="AF1600" i="1"/>
  <c r="AK1600" i="1"/>
  <c r="AF1601" i="1"/>
  <c r="AK1601" i="1"/>
  <c r="AF1602" i="1"/>
  <c r="AK1602" i="1"/>
  <c r="AF1603" i="1"/>
  <c r="AK1603" i="1"/>
  <c r="AF1604" i="1"/>
  <c r="AK1604" i="1"/>
  <c r="AF1606" i="1"/>
  <c r="AK1606" i="1"/>
  <c r="AF1605" i="1"/>
  <c r="AK1605" i="1"/>
  <c r="AF1607" i="1"/>
  <c r="AK1607" i="1"/>
  <c r="AF1608" i="1"/>
  <c r="AK1608" i="1"/>
  <c r="AF1610" i="1"/>
  <c r="AK1610" i="1"/>
  <c r="AF1609" i="1"/>
  <c r="AK1609" i="1"/>
  <c r="AF1611" i="1"/>
  <c r="AK1611" i="1"/>
  <c r="AF1613" i="1"/>
  <c r="AK1613" i="1"/>
  <c r="AF1612" i="1"/>
  <c r="AK1612" i="1"/>
  <c r="AF1614" i="1"/>
  <c r="AK1614" i="1"/>
  <c r="AF1615" i="1"/>
  <c r="AK1615" i="1"/>
  <c r="AF1616" i="1"/>
  <c r="AK1616" i="1"/>
  <c r="AF1617" i="1"/>
  <c r="AK1617" i="1"/>
  <c r="AF1618" i="1"/>
  <c r="AK1618" i="1"/>
  <c r="AF1619" i="1"/>
  <c r="AK1619" i="1"/>
  <c r="AF1620" i="1"/>
  <c r="AK1620" i="1"/>
  <c r="AF1621" i="1"/>
  <c r="AK1621" i="1"/>
  <c r="AF1622" i="1"/>
  <c r="AK1622" i="1"/>
  <c r="AF1623" i="1"/>
  <c r="AK1623" i="1"/>
  <c r="AF1624" i="1"/>
  <c r="AK1624" i="1"/>
  <c r="AF1626" i="1"/>
  <c r="AK1626" i="1"/>
  <c r="AF1625" i="1"/>
  <c r="AK1625" i="1"/>
  <c r="AF1627" i="1"/>
  <c r="AK1627" i="1"/>
  <c r="AF1629" i="1"/>
  <c r="AK1629" i="1"/>
  <c r="AF1628" i="1"/>
  <c r="AK1628" i="1"/>
  <c r="AF1630" i="1"/>
  <c r="AK1630" i="1"/>
  <c r="AF1631" i="1"/>
  <c r="AK1631" i="1"/>
  <c r="AF1632" i="1"/>
  <c r="AK1632" i="1"/>
  <c r="AF1633" i="1"/>
  <c r="AK1633" i="1"/>
  <c r="AF1634" i="1"/>
  <c r="AK1634" i="1"/>
  <c r="AF1635" i="1"/>
  <c r="AK1635" i="1"/>
  <c r="AF1636" i="1"/>
  <c r="AK1636" i="1"/>
  <c r="AF1637" i="1"/>
  <c r="AK1637" i="1"/>
  <c r="AF1639" i="1"/>
  <c r="AK1639" i="1"/>
  <c r="AF1640" i="1"/>
  <c r="AK1640" i="1"/>
  <c r="AF1638" i="1"/>
  <c r="AK1638" i="1"/>
  <c r="AF1642" i="1"/>
  <c r="AK1642" i="1"/>
  <c r="AF1641" i="1"/>
  <c r="AK1641" i="1"/>
  <c r="AF1644" i="1"/>
  <c r="AK1644" i="1"/>
  <c r="AF1646" i="1"/>
  <c r="AK1646" i="1"/>
  <c r="AF1647" i="1"/>
  <c r="AK1647" i="1"/>
  <c r="AF1648" i="1"/>
  <c r="AK1648" i="1"/>
  <c r="AF1649" i="1"/>
  <c r="AK1649" i="1"/>
  <c r="AF1643" i="1"/>
  <c r="AK1643" i="1"/>
  <c r="AF1645" i="1"/>
  <c r="AK1645" i="1"/>
  <c r="AF1650" i="1"/>
  <c r="AK1650" i="1"/>
  <c r="AF1651" i="1"/>
  <c r="AK1651" i="1"/>
  <c r="AF1652" i="1"/>
  <c r="AK1652" i="1"/>
  <c r="AF1653" i="1"/>
  <c r="AK1653" i="1"/>
  <c r="AF1654" i="1"/>
  <c r="AK1654" i="1"/>
  <c r="AF1655" i="1"/>
  <c r="AK1655" i="1"/>
  <c r="AF1656" i="1"/>
  <c r="AK1656" i="1"/>
  <c r="AF1657" i="1"/>
  <c r="AK1657" i="1"/>
  <c r="AF1658" i="1"/>
  <c r="AK1658" i="1"/>
  <c r="AF1659" i="1"/>
  <c r="AK1659" i="1"/>
  <c r="AF1660" i="1"/>
  <c r="AK1660" i="1"/>
  <c r="AF1661" i="1"/>
  <c r="AK1661" i="1"/>
  <c r="AF1662" i="1"/>
  <c r="AK1662" i="1"/>
  <c r="AF1663" i="1"/>
  <c r="AK1663" i="1"/>
  <c r="AF1664" i="1"/>
  <c r="AK1664" i="1"/>
  <c r="AF1666" i="1"/>
  <c r="AK1666" i="1"/>
  <c r="AF1665" i="1"/>
  <c r="AK1665" i="1"/>
  <c r="AF1667" i="1"/>
  <c r="AK1667" i="1"/>
  <c r="AF1668" i="1"/>
  <c r="AK1668" i="1"/>
  <c r="AF1671" i="1"/>
  <c r="AK1671" i="1"/>
  <c r="AF1669" i="1"/>
  <c r="AK1669" i="1"/>
  <c r="AF1670" i="1"/>
  <c r="AK1670" i="1"/>
  <c r="AF1672" i="1"/>
  <c r="AK1672" i="1"/>
  <c r="AF1675" i="1"/>
  <c r="AK1675" i="1"/>
  <c r="AF1674" i="1"/>
  <c r="AK1674" i="1"/>
  <c r="AF1673" i="1"/>
  <c r="AK1673" i="1"/>
  <c r="AF1676" i="1"/>
  <c r="AK1676" i="1"/>
  <c r="AF1677" i="1"/>
  <c r="AK1677" i="1"/>
  <c r="AF1678" i="1"/>
  <c r="AK1678" i="1"/>
  <c r="AF1679" i="1"/>
  <c r="AK1679" i="1"/>
  <c r="AF1680" i="1"/>
  <c r="AK1680" i="1"/>
  <c r="AF1681" i="1"/>
  <c r="AK1681" i="1"/>
  <c r="AF1682" i="1"/>
  <c r="AK1682" i="1"/>
  <c r="AF1683" i="1"/>
  <c r="AK1683" i="1"/>
  <c r="AF1685" i="1"/>
  <c r="AK1685" i="1"/>
  <c r="AF1684" i="1"/>
  <c r="AK1684" i="1"/>
  <c r="AF1686" i="1"/>
  <c r="AK1686" i="1"/>
  <c r="AF1688" i="1"/>
  <c r="AK1688" i="1"/>
  <c r="AF1687" i="1"/>
  <c r="AK1687" i="1"/>
  <c r="AF1689" i="1"/>
  <c r="AK1689" i="1"/>
  <c r="AF1690" i="1"/>
  <c r="AK1690" i="1"/>
  <c r="AF1691" i="1"/>
  <c r="AK1691" i="1"/>
  <c r="AF1692" i="1"/>
  <c r="AK1692" i="1"/>
  <c r="AF1693" i="1"/>
  <c r="AK1693" i="1"/>
  <c r="AF1694" i="1"/>
  <c r="AK1694" i="1"/>
  <c r="AF1695" i="1"/>
  <c r="AK1695" i="1"/>
  <c r="AF1696" i="1"/>
  <c r="AK1696" i="1"/>
  <c r="AF1697" i="1"/>
  <c r="AK1697" i="1"/>
  <c r="AF1698" i="1"/>
  <c r="AK1698" i="1"/>
  <c r="AF1699" i="1"/>
  <c r="AK1699" i="1"/>
  <c r="AF1700" i="1"/>
  <c r="AK1700" i="1"/>
  <c r="AF1701" i="1"/>
  <c r="AK1701" i="1"/>
  <c r="AF1702" i="1"/>
  <c r="AK1702" i="1"/>
  <c r="AF1703" i="1"/>
  <c r="AK1703" i="1"/>
  <c r="AF1704" i="1"/>
  <c r="AK1704" i="1"/>
  <c r="AF1705" i="1"/>
  <c r="AK1705" i="1"/>
  <c r="AF1706" i="1"/>
  <c r="AK1706" i="1"/>
  <c r="AF1707" i="1"/>
  <c r="AK1707" i="1"/>
  <c r="AF1708" i="1"/>
  <c r="AK1708" i="1"/>
  <c r="AF1709" i="1"/>
  <c r="AK1709" i="1"/>
  <c r="AF1710" i="1"/>
  <c r="AK1710" i="1"/>
  <c r="AF1711" i="1"/>
  <c r="AK1711" i="1"/>
  <c r="AF1712" i="1"/>
  <c r="AK1712" i="1"/>
  <c r="AF1713" i="1"/>
  <c r="AK1713" i="1"/>
  <c r="AF1714" i="1"/>
  <c r="AK1714" i="1"/>
  <c r="AF1715" i="1"/>
  <c r="AK1715" i="1"/>
  <c r="AF1716" i="1"/>
  <c r="AK1716" i="1"/>
  <c r="AF1717" i="1"/>
  <c r="AK1717" i="1"/>
  <c r="AF1718" i="1"/>
  <c r="AK1718" i="1"/>
  <c r="AF1719" i="1"/>
  <c r="AK1719" i="1"/>
  <c r="AF1720" i="1"/>
  <c r="AK1720" i="1"/>
  <c r="AF1721" i="1"/>
  <c r="AK1721" i="1"/>
  <c r="AF1726" i="1"/>
  <c r="AK1726" i="1"/>
  <c r="AF1725" i="1"/>
  <c r="AK1725" i="1"/>
  <c r="AF1724" i="1"/>
  <c r="AK1724" i="1"/>
  <c r="AF1723" i="1"/>
  <c r="AK1723" i="1"/>
  <c r="AF1722" i="1"/>
  <c r="AK1722" i="1"/>
  <c r="AF1728" i="1"/>
  <c r="AK1728" i="1"/>
  <c r="AF1727" i="1"/>
  <c r="AK1727" i="1"/>
  <c r="AF1729" i="1"/>
  <c r="AK1729" i="1"/>
  <c r="AF1730" i="1"/>
  <c r="AK1730" i="1"/>
  <c r="AF1731" i="1"/>
  <c r="AK1731" i="1"/>
  <c r="AF1732" i="1"/>
  <c r="AK1732" i="1"/>
  <c r="AF1733" i="1"/>
  <c r="AK1733" i="1"/>
  <c r="AF1735" i="1"/>
  <c r="AK1735" i="1"/>
  <c r="AF1734" i="1"/>
  <c r="AK1734" i="1"/>
  <c r="AF1736" i="1"/>
  <c r="AK1736" i="1"/>
  <c r="AF1737" i="1"/>
  <c r="AK1737" i="1"/>
  <c r="AF1738" i="1"/>
  <c r="AK1738" i="1"/>
  <c r="AF1739" i="1"/>
  <c r="AK1739" i="1"/>
  <c r="AF1742" i="1"/>
  <c r="AK1742" i="1"/>
  <c r="AF1741" i="1"/>
  <c r="AK1741" i="1"/>
  <c r="AF1740" i="1"/>
  <c r="AK1740" i="1"/>
  <c r="AF1743" i="1"/>
  <c r="AK1743" i="1"/>
  <c r="AF1744" i="1"/>
  <c r="AK1744" i="1"/>
  <c r="AF1745" i="1"/>
  <c r="AK1745" i="1"/>
  <c r="AF1750" i="1"/>
  <c r="AK1750" i="1"/>
  <c r="AF1752" i="1"/>
  <c r="AK1752" i="1"/>
  <c r="AF1751" i="1"/>
  <c r="AK1751" i="1"/>
  <c r="AF1749" i="1"/>
  <c r="AK1749" i="1"/>
  <c r="AF1747" i="1"/>
  <c r="AK1747" i="1"/>
  <c r="AF1746" i="1"/>
  <c r="AK1746" i="1"/>
  <c r="AF1748" i="1"/>
  <c r="AK1748" i="1"/>
  <c r="AF1753" i="1"/>
  <c r="AK1753" i="1"/>
  <c r="AF1754" i="1"/>
  <c r="AK1754" i="1"/>
  <c r="AF1755" i="1"/>
  <c r="AK1755" i="1"/>
  <c r="AF1756" i="1"/>
  <c r="AK1756" i="1"/>
  <c r="AF1757" i="1"/>
  <c r="AK1757" i="1"/>
  <c r="AF1758" i="1"/>
  <c r="AK1758" i="1"/>
  <c r="AF1759" i="1"/>
  <c r="AK1759" i="1"/>
  <c r="AF1760" i="1"/>
  <c r="AK1760" i="1"/>
  <c r="AF1761" i="1"/>
  <c r="AK1761" i="1"/>
  <c r="AF1762" i="1"/>
  <c r="AK1762" i="1"/>
  <c r="AF1763" i="1"/>
  <c r="AK1763" i="1"/>
  <c r="AF1764" i="1"/>
  <c r="AK1764" i="1"/>
  <c r="AF1765" i="1"/>
  <c r="AK1765" i="1"/>
  <c r="AF1766" i="1"/>
  <c r="AK1766" i="1"/>
  <c r="AF1767" i="1"/>
  <c r="AK1767" i="1"/>
  <c r="AF1768" i="1"/>
  <c r="AK1768" i="1"/>
  <c r="AF1769" i="1"/>
  <c r="AK1769" i="1"/>
  <c r="AF1771" i="1"/>
  <c r="AK1771" i="1"/>
  <c r="AF1770" i="1"/>
  <c r="AK1770" i="1"/>
  <c r="AF1772" i="1"/>
  <c r="AK1772" i="1"/>
  <c r="AF1773" i="1"/>
  <c r="AK1773" i="1"/>
  <c r="AF1774" i="1"/>
  <c r="AK1774" i="1"/>
  <c r="AF1775" i="1"/>
  <c r="AK1775" i="1"/>
  <c r="AF1776" i="1"/>
  <c r="AK1776" i="1"/>
  <c r="AF1777" i="1"/>
  <c r="AK1777" i="1"/>
  <c r="AF1778" i="1"/>
  <c r="AK1778" i="1"/>
  <c r="AF1779" i="1"/>
  <c r="AK1779" i="1"/>
  <c r="AF1781" i="1"/>
  <c r="AK1781" i="1"/>
  <c r="AF1780" i="1"/>
  <c r="AK1780" i="1"/>
  <c r="AF1782" i="1"/>
  <c r="AK1782" i="1"/>
  <c r="AF1783" i="1"/>
  <c r="AK1783" i="1"/>
  <c r="AF1784" i="1"/>
  <c r="AK1784" i="1"/>
  <c r="AF1785" i="1"/>
  <c r="AK1785" i="1"/>
  <c r="AF1786" i="1"/>
  <c r="AK1786" i="1"/>
  <c r="AF1787" i="1"/>
  <c r="AK1787" i="1"/>
  <c r="AF1788" i="1"/>
  <c r="AK1788" i="1"/>
  <c r="AF1789" i="1"/>
  <c r="AK1789" i="1"/>
  <c r="AF1790" i="1"/>
  <c r="AK1790" i="1"/>
  <c r="AF1791" i="1"/>
  <c r="AK1791" i="1"/>
  <c r="AF1792" i="1"/>
  <c r="AK1792" i="1"/>
  <c r="AF1794" i="1"/>
  <c r="AK1794" i="1"/>
  <c r="AF1793" i="1"/>
  <c r="AK1793" i="1"/>
  <c r="AF1795" i="1"/>
  <c r="AK1795" i="1"/>
  <c r="AF1797" i="1"/>
  <c r="AK1797" i="1"/>
  <c r="AF1796" i="1"/>
  <c r="AK1796" i="1"/>
  <c r="AF1798" i="1"/>
  <c r="AK1798" i="1"/>
  <c r="AF1799" i="1"/>
  <c r="AK1799" i="1"/>
  <c r="AF1800" i="1"/>
  <c r="AK1800" i="1"/>
  <c r="AF1801" i="1"/>
  <c r="AK1801" i="1"/>
  <c r="AF1802" i="1"/>
  <c r="AK1802" i="1"/>
  <c r="AF1803" i="1"/>
  <c r="AK1803" i="1"/>
  <c r="AF1804" i="1"/>
  <c r="AK1804" i="1"/>
  <c r="AF1805" i="1"/>
  <c r="AK1805" i="1"/>
  <c r="AF1806" i="1"/>
  <c r="AK1806" i="1"/>
  <c r="AF1807" i="1"/>
  <c r="AK1807" i="1"/>
  <c r="AF1808" i="1"/>
  <c r="AK1808" i="1"/>
  <c r="AF1809" i="1"/>
  <c r="AK1809" i="1"/>
  <c r="AF1810" i="1"/>
  <c r="AK1810" i="1"/>
  <c r="AF1811" i="1"/>
  <c r="AK1811" i="1"/>
  <c r="AF1812" i="1"/>
  <c r="AK1812" i="1"/>
  <c r="AF1813" i="1"/>
  <c r="AK1813" i="1"/>
  <c r="AF1814" i="1"/>
  <c r="AK1814" i="1"/>
  <c r="AF1816" i="1"/>
  <c r="AK1816" i="1"/>
  <c r="AF1815" i="1"/>
  <c r="AK1815" i="1"/>
  <c r="AF1817" i="1"/>
  <c r="AK1817" i="1"/>
  <c r="AF1818" i="1"/>
  <c r="AK1818" i="1"/>
  <c r="AF1819" i="1"/>
  <c r="AK1819" i="1"/>
  <c r="AF1820" i="1"/>
  <c r="AK1820" i="1"/>
  <c r="AF1821" i="1"/>
  <c r="AK1821" i="1"/>
  <c r="AF1822" i="1"/>
  <c r="AK1822" i="1"/>
  <c r="AF1824" i="1"/>
  <c r="AK1824" i="1"/>
  <c r="AF1823" i="1"/>
  <c r="AK1823" i="1"/>
  <c r="AF1825" i="1"/>
  <c r="AK1825" i="1"/>
  <c r="AF1826" i="1"/>
  <c r="AK1826" i="1"/>
  <c r="AF1827" i="1"/>
  <c r="AK1827" i="1"/>
  <c r="AF1828" i="1"/>
  <c r="AK1828" i="1"/>
  <c r="AF1829" i="1"/>
  <c r="AK1829" i="1"/>
  <c r="AF1835" i="1"/>
  <c r="AK1835" i="1"/>
  <c r="AF1831" i="1"/>
  <c r="AK1831" i="1"/>
  <c r="AF1833" i="1"/>
  <c r="AK1833" i="1"/>
  <c r="AF1834" i="1"/>
  <c r="AK1834" i="1"/>
  <c r="AF1836" i="1"/>
  <c r="AK1836" i="1"/>
  <c r="AF1830" i="1"/>
  <c r="AK1830" i="1"/>
  <c r="AF1832" i="1"/>
  <c r="AK1832" i="1"/>
  <c r="AF1837" i="1"/>
  <c r="AK1837" i="1"/>
  <c r="AF1838" i="1"/>
  <c r="AK1838" i="1"/>
  <c r="AF1839" i="1"/>
  <c r="AK1839" i="1"/>
  <c r="AF1841" i="1"/>
  <c r="AK1841" i="1"/>
  <c r="AF1840" i="1"/>
  <c r="AK1840" i="1"/>
  <c r="AF1843" i="1"/>
  <c r="AK1843" i="1"/>
  <c r="AF1842" i="1"/>
  <c r="AK1842" i="1"/>
  <c r="AF1844" i="1"/>
  <c r="AK1844" i="1"/>
  <c r="AF1845" i="1"/>
  <c r="AK1845" i="1"/>
  <c r="AF1846" i="1"/>
  <c r="AK1846" i="1"/>
  <c r="AF1848" i="1"/>
  <c r="AK1848" i="1"/>
  <c r="AF1847" i="1"/>
  <c r="AK1847" i="1"/>
  <c r="AF1849" i="1"/>
  <c r="AK1849" i="1"/>
  <c r="AF1850" i="1"/>
  <c r="AK1850" i="1"/>
  <c r="AF1851" i="1"/>
  <c r="AK1851" i="1"/>
  <c r="AF1852" i="1"/>
  <c r="AK1852" i="1"/>
  <c r="AF1855" i="1"/>
  <c r="AK1855" i="1"/>
  <c r="AF1854" i="1"/>
  <c r="AK1854" i="1"/>
  <c r="AF1853" i="1"/>
  <c r="AK1853" i="1"/>
  <c r="AF1856" i="1"/>
  <c r="AK1856" i="1"/>
  <c r="AF1857" i="1"/>
  <c r="AK1857" i="1"/>
  <c r="AF1858" i="1"/>
  <c r="AK1858" i="1"/>
  <c r="AF1859" i="1"/>
  <c r="AK1859" i="1"/>
  <c r="AF1860" i="1"/>
  <c r="AK1860" i="1"/>
  <c r="AF1861" i="1"/>
  <c r="AK1861" i="1"/>
  <c r="AF1862" i="1"/>
  <c r="AK1862" i="1"/>
  <c r="AF1863" i="1"/>
  <c r="AK1863" i="1"/>
  <c r="AF1865" i="1"/>
  <c r="AK1865" i="1"/>
  <c r="AF1864" i="1"/>
  <c r="AK1864" i="1"/>
  <c r="AF1866" i="1"/>
  <c r="AK1866" i="1"/>
  <c r="AF1867" i="1"/>
  <c r="AK1867" i="1"/>
  <c r="AF1868" i="1"/>
  <c r="AK1868" i="1"/>
  <c r="AF1869" i="1"/>
  <c r="AK1869" i="1"/>
  <c r="AF1870" i="1"/>
  <c r="AK1870" i="1"/>
  <c r="AF1871" i="1"/>
  <c r="AK1871" i="1"/>
  <c r="AF1872" i="1"/>
  <c r="AK1872" i="1"/>
  <c r="AF1873" i="1"/>
  <c r="AK1873" i="1"/>
  <c r="AF1875" i="1"/>
  <c r="AK1875" i="1"/>
  <c r="AF1874" i="1"/>
  <c r="AK1874" i="1"/>
  <c r="AF1877" i="1"/>
  <c r="AK1877" i="1"/>
  <c r="AF1876" i="1"/>
  <c r="AK1876" i="1"/>
  <c r="AF1878" i="1"/>
  <c r="AK1878" i="1"/>
  <c r="AF1879" i="1"/>
  <c r="AK1879" i="1"/>
  <c r="AF1881" i="1"/>
  <c r="AK1881" i="1"/>
  <c r="AF1880" i="1"/>
  <c r="AK1880" i="1"/>
  <c r="AF1882" i="1"/>
  <c r="AK1882" i="1"/>
  <c r="AF1883" i="1"/>
  <c r="AK1883" i="1"/>
  <c r="AF1884" i="1"/>
  <c r="AK1884" i="1"/>
  <c r="AF1885" i="1"/>
  <c r="AK1885" i="1"/>
  <c r="AF1886" i="1"/>
  <c r="AK1886" i="1"/>
  <c r="AF1888" i="1"/>
  <c r="AK1888" i="1"/>
  <c r="AF1889" i="1"/>
  <c r="AK1889" i="1"/>
  <c r="AF1887" i="1"/>
  <c r="AK1887" i="1"/>
  <c r="AF1891" i="1"/>
  <c r="AK1891" i="1"/>
  <c r="AF1890" i="1"/>
  <c r="AK1890" i="1"/>
  <c r="AF1892" i="1"/>
  <c r="AK1892" i="1"/>
  <c r="AF1893" i="1"/>
  <c r="AK1893" i="1"/>
  <c r="AF1895" i="1"/>
  <c r="AK1895" i="1"/>
  <c r="AF1894" i="1"/>
  <c r="AK1894" i="1"/>
  <c r="AF1896" i="1"/>
  <c r="AK1896" i="1"/>
  <c r="AF1897" i="1"/>
  <c r="AK1897" i="1"/>
  <c r="AF1898" i="1"/>
  <c r="AK1898" i="1"/>
  <c r="AF1899" i="1"/>
  <c r="AK1899" i="1"/>
  <c r="AF1900" i="1"/>
  <c r="AK1900" i="1"/>
  <c r="AF1901" i="1"/>
  <c r="AK1901" i="1"/>
  <c r="AF1902" i="1"/>
  <c r="AK1902" i="1"/>
  <c r="AF1903" i="1"/>
  <c r="AK1903" i="1"/>
  <c r="AF1904" i="1"/>
  <c r="AK1904" i="1"/>
  <c r="AF1905" i="1"/>
  <c r="AK1905" i="1"/>
  <c r="AF1908" i="1"/>
  <c r="AK1908" i="1"/>
  <c r="AF1906" i="1"/>
  <c r="AK1906" i="1"/>
  <c r="AF1907" i="1"/>
  <c r="AK1907" i="1"/>
  <c r="AF1910" i="1"/>
  <c r="AK1910" i="1"/>
  <c r="AF1909" i="1"/>
  <c r="AK1909" i="1"/>
  <c r="AF1911" i="1"/>
  <c r="AK1911" i="1"/>
  <c r="AF1912" i="1"/>
  <c r="AK1912" i="1"/>
  <c r="AF1914" i="1"/>
  <c r="AK1914" i="1"/>
  <c r="AF1913" i="1"/>
  <c r="AK1913" i="1"/>
  <c r="AF1916" i="1"/>
  <c r="AK1916" i="1"/>
  <c r="AF1915" i="1"/>
  <c r="AK1915" i="1"/>
  <c r="AF1917" i="1"/>
  <c r="AK1917" i="1"/>
  <c r="AF1918" i="1"/>
  <c r="AK1918" i="1"/>
  <c r="AF1919" i="1"/>
  <c r="AK1919" i="1"/>
  <c r="AF1920" i="1"/>
  <c r="AK1920" i="1"/>
  <c r="AF1921" i="1"/>
  <c r="AK1921" i="1"/>
  <c r="AF1922" i="1"/>
  <c r="AK1922" i="1"/>
  <c r="AF1923" i="1"/>
  <c r="AK1923" i="1"/>
  <c r="AF1924" i="1"/>
  <c r="AK1924" i="1"/>
  <c r="AF1925" i="1"/>
  <c r="AK1925" i="1"/>
  <c r="AF1926" i="1"/>
  <c r="AK1926" i="1"/>
  <c r="AF1927" i="1"/>
  <c r="AK1927" i="1"/>
  <c r="AF1929" i="1"/>
  <c r="AK1929" i="1"/>
  <c r="AF1928" i="1"/>
  <c r="AK1928" i="1"/>
  <c r="AF1931" i="1"/>
  <c r="AK1931" i="1"/>
  <c r="AF1930" i="1"/>
  <c r="AK1930" i="1"/>
  <c r="AF1933" i="1"/>
  <c r="AK1933" i="1"/>
  <c r="AF1932" i="1"/>
  <c r="AK1932" i="1"/>
  <c r="AF1934" i="1"/>
  <c r="AK1934" i="1"/>
  <c r="AF1937" i="1"/>
  <c r="AK1937" i="1"/>
  <c r="AF1936" i="1"/>
  <c r="AK1936" i="1"/>
  <c r="AF1935" i="1"/>
  <c r="AK1935" i="1"/>
  <c r="AF1938" i="1"/>
  <c r="AK1938" i="1"/>
  <c r="AF1939" i="1"/>
  <c r="AK1939" i="1"/>
  <c r="AF1940" i="1"/>
  <c r="AK1940" i="1"/>
  <c r="AF1941" i="1"/>
  <c r="AK1941" i="1"/>
  <c r="AF1942" i="1"/>
  <c r="AK1942" i="1"/>
  <c r="AF1943" i="1"/>
  <c r="AK1943" i="1"/>
  <c r="AF1944" i="1"/>
  <c r="AK1944" i="1"/>
  <c r="AF1945" i="1"/>
  <c r="AK1945" i="1"/>
  <c r="AF1946" i="1"/>
  <c r="AK1946" i="1"/>
  <c r="AF1948" i="1"/>
  <c r="AK1948" i="1"/>
  <c r="AF1947" i="1"/>
  <c r="AK1947" i="1"/>
  <c r="AF1949" i="1"/>
  <c r="AK1949" i="1"/>
  <c r="AF1950" i="1"/>
  <c r="AK1950" i="1"/>
  <c r="AF1951" i="1"/>
  <c r="AK1951" i="1"/>
  <c r="AF1952" i="1"/>
  <c r="AK1952" i="1"/>
  <c r="AF1953" i="1"/>
  <c r="AK1953" i="1"/>
  <c r="AF1954" i="1"/>
  <c r="AK1954" i="1"/>
  <c r="AF1956" i="1"/>
  <c r="AK1956" i="1"/>
  <c r="AF1955" i="1"/>
  <c r="AK1955" i="1"/>
  <c r="AF1960" i="1"/>
  <c r="AK1960" i="1"/>
  <c r="AF1961" i="1"/>
  <c r="AK1961" i="1"/>
  <c r="AF1959" i="1"/>
  <c r="AK1959" i="1"/>
  <c r="AF1958" i="1"/>
  <c r="AK1958" i="1"/>
  <c r="AF1962" i="1"/>
  <c r="AK1962" i="1"/>
  <c r="AF1957" i="1"/>
  <c r="AK1957" i="1"/>
  <c r="AF1965" i="1"/>
  <c r="AK1965" i="1"/>
  <c r="AF1963" i="1"/>
  <c r="AK1963" i="1"/>
  <c r="AF1964" i="1"/>
  <c r="AK1964" i="1"/>
  <c r="AF1966" i="1"/>
  <c r="AK1966" i="1"/>
  <c r="AF1967" i="1"/>
  <c r="AK1967" i="1"/>
  <c r="AF1968" i="1"/>
  <c r="AK1968" i="1"/>
  <c r="AF1970" i="1"/>
  <c r="AK1970" i="1"/>
  <c r="AF1969" i="1"/>
  <c r="AK1969" i="1"/>
  <c r="AF1971" i="1"/>
  <c r="AK1971" i="1"/>
  <c r="AF1972" i="1"/>
  <c r="AK1972" i="1"/>
  <c r="AF1973" i="1"/>
  <c r="AK1973" i="1"/>
  <c r="AF1974" i="1"/>
  <c r="AK1974" i="1"/>
  <c r="AF1975" i="1"/>
  <c r="AK1975" i="1"/>
  <c r="AF1976" i="1"/>
  <c r="AK1976" i="1"/>
  <c r="AF1977" i="1"/>
  <c r="AK1977" i="1"/>
  <c r="AF1978" i="1"/>
  <c r="AK1978" i="1"/>
  <c r="AF1979" i="1"/>
  <c r="AK1979" i="1"/>
  <c r="AF1980" i="1"/>
  <c r="AK1980" i="1"/>
  <c r="AF1982" i="1"/>
  <c r="AK1982" i="1"/>
  <c r="AF1981" i="1"/>
  <c r="AK1981" i="1"/>
  <c r="AF1983" i="1"/>
  <c r="AK1983" i="1"/>
  <c r="AF1984" i="1"/>
  <c r="AK1984" i="1"/>
  <c r="AF1985" i="1"/>
  <c r="AK1985" i="1"/>
  <c r="AF1986" i="1"/>
  <c r="AK1986" i="1"/>
  <c r="AF1987" i="1"/>
  <c r="AK1987" i="1"/>
  <c r="AF1988" i="1"/>
  <c r="AK1988" i="1"/>
  <c r="AF1989" i="1"/>
  <c r="AK1989" i="1"/>
  <c r="AF1991" i="1"/>
  <c r="AK1991" i="1"/>
  <c r="AF1990" i="1"/>
  <c r="AK1990" i="1"/>
  <c r="AF1993" i="1"/>
  <c r="AK1993" i="1"/>
  <c r="AF1994" i="1"/>
  <c r="AK1994" i="1"/>
  <c r="AF1992" i="1"/>
  <c r="AK1992" i="1"/>
  <c r="AF1997" i="1"/>
  <c r="AK1997" i="1"/>
  <c r="AF1998" i="1"/>
  <c r="AK1998" i="1"/>
  <c r="AF1995" i="1"/>
  <c r="AK1995" i="1"/>
  <c r="AF1996" i="1"/>
  <c r="AK1996" i="1"/>
  <c r="AF1999" i="1"/>
  <c r="AK1999" i="1"/>
  <c r="AF2000" i="1"/>
  <c r="AK2000" i="1"/>
  <c r="AF2001" i="1"/>
  <c r="AK2001" i="1"/>
  <c r="AF2003" i="1"/>
  <c r="AK2003" i="1"/>
  <c r="AF2002" i="1"/>
  <c r="AK2002" i="1"/>
  <c r="AF2004" i="1"/>
  <c r="AK2004" i="1"/>
  <c r="AF2005" i="1"/>
  <c r="AK2005" i="1"/>
  <c r="AF2007" i="1"/>
  <c r="AK2007" i="1"/>
  <c r="AF2006" i="1"/>
  <c r="AK2006" i="1"/>
  <c r="AF2008" i="1"/>
  <c r="AK2008" i="1"/>
  <c r="AF2009" i="1"/>
  <c r="AK2009" i="1"/>
  <c r="AF2010" i="1"/>
  <c r="AK2010" i="1"/>
  <c r="AF2011" i="1"/>
  <c r="AK2011" i="1"/>
  <c r="AF2012" i="1"/>
  <c r="AK2012" i="1"/>
  <c r="AF2014" i="1"/>
  <c r="AK2014" i="1"/>
  <c r="AF2013" i="1"/>
  <c r="AK2013" i="1"/>
  <c r="AF2015" i="1"/>
  <c r="AK2015" i="1"/>
  <c r="AF2016" i="1"/>
  <c r="AK2016" i="1"/>
  <c r="AF2017" i="1"/>
  <c r="AK2017" i="1"/>
  <c r="AF2018" i="1"/>
  <c r="AK2018" i="1"/>
  <c r="AF2019" i="1"/>
  <c r="AK2019" i="1"/>
  <c r="AF2020" i="1"/>
  <c r="AK2020" i="1"/>
  <c r="AF2021" i="1"/>
  <c r="AK2021" i="1"/>
  <c r="AF2022" i="1"/>
  <c r="AK2022" i="1"/>
  <c r="AF2024" i="1"/>
  <c r="AK2024" i="1"/>
  <c r="AF2025" i="1"/>
  <c r="AK2025" i="1"/>
  <c r="AF2023" i="1"/>
  <c r="AK2023" i="1"/>
  <c r="AF2026" i="1"/>
  <c r="AK2026" i="1"/>
  <c r="AF2027" i="1"/>
  <c r="AK2027" i="1"/>
  <c r="AF2028" i="1"/>
  <c r="AK2028" i="1"/>
  <c r="AF2029" i="1"/>
  <c r="AK2029" i="1"/>
  <c r="AF2030" i="1"/>
  <c r="AK2030" i="1"/>
  <c r="AF2032" i="1"/>
  <c r="AK2032" i="1"/>
  <c r="AF2031" i="1"/>
  <c r="AK2031" i="1"/>
  <c r="AF2033" i="1"/>
  <c r="AK2033" i="1"/>
  <c r="AF2034" i="1"/>
  <c r="AK2034" i="1"/>
  <c r="AF2035" i="1"/>
  <c r="AK2035" i="1"/>
  <c r="AF2036" i="1"/>
  <c r="AK2036" i="1"/>
  <c r="AF2037" i="1"/>
  <c r="AK2037" i="1"/>
  <c r="AF2038" i="1"/>
  <c r="AK2038" i="1"/>
  <c r="AF2039" i="1"/>
  <c r="AK2039" i="1"/>
  <c r="AF2040" i="1"/>
  <c r="AK2040" i="1"/>
  <c r="AF2041" i="1"/>
  <c r="AK2041" i="1"/>
  <c r="AF2042" i="1"/>
  <c r="AK2042" i="1"/>
  <c r="AF2043" i="1"/>
  <c r="AK2043" i="1"/>
  <c r="AF2044" i="1"/>
  <c r="AK2044" i="1"/>
  <c r="AF2046" i="1"/>
  <c r="AK2046" i="1"/>
  <c r="AF2045" i="1"/>
  <c r="AK2045" i="1"/>
  <c r="AF2047" i="1"/>
  <c r="AK2047" i="1"/>
  <c r="AF2048" i="1"/>
  <c r="AK2048" i="1"/>
  <c r="AF2049" i="1"/>
  <c r="AK2049" i="1"/>
  <c r="AF2050" i="1"/>
  <c r="AK2050" i="1"/>
  <c r="AF2052" i="1"/>
  <c r="AK2052" i="1"/>
  <c r="AF2051" i="1"/>
  <c r="AK2051" i="1"/>
  <c r="AF2056" i="1"/>
  <c r="AK2056" i="1"/>
  <c r="AF2053" i="1"/>
  <c r="AK2053" i="1"/>
  <c r="AF2054" i="1"/>
  <c r="AK2054" i="1"/>
  <c r="AF2055" i="1"/>
  <c r="AK2055" i="1"/>
  <c r="AF2057" i="1"/>
  <c r="AK2057" i="1"/>
  <c r="AF2058" i="1"/>
  <c r="AK2058" i="1"/>
  <c r="AF2059" i="1"/>
  <c r="AK2059" i="1"/>
  <c r="AF2060" i="1"/>
  <c r="AK2060" i="1"/>
  <c r="AF2062" i="1"/>
  <c r="AK2062" i="1"/>
  <c r="AF2061" i="1"/>
  <c r="AK2061" i="1"/>
  <c r="AF2063" i="1"/>
  <c r="AK2063" i="1"/>
  <c r="AF2064" i="1"/>
  <c r="AK2064" i="1"/>
  <c r="AF2065" i="1"/>
  <c r="AK2065" i="1"/>
  <c r="AF2066" i="1"/>
  <c r="AK2066" i="1"/>
  <c r="AF2067" i="1"/>
  <c r="AK2067" i="1"/>
  <c r="AF2068" i="1"/>
  <c r="AK2068" i="1"/>
  <c r="AF2069" i="1"/>
  <c r="AK2069" i="1"/>
  <c r="AF2070" i="1"/>
  <c r="AK2070" i="1"/>
  <c r="AF2071" i="1"/>
  <c r="AK2071" i="1"/>
  <c r="AF2072" i="1"/>
  <c r="AK2072" i="1"/>
  <c r="AF2073" i="1"/>
  <c r="AK2073" i="1"/>
  <c r="AF2074" i="1"/>
  <c r="AK2074" i="1"/>
  <c r="AF2075" i="1"/>
  <c r="AK2075" i="1"/>
  <c r="AF2076" i="1"/>
  <c r="AK2076" i="1"/>
  <c r="AF2078" i="1"/>
  <c r="AK2078" i="1"/>
  <c r="AF2077" i="1"/>
  <c r="AK2077" i="1"/>
  <c r="AF2079" i="1"/>
  <c r="AK2079" i="1"/>
  <c r="AF2080" i="1"/>
  <c r="AK2080" i="1"/>
  <c r="AF2081" i="1"/>
  <c r="AK2081" i="1"/>
  <c r="AF2083" i="1"/>
  <c r="AK2083" i="1"/>
  <c r="AF2082" i="1"/>
  <c r="AK2082" i="1"/>
  <c r="AF2084" i="1"/>
  <c r="AK2084" i="1"/>
  <c r="AF2085" i="1"/>
  <c r="AK2085" i="1"/>
  <c r="AF2086" i="1"/>
  <c r="AK2086" i="1"/>
  <c r="AF2087" i="1"/>
  <c r="AK2087" i="1"/>
  <c r="AF2088" i="1"/>
  <c r="AK2088" i="1"/>
  <c r="AF2089" i="1"/>
  <c r="AK2089" i="1"/>
  <c r="AF2090" i="1"/>
  <c r="AK2090" i="1"/>
  <c r="AF2091" i="1"/>
  <c r="AK2091" i="1"/>
  <c r="AF2092" i="1"/>
  <c r="AK2092" i="1"/>
  <c r="AF2093" i="1"/>
  <c r="AK2093" i="1"/>
  <c r="AF2094" i="1"/>
  <c r="AK2094" i="1"/>
  <c r="AF2095" i="1"/>
  <c r="AK2095" i="1"/>
  <c r="AF2097" i="1"/>
  <c r="AK2097" i="1"/>
  <c r="AF2096" i="1"/>
  <c r="AK2096" i="1"/>
  <c r="AF2098" i="1"/>
  <c r="AK2098" i="1"/>
  <c r="AF2100" i="1"/>
  <c r="AK2100" i="1"/>
  <c r="AF2099" i="1"/>
  <c r="AK2099" i="1"/>
  <c r="AF2101" i="1"/>
  <c r="AK2101" i="1"/>
  <c r="AF2103" i="1"/>
  <c r="AK2103" i="1"/>
  <c r="AF2102" i="1"/>
  <c r="AK2102" i="1"/>
  <c r="AF2104" i="1"/>
  <c r="AK2104" i="1"/>
  <c r="AF2105" i="1"/>
  <c r="AK2105" i="1"/>
  <c r="AF2106" i="1"/>
  <c r="AK2106" i="1"/>
  <c r="AF2107" i="1"/>
  <c r="AK2107" i="1"/>
  <c r="AF2108" i="1"/>
  <c r="AK2108" i="1"/>
  <c r="AF2109" i="1"/>
  <c r="AK2109" i="1"/>
  <c r="AF2110" i="1"/>
  <c r="AK2110" i="1"/>
  <c r="AF2112" i="1"/>
  <c r="AK2112" i="1"/>
  <c r="AF2111" i="1"/>
  <c r="AK2111" i="1"/>
  <c r="AF2113" i="1"/>
  <c r="AK2113" i="1"/>
  <c r="AF2114" i="1"/>
  <c r="AK2114" i="1"/>
  <c r="AF2115" i="1"/>
  <c r="AK2115" i="1"/>
  <c r="AF2116" i="1"/>
  <c r="AK2116" i="1"/>
  <c r="AF2117" i="1"/>
  <c r="AK2117" i="1"/>
  <c r="AF2118" i="1"/>
  <c r="AK2118" i="1"/>
  <c r="AF2121" i="1"/>
  <c r="AK2121" i="1"/>
  <c r="AF2119" i="1"/>
  <c r="AK2119" i="1"/>
  <c r="AF2120" i="1"/>
  <c r="AK2120" i="1"/>
  <c r="AF2122" i="1"/>
  <c r="AK2122" i="1"/>
  <c r="AF2123" i="1"/>
  <c r="AK2123" i="1"/>
  <c r="AF2124" i="1"/>
  <c r="AK2124" i="1"/>
  <c r="AF2125" i="1"/>
  <c r="AK2125" i="1"/>
  <c r="AF2126" i="1"/>
  <c r="AK2126" i="1"/>
  <c r="AF2127" i="1"/>
  <c r="AK2127" i="1"/>
  <c r="AF2128" i="1"/>
  <c r="AK2128" i="1"/>
  <c r="AF2129" i="1"/>
  <c r="AK2129" i="1"/>
  <c r="AF2130" i="1"/>
  <c r="AK2130" i="1"/>
  <c r="AF2131" i="1"/>
  <c r="AK2131" i="1"/>
  <c r="AF2132" i="1"/>
  <c r="AK2132" i="1"/>
  <c r="AF2133" i="1"/>
  <c r="AK2133" i="1"/>
  <c r="AF2134" i="1"/>
  <c r="AK2134" i="1"/>
  <c r="AF2135" i="1"/>
  <c r="AK2135" i="1"/>
  <c r="AF2136" i="1"/>
  <c r="AK2136" i="1"/>
  <c r="AF2137" i="1"/>
  <c r="AK2137" i="1"/>
  <c r="AF2138" i="1"/>
  <c r="AK2138" i="1"/>
  <c r="AF2140" i="1"/>
  <c r="AK2140" i="1"/>
  <c r="AF2139" i="1"/>
  <c r="AK2139" i="1"/>
  <c r="AF2142" i="1"/>
  <c r="AK2142" i="1"/>
  <c r="AF2141" i="1"/>
  <c r="AK2141" i="1"/>
  <c r="AF2143" i="1"/>
  <c r="AK2143" i="1"/>
  <c r="AF2145" i="1"/>
  <c r="AK2145" i="1"/>
  <c r="AF2144" i="1"/>
  <c r="AK2144" i="1"/>
  <c r="AF2146" i="1"/>
  <c r="AK2146" i="1"/>
  <c r="AF2147" i="1"/>
  <c r="AK2147" i="1"/>
  <c r="AF2148" i="1"/>
  <c r="AK2148" i="1"/>
  <c r="AF2149" i="1"/>
  <c r="AK2149" i="1"/>
  <c r="AF2150" i="1"/>
  <c r="AK2150" i="1"/>
  <c r="AF2151" i="1"/>
  <c r="AK2151" i="1"/>
  <c r="AF2152" i="1"/>
  <c r="AK2152" i="1"/>
  <c r="AF2153" i="1"/>
  <c r="AK2153" i="1"/>
  <c r="AF2154" i="1"/>
  <c r="AK2154" i="1"/>
  <c r="AF2155" i="1"/>
  <c r="AK2155" i="1"/>
  <c r="AF2156" i="1"/>
  <c r="AK2156" i="1"/>
  <c r="AF2158" i="1"/>
  <c r="AK2158" i="1"/>
  <c r="AF2157" i="1"/>
  <c r="AK2157" i="1"/>
  <c r="AF2159" i="1"/>
  <c r="AK2159" i="1"/>
  <c r="AF2160" i="1"/>
  <c r="AK2160" i="1"/>
  <c r="AF2161" i="1"/>
  <c r="AK2161" i="1"/>
  <c r="AF2162" i="1"/>
  <c r="AK2162" i="1"/>
  <c r="AF2164" i="1"/>
  <c r="AK2164" i="1"/>
  <c r="AF2163" i="1"/>
  <c r="AK2163" i="1"/>
  <c r="AF2165" i="1"/>
  <c r="AK2165" i="1"/>
  <c r="AF2166" i="1"/>
  <c r="AK2166" i="1"/>
  <c r="AF2167" i="1"/>
  <c r="AK2167" i="1"/>
  <c r="AF2168" i="1"/>
  <c r="AK2168" i="1"/>
  <c r="AF2169" i="1"/>
  <c r="AK2169" i="1"/>
  <c r="AF2170" i="1"/>
  <c r="AK2170" i="1"/>
  <c r="AF2180" i="1"/>
  <c r="AK2180" i="1"/>
  <c r="AF2178" i="1"/>
  <c r="AK2178" i="1"/>
  <c r="AF2182" i="1"/>
  <c r="AK2182" i="1"/>
  <c r="AF2177" i="1"/>
  <c r="AK2177" i="1"/>
  <c r="AF2175" i="1"/>
  <c r="AK2175" i="1"/>
  <c r="AF2187" i="1"/>
  <c r="AK2187" i="1"/>
  <c r="AF2174" i="1"/>
  <c r="AK2174" i="1"/>
  <c r="AF2193" i="1"/>
  <c r="AK2193" i="1"/>
  <c r="AF2194" i="1"/>
  <c r="AK2194" i="1"/>
  <c r="AF2186" i="1"/>
  <c r="AK2186" i="1"/>
  <c r="AF2184" i="1"/>
  <c r="AK2184" i="1"/>
  <c r="AF2189" i="1"/>
  <c r="AK2189" i="1"/>
  <c r="AF2172" i="1"/>
  <c r="AK2172" i="1"/>
  <c r="AF2179" i="1"/>
  <c r="AK2179" i="1"/>
  <c r="AF2192" i="1"/>
  <c r="AK2192" i="1"/>
  <c r="AF2191" i="1"/>
  <c r="AK2191" i="1"/>
  <c r="AF2185" i="1"/>
  <c r="AK2185" i="1"/>
  <c r="AF2176" i="1"/>
  <c r="AK2176" i="1"/>
  <c r="AF2196" i="1"/>
  <c r="AK2196" i="1"/>
  <c r="AF2190" i="1"/>
  <c r="AK2190" i="1"/>
  <c r="AF2183" i="1"/>
  <c r="AK2183" i="1"/>
  <c r="AF2173" i="1"/>
  <c r="AK2173" i="1"/>
  <c r="AF2171" i="1"/>
  <c r="AK2171" i="1"/>
  <c r="AF2188" i="1"/>
  <c r="AK2188" i="1"/>
  <c r="AF2181" i="1"/>
  <c r="AK2181" i="1"/>
  <c r="AF2195" i="1"/>
  <c r="AK2195" i="1"/>
  <c r="AF2197" i="1"/>
  <c r="AK2197" i="1"/>
  <c r="AF2198" i="1"/>
  <c r="AK2198" i="1"/>
  <c r="AF2199" i="1"/>
  <c r="AK2199" i="1"/>
  <c r="AF2201" i="1"/>
  <c r="AK2201" i="1"/>
  <c r="AF2200" i="1"/>
  <c r="AK2200" i="1"/>
  <c r="AF2202" i="1"/>
  <c r="AK2202" i="1"/>
  <c r="AF2206" i="1"/>
  <c r="AK2206" i="1"/>
  <c r="AF2204" i="1"/>
  <c r="AK2204" i="1"/>
  <c r="AF2207" i="1"/>
  <c r="AK2207" i="1"/>
  <c r="AF2203" i="1"/>
  <c r="AK2203" i="1"/>
  <c r="AF2208" i="1"/>
  <c r="AK2208" i="1"/>
  <c r="AF2205" i="1"/>
  <c r="AK2205" i="1"/>
  <c r="AF2211" i="1"/>
  <c r="AK2211" i="1"/>
  <c r="AF2212" i="1"/>
  <c r="AK2212" i="1"/>
  <c r="AF2210" i="1"/>
  <c r="AK2210" i="1"/>
  <c r="AF2213" i="1"/>
  <c r="AK2213" i="1"/>
  <c r="AF2209" i="1"/>
  <c r="AK2209" i="1"/>
  <c r="AF2214" i="1"/>
  <c r="AK2214" i="1"/>
  <c r="AF2216" i="1"/>
  <c r="AK2216" i="1"/>
  <c r="AF2217" i="1"/>
  <c r="AK2217" i="1"/>
  <c r="AF2215" i="1"/>
  <c r="AK2215" i="1"/>
  <c r="AF2218" i="1"/>
  <c r="AK2218" i="1"/>
  <c r="AF2219" i="1"/>
  <c r="AK2219" i="1"/>
  <c r="AF2220" i="1"/>
  <c r="AK2220" i="1"/>
  <c r="AF2221" i="1"/>
  <c r="AK2221" i="1"/>
  <c r="AF2222" i="1"/>
  <c r="AK2222" i="1"/>
  <c r="AF2223" i="1"/>
  <c r="AK2223" i="1"/>
  <c r="AF2224" i="1"/>
  <c r="AK2224" i="1"/>
  <c r="AF2225" i="1"/>
  <c r="AK2225" i="1"/>
  <c r="AF2227" i="1"/>
  <c r="AK2227" i="1"/>
  <c r="AF2226" i="1"/>
  <c r="AK2226" i="1"/>
  <c r="AF2228" i="1"/>
  <c r="AK2228" i="1"/>
  <c r="AF2231" i="1"/>
  <c r="AK2231" i="1"/>
  <c r="AF2229" i="1"/>
  <c r="AK2229" i="1"/>
  <c r="AF2230" i="1"/>
  <c r="AK2230" i="1"/>
  <c r="AF2232" i="1"/>
  <c r="AK2232" i="1"/>
  <c r="AF2233" i="1"/>
  <c r="AK2233" i="1"/>
  <c r="AF2234" i="1"/>
  <c r="AK2234" i="1"/>
  <c r="AF2235" i="1"/>
  <c r="AK2235" i="1"/>
  <c r="AF2236" i="1"/>
  <c r="AK2236" i="1"/>
  <c r="AF2238" i="1"/>
  <c r="AK2238" i="1"/>
  <c r="AF2237" i="1"/>
  <c r="AK2237" i="1"/>
  <c r="AF2243" i="1"/>
  <c r="AK2243" i="1"/>
  <c r="AF2239" i="1"/>
  <c r="AK2239" i="1"/>
  <c r="AF2241" i="1"/>
  <c r="AK2241" i="1"/>
  <c r="AF2240" i="1"/>
  <c r="AK2240" i="1"/>
  <c r="AF2242" i="1"/>
  <c r="AK2242" i="1"/>
  <c r="AF2246" i="1"/>
  <c r="AK2246" i="1"/>
  <c r="AF2245" i="1"/>
  <c r="AK2245" i="1"/>
  <c r="AF2244" i="1"/>
  <c r="AK2244" i="1"/>
  <c r="AF2247" i="1"/>
  <c r="AK2247" i="1"/>
  <c r="AF2248" i="1"/>
  <c r="AK2248" i="1"/>
  <c r="AF2249" i="1"/>
  <c r="AK2249" i="1"/>
  <c r="AF2251" i="1"/>
  <c r="AK2251" i="1"/>
  <c r="AF2252" i="1"/>
  <c r="AK2252" i="1"/>
  <c r="AF2250" i="1"/>
  <c r="AK2250" i="1"/>
  <c r="AF2253" i="1"/>
  <c r="AK2253" i="1"/>
  <c r="AF2255" i="1"/>
  <c r="AK2255" i="1"/>
  <c r="AF2254" i="1"/>
  <c r="AK2254" i="1"/>
  <c r="AF2260" i="1"/>
  <c r="AK2260" i="1"/>
  <c r="AF2257" i="1"/>
  <c r="AK2257" i="1"/>
  <c r="AF2259" i="1"/>
  <c r="AK2259" i="1"/>
  <c r="AF2258" i="1"/>
  <c r="AK2258" i="1"/>
  <c r="AF2256" i="1"/>
  <c r="AK2256" i="1"/>
  <c r="AF2261" i="1"/>
  <c r="AK2261" i="1"/>
  <c r="AF2262" i="1"/>
  <c r="AK2262" i="1"/>
  <c r="AF2263" i="1"/>
  <c r="AK2263" i="1"/>
  <c r="AF2264" i="1"/>
  <c r="AK2264" i="1"/>
  <c r="AF2265" i="1"/>
  <c r="AK2265" i="1"/>
  <c r="AF2266" i="1"/>
  <c r="AK2266" i="1"/>
  <c r="AF2267" i="1"/>
  <c r="AK2267" i="1"/>
  <c r="AF2268" i="1"/>
  <c r="AK2268" i="1"/>
  <c r="AF2269" i="1"/>
  <c r="AK2269" i="1"/>
  <c r="AF2270" i="1"/>
  <c r="AK2270" i="1"/>
  <c r="AF2271" i="1"/>
  <c r="AK2271" i="1"/>
  <c r="AF2272" i="1"/>
  <c r="AK2272" i="1"/>
  <c r="AF2273" i="1"/>
  <c r="AK2273" i="1"/>
  <c r="AF2274" i="1"/>
  <c r="AK2274" i="1"/>
  <c r="AF2275" i="1"/>
  <c r="AK2275" i="1"/>
  <c r="AF2276" i="1"/>
  <c r="AK2276" i="1"/>
  <c r="AF2277" i="1"/>
  <c r="AK2277" i="1"/>
  <c r="AF2279" i="1"/>
  <c r="AK2279" i="1"/>
  <c r="AF2278" i="1"/>
  <c r="AK2278" i="1"/>
  <c r="AF2280" i="1"/>
  <c r="AK2280" i="1"/>
  <c r="AF2281" i="1"/>
  <c r="AK2281" i="1"/>
  <c r="AF2283" i="1"/>
  <c r="AK2283" i="1"/>
  <c r="AF2284" i="1"/>
  <c r="AK2284" i="1"/>
  <c r="AF2282" i="1"/>
  <c r="AK2282" i="1"/>
  <c r="AF2286" i="1"/>
  <c r="AK2286" i="1"/>
  <c r="AF2287" i="1"/>
  <c r="AK2287" i="1"/>
  <c r="AF2285" i="1"/>
  <c r="AK2285" i="1"/>
  <c r="AF2288" i="1"/>
  <c r="AK2288" i="1"/>
  <c r="AF2290" i="1"/>
  <c r="AK2290" i="1"/>
  <c r="AF2289" i="1"/>
  <c r="AK2289" i="1"/>
  <c r="AF2291" i="1"/>
  <c r="AK2291" i="1"/>
  <c r="AF2292" i="1"/>
  <c r="AK2292" i="1"/>
  <c r="AF2293" i="1"/>
  <c r="AK2293" i="1"/>
  <c r="AF2294" i="1"/>
  <c r="AK2294" i="1"/>
  <c r="AF2295" i="1"/>
  <c r="AK2295" i="1"/>
  <c r="AF2296" i="1"/>
  <c r="AK2296" i="1"/>
  <c r="AF2297" i="1"/>
  <c r="AK2297" i="1"/>
  <c r="AF2298" i="1"/>
  <c r="AK2298" i="1"/>
  <c r="AF2299" i="1"/>
  <c r="AK2299" i="1"/>
  <c r="AF2300" i="1"/>
  <c r="AK2300" i="1"/>
  <c r="AF2301" i="1"/>
  <c r="AK2301" i="1"/>
  <c r="AF2303" i="1"/>
  <c r="AK2303" i="1"/>
  <c r="AF2302" i="1"/>
  <c r="AK2302" i="1"/>
  <c r="AF2305" i="1"/>
  <c r="AK2305" i="1"/>
  <c r="AF2304" i="1"/>
  <c r="AK2304" i="1"/>
  <c r="AF2306" i="1"/>
  <c r="AK2306" i="1"/>
  <c r="AF2307" i="1"/>
  <c r="AK2307" i="1"/>
  <c r="AF2308" i="1"/>
  <c r="AK2308" i="1"/>
  <c r="AF2309" i="1"/>
  <c r="AK2309" i="1"/>
  <c r="AF2310" i="1"/>
  <c r="AK2310" i="1"/>
  <c r="AF2311" i="1"/>
  <c r="AK2311" i="1"/>
  <c r="AF2312" i="1"/>
  <c r="AK2312" i="1"/>
  <c r="AF2313" i="1"/>
  <c r="AK2313" i="1"/>
  <c r="AF2314" i="1"/>
  <c r="AK2314" i="1"/>
  <c r="AF2315" i="1"/>
  <c r="AK2315" i="1"/>
  <c r="AF2316" i="1"/>
  <c r="AK2316" i="1"/>
  <c r="AF2317" i="1"/>
  <c r="AK2317" i="1"/>
  <c r="AF2318" i="1"/>
  <c r="AK2318" i="1"/>
  <c r="AF2319" i="1"/>
  <c r="AK2319" i="1"/>
  <c r="AF2320" i="1"/>
  <c r="AK2320" i="1"/>
  <c r="AF2321" i="1"/>
  <c r="AK2321" i="1"/>
  <c r="AF2322" i="1"/>
  <c r="AK2322" i="1"/>
  <c r="AF2323" i="1"/>
  <c r="AK2323" i="1"/>
  <c r="AF2324" i="1"/>
  <c r="AK2324" i="1"/>
  <c r="AF2325" i="1"/>
  <c r="AK2325" i="1"/>
  <c r="AF2326" i="1"/>
  <c r="AK2326" i="1"/>
  <c r="AF2329" i="1"/>
  <c r="AK2329" i="1"/>
  <c r="AF2328" i="1"/>
  <c r="AK2328" i="1"/>
  <c r="AF2327" i="1"/>
  <c r="AK2327" i="1"/>
  <c r="AF2331" i="1"/>
  <c r="AK2331" i="1"/>
  <c r="AF2332" i="1"/>
  <c r="AK2332" i="1"/>
  <c r="AF2330" i="1"/>
  <c r="AK2330" i="1"/>
  <c r="AF2333" i="1"/>
  <c r="AK2333" i="1"/>
  <c r="AF2334" i="1"/>
  <c r="AK2334" i="1"/>
  <c r="AF2335" i="1"/>
  <c r="AK2335" i="1"/>
  <c r="AF2337" i="1"/>
  <c r="AK2337" i="1"/>
  <c r="AF2336" i="1"/>
  <c r="AK2336" i="1"/>
  <c r="AF2340" i="1"/>
  <c r="AK2340" i="1"/>
  <c r="AF2342" i="1"/>
  <c r="AK2342" i="1"/>
  <c r="AF2341" i="1"/>
  <c r="AK2341" i="1"/>
  <c r="AF2339" i="1"/>
  <c r="AK2339" i="1"/>
  <c r="AF2338" i="1"/>
  <c r="AK2338" i="1"/>
  <c r="AF2343" i="1"/>
  <c r="AK2343" i="1"/>
  <c r="AF2344" i="1"/>
  <c r="AK2344" i="1"/>
  <c r="AF2345" i="1"/>
  <c r="AK2345" i="1"/>
  <c r="AF2346" i="1"/>
  <c r="AK2346" i="1"/>
  <c r="AF2348" i="1"/>
  <c r="AK2348" i="1"/>
  <c r="AF2347" i="1"/>
  <c r="AK2347" i="1"/>
  <c r="AF2349" i="1"/>
  <c r="AK2349" i="1"/>
  <c r="AF2350" i="1"/>
  <c r="AK2350" i="1"/>
  <c r="AF2351" i="1"/>
  <c r="AK2351" i="1"/>
  <c r="AF2352" i="1"/>
  <c r="AK2352" i="1"/>
  <c r="AF2353" i="1"/>
  <c r="AK2353" i="1"/>
  <c r="AF2354" i="1"/>
  <c r="AK2354" i="1"/>
  <c r="AF2355" i="1"/>
  <c r="AK2355" i="1"/>
  <c r="AF2356" i="1"/>
  <c r="AK2356" i="1"/>
  <c r="AF2357" i="1"/>
  <c r="AK2357" i="1"/>
  <c r="AF2358" i="1"/>
  <c r="AK2358" i="1"/>
  <c r="AF2359" i="1"/>
  <c r="AK2359" i="1"/>
  <c r="AF2360" i="1"/>
  <c r="AK2360" i="1"/>
  <c r="AF2361" i="1"/>
  <c r="AK2361" i="1"/>
  <c r="AF2362" i="1"/>
  <c r="AK2362" i="1"/>
  <c r="AF2363" i="1"/>
  <c r="AK2363" i="1"/>
  <c r="AF2364" i="1"/>
  <c r="AK2364" i="1"/>
  <c r="AF2365" i="1"/>
  <c r="AK2365" i="1"/>
  <c r="AF2366" i="1"/>
  <c r="AK2366" i="1"/>
  <c r="AF2367" i="1"/>
  <c r="AK2367" i="1"/>
  <c r="AF2368" i="1"/>
  <c r="AK2368" i="1"/>
  <c r="AF2369" i="1"/>
  <c r="AK2369" i="1"/>
  <c r="AF2370" i="1"/>
  <c r="AK2370" i="1"/>
  <c r="AF2371" i="1"/>
  <c r="AK2371" i="1"/>
  <c r="AF2372" i="1"/>
  <c r="AK2372" i="1"/>
  <c r="AF2373" i="1"/>
  <c r="AK2373" i="1"/>
  <c r="AF2374" i="1"/>
  <c r="AK2374" i="1"/>
  <c r="AF2375" i="1"/>
  <c r="AK2375" i="1"/>
  <c r="AF2376" i="1"/>
  <c r="AK2376" i="1"/>
  <c r="AF2377" i="1"/>
  <c r="AK2377" i="1"/>
  <c r="AF2378" i="1"/>
  <c r="AK2378" i="1"/>
  <c r="AF2379" i="1"/>
  <c r="AK2379" i="1"/>
  <c r="AF2380" i="1"/>
  <c r="AK2380" i="1"/>
  <c r="AF2387" i="1"/>
  <c r="AK2387" i="1"/>
  <c r="AF2384" i="1"/>
  <c r="AK2384" i="1"/>
  <c r="AF2386" i="1"/>
  <c r="AK2386" i="1"/>
  <c r="AF2383" i="1"/>
  <c r="AK2383" i="1"/>
  <c r="AF2385" i="1"/>
  <c r="AK2385" i="1"/>
  <c r="AF2388" i="1"/>
  <c r="AK2388" i="1"/>
  <c r="AF2382" i="1"/>
  <c r="AK2382" i="1"/>
  <c r="AF2381" i="1"/>
  <c r="AK2381" i="1"/>
  <c r="AF2390" i="1"/>
  <c r="AK2390" i="1"/>
  <c r="AF2389" i="1"/>
  <c r="AK2389" i="1"/>
  <c r="AF2391" i="1"/>
  <c r="AK2391" i="1"/>
  <c r="AF2392" i="1"/>
  <c r="AK2392" i="1"/>
  <c r="AF2393" i="1"/>
  <c r="AK2393" i="1"/>
  <c r="AF2394" i="1"/>
  <c r="AK2394" i="1"/>
  <c r="AF2395" i="1"/>
  <c r="AK2395" i="1"/>
  <c r="AF2396" i="1"/>
  <c r="AK2396" i="1"/>
  <c r="AF2397" i="1"/>
  <c r="AK2397" i="1"/>
  <c r="AF2398" i="1"/>
  <c r="AK2398" i="1"/>
  <c r="AF2399" i="1"/>
  <c r="AK2399" i="1"/>
  <c r="AF2400" i="1"/>
  <c r="AK2400" i="1"/>
  <c r="AF2401" i="1"/>
  <c r="AK2401" i="1"/>
  <c r="AF2402" i="1"/>
  <c r="AK2402" i="1"/>
  <c r="AF2403" i="1"/>
  <c r="AK2403" i="1"/>
  <c r="AF2404" i="1"/>
  <c r="AK2404" i="1"/>
  <c r="AF2405" i="1"/>
  <c r="AK2405" i="1"/>
  <c r="AF2406" i="1"/>
  <c r="AK2406" i="1"/>
  <c r="AF2407" i="1"/>
  <c r="AK2407" i="1"/>
  <c r="AF2408" i="1"/>
  <c r="AK2408" i="1"/>
  <c r="AF2409" i="1"/>
  <c r="AK2409" i="1"/>
  <c r="AF2411" i="1"/>
  <c r="AK2411" i="1"/>
  <c r="AF2412" i="1"/>
  <c r="AK2412" i="1"/>
  <c r="AF2413" i="1"/>
  <c r="AK2413" i="1"/>
  <c r="AF2410" i="1"/>
  <c r="AK2410" i="1"/>
  <c r="AF2414" i="1"/>
  <c r="AK2414" i="1"/>
  <c r="AF2415" i="1"/>
  <c r="AK2415" i="1"/>
  <c r="AF2416" i="1"/>
  <c r="AK2416" i="1"/>
  <c r="AF2417" i="1"/>
  <c r="AK2417" i="1"/>
  <c r="AF2418" i="1"/>
  <c r="AK2418" i="1"/>
  <c r="AF2420" i="1"/>
  <c r="AK2420" i="1"/>
  <c r="AF2419" i="1"/>
  <c r="AK2419" i="1"/>
  <c r="AF2421" i="1"/>
  <c r="AK2421" i="1"/>
  <c r="AF2422" i="1"/>
  <c r="AK2422" i="1"/>
  <c r="AF2423" i="1"/>
  <c r="AK2423" i="1"/>
  <c r="AF2424" i="1"/>
  <c r="AK2424" i="1"/>
  <c r="AF2425" i="1"/>
  <c r="AK2425" i="1"/>
  <c r="AF2431" i="1"/>
  <c r="AK2431" i="1"/>
  <c r="AF2428" i="1"/>
  <c r="AK2428" i="1"/>
  <c r="AF2426" i="1"/>
  <c r="AK2426" i="1"/>
  <c r="AF2427" i="1"/>
  <c r="AK2427" i="1"/>
  <c r="AF2432" i="1"/>
  <c r="AK2432" i="1"/>
  <c r="AF2430" i="1"/>
  <c r="AK2430" i="1"/>
  <c r="AF2429" i="1"/>
  <c r="AK2429" i="1"/>
  <c r="AF2433" i="1"/>
  <c r="AK2433" i="1"/>
  <c r="AF2435" i="1"/>
  <c r="AK2435" i="1"/>
  <c r="AF2434" i="1"/>
  <c r="AK2434" i="1"/>
  <c r="AF2436" i="1"/>
  <c r="AK2436" i="1"/>
  <c r="AF2437" i="1"/>
  <c r="AK2437" i="1"/>
  <c r="AF2438" i="1"/>
  <c r="AK2438" i="1"/>
  <c r="AF2439" i="1"/>
  <c r="AK2439" i="1"/>
  <c r="AF2440" i="1"/>
  <c r="AK2440" i="1"/>
  <c r="AF2441" i="1"/>
  <c r="AK2441" i="1"/>
  <c r="AF2442" i="1"/>
  <c r="AK2442" i="1"/>
  <c r="AF2443" i="1"/>
  <c r="AK2443" i="1"/>
  <c r="AF2445" i="1"/>
  <c r="AK2445" i="1"/>
  <c r="AF2444" i="1"/>
  <c r="AK2444" i="1"/>
  <c r="AF2446" i="1"/>
  <c r="AK2446" i="1"/>
  <c r="AF2448" i="1"/>
  <c r="AK2448" i="1"/>
  <c r="AF2447" i="1"/>
  <c r="AK2447" i="1"/>
  <c r="AF2449" i="1"/>
  <c r="AK2449" i="1"/>
  <c r="AF2450" i="1"/>
  <c r="AK2450" i="1"/>
  <c r="AF2451" i="1"/>
  <c r="AK2451" i="1"/>
  <c r="AF2452" i="1"/>
  <c r="AK2452" i="1"/>
  <c r="AF2453" i="1"/>
  <c r="AK2453" i="1"/>
  <c r="AF2455" i="1"/>
  <c r="AK2455" i="1"/>
  <c r="AF2454" i="1"/>
  <c r="AK2454" i="1"/>
  <c r="AF2456" i="1"/>
  <c r="AK2456" i="1"/>
  <c r="AF2457" i="1"/>
  <c r="AK2457" i="1"/>
  <c r="AF2458" i="1"/>
  <c r="AK2458" i="1"/>
  <c r="AF2459" i="1"/>
  <c r="AK2459" i="1"/>
  <c r="AF2460" i="1"/>
  <c r="AK2460" i="1"/>
  <c r="AF2461" i="1"/>
  <c r="AK2461" i="1"/>
  <c r="AF2462" i="1"/>
  <c r="AK2462" i="1"/>
  <c r="AF2463" i="1"/>
  <c r="AK2463" i="1"/>
  <c r="AF2464" i="1"/>
  <c r="AK2464" i="1"/>
  <c r="AF2465" i="1"/>
  <c r="AK2465" i="1"/>
  <c r="AF2466" i="1"/>
  <c r="AK2466" i="1"/>
  <c r="AF2467" i="1"/>
  <c r="AK2467" i="1"/>
  <c r="AF2468" i="1"/>
  <c r="AK2468" i="1"/>
  <c r="AF2469" i="1"/>
  <c r="AK2469" i="1"/>
  <c r="AF2470" i="1"/>
  <c r="AK2470" i="1"/>
  <c r="AF2471" i="1"/>
  <c r="AK2471" i="1"/>
  <c r="AF2472" i="1"/>
  <c r="AK2472" i="1"/>
  <c r="AF2473" i="1"/>
  <c r="AK2473" i="1"/>
  <c r="AF2474" i="1"/>
  <c r="AK2474" i="1"/>
  <c r="AF2475" i="1"/>
  <c r="AK2475" i="1"/>
  <c r="AF2476" i="1"/>
  <c r="AK2476" i="1"/>
  <c r="AF2477" i="1"/>
  <c r="AK2477" i="1"/>
  <c r="AF2478" i="1"/>
  <c r="AK2478" i="1"/>
  <c r="AF2479" i="1"/>
  <c r="AK2479" i="1"/>
  <c r="AF2480" i="1"/>
  <c r="AK2480" i="1"/>
  <c r="AF2481" i="1"/>
  <c r="AK2481" i="1"/>
  <c r="AF2483" i="1"/>
  <c r="AK2483" i="1"/>
  <c r="AF2482" i="1"/>
  <c r="AK2482" i="1"/>
  <c r="AF2484" i="1"/>
  <c r="AK2484" i="1"/>
  <c r="AF2485" i="1"/>
  <c r="AK2485" i="1"/>
  <c r="AF2486" i="1"/>
  <c r="AK2486" i="1"/>
  <c r="AF2487" i="1"/>
  <c r="AK2487" i="1"/>
  <c r="AF2488" i="1"/>
  <c r="AK2488" i="1"/>
  <c r="AF2489" i="1"/>
  <c r="AK2489" i="1"/>
  <c r="AF2490" i="1"/>
  <c r="AK2490" i="1"/>
  <c r="AF2491" i="1"/>
  <c r="AK2491" i="1"/>
  <c r="AF2492" i="1"/>
  <c r="AK2492" i="1"/>
  <c r="AF2493" i="1"/>
  <c r="AK2493" i="1"/>
  <c r="AF2494" i="1"/>
  <c r="AK2494" i="1"/>
  <c r="AF2495" i="1"/>
  <c r="AK2495" i="1"/>
  <c r="AF2496" i="1"/>
  <c r="AK2496" i="1"/>
  <c r="AF2497" i="1"/>
  <c r="AK2497" i="1"/>
  <c r="AF2499" i="1"/>
  <c r="AK2499" i="1"/>
  <c r="AF2498" i="1"/>
  <c r="AK2498" i="1"/>
  <c r="AF2500" i="1"/>
  <c r="AK2500" i="1"/>
  <c r="AF2501" i="1"/>
  <c r="AK2501" i="1"/>
  <c r="AF2502" i="1"/>
  <c r="AK2502" i="1"/>
  <c r="AF2503" i="1"/>
  <c r="AK2503" i="1"/>
  <c r="AF2504" i="1"/>
  <c r="AK2504" i="1"/>
  <c r="AF2505" i="1"/>
  <c r="AK2505" i="1"/>
  <c r="AF2506" i="1"/>
  <c r="AK2506" i="1"/>
  <c r="AF2509" i="1"/>
  <c r="AK2509" i="1"/>
  <c r="AF2507" i="1"/>
  <c r="AK2507" i="1"/>
  <c r="AF2508" i="1"/>
  <c r="AK2508" i="1"/>
  <c r="AF2510" i="1"/>
  <c r="AK2510" i="1"/>
  <c r="AF2511" i="1"/>
  <c r="AK2511" i="1"/>
  <c r="AF2512" i="1"/>
  <c r="AK2512" i="1"/>
  <c r="AF2513" i="1"/>
  <c r="AK2513" i="1"/>
  <c r="AF2515" i="1"/>
  <c r="AK2515" i="1"/>
  <c r="AF2514" i="1"/>
  <c r="AK2514" i="1"/>
  <c r="AF2516" i="1"/>
  <c r="AK2516" i="1"/>
  <c r="AF2517" i="1"/>
  <c r="AK2517" i="1"/>
  <c r="AF2518" i="1"/>
  <c r="AK2518" i="1"/>
  <c r="AF2519" i="1"/>
  <c r="AK2519" i="1"/>
  <c r="AF2520" i="1"/>
  <c r="AK2520" i="1"/>
  <c r="AF2521" i="1"/>
  <c r="AK2521" i="1"/>
  <c r="AF2522" i="1"/>
  <c r="AK2522" i="1"/>
  <c r="AF2523" i="1"/>
  <c r="AK2523" i="1"/>
  <c r="AF2524" i="1"/>
  <c r="AK2524" i="1"/>
  <c r="AF2525" i="1"/>
  <c r="AK2525" i="1"/>
  <c r="AF2526" i="1"/>
  <c r="AK2526" i="1"/>
  <c r="AF2527" i="1"/>
  <c r="AK2527" i="1"/>
  <c r="AF2528" i="1"/>
  <c r="AK2528" i="1"/>
  <c r="AF2529" i="1"/>
  <c r="AK2529" i="1"/>
  <c r="AF2530" i="1"/>
  <c r="AK2530" i="1"/>
  <c r="AF2534" i="1"/>
  <c r="AK2534" i="1"/>
  <c r="AF2531" i="1"/>
  <c r="AK2531" i="1"/>
  <c r="AF2532" i="1"/>
  <c r="AK2532" i="1"/>
  <c r="AF2533" i="1"/>
  <c r="AK2533" i="1"/>
  <c r="AF2535" i="1"/>
  <c r="AK2535" i="1"/>
  <c r="AF2536" i="1"/>
  <c r="AK2536" i="1"/>
  <c r="AF2537" i="1"/>
  <c r="AK2537" i="1"/>
  <c r="AF2538" i="1"/>
  <c r="AK2538" i="1"/>
  <c r="AF2539" i="1"/>
  <c r="AK2539" i="1"/>
  <c r="AF2540" i="1"/>
  <c r="AK2540" i="1"/>
  <c r="AF2541" i="1"/>
  <c r="AK2541" i="1"/>
  <c r="AF2542" i="1"/>
  <c r="AK2542" i="1"/>
  <c r="AF2543" i="1"/>
  <c r="AK2543" i="1"/>
  <c r="AF2544" i="1"/>
  <c r="AK2544" i="1"/>
  <c r="AF2545" i="1"/>
  <c r="AK2545" i="1"/>
  <c r="AF2546" i="1"/>
  <c r="AK2546" i="1"/>
  <c r="AF2547" i="1"/>
  <c r="AK2547" i="1"/>
  <c r="AF2548" i="1"/>
  <c r="AK2548" i="1"/>
  <c r="AF2549" i="1"/>
  <c r="AK2549" i="1"/>
  <c r="AF2550" i="1"/>
  <c r="AK2550" i="1"/>
  <c r="AF2551" i="1"/>
  <c r="AK2551" i="1"/>
  <c r="AF2552" i="1"/>
  <c r="AK2552" i="1"/>
  <c r="AF2554" i="1"/>
  <c r="AK2554" i="1"/>
  <c r="AF2553" i="1"/>
  <c r="AK2553" i="1"/>
  <c r="AF2555" i="1"/>
  <c r="AK2555" i="1"/>
  <c r="AF2556" i="1"/>
  <c r="AK2556" i="1"/>
  <c r="AF2557" i="1"/>
  <c r="AK2557" i="1"/>
  <c r="AF2558" i="1"/>
  <c r="AK2558" i="1"/>
  <c r="AF2559" i="1"/>
  <c r="AK2559" i="1"/>
  <c r="AF2560" i="1"/>
  <c r="AK2560" i="1"/>
  <c r="AF2561" i="1"/>
  <c r="AK2561" i="1"/>
  <c r="AF2562" i="1"/>
  <c r="AK2562" i="1"/>
  <c r="AF2563" i="1"/>
  <c r="AK2563" i="1"/>
  <c r="AF2564" i="1"/>
  <c r="AK2564" i="1"/>
  <c r="AF2565" i="1"/>
  <c r="AK2565" i="1"/>
  <c r="AF2566" i="1"/>
  <c r="AK2566" i="1"/>
  <c r="AF2569" i="1"/>
  <c r="AK2569" i="1"/>
  <c r="AF2567" i="1"/>
  <c r="AK2567" i="1"/>
  <c r="AF2568" i="1"/>
  <c r="AK2568" i="1"/>
  <c r="AF2570" i="1"/>
  <c r="AK2570" i="1"/>
  <c r="AF2571" i="1"/>
  <c r="AK2571" i="1"/>
  <c r="AF2572" i="1"/>
  <c r="AK2572" i="1"/>
  <c r="AF2573" i="1"/>
  <c r="AK2573" i="1"/>
  <c r="AF2574" i="1"/>
  <c r="AK2574" i="1"/>
  <c r="AF2575" i="1"/>
  <c r="AK2575" i="1"/>
  <c r="AF2576" i="1"/>
  <c r="AK2576" i="1"/>
  <c r="AF2577" i="1"/>
  <c r="AK2577" i="1"/>
  <c r="AF2578" i="1"/>
  <c r="AK2578" i="1"/>
  <c r="AF2579" i="1"/>
  <c r="AK2579" i="1"/>
  <c r="AF2580" i="1"/>
  <c r="AK2580" i="1"/>
  <c r="AF2581" i="1"/>
  <c r="AK2581" i="1"/>
  <c r="AF2582" i="1"/>
  <c r="AK2582" i="1"/>
  <c r="AF2583" i="1"/>
  <c r="AK2583" i="1"/>
  <c r="AF2584" i="1"/>
  <c r="AK2584" i="1"/>
  <c r="AF2585" i="1"/>
  <c r="AK2585" i="1"/>
  <c r="AF2586" i="1"/>
  <c r="AK2586" i="1"/>
  <c r="AF2587" i="1"/>
  <c r="AK2587" i="1"/>
  <c r="AF2588" i="1"/>
  <c r="AK2588" i="1"/>
  <c r="AF2589" i="1"/>
  <c r="AK2589" i="1"/>
  <c r="AF2590" i="1"/>
  <c r="AK2590" i="1"/>
  <c r="AF2591" i="1"/>
  <c r="AK2591" i="1"/>
  <c r="AF2592" i="1"/>
  <c r="AK2592" i="1"/>
  <c r="AF2593" i="1"/>
  <c r="AK2593" i="1"/>
  <c r="AF2594" i="1"/>
  <c r="AK2594" i="1"/>
  <c r="AF2595" i="1"/>
  <c r="AK2595" i="1"/>
  <c r="AF2596" i="1"/>
  <c r="AK2596" i="1"/>
  <c r="AF2597" i="1"/>
  <c r="AK2597" i="1"/>
  <c r="AF2598" i="1"/>
  <c r="AK2598" i="1"/>
  <c r="AF2599" i="1"/>
  <c r="AK2599" i="1"/>
  <c r="AF2601" i="1"/>
  <c r="AK2601" i="1"/>
  <c r="AF2600" i="1"/>
  <c r="AK2600" i="1"/>
  <c r="AF2602" i="1"/>
  <c r="AK2602" i="1"/>
  <c r="AF2605" i="1"/>
  <c r="AK2605" i="1"/>
  <c r="AF2603" i="1"/>
  <c r="AK2603" i="1"/>
  <c r="AF2604" i="1"/>
  <c r="AK2604" i="1"/>
  <c r="AF2606" i="1"/>
  <c r="AK2606" i="1"/>
  <c r="AF2607" i="1"/>
  <c r="AK2607" i="1"/>
  <c r="AF2608" i="1"/>
  <c r="AK2608" i="1"/>
  <c r="AF2609" i="1"/>
  <c r="AK2609" i="1"/>
  <c r="AF2610" i="1"/>
  <c r="AK2610" i="1"/>
  <c r="AF2611" i="1"/>
  <c r="AK2611" i="1"/>
  <c r="AF2612" i="1"/>
  <c r="AK2612" i="1"/>
  <c r="AF2613" i="1"/>
  <c r="AK2613" i="1"/>
  <c r="AF2614" i="1"/>
  <c r="AK2614" i="1"/>
  <c r="AF2615" i="1"/>
  <c r="AK2615" i="1"/>
  <c r="AF2616" i="1"/>
  <c r="AK2616" i="1"/>
  <c r="AF2617" i="1"/>
  <c r="AK2617" i="1"/>
  <c r="AF2618" i="1"/>
  <c r="AK2618" i="1"/>
  <c r="AF2619" i="1"/>
  <c r="AK2619" i="1"/>
  <c r="AF2620" i="1"/>
  <c r="AK2620" i="1"/>
  <c r="AF2621" i="1"/>
  <c r="AK2621" i="1"/>
  <c r="AF2622" i="1"/>
  <c r="AK2622" i="1"/>
  <c r="AF2623" i="1"/>
  <c r="AK2623" i="1"/>
  <c r="AF2624" i="1"/>
  <c r="AK2624" i="1"/>
  <c r="AF2625" i="1"/>
  <c r="AK2625" i="1"/>
  <c r="AF2626" i="1"/>
  <c r="AK2626" i="1"/>
  <c r="AF2628" i="1"/>
  <c r="AK2628" i="1"/>
  <c r="AF2627" i="1"/>
  <c r="AK2627" i="1"/>
  <c r="AF2629" i="1"/>
  <c r="AK2629" i="1"/>
  <c r="AF2630" i="1"/>
  <c r="AK2630" i="1"/>
  <c r="AF2631" i="1"/>
  <c r="AK2631" i="1"/>
  <c r="AF2632" i="1"/>
  <c r="AK2632" i="1"/>
  <c r="AF2633" i="1"/>
  <c r="AK2633" i="1"/>
  <c r="AF2634" i="1"/>
  <c r="AK2634" i="1"/>
  <c r="AF2635" i="1"/>
  <c r="AK2635" i="1"/>
  <c r="AF2636" i="1"/>
  <c r="AK2636" i="1"/>
  <c r="AF2641" i="1"/>
  <c r="AK2641" i="1"/>
  <c r="AF2637" i="1"/>
  <c r="AK2637" i="1"/>
  <c r="AF2638" i="1"/>
  <c r="AK2638" i="1"/>
  <c r="AF2639" i="1"/>
  <c r="AK2639" i="1"/>
  <c r="AF2640" i="1"/>
  <c r="AK2640" i="1"/>
  <c r="AF2642" i="1"/>
  <c r="AK2642" i="1"/>
  <c r="AF2643" i="1"/>
  <c r="AK2643" i="1"/>
  <c r="AF2644" i="1"/>
  <c r="AK2644" i="1"/>
  <c r="AF2645" i="1"/>
  <c r="AK2645" i="1"/>
  <c r="AF2646" i="1"/>
  <c r="AK2646" i="1"/>
  <c r="AF2647" i="1"/>
  <c r="AK2647" i="1"/>
  <c r="AF2648" i="1"/>
  <c r="AK2648" i="1"/>
  <c r="AF2649" i="1"/>
  <c r="AK2649" i="1"/>
  <c r="AF2650" i="1"/>
  <c r="AK2650" i="1"/>
  <c r="AF2651" i="1"/>
  <c r="AK2651" i="1"/>
  <c r="AF2652" i="1"/>
  <c r="AK2652" i="1"/>
  <c r="AF2653" i="1"/>
  <c r="AK2653" i="1"/>
  <c r="AF2654" i="1"/>
  <c r="AK2654" i="1"/>
  <c r="AF2655" i="1"/>
  <c r="AK2655" i="1"/>
  <c r="AF2656" i="1"/>
  <c r="AK2656" i="1"/>
  <c r="AF2657" i="1"/>
  <c r="AK2657" i="1"/>
  <c r="AF2658" i="1"/>
  <c r="AK2658" i="1"/>
  <c r="AF2659" i="1"/>
  <c r="AK2659" i="1"/>
  <c r="AF2660" i="1"/>
  <c r="AK2660" i="1"/>
  <c r="AF2661" i="1"/>
  <c r="AK2661" i="1"/>
  <c r="AF2662" i="1"/>
  <c r="AK2662" i="1"/>
  <c r="AF2663" i="1"/>
  <c r="AK2663" i="1"/>
  <c r="AF2664" i="1"/>
  <c r="AK2664" i="1"/>
  <c r="AF2665" i="1"/>
  <c r="AK2665" i="1"/>
  <c r="AF2666" i="1"/>
  <c r="AK2666" i="1"/>
  <c r="AF2667" i="1"/>
  <c r="AK2667" i="1"/>
  <c r="AF2668" i="1"/>
  <c r="AK2668" i="1"/>
  <c r="AF2669" i="1"/>
  <c r="AK2669" i="1"/>
  <c r="AF2670" i="1"/>
  <c r="AK2670" i="1"/>
  <c r="AF2672" i="1"/>
  <c r="AK2672" i="1"/>
  <c r="AF2671" i="1"/>
  <c r="AK2671" i="1"/>
  <c r="AF2673" i="1"/>
  <c r="AK2673" i="1"/>
  <c r="AF2674" i="1"/>
  <c r="AK2674" i="1"/>
  <c r="AF2675" i="1"/>
  <c r="AK2675" i="1"/>
  <c r="AF2677" i="1"/>
  <c r="AK2677" i="1"/>
  <c r="AF2679" i="1"/>
  <c r="AK2679" i="1"/>
  <c r="AF2676" i="1"/>
  <c r="AK2676" i="1"/>
  <c r="AF2678" i="1"/>
  <c r="AK2678" i="1"/>
  <c r="AF2680" i="1"/>
  <c r="AK2680" i="1"/>
  <c r="AF2681" i="1"/>
  <c r="AK2681" i="1"/>
  <c r="AF2684" i="1"/>
  <c r="AK2684" i="1"/>
  <c r="AF2685" i="1"/>
  <c r="AK2685" i="1"/>
  <c r="AF2682" i="1"/>
  <c r="AK2682" i="1"/>
  <c r="AF2683" i="1"/>
  <c r="AK2683" i="1"/>
  <c r="AF2686" i="1"/>
  <c r="AK2686" i="1"/>
  <c r="AF2688" i="1"/>
  <c r="AK2688" i="1"/>
  <c r="AF2689" i="1"/>
  <c r="AK2689" i="1"/>
  <c r="AF2687" i="1"/>
  <c r="AK2687" i="1"/>
  <c r="AF2690" i="1"/>
  <c r="AK2690" i="1"/>
  <c r="AF2691" i="1"/>
  <c r="AK2691" i="1"/>
  <c r="AF2692" i="1"/>
  <c r="AK2692" i="1"/>
  <c r="AF2693" i="1"/>
  <c r="AK2693" i="1"/>
  <c r="AF2694" i="1"/>
  <c r="AK2694" i="1"/>
  <c r="AF2695" i="1"/>
  <c r="AK2695" i="1"/>
  <c r="AF2696" i="1"/>
  <c r="AK2696" i="1"/>
  <c r="AF2697" i="1"/>
  <c r="AK2697" i="1"/>
  <c r="AF2699" i="1"/>
  <c r="AK2699" i="1"/>
  <c r="AF2698" i="1"/>
  <c r="AK2698" i="1"/>
  <c r="AF2700" i="1"/>
  <c r="AK2700" i="1"/>
  <c r="AF2705" i="1"/>
  <c r="AK2705" i="1"/>
  <c r="AF2701" i="1"/>
  <c r="AK2701" i="1"/>
  <c r="AF2703" i="1"/>
  <c r="AK2703" i="1"/>
  <c r="AF2702" i="1"/>
  <c r="AK2702" i="1"/>
  <c r="AF2704" i="1"/>
  <c r="AK2704" i="1"/>
  <c r="AF2706" i="1"/>
  <c r="AK2706" i="1"/>
  <c r="AF2707" i="1"/>
  <c r="AK2707" i="1"/>
  <c r="AF2708" i="1"/>
  <c r="AK2708" i="1"/>
  <c r="AF2709" i="1"/>
  <c r="AK2709" i="1"/>
  <c r="AF2710" i="1"/>
  <c r="AK2710" i="1"/>
  <c r="AF2711" i="1"/>
  <c r="AK2711" i="1"/>
  <c r="AF2713" i="1"/>
  <c r="AK2713" i="1"/>
  <c r="AF2714" i="1"/>
  <c r="AK2714" i="1"/>
  <c r="AF2712" i="1"/>
  <c r="AK2712" i="1"/>
  <c r="AF2716" i="1"/>
  <c r="AK2716" i="1"/>
  <c r="AF2717" i="1"/>
  <c r="AK2717" i="1"/>
  <c r="AF2715" i="1"/>
  <c r="AK2715" i="1"/>
  <c r="AF2718" i="1"/>
  <c r="AK2718" i="1"/>
  <c r="AF2719" i="1"/>
  <c r="AK2719" i="1"/>
  <c r="AF2720" i="1"/>
  <c r="AK2720" i="1"/>
  <c r="AF2721" i="1"/>
  <c r="AK2721" i="1"/>
  <c r="AF2722" i="1"/>
  <c r="AK2722" i="1"/>
  <c r="AF2723" i="1"/>
  <c r="AK2723" i="1"/>
  <c r="AF2725" i="1"/>
  <c r="AK2725" i="1"/>
  <c r="AF2726" i="1"/>
  <c r="AK2726" i="1"/>
  <c r="AF2727" i="1"/>
  <c r="AK2727" i="1"/>
  <c r="AF2724" i="1"/>
  <c r="AK2724" i="1"/>
  <c r="AF2728" i="1"/>
  <c r="AK2728" i="1"/>
  <c r="AF2729" i="1"/>
  <c r="AK2729" i="1"/>
  <c r="AF2730" i="1"/>
  <c r="AK2730" i="1"/>
  <c r="AF2731" i="1"/>
  <c r="AK2731" i="1"/>
  <c r="AF2732" i="1"/>
  <c r="AK2732" i="1"/>
  <c r="AF2733" i="1"/>
  <c r="AK2733" i="1"/>
  <c r="AF2734" i="1"/>
  <c r="AK2734" i="1"/>
  <c r="AF2736" i="1"/>
  <c r="AK2736" i="1"/>
  <c r="AF2737" i="1"/>
  <c r="AK2737" i="1"/>
  <c r="AF2738" i="1"/>
  <c r="AK2738" i="1"/>
  <c r="AF2735" i="1"/>
  <c r="AK2735" i="1"/>
  <c r="AF2739" i="1"/>
  <c r="AK2739" i="1"/>
  <c r="AF2740" i="1"/>
  <c r="AK2740" i="1"/>
  <c r="AF2741" i="1"/>
  <c r="AK2741" i="1"/>
  <c r="AF2742" i="1"/>
  <c r="AK2742" i="1"/>
  <c r="AF2743" i="1"/>
  <c r="AK2743" i="1"/>
  <c r="AF2744" i="1"/>
  <c r="AK2744" i="1"/>
  <c r="AF2745" i="1"/>
  <c r="AK2745" i="1"/>
  <c r="AF2748" i="1"/>
  <c r="AK2748" i="1"/>
  <c r="AF2749" i="1"/>
  <c r="AK2749" i="1"/>
  <c r="AF2746" i="1"/>
  <c r="AK2746" i="1"/>
  <c r="AF2747" i="1"/>
  <c r="AK2747" i="1"/>
  <c r="AF2750" i="1"/>
  <c r="AK2750" i="1"/>
  <c r="AF2751" i="1"/>
  <c r="AK2751" i="1"/>
  <c r="AF2752" i="1"/>
  <c r="AK2752" i="1"/>
  <c r="AF2753" i="1"/>
  <c r="AK2753" i="1"/>
  <c r="AF2754" i="1"/>
  <c r="AK2754" i="1"/>
  <c r="AF2755" i="1"/>
  <c r="AK2755" i="1"/>
  <c r="AF2756" i="1"/>
  <c r="AK2756" i="1"/>
  <c r="AF2757" i="1"/>
  <c r="AK2757" i="1"/>
  <c r="AF2758" i="1"/>
  <c r="AK2758" i="1"/>
  <c r="AF2760" i="1"/>
  <c r="AK2760" i="1"/>
  <c r="AF2761" i="1"/>
  <c r="AK2761" i="1"/>
  <c r="AF2759" i="1"/>
  <c r="AK2759" i="1"/>
  <c r="AF2762" i="1"/>
  <c r="AK2762" i="1"/>
  <c r="AF2763" i="1"/>
  <c r="AK2763" i="1"/>
  <c r="AF2764" i="1"/>
  <c r="AK2764" i="1"/>
  <c r="AF2765" i="1"/>
  <c r="AK2765" i="1"/>
  <c r="AF2766" i="1"/>
  <c r="AK2766" i="1"/>
  <c r="AF2767" i="1"/>
  <c r="AK2767" i="1"/>
  <c r="AF2768" i="1"/>
  <c r="AK2768" i="1"/>
  <c r="AF2770" i="1"/>
  <c r="AK2770" i="1"/>
  <c r="AF2771" i="1"/>
  <c r="AK2771" i="1"/>
  <c r="AF2769" i="1"/>
  <c r="AK2769" i="1"/>
  <c r="AF2772" i="1"/>
  <c r="AK2772" i="1"/>
  <c r="AF2773" i="1"/>
  <c r="AK2773" i="1"/>
  <c r="AF2774" i="1"/>
  <c r="AK2774" i="1"/>
  <c r="AF2775" i="1"/>
  <c r="AK2775" i="1"/>
  <c r="AF2776" i="1"/>
  <c r="AK2776" i="1"/>
  <c r="AF2777" i="1"/>
  <c r="AK2777" i="1"/>
  <c r="AF2778" i="1"/>
  <c r="AK2778" i="1"/>
  <c r="AF2779" i="1"/>
  <c r="AK2779" i="1"/>
  <c r="AF2780" i="1"/>
  <c r="AK2780" i="1"/>
  <c r="AF2781" i="1"/>
  <c r="AK2781" i="1"/>
  <c r="AF2782" i="1"/>
  <c r="AK2782" i="1"/>
  <c r="AF2784" i="1"/>
  <c r="AK2784" i="1"/>
  <c r="AF2783" i="1"/>
  <c r="AK2783" i="1"/>
  <c r="AF2785" i="1"/>
  <c r="AK2785" i="1"/>
  <c r="AF2786" i="1"/>
  <c r="AK2786" i="1"/>
  <c r="AF2787" i="1"/>
  <c r="AK2787" i="1"/>
  <c r="AF2788" i="1"/>
  <c r="AK2788" i="1"/>
  <c r="AF2789" i="1"/>
  <c r="AK2789" i="1"/>
  <c r="AF2790" i="1"/>
  <c r="AK2790" i="1"/>
  <c r="AF2793" i="1"/>
  <c r="AK2793" i="1"/>
  <c r="AF2794" i="1"/>
  <c r="AK2794" i="1"/>
  <c r="AF2795" i="1"/>
  <c r="AK2795" i="1"/>
  <c r="AF2791" i="1"/>
  <c r="AK2791" i="1"/>
  <c r="AF2792" i="1"/>
  <c r="AK2792" i="1"/>
  <c r="AF2796" i="1"/>
  <c r="AK2796" i="1"/>
  <c r="AF2797" i="1"/>
  <c r="AK2797" i="1"/>
  <c r="AF2798" i="1"/>
  <c r="AK2798" i="1"/>
  <c r="AF2799" i="1"/>
  <c r="AK2799" i="1"/>
  <c r="AF2801" i="1"/>
  <c r="AK2801" i="1"/>
  <c r="AF2800" i="1"/>
  <c r="AK2800" i="1"/>
  <c r="AF2802" i="1"/>
  <c r="AK2802" i="1"/>
  <c r="AF2803" i="1"/>
  <c r="AK2803" i="1"/>
  <c r="AF2804" i="1"/>
  <c r="AK2804" i="1"/>
  <c r="AF2805" i="1"/>
  <c r="AK2805" i="1"/>
  <c r="AF2806" i="1"/>
  <c r="AK2806" i="1"/>
  <c r="AF2807" i="1"/>
  <c r="AK2807" i="1"/>
  <c r="AF2808" i="1"/>
  <c r="AK2808" i="1"/>
  <c r="AF2814" i="1"/>
  <c r="AK2814" i="1"/>
  <c r="AF2810" i="1"/>
  <c r="AK2810" i="1"/>
  <c r="AF2811" i="1"/>
  <c r="AK2811" i="1"/>
  <c r="AF2809" i="1"/>
  <c r="AK2809" i="1"/>
  <c r="AF2812" i="1"/>
  <c r="AK2812" i="1"/>
  <c r="AF2813" i="1"/>
  <c r="AK2813" i="1"/>
  <c r="AF2815" i="1"/>
  <c r="AK2815" i="1"/>
  <c r="AF2817" i="1"/>
  <c r="AK2817" i="1"/>
  <c r="AF2816" i="1"/>
  <c r="AK2816" i="1"/>
  <c r="AF2818" i="1"/>
  <c r="AK2818" i="1"/>
  <c r="AF2819" i="1"/>
  <c r="AK2819" i="1"/>
  <c r="AF2820" i="1"/>
  <c r="AK2820" i="1"/>
  <c r="AF2821" i="1"/>
  <c r="AK2821" i="1"/>
  <c r="AF2823" i="1"/>
  <c r="AK2823" i="1"/>
  <c r="AF2822" i="1"/>
  <c r="AK2822" i="1"/>
  <c r="AF2826" i="1"/>
  <c r="AK2826" i="1"/>
  <c r="AF2825" i="1"/>
  <c r="AK2825" i="1"/>
  <c r="AF2824" i="1"/>
  <c r="AK2824" i="1"/>
  <c r="AF2827" i="1"/>
  <c r="AK2827" i="1"/>
  <c r="AF2835" i="1"/>
  <c r="AK2835" i="1"/>
  <c r="AF2829" i="1"/>
  <c r="AK2829" i="1"/>
  <c r="AF2836" i="1"/>
  <c r="AK2836" i="1"/>
  <c r="AF2837" i="1"/>
  <c r="AK2837" i="1"/>
  <c r="AF2831" i="1"/>
  <c r="AK2831" i="1"/>
  <c r="AF2832" i="1"/>
  <c r="AK2832" i="1"/>
  <c r="AF2838" i="1"/>
  <c r="AK2838" i="1"/>
  <c r="AF2834" i="1"/>
  <c r="AK2834" i="1"/>
  <c r="AF2839" i="1"/>
  <c r="AK2839" i="1"/>
  <c r="AF2828" i="1"/>
  <c r="AK2828" i="1"/>
  <c r="AF2833" i="1"/>
  <c r="AK2833" i="1"/>
  <c r="AF2830" i="1"/>
  <c r="AK2830" i="1"/>
  <c r="AF2840" i="1"/>
  <c r="AK2840" i="1"/>
  <c r="AF2841" i="1"/>
  <c r="AK2841" i="1"/>
  <c r="AF2842" i="1"/>
  <c r="AK2842" i="1"/>
  <c r="AF2850" i="1"/>
  <c r="AK2850" i="1"/>
  <c r="AF2851" i="1"/>
  <c r="AK2851" i="1"/>
  <c r="AF2846" i="1"/>
  <c r="AK2846" i="1"/>
  <c r="AF2847" i="1"/>
  <c r="AK2847" i="1"/>
  <c r="AF2848" i="1"/>
  <c r="AK2848" i="1"/>
  <c r="AF2845" i="1"/>
  <c r="AK2845" i="1"/>
  <c r="AF2852" i="1"/>
  <c r="AK2852" i="1"/>
  <c r="AF2849" i="1"/>
  <c r="AK2849" i="1"/>
  <c r="AF2844" i="1"/>
  <c r="AK2844" i="1"/>
  <c r="AF2843" i="1"/>
  <c r="AK2843" i="1"/>
  <c r="AF2854" i="1"/>
  <c r="AK2854" i="1"/>
  <c r="AF2853" i="1"/>
  <c r="AK2853" i="1"/>
  <c r="AF2855" i="1"/>
  <c r="AK2855" i="1"/>
  <c r="AF2856" i="1"/>
  <c r="AK2856" i="1"/>
  <c r="AF2857" i="1"/>
  <c r="AK2857" i="1"/>
  <c r="AF2860" i="1"/>
  <c r="AK2860" i="1"/>
  <c r="AF2858" i="1"/>
  <c r="AK2858" i="1"/>
  <c r="AF2859" i="1"/>
  <c r="AK2859" i="1"/>
  <c r="AF2861" i="1"/>
  <c r="AK2861" i="1"/>
  <c r="AF2862" i="1"/>
  <c r="AK2862" i="1"/>
  <c r="AF2864" i="1"/>
  <c r="AK2864" i="1"/>
  <c r="AF2863" i="1"/>
  <c r="AK2863" i="1"/>
  <c r="AF2865" i="1"/>
  <c r="AK2865" i="1"/>
  <c r="AF2866" i="1"/>
  <c r="AK2866" i="1"/>
  <c r="AF2867" i="1"/>
  <c r="AK2867" i="1"/>
  <c r="AF2868" i="1"/>
  <c r="AK2868" i="1"/>
  <c r="AF2869" i="1"/>
  <c r="AK2869" i="1"/>
  <c r="AF2870" i="1"/>
  <c r="AK2870" i="1"/>
  <c r="AF2872" i="1"/>
  <c r="AK2872" i="1"/>
  <c r="AF2871" i="1"/>
  <c r="AK2871" i="1"/>
  <c r="AF2873" i="1"/>
  <c r="AK2873" i="1"/>
  <c r="AF2875" i="1"/>
  <c r="AK2875" i="1"/>
  <c r="AF2874" i="1"/>
  <c r="AK2874" i="1"/>
  <c r="AF2877" i="1"/>
  <c r="AK2877" i="1"/>
  <c r="AF2878" i="1"/>
  <c r="AK2878" i="1"/>
  <c r="AF2876" i="1"/>
  <c r="AK2876" i="1"/>
  <c r="AF2879" i="1"/>
  <c r="AK2879" i="1"/>
  <c r="AF2880" i="1"/>
  <c r="AK2880" i="1"/>
  <c r="AF2881" i="1"/>
  <c r="AK2881" i="1"/>
  <c r="AF2883" i="1"/>
  <c r="AK2883" i="1"/>
  <c r="AF2882" i="1"/>
  <c r="AK2882" i="1"/>
  <c r="AF2884" i="1"/>
  <c r="AK2884" i="1"/>
  <c r="AF2885" i="1"/>
  <c r="AK2885" i="1"/>
  <c r="AF2886" i="1"/>
  <c r="AK2886" i="1"/>
  <c r="AF2887" i="1"/>
  <c r="AK2887" i="1"/>
  <c r="AF2889" i="1"/>
  <c r="AK2889" i="1"/>
  <c r="AF2888" i="1"/>
  <c r="AK2888" i="1"/>
  <c r="AF2890" i="1"/>
  <c r="AK2890" i="1"/>
  <c r="AF2891" i="1"/>
  <c r="AK2891" i="1"/>
  <c r="AF2892" i="1"/>
  <c r="AK2892" i="1"/>
  <c r="AF2901" i="1"/>
  <c r="AK2901" i="1"/>
  <c r="AF2895" i="1"/>
  <c r="AK2895" i="1"/>
  <c r="AF2894" i="1"/>
  <c r="AK2894" i="1"/>
  <c r="AF2905" i="1"/>
  <c r="AK2905" i="1"/>
  <c r="AF2898" i="1"/>
  <c r="AK2898" i="1"/>
  <c r="AF2899" i="1"/>
  <c r="AK2899" i="1"/>
  <c r="AF2896" i="1"/>
  <c r="AK2896" i="1"/>
  <c r="AF2904" i="1"/>
  <c r="AK2904" i="1"/>
  <c r="AF2897" i="1"/>
  <c r="AK2897" i="1"/>
  <c r="AF2902" i="1"/>
  <c r="AK2902" i="1"/>
  <c r="AF2906" i="1"/>
  <c r="AK2906" i="1"/>
  <c r="AF2893" i="1"/>
  <c r="AK2893" i="1"/>
  <c r="AF2900" i="1"/>
  <c r="AK2900" i="1"/>
  <c r="AF2903" i="1"/>
  <c r="AK2903" i="1"/>
  <c r="AF2907" i="1"/>
  <c r="AK2907" i="1"/>
  <c r="AF2910" i="1"/>
  <c r="AK2910" i="1"/>
  <c r="AF2909" i="1"/>
  <c r="AK2909" i="1"/>
  <c r="AF2908" i="1"/>
  <c r="AK2908" i="1"/>
  <c r="AF2911" i="1"/>
  <c r="AK2911" i="1"/>
  <c r="AF2912" i="1"/>
  <c r="AK2912" i="1"/>
  <c r="AF2913" i="1"/>
  <c r="AK2913" i="1"/>
  <c r="AF2914" i="1"/>
  <c r="AK2914" i="1"/>
  <c r="AF2915" i="1"/>
  <c r="AK2915" i="1"/>
  <c r="AF2917" i="1"/>
  <c r="AK2917" i="1"/>
  <c r="AF2916" i="1"/>
  <c r="AK2916" i="1"/>
  <c r="AF2918" i="1"/>
  <c r="AK2918" i="1"/>
  <c r="AF2919" i="1"/>
  <c r="AK2919" i="1"/>
  <c r="AF2920" i="1"/>
  <c r="AK2920" i="1"/>
  <c r="AF2921" i="1"/>
  <c r="AK2921" i="1"/>
  <c r="AF2922" i="1"/>
  <c r="AK2922" i="1"/>
  <c r="AF2923" i="1"/>
  <c r="AK2923" i="1"/>
  <c r="AF2924" i="1"/>
  <c r="AK2924" i="1"/>
  <c r="AF2925" i="1"/>
  <c r="AK2925" i="1"/>
  <c r="AF2926" i="1"/>
  <c r="AK2926" i="1"/>
  <c r="AF2927" i="1"/>
  <c r="AK2927" i="1"/>
  <c r="AF2930" i="1"/>
  <c r="AK2930" i="1"/>
  <c r="AF2931" i="1"/>
  <c r="AK2931" i="1"/>
  <c r="AF2928" i="1"/>
  <c r="AK2928" i="1"/>
  <c r="AF2932" i="1"/>
  <c r="AK2932" i="1"/>
  <c r="AF2929" i="1"/>
  <c r="AK2929" i="1"/>
  <c r="AF2934" i="1"/>
  <c r="AK2934" i="1"/>
  <c r="AF2933" i="1"/>
  <c r="AK2933" i="1"/>
  <c r="AF2935" i="1"/>
  <c r="AK2935" i="1"/>
  <c r="AF2937" i="1"/>
  <c r="AK2937" i="1"/>
  <c r="AF2938" i="1"/>
  <c r="AK2938" i="1"/>
  <c r="AF2936" i="1"/>
  <c r="AK2936" i="1"/>
  <c r="AF2940" i="1"/>
  <c r="AK2940" i="1"/>
  <c r="AF2939" i="1"/>
  <c r="AK2939" i="1"/>
  <c r="AF2941" i="1"/>
  <c r="AK2941" i="1"/>
  <c r="AF2942" i="1"/>
  <c r="AK2942" i="1"/>
  <c r="AF2944" i="1"/>
  <c r="AK2944" i="1"/>
  <c r="AF2943" i="1"/>
  <c r="AK2943" i="1"/>
  <c r="AF2945" i="1"/>
  <c r="AK2945" i="1"/>
  <c r="AF2948" i="1"/>
  <c r="AK2948" i="1"/>
  <c r="AF2947" i="1"/>
  <c r="AK2947" i="1"/>
  <c r="AF2946" i="1"/>
  <c r="AK2946" i="1"/>
  <c r="AF2949" i="1"/>
  <c r="AK2949" i="1"/>
  <c r="AF2950" i="1"/>
  <c r="AK2950" i="1"/>
  <c r="AF2951" i="1"/>
  <c r="AK2951" i="1"/>
  <c r="AF2953" i="1"/>
  <c r="AK2953" i="1"/>
  <c r="AF2952" i="1"/>
  <c r="AK2952" i="1"/>
  <c r="AF2954" i="1"/>
  <c r="AK2954" i="1"/>
  <c r="AF2955" i="1"/>
  <c r="AK2955" i="1"/>
  <c r="AF2956" i="1"/>
  <c r="AK2956" i="1"/>
  <c r="AF2957" i="1"/>
  <c r="AK2957" i="1"/>
  <c r="AF2958" i="1"/>
  <c r="AK2958" i="1"/>
  <c r="AF2959" i="1"/>
  <c r="AK2959" i="1"/>
  <c r="AF2960" i="1"/>
  <c r="AK2960" i="1"/>
  <c r="AF2961" i="1"/>
  <c r="AK2961" i="1"/>
  <c r="AF2962" i="1"/>
  <c r="AK2962" i="1"/>
  <c r="AF2963" i="1"/>
  <c r="AK2963" i="1"/>
  <c r="AF2965" i="1"/>
  <c r="AK2965" i="1"/>
  <c r="AF2971" i="1"/>
  <c r="AK2971" i="1"/>
  <c r="AF2978" i="1"/>
  <c r="AK2978" i="1"/>
  <c r="AF2966" i="1"/>
  <c r="AK2966" i="1"/>
  <c r="AF2980" i="1"/>
  <c r="AK2980" i="1"/>
  <c r="AF2964" i="1"/>
  <c r="AK2964" i="1"/>
  <c r="AF2967" i="1"/>
  <c r="AK2967" i="1"/>
  <c r="AF2970" i="1"/>
  <c r="AK2970" i="1"/>
  <c r="AF2968" i="1"/>
  <c r="AK2968" i="1"/>
  <c r="AF2973" i="1"/>
  <c r="AK2973" i="1"/>
  <c r="AF2969" i="1"/>
  <c r="AK2969" i="1"/>
  <c r="AF2974" i="1"/>
  <c r="AK2974" i="1"/>
  <c r="AF2979" i="1"/>
  <c r="AK2979" i="1"/>
  <c r="AF2977" i="1"/>
  <c r="AK2977" i="1"/>
  <c r="AF2972" i="1"/>
  <c r="AK2972" i="1"/>
  <c r="AF2975" i="1"/>
  <c r="AK2975" i="1"/>
  <c r="AF2976" i="1"/>
  <c r="AK2976" i="1"/>
  <c r="AF2983" i="1"/>
  <c r="AK2983" i="1"/>
  <c r="AF2981" i="1"/>
  <c r="AK2981" i="1"/>
  <c r="AF2982" i="1"/>
  <c r="AK2982" i="1"/>
  <c r="AF2985" i="1"/>
  <c r="AK2985" i="1"/>
  <c r="AF2984" i="1"/>
  <c r="AK2984" i="1"/>
  <c r="AF2986" i="1"/>
  <c r="AK2986" i="1"/>
  <c r="AF2988" i="1"/>
  <c r="AK2988" i="1"/>
  <c r="AF2987" i="1"/>
  <c r="AK2987" i="1"/>
  <c r="AF2990" i="1"/>
  <c r="AK2990" i="1"/>
  <c r="AF2989" i="1"/>
  <c r="AK2989" i="1"/>
  <c r="AF2991" i="1"/>
  <c r="AK2991" i="1"/>
  <c r="AF2992" i="1"/>
  <c r="AK2992" i="1"/>
  <c r="AF2993" i="1"/>
  <c r="AK2993" i="1"/>
  <c r="AF2994" i="1"/>
  <c r="AK2994" i="1"/>
  <c r="AF2995" i="1"/>
  <c r="AK2995" i="1"/>
  <c r="AF2996" i="1"/>
  <c r="AK2996" i="1"/>
  <c r="AF2997" i="1"/>
  <c r="AK2997" i="1"/>
  <c r="AF2998" i="1"/>
  <c r="AK2998" i="1"/>
  <c r="AF3000" i="1"/>
  <c r="AK3000" i="1"/>
  <c r="AF2999" i="1"/>
  <c r="AK2999" i="1"/>
  <c r="AF3001" i="1"/>
  <c r="AK3001" i="1"/>
  <c r="AF3002" i="1"/>
  <c r="AK3002" i="1"/>
  <c r="AF3004" i="1"/>
  <c r="AK3004" i="1"/>
  <c r="AF3003" i="1"/>
  <c r="AK3003" i="1"/>
  <c r="AF3005" i="1"/>
  <c r="AK3005" i="1"/>
  <c r="AF3006" i="1"/>
  <c r="AK3006" i="1"/>
  <c r="AF3007" i="1"/>
  <c r="AK3007" i="1"/>
  <c r="AF3008" i="1"/>
  <c r="AK3008" i="1"/>
  <c r="AF3009" i="1"/>
  <c r="AK3009" i="1"/>
  <c r="AF3010" i="1"/>
  <c r="AK3010" i="1"/>
  <c r="AF3012" i="1"/>
  <c r="AK3012" i="1"/>
  <c r="AF3011" i="1"/>
  <c r="AK3011" i="1"/>
  <c r="AF3013" i="1"/>
  <c r="AK3013" i="1"/>
  <c r="AF3014" i="1"/>
  <c r="AK3014" i="1"/>
  <c r="AF3016" i="1"/>
  <c r="AK3016" i="1"/>
  <c r="AF3015" i="1"/>
  <c r="AK3015" i="1"/>
  <c r="AF3017" i="1"/>
  <c r="AK3017" i="1"/>
  <c r="AF3018" i="1"/>
  <c r="AK3018" i="1"/>
  <c r="AF3019" i="1"/>
  <c r="AK3019" i="1"/>
  <c r="AF3020" i="1"/>
  <c r="AK3020" i="1"/>
  <c r="AF3021" i="1"/>
  <c r="AK3021" i="1"/>
  <c r="AF3022" i="1"/>
  <c r="AK3022" i="1"/>
  <c r="AF3023" i="1"/>
  <c r="AK3023" i="1"/>
  <c r="AF3026" i="1"/>
  <c r="AK3026" i="1"/>
  <c r="AF3024" i="1"/>
  <c r="AK3024" i="1"/>
  <c r="AF3025" i="1"/>
  <c r="AK3025" i="1"/>
  <c r="AF3028" i="1"/>
  <c r="AK3028" i="1"/>
  <c r="AF3027" i="1"/>
  <c r="AK3027" i="1"/>
  <c r="AF3029" i="1"/>
  <c r="AK3029" i="1"/>
  <c r="AF3030" i="1"/>
  <c r="AK3030" i="1"/>
  <c r="AF3031" i="1"/>
  <c r="AK3031" i="1"/>
  <c r="AF3032" i="1"/>
  <c r="AK3032" i="1"/>
  <c r="AF3034" i="1"/>
  <c r="AK3034" i="1"/>
  <c r="AF3033" i="1"/>
  <c r="AK3033" i="1"/>
  <c r="AF3035" i="1"/>
  <c r="AK3035" i="1"/>
  <c r="AF3036" i="1"/>
  <c r="AK3036" i="1"/>
  <c r="AF3037" i="1"/>
  <c r="AK3037" i="1"/>
  <c r="AF3038" i="1"/>
  <c r="AK3038" i="1"/>
  <c r="AF3039" i="1"/>
  <c r="AK3039" i="1"/>
  <c r="AF3040" i="1"/>
  <c r="AK3040" i="1"/>
  <c r="AF3042" i="1"/>
  <c r="AK3042" i="1"/>
  <c r="AF3041" i="1"/>
  <c r="AK3041" i="1"/>
  <c r="AF3043" i="1"/>
  <c r="AK3043" i="1"/>
  <c r="AF3044" i="1"/>
  <c r="AK3044" i="1"/>
  <c r="AF3045" i="1"/>
  <c r="AK3045" i="1"/>
  <c r="AF3046" i="1"/>
  <c r="AK3046" i="1"/>
  <c r="AF3050" i="1"/>
  <c r="AK3050" i="1"/>
  <c r="AF3049" i="1"/>
  <c r="AK3049" i="1"/>
  <c r="AF3048" i="1"/>
  <c r="AK3048" i="1"/>
  <c r="AF3047" i="1"/>
  <c r="AK3047" i="1"/>
  <c r="AF3051" i="1"/>
  <c r="AK3051" i="1"/>
  <c r="AF3054" i="1"/>
  <c r="AK3054" i="1"/>
  <c r="AF3052" i="1"/>
  <c r="AK3052" i="1"/>
  <c r="AF3053" i="1"/>
  <c r="AK3053" i="1"/>
  <c r="AF3055" i="1"/>
  <c r="AK3055" i="1"/>
  <c r="AF3056" i="1"/>
  <c r="AK3056" i="1"/>
  <c r="AF3057" i="1"/>
  <c r="AK3057" i="1"/>
  <c r="AF3058" i="1"/>
  <c r="AK3058" i="1"/>
  <c r="AF3059" i="1"/>
  <c r="AK3059" i="1"/>
  <c r="AF3060" i="1"/>
  <c r="AK3060" i="1"/>
  <c r="AF3061" i="1"/>
  <c r="AK3061" i="1"/>
  <c r="AF3062" i="1"/>
  <c r="AK3062" i="1"/>
  <c r="AF3064" i="1"/>
  <c r="AK3064" i="1"/>
  <c r="AF3063" i="1"/>
  <c r="AK3063" i="1"/>
  <c r="AF3065" i="1"/>
  <c r="AK3065" i="1"/>
  <c r="AF3066" i="1"/>
  <c r="AK3066" i="1"/>
  <c r="AF3067" i="1"/>
  <c r="AK3067" i="1"/>
  <c r="AF3068" i="1"/>
  <c r="AK3068" i="1"/>
  <c r="AF3069" i="1"/>
  <c r="AK3069" i="1"/>
  <c r="AF3070" i="1"/>
  <c r="AK3070" i="1"/>
  <c r="AF3074" i="1"/>
  <c r="AK3074" i="1"/>
  <c r="AF3073" i="1"/>
  <c r="AK3073" i="1"/>
  <c r="AF3071" i="1"/>
  <c r="AK3071" i="1"/>
  <c r="AF3072" i="1"/>
  <c r="AK3072" i="1"/>
  <c r="AF3075" i="1"/>
  <c r="AK3075" i="1"/>
  <c r="AF3076" i="1"/>
  <c r="AK3076" i="1"/>
  <c r="AF3077" i="1"/>
  <c r="AK3077" i="1"/>
  <c r="AF3079" i="1"/>
  <c r="AK3079" i="1"/>
  <c r="AF3078" i="1"/>
  <c r="AK3078" i="1"/>
  <c r="AF3080" i="1"/>
  <c r="AK3080" i="1"/>
  <c r="AF3082" i="1"/>
  <c r="AK3082" i="1"/>
  <c r="AF3083" i="1"/>
  <c r="AK3083" i="1"/>
  <c r="AF3081" i="1"/>
  <c r="AK3081" i="1"/>
  <c r="AF3084" i="1"/>
  <c r="AK3084" i="1"/>
  <c r="AF3087" i="1"/>
  <c r="AK3087" i="1"/>
  <c r="AF3085" i="1"/>
  <c r="AK3085" i="1"/>
  <c r="AF3086" i="1"/>
  <c r="AK3086" i="1"/>
  <c r="AF3088" i="1"/>
  <c r="AK3088" i="1"/>
  <c r="AF3089" i="1"/>
  <c r="AK3089" i="1"/>
  <c r="AF3090" i="1"/>
  <c r="AK3090" i="1"/>
  <c r="AF3091" i="1"/>
  <c r="AK3091" i="1"/>
  <c r="AF3093" i="1"/>
  <c r="AK3093" i="1"/>
  <c r="AF3092" i="1"/>
  <c r="AK3092" i="1"/>
  <c r="AF3094" i="1"/>
  <c r="AK3094" i="1"/>
  <c r="AF3095" i="1"/>
  <c r="AK3095" i="1"/>
  <c r="AF3096" i="1"/>
  <c r="AK3096" i="1"/>
  <c r="AF3097" i="1"/>
  <c r="AK3097" i="1"/>
  <c r="AF3098" i="1"/>
  <c r="AK3098" i="1"/>
  <c r="AF3099" i="1"/>
  <c r="AK3099" i="1"/>
  <c r="AF3100" i="1"/>
  <c r="AK3100" i="1"/>
  <c r="AF3101" i="1"/>
  <c r="AK3101" i="1"/>
  <c r="AF3103" i="1"/>
  <c r="AK3103" i="1"/>
  <c r="AF3102" i="1"/>
  <c r="AK3102" i="1"/>
  <c r="AF3104" i="1"/>
  <c r="AK3104" i="1"/>
  <c r="AF3107" i="1"/>
  <c r="AK3107" i="1"/>
  <c r="AF3106" i="1"/>
  <c r="AK3106" i="1"/>
  <c r="AF3105" i="1"/>
  <c r="AK3105" i="1"/>
  <c r="AF3109" i="1"/>
  <c r="AK3109" i="1"/>
  <c r="AF3108" i="1"/>
  <c r="AK3108" i="1"/>
  <c r="AF3110" i="1"/>
  <c r="AK3110" i="1"/>
  <c r="AF3111" i="1"/>
  <c r="AK3111" i="1"/>
  <c r="AF3112" i="1"/>
  <c r="AK3112" i="1"/>
  <c r="AF3115" i="1"/>
  <c r="AK3115" i="1"/>
  <c r="AF3113" i="1"/>
  <c r="AK3113" i="1"/>
  <c r="AF3114" i="1"/>
  <c r="AK3114" i="1"/>
  <c r="AF3116" i="1"/>
  <c r="AK3116" i="1"/>
  <c r="AF3117" i="1"/>
  <c r="AK3117" i="1"/>
  <c r="AF3118" i="1"/>
  <c r="AK3118" i="1"/>
  <c r="AF3119" i="1"/>
  <c r="AK3119" i="1"/>
  <c r="AF3120" i="1"/>
  <c r="AK3120" i="1"/>
  <c r="AF3121" i="1"/>
  <c r="AK3121" i="1"/>
  <c r="AF3123" i="1"/>
  <c r="AK3123" i="1"/>
  <c r="AF3122" i="1"/>
  <c r="AK3122" i="1"/>
  <c r="AF3124" i="1"/>
  <c r="AK3124" i="1"/>
  <c r="AF3126" i="1"/>
  <c r="AK3126" i="1"/>
  <c r="AF3127" i="1"/>
  <c r="AK3127" i="1"/>
  <c r="AF3128" i="1"/>
  <c r="AK3128" i="1"/>
  <c r="AF3129" i="1"/>
  <c r="AK3129" i="1"/>
  <c r="AF3125" i="1"/>
  <c r="AK3125" i="1"/>
  <c r="AF3130" i="1"/>
  <c r="AK3130" i="1"/>
  <c r="AF3134" i="1"/>
  <c r="AK3134" i="1"/>
  <c r="AF3131" i="1"/>
  <c r="AK3131" i="1"/>
  <c r="AF3132" i="1"/>
  <c r="AK3132" i="1"/>
  <c r="AF3133" i="1"/>
  <c r="AK3133" i="1"/>
  <c r="AF3135" i="1"/>
  <c r="AK3135" i="1"/>
  <c r="AF3136" i="1"/>
  <c r="AK3136" i="1"/>
  <c r="AF3137" i="1"/>
  <c r="AK3137" i="1"/>
  <c r="AF3138" i="1"/>
  <c r="AK3138" i="1"/>
  <c r="AF3140" i="1"/>
  <c r="AK3140" i="1"/>
  <c r="AF3139" i="1"/>
  <c r="AK3139" i="1"/>
  <c r="AF3141" i="1"/>
  <c r="AK3141" i="1"/>
  <c r="AF3142" i="1"/>
  <c r="AK3142" i="1"/>
  <c r="AF3144" i="1"/>
  <c r="AK3144" i="1"/>
  <c r="AF3143" i="1"/>
  <c r="AK3143" i="1"/>
  <c r="AF3145" i="1"/>
  <c r="AK3145" i="1"/>
  <c r="AF3146" i="1"/>
  <c r="AK3146" i="1"/>
  <c r="AF3147" i="1"/>
  <c r="AK3147" i="1"/>
  <c r="AF3148" i="1"/>
  <c r="AK3148" i="1"/>
  <c r="AF3149" i="1"/>
  <c r="AK3149" i="1"/>
  <c r="AF3150" i="1"/>
  <c r="AK3150" i="1"/>
  <c r="AF3151" i="1"/>
  <c r="AK3151" i="1"/>
  <c r="AF3153" i="1"/>
  <c r="AK3153" i="1"/>
  <c r="AF3154" i="1"/>
  <c r="AK3154" i="1"/>
  <c r="AF3152" i="1"/>
  <c r="AK3152" i="1"/>
  <c r="AF3155" i="1"/>
  <c r="AK3155" i="1"/>
  <c r="AF3158" i="1"/>
  <c r="AK3158" i="1"/>
  <c r="AF3156" i="1"/>
  <c r="AK3156" i="1"/>
  <c r="AF3157" i="1"/>
  <c r="AK3157" i="1"/>
  <c r="AF3159" i="1"/>
  <c r="AK3159" i="1"/>
  <c r="AF3160" i="1"/>
  <c r="AK3160" i="1"/>
  <c r="AF3161" i="1"/>
  <c r="AK3161" i="1"/>
  <c r="AF3163" i="1"/>
  <c r="AK3163" i="1"/>
  <c r="AF3162" i="1"/>
  <c r="AK3162" i="1"/>
  <c r="AF3165" i="1"/>
  <c r="AK3165" i="1"/>
  <c r="AF3166" i="1"/>
  <c r="AK3166" i="1"/>
  <c r="AF3164" i="1"/>
  <c r="AK3164" i="1"/>
  <c r="AF3167" i="1"/>
  <c r="AK3167" i="1"/>
  <c r="AF3168" i="1"/>
  <c r="AK3168" i="1"/>
  <c r="AF3169" i="1"/>
  <c r="AK3169" i="1"/>
  <c r="AF3170" i="1"/>
  <c r="AK3170" i="1"/>
  <c r="AF3171" i="1"/>
  <c r="AK3171" i="1"/>
  <c r="AF3172" i="1"/>
  <c r="AK3172" i="1"/>
  <c r="AF3173" i="1"/>
  <c r="AK3173" i="1"/>
  <c r="AF3174" i="1"/>
  <c r="AK3174" i="1"/>
  <c r="AF3175" i="1"/>
  <c r="AK3175" i="1"/>
  <c r="AF3176" i="1"/>
  <c r="AK3176" i="1"/>
  <c r="AF3177" i="1"/>
  <c r="AK3177" i="1"/>
  <c r="AF3179" i="1"/>
  <c r="AK3179" i="1"/>
  <c r="AF3178" i="1"/>
  <c r="AK3178" i="1"/>
  <c r="AF3180" i="1"/>
  <c r="AK3180" i="1"/>
  <c r="AF3181" i="1"/>
  <c r="AK3181" i="1"/>
  <c r="AF3184" i="1"/>
  <c r="AK3184" i="1"/>
  <c r="AF3182" i="1"/>
  <c r="AK3182" i="1"/>
  <c r="AF3183" i="1"/>
  <c r="AK3183" i="1"/>
  <c r="AF3185" i="1"/>
  <c r="AK3185" i="1"/>
  <c r="AF3186" i="1"/>
  <c r="AK3186" i="1"/>
  <c r="AF3187" i="1"/>
  <c r="AK3187" i="1"/>
  <c r="AF3189" i="1"/>
  <c r="AK3189" i="1"/>
  <c r="AF3188" i="1"/>
  <c r="AK3188" i="1"/>
  <c r="AF3190" i="1"/>
  <c r="AK3190" i="1"/>
  <c r="AF3191" i="1"/>
  <c r="AK3191" i="1"/>
  <c r="AF3192" i="1"/>
  <c r="AK3192" i="1"/>
  <c r="AF3193" i="1"/>
  <c r="AK3193" i="1"/>
  <c r="AF3194" i="1"/>
  <c r="AK3194" i="1"/>
  <c r="AF3195" i="1"/>
  <c r="AK3195" i="1"/>
  <c r="AF3196" i="1"/>
  <c r="AK3196" i="1"/>
  <c r="AF3201" i="1"/>
  <c r="AK3201" i="1"/>
  <c r="AF3197" i="1"/>
  <c r="AK3197" i="1"/>
  <c r="AF3198" i="1"/>
  <c r="AK3198" i="1"/>
  <c r="AF3199" i="1"/>
  <c r="AK3199" i="1"/>
  <c r="AF3200" i="1"/>
  <c r="AK3200" i="1"/>
  <c r="AF3202" i="1"/>
  <c r="AK3202" i="1"/>
  <c r="AF3203" i="1"/>
  <c r="AK3203" i="1"/>
  <c r="AF3204" i="1"/>
  <c r="AK3204" i="1"/>
  <c r="AF3205" i="1"/>
  <c r="AK3205" i="1"/>
  <c r="AF3206" i="1"/>
  <c r="AK3206" i="1"/>
  <c r="AF3207" i="1"/>
  <c r="AK3207" i="1"/>
  <c r="AF3208" i="1"/>
  <c r="AK3208" i="1"/>
  <c r="AF3210" i="1"/>
  <c r="AK3210" i="1"/>
  <c r="AF3209" i="1"/>
  <c r="AK3209" i="1"/>
  <c r="AF3211" i="1"/>
  <c r="AK3211" i="1"/>
  <c r="AF3212" i="1"/>
  <c r="AK3212" i="1"/>
  <c r="AF3213" i="1"/>
  <c r="AK3213" i="1"/>
  <c r="AF3214" i="1"/>
  <c r="AK3214" i="1"/>
  <c r="AF3215" i="1"/>
  <c r="AK3215" i="1"/>
  <c r="AF3216" i="1"/>
  <c r="AK3216" i="1"/>
  <c r="AF3217" i="1"/>
  <c r="AK3217" i="1"/>
  <c r="AF3218" i="1"/>
  <c r="AK3218" i="1"/>
  <c r="AF3220" i="1"/>
  <c r="AK3220" i="1"/>
  <c r="AF3222" i="1"/>
  <c r="AK3222" i="1"/>
  <c r="AF3219" i="1"/>
  <c r="AK3219" i="1"/>
  <c r="AF3221" i="1"/>
  <c r="AK3221" i="1"/>
  <c r="AF3223" i="1"/>
  <c r="AK3223" i="1"/>
  <c r="AF3224" i="1"/>
  <c r="AK3224" i="1"/>
  <c r="AF3225" i="1"/>
  <c r="AK3225" i="1"/>
  <c r="AF3226" i="1"/>
  <c r="AK3226" i="1"/>
  <c r="AF3231" i="1"/>
  <c r="AK3231" i="1"/>
  <c r="AF3227" i="1"/>
  <c r="AK3227" i="1"/>
  <c r="AF3228" i="1"/>
  <c r="AK3228" i="1"/>
  <c r="AF3229" i="1"/>
  <c r="AK3229" i="1"/>
  <c r="AF3230" i="1"/>
  <c r="AK3230" i="1"/>
  <c r="AF3232" i="1"/>
  <c r="AK3232" i="1"/>
  <c r="AF3233" i="1"/>
  <c r="AK3233" i="1"/>
  <c r="AF3235" i="1"/>
  <c r="AK3235" i="1"/>
  <c r="AF3234" i="1"/>
  <c r="AK3234" i="1"/>
  <c r="AF3236" i="1"/>
  <c r="AK3236" i="1"/>
  <c r="AF3237" i="1"/>
  <c r="AK3237" i="1"/>
  <c r="AF3238" i="1"/>
  <c r="AK3238" i="1"/>
  <c r="AF3239" i="1"/>
  <c r="AK3239" i="1"/>
  <c r="AF3240" i="1"/>
  <c r="AK3240" i="1"/>
  <c r="AF3241" i="1"/>
  <c r="AK3241" i="1"/>
  <c r="AF3242" i="1"/>
  <c r="AK3242" i="1"/>
  <c r="AF3243" i="1"/>
  <c r="AK3243" i="1"/>
  <c r="AF3244" i="1"/>
  <c r="AK3244" i="1"/>
  <c r="AF3246" i="1"/>
  <c r="AK3246" i="1"/>
  <c r="AF3245" i="1"/>
  <c r="AK3245" i="1"/>
  <c r="AF3248" i="1"/>
  <c r="AK3248" i="1"/>
  <c r="AF3247" i="1"/>
  <c r="AK3247" i="1"/>
  <c r="AF3249" i="1"/>
  <c r="AK3249" i="1"/>
  <c r="AF3251" i="1"/>
  <c r="AK3251" i="1"/>
  <c r="AF3250" i="1"/>
  <c r="AK3250" i="1"/>
  <c r="AF3252" i="1"/>
  <c r="AK3252" i="1"/>
  <c r="AF3254" i="1"/>
  <c r="AK3254" i="1"/>
  <c r="AF3253" i="1"/>
  <c r="AK3253" i="1"/>
  <c r="AF3255" i="1"/>
  <c r="AK3255" i="1"/>
  <c r="AF3258" i="1"/>
  <c r="AK3258" i="1"/>
  <c r="AF3257" i="1"/>
  <c r="AK3257" i="1"/>
  <c r="AF3256" i="1"/>
  <c r="AK3256" i="1"/>
  <c r="AF3260" i="1"/>
  <c r="AK3260" i="1"/>
  <c r="AF3259" i="1"/>
  <c r="AK3259" i="1"/>
  <c r="AF3261" i="1"/>
  <c r="AK3261" i="1"/>
  <c r="AF3262" i="1"/>
  <c r="AK3262" i="1"/>
  <c r="AF3263" i="1"/>
  <c r="AK3263" i="1"/>
  <c r="AF3264" i="1"/>
  <c r="AK3264" i="1"/>
  <c r="AF3265" i="1"/>
  <c r="AK3265" i="1"/>
  <c r="AF3266" i="1"/>
  <c r="AK3266" i="1"/>
  <c r="AF3267" i="1"/>
  <c r="AK3267" i="1"/>
  <c r="AF3268" i="1"/>
  <c r="AK3268" i="1"/>
  <c r="AF3269" i="1"/>
  <c r="AK3269" i="1"/>
  <c r="AF3270" i="1"/>
  <c r="AK3270" i="1"/>
  <c r="AF3271" i="1"/>
  <c r="AK3271" i="1"/>
  <c r="AF3273" i="1"/>
  <c r="AK3273" i="1"/>
  <c r="AF3272" i="1"/>
  <c r="AK3272" i="1"/>
  <c r="AF3274" i="1"/>
  <c r="AK3274" i="1"/>
  <c r="AF3275" i="1"/>
  <c r="AK3275" i="1"/>
  <c r="AF3276" i="1"/>
  <c r="AK3276" i="1"/>
  <c r="AF3277" i="1"/>
  <c r="AK3277" i="1"/>
  <c r="AF3278" i="1"/>
  <c r="AK3278" i="1"/>
  <c r="AF3279" i="1"/>
  <c r="AK3279" i="1"/>
  <c r="AF3280" i="1"/>
  <c r="AK3280" i="1"/>
  <c r="AF3283" i="1"/>
  <c r="AK3283" i="1"/>
  <c r="AF3281" i="1"/>
  <c r="AK3281" i="1"/>
  <c r="AF3282" i="1"/>
  <c r="AK3282" i="1"/>
  <c r="AF3284" i="1"/>
  <c r="AK3284" i="1"/>
  <c r="AF3285" i="1"/>
  <c r="AK3285" i="1"/>
  <c r="AF3286" i="1"/>
  <c r="AK3286" i="1"/>
  <c r="AF3287" i="1"/>
  <c r="AK3287" i="1"/>
  <c r="AF3288" i="1"/>
  <c r="AK3288" i="1"/>
  <c r="AF3289" i="1"/>
  <c r="AK3289" i="1"/>
  <c r="AF3290" i="1"/>
  <c r="AK3290" i="1"/>
  <c r="AF3291" i="1"/>
  <c r="AK3291" i="1"/>
  <c r="AF3292" i="1"/>
  <c r="AK3292" i="1"/>
  <c r="AF3293" i="1"/>
  <c r="AK3293" i="1"/>
  <c r="AF3295" i="1"/>
  <c r="AK3295" i="1"/>
  <c r="AF3297" i="1"/>
  <c r="AK3297" i="1"/>
  <c r="AF3294" i="1"/>
  <c r="AK3294" i="1"/>
  <c r="AF3296" i="1"/>
  <c r="AK3296" i="1"/>
  <c r="AF3298" i="1"/>
  <c r="AK3298" i="1"/>
  <c r="AF3300" i="1"/>
  <c r="AK3300" i="1"/>
  <c r="AF3299" i="1"/>
  <c r="AK3299" i="1"/>
  <c r="AF3301" i="1"/>
  <c r="AK3301" i="1"/>
  <c r="AF3303" i="1"/>
  <c r="AK3303" i="1"/>
  <c r="AF3302" i="1"/>
  <c r="AK3302" i="1"/>
  <c r="AF3304" i="1"/>
  <c r="AK3304" i="1"/>
  <c r="AF3305" i="1"/>
  <c r="AK3305" i="1"/>
  <c r="AF3306" i="1"/>
  <c r="AK3306" i="1"/>
  <c r="AF3307" i="1"/>
  <c r="AK3307" i="1"/>
  <c r="AF3308" i="1"/>
  <c r="AK3308" i="1"/>
  <c r="AF3309" i="1"/>
  <c r="AK3309" i="1"/>
  <c r="AF3310" i="1"/>
  <c r="AK3310" i="1"/>
  <c r="AF3311" i="1"/>
  <c r="AK3311" i="1"/>
  <c r="AF3312" i="1"/>
  <c r="AK3312" i="1"/>
  <c r="AF3313" i="1"/>
  <c r="AK3313" i="1"/>
  <c r="AF3316" i="1"/>
  <c r="AK3316" i="1"/>
  <c r="AF3314" i="1"/>
  <c r="AK3314" i="1"/>
  <c r="AF3315" i="1"/>
  <c r="AK3315" i="1"/>
  <c r="AF3317" i="1"/>
  <c r="AK3317" i="1"/>
  <c r="AF3318" i="1"/>
  <c r="AK3318" i="1"/>
  <c r="AF3319" i="1"/>
  <c r="AK3319" i="1"/>
  <c r="AF3320" i="1"/>
  <c r="AK3320" i="1"/>
  <c r="AF3321" i="1"/>
  <c r="AK3321" i="1"/>
  <c r="AF3322" i="1"/>
  <c r="AK3322" i="1"/>
  <c r="AF3323" i="1"/>
  <c r="AK3323" i="1"/>
  <c r="AF3324" i="1"/>
  <c r="AK3324" i="1"/>
  <c r="AF3327" i="1"/>
  <c r="AK3327" i="1"/>
  <c r="AF3326" i="1"/>
  <c r="AK3326" i="1"/>
  <c r="AF3325" i="1"/>
  <c r="AK3325" i="1"/>
  <c r="AF3328" i="1"/>
  <c r="AK3328" i="1"/>
  <c r="AF3329" i="1"/>
  <c r="AK3329" i="1"/>
  <c r="AF3330" i="1"/>
  <c r="AK3330" i="1"/>
  <c r="AF3349" i="1"/>
  <c r="AK3349" i="1"/>
  <c r="AF3347" i="1"/>
  <c r="AK3347" i="1"/>
  <c r="AF3331" i="1"/>
  <c r="AK3331" i="1"/>
  <c r="AF3342" i="1"/>
  <c r="AK3342" i="1"/>
  <c r="AF3344" i="1"/>
  <c r="AK3344" i="1"/>
  <c r="AF3351" i="1"/>
  <c r="AK3351" i="1"/>
  <c r="AF3335" i="1"/>
  <c r="AK3335" i="1"/>
  <c r="AF3353" i="1"/>
  <c r="AK3353" i="1"/>
  <c r="AF3354" i="1"/>
  <c r="AK3354" i="1"/>
  <c r="AF3332" i="1"/>
  <c r="AK3332" i="1"/>
  <c r="AF3339" i="1"/>
  <c r="AK3339" i="1"/>
  <c r="AF3336" i="1"/>
  <c r="AK3336" i="1"/>
  <c r="AF3333" i="1"/>
  <c r="AK3333" i="1"/>
  <c r="AF3346" i="1"/>
  <c r="AK3346" i="1"/>
  <c r="AF3343" i="1"/>
  <c r="AK3343" i="1"/>
  <c r="AF3355" i="1"/>
  <c r="AK3355" i="1"/>
  <c r="AF3356" i="1"/>
  <c r="AK3356" i="1"/>
  <c r="AF3341" i="1"/>
  <c r="AK3341" i="1"/>
  <c r="AF3357" i="1"/>
  <c r="AK3357" i="1"/>
  <c r="AF3348" i="1"/>
  <c r="AK3348" i="1"/>
  <c r="AF3358" i="1"/>
  <c r="AK3358" i="1"/>
  <c r="AF3352" i="1"/>
  <c r="AK3352" i="1"/>
  <c r="AF3350" i="1"/>
  <c r="AK3350" i="1"/>
  <c r="AF3345" i="1"/>
  <c r="AK3345" i="1"/>
  <c r="AF3359" i="1"/>
  <c r="AK3359" i="1"/>
  <c r="AF3334" i="1"/>
  <c r="AK3334" i="1"/>
  <c r="AF3340" i="1"/>
  <c r="AK3340" i="1"/>
  <c r="AF3337" i="1"/>
  <c r="AK3337" i="1"/>
  <c r="AF3338" i="1"/>
  <c r="AK3338" i="1"/>
  <c r="AF3360" i="1"/>
  <c r="AK3360" i="1"/>
  <c r="AF3361" i="1"/>
  <c r="AK3361" i="1"/>
  <c r="AF3363" i="1"/>
  <c r="AK3363" i="1"/>
  <c r="AF3362" i="1"/>
  <c r="AK3362" i="1"/>
  <c r="AF3364" i="1"/>
  <c r="AK3364" i="1"/>
  <c r="AF3365" i="1"/>
  <c r="AK3365" i="1"/>
  <c r="AF3367" i="1"/>
  <c r="AK3367" i="1"/>
  <c r="AF3366" i="1"/>
  <c r="AK3366" i="1"/>
  <c r="AF3368" i="1"/>
  <c r="AK3368" i="1"/>
  <c r="AF3369" i="1"/>
  <c r="AK3369" i="1"/>
  <c r="AF3370" i="1"/>
  <c r="AK3370" i="1"/>
  <c r="AF3371" i="1"/>
  <c r="AK3371" i="1"/>
  <c r="AF3372" i="1"/>
  <c r="AK3372" i="1"/>
  <c r="AF3373" i="1"/>
  <c r="AK3373" i="1"/>
  <c r="AF3375" i="1"/>
  <c r="AK3375" i="1"/>
  <c r="AF3374" i="1"/>
  <c r="AK3374" i="1"/>
  <c r="AF3376" i="1"/>
  <c r="AK3376" i="1"/>
  <c r="AF3377" i="1"/>
  <c r="AK3377" i="1"/>
  <c r="AF3378" i="1"/>
  <c r="AK3378" i="1"/>
  <c r="AF3379" i="1"/>
  <c r="AK3379" i="1"/>
  <c r="AF3381" i="1"/>
  <c r="AK3381" i="1"/>
  <c r="AF3382" i="1"/>
  <c r="AK3382" i="1"/>
  <c r="AF3380" i="1"/>
  <c r="AK3380" i="1"/>
  <c r="AF3383" i="1"/>
  <c r="AK3383" i="1"/>
  <c r="AF3385" i="1"/>
  <c r="AK3385" i="1"/>
  <c r="AF3384" i="1"/>
  <c r="AK3384" i="1"/>
  <c r="AF3388" i="1"/>
  <c r="AK3388" i="1"/>
  <c r="AF3390" i="1"/>
  <c r="AK3390" i="1"/>
  <c r="AF3387" i="1"/>
  <c r="AK3387" i="1"/>
  <c r="AF3386" i="1"/>
  <c r="AK3386" i="1"/>
  <c r="AF3389" i="1"/>
  <c r="AK3389" i="1"/>
  <c r="AF3392" i="1"/>
  <c r="AK3392" i="1"/>
  <c r="AF3391" i="1"/>
  <c r="AK3391" i="1"/>
  <c r="AF3393" i="1"/>
  <c r="AK3393" i="1"/>
  <c r="AF3394" i="1"/>
  <c r="AK3394" i="1"/>
  <c r="AF3395" i="1"/>
  <c r="AK3395" i="1"/>
  <c r="AF3396" i="1"/>
  <c r="AK3396" i="1"/>
  <c r="AF3397" i="1"/>
  <c r="AK3397" i="1"/>
  <c r="AF3398" i="1"/>
  <c r="AK3398" i="1"/>
  <c r="AF3399" i="1"/>
  <c r="AK3399" i="1"/>
  <c r="AF3401" i="1"/>
  <c r="AK3401" i="1"/>
  <c r="AF3400" i="1"/>
  <c r="AK3400" i="1"/>
  <c r="AF3402" i="1"/>
  <c r="AK3402" i="1"/>
  <c r="AF3403" i="1"/>
  <c r="AK3403" i="1"/>
  <c r="AF3404" i="1"/>
  <c r="AK3404" i="1"/>
  <c r="AF3406" i="1"/>
  <c r="AK3406" i="1"/>
  <c r="AF3405" i="1"/>
  <c r="AK3405" i="1"/>
  <c r="AF3407" i="1"/>
  <c r="AK3407" i="1"/>
  <c r="AF3408" i="1"/>
  <c r="AK3408" i="1"/>
  <c r="AF3409" i="1"/>
  <c r="AK3409" i="1"/>
  <c r="AF3410" i="1"/>
  <c r="AK3410" i="1"/>
  <c r="AF3411" i="1"/>
  <c r="AK3411" i="1"/>
  <c r="AF3412" i="1"/>
  <c r="AK3412" i="1"/>
  <c r="AF3413" i="1"/>
  <c r="AK3413" i="1"/>
  <c r="AF3414" i="1"/>
  <c r="AK3414" i="1"/>
  <c r="AF3415" i="1"/>
  <c r="AK3415" i="1"/>
  <c r="AF3417" i="1"/>
  <c r="AK3417" i="1"/>
  <c r="AF3418" i="1"/>
  <c r="AK3418" i="1"/>
  <c r="AF3416" i="1"/>
  <c r="AK3416" i="1"/>
  <c r="AF3420" i="1"/>
  <c r="AK3420" i="1"/>
  <c r="AF3419" i="1"/>
  <c r="AK3419" i="1"/>
  <c r="AF3421" i="1"/>
  <c r="AK3421" i="1"/>
  <c r="AF3422" i="1"/>
  <c r="AK3422" i="1"/>
  <c r="AF3423" i="1"/>
  <c r="AK3423" i="1"/>
  <c r="AF3424" i="1"/>
  <c r="AK3424" i="1"/>
  <c r="AF3425" i="1"/>
  <c r="AK3425" i="1"/>
  <c r="AF3426" i="1"/>
  <c r="AK3426" i="1"/>
  <c r="AF3427" i="1"/>
  <c r="AK3427" i="1"/>
  <c r="AF3428" i="1"/>
  <c r="AG3428" i="1"/>
  <c r="AK3428" i="1"/>
  <c r="AL3428" i="1"/>
  <c r="AF3429" i="1"/>
  <c r="AK3429" i="1"/>
  <c r="AF3430" i="1"/>
  <c r="AK3430" i="1"/>
  <c r="AF3431" i="1"/>
  <c r="AK3431" i="1"/>
  <c r="AF3432" i="1"/>
  <c r="AK3432" i="1"/>
  <c r="AF3433" i="1"/>
  <c r="AK3433" i="1"/>
  <c r="AF3434" i="1"/>
  <c r="AK3434" i="1"/>
  <c r="AF3435" i="1"/>
  <c r="AK3435" i="1"/>
  <c r="AF3436" i="1"/>
  <c r="AK3436" i="1"/>
  <c r="AF3439" i="1"/>
  <c r="AK3439" i="1"/>
  <c r="AF3437" i="1"/>
  <c r="AK3437" i="1"/>
  <c r="AF3438" i="1"/>
  <c r="AK3438" i="1"/>
  <c r="AF3440" i="1"/>
  <c r="AK3440" i="1"/>
  <c r="AF3441" i="1"/>
  <c r="AK3441" i="1"/>
  <c r="AF3442" i="1"/>
  <c r="AK3442" i="1"/>
  <c r="AF3444" i="1"/>
  <c r="AK3444" i="1"/>
  <c r="AF3443" i="1"/>
  <c r="AK3443" i="1"/>
  <c r="AF3445" i="1"/>
  <c r="AK3445" i="1"/>
  <c r="AF3446" i="1"/>
  <c r="AK3446" i="1"/>
  <c r="AF3447" i="1"/>
  <c r="AK3447" i="1"/>
  <c r="AF3448" i="1"/>
  <c r="AK3448" i="1"/>
  <c r="AF3449" i="1"/>
  <c r="AK3449" i="1"/>
  <c r="AF3450" i="1"/>
  <c r="AK3450" i="1"/>
  <c r="AF3451" i="1"/>
  <c r="AG3451" i="1"/>
  <c r="AK3451" i="1"/>
  <c r="AL3451" i="1"/>
  <c r="AF3453" i="1"/>
  <c r="AG3453" i="1"/>
  <c r="AK3453" i="1"/>
  <c r="AL3453" i="1"/>
  <c r="AF3452" i="1"/>
  <c r="AG3452" i="1"/>
  <c r="AK3452" i="1"/>
  <c r="AL3452" i="1"/>
  <c r="AF3454" i="1"/>
  <c r="AK3454" i="1"/>
  <c r="AF3455" i="1"/>
  <c r="AK3455" i="1"/>
  <c r="AF3456" i="1"/>
  <c r="AK3456" i="1"/>
  <c r="AF3457" i="1"/>
  <c r="AK3457" i="1"/>
  <c r="AF3458" i="1"/>
  <c r="AK3458" i="1"/>
  <c r="AF3460" i="1"/>
  <c r="AK3460" i="1"/>
  <c r="AF3459" i="1"/>
  <c r="AK3459" i="1"/>
  <c r="AF3461" i="1"/>
  <c r="AK3461" i="1"/>
  <c r="AF3462" i="1"/>
  <c r="AK3462" i="1"/>
  <c r="AF3463" i="1"/>
  <c r="AK3463" i="1"/>
  <c r="AF3465" i="1"/>
  <c r="AK3465" i="1"/>
  <c r="AF3464" i="1"/>
  <c r="AK3464" i="1"/>
  <c r="AF3466" i="1"/>
  <c r="AK3466" i="1"/>
  <c r="AF3469" i="1"/>
  <c r="AK3469" i="1"/>
  <c r="AF3467" i="1"/>
  <c r="AK3467" i="1"/>
  <c r="AF3468" i="1"/>
  <c r="AK3468" i="1"/>
  <c r="AF3471" i="1"/>
  <c r="AK3471" i="1"/>
  <c r="AF3473" i="1"/>
  <c r="AK3473" i="1"/>
  <c r="AF3470" i="1"/>
  <c r="AK3470" i="1"/>
  <c r="AF3472" i="1"/>
  <c r="AK3472" i="1"/>
  <c r="AF3474" i="1"/>
  <c r="AK3474" i="1"/>
  <c r="AF3475" i="1"/>
  <c r="AK3475" i="1"/>
  <c r="AF3476" i="1"/>
  <c r="AK3476" i="1"/>
  <c r="AF3477" i="1"/>
  <c r="AK3477" i="1"/>
  <c r="AF3478" i="1"/>
  <c r="AK3478" i="1"/>
  <c r="AF3479" i="1"/>
  <c r="AK3479" i="1"/>
  <c r="AF3480" i="1"/>
  <c r="AK3480" i="1"/>
  <c r="AF3481" i="1"/>
  <c r="AK3481" i="1"/>
  <c r="AF3482" i="1"/>
  <c r="AK3482" i="1"/>
  <c r="AF3483" i="1"/>
  <c r="AK3483" i="1"/>
  <c r="AF3485" i="1"/>
  <c r="AK3485" i="1"/>
  <c r="AF3484" i="1"/>
  <c r="AK3484" i="1"/>
  <c r="AF3486" i="1"/>
  <c r="AK3486" i="1"/>
  <c r="AF3487" i="1"/>
  <c r="AK3487" i="1"/>
  <c r="AF3489" i="1"/>
  <c r="AK3489" i="1"/>
  <c r="AF3488" i="1"/>
  <c r="AK3488" i="1"/>
  <c r="AF3490" i="1"/>
  <c r="AK3490" i="1"/>
  <c r="AF3491" i="1"/>
  <c r="AK3491" i="1"/>
  <c r="AF3492" i="1"/>
  <c r="AK3492" i="1"/>
  <c r="AF3493" i="1"/>
  <c r="AK3493" i="1"/>
  <c r="AF3494" i="1"/>
  <c r="AK3494" i="1"/>
  <c r="AF3495" i="1"/>
  <c r="AK3495" i="1"/>
  <c r="AF3496" i="1"/>
  <c r="AK3496" i="1"/>
  <c r="AF3497" i="1"/>
  <c r="AK3497" i="1"/>
  <c r="AF3498" i="1"/>
  <c r="AK3498" i="1"/>
  <c r="AF3499" i="1"/>
  <c r="AK3499" i="1"/>
  <c r="AF3500" i="1"/>
  <c r="AK3500" i="1"/>
  <c r="AF3502" i="1"/>
  <c r="AK3502" i="1"/>
  <c r="AF3501" i="1"/>
  <c r="AK3501" i="1"/>
  <c r="AF3504" i="1"/>
  <c r="AK3504" i="1"/>
  <c r="AF3503" i="1"/>
  <c r="AK3503" i="1"/>
  <c r="AF3505" i="1"/>
  <c r="AK3505" i="1"/>
  <c r="AF3506" i="1"/>
  <c r="AK3506" i="1"/>
  <c r="AF3508" i="1"/>
  <c r="AK3508" i="1"/>
  <c r="AF3507" i="1"/>
  <c r="AK3507" i="1"/>
  <c r="AF3509" i="1"/>
  <c r="AK3509" i="1"/>
  <c r="AF3510" i="1"/>
  <c r="AK3510" i="1"/>
  <c r="AF3511" i="1"/>
  <c r="AK3511" i="1"/>
  <c r="AF3512" i="1"/>
  <c r="AK3512" i="1"/>
  <c r="AF3514" i="1"/>
  <c r="AK3514" i="1"/>
  <c r="AF3513" i="1"/>
  <c r="AK3513" i="1"/>
  <c r="AF3515" i="1"/>
  <c r="AK3515" i="1"/>
  <c r="AF3516" i="1"/>
  <c r="AK3516" i="1"/>
  <c r="AF3518" i="1"/>
  <c r="AK3518" i="1"/>
  <c r="AF3517" i="1"/>
  <c r="AK3517" i="1"/>
  <c r="AF3519" i="1"/>
  <c r="AK3519" i="1"/>
  <c r="AF3520" i="1"/>
  <c r="AK3520" i="1"/>
  <c r="AF3521" i="1"/>
  <c r="AK3521" i="1"/>
  <c r="AF3522" i="1"/>
  <c r="AK3522" i="1"/>
  <c r="AF3524" i="1"/>
  <c r="AK3524" i="1"/>
  <c r="AF3525" i="1"/>
  <c r="AG3525" i="1"/>
  <c r="AK3525" i="1"/>
  <c r="AL3525" i="1"/>
  <c r="AF3523" i="1"/>
  <c r="AK3523" i="1"/>
  <c r="AF3526" i="1"/>
  <c r="AK3526" i="1"/>
  <c r="AF3527" i="1"/>
  <c r="AK3527" i="1"/>
  <c r="AF3528" i="1"/>
  <c r="AK3528" i="1"/>
  <c r="AF3529" i="1"/>
  <c r="AK3529" i="1"/>
  <c r="AF3530" i="1"/>
  <c r="AK3530" i="1"/>
  <c r="AF3531" i="1"/>
  <c r="AK3531" i="1"/>
  <c r="AF3533" i="1"/>
  <c r="AK3533" i="1"/>
  <c r="AF3532" i="1"/>
  <c r="AK3532" i="1"/>
  <c r="AF3534" i="1"/>
  <c r="AK3534" i="1"/>
  <c r="AF3535" i="1"/>
  <c r="AK3535" i="1"/>
  <c r="AF3536" i="1"/>
  <c r="AK3536" i="1"/>
  <c r="AF3537" i="1"/>
  <c r="AK3537" i="1"/>
  <c r="AF3538" i="1"/>
  <c r="AK3538" i="1"/>
  <c r="AF3539" i="1"/>
  <c r="AK3539" i="1"/>
  <c r="AF3540" i="1"/>
  <c r="AK3540" i="1"/>
  <c r="AF3541" i="1"/>
  <c r="AK3541" i="1"/>
  <c r="AF3544" i="1"/>
  <c r="AK3544" i="1"/>
  <c r="AF3542" i="1"/>
  <c r="AK3542" i="1"/>
  <c r="AF3543" i="1"/>
  <c r="AK3543" i="1"/>
  <c r="AF3545" i="1"/>
  <c r="AK3545" i="1"/>
  <c r="AF3547" i="1"/>
  <c r="AK3547" i="1"/>
  <c r="AF3546" i="1"/>
  <c r="AK3546" i="1"/>
  <c r="AF3549" i="1"/>
  <c r="AK3549" i="1"/>
  <c r="AF3548" i="1"/>
  <c r="AG3548" i="1"/>
  <c r="AK3548" i="1"/>
  <c r="AL3548" i="1"/>
  <c r="AF3550" i="1"/>
  <c r="AK3550" i="1"/>
  <c r="AF3551" i="1"/>
  <c r="AK3551" i="1"/>
  <c r="AF3552" i="1"/>
  <c r="AK3552" i="1"/>
  <c r="AF3553" i="1"/>
  <c r="AK3553" i="1"/>
  <c r="AF3555" i="1"/>
  <c r="AK3555" i="1"/>
  <c r="AF3554" i="1"/>
  <c r="AK3554" i="1"/>
  <c r="AF3557" i="1"/>
  <c r="AK3557" i="1"/>
  <c r="AF3556" i="1"/>
  <c r="AK3556" i="1"/>
  <c r="AF3558" i="1"/>
  <c r="AK3558" i="1"/>
  <c r="AF3559" i="1"/>
  <c r="AK3559" i="1"/>
  <c r="AF3565" i="1"/>
  <c r="AK3565" i="1"/>
  <c r="AF3563" i="1"/>
  <c r="AK3563" i="1"/>
  <c r="AF3564" i="1"/>
  <c r="AK3564" i="1"/>
  <c r="AF3562" i="1"/>
  <c r="AK3562" i="1"/>
  <c r="AF3560" i="1"/>
  <c r="AK3560" i="1"/>
  <c r="AF3561" i="1"/>
  <c r="AK3561" i="1"/>
  <c r="AF3566" i="1"/>
  <c r="AK3566" i="1"/>
  <c r="AF3567" i="1"/>
  <c r="AK3567" i="1"/>
  <c r="AF3568" i="1"/>
  <c r="AK3568" i="1"/>
  <c r="AF3571" i="1"/>
  <c r="AK3571" i="1"/>
  <c r="AF3569" i="1"/>
  <c r="AK3569" i="1"/>
  <c r="AF3570" i="1"/>
  <c r="AK3570" i="1"/>
  <c r="AF3573" i="1"/>
  <c r="AK3573" i="1"/>
  <c r="AF3572" i="1"/>
  <c r="AK3572" i="1"/>
  <c r="AF3574" i="1"/>
  <c r="AK3574" i="1"/>
  <c r="AF3575" i="1"/>
  <c r="AK3575" i="1"/>
  <c r="AF3576" i="1"/>
  <c r="AK3576" i="1"/>
  <c r="AF3579" i="1"/>
  <c r="AK3579" i="1"/>
  <c r="AF3580" i="1"/>
  <c r="AK3580" i="1"/>
  <c r="AF3577" i="1"/>
  <c r="AK3577" i="1"/>
  <c r="AF3578" i="1"/>
  <c r="AK3578" i="1"/>
  <c r="AF3582" i="1"/>
  <c r="AK3582" i="1"/>
  <c r="AF3581" i="1"/>
  <c r="AK3581" i="1"/>
  <c r="AF3583" i="1"/>
  <c r="AK3583" i="1"/>
  <c r="AF3584" i="1"/>
  <c r="AK3584" i="1"/>
  <c r="AF3586" i="1"/>
  <c r="AK3586" i="1"/>
  <c r="AF3587" i="1"/>
  <c r="AK3587" i="1"/>
  <c r="AF3585" i="1"/>
  <c r="AK3585" i="1"/>
  <c r="AF3591" i="1"/>
  <c r="AK3591" i="1"/>
  <c r="AF3590" i="1"/>
  <c r="AK3590" i="1"/>
  <c r="AF3588" i="1"/>
  <c r="AK3588" i="1"/>
  <c r="AF3589" i="1"/>
  <c r="AK3589" i="1"/>
  <c r="AF3592" i="1"/>
  <c r="AK3592" i="1"/>
  <c r="AF3594" i="1"/>
  <c r="AK3594" i="1"/>
  <c r="AF3593" i="1"/>
  <c r="AK3593" i="1"/>
  <c r="AF3595" i="1"/>
  <c r="AK3595" i="1"/>
  <c r="AF3596" i="1"/>
  <c r="AK3596" i="1"/>
  <c r="AF3597" i="1"/>
  <c r="AK3597" i="1"/>
  <c r="AF3598" i="1"/>
  <c r="AK3598" i="1"/>
  <c r="AF3599" i="1"/>
  <c r="AK3599" i="1"/>
  <c r="AF3601" i="1"/>
  <c r="AK3601" i="1"/>
  <c r="AF3600" i="1"/>
  <c r="AK3600" i="1"/>
  <c r="AF3603" i="1"/>
  <c r="AK3603" i="1"/>
  <c r="AF3604" i="1"/>
  <c r="AK3604" i="1"/>
  <c r="AF3602" i="1"/>
  <c r="AK3602" i="1"/>
  <c r="AF3605" i="1"/>
  <c r="AK3605" i="1"/>
  <c r="AF3607" i="1"/>
  <c r="AK3607" i="1"/>
  <c r="AF3606" i="1"/>
  <c r="AK3606" i="1"/>
  <c r="AF3608" i="1"/>
  <c r="AK3608" i="1"/>
  <c r="AF3609" i="1"/>
  <c r="AK3609" i="1"/>
  <c r="AF3610" i="1"/>
  <c r="AK3610" i="1"/>
  <c r="AF3611" i="1"/>
  <c r="AK3611" i="1"/>
  <c r="AF3612" i="1"/>
  <c r="AK3612" i="1"/>
  <c r="AF3613" i="1"/>
  <c r="AK3613" i="1"/>
  <c r="AF3614" i="1"/>
  <c r="AG3614" i="1"/>
  <c r="AK3614" i="1"/>
  <c r="AL3614" i="1"/>
  <c r="AF3617" i="1"/>
  <c r="AK3617" i="1"/>
  <c r="AF3615" i="1"/>
  <c r="AK3615" i="1"/>
  <c r="AF3616" i="1"/>
  <c r="AK3616" i="1"/>
  <c r="AF3618" i="1"/>
  <c r="AK3618" i="1"/>
  <c r="AF3619" i="1"/>
  <c r="AK3619" i="1"/>
  <c r="AF3620" i="1"/>
  <c r="AK3620" i="1"/>
  <c r="AF3621" i="1"/>
  <c r="AK3621" i="1"/>
  <c r="AF3622" i="1"/>
  <c r="AK3622" i="1"/>
  <c r="AF3623" i="1"/>
  <c r="AK3623" i="1"/>
  <c r="AF3624" i="1"/>
  <c r="AK3624" i="1"/>
  <c r="AF3625" i="1"/>
  <c r="AK3625" i="1"/>
  <c r="AF3627" i="1"/>
  <c r="AK3627" i="1"/>
  <c r="AF3626" i="1"/>
  <c r="AK3626" i="1"/>
  <c r="AF3628" i="1"/>
  <c r="AK3628" i="1"/>
  <c r="AF3629" i="1"/>
  <c r="AK3629" i="1"/>
  <c r="AF3630" i="1"/>
  <c r="AK3630" i="1"/>
  <c r="AF3632" i="1"/>
  <c r="AK3632" i="1"/>
  <c r="AF3631" i="1"/>
  <c r="AK3631" i="1"/>
  <c r="AF3633" i="1"/>
  <c r="AK3633" i="1"/>
  <c r="AF3635" i="1"/>
  <c r="AK3635" i="1"/>
  <c r="AF3634" i="1"/>
  <c r="AK3634" i="1"/>
  <c r="AF3636" i="1"/>
  <c r="AK3636" i="1"/>
  <c r="AF3637" i="1"/>
  <c r="AK3637" i="1"/>
  <c r="AF3638" i="1"/>
  <c r="AK3638" i="1"/>
  <c r="AF3639" i="1"/>
  <c r="AK3639" i="1"/>
  <c r="AF3640" i="1"/>
  <c r="AK3640" i="1"/>
  <c r="AF3641" i="1"/>
  <c r="AK3641" i="1"/>
  <c r="AF3642" i="1"/>
  <c r="AK3642" i="1"/>
  <c r="AF3645" i="1"/>
  <c r="AK3645" i="1"/>
  <c r="AF3643" i="1"/>
  <c r="AK3643" i="1"/>
  <c r="AF3644" i="1"/>
  <c r="AK3644" i="1"/>
  <c r="AF3646" i="1"/>
  <c r="AK3646" i="1"/>
  <c r="AF3647" i="1"/>
  <c r="AK3647" i="1"/>
  <c r="AF3649" i="1"/>
  <c r="AK3649" i="1"/>
  <c r="AF3648" i="1"/>
  <c r="AK3648" i="1"/>
  <c r="AF3650" i="1"/>
  <c r="AK3650" i="1"/>
  <c r="AF3651" i="1"/>
  <c r="AK3651" i="1"/>
  <c r="AF3652" i="1"/>
  <c r="AK3652" i="1"/>
  <c r="AF3653" i="1"/>
  <c r="AK3653" i="1"/>
  <c r="AF3654" i="1"/>
  <c r="AK3654" i="1"/>
  <c r="AF3656" i="1"/>
  <c r="AK3656" i="1"/>
  <c r="AF3655" i="1"/>
  <c r="AK3655" i="1"/>
  <c r="AF3657" i="1"/>
  <c r="AK3657" i="1"/>
  <c r="AF3658" i="1"/>
  <c r="AK3658" i="1"/>
  <c r="AF3662" i="1"/>
  <c r="AK3662" i="1"/>
  <c r="AF3661" i="1"/>
  <c r="AK3661" i="1"/>
  <c r="AF3659" i="1"/>
  <c r="AK3659" i="1"/>
  <c r="AF3660" i="1"/>
  <c r="AK3660" i="1"/>
  <c r="AF3663" i="1"/>
  <c r="AK3663" i="1"/>
  <c r="AF3664" i="1"/>
  <c r="AK3664" i="1"/>
  <c r="AF3667" i="1"/>
  <c r="AK3667" i="1"/>
  <c r="AF3666" i="1"/>
  <c r="AK3666" i="1"/>
  <c r="AF3665" i="1"/>
  <c r="AK3665" i="1"/>
  <c r="AF3668" i="1"/>
  <c r="AK3668" i="1"/>
  <c r="AF3669" i="1"/>
  <c r="AK3669" i="1"/>
  <c r="AF3670" i="1"/>
  <c r="AK3670" i="1"/>
  <c r="AF3671" i="1"/>
  <c r="AK3671" i="1"/>
  <c r="AF3673" i="1"/>
  <c r="AK3673" i="1"/>
  <c r="AF3672" i="1"/>
  <c r="AK3672" i="1"/>
  <c r="AF3674" i="1"/>
  <c r="AK3674" i="1"/>
  <c r="AF3675" i="1"/>
  <c r="AK3675" i="1"/>
  <c r="AF3677" i="1"/>
  <c r="AK3677" i="1"/>
  <c r="AF3676" i="1"/>
  <c r="AK3676" i="1"/>
  <c r="AF3678" i="1"/>
  <c r="AK3678" i="1"/>
  <c r="AF3679" i="1"/>
  <c r="AK3679" i="1"/>
  <c r="AF3680" i="1"/>
  <c r="AK3680" i="1"/>
  <c r="AF3681" i="1"/>
  <c r="AK3681" i="1"/>
  <c r="AF3682" i="1"/>
  <c r="AK3682" i="1"/>
  <c r="AF3683" i="1"/>
  <c r="AG3683" i="1"/>
  <c r="AK3683" i="1"/>
  <c r="AL3683" i="1"/>
  <c r="AF3685" i="1"/>
  <c r="AK3685" i="1"/>
  <c r="AF3684" i="1"/>
  <c r="AK3684" i="1"/>
  <c r="AF3686" i="1"/>
  <c r="AK3686" i="1"/>
  <c r="AF3687" i="1"/>
  <c r="AK3687" i="1"/>
  <c r="AF3688" i="1"/>
  <c r="AG3688" i="1"/>
  <c r="AK3688" i="1"/>
  <c r="AL3688" i="1"/>
  <c r="AF3689" i="1"/>
  <c r="AK3689" i="1"/>
  <c r="AF3690" i="1"/>
  <c r="AK3690" i="1"/>
  <c r="AF3691" i="1"/>
  <c r="AK3691" i="1"/>
  <c r="AF3693" i="1"/>
  <c r="AK3693" i="1"/>
  <c r="AF3692" i="1"/>
  <c r="AK3692" i="1"/>
  <c r="AF3694" i="1"/>
  <c r="AK3694" i="1"/>
  <c r="AF3695" i="1"/>
  <c r="AK3695" i="1"/>
  <c r="AF3697" i="1"/>
  <c r="AK3697" i="1"/>
  <c r="AF3696" i="1"/>
  <c r="AK3696" i="1"/>
  <c r="AF3698" i="1"/>
  <c r="AK3698" i="1"/>
  <c r="AF3699" i="1"/>
  <c r="AK3699" i="1"/>
  <c r="AF3700" i="1"/>
  <c r="AK3700" i="1"/>
  <c r="AF3701" i="1"/>
  <c r="AK3701" i="1"/>
  <c r="AF3702" i="1"/>
  <c r="AK3702" i="1"/>
  <c r="AF3703" i="1"/>
  <c r="AK3703" i="1"/>
  <c r="AF3704" i="1"/>
  <c r="AK3704" i="1"/>
  <c r="AF3706" i="1"/>
  <c r="AK3706" i="1"/>
  <c r="AF3707" i="1"/>
  <c r="AK3707" i="1"/>
  <c r="AF3705" i="1"/>
  <c r="AK3705" i="1"/>
  <c r="AF3708" i="1"/>
  <c r="AK3708" i="1"/>
  <c r="AF3709" i="1"/>
  <c r="AK3709" i="1"/>
  <c r="AF3710" i="1"/>
  <c r="AK3710" i="1"/>
  <c r="AF3711" i="1"/>
  <c r="AK3711" i="1"/>
  <c r="AF3713" i="1"/>
  <c r="AK3713" i="1"/>
  <c r="AF3712" i="1"/>
  <c r="AK3712" i="1"/>
  <c r="AF3714" i="1"/>
  <c r="AK3714" i="1"/>
  <c r="AF3715" i="1"/>
  <c r="AK3715" i="1"/>
  <c r="AF3716" i="1"/>
  <c r="AK3716" i="1"/>
  <c r="AF3718" i="1"/>
  <c r="AK3718" i="1"/>
  <c r="AF3717" i="1"/>
  <c r="AK3717" i="1"/>
  <c r="AF3719" i="1"/>
  <c r="AK3719" i="1"/>
  <c r="AF3722" i="1"/>
  <c r="AK3722" i="1"/>
  <c r="AF3720" i="1"/>
  <c r="AK3720" i="1"/>
  <c r="AF3721" i="1"/>
  <c r="AK3721" i="1"/>
  <c r="AF3723" i="1"/>
  <c r="AK3723" i="1"/>
  <c r="AF3725" i="1"/>
  <c r="AK3725" i="1"/>
  <c r="AF3724" i="1"/>
  <c r="AK3724" i="1"/>
  <c r="AF3726" i="1"/>
  <c r="AK3726" i="1"/>
  <c r="AF3728" i="1"/>
  <c r="AK3728" i="1"/>
  <c r="AF3727" i="1"/>
  <c r="AK3727" i="1"/>
  <c r="AF3729" i="1"/>
  <c r="AK3729" i="1"/>
  <c r="AF3730" i="1"/>
  <c r="AK3730" i="1"/>
  <c r="AF3731" i="1"/>
  <c r="AK3731" i="1"/>
  <c r="AF3740" i="1"/>
  <c r="AK3740" i="1"/>
  <c r="AF3734" i="1"/>
  <c r="AK3734" i="1"/>
  <c r="AF3737" i="1"/>
  <c r="AK3737" i="1"/>
  <c r="AF3735" i="1"/>
  <c r="AK3735" i="1"/>
  <c r="AF3732" i="1"/>
  <c r="AK3732" i="1"/>
  <c r="AF3741" i="1"/>
  <c r="AK3741" i="1"/>
  <c r="AF3736" i="1"/>
  <c r="AK3736" i="1"/>
  <c r="AF3738" i="1"/>
  <c r="AK3738" i="1"/>
  <c r="AF3742" i="1"/>
  <c r="AK3742" i="1"/>
  <c r="AF3739" i="1"/>
  <c r="AK3739" i="1"/>
  <c r="AF3743" i="1"/>
  <c r="AK3743" i="1"/>
  <c r="AF3733" i="1"/>
  <c r="AK3733" i="1"/>
  <c r="AF3744" i="1"/>
  <c r="AK3744" i="1"/>
  <c r="AF3745" i="1"/>
  <c r="AK3745" i="1"/>
  <c r="AF3746" i="1"/>
  <c r="AK3746" i="1"/>
  <c r="AF3747" i="1"/>
  <c r="AK3747" i="1"/>
  <c r="AF3748" i="1"/>
  <c r="AK3748" i="1"/>
  <c r="AF3749" i="1"/>
  <c r="AK3749" i="1"/>
  <c r="AF3750" i="1"/>
  <c r="AK3750" i="1"/>
  <c r="AF3751" i="1"/>
  <c r="AK3751" i="1"/>
  <c r="AF3752" i="1"/>
  <c r="AK3752" i="1"/>
  <c r="AF3753" i="1"/>
  <c r="AK3753" i="1"/>
  <c r="AF3754" i="1"/>
  <c r="AK3754" i="1"/>
  <c r="AF3755" i="1"/>
  <c r="AK3755" i="1"/>
  <c r="AF3756" i="1"/>
  <c r="AK3756" i="1"/>
  <c r="AF3757" i="1"/>
  <c r="AK3757" i="1"/>
  <c r="AF3758" i="1"/>
  <c r="AK3758" i="1"/>
  <c r="AF3759" i="1"/>
  <c r="AK3759" i="1"/>
  <c r="AF3760" i="1"/>
  <c r="AK3760" i="1"/>
  <c r="AF3761" i="1"/>
  <c r="AK3761" i="1"/>
  <c r="AF3762" i="1"/>
  <c r="AK3762" i="1"/>
  <c r="AF3763" i="1"/>
  <c r="AK3763" i="1"/>
  <c r="AF3764" i="1"/>
  <c r="AK3764" i="1"/>
  <c r="AF3765" i="1"/>
  <c r="AK3765" i="1"/>
  <c r="AF3768" i="1"/>
  <c r="AK3768" i="1"/>
  <c r="AF3766" i="1"/>
  <c r="AK3766" i="1"/>
  <c r="AF3767" i="1"/>
  <c r="AK3767" i="1"/>
  <c r="AF3770" i="1"/>
  <c r="AK3770" i="1"/>
  <c r="AF3769" i="1"/>
  <c r="AK3769" i="1"/>
  <c r="AF3772" i="1"/>
  <c r="AK3772" i="1"/>
  <c r="AF3773" i="1"/>
  <c r="AK3773" i="1"/>
  <c r="AF3771" i="1"/>
  <c r="AK3771" i="1"/>
  <c r="AF3779" i="1"/>
  <c r="AK3779" i="1"/>
  <c r="AF3778" i="1"/>
  <c r="AK3778" i="1"/>
  <c r="AF3775" i="1"/>
  <c r="AK3775" i="1"/>
  <c r="AF3774" i="1"/>
  <c r="AK3774" i="1"/>
  <c r="AF3776" i="1"/>
  <c r="AK3776" i="1"/>
  <c r="AF3777" i="1"/>
  <c r="AK3777" i="1"/>
  <c r="AF3781" i="1"/>
  <c r="AK3781" i="1"/>
  <c r="AF3780" i="1"/>
  <c r="AK3780" i="1"/>
  <c r="AF3783" i="1"/>
  <c r="AK3783" i="1"/>
  <c r="AF3782" i="1"/>
  <c r="AK3782" i="1"/>
  <c r="AF3784" i="1"/>
  <c r="AK3784" i="1"/>
  <c r="AF3785" i="1"/>
  <c r="AK3785" i="1"/>
  <c r="AF3786" i="1"/>
  <c r="AK3786" i="1"/>
  <c r="AF3787" i="1"/>
  <c r="AK3787" i="1"/>
  <c r="AF3788" i="1"/>
  <c r="AK3788" i="1"/>
  <c r="AF3789" i="1"/>
  <c r="AK3789" i="1"/>
  <c r="AF3790" i="1"/>
  <c r="AK3790" i="1"/>
  <c r="AF3791" i="1"/>
  <c r="AK3791" i="1"/>
  <c r="AF3792" i="1"/>
  <c r="AK3792" i="1"/>
  <c r="AF3793" i="1"/>
  <c r="AK3793" i="1"/>
  <c r="AF3794" i="1"/>
  <c r="AK3794" i="1"/>
  <c r="AF3795" i="1"/>
  <c r="AK3795" i="1"/>
  <c r="AF3796" i="1"/>
  <c r="AK3796" i="1"/>
  <c r="AF3797" i="1"/>
  <c r="AK3797" i="1"/>
  <c r="AF3798" i="1"/>
  <c r="AK3798" i="1"/>
  <c r="AF3799" i="1"/>
  <c r="AK3799" i="1"/>
  <c r="AF3800" i="1"/>
  <c r="AK3800" i="1"/>
  <c r="AF3801" i="1"/>
  <c r="AK3801" i="1"/>
  <c r="AF3802" i="1"/>
  <c r="AK3802" i="1"/>
  <c r="AF3804" i="1"/>
  <c r="AK3804" i="1"/>
  <c r="AF3803" i="1"/>
  <c r="AK3803" i="1"/>
  <c r="AF3806" i="1"/>
  <c r="AK3806" i="1"/>
  <c r="AF3805" i="1"/>
  <c r="AK3805" i="1"/>
  <c r="AF3807" i="1"/>
  <c r="AK3807" i="1"/>
  <c r="AF3808" i="1"/>
  <c r="AK3808" i="1"/>
  <c r="AF3810" i="1"/>
  <c r="AK3810" i="1"/>
  <c r="AF3809" i="1"/>
  <c r="AK3809" i="1"/>
  <c r="AF3811" i="1"/>
  <c r="AK3811" i="1"/>
  <c r="AF3812" i="1"/>
  <c r="AK3812" i="1"/>
  <c r="AF3814" i="1"/>
  <c r="AK3814" i="1"/>
  <c r="AF3813" i="1"/>
  <c r="AK3813" i="1"/>
  <c r="AF3815" i="1"/>
  <c r="AK3815" i="1"/>
  <c r="AF3816" i="1"/>
  <c r="AK3816" i="1"/>
  <c r="AF3817" i="1"/>
  <c r="AK3817" i="1"/>
  <c r="AF3818" i="1"/>
  <c r="AK3818" i="1"/>
  <c r="AF3821" i="1"/>
  <c r="AK3821" i="1"/>
  <c r="AF3819" i="1"/>
  <c r="AK3819" i="1"/>
  <c r="AF3820" i="1"/>
  <c r="AK3820" i="1"/>
  <c r="AF3822" i="1"/>
  <c r="AK3822" i="1"/>
  <c r="AF3823" i="1"/>
  <c r="AK3823" i="1"/>
  <c r="AF3824" i="1"/>
  <c r="AK3824" i="1"/>
  <c r="AF3826" i="1"/>
  <c r="AK3826" i="1"/>
  <c r="AF3825" i="1"/>
  <c r="AK3825" i="1"/>
  <c r="AF3827" i="1"/>
  <c r="AK3827" i="1"/>
  <c r="AF3829" i="1"/>
  <c r="AK3829" i="1"/>
  <c r="AF3828" i="1"/>
  <c r="AK3828" i="1"/>
  <c r="AF3830" i="1"/>
  <c r="AK3830" i="1"/>
  <c r="AF3831" i="1"/>
  <c r="AK3831" i="1"/>
  <c r="AF3836" i="1"/>
  <c r="AK3836" i="1"/>
  <c r="AF3838" i="1"/>
  <c r="AG3838" i="1"/>
  <c r="AK3838" i="1"/>
  <c r="AL3838" i="1"/>
  <c r="AF3832" i="1"/>
  <c r="AK3832" i="1"/>
  <c r="AF3837" i="1"/>
  <c r="AK3837" i="1"/>
  <c r="AF3834" i="1"/>
  <c r="AK3834" i="1"/>
  <c r="AF3835" i="1"/>
  <c r="AK3835" i="1"/>
  <c r="AF3833" i="1"/>
  <c r="AK3833" i="1"/>
  <c r="AF3839" i="1"/>
  <c r="AK3839" i="1"/>
  <c r="AF3840" i="1"/>
  <c r="AK3840" i="1"/>
  <c r="AF3841" i="1"/>
  <c r="AK3841" i="1"/>
  <c r="AF3842" i="1"/>
  <c r="AK3842" i="1"/>
  <c r="AF3843" i="1"/>
  <c r="AK3843" i="1"/>
  <c r="AF3844" i="1"/>
  <c r="AK3844" i="1"/>
  <c r="AF3845" i="1"/>
  <c r="AK3845" i="1"/>
  <c r="AF3847" i="1"/>
  <c r="AK3847" i="1"/>
  <c r="AF3846" i="1"/>
  <c r="AK3846" i="1"/>
  <c r="AF3848" i="1"/>
  <c r="AK3848" i="1"/>
  <c r="AF3849" i="1"/>
  <c r="AK3849" i="1"/>
  <c r="AF3851" i="1"/>
  <c r="AK3851" i="1"/>
  <c r="AF3852" i="1"/>
  <c r="AK3852" i="1"/>
  <c r="AF3850" i="1"/>
  <c r="AK3850" i="1"/>
  <c r="AF3853" i="1"/>
  <c r="AK3853" i="1"/>
  <c r="AF3854" i="1"/>
  <c r="AK3854" i="1"/>
  <c r="AF3855" i="1"/>
  <c r="AK3855" i="1"/>
  <c r="AF3856" i="1"/>
  <c r="AK3856" i="1"/>
  <c r="AF3857" i="1"/>
  <c r="AK3857" i="1"/>
  <c r="AF3858" i="1"/>
  <c r="AK3858" i="1"/>
  <c r="AF3859" i="1"/>
  <c r="AK3859" i="1"/>
  <c r="AF3860" i="1"/>
  <c r="AK3860" i="1"/>
  <c r="AF3861" i="1"/>
  <c r="AK3861" i="1"/>
  <c r="AF3862" i="1"/>
  <c r="AK3862" i="1"/>
  <c r="AF3863" i="1"/>
  <c r="AK3863" i="1"/>
  <c r="AF3866" i="1"/>
  <c r="AK3866" i="1"/>
  <c r="AF3865" i="1"/>
  <c r="AK3865" i="1"/>
  <c r="AF3864" i="1"/>
  <c r="AK3864" i="1"/>
  <c r="AF3867" i="1"/>
  <c r="AK3867" i="1"/>
  <c r="AF3868" i="1"/>
  <c r="AK3868" i="1"/>
  <c r="AF3870" i="1"/>
  <c r="AK3870" i="1"/>
  <c r="AF3869" i="1"/>
  <c r="AK3869" i="1"/>
  <c r="AF3871" i="1"/>
  <c r="AK3871" i="1"/>
  <c r="AF3872" i="1"/>
  <c r="AK3872" i="1"/>
  <c r="AF3873" i="1"/>
  <c r="AK3873" i="1"/>
  <c r="AF3874" i="1"/>
  <c r="AK3874" i="1"/>
  <c r="AF3875" i="1"/>
  <c r="AK3875" i="1"/>
  <c r="AF3876" i="1"/>
  <c r="AK3876" i="1"/>
  <c r="AF3877" i="1"/>
  <c r="AK3877" i="1"/>
  <c r="AF3878" i="1"/>
  <c r="AK3878" i="1"/>
  <c r="AF3879" i="1"/>
  <c r="AK3879" i="1"/>
  <c r="AF3880" i="1"/>
  <c r="AK3880" i="1"/>
  <c r="AF3881" i="1"/>
  <c r="AK3881" i="1"/>
  <c r="AF3882" i="1"/>
  <c r="AK3882" i="1"/>
  <c r="AF3883" i="1"/>
  <c r="AK3883" i="1"/>
  <c r="AF3885" i="1"/>
  <c r="AK3885" i="1"/>
  <c r="AF3884" i="1"/>
  <c r="AK3884" i="1"/>
  <c r="AF3887" i="1"/>
  <c r="AK3887" i="1"/>
  <c r="AF3886" i="1"/>
  <c r="AK3886" i="1"/>
  <c r="AF3888" i="1"/>
  <c r="AK3888" i="1"/>
  <c r="AF3889" i="1"/>
  <c r="AK3889" i="1"/>
  <c r="AF3890" i="1"/>
  <c r="AK3890" i="1"/>
  <c r="AF3891" i="1"/>
  <c r="AK3891" i="1"/>
  <c r="AF3892" i="1"/>
  <c r="AK3892" i="1"/>
  <c r="AF3895" i="1"/>
  <c r="AK3895" i="1"/>
  <c r="AF3893" i="1"/>
  <c r="AK3893" i="1"/>
  <c r="AF3894" i="1"/>
  <c r="AK3894" i="1"/>
  <c r="AF3896" i="1"/>
  <c r="AK3896" i="1"/>
  <c r="AF3897" i="1"/>
  <c r="AK3897" i="1"/>
  <c r="AF3899" i="1"/>
  <c r="AK3899" i="1"/>
  <c r="AF3900" i="1"/>
  <c r="AK3900" i="1"/>
  <c r="AF3898" i="1"/>
  <c r="AK3898" i="1"/>
  <c r="AF3902" i="1"/>
  <c r="AK3902" i="1"/>
  <c r="AF3903" i="1"/>
  <c r="AK3903" i="1"/>
  <c r="AF3901" i="1"/>
  <c r="AK3901" i="1"/>
  <c r="AF3904" i="1"/>
  <c r="AK3904" i="1"/>
  <c r="AF3906" i="1"/>
  <c r="AK3906" i="1"/>
  <c r="AF3909" i="1"/>
  <c r="AK3909" i="1"/>
  <c r="AF3908" i="1"/>
  <c r="AK3908" i="1"/>
  <c r="AF3905" i="1"/>
  <c r="AK3905" i="1"/>
  <c r="AF3907" i="1"/>
  <c r="AK3907" i="1"/>
  <c r="AF3910" i="1"/>
  <c r="AG3910" i="1"/>
  <c r="AK3910" i="1"/>
  <c r="AL3910" i="1"/>
  <c r="AF3911" i="1"/>
  <c r="AK3911" i="1"/>
  <c r="AF3918" i="1"/>
  <c r="AK3918" i="1"/>
  <c r="AF3912" i="1"/>
  <c r="AK3912" i="1"/>
  <c r="AF3914" i="1"/>
  <c r="AK3914" i="1"/>
  <c r="AF3919" i="1"/>
  <c r="AK3919" i="1"/>
  <c r="AF3915" i="1"/>
  <c r="AK3915" i="1"/>
  <c r="AF3917" i="1"/>
  <c r="AK3917" i="1"/>
  <c r="AF3916" i="1"/>
  <c r="AK3916" i="1"/>
  <c r="AF3913" i="1"/>
  <c r="AK3913" i="1"/>
  <c r="AF3920" i="1"/>
  <c r="AK3920" i="1"/>
  <c r="AF3923" i="1"/>
  <c r="AK3923" i="1"/>
  <c r="AF3921" i="1"/>
  <c r="AK3921" i="1"/>
  <c r="AF3924" i="1"/>
  <c r="AK3924" i="1"/>
  <c r="AF3922" i="1"/>
  <c r="AK3922" i="1"/>
  <c r="AF3925" i="1"/>
  <c r="AK3925" i="1"/>
  <c r="AF3926" i="1"/>
  <c r="AK3926" i="1"/>
  <c r="AF3927" i="1"/>
  <c r="AK3927" i="1"/>
  <c r="AF3928" i="1"/>
  <c r="AK3928" i="1"/>
  <c r="AF3929" i="1"/>
  <c r="AK3929" i="1"/>
  <c r="AF3930" i="1"/>
  <c r="AK3930" i="1"/>
  <c r="AF3931" i="1"/>
  <c r="AK3931" i="1"/>
  <c r="AF3932" i="1"/>
  <c r="AK3932" i="1"/>
  <c r="AF3933" i="1"/>
  <c r="AK3933" i="1"/>
  <c r="AF3936" i="1"/>
  <c r="AK3936" i="1"/>
  <c r="AF3934" i="1"/>
  <c r="AK3934" i="1"/>
  <c r="AF3935" i="1"/>
  <c r="AK3935" i="1"/>
  <c r="AF3937" i="1"/>
  <c r="AK3937" i="1"/>
  <c r="AF3938" i="1"/>
  <c r="AK3938" i="1"/>
  <c r="AF3939" i="1"/>
  <c r="AK3939" i="1"/>
  <c r="AF3941" i="1"/>
  <c r="AK3941" i="1"/>
  <c r="AF3940" i="1"/>
  <c r="AK3940" i="1"/>
  <c r="AF3942" i="1"/>
  <c r="AK3942" i="1"/>
  <c r="AF3943" i="1"/>
  <c r="AK3943" i="1"/>
  <c r="AF3945" i="1"/>
  <c r="AK3945" i="1"/>
  <c r="AF3944" i="1"/>
  <c r="AK3944" i="1"/>
  <c r="AF3946" i="1"/>
  <c r="AK3946" i="1"/>
  <c r="AF3947" i="1"/>
  <c r="AK3947" i="1"/>
  <c r="AF3949" i="1"/>
  <c r="AK3949" i="1"/>
  <c r="AF3948" i="1"/>
  <c r="AK3948" i="1"/>
  <c r="AF3951" i="1"/>
  <c r="AK3951" i="1"/>
  <c r="AF3950" i="1"/>
  <c r="AK3950" i="1"/>
  <c r="AF3952" i="1"/>
  <c r="AK3952" i="1"/>
  <c r="AF3953" i="1"/>
  <c r="AK3953" i="1"/>
  <c r="AF3955" i="1"/>
  <c r="AK3955" i="1"/>
  <c r="AF3954" i="1"/>
  <c r="AK3954" i="1"/>
  <c r="AF3956" i="1"/>
  <c r="AK3956" i="1"/>
  <c r="AF3957" i="1"/>
  <c r="AK3957" i="1"/>
  <c r="AF3958" i="1"/>
  <c r="AK3958" i="1"/>
  <c r="AF3959" i="1"/>
  <c r="AK3959" i="1"/>
  <c r="AF3960" i="1"/>
  <c r="AK3960" i="1"/>
  <c r="AF3961" i="1"/>
  <c r="AK3961" i="1"/>
  <c r="AF3968" i="1"/>
  <c r="AG3968" i="1"/>
  <c r="AK3968" i="1"/>
  <c r="AL3968" i="1"/>
  <c r="AF3969" i="1"/>
  <c r="AG3969" i="1"/>
  <c r="AK3969" i="1"/>
  <c r="AL3969" i="1"/>
  <c r="AF3962" i="1"/>
  <c r="AK3962" i="1"/>
  <c r="AF3965" i="1"/>
  <c r="AK3965" i="1"/>
  <c r="AF3964" i="1"/>
  <c r="AK3964" i="1"/>
  <c r="AF3963" i="1"/>
  <c r="AK3963" i="1"/>
  <c r="AF3966" i="1"/>
  <c r="AK3966" i="1"/>
  <c r="AF3967" i="1"/>
  <c r="AK3967" i="1"/>
  <c r="AF3970" i="1"/>
  <c r="AK3970" i="1"/>
  <c r="AF3971" i="1"/>
  <c r="AK3971" i="1"/>
  <c r="AF3972" i="1"/>
  <c r="AK3972" i="1"/>
  <c r="AF3973" i="1"/>
  <c r="AK3973" i="1"/>
  <c r="AF3974" i="1"/>
  <c r="AK3974" i="1"/>
  <c r="AF3975" i="1"/>
  <c r="AK3975" i="1"/>
  <c r="AF3976" i="1"/>
  <c r="AK3976" i="1"/>
  <c r="AF3977" i="1"/>
  <c r="AK3977" i="1"/>
  <c r="AF3978" i="1"/>
  <c r="AK3978" i="1"/>
  <c r="AF3979" i="1"/>
  <c r="AK3979" i="1"/>
  <c r="AF3980" i="1"/>
  <c r="AK3980" i="1"/>
  <c r="AF3981" i="1"/>
  <c r="AK3981" i="1"/>
  <c r="AF3985" i="1"/>
  <c r="AK3985" i="1"/>
  <c r="AF3984" i="1"/>
  <c r="AK3984" i="1"/>
  <c r="AF3983" i="1"/>
  <c r="AK3983" i="1"/>
  <c r="AF3982" i="1"/>
  <c r="AK3982" i="1"/>
  <c r="AF3986" i="1"/>
  <c r="AK3986" i="1"/>
  <c r="AF3987" i="1"/>
  <c r="AK3987" i="1"/>
  <c r="AF3988" i="1"/>
  <c r="AK3988" i="1"/>
  <c r="AF3989" i="1"/>
  <c r="AK3989" i="1"/>
  <c r="AF3990" i="1"/>
  <c r="AK3990" i="1"/>
  <c r="AF3991" i="1"/>
  <c r="AK3991" i="1"/>
  <c r="AF3992" i="1"/>
  <c r="AK3992" i="1"/>
  <c r="AF3993" i="1"/>
  <c r="AK3993" i="1"/>
  <c r="AF3995" i="1"/>
  <c r="AK3995" i="1"/>
  <c r="AF3994" i="1"/>
  <c r="AK3994" i="1"/>
  <c r="AF3996" i="1"/>
  <c r="AK3996" i="1"/>
  <c r="AF3997" i="1"/>
  <c r="AK3997" i="1"/>
  <c r="AF4001" i="1"/>
  <c r="AK4001" i="1"/>
  <c r="AF3998" i="1"/>
  <c r="AK3998" i="1"/>
  <c r="AF4000" i="1"/>
  <c r="AK4000" i="1"/>
  <c r="AF3999" i="1"/>
  <c r="AK3999" i="1"/>
  <c r="AF4002" i="1"/>
  <c r="AK4002" i="1"/>
  <c r="AF4003" i="1"/>
  <c r="AK4003" i="1"/>
  <c r="AF4004" i="1"/>
  <c r="AK4004" i="1"/>
  <c r="AF4005" i="1"/>
  <c r="AK4005" i="1"/>
  <c r="AF4007" i="1"/>
  <c r="AK4007" i="1"/>
  <c r="AF4009" i="1"/>
  <c r="AK4009" i="1"/>
  <c r="AF4006" i="1"/>
  <c r="AK4006" i="1"/>
  <c r="AF4008" i="1"/>
  <c r="AK4008" i="1"/>
  <c r="AF4010" i="1"/>
  <c r="AK4010" i="1"/>
  <c r="AF4011" i="1"/>
  <c r="AK4011" i="1"/>
  <c r="AF4012" i="1"/>
  <c r="AK4012" i="1"/>
  <c r="AF4013" i="1"/>
  <c r="AK4013" i="1"/>
  <c r="AF4014" i="1"/>
  <c r="AK4014" i="1"/>
  <c r="AF4015" i="1"/>
  <c r="AK4015" i="1"/>
  <c r="AF4016" i="1"/>
  <c r="AK4016" i="1"/>
  <c r="AF4017" i="1"/>
  <c r="AK4017" i="1"/>
  <c r="AF4018" i="1"/>
  <c r="AK4018" i="1"/>
  <c r="AF4019" i="1"/>
  <c r="AK4019" i="1"/>
  <c r="AF4020" i="1"/>
  <c r="AK4020" i="1"/>
  <c r="AF4021" i="1"/>
  <c r="AK4021" i="1"/>
  <c r="AF4022" i="1"/>
  <c r="AK4022" i="1"/>
  <c r="AF4023" i="1"/>
  <c r="AK4023" i="1"/>
  <c r="AF4024" i="1"/>
  <c r="AK4024" i="1"/>
  <c r="AF4025" i="1"/>
  <c r="AK4025" i="1"/>
  <c r="AF4026" i="1"/>
  <c r="AK4026" i="1"/>
  <c r="AF4029" i="1"/>
  <c r="AK4029" i="1"/>
  <c r="AF4027" i="1"/>
  <c r="AK4027" i="1"/>
  <c r="AF4028" i="1"/>
  <c r="AK4028" i="1"/>
  <c r="AF4030" i="1"/>
  <c r="AK4030" i="1"/>
  <c r="AF4031" i="1"/>
  <c r="AK4031" i="1"/>
  <c r="AF4032" i="1"/>
  <c r="AK4032" i="1"/>
  <c r="AF4033" i="1"/>
  <c r="AK4033" i="1"/>
  <c r="AF4036" i="1"/>
  <c r="AK4036" i="1"/>
  <c r="AF4034" i="1"/>
  <c r="AK4034" i="1"/>
  <c r="AF4035" i="1"/>
  <c r="AK4035" i="1"/>
  <c r="AF4037" i="1"/>
  <c r="AK4037" i="1"/>
  <c r="AF4038" i="1"/>
  <c r="AK4038" i="1"/>
  <c r="AF4039" i="1"/>
  <c r="AK4039" i="1"/>
  <c r="AF4040" i="1"/>
  <c r="AK4040" i="1"/>
  <c r="AF4041" i="1"/>
  <c r="AK4041" i="1"/>
  <c r="AF4044" i="1"/>
  <c r="AK4044" i="1"/>
  <c r="AF4042" i="1"/>
  <c r="AK4042" i="1"/>
  <c r="AF4043" i="1"/>
  <c r="AK4043" i="1"/>
  <c r="AF4045" i="1"/>
  <c r="AK4045" i="1"/>
  <c r="AF4046" i="1"/>
  <c r="AK4046" i="1"/>
  <c r="AF4047" i="1"/>
  <c r="AK4047" i="1"/>
  <c r="AF4049" i="1"/>
  <c r="AK4049" i="1"/>
  <c r="AF4048" i="1"/>
  <c r="AK4048" i="1"/>
  <c r="AF4052" i="1"/>
  <c r="AK4052" i="1"/>
  <c r="AF4053" i="1"/>
  <c r="AK4053" i="1"/>
  <c r="AF4050" i="1"/>
  <c r="AK4050" i="1"/>
  <c r="AF4051" i="1"/>
  <c r="AK4051" i="1"/>
  <c r="AF4054" i="1"/>
  <c r="AK4054" i="1"/>
  <c r="AF4063" i="1"/>
  <c r="AK4063" i="1"/>
  <c r="AF4055" i="1"/>
  <c r="AG4055" i="1"/>
  <c r="AK4055" i="1"/>
  <c r="AL4055" i="1"/>
  <c r="AF4056" i="1"/>
  <c r="AG4056" i="1"/>
  <c r="AK4056" i="1"/>
  <c r="AL4056" i="1"/>
  <c r="AF4057" i="1"/>
  <c r="AG4057" i="1"/>
  <c r="AK4057" i="1"/>
  <c r="AL4057" i="1"/>
  <c r="AF4058" i="1"/>
  <c r="AG4058" i="1"/>
  <c r="AK4058" i="1"/>
  <c r="AL4058" i="1"/>
  <c r="AF4059" i="1"/>
  <c r="AG4059" i="1"/>
  <c r="AK4059" i="1"/>
  <c r="AL4059" i="1"/>
  <c r="AF4060" i="1"/>
  <c r="AG4060" i="1"/>
  <c r="AK4060" i="1"/>
  <c r="AL4060" i="1"/>
  <c r="AF4061" i="1"/>
  <c r="AG4061" i="1"/>
  <c r="AK4061" i="1"/>
  <c r="AL4061" i="1"/>
  <c r="AF4062" i="1"/>
  <c r="AG4062" i="1"/>
  <c r="AK4062" i="1"/>
  <c r="AL4062" i="1"/>
  <c r="AF4064" i="1"/>
  <c r="AK4064" i="1"/>
  <c r="AF4065" i="1"/>
  <c r="AK4065" i="1"/>
  <c r="AF4066" i="1"/>
  <c r="AK4066" i="1"/>
  <c r="AF4067" i="1"/>
  <c r="AK4067" i="1"/>
  <c r="AF4069" i="1"/>
  <c r="AK4069" i="1"/>
  <c r="AF4068" i="1"/>
  <c r="AK4068" i="1"/>
  <c r="AF4070" i="1"/>
  <c r="AK4070" i="1"/>
  <c r="AF4071" i="1"/>
  <c r="AK4071" i="1"/>
  <c r="AF4074" i="1"/>
  <c r="AK4074" i="1"/>
  <c r="AF4073" i="1"/>
  <c r="AK4073" i="1"/>
  <c r="AF4075" i="1"/>
  <c r="AK4075" i="1"/>
  <c r="AF4072" i="1"/>
  <c r="AK4072" i="1"/>
  <c r="AF4076" i="1"/>
  <c r="AK4076" i="1"/>
  <c r="AF4077" i="1"/>
  <c r="AK4077" i="1"/>
  <c r="AF4078" i="1"/>
  <c r="AK4078" i="1"/>
  <c r="AF4079" i="1"/>
  <c r="AK4079" i="1"/>
  <c r="AF4080" i="1"/>
  <c r="AK4080" i="1"/>
  <c r="AF4081" i="1"/>
  <c r="AK4081" i="1"/>
  <c r="AF4082" i="1"/>
  <c r="AK4082" i="1"/>
  <c r="AF4083" i="1"/>
  <c r="AK4083" i="1"/>
  <c r="AF4084" i="1"/>
  <c r="AK4084" i="1"/>
  <c r="AF4085" i="1"/>
  <c r="AK4085" i="1"/>
  <c r="AF4086" i="1"/>
  <c r="AK4086" i="1"/>
  <c r="AF4087" i="1"/>
  <c r="AK4087" i="1"/>
  <c r="AF4088" i="1"/>
  <c r="AK4088" i="1"/>
  <c r="AF4090" i="1"/>
  <c r="AK4090" i="1"/>
  <c r="AF4089" i="1"/>
  <c r="AK4089" i="1"/>
  <c r="AF4091" i="1"/>
  <c r="AK4091" i="1"/>
  <c r="AF4092" i="1"/>
  <c r="AK4092" i="1"/>
  <c r="AF4093" i="1"/>
  <c r="AK4093" i="1"/>
  <c r="AF4094" i="1"/>
  <c r="AK4094" i="1"/>
  <c r="AF4098" i="1"/>
  <c r="AK4098" i="1"/>
  <c r="AF4097" i="1"/>
  <c r="AK4097" i="1"/>
  <c r="AF4096" i="1"/>
  <c r="AK4096" i="1"/>
  <c r="AF4095" i="1"/>
  <c r="AK4095" i="1"/>
  <c r="AF4100" i="1"/>
  <c r="AG4100" i="1"/>
  <c r="AK4100" i="1"/>
  <c r="AL4100" i="1"/>
  <c r="AF4099" i="1"/>
  <c r="AK4099" i="1"/>
  <c r="AF4102" i="1"/>
  <c r="AK4102" i="1"/>
  <c r="AF4101" i="1"/>
  <c r="AK4101" i="1"/>
  <c r="AF4103" i="1"/>
  <c r="AK4103" i="1"/>
  <c r="AF4104" i="1"/>
  <c r="AK4104" i="1"/>
  <c r="AF4105" i="1"/>
  <c r="AK4105" i="1"/>
  <c r="AF4106" i="1"/>
  <c r="AK4106" i="1"/>
  <c r="AF4107" i="1"/>
  <c r="AK4107" i="1"/>
  <c r="AF4113" i="1"/>
  <c r="AK4113" i="1"/>
  <c r="AF4109" i="1"/>
  <c r="AK4109" i="1"/>
  <c r="AF4108" i="1"/>
  <c r="AK4108" i="1"/>
  <c r="AF4111" i="1"/>
  <c r="AK4111" i="1"/>
  <c r="AF4110" i="1"/>
  <c r="AK4110" i="1"/>
  <c r="AF4112" i="1"/>
  <c r="AK4112" i="1"/>
  <c r="AF4114" i="1"/>
  <c r="AK4114" i="1"/>
  <c r="AF4116" i="1"/>
  <c r="AK4116" i="1"/>
  <c r="AF4118" i="1"/>
  <c r="AK4118" i="1"/>
  <c r="AF4115" i="1"/>
  <c r="AK4115" i="1"/>
  <c r="AF4117" i="1"/>
  <c r="AK4117" i="1"/>
  <c r="AF4119" i="1"/>
  <c r="AK4119" i="1"/>
  <c r="AF4120" i="1"/>
  <c r="AK4120" i="1"/>
  <c r="AF4121" i="1"/>
  <c r="AK4121" i="1"/>
  <c r="AF4122" i="1"/>
  <c r="AK4122" i="1"/>
  <c r="AF4124" i="1"/>
  <c r="AK4124" i="1"/>
  <c r="AF4123" i="1"/>
  <c r="AK4123" i="1"/>
  <c r="AF4125" i="1"/>
  <c r="AK4125" i="1"/>
  <c r="AF4126" i="1"/>
  <c r="AK4126" i="1"/>
  <c r="AF4127" i="1"/>
  <c r="AK4127" i="1"/>
  <c r="AF4128" i="1"/>
  <c r="AG4128" i="1"/>
  <c r="AK4128" i="1"/>
  <c r="AL4128" i="1"/>
  <c r="AF4129" i="1"/>
  <c r="AK4129" i="1"/>
  <c r="AF4130" i="1"/>
  <c r="AK4130" i="1"/>
  <c r="AF4131" i="1"/>
  <c r="AG4131" i="1"/>
  <c r="AK4131" i="1"/>
  <c r="AL4131" i="1"/>
  <c r="AF4132" i="1"/>
  <c r="AG4132" i="1"/>
  <c r="AK4132" i="1"/>
  <c r="AL4132" i="1"/>
  <c r="AF4133" i="1"/>
  <c r="AK4133" i="1"/>
  <c r="AF4134" i="1"/>
  <c r="AK4134" i="1"/>
  <c r="AF4135" i="1"/>
  <c r="AK4135" i="1"/>
  <c r="AF4136" i="1"/>
  <c r="AK4136" i="1"/>
  <c r="AF4137" i="1"/>
  <c r="AK4137" i="1"/>
  <c r="AF4138" i="1"/>
  <c r="AK4138" i="1"/>
  <c r="AF4140" i="1"/>
  <c r="AK4140" i="1"/>
  <c r="AF4139" i="1"/>
  <c r="AK4139" i="1"/>
  <c r="AF4141" i="1"/>
  <c r="AK4141" i="1"/>
  <c r="AF4142" i="1"/>
  <c r="AK4142" i="1"/>
  <c r="AF4143" i="1"/>
  <c r="AK4143" i="1"/>
  <c r="AF4144" i="1"/>
  <c r="AK4144" i="1"/>
  <c r="AF4145" i="1"/>
  <c r="AK4145" i="1"/>
  <c r="AF4147" i="1"/>
  <c r="AK4147" i="1"/>
  <c r="AF4148" i="1"/>
  <c r="AG4148" i="1"/>
  <c r="AK4148" i="1"/>
  <c r="AL4148" i="1"/>
  <c r="AF4146" i="1"/>
  <c r="AK4146" i="1"/>
  <c r="AF4151" i="1"/>
  <c r="AK4151" i="1"/>
  <c r="AF4152" i="1"/>
  <c r="AK4152" i="1"/>
  <c r="AF4153" i="1"/>
  <c r="AK4153" i="1"/>
  <c r="AF4154" i="1"/>
  <c r="AK4154" i="1"/>
  <c r="AF4155" i="1"/>
  <c r="AK4155" i="1"/>
  <c r="AF4157" i="1"/>
  <c r="AK4157" i="1"/>
  <c r="AF4156" i="1"/>
  <c r="AK4156" i="1"/>
  <c r="AF4158" i="1"/>
  <c r="AK4158" i="1"/>
  <c r="AF4163" i="1"/>
  <c r="AK4163" i="1"/>
  <c r="AF4160" i="1"/>
  <c r="AK4160" i="1"/>
  <c r="AF4162" i="1"/>
  <c r="AK4162" i="1"/>
  <c r="AF4161" i="1"/>
  <c r="AK4161" i="1"/>
  <c r="AF4159" i="1"/>
  <c r="AK4159" i="1"/>
  <c r="AF4164" i="1"/>
  <c r="AK4164" i="1"/>
  <c r="AF4165" i="1"/>
  <c r="AK4165" i="1"/>
  <c r="AF4166" i="1"/>
  <c r="AK4166" i="1"/>
  <c r="AF4167" i="1"/>
  <c r="AK4167" i="1"/>
  <c r="AF4149" i="1"/>
  <c r="AK4149" i="1"/>
  <c r="AF4150" i="1"/>
  <c r="AK4150" i="1"/>
  <c r="AF4168" i="1"/>
  <c r="AK4168" i="1"/>
  <c r="AF4172" i="1"/>
  <c r="AK4172" i="1"/>
  <c r="AF4175" i="1"/>
  <c r="AK4175" i="1"/>
  <c r="AF4176" i="1"/>
  <c r="AK4176" i="1"/>
  <c r="AF4177" i="1"/>
  <c r="AK4177" i="1"/>
  <c r="AF4178" i="1"/>
  <c r="AK4178" i="1"/>
  <c r="AF4179" i="1"/>
  <c r="AK4179" i="1"/>
  <c r="AF4181" i="1"/>
  <c r="AK4181" i="1"/>
  <c r="AF4180" i="1"/>
  <c r="AK4180" i="1"/>
  <c r="AF4169" i="1"/>
  <c r="AK4169" i="1"/>
  <c r="AF4170" i="1"/>
  <c r="AK4170" i="1"/>
  <c r="AF4182" i="1"/>
  <c r="AK4182" i="1"/>
  <c r="AF4184" i="1"/>
  <c r="AK4184" i="1"/>
  <c r="AF4185" i="1"/>
  <c r="AK4185" i="1"/>
  <c r="AF4186" i="1"/>
  <c r="AK4186" i="1"/>
  <c r="AF4282" i="1"/>
  <c r="AJ4282" i="1"/>
  <c r="AK4282" i="1"/>
  <c r="AF4189" i="1"/>
  <c r="AG4189" i="1"/>
  <c r="AK4189" i="1"/>
  <c r="AL4189" i="1"/>
  <c r="AF4188" i="1"/>
  <c r="AK4188" i="1"/>
  <c r="AF4190" i="1"/>
  <c r="AK4190" i="1"/>
  <c r="AF4192" i="1"/>
  <c r="AK4192" i="1"/>
  <c r="AF4194" i="1"/>
  <c r="AK4194" i="1"/>
  <c r="AF4193" i="1"/>
  <c r="AK4193" i="1"/>
  <c r="AF4195" i="1"/>
  <c r="AK4195" i="1"/>
  <c r="AF4196" i="1"/>
  <c r="AK4196" i="1"/>
  <c r="AF4197" i="1"/>
  <c r="AK4197" i="1"/>
  <c r="AF4199" i="1"/>
  <c r="AK4199" i="1"/>
  <c r="AF4200" i="1"/>
  <c r="AK4200" i="1"/>
  <c r="AF4198" i="1"/>
  <c r="AK4198" i="1"/>
  <c r="AF4205" i="1"/>
  <c r="AK4205" i="1"/>
  <c r="AF4256" i="1"/>
  <c r="AK4256" i="1"/>
  <c r="AF4207" i="1"/>
  <c r="AG4207" i="1"/>
  <c r="AK4207" i="1"/>
  <c r="AL4207" i="1"/>
  <c r="AF4208" i="1"/>
  <c r="AG4208" i="1"/>
  <c r="AK4208" i="1"/>
  <c r="AL4208" i="1"/>
  <c r="AF4209" i="1"/>
  <c r="AG4209" i="1"/>
  <c r="AK4209" i="1"/>
  <c r="AL4209" i="1"/>
  <c r="AF4206" i="1"/>
  <c r="AG4206" i="1"/>
  <c r="AK4206" i="1"/>
  <c r="AL4206" i="1"/>
  <c r="AF4215" i="1"/>
  <c r="AK4215" i="1"/>
  <c r="AF4216" i="1"/>
  <c r="AK4216" i="1"/>
  <c r="AF4217" i="1"/>
  <c r="AK4217" i="1"/>
  <c r="AF4221" i="1"/>
  <c r="AK4221" i="1"/>
  <c r="AF4218" i="1"/>
  <c r="AK4218" i="1"/>
  <c r="AF4219" i="1"/>
  <c r="AK4219" i="1"/>
  <c r="AF4220" i="1"/>
  <c r="AK4220" i="1"/>
  <c r="AF4222" i="1"/>
  <c r="AK4222" i="1"/>
  <c r="AF4223" i="1"/>
  <c r="AK4223" i="1"/>
  <c r="AF4224" i="1"/>
  <c r="AK4224" i="1"/>
  <c r="AF4225" i="1"/>
  <c r="AK4225" i="1"/>
  <c r="AF4226" i="1"/>
  <c r="AK4226" i="1"/>
  <c r="AF4227" i="1"/>
  <c r="AK4227" i="1"/>
  <c r="AF4228" i="1"/>
  <c r="AK4228" i="1"/>
  <c r="AF4229" i="1"/>
  <c r="AK4229" i="1"/>
  <c r="AF4230" i="1"/>
  <c r="AK4230" i="1"/>
  <c r="AF4335" i="1"/>
  <c r="AK4335" i="1"/>
  <c r="AF4191" i="1"/>
  <c r="AK4191" i="1"/>
  <c r="AF4201" i="1"/>
  <c r="AG4201" i="1"/>
  <c r="AK4201" i="1"/>
  <c r="AL4201" i="1"/>
  <c r="AF4204" i="1"/>
  <c r="AG4204" i="1"/>
  <c r="AK4204" i="1"/>
  <c r="AL4204" i="1"/>
  <c r="AF4202" i="1"/>
  <c r="AG4202" i="1"/>
  <c r="AK4202" i="1"/>
  <c r="AL4202" i="1"/>
  <c r="AF4203" i="1"/>
  <c r="AG4203" i="1"/>
  <c r="AK4203" i="1"/>
  <c r="AL4203" i="1"/>
  <c r="AF4213" i="1"/>
  <c r="AG4213" i="1"/>
  <c r="AK4213" i="1"/>
  <c r="AL4213" i="1"/>
  <c r="AF4214" i="1"/>
  <c r="AG4214" i="1"/>
  <c r="AK4214" i="1"/>
  <c r="AL4214" i="1"/>
  <c r="AF4260" i="1"/>
  <c r="AG4260" i="1"/>
  <c r="AJ4260" i="1"/>
  <c r="AK4260" i="1"/>
  <c r="AL4260" i="1"/>
  <c r="AF4212" i="1"/>
  <c r="AK4212" i="1"/>
  <c r="AF4211" i="1"/>
  <c r="AK4211" i="1"/>
  <c r="AF4210" i="1"/>
  <c r="AK4210" i="1"/>
  <c r="AF4261" i="1"/>
  <c r="AG4261" i="1"/>
  <c r="AJ4261" i="1"/>
  <c r="AK4261" i="1"/>
  <c r="AL4261" i="1"/>
  <c r="AF4234" i="1"/>
  <c r="AK4234" i="1"/>
  <c r="AF4235" i="1"/>
  <c r="AK4235" i="1"/>
  <c r="AF4236" i="1"/>
  <c r="AK4236" i="1"/>
  <c r="AF4237" i="1"/>
  <c r="AK4237" i="1"/>
  <c r="AF4311" i="1"/>
  <c r="AK4311" i="1"/>
  <c r="AF4382" i="1"/>
  <c r="AK4382" i="1"/>
  <c r="AF4268" i="1"/>
  <c r="AK4268" i="1"/>
  <c r="AF4270" i="1"/>
  <c r="AK4270" i="1"/>
  <c r="AF4271" i="1"/>
  <c r="AK4271" i="1"/>
  <c r="AF4272" i="1"/>
  <c r="AK4272" i="1"/>
  <c r="AF4273" i="1"/>
  <c r="AG4273" i="1"/>
  <c r="AJ4273" i="1"/>
  <c r="AK4273" i="1"/>
  <c r="AL4273" i="1"/>
  <c r="AF4274" i="1"/>
  <c r="AG4274" i="1"/>
  <c r="AJ4274" i="1"/>
  <c r="AK4274" i="1"/>
  <c r="AL4274" i="1"/>
  <c r="AF4275" i="1"/>
  <c r="AK4275" i="1"/>
  <c r="AF4276" i="1"/>
  <c r="AK4276" i="1"/>
  <c r="AF4277" i="1"/>
  <c r="AK4277" i="1"/>
  <c r="AF4266" i="1"/>
  <c r="AK4266" i="1"/>
  <c r="AF4284" i="1"/>
  <c r="AK4284" i="1"/>
  <c r="AF4285" i="1"/>
  <c r="AK4285" i="1"/>
  <c r="AF4267" i="1"/>
  <c r="AK4267" i="1"/>
  <c r="AF4329" i="1"/>
  <c r="AG4329" i="1"/>
  <c r="AJ4329" i="1"/>
  <c r="AK4329" i="1"/>
  <c r="AL4329" i="1"/>
  <c r="AF4330" i="1"/>
  <c r="AG4330" i="1"/>
  <c r="AJ4330" i="1"/>
  <c r="AK4330" i="1"/>
  <c r="AL4330" i="1"/>
  <c r="AF4331" i="1"/>
  <c r="AK4331" i="1"/>
  <c r="AF4332" i="1"/>
  <c r="AK4332" i="1"/>
  <c r="AF4333" i="1"/>
  <c r="AK4333" i="1"/>
  <c r="AF4339" i="1"/>
  <c r="AK4339" i="1"/>
  <c r="AF4340" i="1"/>
  <c r="AK4340" i="1"/>
  <c r="AF4347" i="1"/>
  <c r="AK4347" i="1"/>
  <c r="AF4386" i="1"/>
  <c r="AG4386" i="1"/>
  <c r="AJ4386" i="1"/>
  <c r="AK4386" i="1"/>
  <c r="AL4386" i="1"/>
  <c r="AF4389" i="1"/>
  <c r="AK4389" i="1"/>
  <c r="AF4390" i="1"/>
  <c r="AK4390" i="1"/>
  <c r="AF4391" i="1"/>
  <c r="AK4391" i="1"/>
  <c r="AF4395" i="1"/>
  <c r="AG4395" i="1"/>
  <c r="AK4395" i="1"/>
  <c r="AF4396" i="1"/>
  <c r="AK4396" i="1"/>
  <c r="AF4397" i="1"/>
  <c r="AK4397" i="1"/>
  <c r="AF4449" i="1"/>
  <c r="AK4449" i="1"/>
  <c r="AF4450" i="1"/>
  <c r="AG4450" i="1"/>
  <c r="AK4450" i="1"/>
  <c r="AF4451" i="1"/>
  <c r="AK4451" i="1"/>
  <c r="AF4576" i="1"/>
  <c r="AK4576" i="1"/>
  <c r="AF4577" i="1"/>
  <c r="AK4577" i="1"/>
  <c r="AF4578" i="1"/>
  <c r="AK4578" i="1"/>
  <c r="AF4591" i="1"/>
  <c r="AK4591" i="1"/>
  <c r="AF4592" i="1"/>
  <c r="AK4592" i="1"/>
  <c r="AF4593" i="1"/>
  <c r="AK4593" i="1"/>
  <c r="AF4602" i="1"/>
  <c r="AK4602" i="1"/>
  <c r="AF4603" i="1"/>
  <c r="AK4603" i="1"/>
  <c r="AF4604" i="1"/>
  <c r="AK4604" i="1"/>
  <c r="AE4063" i="1"/>
  <c r="AE4039" i="1"/>
  <c r="AE4023" i="1"/>
  <c r="AE4024" i="1"/>
  <c r="AE4025" i="1"/>
  <c r="AD4021" i="1"/>
  <c r="AE4021" i="1"/>
  <c r="AE4022" i="1"/>
  <c r="AE4150" i="1"/>
  <c r="AD4150" i="1"/>
  <c r="AE4149" i="1"/>
  <c r="AD4149" i="1"/>
  <c r="AE4212" i="1"/>
  <c r="AE4211" i="1"/>
  <c r="AE4210" i="1"/>
  <c r="AD4212" i="1"/>
  <c r="AD4211" i="1"/>
  <c r="AD4210" i="1"/>
  <c r="AE4266" i="1"/>
  <c r="AD4266" i="1"/>
  <c r="AE4169" i="1"/>
  <c r="AE4170" i="1"/>
  <c r="AD4169" i="1"/>
  <c r="AD4170" i="1"/>
  <c r="AE4191" i="1"/>
  <c r="AD4191" i="1"/>
  <c r="AE4198" i="1"/>
  <c r="AD4198" i="1"/>
  <c r="AE4175" i="1"/>
  <c r="AD4175" i="1"/>
  <c r="AE4256" i="1"/>
  <c r="AD4256" i="1"/>
  <c r="AE4192" i="1"/>
  <c r="AE4194" i="1"/>
  <c r="AE4193" i="1"/>
  <c r="AE4195" i="1"/>
  <c r="AE4196" i="1"/>
  <c r="AE4197" i="1"/>
  <c r="AE4199" i="1"/>
  <c r="AE4200" i="1"/>
  <c r="AD4192" i="1"/>
  <c r="AD4194" i="1"/>
  <c r="AD4193" i="1"/>
  <c r="AD4195" i="1"/>
  <c r="AD4196" i="1"/>
  <c r="AD4197" i="1"/>
  <c r="AD4199" i="1"/>
  <c r="AD4200" i="1"/>
  <c r="AE4182" i="1"/>
  <c r="AD4182" i="1"/>
  <c r="AE4172" i="1"/>
  <c r="AD4172" i="1"/>
  <c r="AE4177" i="1"/>
  <c r="AE4178" i="1"/>
  <c r="AE4179" i="1"/>
  <c r="AD4177" i="1"/>
  <c r="AD4178" i="1"/>
  <c r="AD4179" i="1"/>
  <c r="AE4176" i="1"/>
  <c r="AD4176" i="1"/>
  <c r="AE4184" i="1"/>
  <c r="AE4185" i="1"/>
  <c r="AE4186" i="1"/>
  <c r="AD4184" i="1"/>
  <c r="AD4185" i="1"/>
  <c r="AD4186" i="1"/>
  <c r="AE4216" i="1"/>
  <c r="AD4216" i="1"/>
  <c r="AE4215" i="1"/>
  <c r="AD4215" i="1"/>
  <c r="AE4168" i="1"/>
  <c r="AD4168" i="1"/>
  <c r="AE4130" i="1"/>
  <c r="AD4130" i="1"/>
  <c r="AE4227" i="1"/>
  <c r="AD4227" i="1"/>
  <c r="AE4226" i="1"/>
  <c r="AD4226" i="1"/>
  <c r="AE4225" i="1"/>
  <c r="AD4225" i="1"/>
  <c r="AD4091" i="1"/>
  <c r="AD4092" i="1"/>
  <c r="AD4093" i="1"/>
  <c r="AE4131" i="1"/>
  <c r="AE4132" i="1"/>
  <c r="AE4142" i="1"/>
  <c r="AE4141" i="1"/>
  <c r="AD4142" i="1"/>
  <c r="AD4141" i="1"/>
  <c r="AE4152" i="1"/>
  <c r="AD4152" i="1"/>
  <c r="AE4143" i="1"/>
  <c r="AE4144" i="1"/>
  <c r="AD4143" i="1"/>
  <c r="AD4144" i="1"/>
  <c r="AE4205" i="1"/>
  <c r="AD4205" i="1"/>
  <c r="AD4046" i="1"/>
  <c r="AE4237" i="1"/>
  <c r="AD4237" i="1"/>
  <c r="AE4190" i="1"/>
  <c r="AD4190" i="1"/>
  <c r="AE4093" i="1"/>
  <c r="AE4092" i="1"/>
  <c r="AE4166" i="1"/>
  <c r="AD4166" i="1"/>
  <c r="AE4127" i="1"/>
  <c r="AD4127" i="1"/>
  <c r="AE4133" i="1"/>
  <c r="AD4133" i="1"/>
  <c r="AE4134" i="1"/>
  <c r="AE4135" i="1"/>
  <c r="AE4136" i="1"/>
  <c r="AE4137" i="1"/>
  <c r="AE4138" i="1"/>
  <c r="AE4140" i="1"/>
  <c r="AE4139" i="1"/>
  <c r="AD4134" i="1"/>
  <c r="AD4135" i="1"/>
  <c r="AD4136" i="1"/>
  <c r="AD4137" i="1"/>
  <c r="AD4138" i="1"/>
  <c r="AD4140" i="1"/>
  <c r="AD4139" i="1"/>
  <c r="AE4222" i="1"/>
  <c r="AE4223" i="1"/>
  <c r="AE4224" i="1"/>
  <c r="AE4270" i="1"/>
  <c r="AE4271" i="1"/>
  <c r="AE4272" i="1"/>
  <c r="AD4222" i="1"/>
  <c r="AD4223" i="1"/>
  <c r="AD4224" i="1"/>
  <c r="AD4270" i="1"/>
  <c r="AD4271" i="1"/>
  <c r="AD4272" i="1"/>
  <c r="AE4145" i="1"/>
  <c r="AD4145" i="1"/>
  <c r="AE4129" i="1"/>
  <c r="AD4129" i="1"/>
  <c r="AE4157" i="1"/>
  <c r="AE4156" i="1"/>
  <c r="AE4158" i="1"/>
  <c r="AD4157" i="1"/>
  <c r="AD4156" i="1"/>
  <c r="AD4158" i="1"/>
  <c r="AE4146" i="1"/>
  <c r="AD4146" i="1"/>
  <c r="AE4164" i="1"/>
  <c r="AD4164" i="1"/>
  <c r="AE4228" i="1"/>
  <c r="AE4229" i="1"/>
  <c r="AE4230" i="1"/>
  <c r="AE4275" i="1"/>
  <c r="AE4276" i="1"/>
  <c r="AE4277" i="1"/>
  <c r="AE4331" i="1"/>
  <c r="AE4332" i="1"/>
  <c r="AE4333" i="1"/>
  <c r="AE4389" i="1"/>
  <c r="AE4390" i="1"/>
  <c r="AE4391" i="1"/>
  <c r="AE4449" i="1"/>
  <c r="AE4450" i="1"/>
  <c r="AE4451" i="1"/>
  <c r="AE4576" i="1"/>
  <c r="AE4577" i="1"/>
  <c r="AE4578" i="1"/>
  <c r="AE4591" i="1"/>
  <c r="AE4592" i="1"/>
  <c r="AE4593" i="1"/>
  <c r="AE4602" i="1"/>
  <c r="AE4603" i="1"/>
  <c r="AE4604" i="1"/>
  <c r="AD4228" i="1"/>
  <c r="AD4229" i="1"/>
  <c r="AD4230" i="1"/>
  <c r="AD4275" i="1"/>
  <c r="AD4276" i="1"/>
  <c r="AD4277" i="1"/>
  <c r="AD4331" i="1"/>
  <c r="AD4332" i="1"/>
  <c r="AD4333" i="1"/>
  <c r="AD4389" i="1"/>
  <c r="AD4390" i="1"/>
  <c r="AD4391" i="1"/>
  <c r="AD4449" i="1"/>
  <c r="AD4450" i="1"/>
  <c r="AD4451" i="1"/>
  <c r="AD4576" i="1"/>
  <c r="AD4577" i="1"/>
  <c r="AD4578" i="1"/>
  <c r="AD4591" i="1"/>
  <c r="AD4592" i="1"/>
  <c r="AD4593" i="1"/>
  <c r="AD4602" i="1"/>
  <c r="AD4603" i="1"/>
  <c r="AD4604" i="1"/>
  <c r="AE4220" i="1"/>
  <c r="AE4219" i="1"/>
  <c r="AE4218" i="1"/>
  <c r="AE4159" i="1"/>
  <c r="AE4180" i="1"/>
  <c r="AD4220" i="1"/>
  <c r="AD4219" i="1"/>
  <c r="AD4218" i="1"/>
  <c r="AD4159" i="1"/>
  <c r="AD4180" i="1"/>
  <c r="AE4099" i="1"/>
  <c r="AD4099" i="1"/>
  <c r="AE4100" i="1"/>
  <c r="AD4100" i="1"/>
  <c r="AE4041" i="1"/>
  <c r="AD4041" i="1"/>
  <c r="AE4078" i="1"/>
  <c r="AD4078" i="1"/>
  <c r="AE4116" i="1"/>
  <c r="AE4118" i="1"/>
  <c r="AE4115" i="1"/>
  <c r="AE4117" i="1"/>
  <c r="AD4116" i="1"/>
  <c r="AD4118" i="1"/>
  <c r="AD4115" i="1"/>
  <c r="AD4117" i="1"/>
  <c r="AE4070" i="1"/>
  <c r="AD4070" i="1"/>
  <c r="AE4147" i="1"/>
  <c r="AD4147" i="1"/>
  <c r="AD4079" i="1"/>
  <c r="AE4079" i="1"/>
  <c r="AE4217" i="1"/>
  <c r="AE4161" i="1"/>
  <c r="AE4163" i="1"/>
  <c r="AE4113" i="1"/>
  <c r="AE4160" i="1"/>
  <c r="AE4382" i="1"/>
  <c r="AE4109" i="1"/>
  <c r="AE4108" i="1"/>
  <c r="AE4268" i="1"/>
  <c r="AE4221" i="1"/>
  <c r="AE4162" i="1"/>
  <c r="AE4267" i="1"/>
  <c r="AE4311" i="1"/>
  <c r="AE4181" i="1"/>
  <c r="AD4217" i="1"/>
  <c r="AD4161" i="1"/>
  <c r="AD4163" i="1"/>
  <c r="AD4113" i="1"/>
  <c r="AD4160" i="1"/>
  <c r="AD4382" i="1"/>
  <c r="AD4109" i="1"/>
  <c r="AD4108" i="1"/>
  <c r="AD4268" i="1"/>
  <c r="AD4221" i="1"/>
  <c r="AD4162" i="1"/>
  <c r="AD4267" i="1"/>
  <c r="AD4311" i="1"/>
  <c r="AD4181" i="1"/>
  <c r="AE4107" i="1"/>
  <c r="AE4106" i="1"/>
  <c r="AE4105" i="1"/>
  <c r="AE4104" i="1"/>
  <c r="AD4107" i="1"/>
  <c r="AD4106" i="1"/>
  <c r="AD4105" i="1"/>
  <c r="AD4104" i="1"/>
  <c r="AE4091" i="1"/>
  <c r="AD4207" i="1"/>
  <c r="AD4208" i="1"/>
  <c r="AD4209" i="1"/>
  <c r="AD4206" i="1"/>
  <c r="AD4098" i="1"/>
  <c r="AD4097" i="1"/>
  <c r="AD4096" i="1"/>
  <c r="AD4095" i="1"/>
  <c r="AD4055" i="1"/>
  <c r="AD4056" i="1"/>
  <c r="AD4057" i="1"/>
  <c r="AD4058" i="1"/>
  <c r="AD4059" i="1"/>
  <c r="AD4060" i="1"/>
  <c r="AD4061" i="1"/>
  <c r="AD4062" i="1"/>
  <c r="AD4068" i="1"/>
  <c r="AD4052" i="1"/>
  <c r="AD4053" i="1"/>
  <c r="AD4050" i="1"/>
  <c r="AD4051" i="1"/>
  <c r="AD4033" i="1"/>
  <c r="AD4036" i="1"/>
  <c r="AD4034" i="1"/>
  <c r="AD4035" i="1"/>
  <c r="AD4049" i="1"/>
  <c r="AD4048" i="1"/>
  <c r="AD4066" i="1"/>
  <c r="AD4067" i="1"/>
  <c r="AD4022" i="1"/>
  <c r="AD4023" i="1"/>
  <c r="AD4024" i="1"/>
  <c r="AD4025" i="1"/>
  <c r="AD4039" i="1"/>
  <c r="AD4044" i="1"/>
  <c r="AD4042" i="1"/>
  <c r="AD4043" i="1"/>
  <c r="AD4045" i="1"/>
  <c r="AD4054" i="1"/>
  <c r="AD4004" i="1"/>
  <c r="AD4005" i="1"/>
  <c r="AD4007" i="1"/>
  <c r="AD4009" i="1"/>
  <c r="AD4006" i="1"/>
  <c r="AD4008" i="1"/>
  <c r="AD3998" i="1"/>
  <c r="AD4000" i="1"/>
  <c r="AD3999" i="1"/>
  <c r="AD3991" i="1"/>
  <c r="AD3992" i="1"/>
  <c r="AD3993" i="1"/>
  <c r="AD3995" i="1"/>
  <c r="AD3994" i="1"/>
  <c r="AD3996" i="1"/>
  <c r="AD3986" i="1"/>
  <c r="AD3987" i="1"/>
  <c r="AD3988" i="1"/>
  <c r="AD3989" i="1"/>
  <c r="AD3971" i="1"/>
  <c r="AD3972" i="1"/>
  <c r="AD3973" i="1"/>
  <c r="AD3968" i="1"/>
  <c r="AD3969" i="1"/>
  <c r="AD2810" i="1"/>
  <c r="AD2811" i="1"/>
  <c r="AD2809" i="1"/>
  <c r="AD2812" i="1"/>
  <c r="AD2813" i="1"/>
  <c r="AD4189" i="1"/>
  <c r="AE4189" i="1"/>
  <c r="AE4339" i="1"/>
  <c r="AE4340" i="1"/>
  <c r="AE4395" i="1"/>
  <c r="AE4396" i="1"/>
  <c r="AE4397" i="1"/>
  <c r="AD4339" i="1"/>
  <c r="AD4340" i="1"/>
  <c r="AD4395" i="1"/>
  <c r="AD4396" i="1"/>
  <c r="AD4397" i="1"/>
  <c r="AE4122" i="1"/>
  <c r="AE4165" i="1"/>
  <c r="AE4335" i="1"/>
  <c r="AD4122" i="1"/>
  <c r="AD4165" i="1"/>
  <c r="AD4335" i="1"/>
  <c r="AE4347" i="1"/>
  <c r="AE4285" i="1"/>
  <c r="AE4284" i="1"/>
  <c r="AE4236" i="1"/>
  <c r="AE4235" i="1"/>
  <c r="AE4234" i="1"/>
  <c r="AE4188" i="1"/>
  <c r="AD4347" i="1"/>
  <c r="AD4285" i="1"/>
  <c r="AD4284" i="1"/>
  <c r="AD4236" i="1"/>
  <c r="AD4235" i="1"/>
  <c r="AD4234" i="1"/>
  <c r="AD4188" i="1"/>
  <c r="AD4014" i="1"/>
  <c r="AD4015" i="1"/>
  <c r="AD4016" i="1"/>
  <c r="AE4047" i="1"/>
  <c r="AD4047" i="1"/>
  <c r="AE4020" i="1"/>
  <c r="AD4020" i="1"/>
  <c r="AE4114" i="1"/>
  <c r="AD4114" i="1"/>
  <c r="AE4017" i="1"/>
  <c r="AD4017" i="1"/>
  <c r="AE4040" i="1"/>
  <c r="AD4040" i="1"/>
  <c r="AE4038" i="1"/>
  <c r="AD4038" i="1"/>
  <c r="AE4037" i="1"/>
  <c r="AD4037" i="1"/>
  <c r="AE4031" i="1"/>
  <c r="AE4032" i="1"/>
  <c r="AD4031" i="1"/>
  <c r="AD4032" i="1"/>
  <c r="AE4026" i="1"/>
  <c r="AD4026" i="1"/>
  <c r="AE4028" i="1"/>
  <c r="AE4030" i="1"/>
  <c r="AD4028" i="1"/>
  <c r="AD4030" i="1"/>
  <c r="AE4029" i="1"/>
  <c r="AE4027" i="1"/>
  <c r="AD4029" i="1"/>
  <c r="AD4027" i="1"/>
  <c r="AE4076" i="1"/>
  <c r="AE4077" i="1"/>
  <c r="AE4125" i="1"/>
  <c r="AE4126" i="1"/>
  <c r="AD4076" i="1"/>
  <c r="AD4077" i="1"/>
  <c r="AD4125" i="1"/>
  <c r="AD4126" i="1"/>
  <c r="AE4011" i="1"/>
  <c r="AD4011" i="1"/>
  <c r="AD3920" i="1"/>
  <c r="AD3923" i="1"/>
  <c r="AE4019" i="1"/>
  <c r="AD4019" i="1"/>
  <c r="AE4069" i="1"/>
  <c r="AD4069" i="1"/>
  <c r="AE4124" i="1"/>
  <c r="AD4124" i="1"/>
  <c r="AE3982" i="1"/>
  <c r="AD3982" i="1"/>
  <c r="AE3983" i="1"/>
  <c r="AD3983" i="1"/>
  <c r="AE4018" i="1"/>
  <c r="AD4018" i="1"/>
  <c r="AE3962" i="1"/>
  <c r="AE3965" i="1"/>
  <c r="AE3964" i="1"/>
  <c r="AE3963" i="1"/>
  <c r="AE3966" i="1"/>
  <c r="AE3967" i="1"/>
  <c r="AD3962" i="1"/>
  <c r="AD3965" i="1"/>
  <c r="AD3964" i="1"/>
  <c r="AD3963" i="1"/>
  <c r="AD3966" i="1"/>
  <c r="AD3967" i="1"/>
  <c r="AD4063" i="1"/>
  <c r="AE4064" i="1"/>
  <c r="AE4065" i="1"/>
  <c r="AD4064" i="1"/>
  <c r="AD4065" i="1"/>
  <c r="AE3976" i="1"/>
  <c r="AD3976" i="1"/>
  <c r="AE3997" i="1"/>
  <c r="AD3997" i="1"/>
  <c r="AD4001" i="1"/>
  <c r="AE4001" i="1"/>
  <c r="AE3990" i="1"/>
  <c r="AD3990" i="1"/>
  <c r="AE3978" i="1"/>
  <c r="AD3978" i="1"/>
  <c r="AE3933" i="1"/>
  <c r="AD3933" i="1"/>
  <c r="AE3977" i="1"/>
  <c r="AD3977" i="1"/>
  <c r="AD3651" i="1"/>
  <c r="AE3950" i="1"/>
  <c r="AD3950" i="1"/>
  <c r="AE4010" i="1"/>
  <c r="AD4010" i="1"/>
  <c r="AE3957" i="1"/>
  <c r="AE3958" i="1"/>
  <c r="AD3957" i="1"/>
  <c r="AD3958" i="1"/>
  <c r="AE4075" i="1"/>
  <c r="AD4075" i="1"/>
  <c r="AD3769" i="1"/>
  <c r="AD3772" i="1"/>
  <c r="AD3773" i="1"/>
  <c r="AD3753" i="1"/>
  <c r="AE3753" i="1"/>
  <c r="AD3744" i="1"/>
  <c r="AE3744" i="1"/>
  <c r="AD3745" i="1"/>
  <c r="AE3745" i="1"/>
  <c r="AD3695" i="1"/>
  <c r="AE3695" i="1"/>
  <c r="AD3688" i="1"/>
  <c r="AE3688" i="1"/>
  <c r="AD3681" i="1"/>
  <c r="AE3681" i="1"/>
  <c r="AD3682" i="1"/>
  <c r="AE3682" i="1"/>
  <c r="AD3683" i="1"/>
  <c r="AE3683" i="1"/>
  <c r="AD3674" i="1"/>
  <c r="AE3674" i="1"/>
  <c r="AD3664" i="1"/>
  <c r="AE3664" i="1"/>
  <c r="AD3667" i="1"/>
  <c r="AE3667" i="1"/>
  <c r="AD3666" i="1"/>
  <c r="AE3666" i="1"/>
  <c r="AD3665" i="1"/>
  <c r="AE3665" i="1"/>
  <c r="AD3654" i="1"/>
  <c r="AE3654" i="1"/>
  <c r="AD3656" i="1"/>
  <c r="AE3656" i="1"/>
  <c r="AD3655" i="1"/>
  <c r="AE3655" i="1"/>
  <c r="AD3697" i="1"/>
  <c r="AD3696" i="1"/>
  <c r="AE3696" i="1"/>
  <c r="AE3708" i="1"/>
  <c r="AD3708" i="1"/>
  <c r="AE3658" i="1"/>
  <c r="AE3675" i="1"/>
  <c r="AE3677" i="1"/>
  <c r="AE3653" i="1"/>
  <c r="AE3676" i="1"/>
  <c r="AE3685" i="1"/>
  <c r="AE3684" i="1"/>
  <c r="AE3686" i="1"/>
  <c r="AE3730" i="1"/>
  <c r="AE3731" i="1"/>
  <c r="AE3689" i="1"/>
  <c r="AE3690" i="1"/>
  <c r="AE3680" i="1"/>
  <c r="AE3728" i="1"/>
  <c r="AE3650" i="1"/>
  <c r="AE3694" i="1"/>
  <c r="AE3678" i="1"/>
  <c r="AE3614" i="1"/>
  <c r="AE3700" i="1"/>
  <c r="AE3663" i="1"/>
  <c r="AE3703" i="1"/>
  <c r="AE3661" i="1"/>
  <c r="AE3659" i="1"/>
  <c r="AE3660" i="1"/>
  <c r="AE3679" i="1"/>
  <c r="AE3697" i="1"/>
  <c r="AE3757" i="1"/>
  <c r="AE3699" i="1"/>
  <c r="AE3726" i="1"/>
  <c r="AE3725" i="1"/>
  <c r="AE3724" i="1"/>
  <c r="AE3749" i="1"/>
  <c r="AE3750" i="1"/>
  <c r="AE3704" i="1"/>
  <c r="AE3709" i="1"/>
  <c r="AE3787" i="1"/>
  <c r="AE3788" i="1"/>
  <c r="AE3839" i="1"/>
  <c r="AE3840" i="1"/>
  <c r="AE3719" i="1"/>
  <c r="AE3710" i="1"/>
  <c r="AE3711" i="1"/>
  <c r="AE3713" i="1"/>
  <c r="AE3712" i="1"/>
  <c r="AE3714" i="1"/>
  <c r="AE3715" i="1"/>
  <c r="AE3716" i="1"/>
  <c r="AE3718" i="1"/>
  <c r="AE3717" i="1"/>
  <c r="AE3729" i="1"/>
  <c r="AE3740" i="1"/>
  <c r="AE3734" i="1"/>
  <c r="AE3823" i="1"/>
  <c r="AE3701" i="1"/>
  <c r="AE3802" i="1"/>
  <c r="AE3702" i="1"/>
  <c r="AE3737" i="1"/>
  <c r="AE3735" i="1"/>
  <c r="AE3837" i="1"/>
  <c r="AE3732" i="1"/>
  <c r="AE3741" i="1"/>
  <c r="AE3736" i="1"/>
  <c r="AE3738" i="1"/>
  <c r="AE3836" i="1"/>
  <c r="AE3786" i="1"/>
  <c r="AE3742" i="1"/>
  <c r="AE3889" i="1"/>
  <c r="AE3739" i="1"/>
  <c r="AE3743" i="1"/>
  <c r="AE3733" i="1"/>
  <c r="AE3832" i="1"/>
  <c r="AE3890" i="1"/>
  <c r="AE3891" i="1"/>
  <c r="AE3722" i="1"/>
  <c r="AE3720" i="1"/>
  <c r="AE3721" i="1"/>
  <c r="AE3698" i="1"/>
  <c r="AE3779" i="1"/>
  <c r="AE3727" i="1"/>
  <c r="AE3778" i="1"/>
  <c r="AE3775" i="1"/>
  <c r="AE3774" i="1"/>
  <c r="AE3662" i="1"/>
  <c r="AE3924" i="1"/>
  <c r="AE3794" i="1"/>
  <c r="AE3848" i="1"/>
  <c r="AE3706" i="1"/>
  <c r="AE3707" i="1"/>
  <c r="AE3705" i="1"/>
  <c r="AE3752" i="1"/>
  <c r="AE3785" i="1"/>
  <c r="AE3892" i="1"/>
  <c r="AE3975" i="1"/>
  <c r="AE3792" i="1"/>
  <c r="AE3845" i="1"/>
  <c r="AE3895" i="1"/>
  <c r="AE3893" i="1"/>
  <c r="AE3894" i="1"/>
  <c r="AE3931" i="1"/>
  <c r="AE3760" i="1"/>
  <c r="AE3761" i="1"/>
  <c r="AE3762" i="1"/>
  <c r="AE3764" i="1"/>
  <c r="AE3765" i="1"/>
  <c r="AE3808" i="1"/>
  <c r="AE3810" i="1"/>
  <c r="AE3899" i="1"/>
  <c r="AE3768" i="1"/>
  <c r="AE3766" i="1"/>
  <c r="AE3767" i="1"/>
  <c r="AE3770" i="1"/>
  <c r="AE3769" i="1"/>
  <c r="AE3816" i="1"/>
  <c r="AE3817" i="1"/>
  <c r="AE3831" i="1"/>
  <c r="AE3799" i="1"/>
  <c r="AE3800" i="1"/>
  <c r="AE3801" i="1"/>
  <c r="AE3772" i="1"/>
  <c r="AE3773" i="1"/>
  <c r="AE3771" i="1"/>
  <c r="AE3925" i="1"/>
  <c r="AE3763" i="1"/>
  <c r="AE3861" i="1"/>
  <c r="AE4074" i="1"/>
  <c r="AE4073" i="1"/>
  <c r="AE4072" i="1"/>
  <c r="AE3926" i="1"/>
  <c r="AE4071" i="1"/>
  <c r="AE3793" i="1"/>
  <c r="AE3754" i="1"/>
  <c r="AE3755" i="1"/>
  <c r="AE3756" i="1"/>
  <c r="AE3795" i="1"/>
  <c r="AE3796" i="1"/>
  <c r="AE3849" i="1"/>
  <c r="AE3851" i="1"/>
  <c r="AE3852" i="1"/>
  <c r="AE3850" i="1"/>
  <c r="AE3797" i="1"/>
  <c r="AE3863" i="1"/>
  <c r="AE3758" i="1"/>
  <c r="AE3759" i="1"/>
  <c r="AE3798" i="1"/>
  <c r="AE3853" i="1"/>
  <c r="AE3829" i="1"/>
  <c r="AE3828" i="1"/>
  <c r="AE3830" i="1"/>
  <c r="AE3811" i="1"/>
  <c r="AE3812" i="1"/>
  <c r="AE3814" i="1"/>
  <c r="AE3813" i="1"/>
  <c r="AE3815" i="1"/>
  <c r="AE3806" i="1"/>
  <c r="AE3805" i="1"/>
  <c r="AE3807" i="1"/>
  <c r="AE3809" i="1"/>
  <c r="AE3822" i="1"/>
  <c r="AE3854" i="1"/>
  <c r="AE3855" i="1"/>
  <c r="AE3927" i="1"/>
  <c r="AE3928" i="1"/>
  <c r="AE3929" i="1"/>
  <c r="AE3979" i="1"/>
  <c r="AE3980" i="1"/>
  <c r="AE3981" i="1"/>
  <c r="AE3834" i="1"/>
  <c r="AE3835" i="1"/>
  <c r="AE3833" i="1"/>
  <c r="AE3826" i="1"/>
  <c r="AE3825" i="1"/>
  <c r="AE3827" i="1"/>
  <c r="AE3910" i="1"/>
  <c r="AE3866" i="1"/>
  <c r="AE3865" i="1"/>
  <c r="AE3864" i="1"/>
  <c r="AE3867" i="1"/>
  <c r="AE3868" i="1"/>
  <c r="AE3870" i="1"/>
  <c r="AE3869" i="1"/>
  <c r="AE3871" i="1"/>
  <c r="AE3824" i="1"/>
  <c r="AE3878" i="1"/>
  <c r="AE3804" i="1"/>
  <c r="AE3803" i="1"/>
  <c r="AE3858" i="1"/>
  <c r="AE3859" i="1"/>
  <c r="AE3856" i="1"/>
  <c r="AE3887" i="1"/>
  <c r="AE3886" i="1"/>
  <c r="AE3888" i="1"/>
  <c r="AE3873" i="1"/>
  <c r="AE3874" i="1"/>
  <c r="AE3911" i="1"/>
  <c r="AE3872" i="1"/>
  <c r="AE3862" i="1"/>
  <c r="AE3857" i="1"/>
  <c r="AE3885" i="1"/>
  <c r="AE3884" i="1"/>
  <c r="AE3902" i="1"/>
  <c r="AE3903" i="1"/>
  <c r="AE3901" i="1"/>
  <c r="AE3904" i="1"/>
  <c r="AE3906" i="1"/>
  <c r="AE3909" i="1"/>
  <c r="AE3908" i="1"/>
  <c r="AE3905" i="1"/>
  <c r="AE3907" i="1"/>
  <c r="AE3875" i="1"/>
  <c r="AE3876" i="1"/>
  <c r="AE3877" i="1"/>
  <c r="AE3881" i="1"/>
  <c r="AE3882" i="1"/>
  <c r="AE3883" i="1"/>
  <c r="AE3951" i="1"/>
  <c r="AE3921" i="1"/>
  <c r="AE3922" i="1"/>
  <c r="AE3970" i="1"/>
  <c r="AE3843" i="1"/>
  <c r="AE3847" i="1"/>
  <c r="AE3846" i="1"/>
  <c r="AE3880" i="1"/>
  <c r="AE3896" i="1"/>
  <c r="AE3974" i="1"/>
  <c r="AE4119" i="1"/>
  <c r="AE4120" i="1"/>
  <c r="AE4121" i="1"/>
  <c r="AE3960" i="1"/>
  <c r="AE3961" i="1"/>
  <c r="AE4012" i="1"/>
  <c r="AE4013" i="1"/>
  <c r="AE3949" i="1"/>
  <c r="AE3948" i="1"/>
  <c r="AE3897" i="1"/>
  <c r="AE3959" i="1"/>
  <c r="AE3900" i="1"/>
  <c r="AE3923" i="1"/>
  <c r="AE3918" i="1"/>
  <c r="AE3912" i="1"/>
  <c r="AE3914" i="1"/>
  <c r="AE3919" i="1"/>
  <c r="AE3915" i="1"/>
  <c r="AE3917" i="1"/>
  <c r="AE3916" i="1"/>
  <c r="AE3913" i="1"/>
  <c r="AE3932" i="1"/>
  <c r="AE3947" i="1"/>
  <c r="AE4002" i="1"/>
  <c r="AE4003" i="1"/>
  <c r="AE3936" i="1"/>
  <c r="AE3934" i="1"/>
  <c r="AE3935" i="1"/>
  <c r="AE3937" i="1"/>
  <c r="AE3938" i="1"/>
  <c r="AE3939" i="1"/>
  <c r="AE3941" i="1"/>
  <c r="AE3940" i="1"/>
  <c r="AE3942" i="1"/>
  <c r="AE3943" i="1"/>
  <c r="AE3945" i="1"/>
  <c r="AE3944" i="1"/>
  <c r="AE3946" i="1"/>
  <c r="AE3898" i="1"/>
  <c r="AE3985" i="1"/>
  <c r="AE3984" i="1"/>
  <c r="AE3879" i="1"/>
  <c r="AE3954" i="1"/>
  <c r="AE3956" i="1"/>
  <c r="AD3658" i="1"/>
  <c r="AD3675" i="1"/>
  <c r="AD3677" i="1"/>
  <c r="AD3653" i="1"/>
  <c r="AD3676" i="1"/>
  <c r="AD3685" i="1"/>
  <c r="AD3684" i="1"/>
  <c r="AD3686" i="1"/>
  <c r="AD3730" i="1"/>
  <c r="AD3731" i="1"/>
  <c r="AD3689" i="1"/>
  <c r="AD3690" i="1"/>
  <c r="AD3680" i="1"/>
  <c r="AD3728" i="1"/>
  <c r="AD3650" i="1"/>
  <c r="AD3694" i="1"/>
  <c r="AD3678" i="1"/>
  <c r="AD3614" i="1"/>
  <c r="AD3700" i="1"/>
  <c r="AD3663" i="1"/>
  <c r="AD3703" i="1"/>
  <c r="AD3661" i="1"/>
  <c r="AD3659" i="1"/>
  <c r="AD3660" i="1"/>
  <c r="AD3679" i="1"/>
  <c r="AD3757" i="1"/>
  <c r="AD3699" i="1"/>
  <c r="AD3726" i="1"/>
  <c r="AD3725" i="1"/>
  <c r="AD3724" i="1"/>
  <c r="AD3749" i="1"/>
  <c r="AD3750" i="1"/>
  <c r="AD3704" i="1"/>
  <c r="AD3709" i="1"/>
  <c r="AD3787" i="1"/>
  <c r="AD3788" i="1"/>
  <c r="AD3839" i="1"/>
  <c r="AD3840" i="1"/>
  <c r="AD3719" i="1"/>
  <c r="AD3710" i="1"/>
  <c r="AD3711" i="1"/>
  <c r="AD3713" i="1"/>
  <c r="AD3712" i="1"/>
  <c r="AD3714" i="1"/>
  <c r="AD3715" i="1"/>
  <c r="AD3716" i="1"/>
  <c r="AD3718" i="1"/>
  <c r="AD3717" i="1"/>
  <c r="AD3729" i="1"/>
  <c r="AD3740" i="1"/>
  <c r="AD3734" i="1"/>
  <c r="AD3823" i="1"/>
  <c r="AD3701" i="1"/>
  <c r="AD3802" i="1"/>
  <c r="AD3702" i="1"/>
  <c r="AD3737" i="1"/>
  <c r="AD3735" i="1"/>
  <c r="AD3837" i="1"/>
  <c r="AD3732" i="1"/>
  <c r="AD3741" i="1"/>
  <c r="AD3736" i="1"/>
  <c r="AD3738" i="1"/>
  <c r="AD3836" i="1"/>
  <c r="AD3786" i="1"/>
  <c r="AD3742" i="1"/>
  <c r="AD3889" i="1"/>
  <c r="AD3739" i="1"/>
  <c r="AD3743" i="1"/>
  <c r="AD3733" i="1"/>
  <c r="AD3832" i="1"/>
  <c r="AD3890" i="1"/>
  <c r="AD3891" i="1"/>
  <c r="AD3722" i="1"/>
  <c r="AD3720" i="1"/>
  <c r="AD3721" i="1"/>
  <c r="AD3698" i="1"/>
  <c r="AD3779" i="1"/>
  <c r="AD3727" i="1"/>
  <c r="AD3778" i="1"/>
  <c r="AD3775" i="1"/>
  <c r="AD3774" i="1"/>
  <c r="AD3662" i="1"/>
  <c r="AD3924" i="1"/>
  <c r="AD3794" i="1"/>
  <c r="AD3848" i="1"/>
  <c r="AD3706" i="1"/>
  <c r="AD3707" i="1"/>
  <c r="AD3705" i="1"/>
  <c r="AD3752" i="1"/>
  <c r="AD3785" i="1"/>
  <c r="AD3892" i="1"/>
  <c r="AD3975" i="1"/>
  <c r="AD3792" i="1"/>
  <c r="AD3845" i="1"/>
  <c r="AD3895" i="1"/>
  <c r="AD3893" i="1"/>
  <c r="AD3894" i="1"/>
  <c r="AD3931" i="1"/>
  <c r="AD3760" i="1"/>
  <c r="AD3761" i="1"/>
  <c r="AD3762" i="1"/>
  <c r="AD3764" i="1"/>
  <c r="AD3765" i="1"/>
  <c r="AD3808" i="1"/>
  <c r="AD3810" i="1"/>
  <c r="AD3899" i="1"/>
  <c r="AD3768" i="1"/>
  <c r="AD3766" i="1"/>
  <c r="AD3767" i="1"/>
  <c r="AD3770" i="1"/>
  <c r="AD3816" i="1"/>
  <c r="AD3817" i="1"/>
  <c r="AD3831" i="1"/>
  <c r="AD3799" i="1"/>
  <c r="AD3800" i="1"/>
  <c r="AD3801" i="1"/>
  <c r="AD3771" i="1"/>
  <c r="AD3925" i="1"/>
  <c r="AD3763" i="1"/>
  <c r="AD3861" i="1"/>
  <c r="AD4074" i="1"/>
  <c r="AD4073" i="1"/>
  <c r="AD4072" i="1"/>
  <c r="AD3926" i="1"/>
  <c r="AD4071" i="1"/>
  <c r="AD3793" i="1"/>
  <c r="AD3754" i="1"/>
  <c r="AD3755" i="1"/>
  <c r="AD3756" i="1"/>
  <c r="AD3795" i="1"/>
  <c r="AD3796" i="1"/>
  <c r="AD3849" i="1"/>
  <c r="AD3851" i="1"/>
  <c r="AD3852" i="1"/>
  <c r="AD3850" i="1"/>
  <c r="AD3797" i="1"/>
  <c r="AD3863" i="1"/>
  <c r="AD3758" i="1"/>
  <c r="AD3759" i="1"/>
  <c r="AD3798" i="1"/>
  <c r="AD3853" i="1"/>
  <c r="AD3829" i="1"/>
  <c r="AD3828" i="1"/>
  <c r="AD3830" i="1"/>
  <c r="AD3811" i="1"/>
  <c r="AD3812" i="1"/>
  <c r="AD3814" i="1"/>
  <c r="AD3813" i="1"/>
  <c r="AD3815" i="1"/>
  <c r="AD3806" i="1"/>
  <c r="AD3805" i="1"/>
  <c r="AD3807" i="1"/>
  <c r="AD3809" i="1"/>
  <c r="AD3822" i="1"/>
  <c r="AD3854" i="1"/>
  <c r="AD3855" i="1"/>
  <c r="AD3927" i="1"/>
  <c r="AD3928" i="1"/>
  <c r="AD3929" i="1"/>
  <c r="AD3979" i="1"/>
  <c r="AD3980" i="1"/>
  <c r="AD3981" i="1"/>
  <c r="AD3834" i="1"/>
  <c r="AD3835" i="1"/>
  <c r="AD3833" i="1"/>
  <c r="AD3826" i="1"/>
  <c r="AD3825" i="1"/>
  <c r="AD3827" i="1"/>
  <c r="AD3910" i="1"/>
  <c r="AD3866" i="1"/>
  <c r="AD3865" i="1"/>
  <c r="AD3864" i="1"/>
  <c r="AD3867" i="1"/>
  <c r="AD3868" i="1"/>
  <c r="AD3870" i="1"/>
  <c r="AD3869" i="1"/>
  <c r="AD3871" i="1"/>
  <c r="AD3824" i="1"/>
  <c r="AD3878" i="1"/>
  <c r="AD3804" i="1"/>
  <c r="AD3803" i="1"/>
  <c r="AD3858" i="1"/>
  <c r="AD3859" i="1"/>
  <c r="AD3856" i="1"/>
  <c r="AD3887" i="1"/>
  <c r="AD3886" i="1"/>
  <c r="AD3888" i="1"/>
  <c r="AD3873" i="1"/>
  <c r="AD3874" i="1"/>
  <c r="AD3911" i="1"/>
  <c r="AD3872" i="1"/>
  <c r="AD3862" i="1"/>
  <c r="AD3857" i="1"/>
  <c r="AD3885" i="1"/>
  <c r="AD3884" i="1"/>
  <c r="AD3902" i="1"/>
  <c r="AD3903" i="1"/>
  <c r="AD3901" i="1"/>
  <c r="AD3904" i="1"/>
  <c r="AD3906" i="1"/>
  <c r="AD3909" i="1"/>
  <c r="AD3908" i="1"/>
  <c r="AD3905" i="1"/>
  <c r="AD3907" i="1"/>
  <c r="AD3875" i="1"/>
  <c r="AD3876" i="1"/>
  <c r="AD3877" i="1"/>
  <c r="AD3881" i="1"/>
  <c r="AD3882" i="1"/>
  <c r="AD3883" i="1"/>
  <c r="AD3951" i="1"/>
  <c r="AD3921" i="1"/>
  <c r="AD3922" i="1"/>
  <c r="AD3970" i="1"/>
  <c r="AD3843" i="1"/>
  <c r="AD3847" i="1"/>
  <c r="AD3846" i="1"/>
  <c r="AD3880" i="1"/>
  <c r="AD3896" i="1"/>
  <c r="AD3974" i="1"/>
  <c r="AD4119" i="1"/>
  <c r="AD4120" i="1"/>
  <c r="AD4121" i="1"/>
  <c r="AD3960" i="1"/>
  <c r="AD3961" i="1"/>
  <c r="AD4012" i="1"/>
  <c r="AD4013" i="1"/>
  <c r="AD3949" i="1"/>
  <c r="AD3948" i="1"/>
  <c r="AD3897" i="1"/>
  <c r="AD3959" i="1"/>
  <c r="AD3900" i="1"/>
  <c r="AD3918" i="1"/>
  <c r="AD3912" i="1"/>
  <c r="AD3914" i="1"/>
  <c r="AD3919" i="1"/>
  <c r="AD3915" i="1"/>
  <c r="AD3917" i="1"/>
  <c r="AD3916" i="1"/>
  <c r="AD3913" i="1"/>
  <c r="AD3932" i="1"/>
  <c r="AD3947" i="1"/>
  <c r="AD4002" i="1"/>
  <c r="AD4003" i="1"/>
  <c r="AD3936" i="1"/>
  <c r="AD3934" i="1"/>
  <c r="AD3935" i="1"/>
  <c r="AD3937" i="1"/>
  <c r="AD3938" i="1"/>
  <c r="AD3939" i="1"/>
  <c r="AD3941" i="1"/>
  <c r="AD3940" i="1"/>
  <c r="AD3942" i="1"/>
  <c r="AD3943" i="1"/>
  <c r="AD3945" i="1"/>
  <c r="AD3944" i="1"/>
  <c r="AD3946" i="1"/>
  <c r="AD3898" i="1"/>
  <c r="AD3985" i="1"/>
  <c r="AD3984" i="1"/>
  <c r="AD3879" i="1"/>
  <c r="AD3954" i="1"/>
  <c r="AD3956" i="1"/>
  <c r="AE3687" i="1"/>
  <c r="AD3687" i="1"/>
  <c r="AE3657" i="1"/>
  <c r="AD3657" i="1"/>
  <c r="AE3669" i="1"/>
  <c r="AE3670" i="1"/>
  <c r="AE3671" i="1"/>
  <c r="AE3673" i="1"/>
  <c r="AE3672" i="1"/>
  <c r="AD3669" i="1"/>
  <c r="AD3670" i="1"/>
  <c r="AD3671" i="1"/>
  <c r="AD3673" i="1"/>
  <c r="AD3672" i="1"/>
  <c r="AE3606" i="1"/>
  <c r="AD3606" i="1"/>
  <c r="AE3612" i="1"/>
  <c r="AD3612" i="1"/>
  <c r="AE3611" i="1"/>
  <c r="AD3611" i="1"/>
  <c r="AE3610" i="1"/>
  <c r="AD3610" i="1"/>
  <c r="AE3723" i="1"/>
  <c r="AD3723" i="1"/>
  <c r="AE3634" i="1"/>
  <c r="AD3634" i="1"/>
  <c r="AE3635" i="1"/>
  <c r="AD3635" i="1"/>
  <c r="AE3636" i="1"/>
  <c r="AE3637" i="1"/>
  <c r="AE3638" i="1"/>
  <c r="AE3639" i="1"/>
  <c r="AD3636" i="1"/>
  <c r="AD3637" i="1"/>
  <c r="AD3638" i="1"/>
  <c r="AD3639" i="1"/>
  <c r="AE3613" i="1"/>
  <c r="AD3613" i="1"/>
  <c r="AE3640" i="1"/>
  <c r="AD3640" i="1"/>
  <c r="AE3602" i="1"/>
  <c r="AD3602" i="1"/>
  <c r="AE3604" i="1"/>
  <c r="AD3604" i="1"/>
  <c r="AE3603" i="1"/>
  <c r="AD3603" i="1"/>
  <c r="AE3600" i="1"/>
  <c r="AD3600" i="1"/>
  <c r="AE3630" i="1"/>
  <c r="AD3630" i="1"/>
  <c r="AE3629" i="1"/>
  <c r="AD3629" i="1"/>
  <c r="AE3644" i="1"/>
  <c r="AD3644" i="1"/>
  <c r="AE3643" i="1"/>
  <c r="AD3643" i="1"/>
  <c r="AE3645" i="1"/>
  <c r="AD3645" i="1"/>
  <c r="AE3620" i="1"/>
  <c r="AE3621" i="1"/>
  <c r="AE3622" i="1"/>
  <c r="AE3623" i="1"/>
  <c r="AE3624" i="1"/>
  <c r="AE3625" i="1"/>
  <c r="AE3627" i="1"/>
  <c r="AE3626" i="1"/>
  <c r="AD3620" i="1"/>
  <c r="AD3621" i="1"/>
  <c r="AD3622" i="1"/>
  <c r="AD3623" i="1"/>
  <c r="AD3624" i="1"/>
  <c r="AD3625" i="1"/>
  <c r="AD3627" i="1"/>
  <c r="AD3626" i="1"/>
  <c r="AD3619" i="1"/>
  <c r="AE3619" i="1"/>
  <c r="AD3618" i="1"/>
  <c r="AE3618" i="1"/>
  <c r="AD3585" i="1"/>
  <c r="AE3585" i="1"/>
  <c r="AD3587" i="1"/>
  <c r="AE3587" i="1"/>
  <c r="AD3586" i="1"/>
  <c r="AE3586" i="1"/>
  <c r="AD3584" i="1"/>
  <c r="AE3584" i="1"/>
  <c r="AD3583" i="1"/>
  <c r="AE3583" i="1"/>
  <c r="AE3605" i="1"/>
  <c r="AD3605" i="1"/>
  <c r="AE3668" i="1"/>
  <c r="AD3668" i="1"/>
  <c r="AE3607" i="1"/>
  <c r="AD3607" i="1"/>
  <c r="AE3628" i="1"/>
  <c r="AD3628" i="1"/>
  <c r="AD3652" i="1"/>
  <c r="AE3652" i="1"/>
  <c r="AD3646" i="1"/>
  <c r="AE3646" i="1"/>
  <c r="AD3631" i="1"/>
  <c r="AE3631" i="1"/>
  <c r="AD3632" i="1"/>
  <c r="AE3632" i="1"/>
  <c r="AD3633" i="1"/>
  <c r="AE3633" i="1"/>
  <c r="AE3647" i="1"/>
  <c r="AD3647" i="1"/>
  <c r="AE3532" i="1"/>
  <c r="AD3532" i="1"/>
  <c r="AE3533" i="1"/>
  <c r="AD3533" i="1"/>
  <c r="AE3609" i="1"/>
  <c r="AD3609" i="1"/>
  <c r="AE3608" i="1"/>
  <c r="AD3608" i="1"/>
  <c r="AE3528" i="1"/>
  <c r="AD3528" i="1"/>
  <c r="AE3527" i="1"/>
  <c r="AD3527" i="1"/>
  <c r="AE3526" i="1"/>
  <c r="AD3526" i="1"/>
  <c r="AE3523" i="1"/>
  <c r="AD3523" i="1"/>
  <c r="AD3601" i="1"/>
  <c r="AE3601" i="1"/>
  <c r="AE3534" i="1"/>
  <c r="AD3534" i="1"/>
  <c r="AE3692" i="1"/>
  <c r="AD3692" i="1"/>
  <c r="AE3553" i="1"/>
  <c r="AD3553" i="1"/>
  <c r="AE3552" i="1"/>
  <c r="AD3552" i="1"/>
  <c r="AE3551" i="1"/>
  <c r="AD3551" i="1"/>
  <c r="AE3561" i="1"/>
  <c r="AD3561" i="1"/>
  <c r="AE3543" i="1"/>
  <c r="AD3543" i="1"/>
  <c r="AE3542" i="1"/>
  <c r="AD3542" i="1"/>
  <c r="AE3544" i="1"/>
  <c r="AD3544" i="1"/>
  <c r="AE3541" i="1"/>
  <c r="AD3541" i="1"/>
  <c r="AE3530" i="1"/>
  <c r="AD3530" i="1"/>
  <c r="AE3560" i="1"/>
  <c r="AE3568" i="1"/>
  <c r="AE3691" i="1"/>
  <c r="AE3693" i="1"/>
  <c r="AE3789" i="1"/>
  <c r="AE3494" i="1"/>
  <c r="AE3529" i="1"/>
  <c r="AD3560" i="1"/>
  <c r="AD3568" i="1"/>
  <c r="AD3691" i="1"/>
  <c r="AD3693" i="1"/>
  <c r="AD3789" i="1"/>
  <c r="AD3494" i="1"/>
  <c r="AD3529" i="1"/>
  <c r="AE3537" i="1"/>
  <c r="AE3538" i="1"/>
  <c r="AE3539" i="1"/>
  <c r="AE3540" i="1"/>
  <c r="AE3535" i="1"/>
  <c r="AE3524" i="1"/>
  <c r="AE3525" i="1"/>
  <c r="AD3537" i="1"/>
  <c r="AD3538" i="1"/>
  <c r="AD3539" i="1"/>
  <c r="AD3540" i="1"/>
  <c r="AD3535" i="1"/>
  <c r="AD3524" i="1"/>
  <c r="AD3525" i="1"/>
  <c r="AE3545" i="1"/>
  <c r="AD3545" i="1"/>
  <c r="AE3564" i="1"/>
  <c r="AE3562" i="1"/>
  <c r="AD3564" i="1"/>
  <c r="AD3562" i="1"/>
  <c r="AE3596" i="1"/>
  <c r="AE3597" i="1"/>
  <c r="AE3598" i="1"/>
  <c r="AE3599" i="1"/>
  <c r="AE3565" i="1"/>
  <c r="AE3563" i="1"/>
  <c r="AD3596" i="1"/>
  <c r="AD3597" i="1"/>
  <c r="AD3598" i="1"/>
  <c r="AD3599" i="1"/>
  <c r="AD3565" i="1"/>
  <c r="AD3563" i="1"/>
  <c r="AE3508" i="1"/>
  <c r="AE3507" i="1"/>
  <c r="AE3531" i="1"/>
  <c r="AE3555" i="1"/>
  <c r="AE3554" i="1"/>
  <c r="AE3557" i="1"/>
  <c r="AE3556" i="1"/>
  <c r="AE3558" i="1"/>
  <c r="AE3536" i="1"/>
  <c r="AE3577" i="1"/>
  <c r="AE3578" i="1"/>
  <c r="AE3751" i="1"/>
  <c r="AE3591" i="1"/>
  <c r="AE3590" i="1"/>
  <c r="AE3588" i="1"/>
  <c r="AE3589" i="1"/>
  <c r="AE3592" i="1"/>
  <c r="AE3594" i="1"/>
  <c r="AE3593" i="1"/>
  <c r="AE3595" i="1"/>
  <c r="AD3508" i="1"/>
  <c r="AD3507" i="1"/>
  <c r="AD3531" i="1"/>
  <c r="AD3555" i="1"/>
  <c r="AD3554" i="1"/>
  <c r="AD3557" i="1"/>
  <c r="AD3556" i="1"/>
  <c r="AD3558" i="1"/>
  <c r="AD3536" i="1"/>
  <c r="AD3577" i="1"/>
  <c r="AD3578" i="1"/>
  <c r="AD3751" i="1"/>
  <c r="AD3591" i="1"/>
  <c r="AD3590" i="1"/>
  <c r="AD3588" i="1"/>
  <c r="AD3589" i="1"/>
  <c r="AD3592" i="1"/>
  <c r="AD3594" i="1"/>
  <c r="AD3593" i="1"/>
  <c r="AD3595" i="1"/>
  <c r="AE3496" i="1"/>
  <c r="AE3481" i="1"/>
  <c r="AE3482" i="1"/>
  <c r="AD3496" i="1"/>
  <c r="AD3481" i="1"/>
  <c r="AD3482" i="1"/>
  <c r="AD3549" i="1"/>
  <c r="AE3549" i="1"/>
  <c r="AD3509" i="1"/>
  <c r="AE3509" i="1"/>
  <c r="AD3510" i="1"/>
  <c r="AE3510" i="1"/>
  <c r="AD3515" i="1"/>
  <c r="AE3515" i="1"/>
  <c r="AD3575" i="1"/>
  <c r="AE3575" i="1"/>
  <c r="AD3567" i="1"/>
  <c r="AE3567" i="1"/>
  <c r="AD3516" i="1"/>
  <c r="AE3516" i="1"/>
  <c r="AD3513" i="1"/>
  <c r="AE3513" i="1"/>
  <c r="AD3514" i="1"/>
  <c r="AE3514" i="1"/>
  <c r="AE3546" i="1"/>
  <c r="AE3547" i="1"/>
  <c r="AD3546" i="1"/>
  <c r="AD3547" i="1"/>
  <c r="AD3475" i="1"/>
  <c r="AD3476" i="1"/>
  <c r="AD3519" i="1"/>
  <c r="AD3520" i="1"/>
  <c r="AD3521" i="1"/>
  <c r="AD3573" i="1"/>
  <c r="AD3572" i="1"/>
  <c r="AD3574" i="1"/>
  <c r="AD3455" i="1"/>
  <c r="AD3456" i="1"/>
  <c r="AD3457" i="1"/>
  <c r="AD3458" i="1"/>
  <c r="AD3465" i="1"/>
  <c r="AD3445" i="1"/>
  <c r="AD3446" i="1"/>
  <c r="AD3447" i="1"/>
  <c r="AD3448" i="1"/>
  <c r="AD3449" i="1"/>
  <c r="AD3435" i="1"/>
  <c r="AD3450" i="1"/>
  <c r="AD3433" i="1"/>
  <c r="AD3441" i="1"/>
  <c r="AD3442" i="1"/>
  <c r="AD3440" i="1"/>
  <c r="AD3464" i="1"/>
  <c r="AD3466" i="1"/>
  <c r="AD3436" i="1"/>
  <c r="AD3467" i="1"/>
  <c r="AD3468" i="1"/>
  <c r="AD3469" i="1"/>
  <c r="AD3439" i="1"/>
  <c r="AD3429" i="1"/>
  <c r="AD3454" i="1"/>
  <c r="AD3430" i="1"/>
  <c r="AD3431" i="1"/>
  <c r="AD3432" i="1"/>
  <c r="AD3579" i="1"/>
  <c r="AD3478" i="1"/>
  <c r="AD3580" i="1"/>
  <c r="AD3511" i="1"/>
  <c r="AD3512" i="1"/>
  <c r="AD3488" i="1"/>
  <c r="AD3582" i="1"/>
  <c r="AD3581" i="1"/>
  <c r="AD3649" i="1"/>
  <c r="AD3648" i="1"/>
  <c r="AD3559" i="1"/>
  <c r="AD3576" i="1"/>
  <c r="AD3502" i="1"/>
  <c r="AD3501" i="1"/>
  <c r="AD3491" i="1"/>
  <c r="AD3497" i="1"/>
  <c r="AD3498" i="1"/>
  <c r="AD3499" i="1"/>
  <c r="AD3487" i="1"/>
  <c r="AD3495" i="1"/>
  <c r="AD3492" i="1"/>
  <c r="AD3493" i="1"/>
  <c r="AD3504" i="1"/>
  <c r="AD3503" i="1"/>
  <c r="AD3505" i="1"/>
  <c r="AD3506" i="1"/>
  <c r="AD3550" i="1"/>
  <c r="AD3489" i="1"/>
  <c r="AD3522" i="1"/>
  <c r="AD3566" i="1"/>
  <c r="AE3475" i="1"/>
  <c r="AE3476" i="1"/>
  <c r="AE3519" i="1"/>
  <c r="AE3520" i="1"/>
  <c r="AE3521" i="1"/>
  <c r="AE3573" i="1"/>
  <c r="AE3572" i="1"/>
  <c r="AE3574" i="1"/>
  <c r="AE3455" i="1"/>
  <c r="AE3456" i="1"/>
  <c r="AE3457" i="1"/>
  <c r="AE3458" i="1"/>
  <c r="AE3465" i="1"/>
  <c r="AE3445" i="1"/>
  <c r="AE3446" i="1"/>
  <c r="AE3447" i="1"/>
  <c r="AE3448" i="1"/>
  <c r="AE3449" i="1"/>
  <c r="AE3435" i="1"/>
  <c r="AE3450" i="1"/>
  <c r="AE3433" i="1"/>
  <c r="AE3441" i="1"/>
  <c r="AE3442" i="1"/>
  <c r="AE3440" i="1"/>
  <c r="AE3464" i="1"/>
  <c r="AE3466" i="1"/>
  <c r="AE3436" i="1"/>
  <c r="AE3467" i="1"/>
  <c r="AE3468" i="1"/>
  <c r="AE3469" i="1"/>
  <c r="AE3439" i="1"/>
  <c r="AE3429" i="1"/>
  <c r="AE3454" i="1"/>
  <c r="AE3430" i="1"/>
  <c r="AE3431" i="1"/>
  <c r="AE3432" i="1"/>
  <c r="AE3579" i="1"/>
  <c r="AE3478" i="1"/>
  <c r="AE3580" i="1"/>
  <c r="AE3511" i="1"/>
  <c r="AE3512" i="1"/>
  <c r="AE3488" i="1"/>
  <c r="AE3582" i="1"/>
  <c r="AE3581" i="1"/>
  <c r="AE3649" i="1"/>
  <c r="AE3648" i="1"/>
  <c r="AE3559" i="1"/>
  <c r="AE3576" i="1"/>
  <c r="AE3502" i="1"/>
  <c r="AE3501" i="1"/>
  <c r="AE3491" i="1"/>
  <c r="AE3497" i="1"/>
  <c r="AE3498" i="1"/>
  <c r="AE3499" i="1"/>
  <c r="AE3487" i="1"/>
  <c r="AE3495" i="1"/>
  <c r="AE3492" i="1"/>
  <c r="AE3493" i="1"/>
  <c r="AE3504" i="1"/>
  <c r="AE3503" i="1"/>
  <c r="AE3505" i="1"/>
  <c r="AE3506" i="1"/>
  <c r="AE3550" i="1"/>
  <c r="AE3489" i="1"/>
  <c r="AE3522" i="1"/>
  <c r="AE3566" i="1"/>
  <c r="AE3463" i="1"/>
  <c r="AE3462" i="1"/>
  <c r="AE3461" i="1"/>
  <c r="AE3459" i="1"/>
  <c r="AE3460" i="1"/>
  <c r="AD3463" i="1"/>
  <c r="AD3462" i="1"/>
  <c r="AD3461" i="1"/>
  <c r="AD3459" i="1"/>
  <c r="AD3460" i="1"/>
  <c r="AE3480" i="1"/>
  <c r="AD3480" i="1"/>
  <c r="AE3479" i="1"/>
  <c r="AD3479" i="1"/>
  <c r="AE3434" i="1"/>
  <c r="AD3434" i="1"/>
  <c r="AE3422" i="1"/>
  <c r="AD3422" i="1"/>
  <c r="AE3408" i="1"/>
  <c r="AD3408" i="1"/>
  <c r="AE3407" i="1"/>
  <c r="AD3407" i="1"/>
  <c r="AE3405" i="1"/>
  <c r="AD3405" i="1"/>
  <c r="AE3406" i="1"/>
  <c r="AD3406" i="1"/>
  <c r="AE3378" i="1"/>
  <c r="AD3378" i="1"/>
  <c r="AE3394" i="1"/>
  <c r="AD3394" i="1"/>
  <c r="AE3517" i="1"/>
  <c r="AD3517" i="1"/>
  <c r="AE3571" i="1"/>
  <c r="AD3571" i="1"/>
  <c r="AE3518" i="1"/>
  <c r="AD3518" i="1"/>
  <c r="AD3472" i="1"/>
  <c r="AE3472" i="1"/>
  <c r="AD3470" i="1"/>
  <c r="AE3470" i="1"/>
  <c r="AD3473" i="1"/>
  <c r="AE3473" i="1"/>
  <c r="AD3471" i="1"/>
  <c r="AE3471" i="1"/>
  <c r="AD3490" i="1"/>
  <c r="AE3490" i="1"/>
  <c r="AD3437" i="1"/>
  <c r="AE3437" i="1"/>
  <c r="AD3383" i="1"/>
  <c r="AE3383" i="1"/>
  <c r="AD3444" i="1"/>
  <c r="AE3444" i="1"/>
  <c r="AD3443" i="1"/>
  <c r="AE3443" i="1"/>
  <c r="AD3426" i="1"/>
  <c r="AD3427" i="1"/>
  <c r="AD3399" i="1"/>
  <c r="AD3401" i="1"/>
  <c r="AD3400" i="1"/>
  <c r="AD3402" i="1"/>
  <c r="AD3403" i="1"/>
  <c r="AD3404" i="1"/>
  <c r="AE3426" i="1"/>
  <c r="AE3427" i="1"/>
  <c r="AE3399" i="1"/>
  <c r="AE3401" i="1"/>
  <c r="AE3400" i="1"/>
  <c r="AE3402" i="1"/>
  <c r="AE3403" i="1"/>
  <c r="AE3404" i="1"/>
  <c r="AE3386" i="1"/>
  <c r="AD3386" i="1"/>
  <c r="AE3387" i="1"/>
  <c r="AD3387" i="1"/>
  <c r="AE3390" i="1"/>
  <c r="AD3390" i="1"/>
  <c r="AE3388" i="1"/>
  <c r="AD3388" i="1"/>
  <c r="AE3420" i="1"/>
  <c r="AE3421" i="1"/>
  <c r="AD3420" i="1"/>
  <c r="AD3421" i="1"/>
  <c r="AE3419" i="1"/>
  <c r="AD3419" i="1"/>
  <c r="AE3393" i="1"/>
  <c r="AD3393" i="1"/>
  <c r="AD3416" i="1"/>
  <c r="AE3416" i="1"/>
  <c r="AD3418" i="1"/>
  <c r="AE3418" i="1"/>
  <c r="AD3417" i="1"/>
  <c r="AE3417" i="1"/>
  <c r="AD3415" i="1"/>
  <c r="AE3415" i="1"/>
  <c r="AD3396" i="1"/>
  <c r="AE3396" i="1"/>
  <c r="AD3398" i="1"/>
  <c r="AE3398" i="1"/>
  <c r="AD3397" i="1"/>
  <c r="AE3397" i="1"/>
  <c r="AD3425" i="1"/>
  <c r="AE3425" i="1"/>
  <c r="AD3424" i="1"/>
  <c r="AE3424" i="1"/>
  <c r="AD3423" i="1"/>
  <c r="AE3423" i="1"/>
  <c r="AD3395" i="1"/>
  <c r="AE3395" i="1"/>
  <c r="AE3391" i="1"/>
  <c r="AE3438" i="1"/>
  <c r="AD3391" i="1"/>
  <c r="AD3438" i="1"/>
  <c r="AE3477" i="1"/>
  <c r="AD3477" i="1"/>
  <c r="AE3364" i="1"/>
  <c r="AD3364" i="1"/>
  <c r="AD3371" i="1"/>
  <c r="AE3371" i="1"/>
  <c r="AE3413" i="1"/>
  <c r="AD3413" i="1"/>
  <c r="AE3412" i="1"/>
  <c r="AD3412" i="1"/>
  <c r="AE3411" i="1"/>
  <c r="AD3411" i="1"/>
  <c r="AE3410" i="1"/>
  <c r="AD3410" i="1"/>
  <c r="AD3326" i="1"/>
  <c r="AD3325" i="1"/>
  <c r="AE3326" i="1"/>
  <c r="AE3325" i="1"/>
  <c r="AD3327" i="1"/>
  <c r="AE3327" i="1"/>
  <c r="AD3319" i="1"/>
  <c r="AE3319" i="1"/>
  <c r="AE3377" i="1"/>
  <c r="AD3377" i="1"/>
  <c r="AD3323" i="1"/>
  <c r="AE3323" i="1"/>
  <c r="AD3320" i="1"/>
  <c r="AE3320" i="1"/>
  <c r="AE3376" i="1"/>
  <c r="AE3374" i="1"/>
  <c r="AD3376" i="1"/>
  <c r="AD3374" i="1"/>
  <c r="AD3375" i="1"/>
  <c r="AE3375" i="1"/>
  <c r="AD3328" i="1"/>
  <c r="AE3328" i="1"/>
  <c r="AD3384" i="1"/>
  <c r="AE3384" i="1"/>
  <c r="AD3385" i="1"/>
  <c r="AE3385" i="1"/>
  <c r="AD3322" i="1"/>
  <c r="AE3322" i="1"/>
  <c r="AD3321" i="1"/>
  <c r="AE3321" i="1"/>
  <c r="AD3301" i="1"/>
  <c r="AD3350" i="1"/>
  <c r="AD3345" i="1"/>
  <c r="AD3359" i="1"/>
  <c r="AD3334" i="1"/>
  <c r="AD3340" i="1"/>
  <c r="AD3337" i="1"/>
  <c r="AD3338" i="1"/>
  <c r="AE3301" i="1"/>
  <c r="AE3350" i="1"/>
  <c r="AE3345" i="1"/>
  <c r="AE3359" i="1"/>
  <c r="AE3334" i="1"/>
  <c r="AE3340" i="1"/>
  <c r="AE3337" i="1"/>
  <c r="AE3338" i="1"/>
  <c r="AD3331" i="1"/>
  <c r="AD3342" i="1"/>
  <c r="AD3344" i="1"/>
  <c r="AD3351" i="1"/>
  <c r="AD3300" i="1"/>
  <c r="AD3335" i="1"/>
  <c r="AD3353" i="1"/>
  <c r="AD3354" i="1"/>
  <c r="AD3332" i="1"/>
  <c r="AD3339" i="1"/>
  <c r="AD3336" i="1"/>
  <c r="AD3333" i="1"/>
  <c r="AD3346" i="1"/>
  <c r="AD3343" i="1"/>
  <c r="AD3355" i="1"/>
  <c r="AD3356" i="1"/>
  <c r="AD3341" i="1"/>
  <c r="AD3357" i="1"/>
  <c r="AD3348" i="1"/>
  <c r="AD3358" i="1"/>
  <c r="AD3352" i="1"/>
  <c r="AD3299" i="1"/>
  <c r="AE3331" i="1"/>
  <c r="AE3342" i="1"/>
  <c r="AE3344" i="1"/>
  <c r="AE3351" i="1"/>
  <c r="AE3300" i="1"/>
  <c r="AE3335" i="1"/>
  <c r="AE3353" i="1"/>
  <c r="AE3354" i="1"/>
  <c r="AE3332" i="1"/>
  <c r="AE3339" i="1"/>
  <c r="AE3336" i="1"/>
  <c r="AE3333" i="1"/>
  <c r="AE3346" i="1"/>
  <c r="AE3343" i="1"/>
  <c r="AE3355" i="1"/>
  <c r="AE3356" i="1"/>
  <c r="AE3341" i="1"/>
  <c r="AE3357" i="1"/>
  <c r="AE3348" i="1"/>
  <c r="AE3358" i="1"/>
  <c r="AE3352" i="1"/>
  <c r="AE3299" i="1"/>
  <c r="AD3347" i="1"/>
  <c r="AE3347" i="1"/>
  <c r="AD3349" i="1"/>
  <c r="AE3349" i="1"/>
  <c r="AD3289" i="1"/>
  <c r="AE3289" i="1"/>
  <c r="AE3474" i="1"/>
  <c r="AD3474" i="1"/>
  <c r="AE3369" i="1"/>
  <c r="AD3369" i="1"/>
  <c r="AE3368" i="1"/>
  <c r="AD3368" i="1"/>
  <c r="AE3366" i="1"/>
  <c r="AD3366" i="1"/>
  <c r="AE3367" i="1"/>
  <c r="AD3367" i="1"/>
  <c r="AE3298" i="1"/>
  <c r="AD3298" i="1"/>
  <c r="AE3392" i="1"/>
  <c r="AD3392" i="1"/>
  <c r="AD3286" i="1"/>
  <c r="AE3286" i="1"/>
  <c r="AD3324" i="1"/>
  <c r="AE3324" i="1"/>
  <c r="AE3409" i="1"/>
  <c r="AE3365" i="1"/>
  <c r="AE3304" i="1"/>
  <c r="AD3409" i="1"/>
  <c r="AD3365" i="1"/>
  <c r="AD3304" i="1"/>
  <c r="AD3330" i="1"/>
  <c r="AE3330" i="1"/>
  <c r="AD3316" i="1"/>
  <c r="AE3316" i="1"/>
  <c r="AD3315" i="1"/>
  <c r="AE3315" i="1"/>
  <c r="AD3314" i="1"/>
  <c r="AE3314" i="1"/>
  <c r="AD3329" i="1"/>
  <c r="AE3329" i="1"/>
  <c r="AD3278" i="1"/>
  <c r="AE3278" i="1"/>
  <c r="AD3279" i="1"/>
  <c r="AE3279" i="1"/>
  <c r="AD3291" i="1"/>
  <c r="AE3291" i="1"/>
  <c r="AD3290" i="1"/>
  <c r="AE3290" i="1"/>
  <c r="AD3311" i="1"/>
  <c r="AE3311" i="1"/>
  <c r="AD3310" i="1"/>
  <c r="AE3310" i="1"/>
  <c r="AD3288" i="1"/>
  <c r="AE3288" i="1"/>
  <c r="AD3302" i="1"/>
  <c r="AE3302" i="1"/>
  <c r="AD3303" i="1"/>
  <c r="AE3303" i="1"/>
  <c r="AE3293" i="1"/>
  <c r="AE3292" i="1"/>
  <c r="AD3293" i="1"/>
  <c r="AD3292" i="1"/>
  <c r="AE3185" i="1"/>
  <c r="AD3185" i="1"/>
  <c r="AE3158" i="1"/>
  <c r="AD3158" i="1"/>
  <c r="AE3287" i="1"/>
  <c r="AD3287" i="1"/>
  <c r="AE3266" i="1"/>
  <c r="AD3266" i="1"/>
  <c r="AE3307" i="1"/>
  <c r="AD3307" i="1"/>
  <c r="AE3306" i="1"/>
  <c r="AD3306" i="1"/>
  <c r="AE3305" i="1"/>
  <c r="AD3305" i="1"/>
  <c r="AE3362" i="1"/>
  <c r="AD3362" i="1"/>
  <c r="AE3259" i="1"/>
  <c r="AD3259" i="1"/>
  <c r="AE3260" i="1"/>
  <c r="AD3260" i="1"/>
  <c r="AD3247" i="1"/>
  <c r="AE3247" i="1"/>
  <c r="AD3246" i="1"/>
  <c r="AE3246" i="1"/>
  <c r="AD3280" i="1"/>
  <c r="AE3280" i="1"/>
  <c r="AD3240" i="1"/>
  <c r="AE3240" i="1"/>
  <c r="AD3277" i="1"/>
  <c r="AE3277" i="1"/>
  <c r="AD3276" i="1"/>
  <c r="AE3276" i="1"/>
  <c r="AD3318" i="1"/>
  <c r="AE3318" i="1"/>
  <c r="AD3317" i="1"/>
  <c r="AE3317" i="1"/>
  <c r="AD3267" i="1"/>
  <c r="AE3267" i="1"/>
  <c r="AD3255" i="1"/>
  <c r="AE3255" i="1"/>
  <c r="AD3256" i="1"/>
  <c r="AE3256" i="1"/>
  <c r="AD3257" i="1"/>
  <c r="AE3257" i="1"/>
  <c r="AD3258" i="1"/>
  <c r="AE3258" i="1"/>
  <c r="AD3285" i="1"/>
  <c r="AE3285" i="1"/>
  <c r="AD3284" i="1"/>
  <c r="AE3284" i="1"/>
  <c r="AD3282" i="1"/>
  <c r="AE3282" i="1"/>
  <c r="AD3281" i="1"/>
  <c r="AE3281" i="1"/>
  <c r="AD3283" i="1"/>
  <c r="AE3283" i="1"/>
  <c r="AD3243" i="1"/>
  <c r="AE3243" i="1"/>
  <c r="AD3245" i="1"/>
  <c r="AE3245" i="1"/>
  <c r="AD3242" i="1"/>
  <c r="AE3242" i="1"/>
  <c r="AD3308" i="1"/>
  <c r="AE3308" i="1"/>
  <c r="AD3244" i="1"/>
  <c r="AE3244" i="1"/>
  <c r="AD3616" i="1"/>
  <c r="AE3616" i="1"/>
  <c r="AD3615" i="1"/>
  <c r="AE3615" i="1"/>
  <c r="AD3617" i="1"/>
  <c r="AE3617" i="1"/>
  <c r="AE3273" i="1"/>
  <c r="AE3272" i="1"/>
  <c r="AD3273" i="1"/>
  <c r="AD3272" i="1"/>
  <c r="AE3271" i="1"/>
  <c r="AE3270" i="1"/>
  <c r="AD3271" i="1"/>
  <c r="AD3270" i="1"/>
  <c r="AE3313" i="1"/>
  <c r="AE3312" i="1"/>
  <c r="AD3313" i="1"/>
  <c r="AD3312" i="1"/>
  <c r="AD3373" i="1"/>
  <c r="AE3373" i="1"/>
  <c r="AD3372" i="1"/>
  <c r="AE3372" i="1"/>
  <c r="AD3253" i="1"/>
  <c r="AE3253" i="1"/>
  <c r="AD3254" i="1"/>
  <c r="AE3254" i="1"/>
  <c r="AD3248" i="1"/>
  <c r="AE3248" i="1"/>
  <c r="AD3275" i="1"/>
  <c r="AE3275" i="1"/>
  <c r="AD3205" i="1"/>
  <c r="AE3205" i="1"/>
  <c r="AE3213" i="1"/>
  <c r="AD3213" i="1"/>
  <c r="AE3212" i="1"/>
  <c r="AD3212" i="1"/>
  <c r="AE3211" i="1"/>
  <c r="AD3211" i="1"/>
  <c r="AE3202" i="1"/>
  <c r="AD3202" i="1"/>
  <c r="AE3274" i="1"/>
  <c r="AD3274" i="1"/>
  <c r="AD3203" i="1"/>
  <c r="AE3203" i="1"/>
  <c r="AD3264" i="1"/>
  <c r="AE3264" i="1"/>
  <c r="AD3263" i="1"/>
  <c r="AE3263" i="1"/>
  <c r="AD3262" i="1"/>
  <c r="AE3262" i="1"/>
  <c r="AD3261" i="1"/>
  <c r="AE3261" i="1"/>
  <c r="AD3207" i="1"/>
  <c r="AE3207" i="1"/>
  <c r="AD3226" i="1"/>
  <c r="AE3226" i="1"/>
  <c r="AD3225" i="1"/>
  <c r="AE3225" i="1"/>
  <c r="AD3224" i="1"/>
  <c r="AE3224" i="1"/>
  <c r="AD3232" i="1"/>
  <c r="AE3232" i="1"/>
  <c r="AD3230" i="1"/>
  <c r="AE3230" i="1"/>
  <c r="AD3229" i="1"/>
  <c r="AE3229" i="1"/>
  <c r="AD3228" i="1"/>
  <c r="AE3228" i="1"/>
  <c r="AD3227" i="1"/>
  <c r="AE3227" i="1"/>
  <c r="AE3215" i="1"/>
  <c r="AE3216" i="1"/>
  <c r="AE3217" i="1"/>
  <c r="AE3218" i="1"/>
  <c r="AD3215" i="1"/>
  <c r="AD3216" i="1"/>
  <c r="AD3217" i="1"/>
  <c r="AD3218" i="1"/>
  <c r="AE3214" i="1"/>
  <c r="AD3214" i="1"/>
  <c r="AE3206" i="1"/>
  <c r="AD3206" i="1"/>
  <c r="AE3239" i="1"/>
  <c r="AD3239" i="1"/>
  <c r="AE3241" i="1"/>
  <c r="AD3241" i="1"/>
  <c r="AE3209" i="1"/>
  <c r="AE3269" i="1"/>
  <c r="AE3268" i="1"/>
  <c r="AE3234" i="1"/>
  <c r="AD3209" i="1"/>
  <c r="AD3269" i="1"/>
  <c r="AD3268" i="1"/>
  <c r="AD3234" i="1"/>
  <c r="AD3196" i="1"/>
  <c r="AE3196" i="1"/>
  <c r="AD3233" i="1"/>
  <c r="AE3233" i="1"/>
  <c r="AE3148" i="1"/>
  <c r="AD3148" i="1"/>
  <c r="AE3151" i="1"/>
  <c r="AD3151" i="1"/>
  <c r="AE3265" i="1"/>
  <c r="AE3309" i="1"/>
  <c r="AE3370" i="1"/>
  <c r="AE3414" i="1"/>
  <c r="AD3265" i="1"/>
  <c r="AD3309" i="1"/>
  <c r="AD3370" i="1"/>
  <c r="AD3414" i="1"/>
  <c r="AE3171" i="1"/>
  <c r="AE3172" i="1"/>
  <c r="AD3171" i="1"/>
  <c r="AD3172" i="1"/>
  <c r="AE3160" i="1"/>
  <c r="AE3161" i="1"/>
  <c r="AE3191" i="1"/>
  <c r="AE3156" i="1"/>
  <c r="AE3157" i="1"/>
  <c r="AE3097" i="1"/>
  <c r="AE3180" i="1"/>
  <c r="AE3181" i="1"/>
  <c r="AE3231" i="1"/>
  <c r="AE3174" i="1"/>
  <c r="AE3163" i="1"/>
  <c r="AE3162" i="1"/>
  <c r="AE3165" i="1"/>
  <c r="AE3166" i="1"/>
  <c r="AE3164" i="1"/>
  <c r="AE3175" i="1"/>
  <c r="AE3176" i="1"/>
  <c r="AE3177" i="1"/>
  <c r="AE3167" i="1"/>
  <c r="AE3168" i="1"/>
  <c r="AE3169" i="1"/>
  <c r="AE3159" i="1"/>
  <c r="AE3170" i="1"/>
  <c r="AE3173" i="1"/>
  <c r="AD3160" i="1"/>
  <c r="AD3161" i="1"/>
  <c r="AD3191" i="1"/>
  <c r="AD3156" i="1"/>
  <c r="AD3157" i="1"/>
  <c r="AD3097" i="1"/>
  <c r="AD3180" i="1"/>
  <c r="AD3181" i="1"/>
  <c r="AD3231" i="1"/>
  <c r="AD3174" i="1"/>
  <c r="AD3163" i="1"/>
  <c r="AD3162" i="1"/>
  <c r="AD3165" i="1"/>
  <c r="AD3166" i="1"/>
  <c r="AD3164" i="1"/>
  <c r="AD3175" i="1"/>
  <c r="AD3176" i="1"/>
  <c r="AD3177" i="1"/>
  <c r="AD3167" i="1"/>
  <c r="AD3168" i="1"/>
  <c r="AD3169" i="1"/>
  <c r="AD3159" i="1"/>
  <c r="AD3170" i="1"/>
  <c r="AD3173" i="1"/>
  <c r="AE3201" i="1"/>
  <c r="AE3197" i="1"/>
  <c r="AE3198" i="1"/>
  <c r="AE3199" i="1"/>
  <c r="AE3200" i="1"/>
  <c r="AD3201" i="1"/>
  <c r="AD3197" i="1"/>
  <c r="AD3198" i="1"/>
  <c r="AD3199" i="1"/>
  <c r="AD3200" i="1"/>
  <c r="AE3153" i="1"/>
  <c r="AE3154" i="1"/>
  <c r="AE3152" i="1"/>
  <c r="AE3155" i="1"/>
  <c r="AD3153" i="1"/>
  <c r="AD3154" i="1"/>
  <c r="AD3152" i="1"/>
  <c r="AD3155" i="1"/>
  <c r="AE3210" i="1"/>
  <c r="AD3210" i="1"/>
  <c r="AE3150" i="1"/>
  <c r="AD3150" i="1"/>
  <c r="AE3149" i="1"/>
  <c r="AD3149" i="1"/>
  <c r="AE3092" i="1"/>
  <c r="AD3092" i="1"/>
  <c r="AE3122" i="1"/>
  <c r="AD3122" i="1"/>
  <c r="AE3178" i="1"/>
  <c r="AD3178" i="1"/>
  <c r="AE3179" i="1"/>
  <c r="AD3179" i="1"/>
  <c r="AE3147" i="1"/>
  <c r="AD3147" i="1"/>
  <c r="AE3146" i="1"/>
  <c r="AD3146" i="1"/>
  <c r="AE3145" i="1"/>
  <c r="AD3145" i="1"/>
  <c r="AE3143" i="1"/>
  <c r="AD3143" i="1"/>
  <c r="AE3144" i="1"/>
  <c r="AD3144" i="1"/>
  <c r="AE3190" i="1"/>
  <c r="AD3190" i="1"/>
  <c r="AE3208" i="1"/>
  <c r="AE3192" i="1"/>
  <c r="AE3193" i="1"/>
  <c r="AE3194" i="1"/>
  <c r="AE3195" i="1"/>
  <c r="AD3208" i="1"/>
  <c r="AD3192" i="1"/>
  <c r="AD3193" i="1"/>
  <c r="AD3194" i="1"/>
  <c r="AD3195" i="1"/>
  <c r="AE3125" i="1"/>
  <c r="AD3125" i="1"/>
  <c r="AE3129" i="1"/>
  <c r="AD3129" i="1"/>
  <c r="AE3128" i="1"/>
  <c r="AD3128" i="1"/>
  <c r="AE3127" i="1"/>
  <c r="AD3127" i="1"/>
  <c r="AE3126" i="1"/>
  <c r="AD3126" i="1"/>
  <c r="AE3093" i="1"/>
  <c r="AD3093" i="1"/>
  <c r="AE3100" i="1"/>
  <c r="AD3100" i="1"/>
  <c r="AE3135" i="1"/>
  <c r="AD3135" i="1"/>
  <c r="AE3114" i="1"/>
  <c r="AD3114" i="1"/>
  <c r="AE3113" i="1"/>
  <c r="AD3113" i="1"/>
  <c r="AE3115" i="1"/>
  <c r="AD3115" i="1"/>
  <c r="AE3381" i="1"/>
  <c r="AD3381" i="1"/>
  <c r="AE3380" i="1"/>
  <c r="AD3380" i="1"/>
  <c r="AE3379" i="1"/>
  <c r="AD3379" i="1"/>
  <c r="AE3091" i="1"/>
  <c r="AD3091" i="1"/>
  <c r="AE3119" i="1"/>
  <c r="AD3119" i="1"/>
  <c r="AE3118" i="1"/>
  <c r="AD3118" i="1"/>
  <c r="AE3117" i="1"/>
  <c r="AD3117" i="1"/>
  <c r="AE3098" i="1"/>
  <c r="AD3098" i="1"/>
  <c r="AE3099" i="1"/>
  <c r="AD3099" i="1"/>
  <c r="AE3108" i="1"/>
  <c r="AD3108" i="1"/>
  <c r="AE3109" i="1"/>
  <c r="AD3109" i="1"/>
  <c r="AE3105" i="1"/>
  <c r="AD3105" i="1"/>
  <c r="AE3106" i="1"/>
  <c r="AD3106" i="1"/>
  <c r="AE3107" i="1"/>
  <c r="AD3107" i="1"/>
  <c r="AE3104" i="1"/>
  <c r="AD3104" i="1"/>
  <c r="AE3102" i="1"/>
  <c r="AD3102" i="1"/>
  <c r="AE3103" i="1"/>
  <c r="AD3103" i="1"/>
  <c r="AE3101" i="1"/>
  <c r="AD3101" i="1"/>
  <c r="AE3058" i="1"/>
  <c r="AD3058" i="1"/>
  <c r="AE3057" i="1"/>
  <c r="AD3057" i="1"/>
  <c r="AE3111" i="1"/>
  <c r="AD3111" i="1"/>
  <c r="AE3110" i="1"/>
  <c r="AD3110" i="1"/>
  <c r="AD3061" i="1"/>
  <c r="AE3061" i="1"/>
  <c r="AD3062" i="1"/>
  <c r="AE3062" i="1"/>
  <c r="AD3066" i="1"/>
  <c r="AE3066" i="1"/>
  <c r="AE3053" i="1"/>
  <c r="AD3053" i="1"/>
  <c r="AE3052" i="1"/>
  <c r="AD3052" i="1"/>
  <c r="AE3054" i="1"/>
  <c r="AD3054" i="1"/>
  <c r="AE3071" i="1"/>
  <c r="AD3071" i="1"/>
  <c r="AE3073" i="1"/>
  <c r="AD3073" i="1"/>
  <c r="AE3074" i="1"/>
  <c r="AD3074" i="1"/>
  <c r="AE3049" i="1"/>
  <c r="AD3049" i="1"/>
  <c r="AE3116" i="1"/>
  <c r="AD3116" i="1"/>
  <c r="AE3070" i="1"/>
  <c r="AD3070" i="1"/>
  <c r="AE3223" i="1"/>
  <c r="AD3223" i="1"/>
  <c r="AE3069" i="1"/>
  <c r="AD3069" i="1"/>
  <c r="AE3124" i="1"/>
  <c r="AD3124" i="1"/>
  <c r="AE3076" i="1"/>
  <c r="AD3076" i="1"/>
  <c r="A2" i="1"/>
  <c r="B2" i="1"/>
  <c r="N2" i="1"/>
  <c r="AD2" i="1"/>
  <c r="AE2" i="1"/>
  <c r="AF2" i="1"/>
  <c r="AH2" i="1"/>
  <c r="AI2" i="1"/>
  <c r="AJ2" i="1"/>
  <c r="AK2" i="1"/>
  <c r="AE3003" i="1"/>
  <c r="AE3060" i="1"/>
  <c r="AE3004" i="1"/>
  <c r="AE3002" i="1"/>
  <c r="AE3001" i="1"/>
  <c r="AD3003" i="1"/>
  <c r="AD3060" i="1"/>
  <c r="AD3004" i="1"/>
  <c r="AD3002" i="1"/>
  <c r="AD3001" i="1"/>
  <c r="AD3075" i="1"/>
  <c r="AE3075" i="1"/>
  <c r="AD3090" i="1"/>
  <c r="AE3090" i="1"/>
  <c r="AD3204" i="1"/>
  <c r="AE3204" i="1"/>
  <c r="AD3046" i="1"/>
  <c r="AE3046" i="1"/>
  <c r="AD3045" i="1"/>
  <c r="AE3045" i="1"/>
  <c r="AD3050" i="1"/>
  <c r="AE3050" i="1"/>
  <c r="AD3047" i="1"/>
  <c r="AE3047" i="1"/>
  <c r="AD3080" i="1"/>
  <c r="AE3080" i="1"/>
  <c r="AE3142" i="1"/>
  <c r="AD3142" i="1"/>
  <c r="AE3044" i="1"/>
  <c r="AD3044" i="1"/>
  <c r="AE3051" i="1"/>
  <c r="AD3051" i="1"/>
  <c r="AE3056" i="1"/>
  <c r="AD3056" i="1"/>
  <c r="AE3055" i="1"/>
  <c r="AD3055" i="1"/>
  <c r="AE3077" i="1"/>
  <c r="AD3077" i="1"/>
  <c r="AE3130" i="1"/>
  <c r="AD3130" i="1"/>
  <c r="AE3040" i="1"/>
  <c r="AD3040" i="1"/>
  <c r="AE3137" i="1"/>
  <c r="AD3137" i="1"/>
  <c r="AE3027" i="1"/>
  <c r="AD3027" i="1"/>
  <c r="AE3028" i="1"/>
  <c r="AD3028" i="1"/>
  <c r="AE3024" i="1"/>
  <c r="AE3123" i="1"/>
  <c r="AE3025" i="1"/>
  <c r="AE3026" i="1"/>
  <c r="AD3024" i="1"/>
  <c r="AD3123" i="1"/>
  <c r="AD3025" i="1"/>
  <c r="AD3026" i="1"/>
  <c r="AE3023" i="1"/>
  <c r="AD3023" i="1"/>
  <c r="AE3008" i="1"/>
  <c r="AD3008" i="1"/>
  <c r="AE3009" i="1"/>
  <c r="AD3009" i="1"/>
  <c r="AE3010" i="1"/>
  <c r="AD3010" i="1"/>
  <c r="AE3019" i="1"/>
  <c r="AD3019" i="1"/>
  <c r="AE3112" i="1"/>
  <c r="AD3112" i="1"/>
  <c r="AE3018" i="1"/>
  <c r="AD3018" i="1"/>
  <c r="AE2952" i="1"/>
  <c r="AE2953" i="1"/>
  <c r="AD2952" i="1"/>
  <c r="AD2953" i="1"/>
  <c r="AE3063" i="1"/>
  <c r="AD3063" i="1"/>
  <c r="AE3064" i="1"/>
  <c r="AD3064" i="1"/>
  <c r="AE3017" i="1"/>
  <c r="AD3017" i="1"/>
  <c r="AE3015" i="1"/>
  <c r="AD3015" i="1"/>
  <c r="AE3016" i="1"/>
  <c r="AD3016" i="1"/>
  <c r="AE3014" i="1"/>
  <c r="AD3014" i="1"/>
  <c r="AE3013" i="1"/>
  <c r="AD3013" i="1"/>
  <c r="AE3011" i="1"/>
  <c r="AD3011" i="1"/>
  <c r="AE3012" i="1"/>
  <c r="AD3012" i="1"/>
  <c r="AE3065" i="1"/>
  <c r="AD3065" i="1"/>
  <c r="AE3005" i="1"/>
  <c r="AD3005" i="1"/>
  <c r="AE3000" i="1"/>
  <c r="AE2999" i="1"/>
  <c r="AD3000" i="1"/>
  <c r="AD2999" i="1"/>
  <c r="AE2958" i="1"/>
  <c r="AD2958" i="1"/>
  <c r="AE2991" i="1"/>
  <c r="AD2991" i="1"/>
  <c r="AE3035" i="1"/>
  <c r="AE3036" i="1"/>
  <c r="AE3037" i="1"/>
  <c r="AE3081" i="1"/>
  <c r="AE3082" i="1"/>
  <c r="AE3083" i="1"/>
  <c r="AE3136" i="1"/>
  <c r="AE3235" i="1"/>
  <c r="AD3035" i="1"/>
  <c r="AD3036" i="1"/>
  <c r="AD3037" i="1"/>
  <c r="AD3081" i="1"/>
  <c r="AD3082" i="1"/>
  <c r="AD3083" i="1"/>
  <c r="AD3136" i="1"/>
  <c r="AD3235" i="1"/>
  <c r="AD2956" i="1"/>
  <c r="AE2956" i="1"/>
  <c r="AD3096" i="1"/>
  <c r="AE3096" i="1"/>
  <c r="AD3006" i="1"/>
  <c r="AE3006" i="1"/>
  <c r="AD3034" i="1"/>
  <c r="AE3034" i="1"/>
  <c r="AD3095" i="1"/>
  <c r="AE3095" i="1"/>
  <c r="AD3141" i="1"/>
  <c r="AE3141" i="1"/>
  <c r="AD3088" i="1"/>
  <c r="AE3088" i="1"/>
  <c r="AD3022" i="1"/>
  <c r="AE3022" i="1"/>
  <c r="AD2998" i="1"/>
  <c r="AE2998" i="1"/>
  <c r="AD3068" i="1"/>
  <c r="AE3068" i="1"/>
  <c r="AD3067" i="1"/>
  <c r="AE3067" i="1"/>
  <c r="AD3021" i="1"/>
  <c r="AE3021" i="1"/>
  <c r="AD3020" i="1"/>
  <c r="AE3020" i="1"/>
  <c r="AD3030" i="1"/>
  <c r="AE3030" i="1"/>
  <c r="AD2955" i="1"/>
  <c r="AE2955" i="1"/>
  <c r="AD2954" i="1"/>
  <c r="AE2954" i="1"/>
  <c r="AE2929" i="1"/>
  <c r="AE2932" i="1"/>
  <c r="AE2928" i="1"/>
  <c r="AE2931" i="1"/>
  <c r="AE2930" i="1"/>
  <c r="AD2929" i="1"/>
  <c r="AD2932" i="1"/>
  <c r="AD2928" i="1"/>
  <c r="AD2931" i="1"/>
  <c r="AD2930" i="1"/>
  <c r="AE2935" i="1"/>
  <c r="AD2935" i="1"/>
  <c r="AE3043" i="1"/>
  <c r="AD3043" i="1"/>
  <c r="AE2961" i="1"/>
  <c r="AD2961" i="1"/>
  <c r="AE3041" i="1"/>
  <c r="AD3041" i="1"/>
  <c r="AE2960" i="1"/>
  <c r="AD2960" i="1"/>
  <c r="AE2984" i="1"/>
  <c r="AD2984" i="1"/>
  <c r="AE2985" i="1"/>
  <c r="AD2985" i="1"/>
  <c r="AE3089" i="1"/>
  <c r="AD3089" i="1"/>
  <c r="AE2996" i="1"/>
  <c r="AD2996" i="1"/>
  <c r="AE3042" i="1"/>
  <c r="AD3042" i="1"/>
  <c r="AE3039" i="1"/>
  <c r="AE3087" i="1"/>
  <c r="AE3085" i="1"/>
  <c r="AE3086" i="1"/>
  <c r="AE3138" i="1"/>
  <c r="AE3140" i="1"/>
  <c r="AE3139" i="1"/>
  <c r="AE3189" i="1"/>
  <c r="AE3188" i="1"/>
  <c r="AE3238" i="1"/>
  <c r="AD3039" i="1"/>
  <c r="AD3087" i="1"/>
  <c r="AD3085" i="1"/>
  <c r="AD3086" i="1"/>
  <c r="AD3138" i="1"/>
  <c r="AD3140" i="1"/>
  <c r="AD3139" i="1"/>
  <c r="AD3189" i="1"/>
  <c r="AD3188" i="1"/>
  <c r="AD3238" i="1"/>
  <c r="AE2951" i="1"/>
  <c r="AD2951" i="1"/>
  <c r="AE3029" i="1"/>
  <c r="AD3029" i="1"/>
  <c r="AE2988" i="1"/>
  <c r="AE2987" i="1"/>
  <c r="AE2990" i="1"/>
  <c r="AE2989" i="1"/>
  <c r="AE3031" i="1"/>
  <c r="AE3032" i="1"/>
  <c r="AE3132" i="1"/>
  <c r="AE3133" i="1"/>
  <c r="AE3079" i="1"/>
  <c r="AE3078" i="1"/>
  <c r="AE3134" i="1"/>
  <c r="AE3182" i="1"/>
  <c r="AE3131" i="1"/>
  <c r="AE3183" i="1"/>
  <c r="AE3184" i="1"/>
  <c r="AD2988" i="1"/>
  <c r="AD2987" i="1"/>
  <c r="AD2990" i="1"/>
  <c r="AD2989" i="1"/>
  <c r="AD3031" i="1"/>
  <c r="AD3032" i="1"/>
  <c r="AD3132" i="1"/>
  <c r="AD3133" i="1"/>
  <c r="AD3079" i="1"/>
  <c r="AD3078" i="1"/>
  <c r="AD3134" i="1"/>
  <c r="AD3182" i="1"/>
  <c r="AD3131" i="1"/>
  <c r="AD3183" i="1"/>
  <c r="AD3184" i="1"/>
  <c r="AE2986" i="1"/>
  <c r="AD2986" i="1"/>
  <c r="AE2962" i="1"/>
  <c r="AD2962" i="1"/>
  <c r="AE3007" i="1"/>
  <c r="AD3007" i="1"/>
  <c r="AE2957" i="1"/>
  <c r="AD2957" i="1"/>
  <c r="AE2963" i="1"/>
  <c r="AD2963" i="1"/>
  <c r="AE2919" i="1"/>
  <c r="AD2919" i="1"/>
  <c r="AE2918" i="1"/>
  <c r="AD2918" i="1"/>
  <c r="AE2943" i="1"/>
  <c r="AD2943" i="1"/>
  <c r="AE2944" i="1"/>
  <c r="AD2944" i="1"/>
  <c r="AE2942" i="1"/>
  <c r="AD2942" i="1"/>
  <c r="AE2941" i="1"/>
  <c r="AD2941" i="1"/>
  <c r="AE2939" i="1"/>
  <c r="AD2939" i="1"/>
  <c r="AE2940" i="1"/>
  <c r="AD2940" i="1"/>
  <c r="AE2959" i="1"/>
  <c r="AD2959" i="1"/>
  <c r="AE2936" i="1"/>
  <c r="AD2936" i="1"/>
  <c r="AE2938" i="1"/>
  <c r="AD2938" i="1"/>
  <c r="AE2937" i="1"/>
  <c r="AD2937" i="1"/>
  <c r="AE2950" i="1"/>
  <c r="AD2950" i="1"/>
  <c r="AD2913" i="1"/>
  <c r="AE2913" i="1"/>
  <c r="AD2912" i="1"/>
  <c r="AE2912" i="1"/>
  <c r="AD3048" i="1"/>
  <c r="AE3048" i="1"/>
  <c r="AD2997" i="1"/>
  <c r="AE2997" i="1"/>
  <c r="AD2884" i="1"/>
  <c r="AE2884" i="1"/>
  <c r="AE2869" i="1"/>
  <c r="AD2869" i="1"/>
  <c r="AE2920" i="1"/>
  <c r="AD2920" i="1"/>
  <c r="AE2891" i="1"/>
  <c r="AD2891" i="1"/>
  <c r="AE3059" i="1"/>
  <c r="AD3059" i="1"/>
  <c r="AE2885" i="1"/>
  <c r="AD2885" i="1"/>
  <c r="AE2903" i="1"/>
  <c r="AE2907" i="1"/>
  <c r="AE2843" i="1"/>
  <c r="AD2903" i="1"/>
  <c r="AD2907" i="1"/>
  <c r="AD2843" i="1"/>
  <c r="AE2850" i="1"/>
  <c r="AE2851" i="1"/>
  <c r="AE2846" i="1"/>
  <c r="AE2847" i="1"/>
  <c r="AE2848" i="1"/>
  <c r="AE2845" i="1"/>
  <c r="AE2852" i="1"/>
  <c r="AE2849" i="1"/>
  <c r="AE2844" i="1"/>
  <c r="AD2850" i="1"/>
  <c r="AD2851" i="1"/>
  <c r="AD2846" i="1"/>
  <c r="AD2847" i="1"/>
  <c r="AD2848" i="1"/>
  <c r="AD2845" i="1"/>
  <c r="AD2852" i="1"/>
  <c r="AD2849" i="1"/>
  <c r="AD2844" i="1"/>
  <c r="AD2879" i="1"/>
  <c r="AE2879" i="1"/>
  <c r="AD2915" i="1"/>
  <c r="AE2915" i="1"/>
  <c r="AD2914" i="1"/>
  <c r="AE2914" i="1"/>
  <c r="AE2835" i="1"/>
  <c r="AD2835" i="1"/>
  <c r="AD2886" i="1"/>
  <c r="AE2886" i="1"/>
  <c r="AD2911" i="1"/>
  <c r="AE2911" i="1"/>
  <c r="AD2892" i="1"/>
  <c r="AE2892" i="1"/>
  <c r="AD2872" i="1"/>
  <c r="AE2872" i="1"/>
  <c r="AD2871" i="1"/>
  <c r="AE2871" i="1"/>
  <c r="AD3382" i="1"/>
  <c r="AE3382" i="1"/>
  <c r="AD2949" i="1"/>
  <c r="AE2949" i="1"/>
  <c r="AD2883" i="1"/>
  <c r="AE2883" i="1"/>
  <c r="AD2890" i="1"/>
  <c r="AE2890" i="1"/>
  <c r="AD2888" i="1"/>
  <c r="AE2888" i="1"/>
  <c r="AD2889" i="1"/>
  <c r="AE2889" i="1"/>
  <c r="AE2993" i="1"/>
  <c r="AE2992" i="1"/>
  <c r="AE2923" i="1"/>
  <c r="AE2922" i="1"/>
  <c r="AD2993" i="1"/>
  <c r="AD2992" i="1"/>
  <c r="AD2923" i="1"/>
  <c r="AD2922" i="1"/>
  <c r="AD2887" i="1"/>
  <c r="AE2887" i="1"/>
  <c r="AD2882" i="1"/>
  <c r="AE2882" i="1"/>
  <c r="AE2878" i="1"/>
  <c r="AE2877" i="1"/>
  <c r="AE2876" i="1"/>
  <c r="AE2874" i="1"/>
  <c r="AD2878" i="1"/>
  <c r="AD2877" i="1"/>
  <c r="AD2876" i="1"/>
  <c r="AD2874" i="1"/>
  <c r="AD2875" i="1"/>
  <c r="AE2875" i="1"/>
  <c r="AE2977" i="1"/>
  <c r="AE2972" i="1"/>
  <c r="AE2839" i="1"/>
  <c r="AE2975" i="1"/>
  <c r="AE2842" i="1"/>
  <c r="AE3072" i="1"/>
  <c r="AE2976" i="1"/>
  <c r="AE2894" i="1"/>
  <c r="AE2980" i="1"/>
  <c r="AE2964" i="1"/>
  <c r="AE2967" i="1"/>
  <c r="AE2828" i="1"/>
  <c r="AE2970" i="1"/>
  <c r="AE2968" i="1"/>
  <c r="AE2973" i="1"/>
  <c r="AE2969" i="1"/>
  <c r="AE2974" i="1"/>
  <c r="AE2905" i="1"/>
  <c r="AE2900" i="1"/>
  <c r="AE2979" i="1"/>
  <c r="AE2898" i="1"/>
  <c r="AE2833" i="1"/>
  <c r="AE2830" i="1"/>
  <c r="AE2840" i="1"/>
  <c r="AE2899" i="1"/>
  <c r="AE2896" i="1"/>
  <c r="AE2841" i="1"/>
  <c r="AE2904" i="1"/>
  <c r="AE2897" i="1"/>
  <c r="AD2977" i="1"/>
  <c r="AD2972" i="1"/>
  <c r="AD2839" i="1"/>
  <c r="AD2975" i="1"/>
  <c r="AD2842" i="1"/>
  <c r="AD3072" i="1"/>
  <c r="AD2976" i="1"/>
  <c r="AD2894" i="1"/>
  <c r="AD2980" i="1"/>
  <c r="AD2964" i="1"/>
  <c r="AD2967" i="1"/>
  <c r="AD2828" i="1"/>
  <c r="AD2970" i="1"/>
  <c r="AD2968" i="1"/>
  <c r="AD2973" i="1"/>
  <c r="AD2969" i="1"/>
  <c r="AD2974" i="1"/>
  <c r="AD2905" i="1"/>
  <c r="AD2900" i="1"/>
  <c r="AD2979" i="1"/>
  <c r="AD2898" i="1"/>
  <c r="AD2833" i="1"/>
  <c r="AD2830" i="1"/>
  <c r="AD2840" i="1"/>
  <c r="AD2899" i="1"/>
  <c r="AD2896" i="1"/>
  <c r="AD2841" i="1"/>
  <c r="AD2904" i="1"/>
  <c r="AD2897" i="1"/>
  <c r="AE2982" i="1"/>
  <c r="AE2908" i="1"/>
  <c r="AE2909" i="1"/>
  <c r="AE2910" i="1"/>
  <c r="AE2946" i="1"/>
  <c r="AE2945" i="1"/>
  <c r="AE2947" i="1"/>
  <c r="AE2948" i="1"/>
  <c r="AE2981" i="1"/>
  <c r="AE3120" i="1"/>
  <c r="AE3121" i="1"/>
  <c r="AE2983" i="1"/>
  <c r="AD2982" i="1"/>
  <c r="AD2908" i="1"/>
  <c r="AD2909" i="1"/>
  <c r="AD2910" i="1"/>
  <c r="AD2946" i="1"/>
  <c r="AD2945" i="1"/>
  <c r="AD2947" i="1"/>
  <c r="AD2948" i="1"/>
  <c r="AD2981" i="1"/>
  <c r="AD3120" i="1"/>
  <c r="AD3121" i="1"/>
  <c r="AD2983" i="1"/>
  <c r="AD2787" i="1"/>
  <c r="AD2788" i="1"/>
  <c r="AE2856" i="1"/>
  <c r="AD2856" i="1"/>
  <c r="AE2861" i="1"/>
  <c r="AD2861" i="1"/>
  <c r="AE2859" i="1"/>
  <c r="AD2859" i="1"/>
  <c r="AE2858" i="1"/>
  <c r="AD2858" i="1"/>
  <c r="AE2916" i="1"/>
  <c r="AD2916" i="1"/>
  <c r="AE2917" i="1"/>
  <c r="AD2917" i="1"/>
  <c r="AE2857" i="1"/>
  <c r="AD2857" i="1"/>
  <c r="AE2827" i="1"/>
  <c r="AD2827" i="1"/>
  <c r="AE2820" i="1"/>
  <c r="AD2820" i="1"/>
  <c r="AE2759" i="1"/>
  <c r="AD2759" i="1"/>
  <c r="AE2821" i="1"/>
  <c r="AD2821" i="1"/>
  <c r="AE2822" i="1"/>
  <c r="AD2822" i="1"/>
  <c r="AE2823" i="1"/>
  <c r="AD2823" i="1"/>
  <c r="AE2824" i="1"/>
  <c r="AD2824" i="1"/>
  <c r="AE2825" i="1"/>
  <c r="AD2825" i="1"/>
  <c r="AE2826" i="1"/>
  <c r="AD2826" i="1"/>
  <c r="B4563" i="1"/>
  <c r="B4564" i="1"/>
  <c r="B4559" i="1"/>
  <c r="B4560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AI4501" i="1"/>
  <c r="AJ4501" i="1"/>
  <c r="AH4501" i="1"/>
  <c r="AL4501" i="1"/>
  <c r="AG4501" i="1"/>
  <c r="AI4500" i="1"/>
  <c r="AJ4500" i="1"/>
  <c r="AH4500" i="1"/>
  <c r="AL4500" i="1"/>
  <c r="AG4500" i="1"/>
  <c r="AI4495" i="1"/>
  <c r="AJ4495" i="1"/>
  <c r="AH4495" i="1"/>
  <c r="AL4495" i="1"/>
  <c r="AG4495" i="1"/>
  <c r="AI4571" i="1"/>
  <c r="AJ4571" i="1"/>
  <c r="AH4571" i="1"/>
  <c r="AI4570" i="1"/>
  <c r="AJ4570" i="1"/>
  <c r="AH4570" i="1"/>
  <c r="AI4569" i="1"/>
  <c r="AJ4569" i="1"/>
  <c r="AH4569" i="1"/>
  <c r="AI4568" i="1"/>
  <c r="AJ4568" i="1"/>
  <c r="AH4568" i="1"/>
  <c r="AI4540" i="1"/>
  <c r="AJ4540" i="1"/>
  <c r="AH4540" i="1"/>
  <c r="AI4567" i="1"/>
  <c r="AJ4567" i="1"/>
  <c r="AH4567" i="1"/>
  <c r="AI4566" i="1"/>
  <c r="AJ4566" i="1"/>
  <c r="AH4566" i="1"/>
  <c r="AI4565" i="1"/>
  <c r="AJ4565" i="1"/>
  <c r="AH4565" i="1"/>
  <c r="AI4539" i="1"/>
  <c r="AJ4539" i="1"/>
  <c r="AH4539" i="1"/>
  <c r="AI4538" i="1"/>
  <c r="AJ4538" i="1"/>
  <c r="AH4538" i="1"/>
  <c r="AI4537" i="1"/>
  <c r="AJ4537" i="1"/>
  <c r="AH4537" i="1"/>
  <c r="AL4571" i="1"/>
  <c r="AG4571" i="1"/>
  <c r="AL4570" i="1"/>
  <c r="AG4570" i="1"/>
  <c r="AL4569" i="1"/>
  <c r="AG4569" i="1"/>
  <c r="AL4568" i="1"/>
  <c r="AG4568" i="1"/>
  <c r="AL4540" i="1"/>
  <c r="AG4540" i="1"/>
  <c r="AL4567" i="1"/>
  <c r="AG4567" i="1"/>
  <c r="AL4566" i="1"/>
  <c r="AG4566" i="1"/>
  <c r="AL4565" i="1"/>
  <c r="AG4565" i="1"/>
  <c r="AL4539" i="1"/>
  <c r="AG4539" i="1"/>
  <c r="AL4538" i="1"/>
  <c r="AG4538" i="1"/>
  <c r="AL4537" i="1"/>
  <c r="AG4537" i="1"/>
  <c r="AI4560" i="1"/>
  <c r="AJ4560" i="1"/>
  <c r="AH4560" i="1"/>
  <c r="AI4559" i="1"/>
  <c r="AJ4559" i="1"/>
  <c r="AH4559" i="1"/>
  <c r="AL4560" i="1"/>
  <c r="AG4560" i="1"/>
  <c r="AL4559" i="1"/>
  <c r="AG4559" i="1"/>
  <c r="AI4547" i="1"/>
  <c r="AJ4547" i="1"/>
  <c r="AH4547" i="1"/>
  <c r="AI4546" i="1"/>
  <c r="AJ4546" i="1"/>
  <c r="AH4546" i="1"/>
  <c r="AI4545" i="1"/>
  <c r="AJ4545" i="1"/>
  <c r="AH4545" i="1"/>
  <c r="AL4547" i="1"/>
  <c r="AG4547" i="1"/>
  <c r="AL4546" i="1"/>
  <c r="AG4546" i="1"/>
  <c r="AL4545" i="1"/>
  <c r="AG4545" i="1"/>
  <c r="AI4456" i="1"/>
  <c r="AJ4456" i="1"/>
  <c r="AH4456" i="1"/>
  <c r="AI4455" i="1"/>
  <c r="AJ4455" i="1"/>
  <c r="AH4455" i="1"/>
  <c r="AI4454" i="1"/>
  <c r="AJ4454" i="1"/>
  <c r="AH4454" i="1"/>
  <c r="AI4453" i="1"/>
  <c r="AJ4453" i="1"/>
  <c r="AH4453" i="1"/>
  <c r="AL4456" i="1"/>
  <c r="AG4456" i="1"/>
  <c r="AL4455" i="1"/>
  <c r="AG4455" i="1"/>
  <c r="AL4454" i="1"/>
  <c r="AG4454" i="1"/>
  <c r="AL4453" i="1"/>
  <c r="AG4453" i="1"/>
  <c r="AI4588" i="1"/>
  <c r="AJ4588" i="1"/>
  <c r="AH4588" i="1"/>
  <c r="AL4588" i="1"/>
  <c r="AG4588" i="1"/>
  <c r="AH4549" i="1"/>
  <c r="AI4549" i="1"/>
  <c r="AJ4549" i="1"/>
  <c r="AH4496" i="1"/>
  <c r="AI4496" i="1"/>
  <c r="AJ4496" i="1"/>
  <c r="AH4548" i="1"/>
  <c r="AI4548" i="1"/>
  <c r="AJ4548" i="1"/>
  <c r="AH4515" i="1"/>
  <c r="AI4515" i="1"/>
  <c r="AJ4515" i="1"/>
  <c r="AH4514" i="1"/>
  <c r="AI4514" i="1"/>
  <c r="AJ4514" i="1"/>
  <c r="AH4513" i="1"/>
  <c r="AI4513" i="1"/>
  <c r="AJ4513" i="1"/>
  <c r="AH4512" i="1"/>
  <c r="AI4512" i="1"/>
  <c r="AJ4512" i="1"/>
  <c r="AH4511" i="1"/>
  <c r="AI4511" i="1"/>
  <c r="AJ4511" i="1"/>
  <c r="AH4510" i="1"/>
  <c r="AI4510" i="1"/>
  <c r="AJ4510" i="1"/>
  <c r="AH4509" i="1"/>
  <c r="AI4509" i="1"/>
  <c r="AJ4509" i="1"/>
  <c r="AH4573" i="1"/>
  <c r="AI4573" i="1"/>
  <c r="AJ4573" i="1"/>
  <c r="AH4572" i="1"/>
  <c r="AI4572" i="1"/>
  <c r="AJ4572" i="1"/>
  <c r="AH4542" i="1"/>
  <c r="AI4542" i="1"/>
  <c r="AJ4542" i="1"/>
  <c r="AH4541" i="1"/>
  <c r="AI4541" i="1"/>
  <c r="AJ4541" i="1"/>
  <c r="AH4257" i="1"/>
  <c r="AI4257" i="1"/>
  <c r="AJ4257" i="1"/>
  <c r="AH4254" i="1"/>
  <c r="AI4254" i="1"/>
  <c r="AJ4254" i="1"/>
  <c r="AH4255" i="1"/>
  <c r="AI4255" i="1"/>
  <c r="AJ4255" i="1"/>
  <c r="AH4253" i="1"/>
  <c r="AI4253" i="1"/>
  <c r="AH4252" i="1"/>
  <c r="AI4252" i="1"/>
  <c r="AH4251" i="1"/>
  <c r="AI4251" i="1"/>
  <c r="AH4250" i="1"/>
  <c r="AI4250" i="1"/>
  <c r="AH4248" i="1"/>
  <c r="AI4248" i="1"/>
  <c r="AJ4248" i="1"/>
  <c r="AH4247" i="1"/>
  <c r="AI4247" i="1"/>
  <c r="AJ4247" i="1"/>
  <c r="AH4246" i="1"/>
  <c r="AI4246" i="1"/>
  <c r="AJ4246" i="1"/>
  <c r="AH4245" i="1"/>
  <c r="AI4245" i="1"/>
  <c r="AJ4245" i="1"/>
  <c r="AH4244" i="1"/>
  <c r="AI4244" i="1"/>
  <c r="AJ4244" i="1"/>
  <c r="AH4242" i="1"/>
  <c r="AI4242" i="1"/>
  <c r="AH4240" i="1"/>
  <c r="AI4240" i="1"/>
  <c r="AJ4240" i="1"/>
  <c r="AH4239" i="1"/>
  <c r="AI4239" i="1"/>
  <c r="AH4238" i="1"/>
  <c r="AI4238" i="1"/>
  <c r="AH4237" i="1"/>
  <c r="AI4237" i="1"/>
  <c r="AH4236" i="1"/>
  <c r="AI4236" i="1"/>
  <c r="AH4235" i="1"/>
  <c r="AI4235" i="1"/>
  <c r="AH4234" i="1"/>
  <c r="AI4234" i="1"/>
  <c r="AH4233" i="1"/>
  <c r="AI4233" i="1"/>
  <c r="AJ4233" i="1"/>
  <c r="AH4232" i="1"/>
  <c r="AI4232" i="1"/>
  <c r="AH4231" i="1"/>
  <c r="AI4231" i="1"/>
  <c r="AH4230" i="1"/>
  <c r="AI4230" i="1"/>
  <c r="AH4229" i="1"/>
  <c r="AI4229" i="1"/>
  <c r="AH4228" i="1"/>
  <c r="AI4228" i="1"/>
  <c r="AH4227" i="1"/>
  <c r="AI4227" i="1"/>
  <c r="AH4226" i="1"/>
  <c r="AI4226" i="1"/>
  <c r="AH4225" i="1"/>
  <c r="AI4225" i="1"/>
  <c r="AH4224" i="1"/>
  <c r="AI4224" i="1"/>
  <c r="AH4223" i="1"/>
  <c r="AI4223" i="1"/>
  <c r="AH4222" i="1"/>
  <c r="AI4222" i="1"/>
  <c r="AH4220" i="1"/>
  <c r="AI4220" i="1"/>
  <c r="AH4219" i="1"/>
  <c r="AI4219" i="1"/>
  <c r="AH4218" i="1"/>
  <c r="AI4218" i="1"/>
  <c r="AH4221" i="1"/>
  <c r="AI4221" i="1"/>
  <c r="AH4217" i="1"/>
  <c r="AI4217" i="1"/>
  <c r="AH4216" i="1"/>
  <c r="AI4216" i="1"/>
  <c r="AH4215" i="1"/>
  <c r="AI4215" i="1"/>
  <c r="AH4214" i="1"/>
  <c r="AI4214" i="1"/>
  <c r="AJ4214" i="1"/>
  <c r="AH4213" i="1"/>
  <c r="AI4213" i="1"/>
  <c r="AJ4213" i="1"/>
  <c r="AH4210" i="1"/>
  <c r="AI4210" i="1"/>
  <c r="AH4211" i="1"/>
  <c r="AI4211" i="1"/>
  <c r="AH4212" i="1"/>
  <c r="AI4212" i="1"/>
  <c r="AH4206" i="1"/>
  <c r="AI4206" i="1"/>
  <c r="AH4209" i="1"/>
  <c r="AI4209" i="1"/>
  <c r="AH4208" i="1"/>
  <c r="AI4208" i="1"/>
  <c r="AH4207" i="1"/>
  <c r="AI4207" i="1"/>
  <c r="AH4256" i="1"/>
  <c r="AI4256" i="1"/>
  <c r="AH4205" i="1"/>
  <c r="AI4205" i="1"/>
  <c r="AH4203" i="1"/>
  <c r="AI4203" i="1"/>
  <c r="AJ4203" i="1"/>
  <c r="AH4202" i="1"/>
  <c r="AI4202" i="1"/>
  <c r="AJ4202" i="1"/>
  <c r="AH4204" i="1"/>
  <c r="AI4204" i="1"/>
  <c r="AJ4204" i="1"/>
  <c r="AH4201" i="1"/>
  <c r="AI4201" i="1"/>
  <c r="AJ4201" i="1"/>
  <c r="AH4198" i="1"/>
  <c r="AI4198" i="1"/>
  <c r="AH4200" i="1"/>
  <c r="AI4200" i="1"/>
  <c r="AH4199" i="1"/>
  <c r="AI4199" i="1"/>
  <c r="AH4197" i="1"/>
  <c r="AI4197" i="1"/>
  <c r="AH4196" i="1"/>
  <c r="AI4196" i="1"/>
  <c r="AH4195" i="1"/>
  <c r="AI4195" i="1"/>
  <c r="AH4193" i="1"/>
  <c r="AI4193" i="1"/>
  <c r="AH4194" i="1"/>
  <c r="AI4194" i="1"/>
  <c r="AH4192" i="1"/>
  <c r="AI4192" i="1"/>
  <c r="AH4191" i="1"/>
  <c r="AI4191" i="1"/>
  <c r="AH4190" i="1"/>
  <c r="AI4190" i="1"/>
  <c r="AH4188" i="1"/>
  <c r="AI4188" i="1"/>
  <c r="AH4189" i="1"/>
  <c r="AI4189" i="1"/>
  <c r="AH4187" i="1"/>
  <c r="AI4187" i="1"/>
  <c r="AH4186" i="1"/>
  <c r="AI4186" i="1"/>
  <c r="AH4185" i="1"/>
  <c r="AI4185" i="1"/>
  <c r="AH4184" i="1"/>
  <c r="AI4184" i="1"/>
  <c r="AH4183" i="1"/>
  <c r="AI4183" i="1"/>
  <c r="AJ4183" i="1"/>
  <c r="AH4182" i="1"/>
  <c r="AI4182" i="1"/>
  <c r="AH4180" i="1"/>
  <c r="AI4180" i="1"/>
  <c r="AH4181" i="1"/>
  <c r="AI4181" i="1"/>
  <c r="AH4179" i="1"/>
  <c r="AI4179" i="1"/>
  <c r="AH4178" i="1"/>
  <c r="AI4178" i="1"/>
  <c r="AH4177" i="1"/>
  <c r="AI4177" i="1"/>
  <c r="AH4176" i="1"/>
  <c r="AI4176" i="1"/>
  <c r="AH4174" i="1"/>
  <c r="AI4174" i="1"/>
  <c r="AJ4174" i="1"/>
  <c r="AH4173" i="1"/>
  <c r="AI4173" i="1"/>
  <c r="AJ4173" i="1"/>
  <c r="AH4171" i="1"/>
  <c r="AI4171" i="1"/>
  <c r="AJ4171" i="1"/>
  <c r="AH4170" i="1"/>
  <c r="AI4170" i="1"/>
  <c r="AH4169" i="1"/>
  <c r="AI4169" i="1"/>
  <c r="AH4175" i="1"/>
  <c r="AI4175" i="1"/>
  <c r="AH4172" i="1"/>
  <c r="AI4172" i="1"/>
  <c r="AH4168" i="1"/>
  <c r="AI4168" i="1"/>
  <c r="AH4167" i="1"/>
  <c r="AI4167" i="1"/>
  <c r="AH4166" i="1"/>
  <c r="AI4166" i="1"/>
  <c r="AH4165" i="1"/>
  <c r="AI4165" i="1"/>
  <c r="AH4164" i="1"/>
  <c r="AI4164" i="1"/>
  <c r="AH4159" i="1"/>
  <c r="AI4159" i="1"/>
  <c r="AH4161" i="1"/>
  <c r="AI4161" i="1"/>
  <c r="AH4162" i="1"/>
  <c r="AI4162" i="1"/>
  <c r="AH4160" i="1"/>
  <c r="AI4160" i="1"/>
  <c r="AH4163" i="1"/>
  <c r="AI4163" i="1"/>
  <c r="AH4158" i="1"/>
  <c r="AI4158" i="1"/>
  <c r="AH4156" i="1"/>
  <c r="AI4156" i="1"/>
  <c r="AH4157" i="1"/>
  <c r="AI4157" i="1"/>
  <c r="AH4155" i="1"/>
  <c r="AI4155" i="1"/>
  <c r="AJ4155" i="1"/>
  <c r="AH4154" i="1"/>
  <c r="AI4154" i="1"/>
  <c r="AJ4154" i="1"/>
  <c r="AH4153" i="1"/>
  <c r="AI4153" i="1"/>
  <c r="AJ4153" i="1"/>
  <c r="AH4152" i="1"/>
  <c r="AI4152" i="1"/>
  <c r="AH4151" i="1"/>
  <c r="AI4151" i="1"/>
  <c r="AJ4151" i="1"/>
  <c r="AH4150" i="1"/>
  <c r="AI4150" i="1"/>
  <c r="AH4149" i="1"/>
  <c r="AI4149" i="1"/>
  <c r="AH4146" i="1"/>
  <c r="AI4146" i="1"/>
  <c r="AH4148" i="1"/>
  <c r="AI4148" i="1"/>
  <c r="AH4147" i="1"/>
  <c r="AI4147" i="1"/>
  <c r="AH4145" i="1"/>
  <c r="AI4145" i="1"/>
  <c r="AH4144" i="1"/>
  <c r="AI4144" i="1"/>
  <c r="AH4143" i="1"/>
  <c r="AI4143" i="1"/>
  <c r="AH4142" i="1"/>
  <c r="AI4142" i="1"/>
  <c r="AH4141" i="1"/>
  <c r="AI4141" i="1"/>
  <c r="AH4139" i="1"/>
  <c r="AI4139" i="1"/>
  <c r="AH4140" i="1"/>
  <c r="AI4140" i="1"/>
  <c r="AH4138" i="1"/>
  <c r="AI4138" i="1"/>
  <c r="AH4137" i="1"/>
  <c r="AI4137" i="1"/>
  <c r="AH4136" i="1"/>
  <c r="AI4136" i="1"/>
  <c r="AH4135" i="1"/>
  <c r="AI4135" i="1"/>
  <c r="AH4134" i="1"/>
  <c r="AI4134" i="1"/>
  <c r="AH4133" i="1"/>
  <c r="AI4133" i="1"/>
  <c r="AH4132" i="1"/>
  <c r="AI4132" i="1"/>
  <c r="AJ4132" i="1"/>
  <c r="AH4131" i="1"/>
  <c r="AI4131" i="1"/>
  <c r="AJ4131" i="1"/>
  <c r="AH4130" i="1"/>
  <c r="AI4130" i="1"/>
  <c r="AH4129" i="1"/>
  <c r="AI4129" i="1"/>
  <c r="AH4128" i="1"/>
  <c r="AI4128" i="1"/>
  <c r="AH4127" i="1"/>
  <c r="AI4127" i="1"/>
  <c r="AH4126" i="1"/>
  <c r="AI4126" i="1"/>
  <c r="AH4125" i="1"/>
  <c r="AI4125" i="1"/>
  <c r="AH4123" i="1"/>
  <c r="AI4123" i="1"/>
  <c r="AH4124" i="1"/>
  <c r="AI4124" i="1"/>
  <c r="AH4122" i="1"/>
  <c r="AI4122" i="1"/>
  <c r="AH4121" i="1"/>
  <c r="AI4121" i="1"/>
  <c r="AH4120" i="1"/>
  <c r="AI4120" i="1"/>
  <c r="AH4119" i="1"/>
  <c r="AI4119" i="1"/>
  <c r="AH4117" i="1"/>
  <c r="AI4117" i="1"/>
  <c r="AH4115" i="1"/>
  <c r="AI4115" i="1"/>
  <c r="AH4118" i="1"/>
  <c r="AI4118" i="1"/>
  <c r="AH4116" i="1"/>
  <c r="AI4116" i="1"/>
  <c r="AH4114" i="1"/>
  <c r="AI4114" i="1"/>
  <c r="AH4112" i="1"/>
  <c r="AI4112" i="1"/>
  <c r="AH4110" i="1"/>
  <c r="AI4110" i="1"/>
  <c r="AH4111" i="1"/>
  <c r="AI4111" i="1"/>
  <c r="AH4108" i="1"/>
  <c r="AI4108" i="1"/>
  <c r="AH4109" i="1"/>
  <c r="AI4109" i="1"/>
  <c r="AH4113" i="1"/>
  <c r="AI4113" i="1"/>
  <c r="AH4107" i="1"/>
  <c r="AI4107" i="1"/>
  <c r="AH4106" i="1"/>
  <c r="AI4106" i="1"/>
  <c r="AH4105" i="1"/>
  <c r="AI4105" i="1"/>
  <c r="AH4104" i="1"/>
  <c r="AI4104" i="1"/>
  <c r="AH4103" i="1"/>
  <c r="AI4103" i="1"/>
  <c r="AH4101" i="1"/>
  <c r="AI4101" i="1"/>
  <c r="AH4102" i="1"/>
  <c r="AI4102" i="1"/>
  <c r="AH4099" i="1"/>
  <c r="AI4099" i="1"/>
  <c r="AH4100" i="1"/>
  <c r="AI4100" i="1"/>
  <c r="AH4095" i="1"/>
  <c r="AI4095" i="1"/>
  <c r="AH4096" i="1"/>
  <c r="AI4096" i="1"/>
  <c r="AH4097" i="1"/>
  <c r="AI4097" i="1"/>
  <c r="AH4098" i="1"/>
  <c r="AI4098" i="1"/>
  <c r="AH4094" i="1"/>
  <c r="AI4094" i="1"/>
  <c r="AH4093" i="1"/>
  <c r="AI4093" i="1"/>
  <c r="AH4092" i="1"/>
  <c r="AI4092" i="1"/>
  <c r="AH4091" i="1"/>
  <c r="AI4091" i="1"/>
  <c r="AH4089" i="1"/>
  <c r="AI4089" i="1"/>
  <c r="AH4090" i="1"/>
  <c r="AI4090" i="1"/>
  <c r="AH4088" i="1"/>
  <c r="AI4088" i="1"/>
  <c r="AH4087" i="1"/>
  <c r="AI4087" i="1"/>
  <c r="AH4086" i="1"/>
  <c r="AI4086" i="1"/>
  <c r="AH4085" i="1"/>
  <c r="AI4085" i="1"/>
  <c r="AH4084" i="1"/>
  <c r="AI4084" i="1"/>
  <c r="AH4083" i="1"/>
  <c r="AI4083" i="1"/>
  <c r="AH4082" i="1"/>
  <c r="AI4082" i="1"/>
  <c r="AH4081" i="1"/>
  <c r="AI4081" i="1"/>
  <c r="AH4080" i="1"/>
  <c r="AI4080" i="1"/>
  <c r="AH4079" i="1"/>
  <c r="AI4079" i="1"/>
  <c r="AH4078" i="1"/>
  <c r="AI4078" i="1"/>
  <c r="AH4077" i="1"/>
  <c r="AI4077" i="1"/>
  <c r="AH4076" i="1"/>
  <c r="AI4076" i="1"/>
  <c r="AH4072" i="1"/>
  <c r="AI4072" i="1"/>
  <c r="AH4075" i="1"/>
  <c r="AI4075" i="1"/>
  <c r="AH4073" i="1"/>
  <c r="AI4073" i="1"/>
  <c r="AH4074" i="1"/>
  <c r="AI4074" i="1"/>
  <c r="AH4071" i="1"/>
  <c r="AI4071" i="1"/>
  <c r="AH4070" i="1"/>
  <c r="AI4070" i="1"/>
  <c r="AH4068" i="1"/>
  <c r="AI4068" i="1"/>
  <c r="AH4069" i="1"/>
  <c r="AI4069" i="1"/>
  <c r="AH4067" i="1"/>
  <c r="AI4067" i="1"/>
  <c r="AH4066" i="1"/>
  <c r="AI4066" i="1"/>
  <c r="AH4065" i="1"/>
  <c r="AI4065" i="1"/>
  <c r="AH4064" i="1"/>
  <c r="AI4064" i="1"/>
  <c r="AH4062" i="1"/>
  <c r="AI4062" i="1"/>
  <c r="AH4061" i="1"/>
  <c r="AI4061" i="1"/>
  <c r="AH4060" i="1"/>
  <c r="AI4060" i="1"/>
  <c r="AH4059" i="1"/>
  <c r="AI4059" i="1"/>
  <c r="AH4058" i="1"/>
  <c r="AI4058" i="1"/>
  <c r="AH4057" i="1"/>
  <c r="AI4057" i="1"/>
  <c r="AH4056" i="1"/>
  <c r="AI4056" i="1"/>
  <c r="AH4055" i="1"/>
  <c r="AI4055" i="1"/>
  <c r="AH4063" i="1"/>
  <c r="AI4063" i="1"/>
  <c r="AH4054" i="1"/>
  <c r="AI4054" i="1"/>
  <c r="AH4051" i="1"/>
  <c r="AI4051" i="1"/>
  <c r="AH4050" i="1"/>
  <c r="AI4050" i="1"/>
  <c r="AH4053" i="1"/>
  <c r="AI4053" i="1"/>
  <c r="AH4052" i="1"/>
  <c r="AI4052" i="1"/>
  <c r="AH4048" i="1"/>
  <c r="AI4048" i="1"/>
  <c r="AH4049" i="1"/>
  <c r="AI4049" i="1"/>
  <c r="AH4047" i="1"/>
  <c r="AI4047" i="1"/>
  <c r="AH4046" i="1"/>
  <c r="AI4046" i="1"/>
  <c r="AH4045" i="1"/>
  <c r="AI4045" i="1"/>
  <c r="AH4043" i="1"/>
  <c r="AI4043" i="1"/>
  <c r="AH4042" i="1"/>
  <c r="AI4042" i="1"/>
  <c r="AH4044" i="1"/>
  <c r="AI4044" i="1"/>
  <c r="AH4041" i="1"/>
  <c r="AI4041" i="1"/>
  <c r="AH4040" i="1"/>
  <c r="AI4040" i="1"/>
  <c r="AH4039" i="1"/>
  <c r="AI4039" i="1"/>
  <c r="AH4038" i="1"/>
  <c r="AI4038" i="1"/>
  <c r="AH4037" i="1"/>
  <c r="AI4037" i="1"/>
  <c r="AH4035" i="1"/>
  <c r="AI4035" i="1"/>
  <c r="AH4034" i="1"/>
  <c r="AI4034" i="1"/>
  <c r="AH4036" i="1"/>
  <c r="AI4036" i="1"/>
  <c r="AH4033" i="1"/>
  <c r="AI4033" i="1"/>
  <c r="AH4032" i="1"/>
  <c r="AI4032" i="1"/>
  <c r="AH4031" i="1"/>
  <c r="AI4031" i="1"/>
  <c r="AH4030" i="1"/>
  <c r="AI4030" i="1"/>
  <c r="AH4028" i="1"/>
  <c r="AI4028" i="1"/>
  <c r="AH4027" i="1"/>
  <c r="AI4027" i="1"/>
  <c r="AH4029" i="1"/>
  <c r="AI4029" i="1"/>
  <c r="AH4026" i="1"/>
  <c r="AI4026" i="1"/>
  <c r="AH4025" i="1"/>
  <c r="AI4025" i="1"/>
  <c r="AH4024" i="1"/>
  <c r="AI4024" i="1"/>
  <c r="AH4023" i="1"/>
  <c r="AI4023" i="1"/>
  <c r="AH4022" i="1"/>
  <c r="AI4022" i="1"/>
  <c r="AH4021" i="1"/>
  <c r="AI4021" i="1"/>
  <c r="AH4020" i="1"/>
  <c r="AI4020" i="1"/>
  <c r="AH4019" i="1"/>
  <c r="AI4019" i="1"/>
  <c r="AH4018" i="1"/>
  <c r="AI4018" i="1"/>
  <c r="AH4017" i="1"/>
  <c r="AI4017" i="1"/>
  <c r="AH4016" i="1"/>
  <c r="AI4016" i="1"/>
  <c r="AH4015" i="1"/>
  <c r="AI4015" i="1"/>
  <c r="AH4014" i="1"/>
  <c r="AI4014" i="1"/>
  <c r="AH4013" i="1"/>
  <c r="AI4013" i="1"/>
  <c r="AH4012" i="1"/>
  <c r="AI4012" i="1"/>
  <c r="AH4011" i="1"/>
  <c r="AI4011" i="1"/>
  <c r="AH4010" i="1"/>
  <c r="AI4010" i="1"/>
  <c r="AH4008" i="1"/>
  <c r="AI4008" i="1"/>
  <c r="AH4006" i="1"/>
  <c r="AI4006" i="1"/>
  <c r="AH4009" i="1"/>
  <c r="AI4009" i="1"/>
  <c r="AH4007" i="1"/>
  <c r="AI4007" i="1"/>
  <c r="AH4005" i="1"/>
  <c r="AI4005" i="1"/>
  <c r="AH4004" i="1"/>
  <c r="AI4004" i="1"/>
  <c r="AH4003" i="1"/>
  <c r="AI4003" i="1"/>
  <c r="AH4002" i="1"/>
  <c r="AI4002" i="1"/>
  <c r="AH3999" i="1"/>
  <c r="AI3999" i="1"/>
  <c r="AH4000" i="1"/>
  <c r="AI4000" i="1"/>
  <c r="AH3998" i="1"/>
  <c r="AI3998" i="1"/>
  <c r="AH4001" i="1"/>
  <c r="AI4001" i="1"/>
  <c r="AH3997" i="1"/>
  <c r="AI3997" i="1"/>
  <c r="AH3996" i="1"/>
  <c r="AI3996" i="1"/>
  <c r="AH3994" i="1"/>
  <c r="AI3994" i="1"/>
  <c r="AH3995" i="1"/>
  <c r="AI3995" i="1"/>
  <c r="AH3993" i="1"/>
  <c r="AI3993" i="1"/>
  <c r="AH3992" i="1"/>
  <c r="AI3992" i="1"/>
  <c r="AH3991" i="1"/>
  <c r="AI3991" i="1"/>
  <c r="AH3990" i="1"/>
  <c r="AI3990" i="1"/>
  <c r="AH3989" i="1"/>
  <c r="AI3989" i="1"/>
  <c r="AH3988" i="1"/>
  <c r="AI3988" i="1"/>
  <c r="AH3987" i="1"/>
  <c r="AI3987" i="1"/>
  <c r="AH3986" i="1"/>
  <c r="AI3986" i="1"/>
  <c r="AH3982" i="1"/>
  <c r="AI3982" i="1"/>
  <c r="AH3983" i="1"/>
  <c r="AI3983" i="1"/>
  <c r="AH3984" i="1"/>
  <c r="AI3984" i="1"/>
  <c r="AH3985" i="1"/>
  <c r="AI3985" i="1"/>
  <c r="AH3981" i="1"/>
  <c r="AI3981" i="1"/>
  <c r="AH3980" i="1"/>
  <c r="AI3980" i="1"/>
  <c r="AH3979" i="1"/>
  <c r="AI3979" i="1"/>
  <c r="AH3978" i="1"/>
  <c r="AI3978" i="1"/>
  <c r="AH3977" i="1"/>
  <c r="AI3977" i="1"/>
  <c r="AH3976" i="1"/>
  <c r="AI3976" i="1"/>
  <c r="AH3975" i="1"/>
  <c r="AI3975" i="1"/>
  <c r="AH3974" i="1"/>
  <c r="AI3974" i="1"/>
  <c r="AH3973" i="1"/>
  <c r="AI3973" i="1"/>
  <c r="AH3972" i="1"/>
  <c r="AI3972" i="1"/>
  <c r="AH3971" i="1"/>
  <c r="AI3971" i="1"/>
  <c r="AH3970" i="1"/>
  <c r="AI3970" i="1"/>
  <c r="AH3967" i="1"/>
  <c r="AI3967" i="1"/>
  <c r="AH3966" i="1"/>
  <c r="AI3966" i="1"/>
  <c r="AH3963" i="1"/>
  <c r="AI3963" i="1"/>
  <c r="AH3964" i="1"/>
  <c r="AI3964" i="1"/>
  <c r="AH3965" i="1"/>
  <c r="AI3965" i="1"/>
  <c r="AH3962" i="1"/>
  <c r="AI3962" i="1"/>
  <c r="AH3969" i="1"/>
  <c r="AI3969" i="1"/>
  <c r="AH3968" i="1"/>
  <c r="AI3968" i="1"/>
  <c r="AH3961" i="1"/>
  <c r="AI3961" i="1"/>
  <c r="AH3960" i="1"/>
  <c r="AI3960" i="1"/>
  <c r="AH3959" i="1"/>
  <c r="AI3959" i="1"/>
  <c r="AH3958" i="1"/>
  <c r="AI3958" i="1"/>
  <c r="AH3957" i="1"/>
  <c r="AI3957" i="1"/>
  <c r="AH3956" i="1"/>
  <c r="AI3956" i="1"/>
  <c r="AH3954" i="1"/>
  <c r="AI3954" i="1"/>
  <c r="AH3955" i="1"/>
  <c r="AI3955" i="1"/>
  <c r="AH3953" i="1"/>
  <c r="AI3953" i="1"/>
  <c r="AH3952" i="1"/>
  <c r="AI3952" i="1"/>
  <c r="AH3950" i="1"/>
  <c r="AI3950" i="1"/>
  <c r="AH3951" i="1"/>
  <c r="AI3951" i="1"/>
  <c r="AH3948" i="1"/>
  <c r="AI3948" i="1"/>
  <c r="AH3949" i="1"/>
  <c r="AI3949" i="1"/>
  <c r="AH3947" i="1"/>
  <c r="AI3947" i="1"/>
  <c r="AH3946" i="1"/>
  <c r="AI3946" i="1"/>
  <c r="AH3944" i="1"/>
  <c r="AI3944" i="1"/>
  <c r="AH3945" i="1"/>
  <c r="AI3945" i="1"/>
  <c r="AH3943" i="1"/>
  <c r="AI3943" i="1"/>
  <c r="AH3942" i="1"/>
  <c r="AI3942" i="1"/>
  <c r="AH3940" i="1"/>
  <c r="AI3940" i="1"/>
  <c r="AH3941" i="1"/>
  <c r="AI3941" i="1"/>
  <c r="AH3939" i="1"/>
  <c r="AI3939" i="1"/>
  <c r="AH3938" i="1"/>
  <c r="AI3938" i="1"/>
  <c r="AH3937" i="1"/>
  <c r="AI3937" i="1"/>
  <c r="AH3935" i="1"/>
  <c r="AI3935" i="1"/>
  <c r="AH3934" i="1"/>
  <c r="AI3934" i="1"/>
  <c r="AH3936" i="1"/>
  <c r="AI3936" i="1"/>
  <c r="AH3933" i="1"/>
  <c r="AI3933" i="1"/>
  <c r="AH3932" i="1"/>
  <c r="AI3932" i="1"/>
  <c r="AH3931" i="1"/>
  <c r="AI3931" i="1"/>
  <c r="AH3930" i="1"/>
  <c r="AI3930" i="1"/>
  <c r="AH3929" i="1"/>
  <c r="AI3929" i="1"/>
  <c r="AH3928" i="1"/>
  <c r="AI3928" i="1"/>
  <c r="AH3927" i="1"/>
  <c r="AI3927" i="1"/>
  <c r="AH3926" i="1"/>
  <c r="AI3926" i="1"/>
  <c r="AH3925" i="1"/>
  <c r="AI3925" i="1"/>
  <c r="AH3922" i="1"/>
  <c r="AI3922" i="1"/>
  <c r="AH3924" i="1"/>
  <c r="AI3924" i="1"/>
  <c r="AH3921" i="1"/>
  <c r="AI3921" i="1"/>
  <c r="AH3923" i="1"/>
  <c r="AI3923" i="1"/>
  <c r="AH3920" i="1"/>
  <c r="AI3920" i="1"/>
  <c r="AH3913" i="1"/>
  <c r="AI3913" i="1"/>
  <c r="AH3916" i="1"/>
  <c r="AI3916" i="1"/>
  <c r="AH3917" i="1"/>
  <c r="AI3917" i="1"/>
  <c r="AH3915" i="1"/>
  <c r="AI3915" i="1"/>
  <c r="AH3919" i="1"/>
  <c r="AI3919" i="1"/>
  <c r="AH3914" i="1"/>
  <c r="AI3914" i="1"/>
  <c r="AH3912" i="1"/>
  <c r="AI3912" i="1"/>
  <c r="AH3918" i="1"/>
  <c r="AI3918" i="1"/>
  <c r="AH3911" i="1"/>
  <c r="AI3911" i="1"/>
  <c r="AH3910" i="1"/>
  <c r="AI3910" i="1"/>
  <c r="AH3907" i="1"/>
  <c r="AI3907" i="1"/>
  <c r="AH3905" i="1"/>
  <c r="AI3905" i="1"/>
  <c r="AH3908" i="1"/>
  <c r="AI3908" i="1"/>
  <c r="AH3909" i="1"/>
  <c r="AI3909" i="1"/>
  <c r="AH3906" i="1"/>
  <c r="AI3906" i="1"/>
  <c r="AH3904" i="1"/>
  <c r="AI3904" i="1"/>
  <c r="AH3901" i="1"/>
  <c r="AI3901" i="1"/>
  <c r="AH3903" i="1"/>
  <c r="AI3903" i="1"/>
  <c r="AH3902" i="1"/>
  <c r="AI3902" i="1"/>
  <c r="AH3898" i="1"/>
  <c r="AI3898" i="1"/>
  <c r="AH3900" i="1"/>
  <c r="AI3900" i="1"/>
  <c r="AH3899" i="1"/>
  <c r="AI3899" i="1"/>
  <c r="AH3897" i="1"/>
  <c r="AI3897" i="1"/>
  <c r="AH3896" i="1"/>
  <c r="AI3896" i="1"/>
  <c r="AH3894" i="1"/>
  <c r="AI3894" i="1"/>
  <c r="AH3893" i="1"/>
  <c r="AI3893" i="1"/>
  <c r="AH3895" i="1"/>
  <c r="AI3895" i="1"/>
  <c r="AH3892" i="1"/>
  <c r="AI3892" i="1"/>
  <c r="AH3891" i="1"/>
  <c r="AI3891" i="1"/>
  <c r="AH3890" i="1"/>
  <c r="AI3890" i="1"/>
  <c r="AH3889" i="1"/>
  <c r="AI3889" i="1"/>
  <c r="AH3888" i="1"/>
  <c r="AI3888" i="1"/>
  <c r="AH3886" i="1"/>
  <c r="AI3886" i="1"/>
  <c r="AH3887" i="1"/>
  <c r="AI3887" i="1"/>
  <c r="AH3884" i="1"/>
  <c r="AI3884" i="1"/>
  <c r="AH3885" i="1"/>
  <c r="AI3885" i="1"/>
  <c r="AH3883" i="1"/>
  <c r="AI3883" i="1"/>
  <c r="AH3882" i="1"/>
  <c r="AI3882" i="1"/>
  <c r="AH3881" i="1"/>
  <c r="AI3881" i="1"/>
  <c r="AH3880" i="1"/>
  <c r="AI3880" i="1"/>
  <c r="AH3879" i="1"/>
  <c r="AI3879" i="1"/>
  <c r="AH3878" i="1"/>
  <c r="AI3878" i="1"/>
  <c r="AH3877" i="1"/>
  <c r="AI3877" i="1"/>
  <c r="AH3876" i="1"/>
  <c r="AI3876" i="1"/>
  <c r="AH3875" i="1"/>
  <c r="AI3875" i="1"/>
  <c r="AH3874" i="1"/>
  <c r="AI3874" i="1"/>
  <c r="AH3873" i="1"/>
  <c r="AI3873" i="1"/>
  <c r="AH3872" i="1"/>
  <c r="AI3872" i="1"/>
  <c r="AH3871" i="1"/>
  <c r="AI3871" i="1"/>
  <c r="AH3869" i="1"/>
  <c r="AI3869" i="1"/>
  <c r="AH3870" i="1"/>
  <c r="AI3870" i="1"/>
  <c r="AH3868" i="1"/>
  <c r="AI3868" i="1"/>
  <c r="AH3867" i="1"/>
  <c r="AI3867" i="1"/>
  <c r="AH3864" i="1"/>
  <c r="AI3864" i="1"/>
  <c r="AH3865" i="1"/>
  <c r="AI3865" i="1"/>
  <c r="AH3866" i="1"/>
  <c r="AI3866" i="1"/>
  <c r="AH3863" i="1"/>
  <c r="AI3863" i="1"/>
  <c r="AH3862" i="1"/>
  <c r="AI3862" i="1"/>
  <c r="AH3861" i="1"/>
  <c r="AI3861" i="1"/>
  <c r="AH3860" i="1"/>
  <c r="AI3860" i="1"/>
  <c r="AH3859" i="1"/>
  <c r="AI3859" i="1"/>
  <c r="AH3858" i="1"/>
  <c r="AI3858" i="1"/>
  <c r="AH3857" i="1"/>
  <c r="AI3857" i="1"/>
  <c r="AH3856" i="1"/>
  <c r="AI3856" i="1"/>
  <c r="AH3855" i="1"/>
  <c r="AI3855" i="1"/>
  <c r="AH3854" i="1"/>
  <c r="AI3854" i="1"/>
  <c r="AH3853" i="1"/>
  <c r="AI3853" i="1"/>
  <c r="AH3850" i="1"/>
  <c r="AI3850" i="1"/>
  <c r="AH3852" i="1"/>
  <c r="AI3852" i="1"/>
  <c r="AH3851" i="1"/>
  <c r="AI3851" i="1"/>
  <c r="AH3849" i="1"/>
  <c r="AI3849" i="1"/>
  <c r="AH3848" i="1"/>
  <c r="AI3848" i="1"/>
  <c r="AH3846" i="1"/>
  <c r="AI3846" i="1"/>
  <c r="AH3847" i="1"/>
  <c r="AI3847" i="1"/>
  <c r="AH3845" i="1"/>
  <c r="AI3845" i="1"/>
  <c r="AH3844" i="1"/>
  <c r="AI3844" i="1"/>
  <c r="AH3843" i="1"/>
  <c r="AI3843" i="1"/>
  <c r="AH3842" i="1"/>
  <c r="AI3842" i="1"/>
  <c r="AH3841" i="1"/>
  <c r="AI3841" i="1"/>
  <c r="AH3840" i="1"/>
  <c r="AI3840" i="1"/>
  <c r="AH3839" i="1"/>
  <c r="AI3839" i="1"/>
  <c r="AH3833" i="1"/>
  <c r="AI3833" i="1"/>
  <c r="AH3835" i="1"/>
  <c r="AI3835" i="1"/>
  <c r="AH3834" i="1"/>
  <c r="AI3834" i="1"/>
  <c r="AH3837" i="1"/>
  <c r="AI3837" i="1"/>
  <c r="AH3832" i="1"/>
  <c r="AI3832" i="1"/>
  <c r="AH3838" i="1"/>
  <c r="AI3838" i="1"/>
  <c r="AH3836" i="1"/>
  <c r="AI3836" i="1"/>
  <c r="AH3831" i="1"/>
  <c r="AI3831" i="1"/>
  <c r="AH3830" i="1"/>
  <c r="AI3830" i="1"/>
  <c r="AH3828" i="1"/>
  <c r="AI3828" i="1"/>
  <c r="AH3829" i="1"/>
  <c r="AI3829" i="1"/>
  <c r="AH3827" i="1"/>
  <c r="AI3827" i="1"/>
  <c r="AH3825" i="1"/>
  <c r="AI3825" i="1"/>
  <c r="AH3826" i="1"/>
  <c r="AI3826" i="1"/>
  <c r="AH3824" i="1"/>
  <c r="AI3824" i="1"/>
  <c r="AH3823" i="1"/>
  <c r="AI3823" i="1"/>
  <c r="AH3822" i="1"/>
  <c r="AI3822" i="1"/>
  <c r="AH3820" i="1"/>
  <c r="AI3820" i="1"/>
  <c r="AH3819" i="1"/>
  <c r="AI3819" i="1"/>
  <c r="AH3821" i="1"/>
  <c r="AI3821" i="1"/>
  <c r="AH3818" i="1"/>
  <c r="AI3818" i="1"/>
  <c r="AH3817" i="1"/>
  <c r="AI3817" i="1"/>
  <c r="AH3816" i="1"/>
  <c r="AI3816" i="1"/>
  <c r="AH3815" i="1"/>
  <c r="AI3815" i="1"/>
  <c r="AH3813" i="1"/>
  <c r="AI3813" i="1"/>
  <c r="AH3814" i="1"/>
  <c r="AI3814" i="1"/>
  <c r="AH3812" i="1"/>
  <c r="AI3812" i="1"/>
  <c r="AH3811" i="1"/>
  <c r="AI3811" i="1"/>
  <c r="AH3809" i="1"/>
  <c r="AI3809" i="1"/>
  <c r="AH3810" i="1"/>
  <c r="AI3810" i="1"/>
  <c r="AH3808" i="1"/>
  <c r="AI3808" i="1"/>
  <c r="AH3807" i="1"/>
  <c r="AI3807" i="1"/>
  <c r="AH3805" i="1"/>
  <c r="AI3805" i="1"/>
  <c r="AH3806" i="1"/>
  <c r="AI3806" i="1"/>
  <c r="AH3803" i="1"/>
  <c r="AI3803" i="1"/>
  <c r="AH3804" i="1"/>
  <c r="AI3804" i="1"/>
  <c r="AH3802" i="1"/>
  <c r="AI3802" i="1"/>
  <c r="AH3801" i="1"/>
  <c r="AI3801" i="1"/>
  <c r="AH3800" i="1"/>
  <c r="AI3800" i="1"/>
  <c r="AH3799" i="1"/>
  <c r="AI3799" i="1"/>
  <c r="AH3798" i="1"/>
  <c r="AI3798" i="1"/>
  <c r="AH3797" i="1"/>
  <c r="AI3797" i="1"/>
  <c r="AH3796" i="1"/>
  <c r="AI3796" i="1"/>
  <c r="AH3795" i="1"/>
  <c r="AI3795" i="1"/>
  <c r="AH3794" i="1"/>
  <c r="AI3794" i="1"/>
  <c r="AH3793" i="1"/>
  <c r="AI3793" i="1"/>
  <c r="AH3792" i="1"/>
  <c r="AI3792" i="1"/>
  <c r="AH3791" i="1"/>
  <c r="AI3791" i="1"/>
  <c r="AH3790" i="1"/>
  <c r="AI3790" i="1"/>
  <c r="AH3789" i="1"/>
  <c r="AI3789" i="1"/>
  <c r="AH3788" i="1"/>
  <c r="AI3788" i="1"/>
  <c r="AH3787" i="1"/>
  <c r="AI3787" i="1"/>
  <c r="AH3786" i="1"/>
  <c r="AI3786" i="1"/>
  <c r="AH3785" i="1"/>
  <c r="AI3785" i="1"/>
  <c r="AH3784" i="1"/>
  <c r="AI3784" i="1"/>
  <c r="AH3782" i="1"/>
  <c r="AI3782" i="1"/>
  <c r="AH3783" i="1"/>
  <c r="AI3783" i="1"/>
  <c r="AH3780" i="1"/>
  <c r="AI3780" i="1"/>
  <c r="AH3781" i="1"/>
  <c r="AI3781" i="1"/>
  <c r="AH3777" i="1"/>
  <c r="AI3777" i="1"/>
  <c r="AH3776" i="1"/>
  <c r="AI3776" i="1"/>
  <c r="AH3774" i="1"/>
  <c r="AI3774" i="1"/>
  <c r="AH3775" i="1"/>
  <c r="AI3775" i="1"/>
  <c r="AH3778" i="1"/>
  <c r="AI3778" i="1"/>
  <c r="AH3779" i="1"/>
  <c r="AI3779" i="1"/>
  <c r="AH3771" i="1"/>
  <c r="AI3771" i="1"/>
  <c r="AH3773" i="1"/>
  <c r="AI3773" i="1"/>
  <c r="AH3772" i="1"/>
  <c r="AI3772" i="1"/>
  <c r="AH3769" i="1"/>
  <c r="AI3769" i="1"/>
  <c r="AH3770" i="1"/>
  <c r="AI3770" i="1"/>
  <c r="AH3767" i="1"/>
  <c r="AI3767" i="1"/>
  <c r="AH3766" i="1"/>
  <c r="AI3766" i="1"/>
  <c r="AH3768" i="1"/>
  <c r="AI3768" i="1"/>
  <c r="AH3765" i="1"/>
  <c r="AI3765" i="1"/>
  <c r="AH3764" i="1"/>
  <c r="AI3764" i="1"/>
  <c r="AH3763" i="1"/>
  <c r="AI3763" i="1"/>
  <c r="AH3762" i="1"/>
  <c r="AI3762" i="1"/>
  <c r="AH3761" i="1"/>
  <c r="AI3761" i="1"/>
  <c r="AH3760" i="1"/>
  <c r="AI3760" i="1"/>
  <c r="AH3759" i="1"/>
  <c r="AI3759" i="1"/>
  <c r="AH3758" i="1"/>
  <c r="AI3758" i="1"/>
  <c r="AH3757" i="1"/>
  <c r="AI3757" i="1"/>
  <c r="AH3756" i="1"/>
  <c r="AI3756" i="1"/>
  <c r="AH3755" i="1"/>
  <c r="AI3755" i="1"/>
  <c r="AH3754" i="1"/>
  <c r="AI3754" i="1"/>
  <c r="AH3753" i="1"/>
  <c r="AI3753" i="1"/>
  <c r="AH3752" i="1"/>
  <c r="AI3752" i="1"/>
  <c r="AH3751" i="1"/>
  <c r="AI3751" i="1"/>
  <c r="AH3750" i="1"/>
  <c r="AI3750" i="1"/>
  <c r="AH3749" i="1"/>
  <c r="AI3749" i="1"/>
  <c r="AH3748" i="1"/>
  <c r="AI3748" i="1"/>
  <c r="AH3747" i="1"/>
  <c r="AI3747" i="1"/>
  <c r="AH3746" i="1"/>
  <c r="AI3746" i="1"/>
  <c r="AH3745" i="1"/>
  <c r="AI3745" i="1"/>
  <c r="AH3744" i="1"/>
  <c r="AI3744" i="1"/>
  <c r="AH3733" i="1"/>
  <c r="AI3733" i="1"/>
  <c r="AH3743" i="1"/>
  <c r="AI3743" i="1"/>
  <c r="AH3739" i="1"/>
  <c r="AI3739" i="1"/>
  <c r="AH3742" i="1"/>
  <c r="AI3742" i="1"/>
  <c r="AH3738" i="1"/>
  <c r="AI3738" i="1"/>
  <c r="AH3736" i="1"/>
  <c r="AI3736" i="1"/>
  <c r="AH3741" i="1"/>
  <c r="AI3741" i="1"/>
  <c r="AH3732" i="1"/>
  <c r="AI3732" i="1"/>
  <c r="AH3735" i="1"/>
  <c r="AI3735" i="1"/>
  <c r="AH3737" i="1"/>
  <c r="AI3737" i="1"/>
  <c r="AH3734" i="1"/>
  <c r="AI3734" i="1"/>
  <c r="AH3740" i="1"/>
  <c r="AI3740" i="1"/>
  <c r="AH3731" i="1"/>
  <c r="AI3731" i="1"/>
  <c r="AH3730" i="1"/>
  <c r="AI3730" i="1"/>
  <c r="AH3729" i="1"/>
  <c r="AI3729" i="1"/>
  <c r="AH3727" i="1"/>
  <c r="AI3727" i="1"/>
  <c r="AH3728" i="1"/>
  <c r="AI3728" i="1"/>
  <c r="AH3726" i="1"/>
  <c r="AI3726" i="1"/>
  <c r="AH3724" i="1"/>
  <c r="AI3724" i="1"/>
  <c r="AH3725" i="1"/>
  <c r="AI3725" i="1"/>
  <c r="AH3723" i="1"/>
  <c r="AI3723" i="1"/>
  <c r="AH3721" i="1"/>
  <c r="AI3721" i="1"/>
  <c r="AH3720" i="1"/>
  <c r="AI3720" i="1"/>
  <c r="AH3722" i="1"/>
  <c r="AI3722" i="1"/>
  <c r="AH3719" i="1"/>
  <c r="AI3719" i="1"/>
  <c r="AH3717" i="1"/>
  <c r="AI3717" i="1"/>
  <c r="AH3718" i="1"/>
  <c r="AI3718" i="1"/>
  <c r="AH3716" i="1"/>
  <c r="AI3716" i="1"/>
  <c r="AH3715" i="1"/>
  <c r="AI3715" i="1"/>
  <c r="AH3714" i="1"/>
  <c r="AI3714" i="1"/>
  <c r="AH3712" i="1"/>
  <c r="AI3712" i="1"/>
  <c r="AH3713" i="1"/>
  <c r="AI3713" i="1"/>
  <c r="AH3711" i="1"/>
  <c r="AI3711" i="1"/>
  <c r="AH3710" i="1"/>
  <c r="AI3710" i="1"/>
  <c r="AH3709" i="1"/>
  <c r="AI3709" i="1"/>
  <c r="AH3708" i="1"/>
  <c r="AI3708" i="1"/>
  <c r="AH3705" i="1"/>
  <c r="AI3705" i="1"/>
  <c r="AH3707" i="1"/>
  <c r="AI3707" i="1"/>
  <c r="AH3706" i="1"/>
  <c r="AI3706" i="1"/>
  <c r="AH3704" i="1"/>
  <c r="AI3704" i="1"/>
  <c r="AH3703" i="1"/>
  <c r="AI3703" i="1"/>
  <c r="AH3702" i="1"/>
  <c r="AI3702" i="1"/>
  <c r="AH3701" i="1"/>
  <c r="AI3701" i="1"/>
  <c r="AH3700" i="1"/>
  <c r="AI3700" i="1"/>
  <c r="AH3699" i="1"/>
  <c r="AI3699" i="1"/>
  <c r="AH3698" i="1"/>
  <c r="AI3698" i="1"/>
  <c r="AH3696" i="1"/>
  <c r="AI3696" i="1"/>
  <c r="AH3697" i="1"/>
  <c r="AI3697" i="1"/>
  <c r="AH3695" i="1"/>
  <c r="AI3695" i="1"/>
  <c r="AH3694" i="1"/>
  <c r="AI3694" i="1"/>
  <c r="AH3692" i="1"/>
  <c r="AI3692" i="1"/>
  <c r="AH3693" i="1"/>
  <c r="AI3693" i="1"/>
  <c r="AH3691" i="1"/>
  <c r="AI3691" i="1"/>
  <c r="AH3690" i="1"/>
  <c r="AI3690" i="1"/>
  <c r="AH3689" i="1"/>
  <c r="AI3689" i="1"/>
  <c r="AH3688" i="1"/>
  <c r="AI3688" i="1"/>
  <c r="AH3687" i="1"/>
  <c r="AI3687" i="1"/>
  <c r="AH3686" i="1"/>
  <c r="AI3686" i="1"/>
  <c r="AH3684" i="1"/>
  <c r="AI3684" i="1"/>
  <c r="AH3685" i="1"/>
  <c r="AI3685" i="1"/>
  <c r="AH3683" i="1"/>
  <c r="AI3683" i="1"/>
  <c r="AH3682" i="1"/>
  <c r="AI3682" i="1"/>
  <c r="AH3681" i="1"/>
  <c r="AI3681" i="1"/>
  <c r="AH3680" i="1"/>
  <c r="AI3680" i="1"/>
  <c r="AH3679" i="1"/>
  <c r="AI3679" i="1"/>
  <c r="AH3678" i="1"/>
  <c r="AI3678" i="1"/>
  <c r="AH3676" i="1"/>
  <c r="AI3676" i="1"/>
  <c r="AH3677" i="1"/>
  <c r="AI3677" i="1"/>
  <c r="AH3675" i="1"/>
  <c r="AI3675" i="1"/>
  <c r="AH3674" i="1"/>
  <c r="AI3674" i="1"/>
  <c r="AH3672" i="1"/>
  <c r="AI3672" i="1"/>
  <c r="AH3673" i="1"/>
  <c r="AI3673" i="1"/>
  <c r="AH3671" i="1"/>
  <c r="AI3671" i="1"/>
  <c r="AH3670" i="1"/>
  <c r="AI3670" i="1"/>
  <c r="AH3669" i="1"/>
  <c r="AI3669" i="1"/>
  <c r="AH3668" i="1"/>
  <c r="AI3668" i="1"/>
  <c r="AH3665" i="1"/>
  <c r="AI3665" i="1"/>
  <c r="AH3666" i="1"/>
  <c r="AI3666" i="1"/>
  <c r="AH3667" i="1"/>
  <c r="AI3667" i="1"/>
  <c r="AH3664" i="1"/>
  <c r="AI3664" i="1"/>
  <c r="AH3663" i="1"/>
  <c r="AI3663" i="1"/>
  <c r="AH3660" i="1"/>
  <c r="AI3660" i="1"/>
  <c r="AH3659" i="1"/>
  <c r="AI3659" i="1"/>
  <c r="AH3661" i="1"/>
  <c r="AI3661" i="1"/>
  <c r="AH3662" i="1"/>
  <c r="AI3662" i="1"/>
  <c r="AH3658" i="1"/>
  <c r="AI3658" i="1"/>
  <c r="AH3657" i="1"/>
  <c r="AI3657" i="1"/>
  <c r="AH3655" i="1"/>
  <c r="AI3655" i="1"/>
  <c r="AH3656" i="1"/>
  <c r="AI3656" i="1"/>
  <c r="AH3654" i="1"/>
  <c r="AI3654" i="1"/>
  <c r="AH3653" i="1"/>
  <c r="AI3653" i="1"/>
  <c r="AH3652" i="1"/>
  <c r="AI3652" i="1"/>
  <c r="AH3651" i="1"/>
  <c r="AI3651" i="1"/>
  <c r="AH3650" i="1"/>
  <c r="AI3650" i="1"/>
  <c r="AH3648" i="1"/>
  <c r="AI3648" i="1"/>
  <c r="AH3649" i="1"/>
  <c r="AI3649" i="1"/>
  <c r="AH3647" i="1"/>
  <c r="AI3647" i="1"/>
  <c r="AH3646" i="1"/>
  <c r="AI3646" i="1"/>
  <c r="AH3644" i="1"/>
  <c r="AI3644" i="1"/>
  <c r="AH3643" i="1"/>
  <c r="AI3643" i="1"/>
  <c r="AH3645" i="1"/>
  <c r="AI3645" i="1"/>
  <c r="AH3642" i="1"/>
  <c r="AI3642" i="1"/>
  <c r="AH3641" i="1"/>
  <c r="AI3641" i="1"/>
  <c r="AH3640" i="1"/>
  <c r="AI3640" i="1"/>
  <c r="AH3639" i="1"/>
  <c r="AI3639" i="1"/>
  <c r="AH3638" i="1"/>
  <c r="AI3638" i="1"/>
  <c r="AH3637" i="1"/>
  <c r="AI3637" i="1"/>
  <c r="AH3636" i="1"/>
  <c r="AI3636" i="1"/>
  <c r="AH3634" i="1"/>
  <c r="AI3634" i="1"/>
  <c r="AH3635" i="1"/>
  <c r="AI3635" i="1"/>
  <c r="AH3633" i="1"/>
  <c r="AI3633" i="1"/>
  <c r="AH3631" i="1"/>
  <c r="AI3631" i="1"/>
  <c r="AH3632" i="1"/>
  <c r="AI3632" i="1"/>
  <c r="AH3630" i="1"/>
  <c r="AI3630" i="1"/>
  <c r="AH3629" i="1"/>
  <c r="AI3629" i="1"/>
  <c r="AH3628" i="1"/>
  <c r="AI3628" i="1"/>
  <c r="AH3626" i="1"/>
  <c r="AI3626" i="1"/>
  <c r="AH3627" i="1"/>
  <c r="AI3627" i="1"/>
  <c r="AH3625" i="1"/>
  <c r="AI3625" i="1"/>
  <c r="AH3624" i="1"/>
  <c r="AI3624" i="1"/>
  <c r="AH3623" i="1"/>
  <c r="AI3623" i="1"/>
  <c r="AH3622" i="1"/>
  <c r="AI3622" i="1"/>
  <c r="AH3621" i="1"/>
  <c r="AI3621" i="1"/>
  <c r="AH3620" i="1"/>
  <c r="AI3620" i="1"/>
  <c r="AH3619" i="1"/>
  <c r="AI3619" i="1"/>
  <c r="AH3618" i="1"/>
  <c r="AI3618" i="1"/>
  <c r="AH3616" i="1"/>
  <c r="AI3616" i="1"/>
  <c r="AH3615" i="1"/>
  <c r="AI3615" i="1"/>
  <c r="AH3617" i="1"/>
  <c r="AI3617" i="1"/>
  <c r="AH3614" i="1"/>
  <c r="AI3614" i="1"/>
  <c r="AH3613" i="1"/>
  <c r="AI3613" i="1"/>
  <c r="AH3612" i="1"/>
  <c r="AI3612" i="1"/>
  <c r="AH3611" i="1"/>
  <c r="AI3611" i="1"/>
  <c r="AH3610" i="1"/>
  <c r="AI3610" i="1"/>
  <c r="AH3609" i="1"/>
  <c r="AI3609" i="1"/>
  <c r="AH3608" i="1"/>
  <c r="AI3608" i="1"/>
  <c r="AH3606" i="1"/>
  <c r="AI3606" i="1"/>
  <c r="AH3607" i="1"/>
  <c r="AI3607" i="1"/>
  <c r="AH3605" i="1"/>
  <c r="AI3605" i="1"/>
  <c r="AH3602" i="1"/>
  <c r="AI3602" i="1"/>
  <c r="AH3604" i="1"/>
  <c r="AI3604" i="1"/>
  <c r="AH3603" i="1"/>
  <c r="AI3603" i="1"/>
  <c r="AH3600" i="1"/>
  <c r="AI3600" i="1"/>
  <c r="AH3601" i="1"/>
  <c r="AI3601" i="1"/>
  <c r="AH3599" i="1"/>
  <c r="AI3599" i="1"/>
  <c r="AH3598" i="1"/>
  <c r="AI3598" i="1"/>
  <c r="AH3597" i="1"/>
  <c r="AI3597" i="1"/>
  <c r="AH3596" i="1"/>
  <c r="AI3596" i="1"/>
  <c r="AH3595" i="1"/>
  <c r="AI3595" i="1"/>
  <c r="AH3593" i="1"/>
  <c r="AI3593" i="1"/>
  <c r="AH3594" i="1"/>
  <c r="AI3594" i="1"/>
  <c r="AH3592" i="1"/>
  <c r="AI3592" i="1"/>
  <c r="AH3589" i="1"/>
  <c r="AI3589" i="1"/>
  <c r="AH3588" i="1"/>
  <c r="AI3588" i="1"/>
  <c r="AH3590" i="1"/>
  <c r="AI3590" i="1"/>
  <c r="AH3591" i="1"/>
  <c r="AI3591" i="1"/>
  <c r="AH3585" i="1"/>
  <c r="AI3585" i="1"/>
  <c r="AH3587" i="1"/>
  <c r="AI3587" i="1"/>
  <c r="AH3586" i="1"/>
  <c r="AI3586" i="1"/>
  <c r="AH3584" i="1"/>
  <c r="AI3584" i="1"/>
  <c r="AH3583" i="1"/>
  <c r="AI3583" i="1"/>
  <c r="AH3581" i="1"/>
  <c r="AI3581" i="1"/>
  <c r="AH3582" i="1"/>
  <c r="AI3582" i="1"/>
  <c r="AH3578" i="1"/>
  <c r="AI3578" i="1"/>
  <c r="AH3577" i="1"/>
  <c r="AI3577" i="1"/>
  <c r="AH3580" i="1"/>
  <c r="AI3580" i="1"/>
  <c r="AH3579" i="1"/>
  <c r="AI3579" i="1"/>
  <c r="AH3576" i="1"/>
  <c r="AI3576" i="1"/>
  <c r="AH3575" i="1"/>
  <c r="AI3575" i="1"/>
  <c r="AH3574" i="1"/>
  <c r="AI3574" i="1"/>
  <c r="AH3572" i="1"/>
  <c r="AI3572" i="1"/>
  <c r="AH3573" i="1"/>
  <c r="AI3573" i="1"/>
  <c r="AH3570" i="1"/>
  <c r="AI3570" i="1"/>
  <c r="AH3569" i="1"/>
  <c r="AI3569" i="1"/>
  <c r="AH3571" i="1"/>
  <c r="AI3571" i="1"/>
  <c r="AH3568" i="1"/>
  <c r="AI3568" i="1"/>
  <c r="AH3567" i="1"/>
  <c r="AI3567" i="1"/>
  <c r="AH3566" i="1"/>
  <c r="AI3566" i="1"/>
  <c r="AH3561" i="1"/>
  <c r="AI3561" i="1"/>
  <c r="AH3560" i="1"/>
  <c r="AI3560" i="1"/>
  <c r="AH3562" i="1"/>
  <c r="AI3562" i="1"/>
  <c r="AH3564" i="1"/>
  <c r="AI3564" i="1"/>
  <c r="AH3563" i="1"/>
  <c r="AI3563" i="1"/>
  <c r="AH3565" i="1"/>
  <c r="AI3565" i="1"/>
  <c r="AH3559" i="1"/>
  <c r="AI3559" i="1"/>
  <c r="AH3558" i="1"/>
  <c r="AI3558" i="1"/>
  <c r="AH3556" i="1"/>
  <c r="AI3556" i="1"/>
  <c r="AH3557" i="1"/>
  <c r="AI3557" i="1"/>
  <c r="AH3554" i="1"/>
  <c r="AI3554" i="1"/>
  <c r="AH3555" i="1"/>
  <c r="AI3555" i="1"/>
  <c r="AH3553" i="1"/>
  <c r="AI3553" i="1"/>
  <c r="AH3552" i="1"/>
  <c r="AI3552" i="1"/>
  <c r="AH3551" i="1"/>
  <c r="AI3551" i="1"/>
  <c r="AH3550" i="1"/>
  <c r="AI3550" i="1"/>
  <c r="AH3548" i="1"/>
  <c r="AI3548" i="1"/>
  <c r="AH3549" i="1"/>
  <c r="AI3549" i="1"/>
  <c r="AH3546" i="1"/>
  <c r="AI3546" i="1"/>
  <c r="AH3547" i="1"/>
  <c r="AI3547" i="1"/>
  <c r="AH3545" i="1"/>
  <c r="AI3545" i="1"/>
  <c r="AH3543" i="1"/>
  <c r="AI3543" i="1"/>
  <c r="AH3542" i="1"/>
  <c r="AI3542" i="1"/>
  <c r="AH3544" i="1"/>
  <c r="AI3544" i="1"/>
  <c r="AH3541" i="1"/>
  <c r="AI3541" i="1"/>
  <c r="AH3540" i="1"/>
  <c r="AI3540" i="1"/>
  <c r="AH3539" i="1"/>
  <c r="AI3539" i="1"/>
  <c r="AH3538" i="1"/>
  <c r="AI3538" i="1"/>
  <c r="AH3537" i="1"/>
  <c r="AI3537" i="1"/>
  <c r="AH3536" i="1"/>
  <c r="AI3536" i="1"/>
  <c r="AH3535" i="1"/>
  <c r="AI3535" i="1"/>
  <c r="AH3534" i="1"/>
  <c r="AI3534" i="1"/>
  <c r="AH3532" i="1"/>
  <c r="AI3532" i="1"/>
  <c r="AH3533" i="1"/>
  <c r="AI3533" i="1"/>
  <c r="AH3531" i="1"/>
  <c r="AI3531" i="1"/>
  <c r="AH3530" i="1"/>
  <c r="AI3530" i="1"/>
  <c r="AH3529" i="1"/>
  <c r="AI3529" i="1"/>
  <c r="AH3528" i="1"/>
  <c r="AI3528" i="1"/>
  <c r="AH3527" i="1"/>
  <c r="AI3527" i="1"/>
  <c r="AH3526" i="1"/>
  <c r="AI3526" i="1"/>
  <c r="AH3523" i="1"/>
  <c r="AI3523" i="1"/>
  <c r="AH3525" i="1"/>
  <c r="AI3525" i="1"/>
  <c r="AH3524" i="1"/>
  <c r="AI3524" i="1"/>
  <c r="AH3522" i="1"/>
  <c r="AI3522" i="1"/>
  <c r="AH3521" i="1"/>
  <c r="AI3521" i="1"/>
  <c r="AH3520" i="1"/>
  <c r="AI3520" i="1"/>
  <c r="AH3519" i="1"/>
  <c r="AI3519" i="1"/>
  <c r="AH3517" i="1"/>
  <c r="AI3517" i="1"/>
  <c r="AH3518" i="1"/>
  <c r="AI3518" i="1"/>
  <c r="AH3516" i="1"/>
  <c r="AI3516" i="1"/>
  <c r="AH3515" i="1"/>
  <c r="AI3515" i="1"/>
  <c r="AH3513" i="1"/>
  <c r="AI3513" i="1"/>
  <c r="AH3514" i="1"/>
  <c r="AI3514" i="1"/>
  <c r="AH3512" i="1"/>
  <c r="AI3512" i="1"/>
  <c r="AH3511" i="1"/>
  <c r="AI3511" i="1"/>
  <c r="AH3510" i="1"/>
  <c r="AI3510" i="1"/>
  <c r="AH3509" i="1"/>
  <c r="AI3509" i="1"/>
  <c r="AH3507" i="1"/>
  <c r="AI3507" i="1"/>
  <c r="AH3508" i="1"/>
  <c r="AI3508" i="1"/>
  <c r="AH3506" i="1"/>
  <c r="AI3506" i="1"/>
  <c r="AH3505" i="1"/>
  <c r="AI3505" i="1"/>
  <c r="AH3503" i="1"/>
  <c r="AI3503" i="1"/>
  <c r="AH3504" i="1"/>
  <c r="AI3504" i="1"/>
  <c r="AH3501" i="1"/>
  <c r="AI3501" i="1"/>
  <c r="AH3502" i="1"/>
  <c r="AI3502" i="1"/>
  <c r="AH3500" i="1"/>
  <c r="AI3500" i="1"/>
  <c r="AH3499" i="1"/>
  <c r="AI3499" i="1"/>
  <c r="AH3498" i="1"/>
  <c r="AI3498" i="1"/>
  <c r="AH3497" i="1"/>
  <c r="AI3497" i="1"/>
  <c r="AH3496" i="1"/>
  <c r="AI3496" i="1"/>
  <c r="AH3495" i="1"/>
  <c r="AI3495" i="1"/>
  <c r="AH3494" i="1"/>
  <c r="AI3494" i="1"/>
  <c r="AH3493" i="1"/>
  <c r="AI3493" i="1"/>
  <c r="AH3492" i="1"/>
  <c r="AI3492" i="1"/>
  <c r="AH3491" i="1"/>
  <c r="AI3491" i="1"/>
  <c r="AH3490" i="1"/>
  <c r="AI3490" i="1"/>
  <c r="AH3488" i="1"/>
  <c r="AI3488" i="1"/>
  <c r="AH3489" i="1"/>
  <c r="AI3489" i="1"/>
  <c r="AH3487" i="1"/>
  <c r="AI3487" i="1"/>
  <c r="AH3486" i="1"/>
  <c r="AI3486" i="1"/>
  <c r="AH3484" i="1"/>
  <c r="AI3484" i="1"/>
  <c r="AH3485" i="1"/>
  <c r="AI3485" i="1"/>
  <c r="AH3483" i="1"/>
  <c r="AI3483" i="1"/>
  <c r="AH3482" i="1"/>
  <c r="AI3482" i="1"/>
  <c r="AH3481" i="1"/>
  <c r="AI3481" i="1"/>
  <c r="AH3480" i="1"/>
  <c r="AI3480" i="1"/>
  <c r="AH3479" i="1"/>
  <c r="AI3479" i="1"/>
  <c r="AH3478" i="1"/>
  <c r="AI3478" i="1"/>
  <c r="AH3477" i="1"/>
  <c r="AI3477" i="1"/>
  <c r="AH3476" i="1"/>
  <c r="AI3476" i="1"/>
  <c r="AH3475" i="1"/>
  <c r="AI3475" i="1"/>
  <c r="AH3474" i="1"/>
  <c r="AI3474" i="1"/>
  <c r="AH3472" i="1"/>
  <c r="AI3472" i="1"/>
  <c r="AH3470" i="1"/>
  <c r="AI3470" i="1"/>
  <c r="AH3473" i="1"/>
  <c r="AI3473" i="1"/>
  <c r="AH3471" i="1"/>
  <c r="AI3471" i="1"/>
  <c r="AH3468" i="1"/>
  <c r="AI3468" i="1"/>
  <c r="AH3467" i="1"/>
  <c r="AI3467" i="1"/>
  <c r="AH3469" i="1"/>
  <c r="AI3469" i="1"/>
  <c r="AH3466" i="1"/>
  <c r="AI3466" i="1"/>
  <c r="AH3464" i="1"/>
  <c r="AI3464" i="1"/>
  <c r="AH3465" i="1"/>
  <c r="AI3465" i="1"/>
  <c r="AH3463" i="1"/>
  <c r="AI3463" i="1"/>
  <c r="AH3462" i="1"/>
  <c r="AI3462" i="1"/>
  <c r="AH3461" i="1"/>
  <c r="AI3461" i="1"/>
  <c r="AH3459" i="1"/>
  <c r="AI3459" i="1"/>
  <c r="AH3460" i="1"/>
  <c r="AI3460" i="1"/>
  <c r="AH3458" i="1"/>
  <c r="AI3458" i="1"/>
  <c r="AH3457" i="1"/>
  <c r="AI3457" i="1"/>
  <c r="AH3456" i="1"/>
  <c r="AI3456" i="1"/>
  <c r="AH3455" i="1"/>
  <c r="AI3455" i="1"/>
  <c r="AH3454" i="1"/>
  <c r="AI3454" i="1"/>
  <c r="AH3452" i="1"/>
  <c r="AI3452" i="1"/>
  <c r="AH3453" i="1"/>
  <c r="AI3453" i="1"/>
  <c r="AH3451" i="1"/>
  <c r="AI3451" i="1"/>
  <c r="AH3450" i="1"/>
  <c r="AI3450" i="1"/>
  <c r="AH3449" i="1"/>
  <c r="AI3449" i="1"/>
  <c r="AH3448" i="1"/>
  <c r="AI3448" i="1"/>
  <c r="AH3447" i="1"/>
  <c r="AI3447" i="1"/>
  <c r="AH3446" i="1"/>
  <c r="AI3446" i="1"/>
  <c r="AH3445" i="1"/>
  <c r="AI3445" i="1"/>
  <c r="AH3443" i="1"/>
  <c r="AI3443" i="1"/>
  <c r="AH3444" i="1"/>
  <c r="AI3444" i="1"/>
  <c r="AH3442" i="1"/>
  <c r="AI3442" i="1"/>
  <c r="AH3441" i="1"/>
  <c r="AI3441" i="1"/>
  <c r="AH3440" i="1"/>
  <c r="AI3440" i="1"/>
  <c r="AH3438" i="1"/>
  <c r="AI3438" i="1"/>
  <c r="AH3437" i="1"/>
  <c r="AI3437" i="1"/>
  <c r="AH3439" i="1"/>
  <c r="AI3439" i="1"/>
  <c r="AH3436" i="1"/>
  <c r="AI3436" i="1"/>
  <c r="AH3435" i="1"/>
  <c r="AI3435" i="1"/>
  <c r="AH3434" i="1"/>
  <c r="AI3434" i="1"/>
  <c r="AH3433" i="1"/>
  <c r="AI3433" i="1"/>
  <c r="AH3432" i="1"/>
  <c r="AI3432" i="1"/>
  <c r="AH3431" i="1"/>
  <c r="AI3431" i="1"/>
  <c r="AH3430" i="1"/>
  <c r="AI3430" i="1"/>
  <c r="AH3429" i="1"/>
  <c r="AI3429" i="1"/>
  <c r="AH3428" i="1"/>
  <c r="AI3428" i="1"/>
  <c r="AH3427" i="1"/>
  <c r="AI3427" i="1"/>
  <c r="AH3426" i="1"/>
  <c r="AI3426" i="1"/>
  <c r="AH3425" i="1"/>
  <c r="AI3425" i="1"/>
  <c r="AH3424" i="1"/>
  <c r="AI3424" i="1"/>
  <c r="AH3423" i="1"/>
  <c r="AI3423" i="1"/>
  <c r="AH3422" i="1"/>
  <c r="AI3422" i="1"/>
  <c r="AH3421" i="1"/>
  <c r="AI3421" i="1"/>
  <c r="AH3419" i="1"/>
  <c r="AI3419" i="1"/>
  <c r="AH3420" i="1"/>
  <c r="AI3420" i="1"/>
  <c r="AH3416" i="1"/>
  <c r="AI3416" i="1"/>
  <c r="AH3418" i="1"/>
  <c r="AI3418" i="1"/>
  <c r="AH3417" i="1"/>
  <c r="AI3417" i="1"/>
  <c r="AH3415" i="1"/>
  <c r="AI3415" i="1"/>
  <c r="AH3414" i="1"/>
  <c r="AI3414" i="1"/>
  <c r="AH3413" i="1"/>
  <c r="AI3413" i="1"/>
  <c r="AH3412" i="1"/>
  <c r="AI3412" i="1"/>
  <c r="AH3411" i="1"/>
  <c r="AI3411" i="1"/>
  <c r="AH3410" i="1"/>
  <c r="AI3410" i="1"/>
  <c r="AH3409" i="1"/>
  <c r="AI3409" i="1"/>
  <c r="AH3408" i="1"/>
  <c r="AI3408" i="1"/>
  <c r="AH3407" i="1"/>
  <c r="AI3407" i="1"/>
  <c r="AH3405" i="1"/>
  <c r="AI3405" i="1"/>
  <c r="AH3406" i="1"/>
  <c r="AI3406" i="1"/>
  <c r="AH3404" i="1"/>
  <c r="AI3404" i="1"/>
  <c r="AH3403" i="1"/>
  <c r="AI3403" i="1"/>
  <c r="AH3402" i="1"/>
  <c r="AI3402" i="1"/>
  <c r="AH3400" i="1"/>
  <c r="AI3400" i="1"/>
  <c r="AH3401" i="1"/>
  <c r="AI3401" i="1"/>
  <c r="AH3399" i="1"/>
  <c r="AI3399" i="1"/>
  <c r="AH3398" i="1"/>
  <c r="AI3398" i="1"/>
  <c r="AH3397" i="1"/>
  <c r="AI3397" i="1"/>
  <c r="AH3396" i="1"/>
  <c r="AI3396" i="1"/>
  <c r="AH3395" i="1"/>
  <c r="AI3395" i="1"/>
  <c r="AH3394" i="1"/>
  <c r="AI3394" i="1"/>
  <c r="AH3393" i="1"/>
  <c r="AI3393" i="1"/>
  <c r="AH3391" i="1"/>
  <c r="AI3391" i="1"/>
  <c r="AH3392" i="1"/>
  <c r="AI3392" i="1"/>
  <c r="AH3389" i="1"/>
  <c r="AI3389" i="1"/>
  <c r="AH3386" i="1"/>
  <c r="AI3386" i="1"/>
  <c r="AH3387" i="1"/>
  <c r="AI3387" i="1"/>
  <c r="AH3390" i="1"/>
  <c r="AI3390" i="1"/>
  <c r="AH3388" i="1"/>
  <c r="AI3388" i="1"/>
  <c r="AH3384" i="1"/>
  <c r="AI3384" i="1"/>
  <c r="AH3385" i="1"/>
  <c r="AI3385" i="1"/>
  <c r="AH3383" i="1"/>
  <c r="AI3383" i="1"/>
  <c r="AH3380" i="1"/>
  <c r="AI3380" i="1"/>
  <c r="AH3382" i="1"/>
  <c r="AI3382" i="1"/>
  <c r="AH3381" i="1"/>
  <c r="AI3381" i="1"/>
  <c r="AH3379" i="1"/>
  <c r="AI3379" i="1"/>
  <c r="AH3378" i="1"/>
  <c r="AI3378" i="1"/>
  <c r="AH3377" i="1"/>
  <c r="AI3377" i="1"/>
  <c r="AH3376" i="1"/>
  <c r="AI3376" i="1"/>
  <c r="AH3374" i="1"/>
  <c r="AI3374" i="1"/>
  <c r="AH3375" i="1"/>
  <c r="AI3375" i="1"/>
  <c r="AH3373" i="1"/>
  <c r="AI3373" i="1"/>
  <c r="AH3372" i="1"/>
  <c r="AI3372" i="1"/>
  <c r="AH3371" i="1"/>
  <c r="AI3371" i="1"/>
  <c r="AH3370" i="1"/>
  <c r="AI3370" i="1"/>
  <c r="AH3369" i="1"/>
  <c r="AI3369" i="1"/>
  <c r="AH3368" i="1"/>
  <c r="AI3368" i="1"/>
  <c r="AH3366" i="1"/>
  <c r="AI3366" i="1"/>
  <c r="AH3367" i="1"/>
  <c r="AI3367" i="1"/>
  <c r="AH3365" i="1"/>
  <c r="AI3365" i="1"/>
  <c r="AH3364" i="1"/>
  <c r="AI3364" i="1"/>
  <c r="AH3362" i="1"/>
  <c r="AI3362" i="1"/>
  <c r="AH3363" i="1"/>
  <c r="AI3363" i="1"/>
  <c r="AH3361" i="1"/>
  <c r="AI3361" i="1"/>
  <c r="AH3360" i="1"/>
  <c r="AI3360" i="1"/>
  <c r="AH3338" i="1"/>
  <c r="AI3338" i="1"/>
  <c r="AH3337" i="1"/>
  <c r="AI3337" i="1"/>
  <c r="AH3340" i="1"/>
  <c r="AI3340" i="1"/>
  <c r="AH3334" i="1"/>
  <c r="AI3334" i="1"/>
  <c r="AH3359" i="1"/>
  <c r="AI3359" i="1"/>
  <c r="AH3345" i="1"/>
  <c r="AI3345" i="1"/>
  <c r="AH3350" i="1"/>
  <c r="AI3350" i="1"/>
  <c r="AH3352" i="1"/>
  <c r="AI3352" i="1"/>
  <c r="AH3358" i="1"/>
  <c r="AI3358" i="1"/>
  <c r="AH3348" i="1"/>
  <c r="AI3348" i="1"/>
  <c r="AH3357" i="1"/>
  <c r="AI3357" i="1"/>
  <c r="AH3341" i="1"/>
  <c r="AI3341" i="1"/>
  <c r="AH3356" i="1"/>
  <c r="AI3356" i="1"/>
  <c r="AH3355" i="1"/>
  <c r="AI3355" i="1"/>
  <c r="AH3343" i="1"/>
  <c r="AI3343" i="1"/>
  <c r="AH3346" i="1"/>
  <c r="AI3346" i="1"/>
  <c r="AH3333" i="1"/>
  <c r="AI3333" i="1"/>
  <c r="AH3336" i="1"/>
  <c r="AI3336" i="1"/>
  <c r="AH3339" i="1"/>
  <c r="AI3339" i="1"/>
  <c r="AH3332" i="1"/>
  <c r="AI3332" i="1"/>
  <c r="AH3354" i="1"/>
  <c r="AI3354" i="1"/>
  <c r="AH3353" i="1"/>
  <c r="AI3353" i="1"/>
  <c r="AH3335" i="1"/>
  <c r="AI3335" i="1"/>
  <c r="AH3351" i="1"/>
  <c r="AI3351" i="1"/>
  <c r="AH3344" i="1"/>
  <c r="AI3344" i="1"/>
  <c r="AH3342" i="1"/>
  <c r="AI3342" i="1"/>
  <c r="AH3331" i="1"/>
  <c r="AI3331" i="1"/>
  <c r="AH3347" i="1"/>
  <c r="AI3347" i="1"/>
  <c r="AH3349" i="1"/>
  <c r="AI3349" i="1"/>
  <c r="AH3330" i="1"/>
  <c r="AI3330" i="1"/>
  <c r="AH3329" i="1"/>
  <c r="AI3329" i="1"/>
  <c r="AH3328" i="1"/>
  <c r="AI3328" i="1"/>
  <c r="AH3325" i="1"/>
  <c r="AI3325" i="1"/>
  <c r="AH3326" i="1"/>
  <c r="AI3326" i="1"/>
  <c r="AH3327" i="1"/>
  <c r="AI3327" i="1"/>
  <c r="AH3324" i="1"/>
  <c r="AI3324" i="1"/>
  <c r="AH3323" i="1"/>
  <c r="AI3323" i="1"/>
  <c r="AH3322" i="1"/>
  <c r="AI3322" i="1"/>
  <c r="AH3321" i="1"/>
  <c r="AI3321" i="1"/>
  <c r="AH3320" i="1"/>
  <c r="AI3320" i="1"/>
  <c r="AH3319" i="1"/>
  <c r="AI3319" i="1"/>
  <c r="AH3318" i="1"/>
  <c r="AI3318" i="1"/>
  <c r="AH3317" i="1"/>
  <c r="AI3317" i="1"/>
  <c r="AH3315" i="1"/>
  <c r="AI3315" i="1"/>
  <c r="AH3314" i="1"/>
  <c r="AI3314" i="1"/>
  <c r="AH3316" i="1"/>
  <c r="AI3316" i="1"/>
  <c r="AH3313" i="1"/>
  <c r="AI3313" i="1"/>
  <c r="AH3312" i="1"/>
  <c r="AI3312" i="1"/>
  <c r="AH3311" i="1"/>
  <c r="AI3311" i="1"/>
  <c r="AH3310" i="1"/>
  <c r="AI3310" i="1"/>
  <c r="AH3309" i="1"/>
  <c r="AI3309" i="1"/>
  <c r="AH3308" i="1"/>
  <c r="AI3308" i="1"/>
  <c r="AH3307" i="1"/>
  <c r="AI3307" i="1"/>
  <c r="AH3306" i="1"/>
  <c r="AI3306" i="1"/>
  <c r="AH3305" i="1"/>
  <c r="AI3305" i="1"/>
  <c r="AH3304" i="1"/>
  <c r="AI3304" i="1"/>
  <c r="AH3302" i="1"/>
  <c r="AI3302" i="1"/>
  <c r="AH3303" i="1"/>
  <c r="AI3303" i="1"/>
  <c r="AH3301" i="1"/>
  <c r="AI3301" i="1"/>
  <c r="AH3299" i="1"/>
  <c r="AI3299" i="1"/>
  <c r="AH3300" i="1"/>
  <c r="AI3300" i="1"/>
  <c r="AH3298" i="1"/>
  <c r="AI3298" i="1"/>
  <c r="AH3296" i="1"/>
  <c r="AI3296" i="1"/>
  <c r="AH3294" i="1"/>
  <c r="AI3294" i="1"/>
  <c r="AH3297" i="1"/>
  <c r="AI3297" i="1"/>
  <c r="AH3295" i="1"/>
  <c r="AI3295" i="1"/>
  <c r="AH3293" i="1"/>
  <c r="AI3293" i="1"/>
  <c r="AH3292" i="1"/>
  <c r="AI3292" i="1"/>
  <c r="AH3291" i="1"/>
  <c r="AI3291" i="1"/>
  <c r="AH3290" i="1"/>
  <c r="AI3290" i="1"/>
  <c r="AH3289" i="1"/>
  <c r="AI3289" i="1"/>
  <c r="AH3288" i="1"/>
  <c r="AI3288" i="1"/>
  <c r="AH3287" i="1"/>
  <c r="AI3287" i="1"/>
  <c r="AH3286" i="1"/>
  <c r="AI3286" i="1"/>
  <c r="AH3285" i="1"/>
  <c r="AI3285" i="1"/>
  <c r="AH3284" i="1"/>
  <c r="AI3284" i="1"/>
  <c r="AH3282" i="1"/>
  <c r="AI3282" i="1"/>
  <c r="AH3281" i="1"/>
  <c r="AI3281" i="1"/>
  <c r="AH3283" i="1"/>
  <c r="AI3283" i="1"/>
  <c r="AH3280" i="1"/>
  <c r="AI3280" i="1"/>
  <c r="AH3279" i="1"/>
  <c r="AI3279" i="1"/>
  <c r="AH3278" i="1"/>
  <c r="AI3278" i="1"/>
  <c r="AH3277" i="1"/>
  <c r="AI3277" i="1"/>
  <c r="AH3276" i="1"/>
  <c r="AI3276" i="1"/>
  <c r="AH3275" i="1"/>
  <c r="AI3275" i="1"/>
  <c r="AH3274" i="1"/>
  <c r="AI3274" i="1"/>
  <c r="AH3272" i="1"/>
  <c r="AI3272" i="1"/>
  <c r="AH3273" i="1"/>
  <c r="AI3273" i="1"/>
  <c r="AH3271" i="1"/>
  <c r="AI3271" i="1"/>
  <c r="AH3270" i="1"/>
  <c r="AI3270" i="1"/>
  <c r="AH3269" i="1"/>
  <c r="AI3269" i="1"/>
  <c r="AH3268" i="1"/>
  <c r="AI3268" i="1"/>
  <c r="AH3267" i="1"/>
  <c r="AI3267" i="1"/>
  <c r="AH3266" i="1"/>
  <c r="AI3266" i="1"/>
  <c r="AH3265" i="1"/>
  <c r="AI3265" i="1"/>
  <c r="AH3264" i="1"/>
  <c r="AI3264" i="1"/>
  <c r="AH3263" i="1"/>
  <c r="AI3263" i="1"/>
  <c r="AH3262" i="1"/>
  <c r="AI3262" i="1"/>
  <c r="AH3261" i="1"/>
  <c r="AI3261" i="1"/>
  <c r="AH3259" i="1"/>
  <c r="AI3259" i="1"/>
  <c r="AH3260" i="1"/>
  <c r="AI3260" i="1"/>
  <c r="AH3256" i="1"/>
  <c r="AI3256" i="1"/>
  <c r="AH3257" i="1"/>
  <c r="AI3257" i="1"/>
  <c r="AH3258" i="1"/>
  <c r="AI3258" i="1"/>
  <c r="AH3255" i="1"/>
  <c r="AI3255" i="1"/>
  <c r="AH3253" i="1"/>
  <c r="AI3253" i="1"/>
  <c r="AH3254" i="1"/>
  <c r="AI3254" i="1"/>
  <c r="AH3252" i="1"/>
  <c r="AI3252" i="1"/>
  <c r="AH3250" i="1"/>
  <c r="AI3250" i="1"/>
  <c r="AH3251" i="1"/>
  <c r="AI3251" i="1"/>
  <c r="AH3249" i="1"/>
  <c r="AI3249" i="1"/>
  <c r="AH3247" i="1"/>
  <c r="AI3247" i="1"/>
  <c r="AH3248" i="1"/>
  <c r="AI3248" i="1"/>
  <c r="AH3245" i="1"/>
  <c r="AI3245" i="1"/>
  <c r="AH3246" i="1"/>
  <c r="AI3246" i="1"/>
  <c r="AH3244" i="1"/>
  <c r="AI3244" i="1"/>
  <c r="AH3243" i="1"/>
  <c r="AI3243" i="1"/>
  <c r="AH3242" i="1"/>
  <c r="AI3242" i="1"/>
  <c r="AH3241" i="1"/>
  <c r="AI3241" i="1"/>
  <c r="AH3240" i="1"/>
  <c r="AI3240" i="1"/>
  <c r="AH3239" i="1"/>
  <c r="AI3239" i="1"/>
  <c r="AH3238" i="1"/>
  <c r="AI3238" i="1"/>
  <c r="AH3237" i="1"/>
  <c r="AI3237" i="1"/>
  <c r="AH3236" i="1"/>
  <c r="AI3236" i="1"/>
  <c r="AH3234" i="1"/>
  <c r="AI3234" i="1"/>
  <c r="AH3235" i="1"/>
  <c r="AI3235" i="1"/>
  <c r="AH3233" i="1"/>
  <c r="AI3233" i="1"/>
  <c r="AH3232" i="1"/>
  <c r="AI3232" i="1"/>
  <c r="AH3230" i="1"/>
  <c r="AI3230" i="1"/>
  <c r="AH3229" i="1"/>
  <c r="AI3229" i="1"/>
  <c r="AH3228" i="1"/>
  <c r="AI3228" i="1"/>
  <c r="AH3227" i="1"/>
  <c r="AI3227" i="1"/>
  <c r="AH3231" i="1"/>
  <c r="AI3231" i="1"/>
  <c r="AH3226" i="1"/>
  <c r="AI3226" i="1"/>
  <c r="AH3225" i="1"/>
  <c r="AI3225" i="1"/>
  <c r="AH3224" i="1"/>
  <c r="AI3224" i="1"/>
  <c r="AH3223" i="1"/>
  <c r="AI3223" i="1"/>
  <c r="AH3221" i="1"/>
  <c r="AI3221" i="1"/>
  <c r="AH3219" i="1"/>
  <c r="AI3219" i="1"/>
  <c r="AH3222" i="1"/>
  <c r="AI3222" i="1"/>
  <c r="AH3220" i="1"/>
  <c r="AI3220" i="1"/>
  <c r="AH3218" i="1"/>
  <c r="AI3218" i="1"/>
  <c r="AH3217" i="1"/>
  <c r="AI3217" i="1"/>
  <c r="AH3216" i="1"/>
  <c r="AI3216" i="1"/>
  <c r="AH3215" i="1"/>
  <c r="AI3215" i="1"/>
  <c r="AH3214" i="1"/>
  <c r="AI3214" i="1"/>
  <c r="AH3213" i="1"/>
  <c r="AI3213" i="1"/>
  <c r="AH3212" i="1"/>
  <c r="AI3212" i="1"/>
  <c r="AH3211" i="1"/>
  <c r="AI3211" i="1"/>
  <c r="AH3209" i="1"/>
  <c r="AI3209" i="1"/>
  <c r="AH3210" i="1"/>
  <c r="AI3210" i="1"/>
  <c r="AH3208" i="1"/>
  <c r="AI3208" i="1"/>
  <c r="AH3207" i="1"/>
  <c r="AI3207" i="1"/>
  <c r="AH3206" i="1"/>
  <c r="AI3206" i="1"/>
  <c r="AH3205" i="1"/>
  <c r="AI3205" i="1"/>
  <c r="AH3204" i="1"/>
  <c r="AI3204" i="1"/>
  <c r="AH3203" i="1"/>
  <c r="AI3203" i="1"/>
  <c r="AH3202" i="1"/>
  <c r="AI3202" i="1"/>
  <c r="AH3200" i="1"/>
  <c r="AI3200" i="1"/>
  <c r="AH3199" i="1"/>
  <c r="AI3199" i="1"/>
  <c r="AH3198" i="1"/>
  <c r="AI3198" i="1"/>
  <c r="AH3197" i="1"/>
  <c r="AI3197" i="1"/>
  <c r="AH3201" i="1"/>
  <c r="AI3201" i="1"/>
  <c r="AH3196" i="1"/>
  <c r="AI3196" i="1"/>
  <c r="AH3195" i="1"/>
  <c r="AI3195" i="1"/>
  <c r="AH3194" i="1"/>
  <c r="AI3194" i="1"/>
  <c r="AH3193" i="1"/>
  <c r="AI3193" i="1"/>
  <c r="AH3192" i="1"/>
  <c r="AI3192" i="1"/>
  <c r="AH3191" i="1"/>
  <c r="AI3191" i="1"/>
  <c r="AH3190" i="1"/>
  <c r="AI3190" i="1"/>
  <c r="AH3188" i="1"/>
  <c r="AI3188" i="1"/>
  <c r="AH3189" i="1"/>
  <c r="AI3189" i="1"/>
  <c r="AH3187" i="1"/>
  <c r="AI3187" i="1"/>
  <c r="AH3186" i="1"/>
  <c r="AI3186" i="1"/>
  <c r="AH3185" i="1"/>
  <c r="AI3185" i="1"/>
  <c r="AH3183" i="1"/>
  <c r="AI3183" i="1"/>
  <c r="AH3182" i="1"/>
  <c r="AI3182" i="1"/>
  <c r="AH3184" i="1"/>
  <c r="AI3184" i="1"/>
  <c r="AH3181" i="1"/>
  <c r="AI3181" i="1"/>
  <c r="AH3180" i="1"/>
  <c r="AI3180" i="1"/>
  <c r="AH3178" i="1"/>
  <c r="AI3178" i="1"/>
  <c r="AH3179" i="1"/>
  <c r="AI3179" i="1"/>
  <c r="AH3177" i="1"/>
  <c r="AI3177" i="1"/>
  <c r="AH3176" i="1"/>
  <c r="AI3176" i="1"/>
  <c r="AH3175" i="1"/>
  <c r="AI3175" i="1"/>
  <c r="AH3174" i="1"/>
  <c r="AI3174" i="1"/>
  <c r="AH3173" i="1"/>
  <c r="AI3173" i="1"/>
  <c r="AH3172" i="1"/>
  <c r="AI3172" i="1"/>
  <c r="AH3171" i="1"/>
  <c r="AI3171" i="1"/>
  <c r="AH3170" i="1"/>
  <c r="AI3170" i="1"/>
  <c r="AH3169" i="1"/>
  <c r="AI3169" i="1"/>
  <c r="AH3168" i="1"/>
  <c r="AI3168" i="1"/>
  <c r="AH3167" i="1"/>
  <c r="AI3167" i="1"/>
  <c r="AH3164" i="1"/>
  <c r="AI3164" i="1"/>
  <c r="AH3166" i="1"/>
  <c r="AI3166" i="1"/>
  <c r="AH3165" i="1"/>
  <c r="AI3165" i="1"/>
  <c r="AH3162" i="1"/>
  <c r="AI3162" i="1"/>
  <c r="AH3163" i="1"/>
  <c r="AI3163" i="1"/>
  <c r="AH3161" i="1"/>
  <c r="AI3161" i="1"/>
  <c r="AH3160" i="1"/>
  <c r="AI3160" i="1"/>
  <c r="AH3159" i="1"/>
  <c r="AI3159" i="1"/>
  <c r="AH3157" i="1"/>
  <c r="AI3157" i="1"/>
  <c r="AH3156" i="1"/>
  <c r="AI3156" i="1"/>
  <c r="AH3158" i="1"/>
  <c r="AI3158" i="1"/>
  <c r="AH3155" i="1"/>
  <c r="AI3155" i="1"/>
  <c r="AH3152" i="1"/>
  <c r="AI3152" i="1"/>
  <c r="AH3154" i="1"/>
  <c r="AI3154" i="1"/>
  <c r="AH3153" i="1"/>
  <c r="AI3153" i="1"/>
  <c r="AH3151" i="1"/>
  <c r="AI3151" i="1"/>
  <c r="AH3150" i="1"/>
  <c r="AI3150" i="1"/>
  <c r="AH3149" i="1"/>
  <c r="AI3149" i="1"/>
  <c r="AH3148" i="1"/>
  <c r="AI3148" i="1"/>
  <c r="AH3147" i="1"/>
  <c r="AI3147" i="1"/>
  <c r="AH3146" i="1"/>
  <c r="AI3146" i="1"/>
  <c r="AH3145" i="1"/>
  <c r="AI3145" i="1"/>
  <c r="AH3143" i="1"/>
  <c r="AI3143" i="1"/>
  <c r="AH3144" i="1"/>
  <c r="AI3144" i="1"/>
  <c r="AH3142" i="1"/>
  <c r="AI3142" i="1"/>
  <c r="AH3141" i="1"/>
  <c r="AI3141" i="1"/>
  <c r="AH3139" i="1"/>
  <c r="AI3139" i="1"/>
  <c r="AH3140" i="1"/>
  <c r="AI3140" i="1"/>
  <c r="AH3138" i="1"/>
  <c r="AI3138" i="1"/>
  <c r="AH3137" i="1"/>
  <c r="AI3137" i="1"/>
  <c r="AH3136" i="1"/>
  <c r="AI3136" i="1"/>
  <c r="AH3135" i="1"/>
  <c r="AI3135" i="1"/>
  <c r="AH3133" i="1"/>
  <c r="AI3133" i="1"/>
  <c r="AH3132" i="1"/>
  <c r="AI3132" i="1"/>
  <c r="AH3131" i="1"/>
  <c r="AI3131" i="1"/>
  <c r="AH3134" i="1"/>
  <c r="AI3134" i="1"/>
  <c r="AH3130" i="1"/>
  <c r="AI3130" i="1"/>
  <c r="AH3125" i="1"/>
  <c r="AI3125" i="1"/>
  <c r="AH3129" i="1"/>
  <c r="AI3129" i="1"/>
  <c r="AH3128" i="1"/>
  <c r="AI3128" i="1"/>
  <c r="AH3127" i="1"/>
  <c r="AI3127" i="1"/>
  <c r="AH3126" i="1"/>
  <c r="AI3126" i="1"/>
  <c r="AH3124" i="1"/>
  <c r="AI3124" i="1"/>
  <c r="AH3122" i="1"/>
  <c r="AI3122" i="1"/>
  <c r="AH3123" i="1"/>
  <c r="AI3123" i="1"/>
  <c r="AH3121" i="1"/>
  <c r="AI3121" i="1"/>
  <c r="AH3120" i="1"/>
  <c r="AI3120" i="1"/>
  <c r="AH3119" i="1"/>
  <c r="AI3119" i="1"/>
  <c r="AH3118" i="1"/>
  <c r="AI3118" i="1"/>
  <c r="AH3117" i="1"/>
  <c r="AI3117" i="1"/>
  <c r="AH3116" i="1"/>
  <c r="AI3116" i="1"/>
  <c r="AH3114" i="1"/>
  <c r="AI3114" i="1"/>
  <c r="AH3113" i="1"/>
  <c r="AI3113" i="1"/>
  <c r="AH3115" i="1"/>
  <c r="AI3115" i="1"/>
  <c r="AH3112" i="1"/>
  <c r="AI3112" i="1"/>
  <c r="AH3111" i="1"/>
  <c r="AI3111" i="1"/>
  <c r="AH3110" i="1"/>
  <c r="AI3110" i="1"/>
  <c r="AH3108" i="1"/>
  <c r="AI3108" i="1"/>
  <c r="AH3109" i="1"/>
  <c r="AI3109" i="1"/>
  <c r="AH3105" i="1"/>
  <c r="AI3105" i="1"/>
  <c r="AH3106" i="1"/>
  <c r="AI3106" i="1"/>
  <c r="AH3107" i="1"/>
  <c r="AI3107" i="1"/>
  <c r="AH3104" i="1"/>
  <c r="AI3104" i="1"/>
  <c r="AH3102" i="1"/>
  <c r="AI3102" i="1"/>
  <c r="AH3103" i="1"/>
  <c r="AI3103" i="1"/>
  <c r="AH3101" i="1"/>
  <c r="AI3101" i="1"/>
  <c r="AH3100" i="1"/>
  <c r="AI3100" i="1"/>
  <c r="AH3099" i="1"/>
  <c r="AI3099" i="1"/>
  <c r="AH3098" i="1"/>
  <c r="AI3098" i="1"/>
  <c r="AH3097" i="1"/>
  <c r="AI3097" i="1"/>
  <c r="AH3096" i="1"/>
  <c r="AI3096" i="1"/>
  <c r="AH3095" i="1"/>
  <c r="AI3095" i="1"/>
  <c r="AH3094" i="1"/>
  <c r="AI3094" i="1"/>
  <c r="AH3092" i="1"/>
  <c r="AI3092" i="1"/>
  <c r="AH3093" i="1"/>
  <c r="AI3093" i="1"/>
  <c r="AH3091" i="1"/>
  <c r="AI3091" i="1"/>
  <c r="AH3090" i="1"/>
  <c r="AI3090" i="1"/>
  <c r="AH3089" i="1"/>
  <c r="AI3089" i="1"/>
  <c r="AH3088" i="1"/>
  <c r="AI3088" i="1"/>
  <c r="AH3086" i="1"/>
  <c r="AI3086" i="1"/>
  <c r="AH3085" i="1"/>
  <c r="AI3085" i="1"/>
  <c r="AH3087" i="1"/>
  <c r="AI3087" i="1"/>
  <c r="AH3084" i="1"/>
  <c r="AI3084" i="1"/>
  <c r="AH3081" i="1"/>
  <c r="AI3081" i="1"/>
  <c r="AH3083" i="1"/>
  <c r="AI3083" i="1"/>
  <c r="AH3082" i="1"/>
  <c r="AI3082" i="1"/>
  <c r="AH3080" i="1"/>
  <c r="AI3080" i="1"/>
  <c r="AH3078" i="1"/>
  <c r="AI3078" i="1"/>
  <c r="AH3079" i="1"/>
  <c r="AI3079" i="1"/>
  <c r="AH3077" i="1"/>
  <c r="AI3077" i="1"/>
  <c r="AH3076" i="1"/>
  <c r="AI3076" i="1"/>
  <c r="AH3075" i="1"/>
  <c r="AI3075" i="1"/>
  <c r="AH3072" i="1"/>
  <c r="AI3072" i="1"/>
  <c r="AH3071" i="1"/>
  <c r="AI3071" i="1"/>
  <c r="AH3073" i="1"/>
  <c r="AI3073" i="1"/>
  <c r="AH3074" i="1"/>
  <c r="AI3074" i="1"/>
  <c r="AH3070" i="1"/>
  <c r="AI3070" i="1"/>
  <c r="AH3069" i="1"/>
  <c r="AI3069" i="1"/>
  <c r="AH3068" i="1"/>
  <c r="AI3068" i="1"/>
  <c r="AH3067" i="1"/>
  <c r="AI3067" i="1"/>
  <c r="AH3066" i="1"/>
  <c r="AI3066" i="1"/>
  <c r="AH3065" i="1"/>
  <c r="AI3065" i="1"/>
  <c r="AH3063" i="1"/>
  <c r="AI3063" i="1"/>
  <c r="AH3064" i="1"/>
  <c r="AI3064" i="1"/>
  <c r="AH3062" i="1"/>
  <c r="AI3062" i="1"/>
  <c r="AH3061" i="1"/>
  <c r="AI3061" i="1"/>
  <c r="AH3060" i="1"/>
  <c r="AI3060" i="1"/>
  <c r="AH3059" i="1"/>
  <c r="AI3059" i="1"/>
  <c r="AH3058" i="1"/>
  <c r="AI3058" i="1"/>
  <c r="AH3057" i="1"/>
  <c r="AI3057" i="1"/>
  <c r="AH3056" i="1"/>
  <c r="AI3056" i="1"/>
  <c r="AH3055" i="1"/>
  <c r="AI3055" i="1"/>
  <c r="AH3053" i="1"/>
  <c r="AI3053" i="1"/>
  <c r="AH3052" i="1"/>
  <c r="AI3052" i="1"/>
  <c r="AH3054" i="1"/>
  <c r="AI3054" i="1"/>
  <c r="AH3051" i="1"/>
  <c r="AI3051" i="1"/>
  <c r="AH3047" i="1"/>
  <c r="AI3047" i="1"/>
  <c r="AH3048" i="1"/>
  <c r="AI3048" i="1"/>
  <c r="AH3049" i="1"/>
  <c r="AI3049" i="1"/>
  <c r="AH3050" i="1"/>
  <c r="AI3050" i="1"/>
  <c r="AH3046" i="1"/>
  <c r="AI3046" i="1"/>
  <c r="AH3045" i="1"/>
  <c r="AI3045" i="1"/>
  <c r="AH3044" i="1"/>
  <c r="AI3044" i="1"/>
  <c r="AH3043" i="1"/>
  <c r="AI3043" i="1"/>
  <c r="AH3041" i="1"/>
  <c r="AI3041" i="1"/>
  <c r="AH3042" i="1"/>
  <c r="AI3042" i="1"/>
  <c r="AH3040" i="1"/>
  <c r="AI3040" i="1"/>
  <c r="AH3039" i="1"/>
  <c r="AI3039" i="1"/>
  <c r="AH3038" i="1"/>
  <c r="AI3038" i="1"/>
  <c r="AH3037" i="1"/>
  <c r="AI3037" i="1"/>
  <c r="AH3036" i="1"/>
  <c r="AI3036" i="1"/>
  <c r="AH3035" i="1"/>
  <c r="AI3035" i="1"/>
  <c r="AH3033" i="1"/>
  <c r="AI3033" i="1"/>
  <c r="AH3034" i="1"/>
  <c r="AI3034" i="1"/>
  <c r="AH3032" i="1"/>
  <c r="AI3032" i="1"/>
  <c r="AH3031" i="1"/>
  <c r="AI3031" i="1"/>
  <c r="AH3030" i="1"/>
  <c r="AI3030" i="1"/>
  <c r="AH3029" i="1"/>
  <c r="AI3029" i="1"/>
  <c r="AH3027" i="1"/>
  <c r="AI3027" i="1"/>
  <c r="AH3028" i="1"/>
  <c r="AI3028" i="1"/>
  <c r="AH3025" i="1"/>
  <c r="AI3025" i="1"/>
  <c r="AH3024" i="1"/>
  <c r="AI3024" i="1"/>
  <c r="AH3026" i="1"/>
  <c r="AI3026" i="1"/>
  <c r="AH3023" i="1"/>
  <c r="AI3023" i="1"/>
  <c r="AH3022" i="1"/>
  <c r="AI3022" i="1"/>
  <c r="AH3021" i="1"/>
  <c r="AI3021" i="1"/>
  <c r="AH3020" i="1"/>
  <c r="AI3020" i="1"/>
  <c r="AH3019" i="1"/>
  <c r="AI3019" i="1"/>
  <c r="AH3018" i="1"/>
  <c r="AI3018" i="1"/>
  <c r="AH3017" i="1"/>
  <c r="AI3017" i="1"/>
  <c r="AH3015" i="1"/>
  <c r="AI3015" i="1"/>
  <c r="AH3016" i="1"/>
  <c r="AI3016" i="1"/>
  <c r="AH3014" i="1"/>
  <c r="AI3014" i="1"/>
  <c r="AH3013" i="1"/>
  <c r="AI3013" i="1"/>
  <c r="AH3011" i="1"/>
  <c r="AI3011" i="1"/>
  <c r="AH3012" i="1"/>
  <c r="AI3012" i="1"/>
  <c r="AH3010" i="1"/>
  <c r="AI3010" i="1"/>
  <c r="AH3009" i="1"/>
  <c r="AI3009" i="1"/>
  <c r="AH3008" i="1"/>
  <c r="AI3008" i="1"/>
  <c r="AH3007" i="1"/>
  <c r="AI3007" i="1"/>
  <c r="AH3006" i="1"/>
  <c r="AI3006" i="1"/>
  <c r="AH3005" i="1"/>
  <c r="AI3005" i="1"/>
  <c r="AH3003" i="1"/>
  <c r="AI3003" i="1"/>
  <c r="AH3004" i="1"/>
  <c r="AI3004" i="1"/>
  <c r="AH3002" i="1"/>
  <c r="AI3002" i="1"/>
  <c r="AH3001" i="1"/>
  <c r="AI3001" i="1"/>
  <c r="AH2999" i="1"/>
  <c r="AI2999" i="1"/>
  <c r="AH3000" i="1"/>
  <c r="AI3000" i="1"/>
  <c r="AH2998" i="1"/>
  <c r="AI2998" i="1"/>
  <c r="AH2997" i="1"/>
  <c r="AI2997" i="1"/>
  <c r="AH2996" i="1"/>
  <c r="AI2996" i="1"/>
  <c r="AH2995" i="1"/>
  <c r="AI2995" i="1"/>
  <c r="AH2994" i="1"/>
  <c r="AI2994" i="1"/>
  <c r="AH2993" i="1"/>
  <c r="AI2993" i="1"/>
  <c r="AH2992" i="1"/>
  <c r="AI2992" i="1"/>
  <c r="AH2991" i="1"/>
  <c r="AI2991" i="1"/>
  <c r="AH2989" i="1"/>
  <c r="AI2989" i="1"/>
  <c r="AH2990" i="1"/>
  <c r="AI2990" i="1"/>
  <c r="AH2987" i="1"/>
  <c r="AI2987" i="1"/>
  <c r="AH2988" i="1"/>
  <c r="AI2988" i="1"/>
  <c r="AH2986" i="1"/>
  <c r="AI2986" i="1"/>
  <c r="AH2984" i="1"/>
  <c r="AI2984" i="1"/>
  <c r="AH2985" i="1"/>
  <c r="AI2985" i="1"/>
  <c r="AH2982" i="1"/>
  <c r="AI2982" i="1"/>
  <c r="AH2981" i="1"/>
  <c r="AI2981" i="1"/>
  <c r="AH2983" i="1"/>
  <c r="AI2983" i="1"/>
  <c r="AH2976" i="1"/>
  <c r="AI2976" i="1"/>
  <c r="AH2975" i="1"/>
  <c r="AI2975" i="1"/>
  <c r="AH2972" i="1"/>
  <c r="AI2972" i="1"/>
  <c r="AH2977" i="1"/>
  <c r="AI2977" i="1"/>
  <c r="AH2979" i="1"/>
  <c r="AI2979" i="1"/>
  <c r="AH2974" i="1"/>
  <c r="AI2974" i="1"/>
  <c r="AH2969" i="1"/>
  <c r="AI2969" i="1"/>
  <c r="AH2973" i="1"/>
  <c r="AI2973" i="1"/>
  <c r="AH2968" i="1"/>
  <c r="AI2968" i="1"/>
  <c r="AH2970" i="1"/>
  <c r="AI2970" i="1"/>
  <c r="AH2967" i="1"/>
  <c r="AI2967" i="1"/>
  <c r="AH2964" i="1"/>
  <c r="AI2964" i="1"/>
  <c r="AH2980" i="1"/>
  <c r="AI2980" i="1"/>
  <c r="AH2966" i="1"/>
  <c r="AI2966" i="1"/>
  <c r="AH2978" i="1"/>
  <c r="AI2978" i="1"/>
  <c r="AH2971" i="1"/>
  <c r="AI2971" i="1"/>
  <c r="AH2965" i="1"/>
  <c r="AI2965" i="1"/>
  <c r="AH2963" i="1"/>
  <c r="AI2963" i="1"/>
  <c r="AH2962" i="1"/>
  <c r="AI2962" i="1"/>
  <c r="AH2961" i="1"/>
  <c r="AI2961" i="1"/>
  <c r="AH2960" i="1"/>
  <c r="AI2960" i="1"/>
  <c r="AH2959" i="1"/>
  <c r="AI2959" i="1"/>
  <c r="AH2958" i="1"/>
  <c r="AI2958" i="1"/>
  <c r="AH2957" i="1"/>
  <c r="AI2957" i="1"/>
  <c r="AH2956" i="1"/>
  <c r="AI2956" i="1"/>
  <c r="AH2955" i="1"/>
  <c r="AI2955" i="1"/>
  <c r="AH2954" i="1"/>
  <c r="AI2954" i="1"/>
  <c r="AH2952" i="1"/>
  <c r="AI2952" i="1"/>
  <c r="AH2953" i="1"/>
  <c r="AI2953" i="1"/>
  <c r="AH2951" i="1"/>
  <c r="AI2951" i="1"/>
  <c r="AH2950" i="1"/>
  <c r="AI2950" i="1"/>
  <c r="AH2949" i="1"/>
  <c r="AI2949" i="1"/>
  <c r="AH2946" i="1"/>
  <c r="AI2946" i="1"/>
  <c r="AH2947" i="1"/>
  <c r="AI2947" i="1"/>
  <c r="AH2948" i="1"/>
  <c r="AI2948" i="1"/>
  <c r="AH2945" i="1"/>
  <c r="AI2945" i="1"/>
  <c r="AH2943" i="1"/>
  <c r="AI2943" i="1"/>
  <c r="AH2944" i="1"/>
  <c r="AI2944" i="1"/>
  <c r="AH2942" i="1"/>
  <c r="AI2942" i="1"/>
  <c r="AH2941" i="1"/>
  <c r="AI2941" i="1"/>
  <c r="AH2939" i="1"/>
  <c r="AI2939" i="1"/>
  <c r="AH2940" i="1"/>
  <c r="AI2940" i="1"/>
  <c r="AH2936" i="1"/>
  <c r="AI2936" i="1"/>
  <c r="AH2938" i="1"/>
  <c r="AI2938" i="1"/>
  <c r="AH2937" i="1"/>
  <c r="AI2937" i="1"/>
  <c r="AH2935" i="1"/>
  <c r="AI2935" i="1"/>
  <c r="AH2933" i="1"/>
  <c r="AI2933" i="1"/>
  <c r="AH2934" i="1"/>
  <c r="AI2934" i="1"/>
  <c r="AH2929" i="1"/>
  <c r="AI2929" i="1"/>
  <c r="AH2932" i="1"/>
  <c r="AI2932" i="1"/>
  <c r="AH2928" i="1"/>
  <c r="AI2928" i="1"/>
  <c r="AH2931" i="1"/>
  <c r="AI2931" i="1"/>
  <c r="AH2930" i="1"/>
  <c r="AI2930" i="1"/>
  <c r="AH2927" i="1"/>
  <c r="AI2927" i="1"/>
  <c r="AH2926" i="1"/>
  <c r="AI2926" i="1"/>
  <c r="AH2925" i="1"/>
  <c r="AI2925" i="1"/>
  <c r="AH2924" i="1"/>
  <c r="AI2924" i="1"/>
  <c r="AH2923" i="1"/>
  <c r="AI2923" i="1"/>
  <c r="AH2922" i="1"/>
  <c r="AI2922" i="1"/>
  <c r="AH2921" i="1"/>
  <c r="AI2921" i="1"/>
  <c r="AH2920" i="1"/>
  <c r="AI2920" i="1"/>
  <c r="AH2919" i="1"/>
  <c r="AI2919" i="1"/>
  <c r="AH2918" i="1"/>
  <c r="AI2918" i="1"/>
  <c r="AH2916" i="1"/>
  <c r="AI2916" i="1"/>
  <c r="AH2917" i="1"/>
  <c r="AI2917" i="1"/>
  <c r="AH2915" i="1"/>
  <c r="AI2915" i="1"/>
  <c r="AH2914" i="1"/>
  <c r="AI2914" i="1"/>
  <c r="AH2913" i="1"/>
  <c r="AI2913" i="1"/>
  <c r="AH2912" i="1"/>
  <c r="AI2912" i="1"/>
  <c r="AH2911" i="1"/>
  <c r="AI2911" i="1"/>
  <c r="AH2908" i="1"/>
  <c r="AI2908" i="1"/>
  <c r="AH2909" i="1"/>
  <c r="AI2909" i="1"/>
  <c r="AH2910" i="1"/>
  <c r="AI2910" i="1"/>
  <c r="AH2907" i="1"/>
  <c r="AI2907" i="1"/>
  <c r="AH2903" i="1"/>
  <c r="AI2903" i="1"/>
  <c r="AH2900" i="1"/>
  <c r="AI2900" i="1"/>
  <c r="AH2893" i="1"/>
  <c r="AI2893" i="1"/>
  <c r="AH2906" i="1"/>
  <c r="AI2906" i="1"/>
  <c r="AH2902" i="1"/>
  <c r="AI2902" i="1"/>
  <c r="AH2897" i="1"/>
  <c r="AI2897" i="1"/>
  <c r="AH2904" i="1"/>
  <c r="AI2904" i="1"/>
  <c r="AH2896" i="1"/>
  <c r="AI2896" i="1"/>
  <c r="AH2899" i="1"/>
  <c r="AI2899" i="1"/>
  <c r="AH2898" i="1"/>
  <c r="AI2898" i="1"/>
  <c r="AH2905" i="1"/>
  <c r="AI2905" i="1"/>
  <c r="AH2894" i="1"/>
  <c r="AI2894" i="1"/>
  <c r="AH2895" i="1"/>
  <c r="AI2895" i="1"/>
  <c r="AH2901" i="1"/>
  <c r="AI2901" i="1"/>
  <c r="AH2892" i="1"/>
  <c r="AI2892" i="1"/>
  <c r="AH2891" i="1"/>
  <c r="AI2891" i="1"/>
  <c r="AH2890" i="1"/>
  <c r="AI2890" i="1"/>
  <c r="AH2888" i="1"/>
  <c r="AI2888" i="1"/>
  <c r="AH2889" i="1"/>
  <c r="AI2889" i="1"/>
  <c r="AH2887" i="1"/>
  <c r="AI2887" i="1"/>
  <c r="AH2886" i="1"/>
  <c r="AI2886" i="1"/>
  <c r="AH2885" i="1"/>
  <c r="AI2885" i="1"/>
  <c r="AH2884" i="1"/>
  <c r="AI2884" i="1"/>
  <c r="AH2882" i="1"/>
  <c r="AI2882" i="1"/>
  <c r="AH2883" i="1"/>
  <c r="AI2883" i="1"/>
  <c r="AH2881" i="1"/>
  <c r="AI2881" i="1"/>
  <c r="AH2880" i="1"/>
  <c r="AI2880" i="1"/>
  <c r="AH2879" i="1"/>
  <c r="AI2879" i="1"/>
  <c r="AH2876" i="1"/>
  <c r="AI2876" i="1"/>
  <c r="AH2878" i="1"/>
  <c r="AI2878" i="1"/>
  <c r="AH2877" i="1"/>
  <c r="AI2877" i="1"/>
  <c r="AH2874" i="1"/>
  <c r="AI2874" i="1"/>
  <c r="AH2875" i="1"/>
  <c r="AI2875" i="1"/>
  <c r="AH2873" i="1"/>
  <c r="AI2873" i="1"/>
  <c r="AH2871" i="1"/>
  <c r="AI2871" i="1"/>
  <c r="AH2872" i="1"/>
  <c r="AI2872" i="1"/>
  <c r="AH2870" i="1"/>
  <c r="AI2870" i="1"/>
  <c r="AH2869" i="1"/>
  <c r="AI2869" i="1"/>
  <c r="AH2868" i="1"/>
  <c r="AI2868" i="1"/>
  <c r="AH2867" i="1"/>
  <c r="AI2867" i="1"/>
  <c r="AH2866" i="1"/>
  <c r="AI2866" i="1"/>
  <c r="AH2865" i="1"/>
  <c r="AI2865" i="1"/>
  <c r="AH2863" i="1"/>
  <c r="AI2863" i="1"/>
  <c r="AH2864" i="1"/>
  <c r="AI2864" i="1"/>
  <c r="AH2862" i="1"/>
  <c r="AI2862" i="1"/>
  <c r="AH2861" i="1"/>
  <c r="AI2861" i="1"/>
  <c r="AH2859" i="1"/>
  <c r="AI2859" i="1"/>
  <c r="AH2858" i="1"/>
  <c r="AI2858" i="1"/>
  <c r="AH2860" i="1"/>
  <c r="AI2860" i="1"/>
  <c r="AH2857" i="1"/>
  <c r="AI2857" i="1"/>
  <c r="AH2856" i="1"/>
  <c r="AI2856" i="1"/>
  <c r="AH2855" i="1"/>
  <c r="AI2855" i="1"/>
  <c r="AH2853" i="1"/>
  <c r="AI2853" i="1"/>
  <c r="AH2854" i="1"/>
  <c r="AI2854" i="1"/>
  <c r="AH2843" i="1"/>
  <c r="AI2843" i="1"/>
  <c r="AH2844" i="1"/>
  <c r="AI2844" i="1"/>
  <c r="AH2849" i="1"/>
  <c r="AI2849" i="1"/>
  <c r="AH2852" i="1"/>
  <c r="AI2852" i="1"/>
  <c r="AH2845" i="1"/>
  <c r="AI2845" i="1"/>
  <c r="AH2848" i="1"/>
  <c r="AI2848" i="1"/>
  <c r="AH2847" i="1"/>
  <c r="AI2847" i="1"/>
  <c r="AH2846" i="1"/>
  <c r="AI2846" i="1"/>
  <c r="AH2851" i="1"/>
  <c r="AI2851" i="1"/>
  <c r="AH2850" i="1"/>
  <c r="AI2850" i="1"/>
  <c r="AH2842" i="1"/>
  <c r="AI2842" i="1"/>
  <c r="AH2841" i="1"/>
  <c r="AI2841" i="1"/>
  <c r="AH2840" i="1"/>
  <c r="AI2840" i="1"/>
  <c r="AH2830" i="1"/>
  <c r="AI2830" i="1"/>
  <c r="AH2833" i="1"/>
  <c r="AI2833" i="1"/>
  <c r="AH2828" i="1"/>
  <c r="AI2828" i="1"/>
  <c r="AH2839" i="1"/>
  <c r="AI2839" i="1"/>
  <c r="AH2834" i="1"/>
  <c r="AI2834" i="1"/>
  <c r="AH2838" i="1"/>
  <c r="AI2838" i="1"/>
  <c r="AH2832" i="1"/>
  <c r="AI2832" i="1"/>
  <c r="AH2831" i="1"/>
  <c r="AI2831" i="1"/>
  <c r="AH2837" i="1"/>
  <c r="AI2837" i="1"/>
  <c r="AH2836" i="1"/>
  <c r="AI2836" i="1"/>
  <c r="AH2829" i="1"/>
  <c r="AI2829" i="1"/>
  <c r="AH2835" i="1"/>
  <c r="AI2835" i="1"/>
  <c r="AH2827" i="1"/>
  <c r="AI2827" i="1"/>
  <c r="AH2824" i="1"/>
  <c r="AI2824" i="1"/>
  <c r="AH2825" i="1"/>
  <c r="AI2825" i="1"/>
  <c r="AH2826" i="1"/>
  <c r="AI2826" i="1"/>
  <c r="AH2822" i="1"/>
  <c r="AI2822" i="1"/>
  <c r="AH2823" i="1"/>
  <c r="AI2823" i="1"/>
  <c r="AH2821" i="1"/>
  <c r="AI2821" i="1"/>
  <c r="AH2820" i="1"/>
  <c r="AI2820" i="1"/>
  <c r="AH2819" i="1"/>
  <c r="AI2819" i="1"/>
  <c r="AH2818" i="1"/>
  <c r="AI2818" i="1"/>
  <c r="AH2816" i="1"/>
  <c r="AI2816" i="1"/>
  <c r="AH2817" i="1"/>
  <c r="AI2817" i="1"/>
  <c r="AH2815" i="1"/>
  <c r="AI2815" i="1"/>
  <c r="AH2813" i="1"/>
  <c r="AI2813" i="1"/>
  <c r="AH2812" i="1"/>
  <c r="AI2812" i="1"/>
  <c r="AH2809" i="1"/>
  <c r="AI2809" i="1"/>
  <c r="AH2811" i="1"/>
  <c r="AI2811" i="1"/>
  <c r="AH2810" i="1"/>
  <c r="AI2810" i="1"/>
  <c r="AH2814" i="1"/>
  <c r="AI2814" i="1"/>
  <c r="AH2808" i="1"/>
  <c r="AI2808" i="1"/>
  <c r="AH2807" i="1"/>
  <c r="AI2807" i="1"/>
  <c r="AH2806" i="1"/>
  <c r="AI2806" i="1"/>
  <c r="AH2805" i="1"/>
  <c r="AI2805" i="1"/>
  <c r="AH2804" i="1"/>
  <c r="AI2804" i="1"/>
  <c r="AH2803" i="1"/>
  <c r="AI2803" i="1"/>
  <c r="AH2802" i="1"/>
  <c r="AI2802" i="1"/>
  <c r="AH2800" i="1"/>
  <c r="AI2800" i="1"/>
  <c r="AH2801" i="1"/>
  <c r="AI2801" i="1"/>
  <c r="AH2799" i="1"/>
  <c r="AI2799" i="1"/>
  <c r="AH2798" i="1"/>
  <c r="AI2798" i="1"/>
  <c r="AH2797" i="1"/>
  <c r="AI2797" i="1"/>
  <c r="AH2796" i="1"/>
  <c r="AI2796" i="1"/>
  <c r="AH2792" i="1"/>
  <c r="AI2792" i="1"/>
  <c r="AH2791" i="1"/>
  <c r="AI2791" i="1"/>
  <c r="AH2795" i="1"/>
  <c r="AI2795" i="1"/>
  <c r="AH2794" i="1"/>
  <c r="AI2794" i="1"/>
  <c r="AH2793" i="1"/>
  <c r="AI2793" i="1"/>
  <c r="AH2790" i="1"/>
  <c r="AI2790" i="1"/>
  <c r="AH2789" i="1"/>
  <c r="AI2789" i="1"/>
  <c r="AH2788" i="1"/>
  <c r="AI2788" i="1"/>
  <c r="AH2787" i="1"/>
  <c r="AI2787" i="1"/>
  <c r="AH2786" i="1"/>
  <c r="AI2786" i="1"/>
  <c r="AH2785" i="1"/>
  <c r="AI2785" i="1"/>
  <c r="AH2783" i="1"/>
  <c r="AI2783" i="1"/>
  <c r="AH2784" i="1"/>
  <c r="AI2784" i="1"/>
  <c r="AH2782" i="1"/>
  <c r="AI2782" i="1"/>
  <c r="AH2781" i="1"/>
  <c r="AI2781" i="1"/>
  <c r="AH2780" i="1"/>
  <c r="AI2780" i="1"/>
  <c r="AH2779" i="1"/>
  <c r="AI2779" i="1"/>
  <c r="AH2778" i="1"/>
  <c r="AI2778" i="1"/>
  <c r="AH2777" i="1"/>
  <c r="AI2777" i="1"/>
  <c r="AH2776" i="1"/>
  <c r="AI2776" i="1"/>
  <c r="AH2775" i="1"/>
  <c r="AI2775" i="1"/>
  <c r="AH2774" i="1"/>
  <c r="AI2774" i="1"/>
  <c r="AH2773" i="1"/>
  <c r="AI2773" i="1"/>
  <c r="AH2772" i="1"/>
  <c r="AI2772" i="1"/>
  <c r="AH2769" i="1"/>
  <c r="AI2769" i="1"/>
  <c r="AH2771" i="1"/>
  <c r="AI2771" i="1"/>
  <c r="AH2770" i="1"/>
  <c r="AI2770" i="1"/>
  <c r="AH2768" i="1"/>
  <c r="AI2768" i="1"/>
  <c r="AH2767" i="1"/>
  <c r="AI2767" i="1"/>
  <c r="AH2766" i="1"/>
  <c r="AI2766" i="1"/>
  <c r="AH2765" i="1"/>
  <c r="AI2765" i="1"/>
  <c r="AH2764" i="1"/>
  <c r="AI2764" i="1"/>
  <c r="AH2763" i="1"/>
  <c r="AI2763" i="1"/>
  <c r="AH2762" i="1"/>
  <c r="AI2762" i="1"/>
  <c r="AH2759" i="1"/>
  <c r="AI2759" i="1"/>
  <c r="AH2761" i="1"/>
  <c r="AI2761" i="1"/>
  <c r="AH2760" i="1"/>
  <c r="AI2760" i="1"/>
  <c r="AH2758" i="1"/>
  <c r="AI2758" i="1"/>
  <c r="AH2757" i="1"/>
  <c r="AI2757" i="1"/>
  <c r="AH2756" i="1"/>
  <c r="AI2756" i="1"/>
  <c r="AH2755" i="1"/>
  <c r="AI2755" i="1"/>
  <c r="AH2754" i="1"/>
  <c r="AI2754" i="1"/>
  <c r="AH2753" i="1"/>
  <c r="AI2753" i="1"/>
  <c r="AH2752" i="1"/>
  <c r="AI2752" i="1"/>
  <c r="AH2751" i="1"/>
  <c r="AI2751" i="1"/>
  <c r="AH2750" i="1"/>
  <c r="AI2750" i="1"/>
  <c r="AH2747" i="1"/>
  <c r="AI2747" i="1"/>
  <c r="AH2746" i="1"/>
  <c r="AI2746" i="1"/>
  <c r="AH2749" i="1"/>
  <c r="AI2749" i="1"/>
  <c r="AH2748" i="1"/>
  <c r="AI2748" i="1"/>
  <c r="AH2745" i="1"/>
  <c r="AI2745" i="1"/>
  <c r="AH2744" i="1"/>
  <c r="AI2744" i="1"/>
  <c r="AH2743" i="1"/>
  <c r="AI2743" i="1"/>
  <c r="AH2742" i="1"/>
  <c r="AI2742" i="1"/>
  <c r="AH2741" i="1"/>
  <c r="AI2741" i="1"/>
  <c r="AH2740" i="1"/>
  <c r="AI2740" i="1"/>
  <c r="AH2739" i="1"/>
  <c r="AI2739" i="1"/>
  <c r="AH2735" i="1"/>
  <c r="AI2735" i="1"/>
  <c r="AH2738" i="1"/>
  <c r="AI2738" i="1"/>
  <c r="AH2737" i="1"/>
  <c r="AI2737" i="1"/>
  <c r="AH2736" i="1"/>
  <c r="AI2736" i="1"/>
  <c r="AH2734" i="1"/>
  <c r="AI2734" i="1"/>
  <c r="AH2733" i="1"/>
  <c r="AI2733" i="1"/>
  <c r="AH2732" i="1"/>
  <c r="AI2732" i="1"/>
  <c r="AH2731" i="1"/>
  <c r="AI2731" i="1"/>
  <c r="AH2730" i="1"/>
  <c r="AI2730" i="1"/>
  <c r="AH2729" i="1"/>
  <c r="AI2729" i="1"/>
  <c r="AH2728" i="1"/>
  <c r="AI2728" i="1"/>
  <c r="AH2724" i="1"/>
  <c r="AI2724" i="1"/>
  <c r="AH2727" i="1"/>
  <c r="AI2727" i="1"/>
  <c r="AH2726" i="1"/>
  <c r="AI2726" i="1"/>
  <c r="AH2725" i="1"/>
  <c r="AI2725" i="1"/>
  <c r="AH2723" i="1"/>
  <c r="AI2723" i="1"/>
  <c r="AH2722" i="1"/>
  <c r="AI2722" i="1"/>
  <c r="AH2721" i="1"/>
  <c r="AI2721" i="1"/>
  <c r="AH2720" i="1"/>
  <c r="AI2720" i="1"/>
  <c r="AH2719" i="1"/>
  <c r="AI2719" i="1"/>
  <c r="AH2718" i="1"/>
  <c r="AI2718" i="1"/>
  <c r="AH2715" i="1"/>
  <c r="AI2715" i="1"/>
  <c r="AH2717" i="1"/>
  <c r="AI2717" i="1"/>
  <c r="AH2716" i="1"/>
  <c r="AI2716" i="1"/>
  <c r="AH2712" i="1"/>
  <c r="AI2712" i="1"/>
  <c r="AH2714" i="1"/>
  <c r="AI2714" i="1"/>
  <c r="AH2713" i="1"/>
  <c r="AI2713" i="1"/>
  <c r="AH2711" i="1"/>
  <c r="AI2711" i="1"/>
  <c r="AH2710" i="1"/>
  <c r="AI2710" i="1"/>
  <c r="AH2709" i="1"/>
  <c r="AI2709" i="1"/>
  <c r="AH2708" i="1"/>
  <c r="AI2708" i="1"/>
  <c r="AH2707" i="1"/>
  <c r="AI2707" i="1"/>
  <c r="AH2706" i="1"/>
  <c r="AI2706" i="1"/>
  <c r="AH2704" i="1"/>
  <c r="AI2704" i="1"/>
  <c r="AH2702" i="1"/>
  <c r="AI2702" i="1"/>
  <c r="AH2703" i="1"/>
  <c r="AI2703" i="1"/>
  <c r="AH2701" i="1"/>
  <c r="AI2701" i="1"/>
  <c r="AH2705" i="1"/>
  <c r="AI2705" i="1"/>
  <c r="AH2700" i="1"/>
  <c r="AI2700" i="1"/>
  <c r="AH2698" i="1"/>
  <c r="AI2698" i="1"/>
  <c r="AH2699" i="1"/>
  <c r="AI2699" i="1"/>
  <c r="AH2697" i="1"/>
  <c r="AI2697" i="1"/>
  <c r="AH2696" i="1"/>
  <c r="AI2696" i="1"/>
  <c r="AH2695" i="1"/>
  <c r="AI2695" i="1"/>
  <c r="AH2694" i="1"/>
  <c r="AI2694" i="1"/>
  <c r="AH2693" i="1"/>
  <c r="AI2693" i="1"/>
  <c r="AH2692" i="1"/>
  <c r="AI2692" i="1"/>
  <c r="AH2691" i="1"/>
  <c r="AI2691" i="1"/>
  <c r="AH2690" i="1"/>
  <c r="AI2690" i="1"/>
  <c r="AH2687" i="1"/>
  <c r="AI2687" i="1"/>
  <c r="AH2689" i="1"/>
  <c r="AI2689" i="1"/>
  <c r="AH2688" i="1"/>
  <c r="AI2688" i="1"/>
  <c r="AH2686" i="1"/>
  <c r="AI2686" i="1"/>
  <c r="AH2683" i="1"/>
  <c r="AI2683" i="1"/>
  <c r="AH2682" i="1"/>
  <c r="AI2682" i="1"/>
  <c r="AH2685" i="1"/>
  <c r="AI2685" i="1"/>
  <c r="AH2684" i="1"/>
  <c r="AI2684" i="1"/>
  <c r="AH2681" i="1"/>
  <c r="AI2681" i="1"/>
  <c r="AH2680" i="1"/>
  <c r="AI2680" i="1"/>
  <c r="AH2678" i="1"/>
  <c r="AI2678" i="1"/>
  <c r="AH2676" i="1"/>
  <c r="AI2676" i="1"/>
  <c r="AH2679" i="1"/>
  <c r="AI2679" i="1"/>
  <c r="AH2677" i="1"/>
  <c r="AI2677" i="1"/>
  <c r="AH2675" i="1"/>
  <c r="AI2675" i="1"/>
  <c r="AH2674" i="1"/>
  <c r="AI2674" i="1"/>
  <c r="AH2673" i="1"/>
  <c r="AI2673" i="1"/>
  <c r="AH2671" i="1"/>
  <c r="AI2671" i="1"/>
  <c r="AH2672" i="1"/>
  <c r="AI2672" i="1"/>
  <c r="AH2670" i="1"/>
  <c r="AI2670" i="1"/>
  <c r="AH2669" i="1"/>
  <c r="AI2669" i="1"/>
  <c r="AH2668" i="1"/>
  <c r="AI2668" i="1"/>
  <c r="AH2667" i="1"/>
  <c r="AI2667" i="1"/>
  <c r="AH2666" i="1"/>
  <c r="AI2666" i="1"/>
  <c r="AH2665" i="1"/>
  <c r="AI2665" i="1"/>
  <c r="AH2664" i="1"/>
  <c r="AI2664" i="1"/>
  <c r="AH2663" i="1"/>
  <c r="AI2663" i="1"/>
  <c r="AH2662" i="1"/>
  <c r="AI2662" i="1"/>
  <c r="AH2661" i="1"/>
  <c r="AI2661" i="1"/>
  <c r="AH2660" i="1"/>
  <c r="AI2660" i="1"/>
  <c r="AH2659" i="1"/>
  <c r="AI2659" i="1"/>
  <c r="AH2658" i="1"/>
  <c r="AI2658" i="1"/>
  <c r="AH2657" i="1"/>
  <c r="AI2657" i="1"/>
  <c r="AH2656" i="1"/>
  <c r="AI2656" i="1"/>
  <c r="AH2655" i="1"/>
  <c r="AI2655" i="1"/>
  <c r="AH2654" i="1"/>
  <c r="AI2654" i="1"/>
  <c r="AH2653" i="1"/>
  <c r="AI2653" i="1"/>
  <c r="AH2652" i="1"/>
  <c r="AI2652" i="1"/>
  <c r="AH2651" i="1"/>
  <c r="AI2651" i="1"/>
  <c r="AH2650" i="1"/>
  <c r="AI2650" i="1"/>
  <c r="AH2649" i="1"/>
  <c r="AI2649" i="1"/>
  <c r="AH2648" i="1"/>
  <c r="AI2648" i="1"/>
  <c r="AH2647" i="1"/>
  <c r="AI2647" i="1"/>
  <c r="AH2646" i="1"/>
  <c r="AI2646" i="1"/>
  <c r="AH2645" i="1"/>
  <c r="AI2645" i="1"/>
  <c r="AH2644" i="1"/>
  <c r="AI2644" i="1"/>
  <c r="AH2643" i="1"/>
  <c r="AI2643" i="1"/>
  <c r="AH2642" i="1"/>
  <c r="AI2642" i="1"/>
  <c r="AH2640" i="1"/>
  <c r="AI2640" i="1"/>
  <c r="AH2639" i="1"/>
  <c r="AI2639" i="1"/>
  <c r="AH2638" i="1"/>
  <c r="AI2638" i="1"/>
  <c r="AH2637" i="1"/>
  <c r="AI2637" i="1"/>
  <c r="AH2641" i="1"/>
  <c r="AI2641" i="1"/>
  <c r="AH2636" i="1"/>
  <c r="AI2636" i="1"/>
  <c r="AH2635" i="1"/>
  <c r="AI2635" i="1"/>
  <c r="AH2634" i="1"/>
  <c r="AI2634" i="1"/>
  <c r="AH2633" i="1"/>
  <c r="AI2633" i="1"/>
  <c r="AH2632" i="1"/>
  <c r="AI2632" i="1"/>
  <c r="AH2631" i="1"/>
  <c r="AI2631" i="1"/>
  <c r="AH2630" i="1"/>
  <c r="AI2630" i="1"/>
  <c r="AH2629" i="1"/>
  <c r="AI2629" i="1"/>
  <c r="AH2627" i="1"/>
  <c r="AI2627" i="1"/>
  <c r="AH2628" i="1"/>
  <c r="AI2628" i="1"/>
  <c r="AH2626" i="1"/>
  <c r="AI2626" i="1"/>
  <c r="AH2625" i="1"/>
  <c r="AI2625" i="1"/>
  <c r="AH2624" i="1"/>
  <c r="AI2624" i="1"/>
  <c r="AH2623" i="1"/>
  <c r="AI2623" i="1"/>
  <c r="AH2622" i="1"/>
  <c r="AI2622" i="1"/>
  <c r="AH2621" i="1"/>
  <c r="AI2621" i="1"/>
  <c r="AH2620" i="1"/>
  <c r="AI2620" i="1"/>
  <c r="AH2619" i="1"/>
  <c r="AI2619" i="1"/>
  <c r="AH2618" i="1"/>
  <c r="AI2618" i="1"/>
  <c r="AH2617" i="1"/>
  <c r="AI2617" i="1"/>
  <c r="AH2616" i="1"/>
  <c r="AI2616" i="1"/>
  <c r="AH2615" i="1"/>
  <c r="AI2615" i="1"/>
  <c r="AH2614" i="1"/>
  <c r="AI2614" i="1"/>
  <c r="AH2613" i="1"/>
  <c r="AI2613" i="1"/>
  <c r="AH2612" i="1"/>
  <c r="AI2612" i="1"/>
  <c r="AH2611" i="1"/>
  <c r="AI2611" i="1"/>
  <c r="AH2610" i="1"/>
  <c r="AI2610" i="1"/>
  <c r="AH2609" i="1"/>
  <c r="AI2609" i="1"/>
  <c r="AH2608" i="1"/>
  <c r="AI2608" i="1"/>
  <c r="AH2607" i="1"/>
  <c r="AI2607" i="1"/>
  <c r="AH2606" i="1"/>
  <c r="AI2606" i="1"/>
  <c r="AH2604" i="1"/>
  <c r="AI2604" i="1"/>
  <c r="AH2603" i="1"/>
  <c r="AI2603" i="1"/>
  <c r="AH2605" i="1"/>
  <c r="AI2605" i="1"/>
  <c r="AH2602" i="1"/>
  <c r="AI2602" i="1"/>
  <c r="AH2600" i="1"/>
  <c r="AI2600" i="1"/>
  <c r="AH2601" i="1"/>
  <c r="AI2601" i="1"/>
  <c r="AH2599" i="1"/>
  <c r="AI2599" i="1"/>
  <c r="AH2598" i="1"/>
  <c r="AI2598" i="1"/>
  <c r="AH2597" i="1"/>
  <c r="AI2597" i="1"/>
  <c r="AH2596" i="1"/>
  <c r="AI2596" i="1"/>
  <c r="AH2595" i="1"/>
  <c r="AI2595" i="1"/>
  <c r="AH2594" i="1"/>
  <c r="AI2594" i="1"/>
  <c r="AH2593" i="1"/>
  <c r="AI2593" i="1"/>
  <c r="AH2592" i="1"/>
  <c r="AI2592" i="1"/>
  <c r="AH2591" i="1"/>
  <c r="AI2591" i="1"/>
  <c r="AH2590" i="1"/>
  <c r="AI2590" i="1"/>
  <c r="AH2589" i="1"/>
  <c r="AI2589" i="1"/>
  <c r="AH2588" i="1"/>
  <c r="AI2588" i="1"/>
  <c r="AH2587" i="1"/>
  <c r="AI2587" i="1"/>
  <c r="AH2586" i="1"/>
  <c r="AI2586" i="1"/>
  <c r="AH2585" i="1"/>
  <c r="AI2585" i="1"/>
  <c r="AH2584" i="1"/>
  <c r="AI2584" i="1"/>
  <c r="AH2583" i="1"/>
  <c r="AI2583" i="1"/>
  <c r="AH2582" i="1"/>
  <c r="AI2582" i="1"/>
  <c r="AH2581" i="1"/>
  <c r="AI2581" i="1"/>
  <c r="AH2580" i="1"/>
  <c r="AI2580" i="1"/>
  <c r="AH2579" i="1"/>
  <c r="AI2579" i="1"/>
  <c r="AH2578" i="1"/>
  <c r="AI2578" i="1"/>
  <c r="AH2577" i="1"/>
  <c r="AI2577" i="1"/>
  <c r="AH2576" i="1"/>
  <c r="AI2576" i="1"/>
  <c r="AH2575" i="1"/>
  <c r="AI2575" i="1"/>
  <c r="AH2574" i="1"/>
  <c r="AI2574" i="1"/>
  <c r="AH2573" i="1"/>
  <c r="AI2573" i="1"/>
  <c r="AH2572" i="1"/>
  <c r="AI2572" i="1"/>
  <c r="AH2571" i="1"/>
  <c r="AI2571" i="1"/>
  <c r="AH2570" i="1"/>
  <c r="AI2570" i="1"/>
  <c r="AH2568" i="1"/>
  <c r="AI2568" i="1"/>
  <c r="AH2567" i="1"/>
  <c r="AI2567" i="1"/>
  <c r="AH2569" i="1"/>
  <c r="AI2569" i="1"/>
  <c r="AH2566" i="1"/>
  <c r="AI2566" i="1"/>
  <c r="AH2565" i="1"/>
  <c r="AI2565" i="1"/>
  <c r="AH2564" i="1"/>
  <c r="AI2564" i="1"/>
  <c r="AH2563" i="1"/>
  <c r="AI2563" i="1"/>
  <c r="AH2562" i="1"/>
  <c r="AI2562" i="1"/>
  <c r="AH2561" i="1"/>
  <c r="AI2561" i="1"/>
  <c r="AH2560" i="1"/>
  <c r="AI2560" i="1"/>
  <c r="AH2559" i="1"/>
  <c r="AI2559" i="1"/>
  <c r="AH2558" i="1"/>
  <c r="AI2558" i="1"/>
  <c r="AH2557" i="1"/>
  <c r="AI2557" i="1"/>
  <c r="AH2556" i="1"/>
  <c r="AI2556" i="1"/>
  <c r="AH2555" i="1"/>
  <c r="AI2555" i="1"/>
  <c r="AH2553" i="1"/>
  <c r="AI2553" i="1"/>
  <c r="AH2554" i="1"/>
  <c r="AI2554" i="1"/>
  <c r="AH2552" i="1"/>
  <c r="AI2552" i="1"/>
  <c r="AH2551" i="1"/>
  <c r="AI2551" i="1"/>
  <c r="AH2550" i="1"/>
  <c r="AI2550" i="1"/>
  <c r="AH2549" i="1"/>
  <c r="AI2549" i="1"/>
  <c r="AH2548" i="1"/>
  <c r="AI2548" i="1"/>
  <c r="AH2547" i="1"/>
  <c r="AI2547" i="1"/>
  <c r="AH2546" i="1"/>
  <c r="AI2546" i="1"/>
  <c r="AH2545" i="1"/>
  <c r="AI2545" i="1"/>
  <c r="AH2544" i="1"/>
  <c r="AI2544" i="1"/>
  <c r="AH2543" i="1"/>
  <c r="AI2543" i="1"/>
  <c r="AH2542" i="1"/>
  <c r="AI2542" i="1"/>
  <c r="AH2541" i="1"/>
  <c r="AI2541" i="1"/>
  <c r="AH2540" i="1"/>
  <c r="AI2540" i="1"/>
  <c r="AH2539" i="1"/>
  <c r="AI2539" i="1"/>
  <c r="AH2538" i="1"/>
  <c r="AI2538" i="1"/>
  <c r="AH2537" i="1"/>
  <c r="AI2537" i="1"/>
  <c r="AH2536" i="1"/>
  <c r="AI2536" i="1"/>
  <c r="AH2535" i="1"/>
  <c r="AI2535" i="1"/>
  <c r="AH2533" i="1"/>
  <c r="AI2533" i="1"/>
  <c r="AH2532" i="1"/>
  <c r="AI2532" i="1"/>
  <c r="AH2531" i="1"/>
  <c r="AI2531" i="1"/>
  <c r="AH2534" i="1"/>
  <c r="AI2534" i="1"/>
  <c r="AH2530" i="1"/>
  <c r="AI2530" i="1"/>
  <c r="AH2529" i="1"/>
  <c r="AI2529" i="1"/>
  <c r="AH2528" i="1"/>
  <c r="AI2528" i="1"/>
  <c r="AH2527" i="1"/>
  <c r="AI2527" i="1"/>
  <c r="AH2526" i="1"/>
  <c r="AI2526" i="1"/>
  <c r="AH2525" i="1"/>
  <c r="AI2525" i="1"/>
  <c r="AH2524" i="1"/>
  <c r="AI2524" i="1"/>
  <c r="AH2523" i="1"/>
  <c r="AI2523" i="1"/>
  <c r="AH2522" i="1"/>
  <c r="AI2522" i="1"/>
  <c r="AH2521" i="1"/>
  <c r="AI2521" i="1"/>
  <c r="AH2520" i="1"/>
  <c r="AI2520" i="1"/>
  <c r="AH2519" i="1"/>
  <c r="AI2519" i="1"/>
  <c r="AH2518" i="1"/>
  <c r="AI2518" i="1"/>
  <c r="AH2517" i="1"/>
  <c r="AI2517" i="1"/>
  <c r="AH2516" i="1"/>
  <c r="AI2516" i="1"/>
  <c r="AH2514" i="1"/>
  <c r="AI2514" i="1"/>
  <c r="AH2515" i="1"/>
  <c r="AI2515" i="1"/>
  <c r="AH2513" i="1"/>
  <c r="AI2513" i="1"/>
  <c r="AH2512" i="1"/>
  <c r="AI2512" i="1"/>
  <c r="AH2511" i="1"/>
  <c r="AI2511" i="1"/>
  <c r="AH2510" i="1"/>
  <c r="AI2510" i="1"/>
  <c r="AH2508" i="1"/>
  <c r="AI2508" i="1"/>
  <c r="AH2507" i="1"/>
  <c r="AI2507" i="1"/>
  <c r="AH2509" i="1"/>
  <c r="AI2509" i="1"/>
  <c r="AH2506" i="1"/>
  <c r="AI2506" i="1"/>
  <c r="AH2505" i="1"/>
  <c r="AI2505" i="1"/>
  <c r="AH2504" i="1"/>
  <c r="AI2504" i="1"/>
  <c r="AH2503" i="1"/>
  <c r="AI2503" i="1"/>
  <c r="AH2502" i="1"/>
  <c r="AI2502" i="1"/>
  <c r="AH2501" i="1"/>
  <c r="AI2501" i="1"/>
  <c r="AH2500" i="1"/>
  <c r="AI2500" i="1"/>
  <c r="AH2498" i="1"/>
  <c r="AI2498" i="1"/>
  <c r="AH2499" i="1"/>
  <c r="AI2499" i="1"/>
  <c r="AH2497" i="1"/>
  <c r="AI2497" i="1"/>
  <c r="AH2496" i="1"/>
  <c r="AI2496" i="1"/>
  <c r="AH2495" i="1"/>
  <c r="AI2495" i="1"/>
  <c r="AH2494" i="1"/>
  <c r="AI2494" i="1"/>
  <c r="AH2493" i="1"/>
  <c r="AI2493" i="1"/>
  <c r="AH2492" i="1"/>
  <c r="AI2492" i="1"/>
  <c r="AH2491" i="1"/>
  <c r="AI2491" i="1"/>
  <c r="AH2490" i="1"/>
  <c r="AI2490" i="1"/>
  <c r="AH2489" i="1"/>
  <c r="AI2489" i="1"/>
  <c r="AH2488" i="1"/>
  <c r="AI2488" i="1"/>
  <c r="AH2487" i="1"/>
  <c r="AI2487" i="1"/>
  <c r="AH2486" i="1"/>
  <c r="AI2486" i="1"/>
  <c r="AH2485" i="1"/>
  <c r="AI2485" i="1"/>
  <c r="AH2484" i="1"/>
  <c r="AI2484" i="1"/>
  <c r="AH2482" i="1"/>
  <c r="AI2482" i="1"/>
  <c r="AH2483" i="1"/>
  <c r="AI2483" i="1"/>
  <c r="AH2481" i="1"/>
  <c r="AI2481" i="1"/>
  <c r="AH2480" i="1"/>
  <c r="AI2480" i="1"/>
  <c r="AH2479" i="1"/>
  <c r="AI2479" i="1"/>
  <c r="AH2478" i="1"/>
  <c r="AI2478" i="1"/>
  <c r="AH2477" i="1"/>
  <c r="AI2477" i="1"/>
  <c r="AH2476" i="1"/>
  <c r="AI2476" i="1"/>
  <c r="AH2475" i="1"/>
  <c r="AI2475" i="1"/>
  <c r="AH2474" i="1"/>
  <c r="AI2474" i="1"/>
  <c r="AH2473" i="1"/>
  <c r="AI2473" i="1"/>
  <c r="AH2472" i="1"/>
  <c r="AI2472" i="1"/>
  <c r="AH2471" i="1"/>
  <c r="AI2471" i="1"/>
  <c r="AH2470" i="1"/>
  <c r="AI2470" i="1"/>
  <c r="AH2469" i="1"/>
  <c r="AI2469" i="1"/>
  <c r="AH2468" i="1"/>
  <c r="AI2468" i="1"/>
  <c r="AH2467" i="1"/>
  <c r="AI2467" i="1"/>
  <c r="AH2466" i="1"/>
  <c r="AI2466" i="1"/>
  <c r="AH2465" i="1"/>
  <c r="AI2465" i="1"/>
  <c r="AH2464" i="1"/>
  <c r="AI2464" i="1"/>
  <c r="AH2463" i="1"/>
  <c r="AI2463" i="1"/>
  <c r="AH2462" i="1"/>
  <c r="AI2462" i="1"/>
  <c r="AH2461" i="1"/>
  <c r="AI2461" i="1"/>
  <c r="AH2460" i="1"/>
  <c r="AI2460" i="1"/>
  <c r="AH2459" i="1"/>
  <c r="AI2459" i="1"/>
  <c r="AH2458" i="1"/>
  <c r="AI2458" i="1"/>
  <c r="AH2457" i="1"/>
  <c r="AI2457" i="1"/>
  <c r="AH2456" i="1"/>
  <c r="AI2456" i="1"/>
  <c r="AH2454" i="1"/>
  <c r="AI2454" i="1"/>
  <c r="AH2455" i="1"/>
  <c r="AI2455" i="1"/>
  <c r="AH2453" i="1"/>
  <c r="AI2453" i="1"/>
  <c r="AH2452" i="1"/>
  <c r="AI2452" i="1"/>
  <c r="AH2451" i="1"/>
  <c r="AI2451" i="1"/>
  <c r="AH2450" i="1"/>
  <c r="AI2450" i="1"/>
  <c r="AH2449" i="1"/>
  <c r="AI2449" i="1"/>
  <c r="AH2447" i="1"/>
  <c r="AI2447" i="1"/>
  <c r="AH2448" i="1"/>
  <c r="AI2448" i="1"/>
  <c r="AH2446" i="1"/>
  <c r="AI2446" i="1"/>
  <c r="AH2444" i="1"/>
  <c r="AI2444" i="1"/>
  <c r="AH2445" i="1"/>
  <c r="AI2445" i="1"/>
  <c r="AH2443" i="1"/>
  <c r="AI2443" i="1"/>
  <c r="AH2442" i="1"/>
  <c r="AI2442" i="1"/>
  <c r="AH2441" i="1"/>
  <c r="AI2441" i="1"/>
  <c r="AH2440" i="1"/>
  <c r="AI2440" i="1"/>
  <c r="AH2439" i="1"/>
  <c r="AI2439" i="1"/>
  <c r="AH2438" i="1"/>
  <c r="AI2438" i="1"/>
  <c r="AH2437" i="1"/>
  <c r="AI2437" i="1"/>
  <c r="AH2436" i="1"/>
  <c r="AI2436" i="1"/>
  <c r="AH2434" i="1"/>
  <c r="AI2434" i="1"/>
  <c r="AH2435" i="1"/>
  <c r="AI2435" i="1"/>
  <c r="AH2433" i="1"/>
  <c r="AI2433" i="1"/>
  <c r="AH2429" i="1"/>
  <c r="AI2429" i="1"/>
  <c r="AH2430" i="1"/>
  <c r="AI2430" i="1"/>
  <c r="AH2432" i="1"/>
  <c r="AI2432" i="1"/>
  <c r="AH2427" i="1"/>
  <c r="AI2427" i="1"/>
  <c r="AH2426" i="1"/>
  <c r="AI2426" i="1"/>
  <c r="AH2428" i="1"/>
  <c r="AI2428" i="1"/>
  <c r="AH2431" i="1"/>
  <c r="AI2431" i="1"/>
  <c r="AH2425" i="1"/>
  <c r="AI2425" i="1"/>
  <c r="AH2424" i="1"/>
  <c r="AI2424" i="1"/>
  <c r="AH2423" i="1"/>
  <c r="AI2423" i="1"/>
  <c r="AH2422" i="1"/>
  <c r="AI2422" i="1"/>
  <c r="AH2421" i="1"/>
  <c r="AI2421" i="1"/>
  <c r="AH2419" i="1"/>
  <c r="AI2419" i="1"/>
  <c r="AH2420" i="1"/>
  <c r="AI2420" i="1"/>
  <c r="AH2418" i="1"/>
  <c r="AI2418" i="1"/>
  <c r="AH2417" i="1"/>
  <c r="AI2417" i="1"/>
  <c r="AH2416" i="1"/>
  <c r="AI2416" i="1"/>
  <c r="AH2415" i="1"/>
  <c r="AI2415" i="1"/>
  <c r="AH2414" i="1"/>
  <c r="AI2414" i="1"/>
  <c r="AH2410" i="1"/>
  <c r="AI2410" i="1"/>
  <c r="AH2413" i="1"/>
  <c r="AI2413" i="1"/>
  <c r="AH2412" i="1"/>
  <c r="AI2412" i="1"/>
  <c r="AH2411" i="1"/>
  <c r="AI2411" i="1"/>
  <c r="AH2409" i="1"/>
  <c r="AI2409" i="1"/>
  <c r="AH2408" i="1"/>
  <c r="AI2408" i="1"/>
  <c r="AH2407" i="1"/>
  <c r="AI2407" i="1"/>
  <c r="AH2406" i="1"/>
  <c r="AI2406" i="1"/>
  <c r="AH2405" i="1"/>
  <c r="AI2405" i="1"/>
  <c r="AH2404" i="1"/>
  <c r="AI2404" i="1"/>
  <c r="AH2403" i="1"/>
  <c r="AI2403" i="1"/>
  <c r="AH2402" i="1"/>
  <c r="AI2402" i="1"/>
  <c r="AH2401" i="1"/>
  <c r="AI2401" i="1"/>
  <c r="AH2400" i="1"/>
  <c r="AI2400" i="1"/>
  <c r="AH2399" i="1"/>
  <c r="AI2399" i="1"/>
  <c r="AH2398" i="1"/>
  <c r="AI2398" i="1"/>
  <c r="AH2397" i="1"/>
  <c r="AI2397" i="1"/>
  <c r="AH2396" i="1"/>
  <c r="AI2396" i="1"/>
  <c r="AH2395" i="1"/>
  <c r="AI2395" i="1"/>
  <c r="AH2394" i="1"/>
  <c r="AI2394" i="1"/>
  <c r="AH2393" i="1"/>
  <c r="AI2393" i="1"/>
  <c r="AH2392" i="1"/>
  <c r="AI2392" i="1"/>
  <c r="AH2391" i="1"/>
  <c r="AI2391" i="1"/>
  <c r="AH2389" i="1"/>
  <c r="AI2389" i="1"/>
  <c r="AH2390" i="1"/>
  <c r="AI2390" i="1"/>
  <c r="AH2381" i="1"/>
  <c r="AI2381" i="1"/>
  <c r="AH2382" i="1"/>
  <c r="AI2382" i="1"/>
  <c r="AH2388" i="1"/>
  <c r="AI2388" i="1"/>
  <c r="AH2385" i="1"/>
  <c r="AI2385" i="1"/>
  <c r="AH2383" i="1"/>
  <c r="AI2383" i="1"/>
  <c r="AH2386" i="1"/>
  <c r="AI2386" i="1"/>
  <c r="AH2384" i="1"/>
  <c r="AI2384" i="1"/>
  <c r="AH2387" i="1"/>
  <c r="AI2387" i="1"/>
  <c r="AH2380" i="1"/>
  <c r="AI2380" i="1"/>
  <c r="AH2379" i="1"/>
  <c r="AI2379" i="1"/>
  <c r="AH2378" i="1"/>
  <c r="AI2378" i="1"/>
  <c r="AH2377" i="1"/>
  <c r="AI2377" i="1"/>
  <c r="AH2376" i="1"/>
  <c r="AI2376" i="1"/>
  <c r="AH2375" i="1"/>
  <c r="AI2375" i="1"/>
  <c r="AH2374" i="1"/>
  <c r="AI2374" i="1"/>
  <c r="AH2373" i="1"/>
  <c r="AI2373" i="1"/>
  <c r="AH2372" i="1"/>
  <c r="AI2372" i="1"/>
  <c r="AH2371" i="1"/>
  <c r="AI2371" i="1"/>
  <c r="AH2370" i="1"/>
  <c r="AI2370" i="1"/>
  <c r="AH2369" i="1"/>
  <c r="AI2369" i="1"/>
  <c r="AH2368" i="1"/>
  <c r="AI2368" i="1"/>
  <c r="AH2367" i="1"/>
  <c r="AI2367" i="1"/>
  <c r="AH2366" i="1"/>
  <c r="AI2366" i="1"/>
  <c r="AH2365" i="1"/>
  <c r="AI2365" i="1"/>
  <c r="AH2364" i="1"/>
  <c r="AI2364" i="1"/>
  <c r="AH2363" i="1"/>
  <c r="AI2363" i="1"/>
  <c r="AH2362" i="1"/>
  <c r="AI2362" i="1"/>
  <c r="AH2361" i="1"/>
  <c r="AI2361" i="1"/>
  <c r="AH2360" i="1"/>
  <c r="AI2360" i="1"/>
  <c r="AH2359" i="1"/>
  <c r="AI2359" i="1"/>
  <c r="AH2358" i="1"/>
  <c r="AI2358" i="1"/>
  <c r="AH2357" i="1"/>
  <c r="AI2357" i="1"/>
  <c r="AH2356" i="1"/>
  <c r="AI2356" i="1"/>
  <c r="AH2355" i="1"/>
  <c r="AI2355" i="1"/>
  <c r="AH2354" i="1"/>
  <c r="AI2354" i="1"/>
  <c r="AH2353" i="1"/>
  <c r="AI2353" i="1"/>
  <c r="AH2352" i="1"/>
  <c r="AI2352" i="1"/>
  <c r="AH2351" i="1"/>
  <c r="AI2351" i="1"/>
  <c r="AH2350" i="1"/>
  <c r="AI2350" i="1"/>
  <c r="AH2349" i="1"/>
  <c r="AI2349" i="1"/>
  <c r="AH2347" i="1"/>
  <c r="AI2347" i="1"/>
  <c r="AH2348" i="1"/>
  <c r="AI2348" i="1"/>
  <c r="AH2346" i="1"/>
  <c r="AI2346" i="1"/>
  <c r="AH2345" i="1"/>
  <c r="AI2345" i="1"/>
  <c r="AH2344" i="1"/>
  <c r="AI2344" i="1"/>
  <c r="AH2343" i="1"/>
  <c r="AI2343" i="1"/>
  <c r="AH2338" i="1"/>
  <c r="AI2338" i="1"/>
  <c r="AH2339" i="1"/>
  <c r="AI2339" i="1"/>
  <c r="AH2341" i="1"/>
  <c r="AI2341" i="1"/>
  <c r="AH2342" i="1"/>
  <c r="AI2342" i="1"/>
  <c r="AH2340" i="1"/>
  <c r="AI2340" i="1"/>
  <c r="AH2336" i="1"/>
  <c r="AI2336" i="1"/>
  <c r="AH2337" i="1"/>
  <c r="AI2337" i="1"/>
  <c r="AH2335" i="1"/>
  <c r="AI2335" i="1"/>
  <c r="AH2334" i="1"/>
  <c r="AI2334" i="1"/>
  <c r="AH2333" i="1"/>
  <c r="AI2333" i="1"/>
  <c r="AH2330" i="1"/>
  <c r="AI2330" i="1"/>
  <c r="AH2332" i="1"/>
  <c r="AI2332" i="1"/>
  <c r="AH2331" i="1"/>
  <c r="AI2331" i="1"/>
  <c r="AH2327" i="1"/>
  <c r="AI2327" i="1"/>
  <c r="AH2328" i="1"/>
  <c r="AI2328" i="1"/>
  <c r="AH2329" i="1"/>
  <c r="AI2329" i="1"/>
  <c r="AH2326" i="1"/>
  <c r="AI2326" i="1"/>
  <c r="AH2325" i="1"/>
  <c r="AI2325" i="1"/>
  <c r="AH2324" i="1"/>
  <c r="AI2324" i="1"/>
  <c r="AH2323" i="1"/>
  <c r="AI2323" i="1"/>
  <c r="AH2322" i="1"/>
  <c r="AI2322" i="1"/>
  <c r="AH2321" i="1"/>
  <c r="AI2321" i="1"/>
  <c r="AH2320" i="1"/>
  <c r="AI2320" i="1"/>
  <c r="AH2319" i="1"/>
  <c r="AI2319" i="1"/>
  <c r="AH2318" i="1"/>
  <c r="AI2318" i="1"/>
  <c r="AH2317" i="1"/>
  <c r="AI2317" i="1"/>
  <c r="AH2316" i="1"/>
  <c r="AI2316" i="1"/>
  <c r="AH2315" i="1"/>
  <c r="AI2315" i="1"/>
  <c r="AH2314" i="1"/>
  <c r="AI2314" i="1"/>
  <c r="AH2313" i="1"/>
  <c r="AI2313" i="1"/>
  <c r="AH2312" i="1"/>
  <c r="AI2312" i="1"/>
  <c r="AH2311" i="1"/>
  <c r="AI2311" i="1"/>
  <c r="AH2310" i="1"/>
  <c r="AI2310" i="1"/>
  <c r="AH2309" i="1"/>
  <c r="AI2309" i="1"/>
  <c r="AH2308" i="1"/>
  <c r="AI2308" i="1"/>
  <c r="AH2307" i="1"/>
  <c r="AI2307" i="1"/>
  <c r="AH2306" i="1"/>
  <c r="AI2306" i="1"/>
  <c r="AH2304" i="1"/>
  <c r="AI2304" i="1"/>
  <c r="AH2305" i="1"/>
  <c r="AI2305" i="1"/>
  <c r="AH2302" i="1"/>
  <c r="AI2302" i="1"/>
  <c r="AH2303" i="1"/>
  <c r="AI2303" i="1"/>
  <c r="AH2301" i="1"/>
  <c r="AI2301" i="1"/>
  <c r="AH2300" i="1"/>
  <c r="AI2300" i="1"/>
  <c r="AH2299" i="1"/>
  <c r="AI2299" i="1"/>
  <c r="AH2298" i="1"/>
  <c r="AI2298" i="1"/>
  <c r="AH2297" i="1"/>
  <c r="AI2297" i="1"/>
  <c r="AH2296" i="1"/>
  <c r="AI2296" i="1"/>
  <c r="AH2295" i="1"/>
  <c r="AI2295" i="1"/>
  <c r="AH2294" i="1"/>
  <c r="AI2294" i="1"/>
  <c r="AH2293" i="1"/>
  <c r="AI2293" i="1"/>
  <c r="AH2292" i="1"/>
  <c r="AI2292" i="1"/>
  <c r="AH2291" i="1"/>
  <c r="AI2291" i="1"/>
  <c r="AH2289" i="1"/>
  <c r="AI2289" i="1"/>
  <c r="AH2290" i="1"/>
  <c r="AI2290" i="1"/>
  <c r="AH2288" i="1"/>
  <c r="AI2288" i="1"/>
  <c r="AH2285" i="1"/>
  <c r="AI2285" i="1"/>
  <c r="AH2287" i="1"/>
  <c r="AI2287" i="1"/>
  <c r="AH2286" i="1"/>
  <c r="AI2286" i="1"/>
  <c r="AH2282" i="1"/>
  <c r="AI2282" i="1"/>
  <c r="AH2284" i="1"/>
  <c r="AI2284" i="1"/>
  <c r="AH2283" i="1"/>
  <c r="AI2283" i="1"/>
  <c r="AH2281" i="1"/>
  <c r="AI2281" i="1"/>
  <c r="AH2280" i="1"/>
  <c r="AI2280" i="1"/>
  <c r="AH2278" i="1"/>
  <c r="AI2278" i="1"/>
  <c r="AH2279" i="1"/>
  <c r="AI2279" i="1"/>
  <c r="AH2277" i="1"/>
  <c r="AI2277" i="1"/>
  <c r="AH2276" i="1"/>
  <c r="AI2276" i="1"/>
  <c r="AH2275" i="1"/>
  <c r="AI2275" i="1"/>
  <c r="AH2274" i="1"/>
  <c r="AI2274" i="1"/>
  <c r="AH2273" i="1"/>
  <c r="AI2273" i="1"/>
  <c r="AH2272" i="1"/>
  <c r="AI2272" i="1"/>
  <c r="AH2271" i="1"/>
  <c r="AI2271" i="1"/>
  <c r="AH2270" i="1"/>
  <c r="AI2270" i="1"/>
  <c r="AH2269" i="1"/>
  <c r="AI2269" i="1"/>
  <c r="AH2268" i="1"/>
  <c r="AI2268" i="1"/>
  <c r="AH2267" i="1"/>
  <c r="AI2267" i="1"/>
  <c r="AH2266" i="1"/>
  <c r="AI2266" i="1"/>
  <c r="AH2265" i="1"/>
  <c r="AI2265" i="1"/>
  <c r="AH2264" i="1"/>
  <c r="AI2264" i="1"/>
  <c r="AH2263" i="1"/>
  <c r="AI2263" i="1"/>
  <c r="AH2262" i="1"/>
  <c r="AI2262" i="1"/>
  <c r="AH2261" i="1"/>
  <c r="AI2261" i="1"/>
  <c r="AH2256" i="1"/>
  <c r="AI2256" i="1"/>
  <c r="AH2258" i="1"/>
  <c r="AI2258" i="1"/>
  <c r="AH2259" i="1"/>
  <c r="AI2259" i="1"/>
  <c r="AH2257" i="1"/>
  <c r="AI2257" i="1"/>
  <c r="AH2260" i="1"/>
  <c r="AI2260" i="1"/>
  <c r="AH2254" i="1"/>
  <c r="AI2254" i="1"/>
  <c r="AH2255" i="1"/>
  <c r="AI2255" i="1"/>
  <c r="AH2253" i="1"/>
  <c r="AI2253" i="1"/>
  <c r="AH2250" i="1"/>
  <c r="AI2250" i="1"/>
  <c r="AH2252" i="1"/>
  <c r="AI2252" i="1"/>
  <c r="AH2251" i="1"/>
  <c r="AI2251" i="1"/>
  <c r="AH2249" i="1"/>
  <c r="AI2249" i="1"/>
  <c r="AH2248" i="1"/>
  <c r="AI2248" i="1"/>
  <c r="AH2247" i="1"/>
  <c r="AI2247" i="1"/>
  <c r="AH2244" i="1"/>
  <c r="AI2244" i="1"/>
  <c r="AH2245" i="1"/>
  <c r="AI2245" i="1"/>
  <c r="AH2246" i="1"/>
  <c r="AI2246" i="1"/>
  <c r="AH2242" i="1"/>
  <c r="AI2242" i="1"/>
  <c r="AH2240" i="1"/>
  <c r="AI2240" i="1"/>
  <c r="AH2241" i="1"/>
  <c r="AI2241" i="1"/>
  <c r="AH2239" i="1"/>
  <c r="AI2239" i="1"/>
  <c r="AH2243" i="1"/>
  <c r="AI2243" i="1"/>
  <c r="AH2237" i="1"/>
  <c r="AI2237" i="1"/>
  <c r="AH2238" i="1"/>
  <c r="AI2238" i="1"/>
  <c r="AH2236" i="1"/>
  <c r="AI2236" i="1"/>
  <c r="AH2235" i="1"/>
  <c r="AI2235" i="1"/>
  <c r="AH2234" i="1"/>
  <c r="AI2234" i="1"/>
  <c r="AH2233" i="1"/>
  <c r="AI2233" i="1"/>
  <c r="AH2232" i="1"/>
  <c r="AI2232" i="1"/>
  <c r="AH2230" i="1"/>
  <c r="AI2230" i="1"/>
  <c r="AH2229" i="1"/>
  <c r="AI2229" i="1"/>
  <c r="AH2231" i="1"/>
  <c r="AI2231" i="1"/>
  <c r="AH2228" i="1"/>
  <c r="AI2228" i="1"/>
  <c r="AH2226" i="1"/>
  <c r="AI2226" i="1"/>
  <c r="AH2227" i="1"/>
  <c r="AI2227" i="1"/>
  <c r="AH2225" i="1"/>
  <c r="AI2225" i="1"/>
  <c r="AH2224" i="1"/>
  <c r="AI2224" i="1"/>
  <c r="AH2223" i="1"/>
  <c r="AI2223" i="1"/>
  <c r="AH2222" i="1"/>
  <c r="AI2222" i="1"/>
  <c r="AH2221" i="1"/>
  <c r="AI2221" i="1"/>
  <c r="AH2220" i="1"/>
  <c r="AI2220" i="1"/>
  <c r="AH2219" i="1"/>
  <c r="AI2219" i="1"/>
  <c r="AH2218" i="1"/>
  <c r="AI2218" i="1"/>
  <c r="AH2215" i="1"/>
  <c r="AI2215" i="1"/>
  <c r="AH2217" i="1"/>
  <c r="AI2217" i="1"/>
  <c r="AH2216" i="1"/>
  <c r="AI2216" i="1"/>
  <c r="AH2214" i="1"/>
  <c r="AI2214" i="1"/>
  <c r="AH2209" i="1"/>
  <c r="AI2209" i="1"/>
  <c r="AH2213" i="1"/>
  <c r="AI2213" i="1"/>
  <c r="AH2210" i="1"/>
  <c r="AI2210" i="1"/>
  <c r="AH2212" i="1"/>
  <c r="AI2212" i="1"/>
  <c r="AH2211" i="1"/>
  <c r="AI2211" i="1"/>
  <c r="AH2205" i="1"/>
  <c r="AI2205" i="1"/>
  <c r="AH2208" i="1"/>
  <c r="AI2208" i="1"/>
  <c r="AH2203" i="1"/>
  <c r="AI2203" i="1"/>
  <c r="AH2207" i="1"/>
  <c r="AI2207" i="1"/>
  <c r="AH2204" i="1"/>
  <c r="AI2204" i="1"/>
  <c r="AH2206" i="1"/>
  <c r="AI2206" i="1"/>
  <c r="AH2202" i="1"/>
  <c r="AI2202" i="1"/>
  <c r="AH2200" i="1"/>
  <c r="AI2200" i="1"/>
  <c r="AH2201" i="1"/>
  <c r="AI2201" i="1"/>
  <c r="AH2199" i="1"/>
  <c r="AI2199" i="1"/>
  <c r="AH2198" i="1"/>
  <c r="AI2198" i="1"/>
  <c r="AH2197" i="1"/>
  <c r="AI2197" i="1"/>
  <c r="AH2195" i="1"/>
  <c r="AI2195" i="1"/>
  <c r="AH2181" i="1"/>
  <c r="AI2181" i="1"/>
  <c r="AH2188" i="1"/>
  <c r="AI2188" i="1"/>
  <c r="AH2171" i="1"/>
  <c r="AI2171" i="1"/>
  <c r="AH2173" i="1"/>
  <c r="AI2173" i="1"/>
  <c r="AH2183" i="1"/>
  <c r="AI2183" i="1"/>
  <c r="AH2190" i="1"/>
  <c r="AI2190" i="1"/>
  <c r="AH2196" i="1"/>
  <c r="AI2196" i="1"/>
  <c r="AH2176" i="1"/>
  <c r="AI2176" i="1"/>
  <c r="AH2185" i="1"/>
  <c r="AI2185" i="1"/>
  <c r="AH2191" i="1"/>
  <c r="AI2191" i="1"/>
  <c r="AH2192" i="1"/>
  <c r="AI2192" i="1"/>
  <c r="AH2179" i="1"/>
  <c r="AI2179" i="1"/>
  <c r="AH2172" i="1"/>
  <c r="AI2172" i="1"/>
  <c r="AH2189" i="1"/>
  <c r="AI2189" i="1"/>
  <c r="AH2184" i="1"/>
  <c r="AI2184" i="1"/>
  <c r="AH2186" i="1"/>
  <c r="AI2186" i="1"/>
  <c r="AH2194" i="1"/>
  <c r="AI2194" i="1"/>
  <c r="AH2193" i="1"/>
  <c r="AI2193" i="1"/>
  <c r="AH2174" i="1"/>
  <c r="AI2174" i="1"/>
  <c r="AH2187" i="1"/>
  <c r="AI2187" i="1"/>
  <c r="AH2175" i="1"/>
  <c r="AI2175" i="1"/>
  <c r="AH2177" i="1"/>
  <c r="AI2177" i="1"/>
  <c r="AH2182" i="1"/>
  <c r="AI2182" i="1"/>
  <c r="AH2178" i="1"/>
  <c r="AI2178" i="1"/>
  <c r="AH2180" i="1"/>
  <c r="AI2180" i="1"/>
  <c r="AH2170" i="1"/>
  <c r="AI2170" i="1"/>
  <c r="AH2169" i="1"/>
  <c r="AI2169" i="1"/>
  <c r="AH2168" i="1"/>
  <c r="AI2168" i="1"/>
  <c r="AH2167" i="1"/>
  <c r="AI2167" i="1"/>
  <c r="AH2166" i="1"/>
  <c r="AI2166" i="1"/>
  <c r="AH2165" i="1"/>
  <c r="AI2165" i="1"/>
  <c r="AH2163" i="1"/>
  <c r="AI2163" i="1"/>
  <c r="AH2164" i="1"/>
  <c r="AI2164" i="1"/>
  <c r="AH2162" i="1"/>
  <c r="AI2162" i="1"/>
  <c r="AH2161" i="1"/>
  <c r="AI2161" i="1"/>
  <c r="AH2160" i="1"/>
  <c r="AI2160" i="1"/>
  <c r="AH2159" i="1"/>
  <c r="AI2159" i="1"/>
  <c r="AH2157" i="1"/>
  <c r="AI2157" i="1"/>
  <c r="AH2158" i="1"/>
  <c r="AI2158" i="1"/>
  <c r="AH2156" i="1"/>
  <c r="AI2156" i="1"/>
  <c r="AH2155" i="1"/>
  <c r="AI2155" i="1"/>
  <c r="AH2154" i="1"/>
  <c r="AI2154" i="1"/>
  <c r="AH2153" i="1"/>
  <c r="AI2153" i="1"/>
  <c r="AH2152" i="1"/>
  <c r="AI2152" i="1"/>
  <c r="AH2151" i="1"/>
  <c r="AI2151" i="1"/>
  <c r="AH2150" i="1"/>
  <c r="AI2150" i="1"/>
  <c r="AH2149" i="1"/>
  <c r="AI2149" i="1"/>
  <c r="AH2148" i="1"/>
  <c r="AI2148" i="1"/>
  <c r="AH2147" i="1"/>
  <c r="AI2147" i="1"/>
  <c r="AH2146" i="1"/>
  <c r="AI2146" i="1"/>
  <c r="AH2144" i="1"/>
  <c r="AI2144" i="1"/>
  <c r="AH2145" i="1"/>
  <c r="AI2145" i="1"/>
  <c r="AH2143" i="1"/>
  <c r="AI2143" i="1"/>
  <c r="AH2141" i="1"/>
  <c r="AI2141" i="1"/>
  <c r="AH2142" i="1"/>
  <c r="AI2142" i="1"/>
  <c r="AH2139" i="1"/>
  <c r="AI2139" i="1"/>
  <c r="AH2140" i="1"/>
  <c r="AI2140" i="1"/>
  <c r="AH2138" i="1"/>
  <c r="AI2138" i="1"/>
  <c r="AH2137" i="1"/>
  <c r="AI2137" i="1"/>
  <c r="AH2136" i="1"/>
  <c r="AI2136" i="1"/>
  <c r="AH2135" i="1"/>
  <c r="AI2135" i="1"/>
  <c r="AH2134" i="1"/>
  <c r="AI2134" i="1"/>
  <c r="AH2133" i="1"/>
  <c r="AI2133" i="1"/>
  <c r="AH2132" i="1"/>
  <c r="AI2132" i="1"/>
  <c r="AH2131" i="1"/>
  <c r="AI2131" i="1"/>
  <c r="AH2130" i="1"/>
  <c r="AI2130" i="1"/>
  <c r="AH2129" i="1"/>
  <c r="AI2129" i="1"/>
  <c r="AH2128" i="1"/>
  <c r="AI2128" i="1"/>
  <c r="AH2127" i="1"/>
  <c r="AI2127" i="1"/>
  <c r="AH2126" i="1"/>
  <c r="AI2126" i="1"/>
  <c r="AH2125" i="1"/>
  <c r="AI2125" i="1"/>
  <c r="AH2124" i="1"/>
  <c r="AI2124" i="1"/>
  <c r="AH2123" i="1"/>
  <c r="AI2123" i="1"/>
  <c r="AH2122" i="1"/>
  <c r="AI2122" i="1"/>
  <c r="AH2120" i="1"/>
  <c r="AI2120" i="1"/>
  <c r="AH2119" i="1"/>
  <c r="AI2119" i="1"/>
  <c r="AH2121" i="1"/>
  <c r="AI2121" i="1"/>
  <c r="AH2118" i="1"/>
  <c r="AI2118" i="1"/>
  <c r="AH2117" i="1"/>
  <c r="AI2117" i="1"/>
  <c r="AH2116" i="1"/>
  <c r="AI2116" i="1"/>
  <c r="AH2115" i="1"/>
  <c r="AI2115" i="1"/>
  <c r="AH2114" i="1"/>
  <c r="AI2114" i="1"/>
  <c r="AH2113" i="1"/>
  <c r="AI2113" i="1"/>
  <c r="AH2111" i="1"/>
  <c r="AI2111" i="1"/>
  <c r="AH2112" i="1"/>
  <c r="AI2112" i="1"/>
  <c r="AH2110" i="1"/>
  <c r="AI2110" i="1"/>
  <c r="AH2109" i="1"/>
  <c r="AI2109" i="1"/>
  <c r="AH2108" i="1"/>
  <c r="AI2108" i="1"/>
  <c r="AH2107" i="1"/>
  <c r="AI2107" i="1"/>
  <c r="AH2106" i="1"/>
  <c r="AI2106" i="1"/>
  <c r="AH2105" i="1"/>
  <c r="AI2105" i="1"/>
  <c r="AH2104" i="1"/>
  <c r="AI2104" i="1"/>
  <c r="AH2102" i="1"/>
  <c r="AI2102" i="1"/>
  <c r="AH2103" i="1"/>
  <c r="AI2103" i="1"/>
  <c r="AH2101" i="1"/>
  <c r="AI2101" i="1"/>
  <c r="AH2099" i="1"/>
  <c r="AI2099" i="1"/>
  <c r="AH2100" i="1"/>
  <c r="AI2100" i="1"/>
  <c r="AH2098" i="1"/>
  <c r="AI2098" i="1"/>
  <c r="AH2096" i="1"/>
  <c r="AI2096" i="1"/>
  <c r="AH2097" i="1"/>
  <c r="AI2097" i="1"/>
  <c r="AH2095" i="1"/>
  <c r="AI2095" i="1"/>
  <c r="AH2094" i="1"/>
  <c r="AI2094" i="1"/>
  <c r="AH2093" i="1"/>
  <c r="AI2093" i="1"/>
  <c r="AH2092" i="1"/>
  <c r="AI2092" i="1"/>
  <c r="AH2091" i="1"/>
  <c r="AI2091" i="1"/>
  <c r="AH2090" i="1"/>
  <c r="AI2090" i="1"/>
  <c r="AH2089" i="1"/>
  <c r="AI2089" i="1"/>
  <c r="AH2088" i="1"/>
  <c r="AI2088" i="1"/>
  <c r="AH2087" i="1"/>
  <c r="AI2087" i="1"/>
  <c r="AH2086" i="1"/>
  <c r="AI2086" i="1"/>
  <c r="AH2085" i="1"/>
  <c r="AI2085" i="1"/>
  <c r="AH2084" i="1"/>
  <c r="AI2084" i="1"/>
  <c r="AH2082" i="1"/>
  <c r="AI2082" i="1"/>
  <c r="AH2083" i="1"/>
  <c r="AI2083" i="1"/>
  <c r="AH2081" i="1"/>
  <c r="AI2081" i="1"/>
  <c r="AH2080" i="1"/>
  <c r="AI2080" i="1"/>
  <c r="AH2079" i="1"/>
  <c r="AI2079" i="1"/>
  <c r="AH2077" i="1"/>
  <c r="AI2077" i="1"/>
  <c r="AH2078" i="1"/>
  <c r="AI2078" i="1"/>
  <c r="AH2076" i="1"/>
  <c r="AI2076" i="1"/>
  <c r="AH2075" i="1"/>
  <c r="AI2075" i="1"/>
  <c r="AH2074" i="1"/>
  <c r="AI2074" i="1"/>
  <c r="AH2073" i="1"/>
  <c r="AI2073" i="1"/>
  <c r="AH2072" i="1"/>
  <c r="AI2072" i="1"/>
  <c r="AH2071" i="1"/>
  <c r="AI2071" i="1"/>
  <c r="AH2070" i="1"/>
  <c r="AI2070" i="1"/>
  <c r="AH2069" i="1"/>
  <c r="AI2069" i="1"/>
  <c r="AH2068" i="1"/>
  <c r="AI2068" i="1"/>
  <c r="AH2067" i="1"/>
  <c r="AI2067" i="1"/>
  <c r="AH2066" i="1"/>
  <c r="AI2066" i="1"/>
  <c r="AH2065" i="1"/>
  <c r="AI2065" i="1"/>
  <c r="AH2064" i="1"/>
  <c r="AI2064" i="1"/>
  <c r="AH2063" i="1"/>
  <c r="AI2063" i="1"/>
  <c r="AH2061" i="1"/>
  <c r="AI2061" i="1"/>
  <c r="AH2062" i="1"/>
  <c r="AI2062" i="1"/>
  <c r="AH2060" i="1"/>
  <c r="AI2060" i="1"/>
  <c r="AH2059" i="1"/>
  <c r="AI2059" i="1"/>
  <c r="AH2058" i="1"/>
  <c r="AI2058" i="1"/>
  <c r="AH2057" i="1"/>
  <c r="AI2057" i="1"/>
  <c r="AH2055" i="1"/>
  <c r="AI2055" i="1"/>
  <c r="AH2054" i="1"/>
  <c r="AI2054" i="1"/>
  <c r="AH2053" i="1"/>
  <c r="AI2053" i="1"/>
  <c r="AH2056" i="1"/>
  <c r="AI2056" i="1"/>
  <c r="AH2051" i="1"/>
  <c r="AI2051" i="1"/>
  <c r="AH2052" i="1"/>
  <c r="AI2052" i="1"/>
  <c r="AH2050" i="1"/>
  <c r="AI2050" i="1"/>
  <c r="AH2049" i="1"/>
  <c r="AI2049" i="1"/>
  <c r="AH2048" i="1"/>
  <c r="AI2048" i="1"/>
  <c r="AH2047" i="1"/>
  <c r="AI2047" i="1"/>
  <c r="AH2045" i="1"/>
  <c r="AI2045" i="1"/>
  <c r="AH2046" i="1"/>
  <c r="AI2046" i="1"/>
  <c r="AH2044" i="1"/>
  <c r="AI2044" i="1"/>
  <c r="AH2043" i="1"/>
  <c r="AI2043" i="1"/>
  <c r="AH2042" i="1"/>
  <c r="AI2042" i="1"/>
  <c r="AH2041" i="1"/>
  <c r="AI2041" i="1"/>
  <c r="AH2040" i="1"/>
  <c r="AI2040" i="1"/>
  <c r="AH2039" i="1"/>
  <c r="AI2039" i="1"/>
  <c r="AH2038" i="1"/>
  <c r="AI2038" i="1"/>
  <c r="AH2037" i="1"/>
  <c r="AI2037" i="1"/>
  <c r="AH2036" i="1"/>
  <c r="AI2036" i="1"/>
  <c r="AH2035" i="1"/>
  <c r="AI2035" i="1"/>
  <c r="AH2034" i="1"/>
  <c r="AI2034" i="1"/>
  <c r="AH2033" i="1"/>
  <c r="AI2033" i="1"/>
  <c r="AH2031" i="1"/>
  <c r="AI2031" i="1"/>
  <c r="AH2032" i="1"/>
  <c r="AI2032" i="1"/>
  <c r="AH2030" i="1"/>
  <c r="AI2030" i="1"/>
  <c r="AH2029" i="1"/>
  <c r="AI2029" i="1"/>
  <c r="AH2028" i="1"/>
  <c r="AI2028" i="1"/>
  <c r="AH2027" i="1"/>
  <c r="AI2027" i="1"/>
  <c r="AH2026" i="1"/>
  <c r="AI2026" i="1"/>
  <c r="AH2023" i="1"/>
  <c r="AI2023" i="1"/>
  <c r="AH2025" i="1"/>
  <c r="AI2025" i="1"/>
  <c r="AH2024" i="1"/>
  <c r="AI2024" i="1"/>
  <c r="AH2022" i="1"/>
  <c r="AI2022" i="1"/>
  <c r="AH2021" i="1"/>
  <c r="AI2021" i="1"/>
  <c r="AH2020" i="1"/>
  <c r="AI2020" i="1"/>
  <c r="AH2019" i="1"/>
  <c r="AI2019" i="1"/>
  <c r="AH2018" i="1"/>
  <c r="AI2018" i="1"/>
  <c r="AH2017" i="1"/>
  <c r="AI2017" i="1"/>
  <c r="AH2016" i="1"/>
  <c r="AI2016" i="1"/>
  <c r="AH2015" i="1"/>
  <c r="AI2015" i="1"/>
  <c r="AH2013" i="1"/>
  <c r="AI2013" i="1"/>
  <c r="AH2014" i="1"/>
  <c r="AI2014" i="1"/>
  <c r="AH2012" i="1"/>
  <c r="AI2012" i="1"/>
  <c r="AH2011" i="1"/>
  <c r="AI2011" i="1"/>
  <c r="AH2010" i="1"/>
  <c r="AI2010" i="1"/>
  <c r="AH2009" i="1"/>
  <c r="AI2009" i="1"/>
  <c r="AH2008" i="1"/>
  <c r="AI2008" i="1"/>
  <c r="AH2006" i="1"/>
  <c r="AI2006" i="1"/>
  <c r="AH2007" i="1"/>
  <c r="AI2007" i="1"/>
  <c r="AH2005" i="1"/>
  <c r="AI2005" i="1"/>
  <c r="AH2004" i="1"/>
  <c r="AI2004" i="1"/>
  <c r="AH2002" i="1"/>
  <c r="AI2002" i="1"/>
  <c r="AH2003" i="1"/>
  <c r="AI2003" i="1"/>
  <c r="AH2001" i="1"/>
  <c r="AI2001" i="1"/>
  <c r="AH2000" i="1"/>
  <c r="AI2000" i="1"/>
  <c r="AH1999" i="1"/>
  <c r="AI1999" i="1"/>
  <c r="AH1996" i="1"/>
  <c r="AI1996" i="1"/>
  <c r="AH1995" i="1"/>
  <c r="AI1995" i="1"/>
  <c r="AH1998" i="1"/>
  <c r="AI1998" i="1"/>
  <c r="AH1997" i="1"/>
  <c r="AI1997" i="1"/>
  <c r="AH1992" i="1"/>
  <c r="AI1992" i="1"/>
  <c r="AH1994" i="1"/>
  <c r="AI1994" i="1"/>
  <c r="AH1993" i="1"/>
  <c r="AI1993" i="1"/>
  <c r="AH1990" i="1"/>
  <c r="AI1990" i="1"/>
  <c r="AH1991" i="1"/>
  <c r="AI1991" i="1"/>
  <c r="AH1989" i="1"/>
  <c r="AI1989" i="1"/>
  <c r="AH1988" i="1"/>
  <c r="AI1988" i="1"/>
  <c r="AH1987" i="1"/>
  <c r="AI1987" i="1"/>
  <c r="AH1986" i="1"/>
  <c r="AI1986" i="1"/>
  <c r="AH1985" i="1"/>
  <c r="AI1985" i="1"/>
  <c r="AH1984" i="1"/>
  <c r="AI1984" i="1"/>
  <c r="AH1983" i="1"/>
  <c r="AI1983" i="1"/>
  <c r="AH1981" i="1"/>
  <c r="AI1981" i="1"/>
  <c r="AH1982" i="1"/>
  <c r="AI1982" i="1"/>
  <c r="AH1980" i="1"/>
  <c r="AI1980" i="1"/>
  <c r="AH1979" i="1"/>
  <c r="AI1979" i="1"/>
  <c r="AH1978" i="1"/>
  <c r="AI1978" i="1"/>
  <c r="AH1977" i="1"/>
  <c r="AI1977" i="1"/>
  <c r="AH1976" i="1"/>
  <c r="AI1976" i="1"/>
  <c r="AH1975" i="1"/>
  <c r="AI1975" i="1"/>
  <c r="AH1974" i="1"/>
  <c r="AI1974" i="1"/>
  <c r="AH1973" i="1"/>
  <c r="AI1973" i="1"/>
  <c r="AH1972" i="1"/>
  <c r="AI1972" i="1"/>
  <c r="AH1971" i="1"/>
  <c r="AI1971" i="1"/>
  <c r="AH1969" i="1"/>
  <c r="AI1969" i="1"/>
  <c r="AH1970" i="1"/>
  <c r="AI1970" i="1"/>
  <c r="AH1968" i="1"/>
  <c r="AI1968" i="1"/>
  <c r="AH1967" i="1"/>
  <c r="AI1967" i="1"/>
  <c r="AH1966" i="1"/>
  <c r="AI1966" i="1"/>
  <c r="AH1964" i="1"/>
  <c r="AI1964" i="1"/>
  <c r="AH1963" i="1"/>
  <c r="AI1963" i="1"/>
  <c r="AH1965" i="1"/>
  <c r="AI1965" i="1"/>
  <c r="AH1957" i="1"/>
  <c r="AI1957" i="1"/>
  <c r="AH1962" i="1"/>
  <c r="AI1962" i="1"/>
  <c r="AH1958" i="1"/>
  <c r="AI1958" i="1"/>
  <c r="AH1959" i="1"/>
  <c r="AI1959" i="1"/>
  <c r="AH1961" i="1"/>
  <c r="AI1961" i="1"/>
  <c r="AH1960" i="1"/>
  <c r="AI1960" i="1"/>
  <c r="AH1955" i="1"/>
  <c r="AI1955" i="1"/>
  <c r="AH1956" i="1"/>
  <c r="AI1956" i="1"/>
  <c r="AH1954" i="1"/>
  <c r="AI1954" i="1"/>
  <c r="AH1953" i="1"/>
  <c r="AI1953" i="1"/>
  <c r="AH1952" i="1"/>
  <c r="AI1952" i="1"/>
  <c r="AH1951" i="1"/>
  <c r="AI1951" i="1"/>
  <c r="AH1950" i="1"/>
  <c r="AI1950" i="1"/>
  <c r="AH1949" i="1"/>
  <c r="AI1949" i="1"/>
  <c r="AH1947" i="1"/>
  <c r="AI1947" i="1"/>
  <c r="AH1948" i="1"/>
  <c r="AI1948" i="1"/>
  <c r="AH1946" i="1"/>
  <c r="AI1946" i="1"/>
  <c r="AH1945" i="1"/>
  <c r="AI1945" i="1"/>
  <c r="AH1944" i="1"/>
  <c r="AI1944" i="1"/>
  <c r="AH1943" i="1"/>
  <c r="AI1943" i="1"/>
  <c r="AH1942" i="1"/>
  <c r="AI1942" i="1"/>
  <c r="AH1941" i="1"/>
  <c r="AI1941" i="1"/>
  <c r="AH1940" i="1"/>
  <c r="AI1940" i="1"/>
  <c r="AH1939" i="1"/>
  <c r="AI1939" i="1"/>
  <c r="AH1938" i="1"/>
  <c r="AI1938" i="1"/>
  <c r="AH1935" i="1"/>
  <c r="AI1935" i="1"/>
  <c r="AH1936" i="1"/>
  <c r="AI1936" i="1"/>
  <c r="AH1937" i="1"/>
  <c r="AI1937" i="1"/>
  <c r="AH1934" i="1"/>
  <c r="AI1934" i="1"/>
  <c r="AH1932" i="1"/>
  <c r="AI1932" i="1"/>
  <c r="AH1933" i="1"/>
  <c r="AI1933" i="1"/>
  <c r="AH1930" i="1"/>
  <c r="AI1930" i="1"/>
  <c r="AH1931" i="1"/>
  <c r="AI1931" i="1"/>
  <c r="AH1928" i="1"/>
  <c r="AI1928" i="1"/>
  <c r="AH1929" i="1"/>
  <c r="AI1929" i="1"/>
  <c r="AH1927" i="1"/>
  <c r="AI1927" i="1"/>
  <c r="AH1926" i="1"/>
  <c r="AI1926" i="1"/>
  <c r="AH1925" i="1"/>
  <c r="AI1925" i="1"/>
  <c r="AH1924" i="1"/>
  <c r="AI1924" i="1"/>
  <c r="AH1923" i="1"/>
  <c r="AI1923" i="1"/>
  <c r="AH1922" i="1"/>
  <c r="AI1922" i="1"/>
  <c r="AH1921" i="1"/>
  <c r="AI1921" i="1"/>
  <c r="AH1920" i="1"/>
  <c r="AI1920" i="1"/>
  <c r="AH1919" i="1"/>
  <c r="AI1919" i="1"/>
  <c r="AH1918" i="1"/>
  <c r="AI1918" i="1"/>
  <c r="AH1917" i="1"/>
  <c r="AI1917" i="1"/>
  <c r="AH1915" i="1"/>
  <c r="AI1915" i="1"/>
  <c r="AH1916" i="1"/>
  <c r="AI1916" i="1"/>
  <c r="AH1913" i="1"/>
  <c r="AI1913" i="1"/>
  <c r="AH1914" i="1"/>
  <c r="AI1914" i="1"/>
  <c r="AH1912" i="1"/>
  <c r="AI1912" i="1"/>
  <c r="AH1911" i="1"/>
  <c r="AI1911" i="1"/>
  <c r="AH1909" i="1"/>
  <c r="AI1909" i="1"/>
  <c r="AH1910" i="1"/>
  <c r="AI1910" i="1"/>
  <c r="AH1907" i="1"/>
  <c r="AI1907" i="1"/>
  <c r="AH1906" i="1"/>
  <c r="AI1906" i="1"/>
  <c r="AH1908" i="1"/>
  <c r="AI1908" i="1"/>
  <c r="AH1905" i="1"/>
  <c r="AI1905" i="1"/>
  <c r="AH1904" i="1"/>
  <c r="AI1904" i="1"/>
  <c r="AH1903" i="1"/>
  <c r="AI1903" i="1"/>
  <c r="AH1902" i="1"/>
  <c r="AI1902" i="1"/>
  <c r="AH1901" i="1"/>
  <c r="AI1901" i="1"/>
  <c r="AH1900" i="1"/>
  <c r="AI1900" i="1"/>
  <c r="AH1899" i="1"/>
  <c r="AI1899" i="1"/>
  <c r="AH1898" i="1"/>
  <c r="AI1898" i="1"/>
  <c r="AH1897" i="1"/>
  <c r="AI1897" i="1"/>
  <c r="AH1896" i="1"/>
  <c r="AI1896" i="1"/>
  <c r="AH1894" i="1"/>
  <c r="AI1894" i="1"/>
  <c r="AH1895" i="1"/>
  <c r="AI1895" i="1"/>
  <c r="AH1893" i="1"/>
  <c r="AI1893" i="1"/>
  <c r="AH1892" i="1"/>
  <c r="AI1892" i="1"/>
  <c r="AH1890" i="1"/>
  <c r="AI1890" i="1"/>
  <c r="AH1891" i="1"/>
  <c r="AI1891" i="1"/>
  <c r="AH1887" i="1"/>
  <c r="AI1887" i="1"/>
  <c r="AH1889" i="1"/>
  <c r="AI1889" i="1"/>
  <c r="AH1888" i="1"/>
  <c r="AI1888" i="1"/>
  <c r="AH1886" i="1"/>
  <c r="AI1886" i="1"/>
  <c r="AH1885" i="1"/>
  <c r="AI1885" i="1"/>
  <c r="AH1884" i="1"/>
  <c r="AI1884" i="1"/>
  <c r="AH1883" i="1"/>
  <c r="AI1883" i="1"/>
  <c r="AH1882" i="1"/>
  <c r="AI1882" i="1"/>
  <c r="AH1880" i="1"/>
  <c r="AI1880" i="1"/>
  <c r="AH1881" i="1"/>
  <c r="AI1881" i="1"/>
  <c r="AH1879" i="1"/>
  <c r="AI1879" i="1"/>
  <c r="AH1878" i="1"/>
  <c r="AI1878" i="1"/>
  <c r="AH1876" i="1"/>
  <c r="AI1876" i="1"/>
  <c r="AH1877" i="1"/>
  <c r="AI1877" i="1"/>
  <c r="AH1874" i="1"/>
  <c r="AI1874" i="1"/>
  <c r="AH1875" i="1"/>
  <c r="AI1875" i="1"/>
  <c r="AH1873" i="1"/>
  <c r="AI1873" i="1"/>
  <c r="AH1872" i="1"/>
  <c r="AI1872" i="1"/>
  <c r="AH1871" i="1"/>
  <c r="AI1871" i="1"/>
  <c r="AH1870" i="1"/>
  <c r="AI1870" i="1"/>
  <c r="AH1869" i="1"/>
  <c r="AI1869" i="1"/>
  <c r="AH1868" i="1"/>
  <c r="AI1868" i="1"/>
  <c r="AH1867" i="1"/>
  <c r="AI1867" i="1"/>
  <c r="AH1866" i="1"/>
  <c r="AI1866" i="1"/>
  <c r="AH1864" i="1"/>
  <c r="AI1864" i="1"/>
  <c r="AH1865" i="1"/>
  <c r="AI1865" i="1"/>
  <c r="AH1863" i="1"/>
  <c r="AI1863" i="1"/>
  <c r="AH1862" i="1"/>
  <c r="AI1862" i="1"/>
  <c r="AH1861" i="1"/>
  <c r="AI1861" i="1"/>
  <c r="AH1860" i="1"/>
  <c r="AI1860" i="1"/>
  <c r="AH1859" i="1"/>
  <c r="AI1859" i="1"/>
  <c r="AH1858" i="1"/>
  <c r="AI1858" i="1"/>
  <c r="AH1857" i="1"/>
  <c r="AI1857" i="1"/>
  <c r="AH1856" i="1"/>
  <c r="AI1856" i="1"/>
  <c r="AH1853" i="1"/>
  <c r="AI1853" i="1"/>
  <c r="AH1854" i="1"/>
  <c r="AI1854" i="1"/>
  <c r="AH1855" i="1"/>
  <c r="AI1855" i="1"/>
  <c r="AH1852" i="1"/>
  <c r="AI1852" i="1"/>
  <c r="AH1851" i="1"/>
  <c r="AI1851" i="1"/>
  <c r="AH1850" i="1"/>
  <c r="AI1850" i="1"/>
  <c r="AH1849" i="1"/>
  <c r="AI1849" i="1"/>
  <c r="AH1847" i="1"/>
  <c r="AI1847" i="1"/>
  <c r="AH1848" i="1"/>
  <c r="AI1848" i="1"/>
  <c r="AH1846" i="1"/>
  <c r="AI1846" i="1"/>
  <c r="AH1845" i="1"/>
  <c r="AI1845" i="1"/>
  <c r="AH1844" i="1"/>
  <c r="AI1844" i="1"/>
  <c r="AH1842" i="1"/>
  <c r="AI1842" i="1"/>
  <c r="AH1843" i="1"/>
  <c r="AI1843" i="1"/>
  <c r="AH1840" i="1"/>
  <c r="AI1840" i="1"/>
  <c r="AH1841" i="1"/>
  <c r="AI1841" i="1"/>
  <c r="AH1839" i="1"/>
  <c r="AI1839" i="1"/>
  <c r="AH1838" i="1"/>
  <c r="AI1838" i="1"/>
  <c r="AH1837" i="1"/>
  <c r="AI1837" i="1"/>
  <c r="AH1832" i="1"/>
  <c r="AI1832" i="1"/>
  <c r="AH1830" i="1"/>
  <c r="AI1830" i="1"/>
  <c r="AH1836" i="1"/>
  <c r="AI1836" i="1"/>
  <c r="AH1834" i="1"/>
  <c r="AI1834" i="1"/>
  <c r="AH1833" i="1"/>
  <c r="AI1833" i="1"/>
  <c r="AH1831" i="1"/>
  <c r="AI1831" i="1"/>
  <c r="AH1835" i="1"/>
  <c r="AI1835" i="1"/>
  <c r="AH1829" i="1"/>
  <c r="AI1829" i="1"/>
  <c r="AH1828" i="1"/>
  <c r="AI1828" i="1"/>
  <c r="AH1827" i="1"/>
  <c r="AI1827" i="1"/>
  <c r="AH1826" i="1"/>
  <c r="AI1826" i="1"/>
  <c r="AH1825" i="1"/>
  <c r="AI1825" i="1"/>
  <c r="AH1823" i="1"/>
  <c r="AI1823" i="1"/>
  <c r="AH1824" i="1"/>
  <c r="AI1824" i="1"/>
  <c r="AH1822" i="1"/>
  <c r="AI1822" i="1"/>
  <c r="AH1821" i="1"/>
  <c r="AI1821" i="1"/>
  <c r="AH1820" i="1"/>
  <c r="AI1820" i="1"/>
  <c r="AH1819" i="1"/>
  <c r="AI1819" i="1"/>
  <c r="AH1818" i="1"/>
  <c r="AI1818" i="1"/>
  <c r="AH1817" i="1"/>
  <c r="AI1817" i="1"/>
  <c r="AH1815" i="1"/>
  <c r="AI1815" i="1"/>
  <c r="AH1816" i="1"/>
  <c r="AI1816" i="1"/>
  <c r="AH1814" i="1"/>
  <c r="AI1814" i="1"/>
  <c r="AH1813" i="1"/>
  <c r="AI1813" i="1"/>
  <c r="AH1812" i="1"/>
  <c r="AI1812" i="1"/>
  <c r="AH1811" i="1"/>
  <c r="AI1811" i="1"/>
  <c r="AH1810" i="1"/>
  <c r="AI1810" i="1"/>
  <c r="AH1809" i="1"/>
  <c r="AI1809" i="1"/>
  <c r="AH1808" i="1"/>
  <c r="AI1808" i="1"/>
  <c r="AH1807" i="1"/>
  <c r="AI1807" i="1"/>
  <c r="AH1806" i="1"/>
  <c r="AI1806" i="1"/>
  <c r="AH1805" i="1"/>
  <c r="AI1805" i="1"/>
  <c r="AH1804" i="1"/>
  <c r="AI1804" i="1"/>
  <c r="AH1803" i="1"/>
  <c r="AI1803" i="1"/>
  <c r="AH1802" i="1"/>
  <c r="AI1802" i="1"/>
  <c r="AH1801" i="1"/>
  <c r="AI1801" i="1"/>
  <c r="AH1800" i="1"/>
  <c r="AI1800" i="1"/>
  <c r="AH1799" i="1"/>
  <c r="AI1799" i="1"/>
  <c r="AH1798" i="1"/>
  <c r="AI1798" i="1"/>
  <c r="AH1796" i="1"/>
  <c r="AI1796" i="1"/>
  <c r="AH1797" i="1"/>
  <c r="AI1797" i="1"/>
  <c r="AH1795" i="1"/>
  <c r="AI1795" i="1"/>
  <c r="AH1793" i="1"/>
  <c r="AI1793" i="1"/>
  <c r="AH1794" i="1"/>
  <c r="AI1794" i="1"/>
  <c r="AH1792" i="1"/>
  <c r="AI1792" i="1"/>
  <c r="AH1791" i="1"/>
  <c r="AI1791" i="1"/>
  <c r="AH1790" i="1"/>
  <c r="AI1790" i="1"/>
  <c r="AH1789" i="1"/>
  <c r="AI1789" i="1"/>
  <c r="AH1788" i="1"/>
  <c r="AI1788" i="1"/>
  <c r="AH1787" i="1"/>
  <c r="AI1787" i="1"/>
  <c r="AH1786" i="1"/>
  <c r="AI1786" i="1"/>
  <c r="AH1785" i="1"/>
  <c r="AI1785" i="1"/>
  <c r="AH1784" i="1"/>
  <c r="AI1784" i="1"/>
  <c r="AH1783" i="1"/>
  <c r="AI1783" i="1"/>
  <c r="AH1782" i="1"/>
  <c r="AI1782" i="1"/>
  <c r="AH1780" i="1"/>
  <c r="AI1780" i="1"/>
  <c r="AH1781" i="1"/>
  <c r="AI1781" i="1"/>
  <c r="AH1779" i="1"/>
  <c r="AI1779" i="1"/>
  <c r="AH1778" i="1"/>
  <c r="AI1778" i="1"/>
  <c r="AH1777" i="1"/>
  <c r="AI1777" i="1"/>
  <c r="AH1776" i="1"/>
  <c r="AI1776" i="1"/>
  <c r="AH1775" i="1"/>
  <c r="AI1775" i="1"/>
  <c r="AH1774" i="1"/>
  <c r="AI1774" i="1"/>
  <c r="AH1773" i="1"/>
  <c r="AI1773" i="1"/>
  <c r="AH1772" i="1"/>
  <c r="AI1772" i="1"/>
  <c r="AH1770" i="1"/>
  <c r="AI1770" i="1"/>
  <c r="AH1771" i="1"/>
  <c r="AI1771" i="1"/>
  <c r="AH1769" i="1"/>
  <c r="AI1769" i="1"/>
  <c r="AH1768" i="1"/>
  <c r="AI1768" i="1"/>
  <c r="AH1767" i="1"/>
  <c r="AI1767" i="1"/>
  <c r="AH1766" i="1"/>
  <c r="AI1766" i="1"/>
  <c r="AH1765" i="1"/>
  <c r="AI1765" i="1"/>
  <c r="AH1764" i="1"/>
  <c r="AI1764" i="1"/>
  <c r="AH1763" i="1"/>
  <c r="AI1763" i="1"/>
  <c r="AH1762" i="1"/>
  <c r="AI1762" i="1"/>
  <c r="AH1761" i="1"/>
  <c r="AI1761" i="1"/>
  <c r="AH1760" i="1"/>
  <c r="AI1760" i="1"/>
  <c r="AH1759" i="1"/>
  <c r="AI1759" i="1"/>
  <c r="AH1758" i="1"/>
  <c r="AI1758" i="1"/>
  <c r="AH1757" i="1"/>
  <c r="AI1757" i="1"/>
  <c r="AH1756" i="1"/>
  <c r="AI1756" i="1"/>
  <c r="AH1755" i="1"/>
  <c r="AI1755" i="1"/>
  <c r="AH1754" i="1"/>
  <c r="AI1754" i="1"/>
  <c r="AH1753" i="1"/>
  <c r="AI1753" i="1"/>
  <c r="AH1748" i="1"/>
  <c r="AI1748" i="1"/>
  <c r="AH1746" i="1"/>
  <c r="AI1746" i="1"/>
  <c r="AH1747" i="1"/>
  <c r="AI1747" i="1"/>
  <c r="AH1749" i="1"/>
  <c r="AI1749" i="1"/>
  <c r="AH1751" i="1"/>
  <c r="AI1751" i="1"/>
  <c r="AH1752" i="1"/>
  <c r="AI1752" i="1"/>
  <c r="AH1750" i="1"/>
  <c r="AI1750" i="1"/>
  <c r="AH1745" i="1"/>
  <c r="AI1745" i="1"/>
  <c r="AH1744" i="1"/>
  <c r="AI1744" i="1"/>
  <c r="AH1743" i="1"/>
  <c r="AI1743" i="1"/>
  <c r="AH1740" i="1"/>
  <c r="AI1740" i="1"/>
  <c r="AH1741" i="1"/>
  <c r="AI1741" i="1"/>
  <c r="AH1742" i="1"/>
  <c r="AI1742" i="1"/>
  <c r="AH1739" i="1"/>
  <c r="AI1739" i="1"/>
  <c r="AH1738" i="1"/>
  <c r="AI1738" i="1"/>
  <c r="AH1737" i="1"/>
  <c r="AI1737" i="1"/>
  <c r="AH1736" i="1"/>
  <c r="AI1736" i="1"/>
  <c r="AH1734" i="1"/>
  <c r="AI1734" i="1"/>
  <c r="AH1735" i="1"/>
  <c r="AI1735" i="1"/>
  <c r="AH1733" i="1"/>
  <c r="AI1733" i="1"/>
  <c r="AH1732" i="1"/>
  <c r="AI1732" i="1"/>
  <c r="AH1731" i="1"/>
  <c r="AI1731" i="1"/>
  <c r="AH1730" i="1"/>
  <c r="AI1730" i="1"/>
  <c r="AH1729" i="1"/>
  <c r="AI1729" i="1"/>
  <c r="AH1727" i="1"/>
  <c r="AI1727" i="1"/>
  <c r="AH1728" i="1"/>
  <c r="AI1728" i="1"/>
  <c r="AH1722" i="1"/>
  <c r="AI1722" i="1"/>
  <c r="AH1723" i="1"/>
  <c r="AI1723" i="1"/>
  <c r="AH1724" i="1"/>
  <c r="AI1724" i="1"/>
  <c r="AH1725" i="1"/>
  <c r="AI1725" i="1"/>
  <c r="AH1726" i="1"/>
  <c r="AI1726" i="1"/>
  <c r="AH1721" i="1"/>
  <c r="AI1721" i="1"/>
  <c r="AH1720" i="1"/>
  <c r="AI1720" i="1"/>
  <c r="AH1719" i="1"/>
  <c r="AI1719" i="1"/>
  <c r="AH1718" i="1"/>
  <c r="AI1718" i="1"/>
  <c r="AH1717" i="1"/>
  <c r="AI1717" i="1"/>
  <c r="AH1716" i="1"/>
  <c r="AI1716" i="1"/>
  <c r="AH1715" i="1"/>
  <c r="AI1715" i="1"/>
  <c r="AH1714" i="1"/>
  <c r="AI1714" i="1"/>
  <c r="AH1713" i="1"/>
  <c r="AI1713" i="1"/>
  <c r="AH1712" i="1"/>
  <c r="AI1712" i="1"/>
  <c r="AH1711" i="1"/>
  <c r="AI1711" i="1"/>
  <c r="AH1710" i="1"/>
  <c r="AI1710" i="1"/>
  <c r="AH1709" i="1"/>
  <c r="AI1709" i="1"/>
  <c r="AH1708" i="1"/>
  <c r="AI1708" i="1"/>
  <c r="AH1707" i="1"/>
  <c r="AI1707" i="1"/>
  <c r="AH1706" i="1"/>
  <c r="AI1706" i="1"/>
  <c r="AH1705" i="1"/>
  <c r="AI1705" i="1"/>
  <c r="AH1704" i="1"/>
  <c r="AI1704" i="1"/>
  <c r="AH1703" i="1"/>
  <c r="AI1703" i="1"/>
  <c r="AH1702" i="1"/>
  <c r="AI1702" i="1"/>
  <c r="AH1701" i="1"/>
  <c r="AI1701" i="1"/>
  <c r="AH1700" i="1"/>
  <c r="AI1700" i="1"/>
  <c r="AH1699" i="1"/>
  <c r="AI1699" i="1"/>
  <c r="AH1698" i="1"/>
  <c r="AI1698" i="1"/>
  <c r="AH1697" i="1"/>
  <c r="AI1697" i="1"/>
  <c r="AH1696" i="1"/>
  <c r="AI1696" i="1"/>
  <c r="AH1695" i="1"/>
  <c r="AI1695" i="1"/>
  <c r="AH1694" i="1"/>
  <c r="AI1694" i="1"/>
  <c r="AH1693" i="1"/>
  <c r="AI1693" i="1"/>
  <c r="AH1692" i="1"/>
  <c r="AI1692" i="1"/>
  <c r="AH1691" i="1"/>
  <c r="AI1691" i="1"/>
  <c r="AH1690" i="1"/>
  <c r="AI1690" i="1"/>
  <c r="AH1689" i="1"/>
  <c r="AI1689" i="1"/>
  <c r="AH1687" i="1"/>
  <c r="AI1687" i="1"/>
  <c r="AH1688" i="1"/>
  <c r="AI1688" i="1"/>
  <c r="AH1686" i="1"/>
  <c r="AI1686" i="1"/>
  <c r="AH1684" i="1"/>
  <c r="AI1684" i="1"/>
  <c r="AH1685" i="1"/>
  <c r="AI1685" i="1"/>
  <c r="AH1683" i="1"/>
  <c r="AI1683" i="1"/>
  <c r="AH1682" i="1"/>
  <c r="AI1682" i="1"/>
  <c r="AH1681" i="1"/>
  <c r="AI1681" i="1"/>
  <c r="AH1680" i="1"/>
  <c r="AI1680" i="1"/>
  <c r="AH1679" i="1"/>
  <c r="AI1679" i="1"/>
  <c r="AH1678" i="1"/>
  <c r="AI1678" i="1"/>
  <c r="AH1677" i="1"/>
  <c r="AI1677" i="1"/>
  <c r="AH1676" i="1"/>
  <c r="AI1676" i="1"/>
  <c r="AH1673" i="1"/>
  <c r="AI1673" i="1"/>
  <c r="AH1674" i="1"/>
  <c r="AI1674" i="1"/>
  <c r="AH1675" i="1"/>
  <c r="AI1675" i="1"/>
  <c r="AH1672" i="1"/>
  <c r="AI1672" i="1"/>
  <c r="AH1670" i="1"/>
  <c r="AI1670" i="1"/>
  <c r="AH1669" i="1"/>
  <c r="AI1669" i="1"/>
  <c r="AH1671" i="1"/>
  <c r="AI1671" i="1"/>
  <c r="AH1668" i="1"/>
  <c r="AI1668" i="1"/>
  <c r="AH1667" i="1"/>
  <c r="AI1667" i="1"/>
  <c r="AH1665" i="1"/>
  <c r="AI1665" i="1"/>
  <c r="AH1666" i="1"/>
  <c r="AI1666" i="1"/>
  <c r="AH1664" i="1"/>
  <c r="AI1664" i="1"/>
  <c r="AH1663" i="1"/>
  <c r="AI1663" i="1"/>
  <c r="AH1662" i="1"/>
  <c r="AI1662" i="1"/>
  <c r="AH1661" i="1"/>
  <c r="AI1661" i="1"/>
  <c r="AH1660" i="1"/>
  <c r="AI1660" i="1"/>
  <c r="AH1659" i="1"/>
  <c r="AI1659" i="1"/>
  <c r="AH1658" i="1"/>
  <c r="AI1658" i="1"/>
  <c r="AH1657" i="1"/>
  <c r="AI1657" i="1"/>
  <c r="AH1656" i="1"/>
  <c r="AI1656" i="1"/>
  <c r="AH1655" i="1"/>
  <c r="AI1655" i="1"/>
  <c r="AH1654" i="1"/>
  <c r="AI1654" i="1"/>
  <c r="AH1653" i="1"/>
  <c r="AI1653" i="1"/>
  <c r="AH1652" i="1"/>
  <c r="AI1652" i="1"/>
  <c r="AH1651" i="1"/>
  <c r="AI1651" i="1"/>
  <c r="AH1650" i="1"/>
  <c r="AI1650" i="1"/>
  <c r="AH1645" i="1"/>
  <c r="AI1645" i="1"/>
  <c r="AH1643" i="1"/>
  <c r="AI1643" i="1"/>
  <c r="AH1649" i="1"/>
  <c r="AI1649" i="1"/>
  <c r="AH1648" i="1"/>
  <c r="AI1648" i="1"/>
  <c r="AH1647" i="1"/>
  <c r="AI1647" i="1"/>
  <c r="AH1646" i="1"/>
  <c r="AI1646" i="1"/>
  <c r="AH1644" i="1"/>
  <c r="AI1644" i="1"/>
  <c r="AH1641" i="1"/>
  <c r="AI1641" i="1"/>
  <c r="AH1642" i="1"/>
  <c r="AI1642" i="1"/>
  <c r="AH1638" i="1"/>
  <c r="AI1638" i="1"/>
  <c r="AH1640" i="1"/>
  <c r="AI1640" i="1"/>
  <c r="AH1639" i="1"/>
  <c r="AI1639" i="1"/>
  <c r="AH1637" i="1"/>
  <c r="AI1637" i="1"/>
  <c r="AH1636" i="1"/>
  <c r="AI1636" i="1"/>
  <c r="AH1635" i="1"/>
  <c r="AI1635" i="1"/>
  <c r="AH1634" i="1"/>
  <c r="AI1634" i="1"/>
  <c r="AH1633" i="1"/>
  <c r="AI1633" i="1"/>
  <c r="AH1632" i="1"/>
  <c r="AI1632" i="1"/>
  <c r="AH1631" i="1"/>
  <c r="AI1631" i="1"/>
  <c r="AH1630" i="1"/>
  <c r="AI1630" i="1"/>
  <c r="AH1628" i="1"/>
  <c r="AI1628" i="1"/>
  <c r="AH1629" i="1"/>
  <c r="AI1629" i="1"/>
  <c r="AH1627" i="1"/>
  <c r="AI1627" i="1"/>
  <c r="AH1625" i="1"/>
  <c r="AI1625" i="1"/>
  <c r="AH1626" i="1"/>
  <c r="AI1626" i="1"/>
  <c r="AH1624" i="1"/>
  <c r="AI1624" i="1"/>
  <c r="AH1623" i="1"/>
  <c r="AI1623" i="1"/>
  <c r="AH1622" i="1"/>
  <c r="AI1622" i="1"/>
  <c r="AH1621" i="1"/>
  <c r="AI1621" i="1"/>
  <c r="AH1620" i="1"/>
  <c r="AI1620" i="1"/>
  <c r="AH1619" i="1"/>
  <c r="AI1619" i="1"/>
  <c r="AH1618" i="1"/>
  <c r="AI1618" i="1"/>
  <c r="AH1617" i="1"/>
  <c r="AI1617" i="1"/>
  <c r="AH1616" i="1"/>
  <c r="AI1616" i="1"/>
  <c r="AH1615" i="1"/>
  <c r="AI1615" i="1"/>
  <c r="AH1614" i="1"/>
  <c r="AI1614" i="1"/>
  <c r="AH1612" i="1"/>
  <c r="AI1612" i="1"/>
  <c r="AH1613" i="1"/>
  <c r="AI1613" i="1"/>
  <c r="AH1611" i="1"/>
  <c r="AI1611" i="1"/>
  <c r="AH1609" i="1"/>
  <c r="AI1609" i="1"/>
  <c r="AH1610" i="1"/>
  <c r="AI1610" i="1"/>
  <c r="AH1608" i="1"/>
  <c r="AI1608" i="1"/>
  <c r="AH1607" i="1"/>
  <c r="AI1607" i="1"/>
  <c r="AH1605" i="1"/>
  <c r="AI1605" i="1"/>
  <c r="AH1606" i="1"/>
  <c r="AI1606" i="1"/>
  <c r="AH1604" i="1"/>
  <c r="AI1604" i="1"/>
  <c r="AH1603" i="1"/>
  <c r="AI1603" i="1"/>
  <c r="AH1602" i="1"/>
  <c r="AI1602" i="1"/>
  <c r="AH1601" i="1"/>
  <c r="AI1601" i="1"/>
  <c r="AH1600" i="1"/>
  <c r="AI1600" i="1"/>
  <c r="AH1599" i="1"/>
  <c r="AI1599" i="1"/>
  <c r="AH1598" i="1"/>
  <c r="AI1598" i="1"/>
  <c r="AH1597" i="1"/>
  <c r="AI1597" i="1"/>
  <c r="AH1596" i="1"/>
  <c r="AI1596" i="1"/>
  <c r="AH1595" i="1"/>
  <c r="AI1595" i="1"/>
  <c r="AH1594" i="1"/>
  <c r="AI1594" i="1"/>
  <c r="AH1593" i="1"/>
  <c r="AI1593" i="1"/>
  <c r="AH1592" i="1"/>
  <c r="AI1592" i="1"/>
  <c r="AH1591" i="1"/>
  <c r="AI1591" i="1"/>
  <c r="AH1590" i="1"/>
  <c r="AI1590" i="1"/>
  <c r="AH1589" i="1"/>
  <c r="AI1589" i="1"/>
  <c r="AH1588" i="1"/>
  <c r="AI1588" i="1"/>
  <c r="AH1587" i="1"/>
  <c r="AI1587" i="1"/>
  <c r="AH1586" i="1"/>
  <c r="AI1586" i="1"/>
  <c r="AH1585" i="1"/>
  <c r="AI1585" i="1"/>
  <c r="AH1584" i="1"/>
  <c r="AI1584" i="1"/>
  <c r="AH1583" i="1"/>
  <c r="AI1583" i="1"/>
  <c r="AH1582" i="1"/>
  <c r="AI1582" i="1"/>
  <c r="AH1581" i="1"/>
  <c r="AI1581" i="1"/>
  <c r="AH1580" i="1"/>
  <c r="AI1580" i="1"/>
  <c r="AH1578" i="1"/>
  <c r="AI1578" i="1"/>
  <c r="AH1579" i="1"/>
  <c r="AI1579" i="1"/>
  <c r="AH1575" i="1"/>
  <c r="AI1575" i="1"/>
  <c r="AH1574" i="1"/>
  <c r="AI1574" i="1"/>
  <c r="AH1576" i="1"/>
  <c r="AI1576" i="1"/>
  <c r="AH1577" i="1"/>
  <c r="AI1577" i="1"/>
  <c r="AH1573" i="1"/>
  <c r="AI1573" i="1"/>
  <c r="AH1571" i="1"/>
  <c r="AI1571" i="1"/>
  <c r="AH1572" i="1"/>
  <c r="AI1572" i="1"/>
  <c r="AH1569" i="1"/>
  <c r="AI1569" i="1"/>
  <c r="AH1570" i="1"/>
  <c r="AI1570" i="1"/>
  <c r="AH1564" i="1"/>
  <c r="AI1564" i="1"/>
  <c r="AH1562" i="1"/>
  <c r="AI1562" i="1"/>
  <c r="AH1563" i="1"/>
  <c r="AI1563" i="1"/>
  <c r="AH1551" i="1"/>
  <c r="AI1551" i="1"/>
  <c r="AH1561" i="1"/>
  <c r="AI1561" i="1"/>
  <c r="AH1557" i="1"/>
  <c r="AI1557" i="1"/>
  <c r="AH1552" i="1"/>
  <c r="AI1552" i="1"/>
  <c r="AH1556" i="1"/>
  <c r="AI1556" i="1"/>
  <c r="AH1554" i="1"/>
  <c r="AI1554" i="1"/>
  <c r="AH1553" i="1"/>
  <c r="AI1553" i="1"/>
  <c r="AH1567" i="1"/>
  <c r="AI1567" i="1"/>
  <c r="AH1566" i="1"/>
  <c r="AI1566" i="1"/>
  <c r="AH1549" i="1"/>
  <c r="AI1549" i="1"/>
  <c r="AH1555" i="1"/>
  <c r="AI1555" i="1"/>
  <c r="AH1559" i="1"/>
  <c r="AI1559" i="1"/>
  <c r="AH1550" i="1"/>
  <c r="AI1550" i="1"/>
  <c r="AH1568" i="1"/>
  <c r="AI1568" i="1"/>
  <c r="AH1558" i="1"/>
  <c r="AI1558" i="1"/>
  <c r="AH1565" i="1"/>
  <c r="AI1565" i="1"/>
  <c r="AH1560" i="1"/>
  <c r="AI1560" i="1"/>
  <c r="AH1548" i="1"/>
  <c r="AI1548" i="1"/>
  <c r="AH1547" i="1"/>
  <c r="AI1547" i="1"/>
  <c r="AH1545" i="1"/>
  <c r="AI1545" i="1"/>
  <c r="AH1546" i="1"/>
  <c r="AI1546" i="1"/>
  <c r="AH1544" i="1"/>
  <c r="AI1544" i="1"/>
  <c r="AH1543" i="1"/>
  <c r="AI1543" i="1"/>
  <c r="AH1542" i="1"/>
  <c r="AI1542" i="1"/>
  <c r="AH1541" i="1"/>
  <c r="AI1541" i="1"/>
  <c r="AH1540" i="1"/>
  <c r="AI1540" i="1"/>
  <c r="AH1539" i="1"/>
  <c r="AI1539" i="1"/>
  <c r="AH1538" i="1"/>
  <c r="AI1538" i="1"/>
  <c r="AH1537" i="1"/>
  <c r="AI1537" i="1"/>
  <c r="AH1536" i="1"/>
  <c r="AI1536" i="1"/>
  <c r="AH1535" i="1"/>
  <c r="AI1535" i="1"/>
  <c r="AH1534" i="1"/>
  <c r="AI1534" i="1"/>
  <c r="AH1533" i="1"/>
  <c r="AI1533" i="1"/>
  <c r="AH1532" i="1"/>
  <c r="AI1532" i="1"/>
  <c r="AH1531" i="1"/>
  <c r="AI1531" i="1"/>
  <c r="AH1530" i="1"/>
  <c r="AI1530" i="1"/>
  <c r="AH1529" i="1"/>
  <c r="AI1529" i="1"/>
  <c r="AH1528" i="1"/>
  <c r="AI1528" i="1"/>
  <c r="AH1527" i="1"/>
  <c r="AI1527" i="1"/>
  <c r="AH1526" i="1"/>
  <c r="AI1526" i="1"/>
  <c r="AH1525" i="1"/>
  <c r="AI1525" i="1"/>
  <c r="AH1524" i="1"/>
  <c r="AI1524" i="1"/>
  <c r="AH1523" i="1"/>
  <c r="AI1523" i="1"/>
  <c r="AH1522" i="1"/>
  <c r="AI1522" i="1"/>
  <c r="AH1521" i="1"/>
  <c r="AI1521" i="1"/>
  <c r="AH1520" i="1"/>
  <c r="AI1520" i="1"/>
  <c r="AH1518" i="1"/>
  <c r="AI1518" i="1"/>
  <c r="AH1519" i="1"/>
  <c r="AI1519" i="1"/>
  <c r="AH1517" i="1"/>
  <c r="AI1517" i="1"/>
  <c r="AH1516" i="1"/>
  <c r="AI1516" i="1"/>
  <c r="AH1515" i="1"/>
  <c r="AI1515" i="1"/>
  <c r="AH1514" i="1"/>
  <c r="AI1514" i="1"/>
  <c r="AH1513" i="1"/>
  <c r="AI1513" i="1"/>
  <c r="AH1512" i="1"/>
  <c r="AI1512" i="1"/>
  <c r="AH1511" i="1"/>
  <c r="AI1511" i="1"/>
  <c r="AH1510" i="1"/>
  <c r="AI1510" i="1"/>
  <c r="AH1509" i="1"/>
  <c r="AI1509" i="1"/>
  <c r="AH1508" i="1"/>
  <c r="AI1508" i="1"/>
  <c r="AH1507" i="1"/>
  <c r="AI1507" i="1"/>
  <c r="AH1505" i="1"/>
  <c r="AI1505" i="1"/>
  <c r="AH1506" i="1"/>
  <c r="AI1506" i="1"/>
  <c r="AH1503" i="1"/>
  <c r="AI1503" i="1"/>
  <c r="AH1501" i="1"/>
  <c r="AI1501" i="1"/>
  <c r="AH1502" i="1"/>
  <c r="AI1502" i="1"/>
  <c r="AH1504" i="1"/>
  <c r="AI1504" i="1"/>
  <c r="AH1500" i="1"/>
  <c r="AI1500" i="1"/>
  <c r="AH1496" i="1"/>
  <c r="AI1496" i="1"/>
  <c r="AH1497" i="1"/>
  <c r="AI1497" i="1"/>
  <c r="AH1498" i="1"/>
  <c r="AI1498" i="1"/>
  <c r="AH1499" i="1"/>
  <c r="AI1499" i="1"/>
  <c r="AH1495" i="1"/>
  <c r="AI1495" i="1"/>
  <c r="AH1493" i="1"/>
  <c r="AI1493" i="1"/>
  <c r="AH1494" i="1"/>
  <c r="AI1494" i="1"/>
  <c r="AH1492" i="1"/>
  <c r="AI1492" i="1"/>
  <c r="AH1491" i="1"/>
  <c r="AI1491" i="1"/>
  <c r="AH1490" i="1"/>
  <c r="AI1490" i="1"/>
  <c r="AH1489" i="1"/>
  <c r="AI1489" i="1"/>
  <c r="AH1487" i="1"/>
  <c r="AI1487" i="1"/>
  <c r="AH1488" i="1"/>
  <c r="AI1488" i="1"/>
  <c r="AH1486" i="1"/>
  <c r="AI1486" i="1"/>
  <c r="AH1485" i="1"/>
  <c r="AI1485" i="1"/>
  <c r="AH1484" i="1"/>
  <c r="AI1484" i="1"/>
  <c r="AH1483" i="1"/>
  <c r="AI1483" i="1"/>
  <c r="AH1482" i="1"/>
  <c r="AI1482" i="1"/>
  <c r="AH1479" i="1"/>
  <c r="AI1479" i="1"/>
  <c r="AH1478" i="1"/>
  <c r="AI1478" i="1"/>
  <c r="AH1481" i="1"/>
  <c r="AI1481" i="1"/>
  <c r="AH1480" i="1"/>
  <c r="AI1480" i="1"/>
  <c r="AH1477" i="1"/>
  <c r="AI1477" i="1"/>
  <c r="AH1476" i="1"/>
  <c r="AI1476" i="1"/>
  <c r="AH1475" i="1"/>
  <c r="AI1475" i="1"/>
  <c r="AH1472" i="1"/>
  <c r="AI1472" i="1"/>
  <c r="AH1474" i="1"/>
  <c r="AI1474" i="1"/>
  <c r="AH1473" i="1"/>
  <c r="AI1473" i="1"/>
  <c r="AH1471" i="1"/>
  <c r="AI1471" i="1"/>
  <c r="AH1470" i="1"/>
  <c r="AI1470" i="1"/>
  <c r="AH1469" i="1"/>
  <c r="AI1469" i="1"/>
  <c r="AH1468" i="1"/>
  <c r="AI1468" i="1"/>
  <c r="AH1467" i="1"/>
  <c r="AI1467" i="1"/>
  <c r="AH1466" i="1"/>
  <c r="AI1466" i="1"/>
  <c r="AH1465" i="1"/>
  <c r="AI1465" i="1"/>
  <c r="AH1464" i="1"/>
  <c r="AI1464" i="1"/>
  <c r="AH1463" i="1"/>
  <c r="AI1463" i="1"/>
  <c r="AH1462" i="1"/>
  <c r="AI1462" i="1"/>
  <c r="AH1461" i="1"/>
  <c r="AI1461" i="1"/>
  <c r="AH1460" i="1"/>
  <c r="AI1460" i="1"/>
  <c r="AH1459" i="1"/>
  <c r="AI1459" i="1"/>
  <c r="AH1457" i="1"/>
  <c r="AI1457" i="1"/>
  <c r="AH1458" i="1"/>
  <c r="AI1458" i="1"/>
  <c r="AH1456" i="1"/>
  <c r="AI1456" i="1"/>
  <c r="AH1455" i="1"/>
  <c r="AI1455" i="1"/>
  <c r="AH1454" i="1"/>
  <c r="AI1454" i="1"/>
  <c r="AH1453" i="1"/>
  <c r="AI1453" i="1"/>
  <c r="AH1452" i="1"/>
  <c r="AI1452" i="1"/>
  <c r="AH1451" i="1"/>
  <c r="AI1451" i="1"/>
  <c r="AH1450" i="1"/>
  <c r="AI1450" i="1"/>
  <c r="AH1449" i="1"/>
  <c r="AI1449" i="1"/>
  <c r="AH1448" i="1"/>
  <c r="AI1448" i="1"/>
  <c r="AH1447" i="1"/>
  <c r="AI1447" i="1"/>
  <c r="AH1444" i="1"/>
  <c r="AI1444" i="1"/>
  <c r="AH1445" i="1"/>
  <c r="AI1445" i="1"/>
  <c r="AH1446" i="1"/>
  <c r="AI1446" i="1"/>
  <c r="AH1443" i="1"/>
  <c r="AI1443" i="1"/>
  <c r="AH1442" i="1"/>
  <c r="AI1442" i="1"/>
  <c r="AH1441" i="1"/>
  <c r="AI1441" i="1"/>
  <c r="AH1440" i="1"/>
  <c r="AI1440" i="1"/>
  <c r="AH1439" i="1"/>
  <c r="AI1439" i="1"/>
  <c r="AH1438" i="1"/>
  <c r="AI1438" i="1"/>
  <c r="AH1437" i="1"/>
  <c r="AI1437" i="1"/>
  <c r="AH1436" i="1"/>
  <c r="AI1436" i="1"/>
  <c r="AH1434" i="1"/>
  <c r="AI1434" i="1"/>
  <c r="AH1435" i="1"/>
  <c r="AI1435" i="1"/>
  <c r="AH1433" i="1"/>
  <c r="AI1433" i="1"/>
  <c r="AH1432" i="1"/>
  <c r="AI1432" i="1"/>
  <c r="AH1431" i="1"/>
  <c r="AI1431" i="1"/>
  <c r="AH1429" i="1"/>
  <c r="AI1429" i="1"/>
  <c r="AH1430" i="1"/>
  <c r="AI1430" i="1"/>
  <c r="AH1427" i="1"/>
  <c r="AI1427" i="1"/>
  <c r="AH1428" i="1"/>
  <c r="AI1428" i="1"/>
  <c r="AH1426" i="1"/>
  <c r="AI1426" i="1"/>
  <c r="AH1425" i="1"/>
  <c r="AI1425" i="1"/>
  <c r="AH1423" i="1"/>
  <c r="AI1423" i="1"/>
  <c r="AH1424" i="1"/>
  <c r="AI1424" i="1"/>
  <c r="AH1421" i="1"/>
  <c r="AI1421" i="1"/>
  <c r="AH1422" i="1"/>
  <c r="AI1422" i="1"/>
  <c r="AH1420" i="1"/>
  <c r="AI1420" i="1"/>
  <c r="AH1418" i="1"/>
  <c r="AI1418" i="1"/>
  <c r="AH1419" i="1"/>
  <c r="AI1419" i="1"/>
  <c r="AH1417" i="1"/>
  <c r="AI1417" i="1"/>
  <c r="AH1416" i="1"/>
  <c r="AI1416" i="1"/>
  <c r="AH1415" i="1"/>
  <c r="AI1415" i="1"/>
  <c r="AH1414" i="1"/>
  <c r="AI1414" i="1"/>
  <c r="AH1413" i="1"/>
  <c r="AI1413" i="1"/>
  <c r="AH1412" i="1"/>
  <c r="AI1412" i="1"/>
  <c r="AH1411" i="1"/>
  <c r="AI1411" i="1"/>
  <c r="AH1410" i="1"/>
  <c r="AI1410" i="1"/>
  <c r="AH1406" i="1"/>
  <c r="AI1406" i="1"/>
  <c r="AH1408" i="1"/>
  <c r="AI1408" i="1"/>
  <c r="AH1409" i="1"/>
  <c r="AI1409" i="1"/>
  <c r="AH1405" i="1"/>
  <c r="AI1405" i="1"/>
  <c r="AH1407" i="1"/>
  <c r="AI1407" i="1"/>
  <c r="AH1403" i="1"/>
  <c r="AI1403" i="1"/>
  <c r="AH1404" i="1"/>
  <c r="AI1404" i="1"/>
  <c r="AH1402" i="1"/>
  <c r="AI1402" i="1"/>
  <c r="AH1400" i="1"/>
  <c r="AI1400" i="1"/>
  <c r="AH1401" i="1"/>
  <c r="AI1401" i="1"/>
  <c r="AH1397" i="1"/>
  <c r="AI1397" i="1"/>
  <c r="AH1398" i="1"/>
  <c r="AI1398" i="1"/>
  <c r="AH1399" i="1"/>
  <c r="AI1399" i="1"/>
  <c r="AH1396" i="1"/>
  <c r="AI1396" i="1"/>
  <c r="AH1395" i="1"/>
  <c r="AI1395" i="1"/>
  <c r="AH1393" i="1"/>
  <c r="AI1393" i="1"/>
  <c r="AH1394" i="1"/>
  <c r="AI1394" i="1"/>
  <c r="AH1392" i="1"/>
  <c r="AI1392" i="1"/>
  <c r="AH1391" i="1"/>
  <c r="AI1391" i="1"/>
  <c r="AH1390" i="1"/>
  <c r="AI1390" i="1"/>
  <c r="AH1389" i="1"/>
  <c r="AI1389" i="1"/>
  <c r="AH1388" i="1"/>
  <c r="AI1388" i="1"/>
  <c r="AH1387" i="1"/>
  <c r="AI1387" i="1"/>
  <c r="AH1385" i="1"/>
  <c r="AI1385" i="1"/>
  <c r="AH1386" i="1"/>
  <c r="AI1386" i="1"/>
  <c r="AH1382" i="1"/>
  <c r="AI1382" i="1"/>
  <c r="AH1384" i="1"/>
  <c r="AI1384" i="1"/>
  <c r="AH1383" i="1"/>
  <c r="AI1383" i="1"/>
  <c r="AH1381" i="1"/>
  <c r="AI1381" i="1"/>
  <c r="AH1380" i="1"/>
  <c r="AI1380" i="1"/>
  <c r="AH1379" i="1"/>
  <c r="AI1379" i="1"/>
  <c r="AH1378" i="1"/>
  <c r="AI1378" i="1"/>
  <c r="AH1377" i="1"/>
  <c r="AI1377" i="1"/>
  <c r="AH1376" i="1"/>
  <c r="AI1376" i="1"/>
  <c r="AH1375" i="1"/>
  <c r="AI1375" i="1"/>
  <c r="AH1374" i="1"/>
  <c r="AI1374" i="1"/>
  <c r="AH1373" i="1"/>
  <c r="AI1373" i="1"/>
  <c r="AH1372" i="1"/>
  <c r="AI1372" i="1"/>
  <c r="AH1371" i="1"/>
  <c r="AI1371" i="1"/>
  <c r="AH1369" i="1"/>
  <c r="AI1369" i="1"/>
  <c r="AH1370" i="1"/>
  <c r="AI1370" i="1"/>
  <c r="AH1368" i="1"/>
  <c r="AI1368" i="1"/>
  <c r="AH1367" i="1"/>
  <c r="AI1367" i="1"/>
  <c r="AH1366" i="1"/>
  <c r="AI1366" i="1"/>
  <c r="AH1365" i="1"/>
  <c r="AI1365" i="1"/>
  <c r="AH1364" i="1"/>
  <c r="AI1364" i="1"/>
  <c r="AH1363" i="1"/>
  <c r="AI1363" i="1"/>
  <c r="AH1360" i="1"/>
  <c r="AI1360" i="1"/>
  <c r="AH1361" i="1"/>
  <c r="AI1361" i="1"/>
  <c r="AH1362" i="1"/>
  <c r="AI1362" i="1"/>
  <c r="AH1359" i="1"/>
  <c r="AI1359" i="1"/>
  <c r="AH1358" i="1"/>
  <c r="AI1358" i="1"/>
  <c r="AH1357" i="1"/>
  <c r="AI1357" i="1"/>
  <c r="AH1356" i="1"/>
  <c r="AI1356" i="1"/>
  <c r="AH1355" i="1"/>
  <c r="AI1355" i="1"/>
  <c r="AH1354" i="1"/>
  <c r="AI1354" i="1"/>
  <c r="AH1353" i="1"/>
  <c r="AI1353" i="1"/>
  <c r="AH1351" i="1"/>
  <c r="AI1351" i="1"/>
  <c r="AH1352" i="1"/>
  <c r="AI1352" i="1"/>
  <c r="AH1350" i="1"/>
  <c r="AI1350" i="1"/>
  <c r="AH1349" i="1"/>
  <c r="AI1349" i="1"/>
  <c r="AH1348" i="1"/>
  <c r="AI1348" i="1"/>
  <c r="AH1347" i="1"/>
  <c r="AI1347" i="1"/>
  <c r="AH1344" i="1"/>
  <c r="AI1344" i="1"/>
  <c r="AH1346" i="1"/>
  <c r="AI1346" i="1"/>
  <c r="AH1345" i="1"/>
  <c r="AI1345" i="1"/>
  <c r="AH1343" i="1"/>
  <c r="AI1343" i="1"/>
  <c r="AH1341" i="1"/>
  <c r="AI1341" i="1"/>
  <c r="AH1342" i="1"/>
  <c r="AI1342" i="1"/>
  <c r="AH1340" i="1"/>
  <c r="AI1340" i="1"/>
  <c r="AH1338" i="1"/>
  <c r="AI1338" i="1"/>
  <c r="AH1339" i="1"/>
  <c r="AI1339" i="1"/>
  <c r="AH1337" i="1"/>
  <c r="AI1337" i="1"/>
  <c r="AH1335" i="1"/>
  <c r="AI1335" i="1"/>
  <c r="AH1336" i="1"/>
  <c r="AI1336" i="1"/>
  <c r="AH1333" i="1"/>
  <c r="AI1333" i="1"/>
  <c r="AH1334" i="1"/>
  <c r="AI1334" i="1"/>
  <c r="AH1332" i="1"/>
  <c r="AI1332" i="1"/>
  <c r="AH1331" i="1"/>
  <c r="AI1331" i="1"/>
  <c r="AH1329" i="1"/>
  <c r="AI1329" i="1"/>
  <c r="AH1330" i="1"/>
  <c r="AI1330" i="1"/>
  <c r="AH1326" i="1"/>
  <c r="AI1326" i="1"/>
  <c r="AH1325" i="1"/>
  <c r="AI1325" i="1"/>
  <c r="AH1327" i="1"/>
  <c r="AI1327" i="1"/>
  <c r="AH1328" i="1"/>
  <c r="AI1328" i="1"/>
  <c r="AH1324" i="1"/>
  <c r="AI1324" i="1"/>
  <c r="AH1323" i="1"/>
  <c r="AI1323" i="1"/>
  <c r="AH1322" i="1"/>
  <c r="AI1322" i="1"/>
  <c r="AH1321" i="1"/>
  <c r="AI1321" i="1"/>
  <c r="AH1320" i="1"/>
  <c r="AI1320" i="1"/>
  <c r="AH1319" i="1"/>
  <c r="AI1319" i="1"/>
  <c r="AH1318" i="1"/>
  <c r="AI1318" i="1"/>
  <c r="AH1317" i="1"/>
  <c r="AI1317" i="1"/>
  <c r="AH1316" i="1"/>
  <c r="AI1316" i="1"/>
  <c r="AH1314" i="1"/>
  <c r="AI1314" i="1"/>
  <c r="AH1315" i="1"/>
  <c r="AI1315" i="1"/>
  <c r="AH1313" i="1"/>
  <c r="AI1313" i="1"/>
  <c r="AH1312" i="1"/>
  <c r="AI1312" i="1"/>
  <c r="AH1311" i="1"/>
  <c r="AI1311" i="1"/>
  <c r="AH1310" i="1"/>
  <c r="AI1310" i="1"/>
  <c r="AH1309" i="1"/>
  <c r="AI1309" i="1"/>
  <c r="AH1308" i="1"/>
  <c r="AI1308" i="1"/>
  <c r="AH1307" i="1"/>
  <c r="AI1307" i="1"/>
  <c r="AH1306" i="1"/>
  <c r="AI1306" i="1"/>
  <c r="AH1305" i="1"/>
  <c r="AI1305" i="1"/>
  <c r="AH1304" i="1"/>
  <c r="AI1304" i="1"/>
  <c r="AH1303" i="1"/>
  <c r="AI1303" i="1"/>
  <c r="AH1298" i="1"/>
  <c r="AI1298" i="1"/>
  <c r="AH1299" i="1"/>
  <c r="AI1299" i="1"/>
  <c r="AH1300" i="1"/>
  <c r="AI1300" i="1"/>
  <c r="AH1301" i="1"/>
  <c r="AI1301" i="1"/>
  <c r="AH1297" i="1"/>
  <c r="AI1297" i="1"/>
  <c r="AH1296" i="1"/>
  <c r="AI1296" i="1"/>
  <c r="AH1302" i="1"/>
  <c r="AI1302" i="1"/>
  <c r="AH1294" i="1"/>
  <c r="AI1294" i="1"/>
  <c r="AH1295" i="1"/>
  <c r="AI1295" i="1"/>
  <c r="AH1293" i="1"/>
  <c r="AI1293" i="1"/>
  <c r="AH1292" i="1"/>
  <c r="AI1292" i="1"/>
  <c r="AH1291" i="1"/>
  <c r="AI1291" i="1"/>
  <c r="AH1289" i="1"/>
  <c r="AI1289" i="1"/>
  <c r="AH1290" i="1"/>
  <c r="AI1290" i="1"/>
  <c r="AH1288" i="1"/>
  <c r="AI1288" i="1"/>
  <c r="AH1287" i="1"/>
  <c r="AI1287" i="1"/>
  <c r="AH1286" i="1"/>
  <c r="AI1286" i="1"/>
  <c r="AH1284" i="1"/>
  <c r="AI1284" i="1"/>
  <c r="AH1285" i="1"/>
  <c r="AI1285" i="1"/>
  <c r="AH1282" i="1"/>
  <c r="AI1282" i="1"/>
  <c r="AH1283" i="1"/>
  <c r="AI1283" i="1"/>
  <c r="AH1281" i="1"/>
  <c r="AI1281" i="1"/>
  <c r="AH1280" i="1"/>
  <c r="AI1280" i="1"/>
  <c r="AH1279" i="1"/>
  <c r="AI1279" i="1"/>
  <c r="AH1278" i="1"/>
  <c r="AI1278" i="1"/>
  <c r="AH1277" i="1"/>
  <c r="AI1277" i="1"/>
  <c r="AH1276" i="1"/>
  <c r="AI1276" i="1"/>
  <c r="AH1275" i="1"/>
  <c r="AI1275" i="1"/>
  <c r="AH1274" i="1"/>
  <c r="AI1274" i="1"/>
  <c r="AH1272" i="1"/>
  <c r="AI1272" i="1"/>
  <c r="AH1273" i="1"/>
  <c r="AI1273" i="1"/>
  <c r="AH1271" i="1"/>
  <c r="AI1271" i="1"/>
  <c r="AH1270" i="1"/>
  <c r="AI1270" i="1"/>
  <c r="AH1269" i="1"/>
  <c r="AI1269" i="1"/>
  <c r="AH1268" i="1"/>
  <c r="AI1268" i="1"/>
  <c r="AH1267" i="1"/>
  <c r="AI1267" i="1"/>
  <c r="AH1266" i="1"/>
  <c r="AI1266" i="1"/>
  <c r="AH1265" i="1"/>
  <c r="AI1265" i="1"/>
  <c r="AH1264" i="1"/>
  <c r="AI1264" i="1"/>
  <c r="AH1263" i="1"/>
  <c r="AI1263" i="1"/>
  <c r="AH1262" i="1"/>
  <c r="AI1262" i="1"/>
  <c r="AH1261" i="1"/>
  <c r="AI1261" i="1"/>
  <c r="AH1259" i="1"/>
  <c r="AI1259" i="1"/>
  <c r="AH1260" i="1"/>
  <c r="AI1260" i="1"/>
  <c r="AH1257" i="1"/>
  <c r="AI1257" i="1"/>
  <c r="AH1258" i="1"/>
  <c r="AI1258" i="1"/>
  <c r="AH1255" i="1"/>
  <c r="AI1255" i="1"/>
  <c r="AH1256" i="1"/>
  <c r="AI1256" i="1"/>
  <c r="AH1248" i="1"/>
  <c r="AI1248" i="1"/>
  <c r="AH1237" i="1"/>
  <c r="AI1237" i="1"/>
  <c r="AH1241" i="1"/>
  <c r="AI1241" i="1"/>
  <c r="AH1236" i="1"/>
  <c r="AI1236" i="1"/>
  <c r="AH1239" i="1"/>
  <c r="AI1239" i="1"/>
  <c r="AH1238" i="1"/>
  <c r="AI1238" i="1"/>
  <c r="AH1240" i="1"/>
  <c r="AI1240" i="1"/>
  <c r="AH1242" i="1"/>
  <c r="AI1242" i="1"/>
  <c r="AH1244" i="1"/>
  <c r="AI1244" i="1"/>
  <c r="AH1243" i="1"/>
  <c r="AI1243" i="1"/>
  <c r="AH1252" i="1"/>
  <c r="AI1252" i="1"/>
  <c r="AH1247" i="1"/>
  <c r="AI1247" i="1"/>
  <c r="AH1254" i="1"/>
  <c r="AI1254" i="1"/>
  <c r="AH1253" i="1"/>
  <c r="AI1253" i="1"/>
  <c r="AH1249" i="1"/>
  <c r="AI1249" i="1"/>
  <c r="AH1251" i="1"/>
  <c r="AI1251" i="1"/>
  <c r="AH1246" i="1"/>
  <c r="AI1246" i="1"/>
  <c r="AH1250" i="1"/>
  <c r="AI1250" i="1"/>
  <c r="AH1245" i="1"/>
  <c r="AI1245" i="1"/>
  <c r="AH1235" i="1"/>
  <c r="AI1235" i="1"/>
  <c r="AH1234" i="1"/>
  <c r="AI1234" i="1"/>
  <c r="AH1233" i="1"/>
  <c r="AI1233" i="1"/>
  <c r="AH1231" i="1"/>
  <c r="AI1231" i="1"/>
  <c r="AH1232" i="1"/>
  <c r="AI1232" i="1"/>
  <c r="AH1230" i="1"/>
  <c r="AI1230" i="1"/>
  <c r="AH1229" i="1"/>
  <c r="AI1229" i="1"/>
  <c r="AH1227" i="1"/>
  <c r="AI1227" i="1"/>
  <c r="AH1228" i="1"/>
  <c r="AI1228" i="1"/>
  <c r="AH1226" i="1"/>
  <c r="AI1226" i="1"/>
  <c r="AH1221" i="1"/>
  <c r="AI1221" i="1"/>
  <c r="AH1225" i="1"/>
  <c r="AI1225" i="1"/>
  <c r="AH1224" i="1"/>
  <c r="AI1224" i="1"/>
  <c r="AH1223" i="1"/>
  <c r="AI1223" i="1"/>
  <c r="AH1222" i="1"/>
  <c r="AI1222" i="1"/>
  <c r="AH1220" i="1"/>
  <c r="AI1220" i="1"/>
  <c r="AH1219" i="1"/>
  <c r="AI1219" i="1"/>
  <c r="AH1218" i="1"/>
  <c r="AI1218" i="1"/>
  <c r="AH1216" i="1"/>
  <c r="AI1216" i="1"/>
  <c r="AH1217" i="1"/>
  <c r="AI1217" i="1"/>
  <c r="AH1215" i="1"/>
  <c r="AI1215" i="1"/>
  <c r="AH1214" i="1"/>
  <c r="AI1214" i="1"/>
  <c r="AH1213" i="1"/>
  <c r="AI1213" i="1"/>
  <c r="AH1212" i="1"/>
  <c r="AI1212" i="1"/>
  <c r="AH1211" i="1"/>
  <c r="AI1211" i="1"/>
  <c r="AH1210" i="1"/>
  <c r="AI1210" i="1"/>
  <c r="AH1209" i="1"/>
  <c r="AI1209" i="1"/>
  <c r="AH1208" i="1"/>
  <c r="AI1208" i="1"/>
  <c r="AH1207" i="1"/>
  <c r="AI1207" i="1"/>
  <c r="AH1206" i="1"/>
  <c r="AI1206" i="1"/>
  <c r="AH1205" i="1"/>
  <c r="AI1205" i="1"/>
  <c r="AH1203" i="1"/>
  <c r="AI1203" i="1"/>
  <c r="AH1204" i="1"/>
  <c r="AI1204" i="1"/>
  <c r="AH1202" i="1"/>
  <c r="AI1202" i="1"/>
  <c r="AH1201" i="1"/>
  <c r="AI1201" i="1"/>
  <c r="AH1200" i="1"/>
  <c r="AI1200" i="1"/>
  <c r="AH1199" i="1"/>
  <c r="AI1199" i="1"/>
  <c r="AH1198" i="1"/>
  <c r="AI1198" i="1"/>
  <c r="AH1197" i="1"/>
  <c r="AI1197" i="1"/>
  <c r="AH1196" i="1"/>
  <c r="AI1196" i="1"/>
  <c r="AH1195" i="1"/>
  <c r="AI1195" i="1"/>
  <c r="AH1193" i="1"/>
  <c r="AI1193" i="1"/>
  <c r="AH1194" i="1"/>
  <c r="AI1194" i="1"/>
  <c r="AH1192" i="1"/>
  <c r="AI1192" i="1"/>
  <c r="AH1191" i="1"/>
  <c r="AI1191" i="1"/>
  <c r="AH1190" i="1"/>
  <c r="AI1190" i="1"/>
  <c r="AH1189" i="1"/>
  <c r="AI1189" i="1"/>
  <c r="AH1188" i="1"/>
  <c r="AI1188" i="1"/>
  <c r="AH1187" i="1"/>
  <c r="AI1187" i="1"/>
  <c r="AH1185" i="1"/>
  <c r="AI1185" i="1"/>
  <c r="AH1186" i="1"/>
  <c r="AI1186" i="1"/>
  <c r="AH1184" i="1"/>
  <c r="AI1184" i="1"/>
  <c r="AH1169" i="1"/>
  <c r="AI1169" i="1"/>
  <c r="AH1182" i="1"/>
  <c r="AI1182" i="1"/>
  <c r="AH1183" i="1"/>
  <c r="AI1183" i="1"/>
  <c r="AH1168" i="1"/>
  <c r="AI1168" i="1"/>
  <c r="AH1166" i="1"/>
  <c r="AI1166" i="1"/>
  <c r="AH1171" i="1"/>
  <c r="AI1171" i="1"/>
  <c r="AH1178" i="1"/>
  <c r="AI1178" i="1"/>
  <c r="AH1165" i="1"/>
  <c r="AI1165" i="1"/>
  <c r="AH1176" i="1"/>
  <c r="AI1176" i="1"/>
  <c r="AH1179" i="1"/>
  <c r="AI1179" i="1"/>
  <c r="AH1170" i="1"/>
  <c r="AI1170" i="1"/>
  <c r="AH1180" i="1"/>
  <c r="AI1180" i="1"/>
  <c r="AH1177" i="1"/>
  <c r="AI1177" i="1"/>
  <c r="AH1172" i="1"/>
  <c r="AI1172" i="1"/>
  <c r="AH1181" i="1"/>
  <c r="AI1181" i="1"/>
  <c r="AH1164" i="1"/>
  <c r="AI1164" i="1"/>
  <c r="AH1175" i="1"/>
  <c r="AI1175" i="1"/>
  <c r="AH1174" i="1"/>
  <c r="AI1174" i="1"/>
  <c r="AH1173" i="1"/>
  <c r="AI1173" i="1"/>
  <c r="AH1163" i="1"/>
  <c r="AI1163" i="1"/>
  <c r="AH1162" i="1"/>
  <c r="AI1162" i="1"/>
  <c r="AH1167" i="1"/>
  <c r="AI1167" i="1"/>
  <c r="AH1161" i="1"/>
  <c r="AI1161" i="1"/>
  <c r="AH1160" i="1"/>
  <c r="AI1160" i="1"/>
  <c r="AH1159" i="1"/>
  <c r="AI1159" i="1"/>
  <c r="AH1158" i="1"/>
  <c r="AI1158" i="1"/>
  <c r="AH1157" i="1"/>
  <c r="AI1157" i="1"/>
  <c r="AH1156" i="1"/>
  <c r="AI1156" i="1"/>
  <c r="AH1155" i="1"/>
  <c r="AI1155" i="1"/>
  <c r="AH1154" i="1"/>
  <c r="AI1154" i="1"/>
  <c r="AH1153" i="1"/>
  <c r="AI1153" i="1"/>
  <c r="AH1152" i="1"/>
  <c r="AI1152" i="1"/>
  <c r="AH1151" i="1"/>
  <c r="AI1151" i="1"/>
  <c r="AH1150" i="1"/>
  <c r="AI1150" i="1"/>
  <c r="AH1149" i="1"/>
  <c r="AI1149" i="1"/>
  <c r="AH1148" i="1"/>
  <c r="AI1148" i="1"/>
  <c r="AH1147" i="1"/>
  <c r="AI1147" i="1"/>
  <c r="AH1146" i="1"/>
  <c r="AI1146" i="1"/>
  <c r="AH1145" i="1"/>
  <c r="AI1145" i="1"/>
  <c r="AH1144" i="1"/>
  <c r="AI1144" i="1"/>
  <c r="AH1142" i="1"/>
  <c r="AI1142" i="1"/>
  <c r="AH1143" i="1"/>
  <c r="AI1143" i="1"/>
  <c r="AH1141" i="1"/>
  <c r="AI1141" i="1"/>
  <c r="AH1140" i="1"/>
  <c r="AI1140" i="1"/>
  <c r="AH1139" i="1"/>
  <c r="AI1139" i="1"/>
  <c r="AH1138" i="1"/>
  <c r="AI1138" i="1"/>
  <c r="AH1136" i="1"/>
  <c r="AI1136" i="1"/>
  <c r="AH1135" i="1"/>
  <c r="AI1135" i="1"/>
  <c r="AH1134" i="1"/>
  <c r="AI1134" i="1"/>
  <c r="AH1137" i="1"/>
  <c r="AI1137" i="1"/>
  <c r="AH1132" i="1"/>
  <c r="AI1132" i="1"/>
  <c r="AH1133" i="1"/>
  <c r="AI1133" i="1"/>
  <c r="AH1130" i="1"/>
  <c r="AI1130" i="1"/>
  <c r="AH1131" i="1"/>
  <c r="AI1131" i="1"/>
  <c r="AH1129" i="1"/>
  <c r="AI1129" i="1"/>
  <c r="AH1128" i="1"/>
  <c r="AI1128" i="1"/>
  <c r="AH1126" i="1"/>
  <c r="AI1126" i="1"/>
  <c r="AH1127" i="1"/>
  <c r="AI1127" i="1"/>
  <c r="AH1125" i="1"/>
  <c r="AI1125" i="1"/>
  <c r="AH1124" i="1"/>
  <c r="AI1124" i="1"/>
  <c r="AH1123" i="1"/>
  <c r="AI1123" i="1"/>
  <c r="AH1122" i="1"/>
  <c r="AI1122" i="1"/>
  <c r="AH1121" i="1"/>
  <c r="AI1121" i="1"/>
  <c r="AH1120" i="1"/>
  <c r="AI1120" i="1"/>
  <c r="AH1119" i="1"/>
  <c r="AI1119" i="1"/>
  <c r="AH1118" i="1"/>
  <c r="AI1118" i="1"/>
  <c r="AH1116" i="1"/>
  <c r="AI1116" i="1"/>
  <c r="AH1117" i="1"/>
  <c r="AI1117" i="1"/>
  <c r="AH1115" i="1"/>
  <c r="AI1115" i="1"/>
  <c r="AH1114" i="1"/>
  <c r="AI1114" i="1"/>
  <c r="AH1113" i="1"/>
  <c r="AI1113" i="1"/>
  <c r="AH1112" i="1"/>
  <c r="AI1112" i="1"/>
  <c r="AH1111" i="1"/>
  <c r="AI1111" i="1"/>
  <c r="AH1110" i="1"/>
  <c r="AI1110" i="1"/>
  <c r="AH1108" i="1"/>
  <c r="AI1108" i="1"/>
  <c r="AH1109" i="1"/>
  <c r="AI1109" i="1"/>
  <c r="AH1107" i="1"/>
  <c r="AI1107" i="1"/>
  <c r="AH1106" i="1"/>
  <c r="AI1106" i="1"/>
  <c r="AH1105" i="1"/>
  <c r="AI1105" i="1"/>
  <c r="AH1104" i="1"/>
  <c r="AI1104" i="1"/>
  <c r="AH1103" i="1"/>
  <c r="AI1103" i="1"/>
  <c r="AH1102" i="1"/>
  <c r="AI1102" i="1"/>
  <c r="AH1101" i="1"/>
  <c r="AI1101" i="1"/>
  <c r="AH1100" i="1"/>
  <c r="AI1100" i="1"/>
  <c r="AH1098" i="1"/>
  <c r="AI1098" i="1"/>
  <c r="AH1099" i="1"/>
  <c r="AI1099" i="1"/>
  <c r="AH1097" i="1"/>
  <c r="AI1097" i="1"/>
  <c r="AH1096" i="1"/>
  <c r="AI1096" i="1"/>
  <c r="AH1094" i="1"/>
  <c r="AI1094" i="1"/>
  <c r="AH1095" i="1"/>
  <c r="AI1095" i="1"/>
  <c r="AH1093" i="1"/>
  <c r="AI1093" i="1"/>
  <c r="AH1092" i="1"/>
  <c r="AI1092" i="1"/>
  <c r="AH1091" i="1"/>
  <c r="AI1091" i="1"/>
  <c r="AH1088" i="1"/>
  <c r="AI1088" i="1"/>
  <c r="AH1090" i="1"/>
  <c r="AI1090" i="1"/>
  <c r="AH1089" i="1"/>
  <c r="AI1089" i="1"/>
  <c r="AH1087" i="1"/>
  <c r="AI1087" i="1"/>
  <c r="AH1086" i="1"/>
  <c r="AI1086" i="1"/>
  <c r="AH1085" i="1"/>
  <c r="AI1085" i="1"/>
  <c r="AH1084" i="1"/>
  <c r="AI1084" i="1"/>
  <c r="AH1083" i="1"/>
  <c r="AI1083" i="1"/>
  <c r="AH1082" i="1"/>
  <c r="AI1082" i="1"/>
  <c r="AH1081" i="1"/>
  <c r="AI1081" i="1"/>
  <c r="AH1080" i="1"/>
  <c r="AI1080" i="1"/>
  <c r="AH1079" i="1"/>
  <c r="AI1079" i="1"/>
  <c r="AH1078" i="1"/>
  <c r="AI1078" i="1"/>
  <c r="AH1077" i="1"/>
  <c r="AI1077" i="1"/>
  <c r="AH1076" i="1"/>
  <c r="AI1076" i="1"/>
  <c r="AH1074" i="1"/>
  <c r="AI1074" i="1"/>
  <c r="AH1075" i="1"/>
  <c r="AI1075" i="1"/>
  <c r="AH1073" i="1"/>
  <c r="AI1073" i="1"/>
  <c r="AH1072" i="1"/>
  <c r="AI1072" i="1"/>
  <c r="AH1071" i="1"/>
  <c r="AI1071" i="1"/>
  <c r="AH1070" i="1"/>
  <c r="AI1070" i="1"/>
  <c r="AH1069" i="1"/>
  <c r="AI1069" i="1"/>
  <c r="AH1068" i="1"/>
  <c r="AI1068" i="1"/>
  <c r="AH1067" i="1"/>
  <c r="AI1067" i="1"/>
  <c r="AH1066" i="1"/>
  <c r="AI1066" i="1"/>
  <c r="AH1065" i="1"/>
  <c r="AI1065" i="1"/>
  <c r="AH1064" i="1"/>
  <c r="AI1064" i="1"/>
  <c r="AH1063" i="1"/>
  <c r="AI1063" i="1"/>
  <c r="AH1062" i="1"/>
  <c r="AI1062" i="1"/>
  <c r="AH1059" i="1"/>
  <c r="AI1059" i="1"/>
  <c r="AH1060" i="1"/>
  <c r="AI1060" i="1"/>
  <c r="AH1061" i="1"/>
  <c r="AI1061" i="1"/>
  <c r="AH1058" i="1"/>
  <c r="AI1058" i="1"/>
  <c r="AH1057" i="1"/>
  <c r="AI1057" i="1"/>
  <c r="AH1056" i="1"/>
  <c r="AI1056" i="1"/>
  <c r="AH1055" i="1"/>
  <c r="AI1055" i="1"/>
  <c r="AH1053" i="1"/>
  <c r="AI1053" i="1"/>
  <c r="AH1054" i="1"/>
  <c r="AI1054" i="1"/>
  <c r="AH1052" i="1"/>
  <c r="AI1052" i="1"/>
  <c r="AH1051" i="1"/>
  <c r="AI1051" i="1"/>
  <c r="AH1050" i="1"/>
  <c r="AI1050" i="1"/>
  <c r="AH1049" i="1"/>
  <c r="AI1049" i="1"/>
  <c r="AH1048" i="1"/>
  <c r="AI1048" i="1"/>
  <c r="AH1047" i="1"/>
  <c r="AI1047" i="1"/>
  <c r="AH1046" i="1"/>
  <c r="AI1046" i="1"/>
  <c r="AH1043" i="1"/>
  <c r="AI1043" i="1"/>
  <c r="AH1042" i="1"/>
  <c r="AI1042" i="1"/>
  <c r="AH1045" i="1"/>
  <c r="AI1045" i="1"/>
  <c r="AH1044" i="1"/>
  <c r="AI1044" i="1"/>
  <c r="AH1041" i="1"/>
  <c r="AI1041" i="1"/>
  <c r="AH1040" i="1"/>
  <c r="AI1040" i="1"/>
  <c r="AH1039" i="1"/>
  <c r="AI1039" i="1"/>
  <c r="AH1037" i="1"/>
  <c r="AI1037" i="1"/>
  <c r="AH1036" i="1"/>
  <c r="AI1036" i="1"/>
  <c r="AH1038" i="1"/>
  <c r="AI1038" i="1"/>
  <c r="AH1035" i="1"/>
  <c r="AI1035" i="1"/>
  <c r="AH1034" i="1"/>
  <c r="AI1034" i="1"/>
  <c r="AH1033" i="1"/>
  <c r="AI1033" i="1"/>
  <c r="AH1032" i="1"/>
  <c r="AI1032" i="1"/>
  <c r="AH1031" i="1"/>
  <c r="AI1031" i="1"/>
  <c r="AH1030" i="1"/>
  <c r="AI1030" i="1"/>
  <c r="AH1029" i="1"/>
  <c r="AI1029" i="1"/>
  <c r="AH1028" i="1"/>
  <c r="AI1028" i="1"/>
  <c r="AH1027" i="1"/>
  <c r="AI1027" i="1"/>
  <c r="AH1026" i="1"/>
  <c r="AI1026" i="1"/>
  <c r="AH1025" i="1"/>
  <c r="AI1025" i="1"/>
  <c r="AH1024" i="1"/>
  <c r="AI1024" i="1"/>
  <c r="AH1022" i="1"/>
  <c r="AI1022" i="1"/>
  <c r="AH1023" i="1"/>
  <c r="AI1023" i="1"/>
  <c r="AH1021" i="1"/>
  <c r="AI1021" i="1"/>
  <c r="AH1020" i="1"/>
  <c r="AI1020" i="1"/>
  <c r="AH1019" i="1"/>
  <c r="AI1019" i="1"/>
  <c r="AH1018" i="1"/>
  <c r="AI1018" i="1"/>
  <c r="AH1017" i="1"/>
  <c r="AI1017" i="1"/>
  <c r="AH1006" i="1"/>
  <c r="AI1006" i="1"/>
  <c r="AH1003" i="1"/>
  <c r="AI1003" i="1"/>
  <c r="AH1013" i="1"/>
  <c r="AI1013" i="1"/>
  <c r="AH1011" i="1"/>
  <c r="AI1011" i="1"/>
  <c r="AH1002" i="1"/>
  <c r="AI1002" i="1"/>
  <c r="AH1005" i="1"/>
  <c r="AI1005" i="1"/>
  <c r="AH1008" i="1"/>
  <c r="AI1008" i="1"/>
  <c r="AH1015" i="1"/>
  <c r="AI1015" i="1"/>
  <c r="AH1016" i="1"/>
  <c r="AI1016" i="1"/>
  <c r="AH1009" i="1"/>
  <c r="AI1009" i="1"/>
  <c r="AH1010" i="1"/>
  <c r="AI1010" i="1"/>
  <c r="AH1004" i="1"/>
  <c r="AI1004" i="1"/>
  <c r="AH1014" i="1"/>
  <c r="AI1014" i="1"/>
  <c r="AH1012" i="1"/>
  <c r="AI1012" i="1"/>
  <c r="AH1007" i="1"/>
  <c r="AI1007" i="1"/>
  <c r="AH1001" i="1"/>
  <c r="AI1001" i="1"/>
  <c r="AH1000" i="1"/>
  <c r="AI1000" i="1"/>
  <c r="AH999" i="1"/>
  <c r="AI999" i="1"/>
  <c r="AH996" i="1"/>
  <c r="AI996" i="1"/>
  <c r="AH995" i="1"/>
  <c r="AI995" i="1"/>
  <c r="AH994" i="1"/>
  <c r="AI994" i="1"/>
  <c r="AH993" i="1"/>
  <c r="AI993" i="1"/>
  <c r="AH998" i="1"/>
  <c r="AI998" i="1"/>
  <c r="AH997" i="1"/>
  <c r="AI997" i="1"/>
  <c r="AH992" i="1"/>
  <c r="AI992" i="1"/>
  <c r="AH991" i="1"/>
  <c r="AI991" i="1"/>
  <c r="AH990" i="1"/>
  <c r="AI990" i="1"/>
  <c r="AH989" i="1"/>
  <c r="AI989" i="1"/>
  <c r="AH988" i="1"/>
  <c r="AI988" i="1"/>
  <c r="AH987" i="1"/>
  <c r="AI987" i="1"/>
  <c r="AH985" i="1"/>
  <c r="AI985" i="1"/>
  <c r="AH986" i="1"/>
  <c r="AI986" i="1"/>
  <c r="AH984" i="1"/>
  <c r="AI984" i="1"/>
  <c r="AH983" i="1"/>
  <c r="AI983" i="1"/>
  <c r="AH982" i="1"/>
  <c r="AI982" i="1"/>
  <c r="AH979" i="1"/>
  <c r="AI979" i="1"/>
  <c r="AH980" i="1"/>
  <c r="AI980" i="1"/>
  <c r="AH981" i="1"/>
  <c r="AI981" i="1"/>
  <c r="AH978" i="1"/>
  <c r="AI978" i="1"/>
  <c r="AH977" i="1"/>
  <c r="AI977" i="1"/>
  <c r="AH975" i="1"/>
  <c r="AI975" i="1"/>
  <c r="AH976" i="1"/>
  <c r="AI976" i="1"/>
  <c r="AH974" i="1"/>
  <c r="AI974" i="1"/>
  <c r="AH971" i="1"/>
  <c r="AI971" i="1"/>
  <c r="AH972" i="1"/>
  <c r="AI972" i="1"/>
  <c r="AH973" i="1"/>
  <c r="AI973" i="1"/>
  <c r="AH969" i="1"/>
  <c r="AI969" i="1"/>
  <c r="AH970" i="1"/>
  <c r="AI970" i="1"/>
  <c r="AH967" i="1"/>
  <c r="AI967" i="1"/>
  <c r="AH968" i="1"/>
  <c r="AI968" i="1"/>
  <c r="AH966" i="1"/>
  <c r="AI966" i="1"/>
  <c r="AH965" i="1"/>
  <c r="AI965" i="1"/>
  <c r="AH964" i="1"/>
  <c r="AI964" i="1"/>
  <c r="AH963" i="1"/>
  <c r="AI963" i="1"/>
  <c r="AH962" i="1"/>
  <c r="AI962" i="1"/>
  <c r="AH961" i="1"/>
  <c r="AI961" i="1"/>
  <c r="AH959" i="1"/>
  <c r="AI959" i="1"/>
  <c r="AH960" i="1"/>
  <c r="AI960" i="1"/>
  <c r="AH958" i="1"/>
  <c r="AI958" i="1"/>
  <c r="AH957" i="1"/>
  <c r="AI957" i="1"/>
  <c r="AH956" i="1"/>
  <c r="AI956" i="1"/>
  <c r="AH955" i="1"/>
  <c r="AI955" i="1"/>
  <c r="AH954" i="1"/>
  <c r="AI954" i="1"/>
  <c r="AH953" i="1"/>
  <c r="AI953" i="1"/>
  <c r="AH952" i="1"/>
  <c r="AI952" i="1"/>
  <c r="AH951" i="1"/>
  <c r="AI951" i="1"/>
  <c r="AH949" i="1"/>
  <c r="AI949" i="1"/>
  <c r="AH950" i="1"/>
  <c r="AI950" i="1"/>
  <c r="AH947" i="1"/>
  <c r="AI947" i="1"/>
  <c r="AH948" i="1"/>
  <c r="AI948" i="1"/>
  <c r="AH946" i="1"/>
  <c r="AI946" i="1"/>
  <c r="AH944" i="1"/>
  <c r="AI944" i="1"/>
  <c r="AH945" i="1"/>
  <c r="AI945" i="1"/>
  <c r="AH943" i="1"/>
  <c r="AI943" i="1"/>
  <c r="AH942" i="1"/>
  <c r="AI942" i="1"/>
  <c r="AH941" i="1"/>
  <c r="AI941" i="1"/>
  <c r="AH940" i="1"/>
  <c r="AI940" i="1"/>
  <c r="AH939" i="1"/>
  <c r="AI939" i="1"/>
  <c r="AH938" i="1"/>
  <c r="AI938" i="1"/>
  <c r="AH937" i="1"/>
  <c r="AI937" i="1"/>
  <c r="AH934" i="1"/>
  <c r="AI934" i="1"/>
  <c r="AH933" i="1"/>
  <c r="AI933" i="1"/>
  <c r="AH936" i="1"/>
  <c r="AI936" i="1"/>
  <c r="AH932" i="1"/>
  <c r="AI932" i="1"/>
  <c r="AH935" i="1"/>
  <c r="AI935" i="1"/>
  <c r="AH931" i="1"/>
  <c r="AI931" i="1"/>
  <c r="AH930" i="1"/>
  <c r="AI930" i="1"/>
  <c r="AH929" i="1"/>
  <c r="AI929" i="1"/>
  <c r="AH928" i="1"/>
  <c r="AI928" i="1"/>
  <c r="AH927" i="1"/>
  <c r="AI927" i="1"/>
  <c r="AH926" i="1"/>
  <c r="AI926" i="1"/>
  <c r="AH925" i="1"/>
  <c r="AI925" i="1"/>
  <c r="AH924" i="1"/>
  <c r="AI924" i="1"/>
  <c r="AH923" i="1"/>
  <c r="AI923" i="1"/>
  <c r="AH922" i="1"/>
  <c r="AI922" i="1"/>
  <c r="AH921" i="1"/>
  <c r="AI921" i="1"/>
  <c r="AH920" i="1"/>
  <c r="AI920" i="1"/>
  <c r="AH919" i="1"/>
  <c r="AI919" i="1"/>
  <c r="AH918" i="1"/>
  <c r="AI918" i="1"/>
  <c r="AH917" i="1"/>
  <c r="AI917" i="1"/>
  <c r="AH916" i="1"/>
  <c r="AI916" i="1"/>
  <c r="AH915" i="1"/>
  <c r="AI915" i="1"/>
  <c r="AH914" i="1"/>
  <c r="AI914" i="1"/>
  <c r="AH913" i="1"/>
  <c r="AI913" i="1"/>
  <c r="AH912" i="1"/>
  <c r="AI912" i="1"/>
  <c r="AH911" i="1"/>
  <c r="AI911" i="1"/>
  <c r="AH910" i="1"/>
  <c r="AI910" i="1"/>
  <c r="AH909" i="1"/>
  <c r="AI909" i="1"/>
  <c r="AH908" i="1"/>
  <c r="AI908" i="1"/>
  <c r="AH907" i="1"/>
  <c r="AI907" i="1"/>
  <c r="AH906" i="1"/>
  <c r="AI906" i="1"/>
  <c r="AH905" i="1"/>
  <c r="AI905" i="1"/>
  <c r="AH904" i="1"/>
  <c r="AI904" i="1"/>
  <c r="AH903" i="1"/>
  <c r="AI903" i="1"/>
  <c r="AH902" i="1"/>
  <c r="AI902" i="1"/>
  <c r="AH901" i="1"/>
  <c r="AI901" i="1"/>
  <c r="AH900" i="1"/>
  <c r="AI900" i="1"/>
  <c r="AH899" i="1"/>
  <c r="AI899" i="1"/>
  <c r="AH898" i="1"/>
  <c r="AI898" i="1"/>
  <c r="AH892" i="1"/>
  <c r="AI892" i="1"/>
  <c r="AH893" i="1"/>
  <c r="AI893" i="1"/>
  <c r="AH894" i="1"/>
  <c r="AI894" i="1"/>
  <c r="AH895" i="1"/>
  <c r="AI895" i="1"/>
  <c r="AH897" i="1"/>
  <c r="AI897" i="1"/>
  <c r="AH896" i="1"/>
  <c r="AI896" i="1"/>
  <c r="AH891" i="1"/>
  <c r="AI891" i="1"/>
  <c r="AH890" i="1"/>
  <c r="AI890" i="1"/>
  <c r="AH889" i="1"/>
  <c r="AI889" i="1"/>
  <c r="AH888" i="1"/>
  <c r="AI888" i="1"/>
  <c r="AH886" i="1"/>
  <c r="AI886" i="1"/>
  <c r="AH887" i="1"/>
  <c r="AI887" i="1"/>
  <c r="AH885" i="1"/>
  <c r="AI885" i="1"/>
  <c r="AH884" i="1"/>
  <c r="AI884" i="1"/>
  <c r="AH883" i="1"/>
  <c r="AI883" i="1"/>
  <c r="AH880" i="1"/>
  <c r="AI880" i="1"/>
  <c r="AH881" i="1"/>
  <c r="AI881" i="1"/>
  <c r="AH882" i="1"/>
  <c r="AI882" i="1"/>
  <c r="AH878" i="1"/>
  <c r="AI878" i="1"/>
  <c r="AH879" i="1"/>
  <c r="AI879" i="1"/>
  <c r="AH877" i="1"/>
  <c r="AI877" i="1"/>
  <c r="AH876" i="1"/>
  <c r="AI876" i="1"/>
  <c r="AH874" i="1"/>
  <c r="AI874" i="1"/>
  <c r="AH875" i="1"/>
  <c r="AI875" i="1"/>
  <c r="AH873" i="1"/>
  <c r="AI873" i="1"/>
  <c r="AH872" i="1"/>
  <c r="AI872" i="1"/>
  <c r="AH870" i="1"/>
  <c r="AI870" i="1"/>
  <c r="AH871" i="1"/>
  <c r="AI871" i="1"/>
  <c r="AH869" i="1"/>
  <c r="AI869" i="1"/>
  <c r="AH868" i="1"/>
  <c r="AI868" i="1"/>
  <c r="AH867" i="1"/>
  <c r="AI867" i="1"/>
  <c r="AH865" i="1"/>
  <c r="AI865" i="1"/>
  <c r="AH866" i="1"/>
  <c r="AI866" i="1"/>
  <c r="AH864" i="1"/>
  <c r="AI864" i="1"/>
  <c r="AH863" i="1"/>
  <c r="AI863" i="1"/>
  <c r="AH861" i="1"/>
  <c r="AI861" i="1"/>
  <c r="AH862" i="1"/>
  <c r="AI862" i="1"/>
  <c r="AH860" i="1"/>
  <c r="AI860" i="1"/>
  <c r="AH859" i="1"/>
  <c r="AI859" i="1"/>
  <c r="AH858" i="1"/>
  <c r="AI858" i="1"/>
  <c r="AH857" i="1"/>
  <c r="AI857" i="1"/>
  <c r="AH856" i="1"/>
  <c r="AI856" i="1"/>
  <c r="AH855" i="1"/>
  <c r="AI855" i="1"/>
  <c r="AH854" i="1"/>
  <c r="AI854" i="1"/>
  <c r="AH853" i="1"/>
  <c r="AI853" i="1"/>
  <c r="AH852" i="1"/>
  <c r="AI852" i="1"/>
  <c r="AH851" i="1"/>
  <c r="AI851" i="1"/>
  <c r="AH850" i="1"/>
  <c r="AI850" i="1"/>
  <c r="AH849" i="1"/>
  <c r="AI849" i="1"/>
  <c r="AH848" i="1"/>
  <c r="AI848" i="1"/>
  <c r="AH846" i="1"/>
  <c r="AI846" i="1"/>
  <c r="AH847" i="1"/>
  <c r="AI847" i="1"/>
  <c r="AH845" i="1"/>
  <c r="AI845" i="1"/>
  <c r="AH844" i="1"/>
  <c r="AI844" i="1"/>
  <c r="AH842" i="1"/>
  <c r="AI842" i="1"/>
  <c r="AH843" i="1"/>
  <c r="AI843" i="1"/>
  <c r="AH841" i="1"/>
  <c r="AI841" i="1"/>
  <c r="AH840" i="1"/>
  <c r="AI840" i="1"/>
  <c r="AH839" i="1"/>
  <c r="AI839" i="1"/>
  <c r="AH838" i="1"/>
  <c r="AI838" i="1"/>
  <c r="AH837" i="1"/>
  <c r="AI837" i="1"/>
  <c r="AH836" i="1"/>
  <c r="AI836" i="1"/>
  <c r="AH835" i="1"/>
  <c r="AI835" i="1"/>
  <c r="AH834" i="1"/>
  <c r="AI834" i="1"/>
  <c r="AH833" i="1"/>
  <c r="AI833" i="1"/>
  <c r="AH832" i="1"/>
  <c r="AI832" i="1"/>
  <c r="AH831" i="1"/>
  <c r="AI831" i="1"/>
  <c r="AH830" i="1"/>
  <c r="AI830" i="1"/>
  <c r="AH829" i="1"/>
  <c r="AI829" i="1"/>
  <c r="AH828" i="1"/>
  <c r="AI828" i="1"/>
  <c r="AH827" i="1"/>
  <c r="AI827" i="1"/>
  <c r="AH826" i="1"/>
  <c r="AI826" i="1"/>
  <c r="AH825" i="1"/>
  <c r="AI825" i="1"/>
  <c r="AH824" i="1"/>
  <c r="AI824" i="1"/>
  <c r="AH823" i="1"/>
  <c r="AI823" i="1"/>
  <c r="AH822" i="1"/>
  <c r="AI822" i="1"/>
  <c r="AH821" i="1"/>
  <c r="AI821" i="1"/>
  <c r="AH820" i="1"/>
  <c r="AI820" i="1"/>
  <c r="AH818" i="1"/>
  <c r="AI818" i="1"/>
  <c r="AH819" i="1"/>
  <c r="AI819" i="1"/>
  <c r="AH816" i="1"/>
  <c r="AI816" i="1"/>
  <c r="AH815" i="1"/>
  <c r="AI815" i="1"/>
  <c r="AH814" i="1"/>
  <c r="AI814" i="1"/>
  <c r="AH817" i="1"/>
  <c r="AI817" i="1"/>
  <c r="AH813" i="1"/>
  <c r="AI813" i="1"/>
  <c r="AH812" i="1"/>
  <c r="AI812" i="1"/>
  <c r="AH811" i="1"/>
  <c r="AI811" i="1"/>
  <c r="AH810" i="1"/>
  <c r="AI810" i="1"/>
  <c r="AH809" i="1"/>
  <c r="AI809" i="1"/>
  <c r="AH807" i="1"/>
  <c r="AI807" i="1"/>
  <c r="AH805" i="1"/>
  <c r="AI805" i="1"/>
  <c r="AH806" i="1"/>
  <c r="AI806" i="1"/>
  <c r="AH808" i="1"/>
  <c r="AI808" i="1"/>
  <c r="AH804" i="1"/>
  <c r="AI804" i="1"/>
  <c r="AH803" i="1"/>
  <c r="AI803" i="1"/>
  <c r="AH801" i="1"/>
  <c r="AI801" i="1"/>
  <c r="AH802" i="1"/>
  <c r="AI802" i="1"/>
  <c r="AH799" i="1"/>
  <c r="AI799" i="1"/>
  <c r="AH800" i="1"/>
  <c r="AI800" i="1"/>
  <c r="AH798" i="1"/>
  <c r="AI798" i="1"/>
  <c r="AH797" i="1"/>
  <c r="AI797" i="1"/>
  <c r="AH796" i="1"/>
  <c r="AI796" i="1"/>
  <c r="AH795" i="1"/>
  <c r="AI795" i="1"/>
  <c r="AH794" i="1"/>
  <c r="AI794" i="1"/>
  <c r="AH791" i="1"/>
  <c r="AI791" i="1"/>
  <c r="AH793" i="1"/>
  <c r="AI793" i="1"/>
  <c r="AH792" i="1"/>
  <c r="AI792" i="1"/>
  <c r="AH790" i="1"/>
  <c r="AI790" i="1"/>
  <c r="AH789" i="1"/>
  <c r="AI789" i="1"/>
  <c r="AH788" i="1"/>
  <c r="AI788" i="1"/>
  <c r="AH787" i="1"/>
  <c r="AI787" i="1"/>
  <c r="AH786" i="1"/>
  <c r="AI786" i="1"/>
  <c r="AH785" i="1"/>
  <c r="AI785" i="1"/>
  <c r="AH784" i="1"/>
  <c r="AI784" i="1"/>
  <c r="AH783" i="1"/>
  <c r="AI783" i="1"/>
  <c r="AH782" i="1"/>
  <c r="AI782" i="1"/>
  <c r="AH780" i="1"/>
  <c r="AI780" i="1"/>
  <c r="AH781" i="1"/>
  <c r="AI781" i="1"/>
  <c r="AH779" i="1"/>
  <c r="AI779" i="1"/>
  <c r="AH778" i="1"/>
  <c r="AI778" i="1"/>
  <c r="AH777" i="1"/>
  <c r="AI777" i="1"/>
  <c r="AH776" i="1"/>
  <c r="AI776" i="1"/>
  <c r="AH775" i="1"/>
  <c r="AI775" i="1"/>
  <c r="AH774" i="1"/>
  <c r="AI774" i="1"/>
  <c r="AH772" i="1"/>
  <c r="AI772" i="1"/>
  <c r="AH773" i="1"/>
  <c r="AI773" i="1"/>
  <c r="AH771" i="1"/>
  <c r="AI771" i="1"/>
  <c r="AH770" i="1"/>
  <c r="AI770" i="1"/>
  <c r="AH769" i="1"/>
  <c r="AI769" i="1"/>
  <c r="AH768" i="1"/>
  <c r="AI768" i="1"/>
  <c r="AH767" i="1"/>
  <c r="AI767" i="1"/>
  <c r="AH766" i="1"/>
  <c r="AI766" i="1"/>
  <c r="AH765" i="1"/>
  <c r="AI765" i="1"/>
  <c r="AH764" i="1"/>
  <c r="AI764" i="1"/>
  <c r="AH763" i="1"/>
  <c r="AI763" i="1"/>
  <c r="AH762" i="1"/>
  <c r="AI762" i="1"/>
  <c r="AH760" i="1"/>
  <c r="AI760" i="1"/>
  <c r="AH761" i="1"/>
  <c r="AI761" i="1"/>
  <c r="AH758" i="1"/>
  <c r="AI758" i="1"/>
  <c r="AH759" i="1"/>
  <c r="AI759" i="1"/>
  <c r="AH757" i="1"/>
  <c r="AI757" i="1"/>
  <c r="AH756" i="1"/>
  <c r="AI756" i="1"/>
  <c r="AH755" i="1"/>
  <c r="AI755" i="1"/>
  <c r="AH754" i="1"/>
  <c r="AI754" i="1"/>
  <c r="AH752" i="1"/>
  <c r="AI752" i="1"/>
  <c r="AH753" i="1"/>
  <c r="AI753" i="1"/>
  <c r="AH751" i="1"/>
  <c r="AI751" i="1"/>
  <c r="AH750" i="1"/>
  <c r="AI750" i="1"/>
  <c r="AH749" i="1"/>
  <c r="AI749" i="1"/>
  <c r="AH748" i="1"/>
  <c r="AI748" i="1"/>
  <c r="AH747" i="1"/>
  <c r="AI747" i="1"/>
  <c r="AH746" i="1"/>
  <c r="AI746" i="1"/>
  <c r="AH745" i="1"/>
  <c r="AI745" i="1"/>
  <c r="AH744" i="1"/>
  <c r="AI744" i="1"/>
  <c r="AH743" i="1"/>
  <c r="AI743" i="1"/>
  <c r="AH742" i="1"/>
  <c r="AI742" i="1"/>
  <c r="AH741" i="1"/>
  <c r="AI741" i="1"/>
  <c r="AH740" i="1"/>
  <c r="AI740" i="1"/>
  <c r="AH739" i="1"/>
  <c r="AI739" i="1"/>
  <c r="AH738" i="1"/>
  <c r="AI738" i="1"/>
  <c r="AH737" i="1"/>
  <c r="AI737" i="1"/>
  <c r="AH735" i="1"/>
  <c r="AI735" i="1"/>
  <c r="AH736" i="1"/>
  <c r="AI736" i="1"/>
  <c r="AH732" i="1"/>
  <c r="AI732" i="1"/>
  <c r="AH733" i="1"/>
  <c r="AI733" i="1"/>
  <c r="AH731" i="1"/>
  <c r="AI731" i="1"/>
  <c r="AH734" i="1"/>
  <c r="AI734" i="1"/>
  <c r="AH730" i="1"/>
  <c r="AI730" i="1"/>
  <c r="AH729" i="1"/>
  <c r="AI729" i="1"/>
  <c r="AH728" i="1"/>
  <c r="AI728" i="1"/>
  <c r="AH727" i="1"/>
  <c r="AI727" i="1"/>
  <c r="AH725" i="1"/>
  <c r="AI725" i="1"/>
  <c r="AH726" i="1"/>
  <c r="AI726" i="1"/>
  <c r="AH724" i="1"/>
  <c r="AI724" i="1"/>
  <c r="AH723" i="1"/>
  <c r="AI723" i="1"/>
  <c r="AH722" i="1"/>
  <c r="AI722" i="1"/>
  <c r="AH721" i="1"/>
  <c r="AI721" i="1"/>
  <c r="AH718" i="1"/>
  <c r="AI718" i="1"/>
  <c r="AH719" i="1"/>
  <c r="AI719" i="1"/>
  <c r="AH720" i="1"/>
  <c r="AI720" i="1"/>
  <c r="AH716" i="1"/>
  <c r="AI716" i="1"/>
  <c r="AH717" i="1"/>
  <c r="AI717" i="1"/>
  <c r="AH715" i="1"/>
  <c r="AI715" i="1"/>
  <c r="AH714" i="1"/>
  <c r="AI714" i="1"/>
  <c r="AH713" i="1"/>
  <c r="AI713" i="1"/>
  <c r="AH712" i="1"/>
  <c r="AI712" i="1"/>
  <c r="AH711" i="1"/>
  <c r="AI711" i="1"/>
  <c r="AH710" i="1"/>
  <c r="AI710" i="1"/>
  <c r="AH709" i="1"/>
  <c r="AI709" i="1"/>
  <c r="AH708" i="1"/>
  <c r="AI708" i="1"/>
  <c r="AH707" i="1"/>
  <c r="AI707" i="1"/>
  <c r="AH706" i="1"/>
  <c r="AI706" i="1"/>
  <c r="AH705" i="1"/>
  <c r="AI705" i="1"/>
  <c r="AH704" i="1"/>
  <c r="AI704" i="1"/>
  <c r="AH703" i="1"/>
  <c r="AI703" i="1"/>
  <c r="AH702" i="1"/>
  <c r="AI702" i="1"/>
  <c r="AH700" i="1"/>
  <c r="AI700" i="1"/>
  <c r="AH699" i="1"/>
  <c r="AI699" i="1"/>
  <c r="AH701" i="1"/>
  <c r="AI701" i="1"/>
  <c r="AH698" i="1"/>
  <c r="AI698" i="1"/>
  <c r="AH696" i="1"/>
  <c r="AI696" i="1"/>
  <c r="AH697" i="1"/>
  <c r="AI697" i="1"/>
  <c r="AH695" i="1"/>
  <c r="AI695" i="1"/>
  <c r="AH694" i="1"/>
  <c r="AI694" i="1"/>
  <c r="AH693" i="1"/>
  <c r="AI693" i="1"/>
  <c r="AH691" i="1"/>
  <c r="AI691" i="1"/>
  <c r="AH692" i="1"/>
  <c r="AI692" i="1"/>
  <c r="AH689" i="1"/>
  <c r="AI689" i="1"/>
  <c r="AH688" i="1"/>
  <c r="AI688" i="1"/>
  <c r="AH687" i="1"/>
  <c r="AI687" i="1"/>
  <c r="AH686" i="1"/>
  <c r="AI686" i="1"/>
  <c r="AH690" i="1"/>
  <c r="AI690" i="1"/>
  <c r="AH684" i="1"/>
  <c r="AI684" i="1"/>
  <c r="AH685" i="1"/>
  <c r="AI685" i="1"/>
  <c r="AH683" i="1"/>
  <c r="AI683" i="1"/>
  <c r="AH682" i="1"/>
  <c r="AI682" i="1"/>
  <c r="AH680" i="1"/>
  <c r="AI680" i="1"/>
  <c r="AH681" i="1"/>
  <c r="AI681" i="1"/>
  <c r="AH679" i="1"/>
  <c r="AI679" i="1"/>
  <c r="AH678" i="1"/>
  <c r="AI678" i="1"/>
  <c r="AH676" i="1"/>
  <c r="AI676" i="1"/>
  <c r="AH677" i="1"/>
  <c r="AI677" i="1"/>
  <c r="AH675" i="1"/>
  <c r="AI675" i="1"/>
  <c r="AH674" i="1"/>
  <c r="AI674" i="1"/>
  <c r="AH673" i="1"/>
  <c r="AI673" i="1"/>
  <c r="AH672" i="1"/>
  <c r="AI672" i="1"/>
  <c r="AH671" i="1"/>
  <c r="AI671" i="1"/>
  <c r="AH670" i="1"/>
  <c r="AI670" i="1"/>
  <c r="AH669" i="1"/>
  <c r="AI669" i="1"/>
  <c r="AH668" i="1"/>
  <c r="AI668" i="1"/>
  <c r="AH667" i="1"/>
  <c r="AI667" i="1"/>
  <c r="AH666" i="1"/>
  <c r="AI666" i="1"/>
  <c r="AH665" i="1"/>
  <c r="AI665" i="1"/>
  <c r="AH664" i="1"/>
  <c r="AI664" i="1"/>
  <c r="AH663" i="1"/>
  <c r="AI663" i="1"/>
  <c r="AH662" i="1"/>
  <c r="AI662" i="1"/>
  <c r="AH661" i="1"/>
  <c r="AI661" i="1"/>
  <c r="AH660" i="1"/>
  <c r="AI660" i="1"/>
  <c r="AH659" i="1"/>
  <c r="AI659" i="1"/>
  <c r="AH657" i="1"/>
  <c r="AI657" i="1"/>
  <c r="AH658" i="1"/>
  <c r="AI658" i="1"/>
  <c r="AH655" i="1"/>
  <c r="AI655" i="1"/>
  <c r="AH654" i="1"/>
  <c r="AI654" i="1"/>
  <c r="AH656" i="1"/>
  <c r="AI656" i="1"/>
  <c r="AH653" i="1"/>
  <c r="AI653" i="1"/>
  <c r="AH651" i="1"/>
  <c r="AI651" i="1"/>
  <c r="AH650" i="1"/>
  <c r="AI650" i="1"/>
  <c r="AH649" i="1"/>
  <c r="AI649" i="1"/>
  <c r="AH652" i="1"/>
  <c r="AI652" i="1"/>
  <c r="AH648" i="1"/>
  <c r="AI648" i="1"/>
  <c r="AH647" i="1"/>
  <c r="AI647" i="1"/>
  <c r="AH646" i="1"/>
  <c r="AI646" i="1"/>
  <c r="AH645" i="1"/>
  <c r="AI645" i="1"/>
  <c r="AH644" i="1"/>
  <c r="AI644" i="1"/>
  <c r="AH643" i="1"/>
  <c r="AI643" i="1"/>
  <c r="AH642" i="1"/>
  <c r="AI642" i="1"/>
  <c r="AH640" i="1"/>
  <c r="AI640" i="1"/>
  <c r="AH641" i="1"/>
  <c r="AI641" i="1"/>
  <c r="AH639" i="1"/>
  <c r="AI639" i="1"/>
  <c r="AH635" i="1"/>
  <c r="AI635" i="1"/>
  <c r="AH634" i="1"/>
  <c r="AI634" i="1"/>
  <c r="AH638" i="1"/>
  <c r="AI638" i="1"/>
  <c r="AH637" i="1"/>
  <c r="AI637" i="1"/>
  <c r="AH636" i="1"/>
  <c r="AI636" i="1"/>
  <c r="AH633" i="1"/>
  <c r="AI633" i="1"/>
  <c r="AH632" i="1"/>
  <c r="AI632" i="1"/>
  <c r="AH631" i="1"/>
  <c r="AI631" i="1"/>
  <c r="AH630" i="1"/>
  <c r="AI630" i="1"/>
  <c r="AH629" i="1"/>
  <c r="AI629" i="1"/>
  <c r="AH628" i="1"/>
  <c r="AI628" i="1"/>
  <c r="AH626" i="1"/>
  <c r="AI626" i="1"/>
  <c r="AH627" i="1"/>
  <c r="AI627" i="1"/>
  <c r="AH624" i="1"/>
  <c r="AI624" i="1"/>
  <c r="AH623" i="1"/>
  <c r="AI623" i="1"/>
  <c r="AH625" i="1"/>
  <c r="AI625" i="1"/>
  <c r="AH622" i="1"/>
  <c r="AI622" i="1"/>
  <c r="AH621" i="1"/>
  <c r="AI621" i="1"/>
  <c r="AH620" i="1"/>
  <c r="AI620" i="1"/>
  <c r="AH619" i="1"/>
  <c r="AI619" i="1"/>
  <c r="AH618" i="1"/>
  <c r="AI618" i="1"/>
  <c r="AH617" i="1"/>
  <c r="AI617" i="1"/>
  <c r="AH615" i="1"/>
  <c r="AI615" i="1"/>
  <c r="AH614" i="1"/>
  <c r="AI614" i="1"/>
  <c r="AH616" i="1"/>
  <c r="AI616" i="1"/>
  <c r="AH613" i="1"/>
  <c r="AI613" i="1"/>
  <c r="AH612" i="1"/>
  <c r="AI612" i="1"/>
  <c r="AH611" i="1"/>
  <c r="AI611" i="1"/>
  <c r="AH610" i="1"/>
  <c r="AI610" i="1"/>
  <c r="AH609" i="1"/>
  <c r="AI609" i="1"/>
  <c r="AH607" i="1"/>
  <c r="AI607" i="1"/>
  <c r="AH608" i="1"/>
  <c r="AI608" i="1"/>
  <c r="AH606" i="1"/>
  <c r="AI606" i="1"/>
  <c r="AH605" i="1"/>
  <c r="AI605" i="1"/>
  <c r="AH603" i="1"/>
  <c r="AI603" i="1"/>
  <c r="AH604" i="1"/>
  <c r="AI604" i="1"/>
  <c r="AH602" i="1"/>
  <c r="AI602" i="1"/>
  <c r="AH601" i="1"/>
  <c r="AI601" i="1"/>
  <c r="AH600" i="1"/>
  <c r="AI600" i="1"/>
  <c r="AH599" i="1"/>
  <c r="AI599" i="1"/>
  <c r="AH598" i="1"/>
  <c r="AI598" i="1"/>
  <c r="AH594" i="1"/>
  <c r="AI594" i="1"/>
  <c r="AH596" i="1"/>
  <c r="AI596" i="1"/>
  <c r="AH595" i="1"/>
  <c r="AI595" i="1"/>
  <c r="AH597" i="1"/>
  <c r="AI597" i="1"/>
  <c r="AH593" i="1"/>
  <c r="AI593" i="1"/>
  <c r="AH592" i="1"/>
  <c r="AI592" i="1"/>
  <c r="AH591" i="1"/>
  <c r="AI591" i="1"/>
  <c r="AH590" i="1"/>
  <c r="AI590" i="1"/>
  <c r="AH589" i="1"/>
  <c r="AI589" i="1"/>
  <c r="AH587" i="1"/>
  <c r="AI587" i="1"/>
  <c r="AH588" i="1"/>
  <c r="AI588" i="1"/>
  <c r="AH586" i="1"/>
  <c r="AI586" i="1"/>
  <c r="AH585" i="1"/>
  <c r="AI585" i="1"/>
  <c r="AH584" i="1"/>
  <c r="AI584" i="1"/>
  <c r="AH583" i="1"/>
  <c r="AI583" i="1"/>
  <c r="AH582" i="1"/>
  <c r="AI582" i="1"/>
  <c r="AH580" i="1"/>
  <c r="AI580" i="1"/>
  <c r="AH581" i="1"/>
  <c r="AI581" i="1"/>
  <c r="AH579" i="1"/>
  <c r="AI579" i="1"/>
  <c r="AH578" i="1"/>
  <c r="AI578" i="1"/>
  <c r="AH576" i="1"/>
  <c r="AI576" i="1"/>
  <c r="AH577" i="1"/>
  <c r="AI577" i="1"/>
  <c r="AH575" i="1"/>
  <c r="AI575" i="1"/>
  <c r="AH574" i="1"/>
  <c r="AI574" i="1"/>
  <c r="AH573" i="1"/>
  <c r="AI573" i="1"/>
  <c r="AH572" i="1"/>
  <c r="AI572" i="1"/>
  <c r="AH571" i="1"/>
  <c r="AI571" i="1"/>
  <c r="AH568" i="1"/>
  <c r="AI568" i="1"/>
  <c r="AH570" i="1"/>
  <c r="AI570" i="1"/>
  <c r="AH569" i="1"/>
  <c r="AI569" i="1"/>
  <c r="AH567" i="1"/>
  <c r="AI567" i="1"/>
  <c r="AH566" i="1"/>
  <c r="AI566" i="1"/>
  <c r="AH565" i="1"/>
  <c r="AI565" i="1"/>
  <c r="AH563" i="1"/>
  <c r="AI563" i="1"/>
  <c r="AH564" i="1"/>
  <c r="AI564" i="1"/>
  <c r="AH562" i="1"/>
  <c r="AI562" i="1"/>
  <c r="AH561" i="1"/>
  <c r="AI561" i="1"/>
  <c r="AH560" i="1"/>
  <c r="AI560" i="1"/>
  <c r="AH559" i="1"/>
  <c r="AI559" i="1"/>
  <c r="AH557" i="1"/>
  <c r="AI557" i="1"/>
  <c r="AH558" i="1"/>
  <c r="AI558" i="1"/>
  <c r="AH556" i="1"/>
  <c r="AI556" i="1"/>
  <c r="AH555" i="1"/>
  <c r="AI555" i="1"/>
  <c r="AH554" i="1"/>
  <c r="AI554" i="1"/>
  <c r="AH553" i="1"/>
  <c r="AI553" i="1"/>
  <c r="AH551" i="1"/>
  <c r="AI551" i="1"/>
  <c r="AH552" i="1"/>
  <c r="AI552" i="1"/>
  <c r="AH550" i="1"/>
  <c r="AI550" i="1"/>
  <c r="AH548" i="1"/>
  <c r="AI548" i="1"/>
  <c r="AH549" i="1"/>
  <c r="AI549" i="1"/>
  <c r="AH547" i="1"/>
  <c r="AI547" i="1"/>
  <c r="AH546" i="1"/>
  <c r="AI546" i="1"/>
  <c r="AH545" i="1"/>
  <c r="AI545" i="1"/>
  <c r="AH544" i="1"/>
  <c r="AI544" i="1"/>
  <c r="AH543" i="1"/>
  <c r="AI543" i="1"/>
  <c r="AH542" i="1"/>
  <c r="AI542" i="1"/>
  <c r="AH541" i="1"/>
  <c r="AI541" i="1"/>
  <c r="AH540" i="1"/>
  <c r="AI540" i="1"/>
  <c r="AH539" i="1"/>
  <c r="AI539" i="1"/>
  <c r="AH537" i="1"/>
  <c r="AI537" i="1"/>
  <c r="AH536" i="1"/>
  <c r="AI536" i="1"/>
  <c r="AH535" i="1"/>
  <c r="AI535" i="1"/>
  <c r="AH538" i="1"/>
  <c r="AI538" i="1"/>
  <c r="AH534" i="1"/>
  <c r="AI534" i="1"/>
  <c r="AH533" i="1"/>
  <c r="AI533" i="1"/>
  <c r="AH532" i="1"/>
  <c r="AI532" i="1"/>
  <c r="AH530" i="1"/>
  <c r="AI530" i="1"/>
  <c r="AH531" i="1"/>
  <c r="AI531" i="1"/>
  <c r="AH529" i="1"/>
  <c r="AI529" i="1"/>
  <c r="AH528" i="1"/>
  <c r="AI528" i="1"/>
  <c r="AH527" i="1"/>
  <c r="AI527" i="1"/>
  <c r="AH526" i="1"/>
  <c r="AI526" i="1"/>
  <c r="AH523" i="1"/>
  <c r="AI523" i="1"/>
  <c r="AH524" i="1"/>
  <c r="AI524" i="1"/>
  <c r="AH525" i="1"/>
  <c r="AI525" i="1"/>
  <c r="AH522" i="1"/>
  <c r="AI522" i="1"/>
  <c r="AH521" i="1"/>
  <c r="AI521" i="1"/>
  <c r="AH520" i="1"/>
  <c r="AI520" i="1"/>
  <c r="AH519" i="1"/>
  <c r="AI519" i="1"/>
  <c r="AH518" i="1"/>
  <c r="AI518" i="1"/>
  <c r="AH517" i="1"/>
  <c r="AI517" i="1"/>
  <c r="AH516" i="1"/>
  <c r="AI516" i="1"/>
  <c r="AH515" i="1"/>
  <c r="AI515" i="1"/>
  <c r="AH514" i="1"/>
  <c r="AI514" i="1"/>
  <c r="AH512" i="1"/>
  <c r="AI512" i="1"/>
  <c r="AH513" i="1"/>
  <c r="AI513" i="1"/>
  <c r="AH511" i="1"/>
  <c r="AI511" i="1"/>
  <c r="AH509" i="1"/>
  <c r="AI509" i="1"/>
  <c r="AH510" i="1"/>
  <c r="AI510" i="1"/>
  <c r="AH507" i="1"/>
  <c r="AI507" i="1"/>
  <c r="AH508" i="1"/>
  <c r="AI508" i="1"/>
  <c r="AH506" i="1"/>
  <c r="AI506" i="1"/>
  <c r="AH503" i="1"/>
  <c r="AI503" i="1"/>
  <c r="AH505" i="1"/>
  <c r="AI505" i="1"/>
  <c r="AH504" i="1"/>
  <c r="AI504" i="1"/>
  <c r="AH502" i="1"/>
  <c r="AI502" i="1"/>
  <c r="AH501" i="1"/>
  <c r="AI501" i="1"/>
  <c r="AH500" i="1"/>
  <c r="AI500" i="1"/>
  <c r="AH499" i="1"/>
  <c r="AI499" i="1"/>
  <c r="AH497" i="1"/>
  <c r="AI497" i="1"/>
  <c r="AH498" i="1"/>
  <c r="AI498" i="1"/>
  <c r="AH496" i="1"/>
  <c r="AI496" i="1"/>
  <c r="AH495" i="1"/>
  <c r="AI495" i="1"/>
  <c r="AH493" i="1"/>
  <c r="AI493" i="1"/>
  <c r="AH494" i="1"/>
  <c r="AI494" i="1"/>
  <c r="AH491" i="1"/>
  <c r="AI491" i="1"/>
  <c r="AH492" i="1"/>
  <c r="AI492" i="1"/>
  <c r="AH490" i="1"/>
  <c r="AI490" i="1"/>
  <c r="AH488" i="1"/>
  <c r="AI488" i="1"/>
  <c r="AH489" i="1"/>
  <c r="AI489" i="1"/>
  <c r="AH487" i="1"/>
  <c r="AI487" i="1"/>
  <c r="AH486" i="1"/>
  <c r="AI486" i="1"/>
  <c r="AH485" i="1"/>
  <c r="AI485" i="1"/>
  <c r="AH484" i="1"/>
  <c r="AI484" i="1"/>
  <c r="AH483" i="1"/>
  <c r="AI483" i="1"/>
  <c r="AH482" i="1"/>
  <c r="AI482" i="1"/>
  <c r="AH481" i="1"/>
  <c r="AI481" i="1"/>
  <c r="AH479" i="1"/>
  <c r="AI479" i="1"/>
  <c r="AH480" i="1"/>
  <c r="AI480" i="1"/>
  <c r="AH477" i="1"/>
  <c r="AI477" i="1"/>
  <c r="AH476" i="1"/>
  <c r="AI476" i="1"/>
  <c r="AH478" i="1"/>
  <c r="AI478" i="1"/>
  <c r="AH475" i="1"/>
  <c r="AI475" i="1"/>
  <c r="AH474" i="1"/>
  <c r="AI474" i="1"/>
  <c r="AH472" i="1"/>
  <c r="AI472" i="1"/>
  <c r="AH473" i="1"/>
  <c r="AI473" i="1"/>
  <c r="AH471" i="1"/>
  <c r="AI471" i="1"/>
  <c r="AH470" i="1"/>
  <c r="AI470" i="1"/>
  <c r="AH467" i="1"/>
  <c r="AI467" i="1"/>
  <c r="AH469" i="1"/>
  <c r="AI469" i="1"/>
  <c r="AH468" i="1"/>
  <c r="AI468" i="1"/>
  <c r="AH466" i="1"/>
  <c r="AI466" i="1"/>
  <c r="AH465" i="1"/>
  <c r="AI465" i="1"/>
  <c r="AH464" i="1"/>
  <c r="AI464" i="1"/>
  <c r="AH463" i="1"/>
  <c r="AI463" i="1"/>
  <c r="AH462" i="1"/>
  <c r="AI462" i="1"/>
  <c r="AH461" i="1"/>
  <c r="AI461" i="1"/>
  <c r="AH459" i="1"/>
  <c r="AI459" i="1"/>
  <c r="AH460" i="1"/>
  <c r="AI460" i="1"/>
  <c r="AH458" i="1"/>
  <c r="AI458" i="1"/>
  <c r="AH457" i="1"/>
  <c r="AI457" i="1"/>
  <c r="AH456" i="1"/>
  <c r="AI456" i="1"/>
  <c r="AH455" i="1"/>
  <c r="AI455" i="1"/>
  <c r="AH452" i="1"/>
  <c r="AI452" i="1"/>
  <c r="AH454" i="1"/>
  <c r="AI454" i="1"/>
  <c r="AH453" i="1"/>
  <c r="AI453" i="1"/>
  <c r="AH451" i="1"/>
  <c r="AI451" i="1"/>
  <c r="AH450" i="1"/>
  <c r="AI450" i="1"/>
  <c r="AH449" i="1"/>
  <c r="AI449" i="1"/>
  <c r="AH448" i="1"/>
  <c r="AI448" i="1"/>
  <c r="AH447" i="1"/>
  <c r="AI447" i="1"/>
  <c r="AH446" i="1"/>
  <c r="AI446" i="1"/>
  <c r="AH445" i="1"/>
  <c r="AI445" i="1"/>
  <c r="AH444" i="1"/>
  <c r="AI444" i="1"/>
  <c r="AH443" i="1"/>
  <c r="AI443" i="1"/>
  <c r="AH442" i="1"/>
  <c r="AI442" i="1"/>
  <c r="AH440" i="1"/>
  <c r="AI440" i="1"/>
  <c r="AH441" i="1"/>
  <c r="AI441" i="1"/>
  <c r="AH439" i="1"/>
  <c r="AI439" i="1"/>
  <c r="AH438" i="1"/>
  <c r="AI438" i="1"/>
  <c r="AH437" i="1"/>
  <c r="AI437" i="1"/>
  <c r="AH436" i="1"/>
  <c r="AI436" i="1"/>
  <c r="AH435" i="1"/>
  <c r="AI435" i="1"/>
  <c r="AH434" i="1"/>
  <c r="AI434" i="1"/>
  <c r="AH433" i="1"/>
  <c r="AI433" i="1"/>
  <c r="AH432" i="1"/>
  <c r="AI432" i="1"/>
  <c r="AH431" i="1"/>
  <c r="AI431" i="1"/>
  <c r="AH430" i="1"/>
  <c r="AI430" i="1"/>
  <c r="AH429" i="1"/>
  <c r="AI429" i="1"/>
  <c r="AH428" i="1"/>
  <c r="AI428" i="1"/>
  <c r="AH427" i="1"/>
  <c r="AI427" i="1"/>
  <c r="AH426" i="1"/>
  <c r="AI426" i="1"/>
  <c r="AH425" i="1"/>
  <c r="AI425" i="1"/>
  <c r="AH424" i="1"/>
  <c r="AI424" i="1"/>
  <c r="AH423" i="1"/>
  <c r="AI423" i="1"/>
  <c r="AH422" i="1"/>
  <c r="AI422" i="1"/>
  <c r="AH420" i="1"/>
  <c r="AI420" i="1"/>
  <c r="AH421" i="1"/>
  <c r="AI421" i="1"/>
  <c r="AH419" i="1"/>
  <c r="AI419" i="1"/>
  <c r="AH418" i="1"/>
  <c r="AI418" i="1"/>
  <c r="AH417" i="1"/>
  <c r="AI417" i="1"/>
  <c r="AH416" i="1"/>
  <c r="AI416" i="1"/>
  <c r="AH415" i="1"/>
  <c r="AI415" i="1"/>
  <c r="AH414" i="1"/>
  <c r="AI414" i="1"/>
  <c r="AH413" i="1"/>
  <c r="AI413" i="1"/>
  <c r="AH412" i="1"/>
  <c r="AI412" i="1"/>
  <c r="AH411" i="1"/>
  <c r="AI411" i="1"/>
  <c r="AH410" i="1"/>
  <c r="AI410" i="1"/>
  <c r="AH409" i="1"/>
  <c r="AI409" i="1"/>
  <c r="AH408" i="1"/>
  <c r="AI408" i="1"/>
  <c r="AH407" i="1"/>
  <c r="AI407" i="1"/>
  <c r="AH406" i="1"/>
  <c r="AI406" i="1"/>
  <c r="AH405" i="1"/>
  <c r="AI405" i="1"/>
  <c r="AH404" i="1"/>
  <c r="AI404" i="1"/>
  <c r="AH402" i="1"/>
  <c r="AI402" i="1"/>
  <c r="AH403" i="1"/>
  <c r="AI403" i="1"/>
  <c r="AH401" i="1"/>
  <c r="AI401" i="1"/>
  <c r="AH400" i="1"/>
  <c r="AI400" i="1"/>
  <c r="AH399" i="1"/>
  <c r="AI399" i="1"/>
  <c r="AH398" i="1"/>
  <c r="AI398" i="1"/>
  <c r="AH397" i="1"/>
  <c r="AI397" i="1"/>
  <c r="AH396" i="1"/>
  <c r="AI396" i="1"/>
  <c r="AH395" i="1"/>
  <c r="AI395" i="1"/>
  <c r="AH393" i="1"/>
  <c r="AI393" i="1"/>
  <c r="AH394" i="1"/>
  <c r="AI394" i="1"/>
  <c r="AH392" i="1"/>
  <c r="AI392" i="1"/>
  <c r="AH391" i="1"/>
  <c r="AI391" i="1"/>
  <c r="AH390" i="1"/>
  <c r="AI390" i="1"/>
  <c r="AH389" i="1"/>
  <c r="AI389" i="1"/>
  <c r="AH388" i="1"/>
  <c r="AI388" i="1"/>
  <c r="AH386" i="1"/>
  <c r="AI386" i="1"/>
  <c r="AH387" i="1"/>
  <c r="AI387" i="1"/>
  <c r="AH385" i="1"/>
  <c r="AI385" i="1"/>
  <c r="AH384" i="1"/>
  <c r="AI384" i="1"/>
  <c r="AH382" i="1"/>
  <c r="AI382" i="1"/>
  <c r="AH383" i="1"/>
  <c r="AI383" i="1"/>
  <c r="AH381" i="1"/>
  <c r="AI381" i="1"/>
  <c r="AH380" i="1"/>
  <c r="AI380" i="1"/>
  <c r="AH377" i="1"/>
  <c r="AI377" i="1"/>
  <c r="AH379" i="1"/>
  <c r="AI379" i="1"/>
  <c r="AH378" i="1"/>
  <c r="AI378" i="1"/>
  <c r="AH376" i="1"/>
  <c r="AI376" i="1"/>
  <c r="AH375" i="1"/>
  <c r="AI375" i="1"/>
  <c r="AH374" i="1"/>
  <c r="AI374" i="1"/>
  <c r="AH372" i="1"/>
  <c r="AI372" i="1"/>
  <c r="AH373" i="1"/>
  <c r="AI373" i="1"/>
  <c r="AH371" i="1"/>
  <c r="AI371" i="1"/>
  <c r="AH370" i="1"/>
  <c r="AI370" i="1"/>
  <c r="AH369" i="1"/>
  <c r="AI369" i="1"/>
  <c r="AH368" i="1"/>
  <c r="AI368" i="1"/>
  <c r="AH366" i="1"/>
  <c r="AI366" i="1"/>
  <c r="AH367" i="1"/>
  <c r="AI367" i="1"/>
  <c r="AH365" i="1"/>
  <c r="AI365" i="1"/>
  <c r="AH364" i="1"/>
  <c r="AI364" i="1"/>
  <c r="AH363" i="1"/>
  <c r="AI363" i="1"/>
  <c r="AH362" i="1"/>
  <c r="AI362" i="1"/>
  <c r="AH361" i="1"/>
  <c r="AI361" i="1"/>
  <c r="AH360" i="1"/>
  <c r="AI360" i="1"/>
  <c r="AH359" i="1"/>
  <c r="AI359" i="1"/>
  <c r="AH358" i="1"/>
  <c r="AI358" i="1"/>
  <c r="AH357" i="1"/>
  <c r="AI357" i="1"/>
  <c r="AH356" i="1"/>
  <c r="AI356" i="1"/>
  <c r="AH354" i="1"/>
  <c r="AI354" i="1"/>
  <c r="AH355" i="1"/>
  <c r="AI355" i="1"/>
  <c r="AH353" i="1"/>
  <c r="AI353" i="1"/>
  <c r="AH351" i="1"/>
  <c r="AI351" i="1"/>
  <c r="AH352" i="1"/>
  <c r="AI352" i="1"/>
  <c r="AH349" i="1"/>
  <c r="AI349" i="1"/>
  <c r="AH350" i="1"/>
  <c r="AI350" i="1"/>
  <c r="AH348" i="1"/>
  <c r="AI348" i="1"/>
  <c r="AH346" i="1"/>
  <c r="AI346" i="1"/>
  <c r="AH347" i="1"/>
  <c r="AI347" i="1"/>
  <c r="AH345" i="1"/>
  <c r="AI345" i="1"/>
  <c r="AH344" i="1"/>
  <c r="AI344" i="1"/>
  <c r="AH342" i="1"/>
  <c r="AI342" i="1"/>
  <c r="AH343" i="1"/>
  <c r="AI343" i="1"/>
  <c r="AH341" i="1"/>
  <c r="AI341" i="1"/>
  <c r="AH340" i="1"/>
  <c r="AI340" i="1"/>
  <c r="AH339" i="1"/>
  <c r="AI339" i="1"/>
  <c r="AH338" i="1"/>
  <c r="AI338" i="1"/>
  <c r="AH337" i="1"/>
  <c r="AI337" i="1"/>
  <c r="AH336" i="1"/>
  <c r="AI336" i="1"/>
  <c r="AH333" i="1"/>
  <c r="AI333" i="1"/>
  <c r="AH335" i="1"/>
  <c r="AI335" i="1"/>
  <c r="AH334" i="1"/>
  <c r="AI334" i="1"/>
  <c r="AH332" i="1"/>
  <c r="AI332" i="1"/>
  <c r="AH331" i="1"/>
  <c r="AI331" i="1"/>
  <c r="AH330" i="1"/>
  <c r="AI330" i="1"/>
  <c r="AH329" i="1"/>
  <c r="AI329" i="1"/>
  <c r="AH328" i="1"/>
  <c r="AI328" i="1"/>
  <c r="AH327" i="1"/>
  <c r="AI327" i="1"/>
  <c r="AH326" i="1"/>
  <c r="AI326" i="1"/>
  <c r="AH324" i="1"/>
  <c r="AI324" i="1"/>
  <c r="AH325" i="1"/>
  <c r="AI325" i="1"/>
  <c r="AH323" i="1"/>
  <c r="AI323" i="1"/>
  <c r="AH322" i="1"/>
  <c r="AI322" i="1"/>
  <c r="AH320" i="1"/>
  <c r="AI320" i="1"/>
  <c r="AH321" i="1"/>
  <c r="AI321" i="1"/>
  <c r="AH318" i="1"/>
  <c r="AI318" i="1"/>
  <c r="AH317" i="1"/>
  <c r="AI317" i="1"/>
  <c r="AH316" i="1"/>
  <c r="AI316" i="1"/>
  <c r="AH315" i="1"/>
  <c r="AI315" i="1"/>
  <c r="AH319" i="1"/>
  <c r="AI319" i="1"/>
  <c r="AH314" i="1"/>
  <c r="AI314" i="1"/>
  <c r="AH313" i="1"/>
  <c r="AI313" i="1"/>
  <c r="AH312" i="1"/>
  <c r="AI312" i="1"/>
  <c r="AH311" i="1"/>
  <c r="AI311" i="1"/>
  <c r="AH310" i="1"/>
  <c r="AI310" i="1"/>
  <c r="AH308" i="1"/>
  <c r="AI308" i="1"/>
  <c r="AH309" i="1"/>
  <c r="AI309" i="1"/>
  <c r="AH307" i="1"/>
  <c r="AI307" i="1"/>
  <c r="AH306" i="1"/>
  <c r="AI306" i="1"/>
  <c r="AH305" i="1"/>
  <c r="AI305" i="1"/>
  <c r="AH304" i="1"/>
  <c r="AI304" i="1"/>
  <c r="AH302" i="1"/>
  <c r="AI302" i="1"/>
  <c r="AH303" i="1"/>
  <c r="AI303" i="1"/>
  <c r="AH301" i="1"/>
  <c r="AI301" i="1"/>
  <c r="AH298" i="1"/>
  <c r="AI298" i="1"/>
  <c r="AH299" i="1"/>
  <c r="AI299" i="1"/>
  <c r="AH300" i="1"/>
  <c r="AI300" i="1"/>
  <c r="AH297" i="1"/>
  <c r="AI297" i="1"/>
  <c r="AH295" i="1"/>
  <c r="AI295" i="1"/>
  <c r="AH296" i="1"/>
  <c r="AI296" i="1"/>
  <c r="AH294" i="1"/>
  <c r="AI294" i="1"/>
  <c r="AH293" i="1"/>
  <c r="AI293" i="1"/>
  <c r="AH291" i="1"/>
  <c r="AI291" i="1"/>
  <c r="AH292" i="1"/>
  <c r="AI292" i="1"/>
  <c r="AH290" i="1"/>
  <c r="AI290" i="1"/>
  <c r="AH289" i="1"/>
  <c r="AI289" i="1"/>
  <c r="AH288" i="1"/>
  <c r="AI288" i="1"/>
  <c r="AH287" i="1"/>
  <c r="AI287" i="1"/>
  <c r="AH286" i="1"/>
  <c r="AI286" i="1"/>
  <c r="AH285" i="1"/>
  <c r="AI285" i="1"/>
  <c r="AH284" i="1"/>
  <c r="AI284" i="1"/>
  <c r="AH283" i="1"/>
  <c r="AI283" i="1"/>
  <c r="AH281" i="1"/>
  <c r="AI281" i="1"/>
  <c r="AH282" i="1"/>
  <c r="AI282" i="1"/>
  <c r="AH280" i="1"/>
  <c r="AI280" i="1"/>
  <c r="AH279" i="1"/>
  <c r="AI279" i="1"/>
  <c r="AH278" i="1"/>
  <c r="AI278" i="1"/>
  <c r="AH277" i="1"/>
  <c r="AI277" i="1"/>
  <c r="AH276" i="1"/>
  <c r="AI276" i="1"/>
  <c r="AH274" i="1"/>
  <c r="AI274" i="1"/>
  <c r="AH273" i="1"/>
  <c r="AI273" i="1"/>
  <c r="AH272" i="1"/>
  <c r="AI272" i="1"/>
  <c r="AH275" i="1"/>
  <c r="AI275" i="1"/>
  <c r="AH270" i="1"/>
  <c r="AI270" i="1"/>
  <c r="AH271" i="1"/>
  <c r="AI271" i="1"/>
  <c r="AH269" i="1"/>
  <c r="AI269" i="1"/>
  <c r="AH268" i="1"/>
  <c r="AI268" i="1"/>
  <c r="AH267" i="1"/>
  <c r="AI267" i="1"/>
  <c r="AH266" i="1"/>
  <c r="AI266" i="1"/>
  <c r="AH265" i="1"/>
  <c r="AI265" i="1"/>
  <c r="AH264" i="1"/>
  <c r="AI264" i="1"/>
  <c r="AH263" i="1"/>
  <c r="AI263" i="1"/>
  <c r="AH262" i="1"/>
  <c r="AI262" i="1"/>
  <c r="AH261" i="1"/>
  <c r="AI261" i="1"/>
  <c r="AH260" i="1"/>
  <c r="AI260" i="1"/>
  <c r="AH259" i="1"/>
  <c r="AI259" i="1"/>
  <c r="AH258" i="1"/>
  <c r="AI258" i="1"/>
  <c r="AH257" i="1"/>
  <c r="AI257" i="1"/>
  <c r="AH256" i="1"/>
  <c r="AI256" i="1"/>
  <c r="AH255" i="1"/>
  <c r="AI255" i="1"/>
  <c r="AH254" i="1"/>
  <c r="AI254" i="1"/>
  <c r="AH253" i="1"/>
  <c r="AI253" i="1"/>
  <c r="AH252" i="1"/>
  <c r="AI252" i="1"/>
  <c r="AH251" i="1"/>
  <c r="AI251" i="1"/>
  <c r="AH248" i="1"/>
  <c r="AI248" i="1"/>
  <c r="AH250" i="1"/>
  <c r="AI250" i="1"/>
  <c r="AH249" i="1"/>
  <c r="AI249" i="1"/>
  <c r="AH247" i="1"/>
  <c r="AI247" i="1"/>
  <c r="AH246" i="1"/>
  <c r="AI246" i="1"/>
  <c r="AH245" i="1"/>
  <c r="AI245" i="1"/>
  <c r="AH244" i="1"/>
  <c r="AI244" i="1"/>
  <c r="AH243" i="1"/>
  <c r="AI243" i="1"/>
  <c r="AH242" i="1"/>
  <c r="AI242" i="1"/>
  <c r="AH241" i="1"/>
  <c r="AI241" i="1"/>
  <c r="AH240" i="1"/>
  <c r="AI240" i="1"/>
  <c r="AH239" i="1"/>
  <c r="AI239" i="1"/>
  <c r="AH238" i="1"/>
  <c r="AI238" i="1"/>
  <c r="AH237" i="1"/>
  <c r="AI237" i="1"/>
  <c r="AH234" i="1"/>
  <c r="AI234" i="1"/>
  <c r="AH236" i="1"/>
  <c r="AI236" i="1"/>
  <c r="AH235" i="1"/>
  <c r="AI235" i="1"/>
  <c r="AH231" i="1"/>
  <c r="AI231" i="1"/>
  <c r="AH233" i="1"/>
  <c r="AI233" i="1"/>
  <c r="AH232" i="1"/>
  <c r="AI232" i="1"/>
  <c r="AH230" i="1"/>
  <c r="AI230" i="1"/>
  <c r="AH228" i="1"/>
  <c r="AI228" i="1"/>
  <c r="AH229" i="1"/>
  <c r="AI229" i="1"/>
  <c r="AH227" i="1"/>
  <c r="AI227" i="1"/>
  <c r="AH226" i="1"/>
  <c r="AI226" i="1"/>
  <c r="AH225" i="1"/>
  <c r="AI225" i="1"/>
  <c r="AH224" i="1"/>
  <c r="AI224" i="1"/>
  <c r="AH223" i="1"/>
  <c r="AI223" i="1"/>
  <c r="AH222" i="1"/>
  <c r="AI222" i="1"/>
  <c r="AH221" i="1"/>
  <c r="AI221" i="1"/>
  <c r="AH220" i="1"/>
  <c r="AI220" i="1"/>
  <c r="AH219" i="1"/>
  <c r="AI219" i="1"/>
  <c r="AH218" i="1"/>
  <c r="AI218" i="1"/>
  <c r="AH217" i="1"/>
  <c r="AI217" i="1"/>
  <c r="AH216" i="1"/>
  <c r="AI216" i="1"/>
  <c r="AH215" i="1"/>
  <c r="AI215" i="1"/>
  <c r="AH214" i="1"/>
  <c r="AI214" i="1"/>
  <c r="AH213" i="1"/>
  <c r="AI213" i="1"/>
  <c r="AH211" i="1"/>
  <c r="AI211" i="1"/>
  <c r="AH212" i="1"/>
  <c r="AI212" i="1"/>
  <c r="AH210" i="1"/>
  <c r="AI210" i="1"/>
  <c r="AH209" i="1"/>
  <c r="AI209" i="1"/>
  <c r="AH208" i="1"/>
  <c r="AI208" i="1"/>
  <c r="AH207" i="1"/>
  <c r="AI207" i="1"/>
  <c r="AH206" i="1"/>
  <c r="AI206" i="1"/>
  <c r="AH205" i="1"/>
  <c r="AI205" i="1"/>
  <c r="AH204" i="1"/>
  <c r="AI204" i="1"/>
  <c r="AH203" i="1"/>
  <c r="AI203" i="1"/>
  <c r="AH202" i="1"/>
  <c r="AI202" i="1"/>
  <c r="AH200" i="1"/>
  <c r="AI200" i="1"/>
  <c r="AH201" i="1"/>
  <c r="AI201" i="1"/>
  <c r="AH199" i="1"/>
  <c r="AI199" i="1"/>
  <c r="AH198" i="1"/>
  <c r="AI198" i="1"/>
  <c r="AH197" i="1"/>
  <c r="AI197" i="1"/>
  <c r="AH196" i="1"/>
  <c r="AI196" i="1"/>
  <c r="AH195" i="1"/>
  <c r="AI195" i="1"/>
  <c r="AH194" i="1"/>
  <c r="AI194" i="1"/>
  <c r="AH193" i="1"/>
  <c r="AI193" i="1"/>
  <c r="AH192" i="1"/>
  <c r="AI192" i="1"/>
  <c r="AH191" i="1"/>
  <c r="AI191" i="1"/>
  <c r="AH190" i="1"/>
  <c r="AI190" i="1"/>
  <c r="AH189" i="1"/>
  <c r="AI189" i="1"/>
  <c r="AH188" i="1"/>
  <c r="AI188" i="1"/>
  <c r="AH187" i="1"/>
  <c r="AI187" i="1"/>
  <c r="AH186" i="1"/>
  <c r="AI186" i="1"/>
  <c r="AH185" i="1"/>
  <c r="AI185" i="1"/>
  <c r="AH184" i="1"/>
  <c r="AI184" i="1"/>
  <c r="AH183" i="1"/>
  <c r="AI183" i="1"/>
  <c r="AH182" i="1"/>
  <c r="AI182" i="1"/>
  <c r="AH181" i="1"/>
  <c r="AI181" i="1"/>
  <c r="AH180" i="1"/>
  <c r="AI180" i="1"/>
  <c r="AH179" i="1"/>
  <c r="AI179" i="1"/>
  <c r="AH178" i="1"/>
  <c r="AI178" i="1"/>
  <c r="AH177" i="1"/>
  <c r="AI177" i="1"/>
  <c r="AH176" i="1"/>
  <c r="AI176" i="1"/>
  <c r="AH175" i="1"/>
  <c r="AI175" i="1"/>
  <c r="AH174" i="1"/>
  <c r="AI174" i="1"/>
  <c r="AH172" i="1"/>
  <c r="AI172" i="1"/>
  <c r="AH173" i="1"/>
  <c r="AI173" i="1"/>
  <c r="AH171" i="1"/>
  <c r="AI171" i="1"/>
  <c r="AH170" i="1"/>
  <c r="AI170" i="1"/>
  <c r="AH169" i="1"/>
  <c r="AI169" i="1"/>
  <c r="AH167" i="1"/>
  <c r="AI167" i="1"/>
  <c r="AH168" i="1"/>
  <c r="AI168" i="1"/>
  <c r="AH164" i="1"/>
  <c r="AI164" i="1"/>
  <c r="AH166" i="1"/>
  <c r="AI166" i="1"/>
  <c r="AH165" i="1"/>
  <c r="AI165" i="1"/>
  <c r="AH162" i="1"/>
  <c r="AI162" i="1"/>
  <c r="AH161" i="1"/>
  <c r="AI161" i="1"/>
  <c r="AH163" i="1"/>
  <c r="AI163" i="1"/>
  <c r="AH160" i="1"/>
  <c r="AI160" i="1"/>
  <c r="AH159" i="1"/>
  <c r="AI159" i="1"/>
  <c r="AH158" i="1"/>
  <c r="AI158" i="1"/>
  <c r="AH157" i="1"/>
  <c r="AI157" i="1"/>
  <c r="AH156" i="1"/>
  <c r="AI156" i="1"/>
  <c r="AH155" i="1"/>
  <c r="AI155" i="1"/>
  <c r="AH154" i="1"/>
  <c r="AI154" i="1"/>
  <c r="AH152" i="1"/>
  <c r="AI152" i="1"/>
  <c r="AH153" i="1"/>
  <c r="AI153" i="1"/>
  <c r="AH151" i="1"/>
  <c r="AI151" i="1"/>
  <c r="AH150" i="1"/>
  <c r="AI150" i="1"/>
  <c r="AH149" i="1"/>
  <c r="AI149" i="1"/>
  <c r="AH148" i="1"/>
  <c r="AI148" i="1"/>
  <c r="AH147" i="1"/>
  <c r="AI147" i="1"/>
  <c r="AH146" i="1"/>
  <c r="AI146" i="1"/>
  <c r="AH145" i="1"/>
  <c r="AI145" i="1"/>
  <c r="AH142" i="1"/>
  <c r="AI142" i="1"/>
  <c r="AH144" i="1"/>
  <c r="AI144" i="1"/>
  <c r="AH143" i="1"/>
  <c r="AI143" i="1"/>
  <c r="AH141" i="1"/>
  <c r="AI141" i="1"/>
  <c r="AH140" i="1"/>
  <c r="AI140" i="1"/>
  <c r="AH139" i="1"/>
  <c r="AI139" i="1"/>
  <c r="AH137" i="1"/>
  <c r="AI137" i="1"/>
  <c r="AH136" i="1"/>
  <c r="AI136" i="1"/>
  <c r="AH133" i="1"/>
  <c r="AI133" i="1"/>
  <c r="AH135" i="1"/>
  <c r="AI135" i="1"/>
  <c r="AH134" i="1"/>
  <c r="AI134" i="1"/>
  <c r="AH138" i="1"/>
  <c r="AI138" i="1"/>
  <c r="AH131" i="1"/>
  <c r="AI131" i="1"/>
  <c r="AH130" i="1"/>
  <c r="AI130" i="1"/>
  <c r="AH132" i="1"/>
  <c r="AI132" i="1"/>
  <c r="AH129" i="1"/>
  <c r="AI129" i="1"/>
  <c r="AH128" i="1"/>
  <c r="AI128" i="1"/>
  <c r="AH126" i="1"/>
  <c r="AI126" i="1"/>
  <c r="AH127" i="1"/>
  <c r="AI127" i="1"/>
  <c r="AH125" i="1"/>
  <c r="AI125" i="1"/>
  <c r="AH124" i="1"/>
  <c r="AI124" i="1"/>
  <c r="AH123" i="1"/>
  <c r="AI123" i="1"/>
  <c r="AH122" i="1"/>
  <c r="AI122" i="1"/>
  <c r="AH121" i="1"/>
  <c r="AI121" i="1"/>
  <c r="AH120" i="1"/>
  <c r="AI120" i="1"/>
  <c r="AH119" i="1"/>
  <c r="AI119" i="1"/>
  <c r="AH118" i="1"/>
  <c r="AI118" i="1"/>
  <c r="AH117" i="1"/>
  <c r="AI117" i="1"/>
  <c r="AH115" i="1"/>
  <c r="AI115" i="1"/>
  <c r="AH114" i="1"/>
  <c r="AI114" i="1"/>
  <c r="AH116" i="1"/>
  <c r="AI116" i="1"/>
  <c r="AH113" i="1"/>
  <c r="AI113" i="1"/>
  <c r="AH112" i="1"/>
  <c r="AI112" i="1"/>
  <c r="AH111" i="1"/>
  <c r="AI111" i="1"/>
  <c r="AH110" i="1"/>
  <c r="AI110" i="1"/>
  <c r="AH109" i="1"/>
  <c r="AI109" i="1"/>
  <c r="AH108" i="1"/>
  <c r="AI108" i="1"/>
  <c r="AH107" i="1"/>
  <c r="AI107" i="1"/>
  <c r="AH106" i="1"/>
  <c r="AI106" i="1"/>
  <c r="AH105" i="1"/>
  <c r="AI105" i="1"/>
  <c r="AH104" i="1"/>
  <c r="AI104" i="1"/>
  <c r="AH103" i="1"/>
  <c r="AI103" i="1"/>
  <c r="AH102" i="1"/>
  <c r="AI102" i="1"/>
  <c r="AH99" i="1"/>
  <c r="AI99" i="1"/>
  <c r="AH100" i="1"/>
  <c r="AI100" i="1"/>
  <c r="AH101" i="1"/>
  <c r="AI101" i="1"/>
  <c r="AH96" i="1"/>
  <c r="AI96" i="1"/>
  <c r="AH97" i="1"/>
  <c r="AI97" i="1"/>
  <c r="AH98" i="1"/>
  <c r="AI98" i="1"/>
  <c r="AH94" i="1"/>
  <c r="AI94" i="1"/>
  <c r="AH95" i="1"/>
  <c r="AI95" i="1"/>
  <c r="AH93" i="1"/>
  <c r="AI93" i="1"/>
  <c r="AH92" i="1"/>
  <c r="AI92" i="1"/>
  <c r="AH91" i="1"/>
  <c r="AI91" i="1"/>
  <c r="AH88" i="1"/>
  <c r="AI88" i="1"/>
  <c r="AH89" i="1"/>
  <c r="AI89" i="1"/>
  <c r="AH90" i="1"/>
  <c r="AI90" i="1"/>
  <c r="AH87" i="1"/>
  <c r="AI87" i="1"/>
  <c r="AH86" i="1"/>
  <c r="AI86" i="1"/>
  <c r="AH85" i="1"/>
  <c r="AI85" i="1"/>
  <c r="AH84" i="1"/>
  <c r="AI84" i="1"/>
  <c r="AH83" i="1"/>
  <c r="AI83" i="1"/>
  <c r="AH82" i="1"/>
  <c r="AI82" i="1"/>
  <c r="AH81" i="1"/>
  <c r="AI81" i="1"/>
  <c r="AH80" i="1"/>
  <c r="AI80" i="1"/>
  <c r="AH79" i="1"/>
  <c r="AI79" i="1"/>
  <c r="AH78" i="1"/>
  <c r="AI78" i="1"/>
  <c r="AH77" i="1"/>
  <c r="AI77" i="1"/>
  <c r="AH76" i="1"/>
  <c r="AI76" i="1"/>
  <c r="AH74" i="1"/>
  <c r="AI74" i="1"/>
  <c r="AH75" i="1"/>
  <c r="AI75" i="1"/>
  <c r="AH71" i="1"/>
  <c r="AI71" i="1"/>
  <c r="AH72" i="1"/>
  <c r="AI72" i="1"/>
  <c r="AH73" i="1"/>
  <c r="AI73" i="1"/>
  <c r="AH70" i="1"/>
  <c r="AI70" i="1"/>
  <c r="AH69" i="1"/>
  <c r="AI69" i="1"/>
  <c r="AH68" i="1"/>
  <c r="AI68" i="1"/>
  <c r="AH66" i="1"/>
  <c r="AI66" i="1"/>
  <c r="AH67" i="1"/>
  <c r="AI67" i="1"/>
  <c r="AH65" i="1"/>
  <c r="AI65" i="1"/>
  <c r="AH64" i="1"/>
  <c r="AI64" i="1"/>
  <c r="AH63" i="1"/>
  <c r="AI63" i="1"/>
  <c r="AH62" i="1"/>
  <c r="AI62" i="1"/>
  <c r="AH61" i="1"/>
  <c r="AI61" i="1"/>
  <c r="AH60" i="1"/>
  <c r="AI60" i="1"/>
  <c r="AH58" i="1"/>
  <c r="AI58" i="1"/>
  <c r="AH59" i="1"/>
  <c r="AI59" i="1"/>
  <c r="AH57" i="1"/>
  <c r="AI57" i="1"/>
  <c r="AH56" i="1"/>
  <c r="AI56" i="1"/>
  <c r="AH55" i="1"/>
  <c r="AI55" i="1"/>
  <c r="AH54" i="1"/>
  <c r="AI54" i="1"/>
  <c r="AH53" i="1"/>
  <c r="AI53" i="1"/>
  <c r="AH52" i="1"/>
  <c r="AI52" i="1"/>
  <c r="AH51" i="1"/>
  <c r="AI51" i="1"/>
  <c r="AH50" i="1"/>
  <c r="AI50" i="1"/>
  <c r="AH48" i="1"/>
  <c r="AI48" i="1"/>
  <c r="AH49" i="1"/>
  <c r="AI49" i="1"/>
  <c r="AH47" i="1"/>
  <c r="AI47" i="1"/>
  <c r="AH46" i="1"/>
  <c r="AI46" i="1"/>
  <c r="AH45" i="1"/>
  <c r="AI45" i="1"/>
  <c r="AH44" i="1"/>
  <c r="AI44" i="1"/>
  <c r="AH43" i="1"/>
  <c r="AI43" i="1"/>
  <c r="AH42" i="1"/>
  <c r="AI42" i="1"/>
  <c r="AH41" i="1"/>
  <c r="AI41" i="1"/>
  <c r="AH40" i="1"/>
  <c r="AI40" i="1"/>
  <c r="AH39" i="1"/>
  <c r="AI39" i="1"/>
  <c r="AH38" i="1"/>
  <c r="AI38" i="1"/>
  <c r="AH37" i="1"/>
  <c r="AI37" i="1"/>
  <c r="AH36" i="1"/>
  <c r="AI36" i="1"/>
  <c r="AH35" i="1"/>
  <c r="AI35" i="1"/>
  <c r="AH33" i="1"/>
  <c r="AI33" i="1"/>
  <c r="AH34" i="1"/>
  <c r="AI34" i="1"/>
  <c r="AH31" i="1"/>
  <c r="AI31" i="1"/>
  <c r="AH32" i="1"/>
  <c r="AI32" i="1"/>
  <c r="AH29" i="1"/>
  <c r="AI29" i="1"/>
  <c r="AH30" i="1"/>
  <c r="AI30" i="1"/>
  <c r="AH28" i="1"/>
  <c r="AI28" i="1"/>
  <c r="AH27" i="1"/>
  <c r="AI27" i="1"/>
  <c r="AH26" i="1"/>
  <c r="AI26" i="1"/>
  <c r="AH24" i="1"/>
  <c r="AI24" i="1"/>
  <c r="AH25" i="1"/>
  <c r="AI25" i="1"/>
  <c r="AH23" i="1"/>
  <c r="AI23" i="1"/>
  <c r="AH22" i="1"/>
  <c r="AI22" i="1"/>
  <c r="AH21" i="1"/>
  <c r="AI21" i="1"/>
  <c r="AH20" i="1"/>
  <c r="AI20" i="1"/>
  <c r="AH19" i="1"/>
  <c r="AI19" i="1"/>
  <c r="AH18" i="1"/>
  <c r="AI18" i="1"/>
  <c r="AH17" i="1"/>
  <c r="AI17" i="1"/>
  <c r="AH16" i="1"/>
  <c r="AI16" i="1"/>
  <c r="AH15" i="1"/>
  <c r="AI15" i="1"/>
  <c r="AH14" i="1"/>
  <c r="AI14" i="1"/>
  <c r="AH13" i="1"/>
  <c r="AI13" i="1"/>
  <c r="AH11" i="1"/>
  <c r="AI11" i="1"/>
  <c r="AH12" i="1"/>
  <c r="AI12" i="1"/>
  <c r="AH10" i="1"/>
  <c r="AI10" i="1"/>
  <c r="AH9" i="1"/>
  <c r="AI9" i="1"/>
  <c r="AH8" i="1"/>
  <c r="AI8" i="1"/>
  <c r="AH7" i="1"/>
  <c r="AI7" i="1"/>
  <c r="AH6" i="1"/>
  <c r="AI6" i="1"/>
  <c r="AH4" i="1"/>
  <c r="AI4" i="1"/>
  <c r="AH3" i="1"/>
  <c r="AI3" i="1"/>
  <c r="AH5" i="1"/>
  <c r="AI5" i="1"/>
  <c r="AH4249" i="1"/>
  <c r="AI4249" i="1"/>
  <c r="AH4243" i="1"/>
  <c r="AI4243" i="1"/>
  <c r="AH4241" i="1"/>
  <c r="AI4241" i="1"/>
  <c r="AG4590" i="1"/>
  <c r="AL4590" i="1"/>
  <c r="AG4589" i="1"/>
  <c r="AL4589" i="1"/>
  <c r="AG4581" i="1"/>
  <c r="AL4581" i="1"/>
  <c r="AG4580" i="1"/>
  <c r="AL4580" i="1"/>
  <c r="AG4575" i="1"/>
  <c r="AL4575" i="1"/>
  <c r="AG4574" i="1"/>
  <c r="AL4574" i="1"/>
  <c r="AG4552" i="1"/>
  <c r="AL4552" i="1"/>
  <c r="AG4551" i="1"/>
  <c r="AL4551" i="1"/>
  <c r="AG4550" i="1"/>
  <c r="AL4550" i="1"/>
  <c r="AG4544" i="1"/>
  <c r="AL4544" i="1"/>
  <c r="AG4543" i="1"/>
  <c r="AL4543" i="1"/>
  <c r="AG4499" i="1"/>
  <c r="AL4499" i="1"/>
  <c r="AG4498" i="1"/>
  <c r="AL4498" i="1"/>
  <c r="AG4443" i="1"/>
  <c r="AL4443" i="1"/>
  <c r="AG4442" i="1"/>
  <c r="AL4442" i="1"/>
  <c r="AG4441" i="1"/>
  <c r="AL4441" i="1"/>
  <c r="AG4440" i="1"/>
  <c r="AL4440" i="1"/>
  <c r="AG4410" i="1"/>
  <c r="AL4410" i="1"/>
  <c r="AG4404" i="1"/>
  <c r="AL4404" i="1"/>
  <c r="AG4399" i="1"/>
  <c r="AL4399" i="1"/>
  <c r="AG4398" i="1"/>
  <c r="AL4398" i="1"/>
  <c r="AG4394" i="1"/>
  <c r="AL4394" i="1"/>
  <c r="AG4388" i="1"/>
  <c r="AL4388" i="1"/>
  <c r="AG4376" i="1"/>
  <c r="AL4376" i="1"/>
  <c r="AG4375" i="1"/>
  <c r="AL4375" i="1"/>
  <c r="AG4362" i="1"/>
  <c r="AL4362" i="1"/>
  <c r="AG4352" i="1"/>
  <c r="AL4352" i="1"/>
  <c r="AG4351" i="1"/>
  <c r="AL4351" i="1"/>
  <c r="AG4350" i="1"/>
  <c r="AL4350" i="1"/>
  <c r="AG4349" i="1"/>
  <c r="AL4349" i="1"/>
  <c r="AG4346" i="1"/>
  <c r="AL4346" i="1"/>
  <c r="AG4338" i="1"/>
  <c r="AL4338" i="1"/>
  <c r="AG4287" i="1"/>
  <c r="AL4287" i="1"/>
  <c r="AG4265" i="1"/>
  <c r="AL4265" i="1"/>
  <c r="AG4264" i="1"/>
  <c r="AL4264" i="1"/>
  <c r="AG4263" i="1"/>
  <c r="AL4263" i="1"/>
  <c r="AG4262" i="1"/>
  <c r="AL4262" i="1"/>
  <c r="AG4255" i="1"/>
  <c r="AL4255" i="1"/>
  <c r="AG4254" i="1"/>
  <c r="AL4254" i="1"/>
  <c r="AJ4595" i="1"/>
  <c r="AL4595" i="1"/>
  <c r="AG4595" i="1"/>
  <c r="AJ4594" i="1"/>
  <c r="AL4594" i="1"/>
  <c r="AG4594" i="1"/>
  <c r="AJ4436" i="1"/>
  <c r="AJ4435" i="1"/>
  <c r="AJ4434" i="1"/>
  <c r="AJ4433" i="1"/>
  <c r="AJ4432" i="1"/>
  <c r="AJ4437" i="1"/>
  <c r="AJ4431" i="1"/>
  <c r="AJ4494" i="1"/>
  <c r="AJ4430" i="1"/>
  <c r="AJ4493" i="1"/>
  <c r="AJ4492" i="1"/>
  <c r="AJ4491" i="1"/>
  <c r="AJ4490" i="1"/>
  <c r="AJ4489" i="1"/>
  <c r="AJ4488" i="1"/>
  <c r="AJ4487" i="1"/>
  <c r="AJ4486" i="1"/>
  <c r="AJ4485" i="1"/>
  <c r="AJ4484" i="1"/>
  <c r="AJ4483" i="1"/>
  <c r="AJ4482" i="1"/>
  <c r="AJ4481" i="1"/>
  <c r="AJ4480" i="1"/>
  <c r="AJ4479" i="1"/>
  <c r="AJ4478" i="1"/>
  <c r="AJ4477" i="1"/>
  <c r="AJ4476" i="1"/>
  <c r="AJ4475" i="1"/>
  <c r="AJ4474" i="1"/>
  <c r="AJ4429" i="1"/>
  <c r="AJ4428" i="1"/>
  <c r="AJ4473" i="1"/>
  <c r="AJ4472" i="1"/>
  <c r="AJ4471" i="1"/>
  <c r="AJ4470" i="1"/>
  <c r="AJ4469" i="1"/>
  <c r="AJ4468" i="1"/>
  <c r="AJ4467" i="1"/>
  <c r="AJ4466" i="1"/>
  <c r="AJ4465" i="1"/>
  <c r="AL4436" i="1"/>
  <c r="AG4436" i="1"/>
  <c r="AL4435" i="1"/>
  <c r="AG4435" i="1"/>
  <c r="AL4434" i="1"/>
  <c r="AG4434" i="1"/>
  <c r="AL4433" i="1"/>
  <c r="AG4433" i="1"/>
  <c r="AL4432" i="1"/>
  <c r="AG4432" i="1"/>
  <c r="AL4437" i="1"/>
  <c r="AG4437" i="1"/>
  <c r="AL4431" i="1"/>
  <c r="AG4431" i="1"/>
  <c r="AL4494" i="1"/>
  <c r="AG4494" i="1"/>
  <c r="AL4430" i="1"/>
  <c r="AG4430" i="1"/>
  <c r="AL4493" i="1"/>
  <c r="AG4493" i="1"/>
  <c r="AL4492" i="1"/>
  <c r="AG4492" i="1"/>
  <c r="AL4491" i="1"/>
  <c r="AG4491" i="1"/>
  <c r="AL4490" i="1"/>
  <c r="AG4490" i="1"/>
  <c r="AL4489" i="1"/>
  <c r="AG4489" i="1"/>
  <c r="AL4488" i="1"/>
  <c r="AG4488" i="1"/>
  <c r="AL4487" i="1"/>
  <c r="AL4486" i="1"/>
  <c r="AG4486" i="1"/>
  <c r="AL4485" i="1"/>
  <c r="AG4485" i="1"/>
  <c r="AL4484" i="1"/>
  <c r="AG4484" i="1"/>
  <c r="AL4483" i="1"/>
  <c r="AG4483" i="1"/>
  <c r="AL4482" i="1"/>
  <c r="AG4482" i="1"/>
  <c r="AL4481" i="1"/>
  <c r="AG4481" i="1"/>
  <c r="AL4480" i="1"/>
  <c r="AG4480" i="1"/>
  <c r="AL4479" i="1"/>
  <c r="AG4479" i="1"/>
  <c r="AL4478" i="1"/>
  <c r="AG4478" i="1"/>
  <c r="AL4477" i="1"/>
  <c r="AG4477" i="1"/>
  <c r="AL4476" i="1"/>
  <c r="AG4476" i="1"/>
  <c r="AL4475" i="1"/>
  <c r="AG4475" i="1"/>
  <c r="AL4474" i="1"/>
  <c r="AG4474" i="1"/>
  <c r="AL4429" i="1"/>
  <c r="AG4429" i="1"/>
  <c r="AL4428" i="1"/>
  <c r="AG4428" i="1"/>
  <c r="AL4473" i="1"/>
  <c r="AG4473" i="1"/>
  <c r="AL4472" i="1"/>
  <c r="AG4472" i="1"/>
  <c r="AL4471" i="1"/>
  <c r="AG4471" i="1"/>
  <c r="AL4470" i="1"/>
  <c r="AG4470" i="1"/>
  <c r="AL4469" i="1"/>
  <c r="AG4469" i="1"/>
  <c r="AL4468" i="1"/>
  <c r="AG4468" i="1"/>
  <c r="AL4467" i="1"/>
  <c r="AG4467" i="1"/>
  <c r="AL4466" i="1"/>
  <c r="AL4465" i="1"/>
  <c r="AG4465" i="1"/>
  <c r="AJ4505" i="1"/>
  <c r="AG4505" i="1"/>
  <c r="AL4505" i="1"/>
  <c r="AJ4504" i="1"/>
  <c r="AL4504" i="1"/>
  <c r="AG4504" i="1"/>
  <c r="AJ4461" i="1"/>
  <c r="AL4461" i="1"/>
  <c r="AG4461" i="1"/>
  <c r="AJ4519" i="1"/>
  <c r="AL4519" i="1"/>
  <c r="AG4519" i="1"/>
  <c r="AJ4460" i="1"/>
  <c r="AL4460" i="1"/>
  <c r="AG4460" i="1"/>
  <c r="AJ4459" i="1"/>
  <c r="AL4459" i="1"/>
  <c r="AG4459" i="1"/>
  <c r="AJ4414" i="1"/>
  <c r="AG4414" i="1"/>
  <c r="AL4414" i="1"/>
  <c r="AJ4599" i="1"/>
  <c r="AJ4598" i="1"/>
  <c r="AJ4587" i="1"/>
  <c r="AJ4586" i="1"/>
  <c r="AJ4585" i="1"/>
  <c r="AJ4584" i="1"/>
  <c r="AJ4558" i="1"/>
  <c r="AJ4557" i="1"/>
  <c r="AJ4556" i="1"/>
  <c r="AJ4555" i="1"/>
  <c r="AL4599" i="1"/>
  <c r="AG4599" i="1"/>
  <c r="AL4598" i="1"/>
  <c r="AG4598" i="1"/>
  <c r="AL4587" i="1"/>
  <c r="AG4587" i="1"/>
  <c r="AL4586" i="1"/>
  <c r="AG4586" i="1"/>
  <c r="AL4585" i="1"/>
  <c r="AG4585" i="1"/>
  <c r="AL4584" i="1"/>
  <c r="AG4584" i="1"/>
  <c r="AL4558" i="1"/>
  <c r="AG4558" i="1"/>
  <c r="AL4557" i="1"/>
  <c r="AG4557" i="1"/>
  <c r="AL4556" i="1"/>
  <c r="AG4556" i="1"/>
  <c r="AL4555" i="1"/>
  <c r="AG4555" i="1"/>
  <c r="AJ4533" i="1"/>
  <c r="AL4533" i="1"/>
  <c r="AG4533" i="1"/>
  <c r="AJ4532" i="1"/>
  <c r="AL4532" i="1"/>
  <c r="AG4532" i="1"/>
  <c r="AJ4601" i="1"/>
  <c r="AJ4600" i="1"/>
  <c r="AL4601" i="1"/>
  <c r="AG4601" i="1"/>
  <c r="AL4600" i="1"/>
  <c r="AG4600" i="1"/>
  <c r="AJ4527" i="1"/>
  <c r="AL4527" i="1"/>
  <c r="AG4527" i="1"/>
  <c r="AJ4508" i="1"/>
  <c r="AJ4507" i="1"/>
  <c r="AJ4506" i="1"/>
  <c r="AL4508" i="1"/>
  <c r="AG4508" i="1"/>
  <c r="AL4507" i="1"/>
  <c r="AG4507" i="1"/>
  <c r="AL4506" i="1"/>
  <c r="AG4506" i="1"/>
  <c r="AJ4408" i="1"/>
  <c r="AL4408" i="1"/>
  <c r="AG4408" i="1"/>
  <c r="AJ4426" i="1"/>
  <c r="AJ4425" i="1"/>
  <c r="AL4426" i="1"/>
  <c r="AG4426" i="1"/>
  <c r="AL4425" i="1"/>
  <c r="AG4425" i="1"/>
  <c r="AJ4402" i="1"/>
  <c r="AL4402" i="1"/>
  <c r="AG4402" i="1"/>
  <c r="AJ4409" i="1"/>
  <c r="AL4409" i="1"/>
  <c r="AG4409" i="1"/>
  <c r="AG4368" i="1"/>
  <c r="AJ4412" i="1"/>
  <c r="AL4412" i="1"/>
  <c r="AG4412" i="1"/>
  <c r="AJ4424" i="1"/>
  <c r="AJ4423" i="1"/>
  <c r="AJ4422" i="1"/>
  <c r="AJ4421" i="1"/>
  <c r="AJ4420" i="1"/>
  <c r="AJ4419" i="1"/>
  <c r="AJ4418" i="1"/>
  <c r="AJ4417" i="1"/>
  <c r="AL4424" i="1"/>
  <c r="AG4424" i="1"/>
  <c r="AL4423" i="1"/>
  <c r="AG4423" i="1"/>
  <c r="AL4422" i="1"/>
  <c r="AG4422" i="1"/>
  <c r="AL4421" i="1"/>
  <c r="AG4421" i="1"/>
  <c r="AL4420" i="1"/>
  <c r="AG4420" i="1"/>
  <c r="AL4419" i="1"/>
  <c r="AG4419" i="1"/>
  <c r="AL4418" i="1"/>
  <c r="AG4418" i="1"/>
  <c r="AL4417" i="1"/>
  <c r="AG4417" i="1"/>
  <c r="AJ4464" i="1"/>
  <c r="AJ4463" i="1"/>
  <c r="AJ4462" i="1"/>
  <c r="AL4464" i="1"/>
  <c r="AG4464" i="1"/>
  <c r="AL4463" i="1"/>
  <c r="AG4463" i="1"/>
  <c r="AL4462" i="1"/>
  <c r="AG4462" i="1"/>
  <c r="AJ4400" i="1"/>
  <c r="AL4400" i="1"/>
  <c r="AG4400" i="1"/>
  <c r="AJ4452" i="1"/>
  <c r="AL4452" i="1"/>
  <c r="AG4452" i="1"/>
  <c r="AJ4413" i="1"/>
  <c r="AL4413" i="1"/>
  <c r="AG4413" i="1"/>
  <c r="AJ4416" i="1"/>
  <c r="AL4416" i="1"/>
  <c r="AG4416" i="1"/>
  <c r="AJ4407" i="1"/>
  <c r="AL4407" i="1"/>
  <c r="AG4407" i="1"/>
  <c r="AJ4406" i="1"/>
  <c r="AL4406" i="1"/>
  <c r="AG4406" i="1"/>
  <c r="AJ4446" i="1"/>
  <c r="AJ4445" i="1"/>
  <c r="AJ4444" i="1"/>
  <c r="AL4446" i="1"/>
  <c r="AG4446" i="1"/>
  <c r="AL4445" i="1"/>
  <c r="AG4445" i="1"/>
  <c r="AL4444" i="1"/>
  <c r="AG4444" i="1"/>
  <c r="AG4390" i="1"/>
  <c r="AG4380" i="1"/>
  <c r="AG4356" i="1"/>
  <c r="AG4355" i="1"/>
  <c r="AG4336" i="1"/>
  <c r="AG4377" i="1"/>
  <c r="AJ4373" i="1"/>
  <c r="AL4373" i="1"/>
  <c r="AG4373" i="1"/>
  <c r="AJ4372" i="1"/>
  <c r="AL4372" i="1"/>
  <c r="AG4372" i="1"/>
  <c r="AJ4439" i="1"/>
  <c r="AJ4374" i="1"/>
  <c r="AJ4438" i="1"/>
  <c r="AL4439" i="1"/>
  <c r="AG4439" i="1"/>
  <c r="AL4374" i="1"/>
  <c r="AG4374" i="1"/>
  <c r="AL4438" i="1"/>
  <c r="AG4438" i="1"/>
  <c r="AJ4377" i="1"/>
  <c r="AL4377" i="1"/>
  <c r="AJ4411" i="1"/>
  <c r="AL4411" i="1"/>
  <c r="AG4411" i="1"/>
  <c r="AJ4415" i="1"/>
  <c r="AL4415" i="1"/>
  <c r="AG4415" i="1"/>
  <c r="AJ4336" i="1"/>
  <c r="AL4336" i="1"/>
  <c r="AJ4405" i="1"/>
  <c r="AL4405" i="1"/>
  <c r="AG4405" i="1"/>
  <c r="AJ4367" i="1"/>
  <c r="AJ4366" i="1"/>
  <c r="AJ4368" i="1"/>
  <c r="AJ4365" i="1"/>
  <c r="AL4367" i="1"/>
  <c r="AG4367" i="1"/>
  <c r="AL4366" i="1"/>
  <c r="AG4366" i="1"/>
  <c r="AL4368" i="1"/>
  <c r="AL4365" i="1"/>
  <c r="AG4365" i="1"/>
  <c r="AJ4447" i="1"/>
  <c r="AL4447" i="1"/>
  <c r="AG4447" i="1"/>
  <c r="AJ4361" i="1"/>
  <c r="AJ4360" i="1"/>
  <c r="AJ4359" i="1"/>
  <c r="AJ4358" i="1"/>
  <c r="AJ4357" i="1"/>
  <c r="AJ4356" i="1"/>
  <c r="AJ4355" i="1"/>
  <c r="AJ4354" i="1"/>
  <c r="AJ4353" i="1"/>
  <c r="AL4361" i="1"/>
  <c r="AG4361" i="1"/>
  <c r="AL4360" i="1"/>
  <c r="AG4360" i="1"/>
  <c r="AL4359" i="1"/>
  <c r="AG4359" i="1"/>
  <c r="AL4358" i="1"/>
  <c r="AG4358" i="1"/>
  <c r="AL4357" i="1"/>
  <c r="AG4357" i="1"/>
  <c r="AL4356" i="1"/>
  <c r="AL4355" i="1"/>
  <c r="AL4354" i="1"/>
  <c r="AG4354" i="1"/>
  <c r="AL4353" i="1"/>
  <c r="AG4353" i="1"/>
  <c r="AJ4286" i="1"/>
  <c r="AL4286" i="1"/>
  <c r="AG4286" i="1"/>
  <c r="AJ4403" i="1"/>
  <c r="AL4403" i="1"/>
  <c r="AJ4393" i="1"/>
  <c r="AL4393" i="1"/>
  <c r="AG4393" i="1"/>
  <c r="AJ4371" i="1"/>
  <c r="AL4371" i="1"/>
  <c r="AG4371" i="1"/>
  <c r="AL4378" i="1"/>
  <c r="AG4378" i="1"/>
  <c r="AL4379" i="1"/>
  <c r="AG4379" i="1"/>
  <c r="AL4380" i="1"/>
  <c r="AJ4378" i="1"/>
  <c r="AJ4379" i="1"/>
  <c r="AJ4380" i="1"/>
  <c r="AL4344" i="1"/>
  <c r="AG4344" i="1"/>
  <c r="AJ4344" i="1"/>
  <c r="AL4345" i="1"/>
  <c r="AG4345" i="1"/>
  <c r="AL4283" i="1"/>
  <c r="AG4283" i="1"/>
  <c r="AJ4345" i="1"/>
  <c r="AJ4283" i="1"/>
  <c r="AL4337" i="1"/>
  <c r="AG4337" i="1"/>
  <c r="AJ4337" i="1"/>
  <c r="AL4241" i="1"/>
  <c r="AG4241" i="1"/>
  <c r="AJ4241" i="1"/>
  <c r="AL4323" i="1"/>
  <c r="AG4323" i="1"/>
  <c r="AL4324" i="1"/>
  <c r="AG4324" i="1"/>
  <c r="AL4322" i="1"/>
  <c r="AG4322" i="1"/>
  <c r="AL4448" i="1"/>
  <c r="AG4448" i="1"/>
  <c r="AL4535" i="1"/>
  <c r="AG4535" i="1"/>
  <c r="AL4536" i="1"/>
  <c r="AG4536" i="1"/>
  <c r="AL4563" i="1"/>
  <c r="AG4563" i="1"/>
  <c r="AL4564" i="1"/>
  <c r="AG4564" i="1"/>
  <c r="AJ4323" i="1"/>
  <c r="AJ4324" i="1"/>
  <c r="AJ4322" i="1"/>
  <c r="AJ4448" i="1"/>
  <c r="AJ4535" i="1"/>
  <c r="AJ4536" i="1"/>
  <c r="AJ4563" i="1"/>
  <c r="AJ4564" i="1"/>
  <c r="AL4304" i="1"/>
  <c r="AG4304" i="1"/>
  <c r="AL4306" i="1"/>
  <c r="AG4306" i="1"/>
  <c r="AL4303" i="1"/>
  <c r="AG4303" i="1"/>
  <c r="AL4305" i="1"/>
  <c r="AG4305" i="1"/>
  <c r="AJ4304" i="1"/>
  <c r="AJ4306" i="1"/>
  <c r="AJ4303" i="1"/>
  <c r="AJ4305" i="1"/>
  <c r="AL4392" i="1"/>
  <c r="AG4392" i="1"/>
  <c r="AJ4392" i="1"/>
  <c r="AL4308" i="1"/>
  <c r="AG4308" i="1"/>
  <c r="AJ4308" i="1"/>
  <c r="AJ4315" i="1"/>
  <c r="AJ4312" i="1"/>
  <c r="AL4259" i="1"/>
  <c r="AG4259" i="1"/>
  <c r="AJ4259" i="1"/>
  <c r="AL4427" i="1"/>
  <c r="AG4427" i="1"/>
  <c r="AJ4427" i="1"/>
  <c r="AL4269" i="1"/>
  <c r="AG4269" i="1"/>
  <c r="AJ4269" i="1"/>
  <c r="AG4243" i="1"/>
  <c r="AL4243" i="1"/>
  <c r="AJ4243" i="1"/>
  <c r="AL4293" i="1"/>
  <c r="AG4293" i="1"/>
  <c r="AL4294" i="1"/>
  <c r="AG4294" i="1"/>
  <c r="AL4295" i="1"/>
  <c r="AG4295" i="1"/>
  <c r="AL4296" i="1"/>
  <c r="AG4296" i="1"/>
  <c r="AL4297" i="1"/>
  <c r="AG4297" i="1"/>
  <c r="AL4298" i="1"/>
  <c r="AG4298" i="1"/>
  <c r="AL4299" i="1"/>
  <c r="AG4299" i="1"/>
  <c r="AL4300" i="1"/>
  <c r="AG4300" i="1"/>
  <c r="AL4301" i="1"/>
  <c r="AG4301" i="1"/>
  <c r="AL4302" i="1"/>
  <c r="AG4302" i="1"/>
  <c r="AJ4293" i="1"/>
  <c r="AJ4294" i="1"/>
  <c r="AJ4295" i="1"/>
  <c r="AJ4296" i="1"/>
  <c r="AJ4297" i="1"/>
  <c r="AJ4298" i="1"/>
  <c r="AJ4299" i="1"/>
  <c r="AJ4300" i="1"/>
  <c r="AJ4301" i="1"/>
  <c r="AJ4302" i="1"/>
  <c r="AL4292" i="1"/>
  <c r="AG4292" i="1"/>
  <c r="AJ4292" i="1"/>
  <c r="AL4278" i="1"/>
  <c r="AG4278" i="1"/>
  <c r="AJ4278" i="1"/>
  <c r="AL4364" i="1"/>
  <c r="AG4364" i="1"/>
  <c r="AJ4364" i="1"/>
  <c r="AL4363" i="1"/>
  <c r="AG4363" i="1"/>
  <c r="AJ4363" i="1"/>
  <c r="AL4307" i="1"/>
  <c r="AG4307" i="1"/>
  <c r="AJ4307" i="1"/>
  <c r="AL4369" i="1"/>
  <c r="AG4369" i="1"/>
  <c r="AL4370" i="1"/>
  <c r="AG4370" i="1"/>
  <c r="AJ4369" i="1"/>
  <c r="AJ4370" i="1"/>
  <c r="AG4238" i="1"/>
  <c r="AL4502" i="1"/>
  <c r="AG4502" i="1"/>
  <c r="AL4503" i="1"/>
  <c r="AG4503" i="1"/>
  <c r="AL4553" i="1"/>
  <c r="AG4553" i="1"/>
  <c r="AL4554" i="1"/>
  <c r="AG4554" i="1"/>
  <c r="AL4582" i="1"/>
  <c r="AG4582" i="1"/>
  <c r="AL4583" i="1"/>
  <c r="AG4583" i="1"/>
  <c r="AL4596" i="1"/>
  <c r="AG4596" i="1"/>
  <c r="AL4597" i="1"/>
  <c r="AG4597" i="1"/>
  <c r="AL4605" i="1"/>
  <c r="AG4605" i="1"/>
  <c r="AL4606" i="1"/>
  <c r="AG4606" i="1"/>
  <c r="AJ4502" i="1"/>
  <c r="AJ4503" i="1"/>
  <c r="AJ4553" i="1"/>
  <c r="AJ4554" i="1"/>
  <c r="AJ4582" i="1"/>
  <c r="AJ4583" i="1"/>
  <c r="AJ4596" i="1"/>
  <c r="AJ4597" i="1"/>
  <c r="AJ4605" i="1"/>
  <c r="AJ4606" i="1"/>
  <c r="AL4327" i="1"/>
  <c r="AG4327" i="1"/>
  <c r="AL4328" i="1"/>
  <c r="AG4328" i="1"/>
  <c r="AL4384" i="1"/>
  <c r="AG4384" i="1"/>
  <c r="AL4385" i="1"/>
  <c r="AG4385" i="1"/>
  <c r="AJ4327" i="1"/>
  <c r="AJ4328" i="1"/>
  <c r="AJ4384" i="1"/>
  <c r="AJ4385" i="1"/>
  <c r="AL4309" i="1"/>
  <c r="AG4309" i="1"/>
  <c r="AL4310" i="1"/>
  <c r="AG4310" i="1"/>
  <c r="AJ4309" i="1"/>
  <c r="AJ4310" i="1"/>
  <c r="AL4348" i="1"/>
  <c r="AG4348" i="1"/>
  <c r="AJ4348" i="1"/>
  <c r="AG4256" i="1"/>
  <c r="AL4383" i="1"/>
  <c r="AG4383" i="1"/>
  <c r="AL4321" i="1"/>
  <c r="AG4321" i="1"/>
  <c r="AL4534" i="1"/>
  <c r="AG4534" i="1"/>
  <c r="AL4381" i="1"/>
  <c r="AG4381" i="1"/>
  <c r="AL4314" i="1"/>
  <c r="AG4314" i="1"/>
  <c r="AL4320" i="1"/>
  <c r="AG4320" i="1"/>
  <c r="AL4319" i="1"/>
  <c r="AG4319" i="1"/>
  <c r="AL4318" i="1"/>
  <c r="AG4318" i="1"/>
  <c r="AL4313" i="1"/>
  <c r="AG4313" i="1"/>
  <c r="AL4317" i="1"/>
  <c r="AG4317" i="1"/>
  <c r="AL4316" i="1"/>
  <c r="AG4316" i="1"/>
  <c r="AJ4383" i="1"/>
  <c r="AJ4321" i="1"/>
  <c r="AJ4534" i="1"/>
  <c r="AJ4381" i="1"/>
  <c r="AJ4314" i="1"/>
  <c r="AJ4320" i="1"/>
  <c r="AJ4319" i="1"/>
  <c r="AJ4318" i="1"/>
  <c r="AJ4313" i="1"/>
  <c r="AJ4317" i="1"/>
  <c r="AJ4316" i="1"/>
  <c r="AL4249" i="1"/>
  <c r="AG4249" i="1"/>
  <c r="AJ4249" i="1"/>
  <c r="AL4401" i="1"/>
  <c r="AG4401" i="1"/>
  <c r="AJ4401" i="1"/>
  <c r="AL4343" i="1"/>
  <c r="AG4343" i="1"/>
  <c r="AJ4343" i="1"/>
  <c r="AL4250" i="1"/>
  <c r="AG4250" i="1"/>
  <c r="AJ4250" i="1"/>
  <c r="AL4242" i="1"/>
  <c r="AG4242" i="1"/>
  <c r="AJ4242" i="1"/>
  <c r="AL4289" i="1"/>
  <c r="AG4289" i="1"/>
  <c r="AJ4289" i="1"/>
  <c r="AL4288" i="1"/>
  <c r="AG4288" i="1"/>
  <c r="AJ4288" i="1"/>
  <c r="AL4231" i="1"/>
  <c r="AG4231" i="1"/>
  <c r="AJ4231" i="1"/>
  <c r="AL4280" i="1"/>
  <c r="AG4280" i="1"/>
  <c r="AJ4280" i="1"/>
  <c r="AL4279" i="1"/>
  <c r="AG4279" i="1"/>
  <c r="AJ4279" i="1"/>
  <c r="AL4239" i="1"/>
  <c r="AG4239" i="1"/>
  <c r="AJ4239" i="1"/>
  <c r="AL4232" i="1"/>
  <c r="AG4232" i="1"/>
  <c r="AJ4232" i="1"/>
  <c r="AL4253" i="1"/>
  <c r="AG4253" i="1"/>
  <c r="AJ4253" i="1"/>
  <c r="AL4252" i="1"/>
  <c r="AG4252" i="1"/>
  <c r="AL4251" i="1"/>
  <c r="AG4251" i="1"/>
  <c r="AJ4252" i="1"/>
  <c r="AJ4251" i="1"/>
  <c r="AL4238" i="1"/>
  <c r="AJ4238" i="1"/>
  <c r="AG4222" i="1"/>
  <c r="AL4187" i="1"/>
  <c r="AG4187" i="1"/>
  <c r="AJ4187" i="1"/>
  <c r="AG4150" i="1"/>
  <c r="AL4150" i="1"/>
  <c r="AJ4150" i="1"/>
  <c r="AL4149" i="1"/>
  <c r="AG4149" i="1"/>
  <c r="AJ4149" i="1"/>
  <c r="AL4212" i="1"/>
  <c r="AG4212" i="1"/>
  <c r="AL4211" i="1"/>
  <c r="AG4211" i="1"/>
  <c r="AG4210" i="1"/>
  <c r="AL4210" i="1"/>
  <c r="AJ4212" i="1"/>
  <c r="AJ4211" i="1"/>
  <c r="AJ4210" i="1"/>
  <c r="AG4266" i="1"/>
  <c r="AL4266" i="1"/>
  <c r="AJ4266" i="1"/>
  <c r="AG4169" i="1"/>
  <c r="AL4169" i="1"/>
  <c r="AL4170" i="1"/>
  <c r="AG4170" i="1"/>
  <c r="AJ4169" i="1"/>
  <c r="AJ4170" i="1"/>
  <c r="AG4191" i="1"/>
  <c r="AL4191" i="1"/>
  <c r="AJ4191" i="1"/>
  <c r="AG4154" i="1"/>
  <c r="AL4154" i="1"/>
  <c r="AG4198" i="1"/>
  <c r="AL4198" i="1"/>
  <c r="AJ4198" i="1"/>
  <c r="AG4175" i="1"/>
  <c r="AL4175" i="1"/>
  <c r="AJ4175" i="1"/>
  <c r="AL4256" i="1"/>
  <c r="AJ4256" i="1"/>
  <c r="AL4192" i="1"/>
  <c r="AG4192" i="1"/>
  <c r="AL4194" i="1"/>
  <c r="AG4194" i="1"/>
  <c r="AG4193" i="1"/>
  <c r="AL4193" i="1"/>
  <c r="AL4195" i="1"/>
  <c r="AG4195" i="1"/>
  <c r="AG4196" i="1"/>
  <c r="AL4196" i="1"/>
  <c r="AG4197" i="1"/>
  <c r="AL4197" i="1"/>
  <c r="AL4199" i="1"/>
  <c r="AG4199" i="1"/>
  <c r="AG4200" i="1"/>
  <c r="AL4200" i="1"/>
  <c r="AJ4192" i="1"/>
  <c r="AJ4194" i="1"/>
  <c r="AJ4193" i="1"/>
  <c r="AJ4195" i="1"/>
  <c r="AJ4196" i="1"/>
  <c r="AJ4197" i="1"/>
  <c r="AJ4199" i="1"/>
  <c r="AJ4200" i="1"/>
  <c r="AG4182" i="1"/>
  <c r="AL4182" i="1"/>
  <c r="AJ4182" i="1"/>
  <c r="AG4172" i="1"/>
  <c r="AL4172" i="1"/>
  <c r="AJ4172" i="1"/>
  <c r="AL4177" i="1"/>
  <c r="AG4177" i="1"/>
  <c r="AG4178" i="1"/>
  <c r="AL4178" i="1"/>
  <c r="AG4179" i="1"/>
  <c r="AL4179" i="1"/>
  <c r="AJ4177" i="1"/>
  <c r="AJ4178" i="1"/>
  <c r="AJ4179" i="1"/>
  <c r="AG4176" i="1"/>
  <c r="AL4176" i="1"/>
  <c r="AJ4176" i="1"/>
  <c r="AG4184" i="1"/>
  <c r="AL4184" i="1"/>
  <c r="AG4185" i="1"/>
  <c r="AL4185" i="1"/>
  <c r="AG4186" i="1"/>
  <c r="AL4186" i="1"/>
  <c r="AJ4184" i="1"/>
  <c r="AJ4185" i="1"/>
  <c r="AJ4186" i="1"/>
  <c r="AG4153" i="1"/>
  <c r="AL4153" i="1"/>
  <c r="AL4155" i="1"/>
  <c r="AG4155" i="1"/>
  <c r="AG4151" i="1"/>
  <c r="AL4151" i="1"/>
  <c r="AG4216" i="1"/>
  <c r="AL4216" i="1"/>
  <c r="AJ4216" i="1"/>
  <c r="AL4215" i="1"/>
  <c r="AG4215" i="1"/>
  <c r="AJ4215" i="1"/>
  <c r="AL4168" i="1"/>
  <c r="AG4168" i="1"/>
  <c r="AJ4168" i="1"/>
  <c r="AL4130" i="1"/>
  <c r="AG4130" i="1"/>
  <c r="AJ4130" i="1"/>
  <c r="AL4227" i="1"/>
  <c r="AG4227" i="1"/>
  <c r="AJ4227" i="1"/>
  <c r="AG4226" i="1"/>
  <c r="AL4226" i="1"/>
  <c r="AJ4226" i="1"/>
  <c r="AL4225" i="1"/>
  <c r="AG4225" i="1"/>
  <c r="AJ4225" i="1"/>
  <c r="AG4072" i="1"/>
  <c r="AL4072" i="1"/>
  <c r="AL4282" i="1"/>
  <c r="AG4282" i="1"/>
  <c r="AG4084" i="1"/>
  <c r="AL4084" i="1"/>
  <c r="AG4085" i="1"/>
  <c r="AL4085" i="1"/>
  <c r="AG4086" i="1"/>
  <c r="AL4086" i="1"/>
  <c r="AL4087" i="1"/>
  <c r="AG4087" i="1"/>
  <c r="AL4088" i="1"/>
  <c r="AG4088" i="1"/>
  <c r="AG4090" i="1"/>
  <c r="AL4090" i="1"/>
  <c r="AG4089" i="1"/>
  <c r="AL4089" i="1"/>
  <c r="AG4091" i="1"/>
  <c r="AL4091" i="1"/>
  <c r="AG4142" i="1"/>
  <c r="AL4142" i="1"/>
  <c r="AG4141" i="1"/>
  <c r="AL4141" i="1"/>
  <c r="AJ4142" i="1"/>
  <c r="AJ4141" i="1"/>
  <c r="AG4079" i="1"/>
  <c r="AL4079" i="1"/>
  <c r="AG4152" i="1"/>
  <c r="AL4152" i="1"/>
  <c r="AJ4152" i="1"/>
  <c r="AG4143" i="1"/>
  <c r="AL4143" i="1"/>
  <c r="AG4144" i="1"/>
  <c r="AL4144" i="1"/>
  <c r="AJ4143" i="1"/>
  <c r="AJ4144" i="1"/>
  <c r="AG4083" i="1"/>
  <c r="AL4083" i="1"/>
  <c r="AG4118" i="1"/>
  <c r="AL4118" i="1"/>
  <c r="AL4205" i="1"/>
  <c r="AG4205" i="1"/>
  <c r="AJ4205" i="1"/>
  <c r="AJ4022" i="1"/>
  <c r="AJ4023" i="1"/>
  <c r="AJ4024" i="1"/>
  <c r="AJ4025" i="1"/>
  <c r="AJ4026" i="1"/>
  <c r="AJ4029" i="1"/>
  <c r="AJ4027" i="1"/>
  <c r="AJ4028" i="1"/>
  <c r="AJ4030" i="1"/>
  <c r="AJ4031" i="1"/>
  <c r="AJ4032" i="1"/>
  <c r="AJ4033" i="1"/>
  <c r="AJ4036" i="1"/>
  <c r="AJ4034" i="1"/>
  <c r="AJ4035" i="1"/>
  <c r="AJ4037" i="1"/>
  <c r="AJ4038" i="1"/>
  <c r="AJ4039" i="1"/>
  <c r="AJ4040" i="1"/>
  <c r="AJ4041" i="1"/>
  <c r="AJ4044" i="1"/>
  <c r="AJ4042" i="1"/>
  <c r="AJ4043" i="1"/>
  <c r="AJ4045" i="1"/>
  <c r="AJ4046" i="1"/>
  <c r="AJ4047" i="1"/>
  <c r="AJ4049" i="1"/>
  <c r="AJ4048" i="1"/>
  <c r="AJ4052" i="1"/>
  <c r="AJ4053" i="1"/>
  <c r="AJ4050" i="1"/>
  <c r="AJ4051" i="1"/>
  <c r="AJ4054" i="1"/>
  <c r="AJ4063" i="1"/>
  <c r="AJ4055" i="1"/>
  <c r="AJ4056" i="1"/>
  <c r="AJ4057" i="1"/>
  <c r="AJ4058" i="1"/>
  <c r="AJ4059" i="1"/>
  <c r="AJ4060" i="1"/>
  <c r="AJ4061" i="1"/>
  <c r="AJ4062" i="1"/>
  <c r="AJ4064" i="1"/>
  <c r="AJ4065" i="1"/>
  <c r="AJ4066" i="1"/>
  <c r="AJ4067" i="1"/>
  <c r="AJ4069" i="1"/>
  <c r="AJ4068" i="1"/>
  <c r="AJ4070" i="1"/>
  <c r="AJ4071" i="1"/>
  <c r="AJ4074" i="1"/>
  <c r="AJ4073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90" i="1"/>
  <c r="AJ4089" i="1"/>
  <c r="AJ4091" i="1"/>
  <c r="AJ4092" i="1"/>
  <c r="AJ4093" i="1"/>
  <c r="AJ4094" i="1"/>
  <c r="AJ4098" i="1"/>
  <c r="AJ4097" i="1"/>
  <c r="AJ4096" i="1"/>
  <c r="AJ4095" i="1"/>
  <c r="AJ4100" i="1"/>
  <c r="AJ4099" i="1"/>
  <c r="AJ4102" i="1"/>
  <c r="AJ4101" i="1"/>
  <c r="AJ4103" i="1"/>
  <c r="AJ4104" i="1"/>
  <c r="AJ4105" i="1"/>
  <c r="AJ4106" i="1"/>
  <c r="AJ4107" i="1"/>
  <c r="AJ4113" i="1"/>
  <c r="AJ4109" i="1"/>
  <c r="AJ4108" i="1"/>
  <c r="AJ4111" i="1"/>
  <c r="AJ4110" i="1"/>
  <c r="AJ4112" i="1"/>
  <c r="AJ4114" i="1"/>
  <c r="AJ4116" i="1"/>
  <c r="AJ4118" i="1"/>
  <c r="AJ4115" i="1"/>
  <c r="AJ4117" i="1"/>
  <c r="AJ4119" i="1"/>
  <c r="AJ4120" i="1"/>
  <c r="AJ4121" i="1"/>
  <c r="AJ4122" i="1"/>
  <c r="AJ4124" i="1"/>
  <c r="AJ4123" i="1"/>
  <c r="AJ4072" i="1"/>
  <c r="AJ4125" i="1"/>
  <c r="AJ4126" i="1"/>
  <c r="AJ4127" i="1"/>
  <c r="AJ4128" i="1"/>
  <c r="AJ4129" i="1"/>
  <c r="AJ4133" i="1"/>
  <c r="AJ4134" i="1"/>
  <c r="AJ4135" i="1"/>
  <c r="AJ4136" i="1"/>
  <c r="AJ4137" i="1"/>
  <c r="AJ4138" i="1"/>
  <c r="AJ4140" i="1"/>
  <c r="AJ4139" i="1"/>
  <c r="AJ4145" i="1"/>
  <c r="AJ4147" i="1"/>
  <c r="AJ4148" i="1"/>
  <c r="AJ4146" i="1"/>
  <c r="AJ4207" i="1"/>
  <c r="AJ4208" i="1"/>
  <c r="AJ4209" i="1"/>
  <c r="AJ4206" i="1"/>
  <c r="AJ4157" i="1"/>
  <c r="AJ4156" i="1"/>
  <c r="AJ4158" i="1"/>
  <c r="AJ4163" i="1"/>
  <c r="AJ4160" i="1"/>
  <c r="AJ4162" i="1"/>
  <c r="AJ4161" i="1"/>
  <c r="AJ4159" i="1"/>
  <c r="AJ4164" i="1"/>
  <c r="AJ4165" i="1"/>
  <c r="AJ4166" i="1"/>
  <c r="AJ4167" i="1"/>
  <c r="AJ4311" i="1"/>
  <c r="AJ4181" i="1"/>
  <c r="AJ4180" i="1"/>
  <c r="AJ4189" i="1"/>
  <c r="AJ4188" i="1"/>
  <c r="AJ4190" i="1"/>
  <c r="AJ4217" i="1"/>
  <c r="AJ4221" i="1"/>
  <c r="AJ4218" i="1"/>
  <c r="AJ4219" i="1"/>
  <c r="AJ4220" i="1"/>
  <c r="AJ4222" i="1"/>
  <c r="AJ4223" i="1"/>
  <c r="AJ4224" i="1"/>
  <c r="AJ4228" i="1"/>
  <c r="AJ4229" i="1"/>
  <c r="AJ4230" i="1"/>
  <c r="AJ4335" i="1"/>
  <c r="AJ4234" i="1"/>
  <c r="AJ4235" i="1"/>
  <c r="AJ4236" i="1"/>
  <c r="AJ4237" i="1"/>
  <c r="AJ4382" i="1"/>
  <c r="AJ4268" i="1"/>
  <c r="AJ4270" i="1"/>
  <c r="AJ4271" i="1"/>
  <c r="AJ4272" i="1"/>
  <c r="AJ4275" i="1"/>
  <c r="AJ4276" i="1"/>
  <c r="AJ4277" i="1"/>
  <c r="AJ4284" i="1"/>
  <c r="AJ4285" i="1"/>
  <c r="AJ4267" i="1"/>
  <c r="AJ4331" i="1"/>
  <c r="AJ4332" i="1"/>
  <c r="AJ4333" i="1"/>
  <c r="AJ4339" i="1"/>
  <c r="AJ4340" i="1"/>
  <c r="AJ4347" i="1"/>
  <c r="AJ4389" i="1"/>
  <c r="AJ4390" i="1"/>
  <c r="AJ4391" i="1"/>
  <c r="AJ4395" i="1"/>
  <c r="AJ4396" i="1"/>
  <c r="AJ4397" i="1"/>
  <c r="AJ4449" i="1"/>
  <c r="AJ4450" i="1"/>
  <c r="AJ4451" i="1"/>
  <c r="AJ4576" i="1"/>
  <c r="AJ4577" i="1"/>
  <c r="AJ4578" i="1"/>
  <c r="AJ4591" i="1"/>
  <c r="AJ4592" i="1"/>
  <c r="AJ4593" i="1"/>
  <c r="AJ4602" i="1"/>
  <c r="AJ4603" i="1"/>
  <c r="AJ4604" i="1"/>
  <c r="AJ4021" i="1"/>
  <c r="AJ5" i="1"/>
  <c r="AJ3" i="1"/>
  <c r="AJ4" i="1"/>
  <c r="AJ6" i="1"/>
  <c r="AJ7" i="1"/>
  <c r="AJ8" i="1"/>
  <c r="AJ9" i="1"/>
  <c r="AJ10" i="1"/>
  <c r="AJ12" i="1"/>
  <c r="AJ11" i="1"/>
  <c r="AJ13" i="1"/>
  <c r="AJ14" i="1"/>
  <c r="AJ15" i="1"/>
  <c r="AJ16" i="1"/>
  <c r="AJ17" i="1"/>
  <c r="AJ18" i="1"/>
  <c r="AJ19" i="1"/>
  <c r="AJ20" i="1"/>
  <c r="AJ21" i="1"/>
  <c r="AJ22" i="1"/>
  <c r="AJ23" i="1"/>
  <c r="AJ25" i="1"/>
  <c r="AJ24" i="1"/>
  <c r="AJ26" i="1"/>
  <c r="AJ27" i="1"/>
  <c r="AJ28" i="1"/>
  <c r="AJ30" i="1"/>
  <c r="AJ29" i="1"/>
  <c r="AJ32" i="1"/>
  <c r="AJ31" i="1"/>
  <c r="AJ34" i="1"/>
  <c r="AJ33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9" i="1"/>
  <c r="AJ48" i="1"/>
  <c r="AJ50" i="1"/>
  <c r="AJ51" i="1"/>
  <c r="AJ52" i="1"/>
  <c r="AJ53" i="1"/>
  <c r="AJ54" i="1"/>
  <c r="AJ55" i="1"/>
  <c r="AJ56" i="1"/>
  <c r="AJ57" i="1"/>
  <c r="AJ59" i="1"/>
  <c r="AJ58" i="1"/>
  <c r="AJ60" i="1"/>
  <c r="AJ61" i="1"/>
  <c r="AJ62" i="1"/>
  <c r="AJ63" i="1"/>
  <c r="AJ64" i="1"/>
  <c r="AJ65" i="1"/>
  <c r="AJ67" i="1"/>
  <c r="AJ66" i="1"/>
  <c r="AJ68" i="1"/>
  <c r="AJ69" i="1"/>
  <c r="AJ70" i="1"/>
  <c r="AJ73" i="1"/>
  <c r="AJ72" i="1"/>
  <c r="AJ71" i="1"/>
  <c r="AJ75" i="1"/>
  <c r="AJ74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90" i="1"/>
  <c r="AJ89" i="1"/>
  <c r="AJ88" i="1"/>
  <c r="AJ91" i="1"/>
  <c r="AJ92" i="1"/>
  <c r="AJ93" i="1"/>
  <c r="AJ95" i="1"/>
  <c r="AJ94" i="1"/>
  <c r="AJ98" i="1"/>
  <c r="AJ97" i="1"/>
  <c r="AJ96" i="1"/>
  <c r="AJ101" i="1"/>
  <c r="AJ100" i="1"/>
  <c r="AJ99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6" i="1"/>
  <c r="AJ114" i="1"/>
  <c r="AJ115" i="1"/>
  <c r="AJ117" i="1"/>
  <c r="AJ118" i="1"/>
  <c r="AJ119" i="1"/>
  <c r="AJ120" i="1"/>
  <c r="AJ121" i="1"/>
  <c r="AJ122" i="1"/>
  <c r="AJ123" i="1"/>
  <c r="AJ124" i="1"/>
  <c r="AJ125" i="1"/>
  <c r="AJ127" i="1"/>
  <c r="AJ126" i="1"/>
  <c r="AJ128" i="1"/>
  <c r="AJ129" i="1"/>
  <c r="AJ132" i="1"/>
  <c r="AJ130" i="1"/>
  <c r="AJ131" i="1"/>
  <c r="AJ138" i="1"/>
  <c r="AJ134" i="1"/>
  <c r="AJ135" i="1"/>
  <c r="AJ133" i="1"/>
  <c r="AJ136" i="1"/>
  <c r="AJ137" i="1"/>
  <c r="AJ139" i="1"/>
  <c r="AJ140" i="1"/>
  <c r="AJ141" i="1"/>
  <c r="AJ143" i="1"/>
  <c r="AJ144" i="1"/>
  <c r="AJ142" i="1"/>
  <c r="AJ145" i="1"/>
  <c r="AJ146" i="1"/>
  <c r="AJ147" i="1"/>
  <c r="AJ148" i="1"/>
  <c r="AJ149" i="1"/>
  <c r="AJ150" i="1"/>
  <c r="AJ151" i="1"/>
  <c r="AJ153" i="1"/>
  <c r="AJ152" i="1"/>
  <c r="AJ154" i="1"/>
  <c r="AJ155" i="1"/>
  <c r="AJ156" i="1"/>
  <c r="AJ157" i="1"/>
  <c r="AJ158" i="1"/>
  <c r="AJ159" i="1"/>
  <c r="AJ160" i="1"/>
  <c r="AJ163" i="1"/>
  <c r="AJ161" i="1"/>
  <c r="AJ162" i="1"/>
  <c r="AJ165" i="1"/>
  <c r="AJ166" i="1"/>
  <c r="AJ164" i="1"/>
  <c r="AJ168" i="1"/>
  <c r="AJ167" i="1"/>
  <c r="AJ169" i="1"/>
  <c r="AJ170" i="1"/>
  <c r="AJ171" i="1"/>
  <c r="AJ173" i="1"/>
  <c r="AJ172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1" i="1"/>
  <c r="AJ200" i="1"/>
  <c r="AJ202" i="1"/>
  <c r="AJ203" i="1"/>
  <c r="AJ204" i="1"/>
  <c r="AJ205" i="1"/>
  <c r="AJ206" i="1"/>
  <c r="AJ207" i="1"/>
  <c r="AJ208" i="1"/>
  <c r="AJ209" i="1"/>
  <c r="AJ210" i="1"/>
  <c r="AJ212" i="1"/>
  <c r="AJ211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9" i="1"/>
  <c r="AJ228" i="1"/>
  <c r="AJ230" i="1"/>
  <c r="AJ232" i="1"/>
  <c r="AJ233" i="1"/>
  <c r="AJ231" i="1"/>
  <c r="AJ235" i="1"/>
  <c r="AJ236" i="1"/>
  <c r="AJ234" i="1"/>
  <c r="AJ237" i="1"/>
  <c r="AJ238" i="1"/>
  <c r="AJ239" i="1"/>
  <c r="AJ240" i="1"/>
  <c r="AJ241" i="1"/>
  <c r="AJ242" i="1"/>
  <c r="AJ243" i="1"/>
  <c r="AJ244" i="1"/>
  <c r="AJ245" i="1"/>
  <c r="AJ246" i="1"/>
  <c r="AJ247" i="1"/>
  <c r="AJ249" i="1"/>
  <c r="AJ250" i="1"/>
  <c r="AJ248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1" i="1"/>
  <c r="AJ270" i="1"/>
  <c r="AJ275" i="1"/>
  <c r="AJ272" i="1"/>
  <c r="AJ273" i="1"/>
  <c r="AJ274" i="1"/>
  <c r="AJ276" i="1"/>
  <c r="AJ277" i="1"/>
  <c r="AJ278" i="1"/>
  <c r="AJ279" i="1"/>
  <c r="AJ280" i="1"/>
  <c r="AJ282" i="1"/>
  <c r="AJ281" i="1"/>
  <c r="AJ283" i="1"/>
  <c r="AJ284" i="1"/>
  <c r="AJ285" i="1"/>
  <c r="AJ286" i="1"/>
  <c r="AJ287" i="1"/>
  <c r="AJ288" i="1"/>
  <c r="AJ289" i="1"/>
  <c r="AJ290" i="1"/>
  <c r="AJ292" i="1"/>
  <c r="AJ291" i="1"/>
  <c r="AJ293" i="1"/>
  <c r="AJ294" i="1"/>
  <c r="AJ296" i="1"/>
  <c r="AJ295" i="1"/>
  <c r="AJ297" i="1"/>
  <c r="AJ300" i="1"/>
  <c r="AJ299" i="1"/>
  <c r="AJ298" i="1"/>
  <c r="AJ301" i="1"/>
  <c r="AJ303" i="1"/>
  <c r="AJ302" i="1"/>
  <c r="AJ304" i="1"/>
  <c r="AJ305" i="1"/>
  <c r="AJ306" i="1"/>
  <c r="AJ307" i="1"/>
  <c r="AJ309" i="1"/>
  <c r="AJ308" i="1"/>
  <c r="AJ310" i="1"/>
  <c r="AJ311" i="1"/>
  <c r="AJ312" i="1"/>
  <c r="AJ313" i="1"/>
  <c r="AJ314" i="1"/>
  <c r="AJ319" i="1"/>
  <c r="AJ315" i="1"/>
  <c r="AJ316" i="1"/>
  <c r="AJ317" i="1"/>
  <c r="AJ318" i="1"/>
  <c r="AJ321" i="1"/>
  <c r="AJ320" i="1"/>
  <c r="AJ322" i="1"/>
  <c r="AJ323" i="1"/>
  <c r="AJ325" i="1"/>
  <c r="AJ324" i="1"/>
  <c r="AJ326" i="1"/>
  <c r="AJ327" i="1"/>
  <c r="AJ328" i="1"/>
  <c r="AJ329" i="1"/>
  <c r="AJ330" i="1"/>
  <c r="AJ331" i="1"/>
  <c r="AJ332" i="1"/>
  <c r="AJ334" i="1"/>
  <c r="AJ335" i="1"/>
  <c r="AJ333" i="1"/>
  <c r="AJ336" i="1"/>
  <c r="AJ337" i="1"/>
  <c r="AJ338" i="1"/>
  <c r="AJ339" i="1"/>
  <c r="AJ340" i="1"/>
  <c r="AJ341" i="1"/>
  <c r="AJ343" i="1"/>
  <c r="AJ342" i="1"/>
  <c r="AJ344" i="1"/>
  <c r="AJ345" i="1"/>
  <c r="AJ347" i="1"/>
  <c r="AJ346" i="1"/>
  <c r="AJ348" i="1"/>
  <c r="AJ350" i="1"/>
  <c r="AJ349" i="1"/>
  <c r="AJ352" i="1"/>
  <c r="AJ351" i="1"/>
  <c r="AJ353" i="1"/>
  <c r="AJ355" i="1"/>
  <c r="AJ354" i="1"/>
  <c r="AJ356" i="1"/>
  <c r="AJ357" i="1"/>
  <c r="AJ358" i="1"/>
  <c r="AJ359" i="1"/>
  <c r="AJ360" i="1"/>
  <c r="AJ361" i="1"/>
  <c r="AJ362" i="1"/>
  <c r="AJ363" i="1"/>
  <c r="AJ364" i="1"/>
  <c r="AJ365" i="1"/>
  <c r="AJ367" i="1"/>
  <c r="AJ366" i="1"/>
  <c r="AJ368" i="1"/>
  <c r="AJ369" i="1"/>
  <c r="AJ370" i="1"/>
  <c r="AJ371" i="1"/>
  <c r="AJ373" i="1"/>
  <c r="AJ372" i="1"/>
  <c r="AJ374" i="1"/>
  <c r="AJ375" i="1"/>
  <c r="AJ376" i="1"/>
  <c r="AJ378" i="1"/>
  <c r="AJ379" i="1"/>
  <c r="AJ377" i="1"/>
  <c r="AJ380" i="1"/>
  <c r="AJ381" i="1"/>
  <c r="AJ383" i="1"/>
  <c r="AJ382" i="1"/>
  <c r="AJ384" i="1"/>
  <c r="AJ385" i="1"/>
  <c r="AJ387" i="1"/>
  <c r="AJ386" i="1"/>
  <c r="AJ388" i="1"/>
  <c r="AJ389" i="1"/>
  <c r="AJ390" i="1"/>
  <c r="AJ391" i="1"/>
  <c r="AJ392" i="1"/>
  <c r="AJ394" i="1"/>
  <c r="AJ393" i="1"/>
  <c r="AJ395" i="1"/>
  <c r="AJ396" i="1"/>
  <c r="AJ397" i="1"/>
  <c r="AJ398" i="1"/>
  <c r="AJ399" i="1"/>
  <c r="AJ400" i="1"/>
  <c r="AJ401" i="1"/>
  <c r="AJ403" i="1"/>
  <c r="AJ402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1" i="1"/>
  <c r="AJ420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1" i="1"/>
  <c r="AJ440" i="1"/>
  <c r="AJ442" i="1"/>
  <c r="AJ443" i="1"/>
  <c r="AJ444" i="1"/>
  <c r="AJ445" i="1"/>
  <c r="AJ446" i="1"/>
  <c r="AJ447" i="1"/>
  <c r="AJ448" i="1"/>
  <c r="AJ449" i="1"/>
  <c r="AJ450" i="1"/>
  <c r="AJ451" i="1"/>
  <c r="AJ453" i="1"/>
  <c r="AJ454" i="1"/>
  <c r="AJ452" i="1"/>
  <c r="AJ455" i="1"/>
  <c r="AJ456" i="1"/>
  <c r="AJ457" i="1"/>
  <c r="AJ458" i="1"/>
  <c r="AJ460" i="1"/>
  <c r="AJ459" i="1"/>
  <c r="AJ461" i="1"/>
  <c r="AJ462" i="1"/>
  <c r="AJ463" i="1"/>
  <c r="AJ464" i="1"/>
  <c r="AJ465" i="1"/>
  <c r="AJ466" i="1"/>
  <c r="AJ468" i="1"/>
  <c r="AJ469" i="1"/>
  <c r="AJ467" i="1"/>
  <c r="AJ470" i="1"/>
  <c r="AJ471" i="1"/>
  <c r="AJ473" i="1"/>
  <c r="AJ472" i="1"/>
  <c r="AJ474" i="1"/>
  <c r="AJ475" i="1"/>
  <c r="AJ478" i="1"/>
  <c r="AJ476" i="1"/>
  <c r="AJ477" i="1"/>
  <c r="AJ480" i="1"/>
  <c r="AJ479" i="1"/>
  <c r="AJ481" i="1"/>
  <c r="AJ482" i="1"/>
  <c r="AJ483" i="1"/>
  <c r="AJ484" i="1"/>
  <c r="AJ485" i="1"/>
  <c r="AJ486" i="1"/>
  <c r="AJ487" i="1"/>
  <c r="AJ489" i="1"/>
  <c r="AJ488" i="1"/>
  <c r="AJ490" i="1"/>
  <c r="AJ492" i="1"/>
  <c r="AJ491" i="1"/>
  <c r="AJ494" i="1"/>
  <c r="AJ493" i="1"/>
  <c r="AJ495" i="1"/>
  <c r="AJ496" i="1"/>
  <c r="AJ498" i="1"/>
  <c r="AJ497" i="1"/>
  <c r="AJ499" i="1"/>
  <c r="AJ500" i="1"/>
  <c r="AJ501" i="1"/>
  <c r="AJ502" i="1"/>
  <c r="AJ504" i="1"/>
  <c r="AJ505" i="1"/>
  <c r="AJ503" i="1"/>
  <c r="AJ506" i="1"/>
  <c r="AJ508" i="1"/>
  <c r="AJ507" i="1"/>
  <c r="AJ510" i="1"/>
  <c r="AJ509" i="1"/>
  <c r="AJ511" i="1"/>
  <c r="AJ513" i="1"/>
  <c r="AJ512" i="1"/>
  <c r="AJ514" i="1"/>
  <c r="AJ515" i="1"/>
  <c r="AJ516" i="1"/>
  <c r="AJ517" i="1"/>
  <c r="AJ518" i="1"/>
  <c r="AJ519" i="1"/>
  <c r="AJ520" i="1"/>
  <c r="AJ521" i="1"/>
  <c r="AJ522" i="1"/>
  <c r="AJ525" i="1"/>
  <c r="AJ524" i="1"/>
  <c r="AJ523" i="1"/>
  <c r="AJ526" i="1"/>
  <c r="AJ527" i="1"/>
  <c r="AJ528" i="1"/>
  <c r="AJ529" i="1"/>
  <c r="AJ531" i="1"/>
  <c r="AJ530" i="1"/>
  <c r="AJ532" i="1"/>
  <c r="AJ533" i="1"/>
  <c r="AJ534" i="1"/>
  <c r="AJ538" i="1"/>
  <c r="AJ535" i="1"/>
  <c r="AJ536" i="1"/>
  <c r="AJ537" i="1"/>
  <c r="AJ539" i="1"/>
  <c r="AJ540" i="1"/>
  <c r="AJ541" i="1"/>
  <c r="AJ542" i="1"/>
  <c r="AJ543" i="1"/>
  <c r="AJ544" i="1"/>
  <c r="AJ545" i="1"/>
  <c r="AJ546" i="1"/>
  <c r="AJ547" i="1"/>
  <c r="AJ549" i="1"/>
  <c r="AJ548" i="1"/>
  <c r="AJ550" i="1"/>
  <c r="AJ552" i="1"/>
  <c r="AJ551" i="1"/>
  <c r="AJ553" i="1"/>
  <c r="AJ554" i="1"/>
  <c r="AJ555" i="1"/>
  <c r="AJ556" i="1"/>
  <c r="AJ558" i="1"/>
  <c r="AJ557" i="1"/>
  <c r="AJ559" i="1"/>
  <c r="AJ560" i="1"/>
  <c r="AJ561" i="1"/>
  <c r="AJ562" i="1"/>
  <c r="AJ564" i="1"/>
  <c r="AJ563" i="1"/>
  <c r="AJ565" i="1"/>
  <c r="AJ566" i="1"/>
  <c r="AJ567" i="1"/>
  <c r="AJ569" i="1"/>
  <c r="AJ570" i="1"/>
  <c r="AJ568" i="1"/>
  <c r="AJ571" i="1"/>
  <c r="AJ572" i="1"/>
  <c r="AJ573" i="1"/>
  <c r="AJ574" i="1"/>
  <c r="AJ575" i="1"/>
  <c r="AJ577" i="1"/>
  <c r="AJ576" i="1"/>
  <c r="AJ578" i="1"/>
  <c r="AJ579" i="1"/>
  <c r="AJ581" i="1"/>
  <c r="AJ580" i="1"/>
  <c r="AJ582" i="1"/>
  <c r="AJ583" i="1"/>
  <c r="AJ584" i="1"/>
  <c r="AJ585" i="1"/>
  <c r="AJ586" i="1"/>
  <c r="AJ588" i="1"/>
  <c r="AJ587" i="1"/>
  <c r="AJ589" i="1"/>
  <c r="AJ590" i="1"/>
  <c r="AJ591" i="1"/>
  <c r="AJ592" i="1"/>
  <c r="AJ593" i="1"/>
  <c r="AJ597" i="1"/>
  <c r="AJ595" i="1"/>
  <c r="AJ596" i="1"/>
  <c r="AJ594" i="1"/>
  <c r="AJ598" i="1"/>
  <c r="AJ599" i="1"/>
  <c r="AJ600" i="1"/>
  <c r="AJ601" i="1"/>
  <c r="AJ602" i="1"/>
  <c r="AJ604" i="1"/>
  <c r="AJ603" i="1"/>
  <c r="AJ605" i="1"/>
  <c r="AJ606" i="1"/>
  <c r="AJ608" i="1"/>
  <c r="AJ607" i="1"/>
  <c r="AJ609" i="1"/>
  <c r="AJ610" i="1"/>
  <c r="AJ611" i="1"/>
  <c r="AJ612" i="1"/>
  <c r="AJ613" i="1"/>
  <c r="AJ616" i="1"/>
  <c r="AJ614" i="1"/>
  <c r="AJ615" i="1"/>
  <c r="AJ617" i="1"/>
  <c r="AJ618" i="1"/>
  <c r="AJ619" i="1"/>
  <c r="AJ620" i="1"/>
  <c r="AJ621" i="1"/>
  <c r="AJ622" i="1"/>
  <c r="AJ625" i="1"/>
  <c r="AJ623" i="1"/>
  <c r="AJ624" i="1"/>
  <c r="AJ627" i="1"/>
  <c r="AJ626" i="1"/>
  <c r="AJ628" i="1"/>
  <c r="AJ629" i="1"/>
  <c r="AJ630" i="1"/>
  <c r="AJ631" i="1"/>
  <c r="AJ632" i="1"/>
  <c r="AJ633" i="1"/>
  <c r="AJ636" i="1"/>
  <c r="AJ637" i="1"/>
  <c r="AJ638" i="1"/>
  <c r="AJ634" i="1"/>
  <c r="AJ635" i="1"/>
  <c r="AJ639" i="1"/>
  <c r="AJ641" i="1"/>
  <c r="AJ640" i="1"/>
  <c r="AJ642" i="1"/>
  <c r="AJ643" i="1"/>
  <c r="AJ644" i="1"/>
  <c r="AJ645" i="1"/>
  <c r="AJ646" i="1"/>
  <c r="AJ647" i="1"/>
  <c r="AJ648" i="1"/>
  <c r="AJ652" i="1"/>
  <c r="AJ649" i="1"/>
  <c r="AJ650" i="1"/>
  <c r="AJ651" i="1"/>
  <c r="AJ653" i="1"/>
  <c r="AJ656" i="1"/>
  <c r="AJ654" i="1"/>
  <c r="AJ655" i="1"/>
  <c r="AJ658" i="1"/>
  <c r="AJ657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7" i="1"/>
  <c r="AJ676" i="1"/>
  <c r="AJ678" i="1"/>
  <c r="AJ679" i="1"/>
  <c r="AJ681" i="1"/>
  <c r="AJ680" i="1"/>
  <c r="AJ682" i="1"/>
  <c r="AJ683" i="1"/>
  <c r="AJ685" i="1"/>
  <c r="AJ684" i="1"/>
  <c r="AJ690" i="1"/>
  <c r="AJ686" i="1"/>
  <c r="AJ687" i="1"/>
  <c r="AJ688" i="1"/>
  <c r="AJ689" i="1"/>
  <c r="AJ692" i="1"/>
  <c r="AJ691" i="1"/>
  <c r="AJ693" i="1"/>
  <c r="AJ694" i="1"/>
  <c r="AJ695" i="1"/>
  <c r="AJ697" i="1"/>
  <c r="AJ696" i="1"/>
  <c r="AJ698" i="1"/>
  <c r="AJ701" i="1"/>
  <c r="AJ699" i="1"/>
  <c r="AJ700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7" i="1"/>
  <c r="AJ716" i="1"/>
  <c r="AJ720" i="1"/>
  <c r="AJ719" i="1"/>
  <c r="AJ718" i="1"/>
  <c r="AJ721" i="1"/>
  <c r="AJ722" i="1"/>
  <c r="AJ723" i="1"/>
  <c r="AJ724" i="1"/>
  <c r="AJ726" i="1"/>
  <c r="AJ725" i="1"/>
  <c r="AJ727" i="1"/>
  <c r="AJ728" i="1"/>
  <c r="AJ729" i="1"/>
  <c r="AJ730" i="1"/>
  <c r="AJ734" i="1"/>
  <c r="AJ731" i="1"/>
  <c r="AJ733" i="1"/>
  <c r="AJ732" i="1"/>
  <c r="AJ736" i="1"/>
  <c r="AJ735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3" i="1"/>
  <c r="AJ752" i="1"/>
  <c r="AJ754" i="1"/>
  <c r="AJ755" i="1"/>
  <c r="AJ756" i="1"/>
  <c r="AJ757" i="1"/>
  <c r="AJ759" i="1"/>
  <c r="AJ758" i="1"/>
  <c r="AJ761" i="1"/>
  <c r="AJ760" i="1"/>
  <c r="AJ762" i="1"/>
  <c r="AJ763" i="1"/>
  <c r="AJ764" i="1"/>
  <c r="AJ765" i="1"/>
  <c r="AJ766" i="1"/>
  <c r="AJ767" i="1"/>
  <c r="AJ768" i="1"/>
  <c r="AJ769" i="1"/>
  <c r="AJ770" i="1"/>
  <c r="AJ771" i="1"/>
  <c r="AJ773" i="1"/>
  <c r="AJ772" i="1"/>
  <c r="AJ774" i="1"/>
  <c r="AJ775" i="1"/>
  <c r="AJ776" i="1"/>
  <c r="AJ777" i="1"/>
  <c r="AJ778" i="1"/>
  <c r="AJ779" i="1"/>
  <c r="AJ781" i="1"/>
  <c r="AJ780" i="1"/>
  <c r="AJ782" i="1"/>
  <c r="AJ783" i="1"/>
  <c r="AJ784" i="1"/>
  <c r="AJ785" i="1"/>
  <c r="AJ786" i="1"/>
  <c r="AJ787" i="1"/>
  <c r="AJ788" i="1"/>
  <c r="AJ789" i="1"/>
  <c r="AJ790" i="1"/>
  <c r="AJ792" i="1"/>
  <c r="AJ793" i="1"/>
  <c r="AJ791" i="1"/>
  <c r="AJ794" i="1"/>
  <c r="AJ795" i="1"/>
  <c r="AJ796" i="1"/>
  <c r="AJ797" i="1"/>
  <c r="AJ798" i="1"/>
  <c r="AJ800" i="1"/>
  <c r="AJ799" i="1"/>
  <c r="AJ802" i="1"/>
  <c r="AJ801" i="1"/>
  <c r="AJ803" i="1"/>
  <c r="AJ804" i="1"/>
  <c r="AJ808" i="1"/>
  <c r="AJ806" i="1"/>
  <c r="AJ805" i="1"/>
  <c r="AJ807" i="1"/>
  <c r="AJ809" i="1"/>
  <c r="AJ810" i="1"/>
  <c r="AJ811" i="1"/>
  <c r="AJ812" i="1"/>
  <c r="AJ813" i="1"/>
  <c r="AJ817" i="1"/>
  <c r="AJ814" i="1"/>
  <c r="AJ815" i="1"/>
  <c r="AJ816" i="1"/>
  <c r="AJ819" i="1"/>
  <c r="AJ818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3" i="1"/>
  <c r="AJ842" i="1"/>
  <c r="AJ844" i="1"/>
  <c r="AJ845" i="1"/>
  <c r="AJ847" i="1"/>
  <c r="AJ846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2" i="1"/>
  <c r="AJ861" i="1"/>
  <c r="AJ863" i="1"/>
  <c r="AJ864" i="1"/>
  <c r="AJ866" i="1"/>
  <c r="AJ865" i="1"/>
  <c r="AJ867" i="1"/>
  <c r="AJ868" i="1"/>
  <c r="AJ869" i="1"/>
  <c r="AJ871" i="1"/>
  <c r="AJ870" i="1"/>
  <c r="AJ872" i="1"/>
  <c r="AJ873" i="1"/>
  <c r="AJ875" i="1"/>
  <c r="AJ874" i="1"/>
  <c r="AJ876" i="1"/>
  <c r="AJ877" i="1"/>
  <c r="AJ879" i="1"/>
  <c r="AJ878" i="1"/>
  <c r="AJ882" i="1"/>
  <c r="AJ881" i="1"/>
  <c r="AJ880" i="1"/>
  <c r="AJ883" i="1"/>
  <c r="AJ884" i="1"/>
  <c r="AJ885" i="1"/>
  <c r="AJ887" i="1"/>
  <c r="AJ886" i="1"/>
  <c r="AJ888" i="1"/>
  <c r="AJ889" i="1"/>
  <c r="AJ890" i="1"/>
  <c r="AJ891" i="1"/>
  <c r="AJ896" i="1"/>
  <c r="AJ897" i="1"/>
  <c r="AJ895" i="1"/>
  <c r="AJ894" i="1"/>
  <c r="AJ893" i="1"/>
  <c r="AJ892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5" i="1"/>
  <c r="AJ932" i="1"/>
  <c r="AJ936" i="1"/>
  <c r="AJ933" i="1"/>
  <c r="AJ934" i="1"/>
  <c r="AJ937" i="1"/>
  <c r="AJ938" i="1"/>
  <c r="AJ939" i="1"/>
  <c r="AJ940" i="1"/>
  <c r="AJ941" i="1"/>
  <c r="AJ942" i="1"/>
  <c r="AJ943" i="1"/>
  <c r="AJ945" i="1"/>
  <c r="AJ944" i="1"/>
  <c r="AJ946" i="1"/>
  <c r="AJ948" i="1"/>
  <c r="AJ947" i="1"/>
  <c r="AJ950" i="1"/>
  <c r="AJ949" i="1"/>
  <c r="AJ951" i="1"/>
  <c r="AJ952" i="1"/>
  <c r="AJ953" i="1"/>
  <c r="AJ954" i="1"/>
  <c r="AJ955" i="1"/>
  <c r="AJ956" i="1"/>
  <c r="AJ957" i="1"/>
  <c r="AJ958" i="1"/>
  <c r="AJ960" i="1"/>
  <c r="AJ959" i="1"/>
  <c r="AJ961" i="1"/>
  <c r="AJ962" i="1"/>
  <c r="AJ963" i="1"/>
  <c r="AJ964" i="1"/>
  <c r="AJ965" i="1"/>
  <c r="AJ966" i="1"/>
  <c r="AJ968" i="1"/>
  <c r="AJ967" i="1"/>
  <c r="AJ970" i="1"/>
  <c r="AJ969" i="1"/>
  <c r="AJ973" i="1"/>
  <c r="AJ972" i="1"/>
  <c r="AJ971" i="1"/>
  <c r="AJ974" i="1"/>
  <c r="AJ976" i="1"/>
  <c r="AJ975" i="1"/>
  <c r="AJ977" i="1"/>
  <c r="AJ978" i="1"/>
  <c r="AJ981" i="1"/>
  <c r="AJ980" i="1"/>
  <c r="AJ979" i="1"/>
  <c r="AJ982" i="1"/>
  <c r="AJ983" i="1"/>
  <c r="AJ984" i="1"/>
  <c r="AJ986" i="1"/>
  <c r="AJ985" i="1"/>
  <c r="AJ987" i="1"/>
  <c r="AJ988" i="1"/>
  <c r="AJ989" i="1"/>
  <c r="AJ990" i="1"/>
  <c r="AJ991" i="1"/>
  <c r="AJ992" i="1"/>
  <c r="AJ997" i="1"/>
  <c r="AJ998" i="1"/>
  <c r="AJ993" i="1"/>
  <c r="AJ994" i="1"/>
  <c r="AJ995" i="1"/>
  <c r="AJ996" i="1"/>
  <c r="AJ999" i="1"/>
  <c r="AJ1000" i="1"/>
  <c r="AJ1001" i="1"/>
  <c r="AJ1007" i="1"/>
  <c r="AJ1012" i="1"/>
  <c r="AJ1014" i="1"/>
  <c r="AJ1004" i="1"/>
  <c r="AJ1010" i="1"/>
  <c r="AJ1009" i="1"/>
  <c r="AJ1016" i="1"/>
  <c r="AJ1015" i="1"/>
  <c r="AJ1008" i="1"/>
  <c r="AJ1005" i="1"/>
  <c r="AJ1002" i="1"/>
  <c r="AJ1011" i="1"/>
  <c r="AJ1013" i="1"/>
  <c r="AJ1003" i="1"/>
  <c r="AJ1006" i="1"/>
  <c r="AJ1017" i="1"/>
  <c r="AJ1018" i="1"/>
  <c r="AJ1019" i="1"/>
  <c r="AJ1020" i="1"/>
  <c r="AJ1021" i="1"/>
  <c r="AJ1023" i="1"/>
  <c r="AJ1022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8" i="1"/>
  <c r="AJ1036" i="1"/>
  <c r="AJ1037" i="1"/>
  <c r="AJ1039" i="1"/>
  <c r="AJ1040" i="1"/>
  <c r="AJ1041" i="1"/>
  <c r="AJ1044" i="1"/>
  <c r="AJ1045" i="1"/>
  <c r="AJ1042" i="1"/>
  <c r="AJ1043" i="1"/>
  <c r="AJ1046" i="1"/>
  <c r="AJ1047" i="1"/>
  <c r="AJ1048" i="1"/>
  <c r="AJ1049" i="1"/>
  <c r="AJ1050" i="1"/>
  <c r="AJ1051" i="1"/>
  <c r="AJ1052" i="1"/>
  <c r="AJ1054" i="1"/>
  <c r="AJ1053" i="1"/>
  <c r="AJ1055" i="1"/>
  <c r="AJ1056" i="1"/>
  <c r="AJ1057" i="1"/>
  <c r="AJ1058" i="1"/>
  <c r="AJ1061" i="1"/>
  <c r="AJ1060" i="1"/>
  <c r="AJ1059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5" i="1"/>
  <c r="AJ1074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9" i="1"/>
  <c r="AJ1090" i="1"/>
  <c r="AJ1088" i="1"/>
  <c r="AJ1091" i="1"/>
  <c r="AJ1092" i="1"/>
  <c r="AJ1093" i="1"/>
  <c r="AJ1095" i="1"/>
  <c r="AJ1094" i="1"/>
  <c r="AJ1096" i="1"/>
  <c r="AJ1097" i="1"/>
  <c r="AJ1099" i="1"/>
  <c r="AJ1098" i="1"/>
  <c r="AJ1100" i="1"/>
  <c r="AJ1101" i="1"/>
  <c r="AJ1102" i="1"/>
  <c r="AJ1103" i="1"/>
  <c r="AJ1104" i="1"/>
  <c r="AJ1105" i="1"/>
  <c r="AJ1106" i="1"/>
  <c r="AJ1107" i="1"/>
  <c r="AJ1109" i="1"/>
  <c r="AJ1108" i="1"/>
  <c r="AJ1110" i="1"/>
  <c r="AJ1111" i="1"/>
  <c r="AJ1112" i="1"/>
  <c r="AJ1113" i="1"/>
  <c r="AJ1114" i="1"/>
  <c r="AJ1115" i="1"/>
  <c r="AJ1117" i="1"/>
  <c r="AJ1116" i="1"/>
  <c r="AJ1118" i="1"/>
  <c r="AJ1119" i="1"/>
  <c r="AJ1120" i="1"/>
  <c r="AJ1121" i="1"/>
  <c r="AJ1122" i="1"/>
  <c r="AJ1123" i="1"/>
  <c r="AJ1124" i="1"/>
  <c r="AJ1125" i="1"/>
  <c r="AJ1127" i="1"/>
  <c r="AJ1126" i="1"/>
  <c r="AJ1128" i="1"/>
  <c r="AJ1129" i="1"/>
  <c r="AJ1131" i="1"/>
  <c r="AJ1130" i="1"/>
  <c r="AJ1133" i="1"/>
  <c r="AJ1132" i="1"/>
  <c r="AJ1137" i="1"/>
  <c r="AJ1134" i="1"/>
  <c r="AJ1135" i="1"/>
  <c r="AJ1136" i="1"/>
  <c r="AJ1138" i="1"/>
  <c r="AJ1139" i="1"/>
  <c r="AJ1140" i="1"/>
  <c r="AJ1141" i="1"/>
  <c r="AJ1143" i="1"/>
  <c r="AJ1142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7" i="1"/>
  <c r="AJ1162" i="1"/>
  <c r="AJ1163" i="1"/>
  <c r="AJ1173" i="1"/>
  <c r="AJ1174" i="1"/>
  <c r="AJ1175" i="1"/>
  <c r="AJ1164" i="1"/>
  <c r="AJ1181" i="1"/>
  <c r="AJ1172" i="1"/>
  <c r="AJ1177" i="1"/>
  <c r="AJ1180" i="1"/>
  <c r="AJ1170" i="1"/>
  <c r="AJ1179" i="1"/>
  <c r="AJ1176" i="1"/>
  <c r="AJ1165" i="1"/>
  <c r="AJ1178" i="1"/>
  <c r="AJ1171" i="1"/>
  <c r="AJ1166" i="1"/>
  <c r="AJ1168" i="1"/>
  <c r="AJ1183" i="1"/>
  <c r="AJ1182" i="1"/>
  <c r="AJ1169" i="1"/>
  <c r="AJ1184" i="1"/>
  <c r="AJ1186" i="1"/>
  <c r="AJ1185" i="1"/>
  <c r="AJ1187" i="1"/>
  <c r="AJ1188" i="1"/>
  <c r="AJ1189" i="1"/>
  <c r="AJ1190" i="1"/>
  <c r="AJ1191" i="1"/>
  <c r="AJ1192" i="1"/>
  <c r="AJ1194" i="1"/>
  <c r="AJ1193" i="1"/>
  <c r="AJ1195" i="1"/>
  <c r="AJ1196" i="1"/>
  <c r="AJ1197" i="1"/>
  <c r="AJ1198" i="1"/>
  <c r="AJ1199" i="1"/>
  <c r="AJ1200" i="1"/>
  <c r="AJ1201" i="1"/>
  <c r="AJ1202" i="1"/>
  <c r="AJ1204" i="1"/>
  <c r="AJ1203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7" i="1"/>
  <c r="AJ1216" i="1"/>
  <c r="AJ1218" i="1"/>
  <c r="AJ1219" i="1"/>
  <c r="AJ1220" i="1"/>
  <c r="AJ1222" i="1"/>
  <c r="AJ1223" i="1"/>
  <c r="AJ1224" i="1"/>
  <c r="AJ1225" i="1"/>
  <c r="AJ1221" i="1"/>
  <c r="AJ1226" i="1"/>
  <c r="AJ1228" i="1"/>
  <c r="AJ1227" i="1"/>
  <c r="AJ1229" i="1"/>
  <c r="AJ1230" i="1"/>
  <c r="AJ1232" i="1"/>
  <c r="AJ1231" i="1"/>
  <c r="AJ1233" i="1"/>
  <c r="AJ1234" i="1"/>
  <c r="AJ1235" i="1"/>
  <c r="AJ1245" i="1"/>
  <c r="AJ1250" i="1"/>
  <c r="AJ1246" i="1"/>
  <c r="AJ1251" i="1"/>
  <c r="AJ1249" i="1"/>
  <c r="AJ1253" i="1"/>
  <c r="AJ1254" i="1"/>
  <c r="AJ1247" i="1"/>
  <c r="AJ1252" i="1"/>
  <c r="AJ1243" i="1"/>
  <c r="AJ1244" i="1"/>
  <c r="AJ1242" i="1"/>
  <c r="AJ1240" i="1"/>
  <c r="AJ1238" i="1"/>
  <c r="AJ1239" i="1"/>
  <c r="AJ1236" i="1"/>
  <c r="AJ1241" i="1"/>
  <c r="AJ1237" i="1"/>
  <c r="AJ1248" i="1"/>
  <c r="AJ1256" i="1"/>
  <c r="AJ1255" i="1"/>
  <c r="AJ1258" i="1"/>
  <c r="AJ1257" i="1"/>
  <c r="AJ1260" i="1"/>
  <c r="AJ1259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3" i="1"/>
  <c r="AJ1272" i="1"/>
  <c r="AJ1274" i="1"/>
  <c r="AJ1275" i="1"/>
  <c r="AJ1276" i="1"/>
  <c r="AJ1277" i="1"/>
  <c r="AJ1278" i="1"/>
  <c r="AJ1279" i="1"/>
  <c r="AJ1280" i="1"/>
  <c r="AJ1281" i="1"/>
  <c r="AJ1283" i="1"/>
  <c r="AJ1282" i="1"/>
  <c r="AJ1285" i="1"/>
  <c r="AJ1284" i="1"/>
  <c r="AJ1286" i="1"/>
  <c r="AJ1287" i="1"/>
  <c r="AJ1288" i="1"/>
  <c r="AJ1290" i="1"/>
  <c r="AJ1289" i="1"/>
  <c r="AJ1291" i="1"/>
  <c r="AJ1292" i="1"/>
  <c r="AJ1293" i="1"/>
  <c r="AJ1295" i="1"/>
  <c r="AJ1294" i="1"/>
  <c r="AJ1302" i="1"/>
  <c r="AJ1296" i="1"/>
  <c r="AJ1297" i="1"/>
  <c r="AJ1301" i="1"/>
  <c r="AJ1300" i="1"/>
  <c r="AJ1299" i="1"/>
  <c r="AJ1298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5" i="1"/>
  <c r="AJ1314" i="1"/>
  <c r="AJ1316" i="1"/>
  <c r="AJ1317" i="1"/>
  <c r="AJ1318" i="1"/>
  <c r="AJ1319" i="1"/>
  <c r="AJ1320" i="1"/>
  <c r="AJ1321" i="1"/>
  <c r="AJ1322" i="1"/>
  <c r="AJ1323" i="1"/>
  <c r="AJ1324" i="1"/>
  <c r="AJ1328" i="1"/>
  <c r="AJ1327" i="1"/>
  <c r="AJ1325" i="1"/>
  <c r="AJ1326" i="1"/>
  <c r="AJ1330" i="1"/>
  <c r="AJ1329" i="1"/>
  <c r="AJ1331" i="1"/>
  <c r="AJ1332" i="1"/>
  <c r="AJ1334" i="1"/>
  <c r="AJ1333" i="1"/>
  <c r="AJ1336" i="1"/>
  <c r="AJ1335" i="1"/>
  <c r="AJ1337" i="1"/>
  <c r="AJ1339" i="1"/>
  <c r="AJ1338" i="1"/>
  <c r="AJ1340" i="1"/>
  <c r="AJ1342" i="1"/>
  <c r="AJ1341" i="1"/>
  <c r="AJ1343" i="1"/>
  <c r="AJ1345" i="1"/>
  <c r="AJ1346" i="1"/>
  <c r="AJ1344" i="1"/>
  <c r="AJ1347" i="1"/>
  <c r="AJ1348" i="1"/>
  <c r="AJ1349" i="1"/>
  <c r="AJ1350" i="1"/>
  <c r="AJ1352" i="1"/>
  <c r="AJ1351" i="1"/>
  <c r="AJ1353" i="1"/>
  <c r="AJ1354" i="1"/>
  <c r="AJ1355" i="1"/>
  <c r="AJ1356" i="1"/>
  <c r="AJ1357" i="1"/>
  <c r="AJ1358" i="1"/>
  <c r="AJ1359" i="1"/>
  <c r="AJ1362" i="1"/>
  <c r="AJ1361" i="1"/>
  <c r="AJ1360" i="1"/>
  <c r="AJ1363" i="1"/>
  <c r="AJ1364" i="1"/>
  <c r="AJ1365" i="1"/>
  <c r="AJ1366" i="1"/>
  <c r="AJ1367" i="1"/>
  <c r="AJ1368" i="1"/>
  <c r="AJ1370" i="1"/>
  <c r="AJ1369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3" i="1"/>
  <c r="AJ1384" i="1"/>
  <c r="AJ1382" i="1"/>
  <c r="AJ1386" i="1"/>
  <c r="AJ1385" i="1"/>
  <c r="AJ1387" i="1"/>
  <c r="AJ1388" i="1"/>
  <c r="AJ1389" i="1"/>
  <c r="AJ1390" i="1"/>
  <c r="AJ1391" i="1"/>
  <c r="AJ1392" i="1"/>
  <c r="AJ1394" i="1"/>
  <c r="AJ1393" i="1"/>
  <c r="AJ1395" i="1"/>
  <c r="AJ1396" i="1"/>
  <c r="AJ1399" i="1"/>
  <c r="AJ1398" i="1"/>
  <c r="AJ1397" i="1"/>
  <c r="AJ1401" i="1"/>
  <c r="AJ1400" i="1"/>
  <c r="AJ1402" i="1"/>
  <c r="AJ1404" i="1"/>
  <c r="AJ1403" i="1"/>
  <c r="AJ1407" i="1"/>
  <c r="AJ1405" i="1"/>
  <c r="AJ1409" i="1"/>
  <c r="AJ1408" i="1"/>
  <c r="AJ1406" i="1"/>
  <c r="AJ1410" i="1"/>
  <c r="AJ1411" i="1"/>
  <c r="AJ1412" i="1"/>
  <c r="AJ1413" i="1"/>
  <c r="AJ1414" i="1"/>
  <c r="AJ1415" i="1"/>
  <c r="AJ1416" i="1"/>
  <c r="AJ1417" i="1"/>
  <c r="AJ1419" i="1"/>
  <c r="AJ1418" i="1"/>
  <c r="AJ1420" i="1"/>
  <c r="AJ1422" i="1"/>
  <c r="AJ1421" i="1"/>
  <c r="AJ1424" i="1"/>
  <c r="AJ1423" i="1"/>
  <c r="AJ1425" i="1"/>
  <c r="AJ1426" i="1"/>
  <c r="AJ1428" i="1"/>
  <c r="AJ1427" i="1"/>
  <c r="AJ1430" i="1"/>
  <c r="AJ1429" i="1"/>
  <c r="AJ1431" i="1"/>
  <c r="AJ1432" i="1"/>
  <c r="AJ1433" i="1"/>
  <c r="AJ1435" i="1"/>
  <c r="AJ1434" i="1"/>
  <c r="AJ1436" i="1"/>
  <c r="AJ1437" i="1"/>
  <c r="AJ1438" i="1"/>
  <c r="AJ1439" i="1"/>
  <c r="AJ1440" i="1"/>
  <c r="AJ1441" i="1"/>
  <c r="AJ1442" i="1"/>
  <c r="AJ1443" i="1"/>
  <c r="AJ1446" i="1"/>
  <c r="AJ1445" i="1"/>
  <c r="AJ1444" i="1"/>
  <c r="AJ1447" i="1"/>
  <c r="AJ1448" i="1"/>
  <c r="AJ1449" i="1"/>
  <c r="AJ1450" i="1"/>
  <c r="AJ1451" i="1"/>
  <c r="AJ1452" i="1"/>
  <c r="AJ1453" i="1"/>
  <c r="AJ1454" i="1"/>
  <c r="AJ1455" i="1"/>
  <c r="AJ1456" i="1"/>
  <c r="AJ1458" i="1"/>
  <c r="AJ1457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3" i="1"/>
  <c r="AJ1474" i="1"/>
  <c r="AJ1472" i="1"/>
  <c r="AJ1475" i="1"/>
  <c r="AJ1476" i="1"/>
  <c r="AJ1477" i="1"/>
  <c r="AJ1480" i="1"/>
  <c r="AJ1481" i="1"/>
  <c r="AJ1478" i="1"/>
  <c r="AJ1479" i="1"/>
  <c r="AJ1482" i="1"/>
  <c r="AJ1483" i="1"/>
  <c r="AJ1484" i="1"/>
  <c r="AJ1485" i="1"/>
  <c r="AJ1486" i="1"/>
  <c r="AJ1488" i="1"/>
  <c r="AJ1487" i="1"/>
  <c r="AJ1489" i="1"/>
  <c r="AJ1490" i="1"/>
  <c r="AJ1491" i="1"/>
  <c r="AJ1492" i="1"/>
  <c r="AJ1494" i="1"/>
  <c r="AJ1493" i="1"/>
  <c r="AJ1495" i="1"/>
  <c r="AJ1499" i="1"/>
  <c r="AJ1498" i="1"/>
  <c r="AJ1497" i="1"/>
  <c r="AJ1496" i="1"/>
  <c r="AJ1500" i="1"/>
  <c r="AJ1504" i="1"/>
  <c r="AJ1502" i="1"/>
  <c r="AJ1501" i="1"/>
  <c r="AJ1503" i="1"/>
  <c r="AJ1506" i="1"/>
  <c r="AJ1505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9" i="1"/>
  <c r="AJ1518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6" i="1"/>
  <c r="AJ1545" i="1"/>
  <c r="AJ1547" i="1"/>
  <c r="AJ1548" i="1"/>
  <c r="AJ1560" i="1"/>
  <c r="AJ1565" i="1"/>
  <c r="AJ1558" i="1"/>
  <c r="AJ1568" i="1"/>
  <c r="AJ1550" i="1"/>
  <c r="AJ1559" i="1"/>
  <c r="AJ1555" i="1"/>
  <c r="AJ1549" i="1"/>
  <c r="AJ1566" i="1"/>
  <c r="AJ1567" i="1"/>
  <c r="AJ1553" i="1"/>
  <c r="AJ1554" i="1"/>
  <c r="AJ1556" i="1"/>
  <c r="AJ1552" i="1"/>
  <c r="AJ1557" i="1"/>
  <c r="AJ1561" i="1"/>
  <c r="AJ1551" i="1"/>
  <c r="AJ1563" i="1"/>
  <c r="AJ1562" i="1"/>
  <c r="AJ1564" i="1"/>
  <c r="AJ1570" i="1"/>
  <c r="AJ1569" i="1"/>
  <c r="AJ1572" i="1"/>
  <c r="AJ1571" i="1"/>
  <c r="AJ1573" i="1"/>
  <c r="AJ1577" i="1"/>
  <c r="AJ1576" i="1"/>
  <c r="AJ1574" i="1"/>
  <c r="AJ1575" i="1"/>
  <c r="AJ1579" i="1"/>
  <c r="AJ1578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6" i="1"/>
  <c r="AJ1605" i="1"/>
  <c r="AJ1607" i="1"/>
  <c r="AJ1608" i="1"/>
  <c r="AJ1610" i="1"/>
  <c r="AJ1609" i="1"/>
  <c r="AJ1611" i="1"/>
  <c r="AJ1613" i="1"/>
  <c r="AJ1612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6" i="1"/>
  <c r="AJ1625" i="1"/>
  <c r="AJ1627" i="1"/>
  <c r="AJ1629" i="1"/>
  <c r="AJ1628" i="1"/>
  <c r="AJ1630" i="1"/>
  <c r="AJ1631" i="1"/>
  <c r="AJ1632" i="1"/>
  <c r="AJ1633" i="1"/>
  <c r="AJ1634" i="1"/>
  <c r="AJ1635" i="1"/>
  <c r="AJ1636" i="1"/>
  <c r="AJ1637" i="1"/>
  <c r="AJ1639" i="1"/>
  <c r="AJ1640" i="1"/>
  <c r="AJ1638" i="1"/>
  <c r="AJ1642" i="1"/>
  <c r="AJ1641" i="1"/>
  <c r="AJ1644" i="1"/>
  <c r="AJ1646" i="1"/>
  <c r="AJ1647" i="1"/>
  <c r="AJ1648" i="1"/>
  <c r="AJ1649" i="1"/>
  <c r="AJ1643" i="1"/>
  <c r="AJ1645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6" i="1"/>
  <c r="AJ1665" i="1"/>
  <c r="AJ1667" i="1"/>
  <c r="AJ1668" i="1"/>
  <c r="AJ1671" i="1"/>
  <c r="AJ1669" i="1"/>
  <c r="AJ1670" i="1"/>
  <c r="AJ1672" i="1"/>
  <c r="AJ1675" i="1"/>
  <c r="AJ1674" i="1"/>
  <c r="AJ1673" i="1"/>
  <c r="AJ1676" i="1"/>
  <c r="AJ1677" i="1"/>
  <c r="AJ1678" i="1"/>
  <c r="AJ1679" i="1"/>
  <c r="AJ1680" i="1"/>
  <c r="AJ1681" i="1"/>
  <c r="AJ1682" i="1"/>
  <c r="AJ1683" i="1"/>
  <c r="AJ1685" i="1"/>
  <c r="AJ1684" i="1"/>
  <c r="AJ1686" i="1"/>
  <c r="AJ1688" i="1"/>
  <c r="AJ1687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6" i="1"/>
  <c r="AJ1725" i="1"/>
  <c r="AJ1724" i="1"/>
  <c r="AJ1723" i="1"/>
  <c r="AJ1722" i="1"/>
  <c r="AJ1728" i="1"/>
  <c r="AJ1727" i="1"/>
  <c r="AJ1729" i="1"/>
  <c r="AJ1730" i="1"/>
  <c r="AJ1731" i="1"/>
  <c r="AJ1732" i="1"/>
  <c r="AJ1733" i="1"/>
  <c r="AJ1735" i="1"/>
  <c r="AJ1734" i="1"/>
  <c r="AJ1736" i="1"/>
  <c r="AJ1737" i="1"/>
  <c r="AJ1738" i="1"/>
  <c r="AJ1739" i="1"/>
  <c r="AJ1742" i="1"/>
  <c r="AJ1741" i="1"/>
  <c r="AJ1740" i="1"/>
  <c r="AJ1743" i="1"/>
  <c r="AJ1744" i="1"/>
  <c r="AJ1745" i="1"/>
  <c r="AJ1750" i="1"/>
  <c r="AJ1752" i="1"/>
  <c r="AJ1751" i="1"/>
  <c r="AJ1749" i="1"/>
  <c r="AJ1747" i="1"/>
  <c r="AJ1746" i="1"/>
  <c r="AJ1748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1" i="1"/>
  <c r="AJ1770" i="1"/>
  <c r="AJ1772" i="1"/>
  <c r="AJ1773" i="1"/>
  <c r="AJ1774" i="1"/>
  <c r="AJ1775" i="1"/>
  <c r="AJ1776" i="1"/>
  <c r="AJ1777" i="1"/>
  <c r="AJ1778" i="1"/>
  <c r="AJ1779" i="1"/>
  <c r="AJ1781" i="1"/>
  <c r="AJ1780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4" i="1"/>
  <c r="AJ1793" i="1"/>
  <c r="AJ1795" i="1"/>
  <c r="AJ1797" i="1"/>
  <c r="AJ1796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6" i="1"/>
  <c r="AJ1815" i="1"/>
  <c r="AJ1817" i="1"/>
  <c r="AJ1818" i="1"/>
  <c r="AJ1819" i="1"/>
  <c r="AJ1820" i="1"/>
  <c r="AJ1821" i="1"/>
  <c r="AJ1822" i="1"/>
  <c r="AJ1824" i="1"/>
  <c r="AJ1823" i="1"/>
  <c r="AJ1825" i="1"/>
  <c r="AJ1826" i="1"/>
  <c r="AJ1827" i="1"/>
  <c r="AJ1828" i="1"/>
  <c r="AJ1829" i="1"/>
  <c r="AJ1835" i="1"/>
  <c r="AJ1831" i="1"/>
  <c r="AJ1833" i="1"/>
  <c r="AJ1834" i="1"/>
  <c r="AJ1836" i="1"/>
  <c r="AJ1830" i="1"/>
  <c r="AJ1832" i="1"/>
  <c r="AJ1837" i="1"/>
  <c r="AJ1838" i="1"/>
  <c r="AJ1839" i="1"/>
  <c r="AJ1841" i="1"/>
  <c r="AJ1840" i="1"/>
  <c r="AJ1843" i="1"/>
  <c r="AJ1842" i="1"/>
  <c r="AJ1844" i="1"/>
  <c r="AJ1845" i="1"/>
  <c r="AJ1846" i="1"/>
  <c r="AJ1848" i="1"/>
  <c r="AJ1847" i="1"/>
  <c r="AJ1849" i="1"/>
  <c r="AJ1850" i="1"/>
  <c r="AJ1851" i="1"/>
  <c r="AJ1852" i="1"/>
  <c r="AJ1855" i="1"/>
  <c r="AJ1854" i="1"/>
  <c r="AJ1853" i="1"/>
  <c r="AJ1856" i="1"/>
  <c r="AJ1857" i="1"/>
  <c r="AJ1858" i="1"/>
  <c r="AJ1859" i="1"/>
  <c r="AJ1860" i="1"/>
  <c r="AJ1861" i="1"/>
  <c r="AJ1862" i="1"/>
  <c r="AJ1863" i="1"/>
  <c r="AJ1865" i="1"/>
  <c r="AJ1864" i="1"/>
  <c r="AJ1866" i="1"/>
  <c r="AJ1867" i="1"/>
  <c r="AJ1868" i="1"/>
  <c r="AJ1869" i="1"/>
  <c r="AJ1870" i="1"/>
  <c r="AJ1871" i="1"/>
  <c r="AJ1872" i="1"/>
  <c r="AJ1873" i="1"/>
  <c r="AJ1875" i="1"/>
  <c r="AJ1874" i="1"/>
  <c r="AJ1877" i="1"/>
  <c r="AJ1876" i="1"/>
  <c r="AJ1878" i="1"/>
  <c r="AJ1879" i="1"/>
  <c r="AJ1881" i="1"/>
  <c r="AJ1880" i="1"/>
  <c r="AJ1882" i="1"/>
  <c r="AJ1883" i="1"/>
  <c r="AJ1884" i="1"/>
  <c r="AJ1885" i="1"/>
  <c r="AJ1886" i="1"/>
  <c r="AJ1888" i="1"/>
  <c r="AJ1889" i="1"/>
  <c r="AJ1887" i="1"/>
  <c r="AJ1891" i="1"/>
  <c r="AJ1890" i="1"/>
  <c r="AJ1892" i="1"/>
  <c r="AJ1893" i="1"/>
  <c r="AJ1895" i="1"/>
  <c r="AJ1894" i="1"/>
  <c r="AJ1896" i="1"/>
  <c r="AJ1897" i="1"/>
  <c r="AJ1898" i="1"/>
  <c r="AJ1899" i="1"/>
  <c r="AJ1900" i="1"/>
  <c r="AJ1901" i="1"/>
  <c r="AJ1902" i="1"/>
  <c r="AJ1903" i="1"/>
  <c r="AJ1904" i="1"/>
  <c r="AJ1905" i="1"/>
  <c r="AJ1908" i="1"/>
  <c r="AJ1906" i="1"/>
  <c r="AJ1907" i="1"/>
  <c r="AJ1910" i="1"/>
  <c r="AJ1909" i="1"/>
  <c r="AJ1911" i="1"/>
  <c r="AJ1912" i="1"/>
  <c r="AJ1914" i="1"/>
  <c r="AJ1913" i="1"/>
  <c r="AJ1916" i="1"/>
  <c r="AJ1915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9" i="1"/>
  <c r="AJ1928" i="1"/>
  <c r="AJ1931" i="1"/>
  <c r="AJ1930" i="1"/>
  <c r="AJ1933" i="1"/>
  <c r="AJ1932" i="1"/>
  <c r="AJ1934" i="1"/>
  <c r="AJ1937" i="1"/>
  <c r="AJ1936" i="1"/>
  <c r="AJ1935" i="1"/>
  <c r="AJ1938" i="1"/>
  <c r="AJ1939" i="1"/>
  <c r="AJ1940" i="1"/>
  <c r="AJ1941" i="1"/>
  <c r="AJ1942" i="1"/>
  <c r="AJ1943" i="1"/>
  <c r="AJ1944" i="1"/>
  <c r="AJ1945" i="1"/>
  <c r="AJ1946" i="1"/>
  <c r="AJ1948" i="1"/>
  <c r="AJ1947" i="1"/>
  <c r="AJ1949" i="1"/>
  <c r="AJ1950" i="1"/>
  <c r="AJ1951" i="1"/>
  <c r="AJ1952" i="1"/>
  <c r="AJ1953" i="1"/>
  <c r="AJ1954" i="1"/>
  <c r="AJ1956" i="1"/>
  <c r="AJ1955" i="1"/>
  <c r="AJ1960" i="1"/>
  <c r="AJ1961" i="1"/>
  <c r="AJ1959" i="1"/>
  <c r="AJ1958" i="1"/>
  <c r="AJ1962" i="1"/>
  <c r="AJ1957" i="1"/>
  <c r="AJ1965" i="1"/>
  <c r="AJ1963" i="1"/>
  <c r="AJ1964" i="1"/>
  <c r="AJ1966" i="1"/>
  <c r="AJ1967" i="1"/>
  <c r="AJ1968" i="1"/>
  <c r="AJ1970" i="1"/>
  <c r="AJ1969" i="1"/>
  <c r="AJ1971" i="1"/>
  <c r="AJ1972" i="1"/>
  <c r="AJ1973" i="1"/>
  <c r="AJ1974" i="1"/>
  <c r="AJ1975" i="1"/>
  <c r="AJ1976" i="1"/>
  <c r="AJ1977" i="1"/>
  <c r="AJ1978" i="1"/>
  <c r="AJ1979" i="1"/>
  <c r="AJ1980" i="1"/>
  <c r="AJ1982" i="1"/>
  <c r="AJ1981" i="1"/>
  <c r="AJ1983" i="1"/>
  <c r="AJ1984" i="1"/>
  <c r="AJ1985" i="1"/>
  <c r="AJ1986" i="1"/>
  <c r="AJ1987" i="1"/>
  <c r="AJ1988" i="1"/>
  <c r="AJ1989" i="1"/>
  <c r="AJ1991" i="1"/>
  <c r="AJ1990" i="1"/>
  <c r="AJ1993" i="1"/>
  <c r="AJ1994" i="1"/>
  <c r="AJ1992" i="1"/>
  <c r="AJ1997" i="1"/>
  <c r="AJ1998" i="1"/>
  <c r="AJ1995" i="1"/>
  <c r="AJ1996" i="1"/>
  <c r="AJ1999" i="1"/>
  <c r="AJ2000" i="1"/>
  <c r="AJ2001" i="1"/>
  <c r="AJ2003" i="1"/>
  <c r="AJ2002" i="1"/>
  <c r="AJ2004" i="1"/>
  <c r="AJ2005" i="1"/>
  <c r="AJ2007" i="1"/>
  <c r="AJ2006" i="1"/>
  <c r="AJ2008" i="1"/>
  <c r="AJ2009" i="1"/>
  <c r="AJ2010" i="1"/>
  <c r="AJ2011" i="1"/>
  <c r="AJ2012" i="1"/>
  <c r="AJ2014" i="1"/>
  <c r="AJ2013" i="1"/>
  <c r="AJ2015" i="1"/>
  <c r="AJ2016" i="1"/>
  <c r="AJ2017" i="1"/>
  <c r="AJ2018" i="1"/>
  <c r="AJ2019" i="1"/>
  <c r="AJ2020" i="1"/>
  <c r="AJ2021" i="1"/>
  <c r="AJ2022" i="1"/>
  <c r="AJ2024" i="1"/>
  <c r="AJ2025" i="1"/>
  <c r="AJ2023" i="1"/>
  <c r="AJ2026" i="1"/>
  <c r="AJ2027" i="1"/>
  <c r="AJ2028" i="1"/>
  <c r="AJ2029" i="1"/>
  <c r="AJ2030" i="1"/>
  <c r="AJ2032" i="1"/>
  <c r="AJ2031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6" i="1"/>
  <c r="AJ2045" i="1"/>
  <c r="AJ2047" i="1"/>
  <c r="AJ2048" i="1"/>
  <c r="AJ2049" i="1"/>
  <c r="AJ2050" i="1"/>
  <c r="AJ2052" i="1"/>
  <c r="AJ2051" i="1"/>
  <c r="AJ2056" i="1"/>
  <c r="AJ2053" i="1"/>
  <c r="AJ2054" i="1"/>
  <c r="AJ2055" i="1"/>
  <c r="AJ2057" i="1"/>
  <c r="AJ2058" i="1"/>
  <c r="AJ2059" i="1"/>
  <c r="AJ2060" i="1"/>
  <c r="AJ2062" i="1"/>
  <c r="AJ2061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8" i="1"/>
  <c r="AJ2077" i="1"/>
  <c r="AJ2079" i="1"/>
  <c r="AJ2080" i="1"/>
  <c r="AJ2081" i="1"/>
  <c r="AJ2083" i="1"/>
  <c r="AJ2082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7" i="1"/>
  <c r="AJ2096" i="1"/>
  <c r="AJ2098" i="1"/>
  <c r="AJ2100" i="1"/>
  <c r="AJ2099" i="1"/>
  <c r="AJ2101" i="1"/>
  <c r="AJ2103" i="1"/>
  <c r="AJ2102" i="1"/>
  <c r="AJ2104" i="1"/>
  <c r="AJ2105" i="1"/>
  <c r="AJ2106" i="1"/>
  <c r="AJ2107" i="1"/>
  <c r="AJ2108" i="1"/>
  <c r="AJ2109" i="1"/>
  <c r="AJ2110" i="1"/>
  <c r="AJ2112" i="1"/>
  <c r="AJ2111" i="1"/>
  <c r="AJ2113" i="1"/>
  <c r="AJ2114" i="1"/>
  <c r="AJ2115" i="1"/>
  <c r="AJ2116" i="1"/>
  <c r="AJ2117" i="1"/>
  <c r="AJ2118" i="1"/>
  <c r="AJ2121" i="1"/>
  <c r="AJ2119" i="1"/>
  <c r="AJ2120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40" i="1"/>
  <c r="AJ2139" i="1"/>
  <c r="AJ2142" i="1"/>
  <c r="AJ2141" i="1"/>
  <c r="AJ2143" i="1"/>
  <c r="AJ2145" i="1"/>
  <c r="AJ2144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8" i="1"/>
  <c r="AJ2157" i="1"/>
  <c r="AJ2159" i="1"/>
  <c r="AJ2160" i="1"/>
  <c r="AJ2161" i="1"/>
  <c r="AJ2162" i="1"/>
  <c r="AJ2164" i="1"/>
  <c r="AJ2163" i="1"/>
  <c r="AJ2165" i="1"/>
  <c r="AJ2166" i="1"/>
  <c r="AJ2167" i="1"/>
  <c r="AJ2168" i="1"/>
  <c r="AJ2169" i="1"/>
  <c r="AJ2170" i="1"/>
  <c r="AJ2180" i="1"/>
  <c r="AJ2178" i="1"/>
  <c r="AJ2182" i="1"/>
  <c r="AJ2177" i="1"/>
  <c r="AJ2175" i="1"/>
  <c r="AJ2187" i="1"/>
  <c r="AJ2174" i="1"/>
  <c r="AJ2193" i="1"/>
  <c r="AJ2194" i="1"/>
  <c r="AJ2186" i="1"/>
  <c r="AJ2184" i="1"/>
  <c r="AJ2189" i="1"/>
  <c r="AJ2172" i="1"/>
  <c r="AJ2179" i="1"/>
  <c r="AJ2192" i="1"/>
  <c r="AJ2191" i="1"/>
  <c r="AJ2185" i="1"/>
  <c r="AJ2176" i="1"/>
  <c r="AJ2196" i="1"/>
  <c r="AJ2190" i="1"/>
  <c r="AJ2183" i="1"/>
  <c r="AJ2173" i="1"/>
  <c r="AJ2171" i="1"/>
  <c r="AJ2188" i="1"/>
  <c r="AJ2181" i="1"/>
  <c r="AJ2195" i="1"/>
  <c r="AJ2197" i="1"/>
  <c r="AJ2198" i="1"/>
  <c r="AJ2199" i="1"/>
  <c r="AJ2201" i="1"/>
  <c r="AJ2200" i="1"/>
  <c r="AJ2202" i="1"/>
  <c r="AJ2206" i="1"/>
  <c r="AJ2204" i="1"/>
  <c r="AJ2207" i="1"/>
  <c r="AJ2203" i="1"/>
  <c r="AJ2208" i="1"/>
  <c r="AJ2205" i="1"/>
  <c r="AJ2211" i="1"/>
  <c r="AJ2212" i="1"/>
  <c r="AJ2210" i="1"/>
  <c r="AJ2213" i="1"/>
  <c r="AJ2209" i="1"/>
  <c r="AJ2214" i="1"/>
  <c r="AJ2216" i="1"/>
  <c r="AJ2217" i="1"/>
  <c r="AJ2215" i="1"/>
  <c r="AJ2218" i="1"/>
  <c r="AJ2219" i="1"/>
  <c r="AJ2220" i="1"/>
  <c r="AJ2221" i="1"/>
  <c r="AJ2222" i="1"/>
  <c r="AJ2223" i="1"/>
  <c r="AJ2224" i="1"/>
  <c r="AJ2225" i="1"/>
  <c r="AJ2227" i="1"/>
  <c r="AJ2226" i="1"/>
  <c r="AJ2228" i="1"/>
  <c r="AJ2231" i="1"/>
  <c r="AJ2229" i="1"/>
  <c r="AJ2230" i="1"/>
  <c r="AJ2232" i="1"/>
  <c r="AJ2233" i="1"/>
  <c r="AJ2234" i="1"/>
  <c r="AJ2235" i="1"/>
  <c r="AJ2236" i="1"/>
  <c r="AJ2238" i="1"/>
  <c r="AJ2237" i="1"/>
  <c r="AJ2243" i="1"/>
  <c r="AJ2239" i="1"/>
  <c r="AJ2241" i="1"/>
  <c r="AJ2240" i="1"/>
  <c r="AJ2242" i="1"/>
  <c r="AJ2246" i="1"/>
  <c r="AJ2245" i="1"/>
  <c r="AJ2244" i="1"/>
  <c r="AJ2247" i="1"/>
  <c r="AJ2248" i="1"/>
  <c r="AJ2249" i="1"/>
  <c r="AJ2251" i="1"/>
  <c r="AJ2252" i="1"/>
  <c r="AJ2250" i="1"/>
  <c r="AJ2253" i="1"/>
  <c r="AJ2255" i="1"/>
  <c r="AJ2254" i="1"/>
  <c r="AJ2260" i="1"/>
  <c r="AJ2257" i="1"/>
  <c r="AJ2259" i="1"/>
  <c r="AJ2258" i="1"/>
  <c r="AJ2256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9" i="1"/>
  <c r="AJ2278" i="1"/>
  <c r="AJ2280" i="1"/>
  <c r="AJ2281" i="1"/>
  <c r="AJ2283" i="1"/>
  <c r="AJ2284" i="1"/>
  <c r="AJ2282" i="1"/>
  <c r="AJ2286" i="1"/>
  <c r="AJ2287" i="1"/>
  <c r="AJ2285" i="1"/>
  <c r="AJ2288" i="1"/>
  <c r="AJ2290" i="1"/>
  <c r="AJ2289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3" i="1"/>
  <c r="AJ2302" i="1"/>
  <c r="AJ2305" i="1"/>
  <c r="AJ2304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9" i="1"/>
  <c r="AJ2328" i="1"/>
  <c r="AJ2327" i="1"/>
  <c r="AJ2331" i="1"/>
  <c r="AJ2332" i="1"/>
  <c r="AJ2330" i="1"/>
  <c r="AJ2333" i="1"/>
  <c r="AJ2334" i="1"/>
  <c r="AJ2335" i="1"/>
  <c r="AJ2337" i="1"/>
  <c r="AJ2336" i="1"/>
  <c r="AJ2340" i="1"/>
  <c r="AJ2342" i="1"/>
  <c r="AJ2341" i="1"/>
  <c r="AJ2339" i="1"/>
  <c r="AJ2338" i="1"/>
  <c r="AJ2343" i="1"/>
  <c r="AJ2344" i="1"/>
  <c r="AJ2345" i="1"/>
  <c r="AJ2346" i="1"/>
  <c r="AJ2348" i="1"/>
  <c r="AJ2347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7" i="1"/>
  <c r="AJ2384" i="1"/>
  <c r="AJ2386" i="1"/>
  <c r="AJ2383" i="1"/>
  <c r="AJ2385" i="1"/>
  <c r="AJ2388" i="1"/>
  <c r="AJ2382" i="1"/>
  <c r="AJ2381" i="1"/>
  <c r="AJ2390" i="1"/>
  <c r="AJ2389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1" i="1"/>
  <c r="AJ2412" i="1"/>
  <c r="AJ2413" i="1"/>
  <c r="AJ2410" i="1"/>
  <c r="AJ2414" i="1"/>
  <c r="AJ2415" i="1"/>
  <c r="AJ2416" i="1"/>
  <c r="AJ2417" i="1"/>
  <c r="AJ2418" i="1"/>
  <c r="AJ2420" i="1"/>
  <c r="AJ2419" i="1"/>
  <c r="AJ2421" i="1"/>
  <c r="AJ2422" i="1"/>
  <c r="AJ2423" i="1"/>
  <c r="AJ2424" i="1"/>
  <c r="AJ2425" i="1"/>
  <c r="AJ2431" i="1"/>
  <c r="AJ2428" i="1"/>
  <c r="AJ2426" i="1"/>
  <c r="AJ2427" i="1"/>
  <c r="AJ2432" i="1"/>
  <c r="AJ2430" i="1"/>
  <c r="AJ2429" i="1"/>
  <c r="AJ2433" i="1"/>
  <c r="AJ2435" i="1"/>
  <c r="AJ2434" i="1"/>
  <c r="AJ2436" i="1"/>
  <c r="AJ2437" i="1"/>
  <c r="AJ2438" i="1"/>
  <c r="AJ2439" i="1"/>
  <c r="AJ2440" i="1"/>
  <c r="AJ2441" i="1"/>
  <c r="AJ2442" i="1"/>
  <c r="AJ2443" i="1"/>
  <c r="AJ2445" i="1"/>
  <c r="AJ2444" i="1"/>
  <c r="AJ2446" i="1"/>
  <c r="AJ2448" i="1"/>
  <c r="AJ2447" i="1"/>
  <c r="AJ2449" i="1"/>
  <c r="AJ2450" i="1"/>
  <c r="AJ2451" i="1"/>
  <c r="AJ2452" i="1"/>
  <c r="AJ2453" i="1"/>
  <c r="AJ2455" i="1"/>
  <c r="AJ2454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3" i="1"/>
  <c r="AJ2482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9" i="1"/>
  <c r="AJ2498" i="1"/>
  <c r="AJ2500" i="1"/>
  <c r="AJ2501" i="1"/>
  <c r="AJ2502" i="1"/>
  <c r="AJ2503" i="1"/>
  <c r="AJ2504" i="1"/>
  <c r="AJ2505" i="1"/>
  <c r="AJ2506" i="1"/>
  <c r="AJ2509" i="1"/>
  <c r="AJ2507" i="1"/>
  <c r="AJ2508" i="1"/>
  <c r="AJ2510" i="1"/>
  <c r="AJ2511" i="1"/>
  <c r="AJ2512" i="1"/>
  <c r="AJ2513" i="1"/>
  <c r="AJ2515" i="1"/>
  <c r="AJ2514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4" i="1"/>
  <c r="AJ2531" i="1"/>
  <c r="AJ2532" i="1"/>
  <c r="AJ2533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4" i="1"/>
  <c r="AJ2553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9" i="1"/>
  <c r="AJ2567" i="1"/>
  <c r="AJ2568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1" i="1"/>
  <c r="AJ2600" i="1"/>
  <c r="AJ2602" i="1"/>
  <c r="AJ2605" i="1"/>
  <c r="AJ2603" i="1"/>
  <c r="AJ2604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8" i="1"/>
  <c r="AJ2627" i="1"/>
  <c r="AJ2629" i="1"/>
  <c r="AJ2630" i="1"/>
  <c r="AJ2631" i="1"/>
  <c r="AJ2632" i="1"/>
  <c r="AJ2633" i="1"/>
  <c r="AJ2634" i="1"/>
  <c r="AJ2635" i="1"/>
  <c r="AJ2636" i="1"/>
  <c r="AJ2641" i="1"/>
  <c r="AJ2637" i="1"/>
  <c r="AJ2638" i="1"/>
  <c r="AJ2639" i="1"/>
  <c r="AJ2640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2" i="1"/>
  <c r="AJ2671" i="1"/>
  <c r="AJ2673" i="1"/>
  <c r="AJ2674" i="1"/>
  <c r="AJ2675" i="1"/>
  <c r="AJ2677" i="1"/>
  <c r="AJ2679" i="1"/>
  <c r="AJ2676" i="1"/>
  <c r="AJ2678" i="1"/>
  <c r="AJ2680" i="1"/>
  <c r="AJ2681" i="1"/>
  <c r="AJ2684" i="1"/>
  <c r="AJ2685" i="1"/>
  <c r="AJ2682" i="1"/>
  <c r="AJ2683" i="1"/>
  <c r="AJ2686" i="1"/>
  <c r="AJ2688" i="1"/>
  <c r="AJ2689" i="1"/>
  <c r="AJ2687" i="1"/>
  <c r="AJ2690" i="1"/>
  <c r="AJ2691" i="1"/>
  <c r="AJ2692" i="1"/>
  <c r="AJ2693" i="1"/>
  <c r="AJ2694" i="1"/>
  <c r="AJ2695" i="1"/>
  <c r="AJ2696" i="1"/>
  <c r="AJ2697" i="1"/>
  <c r="AJ2699" i="1"/>
  <c r="AJ2698" i="1"/>
  <c r="AJ2700" i="1"/>
  <c r="AJ2705" i="1"/>
  <c r="AJ2701" i="1"/>
  <c r="AJ2703" i="1"/>
  <c r="AJ2702" i="1"/>
  <c r="AJ2704" i="1"/>
  <c r="AJ2706" i="1"/>
  <c r="AJ2707" i="1"/>
  <c r="AJ2708" i="1"/>
  <c r="AJ2709" i="1"/>
  <c r="AJ2710" i="1"/>
  <c r="AJ2711" i="1"/>
  <c r="AJ2713" i="1"/>
  <c r="AJ2714" i="1"/>
  <c r="AJ2712" i="1"/>
  <c r="AJ2716" i="1"/>
  <c r="AJ2717" i="1"/>
  <c r="AJ2715" i="1"/>
  <c r="AJ2718" i="1"/>
  <c r="AJ2719" i="1"/>
  <c r="AJ2720" i="1"/>
  <c r="AJ2721" i="1"/>
  <c r="AJ2722" i="1"/>
  <c r="AJ2723" i="1"/>
  <c r="AJ2725" i="1"/>
  <c r="AJ2726" i="1"/>
  <c r="AJ2727" i="1"/>
  <c r="AJ2724" i="1"/>
  <c r="AJ2728" i="1"/>
  <c r="AJ2729" i="1"/>
  <c r="AJ2730" i="1"/>
  <c r="AJ2731" i="1"/>
  <c r="AJ2732" i="1"/>
  <c r="AJ2733" i="1"/>
  <c r="AJ2734" i="1"/>
  <c r="AJ2736" i="1"/>
  <c r="AJ2737" i="1"/>
  <c r="AJ2738" i="1"/>
  <c r="AJ2735" i="1"/>
  <c r="AJ2739" i="1"/>
  <c r="AJ2740" i="1"/>
  <c r="AJ2741" i="1"/>
  <c r="AJ2742" i="1"/>
  <c r="AJ2743" i="1"/>
  <c r="AJ2744" i="1"/>
  <c r="AJ2745" i="1"/>
  <c r="AJ2748" i="1"/>
  <c r="AJ2749" i="1"/>
  <c r="AJ2746" i="1"/>
  <c r="AJ2747" i="1"/>
  <c r="AJ2750" i="1"/>
  <c r="AJ2751" i="1"/>
  <c r="AJ2752" i="1"/>
  <c r="AJ2753" i="1"/>
  <c r="AJ2754" i="1"/>
  <c r="AJ2755" i="1"/>
  <c r="AJ2756" i="1"/>
  <c r="AJ2757" i="1"/>
  <c r="AJ2758" i="1"/>
  <c r="AJ2760" i="1"/>
  <c r="AJ2761" i="1"/>
  <c r="AJ2759" i="1"/>
  <c r="AJ2762" i="1"/>
  <c r="AJ2763" i="1"/>
  <c r="AJ2764" i="1"/>
  <c r="AJ2765" i="1"/>
  <c r="AJ2766" i="1"/>
  <c r="AJ2767" i="1"/>
  <c r="AJ2768" i="1"/>
  <c r="AJ2770" i="1"/>
  <c r="AJ2771" i="1"/>
  <c r="AJ2769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4" i="1"/>
  <c r="AJ2783" i="1"/>
  <c r="AJ2785" i="1"/>
  <c r="AJ2786" i="1"/>
  <c r="AJ2787" i="1"/>
  <c r="AJ2788" i="1"/>
  <c r="AJ2789" i="1"/>
  <c r="AJ2790" i="1"/>
  <c r="AJ2793" i="1"/>
  <c r="AJ2794" i="1"/>
  <c r="AJ2795" i="1"/>
  <c r="AJ2791" i="1"/>
  <c r="AJ2792" i="1"/>
  <c r="AJ2796" i="1"/>
  <c r="AJ2797" i="1"/>
  <c r="AJ2798" i="1"/>
  <c r="AJ2799" i="1"/>
  <c r="AJ2801" i="1"/>
  <c r="AJ2800" i="1"/>
  <c r="AJ2802" i="1"/>
  <c r="AJ2803" i="1"/>
  <c r="AJ2804" i="1"/>
  <c r="AJ2805" i="1"/>
  <c r="AJ2806" i="1"/>
  <c r="AJ2807" i="1"/>
  <c r="AJ2808" i="1"/>
  <c r="AJ2814" i="1"/>
  <c r="AJ2810" i="1"/>
  <c r="AJ2811" i="1"/>
  <c r="AJ2809" i="1"/>
  <c r="AJ2812" i="1"/>
  <c r="AJ2813" i="1"/>
  <c r="AJ2815" i="1"/>
  <c r="AJ2817" i="1"/>
  <c r="AJ2816" i="1"/>
  <c r="AJ2818" i="1"/>
  <c r="AJ2819" i="1"/>
  <c r="AJ2820" i="1"/>
  <c r="AJ2821" i="1"/>
  <c r="AJ2823" i="1"/>
  <c r="AJ2822" i="1"/>
  <c r="AJ2826" i="1"/>
  <c r="AJ2825" i="1"/>
  <c r="AJ2824" i="1"/>
  <c r="AJ2827" i="1"/>
  <c r="AJ2835" i="1"/>
  <c r="AJ2829" i="1"/>
  <c r="AJ2836" i="1"/>
  <c r="AJ2837" i="1"/>
  <c r="AJ2831" i="1"/>
  <c r="AJ2832" i="1"/>
  <c r="AJ2838" i="1"/>
  <c r="AJ2834" i="1"/>
  <c r="AJ2839" i="1"/>
  <c r="AJ2828" i="1"/>
  <c r="AJ2833" i="1"/>
  <c r="AJ2830" i="1"/>
  <c r="AJ2840" i="1"/>
  <c r="AJ2841" i="1"/>
  <c r="AJ2842" i="1"/>
  <c r="AJ2850" i="1"/>
  <c r="AJ2851" i="1"/>
  <c r="AJ2846" i="1"/>
  <c r="AJ2847" i="1"/>
  <c r="AJ2848" i="1"/>
  <c r="AJ2845" i="1"/>
  <c r="AJ2852" i="1"/>
  <c r="AJ2849" i="1"/>
  <c r="AJ2844" i="1"/>
  <c r="AJ2843" i="1"/>
  <c r="AJ2854" i="1"/>
  <c r="AJ2853" i="1"/>
  <c r="AJ2855" i="1"/>
  <c r="AJ2856" i="1"/>
  <c r="AJ2857" i="1"/>
  <c r="AJ2860" i="1"/>
  <c r="AJ2858" i="1"/>
  <c r="AJ2859" i="1"/>
  <c r="AJ2861" i="1"/>
  <c r="AJ2862" i="1"/>
  <c r="AJ2864" i="1"/>
  <c r="AJ2863" i="1"/>
  <c r="AJ2865" i="1"/>
  <c r="AJ2866" i="1"/>
  <c r="AJ2867" i="1"/>
  <c r="AJ2868" i="1"/>
  <c r="AJ2869" i="1"/>
  <c r="AJ2870" i="1"/>
  <c r="AJ2872" i="1"/>
  <c r="AJ2871" i="1"/>
  <c r="AJ2873" i="1"/>
  <c r="AJ2875" i="1"/>
  <c r="AJ2874" i="1"/>
  <c r="AJ2877" i="1"/>
  <c r="AJ2878" i="1"/>
  <c r="AJ2876" i="1"/>
  <c r="AJ2879" i="1"/>
  <c r="AJ2880" i="1"/>
  <c r="AJ2881" i="1"/>
  <c r="AJ2883" i="1"/>
  <c r="AJ2882" i="1"/>
  <c r="AJ2884" i="1"/>
  <c r="AJ2885" i="1"/>
  <c r="AJ2886" i="1"/>
  <c r="AJ2887" i="1"/>
  <c r="AJ2889" i="1"/>
  <c r="AJ2888" i="1"/>
  <c r="AJ2890" i="1"/>
  <c r="AJ2891" i="1"/>
  <c r="AJ2892" i="1"/>
  <c r="AJ2901" i="1"/>
  <c r="AJ2895" i="1"/>
  <c r="AJ2894" i="1"/>
  <c r="AJ2905" i="1"/>
  <c r="AJ2898" i="1"/>
  <c r="AJ2899" i="1"/>
  <c r="AJ2896" i="1"/>
  <c r="AJ2904" i="1"/>
  <c r="AJ2897" i="1"/>
  <c r="AJ2902" i="1"/>
  <c r="AJ2906" i="1"/>
  <c r="AJ2893" i="1"/>
  <c r="AJ2900" i="1"/>
  <c r="AJ2903" i="1"/>
  <c r="AJ2907" i="1"/>
  <c r="AJ2910" i="1"/>
  <c r="AJ2909" i="1"/>
  <c r="AJ2908" i="1"/>
  <c r="AJ2911" i="1"/>
  <c r="AJ2912" i="1"/>
  <c r="AJ2913" i="1"/>
  <c r="AJ2914" i="1"/>
  <c r="AJ2915" i="1"/>
  <c r="AJ2917" i="1"/>
  <c r="AJ2916" i="1"/>
  <c r="AJ2918" i="1"/>
  <c r="AJ2919" i="1"/>
  <c r="AJ2920" i="1"/>
  <c r="AJ2921" i="1"/>
  <c r="AJ2922" i="1"/>
  <c r="AJ2923" i="1"/>
  <c r="AJ2924" i="1"/>
  <c r="AJ2925" i="1"/>
  <c r="AJ2926" i="1"/>
  <c r="AJ2927" i="1"/>
  <c r="AJ2930" i="1"/>
  <c r="AJ2931" i="1"/>
  <c r="AJ2928" i="1"/>
  <c r="AJ2932" i="1"/>
  <c r="AJ2929" i="1"/>
  <c r="AJ2934" i="1"/>
  <c r="AJ2933" i="1"/>
  <c r="AJ2935" i="1"/>
  <c r="AJ2937" i="1"/>
  <c r="AJ2938" i="1"/>
  <c r="AJ2936" i="1"/>
  <c r="AJ2940" i="1"/>
  <c r="AJ2939" i="1"/>
  <c r="AJ2941" i="1"/>
  <c r="AJ2942" i="1"/>
  <c r="AJ2944" i="1"/>
  <c r="AJ2943" i="1"/>
  <c r="AJ2945" i="1"/>
  <c r="AJ2948" i="1"/>
  <c r="AJ2947" i="1"/>
  <c r="AJ2946" i="1"/>
  <c r="AJ2949" i="1"/>
  <c r="AJ2950" i="1"/>
  <c r="AJ2951" i="1"/>
  <c r="AJ2953" i="1"/>
  <c r="AJ2952" i="1"/>
  <c r="AJ2954" i="1"/>
  <c r="AJ2955" i="1"/>
  <c r="AJ2956" i="1"/>
  <c r="AJ2957" i="1"/>
  <c r="AJ2958" i="1"/>
  <c r="AJ2959" i="1"/>
  <c r="AJ2960" i="1"/>
  <c r="AJ2961" i="1"/>
  <c r="AJ2962" i="1"/>
  <c r="AJ2963" i="1"/>
  <c r="AJ2965" i="1"/>
  <c r="AJ2971" i="1"/>
  <c r="AJ2978" i="1"/>
  <c r="AJ2966" i="1"/>
  <c r="AJ2980" i="1"/>
  <c r="AJ2964" i="1"/>
  <c r="AJ2967" i="1"/>
  <c r="AJ2970" i="1"/>
  <c r="AJ2968" i="1"/>
  <c r="AJ2973" i="1"/>
  <c r="AJ2969" i="1"/>
  <c r="AJ2974" i="1"/>
  <c r="AJ2979" i="1"/>
  <c r="AJ2977" i="1"/>
  <c r="AJ2972" i="1"/>
  <c r="AJ2975" i="1"/>
  <c r="AJ2976" i="1"/>
  <c r="AJ2983" i="1"/>
  <c r="AJ2981" i="1"/>
  <c r="AJ2982" i="1"/>
  <c r="AJ2985" i="1"/>
  <c r="AJ2984" i="1"/>
  <c r="AJ2986" i="1"/>
  <c r="AJ2988" i="1"/>
  <c r="AJ2987" i="1"/>
  <c r="AJ2990" i="1"/>
  <c r="AJ2989" i="1"/>
  <c r="AJ2991" i="1"/>
  <c r="AJ2992" i="1"/>
  <c r="AJ2993" i="1"/>
  <c r="AJ2994" i="1"/>
  <c r="AJ2995" i="1"/>
  <c r="AJ2996" i="1"/>
  <c r="AJ2997" i="1"/>
  <c r="AJ2998" i="1"/>
  <c r="AJ3000" i="1"/>
  <c r="AJ2999" i="1"/>
  <c r="AJ3001" i="1"/>
  <c r="AJ3002" i="1"/>
  <c r="AJ3004" i="1"/>
  <c r="AJ3003" i="1"/>
  <c r="AJ3005" i="1"/>
  <c r="AJ3006" i="1"/>
  <c r="AJ3007" i="1"/>
  <c r="AJ3008" i="1"/>
  <c r="AJ3009" i="1"/>
  <c r="AJ3010" i="1"/>
  <c r="AJ3012" i="1"/>
  <c r="AJ3011" i="1"/>
  <c r="AJ3013" i="1"/>
  <c r="AJ3014" i="1"/>
  <c r="AJ3016" i="1"/>
  <c r="AJ3015" i="1"/>
  <c r="AJ3017" i="1"/>
  <c r="AJ3018" i="1"/>
  <c r="AJ3019" i="1"/>
  <c r="AJ3020" i="1"/>
  <c r="AJ3021" i="1"/>
  <c r="AJ3022" i="1"/>
  <c r="AJ3023" i="1"/>
  <c r="AJ3026" i="1"/>
  <c r="AJ3024" i="1"/>
  <c r="AJ3025" i="1"/>
  <c r="AJ3028" i="1"/>
  <c r="AJ3027" i="1"/>
  <c r="AJ3029" i="1"/>
  <c r="AJ3030" i="1"/>
  <c r="AJ3031" i="1"/>
  <c r="AJ3032" i="1"/>
  <c r="AJ3034" i="1"/>
  <c r="AJ3033" i="1"/>
  <c r="AJ3035" i="1"/>
  <c r="AJ3036" i="1"/>
  <c r="AJ3037" i="1"/>
  <c r="AJ3038" i="1"/>
  <c r="AJ3039" i="1"/>
  <c r="AJ3040" i="1"/>
  <c r="AJ3042" i="1"/>
  <c r="AJ3041" i="1"/>
  <c r="AJ3043" i="1"/>
  <c r="AJ3044" i="1"/>
  <c r="AJ3045" i="1"/>
  <c r="AJ3046" i="1"/>
  <c r="AJ3050" i="1"/>
  <c r="AJ3049" i="1"/>
  <c r="AJ3048" i="1"/>
  <c r="AJ3047" i="1"/>
  <c r="AJ3051" i="1"/>
  <c r="AJ3054" i="1"/>
  <c r="AJ3052" i="1"/>
  <c r="AJ3053" i="1"/>
  <c r="AJ3055" i="1"/>
  <c r="AJ3056" i="1"/>
  <c r="AJ3057" i="1"/>
  <c r="AJ3058" i="1"/>
  <c r="AJ3059" i="1"/>
  <c r="AJ3060" i="1"/>
  <c r="AJ3061" i="1"/>
  <c r="AJ3062" i="1"/>
  <c r="AJ3064" i="1"/>
  <c r="AJ3063" i="1"/>
  <c r="AJ3065" i="1"/>
  <c r="AJ3066" i="1"/>
  <c r="AJ3067" i="1"/>
  <c r="AJ3068" i="1"/>
  <c r="AJ3069" i="1"/>
  <c r="AJ3070" i="1"/>
  <c r="AJ3074" i="1"/>
  <c r="AJ3073" i="1"/>
  <c r="AJ3071" i="1"/>
  <c r="AJ3072" i="1"/>
  <c r="AJ3075" i="1"/>
  <c r="AJ3076" i="1"/>
  <c r="AJ3077" i="1"/>
  <c r="AJ3079" i="1"/>
  <c r="AJ3078" i="1"/>
  <c r="AJ3080" i="1"/>
  <c r="AJ3082" i="1"/>
  <c r="AJ3083" i="1"/>
  <c r="AJ3081" i="1"/>
  <c r="AJ3084" i="1"/>
  <c r="AJ3087" i="1"/>
  <c r="AJ3085" i="1"/>
  <c r="AJ3086" i="1"/>
  <c r="AJ3088" i="1"/>
  <c r="AJ3089" i="1"/>
  <c r="AJ3090" i="1"/>
  <c r="AJ3091" i="1"/>
  <c r="AJ3093" i="1"/>
  <c r="AJ3092" i="1"/>
  <c r="AJ3094" i="1"/>
  <c r="AJ3095" i="1"/>
  <c r="AJ3096" i="1"/>
  <c r="AJ3097" i="1"/>
  <c r="AJ3098" i="1"/>
  <c r="AJ3099" i="1"/>
  <c r="AJ3100" i="1"/>
  <c r="AJ3101" i="1"/>
  <c r="AJ3103" i="1"/>
  <c r="AJ3102" i="1"/>
  <c r="AJ3104" i="1"/>
  <c r="AJ3107" i="1"/>
  <c r="AJ3106" i="1"/>
  <c r="AJ3105" i="1"/>
  <c r="AJ3109" i="1"/>
  <c r="AJ3108" i="1"/>
  <c r="AJ3110" i="1"/>
  <c r="AJ3111" i="1"/>
  <c r="AJ3112" i="1"/>
  <c r="AJ3115" i="1"/>
  <c r="AJ3113" i="1"/>
  <c r="AJ3114" i="1"/>
  <c r="AJ3116" i="1"/>
  <c r="AJ3117" i="1"/>
  <c r="AJ3118" i="1"/>
  <c r="AJ3119" i="1"/>
  <c r="AJ3120" i="1"/>
  <c r="AJ3121" i="1"/>
  <c r="AJ3123" i="1"/>
  <c r="AJ3122" i="1"/>
  <c r="AJ3124" i="1"/>
  <c r="AJ3126" i="1"/>
  <c r="AJ3127" i="1"/>
  <c r="AJ3128" i="1"/>
  <c r="AJ3129" i="1"/>
  <c r="AJ3125" i="1"/>
  <c r="AJ3130" i="1"/>
  <c r="AJ3134" i="1"/>
  <c r="AJ3131" i="1"/>
  <c r="AJ3132" i="1"/>
  <c r="AJ3133" i="1"/>
  <c r="AJ3135" i="1"/>
  <c r="AJ3136" i="1"/>
  <c r="AJ3137" i="1"/>
  <c r="AJ3138" i="1"/>
  <c r="AJ3140" i="1"/>
  <c r="AJ3139" i="1"/>
  <c r="AJ3141" i="1"/>
  <c r="AJ3142" i="1"/>
  <c r="AJ3144" i="1"/>
  <c r="AJ3143" i="1"/>
  <c r="AJ3145" i="1"/>
  <c r="AJ3146" i="1"/>
  <c r="AJ3147" i="1"/>
  <c r="AJ3148" i="1"/>
  <c r="AJ3149" i="1"/>
  <c r="AJ3150" i="1"/>
  <c r="AJ3151" i="1"/>
  <c r="AJ3153" i="1"/>
  <c r="AJ3154" i="1"/>
  <c r="AJ3152" i="1"/>
  <c r="AJ3155" i="1"/>
  <c r="AJ3158" i="1"/>
  <c r="AJ3156" i="1"/>
  <c r="AJ3157" i="1"/>
  <c r="AJ3159" i="1"/>
  <c r="AJ3160" i="1"/>
  <c r="AJ3161" i="1"/>
  <c r="AJ3163" i="1"/>
  <c r="AJ3162" i="1"/>
  <c r="AJ3165" i="1"/>
  <c r="AJ3166" i="1"/>
  <c r="AJ3164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9" i="1"/>
  <c r="AJ3178" i="1"/>
  <c r="AJ3180" i="1"/>
  <c r="AJ3181" i="1"/>
  <c r="AJ3184" i="1"/>
  <c r="AJ3182" i="1"/>
  <c r="AJ3183" i="1"/>
  <c r="AJ3185" i="1"/>
  <c r="AJ3186" i="1"/>
  <c r="AJ3187" i="1"/>
  <c r="AJ3189" i="1"/>
  <c r="AJ3188" i="1"/>
  <c r="AJ3190" i="1"/>
  <c r="AJ3191" i="1"/>
  <c r="AJ3192" i="1"/>
  <c r="AJ3193" i="1"/>
  <c r="AJ3194" i="1"/>
  <c r="AJ3195" i="1"/>
  <c r="AJ3196" i="1"/>
  <c r="AJ3201" i="1"/>
  <c r="AJ3197" i="1"/>
  <c r="AJ3198" i="1"/>
  <c r="AJ3199" i="1"/>
  <c r="AJ3200" i="1"/>
  <c r="AJ3202" i="1"/>
  <c r="AJ3203" i="1"/>
  <c r="AJ3204" i="1"/>
  <c r="AJ3205" i="1"/>
  <c r="AJ3206" i="1"/>
  <c r="AJ3207" i="1"/>
  <c r="AJ3208" i="1"/>
  <c r="AJ3210" i="1"/>
  <c r="AJ3209" i="1"/>
  <c r="AJ3211" i="1"/>
  <c r="AJ3212" i="1"/>
  <c r="AJ3213" i="1"/>
  <c r="AJ3214" i="1"/>
  <c r="AJ3215" i="1"/>
  <c r="AJ3216" i="1"/>
  <c r="AJ3217" i="1"/>
  <c r="AJ3218" i="1"/>
  <c r="AJ3220" i="1"/>
  <c r="AJ3222" i="1"/>
  <c r="AJ3219" i="1"/>
  <c r="AJ3221" i="1"/>
  <c r="AJ3223" i="1"/>
  <c r="AJ3224" i="1"/>
  <c r="AJ3225" i="1"/>
  <c r="AJ3226" i="1"/>
  <c r="AJ3231" i="1"/>
  <c r="AJ3227" i="1"/>
  <c r="AJ3228" i="1"/>
  <c r="AJ3229" i="1"/>
  <c r="AJ3230" i="1"/>
  <c r="AJ3232" i="1"/>
  <c r="AJ3233" i="1"/>
  <c r="AJ3235" i="1"/>
  <c r="AJ3234" i="1"/>
  <c r="AJ3236" i="1"/>
  <c r="AJ3237" i="1"/>
  <c r="AJ3238" i="1"/>
  <c r="AJ3239" i="1"/>
  <c r="AJ3240" i="1"/>
  <c r="AJ3241" i="1"/>
  <c r="AJ3242" i="1"/>
  <c r="AJ3243" i="1"/>
  <c r="AJ3244" i="1"/>
  <c r="AJ3246" i="1"/>
  <c r="AJ3245" i="1"/>
  <c r="AJ3248" i="1"/>
  <c r="AJ3247" i="1"/>
  <c r="AJ3249" i="1"/>
  <c r="AJ3251" i="1"/>
  <c r="AJ3250" i="1"/>
  <c r="AJ3252" i="1"/>
  <c r="AJ3254" i="1"/>
  <c r="AJ3253" i="1"/>
  <c r="AJ3255" i="1"/>
  <c r="AJ3258" i="1"/>
  <c r="AJ3257" i="1"/>
  <c r="AJ3256" i="1"/>
  <c r="AJ3260" i="1"/>
  <c r="AJ3259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3" i="1"/>
  <c r="AJ3272" i="1"/>
  <c r="AJ3274" i="1"/>
  <c r="AJ3275" i="1"/>
  <c r="AJ3276" i="1"/>
  <c r="AJ3277" i="1"/>
  <c r="AJ3278" i="1"/>
  <c r="AJ3279" i="1"/>
  <c r="AJ3280" i="1"/>
  <c r="AJ3283" i="1"/>
  <c r="AJ3281" i="1"/>
  <c r="AJ3282" i="1"/>
  <c r="AJ3284" i="1"/>
  <c r="AJ3285" i="1"/>
  <c r="AJ3286" i="1"/>
  <c r="AJ3287" i="1"/>
  <c r="AJ3288" i="1"/>
  <c r="AJ3289" i="1"/>
  <c r="AJ3290" i="1"/>
  <c r="AJ3291" i="1"/>
  <c r="AJ3292" i="1"/>
  <c r="AJ3293" i="1"/>
  <c r="AJ3295" i="1"/>
  <c r="AJ3297" i="1"/>
  <c r="AJ3294" i="1"/>
  <c r="AJ3296" i="1"/>
  <c r="AJ3298" i="1"/>
  <c r="AJ3300" i="1"/>
  <c r="AJ3299" i="1"/>
  <c r="AJ3301" i="1"/>
  <c r="AJ3303" i="1"/>
  <c r="AJ3302" i="1"/>
  <c r="AJ3304" i="1"/>
  <c r="AJ3305" i="1"/>
  <c r="AJ3306" i="1"/>
  <c r="AJ3307" i="1"/>
  <c r="AJ3308" i="1"/>
  <c r="AJ3309" i="1"/>
  <c r="AJ3310" i="1"/>
  <c r="AJ3311" i="1"/>
  <c r="AJ3312" i="1"/>
  <c r="AJ3313" i="1"/>
  <c r="AJ3316" i="1"/>
  <c r="AJ3314" i="1"/>
  <c r="AJ3315" i="1"/>
  <c r="AJ3317" i="1"/>
  <c r="AJ3318" i="1"/>
  <c r="AJ3319" i="1"/>
  <c r="AJ3320" i="1"/>
  <c r="AJ3321" i="1"/>
  <c r="AJ3322" i="1"/>
  <c r="AJ3323" i="1"/>
  <c r="AJ3324" i="1"/>
  <c r="AJ3327" i="1"/>
  <c r="AJ3326" i="1"/>
  <c r="AJ3325" i="1"/>
  <c r="AJ3328" i="1"/>
  <c r="AJ3329" i="1"/>
  <c r="AJ3330" i="1"/>
  <c r="AJ3349" i="1"/>
  <c r="AJ3347" i="1"/>
  <c r="AJ3331" i="1"/>
  <c r="AJ3342" i="1"/>
  <c r="AJ3344" i="1"/>
  <c r="AJ3351" i="1"/>
  <c r="AJ3335" i="1"/>
  <c r="AJ3353" i="1"/>
  <c r="AJ3354" i="1"/>
  <c r="AJ3332" i="1"/>
  <c r="AJ3339" i="1"/>
  <c r="AJ3336" i="1"/>
  <c r="AJ3333" i="1"/>
  <c r="AJ3346" i="1"/>
  <c r="AJ3343" i="1"/>
  <c r="AJ3355" i="1"/>
  <c r="AJ3356" i="1"/>
  <c r="AJ3341" i="1"/>
  <c r="AJ3357" i="1"/>
  <c r="AJ3348" i="1"/>
  <c r="AJ3358" i="1"/>
  <c r="AJ3352" i="1"/>
  <c r="AJ3350" i="1"/>
  <c r="AJ3345" i="1"/>
  <c r="AJ3359" i="1"/>
  <c r="AJ3334" i="1"/>
  <c r="AJ3340" i="1"/>
  <c r="AJ3337" i="1"/>
  <c r="AJ3338" i="1"/>
  <c r="AJ3360" i="1"/>
  <c r="AJ3361" i="1"/>
  <c r="AJ3363" i="1"/>
  <c r="AJ3362" i="1"/>
  <c r="AJ3364" i="1"/>
  <c r="AJ3365" i="1"/>
  <c r="AJ3367" i="1"/>
  <c r="AJ3366" i="1"/>
  <c r="AJ3368" i="1"/>
  <c r="AJ3369" i="1"/>
  <c r="AJ3370" i="1"/>
  <c r="AJ3371" i="1"/>
  <c r="AJ3372" i="1"/>
  <c r="AJ3373" i="1"/>
  <c r="AJ3375" i="1"/>
  <c r="AJ3374" i="1"/>
  <c r="AJ3376" i="1"/>
  <c r="AJ3377" i="1"/>
  <c r="AJ3378" i="1"/>
  <c r="AJ3379" i="1"/>
  <c r="AJ3381" i="1"/>
  <c r="AJ3382" i="1"/>
  <c r="AJ3380" i="1"/>
  <c r="AJ3383" i="1"/>
  <c r="AJ3385" i="1"/>
  <c r="AJ3384" i="1"/>
  <c r="AJ3388" i="1"/>
  <c r="AJ3390" i="1"/>
  <c r="AJ3387" i="1"/>
  <c r="AJ3386" i="1"/>
  <c r="AJ3389" i="1"/>
  <c r="AJ3392" i="1"/>
  <c r="AJ3391" i="1"/>
  <c r="AJ3393" i="1"/>
  <c r="AJ3394" i="1"/>
  <c r="AJ3395" i="1"/>
  <c r="AJ3396" i="1"/>
  <c r="AJ3397" i="1"/>
  <c r="AJ3398" i="1"/>
  <c r="AJ3399" i="1"/>
  <c r="AJ3401" i="1"/>
  <c r="AJ3400" i="1"/>
  <c r="AJ3402" i="1"/>
  <c r="AJ3403" i="1"/>
  <c r="AJ3404" i="1"/>
  <c r="AJ3406" i="1"/>
  <c r="AJ3405" i="1"/>
  <c r="AJ3407" i="1"/>
  <c r="AJ3408" i="1"/>
  <c r="AJ3409" i="1"/>
  <c r="AJ3410" i="1"/>
  <c r="AJ3411" i="1"/>
  <c r="AJ3412" i="1"/>
  <c r="AJ3413" i="1"/>
  <c r="AJ3414" i="1"/>
  <c r="AJ3415" i="1"/>
  <c r="AJ3417" i="1"/>
  <c r="AJ3418" i="1"/>
  <c r="AJ3416" i="1"/>
  <c r="AJ3420" i="1"/>
  <c r="AJ3419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9" i="1"/>
  <c r="AJ3437" i="1"/>
  <c r="AJ3438" i="1"/>
  <c r="AJ3440" i="1"/>
  <c r="AJ3441" i="1"/>
  <c r="AJ3442" i="1"/>
  <c r="AJ3444" i="1"/>
  <c r="AJ3443" i="1"/>
  <c r="AJ3445" i="1"/>
  <c r="AJ3446" i="1"/>
  <c r="AJ3447" i="1"/>
  <c r="AJ3448" i="1"/>
  <c r="AJ3449" i="1"/>
  <c r="AJ3450" i="1"/>
  <c r="AJ3451" i="1"/>
  <c r="AJ3453" i="1"/>
  <c r="AJ3452" i="1"/>
  <c r="AJ3454" i="1"/>
  <c r="AJ3455" i="1"/>
  <c r="AJ3456" i="1"/>
  <c r="AJ3457" i="1"/>
  <c r="AJ3458" i="1"/>
  <c r="AJ3460" i="1"/>
  <c r="AJ3459" i="1"/>
  <c r="AJ3461" i="1"/>
  <c r="AJ3462" i="1"/>
  <c r="AJ3463" i="1"/>
  <c r="AJ3465" i="1"/>
  <c r="AJ3464" i="1"/>
  <c r="AJ3466" i="1"/>
  <c r="AJ3469" i="1"/>
  <c r="AJ3467" i="1"/>
  <c r="AJ3468" i="1"/>
  <c r="AJ3471" i="1"/>
  <c r="AJ3473" i="1"/>
  <c r="AJ3470" i="1"/>
  <c r="AJ3472" i="1"/>
  <c r="AJ3474" i="1"/>
  <c r="AJ3475" i="1"/>
  <c r="AJ3476" i="1"/>
  <c r="AJ3477" i="1"/>
  <c r="AJ3478" i="1"/>
  <c r="AJ3479" i="1"/>
  <c r="AJ3480" i="1"/>
  <c r="AJ3481" i="1"/>
  <c r="AJ3482" i="1"/>
  <c r="AJ3483" i="1"/>
  <c r="AJ3485" i="1"/>
  <c r="AJ3484" i="1"/>
  <c r="AJ3486" i="1"/>
  <c r="AJ3487" i="1"/>
  <c r="AJ3489" i="1"/>
  <c r="AJ3488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2" i="1"/>
  <c r="AJ3501" i="1"/>
  <c r="AJ3504" i="1"/>
  <c r="AJ3503" i="1"/>
  <c r="AJ3505" i="1"/>
  <c r="AJ3506" i="1"/>
  <c r="AJ3508" i="1"/>
  <c r="AJ3507" i="1"/>
  <c r="AJ3509" i="1"/>
  <c r="AJ3510" i="1"/>
  <c r="AJ3511" i="1"/>
  <c r="AJ3512" i="1"/>
  <c r="AJ3514" i="1"/>
  <c r="AJ3513" i="1"/>
  <c r="AJ3515" i="1"/>
  <c r="AJ3516" i="1"/>
  <c r="AJ3518" i="1"/>
  <c r="AJ3517" i="1"/>
  <c r="AJ3519" i="1"/>
  <c r="AJ3520" i="1"/>
  <c r="AJ3521" i="1"/>
  <c r="AJ3522" i="1"/>
  <c r="AJ3524" i="1"/>
  <c r="AJ3525" i="1"/>
  <c r="AJ3523" i="1"/>
  <c r="AJ3526" i="1"/>
  <c r="AJ3527" i="1"/>
  <c r="AJ3528" i="1"/>
  <c r="AJ3529" i="1"/>
  <c r="AJ3530" i="1"/>
  <c r="AJ3531" i="1"/>
  <c r="AJ3533" i="1"/>
  <c r="AJ3532" i="1"/>
  <c r="AJ3534" i="1"/>
  <c r="AJ3535" i="1"/>
  <c r="AJ3536" i="1"/>
  <c r="AJ3537" i="1"/>
  <c r="AJ3538" i="1"/>
  <c r="AJ3539" i="1"/>
  <c r="AJ3540" i="1"/>
  <c r="AJ3541" i="1"/>
  <c r="AJ3544" i="1"/>
  <c r="AJ3542" i="1"/>
  <c r="AJ3543" i="1"/>
  <c r="AJ3545" i="1"/>
  <c r="AJ3547" i="1"/>
  <c r="AJ3546" i="1"/>
  <c r="AJ3549" i="1"/>
  <c r="AJ3548" i="1"/>
  <c r="AJ3550" i="1"/>
  <c r="AJ3551" i="1"/>
  <c r="AJ3552" i="1"/>
  <c r="AJ3553" i="1"/>
  <c r="AJ3555" i="1"/>
  <c r="AJ3554" i="1"/>
  <c r="AJ3557" i="1"/>
  <c r="AJ3556" i="1"/>
  <c r="AJ3558" i="1"/>
  <c r="AJ3559" i="1"/>
  <c r="AJ3565" i="1"/>
  <c r="AJ3563" i="1"/>
  <c r="AJ3564" i="1"/>
  <c r="AJ3562" i="1"/>
  <c r="AJ3560" i="1"/>
  <c r="AJ3561" i="1"/>
  <c r="AJ3566" i="1"/>
  <c r="AJ3567" i="1"/>
  <c r="AJ3568" i="1"/>
  <c r="AJ3571" i="1"/>
  <c r="AJ3569" i="1"/>
  <c r="AJ3570" i="1"/>
  <c r="AJ3573" i="1"/>
  <c r="AJ3572" i="1"/>
  <c r="AJ3574" i="1"/>
  <c r="AJ3575" i="1"/>
  <c r="AJ3576" i="1"/>
  <c r="AJ3579" i="1"/>
  <c r="AJ3580" i="1"/>
  <c r="AJ3577" i="1"/>
  <c r="AJ3578" i="1"/>
  <c r="AJ3582" i="1"/>
  <c r="AJ3581" i="1"/>
  <c r="AJ3583" i="1"/>
  <c r="AJ3584" i="1"/>
  <c r="AJ3586" i="1"/>
  <c r="AJ3587" i="1"/>
  <c r="AJ3585" i="1"/>
  <c r="AJ3591" i="1"/>
  <c r="AJ3590" i="1"/>
  <c r="AJ3588" i="1"/>
  <c r="AJ3589" i="1"/>
  <c r="AJ3592" i="1"/>
  <c r="AJ3594" i="1"/>
  <c r="AJ3593" i="1"/>
  <c r="AJ3595" i="1"/>
  <c r="AJ3596" i="1"/>
  <c r="AJ3597" i="1"/>
  <c r="AJ3598" i="1"/>
  <c r="AJ3599" i="1"/>
  <c r="AJ3601" i="1"/>
  <c r="AJ3600" i="1"/>
  <c r="AJ3603" i="1"/>
  <c r="AJ3604" i="1"/>
  <c r="AJ3602" i="1"/>
  <c r="AJ3605" i="1"/>
  <c r="AJ3607" i="1"/>
  <c r="AJ3606" i="1"/>
  <c r="AJ3608" i="1"/>
  <c r="AJ3609" i="1"/>
  <c r="AJ3610" i="1"/>
  <c r="AJ3611" i="1"/>
  <c r="AJ3612" i="1"/>
  <c r="AJ3613" i="1"/>
  <c r="AJ3614" i="1"/>
  <c r="AJ3617" i="1"/>
  <c r="AJ3615" i="1"/>
  <c r="AJ3616" i="1"/>
  <c r="AJ3618" i="1"/>
  <c r="AJ3619" i="1"/>
  <c r="AJ3620" i="1"/>
  <c r="AJ3621" i="1"/>
  <c r="AJ3622" i="1"/>
  <c r="AJ3623" i="1"/>
  <c r="AJ3624" i="1"/>
  <c r="AJ3625" i="1"/>
  <c r="AJ3627" i="1"/>
  <c r="AJ3626" i="1"/>
  <c r="AJ3628" i="1"/>
  <c r="AJ3629" i="1"/>
  <c r="AJ3630" i="1"/>
  <c r="AJ3632" i="1"/>
  <c r="AJ3631" i="1"/>
  <c r="AJ3633" i="1"/>
  <c r="AJ3635" i="1"/>
  <c r="AJ3634" i="1"/>
  <c r="AJ3636" i="1"/>
  <c r="AJ3637" i="1"/>
  <c r="AJ3638" i="1"/>
  <c r="AJ3639" i="1"/>
  <c r="AJ3640" i="1"/>
  <c r="AJ3641" i="1"/>
  <c r="AJ3642" i="1"/>
  <c r="AJ3645" i="1"/>
  <c r="AJ3643" i="1"/>
  <c r="AJ3644" i="1"/>
  <c r="AJ3646" i="1"/>
  <c r="AJ3647" i="1"/>
  <c r="AJ3649" i="1"/>
  <c r="AJ3648" i="1"/>
  <c r="AJ3650" i="1"/>
  <c r="AJ3651" i="1"/>
  <c r="AJ3652" i="1"/>
  <c r="AJ3653" i="1"/>
  <c r="AJ3654" i="1"/>
  <c r="AJ3656" i="1"/>
  <c r="AJ3655" i="1"/>
  <c r="AJ3657" i="1"/>
  <c r="AJ3658" i="1"/>
  <c r="AJ3662" i="1"/>
  <c r="AJ3661" i="1"/>
  <c r="AJ3659" i="1"/>
  <c r="AJ3660" i="1"/>
  <c r="AJ3663" i="1"/>
  <c r="AJ3664" i="1"/>
  <c r="AJ3667" i="1"/>
  <c r="AJ3666" i="1"/>
  <c r="AJ3665" i="1"/>
  <c r="AJ3668" i="1"/>
  <c r="AJ3669" i="1"/>
  <c r="AJ3670" i="1"/>
  <c r="AJ3671" i="1"/>
  <c r="AJ3673" i="1"/>
  <c r="AJ3672" i="1"/>
  <c r="AJ3674" i="1"/>
  <c r="AJ3675" i="1"/>
  <c r="AJ3677" i="1"/>
  <c r="AJ3676" i="1"/>
  <c r="AJ3678" i="1"/>
  <c r="AJ3679" i="1"/>
  <c r="AJ3680" i="1"/>
  <c r="AJ3681" i="1"/>
  <c r="AJ3682" i="1"/>
  <c r="AJ3683" i="1"/>
  <c r="AJ3685" i="1"/>
  <c r="AJ3684" i="1"/>
  <c r="AJ3686" i="1"/>
  <c r="AJ3687" i="1"/>
  <c r="AJ3688" i="1"/>
  <c r="AJ3689" i="1"/>
  <c r="AJ3690" i="1"/>
  <c r="AJ3691" i="1"/>
  <c r="AJ3693" i="1"/>
  <c r="AJ3692" i="1"/>
  <c r="AJ3694" i="1"/>
  <c r="AJ3695" i="1"/>
  <c r="AJ3697" i="1"/>
  <c r="AJ3696" i="1"/>
  <c r="AJ3698" i="1"/>
  <c r="AJ3699" i="1"/>
  <c r="AJ3700" i="1"/>
  <c r="AJ3701" i="1"/>
  <c r="AJ3702" i="1"/>
  <c r="AJ3703" i="1"/>
  <c r="AJ3704" i="1"/>
  <c r="AJ3706" i="1"/>
  <c r="AJ3707" i="1"/>
  <c r="AJ3705" i="1"/>
  <c r="AJ3708" i="1"/>
  <c r="AJ3709" i="1"/>
  <c r="AJ3710" i="1"/>
  <c r="AJ3711" i="1"/>
  <c r="AJ3713" i="1"/>
  <c r="AJ3712" i="1"/>
  <c r="AJ3714" i="1"/>
  <c r="AJ3715" i="1"/>
  <c r="AJ3716" i="1"/>
  <c r="AJ3718" i="1"/>
  <c r="AJ3717" i="1"/>
  <c r="AJ3719" i="1"/>
  <c r="AJ3722" i="1"/>
  <c r="AJ3720" i="1"/>
  <c r="AJ3721" i="1"/>
  <c r="AJ3723" i="1"/>
  <c r="AJ3725" i="1"/>
  <c r="AJ3724" i="1"/>
  <c r="AJ3726" i="1"/>
  <c r="AJ3728" i="1"/>
  <c r="AJ3727" i="1"/>
  <c r="AJ3729" i="1"/>
  <c r="AJ3730" i="1"/>
  <c r="AJ3731" i="1"/>
  <c r="AJ3740" i="1"/>
  <c r="AJ3734" i="1"/>
  <c r="AJ3737" i="1"/>
  <c r="AJ3735" i="1"/>
  <c r="AJ3732" i="1"/>
  <c r="AJ3741" i="1"/>
  <c r="AJ3736" i="1"/>
  <c r="AJ3738" i="1"/>
  <c r="AJ3742" i="1"/>
  <c r="AJ3739" i="1"/>
  <c r="AJ3743" i="1"/>
  <c r="AJ373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8" i="1"/>
  <c r="AJ3766" i="1"/>
  <c r="AJ3767" i="1"/>
  <c r="AJ3770" i="1"/>
  <c r="AJ3769" i="1"/>
  <c r="AJ3772" i="1"/>
  <c r="AJ3773" i="1"/>
  <c r="AJ3771" i="1"/>
  <c r="AJ3779" i="1"/>
  <c r="AJ3778" i="1"/>
  <c r="AJ3775" i="1"/>
  <c r="AJ3774" i="1"/>
  <c r="AJ3776" i="1"/>
  <c r="AJ3777" i="1"/>
  <c r="AJ3781" i="1"/>
  <c r="AJ3780" i="1"/>
  <c r="AJ3783" i="1"/>
  <c r="AJ3782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4" i="1"/>
  <c r="AJ3803" i="1"/>
  <c r="AJ3806" i="1"/>
  <c r="AJ3805" i="1"/>
  <c r="AJ3807" i="1"/>
  <c r="AJ3808" i="1"/>
  <c r="AJ3810" i="1"/>
  <c r="AJ3809" i="1"/>
  <c r="AJ3811" i="1"/>
  <c r="AJ3812" i="1"/>
  <c r="AJ3814" i="1"/>
  <c r="AJ3813" i="1"/>
  <c r="AJ3815" i="1"/>
  <c r="AJ3816" i="1"/>
  <c r="AJ3817" i="1"/>
  <c r="AJ3818" i="1"/>
  <c r="AJ3821" i="1"/>
  <c r="AJ3819" i="1"/>
  <c r="AJ3820" i="1"/>
  <c r="AJ3822" i="1"/>
  <c r="AJ3823" i="1"/>
  <c r="AJ3824" i="1"/>
  <c r="AJ3826" i="1"/>
  <c r="AJ3825" i="1"/>
  <c r="AJ3827" i="1"/>
  <c r="AJ3829" i="1"/>
  <c r="AJ3828" i="1"/>
  <c r="AJ3830" i="1"/>
  <c r="AJ3831" i="1"/>
  <c r="AJ3836" i="1"/>
  <c r="AJ3838" i="1"/>
  <c r="AJ3832" i="1"/>
  <c r="AJ3837" i="1"/>
  <c r="AJ3834" i="1"/>
  <c r="AJ3835" i="1"/>
  <c r="AJ3833" i="1"/>
  <c r="AJ3839" i="1"/>
  <c r="AJ3840" i="1"/>
  <c r="AJ3841" i="1"/>
  <c r="AJ3842" i="1"/>
  <c r="AJ3843" i="1"/>
  <c r="AJ3844" i="1"/>
  <c r="AJ3845" i="1"/>
  <c r="AJ3847" i="1"/>
  <c r="AJ3846" i="1"/>
  <c r="AJ3848" i="1"/>
  <c r="AJ3849" i="1"/>
  <c r="AJ3851" i="1"/>
  <c r="AJ3852" i="1"/>
  <c r="AJ3850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6" i="1"/>
  <c r="AJ3865" i="1"/>
  <c r="AJ3864" i="1"/>
  <c r="AJ3867" i="1"/>
  <c r="AJ3868" i="1"/>
  <c r="AJ3870" i="1"/>
  <c r="AJ3869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5" i="1"/>
  <c r="AJ3884" i="1"/>
  <c r="AJ3887" i="1"/>
  <c r="AJ3886" i="1"/>
  <c r="AJ3888" i="1"/>
  <c r="AJ3889" i="1"/>
  <c r="AJ3890" i="1"/>
  <c r="AJ3891" i="1"/>
  <c r="AJ3892" i="1"/>
  <c r="AJ3895" i="1"/>
  <c r="AJ3893" i="1"/>
  <c r="AJ3894" i="1"/>
  <c r="AJ3896" i="1"/>
  <c r="AJ3897" i="1"/>
  <c r="AJ3899" i="1"/>
  <c r="AJ3900" i="1"/>
  <c r="AJ3898" i="1"/>
  <c r="AJ3902" i="1"/>
  <c r="AJ3903" i="1"/>
  <c r="AJ3901" i="1"/>
  <c r="AJ3904" i="1"/>
  <c r="AJ3906" i="1"/>
  <c r="AJ3909" i="1"/>
  <c r="AJ3908" i="1"/>
  <c r="AJ3905" i="1"/>
  <c r="AJ3907" i="1"/>
  <c r="AJ3910" i="1"/>
  <c r="AJ3911" i="1"/>
  <c r="AJ3918" i="1"/>
  <c r="AJ3912" i="1"/>
  <c r="AJ3914" i="1"/>
  <c r="AJ3919" i="1"/>
  <c r="AJ3915" i="1"/>
  <c r="AJ3917" i="1"/>
  <c r="AJ3916" i="1"/>
  <c r="AJ3913" i="1"/>
  <c r="AJ3920" i="1"/>
  <c r="AJ3923" i="1"/>
  <c r="AJ3921" i="1"/>
  <c r="AJ3924" i="1"/>
  <c r="AJ3922" i="1"/>
  <c r="AJ3925" i="1"/>
  <c r="AJ3926" i="1"/>
  <c r="AJ3927" i="1"/>
  <c r="AJ3928" i="1"/>
  <c r="AJ3929" i="1"/>
  <c r="AJ3930" i="1"/>
  <c r="AJ3931" i="1"/>
  <c r="AJ3932" i="1"/>
  <c r="AJ3933" i="1"/>
  <c r="AJ3936" i="1"/>
  <c r="AJ3934" i="1"/>
  <c r="AJ3935" i="1"/>
  <c r="AJ3937" i="1"/>
  <c r="AJ3938" i="1"/>
  <c r="AJ3939" i="1"/>
  <c r="AJ3941" i="1"/>
  <c r="AJ3940" i="1"/>
  <c r="AJ3942" i="1"/>
  <c r="AJ3943" i="1"/>
  <c r="AJ3945" i="1"/>
  <c r="AJ3944" i="1"/>
  <c r="AJ3946" i="1"/>
  <c r="AJ3947" i="1"/>
  <c r="AJ3949" i="1"/>
  <c r="AJ3948" i="1"/>
  <c r="AJ3951" i="1"/>
  <c r="AJ3950" i="1"/>
  <c r="AJ3952" i="1"/>
  <c r="AJ3953" i="1"/>
  <c r="AJ3955" i="1"/>
  <c r="AJ3954" i="1"/>
  <c r="AJ3956" i="1"/>
  <c r="AJ3957" i="1"/>
  <c r="AJ3958" i="1"/>
  <c r="AJ3959" i="1"/>
  <c r="AJ3960" i="1"/>
  <c r="AJ3961" i="1"/>
  <c r="AJ3968" i="1"/>
  <c r="AJ3969" i="1"/>
  <c r="AJ3962" i="1"/>
  <c r="AJ3965" i="1"/>
  <c r="AJ3964" i="1"/>
  <c r="AJ3963" i="1"/>
  <c r="AJ3966" i="1"/>
  <c r="AJ3967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5" i="1"/>
  <c r="AJ3984" i="1"/>
  <c r="AJ3983" i="1"/>
  <c r="AJ3982" i="1"/>
  <c r="AJ3986" i="1"/>
  <c r="AJ3987" i="1"/>
  <c r="AJ3988" i="1"/>
  <c r="AJ3989" i="1"/>
  <c r="AJ3990" i="1"/>
  <c r="AJ3991" i="1"/>
  <c r="AJ3992" i="1"/>
  <c r="AJ3993" i="1"/>
  <c r="AJ3995" i="1"/>
  <c r="AJ3994" i="1"/>
  <c r="AJ3996" i="1"/>
  <c r="AJ3997" i="1"/>
  <c r="AJ4001" i="1"/>
  <c r="AJ3998" i="1"/>
  <c r="AJ4000" i="1"/>
  <c r="AJ3999" i="1"/>
  <c r="AJ4002" i="1"/>
  <c r="AJ4003" i="1"/>
  <c r="AJ4004" i="1"/>
  <c r="AJ4005" i="1"/>
  <c r="AJ4007" i="1"/>
  <c r="AJ4009" i="1"/>
  <c r="AJ4006" i="1"/>
  <c r="AJ4008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L4237" i="1"/>
  <c r="AG4237" i="1"/>
  <c r="AG4190" i="1"/>
  <c r="AL4190" i="1"/>
  <c r="AG4093" i="1"/>
  <c r="AL4093" i="1"/>
  <c r="AL4092" i="1"/>
  <c r="AG4092" i="1"/>
  <c r="AG4166" i="1"/>
  <c r="AL4166" i="1"/>
  <c r="AG4095" i="1"/>
  <c r="AL4095" i="1"/>
  <c r="AL4103" i="1"/>
  <c r="AG4103" i="1"/>
  <c r="AL4121" i="1"/>
  <c r="AG4121" i="1"/>
  <c r="AL4075" i="1"/>
  <c r="AG4075" i="1"/>
  <c r="AG4113" i="1"/>
  <c r="AL4113" i="1"/>
  <c r="AL4127" i="1"/>
  <c r="AG4127" i="1"/>
  <c r="AL4133" i="1"/>
  <c r="AG4133" i="1"/>
  <c r="AL4134" i="1"/>
  <c r="AG4134" i="1"/>
  <c r="AG4135" i="1"/>
  <c r="AL4135" i="1"/>
  <c r="AG4136" i="1"/>
  <c r="AL4136" i="1"/>
  <c r="AG4137" i="1"/>
  <c r="AL4137" i="1"/>
  <c r="AG4138" i="1"/>
  <c r="AL4138" i="1"/>
  <c r="AG4140" i="1"/>
  <c r="AL4140" i="1"/>
  <c r="AG4139" i="1"/>
  <c r="AL4139" i="1"/>
  <c r="AL4222" i="1"/>
  <c r="AG4223" i="1"/>
  <c r="AL4223" i="1"/>
  <c r="AG4224" i="1"/>
  <c r="AL4224" i="1"/>
  <c r="AG4270" i="1"/>
  <c r="AL4270" i="1"/>
  <c r="AL4271" i="1"/>
  <c r="AG4271" i="1"/>
  <c r="AG4272" i="1"/>
  <c r="AL4272" i="1"/>
  <c r="AG4145" i="1"/>
  <c r="AL4145" i="1"/>
  <c r="AL4129" i="1"/>
  <c r="AG4129" i="1"/>
  <c r="AL4157" i="1"/>
  <c r="AG4157" i="1"/>
  <c r="AL4156" i="1"/>
  <c r="AG4156" i="1"/>
  <c r="AL4158" i="1"/>
  <c r="AG4158" i="1"/>
  <c r="AL4146" i="1"/>
  <c r="AG4146" i="1"/>
  <c r="AG4164" i="1"/>
  <c r="AL4164" i="1"/>
  <c r="AL4123" i="1"/>
  <c r="AG4123" i="1"/>
  <c r="AL4111" i="1"/>
  <c r="AG4111" i="1"/>
  <c r="AL4110" i="1"/>
  <c r="AG4110" i="1"/>
  <c r="AL4112" i="1"/>
  <c r="AG4112" i="1"/>
  <c r="AL4094" i="1"/>
  <c r="AG4094" i="1"/>
  <c r="AG4098" i="1"/>
  <c r="AL4098" i="1"/>
  <c r="AL4097" i="1"/>
  <c r="AG4097" i="1"/>
  <c r="AG4096" i="1"/>
  <c r="AL4096" i="1"/>
  <c r="AG4102" i="1"/>
  <c r="AL4102" i="1"/>
  <c r="AG4101" i="1"/>
  <c r="AL4101" i="1"/>
  <c r="AL4080" i="1"/>
  <c r="AG4080" i="1"/>
  <c r="AL4081" i="1"/>
  <c r="AG4081" i="1"/>
  <c r="AL4082" i="1"/>
  <c r="AG4082" i="1"/>
  <c r="AG4078" i="1"/>
  <c r="AL4078" i="1"/>
  <c r="AG4228" i="1"/>
  <c r="AL4228" i="1"/>
  <c r="AL4229" i="1"/>
  <c r="AG4229" i="1"/>
  <c r="AL4230" i="1"/>
  <c r="AG4230" i="1"/>
  <c r="AL4275" i="1"/>
  <c r="AG4275" i="1"/>
  <c r="AG4276" i="1"/>
  <c r="AL4276" i="1"/>
  <c r="AG4277" i="1"/>
  <c r="AL4277" i="1"/>
  <c r="AG4331" i="1"/>
  <c r="AL4331" i="1"/>
  <c r="AL4332" i="1"/>
  <c r="AG4332" i="1"/>
  <c r="AL4333" i="1"/>
  <c r="AG4333" i="1"/>
  <c r="AL4389" i="1"/>
  <c r="AG4389" i="1"/>
  <c r="AL4390" i="1"/>
  <c r="AG4391" i="1"/>
  <c r="AL4391" i="1"/>
  <c r="AL4449" i="1"/>
  <c r="AG4449" i="1"/>
  <c r="AL4450" i="1"/>
  <c r="AG4451" i="1"/>
  <c r="AL4451" i="1"/>
  <c r="AG4576" i="1"/>
  <c r="AL4576" i="1"/>
  <c r="AL4577" i="1"/>
  <c r="AG4577" i="1"/>
  <c r="AG4578" i="1"/>
  <c r="AL4578" i="1"/>
  <c r="AG4591" i="1"/>
  <c r="AL4591" i="1"/>
  <c r="AL4592" i="1"/>
  <c r="AG4592" i="1"/>
  <c r="AG4593" i="1"/>
  <c r="AL4593" i="1"/>
  <c r="AL4602" i="1"/>
  <c r="AG4602" i="1"/>
  <c r="AG4603" i="1"/>
  <c r="AL4603" i="1"/>
  <c r="AG4604" i="1"/>
  <c r="AL4604" i="1"/>
  <c r="AG4220" i="1"/>
  <c r="AL4220" i="1"/>
  <c r="AL4219" i="1"/>
  <c r="AG4219" i="1"/>
  <c r="AL4218" i="1"/>
  <c r="AG4218" i="1"/>
  <c r="AL4159" i="1"/>
  <c r="AG4159" i="1"/>
  <c r="AL4180" i="1"/>
  <c r="AG4180" i="1"/>
  <c r="AL4099" i="1"/>
  <c r="AG4099" i="1"/>
  <c r="AL4041" i="1"/>
  <c r="AG4041" i="1"/>
  <c r="AL4167" i="1"/>
  <c r="AG4167" i="1"/>
  <c r="AG4116" i="1"/>
  <c r="AL4116" i="1"/>
  <c r="AL4115" i="1"/>
  <c r="AG4115" i="1"/>
  <c r="AL4117" i="1"/>
  <c r="AG4117" i="1"/>
  <c r="AL4070" i="1"/>
  <c r="AG4070" i="1"/>
  <c r="AL4147" i="1"/>
  <c r="AG4147" i="1"/>
  <c r="AG4124" i="1"/>
  <c r="AL4124" i="1"/>
  <c r="AL4069" i="1"/>
  <c r="AG4069" i="1"/>
  <c r="AG4020" i="1"/>
  <c r="AL4020" i="1"/>
  <c r="AG4022" i="1"/>
  <c r="AL4022" i="1"/>
  <c r="AG4023" i="1"/>
  <c r="AL4023" i="1"/>
  <c r="AL4024" i="1"/>
  <c r="AG4024" i="1"/>
  <c r="AL4025" i="1"/>
  <c r="AG4025" i="1"/>
  <c r="AG4026" i="1"/>
  <c r="AL4026" i="1"/>
  <c r="AL4029" i="1"/>
  <c r="AG4029" i="1"/>
  <c r="AG4027" i="1"/>
  <c r="AL4027" i="1"/>
  <c r="AG4028" i="1"/>
  <c r="AL4028" i="1"/>
  <c r="AG4030" i="1"/>
  <c r="AL4030" i="1"/>
  <c r="AG4031" i="1"/>
  <c r="AL4031" i="1"/>
  <c r="AG4032" i="1"/>
  <c r="AL4032" i="1"/>
  <c r="AL4033" i="1"/>
  <c r="AG4033" i="1"/>
  <c r="AG4036" i="1"/>
  <c r="AL4036" i="1"/>
  <c r="AL4034" i="1"/>
  <c r="AG4034" i="1"/>
  <c r="AG4035" i="1"/>
  <c r="AL4035" i="1"/>
  <c r="AL4037" i="1"/>
  <c r="AG4037" i="1"/>
  <c r="AL4038" i="1"/>
  <c r="AG4038" i="1"/>
  <c r="AL4039" i="1"/>
  <c r="AG4039" i="1"/>
  <c r="AL4040" i="1"/>
  <c r="AG4040" i="1"/>
  <c r="AL4044" i="1"/>
  <c r="AG4044" i="1"/>
  <c r="AL4042" i="1"/>
  <c r="AG4042" i="1"/>
  <c r="AG4043" i="1"/>
  <c r="AL4043" i="1"/>
  <c r="AL4045" i="1"/>
  <c r="AG4045" i="1"/>
  <c r="AG4046" i="1"/>
  <c r="AL4046" i="1"/>
  <c r="AG4047" i="1"/>
  <c r="AL4047" i="1"/>
  <c r="AG4049" i="1"/>
  <c r="AL4049" i="1"/>
  <c r="AG4048" i="1"/>
  <c r="AL4048" i="1"/>
  <c r="AL4052" i="1"/>
  <c r="AG4052" i="1"/>
  <c r="AG4053" i="1"/>
  <c r="AL4053" i="1"/>
  <c r="AL4050" i="1"/>
  <c r="AG4050" i="1"/>
  <c r="AL4051" i="1"/>
  <c r="AG4051" i="1"/>
  <c r="AG4054" i="1"/>
  <c r="AL4054" i="1"/>
  <c r="AG4063" i="1"/>
  <c r="AL4063" i="1"/>
  <c r="AG4064" i="1"/>
  <c r="AL4064" i="1"/>
  <c r="AL4065" i="1"/>
  <c r="AG4065" i="1"/>
  <c r="AG4066" i="1"/>
  <c r="AL4066" i="1"/>
  <c r="AL4067" i="1"/>
  <c r="AG4067" i="1"/>
  <c r="AL4068" i="1"/>
  <c r="AG4068" i="1"/>
  <c r="AG4021" i="1"/>
  <c r="AL4021" i="1"/>
  <c r="AL4217" i="1"/>
  <c r="AG4217" i="1"/>
  <c r="AG4161" i="1"/>
  <c r="AL4161" i="1"/>
  <c r="AG4163" i="1"/>
  <c r="AL4163" i="1"/>
  <c r="AG4160" i="1"/>
  <c r="AL4160" i="1"/>
  <c r="AG4382" i="1"/>
  <c r="AL4382" i="1"/>
  <c r="AG4109" i="1"/>
  <c r="AL4109" i="1"/>
  <c r="AG4108" i="1"/>
  <c r="AL4108" i="1"/>
  <c r="AL4268" i="1"/>
  <c r="AG4268" i="1"/>
  <c r="AL4221" i="1"/>
  <c r="AG4221" i="1"/>
  <c r="AL4162" i="1"/>
  <c r="AG4162" i="1"/>
  <c r="AL4267" i="1"/>
  <c r="AG4267" i="1"/>
  <c r="AL4311" i="1"/>
  <c r="AG4311" i="1"/>
  <c r="AG4181" i="1"/>
  <c r="AL4181" i="1"/>
  <c r="AG4107" i="1"/>
  <c r="AL4107" i="1"/>
  <c r="AG4106" i="1"/>
  <c r="AL4106" i="1"/>
  <c r="AG4105" i="1"/>
  <c r="AL4105" i="1"/>
  <c r="AG4104" i="1"/>
  <c r="AL4104" i="1"/>
  <c r="AL4339" i="1"/>
  <c r="AG4339" i="1"/>
  <c r="AL4340" i="1"/>
  <c r="AG4340" i="1"/>
  <c r="AL4395" i="1"/>
  <c r="AL4396" i="1"/>
  <c r="AG4396" i="1"/>
  <c r="AL4397" i="1"/>
  <c r="AG4397" i="1"/>
  <c r="AL4122" i="1"/>
  <c r="AG4122" i="1"/>
  <c r="AG4165" i="1"/>
  <c r="AL4165" i="1"/>
  <c r="AL4335" i="1"/>
  <c r="AG4335" i="1"/>
  <c r="AL4347" i="1"/>
  <c r="AG4347" i="1"/>
  <c r="AL4285" i="1"/>
  <c r="AG4285" i="1"/>
  <c r="AG4284" i="1"/>
  <c r="AL4284" i="1"/>
  <c r="AG4236" i="1"/>
  <c r="AL4236" i="1"/>
  <c r="AG4235" i="1"/>
  <c r="AL4235" i="1"/>
  <c r="AL4234" i="1"/>
  <c r="AG4234" i="1"/>
  <c r="AG4188" i="1"/>
  <c r="AL4188" i="1"/>
  <c r="AL4114" i="1"/>
  <c r="AG4114" i="1"/>
  <c r="AG4017" i="1"/>
  <c r="AL4017" i="1"/>
  <c r="AL4076" i="1"/>
  <c r="AG4076" i="1"/>
  <c r="AG4077" i="1"/>
  <c r="AL4077" i="1"/>
  <c r="AG4125" i="1"/>
  <c r="AL4125" i="1"/>
  <c r="AG4126" i="1"/>
  <c r="AL4126" i="1"/>
  <c r="AG4011" i="1"/>
  <c r="AL4011" i="1"/>
  <c r="AG4014" i="1"/>
  <c r="AL4014" i="1"/>
  <c r="AL4015" i="1"/>
  <c r="AG4015" i="1"/>
  <c r="AG4016" i="1"/>
  <c r="AL4016" i="1"/>
  <c r="AL4004" i="1"/>
  <c r="AG4004" i="1"/>
  <c r="AG4005" i="1"/>
  <c r="AL4005" i="1"/>
  <c r="AG4007" i="1"/>
  <c r="AL4007" i="1"/>
  <c r="AG4009" i="1"/>
  <c r="AL4009" i="1"/>
  <c r="AG4006" i="1"/>
  <c r="AL4006" i="1"/>
  <c r="AG4008" i="1"/>
  <c r="AL4008" i="1"/>
  <c r="AL3991" i="1"/>
  <c r="AG3991" i="1"/>
  <c r="AG3992" i="1"/>
  <c r="AL3992" i="1"/>
  <c r="AG3993" i="1"/>
  <c r="AL3993" i="1"/>
  <c r="AL3995" i="1"/>
  <c r="AG3995" i="1"/>
  <c r="AG3994" i="1"/>
  <c r="AL3994" i="1"/>
  <c r="AL3996" i="1"/>
  <c r="AG3996" i="1"/>
  <c r="AL3997" i="1"/>
  <c r="AG3997" i="1"/>
  <c r="AG4001" i="1"/>
  <c r="AL4001" i="1"/>
  <c r="AL3998" i="1"/>
  <c r="AG3998" i="1"/>
  <c r="AL4000" i="1"/>
  <c r="AG4000" i="1"/>
  <c r="AG3999" i="1"/>
  <c r="AL3999" i="1"/>
  <c r="AG3986" i="1"/>
  <c r="AL3986" i="1"/>
  <c r="AL3987" i="1"/>
  <c r="AG3987" i="1"/>
  <c r="AG3988" i="1"/>
  <c r="AL3988" i="1"/>
  <c r="AG3989" i="1"/>
  <c r="AL3989" i="1"/>
  <c r="AG4019" i="1"/>
  <c r="AL4019" i="1"/>
  <c r="AL3982" i="1"/>
  <c r="AG3982" i="1"/>
  <c r="AG3983" i="1"/>
  <c r="AL3983" i="1"/>
  <c r="AL4018" i="1"/>
  <c r="AG4018" i="1"/>
  <c r="AL3962" i="1"/>
  <c r="AG3962" i="1"/>
  <c r="AL3965" i="1"/>
  <c r="AG3965" i="1"/>
  <c r="AG3964" i="1"/>
  <c r="AL3964" i="1"/>
  <c r="AG3963" i="1"/>
  <c r="AL3963" i="1"/>
  <c r="AG3966" i="1"/>
  <c r="AL3966" i="1"/>
  <c r="AL3967" i="1"/>
  <c r="AG3967" i="1"/>
  <c r="AL3952" i="1"/>
  <c r="AG3952" i="1"/>
  <c r="AG3953" i="1"/>
  <c r="AL3953" i="1"/>
  <c r="AL3955" i="1"/>
  <c r="AG3955" i="1"/>
  <c r="AG3920" i="1"/>
  <c r="AL3920" i="1"/>
  <c r="AG3930" i="1"/>
  <c r="AL3930" i="1"/>
  <c r="AG3971" i="1"/>
  <c r="AL3971" i="1"/>
  <c r="AG3972" i="1"/>
  <c r="AL3972" i="1"/>
  <c r="AG3973" i="1"/>
  <c r="AL3973" i="1"/>
  <c r="AL3976" i="1"/>
  <c r="AG3976" i="1"/>
  <c r="AG3990" i="1"/>
  <c r="AL3990" i="1"/>
  <c r="AL3978" i="1"/>
  <c r="AG3978" i="1"/>
  <c r="AL3933" i="1"/>
  <c r="AG3933" i="1"/>
  <c r="AL3977" i="1"/>
  <c r="AG3977" i="1"/>
  <c r="AG3950" i="1"/>
  <c r="AL3950" i="1"/>
  <c r="AL4010" i="1"/>
  <c r="AG4010" i="1"/>
  <c r="AL3957" i="1"/>
  <c r="AG3957" i="1"/>
  <c r="AL3958" i="1"/>
  <c r="AG3958" i="1"/>
  <c r="AG3860" i="1"/>
  <c r="AL3860" i="1"/>
  <c r="AG3959" i="1"/>
  <c r="AL3959" i="1"/>
  <c r="AL3820" i="1"/>
  <c r="AG3820" i="1"/>
  <c r="AG3837" i="1"/>
  <c r="AL3837" i="1"/>
  <c r="AG3836" i="1"/>
  <c r="AL3836" i="1"/>
  <c r="AL3818" i="1"/>
  <c r="AG3818" i="1"/>
  <c r="AL3821" i="1"/>
  <c r="AG3821" i="1"/>
  <c r="AL3819" i="1"/>
  <c r="AG3819" i="1"/>
  <c r="AL3840" i="1"/>
  <c r="AG3840" i="1"/>
  <c r="AL3841" i="1"/>
  <c r="AG3841" i="1"/>
  <c r="AL3842" i="1"/>
  <c r="AG3842" i="1"/>
  <c r="AG3844" i="1"/>
  <c r="AL3844" i="1"/>
  <c r="AG3759" i="1"/>
  <c r="AL3759" i="1"/>
  <c r="AG3790" i="1"/>
  <c r="AL3790" i="1"/>
  <c r="AL3791" i="1"/>
  <c r="AG3791" i="1"/>
  <c r="AG3776" i="1"/>
  <c r="AL3776" i="1"/>
  <c r="AL3777" i="1"/>
  <c r="AG3777" i="1"/>
  <c r="AG3781" i="1"/>
  <c r="AL3781" i="1"/>
  <c r="AG3780" i="1"/>
  <c r="AL3780" i="1"/>
  <c r="AG3783" i="1"/>
  <c r="AL3783" i="1"/>
  <c r="AG3782" i="1"/>
  <c r="AL3782" i="1"/>
  <c r="AL3784" i="1"/>
  <c r="AG3784" i="1"/>
  <c r="AG3779" i="1"/>
  <c r="AL3779" i="1"/>
  <c r="AL3753" i="1"/>
  <c r="AG3753" i="1"/>
  <c r="AL3751" i="1"/>
  <c r="AG3751" i="1"/>
  <c r="AG3747" i="1"/>
  <c r="AL3747" i="1"/>
  <c r="AL3748" i="1"/>
  <c r="AG3748" i="1"/>
  <c r="AL3750" i="1"/>
  <c r="AG3750" i="1"/>
  <c r="AL3744" i="1"/>
  <c r="AG3744" i="1"/>
  <c r="AG3745" i="1"/>
  <c r="AL3745" i="1"/>
  <c r="AL3746" i="1"/>
  <c r="AG3746" i="1"/>
  <c r="AG3010" i="1"/>
  <c r="AL3010" i="1"/>
  <c r="AL3012" i="1"/>
  <c r="AG3012" i="1"/>
  <c r="AL3011" i="1"/>
  <c r="AG3011" i="1"/>
  <c r="AG3016" i="1"/>
  <c r="AL3016" i="1"/>
  <c r="AL3015" i="1"/>
  <c r="AG3015" i="1"/>
  <c r="AL3651" i="1"/>
  <c r="AG3651" i="1"/>
  <c r="AG3674" i="1"/>
  <c r="AL3674" i="1"/>
  <c r="AL3670" i="1"/>
  <c r="AG3670" i="1"/>
  <c r="AL3695" i="1"/>
  <c r="AG3695" i="1"/>
  <c r="AL3681" i="1"/>
  <c r="AG3681" i="1"/>
  <c r="AG3682" i="1"/>
  <c r="AL3682" i="1"/>
  <c r="AG3677" i="1"/>
  <c r="AL3677" i="1"/>
  <c r="AG3667" i="1"/>
  <c r="AL3667" i="1"/>
  <c r="AG3666" i="1"/>
  <c r="AL3666" i="1"/>
  <c r="AG3665" i="1"/>
  <c r="AL3665" i="1"/>
  <c r="AG3668" i="1"/>
  <c r="AL3668" i="1"/>
  <c r="AL3654" i="1"/>
  <c r="AG3654" i="1"/>
  <c r="AL3656" i="1"/>
  <c r="AG3656" i="1"/>
  <c r="AL3655" i="1"/>
  <c r="AG3655" i="1"/>
  <c r="AG3664" i="1"/>
  <c r="AL3664" i="1"/>
  <c r="AG3697" i="1"/>
  <c r="AL3697" i="1"/>
  <c r="AL3696" i="1"/>
  <c r="AG3696" i="1"/>
  <c r="AL3708" i="1"/>
  <c r="AG3708" i="1"/>
  <c r="AG3607" i="1"/>
  <c r="AL3607" i="1"/>
  <c r="AL3658" i="1"/>
  <c r="AG3658" i="1"/>
  <c r="AL3675" i="1"/>
  <c r="AG3675" i="1"/>
  <c r="AG3653" i="1"/>
  <c r="AL3653" i="1"/>
  <c r="AG3676" i="1"/>
  <c r="AL3676" i="1"/>
  <c r="AL3685" i="1"/>
  <c r="AG3685" i="1"/>
  <c r="AL3684" i="1"/>
  <c r="AG3684" i="1"/>
  <c r="AG3686" i="1"/>
  <c r="AL3686" i="1"/>
  <c r="AL3730" i="1"/>
  <c r="AG3730" i="1"/>
  <c r="AL3731" i="1"/>
  <c r="AG3731" i="1"/>
  <c r="AG3689" i="1"/>
  <c r="AL3689" i="1"/>
  <c r="AL3690" i="1"/>
  <c r="AG3690" i="1"/>
  <c r="AL3680" i="1"/>
  <c r="AG3680" i="1"/>
  <c r="AL3728" i="1"/>
  <c r="AG3728" i="1"/>
  <c r="AL3650" i="1"/>
  <c r="AG3650" i="1"/>
  <c r="AL3694" i="1"/>
  <c r="AG3694" i="1"/>
  <c r="AG3678" i="1"/>
  <c r="AL3678" i="1"/>
  <c r="AL3700" i="1"/>
  <c r="AG3700" i="1"/>
  <c r="AG3663" i="1"/>
  <c r="AL3663" i="1"/>
  <c r="AL3703" i="1"/>
  <c r="AG3703" i="1"/>
  <c r="AG3661" i="1"/>
  <c r="AL3661" i="1"/>
  <c r="AL3659" i="1"/>
  <c r="AG3659" i="1"/>
  <c r="AL3660" i="1"/>
  <c r="AG3660" i="1"/>
  <c r="AG3679" i="1"/>
  <c r="AL3679" i="1"/>
  <c r="AL3757" i="1"/>
  <c r="AG3757" i="1"/>
  <c r="AL3699" i="1"/>
  <c r="AG3699" i="1"/>
  <c r="AL3726" i="1"/>
  <c r="AG3726" i="1"/>
  <c r="AL3725" i="1"/>
  <c r="AG3725" i="1"/>
  <c r="AL3724" i="1"/>
  <c r="AG3724" i="1"/>
  <c r="AL3749" i="1"/>
  <c r="AG3749" i="1"/>
  <c r="AL3704" i="1"/>
  <c r="AG3704" i="1"/>
  <c r="AG3709" i="1"/>
  <c r="AL3709" i="1"/>
  <c r="AL3787" i="1"/>
  <c r="AG3787" i="1"/>
  <c r="AG3788" i="1"/>
  <c r="AL3788" i="1"/>
  <c r="AG3839" i="1"/>
  <c r="AL3839" i="1"/>
  <c r="AL3719" i="1"/>
  <c r="AG3719" i="1"/>
  <c r="AL3710" i="1"/>
  <c r="AG3710" i="1"/>
  <c r="AL3711" i="1"/>
  <c r="AG3711" i="1"/>
  <c r="AG3713" i="1"/>
  <c r="AL3713" i="1"/>
  <c r="AL3712" i="1"/>
  <c r="AG3712" i="1"/>
  <c r="AL3714" i="1"/>
  <c r="AG3714" i="1"/>
  <c r="AL3715" i="1"/>
  <c r="AG3715" i="1"/>
  <c r="AG3716" i="1"/>
  <c r="AL3716" i="1"/>
  <c r="AG3718" i="1"/>
  <c r="AL3718" i="1"/>
  <c r="AL3717" i="1"/>
  <c r="AG3717" i="1"/>
  <c r="AG3729" i="1"/>
  <c r="AL3729" i="1"/>
  <c r="AL3740" i="1"/>
  <c r="AG3740" i="1"/>
  <c r="AL3734" i="1"/>
  <c r="AG3734" i="1"/>
  <c r="AG3823" i="1"/>
  <c r="AL3823" i="1"/>
  <c r="AL3701" i="1"/>
  <c r="AG3701" i="1"/>
  <c r="AG3802" i="1"/>
  <c r="AL3802" i="1"/>
  <c r="AL3702" i="1"/>
  <c r="AG3702" i="1"/>
  <c r="AL3737" i="1"/>
  <c r="AG3737" i="1"/>
  <c r="AG3735" i="1"/>
  <c r="AL3735" i="1"/>
  <c r="AL3732" i="1"/>
  <c r="AG3732" i="1"/>
  <c r="AL3741" i="1"/>
  <c r="AG3741" i="1"/>
  <c r="AG3736" i="1"/>
  <c r="AL3736" i="1"/>
  <c r="AG3738" i="1"/>
  <c r="AL3738" i="1"/>
  <c r="AG3786" i="1"/>
  <c r="AL3786" i="1"/>
  <c r="AL3742" i="1"/>
  <c r="AG3742" i="1"/>
  <c r="AG3889" i="1"/>
  <c r="AL3889" i="1"/>
  <c r="AG3739" i="1"/>
  <c r="AL3739" i="1"/>
  <c r="AL3743" i="1"/>
  <c r="AG3743" i="1"/>
  <c r="AG3733" i="1"/>
  <c r="AL3733" i="1"/>
  <c r="AG3832" i="1"/>
  <c r="AL3832" i="1"/>
  <c r="AG3890" i="1"/>
  <c r="AL3890" i="1"/>
  <c r="AL3891" i="1"/>
  <c r="AG3891" i="1"/>
  <c r="AL3722" i="1"/>
  <c r="AG3722" i="1"/>
  <c r="AG3720" i="1"/>
  <c r="AL3720" i="1"/>
  <c r="AL3721" i="1"/>
  <c r="AG3721" i="1"/>
  <c r="AL3698" i="1"/>
  <c r="AG3698" i="1"/>
  <c r="AL3727" i="1"/>
  <c r="AG3727" i="1"/>
  <c r="AL3778" i="1"/>
  <c r="AG3778" i="1"/>
  <c r="AG3775" i="1"/>
  <c r="AL3775" i="1"/>
  <c r="AG3774" i="1"/>
  <c r="AL3774" i="1"/>
  <c r="AG3662" i="1"/>
  <c r="AL3662" i="1"/>
  <c r="AL3924" i="1"/>
  <c r="AG3924" i="1"/>
  <c r="AG3794" i="1"/>
  <c r="AL3794" i="1"/>
  <c r="AG3848" i="1"/>
  <c r="AL3848" i="1"/>
  <c r="AL3706" i="1"/>
  <c r="AG3706" i="1"/>
  <c r="AG3707" i="1"/>
  <c r="AL3707" i="1"/>
  <c r="AG3705" i="1"/>
  <c r="AL3705" i="1"/>
  <c r="AL3752" i="1"/>
  <c r="AG3752" i="1"/>
  <c r="AL3785" i="1"/>
  <c r="AG3785" i="1"/>
  <c r="AG3892" i="1"/>
  <c r="AL3892" i="1"/>
  <c r="AG3975" i="1"/>
  <c r="AL3975" i="1"/>
  <c r="AL3792" i="1"/>
  <c r="AG3792" i="1"/>
  <c r="AL3845" i="1"/>
  <c r="AG3845" i="1"/>
  <c r="AG3895" i="1"/>
  <c r="AL3895" i="1"/>
  <c r="AL3893" i="1"/>
  <c r="AG3893" i="1"/>
  <c r="AL3894" i="1"/>
  <c r="AG3894" i="1"/>
  <c r="AL3931" i="1"/>
  <c r="AG3931" i="1"/>
  <c r="AG3760" i="1"/>
  <c r="AL3760" i="1"/>
  <c r="AG3761" i="1"/>
  <c r="AL3761" i="1"/>
  <c r="AL3762" i="1"/>
  <c r="AG3762" i="1"/>
  <c r="AG3764" i="1"/>
  <c r="AL3764" i="1"/>
  <c r="AL3765" i="1"/>
  <c r="AG3765" i="1"/>
  <c r="AG3808" i="1"/>
  <c r="AL3808" i="1"/>
  <c r="AL3810" i="1"/>
  <c r="AG3810" i="1"/>
  <c r="AL3899" i="1"/>
  <c r="AG3899" i="1"/>
  <c r="AG3768" i="1"/>
  <c r="AL3768" i="1"/>
  <c r="AG3766" i="1"/>
  <c r="AL3766" i="1"/>
  <c r="AL3767" i="1"/>
  <c r="AG3767" i="1"/>
  <c r="AL3770" i="1"/>
  <c r="AG3770" i="1"/>
  <c r="AG3769" i="1"/>
  <c r="AL3769" i="1"/>
  <c r="AG3816" i="1"/>
  <c r="AL3816" i="1"/>
  <c r="AG3817" i="1"/>
  <c r="AL3817" i="1"/>
  <c r="AG3831" i="1"/>
  <c r="AL3831" i="1"/>
  <c r="AG3799" i="1"/>
  <c r="AL3799" i="1"/>
  <c r="AL3800" i="1"/>
  <c r="AG3800" i="1"/>
  <c r="AL3801" i="1"/>
  <c r="AG3801" i="1"/>
  <c r="AL3772" i="1"/>
  <c r="AG3772" i="1"/>
  <c r="AL3773" i="1"/>
  <c r="AG3773" i="1"/>
  <c r="AL3771" i="1"/>
  <c r="AG3771" i="1"/>
  <c r="AL3925" i="1"/>
  <c r="AG3925" i="1"/>
  <c r="AG3763" i="1"/>
  <c r="AL3763" i="1"/>
  <c r="AG3861" i="1"/>
  <c r="AL3861" i="1"/>
  <c r="AG4074" i="1"/>
  <c r="AL4074" i="1"/>
  <c r="AL4073" i="1"/>
  <c r="AG4073" i="1"/>
  <c r="AL3926" i="1"/>
  <c r="AG3926" i="1"/>
  <c r="AL4071" i="1"/>
  <c r="AG4071" i="1"/>
  <c r="AL3793" i="1"/>
  <c r="AG3793" i="1"/>
  <c r="AG3754" i="1"/>
  <c r="AL3754" i="1"/>
  <c r="AG3755" i="1"/>
  <c r="AL3755" i="1"/>
  <c r="AL3756" i="1"/>
  <c r="AG3756" i="1"/>
  <c r="AL3795" i="1"/>
  <c r="AG3795" i="1"/>
  <c r="AL3796" i="1"/>
  <c r="AG3796" i="1"/>
  <c r="AG3849" i="1"/>
  <c r="AL3849" i="1"/>
  <c r="AG3851" i="1"/>
  <c r="AL3851" i="1"/>
  <c r="AL3852" i="1"/>
  <c r="AG3852" i="1"/>
  <c r="AG3850" i="1"/>
  <c r="AL3850" i="1"/>
  <c r="AG3797" i="1"/>
  <c r="AL3797" i="1"/>
  <c r="AG3863" i="1"/>
  <c r="AL3863" i="1"/>
  <c r="AL3758" i="1"/>
  <c r="AG3758" i="1"/>
  <c r="AL3798" i="1"/>
  <c r="AG3798" i="1"/>
  <c r="AL3853" i="1"/>
  <c r="AG3853" i="1"/>
  <c r="AL3829" i="1"/>
  <c r="AG3829" i="1"/>
  <c r="AL3828" i="1"/>
  <c r="AG3828" i="1"/>
  <c r="AG3830" i="1"/>
  <c r="AL3830" i="1"/>
  <c r="AG3811" i="1"/>
  <c r="AL3811" i="1"/>
  <c r="AG3812" i="1"/>
  <c r="AL3812" i="1"/>
  <c r="AL3814" i="1"/>
  <c r="AG3814" i="1"/>
  <c r="AG3813" i="1"/>
  <c r="AL3813" i="1"/>
  <c r="AL3815" i="1"/>
  <c r="AG3815" i="1"/>
  <c r="AG3806" i="1"/>
  <c r="AL3806" i="1"/>
  <c r="AG3805" i="1"/>
  <c r="AL3805" i="1"/>
  <c r="AL3807" i="1"/>
  <c r="AG3807" i="1"/>
  <c r="AG3809" i="1"/>
  <c r="AL3809" i="1"/>
  <c r="AL3822" i="1"/>
  <c r="AG3822" i="1"/>
  <c r="AL3854" i="1"/>
  <c r="AG3854" i="1"/>
  <c r="AG3855" i="1"/>
  <c r="AL3855" i="1"/>
  <c r="AG3927" i="1"/>
  <c r="AL3927" i="1"/>
  <c r="AG3928" i="1"/>
  <c r="AL3928" i="1"/>
  <c r="AL3929" i="1"/>
  <c r="AG3929" i="1"/>
  <c r="AG3979" i="1"/>
  <c r="AL3979" i="1"/>
  <c r="AL3980" i="1"/>
  <c r="AG3980" i="1"/>
  <c r="AL3981" i="1"/>
  <c r="AG3981" i="1"/>
  <c r="AL3834" i="1"/>
  <c r="AG3834" i="1"/>
  <c r="AL3835" i="1"/>
  <c r="AG3835" i="1"/>
  <c r="AL3833" i="1"/>
  <c r="AG3833" i="1"/>
  <c r="AL3826" i="1"/>
  <c r="AG3826" i="1"/>
  <c r="AG3825" i="1"/>
  <c r="AL3825" i="1"/>
  <c r="AG3827" i="1"/>
  <c r="AL3827" i="1"/>
  <c r="AL3866" i="1"/>
  <c r="AG3866" i="1"/>
  <c r="AL3865" i="1"/>
  <c r="AG3865" i="1"/>
  <c r="AL3864" i="1"/>
  <c r="AG3864" i="1"/>
  <c r="AL3867" i="1"/>
  <c r="AG3867" i="1"/>
  <c r="AL3868" i="1"/>
  <c r="AG3868" i="1"/>
  <c r="AL3870" i="1"/>
  <c r="AG3870" i="1"/>
  <c r="AG3869" i="1"/>
  <c r="AL3869" i="1"/>
  <c r="AL3871" i="1"/>
  <c r="AG3871" i="1"/>
  <c r="AG3824" i="1"/>
  <c r="AL3824" i="1"/>
  <c r="AL3878" i="1"/>
  <c r="AG3878" i="1"/>
  <c r="AL3804" i="1"/>
  <c r="AG3804" i="1"/>
  <c r="AL3803" i="1"/>
  <c r="AG3803" i="1"/>
  <c r="AL3858" i="1"/>
  <c r="AG3858" i="1"/>
  <c r="AG3859" i="1"/>
  <c r="AL3859" i="1"/>
  <c r="AL3856" i="1"/>
  <c r="AG3856" i="1"/>
  <c r="AL3887" i="1"/>
  <c r="AG3887" i="1"/>
  <c r="AG3886" i="1"/>
  <c r="AL3886" i="1"/>
  <c r="AG3888" i="1"/>
  <c r="AL3888" i="1"/>
  <c r="AL3873" i="1"/>
  <c r="AG3873" i="1"/>
  <c r="AG3874" i="1"/>
  <c r="AL3874" i="1"/>
  <c r="AG3911" i="1"/>
  <c r="AL3911" i="1"/>
  <c r="AG3872" i="1"/>
  <c r="AL3872" i="1"/>
  <c r="AL3862" i="1"/>
  <c r="AG3862" i="1"/>
  <c r="AG3857" i="1"/>
  <c r="AL3857" i="1"/>
  <c r="AG3885" i="1"/>
  <c r="AL3885" i="1"/>
  <c r="AG3884" i="1"/>
  <c r="AL3884" i="1"/>
  <c r="AL3902" i="1"/>
  <c r="AG3902" i="1"/>
  <c r="AG3903" i="1"/>
  <c r="AL3903" i="1"/>
  <c r="AG3901" i="1"/>
  <c r="AL3901" i="1"/>
  <c r="AG3904" i="1"/>
  <c r="AL3904" i="1"/>
  <c r="AG3906" i="1"/>
  <c r="AL3906" i="1"/>
  <c r="AL3909" i="1"/>
  <c r="AG3909" i="1"/>
  <c r="AL3908" i="1"/>
  <c r="AG3908" i="1"/>
  <c r="AL3905" i="1"/>
  <c r="AG3905" i="1"/>
  <c r="AL3907" i="1"/>
  <c r="AG3907" i="1"/>
  <c r="AL3875" i="1"/>
  <c r="AG3875" i="1"/>
  <c r="AL3876" i="1"/>
  <c r="AG3876" i="1"/>
  <c r="AL3877" i="1"/>
  <c r="AG3877" i="1"/>
  <c r="AL3881" i="1"/>
  <c r="AG3881" i="1"/>
  <c r="AG3882" i="1"/>
  <c r="AL3882" i="1"/>
  <c r="AL3883" i="1"/>
  <c r="AG3883" i="1"/>
  <c r="AL3951" i="1"/>
  <c r="AG3951" i="1"/>
  <c r="AL3921" i="1"/>
  <c r="AG3921" i="1"/>
  <c r="AL3922" i="1"/>
  <c r="AG3922" i="1"/>
  <c r="AL3970" i="1"/>
  <c r="AG3970" i="1"/>
  <c r="AL3843" i="1"/>
  <c r="AG3843" i="1"/>
  <c r="AL3847" i="1"/>
  <c r="AG3847" i="1"/>
  <c r="AL3846" i="1"/>
  <c r="AG3846" i="1"/>
  <c r="AG3880" i="1"/>
  <c r="AL3880" i="1"/>
  <c r="AL3896" i="1"/>
  <c r="AG3896" i="1"/>
  <c r="AL3974" i="1"/>
  <c r="AG3974" i="1"/>
  <c r="AL4119" i="1"/>
  <c r="AG4119" i="1"/>
  <c r="AG4120" i="1"/>
  <c r="AL4120" i="1"/>
  <c r="AG3960" i="1"/>
  <c r="AL3960" i="1"/>
  <c r="AL3961" i="1"/>
  <c r="AG3961" i="1"/>
  <c r="AG4012" i="1"/>
  <c r="AL4012" i="1"/>
  <c r="AG4013" i="1"/>
  <c r="AL4013" i="1"/>
  <c r="AL3949" i="1"/>
  <c r="AG3949" i="1"/>
  <c r="AL3948" i="1"/>
  <c r="AG3948" i="1"/>
  <c r="AG3897" i="1"/>
  <c r="AL3897" i="1"/>
  <c r="AG3900" i="1"/>
  <c r="AL3900" i="1"/>
  <c r="AG3923" i="1"/>
  <c r="AL3923" i="1"/>
  <c r="AL3918" i="1"/>
  <c r="AG3918" i="1"/>
  <c r="AL3912" i="1"/>
  <c r="AG3912" i="1"/>
  <c r="AL3914" i="1"/>
  <c r="AG3914" i="1"/>
  <c r="AL3919" i="1"/>
  <c r="AG3919" i="1"/>
  <c r="AL3915" i="1"/>
  <c r="AG3915" i="1"/>
  <c r="AG3917" i="1"/>
  <c r="AL3917" i="1"/>
  <c r="AG3916" i="1"/>
  <c r="AL3916" i="1"/>
  <c r="AL3913" i="1"/>
  <c r="AG3913" i="1"/>
  <c r="AG3932" i="1"/>
  <c r="AL3932" i="1"/>
  <c r="AL3947" i="1"/>
  <c r="AG3947" i="1"/>
  <c r="AG4002" i="1"/>
  <c r="AL4002" i="1"/>
  <c r="AL4003" i="1"/>
  <c r="AG4003" i="1"/>
  <c r="AG3936" i="1"/>
  <c r="AL3936" i="1"/>
  <c r="AG3934" i="1"/>
  <c r="AL3934" i="1"/>
  <c r="AL3935" i="1"/>
  <c r="AG3935" i="1"/>
  <c r="AL3937" i="1"/>
  <c r="AG3937" i="1"/>
  <c r="AG3938" i="1"/>
  <c r="AL3938" i="1"/>
  <c r="AG3939" i="1"/>
  <c r="AL3939" i="1"/>
  <c r="AG3941" i="1"/>
  <c r="AL3941" i="1"/>
  <c r="AL3940" i="1"/>
  <c r="AG3940" i="1"/>
  <c r="AG3942" i="1"/>
  <c r="AL3942" i="1"/>
  <c r="AG3943" i="1"/>
  <c r="AL3943" i="1"/>
  <c r="AG3945" i="1"/>
  <c r="AL3945" i="1"/>
  <c r="AG3944" i="1"/>
  <c r="AL3944" i="1"/>
  <c r="AG3946" i="1"/>
  <c r="AL3946" i="1"/>
  <c r="AL3898" i="1"/>
  <c r="AG3898" i="1"/>
  <c r="AG3985" i="1"/>
  <c r="AL3985" i="1"/>
  <c r="AL3984" i="1"/>
  <c r="AG3984" i="1"/>
  <c r="AG3879" i="1"/>
  <c r="AL3879" i="1"/>
  <c r="AG3954" i="1"/>
  <c r="AL3954" i="1"/>
  <c r="AL3956" i="1"/>
  <c r="AG3956" i="1"/>
  <c r="AL3687" i="1"/>
  <c r="AG3687" i="1"/>
  <c r="AG3657" i="1"/>
  <c r="AL3657" i="1"/>
  <c r="AG3669" i="1"/>
  <c r="AL3669" i="1"/>
  <c r="AG3671" i="1"/>
  <c r="AL3671" i="1"/>
  <c r="AG3673" i="1"/>
  <c r="AL3673" i="1"/>
  <c r="AL3672" i="1"/>
  <c r="AG3672" i="1"/>
  <c r="AL3621" i="1"/>
  <c r="AG3621" i="1"/>
  <c r="AL3622" i="1"/>
  <c r="AG3622" i="1"/>
  <c r="AL3623" i="1"/>
  <c r="AG3623" i="1"/>
  <c r="AG3617" i="1"/>
  <c r="AL3617" i="1"/>
  <c r="AG3615" i="1"/>
  <c r="AL3615" i="1"/>
  <c r="AG3616" i="1"/>
  <c r="AL3616" i="1"/>
  <c r="AL3639" i="1"/>
  <c r="AG3639" i="1"/>
  <c r="AG3640" i="1"/>
  <c r="AL3640" i="1"/>
  <c r="AL3641" i="1"/>
  <c r="AG3641" i="1"/>
  <c r="AG3642" i="1"/>
  <c r="AL3642" i="1"/>
  <c r="AG3606" i="1"/>
  <c r="AL3606" i="1"/>
  <c r="AG3612" i="1"/>
  <c r="AL3612" i="1"/>
  <c r="AG3611" i="1"/>
  <c r="AL3611" i="1"/>
  <c r="AL3610" i="1"/>
  <c r="AG3610" i="1"/>
  <c r="AG3723" i="1"/>
  <c r="AL3723" i="1"/>
  <c r="AG3634" i="1"/>
  <c r="AL3634" i="1"/>
  <c r="AG3635" i="1"/>
  <c r="AL3635" i="1"/>
  <c r="AL3636" i="1"/>
  <c r="AG3636" i="1"/>
  <c r="AL3637" i="1"/>
  <c r="AG3637" i="1"/>
  <c r="AG3638" i="1"/>
  <c r="AL3638" i="1"/>
  <c r="AL3613" i="1"/>
  <c r="AG3613" i="1"/>
  <c r="AG3602" i="1"/>
  <c r="AL3602" i="1"/>
  <c r="AL3604" i="1"/>
  <c r="AG3604" i="1"/>
  <c r="AL3603" i="1"/>
  <c r="AG3603" i="1"/>
  <c r="AL3600" i="1"/>
  <c r="AG3600" i="1"/>
  <c r="AL3630" i="1"/>
  <c r="AG3630" i="1"/>
  <c r="AG3629" i="1"/>
  <c r="AL3629" i="1"/>
  <c r="AL3644" i="1"/>
  <c r="AG3644" i="1"/>
  <c r="AG3643" i="1"/>
  <c r="AL3643" i="1"/>
  <c r="AL3645" i="1"/>
  <c r="AG3645" i="1"/>
  <c r="AG3620" i="1"/>
  <c r="AL3620" i="1"/>
  <c r="AL3624" i="1"/>
  <c r="AG3624" i="1"/>
  <c r="AL3625" i="1"/>
  <c r="AG3625" i="1"/>
  <c r="AL3627" i="1"/>
  <c r="AG3627" i="1"/>
  <c r="AG3626" i="1"/>
  <c r="AL3626" i="1"/>
  <c r="AG3619" i="1"/>
  <c r="AL3619" i="1"/>
  <c r="AG3618" i="1"/>
  <c r="AL3618" i="1"/>
  <c r="AL3585" i="1"/>
  <c r="AG3585" i="1"/>
  <c r="AL3587" i="1"/>
  <c r="AG3587" i="1"/>
  <c r="AG3586" i="1"/>
  <c r="AL3586" i="1"/>
  <c r="AL3584" i="1"/>
  <c r="AG3584" i="1"/>
  <c r="AL3583" i="1"/>
  <c r="AG3583" i="1"/>
  <c r="AG3605" i="1"/>
  <c r="AL3605" i="1"/>
  <c r="AG3569" i="1"/>
  <c r="AL3569" i="1"/>
  <c r="AG3570" i="1"/>
  <c r="AL3570" i="1"/>
  <c r="AL3628" i="1"/>
  <c r="AG3628" i="1"/>
  <c r="AL3652" i="1"/>
  <c r="AG3652" i="1"/>
  <c r="AG3646" i="1"/>
  <c r="AL3646" i="1"/>
  <c r="AL3631" i="1"/>
  <c r="AG3631" i="1"/>
  <c r="AG3632" i="1"/>
  <c r="AL3632" i="1"/>
  <c r="AL3633" i="1"/>
  <c r="AG3633" i="1"/>
  <c r="AL3556" i="1"/>
  <c r="AG3556" i="1"/>
  <c r="AL3557" i="1"/>
  <c r="AG3557" i="1"/>
  <c r="AL3647" i="1"/>
  <c r="AG3647" i="1"/>
  <c r="AL3532" i="1"/>
  <c r="AG3532" i="1"/>
  <c r="AL3533" i="1"/>
  <c r="AG3533" i="1"/>
  <c r="AG3609" i="1"/>
  <c r="AL3609" i="1"/>
  <c r="AG3608" i="1"/>
  <c r="AL3608" i="1"/>
  <c r="AG3528" i="1"/>
  <c r="AL3528" i="1"/>
  <c r="AG3527" i="1"/>
  <c r="AL3527" i="1"/>
  <c r="AG3526" i="1"/>
  <c r="AL3526" i="1"/>
  <c r="AL3523" i="1"/>
  <c r="AG3523" i="1"/>
  <c r="AL3601" i="1"/>
  <c r="AG3601" i="1"/>
  <c r="AL3534" i="1"/>
  <c r="AG3534" i="1"/>
  <c r="AL3692" i="1"/>
  <c r="AG3692" i="1"/>
  <c r="AG3553" i="1"/>
  <c r="AL3553" i="1"/>
  <c r="AL3552" i="1"/>
  <c r="AG3552" i="1"/>
  <c r="AL3551" i="1"/>
  <c r="AG3551" i="1"/>
  <c r="AL3561" i="1"/>
  <c r="AG3561" i="1"/>
  <c r="AG3543" i="1"/>
  <c r="AL3543" i="1"/>
  <c r="AL3542" i="1"/>
  <c r="AG3542" i="1"/>
  <c r="AL3544" i="1"/>
  <c r="AG3544" i="1"/>
  <c r="AL3541" i="1"/>
  <c r="AG3541" i="1"/>
  <c r="AL3530" i="1"/>
  <c r="AG3530" i="1"/>
  <c r="AL3560" i="1"/>
  <c r="AG3560" i="1"/>
  <c r="AL3568" i="1"/>
  <c r="AG3568" i="1"/>
  <c r="AL3691" i="1"/>
  <c r="AG3691" i="1"/>
  <c r="AG3693" i="1"/>
  <c r="AL3693" i="1"/>
  <c r="AL3789" i="1"/>
  <c r="AG3789" i="1"/>
  <c r="AL3494" i="1"/>
  <c r="AG3494" i="1"/>
  <c r="AL3529" i="1"/>
  <c r="AG3529" i="1"/>
  <c r="AG3537" i="1"/>
  <c r="AL3537" i="1"/>
  <c r="AL3538" i="1"/>
  <c r="AG3538" i="1"/>
  <c r="AG3539" i="1"/>
  <c r="AL3539" i="1"/>
  <c r="AG3540" i="1"/>
  <c r="AL3540" i="1"/>
  <c r="AL3535" i="1"/>
  <c r="AG3535" i="1"/>
  <c r="AL3524" i="1"/>
  <c r="AG3524" i="1"/>
  <c r="AL3545" i="1"/>
  <c r="AG3545" i="1"/>
  <c r="AG3487" i="1"/>
  <c r="AL3487" i="1"/>
  <c r="AL3489" i="1"/>
  <c r="AG3489" i="1"/>
  <c r="AG3488" i="1"/>
  <c r="AL3488" i="1"/>
  <c r="AL3564" i="1"/>
  <c r="AG3564" i="1"/>
  <c r="AL3562" i="1"/>
  <c r="AG3562" i="1"/>
  <c r="AL3596" i="1"/>
  <c r="AG3596" i="1"/>
  <c r="AL3597" i="1"/>
  <c r="AG3597" i="1"/>
  <c r="AG3598" i="1"/>
  <c r="AL3598" i="1"/>
  <c r="AL3599" i="1"/>
  <c r="AG3599" i="1"/>
  <c r="AG3565" i="1"/>
  <c r="AL3565" i="1"/>
  <c r="AL3563" i="1"/>
  <c r="AG3563" i="1"/>
  <c r="AG3483" i="1"/>
  <c r="AL3483" i="1"/>
  <c r="AG3485" i="1"/>
  <c r="AL3485" i="1"/>
  <c r="AG3484" i="1"/>
  <c r="AL3484" i="1"/>
  <c r="AG3486" i="1"/>
  <c r="AL3486" i="1"/>
  <c r="AL3508" i="1"/>
  <c r="AG3508" i="1"/>
  <c r="AG3507" i="1"/>
  <c r="AL3507" i="1"/>
  <c r="AG3531" i="1"/>
  <c r="AL3531" i="1"/>
  <c r="AL3555" i="1"/>
  <c r="AG3555" i="1"/>
  <c r="AG3554" i="1"/>
  <c r="AL3554" i="1"/>
  <c r="AL3558" i="1"/>
  <c r="AG3558" i="1"/>
  <c r="AG3536" i="1"/>
  <c r="AL3536" i="1"/>
  <c r="AL3577" i="1"/>
  <c r="AG3577" i="1"/>
  <c r="AG3578" i="1"/>
  <c r="AL3578" i="1"/>
  <c r="AG3591" i="1"/>
  <c r="AL3591" i="1"/>
  <c r="AG3590" i="1"/>
  <c r="AL3590" i="1"/>
  <c r="AG3588" i="1"/>
  <c r="AL3588" i="1"/>
  <c r="AG3589" i="1"/>
  <c r="AL3589" i="1"/>
  <c r="AG3592" i="1"/>
  <c r="AL3592" i="1"/>
  <c r="AG3594" i="1"/>
  <c r="AL3594" i="1"/>
  <c r="AG3593" i="1"/>
  <c r="AL3593" i="1"/>
  <c r="AG3595" i="1"/>
  <c r="AL3595" i="1"/>
  <c r="AG3496" i="1"/>
  <c r="AL3496" i="1"/>
  <c r="AL3481" i="1"/>
  <c r="AG3481" i="1"/>
  <c r="AL3482" i="1"/>
  <c r="AG3482" i="1"/>
  <c r="AL3549" i="1"/>
  <c r="AG3549" i="1"/>
  <c r="AG3509" i="1"/>
  <c r="AL3509" i="1"/>
  <c r="AG3510" i="1"/>
  <c r="AL3510" i="1"/>
  <c r="AG3515" i="1"/>
  <c r="AL3515" i="1"/>
  <c r="AG3575" i="1"/>
  <c r="AL3575" i="1"/>
  <c r="AG3567" i="1"/>
  <c r="AL3567" i="1"/>
  <c r="AG3516" i="1"/>
  <c r="AL3516" i="1"/>
  <c r="AL3513" i="1"/>
  <c r="AG3513" i="1"/>
  <c r="AL3514" i="1"/>
  <c r="AG3514" i="1"/>
  <c r="AL3546" i="1"/>
  <c r="AG3546" i="1"/>
  <c r="AL3547" i="1"/>
  <c r="AG3547" i="1"/>
  <c r="AG3500" i="1"/>
  <c r="AL3500" i="1"/>
  <c r="AG3478" i="1"/>
  <c r="AL3478" i="1"/>
  <c r="AL3389" i="1"/>
  <c r="AG3389" i="1"/>
  <c r="AL3475" i="1"/>
  <c r="AG3475" i="1"/>
  <c r="AL3476" i="1"/>
  <c r="AG3476" i="1"/>
  <c r="AL3519" i="1"/>
  <c r="AG3519" i="1"/>
  <c r="AL3520" i="1"/>
  <c r="AG3520" i="1"/>
  <c r="AG3521" i="1"/>
  <c r="AL3521" i="1"/>
  <c r="AL3573" i="1"/>
  <c r="AG3573" i="1"/>
  <c r="AL3572" i="1"/>
  <c r="AG3572" i="1"/>
  <c r="AG3574" i="1"/>
  <c r="AL3574" i="1"/>
  <c r="AG3455" i="1"/>
  <c r="AL3455" i="1"/>
  <c r="AL3456" i="1"/>
  <c r="AG3456" i="1"/>
  <c r="AL3457" i="1"/>
  <c r="AG3457" i="1"/>
  <c r="AL3458" i="1"/>
  <c r="AG3458" i="1"/>
  <c r="AG3465" i="1"/>
  <c r="AL3465" i="1"/>
  <c r="AG3445" i="1"/>
  <c r="AL3445" i="1"/>
  <c r="AL3446" i="1"/>
  <c r="AG3446" i="1"/>
  <c r="AL3447" i="1"/>
  <c r="AG3447" i="1"/>
  <c r="AL3448" i="1"/>
  <c r="AG3448" i="1"/>
  <c r="AL3449" i="1"/>
  <c r="AG3449" i="1"/>
  <c r="AG3435" i="1"/>
  <c r="AL3435" i="1"/>
  <c r="AL3450" i="1"/>
  <c r="AG3450" i="1"/>
  <c r="AG3433" i="1"/>
  <c r="AL3433" i="1"/>
  <c r="AL3441" i="1"/>
  <c r="AG3441" i="1"/>
  <c r="AL3442" i="1"/>
  <c r="AG3442" i="1"/>
  <c r="AG3440" i="1"/>
  <c r="AL3440" i="1"/>
  <c r="AL3464" i="1"/>
  <c r="AG3464" i="1"/>
  <c r="AG3466" i="1"/>
  <c r="AL3466" i="1"/>
  <c r="AG3436" i="1"/>
  <c r="AL3436" i="1"/>
  <c r="AL3467" i="1"/>
  <c r="AG3467" i="1"/>
  <c r="AL3468" i="1"/>
  <c r="AG3468" i="1"/>
  <c r="AG3469" i="1"/>
  <c r="AL3469" i="1"/>
  <c r="AG3439" i="1"/>
  <c r="AL3439" i="1"/>
  <c r="AL3429" i="1"/>
  <c r="AG3429" i="1"/>
  <c r="AG3454" i="1"/>
  <c r="AL3454" i="1"/>
  <c r="AL3430" i="1"/>
  <c r="AG3430" i="1"/>
  <c r="AL3431" i="1"/>
  <c r="AG3431" i="1"/>
  <c r="AL3432" i="1"/>
  <c r="AG3432" i="1"/>
  <c r="AL3579" i="1"/>
  <c r="AG3579" i="1"/>
  <c r="AL3580" i="1"/>
  <c r="AG3580" i="1"/>
  <c r="AG3511" i="1"/>
  <c r="AL3511" i="1"/>
  <c r="AL3512" i="1"/>
  <c r="AG3512" i="1"/>
  <c r="AL3582" i="1"/>
  <c r="AG3582" i="1"/>
  <c r="AL3581" i="1"/>
  <c r="AG3581" i="1"/>
  <c r="AL3649" i="1"/>
  <c r="AG3649" i="1"/>
  <c r="AL3648" i="1"/>
  <c r="AG3648" i="1"/>
  <c r="AG3559" i="1"/>
  <c r="AL3559" i="1"/>
  <c r="AG3576" i="1"/>
  <c r="AL3576" i="1"/>
  <c r="AL3502" i="1"/>
  <c r="AG3502" i="1"/>
  <c r="AL3501" i="1"/>
  <c r="AG3501" i="1"/>
  <c r="AL3491" i="1"/>
  <c r="AG3491" i="1"/>
  <c r="AG3497" i="1"/>
  <c r="AL3497" i="1"/>
  <c r="AL3498" i="1"/>
  <c r="AG3498" i="1"/>
  <c r="AL3499" i="1"/>
  <c r="AG3499" i="1"/>
  <c r="AG3495" i="1"/>
  <c r="AL3495" i="1"/>
  <c r="AL3492" i="1"/>
  <c r="AG3492" i="1"/>
  <c r="AG3493" i="1"/>
  <c r="AL3493" i="1"/>
  <c r="AL3504" i="1"/>
  <c r="AG3504" i="1"/>
  <c r="AG3503" i="1"/>
  <c r="AL3503" i="1"/>
  <c r="AL3505" i="1"/>
  <c r="AG3505" i="1"/>
  <c r="AG3506" i="1"/>
  <c r="AL3506" i="1"/>
  <c r="AL3550" i="1"/>
  <c r="AG3550" i="1"/>
  <c r="AG3522" i="1"/>
  <c r="AL3522" i="1"/>
  <c r="AG3566" i="1"/>
  <c r="AL3566" i="1"/>
  <c r="AL3463" i="1"/>
  <c r="AG3463" i="1"/>
  <c r="AG3462" i="1"/>
  <c r="AL3462" i="1"/>
  <c r="AL3461" i="1"/>
  <c r="AG3461" i="1"/>
  <c r="AG3459" i="1"/>
  <c r="AL3459" i="1"/>
  <c r="AL3460" i="1"/>
  <c r="AG3460" i="1"/>
  <c r="AL3480" i="1"/>
  <c r="AG3480" i="1"/>
  <c r="AL3479" i="1"/>
  <c r="AG3479" i="1"/>
  <c r="AL3434" i="1"/>
  <c r="AG3434" i="1"/>
  <c r="AL3422" i="1"/>
  <c r="AG3422" i="1"/>
  <c r="AL3354" i="1"/>
  <c r="AG3354" i="1"/>
  <c r="AL3408" i="1"/>
  <c r="AG3408" i="1"/>
  <c r="AL3407" i="1"/>
  <c r="AG3407" i="1"/>
  <c r="AL3405" i="1"/>
  <c r="AG3405" i="1"/>
  <c r="AG3406" i="1"/>
  <c r="AL3406" i="1"/>
  <c r="AL3378" i="1"/>
  <c r="AG3378" i="1"/>
  <c r="AG3394" i="1"/>
  <c r="AL3394" i="1"/>
  <c r="AL3517" i="1"/>
  <c r="AG3517" i="1"/>
  <c r="AG3571" i="1"/>
  <c r="AL3571" i="1"/>
  <c r="AL3518" i="1"/>
  <c r="AG3518" i="1"/>
  <c r="AL3472" i="1"/>
  <c r="AG3472" i="1"/>
  <c r="AG3470" i="1"/>
  <c r="AL3470" i="1"/>
  <c r="AL3473" i="1"/>
  <c r="AG3473" i="1"/>
  <c r="AL3471" i="1"/>
  <c r="AG3471" i="1"/>
  <c r="AG3490" i="1"/>
  <c r="AL3490" i="1"/>
  <c r="AL3437" i="1"/>
  <c r="AG3437" i="1"/>
  <c r="AG3383" i="1"/>
  <c r="AL3383" i="1"/>
  <c r="AG3444" i="1"/>
  <c r="AL3444" i="1"/>
  <c r="AG3443" i="1"/>
  <c r="AL3443" i="1"/>
  <c r="AL3426" i="1"/>
  <c r="AG3426" i="1"/>
  <c r="AL3427" i="1"/>
  <c r="AG3427" i="1"/>
  <c r="AG3399" i="1"/>
  <c r="AL3399" i="1"/>
  <c r="AG3401" i="1"/>
  <c r="AL3401" i="1"/>
  <c r="AL3400" i="1"/>
  <c r="AG3400" i="1"/>
  <c r="AG3402" i="1"/>
  <c r="AL3402" i="1"/>
  <c r="AL3403" i="1"/>
  <c r="AG3403" i="1"/>
  <c r="AL3404" i="1"/>
  <c r="AG3404" i="1"/>
  <c r="AL3375" i="1"/>
  <c r="AG3375" i="1"/>
  <c r="AL3360" i="1"/>
  <c r="AG3360" i="1"/>
  <c r="AG3364" i="1"/>
  <c r="AL3364" i="1"/>
  <c r="AG3386" i="1"/>
  <c r="AL3386" i="1"/>
  <c r="AG3387" i="1"/>
  <c r="AL3387" i="1"/>
  <c r="AL3390" i="1"/>
  <c r="AG3390" i="1"/>
  <c r="AG3388" i="1"/>
  <c r="AL3388" i="1"/>
  <c r="AL3420" i="1"/>
  <c r="AG3420" i="1"/>
  <c r="AL3421" i="1"/>
  <c r="AG3421" i="1"/>
  <c r="AL3419" i="1"/>
  <c r="AG3419" i="1"/>
  <c r="AG3393" i="1"/>
  <c r="AL3393" i="1"/>
  <c r="AG3416" i="1"/>
  <c r="AL3416" i="1"/>
  <c r="AG3418" i="1"/>
  <c r="AL3418" i="1"/>
  <c r="AG3417" i="1"/>
  <c r="AL3417" i="1"/>
  <c r="AL3369" i="1"/>
  <c r="AG3369" i="1"/>
  <c r="AG3370" i="1"/>
  <c r="AL3370" i="1"/>
  <c r="AL3372" i="1"/>
  <c r="AG3372" i="1"/>
  <c r="AL3415" i="1"/>
  <c r="AG3415" i="1"/>
  <c r="AG3396" i="1"/>
  <c r="AL3396" i="1"/>
  <c r="AG3398" i="1"/>
  <c r="AL3398" i="1"/>
  <c r="AG3397" i="1"/>
  <c r="AL3397" i="1"/>
  <c r="AL3425" i="1"/>
  <c r="AG3425" i="1"/>
  <c r="AG3424" i="1"/>
  <c r="AL3424" i="1"/>
  <c r="AL3423" i="1"/>
  <c r="AG3423" i="1"/>
  <c r="AG3395" i="1"/>
  <c r="AL3395" i="1"/>
  <c r="AG3391" i="1"/>
  <c r="AL3391" i="1"/>
  <c r="AL3438" i="1"/>
  <c r="AG3438" i="1"/>
  <c r="AG3477" i="1"/>
  <c r="AL3477" i="1"/>
  <c r="AG3371" i="1"/>
  <c r="AL3371" i="1"/>
  <c r="AG3413" i="1"/>
  <c r="AL3413" i="1"/>
  <c r="AG3412" i="1"/>
  <c r="AL3412" i="1"/>
  <c r="AG3411" i="1"/>
  <c r="AL3411" i="1"/>
  <c r="AG3410" i="1"/>
  <c r="AL3410" i="1"/>
  <c r="AL3326" i="1"/>
  <c r="AG3326" i="1"/>
  <c r="AL3325" i="1"/>
  <c r="AG3325" i="1"/>
  <c r="AL3327" i="1"/>
  <c r="AG3327" i="1"/>
  <c r="AG3319" i="1"/>
  <c r="AL3319" i="1"/>
  <c r="AG3377" i="1"/>
  <c r="AL3377" i="1"/>
  <c r="AL3323" i="1"/>
  <c r="AG3323" i="1"/>
  <c r="AG3320" i="1"/>
  <c r="AL3320" i="1"/>
  <c r="AL3376" i="1"/>
  <c r="AG3376" i="1"/>
  <c r="AL3374" i="1"/>
  <c r="AG3374" i="1"/>
  <c r="AL3328" i="1"/>
  <c r="AG3328" i="1"/>
  <c r="AL3384" i="1"/>
  <c r="AG3384" i="1"/>
  <c r="AL3385" i="1"/>
  <c r="AG3385" i="1"/>
  <c r="AL3322" i="1"/>
  <c r="AG3322" i="1"/>
  <c r="AG3321" i="1"/>
  <c r="AL3321" i="1"/>
  <c r="AL3301" i="1"/>
  <c r="AG3301" i="1"/>
  <c r="AL3350" i="1"/>
  <c r="AG3350" i="1"/>
  <c r="AL3345" i="1"/>
  <c r="AG3345" i="1"/>
  <c r="AL3359" i="1"/>
  <c r="AG3359" i="1"/>
  <c r="AG3334" i="1"/>
  <c r="AL3334" i="1"/>
  <c r="AG3340" i="1"/>
  <c r="AL3340" i="1"/>
  <c r="AG3337" i="1"/>
  <c r="AL3337" i="1"/>
  <c r="AL3338" i="1"/>
  <c r="AG3338" i="1"/>
  <c r="AG3331" i="1"/>
  <c r="AL3331" i="1"/>
  <c r="AG3342" i="1"/>
  <c r="AL3342" i="1"/>
  <c r="AL3344" i="1"/>
  <c r="AG3344" i="1"/>
  <c r="AG3351" i="1"/>
  <c r="AL3351" i="1"/>
  <c r="AL3300" i="1"/>
  <c r="AG3300" i="1"/>
  <c r="AL3335" i="1"/>
  <c r="AG3335" i="1"/>
  <c r="AL3353" i="1"/>
  <c r="AG3353" i="1"/>
  <c r="AL3332" i="1"/>
  <c r="AG3332" i="1"/>
  <c r="AL3339" i="1"/>
  <c r="AG3339" i="1"/>
  <c r="AL3336" i="1"/>
  <c r="AG3336" i="1"/>
  <c r="AL3333" i="1"/>
  <c r="AG3333" i="1"/>
  <c r="AL3346" i="1"/>
  <c r="AG3346" i="1"/>
  <c r="AL3343" i="1"/>
  <c r="AG3343" i="1"/>
  <c r="AG3355" i="1"/>
  <c r="AL3355" i="1"/>
  <c r="AL3356" i="1"/>
  <c r="AG3356" i="1"/>
  <c r="AL3341" i="1"/>
  <c r="AG3341" i="1"/>
  <c r="AL3357" i="1"/>
  <c r="AG3357" i="1"/>
  <c r="AL3348" i="1"/>
  <c r="AG3348" i="1"/>
  <c r="AL3358" i="1"/>
  <c r="AG3358" i="1"/>
  <c r="AL3352" i="1"/>
  <c r="AG3352" i="1"/>
  <c r="AL3299" i="1"/>
  <c r="AG3299" i="1"/>
  <c r="AG3347" i="1"/>
  <c r="AL3347" i="1"/>
  <c r="AL3349" i="1"/>
  <c r="AG3349" i="1"/>
  <c r="AG3289" i="1"/>
  <c r="AL3289" i="1"/>
  <c r="AG2740" i="1"/>
  <c r="AL2740" i="1"/>
  <c r="AG2759" i="1"/>
  <c r="AL2759" i="1"/>
  <c r="AL2762" i="1"/>
  <c r="AG2762" i="1"/>
  <c r="AG2766" i="1"/>
  <c r="AL2766" i="1"/>
  <c r="AG2767" i="1"/>
  <c r="AL2767" i="1"/>
  <c r="AL2780" i="1"/>
  <c r="AG2780" i="1"/>
  <c r="AG2783" i="1"/>
  <c r="AL2783" i="1"/>
  <c r="AG2789" i="1"/>
  <c r="AL2789" i="1"/>
  <c r="AL2793" i="1"/>
  <c r="AG2793" i="1"/>
  <c r="AG2800" i="1"/>
  <c r="AL2800" i="1"/>
  <c r="AL2808" i="1"/>
  <c r="AG2808" i="1"/>
  <c r="AL2810" i="1"/>
  <c r="AG2810" i="1"/>
  <c r="AL2811" i="1"/>
  <c r="AG2811" i="1"/>
  <c r="AG2809" i="1"/>
  <c r="AL2809" i="1"/>
  <c r="AL2812" i="1"/>
  <c r="AG2812" i="1"/>
  <c r="AL2813" i="1"/>
  <c r="AG2813" i="1"/>
  <c r="AG2815" i="1"/>
  <c r="AL2815" i="1"/>
  <c r="AL2835" i="1"/>
  <c r="AG2835" i="1"/>
  <c r="AG2834" i="1"/>
  <c r="AL2834" i="1"/>
  <c r="AG2855" i="1"/>
  <c r="AL2855" i="1"/>
  <c r="AL2856" i="1"/>
  <c r="AG2856" i="1"/>
  <c r="AL2860" i="1"/>
  <c r="AG2860" i="1"/>
  <c r="AL2862" i="1"/>
  <c r="AG2862" i="1"/>
  <c r="AL2863" i="1"/>
  <c r="AG2863" i="1"/>
  <c r="AG2868" i="1"/>
  <c r="AL2868" i="1"/>
  <c r="AG2871" i="1"/>
  <c r="AL2871" i="1"/>
  <c r="AG2879" i="1"/>
  <c r="AL2879" i="1"/>
  <c r="AL2888" i="1"/>
  <c r="AG2888" i="1"/>
  <c r="AG2891" i="1"/>
  <c r="AL2891" i="1"/>
  <c r="AL2892" i="1"/>
  <c r="AG2892" i="1"/>
  <c r="AL2908" i="1"/>
  <c r="AG2908" i="1"/>
  <c r="AG2914" i="1"/>
  <c r="AL2914" i="1"/>
  <c r="AL2915" i="1"/>
  <c r="AG2915" i="1"/>
  <c r="AG2916" i="1"/>
  <c r="AL2916" i="1"/>
  <c r="AL2924" i="1"/>
  <c r="AG2924" i="1"/>
  <c r="AG2925" i="1"/>
  <c r="AL2925" i="1"/>
  <c r="AG2926" i="1"/>
  <c r="AL2926" i="1"/>
  <c r="AL2927" i="1"/>
  <c r="AG2927" i="1"/>
  <c r="AL2936" i="1"/>
  <c r="AG2936" i="1"/>
  <c r="AL2940" i="1"/>
  <c r="AG2940" i="1"/>
  <c r="AG2959" i="1"/>
  <c r="AL2959" i="1"/>
  <c r="AG2962" i="1"/>
  <c r="AL2962" i="1"/>
  <c r="AG2979" i="1"/>
  <c r="AL2979" i="1"/>
  <c r="AG2982" i="1"/>
  <c r="AL2982" i="1"/>
  <c r="AG2996" i="1"/>
  <c r="AL2996" i="1"/>
  <c r="AL3007" i="1"/>
  <c r="AG3007" i="1"/>
  <c r="AL3029" i="1"/>
  <c r="AG3029" i="1"/>
  <c r="AG3033" i="1"/>
  <c r="AL3033" i="1"/>
  <c r="AL3036" i="1"/>
  <c r="AG3036" i="1"/>
  <c r="AG3041" i="1"/>
  <c r="AL3041" i="1"/>
  <c r="AL3043" i="1"/>
  <c r="AG3043" i="1"/>
  <c r="AG3061" i="1"/>
  <c r="AL3061" i="1"/>
  <c r="AL3062" i="1"/>
  <c r="AG3062" i="1"/>
  <c r="AG3066" i="1"/>
  <c r="AL3066" i="1"/>
  <c r="AL3075" i="1"/>
  <c r="AG3075" i="1"/>
  <c r="AL3094" i="1"/>
  <c r="AG3094" i="1"/>
  <c r="AG3123" i="1"/>
  <c r="AL3123" i="1"/>
  <c r="AL3132" i="1"/>
  <c r="AG3132" i="1"/>
  <c r="AL3133" i="1"/>
  <c r="AG3133" i="1"/>
  <c r="AL3153" i="1"/>
  <c r="AG3153" i="1"/>
  <c r="AL3204" i="1"/>
  <c r="AG3204" i="1"/>
  <c r="AG3205" i="1"/>
  <c r="AL3205" i="1"/>
  <c r="AL3218" i="1"/>
  <c r="AG3218" i="1"/>
  <c r="AL3220" i="1"/>
  <c r="AG3220" i="1"/>
  <c r="AL3222" i="1"/>
  <c r="AG3222" i="1"/>
  <c r="AL3219" i="1"/>
  <c r="AG3219" i="1"/>
  <c r="AG3221" i="1"/>
  <c r="AL3221" i="1"/>
  <c r="AL3231" i="1"/>
  <c r="AG3231" i="1"/>
  <c r="AG3238" i="1"/>
  <c r="AL3238" i="1"/>
  <c r="AG3295" i="1"/>
  <c r="AL3295" i="1"/>
  <c r="AG3297" i="1"/>
  <c r="AL3297" i="1"/>
  <c r="AL3294" i="1"/>
  <c r="AG3294" i="1"/>
  <c r="AL3296" i="1"/>
  <c r="AG3296" i="1"/>
  <c r="AG3361" i="1"/>
  <c r="AL3361" i="1"/>
  <c r="AG3362" i="1"/>
  <c r="AL3362" i="1"/>
  <c r="AG2738" i="1"/>
  <c r="AL2738" i="1"/>
  <c r="AL2730" i="1"/>
  <c r="AG2730" i="1"/>
  <c r="AG2709" i="1"/>
  <c r="AL2709" i="1"/>
  <c r="AG2696" i="1"/>
  <c r="AL2696" i="1"/>
  <c r="AG2691" i="1"/>
  <c r="AL2691" i="1"/>
  <c r="AL2673" i="1"/>
  <c r="AG2673" i="1"/>
  <c r="AL2674" i="1"/>
  <c r="AG2674" i="1"/>
  <c r="AG2675" i="1"/>
  <c r="AL2675" i="1"/>
  <c r="AL2677" i="1"/>
  <c r="AG2677" i="1"/>
  <c r="AG2679" i="1"/>
  <c r="AL2679" i="1"/>
  <c r="AL2672" i="1"/>
  <c r="AG2672" i="1"/>
  <c r="AL2660" i="1"/>
  <c r="AG2660" i="1"/>
  <c r="AG2655" i="1"/>
  <c r="AL2655" i="1"/>
  <c r="AL2653" i="1"/>
  <c r="AG2653" i="1"/>
  <c r="AL2650" i="1"/>
  <c r="AG2650" i="1"/>
  <c r="AG2639" i="1"/>
  <c r="AL2639" i="1"/>
  <c r="AG2622" i="1"/>
  <c r="AL2622" i="1"/>
  <c r="AL2619" i="1"/>
  <c r="AG2619" i="1"/>
  <c r="AG2612" i="1"/>
  <c r="AL2612" i="1"/>
  <c r="AG2613" i="1"/>
  <c r="AL2613" i="1"/>
  <c r="AG2288" i="1"/>
  <c r="AL2288" i="1"/>
  <c r="AL2299" i="1"/>
  <c r="AG2299" i="1"/>
  <c r="AL2305" i="1"/>
  <c r="AG2305" i="1"/>
  <c r="AG2376" i="1"/>
  <c r="AL2376" i="1"/>
  <c r="AG2395" i="1"/>
  <c r="AL2395" i="1"/>
  <c r="AG2402" i="1"/>
  <c r="AL2402" i="1"/>
  <c r="AL2406" i="1"/>
  <c r="AG2406" i="1"/>
  <c r="AL2409" i="1"/>
  <c r="AG2409" i="1"/>
  <c r="AL2410" i="1"/>
  <c r="AG2410" i="1"/>
  <c r="AG2419" i="1"/>
  <c r="AL2419" i="1"/>
  <c r="AL2425" i="1"/>
  <c r="AG2425" i="1"/>
  <c r="AG2440" i="1"/>
  <c r="AL2440" i="1"/>
  <c r="AL2448" i="1"/>
  <c r="AG2448" i="1"/>
  <c r="AG2447" i="1"/>
  <c r="AL2447" i="1"/>
  <c r="AG2461" i="1"/>
  <c r="AL2461" i="1"/>
  <c r="AG2470" i="1"/>
  <c r="AL2470" i="1"/>
  <c r="AG2478" i="1"/>
  <c r="AL2478" i="1"/>
  <c r="AG2479" i="1"/>
  <c r="AL2479" i="1"/>
  <c r="AL2487" i="1"/>
  <c r="AG2487" i="1"/>
  <c r="AL2496" i="1"/>
  <c r="AG2496" i="1"/>
  <c r="AL2501" i="1"/>
  <c r="AG2501" i="1"/>
  <c r="AG2502" i="1"/>
  <c r="AL2502" i="1"/>
  <c r="AL2557" i="1"/>
  <c r="AG2557" i="1"/>
  <c r="AG2573" i="1"/>
  <c r="AL2573" i="1"/>
  <c r="AL2574" i="1"/>
  <c r="AG2574" i="1"/>
  <c r="AG2575" i="1"/>
  <c r="AL2575" i="1"/>
  <c r="AL2594" i="1"/>
  <c r="AG2594" i="1"/>
  <c r="AG2605" i="1"/>
  <c r="AL2605" i="1"/>
  <c r="AG2608" i="1"/>
  <c r="AL2608" i="1"/>
  <c r="AG2275" i="1"/>
  <c r="AL2275" i="1"/>
  <c r="AG2273" i="1"/>
  <c r="AL2273" i="1"/>
  <c r="AL2211" i="1"/>
  <c r="AG2211" i="1"/>
  <c r="AL2208" i="1"/>
  <c r="AG2208" i="1"/>
  <c r="AG2202" i="1"/>
  <c r="AL2202" i="1"/>
  <c r="AG2206" i="1"/>
  <c r="AL2206" i="1"/>
  <c r="AG2204" i="1"/>
  <c r="AL2204" i="1"/>
  <c r="AL2197" i="1"/>
  <c r="AG2197" i="1"/>
  <c r="AL2198" i="1"/>
  <c r="AG2198" i="1"/>
  <c r="AL2173" i="1"/>
  <c r="AG2173" i="1"/>
  <c r="AL2166" i="1"/>
  <c r="AG2166" i="1"/>
  <c r="AG2161" i="1"/>
  <c r="AL2161" i="1"/>
  <c r="AL2156" i="1"/>
  <c r="AG2156" i="1"/>
  <c r="AL2072" i="1"/>
  <c r="AG2072" i="1"/>
  <c r="AG1987" i="1"/>
  <c r="AL1987" i="1"/>
  <c r="AL1980" i="1"/>
  <c r="AG1980" i="1"/>
  <c r="AL1887" i="1"/>
  <c r="AG1887" i="1"/>
  <c r="AL3474" i="1"/>
  <c r="AG3474" i="1"/>
  <c r="AG3368" i="1"/>
  <c r="AL3368" i="1"/>
  <c r="AL3366" i="1"/>
  <c r="AG3366" i="1"/>
  <c r="AL3367" i="1"/>
  <c r="AG3367" i="1"/>
  <c r="AL3298" i="1"/>
  <c r="AG3298" i="1"/>
  <c r="AL3392" i="1"/>
  <c r="AG3392" i="1"/>
  <c r="AL3286" i="1"/>
  <c r="AG3286" i="1"/>
  <c r="AL3324" i="1"/>
  <c r="AG3324" i="1"/>
  <c r="AL3363" i="1"/>
  <c r="AG3363" i="1"/>
  <c r="AL3409" i="1"/>
  <c r="AG3409" i="1"/>
  <c r="AL3365" i="1"/>
  <c r="AG3365" i="1"/>
  <c r="AG3304" i="1"/>
  <c r="AL3304" i="1"/>
  <c r="AL3330" i="1"/>
  <c r="AG3330" i="1"/>
  <c r="AL3316" i="1"/>
  <c r="AG3316" i="1"/>
  <c r="AL3315" i="1"/>
  <c r="AG3315" i="1"/>
  <c r="AG3314" i="1"/>
  <c r="AL3314" i="1"/>
  <c r="AG3329" i="1"/>
  <c r="AL3329" i="1"/>
  <c r="AG3278" i="1"/>
  <c r="AL3278" i="1"/>
  <c r="AL3279" i="1"/>
  <c r="AG3279" i="1"/>
  <c r="AL3291" i="1"/>
  <c r="AG3291" i="1"/>
  <c r="AG3290" i="1"/>
  <c r="AL3290" i="1"/>
  <c r="AL3254" i="1"/>
  <c r="AG3254" i="1"/>
  <c r="AL3253" i="1"/>
  <c r="AG3253" i="1"/>
  <c r="AL3255" i="1"/>
  <c r="AG3255" i="1"/>
  <c r="AG3258" i="1"/>
  <c r="AL3258" i="1"/>
  <c r="AL3257" i="1"/>
  <c r="AG3257" i="1"/>
  <c r="AG3256" i="1"/>
  <c r="AL3256" i="1"/>
  <c r="AG3260" i="1"/>
  <c r="AL3260" i="1"/>
  <c r="AL3259" i="1"/>
  <c r="AG3259" i="1"/>
  <c r="AL3261" i="1"/>
  <c r="AG3261" i="1"/>
  <c r="AG3262" i="1"/>
  <c r="AL3262" i="1"/>
  <c r="AL3263" i="1"/>
  <c r="AG3263" i="1"/>
  <c r="AL3264" i="1"/>
  <c r="AG3264" i="1"/>
  <c r="AG3265" i="1"/>
  <c r="AL3265" i="1"/>
  <c r="AG3266" i="1"/>
  <c r="AL3266" i="1"/>
  <c r="AL3267" i="1"/>
  <c r="AG3267" i="1"/>
  <c r="AG3268" i="1"/>
  <c r="AL3268" i="1"/>
  <c r="AG3269" i="1"/>
  <c r="AL3269" i="1"/>
  <c r="AG3270" i="1"/>
  <c r="AL3270" i="1"/>
  <c r="AL3271" i="1"/>
  <c r="AG3271" i="1"/>
  <c r="AL3273" i="1"/>
  <c r="AG3273" i="1"/>
  <c r="AG3272" i="1"/>
  <c r="AL3272" i="1"/>
  <c r="AL3274" i="1"/>
  <c r="AG3274" i="1"/>
  <c r="AG3275" i="1"/>
  <c r="AL3275" i="1"/>
  <c r="AG3276" i="1"/>
  <c r="AL3276" i="1"/>
  <c r="AL3248" i="1"/>
  <c r="AG3248" i="1"/>
  <c r="AL3247" i="1"/>
  <c r="AG3247" i="1"/>
  <c r="AG3249" i="1"/>
  <c r="AL3249" i="1"/>
  <c r="AL3251" i="1"/>
  <c r="AG3251" i="1"/>
  <c r="AL3250" i="1"/>
  <c r="AG3250" i="1"/>
  <c r="AL3252" i="1"/>
  <c r="AG3252" i="1"/>
  <c r="AL3245" i="1"/>
  <c r="AG3245" i="1"/>
  <c r="AG3311" i="1"/>
  <c r="AL3311" i="1"/>
  <c r="AG3310" i="1"/>
  <c r="AL3310" i="1"/>
  <c r="AL3288" i="1"/>
  <c r="AG3288" i="1"/>
  <c r="AL3302" i="1"/>
  <c r="AG3302" i="1"/>
  <c r="AL3303" i="1"/>
  <c r="AG3303" i="1"/>
  <c r="AL3293" i="1"/>
  <c r="AG3293" i="1"/>
  <c r="AG3292" i="1"/>
  <c r="AL3292" i="1"/>
  <c r="AL3185" i="1"/>
  <c r="AG3185" i="1"/>
  <c r="AL3158" i="1"/>
  <c r="AG3158" i="1"/>
  <c r="AG3287" i="1"/>
  <c r="AL3287" i="1"/>
  <c r="AL3307" i="1"/>
  <c r="AG3307" i="1"/>
  <c r="AG3306" i="1"/>
  <c r="AL3306" i="1"/>
  <c r="AL3305" i="1"/>
  <c r="AG3305" i="1"/>
  <c r="AG3246" i="1"/>
  <c r="AL3246" i="1"/>
  <c r="AL3280" i="1"/>
  <c r="AG3280" i="1"/>
  <c r="AL3240" i="1"/>
  <c r="AG3240" i="1"/>
  <c r="AL3277" i="1"/>
  <c r="AG3277" i="1"/>
  <c r="AG3318" i="1"/>
  <c r="AL3318" i="1"/>
  <c r="AG3317" i="1"/>
  <c r="AL3317" i="1"/>
  <c r="AG3285" i="1"/>
  <c r="AL3285" i="1"/>
  <c r="AG3284" i="1"/>
  <c r="AL3284" i="1"/>
  <c r="AL3282" i="1"/>
  <c r="AG3282" i="1"/>
  <c r="AG3281" i="1"/>
  <c r="AL3281" i="1"/>
  <c r="AL3283" i="1"/>
  <c r="AG3283" i="1"/>
  <c r="AG3243" i="1"/>
  <c r="AL3243" i="1"/>
  <c r="AL3242" i="1"/>
  <c r="AG3242" i="1"/>
  <c r="AG3308" i="1"/>
  <c r="AL3308" i="1"/>
  <c r="AG3244" i="1"/>
  <c r="AL3244" i="1"/>
  <c r="AG3313" i="1"/>
  <c r="AL3313" i="1"/>
  <c r="AG3312" i="1"/>
  <c r="AL3312" i="1"/>
  <c r="AL3373" i="1"/>
  <c r="AG3373" i="1"/>
  <c r="AL3213" i="1"/>
  <c r="AG3213" i="1"/>
  <c r="AG3212" i="1"/>
  <c r="AL3212" i="1"/>
  <c r="AG3211" i="1"/>
  <c r="AL3211" i="1"/>
  <c r="AL3202" i="1"/>
  <c r="AG3202" i="1"/>
  <c r="AG3203" i="1"/>
  <c r="AL3203" i="1"/>
  <c r="AL3207" i="1"/>
  <c r="AG3207" i="1"/>
  <c r="AG3226" i="1"/>
  <c r="AL3226" i="1"/>
  <c r="AG3225" i="1"/>
  <c r="AL3225" i="1"/>
  <c r="AL3224" i="1"/>
  <c r="AG3224" i="1"/>
  <c r="AL3232" i="1"/>
  <c r="AG3232" i="1"/>
  <c r="AG3230" i="1"/>
  <c r="AL3230" i="1"/>
  <c r="AL3229" i="1"/>
  <c r="AG3229" i="1"/>
  <c r="AG3228" i="1"/>
  <c r="AL3228" i="1"/>
  <c r="AL3227" i="1"/>
  <c r="AG3227" i="1"/>
  <c r="AL3215" i="1"/>
  <c r="AG3215" i="1"/>
  <c r="AG3216" i="1"/>
  <c r="AL3216" i="1"/>
  <c r="AG3217" i="1"/>
  <c r="AL3217" i="1"/>
  <c r="AL3214" i="1"/>
  <c r="AG3214" i="1"/>
  <c r="AL3206" i="1"/>
  <c r="AG3206" i="1"/>
  <c r="AG3239" i="1"/>
  <c r="AL3239" i="1"/>
  <c r="AL3241" i="1"/>
  <c r="AG3241" i="1"/>
  <c r="AL3209" i="1"/>
  <c r="AG3209" i="1"/>
  <c r="AL3234" i="1"/>
  <c r="AG3234" i="1"/>
  <c r="AL3196" i="1"/>
  <c r="AG3196" i="1"/>
  <c r="AL3233" i="1"/>
  <c r="AG3233" i="1"/>
  <c r="AG3148" i="1"/>
  <c r="AL3148" i="1"/>
  <c r="AG3151" i="1"/>
  <c r="AL3151" i="1"/>
  <c r="AL3309" i="1"/>
  <c r="AG3309" i="1"/>
  <c r="AG3414" i="1"/>
  <c r="AL3414" i="1"/>
  <c r="AG3171" i="1"/>
  <c r="AL3171" i="1"/>
  <c r="AG3172" i="1"/>
  <c r="AL3172" i="1"/>
  <c r="AL3160" i="1"/>
  <c r="AG3160" i="1"/>
  <c r="AG3161" i="1"/>
  <c r="AL3161" i="1"/>
  <c r="AL3191" i="1"/>
  <c r="AG3191" i="1"/>
  <c r="AL3156" i="1"/>
  <c r="AG3156" i="1"/>
  <c r="AL3157" i="1"/>
  <c r="AG3157" i="1"/>
  <c r="AG3097" i="1"/>
  <c r="AL3097" i="1"/>
  <c r="AG3180" i="1"/>
  <c r="AL3180" i="1"/>
  <c r="AL3181" i="1"/>
  <c r="AG3181" i="1"/>
  <c r="AL3174" i="1"/>
  <c r="AG3174" i="1"/>
  <c r="AG3163" i="1"/>
  <c r="AL3163" i="1"/>
  <c r="AL3162" i="1"/>
  <c r="AG3162" i="1"/>
  <c r="AL3165" i="1"/>
  <c r="AG3165" i="1"/>
  <c r="AG3166" i="1"/>
  <c r="AL3166" i="1"/>
  <c r="AG3164" i="1"/>
  <c r="AL3164" i="1"/>
  <c r="AG3175" i="1"/>
  <c r="AL3175" i="1"/>
  <c r="AG3176" i="1"/>
  <c r="AL3176" i="1"/>
  <c r="AG3177" i="1"/>
  <c r="AL3177" i="1"/>
  <c r="AL3167" i="1"/>
  <c r="AG3167" i="1"/>
  <c r="AL3168" i="1"/>
  <c r="AG3168" i="1"/>
  <c r="AL3169" i="1"/>
  <c r="AG3169" i="1"/>
  <c r="AG3159" i="1"/>
  <c r="AL3159" i="1"/>
  <c r="AG3170" i="1"/>
  <c r="AL3170" i="1"/>
  <c r="AG3173" i="1"/>
  <c r="AL3173" i="1"/>
  <c r="AL3071" i="1"/>
  <c r="AG3071" i="1"/>
  <c r="AL3201" i="1"/>
  <c r="AG3201" i="1"/>
  <c r="AG3197" i="1"/>
  <c r="AL3197" i="1"/>
  <c r="AG3198" i="1"/>
  <c r="AL3198" i="1"/>
  <c r="AL3199" i="1"/>
  <c r="AG3199" i="1"/>
  <c r="AL3200" i="1"/>
  <c r="AG3200" i="1"/>
  <c r="AG3154" i="1"/>
  <c r="AL3154" i="1"/>
  <c r="AG3152" i="1"/>
  <c r="AL3152" i="1"/>
  <c r="AG3155" i="1"/>
  <c r="AL3155" i="1"/>
  <c r="AL3210" i="1"/>
  <c r="AG3210" i="1"/>
  <c r="AL3150" i="1"/>
  <c r="AG3150" i="1"/>
  <c r="AL3149" i="1"/>
  <c r="AG3149" i="1"/>
  <c r="AL3092" i="1"/>
  <c r="AG3092" i="1"/>
  <c r="AG3122" i="1"/>
  <c r="AL3122" i="1"/>
  <c r="AG3178" i="1"/>
  <c r="AL3178" i="1"/>
  <c r="AG3179" i="1"/>
  <c r="AL3179" i="1"/>
  <c r="AL3147" i="1"/>
  <c r="AG3147" i="1"/>
  <c r="AL3146" i="1"/>
  <c r="AG3146" i="1"/>
  <c r="AG3145" i="1"/>
  <c r="AL3145" i="1"/>
  <c r="AG3143" i="1"/>
  <c r="AL3143" i="1"/>
  <c r="AL3144" i="1"/>
  <c r="AG3144" i="1"/>
  <c r="AG3190" i="1"/>
  <c r="AL3190" i="1"/>
  <c r="AG3208" i="1"/>
  <c r="AL3208" i="1"/>
  <c r="AG3192" i="1"/>
  <c r="AL3192" i="1"/>
  <c r="AL3193" i="1"/>
  <c r="AG3193" i="1"/>
  <c r="AG3194" i="1"/>
  <c r="AL3194" i="1"/>
  <c r="AL3195" i="1"/>
  <c r="AG3195" i="1"/>
  <c r="AG3125" i="1"/>
  <c r="AL3125" i="1"/>
  <c r="AL3129" i="1"/>
  <c r="AG3129" i="1"/>
  <c r="AG3128" i="1"/>
  <c r="AL3128" i="1"/>
  <c r="AL3127" i="1"/>
  <c r="AG3127" i="1"/>
  <c r="AL3126" i="1"/>
  <c r="AG3126" i="1"/>
  <c r="AG3093" i="1"/>
  <c r="AL3093" i="1"/>
  <c r="AL3100" i="1"/>
  <c r="AG3100" i="1"/>
  <c r="AG3135" i="1"/>
  <c r="AL3135" i="1"/>
  <c r="AL3114" i="1"/>
  <c r="AG3114" i="1"/>
  <c r="AG3113" i="1"/>
  <c r="AL3113" i="1"/>
  <c r="AL3115" i="1"/>
  <c r="AG3115" i="1"/>
  <c r="AG3381" i="1"/>
  <c r="AL3381" i="1"/>
  <c r="AG3380" i="1"/>
  <c r="AL3380" i="1"/>
  <c r="AG3379" i="1"/>
  <c r="AL3379" i="1"/>
  <c r="AG3091" i="1"/>
  <c r="AL3091" i="1"/>
  <c r="AL3119" i="1"/>
  <c r="AG3119" i="1"/>
  <c r="AL3118" i="1"/>
  <c r="AG3118" i="1"/>
  <c r="AG3117" i="1"/>
  <c r="AL3117" i="1"/>
  <c r="AL3098" i="1"/>
  <c r="AG3098" i="1"/>
  <c r="AL3099" i="1"/>
  <c r="AG3099" i="1"/>
  <c r="AL3108" i="1"/>
  <c r="AG3108" i="1"/>
  <c r="AG3109" i="1"/>
  <c r="AL3109" i="1"/>
  <c r="AL3105" i="1"/>
  <c r="AG3105" i="1"/>
  <c r="AG3106" i="1"/>
  <c r="AL3106" i="1"/>
  <c r="AL3107" i="1"/>
  <c r="AG3107" i="1"/>
  <c r="AG3104" i="1"/>
  <c r="AL3104" i="1"/>
  <c r="AL3102" i="1"/>
  <c r="AG3102" i="1"/>
  <c r="AL3103" i="1"/>
  <c r="AG3103" i="1"/>
  <c r="AG3101" i="1"/>
  <c r="AL3101" i="1"/>
  <c r="AL3058" i="1"/>
  <c r="AG3058" i="1"/>
  <c r="AL3057" i="1"/>
  <c r="AG3057" i="1"/>
  <c r="AL3111" i="1"/>
  <c r="AG3111" i="1"/>
  <c r="AL3110" i="1"/>
  <c r="AG3110" i="1"/>
  <c r="AG3053" i="1"/>
  <c r="AL3053" i="1"/>
  <c r="AG3052" i="1"/>
  <c r="AL3052" i="1"/>
  <c r="AL3054" i="1"/>
  <c r="AG3054" i="1"/>
  <c r="AG3073" i="1"/>
  <c r="AL3073" i="1"/>
  <c r="AL3074" i="1"/>
  <c r="AG3074" i="1"/>
  <c r="AG3049" i="1"/>
  <c r="AL3049" i="1"/>
  <c r="AG3116" i="1"/>
  <c r="AL3116" i="1"/>
  <c r="AG3070" i="1"/>
  <c r="AL3070" i="1"/>
  <c r="AL3223" i="1"/>
  <c r="AG3223" i="1"/>
  <c r="AL3069" i="1"/>
  <c r="AG3069" i="1"/>
  <c r="AL3124" i="1"/>
  <c r="AG3124" i="1"/>
  <c r="AL3076" i="1"/>
  <c r="AG3076" i="1"/>
  <c r="AL3003" i="1"/>
  <c r="AG3003" i="1"/>
  <c r="AG3060" i="1"/>
  <c r="AL3060" i="1"/>
  <c r="AL3004" i="1"/>
  <c r="AG3004" i="1"/>
  <c r="AL3002" i="1"/>
  <c r="AG3002" i="1"/>
  <c r="AL3001" i="1"/>
  <c r="AG3001" i="1"/>
  <c r="AG3090" i="1"/>
  <c r="AL3090" i="1"/>
  <c r="AG3046" i="1"/>
  <c r="AL3046" i="1"/>
  <c r="AL3045" i="1"/>
  <c r="AG3045" i="1"/>
  <c r="AL3050" i="1"/>
  <c r="AG3050" i="1"/>
  <c r="AL3047" i="1"/>
  <c r="AG3047" i="1"/>
  <c r="AG3080" i="1"/>
  <c r="AL3080" i="1"/>
  <c r="AG3142" i="1"/>
  <c r="AL3142" i="1"/>
  <c r="AL3044" i="1"/>
  <c r="AG3044" i="1"/>
  <c r="AG3051" i="1"/>
  <c r="AL3051" i="1"/>
  <c r="AL3056" i="1"/>
  <c r="AG3056" i="1"/>
  <c r="AG3055" i="1"/>
  <c r="AL3055" i="1"/>
  <c r="AG3077" i="1"/>
  <c r="AL3077" i="1"/>
  <c r="AL3130" i="1"/>
  <c r="AG3130" i="1"/>
  <c r="AG3040" i="1"/>
  <c r="AL3040" i="1"/>
  <c r="AG3137" i="1"/>
  <c r="AL3137" i="1"/>
  <c r="AG3027" i="1"/>
  <c r="AL3027" i="1"/>
  <c r="AG3028" i="1"/>
  <c r="AL3028" i="1"/>
  <c r="AG3024" i="1"/>
  <c r="AL3024" i="1"/>
  <c r="AL3025" i="1"/>
  <c r="AG3025" i="1"/>
  <c r="AL3026" i="1"/>
  <c r="AG3026" i="1"/>
  <c r="AG3023" i="1"/>
  <c r="AL3023" i="1"/>
  <c r="AL3008" i="1"/>
  <c r="AG3008" i="1"/>
  <c r="AG3009" i="1"/>
  <c r="AL3009" i="1"/>
  <c r="AL3019" i="1"/>
  <c r="AG3019" i="1"/>
  <c r="AL3112" i="1"/>
  <c r="AG3112" i="1"/>
  <c r="AG3018" i="1"/>
  <c r="AL3018" i="1"/>
  <c r="AL2952" i="1"/>
  <c r="AG2952" i="1"/>
  <c r="AG2953" i="1"/>
  <c r="AL2953" i="1"/>
  <c r="AG3063" i="1"/>
  <c r="AL3063" i="1"/>
  <c r="AL3064" i="1"/>
  <c r="AG3064" i="1"/>
  <c r="AG3017" i="1"/>
  <c r="AL3017" i="1"/>
  <c r="AL3014" i="1"/>
  <c r="AG3014" i="1"/>
  <c r="AL3013" i="1"/>
  <c r="AG3013" i="1"/>
  <c r="AG3065" i="1"/>
  <c r="AL3065" i="1"/>
  <c r="AL3005" i="1"/>
  <c r="AG3005" i="1"/>
  <c r="AG3000" i="1"/>
  <c r="AL3000" i="1"/>
  <c r="AL2999" i="1"/>
  <c r="AG2999" i="1"/>
  <c r="AG2958" i="1"/>
  <c r="AL2958" i="1"/>
  <c r="AG2991" i="1"/>
  <c r="AL2991" i="1"/>
  <c r="AL3035" i="1"/>
  <c r="AG3035" i="1"/>
  <c r="AG3037" i="1"/>
  <c r="AL3037" i="1"/>
  <c r="AG3081" i="1"/>
  <c r="AL3081" i="1"/>
  <c r="AL3082" i="1"/>
  <c r="AG3082" i="1"/>
  <c r="AG3083" i="1"/>
  <c r="AL3083" i="1"/>
  <c r="AG3136" i="1"/>
  <c r="AL3136" i="1"/>
  <c r="AG3235" i="1"/>
  <c r="AL3235" i="1"/>
  <c r="AG2956" i="1"/>
  <c r="AL2956" i="1"/>
  <c r="AG3096" i="1"/>
  <c r="AL3096" i="1"/>
  <c r="AL3006" i="1"/>
  <c r="AG3006" i="1"/>
  <c r="AG3034" i="1"/>
  <c r="AL3034" i="1"/>
  <c r="AG3095" i="1"/>
  <c r="AL3095" i="1"/>
  <c r="AG3141" i="1"/>
  <c r="AL3141" i="1"/>
  <c r="AL3088" i="1"/>
  <c r="AG3088" i="1"/>
  <c r="AL3022" i="1"/>
  <c r="AG3022" i="1"/>
  <c r="AG2998" i="1"/>
  <c r="AL2998" i="1"/>
  <c r="AL3068" i="1"/>
  <c r="AG3068" i="1"/>
  <c r="AG3067" i="1"/>
  <c r="AL3067" i="1"/>
  <c r="AG3021" i="1"/>
  <c r="AL3021" i="1"/>
  <c r="AG3020" i="1"/>
  <c r="AL3020" i="1"/>
  <c r="AL3030" i="1"/>
  <c r="AG3030" i="1"/>
  <c r="AL2955" i="1"/>
  <c r="AG2955" i="1"/>
  <c r="AG2954" i="1"/>
  <c r="AL2954" i="1"/>
  <c r="AL2929" i="1"/>
  <c r="AG2929" i="1"/>
  <c r="AG2932" i="1"/>
  <c r="AL2932" i="1"/>
  <c r="AL2928" i="1"/>
  <c r="AG2928" i="1"/>
  <c r="AG2931" i="1"/>
  <c r="AL2931" i="1"/>
  <c r="AL2930" i="1"/>
  <c r="AG2930" i="1"/>
  <c r="AL2935" i="1"/>
  <c r="AG2935" i="1"/>
  <c r="AG2961" i="1"/>
  <c r="AL2961" i="1"/>
  <c r="AG2960" i="1"/>
  <c r="AL2960" i="1"/>
  <c r="AL2984" i="1"/>
  <c r="AG2984" i="1"/>
  <c r="AL2985" i="1"/>
  <c r="AG2985" i="1"/>
  <c r="AG3089" i="1"/>
  <c r="AL3089" i="1"/>
  <c r="AG3042" i="1"/>
  <c r="AL3042" i="1"/>
  <c r="AL3039" i="1"/>
  <c r="AG3039" i="1"/>
  <c r="AG3087" i="1"/>
  <c r="AL3087" i="1"/>
  <c r="AL3085" i="1"/>
  <c r="AG3085" i="1"/>
  <c r="AG3086" i="1"/>
  <c r="AL3086" i="1"/>
  <c r="AG3138" i="1"/>
  <c r="AL3138" i="1"/>
  <c r="AL3140" i="1"/>
  <c r="AG3140" i="1"/>
  <c r="AL3139" i="1"/>
  <c r="AG3139" i="1"/>
  <c r="AG3189" i="1"/>
  <c r="AL3189" i="1"/>
  <c r="AL3188" i="1"/>
  <c r="AG3188" i="1"/>
  <c r="AL2951" i="1"/>
  <c r="AG2951" i="1"/>
  <c r="AG2988" i="1"/>
  <c r="AL2988" i="1"/>
  <c r="AL2987" i="1"/>
  <c r="AG2987" i="1"/>
  <c r="AL2990" i="1"/>
  <c r="AG2990" i="1"/>
  <c r="AL2989" i="1"/>
  <c r="AG2989" i="1"/>
  <c r="AG3031" i="1"/>
  <c r="AL3031" i="1"/>
  <c r="AG3032" i="1"/>
  <c r="AL3032" i="1"/>
  <c r="AG3079" i="1"/>
  <c r="AL3079" i="1"/>
  <c r="AL3078" i="1"/>
  <c r="AG3078" i="1"/>
  <c r="AL3134" i="1"/>
  <c r="AG3134" i="1"/>
  <c r="AG3182" i="1"/>
  <c r="AL3182" i="1"/>
  <c r="AL3131" i="1"/>
  <c r="AG3131" i="1"/>
  <c r="AG3183" i="1"/>
  <c r="AL3183" i="1"/>
  <c r="AG3184" i="1"/>
  <c r="AL3184" i="1"/>
  <c r="AG2986" i="1"/>
  <c r="AL2986" i="1"/>
  <c r="AL2957" i="1"/>
  <c r="AG2957" i="1"/>
  <c r="AL2963" i="1"/>
  <c r="AG2963" i="1"/>
  <c r="AL2919" i="1"/>
  <c r="AG2919" i="1"/>
  <c r="AG2918" i="1"/>
  <c r="AL2918" i="1"/>
  <c r="AL2943" i="1"/>
  <c r="AG2943" i="1"/>
  <c r="AG2944" i="1"/>
  <c r="AL2944" i="1"/>
  <c r="AG2942" i="1"/>
  <c r="AL2942" i="1"/>
  <c r="AL2941" i="1"/>
  <c r="AG2941" i="1"/>
  <c r="AL2939" i="1"/>
  <c r="AG2939" i="1"/>
  <c r="AG2938" i="1"/>
  <c r="AL2938" i="1"/>
  <c r="AL2937" i="1"/>
  <c r="AG2937" i="1"/>
  <c r="AG2950" i="1"/>
  <c r="AL2950" i="1"/>
  <c r="AG2913" i="1"/>
  <c r="AL2913" i="1"/>
  <c r="AG2912" i="1"/>
  <c r="AL2912" i="1"/>
  <c r="AL3048" i="1"/>
  <c r="AG3048" i="1"/>
  <c r="AL2997" i="1"/>
  <c r="AG2997" i="1"/>
  <c r="AG2884" i="1"/>
  <c r="AL2884" i="1"/>
  <c r="AL2889" i="1"/>
  <c r="AG2889" i="1"/>
  <c r="AL2869" i="1"/>
  <c r="AG2869" i="1"/>
  <c r="AL2920" i="1"/>
  <c r="AG2920" i="1"/>
  <c r="AL3059" i="1"/>
  <c r="AG3059" i="1"/>
  <c r="AL2885" i="1"/>
  <c r="AG2885" i="1"/>
  <c r="AL2903" i="1"/>
  <c r="AG2903" i="1"/>
  <c r="AL2907" i="1"/>
  <c r="AG2907" i="1"/>
  <c r="AG2843" i="1"/>
  <c r="AL2843" i="1"/>
  <c r="AG2850" i="1"/>
  <c r="AL2850" i="1"/>
  <c r="AG2851" i="1"/>
  <c r="AL2851" i="1"/>
  <c r="AL2846" i="1"/>
  <c r="AG2846" i="1"/>
  <c r="AG2847" i="1"/>
  <c r="AL2847" i="1"/>
  <c r="AL2848" i="1"/>
  <c r="AG2848" i="1"/>
  <c r="AG2845" i="1"/>
  <c r="AL2845" i="1"/>
  <c r="AG2852" i="1"/>
  <c r="AL2852" i="1"/>
  <c r="AG2849" i="1"/>
  <c r="AL2849" i="1"/>
  <c r="AL2844" i="1"/>
  <c r="AG2844" i="1"/>
  <c r="AL2886" i="1"/>
  <c r="AG2886" i="1"/>
  <c r="AL2911" i="1"/>
  <c r="AG2911" i="1"/>
  <c r="AL2872" i="1"/>
  <c r="AG2872" i="1"/>
  <c r="AL3382" i="1"/>
  <c r="AG3382" i="1"/>
  <c r="AG2949" i="1"/>
  <c r="AL2949" i="1"/>
  <c r="AL2883" i="1"/>
  <c r="AG2883" i="1"/>
  <c r="AG2890" i="1"/>
  <c r="AL2890" i="1"/>
  <c r="AL2993" i="1"/>
  <c r="AG2993" i="1"/>
  <c r="AG2992" i="1"/>
  <c r="AL2992" i="1"/>
  <c r="AG2923" i="1"/>
  <c r="AL2923" i="1"/>
  <c r="AL2922" i="1"/>
  <c r="AG2922" i="1"/>
  <c r="AG2887" i="1"/>
  <c r="AL2887" i="1"/>
  <c r="AG2882" i="1"/>
  <c r="AL2882" i="1"/>
  <c r="AG2878" i="1"/>
  <c r="AL2878" i="1"/>
  <c r="AL2877" i="1"/>
  <c r="AG2877" i="1"/>
  <c r="AG2876" i="1"/>
  <c r="AL2876" i="1"/>
  <c r="AG2874" i="1"/>
  <c r="AL2874" i="1"/>
  <c r="AL2875" i="1"/>
  <c r="AG2875" i="1"/>
  <c r="AG2977" i="1"/>
  <c r="AL2977" i="1"/>
  <c r="AG2972" i="1"/>
  <c r="AL2972" i="1"/>
  <c r="AL2839" i="1"/>
  <c r="AG2839" i="1"/>
  <c r="AL2975" i="1"/>
  <c r="AG2975" i="1"/>
  <c r="AL2842" i="1"/>
  <c r="AG2842" i="1"/>
  <c r="AG3072" i="1"/>
  <c r="AL3072" i="1"/>
  <c r="AG2976" i="1"/>
  <c r="AL2976" i="1"/>
  <c r="AG2894" i="1"/>
  <c r="AL2894" i="1"/>
  <c r="AL2980" i="1"/>
  <c r="AG2980" i="1"/>
  <c r="AG2964" i="1"/>
  <c r="AL2964" i="1"/>
  <c r="AL2967" i="1"/>
  <c r="AG2967" i="1"/>
  <c r="AG2828" i="1"/>
  <c r="AL2828" i="1"/>
  <c r="AL2970" i="1"/>
  <c r="AG2970" i="1"/>
  <c r="AL2968" i="1"/>
  <c r="AG2968" i="1"/>
  <c r="AL2973" i="1"/>
  <c r="AG2973" i="1"/>
  <c r="AG2969" i="1"/>
  <c r="AL2969" i="1"/>
  <c r="AL2974" i="1"/>
  <c r="AG2974" i="1"/>
  <c r="AL2905" i="1"/>
  <c r="AG2905" i="1"/>
  <c r="AL2900" i="1"/>
  <c r="AG2900" i="1"/>
  <c r="AG2898" i="1"/>
  <c r="AL2898" i="1"/>
  <c r="AG2833" i="1"/>
  <c r="AL2833" i="1"/>
  <c r="AG2830" i="1"/>
  <c r="AL2830" i="1"/>
  <c r="AL2840" i="1"/>
  <c r="AG2840" i="1"/>
  <c r="AL2899" i="1"/>
  <c r="AG2899" i="1"/>
  <c r="AL2896" i="1"/>
  <c r="AG2896" i="1"/>
  <c r="AG2841" i="1"/>
  <c r="AL2841" i="1"/>
  <c r="AG2904" i="1"/>
  <c r="AL2904" i="1"/>
  <c r="AG2897" i="1"/>
  <c r="AL2897" i="1"/>
  <c r="AG2909" i="1"/>
  <c r="AL2909" i="1"/>
  <c r="AL2910" i="1"/>
  <c r="AG2910" i="1"/>
  <c r="AL2946" i="1"/>
  <c r="AG2946" i="1"/>
  <c r="AG2945" i="1"/>
  <c r="AL2945" i="1"/>
  <c r="AG2947" i="1"/>
  <c r="AL2947" i="1"/>
  <c r="AG2948" i="1"/>
  <c r="AL2948" i="1"/>
  <c r="AG2981" i="1"/>
  <c r="AL2981" i="1"/>
  <c r="AG3120" i="1"/>
  <c r="AL3120" i="1"/>
  <c r="AG3121" i="1"/>
  <c r="AL3121" i="1"/>
  <c r="AL2983" i="1"/>
  <c r="AG2983" i="1"/>
  <c r="AL2791" i="1"/>
  <c r="AG2791" i="1"/>
  <c r="AG2746" i="1"/>
  <c r="AL2746" i="1"/>
  <c r="AL2747" i="1"/>
  <c r="AG2747" i="1"/>
  <c r="AL2861" i="1"/>
  <c r="AG2861" i="1"/>
  <c r="AL2859" i="1"/>
  <c r="AG2859" i="1"/>
  <c r="AL2858" i="1"/>
  <c r="AG2858" i="1"/>
  <c r="AL2917" i="1"/>
  <c r="AG2917" i="1"/>
  <c r="AL2857" i="1"/>
  <c r="AG2857" i="1"/>
  <c r="AL2827" i="1"/>
  <c r="AG2827" i="1"/>
  <c r="AL2820" i="1"/>
  <c r="AG2820" i="1"/>
  <c r="AL2821" i="1"/>
  <c r="AG2821" i="1"/>
  <c r="AG2822" i="1"/>
  <c r="AL2822" i="1"/>
  <c r="AL2823" i="1"/>
  <c r="AG2823" i="1"/>
  <c r="AG2824" i="1"/>
  <c r="AL2824" i="1"/>
  <c r="AG2825" i="1"/>
  <c r="AL2825" i="1"/>
  <c r="AL2826" i="1"/>
  <c r="AG2826" i="1"/>
  <c r="AL2" i="1"/>
  <c r="AG2" i="1"/>
  <c r="AE2927" i="1"/>
  <c r="AD2927" i="1"/>
  <c r="AE2926" i="1"/>
  <c r="AD2926" i="1"/>
  <c r="AE2925" i="1"/>
  <c r="AD2925" i="1"/>
  <c r="AE2873" i="1"/>
  <c r="AD2873" i="1"/>
  <c r="AE2814" i="1"/>
  <c r="AD2814" i="1"/>
  <c r="AE3033" i="1"/>
  <c r="AD3033" i="1"/>
  <c r="AE2863" i="1"/>
  <c r="AE2864" i="1"/>
  <c r="AE2865" i="1"/>
  <c r="AD2863" i="1"/>
  <c r="AD2864" i="1"/>
  <c r="AD2865" i="1"/>
  <c r="AE2819" i="1"/>
  <c r="AD2819" i="1"/>
  <c r="AE2933" i="1"/>
  <c r="AD2933" i="1"/>
  <c r="AE2934" i="1"/>
  <c r="AD2934" i="1"/>
  <c r="AE2881" i="1"/>
  <c r="AD2881" i="1"/>
  <c r="AE2880" i="1"/>
  <c r="AD2880" i="1"/>
  <c r="AE2818" i="1"/>
  <c r="AD2818" i="1"/>
  <c r="AE2816" i="1"/>
  <c r="AD2816" i="1"/>
  <c r="AE2817" i="1"/>
  <c r="AD2817" i="1"/>
  <c r="AE2815" i="1"/>
  <c r="AD2815" i="1"/>
  <c r="AE2772" i="1"/>
  <c r="AD2772" i="1"/>
  <c r="AE2769" i="1"/>
  <c r="AD2769" i="1"/>
  <c r="AE2771" i="1"/>
  <c r="AD2771" i="1"/>
  <c r="AE2834" i="1"/>
  <c r="AD2834" i="1"/>
  <c r="AE2895" i="1"/>
  <c r="AD2895" i="1"/>
  <c r="AE2901" i="1"/>
  <c r="AD2901" i="1"/>
  <c r="AE2838" i="1"/>
  <c r="AD2838" i="1"/>
  <c r="AE2832" i="1"/>
  <c r="AD2832" i="1"/>
  <c r="AE2831" i="1"/>
  <c r="AD2831" i="1"/>
  <c r="AE2966" i="1"/>
  <c r="AD2966" i="1"/>
  <c r="AE2978" i="1"/>
  <c r="AD2978" i="1"/>
  <c r="AE2971" i="1"/>
  <c r="AD2971" i="1"/>
  <c r="AE2837" i="1"/>
  <c r="AD2837" i="1"/>
  <c r="AE2893" i="1"/>
  <c r="AD2893" i="1"/>
  <c r="AE2965" i="1"/>
  <c r="AD2965" i="1"/>
  <c r="AE2906" i="1"/>
  <c r="AD2906" i="1"/>
  <c r="AE2902" i="1"/>
  <c r="AD2902" i="1"/>
  <c r="AE2836" i="1"/>
  <c r="AD2836" i="1"/>
  <c r="AE2829" i="1"/>
  <c r="AD2829" i="1"/>
  <c r="AE2788" i="1"/>
  <c r="AE2802" i="1"/>
  <c r="AD2802" i="1"/>
  <c r="AE2791" i="1"/>
  <c r="AD2791" i="1"/>
  <c r="AE2862" i="1"/>
  <c r="AD2862" i="1"/>
  <c r="AE2775" i="1"/>
  <c r="AD2775" i="1"/>
  <c r="AE2774" i="1"/>
  <c r="AD2774" i="1"/>
  <c r="AE2783" i="1"/>
  <c r="AD2783" i="1"/>
  <c r="AE2784" i="1"/>
  <c r="AD2784" i="1"/>
  <c r="AE2867" i="1"/>
  <c r="AD2867" i="1"/>
  <c r="AE2803" i="1"/>
  <c r="AD2803" i="1"/>
  <c r="AE2790" i="1"/>
  <c r="AD2790" i="1"/>
  <c r="AE2789" i="1"/>
  <c r="AD2789" i="1"/>
  <c r="AE2765" i="1"/>
  <c r="AD2765" i="1"/>
  <c r="AE2860" i="1"/>
  <c r="AD2860" i="1"/>
  <c r="AE2793" i="1"/>
  <c r="AD2793" i="1"/>
  <c r="AE2782" i="1"/>
  <c r="AD2782" i="1"/>
  <c r="AE2781" i="1"/>
  <c r="AD2781" i="1"/>
  <c r="AE2795" i="1"/>
  <c r="AD2795" i="1"/>
  <c r="AE2794" i="1"/>
  <c r="AD2794" i="1"/>
  <c r="AE2792" i="1"/>
  <c r="AD2792" i="1"/>
  <c r="AE2780" i="1"/>
  <c r="AD2780" i="1"/>
  <c r="AE2727" i="1"/>
  <c r="AD2727" i="1"/>
  <c r="AE2779" i="1"/>
  <c r="AD2779" i="1"/>
  <c r="AE2726" i="1"/>
  <c r="AD2726" i="1"/>
  <c r="AE2750" i="1"/>
  <c r="AD2750" i="1"/>
  <c r="AE2799" i="1"/>
  <c r="AD2799" i="1"/>
  <c r="AE2798" i="1"/>
  <c r="AD2798" i="1"/>
  <c r="AE2797" i="1"/>
  <c r="AD2797" i="1"/>
  <c r="AE2773" i="1"/>
  <c r="AD2773" i="1"/>
  <c r="AD2715" i="1"/>
  <c r="AE2715" i="1"/>
  <c r="AD2717" i="1"/>
  <c r="AE2717" i="1"/>
  <c r="AD2716" i="1"/>
  <c r="AE2716" i="1"/>
  <c r="AD2712" i="1"/>
  <c r="AE2712" i="1"/>
  <c r="AD2714" i="1"/>
  <c r="AE2714" i="1"/>
  <c r="AD2713" i="1"/>
  <c r="AE2713" i="1"/>
  <c r="AE2725" i="1"/>
  <c r="AD2725" i="1"/>
  <c r="AE2724" i="1"/>
  <c r="AD2724" i="1"/>
  <c r="AD2706" i="1"/>
  <c r="AE2706" i="1"/>
  <c r="AE2741" i="1"/>
  <c r="AD2741" i="1"/>
  <c r="AE2777" i="1"/>
  <c r="AD2777" i="1"/>
  <c r="AE2740" i="1"/>
  <c r="AD2740" i="1"/>
  <c r="AE2739" i="1"/>
  <c r="AD2739" i="1"/>
  <c r="AE2728" i="1"/>
  <c r="AD2728" i="1"/>
  <c r="AE2719" i="1"/>
  <c r="AD2719" i="1"/>
  <c r="AE2758" i="1"/>
  <c r="AD2758" i="1"/>
  <c r="AE2804" i="1"/>
  <c r="AD2804" i="1"/>
  <c r="AE2770" i="1"/>
  <c r="AD2770" i="1"/>
  <c r="AE2768" i="1"/>
  <c r="AD2768" i="1"/>
  <c r="AE2698" i="1"/>
  <c r="AD2698" i="1"/>
  <c r="AE2699" i="1"/>
  <c r="AD2699" i="1"/>
  <c r="AE2697" i="1"/>
  <c r="AD2697" i="1"/>
  <c r="AE2754" i="1"/>
  <c r="AD2754" i="1"/>
  <c r="AE2733" i="1"/>
  <c r="AD2733" i="1"/>
  <c r="AE2731" i="1"/>
  <c r="AD2731" i="1"/>
  <c r="AE2732" i="1"/>
  <c r="AD2732" i="1"/>
  <c r="AE2749" i="1"/>
  <c r="AD2749" i="1"/>
  <c r="AE2748" i="1"/>
  <c r="AD2748" i="1"/>
  <c r="AE2747" i="1"/>
  <c r="AD2747" i="1"/>
  <c r="AE2745" i="1"/>
  <c r="AD2745" i="1"/>
  <c r="AE2760" i="1"/>
  <c r="AD2760" i="1"/>
  <c r="AE2721" i="1"/>
  <c r="AD2721" i="1"/>
  <c r="AE2744" i="1"/>
  <c r="AD2744" i="1"/>
  <c r="AE2743" i="1"/>
  <c r="AD2743" i="1"/>
  <c r="AE2742" i="1"/>
  <c r="AD2742" i="1"/>
  <c r="AE2723" i="1"/>
  <c r="AD2723" i="1"/>
  <c r="AE3237" i="1"/>
  <c r="AD3237" i="1"/>
  <c r="AE3236" i="1"/>
  <c r="AD3236" i="1"/>
  <c r="AE3187" i="1"/>
  <c r="AD3187" i="1"/>
  <c r="AE3186" i="1"/>
  <c r="AD3186" i="1"/>
  <c r="AE3084" i="1"/>
  <c r="AD3084" i="1"/>
  <c r="AE3038" i="1"/>
  <c r="AD3038" i="1"/>
  <c r="AE2995" i="1"/>
  <c r="AD2995" i="1"/>
  <c r="AE2994" i="1"/>
  <c r="AD2994" i="1"/>
  <c r="AE2796" i="1"/>
  <c r="AD2796" i="1"/>
  <c r="AE2921" i="1"/>
  <c r="AD2921" i="1"/>
  <c r="AE2751" i="1"/>
  <c r="AD2751" i="1"/>
  <c r="AE2718" i="1"/>
  <c r="AD2718" i="1"/>
  <c r="AE2778" i="1"/>
  <c r="AD2778" i="1"/>
  <c r="AE2722" i="1"/>
  <c r="AD2722" i="1"/>
  <c r="AE2729" i="1"/>
  <c r="AD2729" i="1"/>
  <c r="AE2711" i="1"/>
  <c r="AD2711" i="1"/>
  <c r="AE2720" i="1"/>
  <c r="AD2720" i="1"/>
  <c r="AE2776" i="1"/>
  <c r="AD2776" i="1"/>
  <c r="AE2669" i="1"/>
  <c r="AD2669" i="1"/>
  <c r="AE2668" i="1"/>
  <c r="AD2668" i="1"/>
  <c r="AE2695" i="1"/>
  <c r="AD2695" i="1"/>
  <c r="AE2685" i="1"/>
  <c r="AD2685" i="1"/>
  <c r="AE2684" i="1"/>
  <c r="AD2684" i="1"/>
  <c r="AE2683" i="1"/>
  <c r="AD2683" i="1"/>
  <c r="AE2746" i="1"/>
  <c r="AD2746" i="1"/>
  <c r="AE2682" i="1"/>
  <c r="AD2682" i="1"/>
  <c r="AE2690" i="1"/>
  <c r="AD2690" i="1"/>
  <c r="AE2753" i="1"/>
  <c r="AD2753" i="1"/>
  <c r="AE2752" i="1"/>
  <c r="AD2752" i="1"/>
  <c r="AE2692" i="1"/>
  <c r="AD2692" i="1"/>
  <c r="AE2709" i="1"/>
  <c r="AD2709" i="1"/>
  <c r="AE2681" i="1"/>
  <c r="AD2681" i="1"/>
  <c r="AE2680" i="1"/>
  <c r="AD2680" i="1"/>
  <c r="AE2678" i="1"/>
  <c r="AD2678" i="1"/>
  <c r="AE2676" i="1"/>
  <c r="AD2676" i="1"/>
  <c r="AE2679" i="1"/>
  <c r="AD2679" i="1"/>
  <c r="AE3094" i="1"/>
  <c r="AD3094" i="1"/>
  <c r="AE2924" i="1"/>
  <c r="AD2924" i="1"/>
  <c r="AE2800" i="1"/>
  <c r="AD2800" i="1"/>
  <c r="AE2801" i="1"/>
  <c r="AD2801" i="1"/>
  <c r="AE2696" i="1"/>
  <c r="AD2696" i="1"/>
  <c r="AE2659" i="1"/>
  <c r="AD2659" i="1"/>
  <c r="AE2704" i="1"/>
  <c r="AD2704" i="1"/>
  <c r="AE2702" i="1"/>
  <c r="AD2702" i="1"/>
  <c r="AE2703" i="1"/>
  <c r="AD2703" i="1"/>
  <c r="AE2701" i="1"/>
  <c r="AD2701" i="1"/>
  <c r="AE2705" i="1"/>
  <c r="AD2705" i="1"/>
  <c r="AE2700" i="1"/>
  <c r="AD2700" i="1"/>
  <c r="AE2673" i="1"/>
  <c r="AD2673" i="1"/>
  <c r="AE2671" i="1"/>
  <c r="AD2671" i="1"/>
  <c r="AE2730" i="1"/>
  <c r="AD2730" i="1"/>
  <c r="AE2672" i="1"/>
  <c r="AD2672" i="1"/>
  <c r="AE2667" i="1"/>
  <c r="AD2667" i="1"/>
  <c r="AE2666" i="1"/>
  <c r="AD2666" i="1"/>
  <c r="AE2665" i="1"/>
  <c r="AD2665" i="1"/>
  <c r="AE2617" i="1"/>
  <c r="AD2617" i="1"/>
  <c r="AE2670" i="1"/>
  <c r="AD2670" i="1"/>
  <c r="AE2652" i="1"/>
  <c r="AD2652" i="1"/>
  <c r="AE2688" i="1"/>
  <c r="AD2688" i="1"/>
  <c r="AE2686" i="1"/>
  <c r="AD2686" i="1"/>
  <c r="AE2689" i="1"/>
  <c r="AD2689" i="1"/>
  <c r="AE2687" i="1"/>
  <c r="AD2687" i="1"/>
  <c r="AE2636" i="1"/>
  <c r="AD2636" i="1"/>
  <c r="AE2635" i="1"/>
  <c r="AD2635" i="1"/>
  <c r="AE2634" i="1"/>
  <c r="AD2634" i="1"/>
  <c r="AE2633" i="1"/>
  <c r="AD2633" i="1"/>
  <c r="AE2632" i="1"/>
  <c r="AD2632" i="1"/>
  <c r="AE2627" i="1"/>
  <c r="AD2627" i="1"/>
  <c r="AE2628" i="1"/>
  <c r="AD2628" i="1"/>
  <c r="AE2629" i="1"/>
  <c r="AD2629" i="1"/>
  <c r="AE2603" i="1"/>
  <c r="AD2603" i="1"/>
  <c r="AE2604" i="1"/>
  <c r="AD2604" i="1"/>
  <c r="AE2631" i="1"/>
  <c r="AD2631" i="1"/>
  <c r="AE2677" i="1"/>
  <c r="AD2677" i="1"/>
  <c r="AE2691" i="1"/>
  <c r="AD2691" i="1"/>
  <c r="AE2621" i="1"/>
  <c r="AD2621" i="1"/>
  <c r="AE2664" i="1"/>
  <c r="AD2664" i="1"/>
  <c r="AE2663" i="1"/>
  <c r="AD2663" i="1"/>
  <c r="AE2662" i="1"/>
  <c r="AD2662" i="1"/>
  <c r="AE2661" i="1"/>
  <c r="AD2661" i="1"/>
  <c r="AE2614" i="1"/>
  <c r="AD2614" i="1"/>
  <c r="AE2605" i="1"/>
  <c r="AD2605" i="1"/>
  <c r="AE2572" i="1"/>
  <c r="AD2572" i="1"/>
  <c r="AE2618" i="1"/>
  <c r="AD2618" i="1"/>
  <c r="AE2642" i="1"/>
  <c r="AD2642" i="1"/>
  <c r="AE2734" i="1"/>
  <c r="AD2734" i="1"/>
  <c r="AE2658" i="1"/>
  <c r="AD2658" i="1"/>
  <c r="AE2657" i="1"/>
  <c r="AD2657" i="1"/>
  <c r="AE2620" i="1"/>
  <c r="AD2620" i="1"/>
  <c r="AE2619" i="1"/>
  <c r="AD2619" i="1"/>
  <c r="AE2625" i="1"/>
  <c r="AE2674" i="1"/>
  <c r="AD2625" i="1"/>
  <c r="AD2674" i="1"/>
  <c r="AE2855" i="1"/>
  <c r="AD2855" i="1"/>
  <c r="AE2854" i="1"/>
  <c r="AD2854" i="1"/>
  <c r="AE2853" i="1"/>
  <c r="AD2853" i="1"/>
  <c r="AE2787" i="1"/>
  <c r="AE2786" i="1"/>
  <c r="AD2786" i="1"/>
  <c r="AE2785" i="1"/>
  <c r="AD2785" i="1"/>
  <c r="AE2737" i="1"/>
  <c r="AD2737" i="1"/>
  <c r="AE2736" i="1"/>
  <c r="AD2736" i="1"/>
  <c r="AE2735" i="1"/>
  <c r="AD2735" i="1"/>
  <c r="AE2738" i="1"/>
  <c r="AD2738" i="1"/>
  <c r="AE2623" i="1"/>
  <c r="AD2623" i="1"/>
  <c r="AE2622" i="1"/>
  <c r="AD2622" i="1"/>
  <c r="AE2645" i="1"/>
  <c r="AD2645" i="1"/>
  <c r="AE2870" i="1"/>
  <c r="AD2870" i="1"/>
  <c r="AE2868" i="1"/>
  <c r="AD2868" i="1"/>
  <c r="AE2808" i="1"/>
  <c r="AD2808" i="1"/>
  <c r="AE2807" i="1"/>
  <c r="AD2807" i="1"/>
  <c r="AE2806" i="1"/>
  <c r="AD2806" i="1"/>
  <c r="AE2763" i="1"/>
  <c r="AD2763" i="1"/>
  <c r="AE2764" i="1"/>
  <c r="AD2764" i="1"/>
  <c r="AE2762" i="1"/>
  <c r="AD2762" i="1"/>
  <c r="AE2710" i="1"/>
  <c r="AD2710" i="1"/>
  <c r="AE2643" i="1"/>
  <c r="AD2643" i="1"/>
  <c r="AE2600" i="1"/>
  <c r="AD2600" i="1"/>
  <c r="AE2601" i="1"/>
  <c r="AD2601" i="1"/>
  <c r="AE2599" i="1"/>
  <c r="AD2599" i="1"/>
  <c r="AE2598" i="1"/>
  <c r="AD2598" i="1"/>
  <c r="AE2761" i="1"/>
  <c r="AD2761" i="1"/>
  <c r="AE2707" i="1"/>
  <c r="AD2707" i="1"/>
  <c r="AE2708" i="1"/>
  <c r="AD2708" i="1"/>
  <c r="AD2573" i="1"/>
  <c r="AE2573" i="1"/>
  <c r="AD2574" i="1"/>
  <c r="AE2574" i="1"/>
  <c r="AD2575" i="1"/>
  <c r="AE2575" i="1"/>
  <c r="AD2594" i="1"/>
  <c r="AE2594" i="1"/>
  <c r="AE2496" i="1"/>
  <c r="AE2478" i="1"/>
  <c r="AE2501" i="1"/>
  <c r="AE2502" i="1"/>
  <c r="AD2496" i="1"/>
  <c r="AD2478" i="1"/>
  <c r="AD2501" i="1"/>
  <c r="AD2502" i="1"/>
  <c r="AE2675" i="1"/>
  <c r="AD2675" i="1"/>
  <c r="AE2626" i="1"/>
  <c r="AD2626" i="1"/>
  <c r="AE2582" i="1"/>
  <c r="AD2582" i="1"/>
  <c r="AE2571" i="1"/>
  <c r="AD2571" i="1"/>
  <c r="AE2616" i="1"/>
  <c r="AD2616" i="1"/>
  <c r="AE2615" i="1"/>
  <c r="AD2615" i="1"/>
  <c r="AE2585" i="1"/>
  <c r="AD2585" i="1"/>
  <c r="AE2584" i="1"/>
  <c r="AD2584" i="1"/>
  <c r="AE2553" i="1"/>
  <c r="AD2553" i="1"/>
  <c r="AE2580" i="1"/>
  <c r="AD2580" i="1"/>
  <c r="AE2579" i="1"/>
  <c r="AD2579" i="1"/>
  <c r="AE2630" i="1"/>
  <c r="AD2630" i="1"/>
  <c r="AE2578" i="1"/>
  <c r="AD2578" i="1"/>
  <c r="AE2591" i="1"/>
  <c r="AD2591" i="1"/>
  <c r="AE2554" i="1"/>
  <c r="AD2554" i="1"/>
  <c r="AE2552" i="1"/>
  <c r="AD2552" i="1"/>
  <c r="AE2550" i="1"/>
  <c r="AD2550" i="1"/>
  <c r="AE2586" i="1"/>
  <c r="AD2586" i="1"/>
  <c r="AE2583" i="1"/>
  <c r="AD2583" i="1"/>
  <c r="AE2581" i="1"/>
  <c r="AD2581" i="1"/>
  <c r="AE2551" i="1"/>
  <c r="AD2551" i="1"/>
  <c r="AE2644" i="1"/>
  <c r="AD2644" i="1"/>
  <c r="AE2593" i="1"/>
  <c r="AD2593" i="1"/>
  <c r="AE2592" i="1"/>
  <c r="AD2592" i="1"/>
  <c r="AE2648" i="1"/>
  <c r="AD2648" i="1"/>
  <c r="AE2767" i="1"/>
  <c r="AD2767" i="1"/>
  <c r="AE2766" i="1"/>
  <c r="AD2766" i="1"/>
  <c r="AE2647" i="1"/>
  <c r="AD2647" i="1"/>
  <c r="AE2646" i="1"/>
  <c r="AD2646" i="1"/>
  <c r="AE2596" i="1"/>
  <c r="AD2596" i="1"/>
  <c r="AE2597" i="1"/>
  <c r="AD2597" i="1"/>
  <c r="AE2660" i="1"/>
  <c r="AD2660" i="1"/>
  <c r="AE2640" i="1"/>
  <c r="AD2640" i="1"/>
  <c r="AE2639" i="1"/>
  <c r="AD2639" i="1"/>
  <c r="AE2638" i="1"/>
  <c r="AD2638" i="1"/>
  <c r="AE2637" i="1"/>
  <c r="AD2637" i="1"/>
  <c r="AE2641" i="1"/>
  <c r="AD2641" i="1"/>
  <c r="AE2611" i="1"/>
  <c r="AD2611" i="1"/>
  <c r="AE2655" i="1"/>
  <c r="AD2655" i="1"/>
  <c r="AE2559" i="1"/>
  <c r="AD2559" i="1"/>
  <c r="AE2608" i="1"/>
  <c r="AD2608" i="1"/>
  <c r="AE2624" i="1"/>
  <c r="AD2624" i="1"/>
  <c r="AE2577" i="1"/>
  <c r="AD2577" i="1"/>
  <c r="AD2576" i="1"/>
  <c r="AE2576" i="1"/>
  <c r="AE2649" i="1"/>
  <c r="AD2649" i="1"/>
  <c r="AE2651" i="1"/>
  <c r="AD2651" i="1"/>
  <c r="AE2563" i="1"/>
  <c r="AD2563" i="1"/>
  <c r="AE2650" i="1"/>
  <c r="AD2650" i="1"/>
  <c r="AE2570" i="1"/>
  <c r="AD2570" i="1"/>
  <c r="AE2524" i="1"/>
  <c r="AE2523" i="1"/>
  <c r="AE2522" i="1"/>
  <c r="AD2524" i="1"/>
  <c r="AD2523" i="1"/>
  <c r="AD2522" i="1"/>
  <c r="AE2587" i="1"/>
  <c r="AE2590" i="1"/>
  <c r="AE2589" i="1"/>
  <c r="AE2588" i="1"/>
  <c r="AD2587" i="1"/>
  <c r="AD2590" i="1"/>
  <c r="AD2589" i="1"/>
  <c r="AD2588" i="1"/>
  <c r="AE2521" i="1"/>
  <c r="AD2521" i="1"/>
  <c r="AE2530" i="1"/>
  <c r="AD2530" i="1"/>
  <c r="AE2520" i="1"/>
  <c r="AD2520" i="1"/>
  <c r="AE2536" i="1"/>
  <c r="AD2536" i="1"/>
  <c r="AE2535" i="1"/>
  <c r="AD2535" i="1"/>
  <c r="AE2509" i="1"/>
  <c r="AD2509" i="1"/>
  <c r="AE2508" i="1"/>
  <c r="AD2508" i="1"/>
  <c r="AE2507" i="1"/>
  <c r="AD2507" i="1"/>
  <c r="AE2545" i="1"/>
  <c r="AE2546" i="1"/>
  <c r="AE2544" i="1"/>
  <c r="AE2543" i="1"/>
  <c r="AD2545" i="1"/>
  <c r="AD2546" i="1"/>
  <c r="AD2544" i="1"/>
  <c r="AD2543" i="1"/>
  <c r="AE2566" i="1"/>
  <c r="AD2566" i="1"/>
  <c r="AE2613" i="1"/>
  <c r="AD2613" i="1"/>
  <c r="AE2612" i="1"/>
  <c r="AD2612" i="1"/>
  <c r="AE2565" i="1"/>
  <c r="AD2565" i="1"/>
  <c r="AE2564" i="1"/>
  <c r="AD2564" i="1"/>
  <c r="AE2516" i="1"/>
  <c r="AD2516" i="1"/>
  <c r="AE2534" i="1"/>
  <c r="AD2534" i="1"/>
  <c r="AE2531" i="1"/>
  <c r="AE2533" i="1"/>
  <c r="AE2532" i="1"/>
  <c r="AD2531" i="1"/>
  <c r="AD2533" i="1"/>
  <c r="AD2532" i="1"/>
  <c r="AE2547" i="1"/>
  <c r="AD2547" i="1"/>
  <c r="AE2529" i="1"/>
  <c r="AD2529" i="1"/>
  <c r="AE2514" i="1"/>
  <c r="AD2514" i="1"/>
  <c r="AE2656" i="1"/>
  <c r="AD2656" i="1"/>
  <c r="AE2610" i="1"/>
  <c r="AD2610" i="1"/>
  <c r="AE2528" i="1"/>
  <c r="AD2528" i="1"/>
  <c r="AD2602" i="1"/>
  <c r="AE2602" i="1"/>
  <c r="AE2527" i="1"/>
  <c r="AD2527" i="1"/>
  <c r="AE2542" i="1"/>
  <c r="AD2542" i="1"/>
  <c r="AE2526" i="1"/>
  <c r="AD2526" i="1"/>
  <c r="AD2541" i="1"/>
  <c r="AE2541" i="1"/>
  <c r="AD2540" i="1"/>
  <c r="AE2540" i="1"/>
  <c r="AD2539" i="1"/>
  <c r="AE2539" i="1"/>
  <c r="AD2538" i="1"/>
  <c r="AE2538" i="1"/>
  <c r="AD2537" i="1"/>
  <c r="AE2537" i="1"/>
  <c r="AE2609" i="1"/>
  <c r="AD2609" i="1"/>
  <c r="AE2525" i="1"/>
  <c r="AD2525" i="1"/>
  <c r="AE2493" i="1"/>
  <c r="AD2493" i="1"/>
  <c r="AE2500" i="1"/>
  <c r="AD2500" i="1"/>
  <c r="AE2548" i="1"/>
  <c r="AD2548" i="1"/>
  <c r="AD2494" i="1"/>
  <c r="AE2494" i="1"/>
  <c r="AE2495" i="1"/>
  <c r="AD2495" i="1"/>
  <c r="AE2492" i="1"/>
  <c r="AD2492" i="1"/>
  <c r="AE2491" i="1"/>
  <c r="AD2491" i="1"/>
  <c r="AE2490" i="1"/>
  <c r="AD2490" i="1"/>
  <c r="AE2486" i="1"/>
  <c r="AD2486" i="1"/>
  <c r="AE2511" i="1"/>
  <c r="AD2511" i="1"/>
  <c r="AE2510" i="1"/>
  <c r="AD2510" i="1"/>
  <c r="AE2469" i="1"/>
  <c r="AD2469" i="1"/>
  <c r="AE2468" i="1"/>
  <c r="AD2468" i="1"/>
  <c r="AE2488" i="1"/>
  <c r="AD2488" i="1"/>
  <c r="AD2487" i="1"/>
  <c r="AE2487" i="1"/>
  <c r="AE2472" i="1"/>
  <c r="AD2472" i="1"/>
  <c r="AE2485" i="1"/>
  <c r="AD2485" i="1"/>
  <c r="AE2484" i="1"/>
  <c r="AD2484" i="1"/>
  <c r="AE2562" i="1"/>
  <c r="AD2562" i="1"/>
  <c r="AE2561" i="1"/>
  <c r="AD2561" i="1"/>
  <c r="AE2560" i="1"/>
  <c r="AD2560" i="1"/>
  <c r="AE2513" i="1"/>
  <c r="AD2513" i="1"/>
  <c r="AE2512" i="1"/>
  <c r="AD2512" i="1"/>
  <c r="AE2866" i="1"/>
  <c r="AD2866" i="1"/>
  <c r="AE2757" i="1"/>
  <c r="AD2757" i="1"/>
  <c r="AE2756" i="1"/>
  <c r="AD2756" i="1"/>
  <c r="AE2755" i="1"/>
  <c r="AD2755" i="1"/>
  <c r="AE2462" i="1"/>
  <c r="AD2462" i="1"/>
  <c r="AE2694" i="1"/>
  <c r="AD2694" i="1"/>
  <c r="AE2693" i="1"/>
  <c r="AD2693" i="1"/>
  <c r="AE2595" i="1"/>
  <c r="AD2595" i="1"/>
  <c r="AE2489" i="1"/>
  <c r="AD2489" i="1"/>
  <c r="AE2499" i="1"/>
  <c r="AD2499" i="1"/>
  <c r="AE2498" i="1"/>
  <c r="AD2498" i="1"/>
  <c r="AE2444" i="1"/>
  <c r="AD2444" i="1"/>
  <c r="AE2445" i="1"/>
  <c r="AD2445" i="1"/>
  <c r="AE2497" i="1"/>
  <c r="AD2497" i="1"/>
  <c r="AE2515" i="1"/>
  <c r="AD2515" i="1"/>
  <c r="AE2474" i="1"/>
  <c r="AD2474" i="1"/>
  <c r="AE2473" i="1"/>
  <c r="AD2473" i="1"/>
  <c r="AE2461" i="1"/>
  <c r="AD2461" i="1"/>
  <c r="AE2414" i="1"/>
  <c r="AD2414" i="1"/>
  <c r="AD2439" i="1"/>
  <c r="AE2439" i="1"/>
  <c r="AD2438" i="1"/>
  <c r="AE2438" i="1"/>
  <c r="AD2437" i="1"/>
  <c r="AE2437" i="1"/>
  <c r="AD2424" i="1"/>
  <c r="AE2424" i="1"/>
  <c r="AD2423" i="1"/>
  <c r="AE2423" i="1"/>
  <c r="AD2422" i="1"/>
  <c r="AE2422" i="1"/>
  <c r="AD2421" i="1"/>
  <c r="AE2421" i="1"/>
  <c r="AD2471" i="1"/>
  <c r="AE2471" i="1"/>
  <c r="AE2451" i="1"/>
  <c r="AD2451" i="1"/>
  <c r="AE2436" i="1"/>
  <c r="AD2436" i="1"/>
  <c r="AE2435" i="1"/>
  <c r="AD2435" i="1"/>
  <c r="AD2434" i="1"/>
  <c r="AE2434" i="1"/>
  <c r="AE2504" i="1"/>
  <c r="AD2504" i="1"/>
  <c r="AE2549" i="1"/>
  <c r="AD2549" i="1"/>
  <c r="AE2503" i="1"/>
  <c r="AD2503" i="1"/>
  <c r="AE2454" i="1"/>
  <c r="AE2455" i="1"/>
  <c r="AD2454" i="1"/>
  <c r="AD2455" i="1"/>
  <c r="AD2415" i="1"/>
  <c r="AE2415" i="1"/>
  <c r="AD2195" i="1"/>
  <c r="AD2479" i="1"/>
  <c r="AE2195" i="1"/>
  <c r="AE2479" i="1"/>
  <c r="AE2443" i="1"/>
  <c r="AE2442" i="1"/>
  <c r="AE2441" i="1"/>
  <c r="AD2443" i="1"/>
  <c r="AD2442" i="1"/>
  <c r="AD2441" i="1"/>
  <c r="AD2394" i="1"/>
  <c r="AE2394" i="1"/>
  <c r="AD2393" i="1"/>
  <c r="AE2393" i="1"/>
  <c r="AD2392" i="1"/>
  <c r="AE2392" i="1"/>
  <c r="AD2391" i="1"/>
  <c r="AE2391" i="1"/>
  <c r="AD2380" i="1"/>
  <c r="AE2380" i="1"/>
  <c r="AD2379" i="1"/>
  <c r="AE2379" i="1"/>
  <c r="AD2402" i="1"/>
  <c r="AE2402" i="1"/>
  <c r="AD2371" i="1"/>
  <c r="AE2371" i="1"/>
  <c r="AD2556" i="1"/>
  <c r="AD2558" i="1"/>
  <c r="AD2607" i="1"/>
  <c r="AE2556" i="1"/>
  <c r="AE2558" i="1"/>
  <c r="AE2607" i="1"/>
  <c r="AD2506" i="1"/>
  <c r="AE2506" i="1"/>
  <c r="AD2505" i="1"/>
  <c r="AE2505" i="1"/>
  <c r="AD2555" i="1"/>
  <c r="AE2555" i="1"/>
  <c r="AD2606" i="1"/>
  <c r="AE2606" i="1"/>
  <c r="AD2557" i="1"/>
  <c r="AE2557" i="1"/>
  <c r="AD2805" i="1"/>
  <c r="AD2654" i="1"/>
  <c r="AE2805" i="1"/>
  <c r="AE2654" i="1"/>
  <c r="AD2653" i="1"/>
  <c r="AE2653" i="1"/>
  <c r="AD2403" i="1"/>
  <c r="AE2403" i="1"/>
  <c r="AE2368" i="1"/>
  <c r="AD2368" i="1"/>
  <c r="AD2377" i="1"/>
  <c r="AE2377" i="1"/>
  <c r="AD2419" i="1"/>
  <c r="AE2419" i="1"/>
  <c r="AD2365" i="1"/>
  <c r="AE2365" i="1"/>
  <c r="AD2376" i="1"/>
  <c r="AE2376" i="1"/>
  <c r="AE2568" i="1"/>
  <c r="AD2568" i="1"/>
  <c r="AE2567" i="1"/>
  <c r="AD2567" i="1"/>
  <c r="AE2519" i="1"/>
  <c r="AD2519" i="1"/>
  <c r="AE2518" i="1"/>
  <c r="AD2518" i="1"/>
  <c r="AE2517" i="1"/>
  <c r="AD2517" i="1"/>
  <c r="AE2477" i="1"/>
  <c r="AD2477" i="1"/>
  <c r="AE2476" i="1"/>
  <c r="AD2476" i="1"/>
  <c r="AE2475" i="1"/>
  <c r="AD2475" i="1"/>
  <c r="AE2418" i="1"/>
  <c r="AD2418" i="1"/>
  <c r="AE2417" i="1"/>
  <c r="AD2417" i="1"/>
  <c r="AE2370" i="1"/>
  <c r="AD2370" i="1"/>
  <c r="AE2369" i="1"/>
  <c r="AD2369" i="1"/>
  <c r="AE2416" i="1"/>
  <c r="AD2416" i="1"/>
  <c r="AD2333" i="1"/>
  <c r="AE2333" i="1"/>
  <c r="AE2447" i="1"/>
  <c r="AE2400" i="1"/>
  <c r="AD2447" i="1"/>
  <c r="AD2400" i="1"/>
  <c r="AD2420" i="1"/>
  <c r="AE2420" i="1"/>
  <c r="AD2375" i="1"/>
  <c r="AE2375" i="1"/>
  <c r="AE2367" i="1"/>
  <c r="AD2367" i="1"/>
  <c r="AE2335" i="1"/>
  <c r="AD2335" i="1"/>
  <c r="AE2334" i="1"/>
  <c r="AD2334" i="1"/>
  <c r="AE2397" i="1"/>
  <c r="AD2397" i="1"/>
  <c r="AE2396" i="1"/>
  <c r="AD2396" i="1"/>
  <c r="AE2372" i="1"/>
  <c r="AD2372" i="1"/>
  <c r="AD2433" i="1"/>
  <c r="AE2433" i="1"/>
  <c r="AD2453" i="1"/>
  <c r="AE2453" i="1"/>
  <c r="AE2481" i="1"/>
  <c r="AE2483" i="1"/>
  <c r="AE2482" i="1"/>
  <c r="AD2481" i="1"/>
  <c r="AD2483" i="1"/>
  <c r="AD2482" i="1"/>
  <c r="AE2480" i="1"/>
  <c r="AD2480" i="1"/>
  <c r="AE2389" i="1"/>
  <c r="AD2389" i="1"/>
  <c r="AE2390" i="1"/>
  <c r="AD2390" i="1"/>
  <c r="AD2337" i="1"/>
  <c r="AE2337" i="1"/>
  <c r="AD2336" i="1"/>
  <c r="AE2336" i="1"/>
  <c r="AD2405" i="1"/>
  <c r="AE2405" i="1"/>
  <c r="AD2315" i="1"/>
  <c r="AE2315" i="1"/>
  <c r="AD2408" i="1"/>
  <c r="AE2408" i="1"/>
  <c r="AD2407" i="1"/>
  <c r="AE2407" i="1"/>
  <c r="AD2366" i="1"/>
  <c r="AE2366" i="1"/>
  <c r="AD2406" i="1"/>
  <c r="AE2406" i="1"/>
  <c r="AD2359" i="1"/>
  <c r="AE2359" i="1"/>
  <c r="AD2373" i="1"/>
  <c r="AE2373" i="1"/>
  <c r="AD2348" i="1"/>
  <c r="AD2347" i="1"/>
  <c r="AE2348" i="1"/>
  <c r="AE2347" i="1"/>
  <c r="AD2358" i="1"/>
  <c r="AE2358" i="1"/>
  <c r="AD2313" i="1"/>
  <c r="AE2313" i="1"/>
  <c r="AE2399" i="1"/>
  <c r="AE2398" i="1"/>
  <c r="AD2399" i="1"/>
  <c r="AD2398" i="1"/>
  <c r="AD2342" i="1"/>
  <c r="AE2342" i="1"/>
  <c r="AD2341" i="1"/>
  <c r="AE2341" i="1"/>
  <c r="AD2340" i="1"/>
  <c r="AE2340" i="1"/>
  <c r="AD2339" i="1"/>
  <c r="AE2339" i="1"/>
  <c r="AD2338" i="1"/>
  <c r="AE2338" i="1"/>
  <c r="AD2353" i="1"/>
  <c r="AE2353" i="1"/>
  <c r="AD2467" i="1"/>
  <c r="AE2467" i="1"/>
  <c r="AD2466" i="1"/>
  <c r="AE2466" i="1"/>
  <c r="AD2465" i="1"/>
  <c r="AE2465" i="1"/>
  <c r="AD2464" i="1"/>
  <c r="AE2464" i="1"/>
  <c r="AD2463" i="1"/>
  <c r="AE2463" i="1"/>
  <c r="AD2460" i="1"/>
  <c r="AE2460" i="1"/>
  <c r="AD2459" i="1"/>
  <c r="AE2459" i="1"/>
  <c r="AE2458" i="1"/>
  <c r="AD2458" i="1"/>
  <c r="AE2457" i="1"/>
  <c r="AD2457" i="1"/>
  <c r="AE2456" i="1"/>
  <c r="AD2456" i="1"/>
  <c r="AE2322" i="1"/>
  <c r="AD2322" i="1"/>
  <c r="AE2288" i="1"/>
  <c r="AD2288" i="1"/>
  <c r="AE2413" i="1"/>
  <c r="AD2413" i="1"/>
  <c r="AE2412" i="1"/>
  <c r="AD2412" i="1"/>
  <c r="AE2411" i="1"/>
  <c r="AD2411" i="1"/>
  <c r="AE2410" i="1"/>
  <c r="AD2410" i="1"/>
  <c r="AE2409" i="1"/>
  <c r="AD2409" i="1"/>
  <c r="AE2401" i="1"/>
  <c r="AE2448" i="1"/>
  <c r="AE2352" i="1"/>
  <c r="AE2349" i="1"/>
  <c r="AD2401" i="1"/>
  <c r="AD2448" i="1"/>
  <c r="AD2352" i="1"/>
  <c r="AD2349" i="1"/>
  <c r="AE2364" i="1"/>
  <c r="AD2364" i="1"/>
  <c r="AE2363" i="1"/>
  <c r="AD2363" i="1"/>
  <c r="AE2362" i="1"/>
  <c r="AD2362" i="1"/>
  <c r="AE2361" i="1"/>
  <c r="AD2361" i="1"/>
  <c r="AE2360" i="1"/>
  <c r="AD2360" i="1"/>
  <c r="AE2320" i="1"/>
  <c r="AD2320" i="1"/>
  <c r="AE2319" i="1"/>
  <c r="AD2319" i="1"/>
  <c r="AE2318" i="1"/>
  <c r="AD2318" i="1"/>
  <c r="AE2317" i="1"/>
  <c r="AD2317" i="1"/>
  <c r="AE2316" i="1"/>
  <c r="AD2316" i="1"/>
  <c r="AE2569" i="1"/>
  <c r="AD2569" i="1"/>
  <c r="AE2321" i="1"/>
  <c r="AD2321" i="1"/>
  <c r="AD2328" i="1"/>
  <c r="AE2328" i="1"/>
  <c r="AD2329" i="1"/>
  <c r="AE2329" i="1"/>
  <c r="AD2327" i="1"/>
  <c r="AE2327" i="1"/>
  <c r="AD2357" i="1"/>
  <c r="AE2357" i="1"/>
  <c r="AD2378" i="1"/>
  <c r="AE2378" i="1"/>
  <c r="AD2326" i="1"/>
  <c r="AE2326" i="1"/>
  <c r="AE2325" i="1"/>
  <c r="AD2325" i="1"/>
  <c r="AD2324" i="1"/>
  <c r="AE2324" i="1"/>
  <c r="AD2323" i="1"/>
  <c r="AE2323" i="1"/>
  <c r="AE2291" i="1"/>
  <c r="AE2292" i="1"/>
  <c r="AD2291" i="1"/>
  <c r="AD2292" i="1"/>
  <c r="AE2314" i="1"/>
  <c r="AD2314" i="1"/>
  <c r="AE2289" i="1"/>
  <c r="AD2289" i="1"/>
  <c r="AE2346" i="1"/>
  <c r="AE2345" i="1"/>
  <c r="AE2344" i="1"/>
  <c r="AE2343" i="1"/>
  <c r="AD2346" i="1"/>
  <c r="AD2345" i="1"/>
  <c r="AD2344" i="1"/>
  <c r="AD2343" i="1"/>
  <c r="AE2276" i="1"/>
  <c r="AD2276" i="1"/>
  <c r="AE2272" i="1"/>
  <c r="AD2272" i="1"/>
  <c r="AE2299" i="1"/>
  <c r="AD2299" i="1"/>
  <c r="AE2275" i="1"/>
  <c r="AD2275" i="1"/>
  <c r="AE2274" i="1"/>
  <c r="AD2274" i="1"/>
  <c r="AE2279" i="1"/>
  <c r="AD2279" i="1"/>
  <c r="AD2280" i="1"/>
  <c r="AE2280" i="1"/>
  <c r="AD2278" i="1"/>
  <c r="AE2278" i="1"/>
  <c r="AD2281" i="1"/>
  <c r="AE2281" i="1"/>
  <c r="AD2298" i="1"/>
  <c r="AE2298" i="1"/>
  <c r="AE2309" i="1"/>
  <c r="AD2309" i="1"/>
  <c r="AD2331" i="1"/>
  <c r="AD2332" i="1"/>
  <c r="AD2330" i="1"/>
  <c r="AD2283" i="1"/>
  <c r="AD2284" i="1"/>
  <c r="AD2282" i="1"/>
  <c r="AD2382" i="1"/>
  <c r="AD2286" i="1"/>
  <c r="AD2381" i="1"/>
  <c r="AD2431" i="1"/>
  <c r="AD2387" i="1"/>
  <c r="AD2428" i="1"/>
  <c r="AD2384" i="1"/>
  <c r="AD2386" i="1"/>
  <c r="AD2383" i="1"/>
  <c r="AD2426" i="1"/>
  <c r="AD2427" i="1"/>
  <c r="AD2287" i="1"/>
  <c r="AD2385" i="1"/>
  <c r="AD2432" i="1"/>
  <c r="AD2388" i="1"/>
  <c r="AD2430" i="1"/>
  <c r="AD2429" i="1"/>
  <c r="AD2285" i="1"/>
  <c r="AE2331" i="1"/>
  <c r="AE2332" i="1"/>
  <c r="AE2330" i="1"/>
  <c r="AE2283" i="1"/>
  <c r="AE2284" i="1"/>
  <c r="AE2282" i="1"/>
  <c r="AE2382" i="1"/>
  <c r="AE2286" i="1"/>
  <c r="AE2381" i="1"/>
  <c r="AE2431" i="1"/>
  <c r="AE2387" i="1"/>
  <c r="AE2428" i="1"/>
  <c r="AE2384" i="1"/>
  <c r="AE2386" i="1"/>
  <c r="AE2383" i="1"/>
  <c r="AE2426" i="1"/>
  <c r="AE2427" i="1"/>
  <c r="AE2287" i="1"/>
  <c r="AE2385" i="1"/>
  <c r="AE2432" i="1"/>
  <c r="AE2388" i="1"/>
  <c r="AE2430" i="1"/>
  <c r="AE2429" i="1"/>
  <c r="AE2285" i="1"/>
  <c r="AD2294" i="1"/>
  <c r="AD2295" i="1"/>
  <c r="AD2296" i="1"/>
  <c r="AD2297" i="1"/>
  <c r="AE2294" i="1"/>
  <c r="AE2295" i="1"/>
  <c r="AE2296" i="1"/>
  <c r="AE2297" i="1"/>
  <c r="AD2293" i="1"/>
  <c r="AE2293" i="1"/>
  <c r="AE2273" i="1"/>
  <c r="AD2273" i="1"/>
  <c r="AE2277" i="1"/>
  <c r="AD2277" i="1"/>
  <c r="AE2311" i="1"/>
  <c r="AD2311" i="1"/>
  <c r="AE2310" i="1"/>
  <c r="AD2310" i="1"/>
  <c r="AE2350" i="1"/>
  <c r="AE2302" i="1"/>
  <c r="AE2303" i="1"/>
  <c r="AE2351" i="1"/>
  <c r="AE2470" i="1"/>
  <c r="AD2350" i="1"/>
  <c r="AD2302" i="1"/>
  <c r="AD2303" i="1"/>
  <c r="AD2351" i="1"/>
  <c r="AD2470" i="1"/>
  <c r="AE2230" i="1"/>
  <c r="AE2232" i="1"/>
  <c r="AD2230" i="1"/>
  <c r="AD2232" i="1"/>
  <c r="AE2231" i="1"/>
  <c r="AE2229" i="1"/>
  <c r="AD2231" i="1"/>
  <c r="AD2229" i="1"/>
  <c r="AE2374" i="1"/>
  <c r="AD2374" i="1"/>
  <c r="AE2233" i="1"/>
  <c r="AD2233" i="1"/>
  <c r="AD2266" i="1"/>
  <c r="AE2266" i="1"/>
  <c r="AD2265" i="1"/>
  <c r="AE2265" i="1"/>
  <c r="AE2219" i="1"/>
  <c r="AE2218" i="1"/>
  <c r="AD2219" i="1"/>
  <c r="AD2218" i="1"/>
  <c r="AD2197" i="1"/>
  <c r="AD2198" i="1"/>
  <c r="AE2197" i="1"/>
  <c r="AE2198" i="1"/>
  <c r="AE2290" i="1"/>
  <c r="AD2290" i="1"/>
  <c r="AE2186" i="1"/>
  <c r="AD2186" i="1"/>
  <c r="AE2176" i="1"/>
  <c r="AD2176" i="1"/>
  <c r="AE2180" i="1"/>
  <c r="AD2180" i="1"/>
  <c r="AE2170" i="1"/>
  <c r="AD2170" i="1"/>
  <c r="AE2178" i="1"/>
  <c r="AD2178" i="1"/>
  <c r="AE2192" i="1"/>
  <c r="AD2192" i="1"/>
  <c r="AE2182" i="1"/>
  <c r="AD2182" i="1"/>
  <c r="AE2183" i="1"/>
  <c r="AD2183" i="1"/>
  <c r="AE2187" i="1"/>
  <c r="AD2187" i="1"/>
  <c r="AE2239" i="1"/>
  <c r="AD2239" i="1"/>
  <c r="AE2193" i="1"/>
  <c r="AD2193" i="1"/>
  <c r="AE2243" i="1"/>
  <c r="AD2243" i="1"/>
  <c r="AE2425" i="1"/>
  <c r="AD2425" i="1"/>
  <c r="AE2172" i="1"/>
  <c r="AD2172" i="1"/>
  <c r="AE2175" i="1"/>
  <c r="AD2175" i="1"/>
  <c r="AE2171" i="1"/>
  <c r="AD2171" i="1"/>
  <c r="AE2177" i="1"/>
  <c r="AD2177" i="1"/>
  <c r="AE2184" i="1"/>
  <c r="AD2184" i="1"/>
  <c r="AE2189" i="1"/>
  <c r="AD2189" i="1"/>
  <c r="AE2188" i="1"/>
  <c r="AD2188" i="1"/>
  <c r="AE2241" i="1"/>
  <c r="AD2241" i="1"/>
  <c r="AE2196" i="1"/>
  <c r="AD2196" i="1"/>
  <c r="AE2190" i="1"/>
  <c r="AD2190" i="1"/>
  <c r="AE2179" i="1"/>
  <c r="AD2179" i="1"/>
  <c r="AE2240" i="1"/>
  <c r="AD2240" i="1"/>
  <c r="AE2194" i="1"/>
  <c r="AD2194" i="1"/>
  <c r="AE2242" i="1"/>
  <c r="AD2242" i="1"/>
  <c r="AE2174" i="1"/>
  <c r="AD2174" i="1"/>
  <c r="AE2185" i="1"/>
  <c r="AD2185" i="1"/>
  <c r="AE2173" i="1"/>
  <c r="AD2173" i="1"/>
  <c r="AE2191" i="1"/>
  <c r="AD2191" i="1"/>
  <c r="AE2181" i="1"/>
  <c r="AD2181" i="1"/>
  <c r="AE2246" i="1"/>
  <c r="AD2246" i="1"/>
  <c r="AE2245" i="1"/>
  <c r="AD2245" i="1"/>
  <c r="AE2244" i="1"/>
  <c r="AD2244" i="1"/>
  <c r="AE2395" i="1"/>
  <c r="AD2395" i="1"/>
  <c r="AE2440" i="1"/>
  <c r="AD2440" i="1"/>
  <c r="AE2238" i="1"/>
  <c r="AD2238" i="1"/>
  <c r="AE2235" i="1"/>
  <c r="AD2235" i="1"/>
  <c r="AE2261" i="1"/>
  <c r="AD2261" i="1"/>
  <c r="AE2271" i="1"/>
  <c r="AD2271" i="1"/>
  <c r="AE2270" i="1"/>
  <c r="AD2270" i="1"/>
  <c r="AE2269" i="1"/>
  <c r="AD2269" i="1"/>
  <c r="AE2225" i="1"/>
  <c r="AD2225" i="1"/>
  <c r="AE2224" i="1"/>
  <c r="AD2224" i="1"/>
  <c r="AD2305" i="1"/>
  <c r="AE2305" i="1"/>
  <c r="AD2304" i="1"/>
  <c r="AE2304" i="1"/>
  <c r="AE2256" i="1"/>
  <c r="AE2258" i="1"/>
  <c r="AE2259" i="1"/>
  <c r="AD2256" i="1"/>
  <c r="AD2258" i="1"/>
  <c r="AD2259" i="1"/>
  <c r="AE2223" i="1"/>
  <c r="AE2222" i="1"/>
  <c r="AE2221" i="1"/>
  <c r="AE2162" i="1"/>
  <c r="AD2223" i="1"/>
  <c r="AD2222" i="1"/>
  <c r="AD2221" i="1"/>
  <c r="AD2162" i="1"/>
  <c r="AD2161" i="1"/>
  <c r="AE2161" i="1"/>
  <c r="AE2268" i="1"/>
  <c r="AD2268" i="1"/>
  <c r="AE2248" i="1"/>
  <c r="AD2248" i="1"/>
  <c r="AE2247" i="1"/>
  <c r="AD2247" i="1"/>
  <c r="AE2267" i="1"/>
  <c r="AD2267" i="1"/>
  <c r="AE2312" i="1"/>
  <c r="AD2312" i="1"/>
  <c r="AE2234" i="1"/>
  <c r="AD2234" i="1"/>
  <c r="AE2252" i="1"/>
  <c r="AD2252" i="1"/>
  <c r="AE2249" i="1"/>
  <c r="AD2249" i="1"/>
  <c r="AE2220" i="1"/>
  <c r="AD2220" i="1"/>
  <c r="AE2165" i="1"/>
  <c r="AD2165" i="1"/>
  <c r="AE2163" i="1"/>
  <c r="AD2163" i="1"/>
  <c r="AE2164" i="1"/>
  <c r="AD2164" i="1"/>
  <c r="AE2452" i="1"/>
  <c r="AD2452" i="1"/>
  <c r="AE2404" i="1"/>
  <c r="AD2404" i="1"/>
  <c r="AE2356" i="1"/>
  <c r="AD2356" i="1"/>
  <c r="AE2355" i="1"/>
  <c r="AD2355" i="1"/>
  <c r="AE2308" i="1"/>
  <c r="AD2308" i="1"/>
  <c r="AD2169" i="1"/>
  <c r="AE2169" i="1"/>
  <c r="AD2168" i="1"/>
  <c r="AE2168" i="1"/>
  <c r="AD2104" i="1"/>
  <c r="AD2108" i="1"/>
  <c r="AE2160" i="1"/>
  <c r="AD2160" i="1"/>
  <c r="AE2250" i="1"/>
  <c r="AD2250" i="1"/>
  <c r="AE2251" i="1"/>
  <c r="AD2251" i="1"/>
  <c r="AE2117" i="1"/>
  <c r="AD2117" i="1"/>
  <c r="AE2101" i="1"/>
  <c r="AD2101" i="1"/>
  <c r="AE2127" i="1"/>
  <c r="AD2127" i="1"/>
  <c r="AE2227" i="1"/>
  <c r="AD2227" i="1"/>
  <c r="AE2226" i="1"/>
  <c r="AD2226" i="1"/>
  <c r="AE2307" i="1"/>
  <c r="AD2307" i="1"/>
  <c r="AE2228" i="1"/>
  <c r="AD2228" i="1"/>
  <c r="AE2137" i="1"/>
  <c r="AD2137" i="1"/>
  <c r="AE2147" i="1"/>
  <c r="AE2148" i="1"/>
  <c r="AE2149" i="1"/>
  <c r="AE2199" i="1"/>
  <c r="AE2201" i="1"/>
  <c r="AE2255" i="1"/>
  <c r="AE2205" i="1"/>
  <c r="AE2260" i="1"/>
  <c r="AE2211" i="1"/>
  <c r="AE2449" i="1"/>
  <c r="AE2150" i="1"/>
  <c r="AE2257" i="1"/>
  <c r="AE2200" i="1"/>
  <c r="AE2202" i="1"/>
  <c r="AE2206" i="1"/>
  <c r="AE2204" i="1"/>
  <c r="AE2207" i="1"/>
  <c r="AE2203" i="1"/>
  <c r="AE2212" i="1"/>
  <c r="AE2210" i="1"/>
  <c r="AE2213" i="1"/>
  <c r="AE2209" i="1"/>
  <c r="AE2214" i="1"/>
  <c r="AE2216" i="1"/>
  <c r="AE2217" i="1"/>
  <c r="AE2215" i="1"/>
  <c r="AD2147" i="1"/>
  <c r="AD2148" i="1"/>
  <c r="AD2149" i="1"/>
  <c r="AD2199" i="1"/>
  <c r="AD2201" i="1"/>
  <c r="AD2255" i="1"/>
  <c r="AD2205" i="1"/>
  <c r="AD2260" i="1"/>
  <c r="AD2211" i="1"/>
  <c r="AD2449" i="1"/>
  <c r="AD2150" i="1"/>
  <c r="AD2257" i="1"/>
  <c r="AD2200" i="1"/>
  <c r="AD2202" i="1"/>
  <c r="AD2206" i="1"/>
  <c r="AD2204" i="1"/>
  <c r="AD2207" i="1"/>
  <c r="AD2203" i="1"/>
  <c r="AD2212" i="1"/>
  <c r="AD2210" i="1"/>
  <c r="AD2213" i="1"/>
  <c r="AD2209" i="1"/>
  <c r="AD2214" i="1"/>
  <c r="AD2216" i="1"/>
  <c r="AD2217" i="1"/>
  <c r="AD2215" i="1"/>
  <c r="AE2354" i="1"/>
  <c r="AD2354" i="1"/>
  <c r="AE2306" i="1"/>
  <c r="AD2306" i="1"/>
  <c r="AE2264" i="1"/>
  <c r="AD2264" i="1"/>
  <c r="AE2132" i="1"/>
  <c r="AD2132" i="1"/>
  <c r="AE2139" i="1"/>
  <c r="AD2139" i="1"/>
  <c r="AE2166" i="1"/>
  <c r="AD2166" i="1"/>
  <c r="AE2140" i="1"/>
  <c r="AD2140" i="1"/>
  <c r="AE2167" i="1"/>
  <c r="AD2167" i="1"/>
  <c r="AE2130" i="1"/>
  <c r="AD2130" i="1"/>
  <c r="AE2131" i="1"/>
  <c r="AD2131" i="1"/>
  <c r="AE2113" i="1"/>
  <c r="AD2113" i="1"/>
  <c r="AE2126" i="1"/>
  <c r="AD2126" i="1"/>
  <c r="AE2134" i="1"/>
  <c r="AD2134" i="1"/>
  <c r="AE2125" i="1"/>
  <c r="AD2125" i="1"/>
  <c r="AE2086" i="1"/>
  <c r="AD2086" i="1"/>
  <c r="AE2135" i="1"/>
  <c r="AD2135" i="1"/>
  <c r="AE2136" i="1"/>
  <c r="AD2136" i="1"/>
  <c r="AD2133" i="1"/>
  <c r="AE2133" i="1"/>
  <c r="AD2144" i="1"/>
  <c r="AE2144" i="1"/>
  <c r="AD2145" i="1"/>
  <c r="AE2145" i="1"/>
  <c r="AD2116" i="1"/>
  <c r="AE2116" i="1"/>
  <c r="AD2237" i="1"/>
  <c r="AE2237" i="1"/>
  <c r="AD2236" i="1"/>
  <c r="AE2236" i="1"/>
  <c r="AD2146" i="1"/>
  <c r="AE2146" i="1"/>
  <c r="AD2156" i="1"/>
  <c r="AE2156" i="1"/>
  <c r="AD2123" i="1"/>
  <c r="AE2123" i="1"/>
  <c r="AD2159" i="1"/>
  <c r="AE2159" i="1"/>
  <c r="AD2157" i="1"/>
  <c r="AE2157" i="1"/>
  <c r="AD2143" i="1"/>
  <c r="AE2143" i="1"/>
  <c r="AD2141" i="1"/>
  <c r="AE2141" i="1"/>
  <c r="AD2142" i="1"/>
  <c r="AE2142" i="1"/>
  <c r="AD2158" i="1"/>
  <c r="AE2158" i="1"/>
  <c r="AE2122" i="1"/>
  <c r="AD2122" i="1"/>
  <c r="AE2120" i="1"/>
  <c r="AD2120" i="1"/>
  <c r="AE2119" i="1"/>
  <c r="AD2119" i="1"/>
  <c r="AE2253" i="1"/>
  <c r="AD2253" i="1"/>
  <c r="AE2121" i="1"/>
  <c r="AD2121" i="1"/>
  <c r="AE2118" i="1"/>
  <c r="AD2118" i="1"/>
  <c r="AE2070" i="1"/>
  <c r="AD2070" i="1"/>
  <c r="AE2069" i="1"/>
  <c r="AD2069" i="1"/>
  <c r="AE2068" i="1"/>
  <c r="AD2068" i="1"/>
  <c r="AE2099" i="1"/>
  <c r="AD2099" i="1"/>
  <c r="AE2100" i="1"/>
  <c r="AD2100" i="1"/>
  <c r="AE2085" i="1"/>
  <c r="AD2085" i="1"/>
  <c r="AE2082" i="1"/>
  <c r="AD2082" i="1"/>
  <c r="AE2084" i="1"/>
  <c r="AD2084" i="1"/>
  <c r="AE2083" i="1"/>
  <c r="AD2083" i="1"/>
  <c r="AE2090" i="1"/>
  <c r="AD2090" i="1"/>
  <c r="AE2092" i="1"/>
  <c r="AD2092" i="1"/>
  <c r="AE2089" i="1"/>
  <c r="AD2089" i="1"/>
  <c r="AE2091" i="1"/>
  <c r="AD2091" i="1"/>
  <c r="AE2088" i="1"/>
  <c r="AD2088" i="1"/>
  <c r="AE2087" i="1"/>
  <c r="AD2087" i="1"/>
  <c r="AE2095" i="1"/>
  <c r="AD2095" i="1"/>
  <c r="AE2094" i="1"/>
  <c r="AD2094" i="1"/>
  <c r="AE2093" i="1"/>
  <c r="AD2093" i="1"/>
  <c r="AE2063" i="1"/>
  <c r="AD2063" i="1"/>
  <c r="AE2108" i="1"/>
  <c r="AE2104" i="1"/>
  <c r="AE2102" i="1"/>
  <c r="AD2102" i="1"/>
  <c r="AE2103" i="1"/>
  <c r="AD2103" i="1"/>
  <c r="AE2075" i="1"/>
  <c r="AD2075" i="1"/>
  <c r="AE2124" i="1"/>
  <c r="AD2124" i="1"/>
  <c r="AE2073" i="1"/>
  <c r="AD2073" i="1"/>
  <c r="AE2072" i="1"/>
  <c r="AD2072" i="1"/>
  <c r="AE2071" i="1"/>
  <c r="AD2071" i="1"/>
  <c r="AE2151" i="1"/>
  <c r="AD2151" i="1"/>
  <c r="AE2081" i="1"/>
  <c r="AD2081" i="1"/>
  <c r="AE2080" i="1"/>
  <c r="AD2080" i="1"/>
  <c r="AE2079" i="1"/>
  <c r="AD2079" i="1"/>
  <c r="AE2109" i="1"/>
  <c r="AD2109" i="1"/>
  <c r="AE2077" i="1"/>
  <c r="AD2077" i="1"/>
  <c r="AE2078" i="1"/>
  <c r="AD2078" i="1"/>
  <c r="AE2042" i="1"/>
  <c r="AD2042" i="1"/>
  <c r="AE2067" i="1"/>
  <c r="AD2067" i="1"/>
  <c r="AE2098" i="1"/>
  <c r="AD2098" i="1"/>
  <c r="AE2096" i="1"/>
  <c r="AD2096" i="1"/>
  <c r="AE2097" i="1"/>
  <c r="AD2097" i="1"/>
  <c r="AE2049" i="1"/>
  <c r="AD2049" i="1"/>
  <c r="AE2048" i="1"/>
  <c r="AD2048" i="1"/>
  <c r="AE2047" i="1"/>
  <c r="AD2047" i="1"/>
  <c r="AE2032" i="1"/>
  <c r="AD2032" i="1"/>
  <c r="AE2115" i="1"/>
  <c r="AD2115" i="1"/>
  <c r="AE2114" i="1"/>
  <c r="AD2114" i="1"/>
  <c r="AE2023" i="1"/>
  <c r="AD2023" i="1"/>
  <c r="AE2025" i="1"/>
  <c r="AD2025" i="1"/>
  <c r="AE2024" i="1"/>
  <c r="AD2024" i="1"/>
  <c r="AE2129" i="1"/>
  <c r="AD2129" i="1"/>
  <c r="AE2022" i="1"/>
  <c r="AD2022" i="1"/>
  <c r="AE2128" i="1"/>
  <c r="AD2128" i="1"/>
  <c r="AE2040" i="1"/>
  <c r="AD2040" i="1"/>
  <c r="AE2039" i="1"/>
  <c r="AD2039" i="1"/>
  <c r="AE2045" i="1"/>
  <c r="AD2045" i="1"/>
  <c r="AE2046" i="1"/>
  <c r="AD2046" i="1"/>
  <c r="AE2044" i="1"/>
  <c r="AD2044" i="1"/>
  <c r="AE2043" i="1"/>
  <c r="AD2043" i="1"/>
  <c r="AE2041" i="1"/>
  <c r="AD2041" i="1"/>
  <c r="AE2055" i="1"/>
  <c r="AD2055" i="1"/>
  <c r="AE2054" i="1"/>
  <c r="AD2054" i="1"/>
  <c r="AE2053" i="1"/>
  <c r="AD2053" i="1"/>
  <c r="AE2037" i="1"/>
  <c r="AD2037" i="1"/>
  <c r="AE2036" i="1"/>
  <c r="AD2036" i="1"/>
  <c r="AE2066" i="1"/>
  <c r="AD2066" i="1"/>
  <c r="AE2065" i="1"/>
  <c r="AD2065" i="1"/>
  <c r="AE2064" i="1"/>
  <c r="AD2064" i="1"/>
  <c r="AE2020" i="1"/>
  <c r="AD2020" i="1"/>
  <c r="AE2019" i="1"/>
  <c r="AD2019" i="1"/>
  <c r="AE2034" i="1"/>
  <c r="AD2034" i="1"/>
  <c r="AE2033" i="1"/>
  <c r="AD2033" i="1"/>
  <c r="AE2031" i="1"/>
  <c r="AD2031" i="1"/>
  <c r="AE2110" i="1"/>
  <c r="AE2152" i="1"/>
  <c r="AD2110" i="1"/>
  <c r="AD2152" i="1"/>
  <c r="AE2030" i="1"/>
  <c r="AD2030" i="1"/>
  <c r="AE2052" i="1"/>
  <c r="AE2051" i="1"/>
  <c r="AD2052" i="1"/>
  <c r="AD2051" i="1"/>
  <c r="AD2026" i="1"/>
  <c r="AE2026" i="1"/>
  <c r="AD2074" i="1"/>
  <c r="AE2074" i="1"/>
  <c r="AD2038" i="1"/>
  <c r="AE2038" i="1"/>
  <c r="AD2029" i="1"/>
  <c r="AE2029" i="1"/>
  <c r="AE2021" i="1"/>
  <c r="AD2021" i="1"/>
  <c r="AE2050" i="1"/>
  <c r="AD2050" i="1"/>
  <c r="AD2027" i="1"/>
  <c r="AE2027" i="1"/>
  <c r="AE2028" i="1"/>
  <c r="AD2028" i="1"/>
  <c r="AD1980" i="1"/>
  <c r="AE1980" i="1"/>
  <c r="AE2006" i="1"/>
  <c r="AE2450" i="1"/>
  <c r="AE2446" i="1"/>
  <c r="AE2056" i="1"/>
  <c r="AE2007" i="1"/>
  <c r="AE2005" i="1"/>
  <c r="AE2106" i="1"/>
  <c r="AD2006" i="1"/>
  <c r="AD2450" i="1"/>
  <c r="AD2446" i="1"/>
  <c r="AD2056" i="1"/>
  <c r="AD2007" i="1"/>
  <c r="AD2005" i="1"/>
  <c r="AD2106" i="1"/>
  <c r="AD2016" i="1"/>
  <c r="AE2016" i="1"/>
  <c r="AE1982" i="1"/>
  <c r="AD1982" i="1"/>
  <c r="AD1945" i="1"/>
  <c r="AE1945" i="1"/>
  <c r="AD2002" i="1"/>
  <c r="AE2002" i="1"/>
  <c r="AE1994" i="1"/>
  <c r="AE1993" i="1"/>
  <c r="AE1992" i="1"/>
  <c r="AD1994" i="1"/>
  <c r="AD1993" i="1"/>
  <c r="AD1992" i="1"/>
  <c r="AE1976" i="1"/>
  <c r="AD1976" i="1"/>
  <c r="AE1979" i="1"/>
  <c r="AD1979" i="1"/>
  <c r="AE1990" i="1"/>
  <c r="AD1990" i="1"/>
  <c r="AE1991" i="1"/>
  <c r="AD1991" i="1"/>
  <c r="AE2018" i="1"/>
  <c r="AE2017" i="1"/>
  <c r="AE1975" i="1"/>
  <c r="AE1974" i="1"/>
  <c r="AE1973" i="1"/>
  <c r="AD2018" i="1"/>
  <c r="AD2017" i="1"/>
  <c r="AD1975" i="1"/>
  <c r="AD1974" i="1"/>
  <c r="AD1973" i="1"/>
  <c r="AD1989" i="1"/>
  <c r="AD1981" i="1"/>
  <c r="AD2003" i="1"/>
  <c r="AE1989" i="1"/>
  <c r="AE1981" i="1"/>
  <c r="AE2003" i="1"/>
  <c r="AE1986" i="1"/>
  <c r="AD1986" i="1"/>
  <c r="AE2015" i="1"/>
  <c r="AD2015" i="1"/>
  <c r="AE1999" i="1"/>
  <c r="AE2000" i="1"/>
  <c r="AD1999" i="1"/>
  <c r="AD2000" i="1"/>
  <c r="AE1972" i="1"/>
  <c r="AD1972" i="1"/>
  <c r="AE2263" i="1"/>
  <c r="AE2262" i="1"/>
  <c r="AE2059" i="1"/>
  <c r="AE2058" i="1"/>
  <c r="AE2012" i="1"/>
  <c r="AD2263" i="1"/>
  <c r="AD2262" i="1"/>
  <c r="AD2059" i="1"/>
  <c r="AD2058" i="1"/>
  <c r="AD2012" i="1"/>
  <c r="AE1984" i="1"/>
  <c r="AD1984" i="1"/>
  <c r="AD1983" i="1"/>
  <c r="AE1983" i="1"/>
  <c r="AE1998" i="1"/>
  <c r="AE1997" i="1"/>
  <c r="AE1996" i="1"/>
  <c r="AE1995" i="1"/>
  <c r="AD1998" i="1"/>
  <c r="AD1997" i="1"/>
  <c r="AD1996" i="1"/>
  <c r="AD1995" i="1"/>
  <c r="AE1978" i="1"/>
  <c r="AD1978" i="1"/>
  <c r="AE1988" i="1"/>
  <c r="AE1987" i="1"/>
  <c r="AD1988" i="1"/>
  <c r="AD1987" i="1"/>
  <c r="AE1977" i="1"/>
  <c r="AD1977" i="1"/>
  <c r="AE1967" i="1"/>
  <c r="AD1967" i="1"/>
  <c r="AE1941" i="1"/>
  <c r="AD1941" i="1"/>
  <c r="AE1964" i="1"/>
  <c r="AE1963" i="1"/>
  <c r="AE1965" i="1"/>
  <c r="AD1964" i="1"/>
  <c r="AD1963" i="1"/>
  <c r="AD1965" i="1"/>
  <c r="AE1953" i="1"/>
  <c r="AD1953" i="1"/>
  <c r="AE1944" i="1"/>
  <c r="AD1944" i="1"/>
  <c r="AE1956" i="1"/>
  <c r="AE1955" i="1"/>
  <c r="AD1956" i="1"/>
  <c r="AD1955" i="1"/>
  <c r="AE2060" i="1"/>
  <c r="AD2060" i="1"/>
  <c r="AE2001" i="1"/>
  <c r="AD2001" i="1"/>
  <c r="AE1942" i="1"/>
  <c r="AD1942" i="1"/>
  <c r="AE1971" i="1"/>
  <c r="AD1971" i="1"/>
  <c r="AE1935" i="1"/>
  <c r="AD1935" i="1"/>
  <c r="AE1936" i="1"/>
  <c r="AD1936" i="1"/>
  <c r="AE1937" i="1"/>
  <c r="AD1937" i="1"/>
  <c r="AE1934" i="1"/>
  <c r="AD1934" i="1"/>
  <c r="AD1906" i="1"/>
  <c r="AD1907" i="1"/>
  <c r="AD1910" i="1"/>
  <c r="AD1909" i="1"/>
  <c r="AE2300" i="1"/>
  <c r="AE1960" i="1"/>
  <c r="AE1961" i="1"/>
  <c r="AE1939" i="1"/>
  <c r="AE2008" i="1"/>
  <c r="AE2057" i="1"/>
  <c r="AE2107" i="1"/>
  <c r="AE2004" i="1"/>
  <c r="AE2208" i="1"/>
  <c r="AE2010" i="1"/>
  <c r="AE1959" i="1"/>
  <c r="AE2011" i="1"/>
  <c r="AE1958" i="1"/>
  <c r="AE2254" i="1"/>
  <c r="AE2009" i="1"/>
  <c r="AE1938" i="1"/>
  <c r="AE2138" i="1"/>
  <c r="AE2301" i="1"/>
  <c r="AE1962" i="1"/>
  <c r="AE1957" i="1"/>
  <c r="AE2105" i="1"/>
  <c r="AD2300" i="1"/>
  <c r="AD1960" i="1"/>
  <c r="AD1961" i="1"/>
  <c r="AD1939" i="1"/>
  <c r="AD2008" i="1"/>
  <c r="AD2057" i="1"/>
  <c r="AD2107" i="1"/>
  <c r="AD2004" i="1"/>
  <c r="AD2208" i="1"/>
  <c r="AD2010" i="1"/>
  <c r="AD1959" i="1"/>
  <c r="AD2011" i="1"/>
  <c r="AD1958" i="1"/>
  <c r="AD2254" i="1"/>
  <c r="AD2009" i="1"/>
  <c r="AD1938" i="1"/>
  <c r="AD2138" i="1"/>
  <c r="AD2301" i="1"/>
  <c r="AD1962" i="1"/>
  <c r="AD1957" i="1"/>
  <c r="AD2105" i="1"/>
  <c r="AE1952" i="1"/>
  <c r="AD1952" i="1"/>
  <c r="AE1951" i="1"/>
  <c r="AD1951" i="1"/>
  <c r="AE1950" i="1"/>
  <c r="AD1950" i="1"/>
  <c r="AE2154" i="1"/>
  <c r="AD2154" i="1"/>
  <c r="AE2155" i="1"/>
  <c r="AD2155" i="1"/>
  <c r="AE2111" i="1"/>
  <c r="AD2111" i="1"/>
  <c r="AE2112" i="1"/>
  <c r="AD2112" i="1"/>
  <c r="AE2061" i="1"/>
  <c r="AD2061" i="1"/>
  <c r="AE2062" i="1"/>
  <c r="AD2062" i="1"/>
  <c r="AE2013" i="1"/>
  <c r="AD2013" i="1"/>
  <c r="AE2014" i="1"/>
  <c r="AD2014" i="1"/>
  <c r="AE1969" i="1"/>
  <c r="AD1969" i="1"/>
  <c r="AE1970" i="1"/>
  <c r="AD1970" i="1"/>
  <c r="AE1915" i="1"/>
  <c r="AD1915" i="1"/>
  <c r="AE1916" i="1"/>
  <c r="AD1916" i="1"/>
  <c r="AE1949" i="1"/>
  <c r="AD1949" i="1"/>
  <c r="AE1922" i="1"/>
  <c r="AD1922" i="1"/>
  <c r="AE1954" i="1"/>
  <c r="AD1954" i="1"/>
  <c r="AD1890" i="1"/>
  <c r="AE1890" i="1"/>
  <c r="AD1891" i="1"/>
  <c r="AE1891" i="1"/>
  <c r="AE1919" i="1"/>
  <c r="AD1919" i="1"/>
  <c r="AE1905" i="1"/>
  <c r="AD1905" i="1"/>
  <c r="AD1875" i="1"/>
  <c r="AD1874" i="1"/>
  <c r="AE1903" i="1"/>
  <c r="AD1903" i="1"/>
  <c r="AE1943" i="1"/>
  <c r="AD1943" i="1"/>
  <c r="AE1913" i="1"/>
  <c r="AD1913" i="1"/>
  <c r="AE1914" i="1"/>
  <c r="AD1914" i="1"/>
  <c r="AE1900" i="1"/>
  <c r="AD1900" i="1"/>
  <c r="AE1899" i="1"/>
  <c r="AD1899" i="1"/>
  <c r="AE1889" i="1"/>
  <c r="AD1889" i="1"/>
  <c r="AE1901" i="1"/>
  <c r="AD1901" i="1"/>
  <c r="AE1888" i="1"/>
  <c r="AD1888" i="1"/>
  <c r="AE1887" i="1"/>
  <c r="AD1887" i="1"/>
  <c r="AE1940" i="1"/>
  <c r="AD1940" i="1"/>
  <c r="AE1917" i="1"/>
  <c r="AD1917" i="1"/>
  <c r="AE1911" i="1"/>
  <c r="AD1911" i="1"/>
  <c r="AE1909" i="1"/>
  <c r="AE1910" i="1"/>
  <c r="AE1907" i="1"/>
  <c r="AE1906" i="1"/>
  <c r="AE1908" i="1"/>
  <c r="AD1908" i="1"/>
  <c r="AE1851" i="1"/>
  <c r="AD1851" i="1"/>
  <c r="AE1898" i="1"/>
  <c r="AD1898" i="1"/>
  <c r="AE1897" i="1"/>
  <c r="AD1897" i="1"/>
  <c r="AE1896" i="1"/>
  <c r="AD1896" i="1"/>
  <c r="AE1904" i="1"/>
  <c r="AD1904" i="1"/>
  <c r="AE1966" i="1"/>
  <c r="AD1966" i="1"/>
  <c r="AE1893" i="1"/>
  <c r="AD1893" i="1"/>
  <c r="AE1918" i="1"/>
  <c r="AD1918" i="1"/>
  <c r="AE1932" i="1"/>
  <c r="AD1932" i="1"/>
  <c r="AE1933" i="1"/>
  <c r="AD1933" i="1"/>
  <c r="AE1930" i="1"/>
  <c r="AD1930" i="1"/>
  <c r="AE1931" i="1"/>
  <c r="AD1931" i="1"/>
  <c r="AE1928" i="1"/>
  <c r="AD1928" i="1"/>
  <c r="AE1929" i="1"/>
  <c r="AD1929" i="1"/>
  <c r="AE1927" i="1"/>
  <c r="AD1927" i="1"/>
  <c r="AE1926" i="1"/>
  <c r="AD1926" i="1"/>
  <c r="AD1912" i="1"/>
  <c r="AE1912" i="1"/>
  <c r="AD1925" i="1"/>
  <c r="AE1925" i="1"/>
  <c r="AD1902" i="1"/>
  <c r="AE1902" i="1"/>
  <c r="AD1894" i="1"/>
  <c r="AE1894" i="1"/>
  <c r="AD1895" i="1"/>
  <c r="AE1895" i="1"/>
  <c r="AE1874" i="1"/>
  <c r="AD1861" i="1"/>
  <c r="AE1861" i="1"/>
  <c r="AE1878" i="1"/>
  <c r="AD1878" i="1"/>
  <c r="AE1876" i="1"/>
  <c r="AD1876" i="1"/>
  <c r="AE1877" i="1"/>
  <c r="AD1877" i="1"/>
  <c r="AE1924" i="1"/>
  <c r="AD1924" i="1"/>
  <c r="AE1923" i="1"/>
  <c r="AD1923" i="1"/>
  <c r="AE1875" i="1"/>
  <c r="AE1864" i="1"/>
  <c r="AD1864" i="1"/>
  <c r="AE1867" i="1"/>
  <c r="AD1867" i="1"/>
  <c r="AE1866" i="1"/>
  <c r="AD1866" i="1"/>
  <c r="AE1865" i="1"/>
  <c r="AD1865" i="1"/>
  <c r="AE1854" i="1"/>
  <c r="AD1854" i="1"/>
  <c r="AE1881" i="1"/>
  <c r="AE1880" i="1"/>
  <c r="AD1881" i="1"/>
  <c r="AD1880" i="1"/>
  <c r="AE1863" i="1"/>
  <c r="AD1863" i="1"/>
  <c r="AE1862" i="1"/>
  <c r="AD1862" i="1"/>
  <c r="AE1885" i="1"/>
  <c r="AE1857" i="1"/>
  <c r="AE1858" i="1"/>
  <c r="AE1892" i="1"/>
  <c r="AE1869" i="1"/>
  <c r="AE1870" i="1"/>
  <c r="AE1871" i="1"/>
  <c r="AE1872" i="1"/>
  <c r="AE1873" i="1"/>
  <c r="AD1885" i="1"/>
  <c r="AD1857" i="1"/>
  <c r="AD1858" i="1"/>
  <c r="AD1892" i="1"/>
  <c r="AD1869" i="1"/>
  <c r="AD1870" i="1"/>
  <c r="AD1871" i="1"/>
  <c r="AD1872" i="1"/>
  <c r="AD1873" i="1"/>
  <c r="AE1882" i="1"/>
  <c r="AD1882" i="1"/>
  <c r="AE1883" i="1"/>
  <c r="AD1883" i="1"/>
  <c r="AE2076" i="1"/>
  <c r="AD2076" i="1"/>
  <c r="AE2035" i="1"/>
  <c r="AD2035" i="1"/>
  <c r="AE1946" i="1"/>
  <c r="AD1946" i="1"/>
  <c r="AE1985" i="1"/>
  <c r="AD1985" i="1"/>
  <c r="AE1860" i="1"/>
  <c r="AD1860" i="1"/>
  <c r="AE1819" i="1"/>
  <c r="AD1819" i="1"/>
  <c r="AE1884" i="1"/>
  <c r="AD1884" i="1"/>
  <c r="AE1968" i="1"/>
  <c r="AD1968" i="1"/>
  <c r="AE2153" i="1"/>
  <c r="AD2153" i="1"/>
  <c r="AE1921" i="1"/>
  <c r="AD1921" i="1"/>
  <c r="AE1920" i="1"/>
  <c r="AD1920" i="1"/>
  <c r="AE1853" i="1"/>
  <c r="AD1853" i="1"/>
  <c r="AD1859" i="1"/>
  <c r="AE1859" i="1"/>
  <c r="AE1868" i="1"/>
  <c r="AD1868" i="1"/>
  <c r="AE1886" i="1"/>
  <c r="AD1886" i="1"/>
  <c r="AD1817" i="1"/>
  <c r="AE1817" i="1"/>
  <c r="AD1815" i="1"/>
  <c r="AE1815" i="1"/>
  <c r="AD1816" i="1"/>
  <c r="AE1816" i="1"/>
  <c r="AD1855" i="1"/>
  <c r="AE1855" i="1"/>
  <c r="AD1879" i="1"/>
  <c r="AE1879" i="1"/>
  <c r="AD1947" i="1"/>
  <c r="AE1947" i="1"/>
  <c r="AE1948" i="1"/>
  <c r="AD1948" i="1"/>
  <c r="AE1814" i="1"/>
  <c r="AD1814" i="1"/>
  <c r="AE1810" i="1"/>
  <c r="AD1810" i="1"/>
  <c r="AE1847" i="1"/>
  <c r="AD1847" i="1"/>
  <c r="AE1822" i="1"/>
  <c r="AD1822" i="1"/>
  <c r="AE1821" i="1"/>
  <c r="AD1821" i="1"/>
  <c r="AE1852" i="1"/>
  <c r="AD1852" i="1"/>
  <c r="AE1838" i="1"/>
  <c r="AD1838" i="1"/>
  <c r="AE1837" i="1"/>
  <c r="AD1837" i="1"/>
  <c r="AE1820" i="1"/>
  <c r="AD1820" i="1"/>
  <c r="AD1700" i="1"/>
  <c r="AD1701" i="1"/>
  <c r="AD1709" i="1"/>
  <c r="AD1710" i="1"/>
  <c r="AD1711" i="1"/>
  <c r="AD1712" i="1"/>
  <c r="AD1737" i="1"/>
  <c r="AD1738" i="1"/>
  <c r="AD1704" i="1"/>
  <c r="AD1705" i="1"/>
  <c r="AD1706" i="1"/>
  <c r="AD1707" i="1"/>
  <c r="AD1708" i="1"/>
  <c r="AD1757" i="1"/>
  <c r="AD1763" i="1"/>
  <c r="AD1767" i="1"/>
  <c r="AD1764" i="1"/>
  <c r="AD1765" i="1"/>
  <c r="AD1760" i="1"/>
  <c r="AD1762" i="1"/>
  <c r="AD1761" i="1"/>
  <c r="AD1766" i="1"/>
  <c r="AD1795" i="1"/>
  <c r="AD1804" i="1"/>
  <c r="AD1805" i="1"/>
  <c r="AD1770" i="1"/>
  <c r="AD1771" i="1"/>
  <c r="AD1772" i="1"/>
  <c r="AD1784" i="1"/>
  <c r="AD1785" i="1"/>
  <c r="AD1786" i="1"/>
  <c r="AD1801" i="1"/>
  <c r="AD1802" i="1"/>
  <c r="AD1803" i="1"/>
  <c r="AD1773" i="1"/>
  <c r="AD1774" i="1"/>
  <c r="AD1775" i="1"/>
  <c r="AD1788" i="1"/>
  <c r="AD1789" i="1"/>
  <c r="AD1790" i="1"/>
  <c r="AD1791" i="1"/>
  <c r="AD1792" i="1"/>
  <c r="AD1782" i="1"/>
  <c r="AD1794" i="1"/>
  <c r="AD1793" i="1"/>
  <c r="AD1781" i="1"/>
  <c r="AD1780" i="1"/>
  <c r="AD1798" i="1"/>
  <c r="AD1800" i="1"/>
  <c r="AD1787" i="1"/>
  <c r="AD1799" i="1"/>
  <c r="AD1783" i="1"/>
  <c r="AD1768" i="1"/>
  <c r="AD1769" i="1"/>
  <c r="AD1776" i="1"/>
  <c r="AD1777" i="1"/>
  <c r="AD1778" i="1"/>
  <c r="AD1779" i="1"/>
  <c r="AD1797" i="1"/>
  <c r="AD1796" i="1"/>
  <c r="AD1850" i="1"/>
  <c r="AD1811" i="1"/>
  <c r="AD1856" i="1"/>
  <c r="AD1849" i="1"/>
  <c r="AD1807" i="1"/>
  <c r="AD1812" i="1"/>
  <c r="AD1813" i="1"/>
  <c r="AD1825" i="1"/>
  <c r="AD1826" i="1"/>
  <c r="AD1829" i="1"/>
  <c r="AD1828" i="1"/>
  <c r="AD1827" i="1"/>
  <c r="AD1818" i="1"/>
  <c r="AD1839" i="1"/>
  <c r="AD1840" i="1"/>
  <c r="AD1841" i="1"/>
  <c r="AD1845" i="1"/>
  <c r="AD1846" i="1"/>
  <c r="AD1848" i="1"/>
  <c r="AD1830" i="1"/>
  <c r="AD1832" i="1"/>
  <c r="AD1831" i="1"/>
  <c r="AD1835" i="1"/>
  <c r="AD1833" i="1"/>
  <c r="AD1834" i="1"/>
  <c r="AD1836" i="1"/>
  <c r="AD1808" i="1"/>
  <c r="AD1809" i="1"/>
  <c r="AD1843" i="1"/>
  <c r="AD1842" i="1"/>
  <c r="AD1844" i="1"/>
  <c r="AD1806" i="1"/>
  <c r="AD1824" i="1"/>
  <c r="AD1823" i="1"/>
  <c r="AE1836" i="1"/>
  <c r="AE1823" i="1"/>
  <c r="AE1824" i="1"/>
  <c r="AE1806" i="1"/>
  <c r="AE1844" i="1"/>
  <c r="AE1832" i="1"/>
  <c r="AE1834" i="1"/>
  <c r="AE1833" i="1"/>
  <c r="AE1835" i="1"/>
  <c r="AE1831" i="1"/>
  <c r="AE1830" i="1"/>
  <c r="AE1848" i="1"/>
  <c r="AE1846" i="1"/>
  <c r="AE1845" i="1"/>
  <c r="AE1840" i="1"/>
  <c r="AE1842" i="1"/>
  <c r="AE1843" i="1"/>
  <c r="AE1809" i="1"/>
  <c r="AE1808" i="1"/>
  <c r="AE1841" i="1"/>
  <c r="AE1839" i="1"/>
  <c r="AE1818" i="1"/>
  <c r="AE1827" i="1"/>
  <c r="AE1828" i="1"/>
  <c r="AE1829" i="1"/>
  <c r="AE1826" i="1"/>
  <c r="AE1825" i="1"/>
  <c r="AE1813" i="1"/>
  <c r="AE1812" i="1"/>
  <c r="AE1807" i="1"/>
  <c r="AE1849" i="1"/>
  <c r="AE1856" i="1"/>
  <c r="AE1811" i="1"/>
  <c r="AE1850" i="1"/>
  <c r="AE1783" i="1"/>
  <c r="AE1772" i="1"/>
  <c r="AE1780" i="1"/>
  <c r="AE1781" i="1"/>
  <c r="AE1761" i="1"/>
  <c r="AE1762" i="1"/>
  <c r="AE1760" i="1"/>
  <c r="AE1793" i="1"/>
  <c r="AE1794" i="1"/>
  <c r="AE1786" i="1"/>
  <c r="AE1785" i="1"/>
  <c r="AE1784" i="1"/>
  <c r="AE1771" i="1"/>
  <c r="AE1770" i="1"/>
  <c r="AE1799" i="1"/>
  <c r="AE1766" i="1"/>
  <c r="AE1767" i="1"/>
  <c r="AE1765" i="1"/>
  <c r="AE1764" i="1"/>
  <c r="AE1787" i="1"/>
  <c r="AE1796" i="1"/>
  <c r="AE1797" i="1"/>
  <c r="AE1779" i="1"/>
  <c r="AE1778" i="1"/>
  <c r="AE1777" i="1"/>
  <c r="AE1776" i="1"/>
  <c r="AE1769" i="1"/>
  <c r="AE1768" i="1"/>
  <c r="AE1800" i="1"/>
  <c r="AE1798" i="1"/>
  <c r="AE1782" i="1"/>
  <c r="AE1792" i="1"/>
  <c r="AE1791" i="1"/>
  <c r="AE1790" i="1"/>
  <c r="AE1789" i="1"/>
  <c r="AE1788" i="1"/>
  <c r="AE1775" i="1"/>
  <c r="AE1774" i="1"/>
  <c r="AE1773" i="1"/>
  <c r="AE1803" i="1"/>
  <c r="AE1802" i="1"/>
  <c r="AE1801" i="1"/>
  <c r="AE1805" i="1"/>
  <c r="AE1804" i="1"/>
  <c r="AE1795" i="1"/>
  <c r="AE1763" i="1"/>
  <c r="AE1757" i="1"/>
  <c r="AE1713" i="1"/>
  <c r="AD1713" i="1"/>
  <c r="AD42" i="1"/>
  <c r="AD43" i="1"/>
  <c r="AD44" i="1"/>
  <c r="AD13" i="1"/>
  <c r="AD47" i="1"/>
  <c r="AD16" i="1"/>
  <c r="AD37" i="1"/>
  <c r="AD38" i="1"/>
  <c r="AD31" i="1"/>
  <c r="AD32" i="1"/>
  <c r="AD7" i="1"/>
  <c r="AD8" i="1"/>
  <c r="AD9" i="1"/>
  <c r="AD10" i="1"/>
  <c r="AD3" i="1"/>
  <c r="AD4" i="1"/>
  <c r="AD6" i="1"/>
  <c r="AD17" i="1"/>
  <c r="AD39" i="1"/>
  <c r="AD40" i="1"/>
  <c r="AD14" i="1"/>
  <c r="AD15" i="1"/>
  <c r="AD41" i="1"/>
  <c r="AD12" i="1"/>
  <c r="AD11" i="1"/>
  <c r="AD48" i="1"/>
  <c r="AD49" i="1"/>
  <c r="AD23" i="1"/>
  <c r="AD25" i="1"/>
  <c r="AD24" i="1"/>
  <c r="AD26" i="1"/>
  <c r="AD27" i="1"/>
  <c r="AD28" i="1"/>
  <c r="AD29" i="1"/>
  <c r="AD30" i="1"/>
  <c r="AD45" i="1"/>
  <c r="AD46" i="1"/>
  <c r="AD5" i="1"/>
  <c r="AD34" i="1"/>
  <c r="AD33" i="1"/>
  <c r="AD35" i="1"/>
  <c r="AD36" i="1"/>
  <c r="AD18" i="1"/>
  <c r="AD19" i="1"/>
  <c r="AD21" i="1"/>
  <c r="AD22" i="1"/>
  <c r="AD20" i="1"/>
  <c r="AD93" i="1"/>
  <c r="AD89" i="1"/>
  <c r="AD88" i="1"/>
  <c r="AD90" i="1"/>
  <c r="AD91" i="1"/>
  <c r="AD92" i="1"/>
  <c r="AD83" i="1"/>
  <c r="AD64" i="1"/>
  <c r="AD56" i="1"/>
  <c r="AD57" i="1"/>
  <c r="AD94" i="1"/>
  <c r="AD95" i="1"/>
  <c r="AD78" i="1"/>
  <c r="AD79" i="1"/>
  <c r="AD80" i="1"/>
  <c r="AD58" i="1"/>
  <c r="AD59" i="1"/>
  <c r="AD60" i="1"/>
  <c r="AD69" i="1"/>
  <c r="AD70" i="1"/>
  <c r="AD73" i="1"/>
  <c r="AD72" i="1"/>
  <c r="AD71" i="1"/>
  <c r="AD75" i="1"/>
  <c r="AD74" i="1"/>
  <c r="AD76" i="1"/>
  <c r="AD77" i="1"/>
  <c r="AD84" i="1"/>
  <c r="AD85" i="1"/>
  <c r="AD86" i="1"/>
  <c r="AD65" i="1"/>
  <c r="AD53" i="1"/>
  <c r="AD54" i="1"/>
  <c r="AD55" i="1"/>
  <c r="AD51" i="1"/>
  <c r="AD52" i="1"/>
  <c r="AD66" i="1"/>
  <c r="AD67" i="1"/>
  <c r="AD61" i="1"/>
  <c r="AD62" i="1"/>
  <c r="AD81" i="1"/>
  <c r="AD82" i="1"/>
  <c r="AD63" i="1"/>
  <c r="AD50" i="1"/>
  <c r="AD87" i="1"/>
  <c r="AD68" i="1"/>
  <c r="AD108" i="1"/>
  <c r="AD140" i="1"/>
  <c r="AD141" i="1"/>
  <c r="AD121" i="1"/>
  <c r="AD122" i="1"/>
  <c r="AD128" i="1"/>
  <c r="AD129" i="1"/>
  <c r="AD142" i="1"/>
  <c r="AD143" i="1"/>
  <c r="AD144" i="1"/>
  <c r="AD105" i="1"/>
  <c r="AD106" i="1"/>
  <c r="AD107" i="1"/>
  <c r="AD134" i="1"/>
  <c r="AD135" i="1"/>
  <c r="AD133" i="1"/>
  <c r="AD136" i="1"/>
  <c r="AD137" i="1"/>
  <c r="AD138" i="1"/>
  <c r="AD98" i="1"/>
  <c r="AD97" i="1"/>
  <c r="AD96" i="1"/>
  <c r="AD102" i="1"/>
  <c r="AD103" i="1"/>
  <c r="AD130" i="1"/>
  <c r="AD131" i="1"/>
  <c r="AD132" i="1"/>
  <c r="AD139" i="1"/>
  <c r="AD119" i="1"/>
  <c r="AD120" i="1"/>
  <c r="AD111" i="1"/>
  <c r="AD112" i="1"/>
  <c r="AD124" i="1"/>
  <c r="AD125" i="1"/>
  <c r="AD127" i="1"/>
  <c r="AD126" i="1"/>
  <c r="AD99" i="1"/>
  <c r="AD100" i="1"/>
  <c r="AD101" i="1"/>
  <c r="AD114" i="1"/>
  <c r="AD115" i="1"/>
  <c r="AD116" i="1"/>
  <c r="AD117" i="1"/>
  <c r="AD118" i="1"/>
  <c r="AD104" i="1"/>
  <c r="AD110" i="1"/>
  <c r="AD113" i="1"/>
  <c r="AD123" i="1"/>
  <c r="AD109" i="1"/>
  <c r="AD145" i="1"/>
  <c r="AD173" i="1"/>
  <c r="AD172" i="1"/>
  <c r="AD174" i="1"/>
  <c r="AD154" i="1"/>
  <c r="AD178" i="1"/>
  <c r="AD179" i="1"/>
  <c r="AD153" i="1"/>
  <c r="AD152" i="1"/>
  <c r="AD149" i="1"/>
  <c r="AD150" i="1"/>
  <c r="AD176" i="1"/>
  <c r="AD177" i="1"/>
  <c r="AD168" i="1"/>
  <c r="AD167" i="1"/>
  <c r="AD169" i="1"/>
  <c r="AD163" i="1"/>
  <c r="AD161" i="1"/>
  <c r="AD162" i="1"/>
  <c r="AD165" i="1"/>
  <c r="AD166" i="1"/>
  <c r="AD164" i="1"/>
  <c r="AD160" i="1"/>
  <c r="AD146" i="1"/>
  <c r="AD147" i="1"/>
  <c r="AD175" i="1"/>
  <c r="AD151" i="1"/>
  <c r="AD157" i="1"/>
  <c r="AD180" i="1"/>
  <c r="AD148" i="1"/>
  <c r="AD156" i="1"/>
  <c r="AD170" i="1"/>
  <c r="AD171" i="1"/>
  <c r="AD155" i="1"/>
  <c r="AD159" i="1"/>
  <c r="AD181" i="1"/>
  <c r="AD182" i="1"/>
  <c r="AD158" i="1"/>
  <c r="AD215" i="1"/>
  <c r="AD192" i="1"/>
  <c r="AD187" i="1"/>
  <c r="AD216" i="1"/>
  <c r="AD203" i="1"/>
  <c r="AD189" i="1"/>
  <c r="AD190" i="1"/>
  <c r="AD204" i="1"/>
  <c r="AD205" i="1"/>
  <c r="AD195" i="1"/>
  <c r="AD199" i="1"/>
  <c r="AD201" i="1"/>
  <c r="AD200" i="1"/>
  <c r="AD202" i="1"/>
  <c r="AD196" i="1"/>
  <c r="AD197" i="1"/>
  <c r="AD198" i="1"/>
  <c r="AD194" i="1"/>
  <c r="AD210" i="1"/>
  <c r="AD183" i="1"/>
  <c r="AD208" i="1"/>
  <c r="AD218" i="1"/>
  <c r="AD219" i="1"/>
  <c r="AD213" i="1"/>
  <c r="AD214" i="1"/>
  <c r="AD209" i="1"/>
  <c r="AD217" i="1"/>
  <c r="AD206" i="1"/>
  <c r="AD188" i="1"/>
  <c r="AD207" i="1"/>
  <c r="AD191" i="1"/>
  <c r="AD220" i="1"/>
  <c r="AD221" i="1"/>
  <c r="AD212" i="1"/>
  <c r="AD211" i="1"/>
  <c r="AD193" i="1"/>
  <c r="AD184" i="1"/>
  <c r="AD185" i="1"/>
  <c r="AD186" i="1"/>
  <c r="AD229" i="1"/>
  <c r="AD228" i="1"/>
  <c r="AD230" i="1"/>
  <c r="AD232" i="1"/>
  <c r="AD233" i="1"/>
  <c r="AD231" i="1"/>
  <c r="AD235" i="1"/>
  <c r="AD236" i="1"/>
  <c r="AD234" i="1"/>
  <c r="AD222" i="1"/>
  <c r="AD225" i="1"/>
  <c r="AD226" i="1"/>
  <c r="AD227" i="1"/>
  <c r="AD223" i="1"/>
  <c r="AD224" i="1"/>
  <c r="AD266" i="1"/>
  <c r="AD239" i="1"/>
  <c r="AD265" i="1"/>
  <c r="AD276" i="1"/>
  <c r="AD277" i="1"/>
  <c r="AD275" i="1"/>
  <c r="AD272" i="1"/>
  <c r="AD273" i="1"/>
  <c r="AD274" i="1"/>
  <c r="AD251" i="1"/>
  <c r="AD252" i="1"/>
  <c r="AD253" i="1"/>
  <c r="AD254" i="1"/>
  <c r="AD255" i="1"/>
  <c r="AD256" i="1"/>
  <c r="AD257" i="1"/>
  <c r="AD258" i="1"/>
  <c r="AD259" i="1"/>
  <c r="AD260" i="1"/>
  <c r="AD261" i="1"/>
  <c r="AD245" i="1"/>
  <c r="AD241" i="1"/>
  <c r="AD240" i="1"/>
  <c r="AD237" i="1"/>
  <c r="AD280" i="1"/>
  <c r="AD267" i="1"/>
  <c r="AD268" i="1"/>
  <c r="AD269" i="1"/>
  <c r="AD278" i="1"/>
  <c r="AD279" i="1"/>
  <c r="AD238" i="1"/>
  <c r="AD264" i="1"/>
  <c r="AD263" i="1"/>
  <c r="AD262" i="1"/>
  <c r="AD244" i="1"/>
  <c r="AD243" i="1"/>
  <c r="AD242" i="1"/>
  <c r="AD246" i="1"/>
  <c r="AD247" i="1"/>
  <c r="AD249" i="1"/>
  <c r="AD250" i="1"/>
  <c r="AD248" i="1"/>
  <c r="AD271" i="1"/>
  <c r="AD270" i="1"/>
  <c r="AD293" i="1"/>
  <c r="AD285" i="1"/>
  <c r="AD286" i="1"/>
  <c r="AD291" i="1"/>
  <c r="AD292" i="1"/>
  <c r="AD287" i="1"/>
  <c r="AD312" i="1"/>
  <c r="AD313" i="1"/>
  <c r="AD288" i="1"/>
  <c r="AD289" i="1"/>
  <c r="AD306" i="1"/>
  <c r="AD307" i="1"/>
  <c r="AD327" i="1"/>
  <c r="AD328" i="1"/>
  <c r="AD330" i="1"/>
  <c r="AD332" i="1"/>
  <c r="AD331" i="1"/>
  <c r="AD322" i="1"/>
  <c r="AD323" i="1"/>
  <c r="AD325" i="1"/>
  <c r="AD324" i="1"/>
  <c r="AD326" i="1"/>
  <c r="AD294" i="1"/>
  <c r="AD296" i="1"/>
  <c r="AD295" i="1"/>
  <c r="AD297" i="1"/>
  <c r="AD300" i="1"/>
  <c r="AD299" i="1"/>
  <c r="AD298" i="1"/>
  <c r="AD301" i="1"/>
  <c r="AD303" i="1"/>
  <c r="AD302" i="1"/>
  <c r="AD290" i="1"/>
  <c r="AD314" i="1"/>
  <c r="AD315" i="1"/>
  <c r="AD316" i="1"/>
  <c r="AD317" i="1"/>
  <c r="AD318" i="1"/>
  <c r="AD319" i="1"/>
  <c r="AD304" i="1"/>
  <c r="AD305" i="1"/>
  <c r="AD329" i="1"/>
  <c r="AD309" i="1"/>
  <c r="AD308" i="1"/>
  <c r="AD310" i="1"/>
  <c r="AD311" i="1"/>
  <c r="AD281" i="1"/>
  <c r="AD282" i="1"/>
  <c r="AD321" i="1"/>
  <c r="AD320" i="1"/>
  <c r="AD283" i="1"/>
  <c r="AD284" i="1"/>
  <c r="AD359" i="1"/>
  <c r="AD348" i="1"/>
  <c r="AD350" i="1"/>
  <c r="AD349" i="1"/>
  <c r="AD352" i="1"/>
  <c r="AD351" i="1"/>
  <c r="AD353" i="1"/>
  <c r="AD364" i="1"/>
  <c r="AD365" i="1"/>
  <c r="AD339" i="1"/>
  <c r="AD340" i="1"/>
  <c r="AD357" i="1"/>
  <c r="AD358" i="1"/>
  <c r="AD360" i="1"/>
  <c r="AD361" i="1"/>
  <c r="AD362" i="1"/>
  <c r="AD343" i="1"/>
  <c r="AD342" i="1"/>
  <c r="AD344" i="1"/>
  <c r="AD345" i="1"/>
  <c r="AD346" i="1"/>
  <c r="AD347" i="1"/>
  <c r="AD363" i="1"/>
  <c r="AD336" i="1"/>
  <c r="AD333" i="1"/>
  <c r="AD334" i="1"/>
  <c r="AD335" i="1"/>
  <c r="AD341" i="1"/>
  <c r="AD337" i="1"/>
  <c r="AD338" i="1"/>
  <c r="AD356" i="1"/>
  <c r="AD355" i="1"/>
  <c r="AD354" i="1"/>
  <c r="AD397" i="1"/>
  <c r="AD389" i="1"/>
  <c r="AD390" i="1"/>
  <c r="AD391" i="1"/>
  <c r="AD392" i="1"/>
  <c r="AD374" i="1"/>
  <c r="AD400" i="1"/>
  <c r="AD398" i="1"/>
  <c r="AD388" i="1"/>
  <c r="AD395" i="1"/>
  <c r="AD396" i="1"/>
  <c r="AD384" i="1"/>
  <c r="AD385" i="1"/>
  <c r="AD387" i="1"/>
  <c r="AD386" i="1"/>
  <c r="AD380" i="1"/>
  <c r="AD383" i="1"/>
  <c r="AD381" i="1"/>
  <c r="AD382" i="1"/>
  <c r="AD375" i="1"/>
  <c r="AD376" i="1"/>
  <c r="AD377" i="1"/>
  <c r="AD378" i="1"/>
  <c r="AD379" i="1"/>
  <c r="AD371" i="1"/>
  <c r="AD399" i="1"/>
  <c r="AD369" i="1"/>
  <c r="AD370" i="1"/>
  <c r="AD366" i="1"/>
  <c r="AD367" i="1"/>
  <c r="AD373" i="1"/>
  <c r="AD372" i="1"/>
  <c r="AD394" i="1"/>
  <c r="AD393" i="1"/>
  <c r="AD368" i="1"/>
  <c r="AD415" i="1"/>
  <c r="AD423" i="1"/>
  <c r="AD412" i="1"/>
  <c r="AD413" i="1"/>
  <c r="AD410" i="1"/>
  <c r="AD411" i="1"/>
  <c r="AD421" i="1"/>
  <c r="AD420" i="1"/>
  <c r="AD422" i="1"/>
  <c r="AD407" i="1"/>
  <c r="AD408" i="1"/>
  <c r="AD409" i="1"/>
  <c r="AD401" i="1"/>
  <c r="AD416" i="1"/>
  <c r="AD417" i="1"/>
  <c r="AD424" i="1"/>
  <c r="AD425" i="1"/>
  <c r="AD414" i="1"/>
  <c r="AD406" i="1"/>
  <c r="AD404" i="1"/>
  <c r="AD403" i="1"/>
  <c r="AD402" i="1"/>
  <c r="AD405" i="1"/>
  <c r="AD418" i="1"/>
  <c r="AD419" i="1"/>
  <c r="AD432" i="1"/>
  <c r="AD433" i="1"/>
  <c r="AD434" i="1"/>
  <c r="AD426" i="1"/>
  <c r="AD427" i="1"/>
  <c r="AD428" i="1"/>
  <c r="AD429" i="1"/>
  <c r="AD430" i="1"/>
  <c r="AD431" i="1"/>
  <c r="AD447" i="1"/>
  <c r="AD445" i="1"/>
  <c r="AD446" i="1"/>
  <c r="AD448" i="1"/>
  <c r="AD449" i="1"/>
  <c r="AD442" i="1"/>
  <c r="AD443" i="1"/>
  <c r="AD444" i="1"/>
  <c r="AD438" i="1"/>
  <c r="AD437" i="1"/>
  <c r="AD436" i="1"/>
  <c r="AD435" i="1"/>
  <c r="AD439" i="1"/>
  <c r="AD450" i="1"/>
  <c r="AD451" i="1"/>
  <c r="AD441" i="1"/>
  <c r="AD440" i="1"/>
  <c r="AD476" i="1"/>
  <c r="AD477" i="1"/>
  <c r="AD478" i="1"/>
  <c r="AD465" i="1"/>
  <c r="AD481" i="1"/>
  <c r="AD463" i="1"/>
  <c r="AD464" i="1"/>
  <c r="AD484" i="1"/>
  <c r="AD485" i="1"/>
  <c r="AD482" i="1"/>
  <c r="AD483" i="1"/>
  <c r="AD456" i="1"/>
  <c r="AD457" i="1"/>
  <c r="AD458" i="1"/>
  <c r="AD468" i="1"/>
  <c r="AD470" i="1"/>
  <c r="AD467" i="1"/>
  <c r="AD469" i="1"/>
  <c r="AD486" i="1"/>
  <c r="AD462" i="1"/>
  <c r="AD459" i="1"/>
  <c r="AD460" i="1"/>
  <c r="AD475" i="1"/>
  <c r="AD473" i="1"/>
  <c r="AD472" i="1"/>
  <c r="AD466" i="1"/>
  <c r="AD474" i="1"/>
  <c r="AD461" i="1"/>
  <c r="AD453" i="1"/>
  <c r="AD454" i="1"/>
  <c r="AD452" i="1"/>
  <c r="AD455" i="1"/>
  <c r="AD480" i="1"/>
  <c r="AD479" i="1"/>
  <c r="AD471" i="1"/>
  <c r="AD514" i="1"/>
  <c r="AD515" i="1"/>
  <c r="AD508" i="1"/>
  <c r="AD507" i="1"/>
  <c r="AD510" i="1"/>
  <c r="AD509" i="1"/>
  <c r="AD511" i="1"/>
  <c r="AD517" i="1"/>
  <c r="AD516" i="1"/>
  <c r="AD503" i="1"/>
  <c r="AD504" i="1"/>
  <c r="AD505" i="1"/>
  <c r="AD496" i="1"/>
  <c r="AD497" i="1"/>
  <c r="AD498" i="1"/>
  <c r="AD490" i="1"/>
  <c r="AD494" i="1"/>
  <c r="AD493" i="1"/>
  <c r="AD487" i="1"/>
  <c r="AD518" i="1"/>
  <c r="AD501" i="1"/>
  <c r="AD506" i="1"/>
  <c r="AD500" i="1"/>
  <c r="AD502" i="1"/>
  <c r="AD488" i="1"/>
  <c r="AD489" i="1"/>
  <c r="AD499" i="1"/>
  <c r="AD492" i="1"/>
  <c r="AD491" i="1"/>
  <c r="AD495" i="1"/>
  <c r="AD513" i="1"/>
  <c r="AD512" i="1"/>
  <c r="AD554" i="1"/>
  <c r="AD550" i="1"/>
  <c r="AD535" i="1"/>
  <c r="AD536" i="1"/>
  <c r="AD538" i="1"/>
  <c r="AD537" i="1"/>
  <c r="AD553" i="1"/>
  <c r="AD527" i="1"/>
  <c r="AD528" i="1"/>
  <c r="AD547" i="1"/>
  <c r="AD549" i="1"/>
  <c r="AD548" i="1"/>
  <c r="AD523" i="1"/>
  <c r="AD524" i="1"/>
  <c r="AD525" i="1"/>
  <c r="AD529" i="1"/>
  <c r="AD533" i="1"/>
  <c r="AD526" i="1"/>
  <c r="AD534" i="1"/>
  <c r="AD542" i="1"/>
  <c r="AD543" i="1"/>
  <c r="AD544" i="1"/>
  <c r="AD545" i="1"/>
  <c r="AD539" i="1"/>
  <c r="AD540" i="1"/>
  <c r="AD541" i="1"/>
  <c r="AD519" i="1"/>
  <c r="AD532" i="1"/>
  <c r="AD531" i="1"/>
  <c r="AD530" i="1"/>
  <c r="AD546" i="1"/>
  <c r="AD552" i="1"/>
  <c r="AD551" i="1"/>
  <c r="AD520" i="1"/>
  <c r="AD521" i="1"/>
  <c r="AD522" i="1"/>
  <c r="AD569" i="1"/>
  <c r="AD568" i="1"/>
  <c r="AD570" i="1"/>
  <c r="AD571" i="1"/>
  <c r="AD560" i="1"/>
  <c r="AD579" i="1"/>
  <c r="AD581" i="1"/>
  <c r="AD580" i="1"/>
  <c r="AD591" i="1"/>
  <c r="AD592" i="1"/>
  <c r="AD577" i="1"/>
  <c r="AD576" i="1"/>
  <c r="AD578" i="1"/>
  <c r="AD589" i="1"/>
  <c r="AD563" i="1"/>
  <c r="AD564" i="1"/>
  <c r="AD590" i="1"/>
  <c r="AD555" i="1"/>
  <c r="AD559" i="1"/>
  <c r="AD573" i="1"/>
  <c r="AD574" i="1"/>
  <c r="AD575" i="1"/>
  <c r="AD593" i="1"/>
  <c r="AD561" i="1"/>
  <c r="AD562" i="1"/>
  <c r="AD572" i="1"/>
  <c r="AD567" i="1"/>
  <c r="AD583" i="1"/>
  <c r="AD582" i="1"/>
  <c r="AD565" i="1"/>
  <c r="AD566" i="1"/>
  <c r="AD556" i="1"/>
  <c r="AD584" i="1"/>
  <c r="AD585" i="1"/>
  <c r="AD586" i="1"/>
  <c r="AD588" i="1"/>
  <c r="AD587" i="1"/>
  <c r="AD558" i="1"/>
  <c r="AD557" i="1"/>
  <c r="AD594" i="1"/>
  <c r="AD595" i="1"/>
  <c r="AD596" i="1"/>
  <c r="AD597" i="1"/>
  <c r="AD598" i="1"/>
  <c r="AD599" i="1"/>
  <c r="AD600" i="1"/>
  <c r="AD601" i="1"/>
  <c r="AD602" i="1"/>
  <c r="AD631" i="1"/>
  <c r="AD632" i="1"/>
  <c r="AD618" i="1"/>
  <c r="AD622" i="1"/>
  <c r="AD612" i="1"/>
  <c r="AD611" i="1"/>
  <c r="AD628" i="1"/>
  <c r="AD629" i="1"/>
  <c r="AD630" i="1"/>
  <c r="AD605" i="1"/>
  <c r="AD620" i="1"/>
  <c r="AD621" i="1"/>
  <c r="AD633" i="1"/>
  <c r="AD603" i="1"/>
  <c r="AD604" i="1"/>
  <c r="AD614" i="1"/>
  <c r="AD615" i="1"/>
  <c r="AD616" i="1"/>
  <c r="AD617" i="1"/>
  <c r="AD623" i="1"/>
  <c r="AD624" i="1"/>
  <c r="AD610" i="1"/>
  <c r="AD606" i="1"/>
  <c r="AD608" i="1"/>
  <c r="AD607" i="1"/>
  <c r="AD609" i="1"/>
  <c r="AD619" i="1"/>
  <c r="AD625" i="1"/>
  <c r="AD627" i="1"/>
  <c r="AD626" i="1"/>
  <c r="AD613" i="1"/>
  <c r="AD659" i="1"/>
  <c r="AD660" i="1"/>
  <c r="AD661" i="1"/>
  <c r="AD640" i="1"/>
  <c r="AD641" i="1"/>
  <c r="AD643" i="1"/>
  <c r="AD644" i="1"/>
  <c r="AD642" i="1"/>
  <c r="AD654" i="1"/>
  <c r="AD655" i="1"/>
  <c r="AD656" i="1"/>
  <c r="AD635" i="1"/>
  <c r="AD634" i="1"/>
  <c r="AD636" i="1"/>
  <c r="AD637" i="1"/>
  <c r="AD638" i="1"/>
  <c r="AD645" i="1"/>
  <c r="AD649" i="1"/>
  <c r="AD650" i="1"/>
  <c r="AD652" i="1"/>
  <c r="AD651" i="1"/>
  <c r="AD647" i="1"/>
  <c r="AD646" i="1"/>
  <c r="AD648" i="1"/>
  <c r="AD639" i="1"/>
  <c r="AD653" i="1"/>
  <c r="AD658" i="1"/>
  <c r="AD657" i="1"/>
  <c r="AD694" i="1"/>
  <c r="AD695" i="1"/>
  <c r="AD685" i="1"/>
  <c r="AD684" i="1"/>
  <c r="AD667" i="1"/>
  <c r="AD668" i="1"/>
  <c r="AD677" i="1"/>
  <c r="AD676" i="1"/>
  <c r="AD678" i="1"/>
  <c r="AD681" i="1"/>
  <c r="AD680" i="1"/>
  <c r="AD682" i="1"/>
  <c r="AD683" i="1"/>
  <c r="AD686" i="1"/>
  <c r="AD687" i="1"/>
  <c r="AD688" i="1"/>
  <c r="AD689" i="1"/>
  <c r="AD690" i="1"/>
  <c r="AD672" i="1"/>
  <c r="AD679" i="1"/>
  <c r="AD693" i="1"/>
  <c r="AD696" i="1"/>
  <c r="AD697" i="1"/>
  <c r="AD674" i="1"/>
  <c r="AD675" i="1"/>
  <c r="AD698" i="1"/>
  <c r="AD665" i="1"/>
  <c r="AD666" i="1"/>
  <c r="AD662" i="1"/>
  <c r="AD671" i="1"/>
  <c r="AD669" i="1"/>
  <c r="AD670" i="1"/>
  <c r="AD692" i="1"/>
  <c r="AD691" i="1"/>
  <c r="AD673" i="1"/>
  <c r="AD663" i="1"/>
  <c r="AD664" i="1"/>
  <c r="AD731" i="1"/>
  <c r="AD732" i="1"/>
  <c r="AD733" i="1"/>
  <c r="AD734" i="1"/>
  <c r="AD711" i="1"/>
  <c r="AD710" i="1"/>
  <c r="AD724" i="1"/>
  <c r="AD729" i="1"/>
  <c r="AD730" i="1"/>
  <c r="AD726" i="1"/>
  <c r="AD725" i="1"/>
  <c r="AD742" i="1"/>
  <c r="AD743" i="1"/>
  <c r="AD740" i="1"/>
  <c r="AD741" i="1"/>
  <c r="AD721" i="1"/>
  <c r="AD722" i="1"/>
  <c r="AD723" i="1"/>
  <c r="AD706" i="1"/>
  <c r="AD707" i="1"/>
  <c r="AD708" i="1"/>
  <c r="AD715" i="1"/>
  <c r="AD737" i="1"/>
  <c r="AD738" i="1"/>
  <c r="AD712" i="1"/>
  <c r="AD713" i="1"/>
  <c r="AD714" i="1"/>
  <c r="AD717" i="1"/>
  <c r="AD716" i="1"/>
  <c r="AD718" i="1"/>
  <c r="AD720" i="1"/>
  <c r="AD719" i="1"/>
  <c r="AD699" i="1"/>
  <c r="AD700" i="1"/>
  <c r="AD701" i="1"/>
  <c r="AD705" i="1"/>
  <c r="AD739" i="1"/>
  <c r="AD728" i="1"/>
  <c r="AD709" i="1"/>
  <c r="AD727" i="1"/>
  <c r="AD736" i="1"/>
  <c r="AD735" i="1"/>
  <c r="AD702" i="1"/>
  <c r="AD703" i="1"/>
  <c r="AD704" i="1"/>
  <c r="AD767" i="1"/>
  <c r="AD768" i="1"/>
  <c r="AD769" i="1"/>
  <c r="AD770" i="1"/>
  <c r="AD771" i="1"/>
  <c r="AD766" i="1"/>
  <c r="AD775" i="1"/>
  <c r="AD753" i="1"/>
  <c r="AD752" i="1"/>
  <c r="AD762" i="1"/>
  <c r="AD763" i="1"/>
  <c r="AD749" i="1"/>
  <c r="AD750" i="1"/>
  <c r="AD751" i="1"/>
  <c r="AD759" i="1"/>
  <c r="AD761" i="1"/>
  <c r="AD758" i="1"/>
  <c r="AD760" i="1"/>
  <c r="AD764" i="1"/>
  <c r="AD765" i="1"/>
  <c r="AD776" i="1"/>
  <c r="AD777" i="1"/>
  <c r="AD782" i="1"/>
  <c r="AD748" i="1"/>
  <c r="AD774" i="1"/>
  <c r="AD754" i="1"/>
  <c r="AD755" i="1"/>
  <c r="AD756" i="1"/>
  <c r="AD757" i="1"/>
  <c r="AD744" i="1"/>
  <c r="AD783" i="1"/>
  <c r="AD778" i="1"/>
  <c r="AD779" i="1"/>
  <c r="AD773" i="1"/>
  <c r="AD772" i="1"/>
  <c r="AD745" i="1"/>
  <c r="AD746" i="1"/>
  <c r="AD747" i="1"/>
  <c r="AD781" i="1"/>
  <c r="AD780" i="1"/>
  <c r="AD822" i="1"/>
  <c r="AD814" i="1"/>
  <c r="AD815" i="1"/>
  <c r="AD816" i="1"/>
  <c r="AD817" i="1"/>
  <c r="AD804" i="1"/>
  <c r="AD823" i="1"/>
  <c r="AD820" i="1"/>
  <c r="AD821" i="1"/>
  <c r="AD788" i="1"/>
  <c r="AD789" i="1"/>
  <c r="AD790" i="1"/>
  <c r="AD809" i="1"/>
  <c r="AD810" i="1"/>
  <c r="AD811" i="1"/>
  <c r="AD812" i="1"/>
  <c r="AD791" i="1"/>
  <c r="AD792" i="1"/>
  <c r="AD793" i="1"/>
  <c r="AD794" i="1"/>
  <c r="AD796" i="1"/>
  <c r="AD797" i="1"/>
  <c r="AD798" i="1"/>
  <c r="AD800" i="1"/>
  <c r="AD799" i="1"/>
  <c r="AD802" i="1"/>
  <c r="AD801" i="1"/>
  <c r="AD803" i="1"/>
  <c r="AD813" i="1"/>
  <c r="AD795" i="1"/>
  <c r="AD787" i="1"/>
  <c r="AD805" i="1"/>
  <c r="AD806" i="1"/>
  <c r="AD807" i="1"/>
  <c r="AD808" i="1"/>
  <c r="AD784" i="1"/>
  <c r="AD824" i="1"/>
  <c r="AD825" i="1"/>
  <c r="AD819" i="1"/>
  <c r="AD818" i="1"/>
  <c r="AD785" i="1"/>
  <c r="AD786" i="1"/>
  <c r="AD849" i="1"/>
  <c r="AD837" i="1"/>
  <c r="AD850" i="1"/>
  <c r="AD851" i="1"/>
  <c r="AD829" i="1"/>
  <c r="AD830" i="1"/>
  <c r="AD831" i="1"/>
  <c r="AD838" i="1"/>
  <c r="AD839" i="1"/>
  <c r="AD840" i="1"/>
  <c r="AD841" i="1"/>
  <c r="AD832" i="1"/>
  <c r="AD833" i="1"/>
  <c r="AD834" i="1"/>
  <c r="AD835" i="1"/>
  <c r="AD848" i="1"/>
  <c r="AD828" i="1"/>
  <c r="AD842" i="1"/>
  <c r="AD843" i="1"/>
  <c r="AD844" i="1"/>
  <c r="AD826" i="1"/>
  <c r="AD852" i="1"/>
  <c r="AD847" i="1"/>
  <c r="AD846" i="1"/>
  <c r="AD836" i="1"/>
  <c r="AD827" i="1"/>
  <c r="AD845" i="1"/>
  <c r="AD853" i="1"/>
  <c r="AD855" i="1"/>
  <c r="AD854" i="1"/>
  <c r="AD903" i="1"/>
  <c r="AD901" i="1"/>
  <c r="AD902" i="1"/>
  <c r="AD888" i="1"/>
  <c r="AD889" i="1"/>
  <c r="AD890" i="1"/>
  <c r="AD891" i="1"/>
  <c r="AD862" i="1"/>
  <c r="AD861" i="1"/>
  <c r="AD863" i="1"/>
  <c r="AD864" i="1"/>
  <c r="AD876" i="1"/>
  <c r="AD898" i="1"/>
  <c r="AD900" i="1"/>
  <c r="AD904" i="1"/>
  <c r="AD905" i="1"/>
  <c r="AD906" i="1"/>
  <c r="AD910" i="1"/>
  <c r="AD867" i="1"/>
  <c r="AD858" i="1"/>
  <c r="AD868" i="1"/>
  <c r="AD873" i="1"/>
  <c r="AD875" i="1"/>
  <c r="AD874" i="1"/>
  <c r="AD877" i="1"/>
  <c r="AD879" i="1"/>
  <c r="AD878" i="1"/>
  <c r="AD882" i="1"/>
  <c r="AD881" i="1"/>
  <c r="AD880" i="1"/>
  <c r="AD883" i="1"/>
  <c r="AD884" i="1"/>
  <c r="AD885" i="1"/>
  <c r="AD887" i="1"/>
  <c r="AD886" i="1"/>
  <c r="AD860" i="1"/>
  <c r="AD872" i="1"/>
  <c r="AD896" i="1"/>
  <c r="AD897" i="1"/>
  <c r="AD895" i="1"/>
  <c r="AD894" i="1"/>
  <c r="AD892" i="1"/>
  <c r="AD893" i="1"/>
  <c r="AD856" i="1"/>
  <c r="AD907" i="1"/>
  <c r="AD908" i="1"/>
  <c r="AD909" i="1"/>
  <c r="AD859" i="1"/>
  <c r="AD866" i="1"/>
  <c r="AD865" i="1"/>
  <c r="AD899" i="1"/>
  <c r="AD857" i="1"/>
  <c r="AD869" i="1"/>
  <c r="AD871" i="1"/>
  <c r="AD870" i="1"/>
  <c r="AD940" i="1"/>
  <c r="AD941" i="1"/>
  <c r="AD942" i="1"/>
  <c r="AD943" i="1"/>
  <c r="AD955" i="1"/>
  <c r="AD946" i="1"/>
  <c r="AD951" i="1"/>
  <c r="AD924" i="1"/>
  <c r="AD925" i="1"/>
  <c r="AD950" i="1"/>
  <c r="AD949" i="1"/>
  <c r="AD918" i="1"/>
  <c r="AD919" i="1"/>
  <c r="AD938" i="1"/>
  <c r="AD939" i="1"/>
  <c r="AD937" i="1"/>
  <c r="AD914" i="1"/>
  <c r="AD915" i="1"/>
  <c r="AD916" i="1"/>
  <c r="AD917" i="1"/>
  <c r="AD921" i="1"/>
  <c r="AD922" i="1"/>
  <c r="AD923" i="1"/>
  <c r="AD926" i="1"/>
  <c r="AD927" i="1"/>
  <c r="AD928" i="1"/>
  <c r="AD929" i="1"/>
  <c r="AD930" i="1"/>
  <c r="AD931" i="1"/>
  <c r="AD935" i="1"/>
  <c r="AD932" i="1"/>
  <c r="AD936" i="1"/>
  <c r="AD933" i="1"/>
  <c r="AD934" i="1"/>
  <c r="AD913" i="1"/>
  <c r="AD954" i="1"/>
  <c r="AD912" i="1"/>
  <c r="AD911" i="1"/>
  <c r="AD920" i="1"/>
  <c r="AD948" i="1"/>
  <c r="AD947" i="1"/>
  <c r="AD952" i="1"/>
  <c r="AD953" i="1"/>
  <c r="AD945" i="1"/>
  <c r="AD944" i="1"/>
  <c r="AD983" i="1"/>
  <c r="AD984" i="1"/>
  <c r="AD965" i="1"/>
  <c r="AD968" i="1"/>
  <c r="AD966" i="1"/>
  <c r="AD967" i="1"/>
  <c r="AD976" i="1"/>
  <c r="AD975" i="1"/>
  <c r="AD961" i="1"/>
  <c r="AD962" i="1"/>
  <c r="AD960" i="1"/>
  <c r="AD959" i="1"/>
  <c r="AD990" i="1"/>
  <c r="AD991" i="1"/>
  <c r="AD973" i="1"/>
  <c r="AD972" i="1"/>
  <c r="AD971" i="1"/>
  <c r="AD974" i="1"/>
  <c r="AD981" i="1"/>
  <c r="AD980" i="1"/>
  <c r="AD979" i="1"/>
  <c r="AD987" i="1"/>
  <c r="AD964" i="1"/>
  <c r="AD992" i="1"/>
  <c r="AD978" i="1"/>
  <c r="AD977" i="1"/>
  <c r="AD982" i="1"/>
  <c r="AD963" i="1"/>
  <c r="AD957" i="1"/>
  <c r="AD956" i="1"/>
  <c r="AD958" i="1"/>
  <c r="AD986" i="1"/>
  <c r="AD985" i="1"/>
  <c r="AD988" i="1"/>
  <c r="AD989" i="1"/>
  <c r="AD970" i="1"/>
  <c r="AD969" i="1"/>
  <c r="AD996" i="1"/>
  <c r="AD998" i="1"/>
  <c r="AD997" i="1"/>
  <c r="AD994" i="1"/>
  <c r="AD993" i="1"/>
  <c r="AD995" i="1"/>
  <c r="AD1007" i="1"/>
  <c r="AD1012" i="1"/>
  <c r="AD1014" i="1"/>
  <c r="AD1004" i="1"/>
  <c r="AD1010" i="1"/>
  <c r="AD1009" i="1"/>
  <c r="AD1016" i="1"/>
  <c r="AD1015" i="1"/>
  <c r="AD1008" i="1"/>
  <c r="AD1005" i="1"/>
  <c r="AD1002" i="1"/>
  <c r="AD1011" i="1"/>
  <c r="AD1013" i="1"/>
  <c r="AD1003" i="1"/>
  <c r="AD1006" i="1"/>
  <c r="AD1001" i="1"/>
  <c r="AD999" i="1"/>
  <c r="AD1000" i="1"/>
  <c r="AD1047" i="1"/>
  <c r="AD1048" i="1"/>
  <c r="AD1049" i="1"/>
  <c r="AD1050" i="1"/>
  <c r="AD1051" i="1"/>
  <c r="AD1052" i="1"/>
  <c r="AD1057" i="1"/>
  <c r="AD1055" i="1"/>
  <c r="AD1056" i="1"/>
  <c r="AD1026" i="1"/>
  <c r="AD1027" i="1"/>
  <c r="AD1028" i="1"/>
  <c r="AD1046" i="1"/>
  <c r="AD1029" i="1"/>
  <c r="AD1030" i="1"/>
  <c r="AD1034" i="1"/>
  <c r="AD1035" i="1"/>
  <c r="AD1042" i="1"/>
  <c r="AD1043" i="1"/>
  <c r="AD1045" i="1"/>
  <c r="AD1044" i="1"/>
  <c r="AD1038" i="1"/>
  <c r="AD1036" i="1"/>
  <c r="AD1037" i="1"/>
  <c r="AD1039" i="1"/>
  <c r="AD1021" i="1"/>
  <c r="AD1024" i="1"/>
  <c r="AD1023" i="1"/>
  <c r="AD1022" i="1"/>
  <c r="AD1020" i="1"/>
  <c r="AD1032" i="1"/>
  <c r="AD1018" i="1"/>
  <c r="AD1031" i="1"/>
  <c r="AD1019" i="1"/>
  <c r="AD1058" i="1"/>
  <c r="AD1041" i="1"/>
  <c r="AD1017" i="1"/>
  <c r="AD1054" i="1"/>
  <c r="AD1053" i="1"/>
  <c r="AD1025" i="1"/>
  <c r="AD1033" i="1"/>
  <c r="AD1040" i="1"/>
  <c r="AD1103" i="1"/>
  <c r="AD1104" i="1"/>
  <c r="AD1073" i="1"/>
  <c r="AD1065" i="1"/>
  <c r="AD1068" i="1"/>
  <c r="AD1066" i="1"/>
  <c r="AD1095" i="1"/>
  <c r="AD1094" i="1"/>
  <c r="AD1096" i="1"/>
  <c r="AD1097" i="1"/>
  <c r="AD1100" i="1"/>
  <c r="AD1064" i="1"/>
  <c r="AD1063" i="1"/>
  <c r="AD1076" i="1"/>
  <c r="AD1067" i="1"/>
  <c r="AD1102" i="1"/>
  <c r="AD1077" i="1"/>
  <c r="AD1087" i="1"/>
  <c r="AD1061" i="1"/>
  <c r="AD1071" i="1"/>
  <c r="AD1059" i="1"/>
  <c r="AD1060" i="1"/>
  <c r="AD1069" i="1"/>
  <c r="AD1078" i="1"/>
  <c r="AD1079" i="1"/>
  <c r="AD1080" i="1"/>
  <c r="AD1081" i="1"/>
  <c r="AD1082" i="1"/>
  <c r="AD1083" i="1"/>
  <c r="AD1072" i="1"/>
  <c r="AD1075" i="1"/>
  <c r="AD1101" i="1"/>
  <c r="AD1099" i="1"/>
  <c r="AD1098" i="1"/>
  <c r="AD1089" i="1"/>
  <c r="AD1092" i="1"/>
  <c r="AD1090" i="1"/>
  <c r="AD1088" i="1"/>
  <c r="AD1091" i="1"/>
  <c r="AD1084" i="1"/>
  <c r="AD1074" i="1"/>
  <c r="AD1062" i="1"/>
  <c r="AD1085" i="1"/>
  <c r="AD1086" i="1"/>
  <c r="AD1093" i="1"/>
  <c r="AD1070" i="1"/>
  <c r="AD1131" i="1"/>
  <c r="AD1130" i="1"/>
  <c r="AD1116" i="1"/>
  <c r="AD1117" i="1"/>
  <c r="AD1111" i="1"/>
  <c r="AD1139" i="1"/>
  <c r="AD1125" i="1"/>
  <c r="AD1112" i="1"/>
  <c r="AD1106" i="1"/>
  <c r="AD1128" i="1"/>
  <c r="AD1129" i="1"/>
  <c r="AD1140" i="1"/>
  <c r="AD1141" i="1"/>
  <c r="AD1123" i="1"/>
  <c r="AD1124" i="1"/>
  <c r="AD1134" i="1"/>
  <c r="AD1135" i="1"/>
  <c r="AD1136" i="1"/>
  <c r="AD1137" i="1"/>
  <c r="AD1118" i="1"/>
  <c r="AD1119" i="1"/>
  <c r="AD1120" i="1"/>
  <c r="AD1121" i="1"/>
  <c r="AD1122" i="1"/>
  <c r="AD1113" i="1"/>
  <c r="AD1115" i="1"/>
  <c r="AD1114" i="1"/>
  <c r="AD1126" i="1"/>
  <c r="AD1127" i="1"/>
  <c r="AD1138" i="1"/>
  <c r="AD1144" i="1"/>
  <c r="AD1108" i="1"/>
  <c r="AD1109" i="1"/>
  <c r="AD1110" i="1"/>
  <c r="AD1107" i="1"/>
  <c r="AD1105" i="1"/>
  <c r="AD1143" i="1"/>
  <c r="AD1142" i="1"/>
  <c r="AD1145" i="1"/>
  <c r="AD1133" i="1"/>
  <c r="AD1132" i="1"/>
  <c r="AD1187" i="1"/>
  <c r="AD1188" i="1"/>
  <c r="AD1189" i="1"/>
  <c r="AD1190" i="1"/>
  <c r="AD1191" i="1"/>
  <c r="AD1192" i="1"/>
  <c r="AD1147" i="1"/>
  <c r="AD1199" i="1"/>
  <c r="AD1146" i="1"/>
  <c r="AD1154" i="1"/>
  <c r="AD1184" i="1"/>
  <c r="AD1161" i="1"/>
  <c r="AD1200" i="1"/>
  <c r="AD1201" i="1"/>
  <c r="AD1157" i="1"/>
  <c r="AD1159" i="1"/>
  <c r="AD1158" i="1"/>
  <c r="AD1160" i="1"/>
  <c r="AD1149" i="1"/>
  <c r="AD1150" i="1"/>
  <c r="AD1204" i="1"/>
  <c r="AD1203" i="1"/>
  <c r="AD1198" i="1"/>
  <c r="AD1202" i="1"/>
  <c r="AD1155" i="1"/>
  <c r="AD1156" i="1"/>
  <c r="AD1196" i="1"/>
  <c r="AD1197" i="1"/>
  <c r="AD1148" i="1"/>
  <c r="AD1153" i="1"/>
  <c r="AD1186" i="1"/>
  <c r="AD1185" i="1"/>
  <c r="AD1151" i="1"/>
  <c r="AD1152" i="1"/>
  <c r="AD1195" i="1"/>
  <c r="AD1167" i="1"/>
  <c r="AD1162" i="1"/>
  <c r="AD1163" i="1"/>
  <c r="AD1173" i="1"/>
  <c r="AD1174" i="1"/>
  <c r="AD1175" i="1"/>
  <c r="AD1164" i="1"/>
  <c r="AD1181" i="1"/>
  <c r="AD1172" i="1"/>
  <c r="AD1177" i="1"/>
  <c r="AD1180" i="1"/>
  <c r="AD1170" i="1"/>
  <c r="AD1179" i="1"/>
  <c r="AD1176" i="1"/>
  <c r="AD1165" i="1"/>
  <c r="AD1178" i="1"/>
  <c r="AD1171" i="1"/>
  <c r="AD1166" i="1"/>
  <c r="AD1168" i="1"/>
  <c r="AD1183" i="1"/>
  <c r="AD1169" i="1"/>
  <c r="AD1182" i="1"/>
  <c r="AD1194" i="1"/>
  <c r="AD1193" i="1"/>
  <c r="AD1242" i="1"/>
  <c r="AD1240" i="1"/>
  <c r="AD1238" i="1"/>
  <c r="AD1239" i="1"/>
  <c r="AD1236" i="1"/>
  <c r="AD1241" i="1"/>
  <c r="AD1237" i="1"/>
  <c r="AD1248" i="1"/>
  <c r="AD1246" i="1"/>
  <c r="AD1245" i="1"/>
  <c r="AD1250" i="1"/>
  <c r="AD1251" i="1"/>
  <c r="AD1249" i="1"/>
  <c r="AD1253" i="1"/>
  <c r="AD1254" i="1"/>
  <c r="AD1247" i="1"/>
  <c r="AD1252" i="1"/>
  <c r="AD1243" i="1"/>
  <c r="AD1244" i="1"/>
  <c r="AD1265" i="1"/>
  <c r="AD1214" i="1"/>
  <c r="AD1232" i="1"/>
  <c r="AD1231" i="1"/>
  <c r="AD1261" i="1"/>
  <c r="AD1262" i="1"/>
  <c r="AD1263" i="1"/>
  <c r="AD1228" i="1"/>
  <c r="AD1227" i="1"/>
  <c r="AD1229" i="1"/>
  <c r="AD1230" i="1"/>
  <c r="AD1221" i="1"/>
  <c r="AD1222" i="1"/>
  <c r="AD1223" i="1"/>
  <c r="AD1224" i="1"/>
  <c r="AD1225" i="1"/>
  <c r="AD1226" i="1"/>
  <c r="AD1205" i="1"/>
  <c r="AD1218" i="1"/>
  <c r="AD1215" i="1"/>
  <c r="AD1211" i="1"/>
  <c r="AD1264" i="1"/>
  <c r="AD1206" i="1"/>
  <c r="AD1212" i="1"/>
  <c r="AD1213" i="1"/>
  <c r="AD1233" i="1"/>
  <c r="AD1255" i="1"/>
  <c r="AD1256" i="1"/>
  <c r="AD1217" i="1"/>
  <c r="AD1216" i="1"/>
  <c r="AD1258" i="1"/>
  <c r="AD1257" i="1"/>
  <c r="AD1234" i="1"/>
  <c r="AD1235" i="1"/>
  <c r="AD1210" i="1"/>
  <c r="AD1209" i="1"/>
  <c r="AD1260" i="1"/>
  <c r="AD1259" i="1"/>
  <c r="AD1220" i="1"/>
  <c r="AD1219" i="1"/>
  <c r="AD1207" i="1"/>
  <c r="AD1208" i="1"/>
  <c r="AD1273" i="1"/>
  <c r="AD1272" i="1"/>
  <c r="AD1274" i="1"/>
  <c r="AD1275" i="1"/>
  <c r="AD1266" i="1"/>
  <c r="AD1267" i="1"/>
  <c r="AD1268" i="1"/>
  <c r="AD1269" i="1"/>
  <c r="AD1270" i="1"/>
  <c r="AD1271" i="1"/>
  <c r="AD1276" i="1"/>
  <c r="AD1296" i="1"/>
  <c r="AD1297" i="1"/>
  <c r="AD1301" i="1"/>
  <c r="AD1300" i="1"/>
  <c r="AD1299" i="1"/>
  <c r="AD1298" i="1"/>
  <c r="AD1302" i="1"/>
  <c r="AD1288" i="1"/>
  <c r="AD1303" i="1"/>
  <c r="AD1290" i="1"/>
  <c r="AD1289" i="1"/>
  <c r="AD1304" i="1"/>
  <c r="AD1305" i="1"/>
  <c r="AD1286" i="1"/>
  <c r="AD1287" i="1"/>
  <c r="AD1283" i="1"/>
  <c r="AD1285" i="1"/>
  <c r="AD1282" i="1"/>
  <c r="AD1284" i="1"/>
  <c r="AD1280" i="1"/>
  <c r="AD1291" i="1"/>
  <c r="AD1277" i="1"/>
  <c r="AD1278" i="1"/>
  <c r="AD1279" i="1"/>
  <c r="AD1281" i="1"/>
  <c r="AD1293" i="1"/>
  <c r="AD1292" i="1"/>
  <c r="AD1295" i="1"/>
  <c r="AD1294" i="1"/>
  <c r="AD1306" i="1"/>
  <c r="AD1307" i="1"/>
  <c r="AD1308" i="1"/>
  <c r="AD1324" i="1"/>
  <c r="AD1340" i="1"/>
  <c r="AD1317" i="1"/>
  <c r="AD1321" i="1"/>
  <c r="AD1322" i="1"/>
  <c r="AD1336" i="1"/>
  <c r="AD1335" i="1"/>
  <c r="AD1337" i="1"/>
  <c r="AD1343" i="1"/>
  <c r="AD1318" i="1"/>
  <c r="AD1315" i="1"/>
  <c r="AD1314" i="1"/>
  <c r="AD1313" i="1"/>
  <c r="AD1339" i="1"/>
  <c r="AD1338" i="1"/>
  <c r="AD1319" i="1"/>
  <c r="AD1320" i="1"/>
  <c r="AD1325" i="1"/>
  <c r="AD1326" i="1"/>
  <c r="AD1328" i="1"/>
  <c r="AD1327" i="1"/>
  <c r="AD1331" i="1"/>
  <c r="AD1332" i="1"/>
  <c r="AD1330" i="1"/>
  <c r="AD1329" i="1"/>
  <c r="AD1316" i="1"/>
  <c r="AD1309" i="1"/>
  <c r="AD1310" i="1"/>
  <c r="AD1311" i="1"/>
  <c r="AD1312" i="1"/>
  <c r="AD1334" i="1"/>
  <c r="AD1333" i="1"/>
  <c r="AD1323" i="1"/>
  <c r="AD1342" i="1"/>
  <c r="AD1341" i="1"/>
  <c r="AD1375" i="1"/>
  <c r="AD1353" i="1"/>
  <c r="AD1378" i="1"/>
  <c r="AD1376" i="1"/>
  <c r="AD1377" i="1"/>
  <c r="AD1364" i="1"/>
  <c r="AD1365" i="1"/>
  <c r="AD1354" i="1"/>
  <c r="AD1355" i="1"/>
  <c r="AD1356" i="1"/>
  <c r="AD1359" i="1"/>
  <c r="AD1349" i="1"/>
  <c r="AD1357" i="1"/>
  <c r="AD1373" i="1"/>
  <c r="AD1350" i="1"/>
  <c r="AD1358" i="1"/>
  <c r="AD1363" i="1"/>
  <c r="AD1352" i="1"/>
  <c r="AD1351" i="1"/>
  <c r="AD1374" i="1"/>
  <c r="AD1371" i="1"/>
  <c r="AD1372" i="1"/>
  <c r="AD1347" i="1"/>
  <c r="AD1368" i="1"/>
  <c r="AD1344" i="1"/>
  <c r="AD1345" i="1"/>
  <c r="AD1346" i="1"/>
  <c r="AD1366" i="1"/>
  <c r="AD1367" i="1"/>
  <c r="AD1362" i="1"/>
  <c r="AD1361" i="1"/>
  <c r="AD1360" i="1"/>
  <c r="AD1370" i="1"/>
  <c r="AD1369" i="1"/>
  <c r="AD1348" i="1"/>
  <c r="AD1401" i="1"/>
  <c r="AD1400" i="1"/>
  <c r="AD1402" i="1"/>
  <c r="AD1416" i="1"/>
  <c r="AD1413" i="1"/>
  <c r="AD1412" i="1"/>
  <c r="AD1396" i="1"/>
  <c r="AD1388" i="1"/>
  <c r="AD1389" i="1"/>
  <c r="AD1394" i="1"/>
  <c r="AD1393" i="1"/>
  <c r="AD1395" i="1"/>
  <c r="AD1407" i="1"/>
  <c r="AD1405" i="1"/>
  <c r="AD1409" i="1"/>
  <c r="AD1408" i="1"/>
  <c r="AD1406" i="1"/>
  <c r="AD1410" i="1"/>
  <c r="AD1391" i="1"/>
  <c r="AD1379" i="1"/>
  <c r="AD1397" i="1"/>
  <c r="AD1398" i="1"/>
  <c r="AD1387" i="1"/>
  <c r="AD1411" i="1"/>
  <c r="AD1380" i="1"/>
  <c r="AD1381" i="1"/>
  <c r="AD1390" i="1"/>
  <c r="AD1399" i="1"/>
  <c r="AD1414" i="1"/>
  <c r="AD1415" i="1"/>
  <c r="AD1404" i="1"/>
  <c r="AD1403" i="1"/>
  <c r="AD1392" i="1"/>
  <c r="AD1383" i="1"/>
  <c r="AD1384" i="1"/>
  <c r="AD1386" i="1"/>
  <c r="AD1382" i="1"/>
  <c r="AD1385" i="1"/>
  <c r="AD1438" i="1"/>
  <c r="AD1439" i="1"/>
  <c r="AD1444" i="1"/>
  <c r="AD1446" i="1"/>
  <c r="AD1445" i="1"/>
  <c r="AD1447" i="1"/>
  <c r="AD1442" i="1"/>
  <c r="AD1443" i="1"/>
  <c r="AD1452" i="1"/>
  <c r="AD1453" i="1"/>
  <c r="AD1435" i="1"/>
  <c r="AD1434" i="1"/>
  <c r="AD1448" i="1"/>
  <c r="AD1449" i="1"/>
  <c r="AD1425" i="1"/>
  <c r="AD1426" i="1"/>
  <c r="AD1432" i="1"/>
  <c r="AD1433" i="1"/>
  <c r="AD1429" i="1"/>
  <c r="AD1430" i="1"/>
  <c r="AD1431" i="1"/>
  <c r="AD1436" i="1"/>
  <c r="AD1437" i="1"/>
  <c r="AD1428" i="1"/>
  <c r="AD1427" i="1"/>
  <c r="AD1451" i="1"/>
  <c r="AD1450" i="1"/>
  <c r="AD1422" i="1"/>
  <c r="AD1421" i="1"/>
  <c r="AD1424" i="1"/>
  <c r="AD1423" i="1"/>
  <c r="AD1440" i="1"/>
  <c r="AD1441" i="1"/>
  <c r="AD1417" i="1"/>
  <c r="AD1419" i="1"/>
  <c r="AD1420" i="1"/>
  <c r="AD1418" i="1"/>
  <c r="AD1454" i="1"/>
  <c r="AD1458" i="1"/>
  <c r="AD1457" i="1"/>
  <c r="AD1459" i="1"/>
  <c r="AD1460" i="1"/>
  <c r="AD1461" i="1"/>
  <c r="AD1464" i="1"/>
  <c r="AD1462" i="1"/>
  <c r="AD1463" i="1"/>
  <c r="AD1455" i="1"/>
  <c r="AD1456" i="1"/>
  <c r="AD1500" i="1"/>
  <c r="AD1516" i="1"/>
  <c r="AD1513" i="1"/>
  <c r="AD1489" i="1"/>
  <c r="AD1507" i="1"/>
  <c r="AD1508" i="1"/>
  <c r="AD1509" i="1"/>
  <c r="AD1475" i="1"/>
  <c r="AD1476" i="1"/>
  <c r="AD1477" i="1"/>
  <c r="AD1472" i="1"/>
  <c r="AD1473" i="1"/>
  <c r="AD1474" i="1"/>
  <c r="AD1491" i="1"/>
  <c r="AD1492" i="1"/>
  <c r="AD1494" i="1"/>
  <c r="AD1493" i="1"/>
  <c r="AD1478" i="1"/>
  <c r="AD1479" i="1"/>
  <c r="AD1480" i="1"/>
  <c r="AD1481" i="1"/>
  <c r="AD1488" i="1"/>
  <c r="AD1487" i="1"/>
  <c r="AD1465" i="1"/>
  <c r="AD1466" i="1"/>
  <c r="AD1502" i="1"/>
  <c r="AD1501" i="1"/>
  <c r="AD1503" i="1"/>
  <c r="AD1504" i="1"/>
  <c r="AD1517" i="1"/>
  <c r="AD1490" i="1"/>
  <c r="AD1510" i="1"/>
  <c r="AD1511" i="1"/>
  <c r="AD1512" i="1"/>
  <c r="AD1486" i="1"/>
  <c r="AD1496" i="1"/>
  <c r="AD1497" i="1"/>
  <c r="AD1498" i="1"/>
  <c r="AD1499" i="1"/>
  <c r="AD1485" i="1"/>
  <c r="AD1482" i="1"/>
  <c r="AD1483" i="1"/>
  <c r="AD1484" i="1"/>
  <c r="AD1514" i="1"/>
  <c r="AD1515" i="1"/>
  <c r="AD1468" i="1"/>
  <c r="AD1469" i="1"/>
  <c r="AD1470" i="1"/>
  <c r="AD1471" i="1"/>
  <c r="AD1506" i="1"/>
  <c r="AD1505" i="1"/>
  <c r="AD1495" i="1"/>
  <c r="AD1467" i="1"/>
  <c r="AD1581" i="1"/>
  <c r="AD1536" i="1"/>
  <c r="AD1535" i="1"/>
  <c r="AD1539" i="1"/>
  <c r="AD1544" i="1"/>
  <c r="AD1582" i="1"/>
  <c r="AD1583" i="1"/>
  <c r="AD1584" i="1"/>
  <c r="AD1527" i="1"/>
  <c r="AD1528" i="1"/>
  <c r="AD1529" i="1"/>
  <c r="AD1577" i="1"/>
  <c r="AD1576" i="1"/>
  <c r="AD1574" i="1"/>
  <c r="AD1575" i="1"/>
  <c r="AD1546" i="1"/>
  <c r="AD1545" i="1"/>
  <c r="AD1547" i="1"/>
  <c r="AD1548" i="1"/>
  <c r="AD1530" i="1"/>
  <c r="AD1531" i="1"/>
  <c r="AD1532" i="1"/>
  <c r="AD1533" i="1"/>
  <c r="AD1570" i="1"/>
  <c r="AD1569" i="1"/>
  <c r="AD1518" i="1"/>
  <c r="AD1519" i="1"/>
  <c r="AD1520" i="1"/>
  <c r="AD1521" i="1"/>
  <c r="AD1541" i="1"/>
  <c r="AD1542" i="1"/>
  <c r="AD1543" i="1"/>
  <c r="AD1579" i="1"/>
  <c r="AD1578" i="1"/>
  <c r="AD1580" i="1"/>
  <c r="AD1540" i="1"/>
  <c r="AD1526" i="1"/>
  <c r="AD1560" i="1"/>
  <c r="AD1565" i="1"/>
  <c r="AD1558" i="1"/>
  <c r="AD1568" i="1"/>
  <c r="AD1550" i="1"/>
  <c r="AD1559" i="1"/>
  <c r="AD1555" i="1"/>
  <c r="AD1549" i="1"/>
  <c r="AD1566" i="1"/>
  <c r="AD1567" i="1"/>
  <c r="AD1553" i="1"/>
  <c r="AD1554" i="1"/>
  <c r="AD1556" i="1"/>
  <c r="AD1552" i="1"/>
  <c r="AD1557" i="1"/>
  <c r="AD1561" i="1"/>
  <c r="AD1551" i="1"/>
  <c r="AD1563" i="1"/>
  <c r="AD1562" i="1"/>
  <c r="AD1564" i="1"/>
  <c r="AD1534" i="1"/>
  <c r="AD1537" i="1"/>
  <c r="AD1538" i="1"/>
  <c r="AD1522" i="1"/>
  <c r="AD1523" i="1"/>
  <c r="AD1524" i="1"/>
  <c r="AD1525" i="1"/>
  <c r="AD1572" i="1"/>
  <c r="AD1571" i="1"/>
  <c r="AD1573" i="1"/>
  <c r="AD1610" i="1"/>
  <c r="AD1609" i="1"/>
  <c r="AD1611" i="1"/>
  <c r="AD1613" i="1"/>
  <c r="AD1612" i="1"/>
  <c r="AD1614" i="1"/>
  <c r="AD1608" i="1"/>
  <c r="AD1616" i="1"/>
  <c r="AD1615" i="1"/>
  <c r="AD1617" i="1"/>
  <c r="AD1618" i="1"/>
  <c r="AD1619" i="1"/>
  <c r="AD1620" i="1"/>
  <c r="AD1621" i="1"/>
  <c r="AD1585" i="1"/>
  <c r="AD1624" i="1"/>
  <c r="AD1634" i="1"/>
  <c r="AD1591" i="1"/>
  <c r="AD1592" i="1"/>
  <c r="AD1635" i="1"/>
  <c r="AD1636" i="1"/>
  <c r="AD1601" i="1"/>
  <c r="AD1602" i="1"/>
  <c r="AD1606" i="1"/>
  <c r="AD1605" i="1"/>
  <c r="AD1607" i="1"/>
  <c r="AD1627" i="1"/>
  <c r="AD1629" i="1"/>
  <c r="AD1628" i="1"/>
  <c r="AD1630" i="1"/>
  <c r="AD1593" i="1"/>
  <c r="AD1594" i="1"/>
  <c r="AD1595" i="1"/>
  <c r="AD1596" i="1"/>
  <c r="AD1623" i="1"/>
  <c r="AD1590" i="1"/>
  <c r="AD1637" i="1"/>
  <c r="AD1604" i="1"/>
  <c r="AD1603" i="1"/>
  <c r="AD1631" i="1"/>
  <c r="AD1633" i="1"/>
  <c r="AD1632" i="1"/>
  <c r="AD1600" i="1"/>
  <c r="AD1597" i="1"/>
  <c r="AD1598" i="1"/>
  <c r="AD1599" i="1"/>
  <c r="AD1622" i="1"/>
  <c r="AD1586" i="1"/>
  <c r="AD1587" i="1"/>
  <c r="AD1588" i="1"/>
  <c r="AD1589" i="1"/>
  <c r="AD1626" i="1"/>
  <c r="AD1625" i="1"/>
  <c r="AD1676" i="1"/>
  <c r="AD1677" i="1"/>
  <c r="AD1678" i="1"/>
  <c r="AD1679" i="1"/>
  <c r="AD1680" i="1"/>
  <c r="AD1681" i="1"/>
  <c r="AD1682" i="1"/>
  <c r="AD1667" i="1"/>
  <c r="AD1658" i="1"/>
  <c r="AD1697" i="1"/>
  <c r="AD1696" i="1"/>
  <c r="AD1694" i="1"/>
  <c r="AD1695" i="1"/>
  <c r="AD1641" i="1"/>
  <c r="AD1642" i="1"/>
  <c r="AD1690" i="1"/>
  <c r="AD1689" i="1"/>
  <c r="AD1660" i="1"/>
  <c r="AD1661" i="1"/>
  <c r="AD1662" i="1"/>
  <c r="AD1638" i="1"/>
  <c r="AD1639" i="1"/>
  <c r="AD1640" i="1"/>
  <c r="AD1673" i="1"/>
  <c r="AD1674" i="1"/>
  <c r="AD1675" i="1"/>
  <c r="AD1669" i="1"/>
  <c r="AD1670" i="1"/>
  <c r="AD1668" i="1"/>
  <c r="AD1671" i="1"/>
  <c r="AD1699" i="1"/>
  <c r="AD1685" i="1"/>
  <c r="AD1684" i="1"/>
  <c r="AD1698" i="1"/>
  <c r="AD1686" i="1"/>
  <c r="AD1656" i="1"/>
  <c r="AD1657" i="1"/>
  <c r="AD1691" i="1"/>
  <c r="AD1692" i="1"/>
  <c r="AD1693" i="1"/>
  <c r="AD1666" i="1"/>
  <c r="AD1665" i="1"/>
  <c r="AD1672" i="1"/>
  <c r="AD1663" i="1"/>
  <c r="AD1664" i="1"/>
  <c r="AD1683" i="1"/>
  <c r="AD1654" i="1"/>
  <c r="AD1655" i="1"/>
  <c r="AD1659" i="1"/>
  <c r="AD1650" i="1"/>
  <c r="AD1651" i="1"/>
  <c r="AD1652" i="1"/>
  <c r="AD1653" i="1"/>
  <c r="AD1688" i="1"/>
  <c r="AD1687" i="1"/>
  <c r="AD1643" i="1"/>
  <c r="AD1645" i="1"/>
  <c r="AD1644" i="1"/>
  <c r="AD1646" i="1"/>
  <c r="AD1647" i="1"/>
  <c r="AD1648" i="1"/>
  <c r="AD1649" i="1"/>
  <c r="AD1734" i="1"/>
  <c r="AD1735" i="1"/>
  <c r="AD1736" i="1"/>
  <c r="AD1730" i="1"/>
  <c r="AD1755" i="1"/>
  <c r="AD1756" i="1"/>
  <c r="AD1727" i="1"/>
  <c r="AD1728" i="1"/>
  <c r="AD1753" i="1"/>
  <c r="AD1754" i="1"/>
  <c r="AD1702" i="1"/>
  <c r="AD1703" i="1"/>
  <c r="AD1739" i="1"/>
  <c r="AD1742" i="1"/>
  <c r="AD1741" i="1"/>
  <c r="AD1740" i="1"/>
  <c r="AD1743" i="1"/>
  <c r="AD1731" i="1"/>
  <c r="AD1733" i="1"/>
  <c r="AD1732" i="1"/>
  <c r="AD1717" i="1"/>
  <c r="AD1718" i="1"/>
  <c r="AD1719" i="1"/>
  <c r="AD1750" i="1"/>
  <c r="AD1752" i="1"/>
  <c r="AD1749" i="1"/>
  <c r="AD1751" i="1"/>
  <c r="AD1747" i="1"/>
  <c r="AD1746" i="1"/>
  <c r="AD1748" i="1"/>
  <c r="AD1721" i="1"/>
  <c r="AD1758" i="1"/>
  <c r="AD1716" i="1"/>
  <c r="AD1724" i="1"/>
  <c r="AD1723" i="1"/>
  <c r="AD1722" i="1"/>
  <c r="AD1725" i="1"/>
  <c r="AD1726" i="1"/>
  <c r="AD1715" i="1"/>
  <c r="AD1744" i="1"/>
  <c r="AD1745" i="1"/>
  <c r="AD1729" i="1"/>
  <c r="AD1720" i="1"/>
  <c r="AD1714" i="1"/>
  <c r="AD1759" i="1"/>
  <c r="AE1744" i="1"/>
  <c r="AE1716" i="1"/>
  <c r="AE1743" i="1"/>
  <c r="AE1739" i="1"/>
  <c r="AE1720" i="1"/>
  <c r="AE1714" i="1"/>
  <c r="AE1729" i="1"/>
  <c r="AE1726" i="1"/>
  <c r="AE1725" i="1"/>
  <c r="AE1722" i="1"/>
  <c r="AE1723" i="1"/>
  <c r="AE1724" i="1"/>
  <c r="AE1728" i="1"/>
  <c r="AE1727" i="1"/>
  <c r="AE1745" i="1"/>
  <c r="AE1715" i="1"/>
  <c r="AE1719" i="1"/>
  <c r="AE1718" i="1"/>
  <c r="AE1717" i="1"/>
  <c r="AE1708" i="1"/>
  <c r="AE1707" i="1"/>
  <c r="AE1706" i="1"/>
  <c r="AE1705" i="1"/>
  <c r="AE1704" i="1"/>
  <c r="AE1738" i="1"/>
  <c r="AE1737" i="1"/>
  <c r="AE1712" i="1"/>
  <c r="AE1711" i="1"/>
  <c r="AE1710" i="1"/>
  <c r="AE1709" i="1"/>
  <c r="AE1701" i="1"/>
  <c r="AE1700" i="1"/>
  <c r="AE1759" i="1"/>
  <c r="AE1758" i="1"/>
  <c r="AE1721" i="1"/>
  <c r="AE1748" i="1"/>
  <c r="AE1746" i="1"/>
  <c r="AE1747" i="1"/>
  <c r="AE1751" i="1"/>
  <c r="AE1749" i="1"/>
  <c r="AE1752" i="1"/>
  <c r="AE1750" i="1"/>
  <c r="AE1732" i="1"/>
  <c r="AE1733" i="1"/>
  <c r="AE1731" i="1"/>
  <c r="AE1740" i="1"/>
  <c r="AE1741" i="1"/>
  <c r="AE1742" i="1"/>
  <c r="AE1703" i="1"/>
  <c r="AE1702" i="1"/>
  <c r="AE1754" i="1"/>
  <c r="AE1753" i="1"/>
  <c r="AE1756" i="1"/>
  <c r="AE1755" i="1"/>
  <c r="AE1730" i="1"/>
  <c r="AE1736" i="1"/>
  <c r="AE1735" i="1"/>
  <c r="AE1734" i="1"/>
  <c r="AE1662" i="1"/>
  <c r="AE1661" i="1"/>
  <c r="AE1683" i="1"/>
  <c r="AE1682" i="1"/>
  <c r="AE1681" i="1"/>
  <c r="AE1680" i="1"/>
  <c r="AE1679" i="1"/>
  <c r="AE1678" i="1"/>
  <c r="AE1677" i="1"/>
  <c r="AE1676" i="1"/>
  <c r="AE1645" i="1"/>
  <c r="AE1643" i="1"/>
  <c r="AE1659" i="1"/>
  <c r="AE1664" i="1"/>
  <c r="AE1663" i="1"/>
  <c r="AE1665" i="1"/>
  <c r="AE1666" i="1"/>
  <c r="AE1684" i="1"/>
  <c r="AE1685" i="1"/>
  <c r="AE1671" i="1"/>
  <c r="AE1668" i="1"/>
  <c r="AE1670" i="1"/>
  <c r="AE1669" i="1"/>
  <c r="AE1675" i="1"/>
  <c r="AE1674" i="1"/>
  <c r="AE1673" i="1"/>
  <c r="AE1638" i="1"/>
  <c r="AE1689" i="1"/>
  <c r="AE1690" i="1"/>
  <c r="AE1667" i="1"/>
  <c r="AE1658" i="1"/>
  <c r="AE1660" i="1"/>
  <c r="AE1697" i="1"/>
  <c r="AE1696" i="1"/>
  <c r="AE1694" i="1"/>
  <c r="AE1695" i="1"/>
  <c r="AE1641" i="1"/>
  <c r="AE1642" i="1"/>
  <c r="AE1699" i="1"/>
  <c r="AE1698" i="1"/>
  <c r="AE1686" i="1"/>
  <c r="AE1656" i="1"/>
  <c r="AE1657" i="1"/>
  <c r="AE1691" i="1"/>
  <c r="AE1692" i="1"/>
  <c r="AE1693" i="1"/>
  <c r="AE1639" i="1"/>
  <c r="AE1640" i="1"/>
  <c r="AE1672" i="1"/>
  <c r="AE1654" i="1"/>
  <c r="AE1655" i="1"/>
  <c r="AE1650" i="1"/>
  <c r="AE1651" i="1"/>
  <c r="AE1652" i="1"/>
  <c r="AE1653" i="1"/>
  <c r="AE1688" i="1"/>
  <c r="AE1687" i="1"/>
  <c r="AE1644" i="1"/>
  <c r="AE1646" i="1"/>
  <c r="AE1647" i="1"/>
  <c r="AE1648" i="1"/>
  <c r="AE1649" i="1"/>
  <c r="AE1592" i="1"/>
  <c r="AE1623" i="1"/>
  <c r="AE1630" i="1"/>
  <c r="AE1628" i="1"/>
  <c r="AE1629" i="1"/>
  <c r="AE1622" i="1"/>
  <c r="AE1599" i="1"/>
  <c r="AE1607" i="1"/>
  <c r="AE1605" i="1"/>
  <c r="AE1606" i="1"/>
  <c r="AE1602" i="1"/>
  <c r="AE1601" i="1"/>
  <c r="AE1600" i="1"/>
  <c r="AE1632" i="1"/>
  <c r="AE1633" i="1"/>
  <c r="AE1631" i="1"/>
  <c r="AE1637" i="1"/>
  <c r="AE1610" i="1"/>
  <c r="AE1609" i="1"/>
  <c r="AE1611" i="1"/>
  <c r="AE1613" i="1"/>
  <c r="AE1612" i="1"/>
  <c r="AE1614" i="1"/>
  <c r="AE1608" i="1"/>
  <c r="AE1616" i="1"/>
  <c r="AE1615" i="1"/>
  <c r="AE1617" i="1"/>
  <c r="AE1618" i="1"/>
  <c r="AE1619" i="1"/>
  <c r="AE1620" i="1"/>
  <c r="AE1621" i="1"/>
  <c r="AE1585" i="1"/>
  <c r="AE1624" i="1"/>
  <c r="AE1634" i="1"/>
  <c r="AE1627" i="1"/>
  <c r="AE1591" i="1"/>
  <c r="AE1635" i="1"/>
  <c r="AE1636" i="1"/>
  <c r="AE1593" i="1"/>
  <c r="AE1594" i="1"/>
  <c r="AE1595" i="1"/>
  <c r="AE1596" i="1"/>
  <c r="AE1590" i="1"/>
  <c r="AE1604" i="1"/>
  <c r="AE1603" i="1"/>
  <c r="AE1597" i="1"/>
  <c r="AE1598" i="1"/>
  <c r="AE1586" i="1"/>
  <c r="AE1587" i="1"/>
  <c r="AE1588" i="1"/>
  <c r="AE1589" i="1"/>
  <c r="AE1626" i="1"/>
  <c r="AE1625" i="1"/>
  <c r="AE1538" i="1"/>
  <c r="AE1537" i="1"/>
  <c r="AE1564" i="1"/>
  <c r="AE1562" i="1"/>
  <c r="AE1563" i="1"/>
  <c r="AE1551" i="1"/>
  <c r="AE1561" i="1"/>
  <c r="AE1557" i="1"/>
  <c r="AE1552" i="1"/>
  <c r="AE1556" i="1"/>
  <c r="AE1554" i="1"/>
  <c r="AE1553" i="1"/>
  <c r="AE1567" i="1"/>
  <c r="AE1566" i="1"/>
  <c r="AE1549" i="1"/>
  <c r="AE1555" i="1"/>
  <c r="AE1559" i="1"/>
  <c r="AE1550" i="1"/>
  <c r="AE1568" i="1"/>
  <c r="AE1558" i="1"/>
  <c r="AE1565" i="1"/>
  <c r="AE1560" i="1"/>
  <c r="AE1539" i="1"/>
  <c r="AE1544" i="1"/>
  <c r="AE1526" i="1"/>
  <c r="AE1569" i="1"/>
  <c r="AE1570" i="1"/>
  <c r="AE1548" i="1"/>
  <c r="AE1547" i="1"/>
  <c r="AE1545" i="1"/>
  <c r="AE1546" i="1"/>
  <c r="AE1540" i="1"/>
  <c r="AE1580" i="1"/>
  <c r="AE1578" i="1"/>
  <c r="AE1579" i="1"/>
  <c r="AE1573" i="1"/>
  <c r="AE1571" i="1"/>
  <c r="AE1572" i="1"/>
  <c r="AE1525" i="1"/>
  <c r="AE1524" i="1"/>
  <c r="AE1523" i="1"/>
  <c r="AE1522" i="1"/>
  <c r="AE1543" i="1"/>
  <c r="AE1542" i="1"/>
  <c r="AE1541" i="1"/>
  <c r="AE1521" i="1"/>
  <c r="AE1520" i="1"/>
  <c r="AE1519" i="1"/>
  <c r="AE1518" i="1"/>
  <c r="AE1533" i="1"/>
  <c r="AE1532" i="1"/>
  <c r="AE1531" i="1"/>
  <c r="AE1530" i="1"/>
  <c r="AE1575" i="1"/>
  <c r="AE1574" i="1"/>
  <c r="AE1576" i="1"/>
  <c r="AE1577" i="1"/>
  <c r="AE1529" i="1"/>
  <c r="AE1528" i="1"/>
  <c r="AE1527" i="1"/>
  <c r="AE1584" i="1"/>
  <c r="AE1583" i="1"/>
  <c r="AE1582" i="1"/>
  <c r="AE1535" i="1"/>
  <c r="AE1536" i="1"/>
  <c r="AE1581" i="1"/>
  <c r="AE1455" i="1"/>
  <c r="AE1456" i="1"/>
  <c r="AE1509" i="1"/>
  <c r="AE1504" i="1"/>
  <c r="AE1503" i="1"/>
  <c r="AE1501" i="1"/>
  <c r="AE1502" i="1"/>
  <c r="AE1490" i="1"/>
  <c r="AE1484" i="1"/>
  <c r="AE1499" i="1"/>
  <c r="AE1498" i="1"/>
  <c r="AE1497" i="1"/>
  <c r="AE1496" i="1"/>
  <c r="AE1508" i="1"/>
  <c r="AE1507" i="1"/>
  <c r="AE1464" i="1"/>
  <c r="AE1485" i="1"/>
  <c r="AE1515" i="1"/>
  <c r="AE1514" i="1"/>
  <c r="AE1481" i="1"/>
  <c r="AE1480" i="1"/>
  <c r="AE1479" i="1"/>
  <c r="AE1478" i="1"/>
  <c r="AE1467" i="1"/>
  <c r="AE1505" i="1"/>
  <c r="AE1506" i="1"/>
  <c r="AE1471" i="1"/>
  <c r="AE1470" i="1"/>
  <c r="AE1469" i="1"/>
  <c r="AE1468" i="1"/>
  <c r="AE1483" i="1"/>
  <c r="AE1482" i="1"/>
  <c r="AE1486" i="1"/>
  <c r="AE1512" i="1"/>
  <c r="AE1511" i="1"/>
  <c r="AE1510" i="1"/>
  <c r="AE1517" i="1"/>
  <c r="AE1466" i="1"/>
  <c r="AE1465" i="1"/>
  <c r="AE1487" i="1"/>
  <c r="AE1488" i="1"/>
  <c r="AE1493" i="1"/>
  <c r="AE1494" i="1"/>
  <c r="AE1492" i="1"/>
  <c r="AE1491" i="1"/>
  <c r="AE1474" i="1"/>
  <c r="AE1473" i="1"/>
  <c r="AE1472" i="1"/>
  <c r="AE1477" i="1"/>
  <c r="AE1476" i="1"/>
  <c r="AE1475" i="1"/>
  <c r="AE1489" i="1"/>
  <c r="AE1513" i="1"/>
  <c r="AE1516" i="1"/>
  <c r="AE1500" i="1"/>
  <c r="AE1458" i="1"/>
  <c r="AE1457" i="1"/>
  <c r="AE1459" i="1"/>
  <c r="AE1460" i="1"/>
  <c r="AE1461" i="1"/>
  <c r="AE1462" i="1"/>
  <c r="AE1463" i="1"/>
  <c r="AE1437" i="1"/>
  <c r="AE1431" i="1"/>
  <c r="AE1450" i="1"/>
  <c r="AE1451" i="1"/>
  <c r="AE1534" i="1"/>
  <c r="AE1427" i="1"/>
  <c r="AE1430" i="1"/>
  <c r="AE1433" i="1"/>
  <c r="AE1432" i="1"/>
  <c r="AE1443" i="1"/>
  <c r="AE1447" i="1"/>
  <c r="AE1444" i="1"/>
  <c r="AE1415" i="1"/>
  <c r="AE1414" i="1"/>
  <c r="AE1438" i="1"/>
  <c r="AE1439" i="1"/>
  <c r="AE1442" i="1"/>
  <c r="AE1436" i="1"/>
  <c r="AE1452" i="1"/>
  <c r="AE1453" i="1"/>
  <c r="AE1435" i="1"/>
  <c r="AE1434" i="1"/>
  <c r="AE1448" i="1"/>
  <c r="AE1449" i="1"/>
  <c r="AE1425" i="1"/>
  <c r="AE1426" i="1"/>
  <c r="AE1429" i="1"/>
  <c r="AE1445" i="1"/>
  <c r="AE1446" i="1"/>
  <c r="AE1428" i="1"/>
  <c r="AE1422" i="1"/>
  <c r="AE1421" i="1"/>
  <c r="AE1424" i="1"/>
  <c r="AE1423" i="1"/>
  <c r="AE1440" i="1"/>
  <c r="AE1441" i="1"/>
  <c r="AE1495" i="1"/>
  <c r="AE1417" i="1"/>
  <c r="AE1419" i="1"/>
  <c r="AE1420" i="1"/>
  <c r="AE1418" i="1"/>
  <c r="AE1454" i="1"/>
  <c r="AE1396" i="1"/>
  <c r="AE1392" i="1"/>
  <c r="AE1398" i="1"/>
  <c r="AE1397" i="1"/>
  <c r="AE1408" i="1"/>
  <c r="AE1395" i="1"/>
  <c r="AE1393" i="1"/>
  <c r="AE1394" i="1"/>
  <c r="AE1412" i="1"/>
  <c r="AE1381" i="1"/>
  <c r="AE1390" i="1"/>
  <c r="AE1399" i="1"/>
  <c r="AE1404" i="1"/>
  <c r="AE1403" i="1"/>
  <c r="AE1384" i="1"/>
  <c r="AE1386" i="1"/>
  <c r="AE1382" i="1"/>
  <c r="AE1385" i="1"/>
  <c r="AE1411" i="1"/>
  <c r="AE1387" i="1"/>
  <c r="AE1379" i="1"/>
  <c r="AE1391" i="1"/>
  <c r="AE1389" i="1"/>
  <c r="AE1388" i="1"/>
  <c r="AE1410" i="1"/>
  <c r="AE1406" i="1"/>
  <c r="AE1409" i="1"/>
  <c r="AE1405" i="1"/>
  <c r="AE1407" i="1"/>
  <c r="AE1413" i="1"/>
  <c r="AE1416" i="1"/>
  <c r="AE1402" i="1"/>
  <c r="AE1400" i="1"/>
  <c r="AE1401" i="1"/>
  <c r="AE1360" i="1"/>
  <c r="AE1361" i="1"/>
  <c r="AE1362" i="1"/>
  <c r="AE1349" i="1"/>
  <c r="AE1365" i="1"/>
  <c r="AE1364" i="1"/>
  <c r="AE1346" i="1"/>
  <c r="AE1345" i="1"/>
  <c r="AE1372" i="1"/>
  <c r="AE1383" i="1"/>
  <c r="AE1348" i="1"/>
  <c r="AE1367" i="1"/>
  <c r="AE1366" i="1"/>
  <c r="AE1371" i="1"/>
  <c r="AE1357" i="1"/>
  <c r="AE1359" i="1"/>
  <c r="AE1375" i="1"/>
  <c r="AE1353" i="1"/>
  <c r="AE1378" i="1"/>
  <c r="AE1376" i="1"/>
  <c r="AE1377" i="1"/>
  <c r="AE1354" i="1"/>
  <c r="AE1355" i="1"/>
  <c r="AE1356" i="1"/>
  <c r="AE1373" i="1"/>
  <c r="AE1350" i="1"/>
  <c r="AE1358" i="1"/>
  <c r="AE1363" i="1"/>
  <c r="AE1347" i="1"/>
  <c r="AE1352" i="1"/>
  <c r="AE1351" i="1"/>
  <c r="AE1374" i="1"/>
  <c r="AE1368" i="1"/>
  <c r="AE1344" i="1"/>
  <c r="AE1380" i="1"/>
  <c r="AE1370" i="1"/>
  <c r="AE1369" i="1"/>
  <c r="AE1332" i="1"/>
  <c r="AE1331" i="1"/>
  <c r="AE1308" i="1"/>
  <c r="AE1307" i="1"/>
  <c r="AE1317" i="1"/>
  <c r="AE1330" i="1"/>
  <c r="AE1329" i="1"/>
  <c r="AE1327" i="1"/>
  <c r="AE1328" i="1"/>
  <c r="AE1326" i="1"/>
  <c r="AE1325" i="1"/>
  <c r="AE1341" i="1"/>
  <c r="AE1342" i="1"/>
  <c r="AE1316" i="1"/>
  <c r="AE1320" i="1"/>
  <c r="AE1319" i="1"/>
  <c r="AE1322" i="1"/>
  <c r="AE1321" i="1"/>
  <c r="AE1340" i="1"/>
  <c r="AE1313" i="1"/>
  <c r="AE1339" i="1"/>
  <c r="AE1338" i="1"/>
  <c r="AE1309" i="1"/>
  <c r="AE1310" i="1"/>
  <c r="AE1311" i="1"/>
  <c r="AE1312" i="1"/>
  <c r="AE1334" i="1"/>
  <c r="AE1333" i="1"/>
  <c r="AE1323" i="1"/>
  <c r="AE1318" i="1"/>
  <c r="AE1343" i="1"/>
  <c r="AE1337" i="1"/>
  <c r="AE1335" i="1"/>
  <c r="AE1336" i="1"/>
  <c r="AE1324" i="1"/>
  <c r="AE1293" i="1"/>
  <c r="AE1281" i="1"/>
  <c r="AE1314" i="1"/>
  <c r="AE1315" i="1"/>
  <c r="AE1306" i="1"/>
  <c r="AE1298" i="1"/>
  <c r="AE1299" i="1"/>
  <c r="AE1300" i="1"/>
  <c r="AE1301" i="1"/>
  <c r="AE1276" i="1"/>
  <c r="AE1277" i="1"/>
  <c r="AE1303" i="1"/>
  <c r="AE1294" i="1"/>
  <c r="AE1295" i="1"/>
  <c r="AE1292" i="1"/>
  <c r="AE1279" i="1"/>
  <c r="AE1278" i="1"/>
  <c r="AE1291" i="1"/>
  <c r="AE1280" i="1"/>
  <c r="AE1284" i="1"/>
  <c r="AE1282" i="1"/>
  <c r="AE1285" i="1"/>
  <c r="AE1283" i="1"/>
  <c r="AE1287" i="1"/>
  <c r="AE1286" i="1"/>
  <c r="AE1305" i="1"/>
  <c r="AE1304" i="1"/>
  <c r="AE1289" i="1"/>
  <c r="AE1290" i="1"/>
  <c r="AE1288" i="1"/>
  <c r="AE1302" i="1"/>
  <c r="AE1297" i="1"/>
  <c r="AE1296" i="1"/>
  <c r="AE1275" i="1"/>
  <c r="AE1274" i="1"/>
  <c r="AE1272" i="1"/>
  <c r="AE1273" i="1"/>
  <c r="AE1271" i="1"/>
  <c r="AE1270" i="1"/>
  <c r="AE1269" i="1"/>
  <c r="AE1268" i="1"/>
  <c r="AE1267" i="1"/>
  <c r="AE1266" i="1"/>
  <c r="AE1210" i="1"/>
  <c r="AE1256" i="1"/>
  <c r="AE1255" i="1"/>
  <c r="AE1169" i="1"/>
  <c r="AE1231" i="1"/>
  <c r="AE1232" i="1"/>
  <c r="AE1221" i="1"/>
  <c r="AE1208" i="1"/>
  <c r="AE1207" i="1"/>
  <c r="AE1219" i="1"/>
  <c r="AE1220" i="1"/>
  <c r="AE1259" i="1"/>
  <c r="AE1260" i="1"/>
  <c r="AE1209" i="1"/>
  <c r="AE1235" i="1"/>
  <c r="AE1234" i="1"/>
  <c r="AE1257" i="1"/>
  <c r="AE1258" i="1"/>
  <c r="AE1216" i="1"/>
  <c r="AE1217" i="1"/>
  <c r="AE1233" i="1"/>
  <c r="AE1213" i="1"/>
  <c r="AE1212" i="1"/>
  <c r="AE1206" i="1"/>
  <c r="AE1264" i="1"/>
  <c r="AE1211" i="1"/>
  <c r="AE1226" i="1"/>
  <c r="AE1225" i="1"/>
  <c r="AE1224" i="1"/>
  <c r="AE1223" i="1"/>
  <c r="AE1222" i="1"/>
  <c r="AE1215" i="1"/>
  <c r="AE1218" i="1"/>
  <c r="AE1205" i="1"/>
  <c r="AE1230" i="1"/>
  <c r="AE1229" i="1"/>
  <c r="AE1227" i="1"/>
  <c r="AE1228" i="1"/>
  <c r="AE1263" i="1"/>
  <c r="AE1262" i="1"/>
  <c r="AE1261" i="1"/>
  <c r="AE1214" i="1"/>
  <c r="AE1265" i="1"/>
  <c r="AE1244" i="1"/>
  <c r="AE1243" i="1"/>
  <c r="AE1252" i="1"/>
  <c r="AE1247" i="1"/>
  <c r="AE1254" i="1"/>
  <c r="AE1253" i="1"/>
  <c r="AE1249" i="1"/>
  <c r="AE1251" i="1"/>
  <c r="AE1246" i="1"/>
  <c r="AE1250" i="1"/>
  <c r="AE1245" i="1"/>
  <c r="AE1182" i="1"/>
  <c r="AE1248" i="1"/>
  <c r="AE1237" i="1"/>
  <c r="AE1241" i="1"/>
  <c r="AE1236" i="1"/>
  <c r="AE1239" i="1"/>
  <c r="AE1238" i="1"/>
  <c r="AE1240" i="1"/>
  <c r="AE1242" i="1"/>
  <c r="AE1183" i="1"/>
  <c r="AE1168" i="1"/>
  <c r="AE1166" i="1"/>
  <c r="AE1171" i="1"/>
  <c r="AE1178" i="1"/>
  <c r="AE1165" i="1"/>
  <c r="AE1176" i="1"/>
  <c r="AE1179" i="1"/>
  <c r="AE1170" i="1"/>
  <c r="AE1180" i="1"/>
  <c r="AE1177" i="1"/>
  <c r="AE1172" i="1"/>
  <c r="AE1181" i="1"/>
  <c r="AE1164" i="1"/>
  <c r="AE1175" i="1"/>
  <c r="AE1174" i="1"/>
  <c r="AE1173" i="1"/>
  <c r="AE1163" i="1"/>
  <c r="AE1162" i="1"/>
  <c r="AE1167" i="1"/>
  <c r="AE1150" i="1"/>
  <c r="AE1198" i="1"/>
  <c r="AE1187" i="1"/>
  <c r="AE1188" i="1"/>
  <c r="AE1189" i="1"/>
  <c r="AE1190" i="1"/>
  <c r="AE1191" i="1"/>
  <c r="AE1192" i="1"/>
  <c r="AE1147" i="1"/>
  <c r="AE1199" i="1"/>
  <c r="AE1146" i="1"/>
  <c r="AE1154" i="1"/>
  <c r="AE1184" i="1"/>
  <c r="AE1161" i="1"/>
  <c r="AE1200" i="1"/>
  <c r="AE1201" i="1"/>
  <c r="AE1157" i="1"/>
  <c r="AE1159" i="1"/>
  <c r="AE1158" i="1"/>
  <c r="AE1160" i="1"/>
  <c r="AE1149" i="1"/>
  <c r="AE1204" i="1"/>
  <c r="AE1203" i="1"/>
  <c r="AE1202" i="1"/>
  <c r="AE1155" i="1"/>
  <c r="AE1156" i="1"/>
  <c r="AE1196" i="1"/>
  <c r="AE1197" i="1"/>
  <c r="AE1148" i="1"/>
  <c r="AE1153" i="1"/>
  <c r="AE1186" i="1"/>
  <c r="AE1185" i="1"/>
  <c r="AE1151" i="1"/>
  <c r="AE1152" i="1"/>
  <c r="AE1195" i="1"/>
  <c r="AE1194" i="1"/>
  <c r="AE1193" i="1"/>
  <c r="AE1106" i="1"/>
  <c r="AE1142" i="1"/>
  <c r="AE1143" i="1"/>
  <c r="AE1112" i="1"/>
  <c r="AE1117" i="1"/>
  <c r="AE1126" i="1"/>
  <c r="AE1127" i="1"/>
  <c r="AL2873" i="1"/>
  <c r="AG2873" i="1"/>
  <c r="AL2814" i="1"/>
  <c r="AG2814" i="1"/>
  <c r="AG2864" i="1"/>
  <c r="AL2864" i="1"/>
  <c r="AL2865" i="1"/>
  <c r="AG2865" i="1"/>
  <c r="AG2819" i="1"/>
  <c r="AL2819" i="1"/>
  <c r="AG2933" i="1"/>
  <c r="AL2933" i="1"/>
  <c r="AG2934" i="1"/>
  <c r="AL2934" i="1"/>
  <c r="AG2881" i="1"/>
  <c r="AL2881" i="1"/>
  <c r="AG2880" i="1"/>
  <c r="AL2880" i="1"/>
  <c r="AL2818" i="1"/>
  <c r="AG2818" i="1"/>
  <c r="AG2816" i="1"/>
  <c r="AL2816" i="1"/>
  <c r="AL2817" i="1"/>
  <c r="AG2817" i="1"/>
  <c r="AL2772" i="1"/>
  <c r="AG2772" i="1"/>
  <c r="AG2769" i="1"/>
  <c r="AL2769" i="1"/>
  <c r="AL2771" i="1"/>
  <c r="AG2771" i="1"/>
  <c r="AL2895" i="1"/>
  <c r="AG2895" i="1"/>
  <c r="AG2901" i="1"/>
  <c r="AL2901" i="1"/>
  <c r="AG2838" i="1"/>
  <c r="AL2838" i="1"/>
  <c r="AL2832" i="1"/>
  <c r="AG2832" i="1"/>
  <c r="AL2831" i="1"/>
  <c r="AG2831" i="1"/>
  <c r="AL2966" i="1"/>
  <c r="AG2966" i="1"/>
  <c r="AL2978" i="1"/>
  <c r="AG2978" i="1"/>
  <c r="AL2971" i="1"/>
  <c r="AG2971" i="1"/>
  <c r="AL2837" i="1"/>
  <c r="AG2837" i="1"/>
  <c r="AG2893" i="1"/>
  <c r="AL2893" i="1"/>
  <c r="AL2965" i="1"/>
  <c r="AG2965" i="1"/>
  <c r="AG2906" i="1"/>
  <c r="AL2906" i="1"/>
  <c r="AG2902" i="1"/>
  <c r="AL2902" i="1"/>
  <c r="AL2836" i="1"/>
  <c r="AG2836" i="1"/>
  <c r="AL2829" i="1"/>
  <c r="AG2829" i="1"/>
  <c r="AL2788" i="1"/>
  <c r="AG2788" i="1"/>
  <c r="AG2802" i="1"/>
  <c r="AL2802" i="1"/>
  <c r="AL2775" i="1"/>
  <c r="AG2775" i="1"/>
  <c r="AL2774" i="1"/>
  <c r="AG2774" i="1"/>
  <c r="AL2784" i="1"/>
  <c r="AG2784" i="1"/>
  <c r="AG2867" i="1"/>
  <c r="AL2867" i="1"/>
  <c r="AL2803" i="1"/>
  <c r="AG2803" i="1"/>
  <c r="AL2790" i="1"/>
  <c r="AG2790" i="1"/>
  <c r="AG2765" i="1"/>
  <c r="AL2765" i="1"/>
  <c r="AL2782" i="1"/>
  <c r="AG2782" i="1"/>
  <c r="AL2781" i="1"/>
  <c r="AG2781" i="1"/>
  <c r="AG2795" i="1"/>
  <c r="AL2795" i="1"/>
  <c r="AL2794" i="1"/>
  <c r="AG2794" i="1"/>
  <c r="AG2792" i="1"/>
  <c r="AL2792" i="1"/>
  <c r="AL2727" i="1"/>
  <c r="AG2727" i="1"/>
  <c r="AL2779" i="1"/>
  <c r="AG2779" i="1"/>
  <c r="AG2726" i="1"/>
  <c r="AL2726" i="1"/>
  <c r="AG2750" i="1"/>
  <c r="AL2750" i="1"/>
  <c r="AG2799" i="1"/>
  <c r="AL2799" i="1"/>
  <c r="AL2798" i="1"/>
  <c r="AG2798" i="1"/>
  <c r="AG2797" i="1"/>
  <c r="AL2797" i="1"/>
  <c r="AG2773" i="1"/>
  <c r="AL2773" i="1"/>
  <c r="AL2715" i="1"/>
  <c r="AG2715" i="1"/>
  <c r="AL2717" i="1"/>
  <c r="AG2717" i="1"/>
  <c r="AG2716" i="1"/>
  <c r="AL2716" i="1"/>
  <c r="AL2712" i="1"/>
  <c r="AG2712" i="1"/>
  <c r="AL2714" i="1"/>
  <c r="AG2714" i="1"/>
  <c r="AL2713" i="1"/>
  <c r="AG2713" i="1"/>
  <c r="AL2725" i="1"/>
  <c r="AG2725" i="1"/>
  <c r="AG2724" i="1"/>
  <c r="AL2724" i="1"/>
  <c r="AG2706" i="1"/>
  <c r="AL2706" i="1"/>
  <c r="AG2741" i="1"/>
  <c r="AL2741" i="1"/>
  <c r="AL2777" i="1"/>
  <c r="AG2777" i="1"/>
  <c r="AG2739" i="1"/>
  <c r="AL2739" i="1"/>
  <c r="AL2728" i="1"/>
  <c r="AG2728" i="1"/>
  <c r="AG2719" i="1"/>
  <c r="AL2719" i="1"/>
  <c r="AL2758" i="1"/>
  <c r="AG2758" i="1"/>
  <c r="AL2804" i="1"/>
  <c r="AG2804" i="1"/>
  <c r="AG2770" i="1"/>
  <c r="AL2770" i="1"/>
  <c r="AG2768" i="1"/>
  <c r="AL2768" i="1"/>
  <c r="AL2698" i="1"/>
  <c r="AG2698" i="1"/>
  <c r="AL2699" i="1"/>
  <c r="AG2699" i="1"/>
  <c r="AG2697" i="1"/>
  <c r="AL2697" i="1"/>
  <c r="AL2754" i="1"/>
  <c r="AG2754" i="1"/>
  <c r="AG2733" i="1"/>
  <c r="AL2733" i="1"/>
  <c r="AL2731" i="1"/>
  <c r="AG2731" i="1"/>
  <c r="AL2732" i="1"/>
  <c r="AG2732" i="1"/>
  <c r="AL2749" i="1"/>
  <c r="AG2749" i="1"/>
  <c r="AG2748" i="1"/>
  <c r="AL2748" i="1"/>
  <c r="AL2745" i="1"/>
  <c r="AG2745" i="1"/>
  <c r="AG2760" i="1"/>
  <c r="AL2760" i="1"/>
  <c r="AL2721" i="1"/>
  <c r="AG2721" i="1"/>
  <c r="AL2744" i="1"/>
  <c r="AG2744" i="1"/>
  <c r="AG2743" i="1"/>
  <c r="AL2743" i="1"/>
  <c r="AG2742" i="1"/>
  <c r="AL2742" i="1"/>
  <c r="AG2723" i="1"/>
  <c r="AL2723" i="1"/>
  <c r="AL3237" i="1"/>
  <c r="AG3237" i="1"/>
  <c r="AL3236" i="1"/>
  <c r="AG3236" i="1"/>
  <c r="AG3187" i="1"/>
  <c r="AL3187" i="1"/>
  <c r="AG3186" i="1"/>
  <c r="AL3186" i="1"/>
  <c r="AL3084" i="1"/>
  <c r="AG3084" i="1"/>
  <c r="AL3038" i="1"/>
  <c r="AG3038" i="1"/>
  <c r="AL2995" i="1"/>
  <c r="AG2995" i="1"/>
  <c r="AL2994" i="1"/>
  <c r="AG2994" i="1"/>
  <c r="AL2796" i="1"/>
  <c r="AG2796" i="1"/>
  <c r="AL2921" i="1"/>
  <c r="AG2921" i="1"/>
  <c r="AG2751" i="1"/>
  <c r="AL2751" i="1"/>
  <c r="AG2718" i="1"/>
  <c r="AL2718" i="1"/>
  <c r="AG2778" i="1"/>
  <c r="AL2778" i="1"/>
  <c r="AL2722" i="1"/>
  <c r="AG2722" i="1"/>
  <c r="AG2729" i="1"/>
  <c r="AL2729" i="1"/>
  <c r="AL2711" i="1"/>
  <c r="AG2711" i="1"/>
  <c r="AG2615" i="1"/>
  <c r="AL2615" i="1"/>
  <c r="AG2720" i="1"/>
  <c r="AL2720" i="1"/>
  <c r="AG2776" i="1"/>
  <c r="AL2776" i="1"/>
  <c r="AG2669" i="1"/>
  <c r="AL2669" i="1"/>
  <c r="AL2668" i="1"/>
  <c r="AG2668" i="1"/>
  <c r="AG2695" i="1"/>
  <c r="AL2695" i="1"/>
  <c r="AG2685" i="1"/>
  <c r="AL2685" i="1"/>
  <c r="AG2684" i="1"/>
  <c r="AL2684" i="1"/>
  <c r="AL2683" i="1"/>
  <c r="AG2683" i="1"/>
  <c r="AL2682" i="1"/>
  <c r="AG2682" i="1"/>
  <c r="AL2690" i="1"/>
  <c r="AG2690" i="1"/>
  <c r="AG2753" i="1"/>
  <c r="AL2753" i="1"/>
  <c r="AG2752" i="1"/>
  <c r="AL2752" i="1"/>
  <c r="AL2692" i="1"/>
  <c r="AG2692" i="1"/>
  <c r="AG2681" i="1"/>
  <c r="AL2681" i="1"/>
  <c r="AG2680" i="1"/>
  <c r="AL2680" i="1"/>
  <c r="AG2678" i="1"/>
  <c r="AL2678" i="1"/>
  <c r="AG2676" i="1"/>
  <c r="AL2676" i="1"/>
  <c r="AL2623" i="1"/>
  <c r="AG2623" i="1"/>
  <c r="AL2801" i="1"/>
  <c r="AG2801" i="1"/>
  <c r="AG2659" i="1"/>
  <c r="AL2659" i="1"/>
  <c r="AL2704" i="1"/>
  <c r="AG2704" i="1"/>
  <c r="AG2702" i="1"/>
  <c r="AL2702" i="1"/>
  <c r="AL2703" i="1"/>
  <c r="AG2703" i="1"/>
  <c r="AG2701" i="1"/>
  <c r="AL2701" i="1"/>
  <c r="AG2705" i="1"/>
  <c r="AL2705" i="1"/>
  <c r="AG2700" i="1"/>
  <c r="AL2700" i="1"/>
  <c r="AL2671" i="1"/>
  <c r="AG2671" i="1"/>
  <c r="AL2667" i="1"/>
  <c r="AG2667" i="1"/>
  <c r="AL2666" i="1"/>
  <c r="AG2666" i="1"/>
  <c r="AL2665" i="1"/>
  <c r="AG2665" i="1"/>
  <c r="AL2617" i="1"/>
  <c r="AG2617" i="1"/>
  <c r="AL2670" i="1"/>
  <c r="AG2670" i="1"/>
  <c r="AL2652" i="1"/>
  <c r="AG2652" i="1"/>
  <c r="AG2651" i="1"/>
  <c r="AL2651" i="1"/>
  <c r="AL2649" i="1"/>
  <c r="AG2649" i="1"/>
  <c r="AG2646" i="1"/>
  <c r="AL2646" i="1"/>
  <c r="AG2637" i="1"/>
  <c r="AL2637" i="1"/>
  <c r="AG2638" i="1"/>
  <c r="AL2638" i="1"/>
  <c r="AG2688" i="1"/>
  <c r="AL2688" i="1"/>
  <c r="AL2686" i="1"/>
  <c r="AG2686" i="1"/>
  <c r="AL2689" i="1"/>
  <c r="AG2689" i="1"/>
  <c r="AL2687" i="1"/>
  <c r="AG2687" i="1"/>
  <c r="AG2636" i="1"/>
  <c r="AL2636" i="1"/>
  <c r="AG2635" i="1"/>
  <c r="AL2635" i="1"/>
  <c r="AG2634" i="1"/>
  <c r="AL2634" i="1"/>
  <c r="AG2633" i="1"/>
  <c r="AL2633" i="1"/>
  <c r="AG2632" i="1"/>
  <c r="AL2632" i="1"/>
  <c r="AG2631" i="1"/>
  <c r="AL2631" i="1"/>
  <c r="AG2627" i="1"/>
  <c r="AL2627" i="1"/>
  <c r="AG2628" i="1"/>
  <c r="AL2628" i="1"/>
  <c r="AG2629" i="1"/>
  <c r="AL2629" i="1"/>
  <c r="AG2603" i="1"/>
  <c r="AL2603" i="1"/>
  <c r="AG2604" i="1"/>
  <c r="AL2604" i="1"/>
  <c r="AG2621" i="1"/>
  <c r="AL2621" i="1"/>
  <c r="AG2664" i="1"/>
  <c r="AL2664" i="1"/>
  <c r="AL2663" i="1"/>
  <c r="AG2663" i="1"/>
  <c r="AL2662" i="1"/>
  <c r="AG2662" i="1"/>
  <c r="AL2661" i="1"/>
  <c r="AG2661" i="1"/>
  <c r="AL2614" i="1"/>
  <c r="AG2614" i="1"/>
  <c r="AG2572" i="1"/>
  <c r="AL2572" i="1"/>
  <c r="AL2618" i="1"/>
  <c r="AG2618" i="1"/>
  <c r="AL2642" i="1"/>
  <c r="AG2642" i="1"/>
  <c r="AG2734" i="1"/>
  <c r="AL2734" i="1"/>
  <c r="AL2658" i="1"/>
  <c r="AG2658" i="1"/>
  <c r="AL2657" i="1"/>
  <c r="AG2657" i="1"/>
  <c r="AG2620" i="1"/>
  <c r="AL2620" i="1"/>
  <c r="AG2625" i="1"/>
  <c r="AL2625" i="1"/>
  <c r="AL2854" i="1"/>
  <c r="AG2854" i="1"/>
  <c r="AG2853" i="1"/>
  <c r="AL2853" i="1"/>
  <c r="AL2787" i="1"/>
  <c r="AG2787" i="1"/>
  <c r="AL2786" i="1"/>
  <c r="AG2786" i="1"/>
  <c r="AL2785" i="1"/>
  <c r="AG2785" i="1"/>
  <c r="AG2737" i="1"/>
  <c r="AL2737" i="1"/>
  <c r="AL2736" i="1"/>
  <c r="AG2736" i="1"/>
  <c r="AL2735" i="1"/>
  <c r="AG2735" i="1"/>
  <c r="AG2645" i="1"/>
  <c r="AL2645" i="1"/>
  <c r="AG2870" i="1"/>
  <c r="AL2870" i="1"/>
  <c r="AL2807" i="1"/>
  <c r="AG2807" i="1"/>
  <c r="AG2806" i="1"/>
  <c r="AL2806" i="1"/>
  <c r="AG2763" i="1"/>
  <c r="AL2763" i="1"/>
  <c r="AL2764" i="1"/>
  <c r="AG2764" i="1"/>
  <c r="AG2710" i="1"/>
  <c r="AL2710" i="1"/>
  <c r="AG2643" i="1"/>
  <c r="AL2643" i="1"/>
  <c r="AL2600" i="1"/>
  <c r="AG2600" i="1"/>
  <c r="AL2601" i="1"/>
  <c r="AG2601" i="1"/>
  <c r="AL2599" i="1"/>
  <c r="AG2599" i="1"/>
  <c r="AG2598" i="1"/>
  <c r="AL2598" i="1"/>
  <c r="AG2761" i="1"/>
  <c r="AL2761" i="1"/>
  <c r="AG2707" i="1"/>
  <c r="AL2707" i="1"/>
  <c r="AL2708" i="1"/>
  <c r="AG2708" i="1"/>
  <c r="AG2626" i="1"/>
  <c r="AL2626" i="1"/>
  <c r="AL2582" i="1"/>
  <c r="AG2582" i="1"/>
  <c r="AL2571" i="1"/>
  <c r="AG2571" i="1"/>
  <c r="AG2616" i="1"/>
  <c r="AL2616" i="1"/>
  <c r="AL2585" i="1"/>
  <c r="AG2585" i="1"/>
  <c r="AG2584" i="1"/>
  <c r="AL2584" i="1"/>
  <c r="AL2553" i="1"/>
  <c r="AG2553" i="1"/>
  <c r="AG2580" i="1"/>
  <c r="AL2580" i="1"/>
  <c r="AG2579" i="1"/>
  <c r="AL2579" i="1"/>
  <c r="AG2630" i="1"/>
  <c r="AL2630" i="1"/>
  <c r="AG2578" i="1"/>
  <c r="AL2578" i="1"/>
  <c r="AL2591" i="1"/>
  <c r="AG2591" i="1"/>
  <c r="AG2554" i="1"/>
  <c r="AL2554" i="1"/>
  <c r="AL2552" i="1"/>
  <c r="AG2552" i="1"/>
  <c r="AL2550" i="1"/>
  <c r="AG2550" i="1"/>
  <c r="AG2586" i="1"/>
  <c r="AL2586" i="1"/>
  <c r="AL2583" i="1"/>
  <c r="AG2583" i="1"/>
  <c r="AL2581" i="1"/>
  <c r="AG2581" i="1"/>
  <c r="AL2551" i="1"/>
  <c r="AG2551" i="1"/>
  <c r="AL2644" i="1"/>
  <c r="AG2644" i="1"/>
  <c r="AG2593" i="1"/>
  <c r="AL2593" i="1"/>
  <c r="AL2592" i="1"/>
  <c r="AG2592" i="1"/>
  <c r="AG2648" i="1"/>
  <c r="AL2648" i="1"/>
  <c r="AL2596" i="1"/>
  <c r="AG2596" i="1"/>
  <c r="AL2597" i="1"/>
  <c r="AG2597" i="1"/>
  <c r="AL2640" i="1"/>
  <c r="AG2640" i="1"/>
  <c r="AG2641" i="1"/>
  <c r="AL2641" i="1"/>
  <c r="AL2611" i="1"/>
  <c r="AG2611" i="1"/>
  <c r="AG2559" i="1"/>
  <c r="AL2559" i="1"/>
  <c r="AG2647" i="1"/>
  <c r="AL2647" i="1"/>
  <c r="AL2624" i="1"/>
  <c r="AG2624" i="1"/>
  <c r="AL2577" i="1"/>
  <c r="AG2577" i="1"/>
  <c r="AG2576" i="1"/>
  <c r="AL2576" i="1"/>
  <c r="AL2563" i="1"/>
  <c r="AG2563" i="1"/>
  <c r="AG2570" i="1"/>
  <c r="AL2570" i="1"/>
  <c r="AG2524" i="1"/>
  <c r="AL2524" i="1"/>
  <c r="AG2523" i="1"/>
  <c r="AL2523" i="1"/>
  <c r="AG2522" i="1"/>
  <c r="AL2522" i="1"/>
  <c r="AL2587" i="1"/>
  <c r="AG2587" i="1"/>
  <c r="AL2590" i="1"/>
  <c r="AG2590" i="1"/>
  <c r="AL2589" i="1"/>
  <c r="AG2589" i="1"/>
  <c r="AL2588" i="1"/>
  <c r="AG2588" i="1"/>
  <c r="AL2521" i="1"/>
  <c r="AG2521" i="1"/>
  <c r="AL2530" i="1"/>
  <c r="AG2530" i="1"/>
  <c r="AL2520" i="1"/>
  <c r="AG2520" i="1"/>
  <c r="AL2536" i="1"/>
  <c r="AG2536" i="1"/>
  <c r="AG2535" i="1"/>
  <c r="AL2535" i="1"/>
  <c r="AG2509" i="1"/>
  <c r="AL2509" i="1"/>
  <c r="AG2508" i="1"/>
  <c r="AL2508" i="1"/>
  <c r="AL2507" i="1"/>
  <c r="AG2507" i="1"/>
  <c r="AG2545" i="1"/>
  <c r="AL2545" i="1"/>
  <c r="AL2546" i="1"/>
  <c r="AG2546" i="1"/>
  <c r="AL2544" i="1"/>
  <c r="AG2544" i="1"/>
  <c r="AG2543" i="1"/>
  <c r="AL2543" i="1"/>
  <c r="AL2566" i="1"/>
  <c r="AG2566" i="1"/>
  <c r="AG2565" i="1"/>
  <c r="AL2565" i="1"/>
  <c r="AG2564" i="1"/>
  <c r="AL2564" i="1"/>
  <c r="AL2516" i="1"/>
  <c r="AG2516" i="1"/>
  <c r="AG2534" i="1"/>
  <c r="AL2534" i="1"/>
  <c r="AL2531" i="1"/>
  <c r="AG2531" i="1"/>
  <c r="AG2533" i="1"/>
  <c r="AL2533" i="1"/>
  <c r="AG2532" i="1"/>
  <c r="AL2532" i="1"/>
  <c r="AG2547" i="1"/>
  <c r="AL2547" i="1"/>
  <c r="AL2529" i="1"/>
  <c r="AG2529" i="1"/>
  <c r="AL2514" i="1"/>
  <c r="AG2514" i="1"/>
  <c r="AG2656" i="1"/>
  <c r="AL2656" i="1"/>
  <c r="AG2610" i="1"/>
  <c r="AL2610" i="1"/>
  <c r="AL2528" i="1"/>
  <c r="AG2528" i="1"/>
  <c r="AL2602" i="1"/>
  <c r="AG2602" i="1"/>
  <c r="AG2527" i="1"/>
  <c r="AL2527" i="1"/>
  <c r="AL2542" i="1"/>
  <c r="AG2542" i="1"/>
  <c r="AG2526" i="1"/>
  <c r="AL2526" i="1"/>
  <c r="AL2541" i="1"/>
  <c r="AG2541" i="1"/>
  <c r="AG2540" i="1"/>
  <c r="AL2540" i="1"/>
  <c r="AG2539" i="1"/>
  <c r="AL2539" i="1"/>
  <c r="AL2538" i="1"/>
  <c r="AG2538" i="1"/>
  <c r="AL2537" i="1"/>
  <c r="AG2537" i="1"/>
  <c r="AG2609" i="1"/>
  <c r="AL2609" i="1"/>
  <c r="AL2525" i="1"/>
  <c r="AG2525" i="1"/>
  <c r="AL2493" i="1"/>
  <c r="AG2493" i="1"/>
  <c r="AG2500" i="1"/>
  <c r="AL2500" i="1"/>
  <c r="AL2548" i="1"/>
  <c r="AG2548" i="1"/>
  <c r="AG2463" i="1"/>
  <c r="AL2463" i="1"/>
  <c r="AG2494" i="1"/>
  <c r="AL2494" i="1"/>
  <c r="AG2495" i="1"/>
  <c r="AL2495" i="1"/>
  <c r="AG2492" i="1"/>
  <c r="AL2492" i="1"/>
  <c r="AG2491" i="1"/>
  <c r="AL2491" i="1"/>
  <c r="AG2490" i="1"/>
  <c r="AL2490" i="1"/>
  <c r="AL2486" i="1"/>
  <c r="AG2486" i="1"/>
  <c r="AG2511" i="1"/>
  <c r="AL2511" i="1"/>
  <c r="AG2510" i="1"/>
  <c r="AL2510" i="1"/>
  <c r="AG2469" i="1"/>
  <c r="AL2469" i="1"/>
  <c r="AL2468" i="1"/>
  <c r="AG2468" i="1"/>
  <c r="AG2488" i="1"/>
  <c r="AL2488" i="1"/>
  <c r="AL2472" i="1"/>
  <c r="AG2472" i="1"/>
  <c r="AG2485" i="1"/>
  <c r="AL2485" i="1"/>
  <c r="AG2484" i="1"/>
  <c r="AL2484" i="1"/>
  <c r="AL2562" i="1"/>
  <c r="AG2562" i="1"/>
  <c r="AG2561" i="1"/>
  <c r="AL2561" i="1"/>
  <c r="AG2560" i="1"/>
  <c r="AL2560" i="1"/>
  <c r="AG2513" i="1"/>
  <c r="AL2513" i="1"/>
  <c r="AG2512" i="1"/>
  <c r="AL2512" i="1"/>
  <c r="AG2866" i="1"/>
  <c r="AL2866" i="1"/>
  <c r="AG2757" i="1"/>
  <c r="AL2757" i="1"/>
  <c r="AL2756" i="1"/>
  <c r="AG2756" i="1"/>
  <c r="AL2755" i="1"/>
  <c r="AG2755" i="1"/>
  <c r="AL2462" i="1"/>
  <c r="AG2462" i="1"/>
  <c r="AL2694" i="1"/>
  <c r="AG2694" i="1"/>
  <c r="AL2693" i="1"/>
  <c r="AG2693" i="1"/>
  <c r="AG2595" i="1"/>
  <c r="AL2595" i="1"/>
  <c r="AG2489" i="1"/>
  <c r="AL2489" i="1"/>
  <c r="AG2499" i="1"/>
  <c r="AL2499" i="1"/>
  <c r="AG2498" i="1"/>
  <c r="AL2498" i="1"/>
  <c r="AG2444" i="1"/>
  <c r="AL2444" i="1"/>
  <c r="AG2445" i="1"/>
  <c r="AL2445" i="1"/>
  <c r="AG2497" i="1"/>
  <c r="AL2497" i="1"/>
  <c r="AG2515" i="1"/>
  <c r="AL2515" i="1"/>
  <c r="AL2474" i="1"/>
  <c r="AG2474" i="1"/>
  <c r="AG2473" i="1"/>
  <c r="AL2473" i="1"/>
  <c r="AL2414" i="1"/>
  <c r="AG2414" i="1"/>
  <c r="AG2439" i="1"/>
  <c r="AL2439" i="1"/>
  <c r="AG2438" i="1"/>
  <c r="AL2438" i="1"/>
  <c r="AG2437" i="1"/>
  <c r="AL2437" i="1"/>
  <c r="AL2424" i="1"/>
  <c r="AG2424" i="1"/>
  <c r="AG2423" i="1"/>
  <c r="AL2423" i="1"/>
  <c r="AG2422" i="1"/>
  <c r="AL2422" i="1"/>
  <c r="AG2421" i="1"/>
  <c r="AL2421" i="1"/>
  <c r="AG2471" i="1"/>
  <c r="AL2471" i="1"/>
  <c r="AG2451" i="1"/>
  <c r="AL2451" i="1"/>
  <c r="AG2436" i="1"/>
  <c r="AL2436" i="1"/>
  <c r="AG2435" i="1"/>
  <c r="AL2435" i="1"/>
  <c r="AG2434" i="1"/>
  <c r="AL2434" i="1"/>
  <c r="AG2504" i="1"/>
  <c r="AL2504" i="1"/>
  <c r="AL2549" i="1"/>
  <c r="AG2549" i="1"/>
  <c r="AL2503" i="1"/>
  <c r="AG2503" i="1"/>
  <c r="AL2454" i="1"/>
  <c r="AG2454" i="1"/>
  <c r="AL2455" i="1"/>
  <c r="AG2455" i="1"/>
  <c r="AL2415" i="1"/>
  <c r="AG2415" i="1"/>
  <c r="AG2373" i="1"/>
  <c r="AL2373" i="1"/>
  <c r="AG2195" i="1"/>
  <c r="AL2195" i="1"/>
  <c r="AG2443" i="1"/>
  <c r="AL2443" i="1"/>
  <c r="AG2442" i="1"/>
  <c r="AL2442" i="1"/>
  <c r="AL2441" i="1"/>
  <c r="AG2441" i="1"/>
  <c r="AG2394" i="1"/>
  <c r="AL2394" i="1"/>
  <c r="AL2393" i="1"/>
  <c r="AG2393" i="1"/>
  <c r="AL2392" i="1"/>
  <c r="AG2392" i="1"/>
  <c r="AL2391" i="1"/>
  <c r="AG2391" i="1"/>
  <c r="AL2380" i="1"/>
  <c r="AG2380" i="1"/>
  <c r="AL2379" i="1"/>
  <c r="AG2379" i="1"/>
  <c r="AG2371" i="1"/>
  <c r="AL2371" i="1"/>
  <c r="AG2556" i="1"/>
  <c r="AL2556" i="1"/>
  <c r="AL2558" i="1"/>
  <c r="AG2558" i="1"/>
  <c r="AG2607" i="1"/>
  <c r="AL2607" i="1"/>
  <c r="AG2506" i="1"/>
  <c r="AL2506" i="1"/>
  <c r="AL2505" i="1"/>
  <c r="AG2505" i="1"/>
  <c r="AG2555" i="1"/>
  <c r="AL2555" i="1"/>
  <c r="AL2606" i="1"/>
  <c r="AG2606" i="1"/>
  <c r="AG2805" i="1"/>
  <c r="AL2805" i="1"/>
  <c r="AL2654" i="1"/>
  <c r="AG2654" i="1"/>
  <c r="AL2403" i="1"/>
  <c r="AG2403" i="1"/>
  <c r="AL2368" i="1"/>
  <c r="AG2368" i="1"/>
  <c r="AL2377" i="1"/>
  <c r="AG2377" i="1"/>
  <c r="AL2365" i="1"/>
  <c r="AG2365" i="1"/>
  <c r="AL2568" i="1"/>
  <c r="AG2568" i="1"/>
  <c r="AG2567" i="1"/>
  <c r="AL2567" i="1"/>
  <c r="AL2519" i="1"/>
  <c r="AG2519" i="1"/>
  <c r="AL2518" i="1"/>
  <c r="AG2518" i="1"/>
  <c r="AG2517" i="1"/>
  <c r="AL2517" i="1"/>
  <c r="AL2477" i="1"/>
  <c r="AG2477" i="1"/>
  <c r="AL2476" i="1"/>
  <c r="AG2476" i="1"/>
  <c r="AG2475" i="1"/>
  <c r="AL2475" i="1"/>
  <c r="AL2418" i="1"/>
  <c r="AG2418" i="1"/>
  <c r="AG2417" i="1"/>
  <c r="AL2417" i="1"/>
  <c r="AG2370" i="1"/>
  <c r="AL2370" i="1"/>
  <c r="AL2369" i="1"/>
  <c r="AG2369" i="1"/>
  <c r="AG2416" i="1"/>
  <c r="AL2416" i="1"/>
  <c r="AL2333" i="1"/>
  <c r="AG2333" i="1"/>
  <c r="AL2400" i="1"/>
  <c r="AG2400" i="1"/>
  <c r="AL2420" i="1"/>
  <c r="AG2420" i="1"/>
  <c r="AL2375" i="1"/>
  <c r="AG2375" i="1"/>
  <c r="AL2367" i="1"/>
  <c r="AG2367" i="1"/>
  <c r="AL2335" i="1"/>
  <c r="AG2335" i="1"/>
  <c r="AG2334" i="1"/>
  <c r="AL2334" i="1"/>
  <c r="AG2397" i="1"/>
  <c r="AL2397" i="1"/>
  <c r="AG2396" i="1"/>
  <c r="AL2396" i="1"/>
  <c r="AL2372" i="1"/>
  <c r="AG2372" i="1"/>
  <c r="AG2433" i="1"/>
  <c r="AL2433" i="1"/>
  <c r="AG2453" i="1"/>
  <c r="AL2453" i="1"/>
  <c r="AL2481" i="1"/>
  <c r="AG2481" i="1"/>
  <c r="AL2483" i="1"/>
  <c r="AG2483" i="1"/>
  <c r="AG2482" i="1"/>
  <c r="AL2482" i="1"/>
  <c r="AL2480" i="1"/>
  <c r="AG2480" i="1"/>
  <c r="AL2389" i="1"/>
  <c r="AG2389" i="1"/>
  <c r="AL2390" i="1"/>
  <c r="AG2390" i="1"/>
  <c r="AG2337" i="1"/>
  <c r="AL2337" i="1"/>
  <c r="AL2336" i="1"/>
  <c r="AG2336" i="1"/>
  <c r="AG2405" i="1"/>
  <c r="AL2405" i="1"/>
  <c r="AG2315" i="1"/>
  <c r="AL2315" i="1"/>
  <c r="AL2408" i="1"/>
  <c r="AG2408" i="1"/>
  <c r="AL2407" i="1"/>
  <c r="AG2407" i="1"/>
  <c r="AL2366" i="1"/>
  <c r="AG2366" i="1"/>
  <c r="AL2359" i="1"/>
  <c r="AG2359" i="1"/>
  <c r="AG2348" i="1"/>
  <c r="AL2348" i="1"/>
  <c r="AL2347" i="1"/>
  <c r="AG2347" i="1"/>
  <c r="AL2358" i="1"/>
  <c r="AG2358" i="1"/>
  <c r="AL2313" i="1"/>
  <c r="AG2313" i="1"/>
  <c r="AL2399" i="1"/>
  <c r="AG2399" i="1"/>
  <c r="AG2398" i="1"/>
  <c r="AL2398" i="1"/>
  <c r="AG2342" i="1"/>
  <c r="AL2342" i="1"/>
  <c r="AG2341" i="1"/>
  <c r="AL2341" i="1"/>
  <c r="AL2340" i="1"/>
  <c r="AG2340" i="1"/>
  <c r="AG2339" i="1"/>
  <c r="AL2339" i="1"/>
  <c r="AG2338" i="1"/>
  <c r="AL2338" i="1"/>
  <c r="AL2353" i="1"/>
  <c r="AG2353" i="1"/>
  <c r="AG2467" i="1"/>
  <c r="AL2467" i="1"/>
  <c r="AG2466" i="1"/>
  <c r="AL2466" i="1"/>
  <c r="AL2465" i="1"/>
  <c r="AG2465" i="1"/>
  <c r="AL2464" i="1"/>
  <c r="AG2464" i="1"/>
  <c r="AG2460" i="1"/>
  <c r="AL2460" i="1"/>
  <c r="AG2459" i="1"/>
  <c r="AL2459" i="1"/>
  <c r="AG2458" i="1"/>
  <c r="AL2458" i="1"/>
  <c r="AG2457" i="1"/>
  <c r="AL2457" i="1"/>
  <c r="AL2456" i="1"/>
  <c r="AG2456" i="1"/>
  <c r="AL2322" i="1"/>
  <c r="AG2322" i="1"/>
  <c r="AL2413" i="1"/>
  <c r="AG2413" i="1"/>
  <c r="AG2412" i="1"/>
  <c r="AL2412" i="1"/>
  <c r="AG2411" i="1"/>
  <c r="AL2411" i="1"/>
  <c r="AG2401" i="1"/>
  <c r="AL2401" i="1"/>
  <c r="AG2352" i="1"/>
  <c r="AL2352" i="1"/>
  <c r="AL2349" i="1"/>
  <c r="AG2349" i="1"/>
  <c r="AG2364" i="1"/>
  <c r="AL2364" i="1"/>
  <c r="AL2363" i="1"/>
  <c r="AG2363" i="1"/>
  <c r="AL2362" i="1"/>
  <c r="AG2362" i="1"/>
  <c r="AL2361" i="1"/>
  <c r="AG2361" i="1"/>
  <c r="AL2360" i="1"/>
  <c r="AG2360" i="1"/>
  <c r="AL2320" i="1"/>
  <c r="AG2320" i="1"/>
  <c r="AL2319" i="1"/>
  <c r="AG2319" i="1"/>
  <c r="AL2318" i="1"/>
  <c r="AG2318" i="1"/>
  <c r="AG2317" i="1"/>
  <c r="AL2317" i="1"/>
  <c r="AL2316" i="1"/>
  <c r="AG2316" i="1"/>
  <c r="AG2569" i="1"/>
  <c r="AL2569" i="1"/>
  <c r="AG2321" i="1"/>
  <c r="AL2321" i="1"/>
  <c r="AG2328" i="1"/>
  <c r="AL2328" i="1"/>
  <c r="AG2329" i="1"/>
  <c r="AL2329" i="1"/>
  <c r="AG2327" i="1"/>
  <c r="AL2327" i="1"/>
  <c r="AL2357" i="1"/>
  <c r="AG2357" i="1"/>
  <c r="AG2378" i="1"/>
  <c r="AL2378" i="1"/>
  <c r="AG2326" i="1"/>
  <c r="AL2326" i="1"/>
  <c r="AL2279" i="1"/>
  <c r="AG2279" i="1"/>
  <c r="AG2301" i="1"/>
  <c r="AL2301" i="1"/>
  <c r="AG2325" i="1"/>
  <c r="AL2325" i="1"/>
  <c r="AG2324" i="1"/>
  <c r="AL2324" i="1"/>
  <c r="AG2323" i="1"/>
  <c r="AL2323" i="1"/>
  <c r="AL2291" i="1"/>
  <c r="AG2291" i="1"/>
  <c r="AG2292" i="1"/>
  <c r="AL2292" i="1"/>
  <c r="AL2314" i="1"/>
  <c r="AG2314" i="1"/>
  <c r="AL2289" i="1"/>
  <c r="AG2289" i="1"/>
  <c r="AG2346" i="1"/>
  <c r="AL2346" i="1"/>
  <c r="AL2345" i="1"/>
  <c r="AG2345" i="1"/>
  <c r="AG2344" i="1"/>
  <c r="AL2344" i="1"/>
  <c r="AL2343" i="1"/>
  <c r="AG2343" i="1"/>
  <c r="AG2276" i="1"/>
  <c r="AL2276" i="1"/>
  <c r="AG2272" i="1"/>
  <c r="AL2272" i="1"/>
  <c r="AL2274" i="1"/>
  <c r="AG2274" i="1"/>
  <c r="AL2280" i="1"/>
  <c r="AG2280" i="1"/>
  <c r="AL2278" i="1"/>
  <c r="AG2278" i="1"/>
  <c r="AL2281" i="1"/>
  <c r="AG2281" i="1"/>
  <c r="AL2298" i="1"/>
  <c r="AG2298" i="1"/>
  <c r="AL2309" i="1"/>
  <c r="AG2309" i="1"/>
  <c r="AG2331" i="1"/>
  <c r="AL2331" i="1"/>
  <c r="AG2332" i="1"/>
  <c r="AL2332" i="1"/>
  <c r="AL2330" i="1"/>
  <c r="AG2330" i="1"/>
  <c r="AL2283" i="1"/>
  <c r="AG2283" i="1"/>
  <c r="AL2284" i="1"/>
  <c r="AG2284" i="1"/>
  <c r="AL2282" i="1"/>
  <c r="AG2282" i="1"/>
  <c r="AL2382" i="1"/>
  <c r="AG2382" i="1"/>
  <c r="AL2286" i="1"/>
  <c r="AG2286" i="1"/>
  <c r="AG2381" i="1"/>
  <c r="AL2381" i="1"/>
  <c r="AG2431" i="1"/>
  <c r="AL2431" i="1"/>
  <c r="AL2387" i="1"/>
  <c r="AG2387" i="1"/>
  <c r="AG2428" i="1"/>
  <c r="AL2428" i="1"/>
  <c r="AL2384" i="1"/>
  <c r="AG2384" i="1"/>
  <c r="AL2386" i="1"/>
  <c r="AG2386" i="1"/>
  <c r="AL2383" i="1"/>
  <c r="AG2383" i="1"/>
  <c r="AG2426" i="1"/>
  <c r="AL2426" i="1"/>
  <c r="AG2427" i="1"/>
  <c r="AL2427" i="1"/>
  <c r="AL2287" i="1"/>
  <c r="AG2287" i="1"/>
  <c r="AL2385" i="1"/>
  <c r="AG2385" i="1"/>
  <c r="AG2432" i="1"/>
  <c r="AL2432" i="1"/>
  <c r="AL2388" i="1"/>
  <c r="AG2388" i="1"/>
  <c r="AG2430" i="1"/>
  <c r="AL2430" i="1"/>
  <c r="AG2429" i="1"/>
  <c r="AL2429" i="1"/>
  <c r="AL2285" i="1"/>
  <c r="AG2285" i="1"/>
  <c r="AL2294" i="1"/>
  <c r="AG2294" i="1"/>
  <c r="AL2295" i="1"/>
  <c r="AG2295" i="1"/>
  <c r="AL2296" i="1"/>
  <c r="AG2296" i="1"/>
  <c r="AG2297" i="1"/>
  <c r="AL2297" i="1"/>
  <c r="AL2293" i="1"/>
  <c r="AG2293" i="1"/>
  <c r="AL2277" i="1"/>
  <c r="AG2277" i="1"/>
  <c r="AG2311" i="1"/>
  <c r="AL2311" i="1"/>
  <c r="AL2310" i="1"/>
  <c r="AG2310" i="1"/>
  <c r="AG2226" i="1"/>
  <c r="AL2226" i="1"/>
  <c r="AL2227" i="1"/>
  <c r="AG2227" i="1"/>
  <c r="AG2350" i="1"/>
  <c r="AL2350" i="1"/>
  <c r="AL2302" i="1"/>
  <c r="AG2302" i="1"/>
  <c r="AL2303" i="1"/>
  <c r="AG2303" i="1"/>
  <c r="AG2351" i="1"/>
  <c r="AL2351" i="1"/>
  <c r="AL2230" i="1"/>
  <c r="AG2230" i="1"/>
  <c r="AL2232" i="1"/>
  <c r="AG2232" i="1"/>
  <c r="AG2231" i="1"/>
  <c r="AL2231" i="1"/>
  <c r="AG2229" i="1"/>
  <c r="AL2229" i="1"/>
  <c r="AL2374" i="1"/>
  <c r="AG2374" i="1"/>
  <c r="AG2233" i="1"/>
  <c r="AL2233" i="1"/>
  <c r="AL2266" i="1"/>
  <c r="AG2266" i="1"/>
  <c r="AL2265" i="1"/>
  <c r="AG2265" i="1"/>
  <c r="AL2219" i="1"/>
  <c r="AG2219" i="1"/>
  <c r="AG2218" i="1"/>
  <c r="AL2218" i="1"/>
  <c r="AL2168" i="1"/>
  <c r="AG2168" i="1"/>
  <c r="AG2290" i="1"/>
  <c r="AL2290" i="1"/>
  <c r="AG2186" i="1"/>
  <c r="AL2186" i="1"/>
  <c r="AL2176" i="1"/>
  <c r="AG2176" i="1"/>
  <c r="AG2180" i="1"/>
  <c r="AL2180" i="1"/>
  <c r="AL2170" i="1"/>
  <c r="AG2170" i="1"/>
  <c r="AG2178" i="1"/>
  <c r="AL2178" i="1"/>
  <c r="AL2192" i="1"/>
  <c r="AG2192" i="1"/>
  <c r="AG2182" i="1"/>
  <c r="AL2182" i="1"/>
  <c r="AG2183" i="1"/>
  <c r="AL2183" i="1"/>
  <c r="AL2187" i="1"/>
  <c r="AG2187" i="1"/>
  <c r="AL2239" i="1"/>
  <c r="AG2239" i="1"/>
  <c r="AL2193" i="1"/>
  <c r="AG2193" i="1"/>
  <c r="AG2243" i="1"/>
  <c r="AL2243" i="1"/>
  <c r="AG2172" i="1"/>
  <c r="AL2172" i="1"/>
  <c r="AL2175" i="1"/>
  <c r="AG2175" i="1"/>
  <c r="AL2171" i="1"/>
  <c r="AG2171" i="1"/>
  <c r="AG2177" i="1"/>
  <c r="AL2177" i="1"/>
  <c r="AL2184" i="1"/>
  <c r="AG2184" i="1"/>
  <c r="AL2189" i="1"/>
  <c r="AG2189" i="1"/>
  <c r="AL2188" i="1"/>
  <c r="AG2188" i="1"/>
  <c r="AL2241" i="1"/>
  <c r="AG2241" i="1"/>
  <c r="AL2196" i="1"/>
  <c r="AG2196" i="1"/>
  <c r="AL2190" i="1"/>
  <c r="AG2190" i="1"/>
  <c r="AG2179" i="1"/>
  <c r="AL2179" i="1"/>
  <c r="AG2240" i="1"/>
  <c r="AL2240" i="1"/>
  <c r="AG2194" i="1"/>
  <c r="AL2194" i="1"/>
  <c r="AG2242" i="1"/>
  <c r="AL2242" i="1"/>
  <c r="AL2174" i="1"/>
  <c r="AG2174" i="1"/>
  <c r="AG2185" i="1"/>
  <c r="AL2185" i="1"/>
  <c r="AG2191" i="1"/>
  <c r="AL2191" i="1"/>
  <c r="AG2181" i="1"/>
  <c r="AL2181" i="1"/>
  <c r="AG2246" i="1"/>
  <c r="AL2246" i="1"/>
  <c r="AL2245" i="1"/>
  <c r="AG2245" i="1"/>
  <c r="AG2244" i="1"/>
  <c r="AL2244" i="1"/>
  <c r="AG2238" i="1"/>
  <c r="AL2238" i="1"/>
  <c r="AL2235" i="1"/>
  <c r="AG2235" i="1"/>
  <c r="AL2261" i="1"/>
  <c r="AG2261" i="1"/>
  <c r="AG2271" i="1"/>
  <c r="AL2271" i="1"/>
  <c r="AG2270" i="1"/>
  <c r="AL2270" i="1"/>
  <c r="AG2269" i="1"/>
  <c r="AL2269" i="1"/>
  <c r="AL2225" i="1"/>
  <c r="AG2225" i="1"/>
  <c r="AG2224" i="1"/>
  <c r="AL2224" i="1"/>
  <c r="AL2304" i="1"/>
  <c r="AG2304" i="1"/>
  <c r="AG2256" i="1"/>
  <c r="AL2256" i="1"/>
  <c r="AG2258" i="1"/>
  <c r="AL2258" i="1"/>
  <c r="AG2259" i="1"/>
  <c r="AL2259" i="1"/>
  <c r="AL2223" i="1"/>
  <c r="AG2223" i="1"/>
  <c r="AL2222" i="1"/>
  <c r="AG2222" i="1"/>
  <c r="AL2221" i="1"/>
  <c r="AG2221" i="1"/>
  <c r="AG2162" i="1"/>
  <c r="AL2162" i="1"/>
  <c r="AL2268" i="1"/>
  <c r="AG2268" i="1"/>
  <c r="AL2148" i="1"/>
  <c r="AG2148" i="1"/>
  <c r="AG2248" i="1"/>
  <c r="AL2248" i="1"/>
  <c r="AG2247" i="1"/>
  <c r="AL2247" i="1"/>
  <c r="AL2267" i="1"/>
  <c r="AG2267" i="1"/>
  <c r="AG2312" i="1"/>
  <c r="AL2312" i="1"/>
  <c r="AG2234" i="1"/>
  <c r="AL2234" i="1"/>
  <c r="AG2252" i="1"/>
  <c r="AL2252" i="1"/>
  <c r="AG2249" i="1"/>
  <c r="AL2249" i="1"/>
  <c r="AL2220" i="1"/>
  <c r="AG2220" i="1"/>
  <c r="AG2165" i="1"/>
  <c r="AL2165" i="1"/>
  <c r="AG2163" i="1"/>
  <c r="AL2163" i="1"/>
  <c r="AL2164" i="1"/>
  <c r="AG2164" i="1"/>
  <c r="AG2452" i="1"/>
  <c r="AL2452" i="1"/>
  <c r="AG2404" i="1"/>
  <c r="AL2404" i="1"/>
  <c r="AG2356" i="1"/>
  <c r="AL2356" i="1"/>
  <c r="AG2355" i="1"/>
  <c r="AL2355" i="1"/>
  <c r="AG2308" i="1"/>
  <c r="AL2308" i="1"/>
  <c r="AL2169" i="1"/>
  <c r="AG2169" i="1"/>
  <c r="AL2160" i="1"/>
  <c r="AG2160" i="1"/>
  <c r="AL2250" i="1"/>
  <c r="AG2250" i="1"/>
  <c r="AG2251" i="1"/>
  <c r="AL2251" i="1"/>
  <c r="AG2117" i="1"/>
  <c r="AL2117" i="1"/>
  <c r="AL2101" i="1"/>
  <c r="AG2101" i="1"/>
  <c r="AG2127" i="1"/>
  <c r="AL2127" i="1"/>
  <c r="AL2307" i="1"/>
  <c r="AG2307" i="1"/>
  <c r="AG2228" i="1"/>
  <c r="AL2228" i="1"/>
  <c r="AG2137" i="1"/>
  <c r="AL2137" i="1"/>
  <c r="AL2147" i="1"/>
  <c r="AG2147" i="1"/>
  <c r="AG2149" i="1"/>
  <c r="AL2149" i="1"/>
  <c r="AG2199" i="1"/>
  <c r="AL2199" i="1"/>
  <c r="AG2201" i="1"/>
  <c r="AL2201" i="1"/>
  <c r="AG2255" i="1"/>
  <c r="AL2255" i="1"/>
  <c r="AG2205" i="1"/>
  <c r="AL2205" i="1"/>
  <c r="AL2260" i="1"/>
  <c r="AG2260" i="1"/>
  <c r="AL2449" i="1"/>
  <c r="AG2449" i="1"/>
  <c r="AG2150" i="1"/>
  <c r="AL2150" i="1"/>
  <c r="AL2257" i="1"/>
  <c r="AG2257" i="1"/>
  <c r="AL2200" i="1"/>
  <c r="AG2200" i="1"/>
  <c r="AG2207" i="1"/>
  <c r="AL2207" i="1"/>
  <c r="AL2203" i="1"/>
  <c r="AG2203" i="1"/>
  <c r="AL2212" i="1"/>
  <c r="AG2212" i="1"/>
  <c r="AG2210" i="1"/>
  <c r="AL2210" i="1"/>
  <c r="AL2213" i="1"/>
  <c r="AG2213" i="1"/>
  <c r="AL2209" i="1"/>
  <c r="AG2209" i="1"/>
  <c r="AG2214" i="1"/>
  <c r="AL2214" i="1"/>
  <c r="AG2216" i="1"/>
  <c r="AL2216" i="1"/>
  <c r="AG2217" i="1"/>
  <c r="AL2217" i="1"/>
  <c r="AG2215" i="1"/>
  <c r="AL2215" i="1"/>
  <c r="AG2354" i="1"/>
  <c r="AL2354" i="1"/>
  <c r="AG2306" i="1"/>
  <c r="AL2306" i="1"/>
  <c r="AG2264" i="1"/>
  <c r="AL2264" i="1"/>
  <c r="AG2132" i="1"/>
  <c r="AL2132" i="1"/>
  <c r="AL2139" i="1"/>
  <c r="AG2139" i="1"/>
  <c r="AG2140" i="1"/>
  <c r="AL2140" i="1"/>
  <c r="AG2167" i="1"/>
  <c r="AL2167" i="1"/>
  <c r="AL2130" i="1"/>
  <c r="AG2130" i="1"/>
  <c r="AG2131" i="1"/>
  <c r="AL2131" i="1"/>
  <c r="AL2113" i="1"/>
  <c r="AG2113" i="1"/>
  <c r="AG2126" i="1"/>
  <c r="AL2126" i="1"/>
  <c r="AG2134" i="1"/>
  <c r="AL2134" i="1"/>
  <c r="AL2125" i="1"/>
  <c r="AG2125" i="1"/>
  <c r="AG2069" i="1"/>
  <c r="AL2069" i="1"/>
  <c r="AG2086" i="1"/>
  <c r="AL2086" i="1"/>
  <c r="AG2094" i="1"/>
  <c r="AL2094" i="1"/>
  <c r="AL2135" i="1"/>
  <c r="AG2135" i="1"/>
  <c r="AG2136" i="1"/>
  <c r="AL2136" i="1"/>
  <c r="AL2133" i="1"/>
  <c r="AG2133" i="1"/>
  <c r="AG2144" i="1"/>
  <c r="AL2144" i="1"/>
  <c r="AG2145" i="1"/>
  <c r="AL2145" i="1"/>
  <c r="AG2116" i="1"/>
  <c r="AL2116" i="1"/>
  <c r="AG2237" i="1"/>
  <c r="AL2237" i="1"/>
  <c r="AG2236" i="1"/>
  <c r="AL2236" i="1"/>
  <c r="AL2146" i="1"/>
  <c r="AG2146" i="1"/>
  <c r="AL2070" i="1"/>
  <c r="AG2070" i="1"/>
  <c r="AL2123" i="1"/>
  <c r="AG2123" i="1"/>
  <c r="AG2159" i="1"/>
  <c r="AL2159" i="1"/>
  <c r="AG2157" i="1"/>
  <c r="AL2157" i="1"/>
  <c r="AL2143" i="1"/>
  <c r="AG2143" i="1"/>
  <c r="AG2141" i="1"/>
  <c r="AL2141" i="1"/>
  <c r="AL2142" i="1"/>
  <c r="AG2142" i="1"/>
  <c r="AG2153" i="1"/>
  <c r="AL2153" i="1"/>
  <c r="AG2158" i="1"/>
  <c r="AL2158" i="1"/>
  <c r="AL2122" i="1"/>
  <c r="AG2122" i="1"/>
  <c r="AL2120" i="1"/>
  <c r="AG2120" i="1"/>
  <c r="AL2119" i="1"/>
  <c r="AG2119" i="1"/>
  <c r="AL2253" i="1"/>
  <c r="AG2253" i="1"/>
  <c r="AL2121" i="1"/>
  <c r="AG2121" i="1"/>
  <c r="AL2118" i="1"/>
  <c r="AG2118" i="1"/>
  <c r="AL2068" i="1"/>
  <c r="AG2068" i="1"/>
  <c r="AG2099" i="1"/>
  <c r="AL2099" i="1"/>
  <c r="AL2100" i="1"/>
  <c r="AG2100" i="1"/>
  <c r="AL2085" i="1"/>
  <c r="AG2085" i="1"/>
  <c r="AL2082" i="1"/>
  <c r="AG2082" i="1"/>
  <c r="AL2084" i="1"/>
  <c r="AG2084" i="1"/>
  <c r="AG2083" i="1"/>
  <c r="AL2083" i="1"/>
  <c r="AG2090" i="1"/>
  <c r="AL2090" i="1"/>
  <c r="AG2092" i="1"/>
  <c r="AL2092" i="1"/>
  <c r="AL2089" i="1"/>
  <c r="AG2089" i="1"/>
  <c r="AG2091" i="1"/>
  <c r="AL2091" i="1"/>
  <c r="AG2088" i="1"/>
  <c r="AL2088" i="1"/>
  <c r="AG2087" i="1"/>
  <c r="AL2087" i="1"/>
  <c r="AG2095" i="1"/>
  <c r="AL2095" i="1"/>
  <c r="AG2093" i="1"/>
  <c r="AL2093" i="1"/>
  <c r="AL2063" i="1"/>
  <c r="AG2063" i="1"/>
  <c r="AL2108" i="1"/>
  <c r="AG2108" i="1"/>
  <c r="AL2104" i="1"/>
  <c r="AG2104" i="1"/>
  <c r="AL2102" i="1"/>
  <c r="AG2102" i="1"/>
  <c r="AL2103" i="1"/>
  <c r="AG2103" i="1"/>
  <c r="AL2075" i="1"/>
  <c r="AG2075" i="1"/>
  <c r="AG2124" i="1"/>
  <c r="AL2124" i="1"/>
  <c r="AG2073" i="1"/>
  <c r="AL2073" i="1"/>
  <c r="AL2071" i="1"/>
  <c r="AG2071" i="1"/>
  <c r="AG2151" i="1"/>
  <c r="AL2151" i="1"/>
  <c r="AL2081" i="1"/>
  <c r="AG2081" i="1"/>
  <c r="AG2080" i="1"/>
  <c r="AL2080" i="1"/>
  <c r="AG2079" i="1"/>
  <c r="AL2079" i="1"/>
  <c r="AL2109" i="1"/>
  <c r="AG2109" i="1"/>
  <c r="AL2077" i="1"/>
  <c r="AG2077" i="1"/>
  <c r="AL2078" i="1"/>
  <c r="AG2078" i="1"/>
  <c r="AG2042" i="1"/>
  <c r="AL2042" i="1"/>
  <c r="AL2067" i="1"/>
  <c r="AG2067" i="1"/>
  <c r="AL2045" i="1"/>
  <c r="AG2045" i="1"/>
  <c r="AG2098" i="1"/>
  <c r="AL2098" i="1"/>
  <c r="AL2096" i="1"/>
  <c r="AG2096" i="1"/>
  <c r="AG2097" i="1"/>
  <c r="AL2097" i="1"/>
  <c r="AL2049" i="1"/>
  <c r="AG2049" i="1"/>
  <c r="AL2048" i="1"/>
  <c r="AG2048" i="1"/>
  <c r="AG2047" i="1"/>
  <c r="AL2047" i="1"/>
  <c r="AG2032" i="1"/>
  <c r="AL2032" i="1"/>
  <c r="AL2115" i="1"/>
  <c r="AG2115" i="1"/>
  <c r="AG2114" i="1"/>
  <c r="AL2114" i="1"/>
  <c r="AG2023" i="1"/>
  <c r="AL2023" i="1"/>
  <c r="AG2025" i="1"/>
  <c r="AL2025" i="1"/>
  <c r="AL2024" i="1"/>
  <c r="AG2024" i="1"/>
  <c r="AG2129" i="1"/>
  <c r="AL2129" i="1"/>
  <c r="AL2022" i="1"/>
  <c r="AG2022" i="1"/>
  <c r="AL2128" i="1"/>
  <c r="AG2128" i="1"/>
  <c r="AL2040" i="1"/>
  <c r="AG2040" i="1"/>
  <c r="AL2039" i="1"/>
  <c r="AG2039" i="1"/>
  <c r="AL2046" i="1"/>
  <c r="AG2046" i="1"/>
  <c r="AG2044" i="1"/>
  <c r="AL2044" i="1"/>
  <c r="AG2043" i="1"/>
  <c r="AL2043" i="1"/>
  <c r="AL2041" i="1"/>
  <c r="AG2041" i="1"/>
  <c r="AL2055" i="1"/>
  <c r="AG2055" i="1"/>
  <c r="AL2054" i="1"/>
  <c r="AG2054" i="1"/>
  <c r="AG2053" i="1"/>
  <c r="AL2053" i="1"/>
  <c r="AG2037" i="1"/>
  <c r="AL2037" i="1"/>
  <c r="AL2036" i="1"/>
  <c r="AG2036" i="1"/>
  <c r="AG2066" i="1"/>
  <c r="AL2066" i="1"/>
  <c r="AL2065" i="1"/>
  <c r="AG2065" i="1"/>
  <c r="AL2064" i="1"/>
  <c r="AG2064" i="1"/>
  <c r="AL2020" i="1"/>
  <c r="AG2020" i="1"/>
  <c r="AL2019" i="1"/>
  <c r="AG2019" i="1"/>
  <c r="AG2034" i="1"/>
  <c r="AL2034" i="1"/>
  <c r="AG2033" i="1"/>
  <c r="AL2033" i="1"/>
  <c r="AL2031" i="1"/>
  <c r="AG2031" i="1"/>
  <c r="AL2110" i="1"/>
  <c r="AG2110" i="1"/>
  <c r="AL2152" i="1"/>
  <c r="AG2152" i="1"/>
  <c r="AG2030" i="1"/>
  <c r="AL2030" i="1"/>
  <c r="AG2052" i="1"/>
  <c r="AL2052" i="1"/>
  <c r="AG2051" i="1"/>
  <c r="AL2051" i="1"/>
  <c r="AL2026" i="1"/>
  <c r="AG2026" i="1"/>
  <c r="AL2074" i="1"/>
  <c r="AG2074" i="1"/>
  <c r="AL2038" i="1"/>
  <c r="AG2038" i="1"/>
  <c r="AL2029" i="1"/>
  <c r="AG2029" i="1"/>
  <c r="AG2021" i="1"/>
  <c r="AL2021" i="1"/>
  <c r="AG2050" i="1"/>
  <c r="AL2050" i="1"/>
  <c r="AG2027" i="1"/>
  <c r="AL2027" i="1"/>
  <c r="AG2028" i="1"/>
  <c r="AL2028" i="1"/>
  <c r="AL2006" i="1"/>
  <c r="AG2006" i="1"/>
  <c r="AG2450" i="1"/>
  <c r="AL2450" i="1"/>
  <c r="AG2446" i="1"/>
  <c r="AL2446" i="1"/>
  <c r="AL2056" i="1"/>
  <c r="AG2056" i="1"/>
  <c r="AG2007" i="1"/>
  <c r="AL2007" i="1"/>
  <c r="AG2005" i="1"/>
  <c r="AL2005" i="1"/>
  <c r="AG2106" i="1"/>
  <c r="AL2106" i="1"/>
  <c r="AG2016" i="1"/>
  <c r="AL2016" i="1"/>
  <c r="AL1982" i="1"/>
  <c r="AG1982" i="1"/>
  <c r="AL1945" i="1"/>
  <c r="AG1945" i="1"/>
  <c r="AG2002" i="1"/>
  <c r="AL2002" i="1"/>
  <c r="AG1994" i="1"/>
  <c r="AL1994" i="1"/>
  <c r="AG1993" i="1"/>
  <c r="AL1993" i="1"/>
  <c r="AG1992" i="1"/>
  <c r="AL1992" i="1"/>
  <c r="AG1976" i="1"/>
  <c r="AL1976" i="1"/>
  <c r="AG1979" i="1"/>
  <c r="AL1979" i="1"/>
  <c r="AL1990" i="1"/>
  <c r="AG1990" i="1"/>
  <c r="AG1991" i="1"/>
  <c r="AL1991" i="1"/>
  <c r="AG2018" i="1"/>
  <c r="AL2018" i="1"/>
  <c r="AG2017" i="1"/>
  <c r="AL2017" i="1"/>
  <c r="AG1975" i="1"/>
  <c r="AL1975" i="1"/>
  <c r="AG1974" i="1"/>
  <c r="AL1974" i="1"/>
  <c r="AG1973" i="1"/>
  <c r="AL1973" i="1"/>
  <c r="AG1989" i="1"/>
  <c r="AL1989" i="1"/>
  <c r="AG1981" i="1"/>
  <c r="AL1981" i="1"/>
  <c r="AG2003" i="1"/>
  <c r="AL2003" i="1"/>
  <c r="AG1986" i="1"/>
  <c r="AL1986" i="1"/>
  <c r="AG2015" i="1"/>
  <c r="AL2015" i="1"/>
  <c r="AL1999" i="1"/>
  <c r="AG1999" i="1"/>
  <c r="AL2000" i="1"/>
  <c r="AG2000" i="1"/>
  <c r="AG1972" i="1"/>
  <c r="AL1972" i="1"/>
  <c r="AL2263" i="1"/>
  <c r="AG2263" i="1"/>
  <c r="AL2262" i="1"/>
  <c r="AG2262" i="1"/>
  <c r="AL2059" i="1"/>
  <c r="AG2059" i="1"/>
  <c r="AL2058" i="1"/>
  <c r="AG2058" i="1"/>
  <c r="AG2012" i="1"/>
  <c r="AL2012" i="1"/>
  <c r="AG1984" i="1"/>
  <c r="AL1984" i="1"/>
  <c r="AG1983" i="1"/>
  <c r="AL1983" i="1"/>
  <c r="AG1998" i="1"/>
  <c r="AL1998" i="1"/>
  <c r="AL1997" i="1"/>
  <c r="AG1997" i="1"/>
  <c r="AL1996" i="1"/>
  <c r="AG1996" i="1"/>
  <c r="AL1995" i="1"/>
  <c r="AG1995" i="1"/>
  <c r="AL1978" i="1"/>
  <c r="AG1978" i="1"/>
  <c r="AG1988" i="1"/>
  <c r="AL1988" i="1"/>
  <c r="AG1977" i="1"/>
  <c r="AL1977" i="1"/>
  <c r="AG1967" i="1"/>
  <c r="AL1967" i="1"/>
  <c r="AG1941" i="1"/>
  <c r="AL1941" i="1"/>
  <c r="AL1964" i="1"/>
  <c r="AG1964" i="1"/>
  <c r="AL1963" i="1"/>
  <c r="AG1963" i="1"/>
  <c r="AG1965" i="1"/>
  <c r="AL1965" i="1"/>
  <c r="AG1953" i="1"/>
  <c r="AL1953" i="1"/>
  <c r="AG1960" i="1"/>
  <c r="AL1960" i="1"/>
  <c r="AL1958" i="1"/>
  <c r="AG1958" i="1"/>
  <c r="AG1944" i="1"/>
  <c r="AL1944" i="1"/>
  <c r="AL1956" i="1"/>
  <c r="AG1956" i="1"/>
  <c r="AL1955" i="1"/>
  <c r="AG1955" i="1"/>
  <c r="AG2060" i="1"/>
  <c r="AL2060" i="1"/>
  <c r="AG1934" i="1"/>
  <c r="AL1934" i="1"/>
  <c r="AG1937" i="1"/>
  <c r="AL1937" i="1"/>
  <c r="AG1936" i="1"/>
  <c r="AL1936" i="1"/>
  <c r="AL1935" i="1"/>
  <c r="AG1935" i="1"/>
  <c r="AL1940" i="1"/>
  <c r="AG1940" i="1"/>
  <c r="AG1939" i="1"/>
  <c r="AL1939" i="1"/>
  <c r="AG1938" i="1"/>
  <c r="AL1938" i="1"/>
  <c r="AL1948" i="1"/>
  <c r="AG1948" i="1"/>
  <c r="AL1947" i="1"/>
  <c r="AG1947" i="1"/>
  <c r="AG1968" i="1"/>
  <c r="AL1968" i="1"/>
  <c r="AL1966" i="1"/>
  <c r="AG1966" i="1"/>
  <c r="AL1943" i="1"/>
  <c r="AG1943" i="1"/>
  <c r="AG1946" i="1"/>
  <c r="AL1946" i="1"/>
  <c r="AG1954" i="1"/>
  <c r="AL1954" i="1"/>
  <c r="AG1949" i="1"/>
  <c r="AL1949" i="1"/>
  <c r="AG1970" i="1"/>
  <c r="AL1970" i="1"/>
  <c r="AG1969" i="1"/>
  <c r="AL1969" i="1"/>
  <c r="AL1950" i="1"/>
  <c r="AG1950" i="1"/>
  <c r="AG1951" i="1"/>
  <c r="AL1951" i="1"/>
  <c r="AG1952" i="1"/>
  <c r="AL1952" i="1"/>
  <c r="AL1961" i="1"/>
  <c r="AG1961" i="1"/>
  <c r="AG1959" i="1"/>
  <c r="AL1959" i="1"/>
  <c r="AL1962" i="1"/>
  <c r="AG1962" i="1"/>
  <c r="AL1957" i="1"/>
  <c r="AG1957" i="1"/>
  <c r="AL1971" i="1"/>
  <c r="AG1971" i="1"/>
  <c r="AL1985" i="1"/>
  <c r="AG1985" i="1"/>
  <c r="AL2014" i="1"/>
  <c r="AG2014" i="1"/>
  <c r="AL2013" i="1"/>
  <c r="AG2013" i="1"/>
  <c r="AG2008" i="1"/>
  <c r="AL2008" i="1"/>
  <c r="AG2004" i="1"/>
  <c r="AL2004" i="1"/>
  <c r="AL2010" i="1"/>
  <c r="AG2010" i="1"/>
  <c r="AG2011" i="1"/>
  <c r="AL2011" i="1"/>
  <c r="AG2009" i="1"/>
  <c r="AL2009" i="1"/>
  <c r="AL2035" i="1"/>
  <c r="AG2035" i="1"/>
  <c r="AG2062" i="1"/>
  <c r="AL2062" i="1"/>
  <c r="AL2061" i="1"/>
  <c r="AG2061" i="1"/>
  <c r="AG2057" i="1"/>
  <c r="AL2057" i="1"/>
  <c r="AG2076" i="1"/>
  <c r="AL2076" i="1"/>
  <c r="AL2112" i="1"/>
  <c r="AG2112" i="1"/>
  <c r="AL2111" i="1"/>
  <c r="AG2111" i="1"/>
  <c r="AL2107" i="1"/>
  <c r="AG2107" i="1"/>
  <c r="AL2105" i="1"/>
  <c r="AG2105" i="1"/>
  <c r="AG2155" i="1"/>
  <c r="AL2155" i="1"/>
  <c r="AG2154" i="1"/>
  <c r="AL2154" i="1"/>
  <c r="AL2254" i="1"/>
  <c r="AG2254" i="1"/>
  <c r="AG2300" i="1"/>
  <c r="AL2300" i="1"/>
  <c r="AG2138" i="1"/>
  <c r="AL2138" i="1"/>
  <c r="AL1942" i="1"/>
  <c r="AG1942" i="1"/>
  <c r="AG2001" i="1"/>
  <c r="AL2001" i="1"/>
  <c r="AG1891" i="1"/>
  <c r="AL1891" i="1"/>
  <c r="AG1890" i="1"/>
  <c r="AL1890" i="1"/>
  <c r="AG1922" i="1"/>
  <c r="AL1922" i="1"/>
  <c r="AL1916" i="1"/>
  <c r="AG1916" i="1"/>
  <c r="AL1915" i="1"/>
  <c r="AG1915" i="1"/>
  <c r="AG1926" i="1"/>
  <c r="AL1926" i="1"/>
  <c r="AG1927" i="1"/>
  <c r="AL1927" i="1"/>
  <c r="AG1919" i="1"/>
  <c r="AL1919" i="1"/>
  <c r="AG1905" i="1"/>
  <c r="AL1905" i="1"/>
  <c r="AG1903" i="1"/>
  <c r="AL1903" i="1"/>
  <c r="AL1913" i="1"/>
  <c r="AG1913" i="1"/>
  <c r="AL1914" i="1"/>
  <c r="AG1914" i="1"/>
  <c r="AG1900" i="1"/>
  <c r="AL1900" i="1"/>
  <c r="AG1899" i="1"/>
  <c r="AL1899" i="1"/>
  <c r="AL1889" i="1"/>
  <c r="AG1889" i="1"/>
  <c r="AG1901" i="1"/>
  <c r="AL1901" i="1"/>
  <c r="AG1888" i="1"/>
  <c r="AL1888" i="1"/>
  <c r="AL1917" i="1"/>
  <c r="AG1917" i="1"/>
  <c r="AL1911" i="1"/>
  <c r="AG1911" i="1"/>
  <c r="AL1909" i="1"/>
  <c r="AG1909" i="1"/>
  <c r="AL1910" i="1"/>
  <c r="AG1910" i="1"/>
  <c r="AL1907" i="1"/>
  <c r="AG1907" i="1"/>
  <c r="AL1906" i="1"/>
  <c r="AG1906" i="1"/>
  <c r="AG1908" i="1"/>
  <c r="AL1908" i="1"/>
  <c r="AL1851" i="1"/>
  <c r="AG1851" i="1"/>
  <c r="AG1898" i="1"/>
  <c r="AL1898" i="1"/>
  <c r="AL1897" i="1"/>
  <c r="AG1897" i="1"/>
  <c r="AG1896" i="1"/>
  <c r="AL1896" i="1"/>
  <c r="AG1904" i="1"/>
  <c r="AL1904" i="1"/>
  <c r="AL1893" i="1"/>
  <c r="AG1893" i="1"/>
  <c r="AL1918" i="1"/>
  <c r="AG1918" i="1"/>
  <c r="AL1870" i="1"/>
  <c r="AG1870" i="1"/>
  <c r="AL1871" i="1"/>
  <c r="AG1871" i="1"/>
  <c r="AL1872" i="1"/>
  <c r="AG1872" i="1"/>
  <c r="AG1932" i="1"/>
  <c r="AL1932" i="1"/>
  <c r="AG1933" i="1"/>
  <c r="AL1933" i="1"/>
  <c r="AG1930" i="1"/>
  <c r="AL1930" i="1"/>
  <c r="AG1931" i="1"/>
  <c r="AL1931" i="1"/>
  <c r="AG1928" i="1"/>
  <c r="AL1928" i="1"/>
  <c r="AL1929" i="1"/>
  <c r="AG1929" i="1"/>
  <c r="AL1912" i="1"/>
  <c r="AG1912" i="1"/>
  <c r="AL1925" i="1"/>
  <c r="AG1925" i="1"/>
  <c r="AG1902" i="1"/>
  <c r="AL1902" i="1"/>
  <c r="AL1894" i="1"/>
  <c r="AG1894" i="1"/>
  <c r="AL1895" i="1"/>
  <c r="AG1895" i="1"/>
  <c r="AG1874" i="1"/>
  <c r="AL1874" i="1"/>
  <c r="AG1861" i="1"/>
  <c r="AL1861" i="1"/>
  <c r="AG1878" i="1"/>
  <c r="AL1878" i="1"/>
  <c r="AG1876" i="1"/>
  <c r="AL1876" i="1"/>
  <c r="AG1877" i="1"/>
  <c r="AL1877" i="1"/>
  <c r="AL1924" i="1"/>
  <c r="AG1924" i="1"/>
  <c r="AL1923" i="1"/>
  <c r="AG1923" i="1"/>
  <c r="AL1875" i="1"/>
  <c r="AG1875" i="1"/>
  <c r="AG1843" i="1"/>
  <c r="AL1843" i="1"/>
  <c r="AL1836" i="1"/>
  <c r="AG1836" i="1"/>
  <c r="AL1829" i="1"/>
  <c r="AG1829" i="1"/>
  <c r="AL1864" i="1"/>
  <c r="AG1864" i="1"/>
  <c r="AG1867" i="1"/>
  <c r="AL1867" i="1"/>
  <c r="AL1866" i="1"/>
  <c r="AG1866" i="1"/>
  <c r="AL1865" i="1"/>
  <c r="AG1865" i="1"/>
  <c r="AL1854" i="1"/>
  <c r="AG1854" i="1"/>
  <c r="AG1881" i="1"/>
  <c r="AL1881" i="1"/>
  <c r="AG1880" i="1"/>
  <c r="AL1880" i="1"/>
  <c r="AG1863" i="1"/>
  <c r="AL1863" i="1"/>
  <c r="AG1862" i="1"/>
  <c r="AL1862" i="1"/>
  <c r="AL1885" i="1"/>
  <c r="AG1885" i="1"/>
  <c r="AG1857" i="1"/>
  <c r="AL1857" i="1"/>
  <c r="AG1858" i="1"/>
  <c r="AL1858" i="1"/>
  <c r="AG1892" i="1"/>
  <c r="AL1892" i="1"/>
  <c r="AG1869" i="1"/>
  <c r="AL1869" i="1"/>
  <c r="AG1873" i="1"/>
  <c r="AL1873" i="1"/>
  <c r="AL1882" i="1"/>
  <c r="AG1882" i="1"/>
  <c r="AG1883" i="1"/>
  <c r="AL1883" i="1"/>
  <c r="AL1860" i="1"/>
  <c r="AG1860" i="1"/>
  <c r="AG1819" i="1"/>
  <c r="AL1819" i="1"/>
  <c r="AG1884" i="1"/>
  <c r="AL1884" i="1"/>
  <c r="AL1921" i="1"/>
  <c r="AG1921" i="1"/>
  <c r="AG1920" i="1"/>
  <c r="AL1920" i="1"/>
  <c r="AG1853" i="1"/>
  <c r="AL1853" i="1"/>
  <c r="AL1859" i="1"/>
  <c r="AG1859" i="1"/>
  <c r="AG1868" i="1"/>
  <c r="AL1868" i="1"/>
  <c r="AL1886" i="1"/>
  <c r="AG1886" i="1"/>
  <c r="AG1817" i="1"/>
  <c r="AL1817" i="1"/>
  <c r="AL1815" i="1"/>
  <c r="AG1815" i="1"/>
  <c r="AG1816" i="1"/>
  <c r="AL1816" i="1"/>
  <c r="AL1855" i="1"/>
  <c r="AG1855" i="1"/>
  <c r="AL1879" i="1"/>
  <c r="AG1879" i="1"/>
  <c r="AL1828" i="1"/>
  <c r="AG1828" i="1"/>
  <c r="AG1813" i="1"/>
  <c r="AL1813" i="1"/>
  <c r="AG42" i="1"/>
  <c r="AL42" i="1"/>
  <c r="AG43" i="1"/>
  <c r="AL43" i="1"/>
  <c r="AL44" i="1"/>
  <c r="AG44" i="1"/>
  <c r="AG13" i="1"/>
  <c r="AL13" i="1"/>
  <c r="AG47" i="1"/>
  <c r="AL47" i="1"/>
  <c r="AG16" i="1"/>
  <c r="AL16" i="1"/>
  <c r="AG37" i="1"/>
  <c r="AL37" i="1"/>
  <c r="AG38" i="1"/>
  <c r="AL38" i="1"/>
  <c r="AL31" i="1"/>
  <c r="AG31" i="1"/>
  <c r="AL32" i="1"/>
  <c r="AG32" i="1"/>
  <c r="AG7" i="1"/>
  <c r="AL7" i="1"/>
  <c r="AG8" i="1"/>
  <c r="AL8" i="1"/>
  <c r="AL9" i="1"/>
  <c r="AG9" i="1"/>
  <c r="AG10" i="1"/>
  <c r="AL10" i="1"/>
  <c r="AL3" i="1"/>
  <c r="AG3" i="1"/>
  <c r="AL4" i="1"/>
  <c r="AG4" i="1"/>
  <c r="AG6" i="1"/>
  <c r="AL6" i="1"/>
  <c r="AG17" i="1"/>
  <c r="AL17" i="1"/>
  <c r="AG39" i="1"/>
  <c r="AL39" i="1"/>
  <c r="AG40" i="1"/>
  <c r="AL40" i="1"/>
  <c r="AG14" i="1"/>
  <c r="AL14" i="1"/>
  <c r="AL15" i="1"/>
  <c r="AG15" i="1"/>
  <c r="AG41" i="1"/>
  <c r="AL41" i="1"/>
  <c r="AL12" i="1"/>
  <c r="AG12" i="1"/>
  <c r="AL11" i="1"/>
  <c r="AG11" i="1"/>
  <c r="AG48" i="1"/>
  <c r="AL48" i="1"/>
  <c r="AL49" i="1"/>
  <c r="AG49" i="1"/>
  <c r="AG23" i="1"/>
  <c r="AL23" i="1"/>
  <c r="AL25" i="1"/>
  <c r="AG25" i="1"/>
  <c r="AG24" i="1"/>
  <c r="AL24" i="1"/>
  <c r="AG26" i="1"/>
  <c r="AL26" i="1"/>
  <c r="AG27" i="1"/>
  <c r="AL27" i="1"/>
  <c r="AG28" i="1"/>
  <c r="AL28" i="1"/>
  <c r="AG29" i="1"/>
  <c r="AL29" i="1"/>
  <c r="AG30" i="1"/>
  <c r="AL30" i="1"/>
  <c r="AG45" i="1"/>
  <c r="AL45" i="1"/>
  <c r="AL46" i="1"/>
  <c r="AG46" i="1"/>
  <c r="AG5" i="1"/>
  <c r="AL5" i="1"/>
  <c r="AL34" i="1"/>
  <c r="AG34" i="1"/>
  <c r="AG33" i="1"/>
  <c r="AL33" i="1"/>
  <c r="AG35" i="1"/>
  <c r="AL35" i="1"/>
  <c r="AG36" i="1"/>
  <c r="AL36" i="1"/>
  <c r="AL18" i="1"/>
  <c r="AG18" i="1"/>
  <c r="AL19" i="1"/>
  <c r="AG19" i="1"/>
  <c r="AG21" i="1"/>
  <c r="AL21" i="1"/>
  <c r="AL22" i="1"/>
  <c r="AG22" i="1"/>
  <c r="AG20" i="1"/>
  <c r="AL20" i="1"/>
  <c r="AG93" i="1"/>
  <c r="AL93" i="1"/>
  <c r="AL89" i="1"/>
  <c r="AG89" i="1"/>
  <c r="AL88" i="1"/>
  <c r="AG88" i="1"/>
  <c r="AL90" i="1"/>
  <c r="AG90" i="1"/>
  <c r="AG91" i="1"/>
  <c r="AL91" i="1"/>
  <c r="AG92" i="1"/>
  <c r="AL92" i="1"/>
  <c r="AG83" i="1"/>
  <c r="AL83" i="1"/>
  <c r="AG64" i="1"/>
  <c r="AL64" i="1"/>
  <c r="AG56" i="1"/>
  <c r="AL56" i="1"/>
  <c r="AG57" i="1"/>
  <c r="AL57" i="1"/>
  <c r="AL94" i="1"/>
  <c r="AG94" i="1"/>
  <c r="AG95" i="1"/>
  <c r="AL95" i="1"/>
  <c r="AG78" i="1"/>
  <c r="AL78" i="1"/>
  <c r="AL79" i="1"/>
  <c r="AG79" i="1"/>
  <c r="AL80" i="1"/>
  <c r="AG80" i="1"/>
  <c r="AL58" i="1"/>
  <c r="AG58" i="1"/>
  <c r="AG59" i="1"/>
  <c r="AL59" i="1"/>
  <c r="AG60" i="1"/>
  <c r="AL60" i="1"/>
  <c r="AL69" i="1"/>
  <c r="AG69" i="1"/>
  <c r="AG70" i="1"/>
  <c r="AL70" i="1"/>
  <c r="AG73" i="1"/>
  <c r="AL73" i="1"/>
  <c r="AG72" i="1"/>
  <c r="AL72" i="1"/>
  <c r="AL71" i="1"/>
  <c r="AG71" i="1"/>
  <c r="AL75" i="1"/>
  <c r="AG75" i="1"/>
  <c r="AL74" i="1"/>
  <c r="AG74" i="1"/>
  <c r="AL76" i="1"/>
  <c r="AG76" i="1"/>
  <c r="AL77" i="1"/>
  <c r="AG77" i="1"/>
  <c r="AG84" i="1"/>
  <c r="AL84" i="1"/>
  <c r="AL85" i="1"/>
  <c r="AG85" i="1"/>
  <c r="AL86" i="1"/>
  <c r="AG86" i="1"/>
  <c r="AG65" i="1"/>
  <c r="AL65" i="1"/>
  <c r="AL53" i="1"/>
  <c r="AG53" i="1"/>
  <c r="AG54" i="1"/>
  <c r="AL54" i="1"/>
  <c r="AL55" i="1"/>
  <c r="AG55" i="1"/>
  <c r="AG51" i="1"/>
  <c r="AL51" i="1"/>
  <c r="AG52" i="1"/>
  <c r="AL52" i="1"/>
  <c r="AG66" i="1"/>
  <c r="AL66" i="1"/>
  <c r="AG67" i="1"/>
  <c r="AL67" i="1"/>
  <c r="AG61" i="1"/>
  <c r="AL61" i="1"/>
  <c r="AL62" i="1"/>
  <c r="AG62" i="1"/>
  <c r="AL81" i="1"/>
  <c r="AG81" i="1"/>
  <c r="AL82" i="1"/>
  <c r="AG82" i="1"/>
  <c r="AG63" i="1"/>
  <c r="AL63" i="1"/>
  <c r="AG50" i="1"/>
  <c r="AL50" i="1"/>
  <c r="AG87" i="1"/>
  <c r="AL87" i="1"/>
  <c r="AG68" i="1"/>
  <c r="AL68" i="1"/>
  <c r="AL108" i="1"/>
  <c r="AG108" i="1"/>
  <c r="AL140" i="1"/>
  <c r="AG140" i="1"/>
  <c r="AG141" i="1"/>
  <c r="AL141" i="1"/>
  <c r="AL121" i="1"/>
  <c r="AG121" i="1"/>
  <c r="AG122" i="1"/>
  <c r="AL122" i="1"/>
  <c r="AG128" i="1"/>
  <c r="AL128" i="1"/>
  <c r="AG129" i="1"/>
  <c r="AL129" i="1"/>
  <c r="AL142" i="1"/>
  <c r="AG142" i="1"/>
  <c r="AG143" i="1"/>
  <c r="AL143" i="1"/>
  <c r="AG144" i="1"/>
  <c r="AL144" i="1"/>
  <c r="AL105" i="1"/>
  <c r="AG105" i="1"/>
  <c r="AL106" i="1"/>
  <c r="AG106" i="1"/>
  <c r="AG107" i="1"/>
  <c r="AL107" i="1"/>
  <c r="AG134" i="1"/>
  <c r="AL134" i="1"/>
  <c r="AG135" i="1"/>
  <c r="AL135" i="1"/>
  <c r="AL133" i="1"/>
  <c r="AG133" i="1"/>
  <c r="AL136" i="1"/>
  <c r="AG136" i="1"/>
  <c r="AL137" i="1"/>
  <c r="AG137" i="1"/>
  <c r="AG138" i="1"/>
  <c r="AL138" i="1"/>
  <c r="AG98" i="1"/>
  <c r="AL98" i="1"/>
  <c r="AG97" i="1"/>
  <c r="AL97" i="1"/>
  <c r="AG96" i="1"/>
  <c r="AL96" i="1"/>
  <c r="AG102" i="1"/>
  <c r="AL102" i="1"/>
  <c r="AG103" i="1"/>
  <c r="AL103" i="1"/>
  <c r="AL130" i="1"/>
  <c r="AG130" i="1"/>
  <c r="AG131" i="1"/>
  <c r="AL131" i="1"/>
  <c r="AL132" i="1"/>
  <c r="AG132" i="1"/>
  <c r="AG139" i="1"/>
  <c r="AL139" i="1"/>
  <c r="AG119" i="1"/>
  <c r="AL119" i="1"/>
  <c r="AG120" i="1"/>
  <c r="AL120" i="1"/>
  <c r="AL111" i="1"/>
  <c r="AG111" i="1"/>
  <c r="AL112" i="1"/>
  <c r="AG112" i="1"/>
  <c r="AL124" i="1"/>
  <c r="AG124" i="1"/>
  <c r="AL125" i="1"/>
  <c r="AG125" i="1"/>
  <c r="AL127" i="1"/>
  <c r="AG127" i="1"/>
  <c r="AL126" i="1"/>
  <c r="AG126" i="1"/>
  <c r="AL99" i="1"/>
  <c r="AG99" i="1"/>
  <c r="AL100" i="1"/>
  <c r="AG100" i="1"/>
  <c r="AG101" i="1"/>
  <c r="AL101" i="1"/>
  <c r="AL114" i="1"/>
  <c r="AG114" i="1"/>
  <c r="AL115" i="1"/>
  <c r="AG115" i="1"/>
  <c r="AL116" i="1"/>
  <c r="AG116" i="1"/>
  <c r="AL117" i="1"/>
  <c r="AG117" i="1"/>
  <c r="AL118" i="1"/>
  <c r="AG118" i="1"/>
  <c r="AL104" i="1"/>
  <c r="AG104" i="1"/>
  <c r="AG110" i="1"/>
  <c r="AL110" i="1"/>
  <c r="AL113" i="1"/>
  <c r="AG113" i="1"/>
  <c r="AG123" i="1"/>
  <c r="AL123" i="1"/>
  <c r="AG109" i="1"/>
  <c r="AL109" i="1"/>
  <c r="AL145" i="1"/>
  <c r="AG145" i="1"/>
  <c r="AL173" i="1"/>
  <c r="AG173" i="1"/>
  <c r="AG172" i="1"/>
  <c r="AL172" i="1"/>
  <c r="AL174" i="1"/>
  <c r="AG174" i="1"/>
  <c r="AL154" i="1"/>
  <c r="AG154" i="1"/>
  <c r="AG178" i="1"/>
  <c r="AL178" i="1"/>
  <c r="AL179" i="1"/>
  <c r="AG179" i="1"/>
  <c r="AL153" i="1"/>
  <c r="AG153" i="1"/>
  <c r="AG152" i="1"/>
  <c r="AL152" i="1"/>
  <c r="AL149" i="1"/>
  <c r="AG149" i="1"/>
  <c r="AG150" i="1"/>
  <c r="AL150" i="1"/>
  <c r="AG176" i="1"/>
  <c r="AL176" i="1"/>
  <c r="AL177" i="1"/>
  <c r="AG177" i="1"/>
  <c r="AG168" i="1"/>
  <c r="AL168" i="1"/>
  <c r="AG167" i="1"/>
  <c r="AL167" i="1"/>
  <c r="AG169" i="1"/>
  <c r="AL169" i="1"/>
  <c r="AL163" i="1"/>
  <c r="AG163" i="1"/>
  <c r="AL161" i="1"/>
  <c r="AG161" i="1"/>
  <c r="AL162" i="1"/>
  <c r="AG162" i="1"/>
  <c r="AG165" i="1"/>
  <c r="AL165" i="1"/>
  <c r="AL166" i="1"/>
  <c r="AG166" i="1"/>
  <c r="AL164" i="1"/>
  <c r="AG164" i="1"/>
  <c r="AL160" i="1"/>
  <c r="AG160" i="1"/>
  <c r="AL146" i="1"/>
  <c r="AG146" i="1"/>
  <c r="AG147" i="1"/>
  <c r="AL147" i="1"/>
  <c r="AG175" i="1"/>
  <c r="AL175" i="1"/>
  <c r="AL151" i="1"/>
  <c r="AG151" i="1"/>
  <c r="AL157" i="1"/>
  <c r="AG157" i="1"/>
  <c r="AL180" i="1"/>
  <c r="AG180" i="1"/>
  <c r="AG148" i="1"/>
  <c r="AL148" i="1"/>
  <c r="AG156" i="1"/>
  <c r="AL156" i="1"/>
  <c r="AG170" i="1"/>
  <c r="AL170" i="1"/>
  <c r="AL171" i="1"/>
  <c r="AG171" i="1"/>
  <c r="AG155" i="1"/>
  <c r="AL155" i="1"/>
  <c r="AG159" i="1"/>
  <c r="AL159" i="1"/>
  <c r="AG181" i="1"/>
  <c r="AL181" i="1"/>
  <c r="AG182" i="1"/>
  <c r="AL182" i="1"/>
  <c r="AL158" i="1"/>
  <c r="AG158" i="1"/>
  <c r="AL215" i="1"/>
  <c r="AG215" i="1"/>
  <c r="AG192" i="1"/>
  <c r="AL192" i="1"/>
  <c r="AL187" i="1"/>
  <c r="AG187" i="1"/>
  <c r="AL216" i="1"/>
  <c r="AG216" i="1"/>
  <c r="AL203" i="1"/>
  <c r="AG203" i="1"/>
  <c r="AL189" i="1"/>
  <c r="AG189" i="1"/>
  <c r="AG190" i="1"/>
  <c r="AL190" i="1"/>
  <c r="AG204" i="1"/>
  <c r="AL204" i="1"/>
  <c r="AL205" i="1"/>
  <c r="AG205" i="1"/>
  <c r="AL195" i="1"/>
  <c r="AG195" i="1"/>
  <c r="AL199" i="1"/>
  <c r="AG199" i="1"/>
  <c r="AL201" i="1"/>
  <c r="AG201" i="1"/>
  <c r="AG200" i="1"/>
  <c r="AL200" i="1"/>
  <c r="AL202" i="1"/>
  <c r="AG202" i="1"/>
  <c r="AG196" i="1"/>
  <c r="AL196" i="1"/>
  <c r="AG197" i="1"/>
  <c r="AL197" i="1"/>
  <c r="AG198" i="1"/>
  <c r="AL198" i="1"/>
  <c r="AL194" i="1"/>
  <c r="AG194" i="1"/>
  <c r="AL210" i="1"/>
  <c r="AG210" i="1"/>
  <c r="AL183" i="1"/>
  <c r="AG183" i="1"/>
  <c r="AL208" i="1"/>
  <c r="AG208" i="1"/>
  <c r="AL218" i="1"/>
  <c r="AG218" i="1"/>
  <c r="AG219" i="1"/>
  <c r="AL219" i="1"/>
  <c r="AG213" i="1"/>
  <c r="AL213" i="1"/>
  <c r="AL214" i="1"/>
  <c r="AG214" i="1"/>
  <c r="AL209" i="1"/>
  <c r="AG209" i="1"/>
  <c r="AG217" i="1"/>
  <c r="AL217" i="1"/>
  <c r="AL206" i="1"/>
  <c r="AG206" i="1"/>
  <c r="AG188" i="1"/>
  <c r="AL188" i="1"/>
  <c r="AG207" i="1"/>
  <c r="AL207" i="1"/>
  <c r="AL191" i="1"/>
  <c r="AG191" i="1"/>
  <c r="AG220" i="1"/>
  <c r="AL220" i="1"/>
  <c r="AG221" i="1"/>
  <c r="AL221" i="1"/>
  <c r="AG212" i="1"/>
  <c r="AL212" i="1"/>
  <c r="AG211" i="1"/>
  <c r="AL211" i="1"/>
  <c r="AL193" i="1"/>
  <c r="AG193" i="1"/>
  <c r="AL184" i="1"/>
  <c r="AG184" i="1"/>
  <c r="AL185" i="1"/>
  <c r="AG185" i="1"/>
  <c r="AL186" i="1"/>
  <c r="AG186" i="1"/>
  <c r="AL229" i="1"/>
  <c r="AG229" i="1"/>
  <c r="AG228" i="1"/>
  <c r="AL228" i="1"/>
  <c r="AG230" i="1"/>
  <c r="AL230" i="1"/>
  <c r="AG232" i="1"/>
  <c r="AL232" i="1"/>
  <c r="AG233" i="1"/>
  <c r="AL233" i="1"/>
  <c r="AG231" i="1"/>
  <c r="AL231" i="1"/>
  <c r="AL235" i="1"/>
  <c r="AG235" i="1"/>
  <c r="AL236" i="1"/>
  <c r="AG236" i="1"/>
  <c r="AL234" i="1"/>
  <c r="AG234" i="1"/>
  <c r="AL222" i="1"/>
  <c r="AG222" i="1"/>
  <c r="AL225" i="1"/>
  <c r="AG225" i="1"/>
  <c r="AL226" i="1"/>
  <c r="AG226" i="1"/>
  <c r="AL227" i="1"/>
  <c r="AG227" i="1"/>
  <c r="AG223" i="1"/>
  <c r="AL223" i="1"/>
  <c r="AL224" i="1"/>
  <c r="AG224" i="1"/>
  <c r="AG266" i="1"/>
  <c r="AL266" i="1"/>
  <c r="AL239" i="1"/>
  <c r="AG239" i="1"/>
  <c r="AG265" i="1"/>
  <c r="AL265" i="1"/>
  <c r="AG276" i="1"/>
  <c r="AL276" i="1"/>
  <c r="AG277" i="1"/>
  <c r="AL277" i="1"/>
  <c r="AG275" i="1"/>
  <c r="AL275" i="1"/>
  <c r="AL272" i="1"/>
  <c r="AG272" i="1"/>
  <c r="AL273" i="1"/>
  <c r="AG273" i="1"/>
  <c r="AL274" i="1"/>
  <c r="AG274" i="1"/>
  <c r="AG251" i="1"/>
  <c r="AL251" i="1"/>
  <c r="AG252" i="1"/>
  <c r="AL252" i="1"/>
  <c r="AG253" i="1"/>
  <c r="AL253" i="1"/>
  <c r="AL254" i="1"/>
  <c r="AG254" i="1"/>
  <c r="AL255" i="1"/>
  <c r="AG255" i="1"/>
  <c r="AG256" i="1"/>
  <c r="AL256" i="1"/>
  <c r="AG257" i="1"/>
  <c r="AL257" i="1"/>
  <c r="AG258" i="1"/>
  <c r="AL258" i="1"/>
  <c r="AG259" i="1"/>
  <c r="AL259" i="1"/>
  <c r="AG260" i="1"/>
  <c r="AL260" i="1"/>
  <c r="AG261" i="1"/>
  <c r="AL261" i="1"/>
  <c r="AL245" i="1"/>
  <c r="AG245" i="1"/>
  <c r="AG241" i="1"/>
  <c r="AL241" i="1"/>
  <c r="AG240" i="1"/>
  <c r="AL240" i="1"/>
  <c r="AL237" i="1"/>
  <c r="AG237" i="1"/>
  <c r="AL280" i="1"/>
  <c r="AG280" i="1"/>
  <c r="AG267" i="1"/>
  <c r="AL267" i="1"/>
  <c r="AL268" i="1"/>
  <c r="AG268" i="1"/>
  <c r="AL269" i="1"/>
  <c r="AG269" i="1"/>
  <c r="AL278" i="1"/>
  <c r="AG278" i="1"/>
  <c r="AL279" i="1"/>
  <c r="AG279" i="1"/>
  <c r="AG238" i="1"/>
  <c r="AL238" i="1"/>
  <c r="AG264" i="1"/>
  <c r="AL264" i="1"/>
  <c r="AL263" i="1"/>
  <c r="AG263" i="1"/>
  <c r="AL262" i="1"/>
  <c r="AG262" i="1"/>
  <c r="AG244" i="1"/>
  <c r="AL244" i="1"/>
  <c r="AG243" i="1"/>
  <c r="AL243" i="1"/>
  <c r="AG242" i="1"/>
  <c r="AL242" i="1"/>
  <c r="AG246" i="1"/>
  <c r="AL246" i="1"/>
  <c r="AG247" i="1"/>
  <c r="AL247" i="1"/>
  <c r="AG249" i="1"/>
  <c r="AL249" i="1"/>
  <c r="AG250" i="1"/>
  <c r="AL250" i="1"/>
  <c r="AG248" i="1"/>
  <c r="AL248" i="1"/>
  <c r="AL271" i="1"/>
  <c r="AG271" i="1"/>
  <c r="AL270" i="1"/>
  <c r="AG270" i="1"/>
  <c r="AL293" i="1"/>
  <c r="AG293" i="1"/>
  <c r="AL285" i="1"/>
  <c r="AG285" i="1"/>
  <c r="AG286" i="1"/>
  <c r="AL286" i="1"/>
  <c r="AG291" i="1"/>
  <c r="AL291" i="1"/>
  <c r="AL292" i="1"/>
  <c r="AG292" i="1"/>
  <c r="AL287" i="1"/>
  <c r="AG287" i="1"/>
  <c r="AL312" i="1"/>
  <c r="AG312" i="1"/>
  <c r="AG313" i="1"/>
  <c r="AL313" i="1"/>
  <c r="AL288" i="1"/>
  <c r="AG288" i="1"/>
  <c r="AL289" i="1"/>
  <c r="AG289" i="1"/>
  <c r="AL306" i="1"/>
  <c r="AG306" i="1"/>
  <c r="AL307" i="1"/>
  <c r="AG307" i="1"/>
  <c r="AG327" i="1"/>
  <c r="AL327" i="1"/>
  <c r="AL328" i="1"/>
  <c r="AG328" i="1"/>
  <c r="AL330" i="1"/>
  <c r="AG330" i="1"/>
  <c r="AL332" i="1"/>
  <c r="AG332" i="1"/>
  <c r="AG331" i="1"/>
  <c r="AL331" i="1"/>
  <c r="AL322" i="1"/>
  <c r="AG322" i="1"/>
  <c r="AG323" i="1"/>
  <c r="AL323" i="1"/>
  <c r="AG325" i="1"/>
  <c r="AL325" i="1"/>
  <c r="AL324" i="1"/>
  <c r="AG324" i="1"/>
  <c r="AG326" i="1"/>
  <c r="AL326" i="1"/>
  <c r="AG294" i="1"/>
  <c r="AL294" i="1"/>
  <c r="AG296" i="1"/>
  <c r="AL296" i="1"/>
  <c r="AL295" i="1"/>
  <c r="AG295" i="1"/>
  <c r="AL297" i="1"/>
  <c r="AG297" i="1"/>
  <c r="AG300" i="1"/>
  <c r="AL300" i="1"/>
  <c r="AG299" i="1"/>
  <c r="AL299" i="1"/>
  <c r="AG298" i="1"/>
  <c r="AL298" i="1"/>
  <c r="AG301" i="1"/>
  <c r="AL301" i="1"/>
  <c r="AG303" i="1"/>
  <c r="AL303" i="1"/>
  <c r="AL302" i="1"/>
  <c r="AG302" i="1"/>
  <c r="AG290" i="1"/>
  <c r="AL290" i="1"/>
  <c r="AG314" i="1"/>
  <c r="AL314" i="1"/>
  <c r="AG315" i="1"/>
  <c r="AL315" i="1"/>
  <c r="AG316" i="1"/>
  <c r="AL316" i="1"/>
  <c r="AG317" i="1"/>
  <c r="AL317" i="1"/>
  <c r="AG318" i="1"/>
  <c r="AL318" i="1"/>
  <c r="AG319" i="1"/>
  <c r="AL319" i="1"/>
  <c r="AG304" i="1"/>
  <c r="AL304" i="1"/>
  <c r="AG305" i="1"/>
  <c r="AL305" i="1"/>
  <c r="AG329" i="1"/>
  <c r="AL329" i="1"/>
  <c r="AG309" i="1"/>
  <c r="AL309" i="1"/>
  <c r="AG308" i="1"/>
  <c r="AL308" i="1"/>
  <c r="AG310" i="1"/>
  <c r="AL310" i="1"/>
  <c r="AL311" i="1"/>
  <c r="AG311" i="1"/>
  <c r="AG281" i="1"/>
  <c r="AL281" i="1"/>
  <c r="AG282" i="1"/>
  <c r="AL282" i="1"/>
  <c r="AL321" i="1"/>
  <c r="AG321" i="1"/>
  <c r="AL320" i="1"/>
  <c r="AG320" i="1"/>
  <c r="AL283" i="1"/>
  <c r="AG283" i="1"/>
  <c r="AL284" i="1"/>
  <c r="AG284" i="1"/>
  <c r="AG359" i="1"/>
  <c r="AL359" i="1"/>
  <c r="AG348" i="1"/>
  <c r="AL348" i="1"/>
  <c r="AG350" i="1"/>
  <c r="AL350" i="1"/>
  <c r="AG349" i="1"/>
  <c r="AL349" i="1"/>
  <c r="AG352" i="1"/>
  <c r="AL352" i="1"/>
  <c r="AG351" i="1"/>
  <c r="AL351" i="1"/>
  <c r="AG353" i="1"/>
  <c r="AL353" i="1"/>
  <c r="AL364" i="1"/>
  <c r="AG364" i="1"/>
  <c r="AL365" i="1"/>
  <c r="AG365" i="1"/>
  <c r="AG339" i="1"/>
  <c r="AL339" i="1"/>
  <c r="AG340" i="1"/>
  <c r="AL340" i="1"/>
  <c r="AG357" i="1"/>
  <c r="AL357" i="1"/>
  <c r="AG358" i="1"/>
  <c r="AL358" i="1"/>
  <c r="AL360" i="1"/>
  <c r="AG360" i="1"/>
  <c r="AG361" i="1"/>
  <c r="AL361" i="1"/>
  <c r="AG362" i="1"/>
  <c r="AL362" i="1"/>
  <c r="AG343" i="1"/>
  <c r="AL343" i="1"/>
  <c r="AG342" i="1"/>
  <c r="AL342" i="1"/>
  <c r="AL344" i="1"/>
  <c r="AG344" i="1"/>
  <c r="AG345" i="1"/>
  <c r="AL345" i="1"/>
  <c r="AG346" i="1"/>
  <c r="AL346" i="1"/>
  <c r="AL347" i="1"/>
  <c r="AG347" i="1"/>
  <c r="AG363" i="1"/>
  <c r="AL363" i="1"/>
  <c r="AG336" i="1"/>
  <c r="AL336" i="1"/>
  <c r="AG333" i="1"/>
  <c r="AL333" i="1"/>
  <c r="AL334" i="1"/>
  <c r="AG334" i="1"/>
  <c r="AG335" i="1"/>
  <c r="AL335" i="1"/>
  <c r="AG341" i="1"/>
  <c r="AL341" i="1"/>
  <c r="AG337" i="1"/>
  <c r="AL337" i="1"/>
  <c r="AG338" i="1"/>
  <c r="AL338" i="1"/>
  <c r="AL356" i="1"/>
  <c r="AG356" i="1"/>
  <c r="AG355" i="1"/>
  <c r="AL355" i="1"/>
  <c r="AL354" i="1"/>
  <c r="AG354" i="1"/>
  <c r="AG397" i="1"/>
  <c r="AL397" i="1"/>
  <c r="AL389" i="1"/>
  <c r="AG389" i="1"/>
  <c r="AL390" i="1"/>
  <c r="AG390" i="1"/>
  <c r="AG391" i="1"/>
  <c r="AL391" i="1"/>
  <c r="AL392" i="1"/>
  <c r="AG392" i="1"/>
  <c r="AG374" i="1"/>
  <c r="AL374" i="1"/>
  <c r="AL400" i="1"/>
  <c r="AG400" i="1"/>
  <c r="AL398" i="1"/>
  <c r="AG398" i="1"/>
  <c r="AL388" i="1"/>
  <c r="AG388" i="1"/>
  <c r="AL395" i="1"/>
  <c r="AG395" i="1"/>
  <c r="AL396" i="1"/>
  <c r="AG396" i="1"/>
  <c r="AL384" i="1"/>
  <c r="AG384" i="1"/>
  <c r="AG385" i="1"/>
  <c r="AL385" i="1"/>
  <c r="AL387" i="1"/>
  <c r="AG387" i="1"/>
  <c r="AL386" i="1"/>
  <c r="AG386" i="1"/>
  <c r="AL380" i="1"/>
  <c r="AG380" i="1"/>
  <c r="AG383" i="1"/>
  <c r="AL383" i="1"/>
  <c r="AG381" i="1"/>
  <c r="AL381" i="1"/>
  <c r="AG382" i="1"/>
  <c r="AL382" i="1"/>
  <c r="AG375" i="1"/>
  <c r="AL375" i="1"/>
  <c r="AL376" i="1"/>
  <c r="AG376" i="1"/>
  <c r="AL377" i="1"/>
  <c r="AG377" i="1"/>
  <c r="AL378" i="1"/>
  <c r="AG378" i="1"/>
  <c r="AL379" i="1"/>
  <c r="AG379" i="1"/>
  <c r="AL371" i="1"/>
  <c r="AG371" i="1"/>
  <c r="AL399" i="1"/>
  <c r="AG399" i="1"/>
  <c r="AG369" i="1"/>
  <c r="AL369" i="1"/>
  <c r="AG370" i="1"/>
  <c r="AL370" i="1"/>
  <c r="AG366" i="1"/>
  <c r="AL366" i="1"/>
  <c r="AL367" i="1"/>
  <c r="AG367" i="1"/>
  <c r="AL373" i="1"/>
  <c r="AG373" i="1"/>
  <c r="AL372" i="1"/>
  <c r="AG372" i="1"/>
  <c r="AL394" i="1"/>
  <c r="AG394" i="1"/>
  <c r="AL393" i="1"/>
  <c r="AG393" i="1"/>
  <c r="AG368" i="1"/>
  <c r="AL368" i="1"/>
  <c r="AG415" i="1"/>
  <c r="AL415" i="1"/>
  <c r="AL423" i="1"/>
  <c r="AG423" i="1"/>
  <c r="AG412" i="1"/>
  <c r="AL412" i="1"/>
  <c r="AG413" i="1"/>
  <c r="AL413" i="1"/>
  <c r="AG410" i="1"/>
  <c r="AL410" i="1"/>
  <c r="AG411" i="1"/>
  <c r="AL411" i="1"/>
  <c r="AL421" i="1"/>
  <c r="AG421" i="1"/>
  <c r="AG420" i="1"/>
  <c r="AL420" i="1"/>
  <c r="AL422" i="1"/>
  <c r="AG422" i="1"/>
  <c r="AG407" i="1"/>
  <c r="AL407" i="1"/>
  <c r="AL408" i="1"/>
  <c r="AG408" i="1"/>
  <c r="AL409" i="1"/>
  <c r="AG409" i="1"/>
  <c r="AL401" i="1"/>
  <c r="AG401" i="1"/>
  <c r="AG416" i="1"/>
  <c r="AL416" i="1"/>
  <c r="AG417" i="1"/>
  <c r="AL417" i="1"/>
  <c r="AG424" i="1"/>
  <c r="AL424" i="1"/>
  <c r="AG425" i="1"/>
  <c r="AL425" i="1"/>
  <c r="AL414" i="1"/>
  <c r="AG414" i="1"/>
  <c r="AL406" i="1"/>
  <c r="AG406" i="1"/>
  <c r="AG404" i="1"/>
  <c r="AL404" i="1"/>
  <c r="AG403" i="1"/>
  <c r="AL403" i="1"/>
  <c r="AG402" i="1"/>
  <c r="AL402" i="1"/>
  <c r="AL405" i="1"/>
  <c r="AG405" i="1"/>
  <c r="AG418" i="1"/>
  <c r="AL418" i="1"/>
  <c r="AG419" i="1"/>
  <c r="AL419" i="1"/>
  <c r="AG432" i="1"/>
  <c r="AL432" i="1"/>
  <c r="AG433" i="1"/>
  <c r="AL433" i="1"/>
  <c r="AL434" i="1"/>
  <c r="AG434" i="1"/>
  <c r="AG426" i="1"/>
  <c r="AL426" i="1"/>
  <c r="AG427" i="1"/>
  <c r="AL427" i="1"/>
  <c r="AG428" i="1"/>
  <c r="AL428" i="1"/>
  <c r="AG429" i="1"/>
  <c r="AL429" i="1"/>
  <c r="AG430" i="1"/>
  <c r="AL430" i="1"/>
  <c r="AG431" i="1"/>
  <c r="AL431" i="1"/>
  <c r="AL447" i="1"/>
  <c r="AG447" i="1"/>
  <c r="AG445" i="1"/>
  <c r="AL445" i="1"/>
  <c r="AL446" i="1"/>
  <c r="AG446" i="1"/>
  <c r="AG448" i="1"/>
  <c r="AL448" i="1"/>
  <c r="AL449" i="1"/>
  <c r="AG449" i="1"/>
  <c r="AG442" i="1"/>
  <c r="AL442" i="1"/>
  <c r="AG443" i="1"/>
  <c r="AL443" i="1"/>
  <c r="AG444" i="1"/>
  <c r="AL444" i="1"/>
  <c r="AL438" i="1"/>
  <c r="AG438" i="1"/>
  <c r="AL437" i="1"/>
  <c r="AG437" i="1"/>
  <c r="AG436" i="1"/>
  <c r="AL436" i="1"/>
  <c r="AL435" i="1"/>
  <c r="AG435" i="1"/>
  <c r="AL439" i="1"/>
  <c r="AG439" i="1"/>
  <c r="AG450" i="1"/>
  <c r="AL450" i="1"/>
  <c r="AG451" i="1"/>
  <c r="AL451" i="1"/>
  <c r="AL441" i="1"/>
  <c r="AG441" i="1"/>
  <c r="AL440" i="1"/>
  <c r="AG440" i="1"/>
  <c r="AG476" i="1"/>
  <c r="AL476" i="1"/>
  <c r="AG477" i="1"/>
  <c r="AL477" i="1"/>
  <c r="AG478" i="1"/>
  <c r="AL478" i="1"/>
  <c r="AG465" i="1"/>
  <c r="AL465" i="1"/>
  <c r="AL481" i="1"/>
  <c r="AG481" i="1"/>
  <c r="AG463" i="1"/>
  <c r="AL463" i="1"/>
  <c r="AL464" i="1"/>
  <c r="AG464" i="1"/>
  <c r="AG484" i="1"/>
  <c r="AL484" i="1"/>
  <c r="AL485" i="1"/>
  <c r="AG485" i="1"/>
  <c r="AL482" i="1"/>
  <c r="AG482" i="1"/>
  <c r="AL483" i="1"/>
  <c r="AG483" i="1"/>
  <c r="AL456" i="1"/>
  <c r="AG456" i="1"/>
  <c r="AL457" i="1"/>
  <c r="AG457" i="1"/>
  <c r="AG458" i="1"/>
  <c r="AL458" i="1"/>
  <c r="AL468" i="1"/>
  <c r="AG468" i="1"/>
  <c r="AG470" i="1"/>
  <c r="AL470" i="1"/>
  <c r="AG467" i="1"/>
  <c r="AL467" i="1"/>
  <c r="AL469" i="1"/>
  <c r="AG469" i="1"/>
  <c r="AL486" i="1"/>
  <c r="AG486" i="1"/>
  <c r="AG462" i="1"/>
  <c r="AL462" i="1"/>
  <c r="AL459" i="1"/>
  <c r="AG459" i="1"/>
  <c r="AL460" i="1"/>
  <c r="AG460" i="1"/>
  <c r="AG475" i="1"/>
  <c r="AL475" i="1"/>
  <c r="AG473" i="1"/>
  <c r="AL473" i="1"/>
  <c r="AG472" i="1"/>
  <c r="AL472" i="1"/>
  <c r="AG466" i="1"/>
  <c r="AL466" i="1"/>
  <c r="AG474" i="1"/>
  <c r="AL474" i="1"/>
  <c r="AL461" i="1"/>
  <c r="AG461" i="1"/>
  <c r="AL453" i="1"/>
  <c r="AG453" i="1"/>
  <c r="AL454" i="1"/>
  <c r="AG454" i="1"/>
  <c r="AL452" i="1"/>
  <c r="AG452" i="1"/>
  <c r="AL455" i="1"/>
  <c r="AG455" i="1"/>
  <c r="AG480" i="1"/>
  <c r="AL480" i="1"/>
  <c r="AL479" i="1"/>
  <c r="AG479" i="1"/>
  <c r="AG471" i="1"/>
  <c r="AL471" i="1"/>
  <c r="AG514" i="1"/>
  <c r="AL514" i="1"/>
  <c r="AG515" i="1"/>
  <c r="AL515" i="1"/>
  <c r="AL508" i="1"/>
  <c r="AG508" i="1"/>
  <c r="AL507" i="1"/>
  <c r="AG507" i="1"/>
  <c r="AG510" i="1"/>
  <c r="AL510" i="1"/>
  <c r="AL509" i="1"/>
  <c r="AG509" i="1"/>
  <c r="AG511" i="1"/>
  <c r="AL511" i="1"/>
  <c r="AL517" i="1"/>
  <c r="AG517" i="1"/>
  <c r="AL516" i="1"/>
  <c r="AG516" i="1"/>
  <c r="AL503" i="1"/>
  <c r="AG503" i="1"/>
  <c r="AL504" i="1"/>
  <c r="AG504" i="1"/>
  <c r="AL505" i="1"/>
  <c r="AG505" i="1"/>
  <c r="AG496" i="1"/>
  <c r="AL496" i="1"/>
  <c r="AG497" i="1"/>
  <c r="AL497" i="1"/>
  <c r="AG498" i="1"/>
  <c r="AL498" i="1"/>
  <c r="AG490" i="1"/>
  <c r="AL490" i="1"/>
  <c r="AG494" i="1"/>
  <c r="AL494" i="1"/>
  <c r="AG493" i="1"/>
  <c r="AL493" i="1"/>
  <c r="AL487" i="1"/>
  <c r="AG487" i="1"/>
  <c r="AG518" i="1"/>
  <c r="AL518" i="1"/>
  <c r="AG501" i="1"/>
  <c r="AL501" i="1"/>
  <c r="AL506" i="1"/>
  <c r="AG506" i="1"/>
  <c r="AG500" i="1"/>
  <c r="AL500" i="1"/>
  <c r="AG502" i="1"/>
  <c r="AL502" i="1"/>
  <c r="AG488" i="1"/>
  <c r="AL488" i="1"/>
  <c r="AG489" i="1"/>
  <c r="AL489" i="1"/>
  <c r="AG499" i="1"/>
  <c r="AL499" i="1"/>
  <c r="AG492" i="1"/>
  <c r="AL492" i="1"/>
  <c r="AL491" i="1"/>
  <c r="AG491" i="1"/>
  <c r="AL495" i="1"/>
  <c r="AG495" i="1"/>
  <c r="AG513" i="1"/>
  <c r="AL513" i="1"/>
  <c r="AL512" i="1"/>
  <c r="AG512" i="1"/>
  <c r="AL554" i="1"/>
  <c r="AG554" i="1"/>
  <c r="AL550" i="1"/>
  <c r="AG550" i="1"/>
  <c r="AL535" i="1"/>
  <c r="AG535" i="1"/>
  <c r="AL536" i="1"/>
  <c r="AG536" i="1"/>
  <c r="AG538" i="1"/>
  <c r="AL538" i="1"/>
  <c r="AL537" i="1"/>
  <c r="AG537" i="1"/>
  <c r="AG553" i="1"/>
  <c r="AL553" i="1"/>
  <c r="AG527" i="1"/>
  <c r="AL527" i="1"/>
  <c r="AG528" i="1"/>
  <c r="AL528" i="1"/>
  <c r="AG547" i="1"/>
  <c r="AL547" i="1"/>
  <c r="AG549" i="1"/>
  <c r="AL549" i="1"/>
  <c r="AG548" i="1"/>
  <c r="AL548" i="1"/>
  <c r="AL523" i="1"/>
  <c r="AG523" i="1"/>
  <c r="AG524" i="1"/>
  <c r="AL524" i="1"/>
  <c r="AL525" i="1"/>
  <c r="AG525" i="1"/>
  <c r="AG529" i="1"/>
  <c r="AL529" i="1"/>
  <c r="AL533" i="1"/>
  <c r="AG533" i="1"/>
  <c r="AG526" i="1"/>
  <c r="AL526" i="1"/>
  <c r="AL534" i="1"/>
  <c r="AG534" i="1"/>
  <c r="AL542" i="1"/>
  <c r="AG542" i="1"/>
  <c r="AL543" i="1"/>
  <c r="AG543" i="1"/>
  <c r="AG544" i="1"/>
  <c r="AL544" i="1"/>
  <c r="AG545" i="1"/>
  <c r="AL545" i="1"/>
  <c r="AL539" i="1"/>
  <c r="AG539" i="1"/>
  <c r="AL540" i="1"/>
  <c r="AG540" i="1"/>
  <c r="AG541" i="1"/>
  <c r="AL541" i="1"/>
  <c r="AG519" i="1"/>
  <c r="AL519" i="1"/>
  <c r="AL532" i="1"/>
  <c r="AG532" i="1"/>
  <c r="AL531" i="1"/>
  <c r="AG531" i="1"/>
  <c r="AL530" i="1"/>
  <c r="AG530" i="1"/>
  <c r="AL546" i="1"/>
  <c r="AG546" i="1"/>
  <c r="AG552" i="1"/>
  <c r="AL552" i="1"/>
  <c r="AG551" i="1"/>
  <c r="AL551" i="1"/>
  <c r="AG520" i="1"/>
  <c r="AL520" i="1"/>
  <c r="AG521" i="1"/>
  <c r="AL521" i="1"/>
  <c r="AL522" i="1"/>
  <c r="AG522" i="1"/>
  <c r="AL569" i="1"/>
  <c r="AG569" i="1"/>
  <c r="AL568" i="1"/>
  <c r="AG568" i="1"/>
  <c r="AL570" i="1"/>
  <c r="AG570" i="1"/>
  <c r="AG571" i="1"/>
  <c r="AL571" i="1"/>
  <c r="AL560" i="1"/>
  <c r="AG560" i="1"/>
  <c r="AG579" i="1"/>
  <c r="AL579" i="1"/>
  <c r="AL581" i="1"/>
  <c r="AG581" i="1"/>
  <c r="AL580" i="1"/>
  <c r="AG580" i="1"/>
  <c r="AG591" i="1"/>
  <c r="AL591" i="1"/>
  <c r="AL592" i="1"/>
  <c r="AG592" i="1"/>
  <c r="AG577" i="1"/>
  <c r="AL577" i="1"/>
  <c r="AG576" i="1"/>
  <c r="AL576" i="1"/>
  <c r="AG578" i="1"/>
  <c r="AL578" i="1"/>
  <c r="AL589" i="1"/>
  <c r="AG589" i="1"/>
  <c r="AL563" i="1"/>
  <c r="AG563" i="1"/>
  <c r="AG564" i="1"/>
  <c r="AL564" i="1"/>
  <c r="AG590" i="1"/>
  <c r="AL590" i="1"/>
  <c r="AG555" i="1"/>
  <c r="AL555" i="1"/>
  <c r="AG559" i="1"/>
  <c r="AL559" i="1"/>
  <c r="AL573" i="1"/>
  <c r="AG573" i="1"/>
  <c r="AG574" i="1"/>
  <c r="AL574" i="1"/>
  <c r="AL575" i="1"/>
  <c r="AG575" i="1"/>
  <c r="AG593" i="1"/>
  <c r="AL593" i="1"/>
  <c r="AL561" i="1"/>
  <c r="AG561" i="1"/>
  <c r="AG562" i="1"/>
  <c r="AL562" i="1"/>
  <c r="AG572" i="1"/>
  <c r="AL572" i="1"/>
  <c r="AL567" i="1"/>
  <c r="AG567" i="1"/>
  <c r="AL583" i="1"/>
  <c r="AG583" i="1"/>
  <c r="AL582" i="1"/>
  <c r="AG582" i="1"/>
  <c r="AL565" i="1"/>
  <c r="AG565" i="1"/>
  <c r="AG566" i="1"/>
  <c r="AL566" i="1"/>
  <c r="AL556" i="1"/>
  <c r="AG556" i="1"/>
  <c r="AG584" i="1"/>
  <c r="AL584" i="1"/>
  <c r="AG585" i="1"/>
  <c r="AL585" i="1"/>
  <c r="AG586" i="1"/>
  <c r="AL586" i="1"/>
  <c r="AL588" i="1"/>
  <c r="AG588" i="1"/>
  <c r="AL587" i="1"/>
  <c r="AG587" i="1"/>
  <c r="AL558" i="1"/>
  <c r="AG558" i="1"/>
  <c r="AL557" i="1"/>
  <c r="AG557" i="1"/>
  <c r="AL594" i="1"/>
  <c r="AG594" i="1"/>
  <c r="AL595" i="1"/>
  <c r="AG595" i="1"/>
  <c r="AG596" i="1"/>
  <c r="AL596" i="1"/>
  <c r="AL597" i="1"/>
  <c r="AG597" i="1"/>
  <c r="AL598" i="1"/>
  <c r="AG598" i="1"/>
  <c r="AL599" i="1"/>
  <c r="AG599" i="1"/>
  <c r="AL600" i="1"/>
  <c r="AG600" i="1"/>
  <c r="AL601" i="1"/>
  <c r="AG601" i="1"/>
  <c r="AL602" i="1"/>
  <c r="AG602" i="1"/>
  <c r="AL631" i="1"/>
  <c r="AG631" i="1"/>
  <c r="AG632" i="1"/>
  <c r="AL632" i="1"/>
  <c r="AL618" i="1"/>
  <c r="AG618" i="1"/>
  <c r="AG622" i="1"/>
  <c r="AL622" i="1"/>
  <c r="AL612" i="1"/>
  <c r="AG612" i="1"/>
  <c r="AG611" i="1"/>
  <c r="AL611" i="1"/>
  <c r="AL628" i="1"/>
  <c r="AG628" i="1"/>
  <c r="AL629" i="1"/>
  <c r="AG629" i="1"/>
  <c r="AL630" i="1"/>
  <c r="AG630" i="1"/>
  <c r="AL605" i="1"/>
  <c r="AG605" i="1"/>
  <c r="AL620" i="1"/>
  <c r="AG620" i="1"/>
  <c r="AG621" i="1"/>
  <c r="AL621" i="1"/>
  <c r="AG633" i="1"/>
  <c r="AL633" i="1"/>
  <c r="AG603" i="1"/>
  <c r="AL603" i="1"/>
  <c r="AG604" i="1"/>
  <c r="AL604" i="1"/>
  <c r="AL614" i="1"/>
  <c r="AG614" i="1"/>
  <c r="AG615" i="1"/>
  <c r="AL615" i="1"/>
  <c r="AG616" i="1"/>
  <c r="AL616" i="1"/>
  <c r="AG617" i="1"/>
  <c r="AL617" i="1"/>
  <c r="AL623" i="1"/>
  <c r="AG623" i="1"/>
  <c r="AG624" i="1"/>
  <c r="AL624" i="1"/>
  <c r="AL610" i="1"/>
  <c r="AG610" i="1"/>
  <c r="AL606" i="1"/>
  <c r="AG606" i="1"/>
  <c r="AG608" i="1"/>
  <c r="AL608" i="1"/>
  <c r="AG607" i="1"/>
  <c r="AL607" i="1"/>
  <c r="AG609" i="1"/>
  <c r="AL609" i="1"/>
  <c r="AG619" i="1"/>
  <c r="AL619" i="1"/>
  <c r="AG625" i="1"/>
  <c r="AL625" i="1"/>
  <c r="AG627" i="1"/>
  <c r="AL627" i="1"/>
  <c r="AG626" i="1"/>
  <c r="AL626" i="1"/>
  <c r="AG613" i="1"/>
  <c r="AL613" i="1"/>
  <c r="AG659" i="1"/>
  <c r="AL659" i="1"/>
  <c r="AL660" i="1"/>
  <c r="AG660" i="1"/>
  <c r="AG661" i="1"/>
  <c r="AL661" i="1"/>
  <c r="AG640" i="1"/>
  <c r="AL640" i="1"/>
  <c r="AG641" i="1"/>
  <c r="AL641" i="1"/>
  <c r="AG643" i="1"/>
  <c r="AL643" i="1"/>
  <c r="AG644" i="1"/>
  <c r="AL644" i="1"/>
  <c r="AL642" i="1"/>
  <c r="AG642" i="1"/>
  <c r="AG654" i="1"/>
  <c r="AL654" i="1"/>
  <c r="AL655" i="1"/>
  <c r="AG655" i="1"/>
  <c r="AG656" i="1"/>
  <c r="AL656" i="1"/>
  <c r="AG635" i="1"/>
  <c r="AL635" i="1"/>
  <c r="AL634" i="1"/>
  <c r="AG634" i="1"/>
  <c r="AG636" i="1"/>
  <c r="AL636" i="1"/>
  <c r="AG637" i="1"/>
  <c r="AL637" i="1"/>
  <c r="AG638" i="1"/>
  <c r="AL638" i="1"/>
  <c r="AG645" i="1"/>
  <c r="AL645" i="1"/>
  <c r="AG649" i="1"/>
  <c r="AL649" i="1"/>
  <c r="AL650" i="1"/>
  <c r="AG650" i="1"/>
  <c r="AL652" i="1"/>
  <c r="AG652" i="1"/>
  <c r="AL651" i="1"/>
  <c r="AG651" i="1"/>
  <c r="AG647" i="1"/>
  <c r="AL647" i="1"/>
  <c r="AG646" i="1"/>
  <c r="AL646" i="1"/>
  <c r="AG648" i="1"/>
  <c r="AL648" i="1"/>
  <c r="AG639" i="1"/>
  <c r="AL639" i="1"/>
  <c r="AG653" i="1"/>
  <c r="AL653" i="1"/>
  <c r="AG658" i="1"/>
  <c r="AL658" i="1"/>
  <c r="AL657" i="1"/>
  <c r="AG657" i="1"/>
  <c r="AL694" i="1"/>
  <c r="AG694" i="1"/>
  <c r="AG695" i="1"/>
  <c r="AL695" i="1"/>
  <c r="AG685" i="1"/>
  <c r="AL685" i="1"/>
  <c r="AG684" i="1"/>
  <c r="AL684" i="1"/>
  <c r="AL667" i="1"/>
  <c r="AG667" i="1"/>
  <c r="AG668" i="1"/>
  <c r="AL668" i="1"/>
  <c r="AL677" i="1"/>
  <c r="AG677" i="1"/>
  <c r="AG676" i="1"/>
  <c r="AL676" i="1"/>
  <c r="AG678" i="1"/>
  <c r="AL678" i="1"/>
  <c r="AG681" i="1"/>
  <c r="AL681" i="1"/>
  <c r="AG680" i="1"/>
  <c r="AL680" i="1"/>
  <c r="AG682" i="1"/>
  <c r="AL682" i="1"/>
  <c r="AG683" i="1"/>
  <c r="AL683" i="1"/>
  <c r="AG686" i="1"/>
  <c r="AL686" i="1"/>
  <c r="AL687" i="1"/>
  <c r="AG687" i="1"/>
  <c r="AG688" i="1"/>
  <c r="AL688" i="1"/>
  <c r="AL689" i="1"/>
  <c r="AG689" i="1"/>
  <c r="AL690" i="1"/>
  <c r="AG690" i="1"/>
  <c r="AL672" i="1"/>
  <c r="AG672" i="1"/>
  <c r="AG679" i="1"/>
  <c r="AL679" i="1"/>
  <c r="AG693" i="1"/>
  <c r="AL693" i="1"/>
  <c r="AG696" i="1"/>
  <c r="AL696" i="1"/>
  <c r="AG697" i="1"/>
  <c r="AL697" i="1"/>
  <c r="AL674" i="1"/>
  <c r="AG674" i="1"/>
  <c r="AL675" i="1"/>
  <c r="AG675" i="1"/>
  <c r="AL698" i="1"/>
  <c r="AG698" i="1"/>
  <c r="AL665" i="1"/>
  <c r="AG665" i="1"/>
  <c r="AL666" i="1"/>
  <c r="AG666" i="1"/>
  <c r="AL662" i="1"/>
  <c r="AG662" i="1"/>
  <c r="AL671" i="1"/>
  <c r="AG671" i="1"/>
  <c r="AL669" i="1"/>
  <c r="AG669" i="1"/>
  <c r="AG670" i="1"/>
  <c r="AL670" i="1"/>
  <c r="AL692" i="1"/>
  <c r="AG692" i="1"/>
  <c r="AG691" i="1"/>
  <c r="AL691" i="1"/>
  <c r="AL673" i="1"/>
  <c r="AG673" i="1"/>
  <c r="AG663" i="1"/>
  <c r="AL663" i="1"/>
  <c r="AG664" i="1"/>
  <c r="AL664" i="1"/>
  <c r="AG731" i="1"/>
  <c r="AL731" i="1"/>
  <c r="AG732" i="1"/>
  <c r="AL732" i="1"/>
  <c r="AG733" i="1"/>
  <c r="AL733" i="1"/>
  <c r="AG734" i="1"/>
  <c r="AL734" i="1"/>
  <c r="AG711" i="1"/>
  <c r="AL711" i="1"/>
  <c r="AG710" i="1"/>
  <c r="AL710" i="1"/>
  <c r="AL724" i="1"/>
  <c r="AG724" i="1"/>
  <c r="AL729" i="1"/>
  <c r="AG729" i="1"/>
  <c r="AG730" i="1"/>
  <c r="AL730" i="1"/>
  <c r="AL726" i="1"/>
  <c r="AG726" i="1"/>
  <c r="AL725" i="1"/>
  <c r="AG725" i="1"/>
  <c r="AG742" i="1"/>
  <c r="AL742" i="1"/>
  <c r="AG743" i="1"/>
  <c r="AL743" i="1"/>
  <c r="AG740" i="1"/>
  <c r="AL740" i="1"/>
  <c r="AG741" i="1"/>
  <c r="AL741" i="1"/>
  <c r="AL721" i="1"/>
  <c r="AG721" i="1"/>
  <c r="AG722" i="1"/>
  <c r="AL722" i="1"/>
  <c r="AG723" i="1"/>
  <c r="AL723" i="1"/>
  <c r="AG706" i="1"/>
  <c r="AL706" i="1"/>
  <c r="AG707" i="1"/>
  <c r="AL707" i="1"/>
  <c r="AL708" i="1"/>
  <c r="AG708" i="1"/>
  <c r="AG715" i="1"/>
  <c r="AL715" i="1"/>
  <c r="AG737" i="1"/>
  <c r="AL737" i="1"/>
  <c r="AL738" i="1"/>
  <c r="AG738" i="1"/>
  <c r="AL712" i="1"/>
  <c r="AG712" i="1"/>
  <c r="AL713" i="1"/>
  <c r="AG713" i="1"/>
  <c r="AG714" i="1"/>
  <c r="AL714" i="1"/>
  <c r="AG717" i="1"/>
  <c r="AL717" i="1"/>
  <c r="AL716" i="1"/>
  <c r="AG716" i="1"/>
  <c r="AG718" i="1"/>
  <c r="AL718" i="1"/>
  <c r="AL720" i="1"/>
  <c r="AG720" i="1"/>
  <c r="AL719" i="1"/>
  <c r="AG719" i="1"/>
  <c r="AL699" i="1"/>
  <c r="AG699" i="1"/>
  <c r="AL700" i="1"/>
  <c r="AG700" i="1"/>
  <c r="AL701" i="1"/>
  <c r="AG701" i="1"/>
  <c r="AG705" i="1"/>
  <c r="AL705" i="1"/>
  <c r="AL739" i="1"/>
  <c r="AG739" i="1"/>
  <c r="AG728" i="1"/>
  <c r="AL728" i="1"/>
  <c r="AL709" i="1"/>
  <c r="AG709" i="1"/>
  <c r="AL727" i="1"/>
  <c r="AG727" i="1"/>
  <c r="AG736" i="1"/>
  <c r="AL736" i="1"/>
  <c r="AG735" i="1"/>
  <c r="AL735" i="1"/>
  <c r="AL702" i="1"/>
  <c r="AG702" i="1"/>
  <c r="AG703" i="1"/>
  <c r="AL703" i="1"/>
  <c r="AG704" i="1"/>
  <c r="AL704" i="1"/>
  <c r="AG767" i="1"/>
  <c r="AL767" i="1"/>
  <c r="AL768" i="1"/>
  <c r="AG768" i="1"/>
  <c r="AL769" i="1"/>
  <c r="AG769" i="1"/>
  <c r="AG770" i="1"/>
  <c r="AL770" i="1"/>
  <c r="AL771" i="1"/>
  <c r="AG771" i="1"/>
  <c r="AG766" i="1"/>
  <c r="AL766" i="1"/>
  <c r="AL775" i="1"/>
  <c r="AG775" i="1"/>
  <c r="AL753" i="1"/>
  <c r="AG753" i="1"/>
  <c r="AL752" i="1"/>
  <c r="AG752" i="1"/>
  <c r="AG762" i="1"/>
  <c r="AL762" i="1"/>
  <c r="AG763" i="1"/>
  <c r="AL763" i="1"/>
  <c r="AG749" i="1"/>
  <c r="AL749" i="1"/>
  <c r="AG750" i="1"/>
  <c r="AL750" i="1"/>
  <c r="AL751" i="1"/>
  <c r="AG751" i="1"/>
  <c r="AG759" i="1"/>
  <c r="AL759" i="1"/>
  <c r="AG761" i="1"/>
  <c r="AL761" i="1"/>
  <c r="AG758" i="1"/>
  <c r="AL758" i="1"/>
  <c r="AL760" i="1"/>
  <c r="AG760" i="1"/>
  <c r="AG764" i="1"/>
  <c r="AL764" i="1"/>
  <c r="AG765" i="1"/>
  <c r="AL765" i="1"/>
  <c r="AL776" i="1"/>
  <c r="AG776" i="1"/>
  <c r="AL777" i="1"/>
  <c r="AG777" i="1"/>
  <c r="AG782" i="1"/>
  <c r="AL782" i="1"/>
  <c r="AG748" i="1"/>
  <c r="AL748" i="1"/>
  <c r="AL774" i="1"/>
  <c r="AG774" i="1"/>
  <c r="AL754" i="1"/>
  <c r="AG754" i="1"/>
  <c r="AL755" i="1"/>
  <c r="AG755" i="1"/>
  <c r="AL756" i="1"/>
  <c r="AG756" i="1"/>
  <c r="AL757" i="1"/>
  <c r="AG757" i="1"/>
  <c r="AL744" i="1"/>
  <c r="AG744" i="1"/>
  <c r="AG783" i="1"/>
  <c r="AL783" i="1"/>
  <c r="AG778" i="1"/>
  <c r="AL778" i="1"/>
  <c r="AG779" i="1"/>
  <c r="AL779" i="1"/>
  <c r="AL773" i="1"/>
  <c r="AG773" i="1"/>
  <c r="AG772" i="1"/>
  <c r="AL772" i="1"/>
  <c r="AG745" i="1"/>
  <c r="AL745" i="1"/>
  <c r="AG746" i="1"/>
  <c r="AL746" i="1"/>
  <c r="AG747" i="1"/>
  <c r="AL747" i="1"/>
  <c r="AG781" i="1"/>
  <c r="AL781" i="1"/>
  <c r="AG780" i="1"/>
  <c r="AL780" i="1"/>
  <c r="AG822" i="1"/>
  <c r="AL822" i="1"/>
  <c r="AG814" i="1"/>
  <c r="AL814" i="1"/>
  <c r="AG815" i="1"/>
  <c r="AL815" i="1"/>
  <c r="AG816" i="1"/>
  <c r="AL816" i="1"/>
  <c r="AG817" i="1"/>
  <c r="AL817" i="1"/>
  <c r="AG804" i="1"/>
  <c r="AL804" i="1"/>
  <c r="AG823" i="1"/>
  <c r="AL823" i="1"/>
  <c r="AL820" i="1"/>
  <c r="AG820" i="1"/>
  <c r="AG821" i="1"/>
  <c r="AL821" i="1"/>
  <c r="AG788" i="1"/>
  <c r="AL788" i="1"/>
  <c r="AG789" i="1"/>
  <c r="AL789" i="1"/>
  <c r="AG790" i="1"/>
  <c r="AL790" i="1"/>
  <c r="AG809" i="1"/>
  <c r="AL809" i="1"/>
  <c r="AL810" i="1"/>
  <c r="AG810" i="1"/>
  <c r="AL811" i="1"/>
  <c r="AG811" i="1"/>
  <c r="AL812" i="1"/>
  <c r="AG812" i="1"/>
  <c r="AG791" i="1"/>
  <c r="AL791" i="1"/>
  <c r="AL792" i="1"/>
  <c r="AG792" i="1"/>
  <c r="AL793" i="1"/>
  <c r="AG793" i="1"/>
  <c r="AL794" i="1"/>
  <c r="AG794" i="1"/>
  <c r="AG796" i="1"/>
  <c r="AL796" i="1"/>
  <c r="AG797" i="1"/>
  <c r="AL797" i="1"/>
  <c r="AG798" i="1"/>
  <c r="AL798" i="1"/>
  <c r="AG800" i="1"/>
  <c r="AL800" i="1"/>
  <c r="AG799" i="1"/>
  <c r="AL799" i="1"/>
  <c r="AG802" i="1"/>
  <c r="AL802" i="1"/>
  <c r="AG801" i="1"/>
  <c r="AL801" i="1"/>
  <c r="AL803" i="1"/>
  <c r="AG803" i="1"/>
  <c r="AL813" i="1"/>
  <c r="AG813" i="1"/>
  <c r="AG795" i="1"/>
  <c r="AL795" i="1"/>
  <c r="AL787" i="1"/>
  <c r="AG787" i="1"/>
  <c r="AL805" i="1"/>
  <c r="AG805" i="1"/>
  <c r="AG806" i="1"/>
  <c r="AL806" i="1"/>
  <c r="AG807" i="1"/>
  <c r="AL807" i="1"/>
  <c r="AL808" i="1"/>
  <c r="AG808" i="1"/>
  <c r="AL784" i="1"/>
  <c r="AG784" i="1"/>
  <c r="AG824" i="1"/>
  <c r="AL824" i="1"/>
  <c r="AG825" i="1"/>
  <c r="AL825" i="1"/>
  <c r="AL819" i="1"/>
  <c r="AG819" i="1"/>
  <c r="AL818" i="1"/>
  <c r="AG818" i="1"/>
  <c r="AG785" i="1"/>
  <c r="AL785" i="1"/>
  <c r="AL786" i="1"/>
  <c r="AG786" i="1"/>
  <c r="AG849" i="1"/>
  <c r="AL849" i="1"/>
  <c r="AL837" i="1"/>
  <c r="AG837" i="1"/>
  <c r="AL850" i="1"/>
  <c r="AG850" i="1"/>
  <c r="AL851" i="1"/>
  <c r="AG851" i="1"/>
  <c r="AG829" i="1"/>
  <c r="AL829" i="1"/>
  <c r="AG830" i="1"/>
  <c r="AL830" i="1"/>
  <c r="AL831" i="1"/>
  <c r="AG831" i="1"/>
  <c r="AL838" i="1"/>
  <c r="AG838" i="1"/>
  <c r="AG839" i="1"/>
  <c r="AL839" i="1"/>
  <c r="AL840" i="1"/>
  <c r="AG840" i="1"/>
  <c r="AG841" i="1"/>
  <c r="AL841" i="1"/>
  <c r="AG832" i="1"/>
  <c r="AL832" i="1"/>
  <c r="AG833" i="1"/>
  <c r="AL833" i="1"/>
  <c r="AL834" i="1"/>
  <c r="AG834" i="1"/>
  <c r="AG835" i="1"/>
  <c r="AL835" i="1"/>
  <c r="AG848" i="1"/>
  <c r="AL848" i="1"/>
  <c r="AG828" i="1"/>
  <c r="AL828" i="1"/>
  <c r="AG842" i="1"/>
  <c r="AL842" i="1"/>
  <c r="AG843" i="1"/>
  <c r="AL843" i="1"/>
  <c r="AL844" i="1"/>
  <c r="AG844" i="1"/>
  <c r="AG826" i="1"/>
  <c r="AL826" i="1"/>
  <c r="AG852" i="1"/>
  <c r="AL852" i="1"/>
  <c r="AL847" i="1"/>
  <c r="AG847" i="1"/>
  <c r="AL846" i="1"/>
  <c r="AG846" i="1"/>
  <c r="AG836" i="1"/>
  <c r="AL836" i="1"/>
  <c r="AL827" i="1"/>
  <c r="AG827" i="1"/>
  <c r="AG845" i="1"/>
  <c r="AL845" i="1"/>
  <c r="AL853" i="1"/>
  <c r="AG853" i="1"/>
  <c r="AL855" i="1"/>
  <c r="AG855" i="1"/>
  <c r="AG854" i="1"/>
  <c r="AL854" i="1"/>
  <c r="AL903" i="1"/>
  <c r="AG903" i="1"/>
  <c r="AG901" i="1"/>
  <c r="AL901" i="1"/>
  <c r="AG902" i="1"/>
  <c r="AL902" i="1"/>
  <c r="AG888" i="1"/>
  <c r="AL888" i="1"/>
  <c r="AG889" i="1"/>
  <c r="AL889" i="1"/>
  <c r="AG890" i="1"/>
  <c r="AL890" i="1"/>
  <c r="AG891" i="1"/>
  <c r="AL891" i="1"/>
  <c r="AG862" i="1"/>
  <c r="AL862" i="1"/>
  <c r="AL861" i="1"/>
  <c r="AG861" i="1"/>
  <c r="AL863" i="1"/>
  <c r="AG863" i="1"/>
  <c r="AG864" i="1"/>
  <c r="AL864" i="1"/>
  <c r="AL876" i="1"/>
  <c r="AG876" i="1"/>
  <c r="AL898" i="1"/>
  <c r="AG898" i="1"/>
  <c r="AL900" i="1"/>
  <c r="AG900" i="1"/>
  <c r="AL904" i="1"/>
  <c r="AG904" i="1"/>
  <c r="AL905" i="1"/>
  <c r="AG905" i="1"/>
  <c r="AL906" i="1"/>
  <c r="AG906" i="1"/>
  <c r="AG910" i="1"/>
  <c r="AL910" i="1"/>
  <c r="AL867" i="1"/>
  <c r="AG867" i="1"/>
  <c r="AG858" i="1"/>
  <c r="AL858" i="1"/>
  <c r="AL868" i="1"/>
  <c r="AG868" i="1"/>
  <c r="AL873" i="1"/>
  <c r="AG873" i="1"/>
  <c r="AL875" i="1"/>
  <c r="AG875" i="1"/>
  <c r="AL874" i="1"/>
  <c r="AG874" i="1"/>
  <c r="AL877" i="1"/>
  <c r="AG877" i="1"/>
  <c r="AL879" i="1"/>
  <c r="AG879" i="1"/>
  <c r="AG878" i="1"/>
  <c r="AL878" i="1"/>
  <c r="AG882" i="1"/>
  <c r="AL882" i="1"/>
  <c r="AG881" i="1"/>
  <c r="AL881" i="1"/>
  <c r="AL880" i="1"/>
  <c r="AG880" i="1"/>
  <c r="AG883" i="1"/>
  <c r="AL883" i="1"/>
  <c r="AL884" i="1"/>
  <c r="AG884" i="1"/>
  <c r="AL885" i="1"/>
  <c r="AG885" i="1"/>
  <c r="AL887" i="1"/>
  <c r="AG887" i="1"/>
  <c r="AL886" i="1"/>
  <c r="AG886" i="1"/>
  <c r="AG860" i="1"/>
  <c r="AL860" i="1"/>
  <c r="AL872" i="1"/>
  <c r="AG872" i="1"/>
  <c r="AL896" i="1"/>
  <c r="AG896" i="1"/>
  <c r="AL897" i="1"/>
  <c r="AG897" i="1"/>
  <c r="AL895" i="1"/>
  <c r="AG895" i="1"/>
  <c r="AL894" i="1"/>
  <c r="AG894" i="1"/>
  <c r="AL892" i="1"/>
  <c r="AG892" i="1"/>
  <c r="AL893" i="1"/>
  <c r="AG893" i="1"/>
  <c r="AG856" i="1"/>
  <c r="AL856" i="1"/>
  <c r="AG907" i="1"/>
  <c r="AL907" i="1"/>
  <c r="AG908" i="1"/>
  <c r="AL908" i="1"/>
  <c r="AL909" i="1"/>
  <c r="AG909" i="1"/>
  <c r="AG859" i="1"/>
  <c r="AL859" i="1"/>
  <c r="AL866" i="1"/>
  <c r="AG866" i="1"/>
  <c r="AL865" i="1"/>
  <c r="AG865" i="1"/>
  <c r="AL899" i="1"/>
  <c r="AG899" i="1"/>
  <c r="AG857" i="1"/>
  <c r="AL857" i="1"/>
  <c r="AL869" i="1"/>
  <c r="AG869" i="1"/>
  <c r="AL871" i="1"/>
  <c r="AG871" i="1"/>
  <c r="AL870" i="1"/>
  <c r="AG870" i="1"/>
  <c r="AL940" i="1"/>
  <c r="AG940" i="1"/>
  <c r="AG941" i="1"/>
  <c r="AL941" i="1"/>
  <c r="AG942" i="1"/>
  <c r="AL942" i="1"/>
  <c r="AG943" i="1"/>
  <c r="AL943" i="1"/>
  <c r="AG955" i="1"/>
  <c r="AL955" i="1"/>
  <c r="AL946" i="1"/>
  <c r="AG946" i="1"/>
  <c r="AG951" i="1"/>
  <c r="AL951" i="1"/>
  <c r="AG924" i="1"/>
  <c r="AL924" i="1"/>
  <c r="AL925" i="1"/>
  <c r="AG925" i="1"/>
  <c r="AL950" i="1"/>
  <c r="AG950" i="1"/>
  <c r="AG949" i="1"/>
  <c r="AL949" i="1"/>
  <c r="AL918" i="1"/>
  <c r="AG918" i="1"/>
  <c r="AG919" i="1"/>
  <c r="AL919" i="1"/>
  <c r="AL938" i="1"/>
  <c r="AG938" i="1"/>
  <c r="AG939" i="1"/>
  <c r="AL939" i="1"/>
  <c r="AL937" i="1"/>
  <c r="AG937" i="1"/>
  <c r="AL914" i="1"/>
  <c r="AG914" i="1"/>
  <c r="AG915" i="1"/>
  <c r="AL915" i="1"/>
  <c r="AG916" i="1"/>
  <c r="AL916" i="1"/>
  <c r="AG917" i="1"/>
  <c r="AL917" i="1"/>
  <c r="AG921" i="1"/>
  <c r="AL921" i="1"/>
  <c r="AL922" i="1"/>
  <c r="AG922" i="1"/>
  <c r="AL923" i="1"/>
  <c r="AG923" i="1"/>
  <c r="AL926" i="1"/>
  <c r="AG926" i="1"/>
  <c r="AL927" i="1"/>
  <c r="AG927" i="1"/>
  <c r="AG928" i="1"/>
  <c r="AL928" i="1"/>
  <c r="AL929" i="1"/>
  <c r="AG929" i="1"/>
  <c r="AL930" i="1"/>
  <c r="AG930" i="1"/>
  <c r="AL931" i="1"/>
  <c r="AG931" i="1"/>
  <c r="AG935" i="1"/>
  <c r="AL935" i="1"/>
  <c r="AL932" i="1"/>
  <c r="AG932" i="1"/>
  <c r="AG936" i="1"/>
  <c r="AL936" i="1"/>
  <c r="AL933" i="1"/>
  <c r="AG933" i="1"/>
  <c r="AL934" i="1"/>
  <c r="AG934" i="1"/>
  <c r="AL913" i="1"/>
  <c r="AG913" i="1"/>
  <c r="AL954" i="1"/>
  <c r="AG954" i="1"/>
  <c r="AG912" i="1"/>
  <c r="AL912" i="1"/>
  <c r="AL911" i="1"/>
  <c r="AG911" i="1"/>
  <c r="AL920" i="1"/>
  <c r="AG920" i="1"/>
  <c r="AL948" i="1"/>
  <c r="AG948" i="1"/>
  <c r="AL947" i="1"/>
  <c r="AG947" i="1"/>
  <c r="AG952" i="1"/>
  <c r="AL952" i="1"/>
  <c r="AG953" i="1"/>
  <c r="AL953" i="1"/>
  <c r="AL945" i="1"/>
  <c r="AG945" i="1"/>
  <c r="AG944" i="1"/>
  <c r="AL944" i="1"/>
  <c r="AG983" i="1"/>
  <c r="AL983" i="1"/>
  <c r="AL984" i="1"/>
  <c r="AG984" i="1"/>
  <c r="AG965" i="1"/>
  <c r="AL965" i="1"/>
  <c r="AG968" i="1"/>
  <c r="AL968" i="1"/>
  <c r="AG966" i="1"/>
  <c r="AL966" i="1"/>
  <c r="AL967" i="1"/>
  <c r="AG967" i="1"/>
  <c r="AL976" i="1"/>
  <c r="AG976" i="1"/>
  <c r="AL975" i="1"/>
  <c r="AG975" i="1"/>
  <c r="AL961" i="1"/>
  <c r="AG961" i="1"/>
  <c r="AG962" i="1"/>
  <c r="AL962" i="1"/>
  <c r="AL960" i="1"/>
  <c r="AG960" i="1"/>
  <c r="AG959" i="1"/>
  <c r="AL959" i="1"/>
  <c r="AG990" i="1"/>
  <c r="AL990" i="1"/>
  <c r="AL991" i="1"/>
  <c r="AG991" i="1"/>
  <c r="AL973" i="1"/>
  <c r="AG973" i="1"/>
  <c r="AL972" i="1"/>
  <c r="AG972" i="1"/>
  <c r="AL971" i="1"/>
  <c r="AG971" i="1"/>
  <c r="AL974" i="1"/>
  <c r="AG974" i="1"/>
  <c r="AG981" i="1"/>
  <c r="AL981" i="1"/>
  <c r="AL980" i="1"/>
  <c r="AG980" i="1"/>
  <c r="AL979" i="1"/>
  <c r="AG979" i="1"/>
  <c r="AL987" i="1"/>
  <c r="AG987" i="1"/>
  <c r="AL964" i="1"/>
  <c r="AG964" i="1"/>
  <c r="AG992" i="1"/>
  <c r="AL992" i="1"/>
  <c r="AL978" i="1"/>
  <c r="AG978" i="1"/>
  <c r="AG977" i="1"/>
  <c r="AL977" i="1"/>
  <c r="AL982" i="1"/>
  <c r="AG982" i="1"/>
  <c r="AG963" i="1"/>
  <c r="AL963" i="1"/>
  <c r="AG957" i="1"/>
  <c r="AL957" i="1"/>
  <c r="AG956" i="1"/>
  <c r="AL956" i="1"/>
  <c r="AL958" i="1"/>
  <c r="AG958" i="1"/>
  <c r="AG986" i="1"/>
  <c r="AL986" i="1"/>
  <c r="AG985" i="1"/>
  <c r="AL985" i="1"/>
  <c r="AL988" i="1"/>
  <c r="AG988" i="1"/>
  <c r="AG989" i="1"/>
  <c r="AL989" i="1"/>
  <c r="AG970" i="1"/>
  <c r="AL970" i="1"/>
  <c r="AG969" i="1"/>
  <c r="AL969" i="1"/>
  <c r="AG996" i="1"/>
  <c r="AL996" i="1"/>
  <c r="AL998" i="1"/>
  <c r="AG998" i="1"/>
  <c r="AG997" i="1"/>
  <c r="AL997" i="1"/>
  <c r="AG994" i="1"/>
  <c r="AL994" i="1"/>
  <c r="AG993" i="1"/>
  <c r="AL993" i="1"/>
  <c r="AL995" i="1"/>
  <c r="AG995" i="1"/>
  <c r="AL1007" i="1"/>
  <c r="AG1007" i="1"/>
  <c r="AL1012" i="1"/>
  <c r="AG1012" i="1"/>
  <c r="AL1014" i="1"/>
  <c r="AG1014" i="1"/>
  <c r="AL1004" i="1"/>
  <c r="AG1004" i="1"/>
  <c r="AL1010" i="1"/>
  <c r="AG1010" i="1"/>
  <c r="AL1009" i="1"/>
  <c r="AG1009" i="1"/>
  <c r="AG1016" i="1"/>
  <c r="AL1016" i="1"/>
  <c r="AL1015" i="1"/>
  <c r="AG1015" i="1"/>
  <c r="AL1008" i="1"/>
  <c r="AG1008" i="1"/>
  <c r="AL1005" i="1"/>
  <c r="AG1005" i="1"/>
  <c r="AL1002" i="1"/>
  <c r="AG1002" i="1"/>
  <c r="AL1011" i="1"/>
  <c r="AG1011" i="1"/>
  <c r="AG1013" i="1"/>
  <c r="AL1013" i="1"/>
  <c r="AG1003" i="1"/>
  <c r="AL1003" i="1"/>
  <c r="AG1006" i="1"/>
  <c r="AL1006" i="1"/>
  <c r="AG1001" i="1"/>
  <c r="AL1001" i="1"/>
  <c r="AL999" i="1"/>
  <c r="AG999" i="1"/>
  <c r="AG1000" i="1"/>
  <c r="AL1000" i="1"/>
  <c r="AG1047" i="1"/>
  <c r="AL1047" i="1"/>
  <c r="AL1048" i="1"/>
  <c r="AG1048" i="1"/>
  <c r="AG1049" i="1"/>
  <c r="AL1049" i="1"/>
  <c r="AL1050" i="1"/>
  <c r="AG1050" i="1"/>
  <c r="AL1051" i="1"/>
  <c r="AG1051" i="1"/>
  <c r="AL1052" i="1"/>
  <c r="AG1052" i="1"/>
  <c r="AG1057" i="1"/>
  <c r="AL1057" i="1"/>
  <c r="AL1055" i="1"/>
  <c r="AG1055" i="1"/>
  <c r="AL1056" i="1"/>
  <c r="AG1056" i="1"/>
  <c r="AL1026" i="1"/>
  <c r="AG1026" i="1"/>
  <c r="AL1027" i="1"/>
  <c r="AG1027" i="1"/>
  <c r="AG1028" i="1"/>
  <c r="AL1028" i="1"/>
  <c r="AG1046" i="1"/>
  <c r="AL1046" i="1"/>
  <c r="AG1029" i="1"/>
  <c r="AL1029" i="1"/>
  <c r="AG1030" i="1"/>
  <c r="AL1030" i="1"/>
  <c r="AG1034" i="1"/>
  <c r="AL1034" i="1"/>
  <c r="AG1035" i="1"/>
  <c r="AL1035" i="1"/>
  <c r="AG1042" i="1"/>
  <c r="AL1042" i="1"/>
  <c r="AG1043" i="1"/>
  <c r="AL1043" i="1"/>
  <c r="AL1045" i="1"/>
  <c r="AG1045" i="1"/>
  <c r="AL1044" i="1"/>
  <c r="AG1044" i="1"/>
  <c r="AG1038" i="1"/>
  <c r="AL1038" i="1"/>
  <c r="AL1036" i="1"/>
  <c r="AG1036" i="1"/>
  <c r="AL1037" i="1"/>
  <c r="AG1037" i="1"/>
  <c r="AL1039" i="1"/>
  <c r="AG1039" i="1"/>
  <c r="AL1021" i="1"/>
  <c r="AG1021" i="1"/>
  <c r="AL1024" i="1"/>
  <c r="AG1024" i="1"/>
  <c r="AL1023" i="1"/>
  <c r="AG1023" i="1"/>
  <c r="AG1022" i="1"/>
  <c r="AL1022" i="1"/>
  <c r="AG1020" i="1"/>
  <c r="AL1020" i="1"/>
  <c r="AG1032" i="1"/>
  <c r="AL1032" i="1"/>
  <c r="AG1018" i="1"/>
  <c r="AL1018" i="1"/>
  <c r="AG1031" i="1"/>
  <c r="AL1031" i="1"/>
  <c r="AG1019" i="1"/>
  <c r="AL1019" i="1"/>
  <c r="AL1058" i="1"/>
  <c r="AG1058" i="1"/>
  <c r="AL1041" i="1"/>
  <c r="AG1041" i="1"/>
  <c r="AL1017" i="1"/>
  <c r="AG1017" i="1"/>
  <c r="AL1054" i="1"/>
  <c r="AG1054" i="1"/>
  <c r="AL1053" i="1"/>
  <c r="AG1053" i="1"/>
  <c r="AG1025" i="1"/>
  <c r="AL1025" i="1"/>
  <c r="AG1033" i="1"/>
  <c r="AL1033" i="1"/>
  <c r="AG1040" i="1"/>
  <c r="AL1040" i="1"/>
  <c r="AL1103" i="1"/>
  <c r="AG1103" i="1"/>
  <c r="AL1104" i="1"/>
  <c r="AG1104" i="1"/>
  <c r="AG1073" i="1"/>
  <c r="AL1073" i="1"/>
  <c r="AL1065" i="1"/>
  <c r="AG1065" i="1"/>
  <c r="AG1068" i="1"/>
  <c r="AL1068" i="1"/>
  <c r="AL1066" i="1"/>
  <c r="AG1066" i="1"/>
  <c r="AG1095" i="1"/>
  <c r="AL1095" i="1"/>
  <c r="AL1094" i="1"/>
  <c r="AG1094" i="1"/>
  <c r="AL1096" i="1"/>
  <c r="AG1096" i="1"/>
  <c r="AL1097" i="1"/>
  <c r="AG1097" i="1"/>
  <c r="AL1100" i="1"/>
  <c r="AG1100" i="1"/>
  <c r="AG1064" i="1"/>
  <c r="AL1064" i="1"/>
  <c r="AL1063" i="1"/>
  <c r="AG1063" i="1"/>
  <c r="AG1076" i="1"/>
  <c r="AL1076" i="1"/>
  <c r="AG1067" i="1"/>
  <c r="AL1067" i="1"/>
  <c r="AG1102" i="1"/>
  <c r="AL1102" i="1"/>
  <c r="AG1077" i="1"/>
  <c r="AL1077" i="1"/>
  <c r="AL1087" i="1"/>
  <c r="AG1087" i="1"/>
  <c r="AL1061" i="1"/>
  <c r="AG1061" i="1"/>
  <c r="AG1071" i="1"/>
  <c r="AL1071" i="1"/>
  <c r="AL1059" i="1"/>
  <c r="AG1059" i="1"/>
  <c r="AG1060" i="1"/>
  <c r="AL1060" i="1"/>
  <c r="AL1069" i="1"/>
  <c r="AG1069" i="1"/>
  <c r="AL1078" i="1"/>
  <c r="AG1078" i="1"/>
  <c r="AL1079" i="1"/>
  <c r="AG1079" i="1"/>
  <c r="AL1080" i="1"/>
  <c r="AG1080" i="1"/>
  <c r="AL1081" i="1"/>
  <c r="AG1081" i="1"/>
  <c r="AL1082" i="1"/>
  <c r="AG1082" i="1"/>
  <c r="AG1083" i="1"/>
  <c r="AL1083" i="1"/>
  <c r="AL1072" i="1"/>
  <c r="AG1072" i="1"/>
  <c r="AL1075" i="1"/>
  <c r="AG1075" i="1"/>
  <c r="AL1101" i="1"/>
  <c r="AG1101" i="1"/>
  <c r="AG1099" i="1"/>
  <c r="AL1099" i="1"/>
  <c r="AL1098" i="1"/>
  <c r="AG1098" i="1"/>
  <c r="AL1089" i="1"/>
  <c r="AG1089" i="1"/>
  <c r="AL1092" i="1"/>
  <c r="AG1092" i="1"/>
  <c r="AL1090" i="1"/>
  <c r="AG1090" i="1"/>
  <c r="AL1088" i="1"/>
  <c r="AG1088" i="1"/>
  <c r="AL1091" i="1"/>
  <c r="AG1091" i="1"/>
  <c r="AL1084" i="1"/>
  <c r="AG1084" i="1"/>
  <c r="AG1074" i="1"/>
  <c r="AL1074" i="1"/>
  <c r="AG1062" i="1"/>
  <c r="AL1062" i="1"/>
  <c r="AL1085" i="1"/>
  <c r="AG1085" i="1"/>
  <c r="AG1086" i="1"/>
  <c r="AL1086" i="1"/>
  <c r="AG1093" i="1"/>
  <c r="AL1093" i="1"/>
  <c r="AL1070" i="1"/>
  <c r="AG1070" i="1"/>
  <c r="AG1131" i="1"/>
  <c r="AL1131" i="1"/>
  <c r="AL1130" i="1"/>
  <c r="AG1130" i="1"/>
  <c r="AG1116" i="1"/>
  <c r="AL1116" i="1"/>
  <c r="AG1117" i="1"/>
  <c r="AL1117" i="1"/>
  <c r="AL1111" i="1"/>
  <c r="AG1111" i="1"/>
  <c r="AL1139" i="1"/>
  <c r="AG1139" i="1"/>
  <c r="AL1125" i="1"/>
  <c r="AG1125" i="1"/>
  <c r="AG1112" i="1"/>
  <c r="AL1112" i="1"/>
  <c r="AL1106" i="1"/>
  <c r="AG1106" i="1"/>
  <c r="AL1128" i="1"/>
  <c r="AG1128" i="1"/>
  <c r="AL1129" i="1"/>
  <c r="AG1129" i="1"/>
  <c r="AG1140" i="1"/>
  <c r="AL1140" i="1"/>
  <c r="AG1141" i="1"/>
  <c r="AL1141" i="1"/>
  <c r="AL1123" i="1"/>
  <c r="AG1123" i="1"/>
  <c r="AG1124" i="1"/>
  <c r="AL1124" i="1"/>
  <c r="AL1134" i="1"/>
  <c r="AG1134" i="1"/>
  <c r="AL1135" i="1"/>
  <c r="AG1135" i="1"/>
  <c r="AL1136" i="1"/>
  <c r="AG1136" i="1"/>
  <c r="AL1137" i="1"/>
  <c r="AG1137" i="1"/>
  <c r="AG1118" i="1"/>
  <c r="AL1118" i="1"/>
  <c r="AL1119" i="1"/>
  <c r="AG1119" i="1"/>
  <c r="AL1120" i="1"/>
  <c r="AG1120" i="1"/>
  <c r="AL1121" i="1"/>
  <c r="AG1121" i="1"/>
  <c r="AL1122" i="1"/>
  <c r="AG1122" i="1"/>
  <c r="AG1113" i="1"/>
  <c r="AL1113" i="1"/>
  <c r="AG1115" i="1"/>
  <c r="AL1115" i="1"/>
  <c r="AG1114" i="1"/>
  <c r="AL1114" i="1"/>
  <c r="AL1126" i="1"/>
  <c r="AG1126" i="1"/>
  <c r="AL1127" i="1"/>
  <c r="AG1127" i="1"/>
  <c r="AL1138" i="1"/>
  <c r="AG1138" i="1"/>
  <c r="AG1144" i="1"/>
  <c r="AL1144" i="1"/>
  <c r="AL1108" i="1"/>
  <c r="AG1108" i="1"/>
  <c r="AG1109" i="1"/>
  <c r="AL1109" i="1"/>
  <c r="AG1110" i="1"/>
  <c r="AL1110" i="1"/>
  <c r="AG1107" i="1"/>
  <c r="AL1107" i="1"/>
  <c r="AG1105" i="1"/>
  <c r="AL1105" i="1"/>
  <c r="AL1143" i="1"/>
  <c r="AG1143" i="1"/>
  <c r="AG1142" i="1"/>
  <c r="AL1142" i="1"/>
  <c r="AG1145" i="1"/>
  <c r="AL1145" i="1"/>
  <c r="AL1133" i="1"/>
  <c r="AG1133" i="1"/>
  <c r="AL1132" i="1"/>
  <c r="AG1132" i="1"/>
  <c r="AL1187" i="1"/>
  <c r="AG1187" i="1"/>
  <c r="AL1188" i="1"/>
  <c r="AG1188" i="1"/>
  <c r="AL1189" i="1"/>
  <c r="AG1189" i="1"/>
  <c r="AL1190" i="1"/>
  <c r="AG1190" i="1"/>
  <c r="AL1191" i="1"/>
  <c r="AG1191" i="1"/>
  <c r="AL1192" i="1"/>
  <c r="AG1192" i="1"/>
  <c r="AL1147" i="1"/>
  <c r="AG1147" i="1"/>
  <c r="AL1199" i="1"/>
  <c r="AG1199" i="1"/>
  <c r="AG1146" i="1"/>
  <c r="AL1146" i="1"/>
  <c r="AL1154" i="1"/>
  <c r="AG1154" i="1"/>
  <c r="AL1184" i="1"/>
  <c r="AG1184" i="1"/>
  <c r="AL1161" i="1"/>
  <c r="AG1161" i="1"/>
  <c r="AL1200" i="1"/>
  <c r="AG1200" i="1"/>
  <c r="AG1201" i="1"/>
  <c r="AL1201" i="1"/>
  <c r="AL1157" i="1"/>
  <c r="AG1157" i="1"/>
  <c r="AG1159" i="1"/>
  <c r="AL1159" i="1"/>
  <c r="AG1158" i="1"/>
  <c r="AL1158" i="1"/>
  <c r="AG1160" i="1"/>
  <c r="AL1160" i="1"/>
  <c r="AG1149" i="1"/>
  <c r="AL1149" i="1"/>
  <c r="AG1150" i="1"/>
  <c r="AL1150" i="1"/>
  <c r="AG1204" i="1"/>
  <c r="AL1204" i="1"/>
  <c r="AG1203" i="1"/>
  <c r="AL1203" i="1"/>
  <c r="AG1198" i="1"/>
  <c r="AL1198" i="1"/>
  <c r="AL1202" i="1"/>
  <c r="AG1202" i="1"/>
  <c r="AG1155" i="1"/>
  <c r="AL1155" i="1"/>
  <c r="AL1156" i="1"/>
  <c r="AG1156" i="1"/>
  <c r="AL1196" i="1"/>
  <c r="AG1196" i="1"/>
  <c r="AL1197" i="1"/>
  <c r="AG1197" i="1"/>
  <c r="AL1148" i="1"/>
  <c r="AG1148" i="1"/>
  <c r="AL1153" i="1"/>
  <c r="AG1153" i="1"/>
  <c r="AL1186" i="1"/>
  <c r="AG1186" i="1"/>
  <c r="AL1185" i="1"/>
  <c r="AG1185" i="1"/>
  <c r="AL1151" i="1"/>
  <c r="AG1151" i="1"/>
  <c r="AL1152" i="1"/>
  <c r="AG1152" i="1"/>
  <c r="AG1195" i="1"/>
  <c r="AL1195" i="1"/>
  <c r="AG1167" i="1"/>
  <c r="AL1167" i="1"/>
  <c r="AG1162" i="1"/>
  <c r="AL1162" i="1"/>
  <c r="AG1163" i="1"/>
  <c r="AL1163" i="1"/>
  <c r="AL1173" i="1"/>
  <c r="AG1173" i="1"/>
  <c r="AL1174" i="1"/>
  <c r="AG1174" i="1"/>
  <c r="AG1175" i="1"/>
  <c r="AL1175" i="1"/>
  <c r="AL1164" i="1"/>
  <c r="AG1164" i="1"/>
  <c r="AL1181" i="1"/>
  <c r="AG1181" i="1"/>
  <c r="AG1172" i="1"/>
  <c r="AL1172" i="1"/>
  <c r="AG1177" i="1"/>
  <c r="AL1177" i="1"/>
  <c r="AG1180" i="1"/>
  <c r="AL1180" i="1"/>
  <c r="AL1170" i="1"/>
  <c r="AG1170" i="1"/>
  <c r="AL1179" i="1"/>
  <c r="AG1179" i="1"/>
  <c r="AG1176" i="1"/>
  <c r="AL1176" i="1"/>
  <c r="AG1165" i="1"/>
  <c r="AL1165" i="1"/>
  <c r="AG1178" i="1"/>
  <c r="AL1178" i="1"/>
  <c r="AG1171" i="1"/>
  <c r="AL1171" i="1"/>
  <c r="AG1166" i="1"/>
  <c r="AL1166" i="1"/>
  <c r="AG1168" i="1"/>
  <c r="AL1168" i="1"/>
  <c r="AL1183" i="1"/>
  <c r="AG1183" i="1"/>
  <c r="AG1169" i="1"/>
  <c r="AL1169" i="1"/>
  <c r="AG1182" i="1"/>
  <c r="AL1182" i="1"/>
  <c r="AL1194" i="1"/>
  <c r="AG1194" i="1"/>
  <c r="AL1193" i="1"/>
  <c r="AG1193" i="1"/>
  <c r="AL1242" i="1"/>
  <c r="AG1242" i="1"/>
  <c r="AL1240" i="1"/>
  <c r="AG1240" i="1"/>
  <c r="AL1238" i="1"/>
  <c r="AG1238" i="1"/>
  <c r="AL1239" i="1"/>
  <c r="AG1239" i="1"/>
  <c r="AL1236" i="1"/>
  <c r="AG1236" i="1"/>
  <c r="AL1241" i="1"/>
  <c r="AG1241" i="1"/>
  <c r="AL1237" i="1"/>
  <c r="AG1237" i="1"/>
  <c r="AL1248" i="1"/>
  <c r="AG1248" i="1"/>
  <c r="AG1246" i="1"/>
  <c r="AL1246" i="1"/>
  <c r="AL1245" i="1"/>
  <c r="AG1245" i="1"/>
  <c r="AG1250" i="1"/>
  <c r="AL1250" i="1"/>
  <c r="AL1251" i="1"/>
  <c r="AG1251" i="1"/>
  <c r="AL1249" i="1"/>
  <c r="AG1249" i="1"/>
  <c r="AL1253" i="1"/>
  <c r="AG1253" i="1"/>
  <c r="AL1254" i="1"/>
  <c r="AG1254" i="1"/>
  <c r="AG1247" i="1"/>
  <c r="AL1247" i="1"/>
  <c r="AL1252" i="1"/>
  <c r="AG1252" i="1"/>
  <c r="AL1243" i="1"/>
  <c r="AG1243" i="1"/>
  <c r="AL1244" i="1"/>
  <c r="AG1244" i="1"/>
  <c r="AG1265" i="1"/>
  <c r="AL1265" i="1"/>
  <c r="AG1214" i="1"/>
  <c r="AL1214" i="1"/>
  <c r="AG1232" i="1"/>
  <c r="AL1232" i="1"/>
  <c r="AG1231" i="1"/>
  <c r="AL1231" i="1"/>
  <c r="AL1261" i="1"/>
  <c r="AG1261" i="1"/>
  <c r="AG1262" i="1"/>
  <c r="AL1262" i="1"/>
  <c r="AG1263" i="1"/>
  <c r="AL1263" i="1"/>
  <c r="AG1228" i="1"/>
  <c r="AL1228" i="1"/>
  <c r="AG1227" i="1"/>
  <c r="AL1227" i="1"/>
  <c r="AG1229" i="1"/>
  <c r="AL1229" i="1"/>
  <c r="AL1230" i="1"/>
  <c r="AG1230" i="1"/>
  <c r="AL1221" i="1"/>
  <c r="AG1221" i="1"/>
  <c r="AL1222" i="1"/>
  <c r="AG1222" i="1"/>
  <c r="AL1223" i="1"/>
  <c r="AG1223" i="1"/>
  <c r="AG1224" i="1"/>
  <c r="AL1224" i="1"/>
  <c r="AG1225" i="1"/>
  <c r="AL1225" i="1"/>
  <c r="AG1226" i="1"/>
  <c r="AL1226" i="1"/>
  <c r="AG1205" i="1"/>
  <c r="AL1205" i="1"/>
  <c r="AL1218" i="1"/>
  <c r="AG1218" i="1"/>
  <c r="AG1215" i="1"/>
  <c r="AL1215" i="1"/>
  <c r="AG1211" i="1"/>
  <c r="AL1211" i="1"/>
  <c r="AL1264" i="1"/>
  <c r="AG1264" i="1"/>
  <c r="AG1206" i="1"/>
  <c r="AL1206" i="1"/>
  <c r="AG1212" i="1"/>
  <c r="AL1212" i="1"/>
  <c r="AL1213" i="1"/>
  <c r="AG1213" i="1"/>
  <c r="AL1233" i="1"/>
  <c r="AG1233" i="1"/>
  <c r="AG1255" i="1"/>
  <c r="AL1255" i="1"/>
  <c r="AG1256" i="1"/>
  <c r="AL1256" i="1"/>
  <c r="AL1217" i="1"/>
  <c r="AG1217" i="1"/>
  <c r="AG1216" i="1"/>
  <c r="AL1216" i="1"/>
  <c r="AL1258" i="1"/>
  <c r="AG1258" i="1"/>
  <c r="AL1257" i="1"/>
  <c r="AG1257" i="1"/>
  <c r="AG1234" i="1"/>
  <c r="AL1234" i="1"/>
  <c r="AG1235" i="1"/>
  <c r="AL1235" i="1"/>
  <c r="AG1210" i="1"/>
  <c r="AL1210" i="1"/>
  <c r="AL1209" i="1"/>
  <c r="AG1209" i="1"/>
  <c r="AL1260" i="1"/>
  <c r="AG1260" i="1"/>
  <c r="AL1259" i="1"/>
  <c r="AG1259" i="1"/>
  <c r="AL1220" i="1"/>
  <c r="AG1220" i="1"/>
  <c r="AG1219" i="1"/>
  <c r="AL1219" i="1"/>
  <c r="AL1207" i="1"/>
  <c r="AG1207" i="1"/>
  <c r="AG1208" i="1"/>
  <c r="AL1208" i="1"/>
  <c r="AG1273" i="1"/>
  <c r="AL1273" i="1"/>
  <c r="AL1272" i="1"/>
  <c r="AG1272" i="1"/>
  <c r="AL1274" i="1"/>
  <c r="AG1274" i="1"/>
  <c r="AL1275" i="1"/>
  <c r="AG1275" i="1"/>
  <c r="AG1266" i="1"/>
  <c r="AL1266" i="1"/>
  <c r="AG1267" i="1"/>
  <c r="AL1267" i="1"/>
  <c r="AL1268" i="1"/>
  <c r="AG1268" i="1"/>
  <c r="AL1269" i="1"/>
  <c r="AG1269" i="1"/>
  <c r="AG1270" i="1"/>
  <c r="AL1270" i="1"/>
  <c r="AG1271" i="1"/>
  <c r="AL1271" i="1"/>
  <c r="AG1276" i="1"/>
  <c r="AL1276" i="1"/>
  <c r="AL1296" i="1"/>
  <c r="AG1296" i="1"/>
  <c r="AG1297" i="1"/>
  <c r="AL1297" i="1"/>
  <c r="AL1301" i="1"/>
  <c r="AG1301" i="1"/>
  <c r="AL1300" i="1"/>
  <c r="AG1300" i="1"/>
  <c r="AG1299" i="1"/>
  <c r="AL1299" i="1"/>
  <c r="AL1298" i="1"/>
  <c r="AG1298" i="1"/>
  <c r="AL1302" i="1"/>
  <c r="AG1302" i="1"/>
  <c r="AG1288" i="1"/>
  <c r="AL1288" i="1"/>
  <c r="AG1303" i="1"/>
  <c r="AL1303" i="1"/>
  <c r="AG1290" i="1"/>
  <c r="AL1290" i="1"/>
  <c r="AG1289" i="1"/>
  <c r="AL1289" i="1"/>
  <c r="AG1304" i="1"/>
  <c r="AL1304" i="1"/>
  <c r="AL1305" i="1"/>
  <c r="AG1305" i="1"/>
  <c r="AL1286" i="1"/>
  <c r="AG1286" i="1"/>
  <c r="AG1287" i="1"/>
  <c r="AL1287" i="1"/>
  <c r="AG1283" i="1"/>
  <c r="AL1283" i="1"/>
  <c r="AG1285" i="1"/>
  <c r="AL1285" i="1"/>
  <c r="AL1282" i="1"/>
  <c r="AG1282" i="1"/>
  <c r="AL1284" i="1"/>
  <c r="AG1284" i="1"/>
  <c r="AG1280" i="1"/>
  <c r="AL1280" i="1"/>
  <c r="AL1291" i="1"/>
  <c r="AG1291" i="1"/>
  <c r="AG1277" i="1"/>
  <c r="AL1277" i="1"/>
  <c r="AL1278" i="1"/>
  <c r="AG1278" i="1"/>
  <c r="AG1279" i="1"/>
  <c r="AL1279" i="1"/>
  <c r="AL1281" i="1"/>
  <c r="AG1281" i="1"/>
  <c r="AG1293" i="1"/>
  <c r="AL1293" i="1"/>
  <c r="AG1292" i="1"/>
  <c r="AL1292" i="1"/>
  <c r="AL1295" i="1"/>
  <c r="AG1295" i="1"/>
  <c r="AL1294" i="1"/>
  <c r="AG1294" i="1"/>
  <c r="AG1306" i="1"/>
  <c r="AL1306" i="1"/>
  <c r="AG1307" i="1"/>
  <c r="AL1307" i="1"/>
  <c r="AG1308" i="1"/>
  <c r="AL1308" i="1"/>
  <c r="AG1324" i="1"/>
  <c r="AL1324" i="1"/>
  <c r="AG1340" i="1"/>
  <c r="AL1340" i="1"/>
  <c r="AG1317" i="1"/>
  <c r="AL1317" i="1"/>
  <c r="AL1321" i="1"/>
  <c r="AG1321" i="1"/>
  <c r="AL1322" i="1"/>
  <c r="AG1322" i="1"/>
  <c r="AL1336" i="1"/>
  <c r="AG1336" i="1"/>
  <c r="AG1335" i="1"/>
  <c r="AL1335" i="1"/>
  <c r="AG1337" i="1"/>
  <c r="AL1337" i="1"/>
  <c r="AG1343" i="1"/>
  <c r="AL1343" i="1"/>
  <c r="AL1318" i="1"/>
  <c r="AG1318" i="1"/>
  <c r="AL1315" i="1"/>
  <c r="AG1315" i="1"/>
  <c r="AL1314" i="1"/>
  <c r="AG1314" i="1"/>
  <c r="AG1313" i="1"/>
  <c r="AL1313" i="1"/>
  <c r="AL1339" i="1"/>
  <c r="AG1339" i="1"/>
  <c r="AL1338" i="1"/>
  <c r="AG1338" i="1"/>
  <c r="AG1319" i="1"/>
  <c r="AL1319" i="1"/>
  <c r="AG1320" i="1"/>
  <c r="AL1320" i="1"/>
  <c r="AG1325" i="1"/>
  <c r="AL1325" i="1"/>
  <c r="AL1326" i="1"/>
  <c r="AG1326" i="1"/>
  <c r="AG1328" i="1"/>
  <c r="AL1328" i="1"/>
  <c r="AG1327" i="1"/>
  <c r="AL1327" i="1"/>
  <c r="AG1331" i="1"/>
  <c r="AL1331" i="1"/>
  <c r="AG1332" i="1"/>
  <c r="AL1332" i="1"/>
  <c r="AL1330" i="1"/>
  <c r="AG1330" i="1"/>
  <c r="AL1329" i="1"/>
  <c r="AG1329" i="1"/>
  <c r="AG1316" i="1"/>
  <c r="AL1316" i="1"/>
  <c r="AL1309" i="1"/>
  <c r="AG1309" i="1"/>
  <c r="AL1310" i="1"/>
  <c r="AG1310" i="1"/>
  <c r="AL1311" i="1"/>
  <c r="AG1311" i="1"/>
  <c r="AL1312" i="1"/>
  <c r="AG1312" i="1"/>
  <c r="AL1334" i="1"/>
  <c r="AG1334" i="1"/>
  <c r="AG1333" i="1"/>
  <c r="AL1333" i="1"/>
  <c r="AL1323" i="1"/>
  <c r="AG1323" i="1"/>
  <c r="AG1342" i="1"/>
  <c r="AL1342" i="1"/>
  <c r="AG1341" i="1"/>
  <c r="AL1341" i="1"/>
  <c r="AG1375" i="1"/>
  <c r="AL1375" i="1"/>
  <c r="AG1353" i="1"/>
  <c r="AL1353" i="1"/>
  <c r="AL1378" i="1"/>
  <c r="AG1378" i="1"/>
  <c r="AG1376" i="1"/>
  <c r="AL1376" i="1"/>
  <c r="AG1377" i="1"/>
  <c r="AL1377" i="1"/>
  <c r="AG1364" i="1"/>
  <c r="AL1364" i="1"/>
  <c r="AG1365" i="1"/>
  <c r="AL1365" i="1"/>
  <c r="AG1354" i="1"/>
  <c r="AL1354" i="1"/>
  <c r="AL1355" i="1"/>
  <c r="AG1355" i="1"/>
  <c r="AL1356" i="1"/>
  <c r="AG1356" i="1"/>
  <c r="AL1359" i="1"/>
  <c r="AG1359" i="1"/>
  <c r="AL1349" i="1"/>
  <c r="AG1349" i="1"/>
  <c r="AL1357" i="1"/>
  <c r="AG1357" i="1"/>
  <c r="AL1373" i="1"/>
  <c r="AG1373" i="1"/>
  <c r="AL1350" i="1"/>
  <c r="AG1350" i="1"/>
  <c r="AL1358" i="1"/>
  <c r="AG1358" i="1"/>
  <c r="AG1363" i="1"/>
  <c r="AL1363" i="1"/>
  <c r="AL1352" i="1"/>
  <c r="AG1352" i="1"/>
  <c r="AL1351" i="1"/>
  <c r="AG1351" i="1"/>
  <c r="AL1374" i="1"/>
  <c r="AG1374" i="1"/>
  <c r="AL1371" i="1"/>
  <c r="AG1371" i="1"/>
  <c r="AG1372" i="1"/>
  <c r="AL1372" i="1"/>
  <c r="AL1347" i="1"/>
  <c r="AG1347" i="1"/>
  <c r="AL1368" i="1"/>
  <c r="AG1368" i="1"/>
  <c r="AL1344" i="1"/>
  <c r="AG1344" i="1"/>
  <c r="AL1345" i="1"/>
  <c r="AG1345" i="1"/>
  <c r="AL1346" i="1"/>
  <c r="AG1346" i="1"/>
  <c r="AG1366" i="1"/>
  <c r="AL1366" i="1"/>
  <c r="AG1367" i="1"/>
  <c r="AL1367" i="1"/>
  <c r="AL1362" i="1"/>
  <c r="AG1362" i="1"/>
  <c r="AL1361" i="1"/>
  <c r="AG1361" i="1"/>
  <c r="AL1360" i="1"/>
  <c r="AG1360" i="1"/>
  <c r="AL1370" i="1"/>
  <c r="AG1370" i="1"/>
  <c r="AL1369" i="1"/>
  <c r="AG1369" i="1"/>
  <c r="AL1348" i="1"/>
  <c r="AG1348" i="1"/>
  <c r="AL1401" i="1"/>
  <c r="AG1401" i="1"/>
  <c r="AL1400" i="1"/>
  <c r="AG1400" i="1"/>
  <c r="AL1402" i="1"/>
  <c r="AG1402" i="1"/>
  <c r="AG1416" i="1"/>
  <c r="AL1416" i="1"/>
  <c r="AL1413" i="1"/>
  <c r="AG1413" i="1"/>
  <c r="AG1412" i="1"/>
  <c r="AL1412" i="1"/>
  <c r="AL1396" i="1"/>
  <c r="AG1396" i="1"/>
  <c r="AL1388" i="1"/>
  <c r="AG1388" i="1"/>
  <c r="AL1389" i="1"/>
  <c r="AG1389" i="1"/>
  <c r="AL1394" i="1"/>
  <c r="AG1394" i="1"/>
  <c r="AL1393" i="1"/>
  <c r="AG1393" i="1"/>
  <c r="AL1395" i="1"/>
  <c r="AG1395" i="1"/>
  <c r="AL1407" i="1"/>
  <c r="AG1407" i="1"/>
  <c r="AG1405" i="1"/>
  <c r="AL1405" i="1"/>
  <c r="AG1409" i="1"/>
  <c r="AL1409" i="1"/>
  <c r="AL1408" i="1"/>
  <c r="AG1408" i="1"/>
  <c r="AG1406" i="1"/>
  <c r="AL1406" i="1"/>
  <c r="AG1410" i="1"/>
  <c r="AL1410" i="1"/>
  <c r="AL1391" i="1"/>
  <c r="AG1391" i="1"/>
  <c r="AL1379" i="1"/>
  <c r="AG1379" i="1"/>
  <c r="AG1397" i="1"/>
  <c r="AL1397" i="1"/>
  <c r="AL1398" i="1"/>
  <c r="AG1398" i="1"/>
  <c r="AG1387" i="1"/>
  <c r="AL1387" i="1"/>
  <c r="AL1411" i="1"/>
  <c r="AG1411" i="1"/>
  <c r="AG1380" i="1"/>
  <c r="AL1380" i="1"/>
  <c r="AL1381" i="1"/>
  <c r="AG1381" i="1"/>
  <c r="AL1390" i="1"/>
  <c r="AG1390" i="1"/>
  <c r="AL1399" i="1"/>
  <c r="AG1399" i="1"/>
  <c r="AG1414" i="1"/>
  <c r="AL1414" i="1"/>
  <c r="AG1415" i="1"/>
  <c r="AL1415" i="1"/>
  <c r="AL1404" i="1"/>
  <c r="AG1404" i="1"/>
  <c r="AG1403" i="1"/>
  <c r="AL1403" i="1"/>
  <c r="AL1392" i="1"/>
  <c r="AG1392" i="1"/>
  <c r="AG1383" i="1"/>
  <c r="AL1383" i="1"/>
  <c r="AG1384" i="1"/>
  <c r="AL1384" i="1"/>
  <c r="AL1386" i="1"/>
  <c r="AG1386" i="1"/>
  <c r="AG1382" i="1"/>
  <c r="AL1382" i="1"/>
  <c r="AG1385" i="1"/>
  <c r="AL1385" i="1"/>
  <c r="AG1438" i="1"/>
  <c r="AL1438" i="1"/>
  <c r="AG1439" i="1"/>
  <c r="AL1439" i="1"/>
  <c r="AG1444" i="1"/>
  <c r="AL1444" i="1"/>
  <c r="AG1446" i="1"/>
  <c r="AL1446" i="1"/>
  <c r="AG1445" i="1"/>
  <c r="AL1445" i="1"/>
  <c r="AL1447" i="1"/>
  <c r="AG1447" i="1"/>
  <c r="AG1442" i="1"/>
  <c r="AL1442" i="1"/>
  <c r="AG1443" i="1"/>
  <c r="AL1443" i="1"/>
  <c r="AL1452" i="1"/>
  <c r="AG1452" i="1"/>
  <c r="AL1453" i="1"/>
  <c r="AG1453" i="1"/>
  <c r="AL1435" i="1"/>
  <c r="AG1435" i="1"/>
  <c r="AL1434" i="1"/>
  <c r="AG1434" i="1"/>
  <c r="AL1448" i="1"/>
  <c r="AG1448" i="1"/>
  <c r="AL1449" i="1"/>
  <c r="AG1449" i="1"/>
  <c r="AG1425" i="1"/>
  <c r="AL1425" i="1"/>
  <c r="AG1426" i="1"/>
  <c r="AL1426" i="1"/>
  <c r="AL1432" i="1"/>
  <c r="AG1432" i="1"/>
  <c r="AL1433" i="1"/>
  <c r="AG1433" i="1"/>
  <c r="AL1429" i="1"/>
  <c r="AG1429" i="1"/>
  <c r="AL1430" i="1"/>
  <c r="AG1430" i="1"/>
  <c r="AL1431" i="1"/>
  <c r="AG1431" i="1"/>
  <c r="AG1436" i="1"/>
  <c r="AL1436" i="1"/>
  <c r="AL1437" i="1"/>
  <c r="AG1437" i="1"/>
  <c r="AG1428" i="1"/>
  <c r="AL1428" i="1"/>
  <c r="AG1427" i="1"/>
  <c r="AL1427" i="1"/>
  <c r="AL1451" i="1"/>
  <c r="AG1451" i="1"/>
  <c r="AL1450" i="1"/>
  <c r="AG1450" i="1"/>
  <c r="AL1422" i="1"/>
  <c r="AG1422" i="1"/>
  <c r="AG1421" i="1"/>
  <c r="AL1421" i="1"/>
  <c r="AG1424" i="1"/>
  <c r="AL1424" i="1"/>
  <c r="AG1423" i="1"/>
  <c r="AL1423" i="1"/>
  <c r="AG1440" i="1"/>
  <c r="AL1440" i="1"/>
  <c r="AG1441" i="1"/>
  <c r="AL1441" i="1"/>
  <c r="AG1417" i="1"/>
  <c r="AL1417" i="1"/>
  <c r="AG1419" i="1"/>
  <c r="AL1419" i="1"/>
  <c r="AG1420" i="1"/>
  <c r="AL1420" i="1"/>
  <c r="AG1418" i="1"/>
  <c r="AL1418" i="1"/>
  <c r="AG1454" i="1"/>
  <c r="AL1454" i="1"/>
  <c r="AG1458" i="1"/>
  <c r="AL1458" i="1"/>
  <c r="AG1457" i="1"/>
  <c r="AL1457" i="1"/>
  <c r="AL1459" i="1"/>
  <c r="AG1459" i="1"/>
  <c r="AL1460" i="1"/>
  <c r="AG1460" i="1"/>
  <c r="AL1461" i="1"/>
  <c r="AG1461" i="1"/>
  <c r="AG1464" i="1"/>
  <c r="AL1464" i="1"/>
  <c r="AG1462" i="1"/>
  <c r="AL1462" i="1"/>
  <c r="AG1463" i="1"/>
  <c r="AL1463" i="1"/>
  <c r="AG1455" i="1"/>
  <c r="AL1455" i="1"/>
  <c r="AL1456" i="1"/>
  <c r="AG1456" i="1"/>
  <c r="AL1500" i="1"/>
  <c r="AG1500" i="1"/>
  <c r="AG1516" i="1"/>
  <c r="AL1516" i="1"/>
  <c r="AG1513" i="1"/>
  <c r="AL1513" i="1"/>
  <c r="AG1489" i="1"/>
  <c r="AL1489" i="1"/>
  <c r="AL1507" i="1"/>
  <c r="AG1507" i="1"/>
  <c r="AG1508" i="1"/>
  <c r="AL1508" i="1"/>
  <c r="AG1509" i="1"/>
  <c r="AL1509" i="1"/>
  <c r="AG1475" i="1"/>
  <c r="AL1475" i="1"/>
  <c r="AG1476" i="1"/>
  <c r="AL1476" i="1"/>
  <c r="AG1477" i="1"/>
  <c r="AL1477" i="1"/>
  <c r="AG1472" i="1"/>
  <c r="AL1472" i="1"/>
  <c r="AL1473" i="1"/>
  <c r="AG1473" i="1"/>
  <c r="AG1474" i="1"/>
  <c r="AL1474" i="1"/>
  <c r="AG1491" i="1"/>
  <c r="AL1491" i="1"/>
  <c r="AG1492" i="1"/>
  <c r="AL1492" i="1"/>
  <c r="AG1494" i="1"/>
  <c r="AL1494" i="1"/>
  <c r="AG1493" i="1"/>
  <c r="AL1493" i="1"/>
  <c r="AG1478" i="1"/>
  <c r="AL1478" i="1"/>
  <c r="AL1479" i="1"/>
  <c r="AG1479" i="1"/>
  <c r="AL1480" i="1"/>
  <c r="AG1480" i="1"/>
  <c r="AG1481" i="1"/>
  <c r="AL1481" i="1"/>
  <c r="AL1488" i="1"/>
  <c r="AG1488" i="1"/>
  <c r="AL1487" i="1"/>
  <c r="AG1487" i="1"/>
  <c r="AL1465" i="1"/>
  <c r="AG1465" i="1"/>
  <c r="AL1466" i="1"/>
  <c r="AG1466" i="1"/>
  <c r="AL1502" i="1"/>
  <c r="AG1502" i="1"/>
  <c r="AG1501" i="1"/>
  <c r="AL1501" i="1"/>
  <c r="AG1503" i="1"/>
  <c r="AL1503" i="1"/>
  <c r="AG1504" i="1"/>
  <c r="AL1504" i="1"/>
  <c r="AG1517" i="1"/>
  <c r="AL1517" i="1"/>
  <c r="AL1490" i="1"/>
  <c r="AG1490" i="1"/>
  <c r="AG1510" i="1"/>
  <c r="AL1510" i="1"/>
  <c r="AG1511" i="1"/>
  <c r="AL1511" i="1"/>
  <c r="AL1512" i="1"/>
  <c r="AG1512" i="1"/>
  <c r="AG1486" i="1"/>
  <c r="AL1486" i="1"/>
  <c r="AG1496" i="1"/>
  <c r="AL1496" i="1"/>
  <c r="AL1497" i="1"/>
  <c r="AG1497" i="1"/>
  <c r="AG1498" i="1"/>
  <c r="AL1498" i="1"/>
  <c r="AG1499" i="1"/>
  <c r="AL1499" i="1"/>
  <c r="AG1485" i="1"/>
  <c r="AL1485" i="1"/>
  <c r="AL1482" i="1"/>
  <c r="AG1482" i="1"/>
  <c r="AL1483" i="1"/>
  <c r="AG1483" i="1"/>
  <c r="AG1484" i="1"/>
  <c r="AL1484" i="1"/>
  <c r="AG1514" i="1"/>
  <c r="AL1514" i="1"/>
  <c r="AL1515" i="1"/>
  <c r="AG1515" i="1"/>
  <c r="AG1468" i="1"/>
  <c r="AL1468" i="1"/>
  <c r="AG1469" i="1"/>
  <c r="AL1469" i="1"/>
  <c r="AL1470" i="1"/>
  <c r="AG1470" i="1"/>
  <c r="AL1471" i="1"/>
  <c r="AG1471" i="1"/>
  <c r="AL1506" i="1"/>
  <c r="AG1506" i="1"/>
  <c r="AG1505" i="1"/>
  <c r="AL1505" i="1"/>
  <c r="AG1495" i="1"/>
  <c r="AL1495" i="1"/>
  <c r="AG1467" i="1"/>
  <c r="AL1467" i="1"/>
  <c r="AL1581" i="1"/>
  <c r="AG1581" i="1"/>
  <c r="AL1536" i="1"/>
  <c r="AG1536" i="1"/>
  <c r="AL1535" i="1"/>
  <c r="AG1535" i="1"/>
  <c r="AL1539" i="1"/>
  <c r="AG1539" i="1"/>
  <c r="AG1544" i="1"/>
  <c r="AL1544" i="1"/>
  <c r="AG1582" i="1"/>
  <c r="AL1582" i="1"/>
  <c r="AL1583" i="1"/>
  <c r="AG1583" i="1"/>
  <c r="AL1584" i="1"/>
  <c r="AG1584" i="1"/>
  <c r="AL1527" i="1"/>
  <c r="AG1527" i="1"/>
  <c r="AL1528" i="1"/>
  <c r="AG1528" i="1"/>
  <c r="AG1529" i="1"/>
  <c r="AL1529" i="1"/>
  <c r="AG1577" i="1"/>
  <c r="AL1577" i="1"/>
  <c r="AG1576" i="1"/>
  <c r="AL1576" i="1"/>
  <c r="AL1574" i="1"/>
  <c r="AG1574" i="1"/>
  <c r="AL1575" i="1"/>
  <c r="AG1575" i="1"/>
  <c r="AG1546" i="1"/>
  <c r="AL1546" i="1"/>
  <c r="AG1545" i="1"/>
  <c r="AL1545" i="1"/>
  <c r="AL1547" i="1"/>
  <c r="AG1547" i="1"/>
  <c r="AG1548" i="1"/>
  <c r="AL1548" i="1"/>
  <c r="AG1530" i="1"/>
  <c r="AL1530" i="1"/>
  <c r="AL1531" i="1"/>
  <c r="AG1531" i="1"/>
  <c r="AL1532" i="1"/>
  <c r="AG1532" i="1"/>
  <c r="AL1533" i="1"/>
  <c r="AG1533" i="1"/>
  <c r="AL1570" i="1"/>
  <c r="AG1570" i="1"/>
  <c r="AG1569" i="1"/>
  <c r="AL1569" i="1"/>
  <c r="AG1518" i="1"/>
  <c r="AL1518" i="1"/>
  <c r="AG1519" i="1"/>
  <c r="AL1519" i="1"/>
  <c r="AL1520" i="1"/>
  <c r="AG1520" i="1"/>
  <c r="AG1521" i="1"/>
  <c r="AL1521" i="1"/>
  <c r="AL1541" i="1"/>
  <c r="AG1541" i="1"/>
  <c r="AG1542" i="1"/>
  <c r="AL1542" i="1"/>
  <c r="AG1543" i="1"/>
  <c r="AL1543" i="1"/>
  <c r="AL1579" i="1"/>
  <c r="AG1579" i="1"/>
  <c r="AL1578" i="1"/>
  <c r="AG1578" i="1"/>
  <c r="AL1580" i="1"/>
  <c r="AG1580" i="1"/>
  <c r="AL1540" i="1"/>
  <c r="AG1540" i="1"/>
  <c r="AL1526" i="1"/>
  <c r="AG1526" i="1"/>
  <c r="AL1560" i="1"/>
  <c r="AG1560" i="1"/>
  <c r="AG1565" i="1"/>
  <c r="AL1565" i="1"/>
  <c r="AL1558" i="1"/>
  <c r="AG1558" i="1"/>
  <c r="AL1568" i="1"/>
  <c r="AG1568" i="1"/>
  <c r="AL1550" i="1"/>
  <c r="AG1550" i="1"/>
  <c r="AG1559" i="1"/>
  <c r="AL1559" i="1"/>
  <c r="AG1555" i="1"/>
  <c r="AL1555" i="1"/>
  <c r="AL1549" i="1"/>
  <c r="AG1549" i="1"/>
  <c r="AG1566" i="1"/>
  <c r="AL1566" i="1"/>
  <c r="AL1567" i="1"/>
  <c r="AG1567" i="1"/>
  <c r="AL1553" i="1"/>
  <c r="AG1553" i="1"/>
  <c r="AG1554" i="1"/>
  <c r="AL1554" i="1"/>
  <c r="AL1556" i="1"/>
  <c r="AG1556" i="1"/>
  <c r="AL1552" i="1"/>
  <c r="AG1552" i="1"/>
  <c r="AG1557" i="1"/>
  <c r="AL1557" i="1"/>
  <c r="AG1561" i="1"/>
  <c r="AL1561" i="1"/>
  <c r="AG1551" i="1"/>
  <c r="AL1551" i="1"/>
  <c r="AL1563" i="1"/>
  <c r="AG1563" i="1"/>
  <c r="AL1562" i="1"/>
  <c r="AG1562" i="1"/>
  <c r="AL1564" i="1"/>
  <c r="AG1564" i="1"/>
  <c r="AG1534" i="1"/>
  <c r="AL1534" i="1"/>
  <c r="AG1537" i="1"/>
  <c r="AL1537" i="1"/>
  <c r="AG1538" i="1"/>
  <c r="AL1538" i="1"/>
  <c r="AL1522" i="1"/>
  <c r="AG1522" i="1"/>
  <c r="AG1523" i="1"/>
  <c r="AL1523" i="1"/>
  <c r="AG1524" i="1"/>
  <c r="AL1524" i="1"/>
  <c r="AL1525" i="1"/>
  <c r="AG1525" i="1"/>
  <c r="AG1572" i="1"/>
  <c r="AL1572" i="1"/>
  <c r="AG1571" i="1"/>
  <c r="AL1571" i="1"/>
  <c r="AG1573" i="1"/>
  <c r="AL1573" i="1"/>
  <c r="AG1610" i="1"/>
  <c r="AL1610" i="1"/>
  <c r="AG1609" i="1"/>
  <c r="AL1609" i="1"/>
  <c r="AL1611" i="1"/>
  <c r="AG1611" i="1"/>
  <c r="AG1613" i="1"/>
  <c r="AL1613" i="1"/>
  <c r="AL1612" i="1"/>
  <c r="AG1612" i="1"/>
  <c r="AL1614" i="1"/>
  <c r="AG1614" i="1"/>
  <c r="AG1608" i="1"/>
  <c r="AL1608" i="1"/>
  <c r="AL1616" i="1"/>
  <c r="AG1616" i="1"/>
  <c r="AL1615" i="1"/>
  <c r="AG1615" i="1"/>
  <c r="AL1617" i="1"/>
  <c r="AG1617" i="1"/>
  <c r="AL1618" i="1"/>
  <c r="AG1618" i="1"/>
  <c r="AG1619" i="1"/>
  <c r="AL1619" i="1"/>
  <c r="AG1620" i="1"/>
  <c r="AL1620" i="1"/>
  <c r="AL1621" i="1"/>
  <c r="AG1621" i="1"/>
  <c r="AL1585" i="1"/>
  <c r="AG1585" i="1"/>
  <c r="AG1624" i="1"/>
  <c r="AL1624" i="1"/>
  <c r="AG1634" i="1"/>
  <c r="AL1634" i="1"/>
  <c r="AG1591" i="1"/>
  <c r="AL1591" i="1"/>
  <c r="AG1592" i="1"/>
  <c r="AL1592" i="1"/>
  <c r="AG1635" i="1"/>
  <c r="AL1635" i="1"/>
  <c r="AL1636" i="1"/>
  <c r="AG1636" i="1"/>
  <c r="AL1601" i="1"/>
  <c r="AG1601" i="1"/>
  <c r="AG1602" i="1"/>
  <c r="AL1602" i="1"/>
  <c r="AG1606" i="1"/>
  <c r="AL1606" i="1"/>
  <c r="AG1605" i="1"/>
  <c r="AL1605" i="1"/>
  <c r="AG1607" i="1"/>
  <c r="AL1607" i="1"/>
  <c r="AG1627" i="1"/>
  <c r="AL1627" i="1"/>
  <c r="AG1629" i="1"/>
  <c r="AL1629" i="1"/>
  <c r="AG1628" i="1"/>
  <c r="AL1628" i="1"/>
  <c r="AG1630" i="1"/>
  <c r="AL1630" i="1"/>
  <c r="AG1593" i="1"/>
  <c r="AL1593" i="1"/>
  <c r="AG1594" i="1"/>
  <c r="AL1594" i="1"/>
  <c r="AG1595" i="1"/>
  <c r="AL1595" i="1"/>
  <c r="AL1596" i="1"/>
  <c r="AG1596" i="1"/>
  <c r="AG1623" i="1"/>
  <c r="AL1623" i="1"/>
  <c r="AG1590" i="1"/>
  <c r="AL1590" i="1"/>
  <c r="AL1637" i="1"/>
  <c r="AG1637" i="1"/>
  <c r="AG1604" i="1"/>
  <c r="AL1604" i="1"/>
  <c r="AL1603" i="1"/>
  <c r="AG1603" i="1"/>
  <c r="AG1631" i="1"/>
  <c r="AL1631" i="1"/>
  <c r="AG1633" i="1"/>
  <c r="AL1633" i="1"/>
  <c r="AL1632" i="1"/>
  <c r="AG1632" i="1"/>
  <c r="AG1600" i="1"/>
  <c r="AL1600" i="1"/>
  <c r="AL1597" i="1"/>
  <c r="AG1597" i="1"/>
  <c r="AL1598" i="1"/>
  <c r="AG1598" i="1"/>
  <c r="AL1599" i="1"/>
  <c r="AG1599" i="1"/>
  <c r="AG1622" i="1"/>
  <c r="AL1622" i="1"/>
  <c r="AL1586" i="1"/>
  <c r="AG1586" i="1"/>
  <c r="AL1587" i="1"/>
  <c r="AG1587" i="1"/>
  <c r="AL1588" i="1"/>
  <c r="AG1588" i="1"/>
  <c r="AL1589" i="1"/>
  <c r="AG1589" i="1"/>
  <c r="AL1626" i="1"/>
  <c r="AG1626" i="1"/>
  <c r="AG1625" i="1"/>
  <c r="AL1625" i="1"/>
  <c r="AG1676" i="1"/>
  <c r="AL1676" i="1"/>
  <c r="AL1677" i="1"/>
  <c r="AG1677" i="1"/>
  <c r="AG1678" i="1"/>
  <c r="AL1678" i="1"/>
  <c r="AL1679" i="1"/>
  <c r="AG1679" i="1"/>
  <c r="AG1680" i="1"/>
  <c r="AL1680" i="1"/>
  <c r="AG1681" i="1"/>
  <c r="AL1681" i="1"/>
  <c r="AG1682" i="1"/>
  <c r="AL1682" i="1"/>
  <c r="AL1667" i="1"/>
  <c r="AG1667" i="1"/>
  <c r="AG1658" i="1"/>
  <c r="AL1658" i="1"/>
  <c r="AL1697" i="1"/>
  <c r="AG1697" i="1"/>
  <c r="AL1696" i="1"/>
  <c r="AG1696" i="1"/>
  <c r="AL1694" i="1"/>
  <c r="AG1694" i="1"/>
  <c r="AL1695" i="1"/>
  <c r="AG1695" i="1"/>
  <c r="AG1641" i="1"/>
  <c r="AL1641" i="1"/>
  <c r="AL1642" i="1"/>
  <c r="AG1642" i="1"/>
  <c r="AL1690" i="1"/>
  <c r="AG1690" i="1"/>
  <c r="AG1689" i="1"/>
  <c r="AL1689" i="1"/>
  <c r="AL1660" i="1"/>
  <c r="AG1660" i="1"/>
  <c r="AG1661" i="1"/>
  <c r="AL1661" i="1"/>
  <c r="AG1662" i="1"/>
  <c r="AL1662" i="1"/>
  <c r="AL1638" i="1"/>
  <c r="AG1638" i="1"/>
  <c r="AL1639" i="1"/>
  <c r="AG1639" i="1"/>
  <c r="AG1640" i="1"/>
  <c r="AL1640" i="1"/>
  <c r="AG1673" i="1"/>
  <c r="AL1673" i="1"/>
  <c r="AG1674" i="1"/>
  <c r="AL1674" i="1"/>
  <c r="AG1675" i="1"/>
  <c r="AL1675" i="1"/>
  <c r="AL1669" i="1"/>
  <c r="AG1669" i="1"/>
  <c r="AG1670" i="1"/>
  <c r="AL1670" i="1"/>
  <c r="AL1668" i="1"/>
  <c r="AG1668" i="1"/>
  <c r="AG1671" i="1"/>
  <c r="AL1671" i="1"/>
  <c r="AG1699" i="1"/>
  <c r="AL1699" i="1"/>
  <c r="AL1685" i="1"/>
  <c r="AG1685" i="1"/>
  <c r="AG1684" i="1"/>
  <c r="AL1684" i="1"/>
  <c r="AG1698" i="1"/>
  <c r="AL1698" i="1"/>
  <c r="AL1686" i="1"/>
  <c r="AG1686" i="1"/>
  <c r="AG1656" i="1"/>
  <c r="AL1656" i="1"/>
  <c r="AG1657" i="1"/>
  <c r="AL1657" i="1"/>
  <c r="AL1691" i="1"/>
  <c r="AG1691" i="1"/>
  <c r="AL1692" i="1"/>
  <c r="AG1692" i="1"/>
  <c r="AL1693" i="1"/>
  <c r="AG1693" i="1"/>
  <c r="AL1666" i="1"/>
  <c r="AG1666" i="1"/>
  <c r="AL1665" i="1"/>
  <c r="AG1665" i="1"/>
  <c r="AG1672" i="1"/>
  <c r="AL1672" i="1"/>
  <c r="AG1663" i="1"/>
  <c r="AL1663" i="1"/>
  <c r="AL1664" i="1"/>
  <c r="AG1664" i="1"/>
  <c r="AL1683" i="1"/>
  <c r="AG1683" i="1"/>
  <c r="AL1654" i="1"/>
  <c r="AG1654" i="1"/>
  <c r="AG1655" i="1"/>
  <c r="AL1655" i="1"/>
  <c r="AL1659" i="1"/>
  <c r="AG1659" i="1"/>
  <c r="AL1650" i="1"/>
  <c r="AG1650" i="1"/>
  <c r="AL1651" i="1"/>
  <c r="AG1651" i="1"/>
  <c r="AG1652" i="1"/>
  <c r="AL1652" i="1"/>
  <c r="AL1653" i="1"/>
  <c r="AG1653" i="1"/>
  <c r="AL1688" i="1"/>
  <c r="AG1688" i="1"/>
  <c r="AL1687" i="1"/>
  <c r="AG1687" i="1"/>
  <c r="AG1643" i="1"/>
  <c r="AL1643" i="1"/>
  <c r="AL1645" i="1"/>
  <c r="AG1645" i="1"/>
  <c r="AL1644" i="1"/>
  <c r="AG1644" i="1"/>
  <c r="AL1646" i="1"/>
  <c r="AG1646" i="1"/>
  <c r="AL1647" i="1"/>
  <c r="AG1647" i="1"/>
  <c r="AL1648" i="1"/>
  <c r="AG1648" i="1"/>
  <c r="AL1649" i="1"/>
  <c r="AG1649" i="1"/>
  <c r="AG1734" i="1"/>
  <c r="AL1734" i="1"/>
  <c r="AG1735" i="1"/>
  <c r="AL1735" i="1"/>
  <c r="AG1736" i="1"/>
  <c r="AL1736" i="1"/>
  <c r="AG1730" i="1"/>
  <c r="AL1730" i="1"/>
  <c r="AL1755" i="1"/>
  <c r="AG1755" i="1"/>
  <c r="AG1756" i="1"/>
  <c r="AL1756" i="1"/>
  <c r="AG1727" i="1"/>
  <c r="AL1727" i="1"/>
  <c r="AG1728" i="1"/>
  <c r="AL1728" i="1"/>
  <c r="AL1753" i="1"/>
  <c r="AG1753" i="1"/>
  <c r="AL1754" i="1"/>
  <c r="AG1754" i="1"/>
  <c r="AL1702" i="1"/>
  <c r="AG1702" i="1"/>
  <c r="AL1703" i="1"/>
  <c r="AG1703" i="1"/>
  <c r="AG1739" i="1"/>
  <c r="AL1739" i="1"/>
  <c r="AG1742" i="1"/>
  <c r="AL1742" i="1"/>
  <c r="AG1741" i="1"/>
  <c r="AL1741" i="1"/>
  <c r="AL1740" i="1"/>
  <c r="AG1740" i="1"/>
  <c r="AL1743" i="1"/>
  <c r="AG1743" i="1"/>
  <c r="AL1731" i="1"/>
  <c r="AG1731" i="1"/>
  <c r="AG1733" i="1"/>
  <c r="AL1733" i="1"/>
  <c r="AL1732" i="1"/>
  <c r="AG1732" i="1"/>
  <c r="AL1717" i="1"/>
  <c r="AG1717" i="1"/>
  <c r="AL1718" i="1"/>
  <c r="AG1718" i="1"/>
  <c r="AL1719" i="1"/>
  <c r="AG1719" i="1"/>
  <c r="AG1750" i="1"/>
  <c r="AL1750" i="1"/>
  <c r="AG1752" i="1"/>
  <c r="AL1752" i="1"/>
  <c r="AL1749" i="1"/>
  <c r="AG1749" i="1"/>
  <c r="AG1751" i="1"/>
  <c r="AL1751" i="1"/>
  <c r="AL1747" i="1"/>
  <c r="AG1747" i="1"/>
  <c r="AL1746" i="1"/>
  <c r="AG1746" i="1"/>
  <c r="AL1748" i="1"/>
  <c r="AG1748" i="1"/>
  <c r="AG1721" i="1"/>
  <c r="AL1721" i="1"/>
  <c r="AL1758" i="1"/>
  <c r="AG1758" i="1"/>
  <c r="AL1716" i="1"/>
  <c r="AG1716" i="1"/>
  <c r="AG1724" i="1"/>
  <c r="AL1724" i="1"/>
  <c r="AG1723" i="1"/>
  <c r="AL1723" i="1"/>
  <c r="AG1722" i="1"/>
  <c r="AL1722" i="1"/>
  <c r="AL1725" i="1"/>
  <c r="AG1725" i="1"/>
  <c r="AL1726" i="1"/>
  <c r="AG1726" i="1"/>
  <c r="AL1715" i="1"/>
  <c r="AG1715" i="1"/>
  <c r="AG1744" i="1"/>
  <c r="AL1744" i="1"/>
  <c r="AG1745" i="1"/>
  <c r="AL1745" i="1"/>
  <c r="AL1729" i="1"/>
  <c r="AG1729" i="1"/>
  <c r="AG1720" i="1"/>
  <c r="AL1720" i="1"/>
  <c r="AL1714" i="1"/>
  <c r="AG1714" i="1"/>
  <c r="AG1713" i="1"/>
  <c r="AL1713" i="1"/>
  <c r="AL1759" i="1"/>
  <c r="AG1759" i="1"/>
  <c r="AG1700" i="1"/>
  <c r="AL1700" i="1"/>
  <c r="AG1701" i="1"/>
  <c r="AL1701" i="1"/>
  <c r="AL1709" i="1"/>
  <c r="AG1709" i="1"/>
  <c r="AL1710" i="1"/>
  <c r="AG1710" i="1"/>
  <c r="AG1711" i="1"/>
  <c r="AL1711" i="1"/>
  <c r="AL1712" i="1"/>
  <c r="AG1712" i="1"/>
  <c r="AL1737" i="1"/>
  <c r="AG1737" i="1"/>
  <c r="AL1738" i="1"/>
  <c r="AG1738" i="1"/>
  <c r="AL1704" i="1"/>
  <c r="AG1704" i="1"/>
  <c r="AL1705" i="1"/>
  <c r="AG1705" i="1"/>
  <c r="AL1706" i="1"/>
  <c r="AG1706" i="1"/>
  <c r="AG1707" i="1"/>
  <c r="AL1707" i="1"/>
  <c r="AG1708" i="1"/>
  <c r="AL1708" i="1"/>
  <c r="AG1757" i="1"/>
  <c r="AL1757" i="1"/>
  <c r="AG1763" i="1"/>
  <c r="AL1763" i="1"/>
  <c r="AG1767" i="1"/>
  <c r="AL1767" i="1"/>
  <c r="AG1764" i="1"/>
  <c r="AL1764" i="1"/>
  <c r="AG1765" i="1"/>
  <c r="AL1765" i="1"/>
  <c r="AL1760" i="1"/>
  <c r="AG1760" i="1"/>
  <c r="AG1762" i="1"/>
  <c r="AL1762" i="1"/>
  <c r="AG1761" i="1"/>
  <c r="AL1761" i="1"/>
  <c r="AG1766" i="1"/>
  <c r="AL1766" i="1"/>
  <c r="AG1795" i="1"/>
  <c r="AL1795" i="1"/>
  <c r="AL1804" i="1"/>
  <c r="AG1804" i="1"/>
  <c r="AL1805" i="1"/>
  <c r="AG1805" i="1"/>
  <c r="AG1770" i="1"/>
  <c r="AL1770" i="1"/>
  <c r="AL1771" i="1"/>
  <c r="AG1771" i="1"/>
  <c r="AL1772" i="1"/>
  <c r="AG1772" i="1"/>
  <c r="AL1784" i="1"/>
  <c r="AG1784" i="1"/>
  <c r="AG1785" i="1"/>
  <c r="AL1785" i="1"/>
  <c r="AG1786" i="1"/>
  <c r="AL1786" i="1"/>
  <c r="AL1801" i="1"/>
  <c r="AG1801" i="1"/>
  <c r="AL1802" i="1"/>
  <c r="AG1802" i="1"/>
  <c r="AG1803" i="1"/>
  <c r="AL1803" i="1"/>
  <c r="AG1773" i="1"/>
  <c r="AL1773" i="1"/>
  <c r="AG1774" i="1"/>
  <c r="AL1774" i="1"/>
  <c r="AL1775" i="1"/>
  <c r="AG1775" i="1"/>
  <c r="AG1788" i="1"/>
  <c r="AL1788" i="1"/>
  <c r="AG1789" i="1"/>
  <c r="AL1789" i="1"/>
  <c r="AG1790" i="1"/>
  <c r="AL1790" i="1"/>
  <c r="AG1791" i="1"/>
  <c r="AL1791" i="1"/>
  <c r="AL1792" i="1"/>
  <c r="AG1792" i="1"/>
  <c r="AG1782" i="1"/>
  <c r="AL1782" i="1"/>
  <c r="AG1794" i="1"/>
  <c r="AL1794" i="1"/>
  <c r="AG1793" i="1"/>
  <c r="AL1793" i="1"/>
  <c r="AG1781" i="1"/>
  <c r="AL1781" i="1"/>
  <c r="AG1780" i="1"/>
  <c r="AL1780" i="1"/>
  <c r="AL1798" i="1"/>
  <c r="AG1798" i="1"/>
  <c r="AL1800" i="1"/>
  <c r="AG1800" i="1"/>
  <c r="AL1787" i="1"/>
  <c r="AG1787" i="1"/>
  <c r="AL1799" i="1"/>
  <c r="AG1799" i="1"/>
  <c r="AG1783" i="1"/>
  <c r="AL1783" i="1"/>
  <c r="AG1768" i="1"/>
  <c r="AL1768" i="1"/>
  <c r="AG1769" i="1"/>
  <c r="AL1769" i="1"/>
  <c r="AG1776" i="1"/>
  <c r="AL1776" i="1"/>
  <c r="AG1777" i="1"/>
  <c r="AL1777" i="1"/>
  <c r="AG1778" i="1"/>
  <c r="AL1778" i="1"/>
  <c r="AG1779" i="1"/>
  <c r="AL1779" i="1"/>
  <c r="AL1797" i="1"/>
  <c r="AG1797" i="1"/>
  <c r="AG1796" i="1"/>
  <c r="AL1796" i="1"/>
  <c r="AL1850" i="1"/>
  <c r="AG1850" i="1"/>
  <c r="AG1811" i="1"/>
  <c r="AL1811" i="1"/>
  <c r="AG1849" i="1"/>
  <c r="AL1849" i="1"/>
  <c r="AG1807" i="1"/>
  <c r="AL1807" i="1"/>
  <c r="AL1812" i="1"/>
  <c r="AG1812" i="1"/>
  <c r="AG1825" i="1"/>
  <c r="AL1825" i="1"/>
  <c r="AL1826" i="1"/>
  <c r="AG1826" i="1"/>
  <c r="AL1827" i="1"/>
  <c r="AG1827" i="1"/>
  <c r="AG1818" i="1"/>
  <c r="AL1818" i="1"/>
  <c r="AG1839" i="1"/>
  <c r="AL1839" i="1"/>
  <c r="AG1840" i="1"/>
  <c r="AL1840" i="1"/>
  <c r="AG1841" i="1"/>
  <c r="AL1841" i="1"/>
  <c r="AL1845" i="1"/>
  <c r="AG1845" i="1"/>
  <c r="AG1846" i="1"/>
  <c r="AL1846" i="1"/>
  <c r="AL1848" i="1"/>
  <c r="AG1848" i="1"/>
  <c r="AG1830" i="1"/>
  <c r="AL1830" i="1"/>
  <c r="AL1832" i="1"/>
  <c r="AG1832" i="1"/>
  <c r="AL1831" i="1"/>
  <c r="AG1831" i="1"/>
  <c r="AG1835" i="1"/>
  <c r="AL1835" i="1"/>
  <c r="AG1833" i="1"/>
  <c r="AL1833" i="1"/>
  <c r="AG1834" i="1"/>
  <c r="AL1834" i="1"/>
  <c r="AL1808" i="1"/>
  <c r="AG1808" i="1"/>
  <c r="AL1809" i="1"/>
  <c r="AG1809" i="1"/>
  <c r="AG1842" i="1"/>
  <c r="AL1842" i="1"/>
  <c r="AG1844" i="1"/>
  <c r="AL1844" i="1"/>
  <c r="AL1806" i="1"/>
  <c r="AG1806" i="1"/>
  <c r="AL1824" i="1"/>
  <c r="AG1824" i="1"/>
  <c r="AG1823" i="1"/>
  <c r="AL1823" i="1"/>
  <c r="AL1820" i="1"/>
  <c r="AG1820" i="1"/>
  <c r="AG1837" i="1"/>
  <c r="AL1837" i="1"/>
  <c r="AG1838" i="1"/>
  <c r="AL1838" i="1"/>
  <c r="AL1821" i="1"/>
  <c r="AG1821" i="1"/>
  <c r="AG1822" i="1"/>
  <c r="AL1822" i="1"/>
  <c r="AL1847" i="1"/>
  <c r="AG1847" i="1"/>
  <c r="AL1810" i="1"/>
  <c r="AG1810" i="1"/>
  <c r="AL1856" i="1"/>
  <c r="AG1856" i="1"/>
  <c r="AL1852" i="1"/>
  <c r="AG1852" i="1"/>
  <c r="AL1814" i="1"/>
  <c r="AG1814" i="1"/>
  <c r="AE1122" i="1"/>
  <c r="AE1121" i="1"/>
  <c r="AE1120" i="1"/>
  <c r="AE1119" i="1"/>
  <c r="AE1118" i="1"/>
  <c r="AE1114" i="1"/>
  <c r="AE1124" i="1"/>
  <c r="AE1123" i="1"/>
  <c r="AE1111" i="1"/>
  <c r="AE1116" i="1"/>
  <c r="AE1108" i="1"/>
  <c r="AE1109" i="1"/>
  <c r="AE1110" i="1"/>
  <c r="AE1105" i="1"/>
  <c r="AE1145" i="1"/>
  <c r="AE1133" i="1"/>
  <c r="AE1132" i="1"/>
  <c r="AE1138" i="1"/>
  <c r="AE1113" i="1"/>
  <c r="AE1115" i="1"/>
  <c r="AE1137" i="1"/>
  <c r="AE1136" i="1"/>
  <c r="AE1135" i="1"/>
  <c r="AE1134" i="1"/>
  <c r="AE1107" i="1"/>
  <c r="AE1141" i="1"/>
  <c r="AE1140" i="1"/>
  <c r="AE1129" i="1"/>
  <c r="AE1128" i="1"/>
  <c r="AE1125" i="1"/>
  <c r="AE1139" i="1"/>
  <c r="AE1130" i="1"/>
  <c r="AE1131" i="1"/>
  <c r="AE1144" i="1"/>
  <c r="AE1086" i="1"/>
  <c r="AE1085" i="1"/>
  <c r="AE1062" i="1"/>
  <c r="AE1074" i="1"/>
  <c r="AE1084" i="1"/>
  <c r="AE1091" i="1"/>
  <c r="AE1088" i="1"/>
  <c r="AE1090" i="1"/>
  <c r="AE1092" i="1"/>
  <c r="AE1089" i="1"/>
  <c r="AE1098" i="1"/>
  <c r="AE1099" i="1"/>
  <c r="AE1101" i="1"/>
  <c r="AE1075" i="1"/>
  <c r="AE1072" i="1"/>
  <c r="AE1083" i="1"/>
  <c r="AE1082" i="1"/>
  <c r="AE1081" i="1"/>
  <c r="AE1080" i="1"/>
  <c r="AE1079" i="1"/>
  <c r="AE1078" i="1"/>
  <c r="AE1069" i="1"/>
  <c r="AE1060" i="1"/>
  <c r="AE1059" i="1"/>
  <c r="AE1071" i="1"/>
  <c r="AE1061" i="1"/>
  <c r="AE1087" i="1"/>
  <c r="AE1077" i="1"/>
  <c r="AE1102" i="1"/>
  <c r="AE1067" i="1"/>
  <c r="AE1076" i="1"/>
  <c r="AE1063" i="1"/>
  <c r="AE1064" i="1"/>
  <c r="AE1100" i="1"/>
  <c r="AE1097" i="1"/>
  <c r="AE1096" i="1"/>
  <c r="AE1094" i="1"/>
  <c r="AE1095" i="1"/>
  <c r="AE1066" i="1"/>
  <c r="AE1068" i="1"/>
  <c r="AE1065" i="1"/>
  <c r="AE1073" i="1"/>
  <c r="AE1104" i="1"/>
  <c r="AE1103" i="1"/>
  <c r="AE1040" i="1"/>
  <c r="AE1033" i="1"/>
  <c r="AE1025" i="1"/>
  <c r="AE1070" i="1"/>
  <c r="AE1053" i="1"/>
  <c r="AE1054" i="1"/>
  <c r="AE1017" i="1"/>
  <c r="AE1041" i="1"/>
  <c r="AE1058" i="1"/>
  <c r="AE1019" i="1"/>
  <c r="AE1031" i="1"/>
  <c r="AE1018" i="1"/>
  <c r="AE1032" i="1"/>
  <c r="AE1020" i="1"/>
  <c r="AE1022" i="1"/>
  <c r="AE1023" i="1"/>
  <c r="AE1024" i="1"/>
  <c r="AE1021" i="1"/>
  <c r="AE1039" i="1"/>
  <c r="AE1037" i="1"/>
  <c r="AE1036" i="1"/>
  <c r="AE1038" i="1"/>
  <c r="AE1044" i="1"/>
  <c r="AE1045" i="1"/>
  <c r="AE1043" i="1"/>
  <c r="AE1042" i="1"/>
  <c r="AE1035" i="1"/>
  <c r="AE1034" i="1"/>
  <c r="AE1030" i="1"/>
  <c r="AE1029" i="1"/>
  <c r="AE1093" i="1"/>
  <c r="AE1046" i="1"/>
  <c r="AE1028" i="1"/>
  <c r="AE1027" i="1"/>
  <c r="AE1026" i="1"/>
  <c r="AE1056" i="1"/>
  <c r="AE1055" i="1"/>
  <c r="AE1057" i="1"/>
  <c r="AE1052" i="1"/>
  <c r="AE1051" i="1"/>
  <c r="AE1050" i="1"/>
  <c r="AE1049" i="1"/>
  <c r="AE1048" i="1"/>
  <c r="AE1047" i="1"/>
  <c r="AE1013" i="1"/>
  <c r="AE1003" i="1"/>
  <c r="AE1006" i="1"/>
  <c r="AE1001" i="1"/>
  <c r="AE999" i="1"/>
  <c r="AE1000" i="1"/>
  <c r="AE993" i="1"/>
  <c r="AE995" i="1"/>
  <c r="AE1007" i="1"/>
  <c r="AE1012" i="1"/>
  <c r="AE1014" i="1"/>
  <c r="AE1004" i="1"/>
  <c r="AE1010" i="1"/>
  <c r="AE1009" i="1"/>
  <c r="AE1016" i="1"/>
  <c r="AE1015" i="1"/>
  <c r="AE1008" i="1"/>
  <c r="AE1005" i="1"/>
  <c r="AE1002" i="1"/>
  <c r="AE1011" i="1"/>
  <c r="AE994" i="1"/>
  <c r="AE997" i="1"/>
  <c r="AE998" i="1"/>
  <c r="AE996" i="1"/>
  <c r="AE969" i="1"/>
  <c r="AE970" i="1"/>
  <c r="AE984" i="1"/>
  <c r="AE965" i="1"/>
  <c r="AE968" i="1"/>
  <c r="AE966" i="1"/>
  <c r="AE967" i="1"/>
  <c r="AE976" i="1"/>
  <c r="AE975" i="1"/>
  <c r="AE961" i="1"/>
  <c r="AE962" i="1"/>
  <c r="AE960" i="1"/>
  <c r="AE959" i="1"/>
  <c r="AE990" i="1"/>
  <c r="AE991" i="1"/>
  <c r="AE973" i="1"/>
  <c r="AE972" i="1"/>
  <c r="AE971" i="1"/>
  <c r="AE974" i="1"/>
  <c r="AE981" i="1"/>
  <c r="AE980" i="1"/>
  <c r="AE979" i="1"/>
  <c r="AE987" i="1"/>
  <c r="AE964" i="1"/>
  <c r="AE992" i="1"/>
  <c r="AE978" i="1"/>
  <c r="AE977" i="1"/>
  <c r="AE982" i="1"/>
  <c r="AE963" i="1"/>
  <c r="AE957" i="1"/>
  <c r="AE956" i="1"/>
  <c r="AE958" i="1"/>
  <c r="AE986" i="1"/>
  <c r="AE985" i="1"/>
  <c r="AE988" i="1"/>
  <c r="AE989" i="1"/>
  <c r="AE983" i="1"/>
  <c r="AE915" i="1"/>
  <c r="AE916" i="1"/>
  <c r="AE917" i="1"/>
  <c r="AE920" i="1"/>
  <c r="AE921" i="1"/>
  <c r="AE922" i="1"/>
  <c r="AE923" i="1"/>
  <c r="AE924" i="1"/>
  <c r="AE925" i="1"/>
  <c r="AE950" i="1"/>
  <c r="AE949" i="1"/>
  <c r="AE926" i="1"/>
  <c r="AE927" i="1"/>
  <c r="AE928" i="1"/>
  <c r="AE929" i="1"/>
  <c r="AE930" i="1"/>
  <c r="AE931" i="1"/>
  <c r="AE935" i="1"/>
  <c r="AE932" i="1"/>
  <c r="AE936" i="1"/>
  <c r="AE933" i="1"/>
  <c r="AE934" i="1"/>
  <c r="AE938" i="1"/>
  <c r="AE939" i="1"/>
  <c r="AE937" i="1"/>
  <c r="AE940" i="1"/>
  <c r="AE941" i="1"/>
  <c r="AE942" i="1"/>
  <c r="AE943" i="1"/>
  <c r="AE945" i="1"/>
  <c r="AE944" i="1"/>
  <c r="AE946" i="1"/>
  <c r="AE948" i="1"/>
  <c r="AE947" i="1"/>
  <c r="AE951" i="1"/>
  <c r="AE952" i="1"/>
  <c r="AE953" i="1"/>
  <c r="AE954" i="1"/>
  <c r="AE955" i="1"/>
  <c r="AE870" i="1"/>
  <c r="AE871" i="1"/>
  <c r="AE869" i="1"/>
  <c r="AE901" i="1"/>
  <c r="AE902" i="1"/>
  <c r="AE896" i="1"/>
  <c r="AE897" i="1"/>
  <c r="AE895" i="1"/>
  <c r="AE894" i="1"/>
  <c r="AE893" i="1"/>
  <c r="AE892" i="1"/>
  <c r="AE865" i="1"/>
  <c r="AE874" i="1"/>
  <c r="AE875" i="1"/>
  <c r="AE873" i="1"/>
  <c r="AE886" i="1"/>
  <c r="AE887" i="1"/>
  <c r="AE885" i="1"/>
  <c r="AE884" i="1"/>
  <c r="AE883" i="1"/>
  <c r="AE880" i="1"/>
  <c r="AE881" i="1"/>
  <c r="AE882" i="1"/>
  <c r="AE878" i="1"/>
  <c r="AE879" i="1"/>
  <c r="AE877" i="1"/>
  <c r="AE868" i="1"/>
  <c r="AE909" i="1"/>
  <c r="AE908" i="1"/>
  <c r="AE907" i="1"/>
  <c r="AE858" i="1"/>
  <c r="AE867" i="1"/>
  <c r="AE861" i="1"/>
  <c r="AE872" i="1"/>
  <c r="AE910" i="1"/>
  <c r="AE857" i="1"/>
  <c r="AE914" i="1"/>
  <c r="AE919" i="1"/>
  <c r="AE906" i="1"/>
  <c r="AE905" i="1"/>
  <c r="AE904" i="1"/>
  <c r="AE866" i="1"/>
  <c r="AE900" i="1"/>
  <c r="AE899" i="1"/>
  <c r="AE898" i="1"/>
  <c r="AE891" i="1"/>
  <c r="AE890" i="1"/>
  <c r="AE889" i="1"/>
  <c r="AE888" i="1"/>
  <c r="AE876" i="1"/>
  <c r="AE918" i="1"/>
  <c r="AE913" i="1"/>
  <c r="AE912" i="1"/>
  <c r="AE911" i="1"/>
  <c r="AE903" i="1"/>
  <c r="AE864" i="1"/>
  <c r="AE863" i="1"/>
  <c r="AE862" i="1"/>
  <c r="AE860" i="1"/>
  <c r="AE859" i="1"/>
  <c r="AE856" i="1"/>
  <c r="AE854" i="1"/>
  <c r="AE855" i="1"/>
  <c r="AE853" i="1"/>
  <c r="AE845" i="1"/>
  <c r="AE827" i="1"/>
  <c r="AE837" i="1"/>
  <c r="AE836" i="1"/>
  <c r="AE844" i="1"/>
  <c r="AE843" i="1"/>
  <c r="AE842" i="1"/>
  <c r="AE826" i="1"/>
  <c r="AE828" i="1"/>
  <c r="AE849" i="1"/>
  <c r="AE850" i="1"/>
  <c r="AE851" i="1"/>
  <c r="AE829" i="1"/>
  <c r="AE830" i="1"/>
  <c r="AE831" i="1"/>
  <c r="AE838" i="1"/>
  <c r="AE839" i="1"/>
  <c r="AE840" i="1"/>
  <c r="AE841" i="1"/>
  <c r="AE832" i="1"/>
  <c r="AE833" i="1"/>
  <c r="AE834" i="1"/>
  <c r="AE835" i="1"/>
  <c r="AE848" i="1"/>
  <c r="AE852" i="1"/>
  <c r="AE847" i="1"/>
  <c r="AE846" i="1"/>
  <c r="AE808" i="1"/>
  <c r="AE807" i="1"/>
  <c r="AE806" i="1"/>
  <c r="AE805" i="1"/>
  <c r="AE813" i="1"/>
  <c r="AE821" i="1"/>
  <c r="AE820" i="1"/>
  <c r="AE823" i="1"/>
  <c r="AE804" i="1"/>
  <c r="AE803" i="1"/>
  <c r="AE801" i="1"/>
  <c r="AE802" i="1"/>
  <c r="AE799" i="1"/>
  <c r="AE800" i="1"/>
  <c r="AE798" i="1"/>
  <c r="AE797" i="1"/>
  <c r="AE796" i="1"/>
  <c r="AE780" i="1"/>
  <c r="AE781" i="1"/>
  <c r="AE784" i="1"/>
  <c r="AE794" i="1"/>
  <c r="AE793" i="1"/>
  <c r="AE792" i="1"/>
  <c r="AE791" i="1"/>
  <c r="AE787" i="1"/>
  <c r="AE822" i="1"/>
  <c r="AE814" i="1"/>
  <c r="AE815" i="1"/>
  <c r="AE816" i="1"/>
  <c r="AE817" i="1"/>
  <c r="AE788" i="1"/>
  <c r="AE789" i="1"/>
  <c r="AE790" i="1"/>
  <c r="AE809" i="1"/>
  <c r="AE810" i="1"/>
  <c r="AE811" i="1"/>
  <c r="AE812" i="1"/>
  <c r="AE795" i="1"/>
  <c r="AE824" i="1"/>
  <c r="AE825" i="1"/>
  <c r="AE819" i="1"/>
  <c r="AE818" i="1"/>
  <c r="AE744" i="1"/>
  <c r="AE764" i="1"/>
  <c r="AE765" i="1"/>
  <c r="AE760" i="1"/>
  <c r="AE758" i="1"/>
  <c r="AE761" i="1"/>
  <c r="AE759" i="1"/>
  <c r="AE779" i="1"/>
  <c r="AE778" i="1"/>
  <c r="AE757" i="1"/>
  <c r="AE756" i="1"/>
  <c r="AE786" i="1"/>
  <c r="AE747" i="1"/>
  <c r="AE746" i="1"/>
  <c r="AE745" i="1"/>
  <c r="AE785" i="1"/>
  <c r="AE774" i="1"/>
  <c r="AE763" i="1"/>
  <c r="AE762" i="1"/>
  <c r="AE772" i="1"/>
  <c r="AE773" i="1"/>
  <c r="AE783" i="1"/>
  <c r="AE755" i="1"/>
  <c r="AE754" i="1"/>
  <c r="AE748" i="1"/>
  <c r="AE782" i="1"/>
  <c r="AE751" i="1"/>
  <c r="AE750" i="1"/>
  <c r="AE749" i="1"/>
  <c r="AE777" i="1"/>
  <c r="AE776" i="1"/>
  <c r="AE752" i="1"/>
  <c r="AE753" i="1"/>
  <c r="AE775" i="1"/>
  <c r="AE771" i="1"/>
  <c r="AE770" i="1"/>
  <c r="AE769" i="1"/>
  <c r="AE768" i="1"/>
  <c r="AE767" i="1"/>
  <c r="AE730" i="1"/>
  <c r="AE714" i="1"/>
  <c r="AE713" i="1"/>
  <c r="AE712" i="1"/>
  <c r="AE701" i="1"/>
  <c r="AE724" i="1"/>
  <c r="AE700" i="1"/>
  <c r="AE728" i="1"/>
  <c r="AE727" i="1"/>
  <c r="AE723" i="1"/>
  <c r="AE722" i="1"/>
  <c r="AE721" i="1"/>
  <c r="AE725" i="1"/>
  <c r="AE726" i="1"/>
  <c r="AE702" i="1"/>
  <c r="AE703" i="1"/>
  <c r="AE704" i="1"/>
  <c r="AE699" i="1"/>
  <c r="AE719" i="1"/>
  <c r="AE720" i="1"/>
  <c r="AE718" i="1"/>
  <c r="AE716" i="1"/>
  <c r="AE717" i="1"/>
  <c r="AE738" i="1"/>
  <c r="AE737" i="1"/>
  <c r="AE715" i="1"/>
  <c r="AE708" i="1"/>
  <c r="AE707" i="1"/>
  <c r="AE706" i="1"/>
  <c r="AE741" i="1"/>
  <c r="AE740" i="1"/>
  <c r="AE766" i="1"/>
  <c r="AE734" i="1"/>
  <c r="AE733" i="1"/>
  <c r="AE732" i="1"/>
  <c r="AE731" i="1"/>
  <c r="AE656" i="1"/>
  <c r="AE678" i="1"/>
  <c r="AE676" i="1"/>
  <c r="AE677" i="1"/>
  <c r="AE735" i="1"/>
  <c r="AE736" i="1"/>
  <c r="AE709" i="1"/>
  <c r="AE739" i="1"/>
  <c r="AE705" i="1"/>
  <c r="AE743" i="1"/>
  <c r="AE742" i="1"/>
  <c r="AE710" i="1"/>
  <c r="AE711" i="1"/>
  <c r="AE697" i="1"/>
  <c r="AE695" i="1"/>
  <c r="AE673" i="1"/>
  <c r="AE698" i="1"/>
  <c r="AE672" i="1"/>
  <c r="AE683" i="1"/>
  <c r="AE670" i="1"/>
  <c r="AE682" i="1"/>
  <c r="AE680" i="1"/>
  <c r="AE681" i="1"/>
  <c r="AE669" i="1"/>
  <c r="AE675" i="1"/>
  <c r="AE674" i="1"/>
  <c r="AE690" i="1"/>
  <c r="AE689" i="1"/>
  <c r="AE688" i="1"/>
  <c r="AE687" i="1"/>
  <c r="AE686" i="1"/>
  <c r="AE668" i="1"/>
  <c r="AE667" i="1"/>
  <c r="AE729" i="1"/>
  <c r="AE679" i="1"/>
  <c r="AE651" i="1"/>
  <c r="AE694" i="1"/>
  <c r="AE685" i="1"/>
  <c r="AE684" i="1"/>
  <c r="AE696" i="1"/>
  <c r="AE693" i="1"/>
  <c r="AE665" i="1"/>
  <c r="AE666" i="1"/>
  <c r="AE662" i="1"/>
  <c r="AE671" i="1"/>
  <c r="AE692" i="1"/>
  <c r="AE691" i="1"/>
  <c r="AE663" i="1"/>
  <c r="AE664" i="1"/>
  <c r="AE653" i="1"/>
  <c r="AE652" i="1"/>
  <c r="AE650" i="1"/>
  <c r="AE649" i="1"/>
  <c r="AE644" i="1"/>
  <c r="AE643" i="1"/>
  <c r="AE659" i="1"/>
  <c r="AE660" i="1"/>
  <c r="AE661" i="1"/>
  <c r="AE640" i="1"/>
  <c r="AE641" i="1"/>
  <c r="AE642" i="1"/>
  <c r="AE654" i="1"/>
  <c r="AE655" i="1"/>
  <c r="AE635" i="1"/>
  <c r="AE634" i="1"/>
  <c r="AE636" i="1"/>
  <c r="AE637" i="1"/>
  <c r="AE638" i="1"/>
  <c r="AE645" i="1"/>
  <c r="AE647" i="1"/>
  <c r="AE646" i="1"/>
  <c r="AE648" i="1"/>
  <c r="AE639" i="1"/>
  <c r="AE658" i="1"/>
  <c r="AE657" i="1"/>
  <c r="AE625" i="1"/>
  <c r="AE619" i="1"/>
  <c r="AE613" i="1"/>
  <c r="AE629" i="1"/>
  <c r="AE628" i="1"/>
  <c r="AE621" i="1"/>
  <c r="AE620" i="1"/>
  <c r="AE609" i="1"/>
  <c r="AE607" i="1"/>
  <c r="AE608" i="1"/>
  <c r="AE606" i="1"/>
  <c r="AE610" i="1"/>
  <c r="AE624" i="1"/>
  <c r="AE623" i="1"/>
  <c r="AE617" i="1"/>
  <c r="AE616" i="1"/>
  <c r="AE615" i="1"/>
  <c r="AE614" i="1"/>
  <c r="AE633" i="1"/>
  <c r="AE605" i="1"/>
  <c r="AE611" i="1"/>
  <c r="AE612" i="1"/>
  <c r="AE622" i="1"/>
  <c r="AE618" i="1"/>
  <c r="AE594" i="1"/>
  <c r="AE586" i="1"/>
  <c r="AE597" i="1"/>
  <c r="AE596" i="1"/>
  <c r="AE595" i="1"/>
  <c r="AE585" i="1"/>
  <c r="AE584" i="1"/>
  <c r="AE582" i="1"/>
  <c r="AE626" i="1"/>
  <c r="AE627" i="1"/>
  <c r="AE630" i="1"/>
  <c r="AE567" i="1"/>
  <c r="AE604" i="1"/>
  <c r="AE603" i="1"/>
  <c r="AE632" i="1"/>
  <c r="AE631" i="1"/>
  <c r="AE580" i="1"/>
  <c r="AE593" i="1"/>
  <c r="AE566" i="1"/>
  <c r="AE564" i="1"/>
  <c r="AE578" i="1"/>
  <c r="AE576" i="1"/>
  <c r="AE577" i="1"/>
  <c r="AE602" i="1"/>
  <c r="AE601" i="1"/>
  <c r="AE600" i="1"/>
  <c r="AE599" i="1"/>
  <c r="AE598" i="1"/>
  <c r="AE556" i="1"/>
  <c r="AE575" i="1"/>
  <c r="AE574" i="1"/>
  <c r="AE573" i="1"/>
  <c r="AE583" i="1"/>
  <c r="AE562" i="1"/>
  <c r="AE561" i="1"/>
  <c r="AE559" i="1"/>
  <c r="AE555" i="1"/>
  <c r="AE571" i="1"/>
  <c r="AE570" i="1"/>
  <c r="AE568" i="1"/>
  <c r="AE569" i="1"/>
  <c r="AE572" i="1"/>
  <c r="AE579" i="1"/>
  <c r="AE581" i="1"/>
  <c r="AE589" i="1"/>
  <c r="AE563" i="1"/>
  <c r="AE529" i="1"/>
  <c r="AE546" i="1"/>
  <c r="AE530" i="1"/>
  <c r="AE545" i="1"/>
  <c r="AE544" i="1"/>
  <c r="AE543" i="1"/>
  <c r="AE590" i="1"/>
  <c r="AE541" i="1"/>
  <c r="AE540" i="1"/>
  <c r="AE539" i="1"/>
  <c r="AE537" i="1"/>
  <c r="AE538" i="1"/>
  <c r="AE536" i="1"/>
  <c r="AE535" i="1"/>
  <c r="AE519" i="1"/>
  <c r="AE534" i="1"/>
  <c r="AE542" i="1"/>
  <c r="AE592" i="1"/>
  <c r="AE591" i="1"/>
  <c r="AE557" i="1"/>
  <c r="AE558" i="1"/>
  <c r="AE587" i="1"/>
  <c r="AE588" i="1"/>
  <c r="AE565" i="1"/>
  <c r="AE560" i="1"/>
  <c r="AE522" i="1"/>
  <c r="AE521" i="1"/>
  <c r="AE520" i="1"/>
  <c r="AE554" i="1"/>
  <c r="AE550" i="1"/>
  <c r="AE553" i="1"/>
  <c r="AE527" i="1"/>
  <c r="AE528" i="1"/>
  <c r="AE547" i="1"/>
  <c r="AE549" i="1"/>
  <c r="AE548" i="1"/>
  <c r="AE523" i="1"/>
  <c r="AE524" i="1"/>
  <c r="AE525" i="1"/>
  <c r="AE533" i="1"/>
  <c r="AE526" i="1"/>
  <c r="AE532" i="1"/>
  <c r="AE531" i="1"/>
  <c r="AE552" i="1"/>
  <c r="AE551" i="1"/>
  <c r="AE499" i="1"/>
  <c r="AE491" i="1"/>
  <c r="AE492" i="1"/>
  <c r="AE500" i="1"/>
  <c r="AE490" i="1"/>
  <c r="AE494" i="1"/>
  <c r="AE495" i="1"/>
  <c r="AE501" i="1"/>
  <c r="AE505" i="1"/>
  <c r="AE504" i="1"/>
  <c r="AE503" i="1"/>
  <c r="AE478" i="1"/>
  <c r="AE502" i="1"/>
  <c r="AE506" i="1"/>
  <c r="AE516" i="1"/>
  <c r="AE493" i="1"/>
  <c r="AE474" i="1"/>
  <c r="AE512" i="1"/>
  <c r="AE513" i="1"/>
  <c r="AE489" i="1"/>
  <c r="AE488" i="1"/>
  <c r="AE487" i="1"/>
  <c r="AE518" i="1"/>
  <c r="AE511" i="1"/>
  <c r="AE509" i="1"/>
  <c r="AE510" i="1"/>
  <c r="AE507" i="1"/>
  <c r="AE508" i="1"/>
  <c r="AE515" i="1"/>
  <c r="AE514" i="1"/>
  <c r="AE452" i="1"/>
  <c r="AE517" i="1"/>
  <c r="AE498" i="1"/>
  <c r="AE497" i="1"/>
  <c r="AE496" i="1"/>
  <c r="AE461" i="1"/>
  <c r="AE460" i="1"/>
  <c r="AE469" i="1"/>
  <c r="AE467" i="1"/>
  <c r="AE470" i="1"/>
  <c r="AE468" i="1"/>
  <c r="AE464" i="1"/>
  <c r="AE463" i="1"/>
  <c r="AE472" i="1"/>
  <c r="AE473" i="1"/>
  <c r="AE481" i="1"/>
  <c r="AE465" i="1"/>
  <c r="AE466" i="1"/>
  <c r="AE455" i="1"/>
  <c r="AE471" i="1"/>
  <c r="AE454" i="1"/>
  <c r="AE453" i="1"/>
  <c r="AE479" i="1"/>
  <c r="AE480" i="1"/>
  <c r="AE475" i="1"/>
  <c r="AE459" i="1"/>
  <c r="AE462" i="1"/>
  <c r="AE486" i="1"/>
  <c r="AE458" i="1"/>
  <c r="AE457" i="1"/>
  <c r="AE456" i="1"/>
  <c r="AE483" i="1"/>
  <c r="AE482" i="1"/>
  <c r="AE485" i="1"/>
  <c r="AE484" i="1"/>
  <c r="AE477" i="1"/>
  <c r="AE476" i="1"/>
  <c r="AE439" i="1"/>
  <c r="AE435" i="1"/>
  <c r="AE443" i="1"/>
  <c r="AE442" i="1"/>
  <c r="AE451" i="1"/>
  <c r="AE450" i="1"/>
  <c r="AE437" i="1"/>
  <c r="AE438" i="1"/>
  <c r="AE447" i="1"/>
  <c r="AE445" i="1"/>
  <c r="AE446" i="1"/>
  <c r="AE448" i="1"/>
  <c r="AE449" i="1"/>
  <c r="AE444" i="1"/>
  <c r="AE436" i="1"/>
  <c r="AE441" i="1"/>
  <c r="AE440" i="1"/>
  <c r="AE433" i="1"/>
  <c r="AE430" i="1"/>
  <c r="AE429" i="1"/>
  <c r="AE428" i="1"/>
  <c r="AE427" i="1"/>
  <c r="AE426" i="1"/>
  <c r="AE432" i="1"/>
  <c r="AE434" i="1"/>
  <c r="AE431" i="1"/>
  <c r="AE411" i="1"/>
  <c r="AE410" i="1"/>
  <c r="AE405" i="1"/>
  <c r="AE422" i="1"/>
  <c r="AE420" i="1"/>
  <c r="AE421" i="1"/>
  <c r="AE401" i="1"/>
  <c r="AE404" i="1"/>
  <c r="AE419" i="1"/>
  <c r="AE418" i="1"/>
  <c r="AE402" i="1"/>
  <c r="AE403" i="1"/>
  <c r="AE406" i="1"/>
  <c r="AE414" i="1"/>
  <c r="AE425" i="1"/>
  <c r="AE424" i="1"/>
  <c r="AE417" i="1"/>
  <c r="AE416" i="1"/>
  <c r="AE409" i="1"/>
  <c r="AE408" i="1"/>
  <c r="AE407" i="1"/>
  <c r="AE413" i="1"/>
  <c r="AE412" i="1"/>
  <c r="AE423" i="1"/>
  <c r="AE415" i="1"/>
  <c r="AE371" i="1"/>
  <c r="AE372" i="1"/>
  <c r="AE373" i="1"/>
  <c r="AE388" i="1"/>
  <c r="AE382" i="1"/>
  <c r="AE381" i="1"/>
  <c r="AE383" i="1"/>
  <c r="AE380" i="1"/>
  <c r="AE368" i="1"/>
  <c r="AE375" i="1"/>
  <c r="AE376" i="1"/>
  <c r="AE377" i="1"/>
  <c r="AE378" i="1"/>
  <c r="AE379" i="1"/>
  <c r="AE399" i="1"/>
  <c r="AE369" i="1"/>
  <c r="AE370" i="1"/>
  <c r="AE366" i="1"/>
  <c r="AE367" i="1"/>
  <c r="AE394" i="1"/>
  <c r="AE393" i="1"/>
  <c r="AE384" i="1"/>
  <c r="AE385" i="1"/>
  <c r="AE387" i="1"/>
  <c r="AE386" i="1"/>
  <c r="AE397" i="1"/>
  <c r="AE389" i="1"/>
  <c r="AE390" i="1"/>
  <c r="AE391" i="1"/>
  <c r="AE392" i="1"/>
  <c r="AE374" i="1"/>
  <c r="AE400" i="1"/>
  <c r="AE398" i="1"/>
  <c r="AE395" i="1"/>
  <c r="AE396" i="1"/>
  <c r="AE365" i="1"/>
  <c r="AE341" i="1"/>
  <c r="AE335" i="1"/>
  <c r="AE356" i="1"/>
  <c r="AE338" i="1"/>
  <c r="AE347" i="1"/>
  <c r="AE346" i="1"/>
  <c r="AE345" i="1"/>
  <c r="AE344" i="1"/>
  <c r="AE342" i="1"/>
  <c r="AE343" i="1"/>
  <c r="AE358" i="1"/>
  <c r="AE357" i="1"/>
  <c r="AE336" i="1"/>
  <c r="AE333" i="1"/>
  <c r="AE334" i="1"/>
  <c r="AE359" i="1"/>
  <c r="AE337" i="1"/>
  <c r="AE355" i="1"/>
  <c r="AE354" i="1"/>
  <c r="AE363" i="1"/>
  <c r="AE348" i="1"/>
  <c r="AE350" i="1"/>
  <c r="AE349" i="1"/>
  <c r="AE352" i="1"/>
  <c r="AE351" i="1"/>
  <c r="AE353" i="1"/>
  <c r="AE364" i="1"/>
  <c r="AE339" i="1"/>
  <c r="AE340" i="1"/>
  <c r="AE360" i="1"/>
  <c r="AE361" i="1"/>
  <c r="AE362" i="1"/>
  <c r="AE302" i="1"/>
  <c r="AE303" i="1"/>
  <c r="AE301" i="1"/>
  <c r="AE298" i="1"/>
  <c r="AE299" i="1"/>
  <c r="AE300" i="1"/>
  <c r="AE292" i="1"/>
  <c r="AE311" i="1"/>
  <c r="AE310" i="1"/>
  <c r="AE308" i="1"/>
  <c r="AE309" i="1"/>
  <c r="AE307" i="1"/>
  <c r="AE306" i="1"/>
  <c r="AE289" i="1"/>
  <c r="AE288" i="1"/>
  <c r="AE314" i="1"/>
  <c r="AE282" i="1"/>
  <c r="AE281" i="1"/>
  <c r="AE284" i="1"/>
  <c r="AE283" i="1"/>
  <c r="AE305" i="1"/>
  <c r="AE304" i="1"/>
  <c r="AE290" i="1"/>
  <c r="AE313" i="1"/>
  <c r="AE320" i="1"/>
  <c r="AE321" i="1"/>
  <c r="AE329" i="1"/>
  <c r="AE319" i="1"/>
  <c r="AE318" i="1"/>
  <c r="AE317" i="1"/>
  <c r="AE316" i="1"/>
  <c r="AE315" i="1"/>
  <c r="AE326" i="1"/>
  <c r="AE324" i="1"/>
  <c r="AE325" i="1"/>
  <c r="AE323" i="1"/>
  <c r="AE322" i="1"/>
  <c r="AE297" i="1"/>
  <c r="AE295" i="1"/>
  <c r="AE296" i="1"/>
  <c r="AE294" i="1"/>
  <c r="AE331" i="1"/>
  <c r="AE332" i="1"/>
  <c r="AE330" i="1"/>
  <c r="AE328" i="1"/>
  <c r="AE327" i="1"/>
  <c r="AE286" i="1"/>
  <c r="AE285" i="1"/>
  <c r="AE293" i="1"/>
  <c r="AE312" i="1"/>
  <c r="AE279" i="1"/>
  <c r="AE255" i="1"/>
  <c r="AE248" i="1"/>
  <c r="AE250" i="1"/>
  <c r="AE249" i="1"/>
  <c r="AE247" i="1"/>
  <c r="AE246" i="1"/>
  <c r="AE240" i="1"/>
  <c r="AE244" i="1"/>
  <c r="AE242" i="1"/>
  <c r="AE274" i="1"/>
  <c r="AE273" i="1"/>
  <c r="AE272" i="1"/>
  <c r="AE275" i="1"/>
  <c r="AE234" i="1"/>
  <c r="AE236" i="1"/>
  <c r="AE235" i="1"/>
  <c r="AE231" i="1"/>
  <c r="AE233" i="1"/>
  <c r="AE232" i="1"/>
  <c r="AE230" i="1"/>
  <c r="AE228" i="1"/>
  <c r="AE229" i="1"/>
  <c r="AE262" i="1"/>
  <c r="AE224" i="1"/>
  <c r="AE223" i="1"/>
  <c r="AE263" i="1"/>
  <c r="AE264" i="1"/>
  <c r="AE266" i="1"/>
  <c r="AE238" i="1"/>
  <c r="AE278" i="1"/>
  <c r="AE241" i="1"/>
  <c r="AE245" i="1"/>
  <c r="AE254" i="1"/>
  <c r="AE253" i="1"/>
  <c r="AE252" i="1"/>
  <c r="AE251" i="1"/>
  <c r="AE227" i="1"/>
  <c r="AE226" i="1"/>
  <c r="AE225" i="1"/>
  <c r="AE271" i="1"/>
  <c r="AE270" i="1"/>
  <c r="AE243" i="1"/>
  <c r="AE269" i="1"/>
  <c r="AE268" i="1"/>
  <c r="AE267" i="1"/>
  <c r="AE280" i="1"/>
  <c r="AE237" i="1"/>
  <c r="AE277" i="1"/>
  <c r="AE276" i="1"/>
  <c r="AE265" i="1"/>
  <c r="AE211" i="1"/>
  <c r="AE212" i="1"/>
  <c r="AE239" i="1"/>
  <c r="AE261" i="1"/>
  <c r="AE260" i="1"/>
  <c r="AE259" i="1"/>
  <c r="AE258" i="1"/>
  <c r="AE256" i="1"/>
  <c r="AE257" i="1"/>
  <c r="AE222" i="1"/>
  <c r="AE184" i="1"/>
  <c r="AE185" i="1"/>
  <c r="AE186" i="1"/>
  <c r="AE193" i="1"/>
  <c r="AE208" i="1"/>
  <c r="AE221" i="1"/>
  <c r="AE220" i="1"/>
  <c r="AE191" i="1"/>
  <c r="AE207" i="1"/>
  <c r="AE188" i="1"/>
  <c r="AE206" i="1"/>
  <c r="AE217" i="1"/>
  <c r="AE209" i="1"/>
  <c r="AE213" i="1"/>
  <c r="AE219" i="1"/>
  <c r="AE218" i="1"/>
  <c r="AE183" i="1"/>
  <c r="AE210" i="1"/>
  <c r="AE194" i="1"/>
  <c r="AE198" i="1"/>
  <c r="AE197" i="1"/>
  <c r="AE196" i="1"/>
  <c r="AE202" i="1"/>
  <c r="AE200" i="1"/>
  <c r="AE201" i="1"/>
  <c r="AE199" i="1"/>
  <c r="AE195" i="1"/>
  <c r="AE205" i="1"/>
  <c r="AE204" i="1"/>
  <c r="AE190" i="1"/>
  <c r="AE189" i="1"/>
  <c r="AE203" i="1"/>
  <c r="AE216" i="1"/>
  <c r="AE187" i="1"/>
  <c r="AE192" i="1"/>
  <c r="AE215" i="1"/>
  <c r="AE171" i="1"/>
  <c r="AE147" i="1"/>
  <c r="AE158" i="1"/>
  <c r="AE68" i="1"/>
  <c r="AE20" i="1"/>
  <c r="AE22" i="1"/>
  <c r="AE21" i="1"/>
  <c r="AE19" i="1"/>
  <c r="AE18" i="1"/>
  <c r="AE42" i="1"/>
  <c r="AE43" i="1"/>
  <c r="AE44" i="1"/>
  <c r="AE13" i="1"/>
  <c r="AE47" i="1"/>
  <c r="AE16" i="1"/>
  <c r="AE37" i="1"/>
  <c r="AE38" i="1"/>
  <c r="AE31" i="1"/>
  <c r="AE32" i="1"/>
  <c r="AE7" i="1"/>
  <c r="AE8" i="1"/>
  <c r="AE9" i="1"/>
  <c r="AE10" i="1"/>
  <c r="AE3" i="1"/>
  <c r="AE4" i="1"/>
  <c r="AE6" i="1"/>
  <c r="AE17" i="1"/>
  <c r="AE39" i="1"/>
  <c r="AE40" i="1"/>
  <c r="AE14" i="1"/>
  <c r="AE15" i="1"/>
  <c r="AE41" i="1"/>
  <c r="AE12" i="1"/>
  <c r="AE11" i="1"/>
  <c r="AE48" i="1"/>
  <c r="AE49" i="1"/>
  <c r="AE23" i="1"/>
  <c r="AE25" i="1"/>
  <c r="AE24" i="1"/>
  <c r="AE26" i="1"/>
  <c r="AE27" i="1"/>
  <c r="AE28" i="1"/>
  <c r="AE29" i="1"/>
  <c r="AE30" i="1"/>
  <c r="AE45" i="1"/>
  <c r="AE46" i="1"/>
  <c r="AE5" i="1"/>
  <c r="AE34" i="1"/>
  <c r="AE33" i="1"/>
  <c r="AE35" i="1"/>
  <c r="AE36" i="1"/>
  <c r="AE93" i="1"/>
  <c r="AE89" i="1"/>
  <c r="AE88" i="1"/>
  <c r="AE90" i="1"/>
  <c r="AE91" i="1"/>
  <c r="AE92" i="1"/>
  <c r="AE83" i="1"/>
  <c r="AE64" i="1"/>
  <c r="AE56" i="1"/>
  <c r="AE57" i="1"/>
  <c r="AE94" i="1"/>
  <c r="AE95" i="1"/>
  <c r="AE78" i="1"/>
  <c r="AE79" i="1"/>
  <c r="AE80" i="1"/>
  <c r="AE58" i="1"/>
  <c r="AE59" i="1"/>
  <c r="AE60" i="1"/>
  <c r="AE69" i="1"/>
  <c r="AE70" i="1"/>
  <c r="AE73" i="1"/>
  <c r="AE72" i="1"/>
  <c r="AE71" i="1"/>
  <c r="AE75" i="1"/>
  <c r="AE74" i="1"/>
  <c r="AE76" i="1"/>
  <c r="AE77" i="1"/>
  <c r="AE84" i="1"/>
  <c r="AE85" i="1"/>
  <c r="AE86" i="1"/>
  <c r="AE65" i="1"/>
  <c r="AE53" i="1"/>
  <c r="AE54" i="1"/>
  <c r="AE55" i="1"/>
  <c r="AE51" i="1"/>
  <c r="AE52" i="1"/>
  <c r="AE66" i="1"/>
  <c r="AE67" i="1"/>
  <c r="AE61" i="1"/>
  <c r="AE62" i="1"/>
  <c r="AE81" i="1"/>
  <c r="AE82" i="1"/>
  <c r="AE63" i="1"/>
  <c r="AE50" i="1"/>
  <c r="AE87" i="1"/>
  <c r="AE108" i="1"/>
  <c r="AE140" i="1"/>
  <c r="AE141" i="1"/>
  <c r="AE121" i="1"/>
  <c r="AE122" i="1"/>
  <c r="AE128" i="1"/>
  <c r="AE129" i="1"/>
  <c r="AE142" i="1"/>
  <c r="AE143" i="1"/>
  <c r="AE144" i="1"/>
  <c r="AE105" i="1"/>
  <c r="AE106" i="1"/>
  <c r="AE107" i="1"/>
  <c r="AE134" i="1"/>
  <c r="AE135" i="1"/>
  <c r="AE133" i="1"/>
  <c r="AE136" i="1"/>
  <c r="AE137" i="1"/>
  <c r="AE138" i="1"/>
  <c r="AE98" i="1"/>
  <c r="AE97" i="1"/>
  <c r="AE96" i="1"/>
  <c r="AE102" i="1"/>
  <c r="AE103" i="1"/>
  <c r="AE130" i="1"/>
  <c r="AE131" i="1"/>
  <c r="AE132" i="1"/>
  <c r="AE139" i="1"/>
  <c r="AE119" i="1"/>
  <c r="AE120" i="1"/>
  <c r="AE111" i="1"/>
  <c r="AE112" i="1"/>
  <c r="AE124" i="1"/>
  <c r="AE125" i="1"/>
  <c r="AE127" i="1"/>
  <c r="AE126" i="1"/>
  <c r="AE99" i="1"/>
  <c r="AE100" i="1"/>
  <c r="AE101" i="1"/>
  <c r="AE114" i="1"/>
  <c r="AE115" i="1"/>
  <c r="AE116" i="1"/>
  <c r="AE117" i="1"/>
  <c r="AE118" i="1"/>
  <c r="AE104" i="1"/>
  <c r="AE110" i="1"/>
  <c r="AE113" i="1"/>
  <c r="AE123" i="1"/>
  <c r="AE109" i="1"/>
  <c r="AE145" i="1"/>
  <c r="AE173" i="1"/>
  <c r="AE172" i="1"/>
  <c r="AE174" i="1"/>
  <c r="AE154" i="1"/>
  <c r="AE178" i="1"/>
  <c r="AE179" i="1"/>
  <c r="AE153" i="1"/>
  <c r="AE152" i="1"/>
  <c r="AE149" i="1"/>
  <c r="AE150" i="1"/>
  <c r="AE176" i="1"/>
  <c r="AE177" i="1"/>
  <c r="AE168" i="1"/>
  <c r="AE167" i="1"/>
  <c r="AE169" i="1"/>
  <c r="AE163" i="1"/>
  <c r="AE161" i="1"/>
  <c r="AE162" i="1"/>
  <c r="AE165" i="1"/>
  <c r="AE166" i="1"/>
  <c r="AE164" i="1"/>
  <c r="AE160" i="1"/>
  <c r="AE146" i="1"/>
  <c r="AE175" i="1"/>
  <c r="AE151" i="1"/>
  <c r="AE157" i="1"/>
  <c r="AE180" i="1"/>
  <c r="AE148" i="1"/>
  <c r="AE156" i="1"/>
  <c r="AE170" i="1"/>
  <c r="AE155" i="1"/>
  <c r="AE159" i="1"/>
  <c r="AE181" i="1"/>
  <c r="AE182" i="1"/>
  <c r="B993" i="1"/>
  <c r="B1926" i="1"/>
  <c r="B1927" i="1"/>
  <c r="B1928" i="1"/>
  <c r="B1929" i="1"/>
  <c r="B2697" i="1"/>
  <c r="B2698" i="1"/>
  <c r="B2699" i="1"/>
  <c r="B2700" i="1"/>
  <c r="B2701" i="1"/>
  <c r="B2702" i="1"/>
  <c r="B2703" i="1"/>
  <c r="B2704" i="1"/>
  <c r="B2705" i="1"/>
  <c r="B2868" i="1"/>
  <c r="B2869" i="1"/>
  <c r="B3426" i="1"/>
  <c r="B3427" i="1"/>
  <c r="B3428" i="1"/>
  <c r="B3479" i="1"/>
  <c r="B3897" i="1"/>
  <c r="B3898" i="1"/>
  <c r="B4168" i="1"/>
  <c r="B4169" i="1"/>
  <c r="B4170" i="1"/>
  <c r="B2706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456" i="1"/>
  <c r="B2457" i="1"/>
  <c r="B2458" i="1"/>
  <c r="B2459" i="1"/>
  <c r="B246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2461" i="1"/>
  <c r="B2462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650" i="1"/>
  <c r="B3651" i="1"/>
  <c r="B3652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1938" i="1"/>
  <c r="B1939" i="1"/>
  <c r="B1940" i="1"/>
  <c r="B1760" i="1"/>
  <c r="B1761" i="1"/>
  <c r="B1762" i="1"/>
  <c r="B1763" i="1"/>
  <c r="B1764" i="1"/>
  <c r="B1765" i="1"/>
  <c r="B1766" i="1"/>
  <c r="B1767" i="1"/>
  <c r="B1266" i="1"/>
  <c r="B1267" i="1"/>
  <c r="B1268" i="1"/>
  <c r="B1269" i="1"/>
  <c r="B1270" i="1"/>
  <c r="B1271" i="1"/>
  <c r="B1272" i="1"/>
  <c r="B1273" i="1"/>
  <c r="B1274" i="1"/>
  <c r="B1275" i="1"/>
  <c r="B1276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171" i="1"/>
  <c r="B4172" i="1"/>
  <c r="B4173" i="1"/>
  <c r="B4174" i="1"/>
  <c r="B4175" i="1"/>
  <c r="B4176" i="1"/>
  <c r="B4177" i="1"/>
  <c r="B4178" i="1"/>
  <c r="B4179" i="1"/>
  <c r="B4180" i="1"/>
  <c r="B4181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29" i="1"/>
  <c r="B3430" i="1"/>
  <c r="B3431" i="1"/>
  <c r="B3432" i="1"/>
  <c r="B3433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30" i="1"/>
  <c r="B1931" i="1"/>
  <c r="B1932" i="1"/>
  <c r="B1933" i="1"/>
  <c r="B1934" i="1"/>
  <c r="B1935" i="1"/>
  <c r="B1936" i="1"/>
  <c r="B1937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455" i="1"/>
  <c r="B1456" i="1"/>
  <c r="B1457" i="1"/>
  <c r="B1458" i="1"/>
  <c r="B1459" i="1"/>
  <c r="B1460" i="1"/>
  <c r="B1461" i="1"/>
  <c r="B1462" i="1"/>
  <c r="B1463" i="1"/>
  <c r="B1464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595" i="1"/>
  <c r="B596" i="1"/>
  <c r="B597" i="1"/>
  <c r="B598" i="1"/>
  <c r="B599" i="1"/>
  <c r="B600" i="1"/>
  <c r="B601" i="1"/>
  <c r="B602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26" i="1"/>
  <c r="B427" i="1"/>
  <c r="B428" i="1"/>
  <c r="B429" i="1"/>
  <c r="B430" i="1"/>
  <c r="B431" i="1"/>
  <c r="B432" i="1"/>
  <c r="B433" i="1"/>
  <c r="B434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4495" i="1"/>
  <c r="B4588" i="1"/>
  <c r="B4589" i="1"/>
  <c r="B4590" i="1"/>
  <c r="B4591" i="1"/>
  <c r="B4592" i="1"/>
  <c r="B4593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tc={59318ACD-B511-403D-9B44-9369B0ED91FC}</author>
    <author>tc={C831FC2E-4B54-4EE3-BE71-5C3BACF94262}</author>
    <author>tc={88623035-56F7-454D-9F92-A3A3D091A422}</author>
    <author>tc={81FDEB57-D177-448E-914E-133238ED1599}</author>
    <author>tc={FC0381A5-72F9-4A1D-81EB-18DBF10C854F}</author>
    <author>tc={515876A1-DACF-45E4-B1A1-261F7389075C}</author>
    <author>tc={32FE35A4-6755-4612-BC36-C466DF363CAC}</author>
    <author>tc={BBEB5718-452D-4BDA-9727-AC273E6E28C5}</author>
    <author>tc={E0D9FF77-FB60-4C9E-ABF6-BC318F96BED4}</author>
    <author>tc={E4B65C98-EFE1-46A1-9F2F-5386ECB41059}</author>
    <author>tc={FF741ABC-B6B8-4C35-B9D1-98E9B1DD2BBF}</author>
    <author>tc={ACE9DBAE-12CE-4BFC-901B-4DA3B4D5C429}</author>
    <author>tc={EF227F55-6EF2-4B92-9EDB-9934A1B02233}</author>
    <author>tc={2AB6B552-1DA7-4BDD-95D5-0590815DE92B}</author>
    <author>tc={4D3542A2-5D9B-4319-A174-834D53C8B6AA}</author>
    <author>tc={B11745ED-8A9C-4491-976A-84E85E78D7FC}</author>
    <author>tc={59CE640A-B78C-483C-A20D-D7E15F30A733}</author>
    <author>tc={1706B1ED-84CC-4985-8FF8-FD030C92CDC2}</author>
    <author>tc={8514A919-8DFF-421B-BFAC-78B19C0F69A5}</author>
    <author>tc={923D3937-036A-4E96-AD5D-D15468508454}</author>
    <author>tc={BE244A84-648A-45B4-96AC-D7C5FA660EA5}</author>
    <author>tc={ACFDF1D6-206B-42D4-AF46-58E1EA4866A6}</author>
    <author>tc={4AFBB315-F307-454D-B7DC-2C45ADB24220}</author>
    <author>tc={68EAA6CC-6BE8-4368-99BF-D3C1CD3FF28F}</author>
    <author>tc={4654C36E-443D-40CA-B7A5-A0579A737D55}</author>
    <author>tc={78A585F3-384B-4CA0-A17C-9F958CAF26E0}</author>
    <author>tc={7490666F-35A6-48C1-BA6D-ED085981B69F}</author>
    <author>tc={311B9E49-4D9F-4715-9743-6C0DE4B43443}</author>
    <author>tc={FB8890AD-780F-4431-B41C-282CDF4D6A2F}</author>
    <author>tc={C3694D7C-86C7-4833-B2E1-12FB3CDFDE15}</author>
    <author>Moira Silva</author>
    <author>Sonia  Rios</author>
    <author>tc={1DFE2B27-3219-4933-8842-FBBC29CA71F4}</author>
    <author>tc={D9408ECF-E23D-43CB-B1E3-B5780EBF322D}</author>
    <author>Hernan Droguet</author>
  </authors>
  <commentList>
    <comment ref="F154" authorId="0" shapeId="0" xr:uid="{59318ACD-B511-403D-9B44-9369B0ED91F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almacenaje</t>
      </text>
    </comment>
    <comment ref="F155" authorId="1" shapeId="0" xr:uid="{C831FC2E-4B54-4EE3-BE71-5C3BACF94262}">
      <text>
        <t>[Threaded comment]
Your version of Excel allows you to read this threaded comment; however, any edits to it will get removed if the file is opened in a newer version of Excel. Learn more: https://go.microsoft.com/fwlink/?linkid=870924
Comment:
    -1 dia de almacenaje</t>
      </text>
    </comment>
    <comment ref="F158" authorId="2" shapeId="0" xr:uid="{88623035-56F7-454D-9F92-A3A3D091A4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SELLO:FX41556827   TARA:4750</t>
      </text>
    </comment>
    <comment ref="F180" authorId="3" shapeId="0" xr:uid="{81FDEB57-D177-448E-914E-133238ED159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almacenaje</t>
      </text>
    </comment>
    <comment ref="E184" authorId="4" shapeId="0" xr:uid="{FC0381A5-72F9-4A1D-81EB-18DBF10C854F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6442364070</t>
      </text>
    </comment>
    <comment ref="E185" authorId="5" shapeId="0" xr:uid="{515876A1-DACF-45E4-B1A1-261F7389075C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6442364070</t>
      </text>
    </comment>
    <comment ref="E186" authorId="6" shapeId="0" xr:uid="{32FE35A4-6755-4612-BC36-C466DF363CAC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6442364070</t>
      </text>
    </comment>
    <comment ref="X209" authorId="7" shapeId="0" xr:uid="{BBEB5718-452D-4BDA-9727-AC273E6E28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solicito 6 desc. pero llegaron 4 solamente</t>
      </text>
    </comment>
    <comment ref="E283" authorId="8" shapeId="0" xr:uid="{E0D9FF77-FB60-4C9E-ABF6-BC318F96BED4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34240891</t>
      </text>
    </comment>
    <comment ref="E284" authorId="9" shapeId="0" xr:uid="{E4B65C98-EFE1-46A1-9F2F-5386ECB41059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34084516</t>
      </text>
    </comment>
    <comment ref="F363" authorId="10" shapeId="0" xr:uid="{FF741ABC-B6B8-4C35-B9D1-98E9B1DD2BBF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ALMACENAJE</t>
      </text>
    </comment>
    <comment ref="E368" authorId="11" shapeId="0" xr:uid="{ACE9DBAE-12CE-4BFC-901B-4DA3B4D5C429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10053245
FLEXITANK</t>
      </text>
    </comment>
    <comment ref="F459" authorId="12" shapeId="0" xr:uid="{EF227F55-6EF2-4B92-9EDB-9934A1B022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Cargado
</t>
      </text>
    </comment>
    <comment ref="F462" authorId="13" shapeId="0" xr:uid="{2AB6B552-1DA7-4BDD-95D5-0590815D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Cargado</t>
      </text>
    </comment>
    <comment ref="F463" authorId="14" shapeId="0" xr:uid="{4D3542A2-5D9B-4319-A174-834D53C8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Cargado</t>
      </text>
    </comment>
    <comment ref="F475" authorId="15" shapeId="0" xr:uid="{B11745ED-8A9C-4491-976A-84E85E78D7FC}">
      <text>
        <t>[Threaded comment]
Your version of Excel allows you to read this threaded comment; however, any edits to it will get removed if the file is opened in a newer version of Excel. Learn more: https://go.microsoft.com/fwlink/?linkid=870924
Comment:
    Cargado</t>
      </text>
    </comment>
    <comment ref="F476" authorId="16" shapeId="0" xr:uid="{59CE640A-B78C-483C-A20D-D7E15F30A733}">
      <text>
        <t>[Threaded comment]
Your version of Excel allows you to read this threaded comment; however, any edits to it will get removed if the file is opened in a newer version of Excel. Learn more: https://go.microsoft.com/fwlink/?linkid=870924
Comment:
    Cargado</t>
      </text>
    </comment>
    <comment ref="F477" authorId="17" shapeId="0" xr:uid="{1706B1ED-84CC-4985-8FF8-FD030C92CDC2}">
      <text>
        <t>[Threaded comment]
Your version of Excel allows you to read this threaded comment; however, any edits to it will get removed if the file is opened in a newer version of Excel. Learn more: https://go.microsoft.com/fwlink/?linkid=870924
Comment:
    Cargado</t>
      </text>
    </comment>
    <comment ref="F484" authorId="18" shapeId="0" xr:uid="{8514A919-8DFF-421B-BFAC-78B19C0F69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Cargado
</t>
      </text>
    </comment>
    <comment ref="E520" authorId="19" shapeId="0" xr:uid="{923D3937-036A-4E96-AD5D-D15468508454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94129473
FLEXITANK
INSULAR EN MERSAN
RETIRADO: 16/02</t>
      </text>
    </comment>
    <comment ref="E521" authorId="20" shapeId="0" xr:uid="{BE244A84-648A-45B4-96AC-D7C5FA660EA5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SNG0492236
RETIRADO: 17/02</t>
      </text>
    </comment>
    <comment ref="E522" authorId="21" shapeId="0" xr:uid="{ACFDF1D6-206B-42D4-AF46-58E1EA4866A6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SNG0494290
RETIRADO: 17/02</t>
      </text>
    </comment>
    <comment ref="E557" authorId="22" shapeId="0" xr:uid="{4AFBB315-F307-454D-B7DC-2C45ADB24220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SNG0494800</t>
      </text>
    </comment>
    <comment ref="E558" authorId="23" shapeId="0" xr:uid="{68EAA6CC-6BE8-4368-99BF-D3C1CD3FF28F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SNG0494305</t>
      </text>
    </comment>
    <comment ref="E663" authorId="24" shapeId="0" xr:uid="{4654C36E-443D-40CA-B7A5-A0579A737D55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6444306650
INSULADO EN PLANTA</t>
      </text>
    </comment>
    <comment ref="E664" authorId="25" shapeId="0" xr:uid="{78A585F3-384B-4CA0-A17C-9F958CAF26E0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6444306650
INSULADO EN PLANTA</t>
      </text>
    </comment>
    <comment ref="E702" authorId="26" shapeId="0" xr:uid="{7490666F-35A6-48C1-BA6D-ED085981B69F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6444306650
INSULADO EN PLANTA</t>
      </text>
    </comment>
    <comment ref="E703" authorId="27" shapeId="0" xr:uid="{311B9E49-4D9F-4715-9743-6C0DE4B43443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6444306650
INSULADO EN PLANTA</t>
      </text>
    </comment>
    <comment ref="E704" authorId="28" shapeId="0" xr:uid="{FB8890AD-780F-4431-B41C-282CDF4D6A2F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Booking: 6444306650
INSULADO EN PLANTA</t>
      </text>
    </comment>
    <comment ref="F1150" authorId="29" shapeId="0" xr:uid="{C3694D7C-86C7-4833-B2E1-12FB3CDFDE15}">
      <text>
        <t>[Threaded comment]
Your version of Excel allows you to read this threaded comment; however, any edits to it will get removed if the file is opened in a newer version of Excel. Learn more: https://go.microsoft.com/fwlink/?linkid=870924
Comment:
    -1 DIA DE ALMACENAJE</t>
      </text>
    </comment>
    <comment ref="Y1384" authorId="30" shapeId="0" xr:uid="{F745D356-680F-4005-A495-8D2AAB484A55}">
      <text>
        <r>
          <rPr>
            <sz val="11"/>
            <color theme="1"/>
            <rFont val="Calibri"/>
            <family val="2"/>
            <scheme val="minor"/>
          </rPr>
          <t xml:space="preserve">CLIENTE AVISÓ A LAS 9:00 HORAS 19/03 QUE NO LOS IBAN A CARGAR
</t>
        </r>
      </text>
    </comment>
    <comment ref="Y1386" authorId="30" shapeId="0" xr:uid="{2CC89F3E-D78A-4A25-8411-B2E93452A145}">
      <text>
        <r>
          <rPr>
            <sz val="11"/>
            <color theme="1"/>
            <rFont val="Calibri"/>
            <family val="2"/>
            <scheme val="minor"/>
          </rPr>
          <t xml:space="preserve">CLIENTE AVISÓ A LAS 9:00 HORAS 19/03 QUE NO LOS IBAN A CARGAR
</t>
        </r>
      </text>
    </comment>
    <comment ref="F1570" authorId="31" shapeId="0" xr:uid="{465BE3CE-9681-45D3-AD5E-193B8494D930}">
      <text>
        <r>
          <rPr>
            <sz val="11"/>
            <color theme="1"/>
            <rFont val="Calibri"/>
            <family val="2"/>
            <scheme val="minor"/>
          </rPr>
          <t xml:space="preserve">  -1 dia de almacenaje
</t>
        </r>
      </text>
    </comment>
    <comment ref="F1591" authorId="31" shapeId="0" xr:uid="{DAE4F719-63B8-4C99-822F-1EA2C3D44A44}">
      <text>
        <r>
          <rPr>
            <sz val="11"/>
            <color theme="1"/>
            <rFont val="Calibri"/>
            <family val="2"/>
            <scheme val="minor"/>
          </rPr>
          <t xml:space="preserve">  -2 dias de almacenaje
</t>
        </r>
      </text>
    </comment>
    <comment ref="F1592" authorId="31" shapeId="0" xr:uid="{55A586DF-D86C-4F23-A66F-03B80AC0D929}">
      <text>
        <r>
          <rPr>
            <sz val="11"/>
            <color theme="1"/>
            <rFont val="Calibri"/>
            <family val="2"/>
            <scheme val="minor"/>
          </rPr>
          <t xml:space="preserve">  -1 dia de almacenaje
</t>
        </r>
      </text>
    </comment>
    <comment ref="F1593" authorId="31" shapeId="0" xr:uid="{0AC2D82F-2A80-4169-A34A-6FB25F69BB09}">
      <text>
        <r>
          <rPr>
            <sz val="11"/>
            <color theme="1"/>
            <rFont val="Calibri"/>
            <family val="2"/>
            <scheme val="minor"/>
          </rPr>
          <t xml:space="preserve">  -1 día de almacenaje
</t>
        </r>
      </text>
    </comment>
    <comment ref="F1594" authorId="31" shapeId="0" xr:uid="{EA6EB30E-D172-47C4-B9ED-58C0940A5E56}">
      <text>
        <r>
          <rPr>
            <sz val="11"/>
            <color theme="1"/>
            <rFont val="Calibri"/>
            <family val="2"/>
            <scheme val="minor"/>
          </rPr>
          <t xml:space="preserve">   -1 día de almacenaje
</t>
        </r>
      </text>
    </comment>
    <comment ref="F1660" authorId="31" shapeId="0" xr:uid="{990A9A16-F9D1-422C-85E7-1E29E4368742}">
      <text>
        <r>
          <rPr>
            <sz val="11"/>
            <color theme="1"/>
            <rFont val="Calibri"/>
            <family val="2"/>
            <scheme val="minor"/>
          </rPr>
          <t xml:space="preserve">  -2 DIAS DE ALMACENAJE
</t>
        </r>
      </text>
    </comment>
    <comment ref="F1661" authorId="31" shapeId="0" xr:uid="{9C65920F-2C24-4CD1-B265-56697AB377AC}">
      <text>
        <r>
          <rPr>
            <sz val="11"/>
            <color theme="1"/>
            <rFont val="Calibri"/>
            <family val="2"/>
            <scheme val="minor"/>
          </rPr>
          <t xml:space="preserve">  -1 DIA DE ALMACENAJE
</t>
        </r>
      </text>
    </comment>
    <comment ref="F1662" authorId="31" shapeId="0" xr:uid="{6347851D-3645-49A5-899F-4AEDB4A47515}">
      <text>
        <r>
          <rPr>
            <sz val="11"/>
            <color theme="1"/>
            <rFont val="Calibri"/>
            <family val="2"/>
            <scheme val="minor"/>
          </rPr>
          <t xml:space="preserve"> -1 DIA DE ALMACENAJE
</t>
        </r>
      </text>
    </comment>
    <comment ref="Y1671" authorId="30" shapeId="0" xr:uid="{C5D0A187-AAC8-4389-88D2-8F5BB28F4F27}">
      <text>
        <r>
          <rPr>
            <sz val="11"/>
            <color theme="1"/>
            <rFont val="Calibri"/>
            <family val="2"/>
            <scheme val="minor"/>
          </rPr>
          <t>Moira Silva:
NO HA SALIDO DE PUERTO</t>
        </r>
      </text>
    </comment>
    <comment ref="Y1672" authorId="30" shapeId="0" xr:uid="{5984DA68-5B80-4A2F-9D06-E7F2F8CB6FB0}">
      <text>
        <r>
          <rPr>
            <sz val="11"/>
            <color theme="1"/>
            <rFont val="Calibri"/>
            <family val="2"/>
            <scheme val="minor"/>
          </rPr>
          <t>Moira Silva:
NO HA SALIDO DE PUERTO</t>
        </r>
      </text>
    </comment>
    <comment ref="F1717" authorId="31" shapeId="0" xr:uid="{156F8528-E008-438D-8979-738C9D0BCFFE}">
      <text>
        <r>
          <rPr>
            <sz val="11"/>
            <color theme="1"/>
            <rFont val="Calibri"/>
            <family val="2"/>
            <scheme val="minor"/>
          </rPr>
          <t xml:space="preserve">  -2 DIAS DE ALMACENAJE
</t>
        </r>
      </text>
    </comment>
    <comment ref="F1718" authorId="31" shapeId="0" xr:uid="{6BA16E14-7CE9-43E5-A57A-B1DF658C5024}">
      <text>
        <r>
          <rPr>
            <sz val="11"/>
            <color theme="1"/>
            <rFont val="Calibri"/>
            <family val="2"/>
            <scheme val="minor"/>
          </rPr>
          <t xml:space="preserve">  -1 DIA DE ALMACENAJE
</t>
        </r>
      </text>
    </comment>
    <comment ref="F1719" authorId="31" shapeId="0" xr:uid="{54A36DF8-CB6B-4CA4-B9D7-0AE97D14842B}">
      <text>
        <r>
          <rPr>
            <sz val="11"/>
            <color theme="1"/>
            <rFont val="Calibri"/>
            <family val="2"/>
            <scheme val="minor"/>
          </rPr>
          <t xml:space="preserve"> -1 DIA DE ALMACENAJE
</t>
        </r>
      </text>
    </comment>
    <comment ref="F1739" authorId="31" shapeId="0" xr:uid="{6CEF8A2B-F09D-4606-B650-C7C8DFA003C2}">
      <text>
        <r>
          <rPr>
            <sz val="11"/>
            <color theme="1"/>
            <rFont val="Calibri"/>
            <family val="2"/>
            <scheme val="minor"/>
          </rPr>
          <t xml:space="preserve">   -1 dia de almacenaje
</t>
        </r>
      </text>
    </comment>
    <comment ref="F1742" authorId="31" shapeId="0" xr:uid="{2AEC30EC-1EDE-4B73-85CC-82D3169BC949}">
      <text>
        <r>
          <rPr>
            <sz val="11"/>
            <color theme="1"/>
            <rFont val="Calibri"/>
            <family val="2"/>
            <scheme val="minor"/>
          </rPr>
          <t xml:space="preserve"> -2 dias de almacenaje
</t>
        </r>
      </text>
    </comment>
    <comment ref="F2277" authorId="32" shapeId="0" xr:uid="{1DFE2B27-3219-4933-8842-FBBC29CA71F4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ALMACENAJE</t>
      </text>
    </comment>
    <comment ref="F2299" authorId="33" shapeId="0" xr:uid="{D9408ECF-E23D-43CB-B1E3-B5780EBF322D}">
      <text>
        <t>[Threaded comment]
Your version of Excel allows you to read this threaded comment; however, any edits to it will get removed if the file is opened in a newer version of Excel. Learn more: https://go.microsoft.com/fwlink/?linkid=870924
Comment:
    -1 dia de almacenaje</t>
      </text>
    </comment>
    <comment ref="F2549" authorId="34" shapeId="0" xr:uid="{76FC5958-52C6-4B96-B285-29817D09E0D9}">
      <text>
        <r>
          <rPr>
            <sz val="11"/>
            <color theme="1"/>
            <rFont val="Calibri"/>
            <family val="2"/>
            <scheme val="minor"/>
          </rPr>
          <t xml:space="preserve">Hernan Droguet:
</t>
        </r>
      </text>
    </comment>
  </commentList>
</comments>
</file>

<file path=xl/sharedStrings.xml><?xml version="1.0" encoding="utf-8"?>
<sst xmlns="http://schemas.openxmlformats.org/spreadsheetml/2006/main" count="44295" uniqueCount="7074">
  <si>
    <t>ID</t>
  </si>
  <si>
    <t>Nº</t>
  </si>
  <si>
    <t>CLIENTE</t>
  </si>
  <si>
    <t>OPERACIÓN</t>
  </si>
  <si>
    <t>DESPACHO</t>
  </si>
  <si>
    <t>CONTENEDOR</t>
  </si>
  <si>
    <t>TIPO</t>
  </si>
  <si>
    <t>PESO</t>
  </si>
  <si>
    <t>LUGAR RETIRO</t>
  </si>
  <si>
    <t>FECHA ENTREGA</t>
  </si>
  <si>
    <t>HORA ENTREGA</t>
  </si>
  <si>
    <t>Ubicación Vacio</t>
  </si>
  <si>
    <t>CONDUCTOR</t>
  </si>
  <si>
    <t>CONTACTO</t>
  </si>
  <si>
    <t>EQUIPO</t>
  </si>
  <si>
    <t>Rampla</t>
  </si>
  <si>
    <t>Dirección Entrega</t>
  </si>
  <si>
    <t xml:space="preserve">DEPOSITO DEVOLUCION </t>
  </si>
  <si>
    <t>Conductor Devolución</t>
  </si>
  <si>
    <t>Equipo Devolución</t>
  </si>
  <si>
    <t>Fecha devolución</t>
  </si>
  <si>
    <t>Estado Devolución</t>
  </si>
  <si>
    <t>FOLIO</t>
  </si>
  <si>
    <t>NOTA</t>
  </si>
  <si>
    <t>Estado de entrega</t>
  </si>
  <si>
    <t>RC_NE</t>
  </si>
  <si>
    <t>Hora Real Entrega</t>
  </si>
  <si>
    <t>Hora Salida</t>
  </si>
  <si>
    <t>Fecha Real Entrega</t>
  </si>
  <si>
    <t>OTD</t>
  </si>
  <si>
    <t>Validador</t>
  </si>
  <si>
    <t>Mensaje</t>
  </si>
  <si>
    <t>Link</t>
  </si>
  <si>
    <t>Validador2</t>
  </si>
  <si>
    <t>Op</t>
  </si>
  <si>
    <t>VAL</t>
  </si>
  <si>
    <t>Concat</t>
  </si>
  <si>
    <t>URL</t>
  </si>
  <si>
    <t>EL CONTAINER SPA</t>
  </si>
  <si>
    <t>IMPO</t>
  </si>
  <si>
    <t>CAAU4530857</t>
  </si>
  <si>
    <t>40 HC</t>
  </si>
  <si>
    <t>FRAGUA</t>
  </si>
  <si>
    <t>ALCA SPA</t>
  </si>
  <si>
    <t>CGMU5741499</t>
  </si>
  <si>
    <t>SAMUEL SALAS</t>
  </si>
  <si>
    <t>THYG-63</t>
  </si>
  <si>
    <t>BERNARDO O"HIGGINS 158 COLINA</t>
  </si>
  <si>
    <t>CIS</t>
  </si>
  <si>
    <t>ENTREGADO</t>
  </si>
  <si>
    <t>SEGU9527603</t>
  </si>
  <si>
    <t>HELBERTH CASTRO</t>
  </si>
  <si>
    <t>RFZW-96</t>
  </si>
  <si>
    <t>HLBU9689467</t>
  </si>
  <si>
    <t>40 RF</t>
  </si>
  <si>
    <t>RODRIGO AÑAZCO</t>
  </si>
  <si>
    <t>LGGR-14</t>
  </si>
  <si>
    <t>Camino del Cerro 4868 Huechuraba</t>
  </si>
  <si>
    <t>DYC VALP</t>
  </si>
  <si>
    <t>CGMU5298919</t>
  </si>
  <si>
    <t>FELIPE CATALAN</t>
  </si>
  <si>
    <t>RRVF-72</t>
  </si>
  <si>
    <t>BATERIAS TUBULAR S.A.</t>
  </si>
  <si>
    <t>FTAU2361050</t>
  </si>
  <si>
    <t>20 DV</t>
  </si>
  <si>
    <t>31/01 - 11:14</t>
  </si>
  <si>
    <t>DANIEL GOMEZ</t>
  </si>
  <si>
    <t>LPYG-89</t>
  </si>
  <si>
    <t>AV. CHENA PONIENTE 12624, SAN BERNARDO</t>
  </si>
  <si>
    <t>DYC SAI</t>
  </si>
  <si>
    <t>BEAU4281752</t>
  </si>
  <si>
    <t>31/01 - 9:16</t>
  </si>
  <si>
    <t>JUAN SALINAS</t>
  </si>
  <si>
    <t>HSWP-41</t>
  </si>
  <si>
    <t>MEDLOG SAI</t>
  </si>
  <si>
    <t>BAYONA SPA</t>
  </si>
  <si>
    <t>CMAU7238042</t>
  </si>
  <si>
    <t>ROBERTO CARREÑO</t>
  </si>
  <si>
    <t>RVFP-32</t>
  </si>
  <si>
    <t xml:space="preserve"> BOULEVAR 1313 BODENOR FLEX CENTER ENEA, PUDAHUEL</t>
  </si>
  <si>
    <t>297771 </t>
  </si>
  <si>
    <t>UETU7315402</t>
  </si>
  <si>
    <t>JUAN BARRAZA</t>
  </si>
  <si>
    <t>LFHK-35</t>
  </si>
  <si>
    <t>CANONTEX</t>
  </si>
  <si>
    <t>TCLU6542028</t>
  </si>
  <si>
    <t>JAIME PINTO YAÑEZ</t>
  </si>
  <si>
    <t>LPYG-88</t>
  </si>
  <si>
    <t>Patricia Viñuela N°334, Lampa (BODEGA MPR)</t>
  </si>
  <si>
    <t>FFAU7478843</t>
  </si>
  <si>
    <t>JAVIER LOPEZ</t>
  </si>
  <si>
    <t>TRKJ-63</t>
  </si>
  <si>
    <t>Patricia Viñuela N°334, Lampa (BODEGA CDC)</t>
  </si>
  <si>
    <t>CONTOPSA VALP</t>
  </si>
  <si>
    <t>COMERCIAL E INDUSTRIAL PLASTICOS HOFFENS S.A.</t>
  </si>
  <si>
    <t>ONEU6023062</t>
  </si>
  <si>
    <t>31/01 - 01:10</t>
  </si>
  <si>
    <t>JORGE CARDENAS</t>
  </si>
  <si>
    <t>KBKZ-28</t>
  </si>
  <si>
    <t>Hoffens: Camino Lonquén 10.707, Maipú</t>
  </si>
  <si>
    <t>SITRANS VALP</t>
  </si>
  <si>
    <t>COMERCIAL PICHARA SPA</t>
  </si>
  <si>
    <t>MSNU3058984</t>
  </si>
  <si>
    <t>30/01 - 18:00</t>
  </si>
  <si>
    <t>JORGE PACHECO PLAZA</t>
  </si>
  <si>
    <t>LPYJ-43</t>
  </si>
  <si>
    <t>Olivo 672, Recoleta</t>
  </si>
  <si>
    <t>MSBU1457587</t>
  </si>
  <si>
    <t>30/01 - 18:04</t>
  </si>
  <si>
    <t>Olivo 740, Recoleta</t>
  </si>
  <si>
    <t>COMERCIAL SANDOVAL E HIJOS LTDA</t>
  </si>
  <si>
    <t>HLBU9864873</t>
  </si>
  <si>
    <t>DANNY CARREÑO</t>
  </si>
  <si>
    <t>SANTA ISABEL 370; LAMPA</t>
  </si>
  <si>
    <t>FLEX EQUIPOS DE DESCANSO CHILE</t>
  </si>
  <si>
    <t>MRSU7190634</t>
  </si>
  <si>
    <t>30/01 - 12:09</t>
  </si>
  <si>
    <t>RUBEN YAÑEZ</t>
  </si>
  <si>
    <t>RRVF-71</t>
  </si>
  <si>
    <t>MERSAN (José Joaquín Prieto 9001, Lo Espejo. Bodegas: 7-8-9-10-15-16-17-18)</t>
  </si>
  <si>
    <t>-</t>
  </si>
  <si>
    <t>GREENEX SPA</t>
  </si>
  <si>
    <t>EXPO</t>
  </si>
  <si>
    <t>Booking: SNG0492506</t>
  </si>
  <si>
    <t>AMCU9392271</t>
  </si>
  <si>
    <t>EXPORTACION</t>
  </si>
  <si>
    <t>GABRIEL SALAS</t>
  </si>
  <si>
    <t>RFZW-98</t>
  </si>
  <si>
    <t>CONSOLIDADO: PLANTA GREENEX - AV.O'HIGGINS 740, CODEGUA / EMBARQUE: STI</t>
  </si>
  <si>
    <t>RETIRO VACIO: AGUNSA SAI</t>
  </si>
  <si>
    <t>HORTIFRUT</t>
  </si>
  <si>
    <t>booking: 12089088</t>
  </si>
  <si>
    <t>HLBU9428740</t>
  </si>
  <si>
    <t>ANTONIO ALCARAZ</t>
  </si>
  <si>
    <t>PFVJ-33</t>
  </si>
  <si>
    <t>CONSOLIDADO: VIRQUENCO / EMBARQUE: SAI</t>
  </si>
  <si>
    <t>RETIRO VACIO: DYC SAI</t>
  </si>
  <si>
    <t>booking: SRC260001015</t>
  </si>
  <si>
    <t>FDDU2543588</t>
  </si>
  <si>
    <t>JUAN ESPINOZA</t>
  </si>
  <si>
    <t>LGGR-15</t>
  </si>
  <si>
    <t>CONSOLIDADO: CARRERA 695, GORBEA - PLANTA HORTIFRUT GORBEA / EMBARQUE: VALP</t>
  </si>
  <si>
    <t>RETIRO VACIO: AGUNSA VALP</t>
  </si>
  <si>
    <t>HLBU9181199</t>
  </si>
  <si>
    <t>JOSE ROJAS</t>
  </si>
  <si>
    <t>TSYB-23</t>
  </si>
  <si>
    <t>HLBU9265140</t>
  </si>
  <si>
    <t>JULIO CATALAN</t>
  </si>
  <si>
    <t>TSYB-22</t>
  </si>
  <si>
    <t>IMPORTADORA MIDEA CARRIER CHILE LTDA</t>
  </si>
  <si>
    <t>TIIU6476679</t>
  </si>
  <si>
    <t>JOSE SALAZAR</t>
  </si>
  <si>
    <t>TRKJ-65</t>
  </si>
  <si>
    <t xml:space="preserve">BOD. MIEA AGURTO - PUERTO MADERO 9710, BOD. E13; PUDAHUEL </t>
  </si>
  <si>
    <t>TCLU1522380</t>
  </si>
  <si>
    <t>GERLINDHER BERNUY</t>
  </si>
  <si>
    <t>RLGL-23</t>
  </si>
  <si>
    <t>GAOU6814495</t>
  </si>
  <si>
    <t>SEBASTIAN CUETO</t>
  </si>
  <si>
    <t>THYG-62</t>
  </si>
  <si>
    <t>TLLU4316890</t>
  </si>
  <si>
    <t>CHARLES DIAZ</t>
  </si>
  <si>
    <t>RVFP-35</t>
  </si>
  <si>
    <t>TRHU7873593</t>
  </si>
  <si>
    <t>JUAN SANHUEZA</t>
  </si>
  <si>
    <t>LGGR-16</t>
  </si>
  <si>
    <t>IMPORTADORA Y COMERCIALIZADORA BZ SPA</t>
  </si>
  <si>
    <t>MSMU5843771</t>
  </si>
  <si>
    <t>PuertoMadero 9710, Bodega X36. Pudahuel</t>
  </si>
  <si>
    <t>MEDLOG STGO</t>
  </si>
  <si>
    <t>MEDU7395250</t>
  </si>
  <si>
    <t>MAIPU</t>
  </si>
  <si>
    <t>JESUS GUTIERREZ</t>
  </si>
  <si>
    <t>KPBC-56</t>
  </si>
  <si>
    <t>CAIU4870171</t>
  </si>
  <si>
    <t>40 FR</t>
  </si>
  <si>
    <t>IVAN VASQUEZ URBINA</t>
  </si>
  <si>
    <t>LGGR-12</t>
  </si>
  <si>
    <t>INVERSIERRA S A</t>
  </si>
  <si>
    <t>OTPU6351111</t>
  </si>
  <si>
    <t>PEDRO FERREIRA</t>
  </si>
  <si>
    <t>KXTW-11</t>
  </si>
  <si>
    <t>HUECHURABA</t>
  </si>
  <si>
    <t>SITRANS SAI</t>
  </si>
  <si>
    <t>MSNU5209930</t>
  </si>
  <si>
    <t>ALCATRANS</t>
  </si>
  <si>
    <t>PENDIENTE</t>
  </si>
  <si>
    <t>FUERA DE HORARIO / REPROGRAMADO</t>
  </si>
  <si>
    <t>LAMAIGNERE CHILE S.A.</t>
  </si>
  <si>
    <t>CMAU5538713</t>
  </si>
  <si>
    <t xml:space="preserve">AV. MARTA OSSA RUIZ 601 (CAMINO CASAS VIEJAS); MAIPU </t>
  </si>
  <si>
    <t>CAAU6267586</t>
  </si>
  <si>
    <t xml:space="preserve">JUAN SAAVEDRA </t>
  </si>
  <si>
    <t>ECMU5095006</t>
  </si>
  <si>
    <t>FFAU3979718</t>
  </si>
  <si>
    <t>MEDLOG VALP</t>
  </si>
  <si>
    <t>LANCO &amp; HARRIS SURAMERICA SPA</t>
  </si>
  <si>
    <t>TCLU4706185</t>
  </si>
  <si>
    <t>30/01 - 10:50</t>
  </si>
  <si>
    <t>OSCAR GALAZ MORALES</t>
  </si>
  <si>
    <t>KBKZ-27</t>
  </si>
  <si>
    <t>CALLE CHORRILLOS 1 PARC.19B, LAMPA</t>
  </si>
  <si>
    <t>ONEU2730874</t>
  </si>
  <si>
    <t>KPBC-57</t>
  </si>
  <si>
    <t>OXIQUIM S A</t>
  </si>
  <si>
    <t>ZCSU7489526</t>
  </si>
  <si>
    <t>30/01 - 16:00</t>
  </si>
  <si>
    <t xml:space="preserve">CAÑAVERAL 901; QUILICURA </t>
  </si>
  <si>
    <t>AGUNSA ALCATRANS</t>
  </si>
  <si>
    <t>MSDU6166318</t>
  </si>
  <si>
    <t>30/01 - 21:10</t>
  </si>
  <si>
    <t>JOSE AGUILAR</t>
  </si>
  <si>
    <t>TSYB-25</t>
  </si>
  <si>
    <t>PTM CHILE LTDA</t>
  </si>
  <si>
    <t>UACU5939642</t>
  </si>
  <si>
    <t>CARLOS ALBERTO DIAZ</t>
  </si>
  <si>
    <t>RVFP-33</t>
  </si>
  <si>
    <t>Issa Pichara 830, Bodega 5D, renca</t>
  </si>
  <si>
    <t>CONTOPSA SAI</t>
  </si>
  <si>
    <t>RENDIC S.A.</t>
  </si>
  <si>
    <t>FANU1104109</t>
  </si>
  <si>
    <t xml:space="preserve">JOSE VENEGAS </t>
  </si>
  <si>
    <t>RRVF-70</t>
  </si>
  <si>
    <t>CAMINO A CORONEL KM. 11 N°6060, MEGACENTRO 2, SAN PEDRO DE LA PAZ</t>
  </si>
  <si>
    <t>MEDU4854757</t>
  </si>
  <si>
    <t>OSCAR SANCHEZ</t>
  </si>
  <si>
    <t>PFVJ-36</t>
  </si>
  <si>
    <t>PARCELA 109 A COQUIMBO</t>
  </si>
  <si>
    <t>CMAU6200628</t>
  </si>
  <si>
    <t>Avenida Miraflores 9700-Bodega 4C, PUDAHUEL</t>
  </si>
  <si>
    <t>SISTEMAS HIDRAULICOS E INDUSTRIALES BALFLEX CHILE</t>
  </si>
  <si>
    <t>MRKU0784694</t>
  </si>
  <si>
    <t>30/01 - 14:00</t>
  </si>
  <si>
    <t>GUSTAVO VEGA ARAYA</t>
  </si>
  <si>
    <t>KKWG-93</t>
  </si>
  <si>
    <t>SANTA ADELA 10120 MAIPU</t>
  </si>
  <si>
    <t>SOCIEDAD COMERCIAL MARBEN PETS LTDA</t>
  </si>
  <si>
    <t>SEGU2135046</t>
  </si>
  <si>
    <t>CARRETERA GENERAL SAN MARTIN 8250 BODEGA A 21 QUILICURA</t>
  </si>
  <si>
    <t>SUPERMERCADO DEL NEUMATICO LTDA</t>
  </si>
  <si>
    <t>HASU4281221</t>
  </si>
  <si>
    <t>PEDRO JOSE CARRILLO</t>
  </si>
  <si>
    <t>HLGX-83</t>
  </si>
  <si>
    <t>VELASQUEZ</t>
  </si>
  <si>
    <t>VILLAR HERMANOS S.A.</t>
  </si>
  <si>
    <t>TCLU3844430</t>
  </si>
  <si>
    <t>31/01 - 14:51</t>
  </si>
  <si>
    <t>IVAN VASQUEZ FERNANDEZ</t>
  </si>
  <si>
    <t>RKLF-60</t>
  </si>
  <si>
    <t>SALAR DE ATACAMA 1330, PUDAHUEL</t>
  </si>
  <si>
    <t>AGUNSA VALP</t>
  </si>
  <si>
    <t>TIIU2925771</t>
  </si>
  <si>
    <t>30/01 - 14:18</t>
  </si>
  <si>
    <t>RVFP-31</t>
  </si>
  <si>
    <t>A R G TRAILERS SPA</t>
  </si>
  <si>
    <t>TCNU3850894</t>
  </si>
  <si>
    <t>03/02 - 10:04</t>
  </si>
  <si>
    <t>GOREN - LA PRIMAVERA  361;  LAMPA</t>
  </si>
  <si>
    <t>ALMAKILA SPA</t>
  </si>
  <si>
    <t>MNBU0123436</t>
  </si>
  <si>
    <t>ANTILLANCA SUR 586 PUDAHUEL</t>
  </si>
  <si>
    <t xml:space="preserve">CONTOPSA SAI </t>
  </si>
  <si>
    <t>MNBU3780326</t>
  </si>
  <si>
    <t>BARCEL CHILE S.A.</t>
  </si>
  <si>
    <t>HAMU3709801</t>
  </si>
  <si>
    <t>AGUNSA - La montaña 1550, Quilicura (Ingreso por portería A) </t>
  </si>
  <si>
    <t>SAAM RENCA</t>
  </si>
  <si>
    <t>HAMU3983730</t>
  </si>
  <si>
    <t>HAMU2034072</t>
  </si>
  <si>
    <t>297511/297512</t>
  </si>
  <si>
    <t>MSDU8296917</t>
  </si>
  <si>
    <t>4 DESCARGADORES</t>
  </si>
  <si>
    <t>CMAU4472099</t>
  </si>
  <si>
    <t>GERARDO GALAZ</t>
  </si>
  <si>
    <t>LFHK-36</t>
  </si>
  <si>
    <t>COMERCIAL CANADA SPA</t>
  </si>
  <si>
    <t>AXIU6111306</t>
  </si>
  <si>
    <t>02/02 - 21:17</t>
  </si>
  <si>
    <t>CGMU5130289</t>
  </si>
  <si>
    <t>02/02 - 21:14</t>
  </si>
  <si>
    <t>AGUNSA SAI</t>
  </si>
  <si>
    <t>TTNU8055369</t>
  </si>
  <si>
    <t>02/02 - 21:20</t>
  </si>
  <si>
    <t>COMERCIAL ESCOCIA LTDA</t>
  </si>
  <si>
    <t>temu4221290</t>
  </si>
  <si>
    <t>RRVF-73</t>
  </si>
  <si>
    <t>LO ERRAZURIZ 926 CERRILLOS</t>
  </si>
  <si>
    <t>oneu3189980</t>
  </si>
  <si>
    <t>COMERCIAL SEA GARDEN SPA</t>
  </si>
  <si>
    <t>OTPU6652178</t>
  </si>
  <si>
    <t>DIRECTO</t>
  </si>
  <si>
    <t>LOS MAITENES PONIENTE 1332; PUDAHUEL</t>
  </si>
  <si>
    <t>FASSI CHILE S.A.</t>
  </si>
  <si>
    <t>HLBU8328747</t>
  </si>
  <si>
    <t>40 OT</t>
  </si>
  <si>
    <t>02/01 - 13:26</t>
  </si>
  <si>
    <t>CARLOS AGUILAR</t>
  </si>
  <si>
    <t>TRKJ-66</t>
  </si>
  <si>
    <t>BARRON VIEYRA 10-A COLINA</t>
  </si>
  <si>
    <t>TCKU6627473</t>
  </si>
  <si>
    <t>ANDRES PULGAR</t>
  </si>
  <si>
    <t>RHDV-66</t>
  </si>
  <si>
    <t xml:space="preserve">GRAYSON GROUP </t>
  </si>
  <si>
    <t>HAMU2826125</t>
  </si>
  <si>
    <t xml:space="preserve">Avda. Presidente Eduardo Frei Montalva 7050 bodega 5, Quilicura </t>
  </si>
  <si>
    <t>FSCU7107375</t>
  </si>
  <si>
    <t>02/02 - 11:10</t>
  </si>
  <si>
    <t>FDDU2543931</t>
  </si>
  <si>
    <t>FRANCISCO SEPULVEDA</t>
  </si>
  <si>
    <t>RFZW-97</t>
  </si>
  <si>
    <t>CMAU5895259</t>
  </si>
  <si>
    <t>m5893843</t>
  </si>
  <si>
    <t>CMAU4273878</t>
  </si>
  <si>
    <t>MIGUEL CACERES LOYOLA</t>
  </si>
  <si>
    <t>LXCB-59</t>
  </si>
  <si>
    <t>m7979818</t>
  </si>
  <si>
    <t>APHU7039171</t>
  </si>
  <si>
    <t>m7974670</t>
  </si>
  <si>
    <t>TRHU8609672</t>
  </si>
  <si>
    <t>HECTOR GONZALEZ</t>
  </si>
  <si>
    <t>RLGL-22</t>
  </si>
  <si>
    <t>cndk87645ca</t>
  </si>
  <si>
    <t>TCNU6554031</t>
  </si>
  <si>
    <t>cndk87655ca</t>
  </si>
  <si>
    <t>ECMU7645971</t>
  </si>
  <si>
    <t>JUAN CASTAÑEDA</t>
  </si>
  <si>
    <t>RKLF-61</t>
  </si>
  <si>
    <t>m7974661</t>
  </si>
  <si>
    <t>CMAU5235527</t>
  </si>
  <si>
    <t>m7973282</t>
  </si>
  <si>
    <t>SEGU4633921</t>
  </si>
  <si>
    <t>m7974562</t>
  </si>
  <si>
    <t>FDCU0600812</t>
  </si>
  <si>
    <t>cndl30386ca</t>
  </si>
  <si>
    <t>HLBU2307691</t>
  </si>
  <si>
    <t>RAMPLA CORTA</t>
  </si>
  <si>
    <t>SEGU4764515</t>
  </si>
  <si>
    <t>QUILICURA</t>
  </si>
  <si>
    <t>TIIU4544389</t>
  </si>
  <si>
    <t>SIMU2614503</t>
  </si>
  <si>
    <t>02/02-  21:19</t>
  </si>
  <si>
    <t>CRISTIAN ARAYA</t>
  </si>
  <si>
    <t>SHIPPER OWN</t>
  </si>
  <si>
    <t>RAMPLA QUEDO EN CLIENTE / DESCARGA MIERC.04-02</t>
  </si>
  <si>
    <t>TGCU2050334</t>
  </si>
  <si>
    <t>02/02 - 12:46</t>
  </si>
  <si>
    <t>NYKU9776611</t>
  </si>
  <si>
    <t xml:space="preserve">GUSTAVO BRIZUELA </t>
  </si>
  <si>
    <t>LPYJ-44</t>
  </si>
  <si>
    <t>MEDU5891375</t>
  </si>
  <si>
    <t>ONEU9138635</t>
  </si>
  <si>
    <t>CD LO AGUIRRE</t>
  </si>
  <si>
    <t>TIIU4302702</t>
  </si>
  <si>
    <t>CAAU8406757</t>
  </si>
  <si>
    <t>OERU4135805</t>
  </si>
  <si>
    <t>02/02 - 17:00</t>
  </si>
  <si>
    <t>PJBT-99</t>
  </si>
  <si>
    <t>AVDA EL VENSTIQUERO 1260,RENCA</t>
  </si>
  <si>
    <t>MEDU8869550</t>
  </si>
  <si>
    <t>CAAU2353979</t>
  </si>
  <si>
    <t>SUMINISTROS TELEFONICOS Y COMPUTACIONALES ESTEC LT</t>
  </si>
  <si>
    <t>MSDU8246393</t>
  </si>
  <si>
    <t>AVENIDA PEDRO DE VALDIVIA 5964, MACUL</t>
  </si>
  <si>
    <t>CMAU4671742</t>
  </si>
  <si>
    <t>PRSU8861909</t>
  </si>
  <si>
    <t>02/02 - 16:06</t>
  </si>
  <si>
    <t>CESAR VALDES</t>
  </si>
  <si>
    <t>PJBV-11</t>
  </si>
  <si>
    <t>APHU7235894</t>
  </si>
  <si>
    <t>03/02 - 20:22</t>
  </si>
  <si>
    <t>RVFP-34</t>
  </si>
  <si>
    <t>TIIU6306374</t>
  </si>
  <si>
    <t>03/02 - 13:37</t>
  </si>
  <si>
    <t>TCLU9594452</t>
  </si>
  <si>
    <t>03/02 - 9:24</t>
  </si>
  <si>
    <t>LAS GARZAS 851 QUILICURA, CD FRIO ICOFRUT</t>
  </si>
  <si>
    <t>DYC STGO</t>
  </si>
  <si>
    <t>SZLU9399825</t>
  </si>
  <si>
    <t>03/02 - 14:04</t>
  </si>
  <si>
    <t>EGSU5097060</t>
  </si>
  <si>
    <t>03/02 - 10:06</t>
  </si>
  <si>
    <t>Camino del Cerro 4768 Huechuraba</t>
  </si>
  <si>
    <t>FANU3645289</t>
  </si>
  <si>
    <t>HAMU4520216</t>
  </si>
  <si>
    <t>KXTW-12</t>
  </si>
  <si>
    <t>297584/297585</t>
  </si>
  <si>
    <t>MSMU4474200</t>
  </si>
  <si>
    <t>CGMU5288593</t>
  </si>
  <si>
    <t>03/02 - 13:59</t>
  </si>
  <si>
    <t>MARCELO PLAZA</t>
  </si>
  <si>
    <t>HDWS-32</t>
  </si>
  <si>
    <t>GESU9601368</t>
  </si>
  <si>
    <t>03/02 - 14:06</t>
  </si>
  <si>
    <t>CGMU6523130</t>
  </si>
  <si>
    <t>TRHU2738121</t>
  </si>
  <si>
    <t>03/02 - 16:15</t>
  </si>
  <si>
    <t>OLIVOS 672, RECOLETA</t>
  </si>
  <si>
    <t>IKSU2526049</t>
  </si>
  <si>
    <t>Pedro Jorquera 575, Pudahuel</t>
  </si>
  <si>
    <t>HAMU1491639</t>
  </si>
  <si>
    <t/>
  </si>
  <si>
    <t>SAN IGNACIO 951, QUILICURA</t>
  </si>
  <si>
    <t>SAAM VALP</t>
  </si>
  <si>
    <t>HLBU2479197</t>
  </si>
  <si>
    <t>UACU5654657</t>
  </si>
  <si>
    <t>HAUSTEK S.A</t>
  </si>
  <si>
    <t>MSDU7543376</t>
  </si>
  <si>
    <t>TUCAPEL 1545, LA PINTANA</t>
  </si>
  <si>
    <t>TCLU1851298</t>
  </si>
  <si>
    <t>TRHU8336686</t>
  </si>
  <si>
    <t>DRYU6084531</t>
  </si>
  <si>
    <t>TGCU5305146</t>
  </si>
  <si>
    <t>TLLU4930676</t>
  </si>
  <si>
    <t>TRHU7846480</t>
  </si>
  <si>
    <t>TGHU8155541</t>
  </si>
  <si>
    <t>MSMU5703091</t>
  </si>
  <si>
    <t>COLINA</t>
  </si>
  <si>
    <t>TGBU5663927</t>
  </si>
  <si>
    <t>INVERSIONES SOSA BOBADILLA SPA</t>
  </si>
  <si>
    <t>TXGU7492723</t>
  </si>
  <si>
    <t>03/02 - 20:39</t>
  </si>
  <si>
    <t xml:space="preserve">AV LO ESPEJO 02124 bodega E1 - SAN BERNARDO </t>
  </si>
  <si>
    <t>TGBU9299428</t>
  </si>
  <si>
    <t>CMAU8578134</t>
  </si>
  <si>
    <t>HAMU1290613</t>
  </si>
  <si>
    <t>CAIU4666954</t>
  </si>
  <si>
    <t>mrku7730935</t>
  </si>
  <si>
    <t>msku5707054</t>
  </si>
  <si>
    <t>EGSU3249987</t>
  </si>
  <si>
    <t>03/02 - 11:20</t>
  </si>
  <si>
    <t>TCKU2149078</t>
  </si>
  <si>
    <t>IMO 20</t>
  </si>
  <si>
    <t>EGSU2277840</t>
  </si>
  <si>
    <t>JOSE PLAZA</t>
  </si>
  <si>
    <t>TSYB-24</t>
  </si>
  <si>
    <t>OERU4082074</t>
  </si>
  <si>
    <t>CMAU7741740</t>
  </si>
  <si>
    <t>CXRU1501954</t>
  </si>
  <si>
    <t>MSDU5217787</t>
  </si>
  <si>
    <t>MSBU7345840</t>
  </si>
  <si>
    <t>ONEU9154580</t>
  </si>
  <si>
    <t xml:space="preserve">CD LO AGUIRRE </t>
  </si>
  <si>
    <t>TRHU5006660</t>
  </si>
  <si>
    <t>FRAGUA - BOD.PRINCIPAL (Parte trasera)</t>
  </si>
  <si>
    <t>OOCU8602176</t>
  </si>
  <si>
    <t>ONEU5116026</t>
  </si>
  <si>
    <t>SITRANS STGO</t>
  </si>
  <si>
    <t>TECNIKA S A</t>
  </si>
  <si>
    <t>CMAU9422260</t>
  </si>
  <si>
    <t>03/02 - 21:00</t>
  </si>
  <si>
    <t>Los Olivos 1270, Pudahuel</t>
  </si>
  <si>
    <t>TRHU8560762</t>
  </si>
  <si>
    <t>03/02 - 17:48</t>
  </si>
  <si>
    <t>CMAU7462160</t>
  </si>
  <si>
    <t>03/02 - 17:52</t>
  </si>
  <si>
    <t>YANY CABACH</t>
  </si>
  <si>
    <t>RAMPLA</t>
  </si>
  <si>
    <t>CAMINO INTERNACIONAL 5250, BOD. C13 - C14, VIÑA DEL MAR</t>
  </si>
  <si>
    <t>FTAU1445259</t>
  </si>
  <si>
    <t>CAIU7286290</t>
  </si>
  <si>
    <t>WHSU5865810</t>
  </si>
  <si>
    <t>WHSU8312531</t>
  </si>
  <si>
    <t>04/02 - 21.00</t>
  </si>
  <si>
    <t>MSMU1394055</t>
  </si>
  <si>
    <t>MSDU6126341</t>
  </si>
  <si>
    <t>40 DV</t>
  </si>
  <si>
    <t>CAAU6336650</t>
  </si>
  <si>
    <t xml:space="preserve">Patricia Viñuela N°334, Lampa (BODEGA MPR) </t>
  </si>
  <si>
    <t>TRIU8767455</t>
  </si>
  <si>
    <t>CGMU9390160</t>
  </si>
  <si>
    <t>COMERCIALIZADORA RGS</t>
  </si>
  <si>
    <t>WHSU8088925</t>
  </si>
  <si>
    <t>03/02 - 16:21</t>
  </si>
  <si>
    <t>ARGENTINA 1696; SAN RAMON</t>
  </si>
  <si>
    <t>ENERTIK CHILE SPA</t>
  </si>
  <si>
    <t>TGHU1905829</t>
  </si>
  <si>
    <t>BOD.PRINCESA - CARRETERA GRAL SAN MARTIN 7940, BOD. C2; QUILICURA</t>
  </si>
  <si>
    <t>Booking: 070ISA1222757</t>
  </si>
  <si>
    <t>TRIU8628819</t>
  </si>
  <si>
    <t>RETIRO VACIO: MEDLOG SAI</t>
  </si>
  <si>
    <t>EMBARCADO</t>
  </si>
  <si>
    <t>MSDU8483878</t>
  </si>
  <si>
    <t>TUCAPEL 1540, LA PINTANA</t>
  </si>
  <si>
    <t>IDEAL S A</t>
  </si>
  <si>
    <t>FFAU5934564</t>
  </si>
  <si>
    <t xml:space="preserve">Bodega Nutrabien, Av. Bernardo O´Higgins 3140 </t>
  </si>
  <si>
    <t>FSCU8259173</t>
  </si>
  <si>
    <t>GCXU6067339</t>
  </si>
  <si>
    <t>DRYU9632813</t>
  </si>
  <si>
    <t>TLLU7674921</t>
  </si>
  <si>
    <t>ECMU7326125</t>
  </si>
  <si>
    <t>GESU6103530</t>
  </si>
  <si>
    <t>MSMU4960840</t>
  </si>
  <si>
    <t>MSCU5138766</t>
  </si>
  <si>
    <t>SEGU5976334</t>
  </si>
  <si>
    <t>LARU SPA</t>
  </si>
  <si>
    <t>CMAU7152458</t>
  </si>
  <si>
    <t>LXCB-58</t>
  </si>
  <si>
    <t>Pdte Jorge Alessandri Rodríguez 11491, Bodega 48, San Bernardo</t>
  </si>
  <si>
    <t>Fono 941116332</t>
  </si>
  <si>
    <t>MOLYMETNOS S.A.</t>
  </si>
  <si>
    <t>HPCU4272949</t>
  </si>
  <si>
    <t>CAMINO NOS A LOS MORROS 590, SAN BERNARDO</t>
  </si>
  <si>
    <t>TIIU4547135</t>
  </si>
  <si>
    <t>MSDU8932623</t>
  </si>
  <si>
    <t>BEAU2007249</t>
  </si>
  <si>
    <t>04/02 - 12:20</t>
  </si>
  <si>
    <t>FRAGUA  - BOD.PRINCIPAL</t>
  </si>
  <si>
    <t>OOCU9605760</t>
  </si>
  <si>
    <t>UETU5715170</t>
  </si>
  <si>
    <t>HAMU4352914</t>
  </si>
  <si>
    <t>FCIU5680235</t>
  </si>
  <si>
    <t>TEMU9552388</t>
  </si>
  <si>
    <t>MSNU2600895</t>
  </si>
  <si>
    <t>WHLU2154510</t>
  </si>
  <si>
    <t>05/02 - 18:30</t>
  </si>
  <si>
    <t>HZPX-93</t>
  </si>
  <si>
    <t>ARESTI CHILE WINE S.A.</t>
  </si>
  <si>
    <t>F5158</t>
  </si>
  <si>
    <t>FFAU6655754</t>
  </si>
  <si>
    <t>CONSOLIDADO: BELLAVISTA S/N, RIO CLARO; BOD. HACIENDA ARESTI / EMBARQUE: SAI</t>
  </si>
  <si>
    <t>RETIRO VACIO:    DYC SAI</t>
  </si>
  <si>
    <t>STACKING: del 06/21 al 92/02 a las 15:00hrs.</t>
  </si>
  <si>
    <t>CONSOLIDANDO</t>
  </si>
  <si>
    <t>F5159</t>
  </si>
  <si>
    <t>TRHU4400534</t>
  </si>
  <si>
    <t>F5160</t>
  </si>
  <si>
    <t>OOCU9785045</t>
  </si>
  <si>
    <t>TRHU7887107</t>
  </si>
  <si>
    <t>MRSU4566610</t>
  </si>
  <si>
    <t xml:space="preserve">Patricia Viñuela N°185, Lampa (BODEGA CDC) </t>
  </si>
  <si>
    <t>CGMU6518005</t>
  </si>
  <si>
    <t>CAIU5512526</t>
  </si>
  <si>
    <t>WHSU8195986</t>
  </si>
  <si>
    <t>CSNU8744971</t>
  </si>
  <si>
    <t>SZLU9110932</t>
  </si>
  <si>
    <t>EMBARCANDO</t>
  </si>
  <si>
    <t>OOCU9246634</t>
  </si>
  <si>
    <t>Bodega Nutrabien, Av. Bernardo O´Higgins 3140</t>
  </si>
  <si>
    <t>TCNU1556155</t>
  </si>
  <si>
    <t>m4599061</t>
  </si>
  <si>
    <t>MSNU8498780</t>
  </si>
  <si>
    <t>BOD HITES</t>
  </si>
  <si>
    <t>fx40666674ca</t>
  </si>
  <si>
    <t>MSDU8186210</t>
  </si>
  <si>
    <t>fx40666675ca</t>
  </si>
  <si>
    <t>MSMU8276373</t>
  </si>
  <si>
    <t>fx40666684ca</t>
  </si>
  <si>
    <t>GD LISTA</t>
  </si>
  <si>
    <t>UETU4163610</t>
  </si>
  <si>
    <t>MINERA FLORIDA LTDA</t>
  </si>
  <si>
    <t>CAAU5443649</t>
  </si>
  <si>
    <t>KKWG-94</t>
  </si>
  <si>
    <t>CAMINO EL ASIENTO KM 7 ALHUE</t>
  </si>
  <si>
    <t>FELIPE VERA +569 8894 5397</t>
  </si>
  <si>
    <t>NICOMA</t>
  </si>
  <si>
    <t>FFAU5720264</t>
  </si>
  <si>
    <t>05/02 - 20:26</t>
  </si>
  <si>
    <t>SAN NICOLAS 860, BOD. 7; SAN MIGUEL</t>
  </si>
  <si>
    <t>HLBU1389566</t>
  </si>
  <si>
    <t>ISO 20</t>
  </si>
  <si>
    <t>RC SPA</t>
  </si>
  <si>
    <t>GESU6471677</t>
  </si>
  <si>
    <t>San Francisco de Asis Lago B, Parcela 27B, Colina</t>
  </si>
  <si>
    <t>6 DESCARGADORES</t>
  </si>
  <si>
    <t>TRHU4152211</t>
  </si>
  <si>
    <t>RITRAMA S.A.</t>
  </si>
  <si>
    <t>JESUS PINTO</t>
  </si>
  <si>
    <t>KBZD-17</t>
  </si>
  <si>
    <t>AV. TUPUNGATO 3420, PLACILLA</t>
  </si>
  <si>
    <t>JORGE ARAOS</t>
  </si>
  <si>
    <t>HTRJ-20</t>
  </si>
  <si>
    <t>TGBU3111003</t>
  </si>
  <si>
    <t>FRAGUA - BOD.PRINCIPAL</t>
  </si>
  <si>
    <t>CMAU4487057</t>
  </si>
  <si>
    <t>MSBU6656600</t>
  </si>
  <si>
    <t>APHU7037667</t>
  </si>
  <si>
    <t>TCNU2203091</t>
  </si>
  <si>
    <t>05/02 - 13:10</t>
  </si>
  <si>
    <t>AGUNSA GYP</t>
  </si>
  <si>
    <t>WURTH CHILE LTDA</t>
  </si>
  <si>
    <t>MRKU6579697</t>
  </si>
  <si>
    <t>SAN BERNARDO</t>
  </si>
  <si>
    <t>TLLU8879799</t>
  </si>
  <si>
    <t>IMO 40</t>
  </si>
  <si>
    <t>PADRE HURTADO</t>
  </si>
  <si>
    <t>CMAU0929910</t>
  </si>
  <si>
    <t>CMAU2410020</t>
  </si>
  <si>
    <t>CAIU7018404</t>
  </si>
  <si>
    <t>AMCU9399996</t>
  </si>
  <si>
    <t>06/02 - 17:07</t>
  </si>
  <si>
    <t>CGMU5249030</t>
  </si>
  <si>
    <t>06/02 - 17:32</t>
  </si>
  <si>
    <t>ECMU4930548</t>
  </si>
  <si>
    <t>r438128-1</t>
  </si>
  <si>
    <t>EMCU8765441</t>
  </si>
  <si>
    <t>emctgt7074</t>
  </si>
  <si>
    <t>CAAU8061399</t>
  </si>
  <si>
    <t>emctgu1394</t>
  </si>
  <si>
    <t>TCLU3758651</t>
  </si>
  <si>
    <t>FRAGUA - CARPAS BLANCAS</t>
  </si>
  <si>
    <t>TTNU1179542</t>
  </si>
  <si>
    <t>TRLU9647720</t>
  </si>
  <si>
    <t>CMAU0733358</t>
  </si>
  <si>
    <t>TCLU2953144</t>
  </si>
  <si>
    <t>CMAU3282047</t>
  </si>
  <si>
    <t>APZU3950794</t>
  </si>
  <si>
    <t>CMAU0526767</t>
  </si>
  <si>
    <t>CMAU0195885</t>
  </si>
  <si>
    <t>WHLU5742106</t>
  </si>
  <si>
    <t>TGHU0619625</t>
  </si>
  <si>
    <t>07/02 - 21:15</t>
  </si>
  <si>
    <t>TEMU9059540</t>
  </si>
  <si>
    <t>MSBU5275549</t>
  </si>
  <si>
    <t>07/02 - 10:00</t>
  </si>
  <si>
    <t>Olivo 672, RECOLETA</t>
  </si>
  <si>
    <t>CMAU7642584</t>
  </si>
  <si>
    <t>07/02 - 14:34</t>
  </si>
  <si>
    <t>Crucero Peralillo, Parcela 37, Lote 1, Lampa. (Bodegas de TW)</t>
  </si>
  <si>
    <t>HLBU9177943</t>
  </si>
  <si>
    <t>GD CLIENTE</t>
  </si>
  <si>
    <t>TXGU5452486</t>
  </si>
  <si>
    <t>ENVASES FLEXIPACK LTDA</t>
  </si>
  <si>
    <t>PCIU9537285</t>
  </si>
  <si>
    <t>06/02 - 16:32</t>
  </si>
  <si>
    <t>JORGE CACERES 720, LA CISTERNA</t>
  </si>
  <si>
    <t>MSDU8044520</t>
  </si>
  <si>
    <t>GENERACION SERVICIO Y ARRIENDO SPA</t>
  </si>
  <si>
    <t>CSNU7784938</t>
  </si>
  <si>
    <t>CORDILLERA 570, PUDAHUEL</t>
  </si>
  <si>
    <t>FCIU9779587</t>
  </si>
  <si>
    <t>OOLU9486415</t>
  </si>
  <si>
    <t>FFAU3191686</t>
  </si>
  <si>
    <t>FFAU3618660</t>
  </si>
  <si>
    <t>TRLU7192643</t>
  </si>
  <si>
    <t>m7968694</t>
  </si>
  <si>
    <t>EITU1317950</t>
  </si>
  <si>
    <t>emcvux5454</t>
  </si>
  <si>
    <t>GAOU6953361</t>
  </si>
  <si>
    <t>emctgs4554</t>
  </si>
  <si>
    <t>TIIU4043915</t>
  </si>
  <si>
    <t>emctgs4504</t>
  </si>
  <si>
    <t>UETU5623026</t>
  </si>
  <si>
    <t>MSMU4713069</t>
  </si>
  <si>
    <t>MSMU6970240</t>
  </si>
  <si>
    <t>FFAU4803852</t>
  </si>
  <si>
    <t>FCIU8688395</t>
  </si>
  <si>
    <t>TCNU1439760</t>
  </si>
  <si>
    <t>MSMU8418842</t>
  </si>
  <si>
    <t>MARCELO FLORES MIRANDA</t>
  </si>
  <si>
    <t>TGBU4439168</t>
  </si>
  <si>
    <t>HAMU4020756</t>
  </si>
  <si>
    <t>UETU7706937</t>
  </si>
  <si>
    <t>NEREUS SPA</t>
  </si>
  <si>
    <t>FSCU8711339</t>
  </si>
  <si>
    <t>06/02 - 14:20</t>
  </si>
  <si>
    <t>AV EL VENTISQUERO 1204, RENCA</t>
  </si>
  <si>
    <t>NIBSA S A</t>
  </si>
  <si>
    <t>PCIU1804580</t>
  </si>
  <si>
    <t>07/02 - 11.34</t>
  </si>
  <si>
    <t>CAMINO LONQUEN 10707; MAIPU</t>
  </si>
  <si>
    <t>FANU1183915</t>
  </si>
  <si>
    <t>CONTOPSA STGO</t>
  </si>
  <si>
    <t>CAAU4138466</t>
  </si>
  <si>
    <t>HAMU1476763</t>
  </si>
  <si>
    <t>CMAU1925020</t>
  </si>
  <si>
    <t>APZU3348149</t>
  </si>
  <si>
    <t>CMAU0294091</t>
  </si>
  <si>
    <t>CMAU2835657</t>
  </si>
  <si>
    <t>TLLU5487623</t>
  </si>
  <si>
    <t>BEAU4516414</t>
  </si>
  <si>
    <t>DFSU2443172</t>
  </si>
  <si>
    <t>07/02 - 19:04</t>
  </si>
  <si>
    <t>CSNU8871317</t>
  </si>
  <si>
    <t>MARCELO FLORES C</t>
  </si>
  <si>
    <t>FFAU6835571</t>
  </si>
  <si>
    <t>TTNU8572314</t>
  </si>
  <si>
    <t>09/09 - 13:13</t>
  </si>
  <si>
    <t>CAAU6820201</t>
  </si>
  <si>
    <t>F5091</t>
  </si>
  <si>
    <t>HAMU3337303</t>
  </si>
  <si>
    <t>F5092</t>
  </si>
  <si>
    <t>HAMU2882556</t>
  </si>
  <si>
    <t>MEDU6843582</t>
  </si>
  <si>
    <t>DOKA CHILE ENCOFRADOS LTDA</t>
  </si>
  <si>
    <t>FFAU6813696</t>
  </si>
  <si>
    <t>SANTA ISABEL 1697, LAMPA</t>
  </si>
  <si>
    <t>DFSU3072899</t>
  </si>
  <si>
    <t>MARCO GONZALEZ</t>
  </si>
  <si>
    <t>HLBU8333698</t>
  </si>
  <si>
    <t>Barrón Vieyra 10-A, Colina</t>
  </si>
  <si>
    <t>HLBU8137843</t>
  </si>
  <si>
    <t>CAAU5941955</t>
  </si>
  <si>
    <t>OOCU9094676</t>
  </si>
  <si>
    <t>Cañaveral 870 Quilicura</t>
  </si>
  <si>
    <t>CSGU6355945</t>
  </si>
  <si>
    <t>09/02 - 11:04</t>
  </si>
  <si>
    <t xml:space="preserve">Bodega Nutrabien, Av. Bernardo O´Higgins 3140 (entrada por calle Los Canelos) </t>
  </si>
  <si>
    <t>IMPORTADORA DCIC SPA</t>
  </si>
  <si>
    <t>WHSU6784734</t>
  </si>
  <si>
    <t>PUERTO MADERO 9710 BOD. P01 - P03, PUDAHUEL</t>
  </si>
  <si>
    <t>TLLU7653174</t>
  </si>
  <si>
    <t>emcrsv4024</t>
  </si>
  <si>
    <t>TIIU4574716</t>
  </si>
  <si>
    <t>EMCTGS4514</t>
  </si>
  <si>
    <t>EGSU9920686</t>
  </si>
  <si>
    <t>emctgt7264</t>
  </si>
  <si>
    <t>ONEU1100269</t>
  </si>
  <si>
    <t>cndk88868ca</t>
  </si>
  <si>
    <t>SEKU6205697</t>
  </si>
  <si>
    <t>m7969791</t>
  </si>
  <si>
    <t>SEKU4309938</t>
  </si>
  <si>
    <t>m7984196</t>
  </si>
  <si>
    <t>CMAU6478157</t>
  </si>
  <si>
    <t>m7968692</t>
  </si>
  <si>
    <t>TCNU1027948</t>
  </si>
  <si>
    <t>m7968698</t>
  </si>
  <si>
    <t>ONEU1119691</t>
  </si>
  <si>
    <t>cnda26171ca</t>
  </si>
  <si>
    <t>TLLU4633106</t>
  </si>
  <si>
    <t>m7984135</t>
  </si>
  <si>
    <t>MSMU6866257</t>
  </si>
  <si>
    <t>UETU5531465</t>
  </si>
  <si>
    <t>MSMU7839940</t>
  </si>
  <si>
    <t>UETU5600648</t>
  </si>
  <si>
    <t>CMAU4802626</t>
  </si>
  <si>
    <t>CMAU6780871</t>
  </si>
  <si>
    <t>TLNU4235861</t>
  </si>
  <si>
    <t>GESU6391102</t>
  </si>
  <si>
    <t>CMAU9367579</t>
  </si>
  <si>
    <t>UETU6181696</t>
  </si>
  <si>
    <t>EXFU0728568</t>
  </si>
  <si>
    <t>SEGU9344876</t>
  </si>
  <si>
    <t>SEKU6268397</t>
  </si>
  <si>
    <t>HAMU3324461</t>
  </si>
  <si>
    <t>HLBU2547922</t>
  </si>
  <si>
    <t>OERU4400046</t>
  </si>
  <si>
    <t>09/02 - 11:00</t>
  </si>
  <si>
    <t>THYG-61</t>
  </si>
  <si>
    <t>ECMU2692060</t>
  </si>
  <si>
    <t>AV. LA MARTINA 445. PUDAHUEL SUR</t>
  </si>
  <si>
    <t>CMAU3190038</t>
  </si>
  <si>
    <t>TCLU9587108</t>
  </si>
  <si>
    <t>CMAU2626003</t>
  </si>
  <si>
    <t>ROSA ESTER 3741, PUENTE ALTO</t>
  </si>
  <si>
    <t>CMAU7927611</t>
  </si>
  <si>
    <t>ONEU1998918</t>
  </si>
  <si>
    <t>MEDU4388303</t>
  </si>
  <si>
    <t>CSNU7698526</t>
  </si>
  <si>
    <t>TEMU2993524</t>
  </si>
  <si>
    <t>TLLU2756570</t>
  </si>
  <si>
    <t>MRSU3656853</t>
  </si>
  <si>
    <t>ID LOGISTIC</t>
  </si>
  <si>
    <t>BEAU9700975</t>
  </si>
  <si>
    <t>10/02 - 22:07</t>
  </si>
  <si>
    <t>SZLU5097431</t>
  </si>
  <si>
    <t>10/02 - 10:24</t>
  </si>
  <si>
    <t>SZLU5097215</t>
  </si>
  <si>
    <t>10/02 - 10:27</t>
  </si>
  <si>
    <t>BOD. GOLDENFROST - AV. AMERICO VESPUCIO 1955; RENCA</t>
  </si>
  <si>
    <t>COMATEX EIRL</t>
  </si>
  <si>
    <t>CSNU1300960</t>
  </si>
  <si>
    <t>10/02 - 16:12</t>
  </si>
  <si>
    <t>Doctor Ostornol 555 Recoleta</t>
  </si>
  <si>
    <t>FBIU5270650</t>
  </si>
  <si>
    <t>TRHU5248241</t>
  </si>
  <si>
    <t>HPCU4847719</t>
  </si>
  <si>
    <t>emcrsz6124</t>
  </si>
  <si>
    <t>EMCU1596294</t>
  </si>
  <si>
    <t>emcrsz6104</t>
  </si>
  <si>
    <t>MSMU7570125</t>
  </si>
  <si>
    <t>MSBU6777670</t>
  </si>
  <si>
    <t>MEDU7506415</t>
  </si>
  <si>
    <t>MSBU6817290</t>
  </si>
  <si>
    <t>MSDU6284218</t>
  </si>
  <si>
    <t>SEKU1154690</t>
  </si>
  <si>
    <t>10/02 - 13:58</t>
  </si>
  <si>
    <t>UTCU4658314</t>
  </si>
  <si>
    <t>10/02 - 10:10</t>
  </si>
  <si>
    <t>ECMU5013667</t>
  </si>
  <si>
    <t>GAOU7918391</t>
  </si>
  <si>
    <t>ECMU5198302</t>
  </si>
  <si>
    <t>ECMU5258227</t>
  </si>
  <si>
    <t>FTAU1880847</t>
  </si>
  <si>
    <t>YMMU6810990</t>
  </si>
  <si>
    <t>SIHI CHILE S.A</t>
  </si>
  <si>
    <t>5 CJONES</t>
  </si>
  <si>
    <t>AVENIDA COLORADO 841, QUILICURA</t>
  </si>
  <si>
    <t>TRHU1765729</t>
  </si>
  <si>
    <t>TGHU1259077</t>
  </si>
  <si>
    <t xml:space="preserve">FRAGUA - CARPAS BLANCAS </t>
  </si>
  <si>
    <t>MSCU5678044</t>
  </si>
  <si>
    <t>KKFU7951247</t>
  </si>
  <si>
    <t>UETU5710537</t>
  </si>
  <si>
    <t>CAAU5961191</t>
  </si>
  <si>
    <t>NYKU3922004</t>
  </si>
  <si>
    <t>10/02 - 15:30</t>
  </si>
  <si>
    <t>MRSU4336828</t>
  </si>
  <si>
    <t>CMAU9755656</t>
  </si>
  <si>
    <t>TLLU1057584</t>
  </si>
  <si>
    <t>11/02 - 8:42</t>
  </si>
  <si>
    <t>Camino Del Cerro 4868 Huechuraba</t>
  </si>
  <si>
    <t>CAAU4064907</t>
  </si>
  <si>
    <t>F4984</t>
  </si>
  <si>
    <t>RETIRO VACIO:    CIS</t>
  </si>
  <si>
    <t>STACKING: del 13/02 al  16/02 a las 15:00hrs.</t>
  </si>
  <si>
    <t>BLASCOOL RETAIL SPA</t>
  </si>
  <si>
    <t>CAAU4225160</t>
  </si>
  <si>
    <t>11/02 - 10:28</t>
  </si>
  <si>
    <t>Lo Echevers 550, bodega 40-41. Quilicura</t>
  </si>
  <si>
    <t>BSIU3299232</t>
  </si>
  <si>
    <t>11/02 - 23:00</t>
  </si>
  <si>
    <t>COMERCIAL ANDEXPORT LTDA</t>
  </si>
  <si>
    <t>TCKU6877657</t>
  </si>
  <si>
    <t>11/02 - 17:01</t>
  </si>
  <si>
    <t>AV. BOULEVARD AEROPUERTO NORTE 9627; ENEA - PUDAHUEL</t>
  </si>
  <si>
    <t>CCONTOPSA SAI</t>
  </si>
  <si>
    <t>OERU4236415</t>
  </si>
  <si>
    <t>OOLU6507957</t>
  </si>
  <si>
    <t>EL REY DEL NEUMATICO SPA</t>
  </si>
  <si>
    <t>UETU7181936</t>
  </si>
  <si>
    <t>11/02 - 20:43</t>
  </si>
  <si>
    <t>JOSE JOAQUIN PRIETO 5780; SAN MIGUEL</t>
  </si>
  <si>
    <t>EGHU8480932</t>
  </si>
  <si>
    <t>emcrsz6294</t>
  </si>
  <si>
    <t>EGSU9920304</t>
  </si>
  <si>
    <t>emctgt7024</t>
  </si>
  <si>
    <t>TGBU4042571</t>
  </si>
  <si>
    <t>emctgu0964</t>
  </si>
  <si>
    <t>TGBU8653054</t>
  </si>
  <si>
    <t>emctgt7004</t>
  </si>
  <si>
    <t>DRYU9462070</t>
  </si>
  <si>
    <t>cndk87644ca</t>
  </si>
  <si>
    <t>MSDU5611297</t>
  </si>
  <si>
    <t>CSLU6120460</t>
  </si>
  <si>
    <t>SZLU5077965</t>
  </si>
  <si>
    <t>TERCOP</t>
  </si>
  <si>
    <t>SZLU5072238</t>
  </si>
  <si>
    <t>HAMU5083851</t>
  </si>
  <si>
    <t>FANU3449389</t>
  </si>
  <si>
    <t>CAAU7656659</t>
  </si>
  <si>
    <t>HAMU1785130</t>
  </si>
  <si>
    <t>OOLU9588612</t>
  </si>
  <si>
    <t>11/02 - 18:37</t>
  </si>
  <si>
    <t>ISSA PICHARA 830, BOD 2B; RENCA</t>
  </si>
  <si>
    <t>SELU4615540</t>
  </si>
  <si>
    <t>GAOU7615461</t>
  </si>
  <si>
    <t>OERU4361320</t>
  </si>
  <si>
    <t>YMMU6421982</t>
  </si>
  <si>
    <t>SDN</t>
  </si>
  <si>
    <t>SUDU5935715</t>
  </si>
  <si>
    <t>11/02 - 13:26</t>
  </si>
  <si>
    <t>MSDU5078547</t>
  </si>
  <si>
    <t>GCXU5266362</t>
  </si>
  <si>
    <t>CHASSIS</t>
  </si>
  <si>
    <t>TCNU5024382</t>
  </si>
  <si>
    <t>TEMU1021446</t>
  </si>
  <si>
    <t>11/02 - 14:32</t>
  </si>
  <si>
    <t>hpcu4505948</t>
  </si>
  <si>
    <t>TCLU6561049</t>
  </si>
  <si>
    <t>12/02 - 18:58</t>
  </si>
  <si>
    <t>SEKU9288355</t>
  </si>
  <si>
    <t>AMCU9368824</t>
  </si>
  <si>
    <t>WHSU5466976</t>
  </si>
  <si>
    <t>MRSU0034590</t>
  </si>
  <si>
    <t>OOCU5873370</t>
  </si>
  <si>
    <t>EGSU9702196</t>
  </si>
  <si>
    <t>emcrta5204</t>
  </si>
  <si>
    <t>EITU1697001</t>
  </si>
  <si>
    <t>emcrsv7284</t>
  </si>
  <si>
    <t>TRHU6334703</t>
  </si>
  <si>
    <t>cndk87643ca</t>
  </si>
  <si>
    <t>SZLU5078766</t>
  </si>
  <si>
    <t>SZLU5071761</t>
  </si>
  <si>
    <t>TCNU2041827</t>
  </si>
  <si>
    <t>CMAU5570464</t>
  </si>
  <si>
    <t>298104/298105</t>
  </si>
  <si>
    <t>TCNU3992440</t>
  </si>
  <si>
    <t>13/02 - 0:10</t>
  </si>
  <si>
    <t>MC GARCIA</t>
  </si>
  <si>
    <t>TEMU1037838</t>
  </si>
  <si>
    <t>AV. DOCTOR AMADOR NEGHME 03639, LA PINTANA, BODEGA #41</t>
  </si>
  <si>
    <t>SZLU9422416</t>
  </si>
  <si>
    <t>CMAU2205318</t>
  </si>
  <si>
    <t>CMAU0790785</t>
  </si>
  <si>
    <t>APZU3564580</t>
  </si>
  <si>
    <t>CMAU1108062</t>
  </si>
  <si>
    <t>AV LO ESPEJO 01565 BODEGA 0231 COMUNA LO ESPEJO</t>
  </si>
  <si>
    <t>WHSU6119586</t>
  </si>
  <si>
    <t>BMOU1218046</t>
  </si>
  <si>
    <t>4 DESCARGADORES /RAMPLA CORTA</t>
  </si>
  <si>
    <t>WHSU0146985</t>
  </si>
  <si>
    <t>MELDOG SAI</t>
  </si>
  <si>
    <t>HAMU1869354</t>
  </si>
  <si>
    <t>13/02 - 15:00</t>
  </si>
  <si>
    <t>HANSEATIC VALP</t>
  </si>
  <si>
    <t>HAMU3677920</t>
  </si>
  <si>
    <t>HAMU4414030</t>
  </si>
  <si>
    <t>HAMU3305116</t>
  </si>
  <si>
    <t>HAMU2465465</t>
  </si>
  <si>
    <t>CAR</t>
  </si>
  <si>
    <t>CAAU7488658</t>
  </si>
  <si>
    <t>emcrsy0444</t>
  </si>
  <si>
    <t>MGP DIVISION ARTICULOS DE ASEO INDUSTRIAL SPA</t>
  </si>
  <si>
    <t>MRKU2801260</t>
  </si>
  <si>
    <t>13/02 - 16:40</t>
  </si>
  <si>
    <t>SAN DIEGO 1686 SANTIAGO CENTRO</t>
  </si>
  <si>
    <t>GLDU3710882</t>
  </si>
  <si>
    <t>Avenida Buzeta #3558. Estación central. Bodega 48</t>
  </si>
  <si>
    <t>GESU3924764</t>
  </si>
  <si>
    <t>AV EL RETIRO 1227 BOD 76 COND PARK</t>
  </si>
  <si>
    <t>GCXU6263774</t>
  </si>
  <si>
    <t>WHSU6280409</t>
  </si>
  <si>
    <t>HLBU1435825</t>
  </si>
  <si>
    <t>14/02 - 16:54</t>
  </si>
  <si>
    <t>HAMU2413610</t>
  </si>
  <si>
    <t>MOTOR DOO CHILE LTDA</t>
  </si>
  <si>
    <t>BEAU5430104</t>
  </si>
  <si>
    <t>SALVADOR GUTIERREZ 4441; QUINTA NONRMAL</t>
  </si>
  <si>
    <t>CMAU1942898</t>
  </si>
  <si>
    <t>TLLU2085620</t>
  </si>
  <si>
    <t>DFSU2013016</t>
  </si>
  <si>
    <t>TGHU9874508</t>
  </si>
  <si>
    <t>TCNU9620878</t>
  </si>
  <si>
    <t>HMMU6750358</t>
  </si>
  <si>
    <t>WHSU8154143</t>
  </si>
  <si>
    <t>WHSU2439196</t>
  </si>
  <si>
    <t>4 DESCARGADORES / A LA COLA</t>
  </si>
  <si>
    <t>TCLU3756643</t>
  </si>
  <si>
    <t>frAGUA</t>
  </si>
  <si>
    <t>APZU2126912</t>
  </si>
  <si>
    <t>OERU4329673</t>
  </si>
  <si>
    <t>OTPU6175882</t>
  </si>
  <si>
    <t>FBIU5578957</t>
  </si>
  <si>
    <t>MEDU3610437</t>
  </si>
  <si>
    <t>299081/299082</t>
  </si>
  <si>
    <t>TXGU5339398</t>
  </si>
  <si>
    <t>16/02 - 11:24</t>
  </si>
  <si>
    <t>298903/298904</t>
  </si>
  <si>
    <t>CAAU5629417</t>
  </si>
  <si>
    <t>16/02 - 11:30</t>
  </si>
  <si>
    <t>MSMU7958255</t>
  </si>
  <si>
    <t>16/02 - 17:25</t>
  </si>
  <si>
    <t>RRVF-32</t>
  </si>
  <si>
    <t>TGBU6114140</t>
  </si>
  <si>
    <t xml:space="preserve">Crucero Peralillo, Parcela 37, Lote 1, Lampa. </t>
  </si>
  <si>
    <t>SEGU2892266</t>
  </si>
  <si>
    <t>16/02 - 23:48</t>
  </si>
  <si>
    <t>MSDU9813085</t>
  </si>
  <si>
    <t>FERREPLUS SPA</t>
  </si>
  <si>
    <t>FBIU5691032</t>
  </si>
  <si>
    <t>bodega BC05B FerrePlus SAN Nicolas 860 en san Miguel</t>
  </si>
  <si>
    <t>CSNU5821550</t>
  </si>
  <si>
    <t>HUMBERTO HUERTA</t>
  </si>
  <si>
    <t>CGMU5355156</t>
  </si>
  <si>
    <t>IMER CHILE</t>
  </si>
  <si>
    <t>MAEU4178826</t>
  </si>
  <si>
    <t>BARRON VIEYRA 10-A, COLINA</t>
  </si>
  <si>
    <t>OOCU9246207</t>
  </si>
  <si>
    <t>TEMU8240030</t>
  </si>
  <si>
    <t>ECMU5033128</t>
  </si>
  <si>
    <t>16/02 - 10:50</t>
  </si>
  <si>
    <t>TTNU8821546</t>
  </si>
  <si>
    <t>16/02 - 21:07</t>
  </si>
  <si>
    <t>TGBU5809776</t>
  </si>
  <si>
    <t>ITALZIP S A</t>
  </si>
  <si>
    <t>FEXP 1235 / BOOKING: 6445264150</t>
  </si>
  <si>
    <t>CONSOLIDADO: BOD.ITALZIP - AV. BOULEVARD AEROPUERTO NORTE 9627 ENEA PUDAHUEL / EMBARQUE: STI</t>
  </si>
  <si>
    <t>STACKING: 14/0 al 18/02 a las 12:00hrs.</t>
  </si>
  <si>
    <t>HLXU8573926</t>
  </si>
  <si>
    <t>FANU1917201</t>
  </si>
  <si>
    <t>CARLOS CARRERA</t>
  </si>
  <si>
    <t>MBL FARM SPA</t>
  </si>
  <si>
    <t>BMOU1084055</t>
  </si>
  <si>
    <t>CAMINO SAN MIGUEL S/N, PARCELA 2-2, COLINA</t>
  </si>
  <si>
    <t>ONEU3279683</t>
  </si>
  <si>
    <t>16/02 - 8:51</t>
  </si>
  <si>
    <t>SAN FRANCISCO DE ASIS, LADO B, PARCELA 27B, COLINA</t>
  </si>
  <si>
    <t>ECMU5044884</t>
  </si>
  <si>
    <t>SEGU6364400</t>
  </si>
  <si>
    <t>TCLU1046175</t>
  </si>
  <si>
    <t>CAMINO LO AGUIRRE SUR 537; PUDAHUEL</t>
  </si>
  <si>
    <t>CMAU2143480</t>
  </si>
  <si>
    <t>CAAU9844146</t>
  </si>
  <si>
    <t>CMAU5686500</t>
  </si>
  <si>
    <t>FANU1654281</t>
  </si>
  <si>
    <t>HLBU2203090</t>
  </si>
  <si>
    <t>TLLU2480878</t>
  </si>
  <si>
    <t>CSNU8629643</t>
  </si>
  <si>
    <t>17/02 - 11:03</t>
  </si>
  <si>
    <t>MSDU6246943</t>
  </si>
  <si>
    <t>299084/299085</t>
  </si>
  <si>
    <t>MSMU1933460</t>
  </si>
  <si>
    <t>17/02 - 14:15</t>
  </si>
  <si>
    <t>TXGU7257750</t>
  </si>
  <si>
    <t>UAEU1245126</t>
  </si>
  <si>
    <t>HDMU5596039</t>
  </si>
  <si>
    <t>Pedro jorquera 575, Pudahuel</t>
  </si>
  <si>
    <t>HAMU4562211</t>
  </si>
  <si>
    <t>17/02 - 17:00</t>
  </si>
  <si>
    <t>OOCU9617545</t>
  </si>
  <si>
    <t>17/02 - 11:00</t>
  </si>
  <si>
    <t>CMAU8540587</t>
  </si>
  <si>
    <t>AVENIDA PEDRO FONTOBA 6350, HUECHURABA</t>
  </si>
  <si>
    <t>CMAU6254352</t>
  </si>
  <si>
    <t>ALCALDE GUZMAN 0121, G32; QUILICURA</t>
  </si>
  <si>
    <t>FBIU5265227</t>
  </si>
  <si>
    <t>KONUN</t>
  </si>
  <si>
    <t>TGBU2680880</t>
  </si>
  <si>
    <t>17/02 - 18:10</t>
  </si>
  <si>
    <t>Av. Presidente Eduardo Frei M. 2998, Independencia</t>
  </si>
  <si>
    <t>LACE EDUCACION</t>
  </si>
  <si>
    <t>HLBU3169750</t>
  </si>
  <si>
    <t>17/02 - 17:23</t>
  </si>
  <si>
    <t xml:space="preserve">Sergio Vieira de mello n°4524 Macul </t>
  </si>
  <si>
    <t>JXLU7807458</t>
  </si>
  <si>
    <t>17/02 - 13:04</t>
  </si>
  <si>
    <t>MSKU1346591</t>
  </si>
  <si>
    <t>AVANZA PARK AV.PRES.JORGE ALESSANDRI RODRÍGUEZ 11491 BOD.48 SAN BERNARDO</t>
  </si>
  <si>
    <t>MSCU3878249</t>
  </si>
  <si>
    <t>17/02 - 17:50</t>
  </si>
  <si>
    <t>FTAU1532590</t>
  </si>
  <si>
    <t>17/02 - 17:24</t>
  </si>
  <si>
    <t>MEDU5480395</t>
  </si>
  <si>
    <t>17/02 - 17:48</t>
  </si>
  <si>
    <t>HGTU4622957</t>
  </si>
  <si>
    <t>17/02 - 16:03</t>
  </si>
  <si>
    <t xml:space="preserve">TEPORVAL </t>
  </si>
  <si>
    <t>ECMU5174065</t>
  </si>
  <si>
    <t>TXGU4415678</t>
  </si>
  <si>
    <t>GAOU7601302</t>
  </si>
  <si>
    <t>ECMU5161129</t>
  </si>
  <si>
    <t>GESU1456155</t>
  </si>
  <si>
    <t>MSCU4978387</t>
  </si>
  <si>
    <t>TEMU8614145</t>
  </si>
  <si>
    <t>CAAU8927971</t>
  </si>
  <si>
    <t>AV. GENERAL VELASQUEZ 10901, SAN BERNARDO</t>
  </si>
  <si>
    <t>CMAU7243120</t>
  </si>
  <si>
    <t>CAIU3196157</t>
  </si>
  <si>
    <t>17/02 - 15:30</t>
  </si>
  <si>
    <t>OERU4143945</t>
  </si>
  <si>
    <t>18/02 - 18:04</t>
  </si>
  <si>
    <t>F5128</t>
  </si>
  <si>
    <t>hlbu3834850</t>
  </si>
  <si>
    <t>RETIRO VACIO:    CONTOPSA SAI</t>
  </si>
  <si>
    <t>STACKING: del 20/02 al  23/02 a las 15:00hrs.</t>
  </si>
  <si>
    <t>F5120</t>
  </si>
  <si>
    <t>tllu7666989</t>
  </si>
  <si>
    <t>F5122</t>
  </si>
  <si>
    <t>cmau3500410</t>
  </si>
  <si>
    <t>299079/299080</t>
  </si>
  <si>
    <t>BEAU5707185</t>
  </si>
  <si>
    <t>8 DESCARGADORES</t>
  </si>
  <si>
    <t>MSMU8033809</t>
  </si>
  <si>
    <t>18/02 - 9:00</t>
  </si>
  <si>
    <t>TLLU5062974</t>
  </si>
  <si>
    <t>18/02 - 11:48</t>
  </si>
  <si>
    <t>BOLSA LA ESTRELLA</t>
  </si>
  <si>
    <t>BEAU4941394</t>
  </si>
  <si>
    <t>18/02 - 17:37</t>
  </si>
  <si>
    <t xml:space="preserve">Av el retiro 1227 bodega 9. Renca </t>
  </si>
  <si>
    <t>CERAMICAS MYRIAM</t>
  </si>
  <si>
    <t>HLBU2934161</t>
  </si>
  <si>
    <t>18/02 - 20:43</t>
  </si>
  <si>
    <t>Luis Zegers 515, Quilicura.</t>
  </si>
  <si>
    <t>XINU1425377</t>
  </si>
  <si>
    <t>18/02 - 20:45</t>
  </si>
  <si>
    <t>TCNU8736930</t>
  </si>
  <si>
    <t>18/02 - 18:38</t>
  </si>
  <si>
    <t>FBIU5121024</t>
  </si>
  <si>
    <t>TLLU1035332</t>
  </si>
  <si>
    <t>WHSU6698723</t>
  </si>
  <si>
    <t>MSBU6581630</t>
  </si>
  <si>
    <t>18/02 - 17:54</t>
  </si>
  <si>
    <t xml:space="preserve">FULL ICE </t>
  </si>
  <si>
    <t>MSNU8933980</t>
  </si>
  <si>
    <t>18/02 - 20:36</t>
  </si>
  <si>
    <t>bodegas Kitchen Center en ENEA, PUDAHUEL (Los Maitenes 12700)</t>
  </si>
  <si>
    <t>MEDU7839355</t>
  </si>
  <si>
    <t>18/02 - 18:08</t>
  </si>
  <si>
    <t>FBLU0089963</t>
  </si>
  <si>
    <t>18/02 - 21:04</t>
  </si>
  <si>
    <t>BMOU6776272</t>
  </si>
  <si>
    <t>18/02 - 21:08</t>
  </si>
  <si>
    <t>MEDU7243176</t>
  </si>
  <si>
    <t>EGSU9898319</t>
  </si>
  <si>
    <t>emctcn6284</t>
  </si>
  <si>
    <t>TCLU8350410</t>
  </si>
  <si>
    <t>cndk89507ca</t>
  </si>
  <si>
    <t>TLLU5514225</t>
  </si>
  <si>
    <t>cndl35720ca</t>
  </si>
  <si>
    <t>DFSU2661575</t>
  </si>
  <si>
    <t>MSDU7675834</t>
  </si>
  <si>
    <t>UETU6725017</t>
  </si>
  <si>
    <t>MSMU4101973</t>
  </si>
  <si>
    <t>299599/299601</t>
  </si>
  <si>
    <t>MRSU4222980</t>
  </si>
  <si>
    <t>MEDU6723993</t>
  </si>
  <si>
    <t>18/02 - 18:07</t>
  </si>
  <si>
    <t>MSNU1509034</t>
  </si>
  <si>
    <t>18/02 - 18:19</t>
  </si>
  <si>
    <t>MSNU2129018</t>
  </si>
  <si>
    <t>18/02 - 18:15</t>
  </si>
  <si>
    <t>SELU4478874</t>
  </si>
  <si>
    <t>BEAU2226930</t>
  </si>
  <si>
    <t>JOSE JOAQUIN PEREZ 8726 PUDAHUEL</t>
  </si>
  <si>
    <t>MSMU7288451</t>
  </si>
  <si>
    <t>ACEROS BW SPA</t>
  </si>
  <si>
    <t>MRSU3563806</t>
  </si>
  <si>
    <t>19/02 - 16:30</t>
  </si>
  <si>
    <t>VOLCAN TUPUNGATO 832, GALPON C; PUDAHUEL</t>
  </si>
  <si>
    <t>SUDU8635624</t>
  </si>
  <si>
    <t>F5182</t>
  </si>
  <si>
    <t>F5125</t>
  </si>
  <si>
    <t>UETU2688614</t>
  </si>
  <si>
    <t>19/02 - 17:50</t>
  </si>
  <si>
    <t>MSNU9635384</t>
  </si>
  <si>
    <t>FTAU1307711</t>
  </si>
  <si>
    <t>19/02 - 20:31</t>
  </si>
  <si>
    <t>KKTU8013820</t>
  </si>
  <si>
    <t>19/02 - 20:37</t>
  </si>
  <si>
    <t>TGHU9727127</t>
  </si>
  <si>
    <t>19/02 - 20:24</t>
  </si>
  <si>
    <t>MEDU4157840</t>
  </si>
  <si>
    <t>HLBU9323930</t>
  </si>
  <si>
    <t>HLBU6163273</t>
  </si>
  <si>
    <t>WHSU8881986</t>
  </si>
  <si>
    <t>MSDU7954443</t>
  </si>
  <si>
    <t>19/02 - 16:32</t>
  </si>
  <si>
    <t>MSNU5852437</t>
  </si>
  <si>
    <t>19/02 - 10:54</t>
  </si>
  <si>
    <t>MSMU5346625</t>
  </si>
  <si>
    <t>19/02 - 13:25</t>
  </si>
  <si>
    <t>MSNU5690531</t>
  </si>
  <si>
    <t>19/02 - 9:20</t>
  </si>
  <si>
    <t>EISU8565929</t>
  </si>
  <si>
    <t>ECMU5356291</t>
  </si>
  <si>
    <t>ECMU5355720</t>
  </si>
  <si>
    <t>TCLU5767713</t>
  </si>
  <si>
    <t>TTNU8873030</t>
  </si>
  <si>
    <t>HASU4466185</t>
  </si>
  <si>
    <t>TTNU8821567</t>
  </si>
  <si>
    <t>SEKU6841512</t>
  </si>
  <si>
    <t>19/02 - 16:00</t>
  </si>
  <si>
    <t>MSMU4061377</t>
  </si>
  <si>
    <t>19/02 - 20:30</t>
  </si>
  <si>
    <t>TGBU2164863</t>
  </si>
  <si>
    <t>19/02 - 12:00</t>
  </si>
  <si>
    <t>MAYEKAWA CHILE</t>
  </si>
  <si>
    <t>ONEU5979670</t>
  </si>
  <si>
    <t>                Parque Flexcenter - Av. Cordillera 331, módulo C2 y C3, Quilicura</t>
  </si>
  <si>
    <t>MRKU5944877</t>
  </si>
  <si>
    <t>NCR</t>
  </si>
  <si>
    <t>TCLU4105651</t>
  </si>
  <si>
    <t>Camino lo boza 422, Pudahuel, andenes del 66 al 74</t>
  </si>
  <si>
    <t>APZU4493120</t>
  </si>
  <si>
    <t>OTPU6508999</t>
  </si>
  <si>
    <t>SEEMANN TRADER Y COMPANIA LTDA</t>
  </si>
  <si>
    <t>HAMU1550979</t>
  </si>
  <si>
    <t>Bravo de Saravia 2932, Renca</t>
  </si>
  <si>
    <t>TGCU5294859</t>
  </si>
  <si>
    <t>HMMU6272829</t>
  </si>
  <si>
    <t>HMMU4269132</t>
  </si>
  <si>
    <t>TOC-TOCK</t>
  </si>
  <si>
    <t>MRKU5677214</t>
  </si>
  <si>
    <t>19/02 - 20:48</t>
  </si>
  <si>
    <t>SAN NICOLAS 860 ; SAN MIGUEL</t>
  </si>
  <si>
    <t>GCXU5441927</t>
  </si>
  <si>
    <t>20/02 - 17:30</t>
  </si>
  <si>
    <t>FANU5023303</t>
  </si>
  <si>
    <t>20/02 - 10:20</t>
  </si>
  <si>
    <t>HAMU2873955</t>
  </si>
  <si>
    <t>20/02 - 10:40</t>
  </si>
  <si>
    <t>HLXU8116616</t>
  </si>
  <si>
    <t>20/02 - 10:00</t>
  </si>
  <si>
    <t>MSMU5858853</t>
  </si>
  <si>
    <t>MSMU4648169</t>
  </si>
  <si>
    <t>MSMU4752189</t>
  </si>
  <si>
    <t>MSBU5504115</t>
  </si>
  <si>
    <t>MEDU7287596</t>
  </si>
  <si>
    <t>MSBU7046536</t>
  </si>
  <si>
    <t>299561 - 299562</t>
  </si>
  <si>
    <t>MEDU7146469</t>
  </si>
  <si>
    <t>19/02 - 14:06</t>
  </si>
  <si>
    <t>COM.ARG</t>
  </si>
  <si>
    <t>MRKU4747744</t>
  </si>
  <si>
    <t>20/02 - 21:29</t>
  </si>
  <si>
    <t>EGHU9879320</t>
  </si>
  <si>
    <t>TGBU4516876</t>
  </si>
  <si>
    <t>TLLU5897187</t>
  </si>
  <si>
    <t>TXGU6091500</t>
  </si>
  <si>
    <t>TRHU8537253</t>
  </si>
  <si>
    <t>ONEU0480884</t>
  </si>
  <si>
    <t>21/02 - 11:15</t>
  </si>
  <si>
    <t>TGHU6470694</t>
  </si>
  <si>
    <t>JOSE ORIEL ROJAS SANDOVAL</t>
  </si>
  <si>
    <t>SIDER</t>
  </si>
  <si>
    <t>CALLE LIMACHE 3847, VIÑA DEL MAR</t>
  </si>
  <si>
    <t>MEDU9497992</t>
  </si>
  <si>
    <t>20/02 - 17:09</t>
  </si>
  <si>
    <t>MSMU8901510</t>
  </si>
  <si>
    <t>MSMU6190497</t>
  </si>
  <si>
    <t>20/02 - 17:05</t>
  </si>
  <si>
    <t>MSDU8882918</t>
  </si>
  <si>
    <t>20/02 - 17:33</t>
  </si>
  <si>
    <t>NYKU9873484</t>
  </si>
  <si>
    <t>20/02 - 20:55</t>
  </si>
  <si>
    <t>TRHU4504354</t>
  </si>
  <si>
    <t>PJBV-12</t>
  </si>
  <si>
    <t>MRSU0442544</t>
  </si>
  <si>
    <t>20/02 - 10:04</t>
  </si>
  <si>
    <t>FTAU1991500</t>
  </si>
  <si>
    <t>20/02 - 18:34</t>
  </si>
  <si>
    <t>SUPU7181226</t>
  </si>
  <si>
    <t>20/02 - 18:16</t>
  </si>
  <si>
    <t xml:space="preserve">Issa Pichara 830, bodega 2B Renca </t>
  </si>
  <si>
    <t>MSMU1686695</t>
  </si>
  <si>
    <t>UETU7676426</t>
  </si>
  <si>
    <t>OTPU6267783</t>
  </si>
  <si>
    <t>TRHU2201343</t>
  </si>
  <si>
    <t>FRAGUA  - CARPAS BLANCAS</t>
  </si>
  <si>
    <t>TCKU3565681</t>
  </si>
  <si>
    <t>TGHU1180624</t>
  </si>
  <si>
    <t>VOLCAN OSORNO 57, EL BOSQUE BODEGA C1</t>
  </si>
  <si>
    <t>UETU7617850</t>
  </si>
  <si>
    <t>CSNU6892389</t>
  </si>
  <si>
    <t>ONEU2597083</t>
  </si>
  <si>
    <t>20/02 - 16:28</t>
  </si>
  <si>
    <t>SITRANS VAP</t>
  </si>
  <si>
    <t>HAMU4335687</t>
  </si>
  <si>
    <t>23/02 - 11:30</t>
  </si>
  <si>
    <t>HAMU4343424</t>
  </si>
  <si>
    <t>23/02 - 12:00</t>
  </si>
  <si>
    <t>HAMU2559754</t>
  </si>
  <si>
    <t>23/02 - 10:00</t>
  </si>
  <si>
    <t>HAMU2975406</t>
  </si>
  <si>
    <t>23/02 - 10:30</t>
  </si>
  <si>
    <t>HAMU3435589</t>
  </si>
  <si>
    <t>23/02 - 11:00</t>
  </si>
  <si>
    <t>FYCU7068323</t>
  </si>
  <si>
    <t>GAOU6645630</t>
  </si>
  <si>
    <t>TCNU4154951</t>
  </si>
  <si>
    <t>23/02 - 13:30</t>
  </si>
  <si>
    <t>HLBU2452010</t>
  </si>
  <si>
    <t>ONEU0989721</t>
  </si>
  <si>
    <t>ONEU2310470</t>
  </si>
  <si>
    <t>JEANSBLUE SPA</t>
  </si>
  <si>
    <t>ONEU1498548</t>
  </si>
  <si>
    <t>LAGUNA SUR 9600 BOD.SAN FRANCISCO BOD.A15, PUDAHUEL</t>
  </si>
  <si>
    <t>HLBU3155525</t>
  </si>
  <si>
    <t>23/02 - 18:14</t>
  </si>
  <si>
    <t>HAMU4483642</t>
  </si>
  <si>
    <t>RFCU5098317</t>
  </si>
  <si>
    <t>MSKU5036296</t>
  </si>
  <si>
    <t>23/02- 21:03</t>
  </si>
  <si>
    <t>UTCU4939395</t>
  </si>
  <si>
    <t>MSMU5889005</t>
  </si>
  <si>
    <t>CAÑAVERAL 901; QUILICURA / cliente</t>
  </si>
  <si>
    <t>ECMU2779094</t>
  </si>
  <si>
    <t>WHSU2597191</t>
  </si>
  <si>
    <t>Issa Pichara 830, Bodega 2B. RENCA</t>
  </si>
  <si>
    <t>CXRU1507166</t>
  </si>
  <si>
    <t>MSBU4013631</t>
  </si>
  <si>
    <t>TTNU8608058</t>
  </si>
  <si>
    <t>MSMU7116180</t>
  </si>
  <si>
    <t>TRHU8061085</t>
  </si>
  <si>
    <t>Lo Boza 422, Pudahuel</t>
  </si>
  <si>
    <t>MRSU8841366</t>
  </si>
  <si>
    <t>CMAU8661830</t>
  </si>
  <si>
    <t>24/02 - 11:30</t>
  </si>
  <si>
    <t>F5211</t>
  </si>
  <si>
    <t>STACKING: del 27/02 al  02/03 a las 15:00hrs.</t>
  </si>
  <si>
    <t>F5212</t>
  </si>
  <si>
    <t>MSMU4932067</t>
  </si>
  <si>
    <t>MSBU5271815</t>
  </si>
  <si>
    <t>AMCU9379808</t>
  </si>
  <si>
    <t>24/02 - 17:23</t>
  </si>
  <si>
    <t>SEKU9127520</t>
  </si>
  <si>
    <t>24/02 - 22:00</t>
  </si>
  <si>
    <t>SEGU9105824</t>
  </si>
  <si>
    <t>TEMU9297847</t>
  </si>
  <si>
    <t xml:space="preserve">ENVASES MYS </t>
  </si>
  <si>
    <t>ONEU6488774</t>
  </si>
  <si>
    <t>24/02 - 9:18</t>
  </si>
  <si>
    <t>Astaburuaga 9121, lo espejo</t>
  </si>
  <si>
    <t>TEMU6864823</t>
  </si>
  <si>
    <t>24/02 - 12:40</t>
  </si>
  <si>
    <t>Booking: 6445714610</t>
  </si>
  <si>
    <t>RETIRO VACIO: CONTOPSA SAI</t>
  </si>
  <si>
    <t>STACKING: DIRECTO</t>
  </si>
  <si>
    <t>OOCU7796713</t>
  </si>
  <si>
    <t>SEKU5508488</t>
  </si>
  <si>
    <t>HLBU3708430</t>
  </si>
  <si>
    <t>BHCU3228180</t>
  </si>
  <si>
    <t>ONEU9179871</t>
  </si>
  <si>
    <t>EITU9518587</t>
  </si>
  <si>
    <t>23/02 - 18:00</t>
  </si>
  <si>
    <t>ENEA - AV. BOULEVARD AEROPUERTO NORTE 9327; PUDAHUEL</t>
  </si>
  <si>
    <t>MSBU6590329</t>
  </si>
  <si>
    <t>FFAU5898683</t>
  </si>
  <si>
    <t>MSDU7087770</t>
  </si>
  <si>
    <t>HAMU2219482</t>
  </si>
  <si>
    <t>CMAU6766256</t>
  </si>
  <si>
    <t>23/02 - 10:44</t>
  </si>
  <si>
    <t>TXGU7513657</t>
  </si>
  <si>
    <t>23/02 - 10:02</t>
  </si>
  <si>
    <t>HAMU2633487</t>
  </si>
  <si>
    <t>CAMINO LO AGUIRRE SUR 537, PUDAHUEL</t>
  </si>
  <si>
    <t>FBIU5839691</t>
  </si>
  <si>
    <t>HAMU4647514</t>
  </si>
  <si>
    <t>TGCU2426340</t>
  </si>
  <si>
    <t>TCLU4363240</t>
  </si>
  <si>
    <t>24/02 - 11:28</t>
  </si>
  <si>
    <t>STAR CLUTCH S A</t>
  </si>
  <si>
    <t>LATU6801552</t>
  </si>
  <si>
    <t>24/02 - 9:22</t>
  </si>
  <si>
    <t>CAMINO SAN PEDRO 9580, PUDAHUEL</t>
  </si>
  <si>
    <t>MSDU9749073</t>
  </si>
  <si>
    <t>ONEU2509170</t>
  </si>
  <si>
    <t>CMAU2116083</t>
  </si>
  <si>
    <t>24/02 - 12:56</t>
  </si>
  <si>
    <t>FSCU3923783</t>
  </si>
  <si>
    <t>ZOOMLION SPA</t>
  </si>
  <si>
    <t>TRHU6757120</t>
  </si>
  <si>
    <t>24/02 - 23.54</t>
  </si>
  <si>
    <t>AV. EDUARDO FREI MONTALVA 9951, QUILICURA</t>
  </si>
  <si>
    <t>FBIU5762917</t>
  </si>
  <si>
    <t>25/02 - 13:25</t>
  </si>
  <si>
    <t>Devuelto</t>
  </si>
  <si>
    <t>WHLU5804255</t>
  </si>
  <si>
    <t>25/02 - 21:42</t>
  </si>
  <si>
    <t>Camino Punta Mocha 4899-A Huechuraba</t>
  </si>
  <si>
    <t>Sin devolución</t>
  </si>
  <si>
    <t>CGMU5140610</t>
  </si>
  <si>
    <t>F5208</t>
  </si>
  <si>
    <t>FFAU7123885</t>
  </si>
  <si>
    <t>F5213</t>
  </si>
  <si>
    <t>CBHU7011035</t>
  </si>
  <si>
    <t>F5214</t>
  </si>
  <si>
    <t>OOCU8952976</t>
  </si>
  <si>
    <t>HASU1193045</t>
  </si>
  <si>
    <t>Patricia Viñuela N°185, Lampa (BODEGA CDC)</t>
  </si>
  <si>
    <t>FBIU5671571</t>
  </si>
  <si>
    <t>25/02 - 17:30</t>
  </si>
  <si>
    <t>DEV. MIGUEL CACERES</t>
  </si>
  <si>
    <t>SEGU9483146</t>
  </si>
  <si>
    <t>25/02 - 17:38</t>
  </si>
  <si>
    <t>OERU4164505</t>
  </si>
  <si>
    <t>25/02 - 17:40</t>
  </si>
  <si>
    <t>OERU4017783</t>
  </si>
  <si>
    <t>seku1532640</t>
  </si>
  <si>
    <t>ONEU6495238</t>
  </si>
  <si>
    <t>24/02 - 13:57</t>
  </si>
  <si>
    <t>FANU1246633</t>
  </si>
  <si>
    <t>25/02 - 19:00</t>
  </si>
  <si>
    <t>AV. PRESIDENTE EDUARDO FREI MONTALVA 7050, QUILICURA</t>
  </si>
  <si>
    <t>HAMU3920579</t>
  </si>
  <si>
    <t>25/02 - 19:01</t>
  </si>
  <si>
    <t>FANU1028890</t>
  </si>
  <si>
    <t>25/02 - 19:02</t>
  </si>
  <si>
    <t>CSGU6493878</t>
  </si>
  <si>
    <t>TCLU9469764</t>
  </si>
  <si>
    <t>cndk83837ca</t>
  </si>
  <si>
    <t>ONEU6560478</t>
  </si>
  <si>
    <t>DEV. MARCELO FLORES M</t>
  </si>
  <si>
    <t>KKFU7829178</t>
  </si>
  <si>
    <t>cndk87663</t>
  </si>
  <si>
    <t>BSIU9702216</t>
  </si>
  <si>
    <t>cndk87665ca</t>
  </si>
  <si>
    <t>TRHU4604203</t>
  </si>
  <si>
    <t>cndl35985ca</t>
  </si>
  <si>
    <t>UETU2730988</t>
  </si>
  <si>
    <t>UACU3933769</t>
  </si>
  <si>
    <t>TLLU1206800</t>
  </si>
  <si>
    <t>KSC SPA</t>
  </si>
  <si>
    <t>OTPU6040399</t>
  </si>
  <si>
    <t>25/02 - 16.30</t>
  </si>
  <si>
    <t>CAMINO LAMPA PARCELA 18 LAMPA</t>
  </si>
  <si>
    <t>MRKU5933949</t>
  </si>
  <si>
    <t>MRKU4899264</t>
  </si>
  <si>
    <t>DEV. RODRIGO AÑAZCO</t>
  </si>
  <si>
    <t>CPLU4984821</t>
  </si>
  <si>
    <t>Av. Cordillera 331, módulo C2 y C3, Quilicura / Camino a Caicaen S/N, comuna de Calbuco, Región de Los Lagos</t>
  </si>
  <si>
    <t>RLTU2627307</t>
  </si>
  <si>
    <t>TEPORVAL</t>
  </si>
  <si>
    <t>CSNU8795726</t>
  </si>
  <si>
    <t>24/02 - 21:40</t>
  </si>
  <si>
    <t>Nuevo Hospital de Melipilla. (Vicuña Mackenna 1268 (ex 1405)/ Issa Pichara 830, Bodega 2B. RENCA</t>
  </si>
  <si>
    <t>CSLU6086827</t>
  </si>
  <si>
    <t>Nuevo Hospital de Melipilla. (Vicuña Mackenna 1268 (ex 1405)</t>
  </si>
  <si>
    <t>Gabriela Machuca cel +56 9 9991 9328</t>
  </si>
  <si>
    <t>HAMU1817495</t>
  </si>
  <si>
    <t>24/02 - 13:18</t>
  </si>
  <si>
    <t>CMAU6216835</t>
  </si>
  <si>
    <t>24/02 - 16:51</t>
  </si>
  <si>
    <t>CAIU9695195</t>
  </si>
  <si>
    <t>24/02 - 16:50</t>
  </si>
  <si>
    <t>DEV. CESAR VALDES</t>
  </si>
  <si>
    <t>CMAU7777569</t>
  </si>
  <si>
    <t>24/02 - 12:54</t>
  </si>
  <si>
    <t>TCNU2942698</t>
  </si>
  <si>
    <t>25/02 - 14:23</t>
  </si>
  <si>
    <t>SGRU2129101</t>
  </si>
  <si>
    <t>MAURO ALLENDE 977926162</t>
  </si>
  <si>
    <t>tgbu1004069</t>
  </si>
  <si>
    <t>TRHU4361016</t>
  </si>
  <si>
    <t>TCNU4960622</t>
  </si>
  <si>
    <t>TGBU6387952</t>
  </si>
  <si>
    <t xml:space="preserve"> </t>
  </si>
  <si>
    <t>HMMU6166874</t>
  </si>
  <si>
    <t xml:space="preserve">DEV. GERLINDHER BERNUY </t>
  </si>
  <si>
    <t>HLBU9724418</t>
  </si>
  <si>
    <t>F5215</t>
  </si>
  <si>
    <t>FFAU6072320</t>
  </si>
  <si>
    <t>F5216</t>
  </si>
  <si>
    <t>CSNU8935406</t>
  </si>
  <si>
    <t>FLETE FALSO</t>
  </si>
  <si>
    <t>F5217</t>
  </si>
  <si>
    <t>FCIU4501762</t>
  </si>
  <si>
    <t>FSCU5761721</t>
  </si>
  <si>
    <t>FBIU5748971</t>
  </si>
  <si>
    <t>CXRU1595167</t>
  </si>
  <si>
    <t>SZLU5074708</t>
  </si>
  <si>
    <t>26/02 - 8:51</t>
  </si>
  <si>
    <t>SZLU5104593</t>
  </si>
  <si>
    <t>26/02 - 13:44</t>
  </si>
  <si>
    <t>HAMU1177166</t>
  </si>
  <si>
    <t>26/02 - 13:08</t>
  </si>
  <si>
    <t>HAMU4032464</t>
  </si>
  <si>
    <t>26/02 - 14:31</t>
  </si>
  <si>
    <t>SEGU4702750</t>
  </si>
  <si>
    <t>OOCU7191471</t>
  </si>
  <si>
    <t>TCNU1265714</t>
  </si>
  <si>
    <t>BEAU5230050</t>
  </si>
  <si>
    <t>MEDU7171179</t>
  </si>
  <si>
    <t>ONEU9448625</t>
  </si>
  <si>
    <t>MRKU7750510</t>
  </si>
  <si>
    <t>26/02 - 13:48</t>
  </si>
  <si>
    <t>MRSU0542918</t>
  </si>
  <si>
    <t>26/02 - 13:51</t>
  </si>
  <si>
    <t>ECMU2968462</t>
  </si>
  <si>
    <t>26/02 - 21:15</t>
  </si>
  <si>
    <t>POWER TRAIN TECHNOLOGIES CHILE</t>
  </si>
  <si>
    <t>MRKU5593704</t>
  </si>
  <si>
    <t>26/02 - 17:30</t>
  </si>
  <si>
    <t>BARON DE JUDAS REALES 5050, CONCHALI</t>
  </si>
  <si>
    <t>PCIU0153479</t>
  </si>
  <si>
    <t>26/02 - 16:30</t>
  </si>
  <si>
    <t>Issa Pichara 830, bodega 2B, Renca</t>
  </si>
  <si>
    <t>TCNU2242781</t>
  </si>
  <si>
    <t>HAMU4401691</t>
  </si>
  <si>
    <t>TTNU8639573</t>
  </si>
  <si>
    <t>FFAU1726840</t>
  </si>
  <si>
    <t>ECMU4964553</t>
  </si>
  <si>
    <t>CSNU1988641</t>
  </si>
  <si>
    <t>DEV. DANIEL GOMEZ</t>
  </si>
  <si>
    <t>MSDU7658740</t>
  </si>
  <si>
    <t>CHASIS</t>
  </si>
  <si>
    <t>HMMU4282279</t>
  </si>
  <si>
    <t>OOCU0691428</t>
  </si>
  <si>
    <t>TEGA INDUSTRIES CHILE SPA .</t>
  </si>
  <si>
    <t>Av Colorado N° 781 Quilicura</t>
  </si>
  <si>
    <t>TUNICHE FRUITS LTDA</t>
  </si>
  <si>
    <t>BOOKING: 266866768</t>
  </si>
  <si>
    <t>CONSOLIDADO: CAMINO REAL 4320, GRANEROS. RANCAGUA  / EMBARQUE: TPS</t>
  </si>
  <si>
    <t>BOOKING: 266866819</t>
  </si>
  <si>
    <t>MRKU6975553</t>
  </si>
  <si>
    <t>26/02 - 14:08</t>
  </si>
  <si>
    <t>WHSU6461860</t>
  </si>
  <si>
    <t>28/02 - 11:00</t>
  </si>
  <si>
    <t>F5210</t>
  </si>
  <si>
    <t>OOLU9266581</t>
  </si>
  <si>
    <t>F5218</t>
  </si>
  <si>
    <t>FANU3204600</t>
  </si>
  <si>
    <t>MRSU7263936</t>
  </si>
  <si>
    <t>oeru4357891</t>
  </si>
  <si>
    <t>otpu6148151</t>
  </si>
  <si>
    <t>fbiu5754439</t>
  </si>
  <si>
    <t>SEGU9822912</t>
  </si>
  <si>
    <t>28/02 - 13:34</t>
  </si>
  <si>
    <t>FBIU5233317</t>
  </si>
  <si>
    <t>28/02 - 13:24</t>
  </si>
  <si>
    <t>PCIU6123764</t>
  </si>
  <si>
    <t>28/02 - 13:28</t>
  </si>
  <si>
    <t>FBIU5234761</t>
  </si>
  <si>
    <t>28/02 - 13:36</t>
  </si>
  <si>
    <t>GRUPO JNK CHILE SPA</t>
  </si>
  <si>
    <t>JXLU6312388</t>
  </si>
  <si>
    <t>26/02 - 17:45</t>
  </si>
  <si>
    <t>AV. CALERA DE TANGO S/N PARADERO 9 PARCELA 11A BOD.1B CALERA DE TANGO</t>
  </si>
  <si>
    <t>TCNU4907171</t>
  </si>
  <si>
    <t>cn43308baca</t>
  </si>
  <si>
    <t>TRHU6483245</t>
  </si>
  <si>
    <t>cn43309baca</t>
  </si>
  <si>
    <t>ONEU5702813</t>
  </si>
  <si>
    <t>cndl35952ca</t>
  </si>
  <si>
    <t>ONEU1329790</t>
  </si>
  <si>
    <t>cndk87664ca</t>
  </si>
  <si>
    <t>ONEU1285769</t>
  </si>
  <si>
    <t>cndk87661ca</t>
  </si>
  <si>
    <t>TGBU9669311</t>
  </si>
  <si>
    <t>cndl33405ca</t>
  </si>
  <si>
    <t>TCLU8749816</t>
  </si>
  <si>
    <t>cncl66111ca</t>
  </si>
  <si>
    <t>TRHU5148073</t>
  </si>
  <si>
    <t>cndk87675ca</t>
  </si>
  <si>
    <t>MSDU6168178</t>
  </si>
  <si>
    <t>CMAU7246691</t>
  </si>
  <si>
    <t>28/03 - 20:34</t>
  </si>
  <si>
    <t>CMAU6753433</t>
  </si>
  <si>
    <t>28/03 - 20:24</t>
  </si>
  <si>
    <t>CMAU7142697</t>
  </si>
  <si>
    <t>28/03 - 21:54</t>
  </si>
  <si>
    <t>CMAU6979565</t>
  </si>
  <si>
    <t>28/03 - 13:46</t>
  </si>
  <si>
    <t>TRHU1224787</t>
  </si>
  <si>
    <t>TGHU1759724</t>
  </si>
  <si>
    <t>GESU1116284</t>
  </si>
  <si>
    <t>CMAU0161566</t>
  </si>
  <si>
    <t>JXLU4388609</t>
  </si>
  <si>
    <t>27/02 - 16:00</t>
  </si>
  <si>
    <t>AGUNSA  SAI</t>
  </si>
  <si>
    <t>SEKU5921070</t>
  </si>
  <si>
    <t>HLBU3147010</t>
  </si>
  <si>
    <t>CGMU7701685</t>
  </si>
  <si>
    <t>SEKU6050595</t>
  </si>
  <si>
    <t>26/02 - 9:42</t>
  </si>
  <si>
    <t>TRHU2757245</t>
  </si>
  <si>
    <t>FWRU0142470</t>
  </si>
  <si>
    <t>NYKU3896836</t>
  </si>
  <si>
    <t>OOCU9188857</t>
  </si>
  <si>
    <t>TLLU4893530</t>
  </si>
  <si>
    <t>BELLAVISTA S/N, RIO CLARO; BOD. HACIENDA ARESTI / EMBARQUE: SAI</t>
  </si>
  <si>
    <t>WHSU8287948</t>
  </si>
  <si>
    <t>28/02 - 13:38</t>
  </si>
  <si>
    <t>RRVF-33</t>
  </si>
  <si>
    <t>Av el retiro 1227 bodega 9, renca</t>
  </si>
  <si>
    <t>fbiu5664675</t>
  </si>
  <si>
    <t>oeru4052681</t>
  </si>
  <si>
    <t>temu9319020</t>
  </si>
  <si>
    <t>BEAU9734276</t>
  </si>
  <si>
    <t xml:space="preserve">DEV. CRISTIAN ARAYA </t>
  </si>
  <si>
    <t>FBIU5350530</t>
  </si>
  <si>
    <t>FBIU5586947</t>
  </si>
  <si>
    <t>FBIU5719654</t>
  </si>
  <si>
    <t>PORRETIRAR</t>
  </si>
  <si>
    <t>SITRANS CURAUMA</t>
  </si>
  <si>
    <t>PLANTA GREENEX</t>
  </si>
  <si>
    <t>TGBU7786638</t>
  </si>
  <si>
    <t>2/03 - 12:00</t>
  </si>
  <si>
    <t>FCIU4552116</t>
  </si>
  <si>
    <t>ECMU2825836</t>
  </si>
  <si>
    <t>GLDU3923131</t>
  </si>
  <si>
    <t>ECMU2194480</t>
  </si>
  <si>
    <t>PETROQUIMICA DOW</t>
  </si>
  <si>
    <t>TCNU5432574</t>
  </si>
  <si>
    <t>AV. MARTA OSSA RUIZ 601 (CAMINO CASAS VIEJAS); MAIPU</t>
  </si>
  <si>
    <t>CMAU4556190</t>
  </si>
  <si>
    <t>TEMU7621113</t>
  </si>
  <si>
    <t>MEDU7723977</t>
  </si>
  <si>
    <t>ONEU5036039</t>
  </si>
  <si>
    <t>caau8123865</t>
  </si>
  <si>
    <t>mrsu8922149</t>
  </si>
  <si>
    <t>fbiu5294586</t>
  </si>
  <si>
    <t>SAN MIGUEL</t>
  </si>
  <si>
    <t>TRANSPERF</t>
  </si>
  <si>
    <t>whsu6678347</t>
  </si>
  <si>
    <t>4-3 devuelto</t>
  </si>
  <si>
    <t>ZOOMLION</t>
  </si>
  <si>
    <t>zcsu7190638</t>
  </si>
  <si>
    <t>TLLU4879548</t>
  </si>
  <si>
    <t>CARU2165332</t>
  </si>
  <si>
    <t>20 DRY</t>
  </si>
  <si>
    <t>3/03 - 18:00</t>
  </si>
  <si>
    <t>Lo Echevers 550, bodega 40-41. Quilicura. STGO</t>
  </si>
  <si>
    <t>MRSU9132046</t>
  </si>
  <si>
    <t>ECMU2025690</t>
  </si>
  <si>
    <t>CGMU6931024</t>
  </si>
  <si>
    <t>OERU4131179</t>
  </si>
  <si>
    <t>JJ4746</t>
  </si>
  <si>
    <t>FBIU5777603</t>
  </si>
  <si>
    <t>SEKU9023016</t>
  </si>
  <si>
    <t>FBIU5335582</t>
  </si>
  <si>
    <t>HLBU9635413</t>
  </si>
  <si>
    <t>PARA MAÑANA</t>
  </si>
  <si>
    <t>TCNU7747605</t>
  </si>
  <si>
    <t>BOD.PRINCESA - CARRETERA GRAL SAN MARTIN 7940, BOD. C40; QUILICURA</t>
  </si>
  <si>
    <t>AGUNSA VALPO</t>
  </si>
  <si>
    <t>FTAU2071549</t>
  </si>
  <si>
    <t>FLEX (Santa Margarita 01051, San Bernardo)</t>
  </si>
  <si>
    <t>HAUSTEK</t>
  </si>
  <si>
    <t>TGBU6664764</t>
  </si>
  <si>
    <t>TUCAPEL 1545,LA PINTANA</t>
  </si>
  <si>
    <t>MEDLOG VALPO</t>
  </si>
  <si>
    <t>MSNU2093527</t>
  </si>
  <si>
    <t>MEDU4551025</t>
  </si>
  <si>
    <t xml:space="preserve">IDEAL </t>
  </si>
  <si>
    <t>CSNU5512777</t>
  </si>
  <si>
    <t>INVERSIERRA</t>
  </si>
  <si>
    <t>CMAU3650468</t>
  </si>
  <si>
    <t>BEAU5642361</t>
  </si>
  <si>
    <t>CMAU6986517</t>
  </si>
  <si>
    <t>MAR TRADE</t>
  </si>
  <si>
    <t>SEKU5548407</t>
  </si>
  <si>
    <t>MIDEA CARRIER</t>
  </si>
  <si>
    <t>TIIU6524606</t>
  </si>
  <si>
    <t>KDGK-62</t>
  </si>
  <si>
    <t>SITRANS SANTIAGO</t>
  </si>
  <si>
    <t>TIIU5120488</t>
  </si>
  <si>
    <t xml:space="preserve"> GRJV-20</t>
  </si>
  <si>
    <t>EITU9216308</t>
  </si>
  <si>
    <t>FFAU3682695</t>
  </si>
  <si>
    <t>NYKU4431495</t>
  </si>
  <si>
    <t>KKFU7809401</t>
  </si>
  <si>
    <t>ONEU1129766</t>
  </si>
  <si>
    <t>TCNU1564398</t>
  </si>
  <si>
    <t>EGSU1264508</t>
  </si>
  <si>
    <t>HPCU4847004</t>
  </si>
  <si>
    <t>EMCU8401368</t>
  </si>
  <si>
    <t>APZU3766600</t>
  </si>
  <si>
    <t>PWSC-32</t>
  </si>
  <si>
    <t xml:space="preserve">DEV. JULIO CATALAN </t>
  </si>
  <si>
    <t>TCLU2469947</t>
  </si>
  <si>
    <t>APZU3189617</t>
  </si>
  <si>
    <t>GRJV-21</t>
  </si>
  <si>
    <t>FCGU2956791</t>
  </si>
  <si>
    <t>KDGB-37</t>
  </si>
  <si>
    <t>HOYU9653882</t>
  </si>
  <si>
    <t>CAÑAVERAL 901,QUILICURA</t>
  </si>
  <si>
    <t>HOYU9650008</t>
  </si>
  <si>
    <t>TCLU9055297</t>
  </si>
  <si>
    <t>TRHU7745437</t>
  </si>
  <si>
    <t>KDHG-55</t>
  </si>
  <si>
    <t>MSNU1181500</t>
  </si>
  <si>
    <t>CSNU2851355</t>
  </si>
  <si>
    <t>HLBU6252956</t>
  </si>
  <si>
    <t>WHSU5799684</t>
  </si>
  <si>
    <t>SEKU1297710</t>
  </si>
  <si>
    <t>KDGK-59</t>
  </si>
  <si>
    <t>RL705UTA F-852 LA FRAGUA 931, LOTE NUMERO 32 CARPAS BLANCAS</t>
  </si>
  <si>
    <t>TRHU3868602</t>
  </si>
  <si>
    <t>FFAU1856273</t>
  </si>
  <si>
    <t>KDHT-65</t>
  </si>
  <si>
    <t>HASU4414920</t>
  </si>
  <si>
    <t>MRKU5992617</t>
  </si>
  <si>
    <t>DEV. JOSE AGUILAR</t>
  </si>
  <si>
    <t>SEGU1103487</t>
  </si>
  <si>
    <t>1X20 DRY</t>
  </si>
  <si>
    <t>TENS SERIES</t>
  </si>
  <si>
    <t>SEKU6986305</t>
  </si>
  <si>
    <t>DEV. GERLINDHER BERNUY</t>
  </si>
  <si>
    <t>SGRU5030278</t>
  </si>
  <si>
    <t>TEMU2498310</t>
  </si>
  <si>
    <t>CMAU2484064</t>
  </si>
  <si>
    <t>MEDU3889255</t>
  </si>
  <si>
    <t>1X20</t>
  </si>
  <si>
    <t>Camino del Cerro 4868 Huechuraba, Santiago.</t>
  </si>
  <si>
    <t>AMCU9368871</t>
  </si>
  <si>
    <t>1X40</t>
  </si>
  <si>
    <t>04-03/16:00</t>
  </si>
  <si>
    <t>Lo Echevers 550, bodega 40-41. Quilicura. STGO.</t>
  </si>
  <si>
    <t>CSNU8550467</t>
  </si>
  <si>
    <t xml:space="preserve">Av. La Oración N° 1250, Pudahuel, (ENEA) </t>
  </si>
  <si>
    <t>COM.SANDOVAL</t>
  </si>
  <si>
    <t>SZLU9764553</t>
  </si>
  <si>
    <t>PCIU6165517</t>
  </si>
  <si>
    <t>FBIU5766574</t>
  </si>
  <si>
    <t>FBIU5691639</t>
  </si>
  <si>
    <t>CGMU5169640</t>
  </si>
  <si>
    <t>04-03/17:16</t>
  </si>
  <si>
    <t>CGMU6548988</t>
  </si>
  <si>
    <t>04-03/17:34</t>
  </si>
  <si>
    <t>DEvuelto</t>
  </si>
  <si>
    <t>TRHU6090422</t>
  </si>
  <si>
    <t>INV SESABE</t>
  </si>
  <si>
    <t>TIIU3653410</t>
  </si>
  <si>
    <t>Santa Bernardita 12005, San Bernardo</t>
  </si>
  <si>
    <t>FCIU7025422</t>
  </si>
  <si>
    <t>SEGU6054913</t>
  </si>
  <si>
    <t>MSMU7702807</t>
  </si>
  <si>
    <t>1x40</t>
  </si>
  <si>
    <t>Avenida Chorrillos 1, Sitio 19-B, Lampa</t>
  </si>
  <si>
    <t>CAIU6417523</t>
  </si>
  <si>
    <t>ONEU0610530</t>
  </si>
  <si>
    <t>TRHU7337292</t>
  </si>
  <si>
    <t>TRHU8251188</t>
  </si>
  <si>
    <t>ONEU1227660</t>
  </si>
  <si>
    <t>ONEU1068444</t>
  </si>
  <si>
    <t>TCLU4603818</t>
  </si>
  <si>
    <t>HGTU2411235</t>
  </si>
  <si>
    <t>RLTU2612040</t>
  </si>
  <si>
    <t>TCLU2587662</t>
  </si>
  <si>
    <t>PETROQUIMICA</t>
  </si>
  <si>
    <t>CMAU7956878</t>
  </si>
  <si>
    <t>CMAU3372109</t>
  </si>
  <si>
    <t>CMAU7068033</t>
  </si>
  <si>
    <t>MSDU7626819</t>
  </si>
  <si>
    <t>CMAU2239215</t>
  </si>
  <si>
    <t>CMAU3466466</t>
  </si>
  <si>
    <t>CMAU5945051</t>
  </si>
  <si>
    <t>devuelto</t>
  </si>
  <si>
    <t>WHSU8376515</t>
  </si>
  <si>
    <t>SEA GARDEN</t>
  </si>
  <si>
    <t>1x40 ref</t>
  </si>
  <si>
    <t xml:space="preserve">Pedro jorquera 575 </t>
  </si>
  <si>
    <t>SZLU9210675</t>
  </si>
  <si>
    <t>TRHU1182589</t>
  </si>
  <si>
    <t xml:space="preserve">RL705UTA F-852 LA FRAGUA 931, LOTE NUMERO 32 CARPAS BLANCAS </t>
  </si>
  <si>
    <t>APZU3541883</t>
  </si>
  <si>
    <t>TECNIKA</t>
  </si>
  <si>
    <t>SAAM PLACILLA</t>
  </si>
  <si>
    <t>TEGA</t>
  </si>
  <si>
    <t>TEN SERIES</t>
  </si>
  <si>
    <t>SEGU4115028</t>
  </si>
  <si>
    <t>WURTH</t>
  </si>
  <si>
    <t>fanu1520620</t>
  </si>
  <si>
    <t>ID LOGISTICS</t>
  </si>
  <si>
    <t>F5199</t>
  </si>
  <si>
    <t>OOCU8255122</t>
  </si>
  <si>
    <t xml:space="preserve">BELLAVISTA S/N, RIO CLARO; BOD. HACIENDA ARESTI / EMBARQUE: </t>
  </si>
  <si>
    <t>F5231</t>
  </si>
  <si>
    <t>F5200</t>
  </si>
  <si>
    <t>FFAU2449483</t>
  </si>
  <si>
    <t>PCIU9122308</t>
  </si>
  <si>
    <t xml:space="preserve"> Patricia Viñuela N°185, Lampa (BODEGA CDC)</t>
  </si>
  <si>
    <t>OOCU6815613</t>
  </si>
  <si>
    <t>Av. La Oración N° 1250, Pudahuel, (ENEA)</t>
  </si>
  <si>
    <t>CGMU6913078</t>
  </si>
  <si>
    <t>CGMU6900152</t>
  </si>
  <si>
    <t>whsu8874400</t>
  </si>
  <si>
    <t xml:space="preserve">San Ignacio 951 Comuna de Quilicura </t>
  </si>
  <si>
    <t>MSDU5528480</t>
  </si>
  <si>
    <t>CMAU8959315</t>
  </si>
  <si>
    <t>CMAU7096143</t>
  </si>
  <si>
    <t>TXGU6677893</t>
  </si>
  <si>
    <t>CMAU8859701</t>
  </si>
  <si>
    <t>GAOU7356967</t>
  </si>
  <si>
    <t>CONTOPSA VALPARAISO</t>
  </si>
  <si>
    <t>DEVUELTO</t>
  </si>
  <si>
    <t>CAAU7084403</t>
  </si>
  <si>
    <t>MARBEN PETS</t>
  </si>
  <si>
    <t>TLLU2001614</t>
  </si>
  <si>
    <t>TCLU7444788</t>
  </si>
  <si>
    <t>GLDU9868670</t>
  </si>
  <si>
    <t>TLLU2325995</t>
  </si>
  <si>
    <t>DEV- PEDRO FERREIRA</t>
  </si>
  <si>
    <t>EGSU1397624</t>
  </si>
  <si>
    <t>SITRANS SCL</t>
  </si>
  <si>
    <t>GAOU6243288</t>
  </si>
  <si>
    <t>NEREUS</t>
  </si>
  <si>
    <t>MRKU8723360</t>
  </si>
  <si>
    <t>nva comerc import spa</t>
  </si>
  <si>
    <t>CAIU6380825</t>
  </si>
  <si>
    <t>AMADOR NEGHME 03639-B MODULO 34, LA PINTANA</t>
  </si>
  <si>
    <t>tifu1501952</t>
  </si>
  <si>
    <t>tifu1754307</t>
  </si>
  <si>
    <t>TIFU1007702</t>
  </si>
  <si>
    <t>qbox modular spa</t>
  </si>
  <si>
    <t>caau4612913</t>
  </si>
  <si>
    <t>Av. Américo Vespucio 1001 Bodega 01 Edificio D, Quilicura, Santiago</t>
  </si>
  <si>
    <t>CMAU8617204</t>
  </si>
  <si>
    <t>GCXU6137930</t>
  </si>
  <si>
    <t>TEMU1743011</t>
  </si>
  <si>
    <t>Ten Series</t>
  </si>
  <si>
    <t>UESU5218333</t>
  </si>
  <si>
    <t>MEDLOG SCL</t>
  </si>
  <si>
    <t>MSNU6791995</t>
  </si>
  <si>
    <t>TRHU4485594</t>
  </si>
  <si>
    <t>05-03/18:12</t>
  </si>
  <si>
    <t>SALAR DE ATACAMA</t>
  </si>
  <si>
    <t>IDEAL</t>
  </si>
  <si>
    <t>OOCU9296851</t>
  </si>
  <si>
    <t>06-03/17:00</t>
  </si>
  <si>
    <t>cañaveral 870 Quilicura.</t>
  </si>
  <si>
    <t>FBIU5205568</t>
  </si>
  <si>
    <t>Agunsa, dirección La montaña 1550, Quilicura (Ingreso por portería A) </t>
  </si>
  <si>
    <t>MRKU6612162</t>
  </si>
  <si>
    <t>CONTOPSA SCL</t>
  </si>
  <si>
    <t>HAMU3583729</t>
  </si>
  <si>
    <t>TLLU2748322</t>
  </si>
  <si>
    <t>06-03/12:34</t>
  </si>
  <si>
    <t>HAMU4513916</t>
  </si>
  <si>
    <t>ECMU2630135</t>
  </si>
  <si>
    <t>folio 232165</t>
  </si>
  <si>
    <t>CMAU1650540</t>
  </si>
  <si>
    <t>El ventisquero 1318. RENCA</t>
  </si>
  <si>
    <t>folio 232166</t>
  </si>
  <si>
    <t>TLLU8398767</t>
  </si>
  <si>
    <t>folio 232276</t>
  </si>
  <si>
    <t>TATTERSALL AUTOMOTRIZ</t>
  </si>
  <si>
    <t>HAMU4423474</t>
  </si>
  <si>
    <t>Claudio Arrau.</t>
  </si>
  <si>
    <t>dyc valparaiso</t>
  </si>
  <si>
    <t>HLBU3352864</t>
  </si>
  <si>
    <t>FANU3502082</t>
  </si>
  <si>
    <t>HAMU3438280</t>
  </si>
  <si>
    <t>folio 282543</t>
  </si>
  <si>
    <t>UACU5632065</t>
  </si>
  <si>
    <t>folio 282545</t>
  </si>
  <si>
    <t>CAIU7956155</t>
  </si>
  <si>
    <t>folio 282528</t>
  </si>
  <si>
    <t>HAMU2438794</t>
  </si>
  <si>
    <t>folio 282541</t>
  </si>
  <si>
    <t>HAMU1313468</t>
  </si>
  <si>
    <t>FSCU7256415</t>
  </si>
  <si>
    <t>HLBU1306155</t>
  </si>
  <si>
    <t>folio  282544</t>
  </si>
  <si>
    <t>FANU1211405</t>
  </si>
  <si>
    <t>folio  282537</t>
  </si>
  <si>
    <t>HLBU1854610</t>
  </si>
  <si>
    <t>FANU3372414</t>
  </si>
  <si>
    <t>folio 282539</t>
  </si>
  <si>
    <t>HAMU2287487</t>
  </si>
  <si>
    <t>folio  282540</t>
  </si>
  <si>
    <t>HAMU1888919</t>
  </si>
  <si>
    <t xml:space="preserve"> IMER CHILE S.A</t>
  </si>
  <si>
    <t>MAEU4155116</t>
  </si>
  <si>
    <t>07-03/09:03</t>
  </si>
  <si>
    <t>contopsa sai</t>
  </si>
  <si>
    <t>ABRAVEN SPA</t>
  </si>
  <si>
    <t>SEGU9848331</t>
  </si>
  <si>
    <t>DYC VALPO</t>
  </si>
  <si>
    <t>ALMACEN CERVECERO SPA</t>
  </si>
  <si>
    <t>TXGU6810012</t>
  </si>
  <si>
    <t xml:space="preserve">Av el retiro 1227 bod 30. Renca. </t>
  </si>
  <si>
    <t>BLASCOOL</t>
  </si>
  <si>
    <t>TRIU8189402</t>
  </si>
  <si>
    <t>SEGU4163601</t>
  </si>
  <si>
    <t>Patricia Viñuela N°334, Lampa (BODEGA MPR</t>
  </si>
  <si>
    <t>PILU8000867</t>
  </si>
  <si>
    <t>PCIU8985916</t>
  </si>
  <si>
    <t>OOLU9340668</t>
  </si>
  <si>
    <t>COM SANDOVAL</t>
  </si>
  <si>
    <t>CMAU3013074</t>
  </si>
  <si>
    <t>DEV. 10-3</t>
  </si>
  <si>
    <t>COM.CANADA</t>
  </si>
  <si>
    <t>CGMU5564388</t>
  </si>
  <si>
    <t>CGMU6978145</t>
  </si>
  <si>
    <t>CXRU1244856</t>
  </si>
  <si>
    <t>ONEU6763048</t>
  </si>
  <si>
    <t>FUNDO LAS MERCEDEZ 384, PLACILLA, VALPARAISO.</t>
  </si>
  <si>
    <t>NYKU5226690</t>
  </si>
  <si>
    <t>FLEX</t>
  </si>
  <si>
    <t>MRSU8531611</t>
  </si>
  <si>
    <t>CONTOPSA VALPO</t>
  </si>
  <si>
    <t>MSMU7913688</t>
  </si>
  <si>
    <t>TEMU1638084</t>
  </si>
  <si>
    <t>Av. Cañaveral 870, Quilicura</t>
  </si>
  <si>
    <t>CMAU6559372</t>
  </si>
  <si>
    <t>MSDU7702170</t>
  </si>
  <si>
    <t>ECMU2978096</t>
  </si>
  <si>
    <t>A LA COLA</t>
  </si>
  <si>
    <t>CMAU2051228</t>
  </si>
  <si>
    <t>Santa rosa 15551 la pintana</t>
  </si>
  <si>
    <t>TGCU2035875</t>
  </si>
  <si>
    <t>MSCU5103749</t>
  </si>
  <si>
    <t>bodega principal</t>
  </si>
  <si>
    <t>SEGU3572652</t>
  </si>
  <si>
    <t>Cordillera N°331, Modulo C2 Y C3, Quilicura.</t>
  </si>
  <si>
    <t>Mayekawa Chile S.A.C.E.I.</t>
  </si>
  <si>
    <t>HLBU1284565</t>
  </si>
  <si>
    <t>07-03/12:54</t>
  </si>
  <si>
    <t>DYC VALPARAISO</t>
  </si>
  <si>
    <t>OXIQUIM</t>
  </si>
  <si>
    <t>UTCU5055315</t>
  </si>
  <si>
    <t>FBIU5419256</t>
  </si>
  <si>
    <t>Bodega Megacentro Noviciado</t>
  </si>
  <si>
    <t>MSDU5415545</t>
  </si>
  <si>
    <t>07-03/16:54</t>
  </si>
  <si>
    <t>MEDLOG VALPARAISO</t>
  </si>
  <si>
    <t>CARGADO</t>
  </si>
  <si>
    <t>BEAU4230190</t>
  </si>
  <si>
    <t>07-03/18:09</t>
  </si>
  <si>
    <t>mrku4591918</t>
  </si>
  <si>
    <t>RENDIC</t>
  </si>
  <si>
    <t>ECMU4925840</t>
  </si>
  <si>
    <t>GAOU7608816</t>
  </si>
  <si>
    <t>GCXU6108398</t>
  </si>
  <si>
    <t>CMAU8551806</t>
  </si>
  <si>
    <t>SEKU6039451</t>
  </si>
  <si>
    <t>BSIU8573840</t>
  </si>
  <si>
    <t>CAAU9572855</t>
  </si>
  <si>
    <t>DFSU7066092</t>
  </si>
  <si>
    <t>HANSEATIC VALPO</t>
  </si>
  <si>
    <t>TLLU5267655</t>
  </si>
  <si>
    <t>GESU1421396</t>
  </si>
  <si>
    <t>San Bernardo.</t>
  </si>
  <si>
    <t>maipu</t>
  </si>
  <si>
    <t>TEMU9354700</t>
  </si>
  <si>
    <t>09-03/20:10</t>
  </si>
  <si>
    <t>Direccion: Camino del Cerro 4868 Huechuraba, Santiago.</t>
  </si>
  <si>
    <t>FBIU5000486</t>
  </si>
  <si>
    <t>09-03/18:51</t>
  </si>
  <si>
    <t>SZLU9140074</t>
  </si>
  <si>
    <t>09-03/18:41</t>
  </si>
  <si>
    <t>Av. Américo Vespucio 1955, Renca, CD FRÍO I.</t>
  </si>
  <si>
    <t>ASOCIADOS UNDURRAGA IMPRESORES LTDA</t>
  </si>
  <si>
    <t>MSMU1059530</t>
  </si>
  <si>
    <t>10-03/09:42</t>
  </si>
  <si>
    <t>directo</t>
  </si>
  <si>
    <t>Rivas vicuña 1043, quinta normal</t>
  </si>
  <si>
    <t>REPROGRAMADO</t>
  </si>
  <si>
    <t>PIDU4287210</t>
  </si>
  <si>
    <t>PIDU4239568</t>
  </si>
  <si>
    <t>CGMU6923918</t>
  </si>
  <si>
    <t>SEGU9178100</t>
  </si>
  <si>
    <t>SEKU6242638</t>
  </si>
  <si>
    <t>Bodega Megalogística en Camino el Noviciado 1107,Lampa</t>
  </si>
  <si>
    <t>CGMU7005326</t>
  </si>
  <si>
    <t>ECMU5590442</t>
  </si>
  <si>
    <t>09-03/17:24</t>
  </si>
  <si>
    <t>DYC LA DIVISA</t>
  </si>
  <si>
    <t>TEMU5801517</t>
  </si>
  <si>
    <t xml:space="preserve">ALCATRANAS </t>
  </si>
  <si>
    <t>HLBU9841538</t>
  </si>
  <si>
    <t>10-03/08:30</t>
  </si>
  <si>
    <t>FSCU8622463</t>
  </si>
  <si>
    <t>09-03/17:00</t>
  </si>
  <si>
    <t>MSNU5785133</t>
  </si>
  <si>
    <t>CCLU5191257</t>
  </si>
  <si>
    <t xml:space="preserve">bodega Agunsa, dirección La montaña 1550, Quilicura </t>
  </si>
  <si>
    <t>MSCU4581403</t>
  </si>
  <si>
    <t>09-03/16:00</t>
  </si>
  <si>
    <t>SZLU9893376</t>
  </si>
  <si>
    <t>09-03/21:58</t>
  </si>
  <si>
    <t>dcic</t>
  </si>
  <si>
    <t>CSGU6145764</t>
  </si>
  <si>
    <t>10-03/11:20</t>
  </si>
  <si>
    <t>EGHU9194018</t>
  </si>
  <si>
    <t>MEDU8505096</t>
  </si>
  <si>
    <t>MSMU7080874</t>
  </si>
  <si>
    <t>TGHU8904444</t>
  </si>
  <si>
    <t>UETU6278583</t>
  </si>
  <si>
    <t>TIIU6245073</t>
  </si>
  <si>
    <t>TIIU6495447</t>
  </si>
  <si>
    <t>09-03/20:04</t>
  </si>
  <si>
    <t>TGCU5173796</t>
  </si>
  <si>
    <t>HAMU2104550</t>
  </si>
  <si>
    <t>MEDU7595325</t>
  </si>
  <si>
    <t>09-03/16:44</t>
  </si>
  <si>
    <t xml:space="preserve">bodega de hoffens </t>
  </si>
  <si>
    <t>TEMU0581256</t>
  </si>
  <si>
    <t>SLZU2886330</t>
  </si>
  <si>
    <t>MRKU5483158</t>
  </si>
  <si>
    <t>TGHU1924747</t>
  </si>
  <si>
    <t>OERU4359195</t>
  </si>
  <si>
    <t>caau6475039</t>
  </si>
  <si>
    <t>102829/103016</t>
  </si>
  <si>
    <t>TTNU8277643</t>
  </si>
  <si>
    <t>TCKU7662490</t>
  </si>
  <si>
    <t>TLLU4525396</t>
  </si>
  <si>
    <t>UETU2454046</t>
  </si>
  <si>
    <t>UETU5630621</t>
  </si>
  <si>
    <t>FRAGUA BOD PRINCIPAL</t>
  </si>
  <si>
    <t>OOCU9917917</t>
  </si>
  <si>
    <t>TIIU6911293</t>
  </si>
  <si>
    <t>TIIU6911570</t>
  </si>
  <si>
    <t xml:space="preserve">
WHSU8004565</t>
  </si>
  <si>
    <t>10-03/13:44</t>
  </si>
  <si>
    <t>300627-300628</t>
  </si>
  <si>
    <t>TLLU5414340</t>
  </si>
  <si>
    <t>10-03/18:06</t>
  </si>
  <si>
    <t>HASU1301751</t>
  </si>
  <si>
    <t>Av. La Oración N° 1250, Pudahuel</t>
  </si>
  <si>
    <t>TCNU1472476</t>
  </si>
  <si>
    <t>10-03/09:00</t>
  </si>
  <si>
    <t xml:space="preserve">Patricia Viñuela N°185, Lampa </t>
  </si>
  <si>
    <t>MRSU9039139</t>
  </si>
  <si>
    <t>CANORO Y ABSOLUTO SPA</t>
  </si>
  <si>
    <t>HAMU4442670</t>
  </si>
  <si>
    <t>10/03 - 17:00</t>
  </si>
  <si>
    <t>CARRETERA GENERAL SAN MARTIN 8250 BOD 22A QUILICURA</t>
  </si>
  <si>
    <t>MRSU6581866</t>
  </si>
  <si>
    <t>TIIU2193222</t>
  </si>
  <si>
    <t>10/03 - 12:34</t>
  </si>
  <si>
    <t>CSGU6486930</t>
  </si>
  <si>
    <t xml:space="preserve">Nutrabien, Av. Bernardo O´Higgins 3140 </t>
  </si>
  <si>
    <t>TCNU6579894</t>
  </si>
  <si>
    <t>10/03 - 20:27</t>
  </si>
  <si>
    <t>CSNU7419200</t>
  </si>
  <si>
    <t>EMCU0038343</t>
  </si>
  <si>
    <t>emcrfn4494</t>
  </si>
  <si>
    <t>TEMU7130125</t>
  </si>
  <si>
    <t>emctce7284</t>
  </si>
  <si>
    <t>TRHU6057912</t>
  </si>
  <si>
    <t>emctce7254</t>
  </si>
  <si>
    <t>EGSU1668114</t>
  </si>
  <si>
    <t>emctce7484</t>
  </si>
  <si>
    <t>EGSU1719211</t>
  </si>
  <si>
    <t>emctce7214</t>
  </si>
  <si>
    <t>MSBU6933834</t>
  </si>
  <si>
    <t>BEAU5868343</t>
  </si>
  <si>
    <t>MEDU9438937</t>
  </si>
  <si>
    <t>10/03 - 14:30</t>
  </si>
  <si>
    <t xml:space="preserve">MEDLOG SAI </t>
  </si>
  <si>
    <t>OERU4188786</t>
  </si>
  <si>
    <t>BOD. MEGALOGISTICA - CAMINO EL NOVICIADO 1107, LAMPA</t>
  </si>
  <si>
    <t>TCNU1267039</t>
  </si>
  <si>
    <t>10/03 - 20:39</t>
  </si>
  <si>
    <t>CAÑAVERAL 901, QUILICURA</t>
  </si>
  <si>
    <t>MSNU6069200</t>
  </si>
  <si>
    <t xml:space="preserve">Hospital  de  Chillan    dirección  OHIGGINS 1651     </t>
  </si>
  <si>
    <t>MDLOG VALPO</t>
  </si>
  <si>
    <t>MSDU8307694</t>
  </si>
  <si>
    <t>SELU4486606</t>
  </si>
  <si>
    <t>ECMU5139721</t>
  </si>
  <si>
    <t>TEMU0948315</t>
  </si>
  <si>
    <t>TEMU0022480</t>
  </si>
  <si>
    <t>APZU3250152</t>
  </si>
  <si>
    <t>FCIU9644792</t>
  </si>
  <si>
    <t>MSDU7401010</t>
  </si>
  <si>
    <t>MEDU7584594</t>
  </si>
  <si>
    <t>CMAU7259940</t>
  </si>
  <si>
    <t>HLBU1851632</t>
  </si>
  <si>
    <t>WHSU8323290</t>
  </si>
  <si>
    <t>10/03 - 8:44</t>
  </si>
  <si>
    <t>RUTA 5 SUR KM 42 CALETERA ORIENTE PARCELA 194- PAINE</t>
  </si>
  <si>
    <t>WHLU5656190</t>
  </si>
  <si>
    <t>10/03 - 8:40</t>
  </si>
  <si>
    <t>WHSU5199606</t>
  </si>
  <si>
    <t>10-03/11:40</t>
  </si>
  <si>
    <t>LA SERENA</t>
  </si>
  <si>
    <t>MSDU5350927</t>
  </si>
  <si>
    <t>BIDFOOD</t>
  </si>
  <si>
    <t>OTPU6401280</t>
  </si>
  <si>
    <t>11/03 - 16:28</t>
  </si>
  <si>
    <t>Av colo colo 61, Quilicura</t>
  </si>
  <si>
    <t>MRKU6258070</t>
  </si>
  <si>
    <t>WHSU6887115</t>
  </si>
  <si>
    <t>WHSU6543845</t>
  </si>
  <si>
    <t>FSCU5333024</t>
  </si>
  <si>
    <t>FBIU5671988</t>
  </si>
  <si>
    <t>beau5849338</t>
  </si>
  <si>
    <t>tllu8374127</t>
  </si>
  <si>
    <t>UETU7299873</t>
  </si>
  <si>
    <t>CMAU0720350</t>
  </si>
  <si>
    <t>CXDU2158676</t>
  </si>
  <si>
    <t>BEAU5468049</t>
  </si>
  <si>
    <t>NYKU4881131</t>
  </si>
  <si>
    <t>msku7700974</t>
  </si>
  <si>
    <t>LOG SERVICES SPA</t>
  </si>
  <si>
    <t>MSDU8410090</t>
  </si>
  <si>
    <t>CLAUDIO ARRAU 8600, PUDAHUEL</t>
  </si>
  <si>
    <t>MSDU6732930</t>
  </si>
  <si>
    <t>FSCU6522254</t>
  </si>
  <si>
    <t>MSMU8022825</t>
  </si>
  <si>
    <t>TGBU8004646</t>
  </si>
  <si>
    <t>MSDU7112595</t>
  </si>
  <si>
    <t>MEDU7805864</t>
  </si>
  <si>
    <t>MSMU5233573</t>
  </si>
  <si>
    <t>BMOU6010728</t>
  </si>
  <si>
    <t>MSDU7100850</t>
  </si>
  <si>
    <t>MSNU8429033</t>
  </si>
  <si>
    <t>MEDU4500542</t>
  </si>
  <si>
    <t>FFAU5676794</t>
  </si>
  <si>
    <t>MEDU4416880</t>
  </si>
  <si>
    <t>FFAU2534712</t>
  </si>
  <si>
    <t>MSBU5271693</t>
  </si>
  <si>
    <t>MSDU8335422</t>
  </si>
  <si>
    <t>FSCU9769757</t>
  </si>
  <si>
    <t>MSCU5199904</t>
  </si>
  <si>
    <t>MSDU6192092</t>
  </si>
  <si>
    <t>FFAU6957630</t>
  </si>
  <si>
    <t>MSMU7605643</t>
  </si>
  <si>
    <t>caiu7326412</t>
  </si>
  <si>
    <t>CSNU5723466</t>
  </si>
  <si>
    <t>11/03 - 8:38</t>
  </si>
  <si>
    <t>CBHU7082492</t>
  </si>
  <si>
    <t>11/03 - 8:27</t>
  </si>
  <si>
    <t>ECMU7440673</t>
  </si>
  <si>
    <t>TIIU5397929</t>
  </si>
  <si>
    <t>ECMU5301025</t>
  </si>
  <si>
    <t>CAIU8832858</t>
  </si>
  <si>
    <t>GAOU2537833</t>
  </si>
  <si>
    <t>MSMU8946897</t>
  </si>
  <si>
    <t>MRKU5871050</t>
  </si>
  <si>
    <t>OERU4162713</t>
  </si>
  <si>
    <t>11/03 - 17:20</t>
  </si>
  <si>
    <t>FRAGUA - BOS.PRINCIPAL</t>
  </si>
  <si>
    <t>APZU3559687</t>
  </si>
  <si>
    <t>MSMU5000020</t>
  </si>
  <si>
    <t>WHSU8472571</t>
  </si>
  <si>
    <t>TGBU5054978</t>
  </si>
  <si>
    <t>Olivos 1270, Pudahuel</t>
  </si>
  <si>
    <t>TGHU6852167</t>
  </si>
  <si>
    <t>MSDU4373070</t>
  </si>
  <si>
    <t>11/03 - 17:40</t>
  </si>
  <si>
    <t>CSNU2911665</t>
  </si>
  <si>
    <t>CONTOPSA AI</t>
  </si>
  <si>
    <t>CMAU9449810</t>
  </si>
  <si>
    <t xml:space="preserve">ID Logistics </t>
  </si>
  <si>
    <t>WHSU6385760</t>
  </si>
  <si>
    <t>MNBU3564749</t>
  </si>
  <si>
    <t>12/03 - 9:10</t>
  </si>
  <si>
    <t>Parinacota 233, Quilicura</t>
  </si>
  <si>
    <t>F5121</t>
  </si>
  <si>
    <t>TLLU4614451</t>
  </si>
  <si>
    <t>STACKING: ///</t>
  </si>
  <si>
    <t>F5142</t>
  </si>
  <si>
    <t>SELU4039070</t>
  </si>
  <si>
    <t>MSNU1300229</t>
  </si>
  <si>
    <t>ONEU9052130</t>
  </si>
  <si>
    <t>MSNU3575082</t>
  </si>
  <si>
    <t>12/03 - 12:50</t>
  </si>
  <si>
    <t>MRSU3505754</t>
  </si>
  <si>
    <t>TCKU3951410</t>
  </si>
  <si>
    <t>COM.SCL LOGISTICS</t>
  </si>
  <si>
    <t>EITU0481960</t>
  </si>
  <si>
    <t>12/03 - 11:00</t>
  </si>
  <si>
    <t>Avda. La Dehesa 3372, Local 2. Lo Barnechea</t>
  </si>
  <si>
    <t>CMAU7550770</t>
  </si>
  <si>
    <t>12/03 - 21:08</t>
  </si>
  <si>
    <t>Crucero Peralillo, Parcela 37, Lote 1, Lampa</t>
  </si>
  <si>
    <t>AMCU9394187</t>
  </si>
  <si>
    <t>OERU4100060</t>
  </si>
  <si>
    <t>BEAU4282086</t>
  </si>
  <si>
    <t>BOOKING:  6446884530</t>
  </si>
  <si>
    <t>CONSOLIDADO: av presidente eduardo frei montalva 7050 bodega 5 Quilicura  / EMBARQUE: SAI</t>
  </si>
  <si>
    <t>STACKING:///</t>
  </si>
  <si>
    <t>BOOKING:  267206815</t>
  </si>
  <si>
    <t>CONSOLIDADO: TUCAPEL 1540 LA PINTANA  / EMBARQUE: SAI</t>
  </si>
  <si>
    <t>STACKING: del 14.03 al 16.03 de 08:00 a 21:00 hrs</t>
  </si>
  <si>
    <t>CSGU6258288</t>
  </si>
  <si>
    <t>12/03 - 11:30</t>
  </si>
  <si>
    <t>FFAU5460573</t>
  </si>
  <si>
    <t>12/03 - 10:00</t>
  </si>
  <si>
    <t>SAAM SAI</t>
  </si>
  <si>
    <t>HLBU1330110</t>
  </si>
  <si>
    <t>12/03 - 10:30</t>
  </si>
  <si>
    <t>UACU5871497</t>
  </si>
  <si>
    <t>MSMU3447827</t>
  </si>
  <si>
    <t>TGBU6368865</t>
  </si>
  <si>
    <t>12/03 - 12:34</t>
  </si>
  <si>
    <t>MSBU7550300</t>
  </si>
  <si>
    <t>fx43803386ca</t>
  </si>
  <si>
    <t>CAAU5448424</t>
  </si>
  <si>
    <t>emcvrw0704</t>
  </si>
  <si>
    <t>MSBU7586560</t>
  </si>
  <si>
    <t>fx43801789ca</t>
  </si>
  <si>
    <t>NYKU5176100</t>
  </si>
  <si>
    <t>cndl 35969ca</t>
  </si>
  <si>
    <t>CAAU8089230</t>
  </si>
  <si>
    <t>MSNU5559440</t>
  </si>
  <si>
    <t>JUEGOS DE MESA Y TCG</t>
  </si>
  <si>
    <t>MSBU7142186</t>
  </si>
  <si>
    <t>Av. Lo Espejo 01565, Lo espejo, Bodegas Mersan, Bodega 0012/06</t>
  </si>
  <si>
    <t>FANU3426906</t>
  </si>
  <si>
    <t>HAMU3939065</t>
  </si>
  <si>
    <t>CXDU2179088</t>
  </si>
  <si>
    <t>MSMU8277451</t>
  </si>
  <si>
    <t>CAIU7822222</t>
  </si>
  <si>
    <t>MSMU5000376</t>
  </si>
  <si>
    <t>FFAU1769780</t>
  </si>
  <si>
    <t>XINU8097496</t>
  </si>
  <si>
    <t>UETU6084818</t>
  </si>
  <si>
    <t>TRHU7751276</t>
  </si>
  <si>
    <t>MSMU4031541</t>
  </si>
  <si>
    <t>MSMU4793608</t>
  </si>
  <si>
    <t>MSNU7707000</t>
  </si>
  <si>
    <t>MSBU5216968</t>
  </si>
  <si>
    <t>MSNU6826094</t>
  </si>
  <si>
    <t>TCLU9483490</t>
  </si>
  <si>
    <t>CAIU9887264</t>
  </si>
  <si>
    <t>MEDU8900803</t>
  </si>
  <si>
    <t>MSNU7725534</t>
  </si>
  <si>
    <t>BEAU5720166</t>
  </si>
  <si>
    <t>FFAU2189703</t>
  </si>
  <si>
    <t>CPLU4983002</t>
  </si>
  <si>
    <t>AV. CORDILLERA 331 MODULO C2 C3 QUILICURA</t>
  </si>
  <si>
    <t>CPLU4984884</t>
  </si>
  <si>
    <t>UETU8356659</t>
  </si>
  <si>
    <t>MRSU8630281</t>
  </si>
  <si>
    <t>I1263</t>
  </si>
  <si>
    <t>CMAU2774910</t>
  </si>
  <si>
    <t>TLLU8395198</t>
  </si>
  <si>
    <t>MSMU4093184</t>
  </si>
  <si>
    <t>FTAU1600165</t>
  </si>
  <si>
    <t>12/03 - 16:00</t>
  </si>
  <si>
    <t>OOCU6974153</t>
  </si>
  <si>
    <t>HAMU1340057</t>
  </si>
  <si>
    <t>13/03 - 16:00</t>
  </si>
  <si>
    <t>HAMU2490935</t>
  </si>
  <si>
    <t>HAMU4075717</t>
  </si>
  <si>
    <t>HAMU3866987</t>
  </si>
  <si>
    <t>FANU3399478</t>
  </si>
  <si>
    <t>DFSU3120153</t>
  </si>
  <si>
    <t>TLLU4050217</t>
  </si>
  <si>
    <t>emcvrw2224</t>
  </si>
  <si>
    <t>EMCU8241125</t>
  </si>
  <si>
    <t>emcvrp0394</t>
  </si>
  <si>
    <t>DRYU9798574</t>
  </si>
  <si>
    <t>emctce7474</t>
  </si>
  <si>
    <t>EMCU8304500</t>
  </si>
  <si>
    <t>emctce7494</t>
  </si>
  <si>
    <t>SEGU1813982</t>
  </si>
  <si>
    <t>TTNU8123777</t>
  </si>
  <si>
    <t>14/03 - 10:57</t>
  </si>
  <si>
    <t>San nicolas 860. San miguel</t>
  </si>
  <si>
    <t>OTPU6164002</t>
  </si>
  <si>
    <t>OTPU6235723</t>
  </si>
  <si>
    <t>GARCIA,LLORENTE,LERVA</t>
  </si>
  <si>
    <t>MNBU4572250</t>
  </si>
  <si>
    <t>MSNU5711697</t>
  </si>
  <si>
    <t>CAAU8183416</t>
  </si>
  <si>
    <t>MSMU8985580</t>
  </si>
  <si>
    <t>EISU8286333</t>
  </si>
  <si>
    <t>TCNU3622298</t>
  </si>
  <si>
    <t>HAMU1471170</t>
  </si>
  <si>
    <t>HAMU1341198</t>
  </si>
  <si>
    <t>MSKU5628206</t>
  </si>
  <si>
    <t>BMOU2346967</t>
  </si>
  <si>
    <t>MSMU1921074</t>
  </si>
  <si>
    <t>TCNU6694096</t>
  </si>
  <si>
    <t>LCL / MAQUINARIA</t>
  </si>
  <si>
    <t>Megacentro Noviciado (Cam. El Noviciado 1107, Lampa) / CD OXIQUIM</t>
  </si>
  <si>
    <t>MNBU3844251</t>
  </si>
  <si>
    <t>MAGU2523849</t>
  </si>
  <si>
    <t>CMAU2148049</t>
  </si>
  <si>
    <t>Santa Teresa 998 la ligua</t>
  </si>
  <si>
    <t>TLLU2104628</t>
  </si>
  <si>
    <t>AV. DE LA VICTORIA 2498, MAIPU</t>
  </si>
  <si>
    <t>TCLU3937220</t>
  </si>
  <si>
    <t>FRAGUA - CARPASS BLANCAS</t>
  </si>
  <si>
    <t>APZU3429615</t>
  </si>
  <si>
    <t>GCXU2360945</t>
  </si>
  <si>
    <t>OOLU9998849</t>
  </si>
  <si>
    <t>13/03 - 15:30</t>
  </si>
  <si>
    <t>ONEU5292452</t>
  </si>
  <si>
    <t>TCLU6419604</t>
  </si>
  <si>
    <t>FANU3165905</t>
  </si>
  <si>
    <t>BOOKING: 070ISA1227652</t>
  </si>
  <si>
    <t>TTNU8363042</t>
  </si>
  <si>
    <t>BOOKING: SCLG06626700</t>
  </si>
  <si>
    <t>RETIRO VACIO: SITRANS VALP</t>
  </si>
  <si>
    <t>AUTOMOTIVE SPA / DSV</t>
  </si>
  <si>
    <t>Planta Granallos ByR - Camino la estancilla de Nos parcela 55 km 25 San Bernardo</t>
  </si>
  <si>
    <t>MRKU3227120</t>
  </si>
  <si>
    <t xml:space="preserve">COM. PABLO GAMBERINI </t>
  </si>
  <si>
    <t>GCXU6137204</t>
  </si>
  <si>
    <t>14/03 - 21:17</t>
  </si>
  <si>
    <t>BELLA VISTA 2730 QUEBRADA ESCOBARES VILLA ALEMANA</t>
  </si>
  <si>
    <t>CMAU4357080</t>
  </si>
  <si>
    <t>14/03 - 20:32</t>
  </si>
  <si>
    <t>TCLU1353227</t>
  </si>
  <si>
    <t>ONEU2631193</t>
  </si>
  <si>
    <t>16/03 - 11:00</t>
  </si>
  <si>
    <t>FFAU7608021</t>
  </si>
  <si>
    <t>DFSU7243536</t>
  </si>
  <si>
    <t>16/03 - 16:12</t>
  </si>
  <si>
    <t>TGBU7083830</t>
  </si>
  <si>
    <t>BMOU4305972</t>
  </si>
  <si>
    <t>FFAU3886488</t>
  </si>
  <si>
    <t>FEXP 1237 / BOOKING: 94113219</t>
  </si>
  <si>
    <t>STACKING: 18/3 al 19/3 08:00 - 21:00</t>
  </si>
  <si>
    <t>LADY GENNY</t>
  </si>
  <si>
    <t>NYKU9724840</t>
  </si>
  <si>
    <t>20 FR</t>
  </si>
  <si>
    <t>16/03 - 14:24</t>
  </si>
  <si>
    <t>ARTURO PRAT 855 SANTIAGO CENTRO</t>
  </si>
  <si>
    <t>BEAU4072639</t>
  </si>
  <si>
    <t>HAMU2797644</t>
  </si>
  <si>
    <t>CMAU4174880</t>
  </si>
  <si>
    <t>16/03 - 9:39</t>
  </si>
  <si>
    <t>CMAU7213759</t>
  </si>
  <si>
    <t>16/03 - 10:12</t>
  </si>
  <si>
    <t>TGBU2347381</t>
  </si>
  <si>
    <t>HLXU1225596</t>
  </si>
  <si>
    <t>REPR.INDUSTRIALES</t>
  </si>
  <si>
    <t>TGBU4534057</t>
  </si>
  <si>
    <t>WAREHOUSING VALLE GRANDE - EL PERAL No 454, LAMPA, BODEGA B5</t>
  </si>
  <si>
    <t>ONEU6345691</t>
  </si>
  <si>
    <t>RITRAMA</t>
  </si>
  <si>
    <t>XINU1285090</t>
  </si>
  <si>
    <t>kxtw-12</t>
  </si>
  <si>
    <t>CAIU2257535</t>
  </si>
  <si>
    <t>GLDU9476149</t>
  </si>
  <si>
    <t>Camino Buin Maipo Paradero N° 9 Santa Adela, Parcela N° 43. BUÍN</t>
  </si>
  <si>
    <t>MSNU2714434</t>
  </si>
  <si>
    <t>SCHENKER PUDAHUEL</t>
  </si>
  <si>
    <t>CAAU7406916</t>
  </si>
  <si>
    <t>CAIU4926310</t>
  </si>
  <si>
    <t>BOOKING: 2526EC180TUN002</t>
  </si>
  <si>
    <t>BMOU9307962</t>
  </si>
  <si>
    <t>RETIRO VACIO: TEPORVAL</t>
  </si>
  <si>
    <t>BMOU9352977</t>
  </si>
  <si>
    <t>MSKU4307515</t>
  </si>
  <si>
    <t>hlgx-83</t>
  </si>
  <si>
    <t>CGMU5404029</t>
  </si>
  <si>
    <t>17/03 - 11:25</t>
  </si>
  <si>
    <t>MSCU5103517</t>
  </si>
  <si>
    <t>MSDU8398225</t>
  </si>
  <si>
    <t>MNBU3746126</t>
  </si>
  <si>
    <t>17/03 - 16:30</t>
  </si>
  <si>
    <t>Parinacota 233 Quilicura / Antillanca 451</t>
  </si>
  <si>
    <t>F5202</t>
  </si>
  <si>
    <t>STACKING: 15/03 al 17/03 A LAS 15:00HRS.</t>
  </si>
  <si>
    <t>IKSU2515131</t>
  </si>
  <si>
    <t>17/03 - 9:30</t>
  </si>
  <si>
    <t>Camino internacional 4390, Montemar, Viña del mar</t>
  </si>
  <si>
    <t>BOLOGNESI Y GOREN</t>
  </si>
  <si>
    <t>TCKU6268753</t>
  </si>
  <si>
    <t>17/03 - 18:26</t>
  </si>
  <si>
    <t>PLANTA BOLOGNESI - CERRO LOS CONDORES 9690- QUILICURA</t>
  </si>
  <si>
    <t>SUDU8728579</t>
  </si>
  <si>
    <t>MSBU7093836</t>
  </si>
  <si>
    <t>CHILESIN S.A</t>
  </si>
  <si>
    <t>FTAU2477570</t>
  </si>
  <si>
    <t>17/03 - 14:26</t>
  </si>
  <si>
    <t>CHILESIN - Panamericana Sur Km 81.2, Rancagua</t>
  </si>
  <si>
    <t>Francisco Rojas Celular 961691989</t>
  </si>
  <si>
    <t>CGMU5225419</t>
  </si>
  <si>
    <t>17/03 - 12:55</t>
  </si>
  <si>
    <t>TTNU8092932</t>
  </si>
  <si>
    <t>17/03 - 12:58</t>
  </si>
  <si>
    <t>TEMU9494194</t>
  </si>
  <si>
    <t>17/03 - 13:34</t>
  </si>
  <si>
    <t>CXDU1609158</t>
  </si>
  <si>
    <t>17/03 - 20:43</t>
  </si>
  <si>
    <t>FBIU5820572</t>
  </si>
  <si>
    <t>17/03 - 21:40</t>
  </si>
  <si>
    <t>Ferreplus SAN Nicolas 860 bodega BC05B , san Miguel</t>
  </si>
  <si>
    <t>TGBU7465237</t>
  </si>
  <si>
    <t>CSLU6130642</t>
  </si>
  <si>
    <t>CSNU6453853</t>
  </si>
  <si>
    <t>TLLU4502908</t>
  </si>
  <si>
    <t>IMPOLIMP</t>
  </si>
  <si>
    <t>SEGU9964558</t>
  </si>
  <si>
    <t>17/03 - 18:46</t>
  </si>
  <si>
    <t>Parque logístico Princesa - General San Martin 1940 bodega 17 A Quilicura</t>
  </si>
  <si>
    <t>TCLU4983071</t>
  </si>
  <si>
    <t>MSBU6699270</t>
  </si>
  <si>
    <t>TCLU1893288</t>
  </si>
  <si>
    <t>17/03 - 16:45</t>
  </si>
  <si>
    <t>CMAU4277889</t>
  </si>
  <si>
    <t>TLLU8865455</t>
  </si>
  <si>
    <t>MSBU7267476</t>
  </si>
  <si>
    <t>TLLU8125700</t>
  </si>
  <si>
    <t xml:space="preserve">FRAGUA </t>
  </si>
  <si>
    <t>FTAU1765843</t>
  </si>
  <si>
    <t>17/03 - 10:54</t>
  </si>
  <si>
    <t>TCLU4444439</t>
  </si>
  <si>
    <t>HASU5054726</t>
  </si>
  <si>
    <t>TGBU8779119</t>
  </si>
  <si>
    <t>OOLU8969018</t>
  </si>
  <si>
    <t>THE ANDES BRANDS</t>
  </si>
  <si>
    <t>CGMU6954668</t>
  </si>
  <si>
    <t>BODENOR FLEXCENTER - Boulevard Poniente, Modulos 21 y 22 ENEA, Pudahuel</t>
  </si>
  <si>
    <t>Freddy Celis Celular 972102526</t>
  </si>
  <si>
    <t>WHSU0406742</t>
  </si>
  <si>
    <t>18/03 - 14:24</t>
  </si>
  <si>
    <t>TTNU8629750</t>
  </si>
  <si>
    <t>17/03 - 13:22</t>
  </si>
  <si>
    <t>MSNU1991157</t>
  </si>
  <si>
    <t>18/03 - 17:24</t>
  </si>
  <si>
    <t>STACKING: del 20 al 23/03 a las 15:00hrs.</t>
  </si>
  <si>
    <t>F5253</t>
  </si>
  <si>
    <t>RETIRO VACIO: CIS</t>
  </si>
  <si>
    <t>STACKING: DEL 17 AL 19/03 A LAS 21:00HRS.</t>
  </si>
  <si>
    <t>F5118</t>
  </si>
  <si>
    <t>STACKING: del 13 al 16/03 a las 15:30hrs.</t>
  </si>
  <si>
    <t>NO CARGADA</t>
  </si>
  <si>
    <t>F5237</t>
  </si>
  <si>
    <t>F5119</t>
  </si>
  <si>
    <t>MSNU5487587</t>
  </si>
  <si>
    <t>18/03 - 9:20</t>
  </si>
  <si>
    <t>CGMU5222662</t>
  </si>
  <si>
    <t>18/03 - 12:34</t>
  </si>
  <si>
    <t>BMOU9603542</t>
  </si>
  <si>
    <t>HMMU5404601</t>
  </si>
  <si>
    <t>TIIU4740062</t>
  </si>
  <si>
    <t>DFSU7415363</t>
  </si>
  <si>
    <t>EMBARCAR X STI</t>
  </si>
  <si>
    <t>CMAU6800690</t>
  </si>
  <si>
    <t>CAAU7763528</t>
  </si>
  <si>
    <t>TGBU7055886</t>
  </si>
  <si>
    <t>HASU4854703</t>
  </si>
  <si>
    <t>18/03 - 16:00</t>
  </si>
  <si>
    <t>CXDU2251747</t>
  </si>
  <si>
    <t>18/03 - 18:20</t>
  </si>
  <si>
    <t>HOTU1611913</t>
  </si>
  <si>
    <t>18/03 - 17:02</t>
  </si>
  <si>
    <t>TIIU6155112</t>
  </si>
  <si>
    <t>GAOU7612312</t>
  </si>
  <si>
    <t>MRSU0650569</t>
  </si>
  <si>
    <t>TRHU2340400</t>
  </si>
  <si>
    <t>TRHU2808635</t>
  </si>
  <si>
    <t>AV. DE LA VICTORIA 2498</t>
  </si>
  <si>
    <t>CAIU3700102</t>
  </si>
  <si>
    <t>TRHU2493163</t>
  </si>
  <si>
    <t>SGCU2035642</t>
  </si>
  <si>
    <t>MEDU3998554</t>
  </si>
  <si>
    <t>MSBU8343272</t>
  </si>
  <si>
    <t>TCNU4280055</t>
  </si>
  <si>
    <t>HAMU2920321</t>
  </si>
  <si>
    <t>Av Colorado 781 Quilicura</t>
  </si>
  <si>
    <t>OTPU6310010</t>
  </si>
  <si>
    <t>CON ESCOLTA</t>
  </si>
  <si>
    <t>F5238</t>
  </si>
  <si>
    <t>TRHU5276238</t>
  </si>
  <si>
    <t>F5242</t>
  </si>
  <si>
    <t>CAAU5974584</t>
  </si>
  <si>
    <t>F5239</t>
  </si>
  <si>
    <t>TRHU4447742</t>
  </si>
  <si>
    <t>F5240</t>
  </si>
  <si>
    <t>CGMU6918948</t>
  </si>
  <si>
    <t>BMOU9624057</t>
  </si>
  <si>
    <t>HLBU6211767</t>
  </si>
  <si>
    <t>SEKU9162937</t>
  </si>
  <si>
    <t>OOCU9247076</t>
  </si>
  <si>
    <t>GCXU5768381</t>
  </si>
  <si>
    <t>19/03 - 17:00</t>
  </si>
  <si>
    <t>TXGU7438213</t>
  </si>
  <si>
    <t>emcvrw1644</t>
  </si>
  <si>
    <t>TIIU6197714</t>
  </si>
  <si>
    <t>BMOU9873390</t>
  </si>
  <si>
    <t>TCLU4172290</t>
  </si>
  <si>
    <t>19/03 - 20:00</t>
  </si>
  <si>
    <t>MAGU5629618</t>
  </si>
  <si>
    <t>CSNU1787396</t>
  </si>
  <si>
    <t>19/03 - 11:03</t>
  </si>
  <si>
    <t xml:space="preserve">Pdte Jorge Alessandri Rodríguez 11491, Bodega 48, San Bernardo </t>
  </si>
  <si>
    <t>CAIU2749052</t>
  </si>
  <si>
    <t>TGBU3973944</t>
  </si>
  <si>
    <t>ECMU5707272</t>
  </si>
  <si>
    <t>DFSU1419274</t>
  </si>
  <si>
    <t>TTNU8655110</t>
  </si>
  <si>
    <t>MSDU8445040</t>
  </si>
  <si>
    <t>FFAU3738644</t>
  </si>
  <si>
    <t>ONEU6133054</t>
  </si>
  <si>
    <t>SCHENKER - LO BOZA 422, PUDAHUEL</t>
  </si>
  <si>
    <t>HLBU3798429</t>
  </si>
  <si>
    <t>SEGU5790078</t>
  </si>
  <si>
    <t>NO ENVIADO</t>
  </si>
  <si>
    <t>SZLU5075509</t>
  </si>
  <si>
    <t>19/03 - 11:37</t>
  </si>
  <si>
    <t>CGMU7729300</t>
  </si>
  <si>
    <t>19/03 - 13:10</t>
  </si>
  <si>
    <t>BOD.VICSA - Puerto Santiago #259 Bodega C2 Anden 3 Centro Huingal, Pudahuel</t>
  </si>
  <si>
    <t>BOOKING: 267435208</t>
  </si>
  <si>
    <t>RETIRO VACIO: CONTOPSA VALP</t>
  </si>
  <si>
    <t>oocu9967179</t>
  </si>
  <si>
    <t>EMBARCAR POR PCE</t>
  </si>
  <si>
    <t>tcku7812922</t>
  </si>
  <si>
    <t>HAMU1961007</t>
  </si>
  <si>
    <t>20/03 - 10:00</t>
  </si>
  <si>
    <t>FANU3748862</t>
  </si>
  <si>
    <t>HAMU5125617</t>
  </si>
  <si>
    <t>HAMU4254646</t>
  </si>
  <si>
    <t>HAMU2188442</t>
  </si>
  <si>
    <t>MSNU6945914</t>
  </si>
  <si>
    <t>fx43790166ca</t>
  </si>
  <si>
    <t>WHLU5765884</t>
  </si>
  <si>
    <t>20/03 - 20:49</t>
  </si>
  <si>
    <t xml:space="preserve">Av. lo espejo 02124 - San Bernardo - Bodega E1 </t>
  </si>
  <si>
    <t>TRHU1695200</t>
  </si>
  <si>
    <t>MRKU7710585</t>
  </si>
  <si>
    <t>20/03 - 11:36</t>
  </si>
  <si>
    <t>SUDU7745777</t>
  </si>
  <si>
    <t>21/03 - 11:33</t>
  </si>
  <si>
    <t>CGMU7017292</t>
  </si>
  <si>
    <t>CGMU7007925</t>
  </si>
  <si>
    <t>CGMU5156703</t>
  </si>
  <si>
    <t>MNBU3129280</t>
  </si>
  <si>
    <t>20/03 - 20:45</t>
  </si>
  <si>
    <t>Olivo 740, Recoleta.</t>
  </si>
  <si>
    <t>GESU6123753</t>
  </si>
  <si>
    <t>20/03 - 22:56</t>
  </si>
  <si>
    <t>APHU7288786</t>
  </si>
  <si>
    <t>21/03 - 11:04</t>
  </si>
  <si>
    <t>MMAU1465331</t>
  </si>
  <si>
    <t>tls</t>
  </si>
  <si>
    <t>MMAU1463180</t>
  </si>
  <si>
    <t>MMAU1465265</t>
  </si>
  <si>
    <t>NO ENTREGADO</t>
  </si>
  <si>
    <t>MMAU1465769</t>
  </si>
  <si>
    <t>ONUE9147220</t>
  </si>
  <si>
    <t>OTPU6264589</t>
  </si>
  <si>
    <t>FSCU5348981</t>
  </si>
  <si>
    <t>WHSU5535850</t>
  </si>
  <si>
    <t>HLBU8150906</t>
  </si>
  <si>
    <t>21/03 - 10:06</t>
  </si>
  <si>
    <t>GARCIA LLORENTE LEIVA</t>
  </si>
  <si>
    <t>301000 </t>
  </si>
  <si>
    <t>PCIU1802850</t>
  </si>
  <si>
    <t>20/03 - 11:55</t>
  </si>
  <si>
    <t>Hoffens: Camino Lonquén 10.707 – Maipú</t>
  </si>
  <si>
    <t>PCIU1392441</t>
  </si>
  <si>
    <t>20/03 - 11:18</t>
  </si>
  <si>
    <t>SEKU6372143</t>
  </si>
  <si>
    <t>21/03 - 12:46</t>
  </si>
  <si>
    <t>IMP Y COM PAUL POZO</t>
  </si>
  <si>
    <t>FBIU5724326</t>
  </si>
  <si>
    <t>21/03 - 8:36</t>
  </si>
  <si>
    <t>Calle Hoevel 5176 quinta normal</t>
  </si>
  <si>
    <t>TLLU4522170</t>
  </si>
  <si>
    <t>m7974633</t>
  </si>
  <si>
    <t>CMAU3704517</t>
  </si>
  <si>
    <t>m7973485</t>
  </si>
  <si>
    <t>TLLU7929004</t>
  </si>
  <si>
    <t>m7973487</t>
  </si>
  <si>
    <t>CMAU6499400</t>
  </si>
  <si>
    <t>m7973484</t>
  </si>
  <si>
    <t>FEXP 1238 / Reserva: 12425503</t>
  </si>
  <si>
    <t>FANU3768642</t>
  </si>
  <si>
    <t>STACKING: del 20/03 al 23/03 a las 15:30hrs.</t>
  </si>
  <si>
    <t>FANU3651050</t>
  </si>
  <si>
    <t>20/03 - 20:58</t>
  </si>
  <si>
    <t>HLBU3165436</t>
  </si>
  <si>
    <t>20/03 - 18:43</t>
  </si>
  <si>
    <t>SEGU5014222</t>
  </si>
  <si>
    <t>20/03 - 16:58</t>
  </si>
  <si>
    <t>TCLU5291139</t>
  </si>
  <si>
    <t>20/03 - 16:04</t>
  </si>
  <si>
    <t>MRKU7635584</t>
  </si>
  <si>
    <t>20/03 - 18:09</t>
  </si>
  <si>
    <t>WHSU2781090</t>
  </si>
  <si>
    <t>CSNU1744795</t>
  </si>
  <si>
    <t>WHSU2263492</t>
  </si>
  <si>
    <t>MSBU3096164</t>
  </si>
  <si>
    <t>21/03 - 20:15</t>
  </si>
  <si>
    <t>CAAU791198-6</t>
  </si>
  <si>
    <t>TRHU1099406</t>
  </si>
  <si>
    <t>TRHU2613660</t>
  </si>
  <si>
    <t>MSMU8951830</t>
  </si>
  <si>
    <t>SEKU1008294</t>
  </si>
  <si>
    <t>MSDU6945426</t>
  </si>
  <si>
    <t>MSNU5269224</t>
  </si>
  <si>
    <t>NYKU4948430</t>
  </si>
  <si>
    <t>CGMU7730997</t>
  </si>
  <si>
    <t>UETU5681233</t>
  </si>
  <si>
    <t>20/03 - 18:40</t>
  </si>
  <si>
    <t>PIDU20255084</t>
  </si>
  <si>
    <t>23/03 - 11:24</t>
  </si>
  <si>
    <t>PIDU4591943</t>
  </si>
  <si>
    <t>23/03 - 11:22</t>
  </si>
  <si>
    <t>MNBU0411279</t>
  </si>
  <si>
    <t>MNBU0512844</t>
  </si>
  <si>
    <t>WHSU2010133</t>
  </si>
  <si>
    <t>23/03 - 10:05</t>
  </si>
  <si>
    <t>Av el retiro 1227, renca. Bodega 9</t>
  </si>
  <si>
    <t>CGMU6977318</t>
  </si>
  <si>
    <t>TRIU8130174</t>
  </si>
  <si>
    <t xml:space="preserve">AGUNSA SAI </t>
  </si>
  <si>
    <t>FBIU5203924</t>
  </si>
  <si>
    <t>MMAU1466050</t>
  </si>
  <si>
    <t>MMAU1449541</t>
  </si>
  <si>
    <t>MMAU1457336</t>
  </si>
  <si>
    <t>MMAU1465199</t>
  </si>
  <si>
    <t>DAYU6723073</t>
  </si>
  <si>
    <t>TGCU0207975</t>
  </si>
  <si>
    <t>PIDU4539884</t>
  </si>
  <si>
    <t>23/03 - 13:50</t>
  </si>
  <si>
    <t>AV. SANTA ROSA 6128, SAN JOAQUIN</t>
  </si>
  <si>
    <t>OOCU8000604</t>
  </si>
  <si>
    <t>TRHU6576667</t>
  </si>
  <si>
    <t>GAOU7583425</t>
  </si>
  <si>
    <t>CMAU6269840</t>
  </si>
  <si>
    <t>m7973489</t>
  </si>
  <si>
    <t>EMCU8655320</t>
  </si>
  <si>
    <t>MSMU4168792</t>
  </si>
  <si>
    <t>TLLU4300722</t>
  </si>
  <si>
    <t>NIDU2291035</t>
  </si>
  <si>
    <t>23/03 - 9:51</t>
  </si>
  <si>
    <t>TXGU6908776</t>
  </si>
  <si>
    <t>CMAU3528207</t>
  </si>
  <si>
    <t>23/03 - 13:53</t>
  </si>
  <si>
    <t>CAIU7944792</t>
  </si>
  <si>
    <t>HAMU2944724</t>
  </si>
  <si>
    <t>MSMU4613542</t>
  </si>
  <si>
    <t>23/03 - 17:41</t>
  </si>
  <si>
    <t>CARU9976136</t>
  </si>
  <si>
    <t>23/03 - 17:31</t>
  </si>
  <si>
    <t>SEGU5488896</t>
  </si>
  <si>
    <t>23/03 - 18:05</t>
  </si>
  <si>
    <t>MSDU6356581</t>
  </si>
  <si>
    <t>23/03 - 17:55</t>
  </si>
  <si>
    <t>GAOU7465736</t>
  </si>
  <si>
    <t>23/03 - 17:47</t>
  </si>
  <si>
    <t>UETU7751828</t>
  </si>
  <si>
    <t>23/03 - 17:49</t>
  </si>
  <si>
    <t>MSNU5896836</t>
  </si>
  <si>
    <t>23/03 - 17:39</t>
  </si>
  <si>
    <t>MSDU7055387</t>
  </si>
  <si>
    <t>23/03 - 17:53</t>
  </si>
  <si>
    <t>MSDU7671910</t>
  </si>
  <si>
    <t>23/03 - 18:01</t>
  </si>
  <si>
    <t>MEDU7917680</t>
  </si>
  <si>
    <t>23/03 - 17:27</t>
  </si>
  <si>
    <t>FFAU3006279</t>
  </si>
  <si>
    <t>23/03 - 17:33</t>
  </si>
  <si>
    <t>FFAU2998333</t>
  </si>
  <si>
    <t>23/03 - 17:23</t>
  </si>
  <si>
    <t>MSMU6848762</t>
  </si>
  <si>
    <t>23/03 - 18:03</t>
  </si>
  <si>
    <t>FCIU9074236</t>
  </si>
  <si>
    <t>23/03 - 18:09</t>
  </si>
  <si>
    <t>TRLU8186049</t>
  </si>
  <si>
    <t>23/03 - 18:07</t>
  </si>
  <si>
    <t>MSMU5188772</t>
  </si>
  <si>
    <t>23/03 - 18:11</t>
  </si>
  <si>
    <t>FFAU3903461</t>
  </si>
  <si>
    <t>23/03 - 17:25</t>
  </si>
  <si>
    <t>TLLU5173474</t>
  </si>
  <si>
    <t>23/03 - 17:43</t>
  </si>
  <si>
    <t>MEDU9379855</t>
  </si>
  <si>
    <t>23/03 - 17:45</t>
  </si>
  <si>
    <t>TGBU9752719</t>
  </si>
  <si>
    <t>23/03 - 17:29</t>
  </si>
  <si>
    <t>DFOU6159278</t>
  </si>
  <si>
    <t>SOC.DISTR. DE PRODUCTOS CABAGAN</t>
  </si>
  <si>
    <t>BOOKING: EBKG16162504</t>
  </si>
  <si>
    <t>CONSOLIDADO:San Martin de Porres Nº 10911 San Bernardo  / EMBARQUE: SAI</t>
  </si>
  <si>
    <t>RETIRO VACIO: MEDLOG STGO</t>
  </si>
  <si>
    <t>TTNU1169098</t>
  </si>
  <si>
    <t>CMAU3075796</t>
  </si>
  <si>
    <t>GCXU2369557</t>
  </si>
  <si>
    <t>CAIU6973836</t>
  </si>
  <si>
    <t>CAAU9573893</t>
  </si>
  <si>
    <t>CAAU9567479</t>
  </si>
  <si>
    <t>TEMU1095536</t>
  </si>
  <si>
    <t>TRHU6007167</t>
  </si>
  <si>
    <t>HLXU8594908</t>
  </si>
  <si>
    <t>TRHU4037692</t>
  </si>
  <si>
    <t>HLBU1013666</t>
  </si>
  <si>
    <t>MNBU3024669</t>
  </si>
  <si>
    <t>WHSU5297644</t>
  </si>
  <si>
    <t>MMAU1464968</t>
  </si>
  <si>
    <t>MMAU1466024</t>
  </si>
  <si>
    <t>WHSU8876064</t>
  </si>
  <si>
    <t>FACTORY REGALOS &amp; BRANDPACK SPA</t>
  </si>
  <si>
    <t>FCIU9763370</t>
  </si>
  <si>
    <t>LO ESPEJO 02124 bod.B01; SAN BERNARDO</t>
  </si>
  <si>
    <t>BMOU1574751</t>
  </si>
  <si>
    <t>24/03 - 8:51</t>
  </si>
  <si>
    <t>MEDU4927431</t>
  </si>
  <si>
    <t>TEMU1062189</t>
  </si>
  <si>
    <t>JEANS BLUE SPA</t>
  </si>
  <si>
    <t>ONEU0414584</t>
  </si>
  <si>
    <t>SEGU5956430</t>
  </si>
  <si>
    <t>24/03 - 21:14</t>
  </si>
  <si>
    <t>TCNU5906945</t>
  </si>
  <si>
    <t>FANU1081615</t>
  </si>
  <si>
    <t>CMAU4508118</t>
  </si>
  <si>
    <t>TIIU4190388</t>
  </si>
  <si>
    <t>MEDU4784860</t>
  </si>
  <si>
    <t>CAAU7911986</t>
  </si>
  <si>
    <t>CAAU9989957</t>
  </si>
  <si>
    <t>MSNU7871729</t>
  </si>
  <si>
    <t>MSMU6253160</t>
  </si>
  <si>
    <t>MSMU7702279</t>
  </si>
  <si>
    <t>UETU7671213</t>
  </si>
  <si>
    <t>MSDU8869290</t>
  </si>
  <si>
    <t>MSMU8524187</t>
  </si>
  <si>
    <t>MEDU4783530</t>
  </si>
  <si>
    <t>MSBU8145908</t>
  </si>
  <si>
    <t>MSDU7887880</t>
  </si>
  <si>
    <t>BMOU5976260</t>
  </si>
  <si>
    <t>OOCU6218855</t>
  </si>
  <si>
    <t>RLTU2625650</t>
  </si>
  <si>
    <t>TCLU3929482</t>
  </si>
  <si>
    <t>24/03 - 14:19</t>
  </si>
  <si>
    <t>CMAU2885339</t>
  </si>
  <si>
    <t>FCIU5165030</t>
  </si>
  <si>
    <t>CMAU2778325</t>
  </si>
  <si>
    <t>TCLU7198555</t>
  </si>
  <si>
    <t>OOLU9131349</t>
  </si>
  <si>
    <t>GCXU5098891</t>
  </si>
  <si>
    <t>TGBU5579415</t>
  </si>
  <si>
    <t>OOCU9918913</t>
  </si>
  <si>
    <t>FCIU9621077</t>
  </si>
  <si>
    <t>FCIU9653027</t>
  </si>
  <si>
    <t>CMAU5936276</t>
  </si>
  <si>
    <t>24/03 - 16:30</t>
  </si>
  <si>
    <t>HLBU9239670</t>
  </si>
  <si>
    <t>25/03 - 19:00</t>
  </si>
  <si>
    <t>HDMU5593195</t>
  </si>
  <si>
    <t>25/03 - 16:45</t>
  </si>
  <si>
    <t>HDMU5648472</t>
  </si>
  <si>
    <t>25/03 - 18:30</t>
  </si>
  <si>
    <t>ALLCA SPA</t>
  </si>
  <si>
    <t>CGMU5102203</t>
  </si>
  <si>
    <t>25/03 - 14:46</t>
  </si>
  <si>
    <t>CXRU1075015</t>
  </si>
  <si>
    <t>25/03 - 14:28</t>
  </si>
  <si>
    <t>F5209</t>
  </si>
  <si>
    <t>oocu8251866</t>
  </si>
  <si>
    <t>STACKING: del 27 al 30/03 a las 15:00hrs.</t>
  </si>
  <si>
    <t>F5234</t>
  </si>
  <si>
    <t>CSGU6572361</t>
  </si>
  <si>
    <t>F5235</t>
  </si>
  <si>
    <t>F5241</t>
  </si>
  <si>
    <t>F5243</t>
  </si>
  <si>
    <t>DFSU7558554</t>
  </si>
  <si>
    <t>OOCU9466027</t>
  </si>
  <si>
    <t>MEDU2382411</t>
  </si>
  <si>
    <t>25/03 - 11:28</t>
  </si>
  <si>
    <t>Lo Echevers #550, Bodega 40-41, Quilicura</t>
  </si>
  <si>
    <t>MEDU9675121</t>
  </si>
  <si>
    <t>ONEU5887553</t>
  </si>
  <si>
    <t>FBIU5146465</t>
  </si>
  <si>
    <t>OERU4253222</t>
  </si>
  <si>
    <t>TIIU4483534</t>
  </si>
  <si>
    <t>fx40666732ca</t>
  </si>
  <si>
    <t>MSDU8138402</t>
  </si>
  <si>
    <t>fx4066736ca</t>
  </si>
  <si>
    <t>IMPORTADORA MONSERRAT SPA</t>
  </si>
  <si>
    <t>TXGU5308864</t>
  </si>
  <si>
    <t>PRESIDENTE FREI MONTALVA 5151 OF 9 CONCHALI</t>
  </si>
  <si>
    <t>CMAU3341617</t>
  </si>
  <si>
    <t>25/03 - 18:24</t>
  </si>
  <si>
    <t>MSNU9278857</t>
  </si>
  <si>
    <t>MSMU7105397</t>
  </si>
  <si>
    <t>TCNU6375930</t>
  </si>
  <si>
    <t>25/03 - 21:42</t>
  </si>
  <si>
    <t>CMAU3790984</t>
  </si>
  <si>
    <t>25/03 - 22:04</t>
  </si>
  <si>
    <t>Av lo espejo 02124 - San Bernardo - bodega E1</t>
  </si>
  <si>
    <t>TXGU8691308</t>
  </si>
  <si>
    <t>25/03 - 10:39</t>
  </si>
  <si>
    <t>TRHU5194192</t>
  </si>
  <si>
    <t>25/03 - 10:29</t>
  </si>
  <si>
    <t>javier lopez</t>
  </si>
  <si>
    <t>UETU4102532</t>
  </si>
  <si>
    <t>25/03 - 10:25</t>
  </si>
  <si>
    <t>BEAU4286311</t>
  </si>
  <si>
    <t>TLS</t>
  </si>
  <si>
    <t>MSMU4944772</t>
  </si>
  <si>
    <t>MSCU5270664</t>
  </si>
  <si>
    <t>MSDU6260113</t>
  </si>
  <si>
    <t>TGBU7737778</t>
  </si>
  <si>
    <t>MSDU8614833</t>
  </si>
  <si>
    <t>MSNU5050030</t>
  </si>
  <si>
    <t>WHSU0314688</t>
  </si>
  <si>
    <t>CGMU7726050</t>
  </si>
  <si>
    <t>25/03 - 18:01</t>
  </si>
  <si>
    <t>DFSU1939384</t>
  </si>
  <si>
    <t>25/03 - 16:00</t>
  </si>
  <si>
    <t>HLXU1330755</t>
  </si>
  <si>
    <t>EGSU6585820</t>
  </si>
  <si>
    <t>25/03 - 16:22</t>
  </si>
  <si>
    <t>FRAGUA -  BOD.PRINCIPAL</t>
  </si>
  <si>
    <t>EGSU6597420</t>
  </si>
  <si>
    <t>CAAU7398934</t>
  </si>
  <si>
    <t>SEGU6696364</t>
  </si>
  <si>
    <t>OOCU9258466</t>
  </si>
  <si>
    <t>FCIU9462020</t>
  </si>
  <si>
    <t>FCIU9585468</t>
  </si>
  <si>
    <t>CGMU5232486</t>
  </si>
  <si>
    <t>25/03 - 17:36</t>
  </si>
  <si>
    <t>APZU3920911</t>
  </si>
  <si>
    <t>25/03 - 18:32</t>
  </si>
  <si>
    <t>CGMU7728650</t>
  </si>
  <si>
    <t>25/03 - 10:38</t>
  </si>
  <si>
    <t>TLLU2413078</t>
  </si>
  <si>
    <t>AFS ARRIENDO</t>
  </si>
  <si>
    <t>AM</t>
  </si>
  <si>
    <t>FREIRE 1320, QUILPUE</t>
  </si>
  <si>
    <t>PM</t>
  </si>
  <si>
    <t>SEGU9528261</t>
  </si>
  <si>
    <t>CGMU5290224</t>
  </si>
  <si>
    <t>F5256</t>
  </si>
  <si>
    <t>csnu5932188</t>
  </si>
  <si>
    <t>F5257</t>
  </si>
  <si>
    <t>csnu6659079</t>
  </si>
  <si>
    <t>F5233</t>
  </si>
  <si>
    <t>CSNU8517730</t>
  </si>
  <si>
    <t>F5236</t>
  </si>
  <si>
    <t>csnu8673517</t>
  </si>
  <si>
    <t>F5244</t>
  </si>
  <si>
    <t>CSNU7220049</t>
  </si>
  <si>
    <t>PCIU9102322</t>
  </si>
  <si>
    <t>COMERCIAL AMBIENTO</t>
  </si>
  <si>
    <t>MSKU5448375</t>
  </si>
  <si>
    <t>Carretera Gral San Martin 6000 Local 104, Colina</t>
  </si>
  <si>
    <t>COMERCIAL CELTEX S.A.</t>
  </si>
  <si>
    <t>TRHU4874045</t>
  </si>
  <si>
    <t>26/03 - 18:26</t>
  </si>
  <si>
    <t>LOS HERREROS 8723; LA REINA</t>
  </si>
  <si>
    <t>MRKU9707425</t>
  </si>
  <si>
    <t>CGMU8012783</t>
  </si>
  <si>
    <t>ONEU1271045</t>
  </si>
  <si>
    <t>HAMU4778509</t>
  </si>
  <si>
    <t>26/03 - 22:02</t>
  </si>
  <si>
    <t>HAMU4109571</t>
  </si>
  <si>
    <t>26/03 - 21:42</t>
  </si>
  <si>
    <t>GCXU5112916</t>
  </si>
  <si>
    <t>26/03 - 20:30</t>
  </si>
  <si>
    <t>APZU4411987</t>
  </si>
  <si>
    <t>26/03 - 20:04</t>
  </si>
  <si>
    <t>SEKU4463239</t>
  </si>
  <si>
    <t>CAIU7357938</t>
  </si>
  <si>
    <t>CSNU6759695</t>
  </si>
  <si>
    <t>26/03 - 8:42</t>
  </si>
  <si>
    <t>Av lo espejo 02124 - San Bernardo - Bodega E1</t>
  </si>
  <si>
    <t>MNBU4449987</t>
  </si>
  <si>
    <t>26/03 - 11:04</t>
  </si>
  <si>
    <t xml:space="preserve">ARTURO PRAT 855, SANTIAGO </t>
  </si>
  <si>
    <t>ECMU2049943</t>
  </si>
  <si>
    <t>APZU3185123</t>
  </si>
  <si>
    <t>ECMU1939161</t>
  </si>
  <si>
    <t>TCKU1680599</t>
  </si>
  <si>
    <t>CGMU7720200</t>
  </si>
  <si>
    <t>26/03 - 20:34</t>
  </si>
  <si>
    <t>TIIU6170884</t>
  </si>
  <si>
    <t>FCIU4537641</t>
  </si>
  <si>
    <t>RL705UTA F-852 LA FRAGUA 931, LOTE NUMERO 32 bodega principal</t>
  </si>
  <si>
    <t>TRHU1115810</t>
  </si>
  <si>
    <t>TGBU3511231</t>
  </si>
  <si>
    <t>DESCARGADO X LA MITAD</t>
  </si>
  <si>
    <t>FFAU2695790</t>
  </si>
  <si>
    <t>TATTERSALL AUT.</t>
  </si>
  <si>
    <t>TEMU6720852</t>
  </si>
  <si>
    <t>TRHU4557462</t>
  </si>
  <si>
    <t>TPS</t>
  </si>
  <si>
    <t>CGMU7723112</t>
  </si>
  <si>
    <t>BOOKING: 267435285</t>
  </si>
  <si>
    <t>SUDU6183042</t>
  </si>
  <si>
    <t>CMAU6637011</t>
  </si>
  <si>
    <t>26/03 - 18:20</t>
  </si>
  <si>
    <t>CORONEL STGO BUERAS 1345, PADRE HURTADO</t>
  </si>
  <si>
    <t>YANNY CABACH</t>
  </si>
  <si>
    <t>HAMU1047970</t>
  </si>
  <si>
    <t>HAMU4080945</t>
  </si>
  <si>
    <t>27/03 - 17:00</t>
  </si>
  <si>
    <t>HAMU2947960</t>
  </si>
  <si>
    <t>27/03 - 17:10</t>
  </si>
  <si>
    <t>HAMU3521820</t>
  </si>
  <si>
    <t>27/03 - 17:20</t>
  </si>
  <si>
    <t>MSKU3953589</t>
  </si>
  <si>
    <t>27/03 - 17:27</t>
  </si>
  <si>
    <t>MSBU7553736</t>
  </si>
  <si>
    <t>fx43803387ca</t>
  </si>
  <si>
    <t>TXGU7763738</t>
  </si>
  <si>
    <t>emcrsy1924</t>
  </si>
  <si>
    <t>TCNU7511965</t>
  </si>
  <si>
    <t>27/03 - 15:00</t>
  </si>
  <si>
    <t>ECMU7294440</t>
  </si>
  <si>
    <t>27/03 - 17:30</t>
  </si>
  <si>
    <t>HMMU5522184</t>
  </si>
  <si>
    <t>28/03 - 10:54</t>
  </si>
  <si>
    <t>Camino del Cerro 4868 hrs. Huechuraba</t>
  </si>
  <si>
    <t>TCLU1311896</t>
  </si>
  <si>
    <t>28/03 - 10:48</t>
  </si>
  <si>
    <t>MEDU8815131</t>
  </si>
  <si>
    <t>28/03 - 16:22</t>
  </si>
  <si>
    <t>CXRU1252050</t>
  </si>
  <si>
    <t>SZLU9862204</t>
  </si>
  <si>
    <t>GESU9602087</t>
  </si>
  <si>
    <t>HAMU4413563</t>
  </si>
  <si>
    <t>28/03 - 20:10</t>
  </si>
  <si>
    <t>GCXU6173829</t>
  </si>
  <si>
    <t>28/03 - 20:00</t>
  </si>
  <si>
    <t>TGHU9846949</t>
  </si>
  <si>
    <t>IMPORTADORA Y COMERCIALIZADORA ESPACIO DEPORTIVO</t>
  </si>
  <si>
    <t>UACU8479258</t>
  </si>
  <si>
    <t>28/04 - 20:34</t>
  </si>
  <si>
    <t>CARLOTA GUZMAN 1290, RENCA</t>
  </si>
  <si>
    <t>27/03 - 8:36</t>
  </si>
  <si>
    <t>MEDU8775213</t>
  </si>
  <si>
    <t>28/03 - 10:32</t>
  </si>
  <si>
    <t>HLXU8466445</t>
  </si>
  <si>
    <t>MIPOOL SPA</t>
  </si>
  <si>
    <t>CSNU1807422</t>
  </si>
  <si>
    <t>QUEBRADA DE CAMARONES 635 PEÑALOLEN</t>
  </si>
  <si>
    <t>CNCU1612667</t>
  </si>
  <si>
    <t>APZU3660183</t>
  </si>
  <si>
    <t>CMAU2044110</t>
  </si>
  <si>
    <t>XINU1094134</t>
  </si>
  <si>
    <t>CAIU4249966</t>
  </si>
  <si>
    <t>28/03 - 10:30</t>
  </si>
  <si>
    <t>MTSU9634259</t>
  </si>
  <si>
    <t>27/03 - 12:27</t>
  </si>
  <si>
    <t>UACU3775940</t>
  </si>
  <si>
    <t>TEMU4017970</t>
  </si>
  <si>
    <t>HAMU2934557</t>
  </si>
  <si>
    <t>28/03 - 8:34</t>
  </si>
  <si>
    <t>KKFU7894213</t>
  </si>
  <si>
    <t>NYKU4432383</t>
  </si>
  <si>
    <t>AV. PRESIDENTE EDUARDO FREY MONTALVA 4480, RENCA</t>
  </si>
  <si>
    <t>TEMU7492079</t>
  </si>
  <si>
    <t>HLXU8271783</t>
  </si>
  <si>
    <t>FANU1710913</t>
  </si>
  <si>
    <t>MSNU7032102</t>
  </si>
  <si>
    <t>Caminó Punta Mocha # 4899-A. Huechuraba, Santiago</t>
  </si>
  <si>
    <t>CGMU5093101</t>
  </si>
  <si>
    <t>GCXU2445488</t>
  </si>
  <si>
    <t>BODEGA AGUNSA, AVENIDA LA MONTAÑA 1550 (INGRESO PORTERIA A)</t>
  </si>
  <si>
    <t>MSMU4339600</t>
  </si>
  <si>
    <t>30/03 - 21:54</t>
  </si>
  <si>
    <t>TTNU8166188</t>
  </si>
  <si>
    <t>SZLU9657853</t>
  </si>
  <si>
    <t>HLBU3893278</t>
  </si>
  <si>
    <t>30/03 - 16:30</t>
  </si>
  <si>
    <t>Olivo 672 comuna de Recoleta</t>
  </si>
  <si>
    <t>GAOU6037899</t>
  </si>
  <si>
    <t>DRYU9336848</t>
  </si>
  <si>
    <t>TRHU8347802</t>
  </si>
  <si>
    <t xml:space="preserve">GRUPO JNK </t>
  </si>
  <si>
    <t>TXGU4368046</t>
  </si>
  <si>
    <t>30/03 - 18:10</t>
  </si>
  <si>
    <t>Av Calera de tango Paradero 9 sin numero</t>
  </si>
  <si>
    <t>TXGU5293173</t>
  </si>
  <si>
    <t>TUCAPEL 1540,LA PINTANA</t>
  </si>
  <si>
    <t>EITU9412790</t>
  </si>
  <si>
    <t>EITU9304369</t>
  </si>
  <si>
    <t>TIIU6184363</t>
  </si>
  <si>
    <t>HLBU2871994</t>
  </si>
  <si>
    <t>MSNU5697264</t>
  </si>
  <si>
    <t>30/03 - 17:56</t>
  </si>
  <si>
    <t>ECMU2189992</t>
  </si>
  <si>
    <t>ECMU2063514</t>
  </si>
  <si>
    <t>CMAU1760091</t>
  </si>
  <si>
    <t>APZU3854213</t>
  </si>
  <si>
    <t>CMAU1186954</t>
  </si>
  <si>
    <t>HGTU2601451</t>
  </si>
  <si>
    <t>MRKU4026579</t>
  </si>
  <si>
    <t>GCXU6219386</t>
  </si>
  <si>
    <t>TGBU583859</t>
  </si>
  <si>
    <t>30/03 - 21:18</t>
  </si>
  <si>
    <t>HOYU9682392</t>
  </si>
  <si>
    <t>FANU3577190</t>
  </si>
  <si>
    <t>TCLU9673206</t>
  </si>
  <si>
    <t>RENDIC S.A</t>
  </si>
  <si>
    <t>HLBU6194715</t>
  </si>
  <si>
    <t>MSBU6643286</t>
  </si>
  <si>
    <t>CMAU5979724</t>
  </si>
  <si>
    <t>HLBU9355285</t>
  </si>
  <si>
    <t>MSMU5143818</t>
  </si>
  <si>
    <t>30-03 - 13:30</t>
  </si>
  <si>
    <t>SANTA ADELA 10120, MAIPÚ</t>
  </si>
  <si>
    <t>MSNU8591825</t>
  </si>
  <si>
    <t>03/03 - 16:00</t>
  </si>
  <si>
    <t>BOD. PRINCIPAL LA FRAGUA</t>
  </si>
  <si>
    <t>ONEU5698117</t>
  </si>
  <si>
    <t>OOCU6291239</t>
  </si>
  <si>
    <t>ONEU6367480</t>
  </si>
  <si>
    <t>30/03 - 20:52</t>
  </si>
  <si>
    <t>MSBU5414942</t>
  </si>
  <si>
    <t>rfzW-96</t>
  </si>
  <si>
    <t>HDMU5644440</t>
  </si>
  <si>
    <t>30/03 - 11:48</t>
  </si>
  <si>
    <t xml:space="preserve">GOLDENFROST - AV. AMÉRICO VESPUCIO 1955, RENCA </t>
  </si>
  <si>
    <t>SITRANS VALPO</t>
  </si>
  <si>
    <t>MSNU6705174</t>
  </si>
  <si>
    <t>31/03 - 21:48</t>
  </si>
  <si>
    <t xml:space="preserve">CAMINO DEL CERRO 4868, HUACHURABA </t>
  </si>
  <si>
    <t>CGMU7718395</t>
  </si>
  <si>
    <t>31/03 - 17:20</t>
  </si>
  <si>
    <t>Camino del Cerro 4868 Huechuraba.</t>
  </si>
  <si>
    <t>HMMU5445534</t>
  </si>
  <si>
    <t>31/03 - 11:50</t>
  </si>
  <si>
    <t>MSDU7562191</t>
  </si>
  <si>
    <t>TTNU8509380</t>
  </si>
  <si>
    <t>SEGU9158969</t>
  </si>
  <si>
    <t>MRSU6569665</t>
  </si>
  <si>
    <t>MEDU4536442</t>
  </si>
  <si>
    <t>FBIU5077066</t>
  </si>
  <si>
    <t>31/03 - 15:00</t>
  </si>
  <si>
    <t>ONEU0443371</t>
  </si>
  <si>
    <t>ONEU5920800</t>
  </si>
  <si>
    <t>MSMU6616936</t>
  </si>
  <si>
    <t>AXIU4328170</t>
  </si>
  <si>
    <t>31/03 - 14:26</t>
  </si>
  <si>
    <t>UASU1034257</t>
  </si>
  <si>
    <t>HAMU2430181</t>
  </si>
  <si>
    <t>NPCU1251569</t>
  </si>
  <si>
    <t>31/03 - 17:13</t>
  </si>
  <si>
    <t>ECMU1869721</t>
  </si>
  <si>
    <t>CMAU1051558</t>
  </si>
  <si>
    <t>TGHU0344106</t>
  </si>
  <si>
    <t>CMAU0285757</t>
  </si>
  <si>
    <t>cmau0119355</t>
  </si>
  <si>
    <t>HAMU3021547</t>
  </si>
  <si>
    <t>TEMU6188056</t>
  </si>
  <si>
    <t>31/03 - 17:30</t>
  </si>
  <si>
    <t>HAMU1633029</t>
  </si>
  <si>
    <t>TLNU4205506</t>
  </si>
  <si>
    <t>MARCELO FLORES</t>
  </si>
  <si>
    <t>HLXU8027437</t>
  </si>
  <si>
    <t>UACU5594896</t>
  </si>
  <si>
    <t>SIMPLETECH SPA</t>
  </si>
  <si>
    <t>MSDU7765178</t>
  </si>
  <si>
    <t>01/04 - 09:43</t>
  </si>
  <si>
    <t>CALETERA SAN MARTIN 8000, BOD.6-A, QUILICURA</t>
  </si>
  <si>
    <t>MSNU8643364</t>
  </si>
  <si>
    <t>31/03 - 17:00</t>
  </si>
  <si>
    <t>LA FRAGUA BOD PRINCIPAL</t>
  </si>
  <si>
    <t>MSBU7443955</t>
  </si>
  <si>
    <t>ONEU5833541</t>
  </si>
  <si>
    <t>BMOU2610880</t>
  </si>
  <si>
    <t>BOD.ID LOGISTIC - CAMINO CHORRILLOS UNO 21, PARCELA 21, LAMPA</t>
  </si>
  <si>
    <t>TCLU9893556</t>
  </si>
  <si>
    <t>Camino Punta Mocha 4899-A Huechuraba.</t>
  </si>
  <si>
    <t>MSBU5391180</t>
  </si>
  <si>
    <t>01/04 - 21:12</t>
  </si>
  <si>
    <t>HLBU9313227</t>
  </si>
  <si>
    <t>02/04 - 09:00</t>
  </si>
  <si>
    <t>F5280</t>
  </si>
  <si>
    <t>FBIU0468181</t>
  </si>
  <si>
    <t>F5186</t>
  </si>
  <si>
    <t>HLBU3785294</t>
  </si>
  <si>
    <t>SZLU9645451</t>
  </si>
  <si>
    <t>MSDU4657056</t>
  </si>
  <si>
    <t>01/04 - 15:00</t>
  </si>
  <si>
    <t>CAAU4065457</t>
  </si>
  <si>
    <t>02/04 - 08:30</t>
  </si>
  <si>
    <t>Pedro Jorquera 575, Pudahuel.</t>
  </si>
  <si>
    <t>SAAM VALPO</t>
  </si>
  <si>
    <t>HMMU5514487</t>
  </si>
  <si>
    <t>ZCSU7762060</t>
  </si>
  <si>
    <t>02/04 - 09:50</t>
  </si>
  <si>
    <t>ZCSU6865510</t>
  </si>
  <si>
    <t>02/04 - 10:10</t>
  </si>
  <si>
    <t>ZCSU6993698</t>
  </si>
  <si>
    <t>02/04 - 10:22</t>
  </si>
  <si>
    <t>TCLU7822790</t>
  </si>
  <si>
    <t>ONEU6500191</t>
  </si>
  <si>
    <t>MEDU7294091</t>
  </si>
  <si>
    <t>CMAU3703784</t>
  </si>
  <si>
    <t>TGBU9880920</t>
  </si>
  <si>
    <t>FFAU1693896</t>
  </si>
  <si>
    <t>CAAU7446462</t>
  </si>
  <si>
    <t>CAAU8629719</t>
  </si>
  <si>
    <t>MSMU8635180</t>
  </si>
  <si>
    <t>MSMU7749018</t>
  </si>
  <si>
    <t>MRSU7949818</t>
  </si>
  <si>
    <t>TLLU2343577</t>
  </si>
  <si>
    <t>MSBU2878683</t>
  </si>
  <si>
    <t>rklf-60</t>
  </si>
  <si>
    <t>MSMU1205064</t>
  </si>
  <si>
    <t>TRLU9373430</t>
  </si>
  <si>
    <t>01/04 - 17:10</t>
  </si>
  <si>
    <t>PIDU4598716</t>
  </si>
  <si>
    <t>Avenida Pedro de Valdivia 5964, Macul.</t>
  </si>
  <si>
    <t>TCNU4467956</t>
  </si>
  <si>
    <t>DAYU6133138</t>
  </si>
  <si>
    <t>VET &amp; PET SOLUTION SPA</t>
  </si>
  <si>
    <t>ONEU6111836</t>
  </si>
  <si>
    <t>LOS ESPINOS 086 PUENTE ALTO</t>
  </si>
  <si>
    <t>FFAU2689123</t>
  </si>
  <si>
    <t>OOLU9502861</t>
  </si>
  <si>
    <t>ECMU4955802</t>
  </si>
  <si>
    <t>tclu1223748</t>
  </si>
  <si>
    <t>d&amp;c sai</t>
  </si>
  <si>
    <t>gesu9602087</t>
  </si>
  <si>
    <t>agunsa sai</t>
  </si>
  <si>
    <t>ttnu8964280</t>
  </si>
  <si>
    <t>iksu5203857</t>
  </si>
  <si>
    <t>cxru1365354</t>
  </si>
  <si>
    <t>triu8862149</t>
  </si>
  <si>
    <t>szlu9862204</t>
  </si>
  <si>
    <t>tclu1193197</t>
  </si>
  <si>
    <t>rampla</t>
  </si>
  <si>
    <t>FTAU1898790</t>
  </si>
  <si>
    <t>MSMU1888377</t>
  </si>
  <si>
    <t>URCO SPA</t>
  </si>
  <si>
    <t>FFAU2518732</t>
  </si>
  <si>
    <t>02/04 - 13:24</t>
  </si>
  <si>
    <t>Camino lo Ruiz 5310, Renca.</t>
  </si>
  <si>
    <t>WHLU5773719</t>
  </si>
  <si>
    <t>ALCA</t>
  </si>
  <si>
    <t>SEKU9448664</t>
  </si>
  <si>
    <t>4/04 - 13:48</t>
  </si>
  <si>
    <t>Camino del cerro 4868 Huechuraba, Santiago.</t>
  </si>
  <si>
    <t>D Y C SAI</t>
  </si>
  <si>
    <t>COM. NAC. E INT. M.E. CRUCES</t>
  </si>
  <si>
    <t>YMLU8773490</t>
  </si>
  <si>
    <t>02/04 - 12:00</t>
  </si>
  <si>
    <t>Lonquén Norte, paradero 1 1/2, Calera de Tango</t>
  </si>
  <si>
    <t>EMPRESA MULTIQUIMICA LTDA.</t>
  </si>
  <si>
    <t>NYKU3508587</t>
  </si>
  <si>
    <t>LOS HERREROS 8635 LA REINA</t>
  </si>
  <si>
    <t>CARLOS DIAZ</t>
  </si>
  <si>
    <t>GATOR RENTAL</t>
  </si>
  <si>
    <t>MSNU3268363</t>
  </si>
  <si>
    <t>LOS DURAZNOS N°0328 LA PINTANA ESQUINA LOS NOGALES</t>
  </si>
  <si>
    <t>MSDU5001843</t>
  </si>
  <si>
    <t>TCLU9600853</t>
  </si>
  <si>
    <t xml:space="preserve">BOD.ITALZIP - AV. BOULEVARD AEROPUERTO NORTE 9627 ENEA PUDAHUEL </t>
  </si>
  <si>
    <t>TCKU7343701</t>
  </si>
  <si>
    <t>Dirección: Cordillera #442, Quilicura</t>
  </si>
  <si>
    <t>MSMU2483579</t>
  </si>
  <si>
    <t>02/04 - 17:50</t>
  </si>
  <si>
    <t>TGBU6128397</t>
  </si>
  <si>
    <t>TGBU9607541</t>
  </si>
  <si>
    <t>WBPU7056259</t>
  </si>
  <si>
    <t>PROGAS BRAESI CHILE</t>
  </si>
  <si>
    <t>IMO</t>
  </si>
  <si>
    <t>cmau2616366</t>
  </si>
  <si>
    <t>CALLE ZURICH NORTE 0683, LA CISTERNA</t>
  </si>
  <si>
    <t>WHSU6349341</t>
  </si>
  <si>
    <t>04/04 - 17:33</t>
  </si>
  <si>
    <t>ISSA PICHARA 830, bodega 2B</t>
  </si>
  <si>
    <t>MEDU5768709</t>
  </si>
  <si>
    <t>FSCU3460354</t>
  </si>
  <si>
    <t>TEMU4286496</t>
  </si>
  <si>
    <t>MSBU2861660</t>
  </si>
  <si>
    <t xml:space="preserve">RUTA F-852 LA FRAGUA 931, LOTE NUMERO 32 CARPAS BLANCAS </t>
  </si>
  <si>
    <t>MSBU2896049</t>
  </si>
  <si>
    <t>MSDU2369929</t>
  </si>
  <si>
    <t>MSBU2887936</t>
  </si>
  <si>
    <t>GUSTAVO BRIZUELA</t>
  </si>
  <si>
    <t>MSBU2872303</t>
  </si>
  <si>
    <t>MSBU2872659</t>
  </si>
  <si>
    <t>GESU1042073</t>
  </si>
  <si>
    <t>02/04 - 09:14</t>
  </si>
  <si>
    <t>SUPERMERCADO DEL NEUMATICO</t>
  </si>
  <si>
    <t>TGBU4107292</t>
  </si>
  <si>
    <t>HAMU1465440</t>
  </si>
  <si>
    <t>TLLU5781577</t>
  </si>
  <si>
    <t xml:space="preserve">Boulevard Poniente, Modulos 21 y 22 Enea, Pudahuel </t>
  </si>
  <si>
    <t>D Y C SCL</t>
  </si>
  <si>
    <t>TCLU1149173</t>
  </si>
  <si>
    <t>VILLAR HERMANOS</t>
  </si>
  <si>
    <t>FFAU2409583</t>
  </si>
  <si>
    <t>PEDRO CARRILLO</t>
  </si>
  <si>
    <t>MNBU3950660</t>
  </si>
  <si>
    <t>PARINACOTA 233, QUILICURA / ANTILLANCA 451</t>
  </si>
  <si>
    <t>HAMU4981007</t>
  </si>
  <si>
    <t>BODEGA AGUNSA, AVENIDA LA MONTAÑA 1550  (INGRESO PORTERIA A)</t>
  </si>
  <si>
    <t>HAMU2346574</t>
  </si>
  <si>
    <t>HAMU4221004</t>
  </si>
  <si>
    <t>FFAU5792773</t>
  </si>
  <si>
    <t>OOLU7964290</t>
  </si>
  <si>
    <t>LO ECHEVERS 550, BOD.40-41. QUILICURA</t>
  </si>
  <si>
    <t>MARCELO FLORES M</t>
  </si>
  <si>
    <t>MRSU5593688</t>
  </si>
  <si>
    <t>6/04 - 18:50</t>
  </si>
  <si>
    <t xml:space="preserve">REIMUNDOCHARLIN 855; RECOLETA </t>
  </si>
  <si>
    <t>TEMU2300509</t>
  </si>
  <si>
    <t>CHILESIN - PANAMERICANA SUR KM 81.2, RANCAGUA</t>
  </si>
  <si>
    <t>SUDTRANS</t>
  </si>
  <si>
    <t>TIIU6604553</t>
  </si>
  <si>
    <t>OLIVO 672, RECOLETA</t>
  </si>
  <si>
    <t xml:space="preserve">DYC STGO </t>
  </si>
  <si>
    <t>TLLU8865516</t>
  </si>
  <si>
    <t>6/04 - 18:48</t>
  </si>
  <si>
    <t xml:space="preserve">BOD. TW - CRUCE PERALILLO, PARCELA 37 - LOTE 1; LAMPA </t>
  </si>
  <si>
    <t>ONEU9243116</t>
  </si>
  <si>
    <t>PEDRO JORQUERA 575, PUDAHUEL</t>
  </si>
  <si>
    <t>IKSU2511373</t>
  </si>
  <si>
    <t>IVAN VASQUEZ U</t>
  </si>
  <si>
    <t>QUEDO LA RAMPLA CON EL CONT EN CLIENTE</t>
  </si>
  <si>
    <t>MSMU6928750</t>
  </si>
  <si>
    <t>SEGU9225861</t>
  </si>
  <si>
    <t>6/04 - 11:.30</t>
  </si>
  <si>
    <t>TCNU5472535</t>
  </si>
  <si>
    <t>PUERTO MADERO 9710, X36. PUDAHUEL. </t>
  </si>
  <si>
    <t>TEMU7689140</t>
  </si>
  <si>
    <t>HLXU1328383</t>
  </si>
  <si>
    <t>6/04 - 16:50</t>
  </si>
  <si>
    <t>SEGU5043257</t>
  </si>
  <si>
    <t>JAIME PINTO</t>
  </si>
  <si>
    <t>ECMU4923488</t>
  </si>
  <si>
    <t>HOYU9686090</t>
  </si>
  <si>
    <t>WHSU5549622</t>
  </si>
  <si>
    <t>6/04 - 16:52</t>
  </si>
  <si>
    <t>GUSTAVO VEGA</t>
  </si>
  <si>
    <t>TCLU7567735</t>
  </si>
  <si>
    <t>6/04 - 18:12</t>
  </si>
  <si>
    <t>PRODALAM S.A.</t>
  </si>
  <si>
    <t>CMAU0554835</t>
  </si>
  <si>
    <t>6/04 - 21:18</t>
  </si>
  <si>
    <t>ALBERTO PEPPER 1610, RENCA.</t>
  </si>
  <si>
    <t>GERLINDER BERNUY</t>
  </si>
  <si>
    <t>TIIU2581017</t>
  </si>
  <si>
    <t>WHSU2765398</t>
  </si>
  <si>
    <t>6/04 - 21:04</t>
  </si>
  <si>
    <t>BMOU1218766</t>
  </si>
  <si>
    <t>6/04 - 21:12</t>
  </si>
  <si>
    <t>MIGUEL CACERES</t>
  </si>
  <si>
    <t>PCIU9306054</t>
  </si>
  <si>
    <t>6/04 - 16:24</t>
  </si>
  <si>
    <t>GAOU7505443</t>
  </si>
  <si>
    <t>6/04 - 17:09</t>
  </si>
  <si>
    <t xml:space="preserve">RENDIC </t>
  </si>
  <si>
    <t>SEKU1883095</t>
  </si>
  <si>
    <t>JOSE VENEGAS</t>
  </si>
  <si>
    <t>MSDU2921869</t>
  </si>
  <si>
    <t>MSBU2872962</t>
  </si>
  <si>
    <t>FCIU6396630</t>
  </si>
  <si>
    <t>BMOU2965128</t>
  </si>
  <si>
    <t>DFSU3144540</t>
  </si>
  <si>
    <t>PARCELA 48 LOTE 27. COLINA.</t>
  </si>
  <si>
    <t>FCIU5930695</t>
  </si>
  <si>
    <t>FCIU5890170</t>
  </si>
  <si>
    <t>ALMIRANTE RIVEROS 9538 EL BOSQUE</t>
  </si>
  <si>
    <t>MSNU3602721</t>
  </si>
  <si>
    <t>MRSU7366404</t>
  </si>
  <si>
    <t>CGMU7723220</t>
  </si>
  <si>
    <t>ECMU5468270</t>
  </si>
  <si>
    <t>EITU9306910</t>
  </si>
  <si>
    <t>6/04 -12:00</t>
  </si>
  <si>
    <t xml:space="preserve">YANI CABACH </t>
  </si>
  <si>
    <t>FANU3739351</t>
  </si>
  <si>
    <t>HAMU1592640</t>
  </si>
  <si>
    <t>TIIU7543977</t>
  </si>
  <si>
    <t>TIIU5371924</t>
  </si>
  <si>
    <t>JUAN SAAVEDRA</t>
  </si>
  <si>
    <t>MSMU4986227</t>
  </si>
  <si>
    <t xml:space="preserve">AV. LA ORACIÓN N° 1250, PUDAHUEL, (ENEA) </t>
  </si>
  <si>
    <t>CAMINO LONQUEN 10707 MAIPÚ</t>
  </si>
  <si>
    <t>SIN DEVOLUCION</t>
  </si>
  <si>
    <t>TXGU8590827</t>
  </si>
  <si>
    <t>07/04 - 18:16</t>
  </si>
  <si>
    <t>DYC SCL</t>
  </si>
  <si>
    <t xml:space="preserve">EL CONTAINER </t>
  </si>
  <si>
    <t>TIIU5155756</t>
  </si>
  <si>
    <t>HLBU8229805</t>
  </si>
  <si>
    <t>07/04 - 20:48</t>
  </si>
  <si>
    <t>CSNU5600184</t>
  </si>
  <si>
    <t>WHSU5923938</t>
  </si>
  <si>
    <t>08/04 - 08:44</t>
  </si>
  <si>
    <t>LOS DURAZNOS N°0328 LA PINTANA (ESQUINA LOS NOGALES</t>
  </si>
  <si>
    <t>tgcu5169076</t>
  </si>
  <si>
    <t>Av. Eduardo Frei Montalva 7050 Bodega 5, Quilicura</t>
  </si>
  <si>
    <t>QT0465</t>
  </si>
  <si>
    <t>hamu1696752</t>
  </si>
  <si>
    <t>HLXU8369738</t>
  </si>
  <si>
    <t>HELBERT CASTRO</t>
  </si>
  <si>
    <t>TIIU4826551</t>
  </si>
  <si>
    <t>MRSU6499866</t>
  </si>
  <si>
    <t>HPCU5076473</t>
  </si>
  <si>
    <t xml:space="preserve">en Bodega Nutrabien, Av. Bernardo O´Higgins 3140 </t>
  </si>
  <si>
    <t>IMPORTADORA MONSERRAT</t>
  </si>
  <si>
    <t>GESU6186746</t>
  </si>
  <si>
    <t>07/04 - 17:39</t>
  </si>
  <si>
    <t>DIRECCION DE LA GUIA</t>
  </si>
  <si>
    <t>MSNU8028200</t>
  </si>
  <si>
    <t>MSMU5080860</t>
  </si>
  <si>
    <t>CSNU7740077</t>
  </si>
  <si>
    <t>07/04 - 17:00</t>
  </si>
  <si>
    <t>MSMU2230781</t>
  </si>
  <si>
    <t>HAMU2364011</t>
  </si>
  <si>
    <t>HAMU3418072</t>
  </si>
  <si>
    <t>APHU7351868</t>
  </si>
  <si>
    <t>TRHU7771061</t>
  </si>
  <si>
    <t>DFSU1578656</t>
  </si>
  <si>
    <t>UACU4121190</t>
  </si>
  <si>
    <t>WHSU2507984</t>
  </si>
  <si>
    <t>ECMU5218672</t>
  </si>
  <si>
    <t>AV MIRAFLORES 9700 - BOD.4C, PUDAHUEL</t>
  </si>
  <si>
    <t>MSBU2879150</t>
  </si>
  <si>
    <t>MSBU2879165</t>
  </si>
  <si>
    <t>CXDU1398060</t>
  </si>
  <si>
    <t>MEDU5275209</t>
  </si>
  <si>
    <t>MEDU5835005</t>
  </si>
  <si>
    <t>MRSU7582548</t>
  </si>
  <si>
    <t>BMOU5624378</t>
  </si>
  <si>
    <t>TEMU7191012</t>
  </si>
  <si>
    <t>CMAU4679110</t>
  </si>
  <si>
    <t>07/04- 17:00</t>
  </si>
  <si>
    <t>TERCOP DEPOT</t>
  </si>
  <si>
    <t>CMAU6133474</t>
  </si>
  <si>
    <t>MRSU8887367</t>
  </si>
  <si>
    <t>08/04 - 18:38</t>
  </si>
  <si>
    <t>CSNU5783418</t>
  </si>
  <si>
    <t>FFAU6552041</t>
  </si>
  <si>
    <t>TIIU5352631</t>
  </si>
  <si>
    <t>WEDU1801373</t>
  </si>
  <si>
    <t>08/04 - 17:06</t>
  </si>
  <si>
    <t>PANAMERICANA SUR KM 81.2, RANCAGUA</t>
  </si>
  <si>
    <t>2025-676</t>
  </si>
  <si>
    <t>MSKU5986004</t>
  </si>
  <si>
    <t>MRKU8125800</t>
  </si>
  <si>
    <t>GCXU2399016</t>
  </si>
  <si>
    <t>GILBERTO SALAS</t>
  </si>
  <si>
    <t>HLBU8069517</t>
  </si>
  <si>
    <t>08/04 - 10:22</t>
  </si>
  <si>
    <t>, Barrón Vieyra 10-A, Colina</t>
  </si>
  <si>
    <t>GCXU6205504</t>
  </si>
  <si>
    <t>TEMU8711459</t>
  </si>
  <si>
    <t>ONEU0094135</t>
  </si>
  <si>
    <t>GAOU6601550</t>
  </si>
  <si>
    <t>TIIU6186540</t>
  </si>
  <si>
    <t>MSMU8042035</t>
  </si>
  <si>
    <t>MSMU4145159</t>
  </si>
  <si>
    <t>CGMU6998075</t>
  </si>
  <si>
    <t>SEKU9010560</t>
  </si>
  <si>
    <t>EGHU8240130</t>
  </si>
  <si>
    <t>EGHU9594647</t>
  </si>
  <si>
    <t>MNBU0656610</t>
  </si>
  <si>
    <t>SEGU5178210</t>
  </si>
  <si>
    <t>SEGU5389424</t>
  </si>
  <si>
    <t>BSIU8074542</t>
  </si>
  <si>
    <t>HLBU3289329</t>
  </si>
  <si>
    <t>ENTRGADO EL 08/04</t>
  </si>
  <si>
    <t>WHSU2511665</t>
  </si>
  <si>
    <t>WHSU0076070</t>
  </si>
  <si>
    <t>MNBU3877189</t>
  </si>
  <si>
    <t>GCXU6034438</t>
  </si>
  <si>
    <t>ECMU7354908</t>
  </si>
  <si>
    <t>roberto carreño</t>
  </si>
  <si>
    <t>MRSU8797812</t>
  </si>
  <si>
    <t>MRSU3253992</t>
  </si>
  <si>
    <t>MSBU2888608</t>
  </si>
  <si>
    <t>MSBU2871884</t>
  </si>
  <si>
    <t>MSBU2882003</t>
  </si>
  <si>
    <t>FCIU6463363</t>
  </si>
  <si>
    <t>PUERTO VESPUCIO 9697 PUDAHUEL</t>
  </si>
  <si>
    <t>MSBU2896394</t>
  </si>
  <si>
    <t>MSBU1681112</t>
  </si>
  <si>
    <t>FCIU4658113</t>
  </si>
  <si>
    <t>LOS ARANDANOS 40 MZBLT 7 PARQUE CHIMBARONGO</t>
  </si>
  <si>
    <t>ONEU0153140</t>
  </si>
  <si>
    <t>MRSU6989056</t>
  </si>
  <si>
    <t>BEAU4054574</t>
  </si>
  <si>
    <t>TGBU5208760</t>
  </si>
  <si>
    <t>SIN HORARIO</t>
  </si>
  <si>
    <t>TEMU3526817</t>
  </si>
  <si>
    <t>09/04 - 17:48</t>
  </si>
  <si>
    <t>CORTA</t>
  </si>
  <si>
    <t>F5201</t>
  </si>
  <si>
    <t>CAAU2098702</t>
  </si>
  <si>
    <t>BELLAVISTA S/N, RIO CLARO; BOD. HACIENDA ARESTI</t>
  </si>
  <si>
    <t>F5116</t>
  </si>
  <si>
    <t>TEMU1062595</t>
  </si>
  <si>
    <t>msdu4494848</t>
  </si>
  <si>
    <t>09/04 - 20:29</t>
  </si>
  <si>
    <t>HPCU5185350</t>
  </si>
  <si>
    <t>Patricia Viñuela N°334, Lampa</t>
  </si>
  <si>
    <t>CAAU6458833</t>
  </si>
  <si>
    <t>AV. CURACAVI N° 157 ESTACION CENTRAL</t>
  </si>
  <si>
    <t>CAJU5296420</t>
  </si>
  <si>
    <t>TRLU7273961</t>
  </si>
  <si>
    <t>CMAU0995738</t>
  </si>
  <si>
    <t>Olivo 740, comuna de Recoleta.</t>
  </si>
  <si>
    <t>TLLU2925496</t>
  </si>
  <si>
    <t>ONEU9012879</t>
  </si>
  <si>
    <t>302935 – 302936</t>
  </si>
  <si>
    <t>TCNU1551560</t>
  </si>
  <si>
    <t>UETU7895620</t>
  </si>
  <si>
    <t>09/04 - 17:30</t>
  </si>
  <si>
    <t>Cañaveral 870 Quilicura.</t>
  </si>
  <si>
    <t>CSGU6718233</t>
  </si>
  <si>
    <t>CSGU6718280</t>
  </si>
  <si>
    <t>EGSU9635293</t>
  </si>
  <si>
    <t>09/04 - 13:18</t>
  </si>
  <si>
    <t>CAAU6895279</t>
  </si>
  <si>
    <t>09/04 - 21:24</t>
  </si>
  <si>
    <t>TCLU7979882</t>
  </si>
  <si>
    <t>TEMU6903067</t>
  </si>
  <si>
    <t>OOLU9674310</t>
  </si>
  <si>
    <t>09/04 - 17:35</t>
  </si>
  <si>
    <t>msku9964934</t>
  </si>
  <si>
    <t>OSCAR GALAZ</t>
  </si>
  <si>
    <t>tiiu5290057</t>
  </si>
  <si>
    <t>nico</t>
  </si>
  <si>
    <t>HAMU3930031</t>
  </si>
  <si>
    <t>IVAN VASQUE F</t>
  </si>
  <si>
    <t>HAMU2616200</t>
  </si>
  <si>
    <t>FYCU7155388</t>
  </si>
  <si>
    <t>JORGE PACHECO</t>
  </si>
  <si>
    <t>WHSU0012179</t>
  </si>
  <si>
    <t>GCXU5854108</t>
  </si>
  <si>
    <t>ECMU5268652</t>
  </si>
  <si>
    <t>UETU7442916</t>
  </si>
  <si>
    <t>MRSU9338886</t>
  </si>
  <si>
    <t>09/04 - 18:06</t>
  </si>
  <si>
    <t>MSMU3196320</t>
  </si>
  <si>
    <t>MSMU3196260</t>
  </si>
  <si>
    <t>MSBU2891860</t>
  </si>
  <si>
    <t>MSNU3314073</t>
  </si>
  <si>
    <t>corta</t>
  </si>
  <si>
    <t>CALLE CANAL LA PUNTA N8779 RENCA BODEGA 65 Y 66</t>
  </si>
  <si>
    <t>OCGU2089431</t>
  </si>
  <si>
    <t>09/04 - 09:46</t>
  </si>
  <si>
    <t>TGCU5352148</t>
  </si>
  <si>
    <t>FANU1247080</t>
  </si>
  <si>
    <t>TLLU4963509</t>
  </si>
  <si>
    <t>09/04 - 08:36</t>
  </si>
  <si>
    <t>ECMU5767287</t>
  </si>
  <si>
    <t>09/04 - 08:54</t>
  </si>
  <si>
    <t>BEAU2374820</t>
  </si>
  <si>
    <t>09/04 - 16:06</t>
  </si>
  <si>
    <t>MMAU1143335</t>
  </si>
  <si>
    <t>AV. LO ESPEJO 1740, BOD. 4; SAN BERNARDO</t>
  </si>
  <si>
    <t>CMAU5322663</t>
  </si>
  <si>
    <t>MRKU8639814</t>
  </si>
  <si>
    <t>HAMU3568621</t>
  </si>
  <si>
    <t>10/04 - 15:00</t>
  </si>
  <si>
    <t>HAMU4336003</t>
  </si>
  <si>
    <t>ruben yañez</t>
  </si>
  <si>
    <t>HAMU3109664</t>
  </si>
  <si>
    <t>La montaña 1550, Quilicura</t>
  </si>
  <si>
    <t>HAMU1311737</t>
  </si>
  <si>
    <t>HLBU3301975</t>
  </si>
  <si>
    <t>EGSU1430770</t>
  </si>
  <si>
    <t>EISU8513550</t>
  </si>
  <si>
    <t>EGSU1482942</t>
  </si>
  <si>
    <t>EMCUTM6524</t>
  </si>
  <si>
    <t>TCLU6450507</t>
  </si>
  <si>
    <t>EMCUTL3744</t>
  </si>
  <si>
    <t>UASU1050140</t>
  </si>
  <si>
    <t>TEMU8537938</t>
  </si>
  <si>
    <t>TGBU6242774</t>
  </si>
  <si>
    <t>DFSU7316020</t>
  </si>
  <si>
    <t>HAMU3636388</t>
  </si>
  <si>
    <t>TCLU8726868</t>
  </si>
  <si>
    <t>HLBU2510420</t>
  </si>
  <si>
    <t>TCLU8124860</t>
  </si>
  <si>
    <t>HAMU1256809</t>
  </si>
  <si>
    <t>HLBU3341279</t>
  </si>
  <si>
    <t>UASU1047552</t>
  </si>
  <si>
    <t>UACU5488148</t>
  </si>
  <si>
    <t>BMOU6641256</t>
  </si>
  <si>
    <t>BSIU8210741</t>
  </si>
  <si>
    <t>CAIU4220849</t>
  </si>
  <si>
    <t>BMOU5572994</t>
  </si>
  <si>
    <t>TCLU8091638</t>
  </si>
  <si>
    <t>TCLU8535239</t>
  </si>
  <si>
    <t>HLXU8370322</t>
  </si>
  <si>
    <t>UACU5744419</t>
  </si>
  <si>
    <t>UETU5740953</t>
  </si>
  <si>
    <t>HAMU5154791</t>
  </si>
  <si>
    <t>BSIU9645219</t>
  </si>
  <si>
    <t>HLXU8377796</t>
  </si>
  <si>
    <t>TLLU5244135</t>
  </si>
  <si>
    <t>TLLU5264065</t>
  </si>
  <si>
    <t>STI</t>
  </si>
  <si>
    <t>UACU5810444</t>
  </si>
  <si>
    <t>MNBU3769944</t>
  </si>
  <si>
    <t>SUDU8068011</t>
  </si>
  <si>
    <t>MSBU2891284</t>
  </si>
  <si>
    <t>MSMU1452655</t>
  </si>
  <si>
    <t>MSBU2893224</t>
  </si>
  <si>
    <t>MSMU2125575</t>
  </si>
  <si>
    <t>MSMU3822039</t>
  </si>
  <si>
    <t>MSBU3333775</t>
  </si>
  <si>
    <t>AXIU2231200</t>
  </si>
  <si>
    <t>MSMU3824290</t>
  </si>
  <si>
    <t>TGHU1141823</t>
  </si>
  <si>
    <t>MAGU2473178</t>
  </si>
  <si>
    <t>PRAT 102 VILLA ALEMANA</t>
  </si>
  <si>
    <t>TEMU2805611</t>
  </si>
  <si>
    <t>MSMU3823987</t>
  </si>
  <si>
    <t>MEDU5964300</t>
  </si>
  <si>
    <t>MSMU3824005</t>
  </si>
  <si>
    <t>MSMU3824258</t>
  </si>
  <si>
    <t>MSBU1391957</t>
  </si>
  <si>
    <t>MSNU2026811</t>
  </si>
  <si>
    <t>MSNU3758479</t>
  </si>
  <si>
    <t>MEDU1000461</t>
  </si>
  <si>
    <t>TCLU7890959</t>
  </si>
  <si>
    <t>11/03 - 20:18</t>
  </si>
  <si>
    <t>TCNU6362722</t>
  </si>
  <si>
    <t>11/03 - 21:00</t>
  </si>
  <si>
    <t>HMMU5456014</t>
  </si>
  <si>
    <t>11/04 - 14:57</t>
  </si>
  <si>
    <t>HAMU3955765</t>
  </si>
  <si>
    <t>La montaña 1550, Quilicura (Ingreso por portería A).</t>
  </si>
  <si>
    <t>HAMU2898491</t>
  </si>
  <si>
    <t>HAMU2199853</t>
  </si>
  <si>
    <t>HAMU3965486</t>
  </si>
  <si>
    <t>HAMU1585810</t>
  </si>
  <si>
    <t>IVAN VASQUEZ F</t>
  </si>
  <si>
    <t>MSMU1680439</t>
  </si>
  <si>
    <t>10/04 - 14:40</t>
  </si>
  <si>
    <t>MSMU1108552</t>
  </si>
  <si>
    <t>10/04 - 14:38</t>
  </si>
  <si>
    <t>TGBU9319165</t>
  </si>
  <si>
    <t>jose plaza</t>
  </si>
  <si>
    <t>segu9762074</t>
  </si>
  <si>
    <t>PIDU4288048</t>
  </si>
  <si>
    <t>MSNU5103402</t>
  </si>
  <si>
    <t>ONEU0805491</t>
  </si>
  <si>
    <t>11/04 - 13:10</t>
  </si>
  <si>
    <t>CGMU5242890</t>
  </si>
  <si>
    <t>FFAU6718512</t>
  </si>
  <si>
    <t>11/04 - 13:28</t>
  </si>
  <si>
    <t>HAMU2530940</t>
  </si>
  <si>
    <t>HAMU5126824</t>
  </si>
  <si>
    <t>HLXU8599474</t>
  </si>
  <si>
    <t>UACU5795545</t>
  </si>
  <si>
    <t>TCLU9558054</t>
  </si>
  <si>
    <t>MCDU3140643</t>
  </si>
  <si>
    <t>MRSU3184910</t>
  </si>
  <si>
    <t>11/04 - 10:30</t>
  </si>
  <si>
    <t>1184565 - 1185468</t>
  </si>
  <si>
    <t>SUDU8618376</t>
  </si>
  <si>
    <t>11/04 - 09:30</t>
  </si>
  <si>
    <t>HLBU3233567</t>
  </si>
  <si>
    <t>HLBU3436923</t>
  </si>
  <si>
    <t>TCLU1327423</t>
  </si>
  <si>
    <t>Camino lo Aguirre 537, Pudahuel, Santiago</t>
  </si>
  <si>
    <t>MSDU8098824</t>
  </si>
  <si>
    <t>MRKU0514873</t>
  </si>
  <si>
    <t>09/04 - 16:32</t>
  </si>
  <si>
    <t>MNBU0657133</t>
  </si>
  <si>
    <t>11/04 - 14:00</t>
  </si>
  <si>
    <t>MSNU3539850</t>
  </si>
  <si>
    <t>MEDU3587574</t>
  </si>
  <si>
    <t>MSMU3725342</t>
  </si>
  <si>
    <t>MSCU6314221</t>
  </si>
  <si>
    <t>BEAU2831783</t>
  </si>
  <si>
    <t>MSNU1853630</t>
  </si>
  <si>
    <t>MSNU1512090</t>
  </si>
  <si>
    <t>BMOU2816079</t>
  </si>
  <si>
    <t>CAAU8062733</t>
  </si>
  <si>
    <t>bodega principal LA FRAGUA</t>
  </si>
  <si>
    <t>ONEU0693827</t>
  </si>
  <si>
    <t>TLLU4558070</t>
  </si>
  <si>
    <t>SEKU4361746</t>
  </si>
  <si>
    <t>PCIU1935913</t>
  </si>
  <si>
    <t>11/04 - 16:00</t>
  </si>
  <si>
    <t>UACU3911482</t>
  </si>
  <si>
    <t>11/04 - 17:42</t>
  </si>
  <si>
    <t>HLBU9626598</t>
  </si>
  <si>
    <t>13/04 - 17:00</t>
  </si>
  <si>
    <t>Camino Del Cerro 4868 Huechuraba, Santiago.</t>
  </si>
  <si>
    <t>HLBU9854160</t>
  </si>
  <si>
    <t>HAMU2050514</t>
  </si>
  <si>
    <t>HAMU4216008</t>
  </si>
  <si>
    <t>HAMU2846137</t>
  </si>
  <si>
    <t>HAMU1359833</t>
  </si>
  <si>
    <t>GCXU2480895</t>
  </si>
  <si>
    <t>13/04 - 10:20</t>
  </si>
  <si>
    <t>GCXU5826894</t>
  </si>
  <si>
    <t>13/04 - 21:09</t>
  </si>
  <si>
    <t>GCXU6026638</t>
  </si>
  <si>
    <t>142607- 142652</t>
  </si>
  <si>
    <t>OOCU7901450</t>
  </si>
  <si>
    <t>13/04 - 20:04</t>
  </si>
  <si>
    <t>TCNU1994254</t>
  </si>
  <si>
    <t>13/04 - 10:36</t>
  </si>
  <si>
    <t>TGBU4575924</t>
  </si>
  <si>
    <t>11/04 - 22:06</t>
  </si>
  <si>
    <t>HLBU3985190</t>
  </si>
  <si>
    <t>07/04 - 13:52</t>
  </si>
  <si>
    <t>BSIU9597471</t>
  </si>
  <si>
    <t>13/04 - 17:56</t>
  </si>
  <si>
    <t>KAPLAN</t>
  </si>
  <si>
    <t>HASU1394435</t>
  </si>
  <si>
    <t>P/DESCONSOLIDAR EN MAIPU</t>
  </si>
  <si>
    <t>MAIPU DB</t>
  </si>
  <si>
    <t>CAAU5557261</t>
  </si>
  <si>
    <t>HAMU4488182</t>
  </si>
  <si>
    <t>FANU3441618</t>
  </si>
  <si>
    <t>FANU3249462</t>
  </si>
  <si>
    <t>CAIU4647770</t>
  </si>
  <si>
    <t>FFAU5458149</t>
  </si>
  <si>
    <t>MIDEA</t>
  </si>
  <si>
    <t>TXGU4042764</t>
  </si>
  <si>
    <t>MSKU9451438</t>
  </si>
  <si>
    <t>AGRICOLA TARAPACA S.A (Ariztia ) - Egaña 1040 Melipilla</t>
  </si>
  <si>
    <t>NO REALIZADO</t>
  </si>
  <si>
    <t>SEGU5657830</t>
  </si>
  <si>
    <t>RFCU5061473</t>
  </si>
  <si>
    <t>ONEU9202539</t>
  </si>
  <si>
    <t>13/04 - 20:28</t>
  </si>
  <si>
    <t>uetu2452125</t>
  </si>
  <si>
    <t>CIS SAI</t>
  </si>
  <si>
    <t>uacu3810698</t>
  </si>
  <si>
    <t>uacu4067967</t>
  </si>
  <si>
    <t>hlbu2333350</t>
  </si>
  <si>
    <t>HLBU9412873</t>
  </si>
  <si>
    <t>MSBU2878702</t>
  </si>
  <si>
    <t>20 HC</t>
  </si>
  <si>
    <t>TGHU0417310</t>
  </si>
  <si>
    <t>DFSU1321251</t>
  </si>
  <si>
    <t>MSMU2211101</t>
  </si>
  <si>
    <t>MSMU6681309</t>
  </si>
  <si>
    <t>MSNU7757927</t>
  </si>
  <si>
    <t>09/04 - 12:36</t>
  </si>
  <si>
    <t>ONEU1851980</t>
  </si>
  <si>
    <t>ECMU5763390</t>
  </si>
  <si>
    <t>ECMU5762900</t>
  </si>
  <si>
    <t>whsu6157626</t>
  </si>
  <si>
    <t>MSKU4483108</t>
  </si>
  <si>
    <t>MSKU5151793</t>
  </si>
  <si>
    <t>CMAU2477620</t>
  </si>
  <si>
    <t>CARGA SUELTA</t>
  </si>
  <si>
    <t>HDMU5650910</t>
  </si>
  <si>
    <t>14/04 - 16:05</t>
  </si>
  <si>
    <t>CXRU1383933</t>
  </si>
  <si>
    <t>14/04 - 10:30</t>
  </si>
  <si>
    <t>F5274</t>
  </si>
  <si>
    <t>DyCSANANTONIO</t>
  </si>
  <si>
    <t>RETIRAR</t>
  </si>
  <si>
    <t>HAMU2798044</t>
  </si>
  <si>
    <t xml:space="preserve">Agunsa, dirección La montaña 1550, Quilicura </t>
  </si>
  <si>
    <t>FANU3344618</t>
  </si>
  <si>
    <t>HAMU3564415</t>
  </si>
  <si>
    <t>HAMU2102412</t>
  </si>
  <si>
    <t>HAMU4142100</t>
  </si>
  <si>
    <t>TRIU8189716</t>
  </si>
  <si>
    <t>14/04 - 17:09</t>
  </si>
  <si>
    <t>EROSHOP</t>
  </si>
  <si>
    <t>MEDU6178163</t>
  </si>
  <si>
    <t>15/04 - 08:33</t>
  </si>
  <si>
    <t xml:space="preserve">MONTEVIDEO 542 RECOLETA </t>
  </si>
  <si>
    <t>HLBU8185585</t>
  </si>
  <si>
    <t>14/04 - 14:14</t>
  </si>
  <si>
    <t>HLBU8231145</t>
  </si>
  <si>
    <t>14/04 - 14:19</t>
  </si>
  <si>
    <t>FANU3471016</t>
  </si>
  <si>
    <t>14/04 - 16:10</t>
  </si>
  <si>
    <t>jose aguilar</t>
  </si>
  <si>
    <t>MSDU7827520</t>
  </si>
  <si>
    <t>TCNU5704820</t>
  </si>
  <si>
    <t>GAOU6534935</t>
  </si>
  <si>
    <t>TRHU5889203</t>
  </si>
  <si>
    <t>HAMU4537409</t>
  </si>
  <si>
    <t>HAMU2201992</t>
  </si>
  <si>
    <t>FANU1176032</t>
  </si>
  <si>
    <t>GCXU5820005</t>
  </si>
  <si>
    <t>15/04 - 08:30</t>
  </si>
  <si>
    <t>Avanza park lo espejo, Av Roberto Simpson</t>
  </si>
  <si>
    <t>FANU1946128</t>
  </si>
  <si>
    <t>HLBU2676600</t>
  </si>
  <si>
    <t>IKSU4001260</t>
  </si>
  <si>
    <t>IKSU2509205</t>
  </si>
  <si>
    <t>14/04 - 21:28</t>
  </si>
  <si>
    <t>IKSU2523841</t>
  </si>
  <si>
    <t>14/04 - 17:07</t>
  </si>
  <si>
    <t>CGMU5161150</t>
  </si>
  <si>
    <t>14/04 - 20:46</t>
  </si>
  <si>
    <t>CGMU6601470</t>
  </si>
  <si>
    <t>14/04 - 20:43</t>
  </si>
  <si>
    <t>CAAU8178467</t>
  </si>
  <si>
    <t>JESUS  GUTIERREZ</t>
  </si>
  <si>
    <t>TLLU5057237</t>
  </si>
  <si>
    <t>MRKU7882440</t>
  </si>
  <si>
    <t>TIIU4469578</t>
  </si>
  <si>
    <t>CXDU1952887</t>
  </si>
  <si>
    <t>MSNU3039794</t>
  </si>
  <si>
    <t>MSMU3824957</t>
  </si>
  <si>
    <t>CAIU2782596</t>
  </si>
  <si>
    <t>CMAU5842921</t>
  </si>
  <si>
    <t>TXGU8982598</t>
  </si>
  <si>
    <t>14/04 - 09:00</t>
  </si>
  <si>
    <t>CGMU6976775</t>
  </si>
  <si>
    <t>ECMU5794180</t>
  </si>
  <si>
    <t>BEAU4698793</t>
  </si>
  <si>
    <t>14/04 - 16:39</t>
  </si>
  <si>
    <t>juan barraza</t>
  </si>
  <si>
    <t>SELU4095540</t>
  </si>
  <si>
    <t>14/04 - 18:00</t>
  </si>
  <si>
    <t>F5117</t>
  </si>
  <si>
    <t>mersan</t>
  </si>
  <si>
    <t>RHDV 66</t>
  </si>
  <si>
    <t>HAMU1788139</t>
  </si>
  <si>
    <t>HAMU4159675</t>
  </si>
  <si>
    <t>KXTW12</t>
  </si>
  <si>
    <t>HAMU4170822</t>
  </si>
  <si>
    <t>HAMU5008380</t>
  </si>
  <si>
    <t>LFHK 35</t>
  </si>
  <si>
    <t>HAMU5075943</t>
  </si>
  <si>
    <t>MSNU5940456</t>
  </si>
  <si>
    <t>16/04 - 10:05</t>
  </si>
  <si>
    <t>MRKU2072554</t>
  </si>
  <si>
    <t>TCLU3035570</t>
  </si>
  <si>
    <t>15/04 - 10:04</t>
  </si>
  <si>
    <t>RVFP 35</t>
  </si>
  <si>
    <t>MEDLOG SANTIAGO</t>
  </si>
  <si>
    <t>MSMU6571132</t>
  </si>
  <si>
    <t>RFZW 96</t>
  </si>
  <si>
    <t>TTNU8002918</t>
  </si>
  <si>
    <t>LGGR14</t>
  </si>
  <si>
    <t>CGMU5109018</t>
  </si>
  <si>
    <t>COMERCIAL GL GROUP S.A.</t>
  </si>
  <si>
    <t>THYG 63</t>
  </si>
  <si>
    <t>Av. Einstein 309, Recoleta</t>
  </si>
  <si>
    <t>HLBU6034260</t>
  </si>
  <si>
    <t>AEXA</t>
  </si>
  <si>
    <t>EECOL INDUSTRIAL ELECTRIC LTDA</t>
  </si>
  <si>
    <t>SEKU6733966</t>
  </si>
  <si>
    <t xml:space="preserve">la vara 3310, San bernardo </t>
  </si>
  <si>
    <t>UETU7757174</t>
  </si>
  <si>
    <t>UACU6023016</t>
  </si>
  <si>
    <t>KOCU2207837</t>
  </si>
  <si>
    <t>TXGU7314845</t>
  </si>
  <si>
    <t>16/04 - 08:58</t>
  </si>
  <si>
    <t>TGBU5983324</t>
  </si>
  <si>
    <t>RKLF61</t>
  </si>
  <si>
    <t>TCLU9464649</t>
  </si>
  <si>
    <t>KBKZ 28</t>
  </si>
  <si>
    <t>ONEU5146910</t>
  </si>
  <si>
    <t>FANU1644874</t>
  </si>
  <si>
    <t>FANU1976605</t>
  </si>
  <si>
    <t>HAMU3072210</t>
  </si>
  <si>
    <t>HLGX 83</t>
  </si>
  <si>
    <t>HAMU2708647</t>
  </si>
  <si>
    <t>FANU3659050</t>
  </si>
  <si>
    <t>FANU3560216</t>
  </si>
  <si>
    <t>HAMU3044780</t>
  </si>
  <si>
    <t>CAIU4478807</t>
  </si>
  <si>
    <t>lpyj43</t>
  </si>
  <si>
    <t>HAMU1274232</t>
  </si>
  <si>
    <t>lxcb 59</t>
  </si>
  <si>
    <t>HLXU8170704</t>
  </si>
  <si>
    <t>kkwg 93</t>
  </si>
  <si>
    <t>IKSU5206645</t>
  </si>
  <si>
    <t>rrvf 72</t>
  </si>
  <si>
    <t>TTNU8274834</t>
  </si>
  <si>
    <t>TTNU8381452</t>
  </si>
  <si>
    <t>tsyb 22</t>
  </si>
  <si>
    <t>CGMU5575700</t>
  </si>
  <si>
    <t>RRVF 71</t>
  </si>
  <si>
    <t>hlbu4067856</t>
  </si>
  <si>
    <t>KPBC 56</t>
  </si>
  <si>
    <t>Issa Pichara 830 Bodega 5D</t>
  </si>
  <si>
    <t>TRHU6555113</t>
  </si>
  <si>
    <t>TRKJ 65</t>
  </si>
  <si>
    <t>TRHU7532318</t>
  </si>
  <si>
    <t>carlos aguilar</t>
  </si>
  <si>
    <t>FANU1911820</t>
  </si>
  <si>
    <t>15/04 - 11:00</t>
  </si>
  <si>
    <t>Cerro Portezuelo 9931, Bodega F3, Quilicura</t>
  </si>
  <si>
    <t>HAMU2765117</t>
  </si>
  <si>
    <t>LGGR16</t>
  </si>
  <si>
    <t>MEDU6984169</t>
  </si>
  <si>
    <t>MSMU2974757</t>
  </si>
  <si>
    <t>MRKU9991619</t>
  </si>
  <si>
    <t>RFZW 97</t>
  </si>
  <si>
    <t>CMAU6136827</t>
  </si>
  <si>
    <t>15/04 - 16:46</t>
  </si>
  <si>
    <t>HZPX 93</t>
  </si>
  <si>
    <t>TXGU7960608</t>
  </si>
  <si>
    <t>PFVJ36</t>
  </si>
  <si>
    <t>F5275</t>
  </si>
  <si>
    <t>F5144</t>
  </si>
  <si>
    <t>F5272</t>
  </si>
  <si>
    <t>F5273</t>
  </si>
  <si>
    <t>HAMU3072164</t>
  </si>
  <si>
    <t>HAMU4010803</t>
  </si>
  <si>
    <t>HAMU3312943</t>
  </si>
  <si>
    <t>HAMU2197589</t>
  </si>
  <si>
    <t>HAMU2216333</t>
  </si>
  <si>
    <t>MSNU6742223</t>
  </si>
  <si>
    <t>16/04 - 17:54</t>
  </si>
  <si>
    <t>DESCARGADORES</t>
  </si>
  <si>
    <t>TCNU5320065</t>
  </si>
  <si>
    <t>16/04 - 17:08</t>
  </si>
  <si>
    <t>MRSU3271506</t>
  </si>
  <si>
    <t>CGMU5175088</t>
  </si>
  <si>
    <t>SEGU9062065</t>
  </si>
  <si>
    <t>TRHU5538338</t>
  </si>
  <si>
    <t>carga suelta</t>
  </si>
  <si>
    <t>Camino la vara 3310, San bernardo</t>
  </si>
  <si>
    <t>UACU5952135</t>
  </si>
  <si>
    <t>ONEU7650508</t>
  </si>
  <si>
    <t>GESU6720810</t>
  </si>
  <si>
    <t>FFAU6725569</t>
  </si>
  <si>
    <t>TCNU4190840</t>
  </si>
  <si>
    <t>junto</t>
  </si>
  <si>
    <t>HAMU2021440</t>
  </si>
  <si>
    <t>HAMU1999738</t>
  </si>
  <si>
    <t>HAMU4026414</t>
  </si>
  <si>
    <t>fanu3844608</t>
  </si>
  <si>
    <t>FANU1761551</t>
  </si>
  <si>
    <t>HAMU3568940</t>
  </si>
  <si>
    <t>HAMU3982631</t>
  </si>
  <si>
    <t>HLBU3564360</t>
  </si>
  <si>
    <t>MRKU2419216</t>
  </si>
  <si>
    <t>16/04 - 18:33</t>
  </si>
  <si>
    <t>MSKU0664520</t>
  </si>
  <si>
    <t>16/04 - 18:28</t>
  </si>
  <si>
    <t>TCLU4949122</t>
  </si>
  <si>
    <t>MSKU1819550</t>
  </si>
  <si>
    <t>16/04 - 13:48</t>
  </si>
  <si>
    <t>MRSU9313044</t>
  </si>
  <si>
    <t>16/04 - 14:02</t>
  </si>
  <si>
    <t>MRSU5840181</t>
  </si>
  <si>
    <t>msmu7265353</t>
  </si>
  <si>
    <t>HLBU2621681</t>
  </si>
  <si>
    <t>HLBU2797686</t>
  </si>
  <si>
    <t>FFAU3014314</t>
  </si>
  <si>
    <t>MEDU5026926</t>
  </si>
  <si>
    <t>TLLU3424082</t>
  </si>
  <si>
    <t>MSBU3315529</t>
  </si>
  <si>
    <t>TCLU6927945</t>
  </si>
  <si>
    <t>TGHU1837811</t>
  </si>
  <si>
    <t>HAMU3303978</t>
  </si>
  <si>
    <t>TIIU2687945</t>
  </si>
  <si>
    <t>Puerto Santiago #259 Pudahuel</t>
  </si>
  <si>
    <t>MCDU3140751</t>
  </si>
  <si>
    <t>15/04 - 10:13</t>
  </si>
  <si>
    <t>TRIU8133717</t>
  </si>
  <si>
    <t>TTNU8609080</t>
  </si>
  <si>
    <t>HAMU4830295</t>
  </si>
  <si>
    <t>HAMU3032080</t>
  </si>
  <si>
    <t>HAMU2480990</t>
  </si>
  <si>
    <t>BSIU8205581</t>
  </si>
  <si>
    <t>HAMU2513239</t>
  </si>
  <si>
    <t>MSDU6592226</t>
  </si>
  <si>
    <t>16/04 - 20:54</t>
  </si>
  <si>
    <t>HAMU1452289</t>
  </si>
  <si>
    <t>HAMU4302750</t>
  </si>
  <si>
    <t>HAMU2760183</t>
  </si>
  <si>
    <t>FANU1391349</t>
  </si>
  <si>
    <t>HAMU3907622</t>
  </si>
  <si>
    <t>12.00</t>
  </si>
  <si>
    <t>CAIU2739223</t>
  </si>
  <si>
    <t xml:space="preserve">Av.  Américo Vespucio Norte, 1361 Quilicura, Santiago Chile </t>
  </si>
  <si>
    <t>MSDU4509059</t>
  </si>
  <si>
    <t>TXGU4338416</t>
  </si>
  <si>
    <t>17/04 - 22:07</t>
  </si>
  <si>
    <t>MSMU7721860</t>
  </si>
  <si>
    <t>17/04 - 11:00</t>
  </si>
  <si>
    <t>BSIU8106866</t>
  </si>
  <si>
    <t>18/04 - 12:00</t>
  </si>
  <si>
    <t>NO HA SALIDO DE PUERTO</t>
  </si>
  <si>
    <t>HAMU1221253</t>
  </si>
  <si>
    <t>17/04 - 14:10</t>
  </si>
  <si>
    <t>HAMU1852290</t>
  </si>
  <si>
    <t>17/04 - 14:20</t>
  </si>
  <si>
    <t>CGMU9375952</t>
  </si>
  <si>
    <t>CGMU9382490</t>
  </si>
  <si>
    <t>SEGU9535091</t>
  </si>
  <si>
    <t>HASU4333449</t>
  </si>
  <si>
    <t>MERSAN (José Joaquín Prieto 9001, Lo Espejo</t>
  </si>
  <si>
    <t>EITU1545293</t>
  </si>
  <si>
    <t>GAOU6949504</t>
  </si>
  <si>
    <t>TGBU4017286</t>
  </si>
  <si>
    <t>NYKU5147781</t>
  </si>
  <si>
    <t>FDCU0352491</t>
  </si>
  <si>
    <t>MSDU5512550</t>
  </si>
  <si>
    <t>juan espinoza</t>
  </si>
  <si>
    <t>ONEU0247342</t>
  </si>
  <si>
    <t>antonio alcaraz</t>
  </si>
  <si>
    <t>HPCU5134179</t>
  </si>
  <si>
    <t>17/04 - 17:00</t>
  </si>
  <si>
    <t>CAÑAVERAL 901 , QUILICURA</t>
  </si>
  <si>
    <t>STI SAI</t>
  </si>
  <si>
    <t>FANU1137988</t>
  </si>
  <si>
    <t>CAAU8800502</t>
  </si>
  <si>
    <t>PLASTICOS REF. EYE FIBERGLASS</t>
  </si>
  <si>
    <t>PCIU6116908</t>
  </si>
  <si>
    <t>17/04 - 18:57</t>
  </si>
  <si>
    <t>Carretera General San Martin 980 San Felipe</t>
  </si>
  <si>
    <t>FFAU6102065</t>
  </si>
  <si>
    <t>DESCONSOLIDADO</t>
  </si>
  <si>
    <t>OOCU9740652</t>
  </si>
  <si>
    <t>TRKJ 63</t>
  </si>
  <si>
    <t>ONEU0673970</t>
  </si>
  <si>
    <t>RETIRADO POR CLIENTE</t>
  </si>
  <si>
    <t>HAMU5156583</t>
  </si>
  <si>
    <t>CON GUIA CLIENTE</t>
  </si>
  <si>
    <t>TSYB 22</t>
  </si>
  <si>
    <t>LO ERRAZURIZ 926, CERRILLOS</t>
  </si>
  <si>
    <t>SOCIEDAD AGRICOLA SAN JORGE</t>
  </si>
  <si>
    <t>303632-303634</t>
  </si>
  <si>
    <t>MSNU7232839</t>
  </si>
  <si>
    <t>kpbc 56</t>
  </si>
  <si>
    <t>DESCONSOLIDADO EN MAIPU</t>
  </si>
  <si>
    <t>DESC. EN MAIPU</t>
  </si>
  <si>
    <t>MSBU1565690</t>
  </si>
  <si>
    <t>18/04 - 10:05</t>
  </si>
  <si>
    <t>TRKJ 66</t>
  </si>
  <si>
    <t>CARPAS BLANCAS</t>
  </si>
  <si>
    <t>SLSU2119406</t>
  </si>
  <si>
    <t>18/04 - 11:00</t>
  </si>
  <si>
    <t>CLHU8559450</t>
  </si>
  <si>
    <t>MSMU4358468</t>
  </si>
  <si>
    <t>17/04 - 22:04</t>
  </si>
  <si>
    <t>WHSU6197911</t>
  </si>
  <si>
    <t>17/04 - 17:44</t>
  </si>
  <si>
    <t>MSMU5831507</t>
  </si>
  <si>
    <t>FCIU7572040</t>
  </si>
  <si>
    <t>RFCU5076494</t>
  </si>
  <si>
    <t>CRSU9371499</t>
  </si>
  <si>
    <t>CXRU1359290</t>
  </si>
  <si>
    <t>F5299</t>
  </si>
  <si>
    <t>D&amp;C SAN ANTONIO</t>
  </si>
  <si>
    <t>TSYB 25</t>
  </si>
  <si>
    <t>CONSOLIDADO: BELLAVISTA S/N, RIO CLARO; BOD. HACIENDA ARESTI</t>
  </si>
  <si>
    <t>F5300</t>
  </si>
  <si>
    <t>HDWS 32</t>
  </si>
  <si>
    <t>TIIU2535578</t>
  </si>
  <si>
    <t>20/04 - 17:15</t>
  </si>
  <si>
    <t>LXCB 59</t>
  </si>
  <si>
    <t>COONTOPSA SAI</t>
  </si>
  <si>
    <t>FTAU1925670</t>
  </si>
  <si>
    <t>20/04 - 18:00</t>
  </si>
  <si>
    <t>tsyb 24</t>
  </si>
  <si>
    <t>GCXU5098090</t>
  </si>
  <si>
    <t xml:space="preserve">20/04 - 17:05 </t>
  </si>
  <si>
    <t>carlos carrera</t>
  </si>
  <si>
    <t>LPYJ 44</t>
  </si>
  <si>
    <t>CAAU5115681</t>
  </si>
  <si>
    <t>LGGR 12</t>
  </si>
  <si>
    <t>TIIU6005473</t>
  </si>
  <si>
    <t>ONEU5868614</t>
  </si>
  <si>
    <t>18/04 - 08:58</t>
  </si>
  <si>
    <t>TRHU6273887</t>
  </si>
  <si>
    <t>18/04 - 11:08</t>
  </si>
  <si>
    <t>UETU6630333</t>
  </si>
  <si>
    <t>LGGR 15</t>
  </si>
  <si>
    <t>UETU5908158</t>
  </si>
  <si>
    <t>17/04 - 14:30</t>
  </si>
  <si>
    <t>LPYJ 43</t>
  </si>
  <si>
    <t>HAMU5049245</t>
  </si>
  <si>
    <t>RVFP 32</t>
  </si>
  <si>
    <t xml:space="preserve">PATRICIA VIÑUELA N°334, LAMPA (BODEGA MPR) </t>
  </si>
  <si>
    <t>SZLU9653884</t>
  </si>
  <si>
    <t>SZLU9897237</t>
  </si>
  <si>
    <t>CGMU5200072</t>
  </si>
  <si>
    <t>CMAU9819262</t>
  </si>
  <si>
    <t>TIIU6276310</t>
  </si>
  <si>
    <t>MMAU1470641</t>
  </si>
  <si>
    <t>40 NOR</t>
  </si>
  <si>
    <t>jose salazar</t>
  </si>
  <si>
    <t>MMAU1464700</t>
  </si>
  <si>
    <t>MMAU1465727</t>
  </si>
  <si>
    <t>RFZW 98</t>
  </si>
  <si>
    <t>COMERCIALIZADORA SWEET HOGAR SPA</t>
  </si>
  <si>
    <t>HLBU2694610</t>
  </si>
  <si>
    <t>LGGR 14</t>
  </si>
  <si>
    <t>Las acacias 2469, La Pintana</t>
  </si>
  <si>
    <t>DEXIMA S.A.</t>
  </si>
  <si>
    <t>MRKU7834837</t>
  </si>
  <si>
    <t>ALCALDE GUZMAN 0121; QUILICURA</t>
  </si>
  <si>
    <t xml:space="preserve">CONTOPSA VALP </t>
  </si>
  <si>
    <t>HLBU2014219</t>
  </si>
  <si>
    <t>20/04 - 16:42</t>
  </si>
  <si>
    <t>MERSAN (JOSÉ JOAQUÍN PRIETO 9001, LO ESPEJO. BODEGAS: 7-8-9-10-15-16-17-18)</t>
  </si>
  <si>
    <t xml:space="preserve">SAAM SAI </t>
  </si>
  <si>
    <t>TRHU7007135</t>
  </si>
  <si>
    <t>20/04 - 22:03</t>
  </si>
  <si>
    <t>LPYG 88</t>
  </si>
  <si>
    <t>Arturo Prat 143; la Cisterna</t>
  </si>
  <si>
    <t>BEAU4553064</t>
  </si>
  <si>
    <t>BODEGA AGUNSA, AVENIDA LA MONTAÑA 1550  (INGRESO PORTERIA A)</t>
  </si>
  <si>
    <t>ONEU7654329</t>
  </si>
  <si>
    <t>PFVJ 33</t>
  </si>
  <si>
    <t>whsu8412778</t>
  </si>
  <si>
    <t>LGGR 16</t>
  </si>
  <si>
    <t>MSBU3205162</t>
  </si>
  <si>
    <t>MEGALOGISTICA NOVICIADO - CAM. EL NOVICIADO 1107, LAMPA</t>
  </si>
  <si>
    <t>SEKU1338676</t>
  </si>
  <si>
    <t>HSWP41</t>
  </si>
  <si>
    <t>HPCU2982324</t>
  </si>
  <si>
    <t>21/04 - 8:33</t>
  </si>
  <si>
    <t>RVFP 34</t>
  </si>
  <si>
    <t>FFAU3654477</t>
  </si>
  <si>
    <t>CXDU1665803</t>
  </si>
  <si>
    <t>RRVF70</t>
  </si>
  <si>
    <t>FANU1451807</t>
  </si>
  <si>
    <t>LPYG89</t>
  </si>
  <si>
    <t>HAMU1308693</t>
  </si>
  <si>
    <t>CAIU5672761</t>
  </si>
  <si>
    <t>BSIU3031419</t>
  </si>
  <si>
    <t>kxtw 12</t>
  </si>
  <si>
    <t>ONEU9010752</t>
  </si>
  <si>
    <t>HLBU2419644</t>
  </si>
  <si>
    <t>GUIA CLIENTE</t>
  </si>
  <si>
    <t>Av. Lo Espejo 03450 San Bernardo</t>
  </si>
  <si>
    <t>MSDU7145860</t>
  </si>
  <si>
    <t>BMOU6131519</t>
  </si>
  <si>
    <t>KBKZ27</t>
  </si>
  <si>
    <t>MEDU8884997</t>
  </si>
  <si>
    <t>MSMU6572798</t>
  </si>
  <si>
    <t>marco gonzalez</t>
  </si>
  <si>
    <t>kkwg 94</t>
  </si>
  <si>
    <t>MMAU1467611</t>
  </si>
  <si>
    <t>RLGL 22</t>
  </si>
  <si>
    <t>ONEU2015963</t>
  </si>
  <si>
    <t>THYG 62</t>
  </si>
  <si>
    <t>PCIU8708866</t>
  </si>
  <si>
    <t>CGMU9394046</t>
  </si>
  <si>
    <t>21/04 - 17:33</t>
  </si>
  <si>
    <t>Av. Américo Vespucio 1955, Renca, Santiago</t>
  </si>
  <si>
    <t>TLLU1070919</t>
  </si>
  <si>
    <t>21/04 - 20:39</t>
  </si>
  <si>
    <t>SEGU9538383</t>
  </si>
  <si>
    <t>21/04 - 20:57</t>
  </si>
  <si>
    <t>TSYB 23</t>
  </si>
  <si>
    <t>msdu6217288</t>
  </si>
  <si>
    <t>22/04 - 11:36</t>
  </si>
  <si>
    <t>Camino Punta Mocha 4899-A Huechuraba, Santiago.</t>
  </si>
  <si>
    <t>HLBU6053358</t>
  </si>
  <si>
    <t>22/04 - 11:00</t>
  </si>
  <si>
    <t>Direccion: Camino del Cerro 4768 Huechuraba.</t>
  </si>
  <si>
    <t>F5311</t>
  </si>
  <si>
    <t>F5303</t>
  </si>
  <si>
    <t>F5294</t>
  </si>
  <si>
    <t>F5304</t>
  </si>
  <si>
    <t>ATACAMITA</t>
  </si>
  <si>
    <t>OOCU9174920</t>
  </si>
  <si>
    <t>21/04 - 13:20</t>
  </si>
  <si>
    <t>Carlos Valdovinos 420, San Joaquin</t>
  </si>
  <si>
    <t>TCLU9440462</t>
  </si>
  <si>
    <t>18/04 - 09:08</t>
  </si>
  <si>
    <t>RVFP 31</t>
  </si>
  <si>
    <t>TRHU7423554</t>
  </si>
  <si>
    <t>18/04 - 09:39</t>
  </si>
  <si>
    <t>ONEU0071269</t>
  </si>
  <si>
    <t>18/04 - 11:47</t>
  </si>
  <si>
    <t>juan castañeda</t>
  </si>
  <si>
    <t>RKLF 61</t>
  </si>
  <si>
    <t xml:space="preserve">BLASCOOL </t>
  </si>
  <si>
    <t>CBHU6462190</t>
  </si>
  <si>
    <t>21/04 - 16:00</t>
  </si>
  <si>
    <t>tsyb 23</t>
  </si>
  <si>
    <t>HAMU3070705</t>
  </si>
  <si>
    <t>FFAU1536460</t>
  </si>
  <si>
    <t>FFAU2129134</t>
  </si>
  <si>
    <t>SZLU9031617</t>
  </si>
  <si>
    <t>CGMU5093919</t>
  </si>
  <si>
    <t>TCLU1191851</t>
  </si>
  <si>
    <t>14/04 - 17:12</t>
  </si>
  <si>
    <t>RKLF 60</t>
  </si>
  <si>
    <t>MSDU2252022</t>
  </si>
  <si>
    <t>KKWG 93</t>
  </si>
  <si>
    <t>mmau1469764</t>
  </si>
  <si>
    <t>RVFP31</t>
  </si>
  <si>
    <t>CMAU5823388</t>
  </si>
  <si>
    <t>san ignacio 951, Quilicura</t>
  </si>
  <si>
    <t>CSNU7063762</t>
  </si>
  <si>
    <t>21/04 - 13:34</t>
  </si>
  <si>
    <t>CSNU8040993</t>
  </si>
  <si>
    <t>21/04 - 16:58</t>
  </si>
  <si>
    <t>KXTW 12</t>
  </si>
  <si>
    <t>APZU4500997</t>
  </si>
  <si>
    <t>21/04 - 22:10</t>
  </si>
  <si>
    <t>RRVF 70</t>
  </si>
  <si>
    <t>FEXP 1241</t>
  </si>
  <si>
    <t xml:space="preserve">CONSOLIDADO: BOD.ITALZIP - AV. BOULEVARD AEROPUERTO NORTE 9627 ENEA PUDAHUEL </t>
  </si>
  <si>
    <t>Mar Trade</t>
  </si>
  <si>
    <t>TCLU1858728</t>
  </si>
  <si>
    <t>21/04 - 12:40</t>
  </si>
  <si>
    <t>TXGU7349775</t>
  </si>
  <si>
    <t>DFSU6386574</t>
  </si>
  <si>
    <t>KPBC 57</t>
  </si>
  <si>
    <t>MSBU5621997</t>
  </si>
  <si>
    <t>TTNU8797938</t>
  </si>
  <si>
    <t>RVFP 33</t>
  </si>
  <si>
    <t>OTPU1900559</t>
  </si>
  <si>
    <t>FTAU1223098</t>
  </si>
  <si>
    <t>CMAU0933757</t>
  </si>
  <si>
    <t>OTPU6292425</t>
  </si>
  <si>
    <t>FANU1266959</t>
  </si>
  <si>
    <t>SEKU9009424</t>
  </si>
  <si>
    <t>DFSU4390359</t>
  </si>
  <si>
    <t>FANU1218523</t>
  </si>
  <si>
    <t>TSYB 24</t>
  </si>
  <si>
    <t>MRKU5892599</t>
  </si>
  <si>
    <t>BMOU5901087</t>
  </si>
  <si>
    <t>21/04 - 21:58</t>
  </si>
  <si>
    <t>CAAU5608055</t>
  </si>
  <si>
    <t>CSGU6865091</t>
  </si>
  <si>
    <t>RRVF 72</t>
  </si>
  <si>
    <t>CGMU5542820</t>
  </si>
  <si>
    <t>21/04 - 14:28</t>
  </si>
  <si>
    <t>BODENOR FLEXCENTER - BOULEVARD PONIENTE, MODULOS 21 Y 22 ENEA, PUDAHUEL</t>
  </si>
  <si>
    <t>CGMU5482063</t>
  </si>
  <si>
    <t>22/04 - 08:42</t>
  </si>
  <si>
    <t>PFVJ 36</t>
  </si>
  <si>
    <t>mmau1473430</t>
  </si>
  <si>
    <t>mmau1470343</t>
  </si>
  <si>
    <t>mmau1471822</t>
  </si>
  <si>
    <t>mmau1473316</t>
  </si>
  <si>
    <t>MSBU1483101</t>
  </si>
  <si>
    <t>21/04 - 18:30</t>
  </si>
  <si>
    <t>FFAU3070489</t>
  </si>
  <si>
    <t>Las garzas 851, Quilicura.</t>
  </si>
  <si>
    <t>MSMU6355405</t>
  </si>
  <si>
    <t>MEDU7230409</t>
  </si>
  <si>
    <t>22/04 - 21:40</t>
  </si>
  <si>
    <t>F5145</t>
  </si>
  <si>
    <t>gerardo Galaz</t>
  </si>
  <si>
    <t>F5295</t>
  </si>
  <si>
    <t>FFAU6036488</t>
  </si>
  <si>
    <t>21/04 - 09:30</t>
  </si>
  <si>
    <t>ONEU5500345</t>
  </si>
  <si>
    <t>20/04 - 10:36</t>
  </si>
  <si>
    <t>BOULEVAR 1313 BODENOR FLEX CENTER ENEA, PUDAHUEL</t>
  </si>
  <si>
    <t>ONEU2976127</t>
  </si>
  <si>
    <t>MSDU6332390</t>
  </si>
  <si>
    <t>HAMU5045131</t>
  </si>
  <si>
    <t>HAMU5049060</t>
  </si>
  <si>
    <t>2026-005-</t>
  </si>
  <si>
    <t>mmau1468876</t>
  </si>
  <si>
    <t>mmau1469363</t>
  </si>
  <si>
    <t>mmau1471360</t>
  </si>
  <si>
    <t>RRVF71</t>
  </si>
  <si>
    <t>SEGU9314697</t>
  </si>
  <si>
    <t>ONEU1143487</t>
  </si>
  <si>
    <t>ONEU6237104</t>
  </si>
  <si>
    <t>OOCU9831623</t>
  </si>
  <si>
    <t>MSDU1775610</t>
  </si>
  <si>
    <t>22/04 - 13:18</t>
  </si>
  <si>
    <t>MEDU2528514</t>
  </si>
  <si>
    <t>22/04 - 13:24</t>
  </si>
  <si>
    <t>venegas</t>
  </si>
  <si>
    <t>ONEU5937926</t>
  </si>
  <si>
    <t xml:space="preserve"> RFZW-97 </t>
  </si>
  <si>
    <t>FFAU2791428</t>
  </si>
  <si>
    <t>22/04 - 16:26</t>
  </si>
  <si>
    <t>MSNU3044527</t>
  </si>
  <si>
    <t>21/04 - 16:30</t>
  </si>
  <si>
    <t>UETU7664575</t>
  </si>
  <si>
    <t>22/04 - 16:30</t>
  </si>
  <si>
    <t>MSNU9285265</t>
  </si>
  <si>
    <t>22/04 - 16:02</t>
  </si>
  <si>
    <t>TGBU2571895</t>
  </si>
  <si>
    <t>HDWS32</t>
  </si>
  <si>
    <t>HAMU2881668</t>
  </si>
  <si>
    <t>MSNU7865562</t>
  </si>
  <si>
    <t>TCEU7165547</t>
  </si>
  <si>
    <t>HZPX93</t>
  </si>
  <si>
    <t>FCIU6645460</t>
  </si>
  <si>
    <t>RLGL22</t>
  </si>
  <si>
    <t>FCIU4391120</t>
  </si>
  <si>
    <t>LGGR12</t>
  </si>
  <si>
    <t>FBIU5678323</t>
  </si>
  <si>
    <t>SEGU9482957</t>
  </si>
  <si>
    <t>JPVZ10</t>
  </si>
  <si>
    <t>FANU3787811</t>
  </si>
  <si>
    <t>A COQUIMBO</t>
  </si>
  <si>
    <t>HLXU8109411</t>
  </si>
  <si>
    <t>Juan Espinoza</t>
  </si>
  <si>
    <t>TEMU8954187</t>
  </si>
  <si>
    <t>TGBU6101328</t>
  </si>
  <si>
    <t>CGMU7738982</t>
  </si>
  <si>
    <t>22/04 - 14:09</t>
  </si>
  <si>
    <t>PFVJ33</t>
  </si>
  <si>
    <t>CAIU2077446</t>
  </si>
  <si>
    <t>23-04 - 09:38</t>
  </si>
  <si>
    <t>TCKU6572257</t>
  </si>
  <si>
    <t>22/04 - 17:55</t>
  </si>
  <si>
    <t>CMAU3993765</t>
  </si>
  <si>
    <t>21/04 - 1255</t>
  </si>
  <si>
    <t>TGBU9869685</t>
  </si>
  <si>
    <t xml:space="preserve"> KKWG-93 </t>
  </si>
  <si>
    <t>TTNU8236325</t>
  </si>
  <si>
    <t>21/04 - 21:22</t>
  </si>
  <si>
    <t>CAGU2880471</t>
  </si>
  <si>
    <t>22/04 - 09:44</t>
  </si>
  <si>
    <t>Carlos aguilar</t>
  </si>
  <si>
    <t>BMOU1599549</t>
  </si>
  <si>
    <t>22/04 - 14:40</t>
  </si>
  <si>
    <t>NO RETIRADO</t>
  </si>
  <si>
    <t>NO RETIRADO DE PUERTO</t>
  </si>
  <si>
    <t>TEMU0478823</t>
  </si>
  <si>
    <t xml:space="preserve">WURTH </t>
  </si>
  <si>
    <t>CAAU6173907</t>
  </si>
  <si>
    <t>CAAU7654851</t>
  </si>
  <si>
    <t>ABASTECIMIENTO CLÍNICO SPA</t>
  </si>
  <si>
    <t>EITU3351846</t>
  </si>
  <si>
    <t>23-04 - 13:21</t>
  </si>
  <si>
    <t xml:space="preserve">ciro retamal 992185557   </t>
  </si>
  <si>
    <t>Caletera Oriente General San Martin 11500, Colina</t>
  </si>
  <si>
    <t>F5296</t>
  </si>
  <si>
    <t>F5298</t>
  </si>
  <si>
    <t>TIIU7580878</t>
  </si>
  <si>
    <t>21/04 - 18:46</t>
  </si>
  <si>
    <t>DYC  SAI</t>
  </si>
  <si>
    <t>SEGU1947739</t>
  </si>
  <si>
    <t>MRKU2078927</t>
  </si>
  <si>
    <t>TCLU9321859</t>
  </si>
  <si>
    <t>HASU5086488</t>
  </si>
  <si>
    <t>23/04 - 11:00</t>
  </si>
  <si>
    <t>Luis Zegers 515, Quilicura. Santiago</t>
  </si>
  <si>
    <t>WHSU0347450</t>
  </si>
  <si>
    <t>23/04 - 16:00</t>
  </si>
  <si>
    <t>2026-005</t>
  </si>
  <si>
    <t>2025-674</t>
  </si>
  <si>
    <t>MMAU1464485</t>
  </si>
  <si>
    <t>HLBU9718246</t>
  </si>
  <si>
    <t>HLBU9147661</t>
  </si>
  <si>
    <t>HLBU9125087</t>
  </si>
  <si>
    <t>HLBU9052458</t>
  </si>
  <si>
    <t>SEKU1649301</t>
  </si>
  <si>
    <t>24/04 - 13:45</t>
  </si>
  <si>
    <t>APZU4724847</t>
  </si>
  <si>
    <t>CMAU6719911</t>
  </si>
  <si>
    <t>MAGU5347661</t>
  </si>
  <si>
    <t>TERCOP STGO</t>
  </si>
  <si>
    <t>TCKU6196885</t>
  </si>
  <si>
    <t>MSDU1676582</t>
  </si>
  <si>
    <t>21/04 - 18:40</t>
  </si>
  <si>
    <t>MSBU5404395</t>
  </si>
  <si>
    <t>KKWG93</t>
  </si>
  <si>
    <t>TEMU6307670</t>
  </si>
  <si>
    <t>MEDU7664489</t>
  </si>
  <si>
    <t>CAIU4656046</t>
  </si>
  <si>
    <t>TGBU6913363</t>
  </si>
  <si>
    <t>SEKU6775935</t>
  </si>
  <si>
    <t>FBIU5015357</t>
  </si>
  <si>
    <t>MRSU6158577</t>
  </si>
  <si>
    <t>HJMU2132246</t>
  </si>
  <si>
    <t>24/04 - 13:42</t>
  </si>
  <si>
    <t>MAIPU DOÑA BLANCA</t>
  </si>
  <si>
    <t>SEGU3991936</t>
  </si>
  <si>
    <t>24/04 - 13:44</t>
  </si>
  <si>
    <t>HAMU4650610</t>
  </si>
  <si>
    <t>COQUIMBO</t>
  </si>
  <si>
    <t>CGMU7740439</t>
  </si>
  <si>
    <t>OOCU9756005</t>
  </si>
  <si>
    <t>CAIU5557217</t>
  </si>
  <si>
    <t>SEISLUCES SPA</t>
  </si>
  <si>
    <t>EM260288</t>
  </si>
  <si>
    <t>CONTOPSA SAN ANTONIO</t>
  </si>
  <si>
    <t xml:space="preserve">CONSOLIDADO: EL ROBLE 845, LAMPA </t>
  </si>
  <si>
    <t>WHSU8135760</t>
  </si>
  <si>
    <t>BODEGA PRINCIPAL</t>
  </si>
  <si>
    <t>CARU5249078</t>
  </si>
  <si>
    <t>KKFU8044805</t>
  </si>
  <si>
    <t>UETU5859979</t>
  </si>
  <si>
    <t>WHSU5429627</t>
  </si>
  <si>
    <t>RUTA 5 SUR KM 42 CALETERA PONIENTE PARCELA 194- PAINE</t>
  </si>
  <si>
    <t>UETU6930752</t>
  </si>
  <si>
    <t>LCL</t>
  </si>
  <si>
    <t>MMAU1464947</t>
  </si>
  <si>
    <t>HLBU9560211</t>
  </si>
  <si>
    <t>HLBU9705228</t>
  </si>
  <si>
    <t>HLBU9013929</t>
  </si>
  <si>
    <t>DFSU3044583</t>
  </si>
  <si>
    <t>HLBU9421788</t>
  </si>
  <si>
    <t>TCLU4864004</t>
  </si>
  <si>
    <t>CGMU5672037</t>
  </si>
  <si>
    <t>24/04 - 17:30</t>
  </si>
  <si>
    <t xml:space="preserve">CARGA EL LUNES </t>
  </si>
  <si>
    <t>SZLU5055570</t>
  </si>
  <si>
    <t>24/04 - 18:00</t>
  </si>
  <si>
    <t>MSDU8100500</t>
  </si>
  <si>
    <t>: J.J. Aguirre Luco 1388 Huechuraba, Santiago.</t>
  </si>
  <si>
    <t>F5291</t>
  </si>
  <si>
    <t>MMAU1470092</t>
  </si>
  <si>
    <t xml:space="preserve">Patricia Viñuela N°334, Lampa </t>
  </si>
  <si>
    <t>MSBU4222903</t>
  </si>
  <si>
    <t>24/04 - 17:14</t>
  </si>
  <si>
    <t>DRYU2439741</t>
  </si>
  <si>
    <t>25/04 - 16:46</t>
  </si>
  <si>
    <t>QUEDA CARGADO</t>
  </si>
  <si>
    <t>HLBU9269295</t>
  </si>
  <si>
    <t>CSNU6285744</t>
  </si>
  <si>
    <t>25/04 - 09:08</t>
  </si>
  <si>
    <t>calle Las acacias 2469, comuna de La Pintana.</t>
  </si>
  <si>
    <t>WHSU6017202</t>
  </si>
  <si>
    <t>TGHU9436610</t>
  </si>
  <si>
    <t>(José Joaquín Prieto 9001, Lo Espejo</t>
  </si>
  <si>
    <t>FANU1283093</t>
  </si>
  <si>
    <t>Av. Presidente Eduardo Frei Montalva 7050, Bodega 5, Quilicura</t>
  </si>
  <si>
    <t>UACU6028743</t>
  </si>
  <si>
    <t>25/04 - 13:46</t>
  </si>
  <si>
    <t>HLXU8089193</t>
  </si>
  <si>
    <t>DPW</t>
  </si>
  <si>
    <t xml:space="preserve"> PJBV-11 </t>
  </si>
  <si>
    <t>Av. Presidente Eduardo Frei Montalva 7050, Bodega 5, 8700489, Quilicura, Santiago, Chile</t>
  </si>
  <si>
    <t>UETU5436679</t>
  </si>
  <si>
    <t>OTPU6343482</t>
  </si>
  <si>
    <t>25/04 - 10:00</t>
  </si>
  <si>
    <t>MAEU4084054</t>
  </si>
  <si>
    <t>24/04 - 10:06</t>
  </si>
  <si>
    <t>Barron Vieyra 10-A, Colina</t>
  </si>
  <si>
    <t>CAAU6162902</t>
  </si>
  <si>
    <t>BMOU4940160</t>
  </si>
  <si>
    <t>FFAU4295427</t>
  </si>
  <si>
    <t>CAIU7416687</t>
  </si>
  <si>
    <t>TGHU0958402</t>
  </si>
  <si>
    <t>23/04 - 14:22</t>
  </si>
  <si>
    <t>Camino Melipilla N° 13320 MAIPU</t>
  </si>
  <si>
    <t>MEDU6058527</t>
  </si>
  <si>
    <t>22/04 - 13:32</t>
  </si>
  <si>
    <t>TCLU6976019</t>
  </si>
  <si>
    <t>22/04 - 12:00</t>
  </si>
  <si>
    <t>MSDU2757971</t>
  </si>
  <si>
    <t>22/04 - 13:16</t>
  </si>
  <si>
    <t>HPCU2336366</t>
  </si>
  <si>
    <t>22/04 - 13:26</t>
  </si>
  <si>
    <t>BMOU2099260</t>
  </si>
  <si>
    <t>25/04 - 13:06</t>
  </si>
  <si>
    <t>CAIU2082756</t>
  </si>
  <si>
    <t>25/04 - 13:30</t>
  </si>
  <si>
    <t>OOLU6905061</t>
  </si>
  <si>
    <t>25/04 - 10:34</t>
  </si>
  <si>
    <t>MSMU8418056</t>
  </si>
  <si>
    <t>HLXU8028346</t>
  </si>
  <si>
    <t xml:space="preserve"> JPVZ-10 </t>
  </si>
  <si>
    <t>HLBU2567997</t>
  </si>
  <si>
    <t>HAMU4113674</t>
  </si>
  <si>
    <t>25/04 - 08:46</t>
  </si>
  <si>
    <t>FBIU5349930</t>
  </si>
  <si>
    <t>YA DESCONSOLIDADO</t>
  </si>
  <si>
    <t>MRSU7477943</t>
  </si>
  <si>
    <t>MRSU3632717</t>
  </si>
  <si>
    <t>MRSU7139313</t>
  </si>
  <si>
    <t>zeal</t>
  </si>
  <si>
    <t>TGBU7013221</t>
  </si>
  <si>
    <t>TGBU5650175</t>
  </si>
  <si>
    <t>MSNU7448595</t>
  </si>
  <si>
    <t>CMAU3993894</t>
  </si>
  <si>
    <t>HAMU2198230</t>
  </si>
  <si>
    <t>TEMU8678710</t>
  </si>
  <si>
    <t>HAMU3780501</t>
  </si>
  <si>
    <t>25/04 - 09:40</t>
  </si>
  <si>
    <t>CAAU7296892</t>
  </si>
  <si>
    <t>CD FRIO 2, LAS GARZAS 851, QUILICURA.</t>
  </si>
  <si>
    <t>TGBU4749800</t>
  </si>
  <si>
    <t>24/04 - 16:08</t>
  </si>
  <si>
    <t>CGMU6569790</t>
  </si>
  <si>
    <t>27/04 - 14:00</t>
  </si>
  <si>
    <t>AV AMÉRICO VESPUCIO 1955, RENCA</t>
  </si>
  <si>
    <t>F5293</t>
  </si>
  <si>
    <t>F5306</t>
  </si>
  <si>
    <t>F5302</t>
  </si>
  <si>
    <t>HAMU4987453</t>
  </si>
  <si>
    <t>27/04 - 18:00</t>
  </si>
  <si>
    <t>PEDIR DESCARGADORES</t>
  </si>
  <si>
    <t>MSDU7589320</t>
  </si>
  <si>
    <t>27/04 - 16:00</t>
  </si>
  <si>
    <t>MSCU5437263</t>
  </si>
  <si>
    <t>Av. Curacavi 157, Estación Central</t>
  </si>
  <si>
    <t>HPCU4963278</t>
  </si>
  <si>
    <t>27/04 - 09:08</t>
  </si>
  <si>
    <t>CMAU0841835</t>
  </si>
  <si>
    <t>CMAU0676474</t>
  </si>
  <si>
    <t>HLBU9671323</t>
  </si>
  <si>
    <t>SUDU1651623</t>
  </si>
  <si>
    <t>rvfp 31</t>
  </si>
  <si>
    <t>EN MAIPÚ DB</t>
  </si>
  <si>
    <t>WHSU5644867</t>
  </si>
  <si>
    <t>GCXU5972369</t>
  </si>
  <si>
    <t>27/04 - 13:42</t>
  </si>
  <si>
    <t>FANU1967877</t>
  </si>
  <si>
    <t>28/04 - 20:42</t>
  </si>
  <si>
    <t>FDCU0481478</t>
  </si>
  <si>
    <t>TGHU6527819</t>
  </si>
  <si>
    <t>TCNU7543303</t>
  </si>
  <si>
    <t>TGHU1867992</t>
  </si>
  <si>
    <t>TCLU3839835</t>
  </si>
  <si>
    <t>22/04 - 11:54</t>
  </si>
  <si>
    <t>MSDU1608042</t>
  </si>
  <si>
    <t>23/04 - 11:37</t>
  </si>
  <si>
    <t>DFSU2754209</t>
  </si>
  <si>
    <t>23/04 - 11:40</t>
  </si>
  <si>
    <t>daniel gomez</t>
  </si>
  <si>
    <t>CAIU6607293</t>
  </si>
  <si>
    <t>28/04 - 08:56</t>
  </si>
  <si>
    <t>CMAU4206355</t>
  </si>
  <si>
    <t>CMAU4208260</t>
  </si>
  <si>
    <t>MEDU4894683</t>
  </si>
  <si>
    <t>TCNU1818867</t>
  </si>
  <si>
    <t>27/04 - 21:28</t>
  </si>
  <si>
    <t>WHSU0025480</t>
  </si>
  <si>
    <t>DFSU7295720</t>
  </si>
  <si>
    <t>CAIU7593698</t>
  </si>
  <si>
    <t>WHSU5871686</t>
  </si>
  <si>
    <t>WHSU5537278</t>
  </si>
  <si>
    <t>WHSU6220396</t>
  </si>
  <si>
    <t>CGMU5097180</t>
  </si>
  <si>
    <t>TCLU1277810</t>
  </si>
  <si>
    <t>TCNU5748460</t>
  </si>
  <si>
    <t>VIMAQ SPA</t>
  </si>
  <si>
    <t>DFSU7552129</t>
  </si>
  <si>
    <t>27/04 - 13:50</t>
  </si>
  <si>
    <t>Adelaida 4151, Bodega 38, Maipu</t>
  </si>
  <si>
    <t>OOCU9108609</t>
  </si>
  <si>
    <t>24/04 - 18:25</t>
  </si>
  <si>
    <t>las garzas 851, Quilicura</t>
  </si>
  <si>
    <t>F5297</t>
  </si>
  <si>
    <t>FFAU3556676</t>
  </si>
  <si>
    <t>F5307</t>
  </si>
  <si>
    <t>F5308</t>
  </si>
  <si>
    <t>F5309</t>
  </si>
  <si>
    <t>HPCU5072879</t>
  </si>
  <si>
    <t>HAMU3368109</t>
  </si>
  <si>
    <t>HAMU4318191</t>
  </si>
  <si>
    <t>28/04- 18:00</t>
  </si>
  <si>
    <t>HAMU1492091</t>
  </si>
  <si>
    <t>HAMU4097151</t>
  </si>
  <si>
    <t>HAMU1358415</t>
  </si>
  <si>
    <t>HAMU4432774</t>
  </si>
  <si>
    <t>28/04 - 13:30</t>
  </si>
  <si>
    <t>EDUARDO LEPE</t>
  </si>
  <si>
    <t>HLBU1607441</t>
  </si>
  <si>
    <t>28/04 - 21:30</t>
  </si>
  <si>
    <t>Camino lo Castro, parcela 16, sitio 8 Lampa</t>
  </si>
  <si>
    <t>EXPORTADORA Y COMERCIALIZADORA DE PRODUCTOS FARMA</t>
  </si>
  <si>
    <t>HLBU9277388</t>
  </si>
  <si>
    <t>27/04 - 09:40</t>
  </si>
  <si>
    <t>Camino a Noviciado 3707 Bodega 2 módulo 4, Pudahuel</t>
  </si>
  <si>
    <t>SEKU4556624</t>
  </si>
  <si>
    <t>MERSAN (José Joaquín Prieto 9001, Lo Espejo. Bodegas</t>
  </si>
  <si>
    <t>HAMU4248734</t>
  </si>
  <si>
    <t>28/04 - 16:42</t>
  </si>
  <si>
    <t>GCXU5175703</t>
  </si>
  <si>
    <t>28/04 - 13:22</t>
  </si>
  <si>
    <t>hanseATIC placilla</t>
  </si>
  <si>
    <t>FFAU5458832</t>
  </si>
  <si>
    <t>GATU8192110</t>
  </si>
  <si>
    <t>TCKU6089104</t>
  </si>
  <si>
    <t>SAAN SAAI</t>
  </si>
  <si>
    <t>TCNU1791200</t>
  </si>
  <si>
    <t>HLXU8581270</t>
  </si>
  <si>
    <t>CONFIRMAR</t>
  </si>
  <si>
    <t>BEAU4977247</t>
  </si>
  <si>
    <t>28/04 - 09:44</t>
  </si>
  <si>
    <t>UACU5343289</t>
  </si>
  <si>
    <t>FANU1230534</t>
  </si>
  <si>
    <t>28/04 - 10:17</t>
  </si>
  <si>
    <t>HANSEATIC SAI</t>
  </si>
  <si>
    <t>BEAU5083216</t>
  </si>
  <si>
    <t>28/04 - 10:20</t>
  </si>
  <si>
    <t>HLBU3284688</t>
  </si>
  <si>
    <t>HLBU2909889</t>
  </si>
  <si>
    <t>28/04 - 10:32</t>
  </si>
  <si>
    <t>HAMU2543510</t>
  </si>
  <si>
    <t>28/04 - 09:41</t>
  </si>
  <si>
    <t>CXDU1776999</t>
  </si>
  <si>
    <t>28/04 - 09:47</t>
  </si>
  <si>
    <t>MARCELO FLORES M.</t>
  </si>
  <si>
    <t>FANU3086160</t>
  </si>
  <si>
    <t>28/04 - 10:05</t>
  </si>
  <si>
    <t>HAMU1873101</t>
  </si>
  <si>
    <t>28/04 - 10:23</t>
  </si>
  <si>
    <t>JESUS GUETIERREZ</t>
  </si>
  <si>
    <t>CAIU9418652</t>
  </si>
  <si>
    <t xml:space="preserve">DYC VALP </t>
  </si>
  <si>
    <t>HLXU8594106</t>
  </si>
  <si>
    <t>HLXU8236041</t>
  </si>
  <si>
    <t>TCNU4197110</t>
  </si>
  <si>
    <t>DYC VAALP</t>
  </si>
  <si>
    <t>HAMU3360514</t>
  </si>
  <si>
    <t>HAMU4293956</t>
  </si>
  <si>
    <t>HAMU4212018</t>
  </si>
  <si>
    <t>HLXU8237074</t>
  </si>
  <si>
    <t>UACU5460135</t>
  </si>
  <si>
    <t>HLBU1976542</t>
  </si>
  <si>
    <t>FCIU7618095</t>
  </si>
  <si>
    <t>TCLU6519434</t>
  </si>
  <si>
    <t>HLXU8158381</t>
  </si>
  <si>
    <t>HAMU3639535</t>
  </si>
  <si>
    <t>FTAU1356228</t>
  </si>
  <si>
    <t>23/04 - 11:16</t>
  </si>
  <si>
    <t>LPYG 89</t>
  </si>
  <si>
    <t>TCKU3696763</t>
  </si>
  <si>
    <t>23/04 - 11:06</t>
  </si>
  <si>
    <t>MSDU2131680</t>
  </si>
  <si>
    <t>23/04 - 11:44</t>
  </si>
  <si>
    <t>BEAU4616795</t>
  </si>
  <si>
    <t>28/04 - 15:40</t>
  </si>
  <si>
    <t>BEAU4848595</t>
  </si>
  <si>
    <t>HLBU2218130</t>
  </si>
  <si>
    <t>28/04 - 09:56</t>
  </si>
  <si>
    <t>UACU5707586</t>
  </si>
  <si>
    <t>BMOU1449744</t>
  </si>
  <si>
    <t>27/04 - 21:42</t>
  </si>
  <si>
    <t>CARGA MAÑANA</t>
  </si>
  <si>
    <t>UACU3849154</t>
  </si>
  <si>
    <t>TXGU8270947</t>
  </si>
  <si>
    <t>RRVF73</t>
  </si>
  <si>
    <t>TRHU8296990</t>
  </si>
  <si>
    <t>28/04 - 10:50</t>
  </si>
  <si>
    <t>NYKU5258044</t>
  </si>
  <si>
    <t>28/04 - 10:13</t>
  </si>
  <si>
    <t>KOCU4280040</t>
  </si>
  <si>
    <t>28/04 - 16:06</t>
  </si>
  <si>
    <t>CXDU1779703</t>
  </si>
  <si>
    <t>F5310</t>
  </si>
  <si>
    <t>F5326</t>
  </si>
  <si>
    <t>TXGU8961609</t>
  </si>
  <si>
    <t>CARLOS VALDOVINOS 420, SAN JOAQUIN</t>
  </si>
  <si>
    <t>HASU5119405</t>
  </si>
  <si>
    <t>30/04 - 11:20</t>
  </si>
  <si>
    <t>HAMU3638605</t>
  </si>
  <si>
    <t>28/04 - 13:20</t>
  </si>
  <si>
    <t>HAMU3121119</t>
  </si>
  <si>
    <t>HAMU4519869</t>
  </si>
  <si>
    <t>HAMU4689401</t>
  </si>
  <si>
    <t>HAMU2773848</t>
  </si>
  <si>
    <t>HAMU2385204</t>
  </si>
  <si>
    <t>COM. EL TEJIE</t>
  </si>
  <si>
    <t>CMAU8792090</t>
  </si>
  <si>
    <t>29/04 - 16:56</t>
  </si>
  <si>
    <t xml:space="preserve">Porto Seguro  4411 quinta Normal   </t>
  </si>
  <si>
    <t>TCLU6569179</t>
  </si>
  <si>
    <t>Crucero Peralillo, Parcela 37, Lote 1, Lampa.</t>
  </si>
  <si>
    <t>MSBU4084743</t>
  </si>
  <si>
    <t>30/04 - 09:58</t>
  </si>
  <si>
    <t>Olivo 672, comuna de Recoleta</t>
  </si>
  <si>
    <t>Catorce de la fama 2761, Conchalí</t>
  </si>
  <si>
    <t>MSMU5757328</t>
  </si>
  <si>
    <t>GRUPO VALDIVIESO</t>
  </si>
  <si>
    <t>048V2026</t>
  </si>
  <si>
    <t>DYC SAN ANTONIO</t>
  </si>
  <si>
    <t xml:space="preserve">Juan Mitjans 200 Macul </t>
  </si>
  <si>
    <t>TXGU4205223</t>
  </si>
  <si>
    <t xml:space="preserve">Av. Bernardo O´Higgins 3140 (entrada por calle Los Canelos) </t>
  </si>
  <si>
    <t>CAAU8675062</t>
  </si>
  <si>
    <t>EMCUTS9554</t>
  </si>
  <si>
    <t>TLLU7683991</t>
  </si>
  <si>
    <t>EMCUTM4744</t>
  </si>
  <si>
    <t>TLLU7636876</t>
  </si>
  <si>
    <t>EMCVRM8274</t>
  </si>
  <si>
    <t>JUAN SALINA</t>
  </si>
  <si>
    <t>SEGU4736679</t>
  </si>
  <si>
    <t>FFAU2317321</t>
  </si>
  <si>
    <t>HAMU2522420</t>
  </si>
  <si>
    <t>JOMILOR</t>
  </si>
  <si>
    <t>TSYB24</t>
  </si>
  <si>
    <t>CAAU8580922</t>
  </si>
  <si>
    <t>HAMU4024936</t>
  </si>
  <si>
    <t>28/04 - 10:29</t>
  </si>
  <si>
    <t>FANU1749140</t>
  </si>
  <si>
    <t>FCIU7458660</t>
  </si>
  <si>
    <t>FANU3145283</t>
  </si>
  <si>
    <t>DFSU6990687</t>
  </si>
  <si>
    <t>HAMU2165513</t>
  </si>
  <si>
    <t>HAMU4256799</t>
  </si>
  <si>
    <t>28/04 - 10:26</t>
  </si>
  <si>
    <t>HAMU1871937</t>
  </si>
  <si>
    <t>KPBC56</t>
  </si>
  <si>
    <t>TCLU8229270</t>
  </si>
  <si>
    <t>FANU3676741</t>
  </si>
  <si>
    <t>FANU1482310</t>
  </si>
  <si>
    <t>HAMU3624788</t>
  </si>
  <si>
    <t>HLXU8432738</t>
  </si>
  <si>
    <t>FCGU2235413</t>
  </si>
  <si>
    <t>30/04 - 11:14</t>
  </si>
  <si>
    <t>CARGA</t>
  </si>
  <si>
    <t>SERVIEX PLACILLA</t>
  </si>
  <si>
    <t>FCIU5972730</t>
  </si>
  <si>
    <t>30/04 - 11:02</t>
  </si>
  <si>
    <t>TGBU2514410</t>
  </si>
  <si>
    <t>30/04 - 11:00</t>
  </si>
  <si>
    <t>OOCU9512035</t>
  </si>
  <si>
    <t>APZU3830510</t>
  </si>
  <si>
    <t>MARCO GONZALES</t>
  </si>
  <si>
    <t>NYKU4832970</t>
  </si>
  <si>
    <t>CMAU6584204</t>
  </si>
  <si>
    <t>TCNU3465310</t>
  </si>
  <si>
    <t>TCNU5684597</t>
  </si>
  <si>
    <t>LGG-14</t>
  </si>
  <si>
    <t>ECMU7749533</t>
  </si>
  <si>
    <t xml:space="preserve">MIGUEL CACERES </t>
  </si>
  <si>
    <t>HLBU1747660</t>
  </si>
  <si>
    <t>HLXU3537891</t>
  </si>
  <si>
    <t>TXGU7843411</t>
  </si>
  <si>
    <t>29/04 - 16:00</t>
  </si>
  <si>
    <t>DEJA EL TRACTO AL LADO</t>
  </si>
  <si>
    <t>RRVFP-31</t>
  </si>
  <si>
    <t>BODEGA PRINCIPAL LA FRAGUA</t>
  </si>
  <si>
    <t>GAOU2627032</t>
  </si>
  <si>
    <t>KOCU4628265</t>
  </si>
  <si>
    <t>29/04 - 09:54</t>
  </si>
  <si>
    <t>HMMU6832986</t>
  </si>
  <si>
    <t>29/04 - 10:26</t>
  </si>
  <si>
    <t>WSCU6926295</t>
  </si>
  <si>
    <t>SEKU5990527</t>
  </si>
  <si>
    <t>29/04 - 09:23</t>
  </si>
  <si>
    <t>CMAU3450032</t>
  </si>
  <si>
    <t>29/04 - 09:38</t>
  </si>
  <si>
    <t>TCNU5164701</t>
  </si>
  <si>
    <t>29/04 - 10:30</t>
  </si>
  <si>
    <t>KBKX-27</t>
  </si>
  <si>
    <t>TRHU6036186</t>
  </si>
  <si>
    <t>SE EMBARCA POR DPW</t>
  </si>
  <si>
    <t>EMBARQUE</t>
  </si>
  <si>
    <t>CSGU6508047</t>
  </si>
  <si>
    <t>OOCU6047602</t>
  </si>
  <si>
    <t>CXDU1964614</t>
  </si>
  <si>
    <t>EGSU9488382</t>
  </si>
  <si>
    <t>EMCVRM8264</t>
  </si>
  <si>
    <t>MAGU5281327</t>
  </si>
  <si>
    <t>EMCVRL2234</t>
  </si>
  <si>
    <t>TXGU8331301</t>
  </si>
  <si>
    <t>EMCVRR2324</t>
  </si>
  <si>
    <t>EITU9765627</t>
  </si>
  <si>
    <t>EMCVRW6754</t>
  </si>
  <si>
    <t>TCKU6030810</t>
  </si>
  <si>
    <t>EMCVRM8284</t>
  </si>
  <si>
    <t>TIIU6224492</t>
  </si>
  <si>
    <t>EMCVCH7794</t>
  </si>
  <si>
    <t>EGSU1429362</t>
  </si>
  <si>
    <t>EMCVCH7774</t>
  </si>
  <si>
    <t>EGHU9118867</t>
  </si>
  <si>
    <t>EMCVCH7764</t>
  </si>
  <si>
    <t>EMCU1549440</t>
  </si>
  <si>
    <t>EMCVCH7784</t>
  </si>
  <si>
    <t>GLDU9322713</t>
  </si>
  <si>
    <t>29/04 - 11:46</t>
  </si>
  <si>
    <t>MEDU1848621</t>
  </si>
  <si>
    <t>30/04 - 14:33</t>
  </si>
  <si>
    <t>TEMU4003929</t>
  </si>
  <si>
    <t>30/04 - 14:12</t>
  </si>
  <si>
    <t>MEDU2536000</t>
  </si>
  <si>
    <t>30/04 - 14:09</t>
  </si>
  <si>
    <t>MSNU8623748</t>
  </si>
  <si>
    <t>30/04 - 14:00</t>
  </si>
  <si>
    <t>CARU3087717</t>
  </si>
  <si>
    <t>30/04 - 14:14</t>
  </si>
  <si>
    <t>SANTIAGO DEPOT CONTEKNER</t>
  </si>
  <si>
    <t>MNBU3507800</t>
  </si>
  <si>
    <t>02/05 - 09:18</t>
  </si>
  <si>
    <t>CSNU8622192</t>
  </si>
  <si>
    <t xml:space="preserve">SE EMBARCA POR DPW ANTES DE LAS 15:00 </t>
  </si>
  <si>
    <t>OOCU9495051</t>
  </si>
  <si>
    <t>TRHU8190225</t>
  </si>
  <si>
    <t>2/05 - 8:34</t>
  </si>
  <si>
    <t>TRHU5189998</t>
  </si>
  <si>
    <t>02/05 - 16:16</t>
  </si>
  <si>
    <t>TCLU9102850</t>
  </si>
  <si>
    <t>PORTO SEGURO  4411  QUINTA NORMAL</t>
  </si>
  <si>
    <t>MEDU4238659</t>
  </si>
  <si>
    <t>30/04 - 21:11</t>
  </si>
  <si>
    <t>OLIVOS 672, Recoleta</t>
  </si>
  <si>
    <t>HAMU2608313</t>
  </si>
  <si>
    <t>EGSU1946555</t>
  </si>
  <si>
    <t xml:space="preserve">cliente Hites dirección Puerto madero 9710 </t>
  </si>
  <si>
    <t>TRHU2587030</t>
  </si>
  <si>
    <t>TCNU3585698</t>
  </si>
  <si>
    <t>CMAU7132050</t>
  </si>
  <si>
    <t>PEDRO AGUIRRE CERDA 7763</t>
  </si>
  <si>
    <t>NO RECIBIDO FLETE FALSO</t>
  </si>
  <si>
    <t>MSMU4934408</t>
  </si>
  <si>
    <t>30/04 - 18:47</t>
  </si>
  <si>
    <t>HAMU2671532</t>
  </si>
  <si>
    <t>HAMU3790541</t>
  </si>
  <si>
    <t>KPBC57</t>
  </si>
  <si>
    <t>CAAU6980088</t>
  </si>
  <si>
    <t>HAMU3471586</t>
  </si>
  <si>
    <t>HLBU2709983</t>
  </si>
  <si>
    <t>HAMU4558130</t>
  </si>
  <si>
    <t>HLBU3095534</t>
  </si>
  <si>
    <t>TCNU1040261</t>
  </si>
  <si>
    <t>HAMU4119100</t>
  </si>
  <si>
    <t>TCNU3278201</t>
  </si>
  <si>
    <t>FANU1277486</t>
  </si>
  <si>
    <t>HAMU4615435</t>
  </si>
  <si>
    <t>FANU1034887</t>
  </si>
  <si>
    <t>SEGU6902017</t>
  </si>
  <si>
    <t>HAMU4462906</t>
  </si>
  <si>
    <t>CAAU9324437</t>
  </si>
  <si>
    <t>HAMU3879393</t>
  </si>
  <si>
    <t>MSDU1368260</t>
  </si>
  <si>
    <t>30/04 - 11:17</t>
  </si>
  <si>
    <t>FSCU7495317</t>
  </si>
  <si>
    <t>30/04 - 14:27</t>
  </si>
  <si>
    <t>MEDU2767530</t>
  </si>
  <si>
    <t>30/04 - 10:22</t>
  </si>
  <si>
    <t>BEAU4131198</t>
  </si>
  <si>
    <t>CARGAR</t>
  </si>
  <si>
    <t>AT LOGISTICA :  LAGUNA SUR N°9770 , COMUNA PUDAHUEL – SANTIAGO , RECINTO (BODEGAS SAN FRANCISCO)</t>
  </si>
  <si>
    <t>CMAU9224449</t>
  </si>
  <si>
    <t>AT LOGISTICA :  LAGUNA SUR N°9770 BODEGA LH202, COMUNA PUDAHUEL – SANTIAGO , RECINTO (BODEGAS SAN FRANCISCO)</t>
  </si>
  <si>
    <t>CSGU6268922</t>
  </si>
  <si>
    <t>SOC INDUSTRIAL SERVIMETAL S A</t>
  </si>
  <si>
    <t>SUDU7763472</t>
  </si>
  <si>
    <t>JANAQUEO 6153; CERRO NAVIA</t>
  </si>
  <si>
    <t>MRSU0463470</t>
  </si>
  <si>
    <t>MRKU7550614</t>
  </si>
  <si>
    <t>TCLU1923968</t>
  </si>
  <si>
    <t>WHSU8305091</t>
  </si>
  <si>
    <t>04/05 - 10:26</t>
  </si>
  <si>
    <t>FRAGUA BOD PEINCIPAL</t>
  </si>
  <si>
    <t>FFAU5422001</t>
  </si>
  <si>
    <t>29/04 - 21:39</t>
  </si>
  <si>
    <t>TXGU7898693</t>
  </si>
  <si>
    <t>TGCU5425434</t>
  </si>
  <si>
    <t>TXGU4397527</t>
  </si>
  <si>
    <t>APZU3752063</t>
  </si>
  <si>
    <t>REPETIDO</t>
  </si>
  <si>
    <t>FANU1191084</t>
  </si>
  <si>
    <t xml:space="preserve">DYC SAI </t>
  </si>
  <si>
    <t>MSDU4318999</t>
  </si>
  <si>
    <t>HLBU6206729</t>
  </si>
  <si>
    <t>HLBU9550255</t>
  </si>
  <si>
    <t>CSNU6138620</t>
  </si>
  <si>
    <t>05/05 - 16:30</t>
  </si>
  <si>
    <t>OOCU9246486</t>
  </si>
  <si>
    <t>05/05 - 16:40</t>
  </si>
  <si>
    <t>OOLU8897812</t>
  </si>
  <si>
    <t>05/05 - 18:48</t>
  </si>
  <si>
    <t>OOCU7613319</t>
  </si>
  <si>
    <t>05/05 - 18:30</t>
  </si>
  <si>
    <t>HLBU9468580</t>
  </si>
  <si>
    <t>20 RF</t>
  </si>
  <si>
    <t>05/05 - 11:00</t>
  </si>
  <si>
    <t>UACU5851720</t>
  </si>
  <si>
    <t>05/05 - 10:38</t>
  </si>
  <si>
    <t>AV.CALERA DE TANGO S/N PARADERO 9 PARCELA 11A BOD.1B CALERA DE TANGO</t>
  </si>
  <si>
    <t>HANSEATIC PLACILLA</t>
  </si>
  <si>
    <t>OOCU6357228</t>
  </si>
  <si>
    <t>HLBU3972248</t>
  </si>
  <si>
    <t xml:space="preserve">en bodega Agunsa, dirección La montaña 1550, Quilicura </t>
  </si>
  <si>
    <t>OOLU6904131</t>
  </si>
  <si>
    <t>TGBU6068554</t>
  </si>
  <si>
    <t>MSBU7493468</t>
  </si>
  <si>
    <t>FX45666096</t>
  </si>
  <si>
    <t>MEDU4377783</t>
  </si>
  <si>
    <t>FX45666094</t>
  </si>
  <si>
    <t>MSDU5474975</t>
  </si>
  <si>
    <t>FX45666095</t>
  </si>
  <si>
    <t>TIIU4776722</t>
  </si>
  <si>
    <t>FX45666097</t>
  </si>
  <si>
    <t>FFAU1854809</t>
  </si>
  <si>
    <t>CNDL24665</t>
  </si>
  <si>
    <t>NYKU0779477</t>
  </si>
  <si>
    <t>CNDK83816</t>
  </si>
  <si>
    <t>TGBU4263382</t>
  </si>
  <si>
    <t>cndk87616ca</t>
  </si>
  <si>
    <t>HASU1013842</t>
  </si>
  <si>
    <t>SEGU4168558</t>
  </si>
  <si>
    <t>ECMU7525127</t>
  </si>
  <si>
    <t>TCKU6389987</t>
  </si>
  <si>
    <t>TEMU0476498</t>
  </si>
  <si>
    <t>04/05 - 16:30</t>
  </si>
  <si>
    <t>TCLU4298397</t>
  </si>
  <si>
    <t>Dr Amador Neghme 3639, La Pintana Bodega 41</t>
  </si>
  <si>
    <t>TGHU1551812</t>
  </si>
  <si>
    <t>RLTU2613638</t>
  </si>
  <si>
    <t>ONEU3085667</t>
  </si>
  <si>
    <t>04/05 - 22:12</t>
  </si>
  <si>
    <t>MSKU5140510</t>
  </si>
  <si>
    <t>HAMU3505541</t>
  </si>
  <si>
    <t>HAMU3798856</t>
  </si>
  <si>
    <t>TCLU5566426</t>
  </si>
  <si>
    <t>04/05 - 10:00</t>
  </si>
  <si>
    <t>LO ERRAZURIZ 926, CERRILLOS.</t>
  </si>
  <si>
    <t>MRKU8203501</t>
  </si>
  <si>
    <t>MSKU5462521</t>
  </si>
  <si>
    <t>MEDU6316658</t>
  </si>
  <si>
    <t>*</t>
  </si>
  <si>
    <t>ECMU2698080</t>
  </si>
  <si>
    <t>04/05 - 22:14</t>
  </si>
  <si>
    <t>TCNU6861167</t>
  </si>
  <si>
    <t>MSDU6714751</t>
  </si>
  <si>
    <t>MSNU9152956</t>
  </si>
  <si>
    <t>CAAU6199630</t>
  </si>
  <si>
    <t>SUDU6614900</t>
  </si>
  <si>
    <t>CMAU7108352</t>
  </si>
  <si>
    <t>04/05 - 16:06</t>
  </si>
  <si>
    <t>MSDU4693433</t>
  </si>
  <si>
    <t>CAIU9772861</t>
  </si>
  <si>
    <t>PEDIR DESCARGADIRES</t>
  </si>
  <si>
    <t>HLBU9502030</t>
  </si>
  <si>
    <t>CGMU5245734</t>
  </si>
  <si>
    <t>Camino del Cerro 4868 Huechuraba; Santiago.</t>
  </si>
  <si>
    <t>TLLU5887348</t>
  </si>
  <si>
    <t>TCKU6953736</t>
  </si>
  <si>
    <t>TCLU6268350</t>
  </si>
  <si>
    <t>SEGU5451808</t>
  </si>
  <si>
    <t xml:space="preserve">RRVF-70 </t>
  </si>
  <si>
    <t>HAMU3160352</t>
  </si>
  <si>
    <t>BEAU4851897</t>
  </si>
  <si>
    <t>CASA VITA SPA</t>
  </si>
  <si>
    <t>BMOU1448183</t>
  </si>
  <si>
    <t>05/05 - 16:00</t>
  </si>
  <si>
    <t>Avenida Jose Miguel Infante 8614, Anden 25 – renca (Geodis)</t>
  </si>
  <si>
    <t>sider</t>
  </si>
  <si>
    <t>FFAU2115980</t>
  </si>
  <si>
    <t>GESU6443530</t>
  </si>
  <si>
    <t>CGMU6565521</t>
  </si>
  <si>
    <t>CGMU7714759</t>
  </si>
  <si>
    <t>San Ignacio 951 Quilicura</t>
  </si>
  <si>
    <t>TIIU6207010</t>
  </si>
  <si>
    <t>05/05 - 18:40</t>
  </si>
  <si>
    <t>MEDU4791094</t>
  </si>
  <si>
    <t>MEDU4889943</t>
  </si>
  <si>
    <t>GAOU6538139</t>
  </si>
  <si>
    <t>ONEU1770110</t>
  </si>
  <si>
    <t>FFAU5819257</t>
  </si>
  <si>
    <t>FX45666093</t>
  </si>
  <si>
    <t>Av. Roberto Simpson # 1301,</t>
  </si>
  <si>
    <t>FTAU1556735</t>
  </si>
  <si>
    <t>AVDA. PRESIDENTE EDUARDO FREI MONTALVA 5151 OF 9 GALPÓN 4 CONCHALÍ</t>
  </si>
  <si>
    <t>BMOU4806613</t>
  </si>
  <si>
    <t>TXGU7309089</t>
  </si>
  <si>
    <t>CMAU7783242</t>
  </si>
  <si>
    <t xml:space="preserve">LXCB-59 </t>
  </si>
  <si>
    <t>SEKU6641303</t>
  </si>
  <si>
    <t>GCXU5176214</t>
  </si>
  <si>
    <t>DAYU6135824</t>
  </si>
  <si>
    <t>HAMU4052706</t>
  </si>
  <si>
    <t>SEGU5123239</t>
  </si>
  <si>
    <t>OCHO RUEDAS</t>
  </si>
  <si>
    <t>TCLU8913365</t>
  </si>
  <si>
    <t>05/05 - 18:00</t>
  </si>
  <si>
    <t>av. Lo Espejo 02124, bodega A11 , San Bernardo</t>
  </si>
  <si>
    <t>FANU3528240</t>
  </si>
  <si>
    <t>05/05 - 21:36</t>
  </si>
  <si>
    <t>LAGUNA SUR N°9750 , COMUNA PUDAHUEL – SANTIAGO, RECINTO (BODEGAS SAN FRANCISCO).</t>
  </si>
  <si>
    <t>MEDU5764827</t>
  </si>
  <si>
    <t>MRKU9537231</t>
  </si>
  <si>
    <t>SUDU1468248</t>
  </si>
  <si>
    <t>FANU3576172</t>
  </si>
  <si>
    <t>05/05 - 16:38</t>
  </si>
  <si>
    <t>GCXU5428458</t>
  </si>
  <si>
    <t>MSMU7957562</t>
  </si>
  <si>
    <t>FANU3226723</t>
  </si>
  <si>
    <t>FFAU1104091</t>
  </si>
  <si>
    <t>enviar datos de conductor</t>
  </si>
  <si>
    <t>Bodepark es Av. Los Valles 225, 9060000 Pudahuel, Región Metropolitana</t>
  </si>
  <si>
    <t>ECMU5791848</t>
  </si>
  <si>
    <t>ECMU5804837</t>
  </si>
  <si>
    <t>ECMU5785974</t>
  </si>
  <si>
    <t>NYKU9847490</t>
  </si>
  <si>
    <t>05/05 - 10:45</t>
  </si>
  <si>
    <t>MSNU5132205</t>
  </si>
  <si>
    <t>TLLU1057201</t>
  </si>
  <si>
    <t>05/05 - 21:54</t>
  </si>
  <si>
    <t>Direccion: Camino Punta Mocha 4899-A Huechuraba, Santiago.</t>
  </si>
  <si>
    <t>HLBU3300182</t>
  </si>
  <si>
    <t>CSNU8569816</t>
  </si>
  <si>
    <t>06/05 - 21:00</t>
  </si>
  <si>
    <t>OOCU9850691</t>
  </si>
  <si>
    <t>06/05 - 17:00</t>
  </si>
  <si>
    <t>CAIU9472078</t>
  </si>
  <si>
    <t>06/05 - 09:40</t>
  </si>
  <si>
    <t>BLOCK Y CIA</t>
  </si>
  <si>
    <t xml:space="preserve">CARGA MAÑANA </t>
  </si>
  <si>
    <t xml:space="preserve">nuestras bodegas  , Caupolican  9291  bodega H  ,mañana  (6 del 5) </t>
  </si>
  <si>
    <t>ONEU5453480</t>
  </si>
  <si>
    <t xml:space="preserve">Bodega Megalogística en Camino el Noviciado 1107, Lampa </t>
  </si>
  <si>
    <t>TTNU8038042</t>
  </si>
  <si>
    <t xml:space="preserve">Pedro Jorquera 575, Pudahuel </t>
  </si>
  <si>
    <t>HLBU8184399</t>
  </si>
  <si>
    <t>06/05 - 16:24</t>
  </si>
  <si>
    <t>CAAU2958698</t>
  </si>
  <si>
    <t>José Joaquín Prieto 9001, Lo Espejo. Bodegas: 7-8-9-10-15-16-17-18</t>
  </si>
  <si>
    <t>FCIU7097130</t>
  </si>
  <si>
    <t>Av. Presidente Eduardo Frei Montalva 7050, Bodega 5, Quilicura, Santiago</t>
  </si>
  <si>
    <t>NYKU4778904</t>
  </si>
  <si>
    <t>MSBU7668740</t>
  </si>
  <si>
    <t>ONEU1078951</t>
  </si>
  <si>
    <t>TIIU5437282</t>
  </si>
  <si>
    <t>NYKU5245221</t>
  </si>
  <si>
    <t>NYKU4907771</t>
  </si>
  <si>
    <t>CAAU8804663</t>
  </si>
  <si>
    <t>TEMU7565597</t>
  </si>
  <si>
    <t>ONEU5118008</t>
  </si>
  <si>
    <t>TLLU4514405</t>
  </si>
  <si>
    <t>FFAU3660335</t>
  </si>
  <si>
    <t>DFSU4053126</t>
  </si>
  <si>
    <t>CMAU6295794</t>
  </si>
  <si>
    <t>CMAU6255831</t>
  </si>
  <si>
    <t>BMOU4326419</t>
  </si>
  <si>
    <t>ONEU6000745</t>
  </si>
  <si>
    <t>descargadores</t>
  </si>
  <si>
    <t>ONEU5149170</t>
  </si>
  <si>
    <t>ONEU5979900</t>
  </si>
  <si>
    <t>MEDU6536734</t>
  </si>
  <si>
    <t>GLDU9638661</t>
  </si>
  <si>
    <t>GCXU2251348</t>
  </si>
  <si>
    <t>MSKU5948072</t>
  </si>
  <si>
    <t>TCKU6211172</t>
  </si>
  <si>
    <t>05/05 - 21.04</t>
  </si>
  <si>
    <t>HLBU3251719</t>
  </si>
  <si>
    <t>DYC PLACILLA</t>
  </si>
  <si>
    <t>FDCU0004454</t>
  </si>
  <si>
    <t>HLBU3883686</t>
  </si>
  <si>
    <t>FANU1339166</t>
  </si>
  <si>
    <t>HLBU1667780</t>
  </si>
  <si>
    <t>HLBU9341698</t>
  </si>
  <si>
    <t>MRKU9708627</t>
  </si>
  <si>
    <t>MRKU7422444</t>
  </si>
  <si>
    <t>TCLU0695652</t>
  </si>
  <si>
    <t>MRKU9445393</t>
  </si>
  <si>
    <t>cmau3985667</t>
  </si>
  <si>
    <t>07/05 - 13:24</t>
  </si>
  <si>
    <t>bodega principal la fragua</t>
  </si>
  <si>
    <t>TRHU6197853</t>
  </si>
  <si>
    <t>TCLU9140104</t>
  </si>
  <si>
    <t>OTPU6852448</t>
  </si>
  <si>
    <t>ECMU5805860</t>
  </si>
  <si>
    <t>CGMU5826560</t>
  </si>
  <si>
    <t>SEGU2070562</t>
  </si>
  <si>
    <t>HLXU1367224</t>
  </si>
  <si>
    <t>CSGU6178536</t>
  </si>
  <si>
    <t>OOCU8422810</t>
  </si>
  <si>
    <t>BEAU5115967</t>
  </si>
  <si>
    <t>FFAU6462170</t>
  </si>
  <si>
    <t>CSNU7355701</t>
  </si>
  <si>
    <t>MMAU1420110</t>
  </si>
  <si>
    <t>08/05 - 09:26</t>
  </si>
  <si>
    <t>TIIU6499400</t>
  </si>
  <si>
    <t>TIIU6499545</t>
  </si>
  <si>
    <t>caau4074799</t>
  </si>
  <si>
    <t>PCIU6103259</t>
  </si>
  <si>
    <t>otpu6610378</t>
  </si>
  <si>
    <t>fbiu5590103</t>
  </si>
  <si>
    <t>SEGU9964157</t>
  </si>
  <si>
    <t>2:35 HORAS SOBRESTADÍA</t>
  </si>
  <si>
    <t>TTNU8389026</t>
  </si>
  <si>
    <t>55 MINUTOS SOBRESTADÍA</t>
  </si>
  <si>
    <t>HLBU6286391</t>
  </si>
  <si>
    <t>PCIU9573209</t>
  </si>
  <si>
    <t>bodega C40, ubicada en Carretera General San Martín 7940, Quilicura</t>
  </si>
  <si>
    <t>CAIU9425501</t>
  </si>
  <si>
    <t>: Av. Presidente Eduardo Frei Montalva 7050, Bodega 5, Quilicura</t>
  </si>
  <si>
    <t>HLXU8132880</t>
  </si>
  <si>
    <t>MSCU4596527</t>
  </si>
  <si>
    <t>FFAU2911190</t>
  </si>
  <si>
    <t>BMOU5878393</t>
  </si>
  <si>
    <t>FFAU1147046</t>
  </si>
  <si>
    <t>MSNU5935634</t>
  </si>
  <si>
    <t>APHU7403730</t>
  </si>
  <si>
    <t>BEAU5971921</t>
  </si>
  <si>
    <t>CAIU9410287</t>
  </si>
  <si>
    <t>CMAU6399340</t>
  </si>
  <si>
    <t>BMOU6067615</t>
  </si>
  <si>
    <t xml:space="preserve">CARLOS ALBERTO DIAZ </t>
  </si>
  <si>
    <t>APZU4881912</t>
  </si>
  <si>
    <t>TCLU4261660</t>
  </si>
  <si>
    <t>WHLU0631408</t>
  </si>
  <si>
    <t>07/05 - 16:55</t>
  </si>
  <si>
    <t>UNION CHILENA PARCELA 8, HIJUELA 1, CURACAVI, CHILE</t>
  </si>
  <si>
    <t>MRSU7690223</t>
  </si>
  <si>
    <t>08/05 - 00:35</t>
  </si>
  <si>
    <t>BSIU8583128</t>
  </si>
  <si>
    <t>08/05 - 00:40</t>
  </si>
  <si>
    <t>OOLU1967158</t>
  </si>
  <si>
    <t>07/05 - 16:37</t>
  </si>
  <si>
    <t>UETU5749098</t>
  </si>
  <si>
    <t>HAMU3153543</t>
  </si>
  <si>
    <t>HLBU2812420</t>
  </si>
  <si>
    <t>HAMU3890031</t>
  </si>
  <si>
    <t>MSKU5986426</t>
  </si>
  <si>
    <t>MSKU5142554</t>
  </si>
  <si>
    <t xml:space="preserve">rampla larga </t>
  </si>
  <si>
    <t>PONU0581831</t>
  </si>
  <si>
    <t>CMAU3991757</t>
  </si>
  <si>
    <t>RL705UTA F-852 LA FRAGUA 931, LOTE NUMERO 32 BODEGA PRINCIPAL</t>
  </si>
  <si>
    <t>MRSU3171868</t>
  </si>
  <si>
    <t>MRSU6188519</t>
  </si>
  <si>
    <t>TCLU1847003</t>
  </si>
  <si>
    <t>DRYU9150895</t>
  </si>
  <si>
    <t>MNBU0275697</t>
  </si>
  <si>
    <t>MEDU2585263</t>
  </si>
  <si>
    <t>CSNU5970255</t>
  </si>
  <si>
    <t>CSNU5981455</t>
  </si>
  <si>
    <t>OOCU9849561</t>
  </si>
  <si>
    <t>CSGU6087478</t>
  </si>
  <si>
    <t>MSBU7296664</t>
  </si>
  <si>
    <t>08/05 - 21:14</t>
  </si>
  <si>
    <t>caau4080575</t>
  </si>
  <si>
    <t>fbiu5583450</t>
  </si>
  <si>
    <t>fbiu5573019</t>
  </si>
  <si>
    <t>fbiu5234355</t>
  </si>
  <si>
    <t>pciu6120873</t>
  </si>
  <si>
    <t>CGMU5763440</t>
  </si>
  <si>
    <t>OOCU9655756</t>
  </si>
  <si>
    <t>08/05 - 17:30</t>
  </si>
  <si>
    <t>AAMU2502941</t>
  </si>
  <si>
    <t>MRKU4110416</t>
  </si>
  <si>
    <t>PDTE JORGE ALESSANDRI RODRÍGUEZ 11491, BODEGA 48, SAN BERNARDO</t>
  </si>
  <si>
    <t>SOBRESTADÍA 40 MINUTOS</t>
  </si>
  <si>
    <t>WHSU6340771</t>
  </si>
  <si>
    <t>09/05 - 09:10</t>
  </si>
  <si>
    <t>BEAU6486279</t>
  </si>
  <si>
    <t>09/05 - 11:09</t>
  </si>
  <si>
    <t>Punta Mocha 4899-A Huechuraba, Santiago.</t>
  </si>
  <si>
    <t>OOCU9891704</t>
  </si>
  <si>
    <t>NO RECIBIDO 9/05</t>
  </si>
  <si>
    <t>TGBU6125382</t>
  </si>
  <si>
    <t>TIIU6500625</t>
  </si>
  <si>
    <t>YMMU6253045</t>
  </si>
  <si>
    <t>09/05 - 10:03</t>
  </si>
  <si>
    <t>MSDU6325791</t>
  </si>
  <si>
    <t>fx45666346</t>
  </si>
  <si>
    <t>MSMU6527551</t>
  </si>
  <si>
    <t>fx45666348</t>
  </si>
  <si>
    <t>TEMU8472890</t>
  </si>
  <si>
    <t>fx45666349</t>
  </si>
  <si>
    <t>MSDU6391324</t>
  </si>
  <si>
    <t>fx45687010</t>
  </si>
  <si>
    <t>ECMU7129168</t>
  </si>
  <si>
    <t>HLBU3415900</t>
  </si>
  <si>
    <t>TGHU5059652</t>
  </si>
  <si>
    <t>UETU6173983</t>
  </si>
  <si>
    <t>MRSU8657512</t>
  </si>
  <si>
    <t>08/05 - 16:03</t>
  </si>
  <si>
    <t>Cañaveral 901,Quilicura</t>
  </si>
  <si>
    <t>MSMU4794395</t>
  </si>
  <si>
    <t>08/05 - 21:16</t>
  </si>
  <si>
    <t>MSCU5139340</t>
  </si>
  <si>
    <t>GAOU6748937</t>
  </si>
  <si>
    <t>HLXU8433924</t>
  </si>
  <si>
    <t>TGBU6043875</t>
  </si>
  <si>
    <t>MNBU3908280</t>
  </si>
  <si>
    <t>TIIU4678201</t>
  </si>
  <si>
    <t>HLBU1965255</t>
  </si>
  <si>
    <t>CBHU4223642</t>
  </si>
  <si>
    <t>CMAU5706967</t>
  </si>
  <si>
    <t>TGBU9697231</t>
  </si>
  <si>
    <t>TCNU5804732</t>
  </si>
  <si>
    <t>MRSU5956567</t>
  </si>
  <si>
    <t>UETU6807394</t>
  </si>
  <si>
    <t>SILU7013590</t>
  </si>
  <si>
    <t>GCXU5322002</t>
  </si>
  <si>
    <t>HDMU5646715</t>
  </si>
  <si>
    <t>11/05 - 20:29</t>
  </si>
  <si>
    <t>HAMU4362255</t>
  </si>
  <si>
    <t>TCLU9916374</t>
  </si>
  <si>
    <t>TIIU5368242</t>
  </si>
  <si>
    <t>DOMBERTH</t>
  </si>
  <si>
    <t>MRKU7583979</t>
  </si>
  <si>
    <t xml:space="preserve">Paraguay  4415 comuna  estación Central   </t>
  </si>
  <si>
    <t>HAMU2605757</t>
  </si>
  <si>
    <t>SEGU1334531</t>
  </si>
  <si>
    <t>11/05 - 16:20</t>
  </si>
  <si>
    <t>MSMU6758247</t>
  </si>
  <si>
    <t>fx45666273</t>
  </si>
  <si>
    <t>Camino la Farfana 400,PUDAHUEL</t>
  </si>
  <si>
    <t>MSNU6628355</t>
  </si>
  <si>
    <t>fx45687048</t>
  </si>
  <si>
    <t>HLXU8149100</t>
  </si>
  <si>
    <t>TCLU4266661</t>
  </si>
  <si>
    <t>HLBU2785598</t>
  </si>
  <si>
    <t>CLHU9107368</t>
  </si>
  <si>
    <t>MRSU7378513</t>
  </si>
  <si>
    <t xml:space="preserve"> CONTOPSA SAN ANTONIO </t>
  </si>
  <si>
    <t>TLLU2206574</t>
  </si>
  <si>
    <t xml:space="preserve"> CONTOPSA VALPARAISO</t>
  </si>
  <si>
    <t>CSNU6409300</t>
  </si>
  <si>
    <t>11/05 - 15:30</t>
  </si>
  <si>
    <t xml:space="preserve">El Ventisquero 1204, Bodega </t>
  </si>
  <si>
    <t>HGTU2604208</t>
  </si>
  <si>
    <t>11/05 - 20:40</t>
  </si>
  <si>
    <t>SEKU6679227</t>
  </si>
  <si>
    <t>11/05 - 17:00</t>
  </si>
  <si>
    <t>GCXU2339824</t>
  </si>
  <si>
    <t>11/05 - 14:45</t>
  </si>
  <si>
    <t>TGBU6430004</t>
  </si>
  <si>
    <t>AT LOGISTICA :  LAGUNA SUR N°9750 , COMUNA PUDAHUEL – SANTIAGO , RECINTO (BODEGAS SAN FRANCISCO)</t>
  </si>
  <si>
    <t>MSNU5262810</t>
  </si>
  <si>
    <t>HPCU4757683</t>
  </si>
  <si>
    <t>BEAU5001250</t>
  </si>
  <si>
    <t>FFAU6380600</t>
  </si>
  <si>
    <t>HLXU8440836</t>
  </si>
  <si>
    <t>CAIU4796958</t>
  </si>
  <si>
    <t>08/05 - 11:00</t>
  </si>
  <si>
    <t>TRHU1233407</t>
  </si>
  <si>
    <t>11/05 - 16:30</t>
  </si>
  <si>
    <t>FRAGUA BODEGA PRINCIPAL</t>
  </si>
  <si>
    <t>TCNU1633293</t>
  </si>
  <si>
    <t>12/05 - 09:18</t>
  </si>
  <si>
    <t>UACU5935987</t>
  </si>
  <si>
    <t>CCAU9330804</t>
  </si>
  <si>
    <t>CMAU3985693</t>
  </si>
  <si>
    <t>CMAU4543654</t>
  </si>
  <si>
    <t>HAMU3988861</t>
  </si>
  <si>
    <t>FANU1065867</t>
  </si>
  <si>
    <t>12/05 - 08:42</t>
  </si>
  <si>
    <t>MMAU1484943</t>
  </si>
  <si>
    <t>ONEU2490290</t>
  </si>
  <si>
    <t>11/05 - 14:39</t>
  </si>
  <si>
    <t>TCLU6642916</t>
  </si>
  <si>
    <t>MSBU4122123</t>
  </si>
  <si>
    <t>EDUARDO FREI MONTALVA 9951; QUILICURA</t>
  </si>
  <si>
    <t>HDMU5646696</t>
  </si>
  <si>
    <t>12/05 - 10:00</t>
  </si>
  <si>
    <t>HAMU2794666</t>
  </si>
  <si>
    <t>HAMU2876492</t>
  </si>
  <si>
    <t>HAMU2551413</t>
  </si>
  <si>
    <t>HAMU3481917</t>
  </si>
  <si>
    <t>HAMU4988296</t>
  </si>
  <si>
    <t>OERU4318658</t>
  </si>
  <si>
    <t>HMMU5405700</t>
  </si>
  <si>
    <t>ZEAL</t>
  </si>
  <si>
    <t>FFAU2432562</t>
  </si>
  <si>
    <t>12/05 - 21:16</t>
  </si>
  <si>
    <t>OOLU8919450</t>
  </si>
  <si>
    <t>13/05 - 16:24</t>
  </si>
  <si>
    <t>MSMU4851181</t>
  </si>
  <si>
    <t>TXGU6789390</t>
  </si>
  <si>
    <t>RFCU5027437</t>
  </si>
  <si>
    <t>TCNU2248861</t>
  </si>
  <si>
    <t>TCLU8173952</t>
  </si>
  <si>
    <t>ONEU5773587</t>
  </si>
  <si>
    <t>CAIU9268341</t>
  </si>
  <si>
    <t>TCNU6252915</t>
  </si>
  <si>
    <t>MRKU4021469</t>
  </si>
  <si>
    <t>12/05 -  15:30</t>
  </si>
  <si>
    <t>EGSU6259398</t>
  </si>
  <si>
    <t>EITU9557140</t>
  </si>
  <si>
    <t>EGSU6521229</t>
  </si>
  <si>
    <t>PCIU0178522</t>
  </si>
  <si>
    <t>PCIU1768396</t>
  </si>
  <si>
    <t>FSCU8517426</t>
  </si>
  <si>
    <t>12/05 - 18:38</t>
  </si>
  <si>
    <t>ISSA PICHARA 830, BODEGA  2B</t>
  </si>
  <si>
    <t>HAMU1134591</t>
  </si>
  <si>
    <t>HAMU2705083</t>
  </si>
  <si>
    <t>HAMU4633207</t>
  </si>
  <si>
    <t>REPRESENTACIONES INDUSTRIALES</t>
  </si>
  <si>
    <t>KKFU7789115</t>
  </si>
  <si>
    <t>12/05 - 12:46</t>
  </si>
  <si>
    <t>WAREHOUSING VALLE GRANDE EL PERAL No 454, LAMPA, BODEGA B5, SANTIAGO</t>
  </si>
  <si>
    <t>FSCU7175756</t>
  </si>
  <si>
    <t>CSNU7283495</t>
  </si>
  <si>
    <t>MSKU0389602</t>
  </si>
  <si>
    <t>MRSU4708890</t>
  </si>
  <si>
    <t>HAMU1246462</t>
  </si>
  <si>
    <t>CARGA MAÑANA A LAS 7</t>
  </si>
  <si>
    <t>ECMU5538784</t>
  </si>
  <si>
    <t>12/05 - 18:48</t>
  </si>
  <si>
    <t>TRHU6063807</t>
  </si>
  <si>
    <t>12/05 - 20:21</t>
  </si>
  <si>
    <t>BMOU6433139</t>
  </si>
  <si>
    <t>12/05 - 16:12</t>
  </si>
  <si>
    <t>GESU6804274</t>
  </si>
  <si>
    <t>12/05 - 13:26</t>
  </si>
  <si>
    <t>ECMU5095433</t>
  </si>
  <si>
    <t>12/05 - 13:38</t>
  </si>
  <si>
    <t>OOCU9907694</t>
  </si>
  <si>
    <t xml:space="preserve">BODEGA AGUNSA, AVENIDA LA MONTAÑA 1550-INGRESO PORTERIA </t>
  </si>
  <si>
    <t>MRKU8293193</t>
  </si>
  <si>
    <t>14/05 - 10:14</t>
  </si>
  <si>
    <t>Panamericana Sur Km 81.2 RANCAGUA</t>
  </si>
  <si>
    <t>HDMU5637251</t>
  </si>
  <si>
    <t>Pedro Jorquera 575</t>
  </si>
  <si>
    <t>TLLU1084168</t>
  </si>
  <si>
    <t>TCNU5443650</t>
  </si>
  <si>
    <t>14/05 - 11:50</t>
  </si>
  <si>
    <t>AV CALERA DE TANGO PARADERO 9 SIN NUMERO</t>
  </si>
  <si>
    <t>CSNU8820541</t>
  </si>
  <si>
    <t>SEGU6372236</t>
  </si>
  <si>
    <t>TGBU5530879</t>
  </si>
  <si>
    <t>TEMU6639571</t>
  </si>
  <si>
    <t>13/05 - 13:33</t>
  </si>
  <si>
    <t>FCIU9227680</t>
  </si>
  <si>
    <t>13/05 - 13:34</t>
  </si>
  <si>
    <t>PARQUE INDUSTRIAL MIRAFLORES, LOTE 59CAMINO A LAMPA S/N, PARCELA 18, NOVICIADO</t>
  </si>
  <si>
    <t>OTPU6755807</t>
  </si>
  <si>
    <t>13/05 - 11:41</t>
  </si>
  <si>
    <t>TCKU3614451</t>
  </si>
  <si>
    <t>13/05 - 09:34</t>
  </si>
  <si>
    <t>EGSU1488149</t>
  </si>
  <si>
    <t>EITU9537870</t>
  </si>
  <si>
    <t>EITU9507875</t>
  </si>
  <si>
    <t>EITU9522329</t>
  </si>
  <si>
    <t>EGSU6327300</t>
  </si>
  <si>
    <t>EMCU0020724</t>
  </si>
  <si>
    <t>EITU9023778</t>
  </si>
  <si>
    <t>TGBU9960184</t>
  </si>
  <si>
    <t>EMCU0105333</t>
  </si>
  <si>
    <t>EITU9697760</t>
  </si>
  <si>
    <t>EMCU8718563</t>
  </si>
  <si>
    <t>EGSU9711201</t>
  </si>
  <si>
    <t>EGSU6572397</t>
  </si>
  <si>
    <t>EGSU6566692</t>
  </si>
  <si>
    <t>EMCU0100270</t>
  </si>
  <si>
    <t>GAOU6393009</t>
  </si>
  <si>
    <t>EGHU9099812</t>
  </si>
  <si>
    <t>EGSU6570835</t>
  </si>
  <si>
    <t>EISU8593411</t>
  </si>
  <si>
    <t>HPCU4889571</t>
  </si>
  <si>
    <t>EGSU1480174</t>
  </si>
  <si>
    <t>EMCU8383182</t>
  </si>
  <si>
    <t>EGHU8281864</t>
  </si>
  <si>
    <t>EGSU6621866</t>
  </si>
  <si>
    <t>EGSU6573618</t>
  </si>
  <si>
    <t>EITU9336052</t>
  </si>
  <si>
    <t>EGSU6529024</t>
  </si>
  <si>
    <t>EGSU6116838</t>
  </si>
  <si>
    <t>EITU9500166</t>
  </si>
  <si>
    <t>MSNY9168870</t>
  </si>
  <si>
    <t>UETU6273452</t>
  </si>
  <si>
    <t>MEDU8783883</t>
  </si>
  <si>
    <t>CAAU5863153</t>
  </si>
  <si>
    <t>OOLU9511605</t>
  </si>
  <si>
    <t>FCIU9774008</t>
  </si>
  <si>
    <t>HAMU1964243</t>
  </si>
  <si>
    <t>TCNU1671333</t>
  </si>
  <si>
    <t>OOLU6241419</t>
  </si>
  <si>
    <t>HAMU3204907</t>
  </si>
  <si>
    <t>HLBU1850132</t>
  </si>
  <si>
    <t>HANSEATIC DEPOT PLACILLA</t>
  </si>
  <si>
    <t>1:40 hora sobrestadía</t>
  </si>
  <si>
    <t>LATU3900274</t>
  </si>
  <si>
    <t>AGUNSA SCL</t>
  </si>
  <si>
    <t>TEMU7323211</t>
  </si>
  <si>
    <t>TGHU9607604</t>
  </si>
  <si>
    <t>TRHU6605615</t>
  </si>
  <si>
    <t>BEAU4036225</t>
  </si>
  <si>
    <t>13/05 - 21:06</t>
  </si>
  <si>
    <t>ECMU5234950</t>
  </si>
  <si>
    <t xml:space="preserve">RKLF-60 </t>
  </si>
  <si>
    <t>MCDU3136263</t>
  </si>
  <si>
    <t>14/05 - 10:30</t>
  </si>
  <si>
    <t>MNBU9187088</t>
  </si>
  <si>
    <t>14/05 - 18:50</t>
  </si>
  <si>
    <t>Antillanca Sur 586 Pudahuel</t>
  </si>
  <si>
    <t>F5246</t>
  </si>
  <si>
    <t>CAAU7749392</t>
  </si>
  <si>
    <t>F5346</t>
  </si>
  <si>
    <t>MRSU4340875</t>
  </si>
  <si>
    <t>MAERSK LOGISTICS AND SERVICES</t>
  </si>
  <si>
    <t>F5330</t>
  </si>
  <si>
    <t>OOCU5987916</t>
  </si>
  <si>
    <t>D&amp;C  SAN ANTONIO</t>
  </si>
  <si>
    <t>F5316</t>
  </si>
  <si>
    <t>OOLU9217334</t>
  </si>
  <si>
    <t>AUTO RACING CARS SPA</t>
  </si>
  <si>
    <t>CSNU1289686</t>
  </si>
  <si>
    <t>UETU5632413</t>
  </si>
  <si>
    <t>OOCU8598055</t>
  </si>
  <si>
    <t>AV. CURACAVI 157, ESTACION CENTRAL</t>
  </si>
  <si>
    <t>SEKU9300260</t>
  </si>
  <si>
    <t xml:space="preserve">Pedro Jorquera 575, </t>
  </si>
  <si>
    <t>OERU4031863</t>
  </si>
  <si>
    <t>2:40 horas de sobrestadía</t>
  </si>
  <si>
    <t>TCNU5586245</t>
  </si>
  <si>
    <t>CMAU8317892</t>
  </si>
  <si>
    <t>14/05 - 16:30</t>
  </si>
  <si>
    <t>TLLU3558610</t>
  </si>
  <si>
    <t>EMCU0129309</t>
  </si>
  <si>
    <t>emcwmf8414</t>
  </si>
  <si>
    <t>CMAU4205847</t>
  </si>
  <si>
    <t>CMAU3473676</t>
  </si>
  <si>
    <t>TCKU6808450</t>
  </si>
  <si>
    <t>SEGU4678593</t>
  </si>
  <si>
    <t>HAMU2958796</t>
  </si>
  <si>
    <t>TEMU6442263</t>
  </si>
  <si>
    <t>MSDU8040099</t>
  </si>
  <si>
    <t>TCNU1274716</t>
  </si>
  <si>
    <t>MRKU8567102</t>
  </si>
  <si>
    <t>OTPU6387496</t>
  </si>
  <si>
    <t>MRKU9880261</t>
  </si>
  <si>
    <t>ONEU9437641</t>
  </si>
  <si>
    <t>OOLU9551974</t>
  </si>
  <si>
    <t>HAMU3285112</t>
  </si>
  <si>
    <t>HAMU3404886</t>
  </si>
  <si>
    <t>MRSU4794733</t>
  </si>
  <si>
    <t>HLBU2859833</t>
  </si>
  <si>
    <t>TCLU8921144</t>
  </si>
  <si>
    <t xml:space="preserve">MAIPU </t>
  </si>
  <si>
    <t>TPSV DEPOSITO</t>
  </si>
  <si>
    <t>1:00 hora sobrestadía</t>
  </si>
  <si>
    <t>MRKU9905415</t>
  </si>
  <si>
    <t>14/05 - 18:32</t>
  </si>
  <si>
    <t>Santa Adela 10120 Maipu.</t>
  </si>
  <si>
    <t>SGCU2207504</t>
  </si>
  <si>
    <t xml:space="preserve">Santiago, AV. LA MARTINA 445. PUDAHUEL SUR  </t>
  </si>
  <si>
    <t>FCIU2237368</t>
  </si>
  <si>
    <t>la fragua bodega principal</t>
  </si>
  <si>
    <t>TRHU1363170</t>
  </si>
  <si>
    <t>la fragua  carpas blancas</t>
  </si>
  <si>
    <t>ECMU4967399</t>
  </si>
  <si>
    <t>14/05 - 16:06</t>
  </si>
  <si>
    <t>CMAU7496509</t>
  </si>
  <si>
    <t>14/05 - 10:44</t>
  </si>
  <si>
    <t>CMAU9385696</t>
  </si>
  <si>
    <t>PCIU9441250</t>
  </si>
  <si>
    <t>Nicolas  860, San Miguel</t>
  </si>
  <si>
    <t>VIDA INTEC</t>
  </si>
  <si>
    <t>FDCU0578998</t>
  </si>
  <si>
    <t>14/05 - 10:00</t>
  </si>
  <si>
    <t>el salto 4243, bodega 110, Huechuraba</t>
  </si>
  <si>
    <t>TRHU8425269</t>
  </si>
  <si>
    <t>14/05 - 17:36</t>
  </si>
  <si>
    <t>CAAU6640513</t>
  </si>
  <si>
    <t>14/05 - 21:02</t>
  </si>
  <si>
    <t>HLBU6024278</t>
  </si>
  <si>
    <t>HAMU4190747</t>
  </si>
  <si>
    <t>15/05 - 11:26</t>
  </si>
  <si>
    <t>HAMU1652142</t>
  </si>
  <si>
    <t>15/05 - 12:40</t>
  </si>
  <si>
    <t>HLBU1959611</t>
  </si>
  <si>
    <t>15/05 - 13:10</t>
  </si>
  <si>
    <t>FANU1567227</t>
  </si>
  <si>
    <t>F5277</t>
  </si>
  <si>
    <t>CAAU7056248</t>
  </si>
  <si>
    <t>TEMU5944523</t>
  </si>
  <si>
    <t>16/05 - 11:06</t>
  </si>
  <si>
    <t>PCIU9370794</t>
  </si>
  <si>
    <t>TTNU8020995</t>
  </si>
  <si>
    <t>OTPU6246667</t>
  </si>
  <si>
    <t>SE DESCARGA EL 19/05</t>
  </si>
  <si>
    <t>HLBU6291823</t>
  </si>
  <si>
    <t>UETU7429662</t>
  </si>
  <si>
    <t>FDCU0187709</t>
  </si>
  <si>
    <t>UACU5670194</t>
  </si>
  <si>
    <t>MAEU4097088</t>
  </si>
  <si>
    <t>15/05 - 20:39</t>
  </si>
  <si>
    <t xml:space="preserve">CONTOPSA SAN ANTONIO </t>
  </si>
  <si>
    <t>MAEU4122236</t>
  </si>
  <si>
    <t>15/05 - 16:54</t>
  </si>
  <si>
    <t>m9561000</t>
  </si>
  <si>
    <t>GCXU6324627</t>
  </si>
  <si>
    <t>emcuue6354</t>
  </si>
  <si>
    <t>TRHU6876556</t>
  </si>
  <si>
    <t>CN43897BE</t>
  </si>
  <si>
    <t>FFAU6414422</t>
  </si>
  <si>
    <t>cndl26505ca</t>
  </si>
  <si>
    <t>TXGU8329520</t>
  </si>
  <si>
    <t>emcvec9994</t>
  </si>
  <si>
    <t>FANU1454961</t>
  </si>
  <si>
    <t>GAOU6796642</t>
  </si>
  <si>
    <t xml:space="preserve">HECTOR GONZALEZ </t>
  </si>
  <si>
    <t>FDCU0253610</t>
  </si>
  <si>
    <t>CMAU6166837</t>
  </si>
  <si>
    <t>FFAU1962850</t>
  </si>
  <si>
    <t>NO ENTREGADA</t>
  </si>
  <si>
    <t>OTPU6293479</t>
  </si>
  <si>
    <t>OOLU6763666</t>
  </si>
  <si>
    <t>SEGU9905241</t>
  </si>
  <si>
    <t>TTNU8870812</t>
  </si>
  <si>
    <t>HAMU3978884</t>
  </si>
  <si>
    <t>HAMU3438274</t>
  </si>
  <si>
    <t>FANU1770661</t>
  </si>
  <si>
    <t>TLLU7770904</t>
  </si>
  <si>
    <t>CMAU8831999</t>
  </si>
  <si>
    <t>MSDU2150057</t>
  </si>
  <si>
    <t>16/05 - 10:18</t>
  </si>
  <si>
    <t>FRAGUA BODEGA CARPAS BLANCAS</t>
  </si>
  <si>
    <t>MSMU4758443</t>
  </si>
  <si>
    <t>15/05 - 20:40</t>
  </si>
  <si>
    <t>MSMU1253340</t>
  </si>
  <si>
    <t>16/05 - 10:20</t>
  </si>
  <si>
    <t>MSMU4654270</t>
  </si>
  <si>
    <t>16/05 - 10:50</t>
  </si>
  <si>
    <t>UETU6591480</t>
  </si>
  <si>
    <t>MSDU6135699</t>
  </si>
  <si>
    <t>16/05 - 10:42</t>
  </si>
  <si>
    <t>OOLU9792159</t>
  </si>
  <si>
    <t>BODEPARK ES AV. LOS VALLES 225, 9060000 PUDAHUEL, REGIÓN METROPOLITANA</t>
  </si>
  <si>
    <t>SEGU6185683</t>
  </si>
  <si>
    <t>OOCU8148438</t>
  </si>
  <si>
    <t>FCIU7316285</t>
  </si>
  <si>
    <t>TCLU5499565</t>
  </si>
  <si>
    <t>CMAU7131521</t>
  </si>
  <si>
    <t>APHU7221972</t>
  </si>
  <si>
    <t>CMAU0479747</t>
  </si>
  <si>
    <t>SUDU8027645</t>
  </si>
  <si>
    <t>F5333</t>
  </si>
  <si>
    <t>SOBRESTADÍA 4:50 HORAS</t>
  </si>
  <si>
    <t>F5269</t>
  </si>
  <si>
    <t>HAMU226952-3</t>
  </si>
  <si>
    <t>18/05 - 11:50</t>
  </si>
  <si>
    <t>BODEGA AGUNSA, AVENIDA LA MONTAÑA 1550 -INGRESO PORTERIA A</t>
  </si>
  <si>
    <t>BSIU329751-7</t>
  </si>
  <si>
    <t>18/05 - 11:58</t>
  </si>
  <si>
    <t>TCNU1166286</t>
  </si>
  <si>
    <t>18/05 - 22:08</t>
  </si>
  <si>
    <t>MSBU4196445</t>
  </si>
  <si>
    <t>de Crucero Peralillo, Parcela 37, Lote 1, Lampa.</t>
  </si>
  <si>
    <t>MEDLOG SAN ANTONIO</t>
  </si>
  <si>
    <t>MSDU4266529</t>
  </si>
  <si>
    <t>TCLU1395285</t>
  </si>
  <si>
    <t xml:space="preserve">Pedro Jorquera 575 </t>
  </si>
  <si>
    <t>ECMU2687927</t>
  </si>
  <si>
    <t>18/05 - 13:18</t>
  </si>
  <si>
    <t xml:space="preserve">RASCOLA </t>
  </si>
  <si>
    <t xml:space="preserve">Ojos del salado  0780 Quilicura  </t>
  </si>
  <si>
    <t>UASU1002183</t>
  </si>
  <si>
    <t>19/05 - 08:42</t>
  </si>
  <si>
    <t>Camino La Vara 3310, San Bernardo</t>
  </si>
  <si>
    <t>HAMU5086043</t>
  </si>
  <si>
    <t>19/05 - 08:44</t>
  </si>
  <si>
    <t>HAMU3297108</t>
  </si>
  <si>
    <t>AV  LO ESPEJO  02124  BODEGA 01 LO ESPEJO</t>
  </si>
  <si>
    <t>TGCU5166776</t>
  </si>
  <si>
    <t>18/05 - 10:00</t>
  </si>
  <si>
    <t>HPCU5098050</t>
  </si>
  <si>
    <t>18/05 - 16:00</t>
  </si>
  <si>
    <t>TCNU5093850</t>
  </si>
  <si>
    <t>TLLU5785952</t>
  </si>
  <si>
    <t>TLLU4401271</t>
  </si>
  <si>
    <t>CMAU6588160</t>
  </si>
  <si>
    <t>LYGU8070748</t>
  </si>
  <si>
    <t>18/05 - 22:04</t>
  </si>
  <si>
    <t xml:space="preserve">RAMPLA CORTA </t>
  </si>
  <si>
    <t>TIIU5011569</t>
  </si>
  <si>
    <t>18/05 - 12:54</t>
  </si>
  <si>
    <t>HAMU4596844</t>
  </si>
  <si>
    <t>CAÑAVERAL 901, QUILICURA/ RESDESTINO A FARO EVANGELISTA 332, Lampa</t>
  </si>
  <si>
    <t>HAMU2187030</t>
  </si>
  <si>
    <t>TCNU3769550</t>
  </si>
  <si>
    <t>HLBU2877457</t>
  </si>
  <si>
    <t>MSMU4553525</t>
  </si>
  <si>
    <t>MSNU7841386</t>
  </si>
  <si>
    <t>MSBU1468914</t>
  </si>
  <si>
    <t>TGBU2678224</t>
  </si>
  <si>
    <t>TCLU4209403</t>
  </si>
  <si>
    <t>NIDU2356861</t>
  </si>
  <si>
    <t>TGHU1337539</t>
  </si>
  <si>
    <t>APZU3411874</t>
  </si>
  <si>
    <t>CSNU8873829</t>
  </si>
  <si>
    <t>LA FRAGUA CARPAS BLANCAS</t>
  </si>
  <si>
    <t>ONEU1080500</t>
  </si>
  <si>
    <t>19/05 - 10:14</t>
  </si>
  <si>
    <t>TCNU2955458</t>
  </si>
  <si>
    <t>GESU6923946</t>
  </si>
  <si>
    <t>CMAU4943856</t>
  </si>
  <si>
    <t>UETU7194424</t>
  </si>
  <si>
    <t>ECMU5423002</t>
  </si>
  <si>
    <t>GESU6324233</t>
  </si>
  <si>
    <t>TCLU6267667</t>
  </si>
  <si>
    <t>UNDECIMA AVENIDA 1730 PC 384 PLACILLA VALPARAISO</t>
  </si>
  <si>
    <t>GAOU6549370</t>
  </si>
  <si>
    <t>FTAU1313231</t>
  </si>
  <si>
    <t xml:space="preserve">DESCARGADORES </t>
  </si>
  <si>
    <t>KKTU8244156</t>
  </si>
  <si>
    <t>TLLU7654993</t>
  </si>
  <si>
    <t>CGMU5615320</t>
  </si>
  <si>
    <t>AEXSA</t>
  </si>
  <si>
    <t>HMMU5528069</t>
  </si>
  <si>
    <t>WHSU6513840</t>
  </si>
  <si>
    <t>TARDE</t>
  </si>
  <si>
    <t>km 52 ruta 5 paine huertos del valle</t>
  </si>
  <si>
    <t>MRSU4246236</t>
  </si>
  <si>
    <t>CSGU6436420</t>
  </si>
  <si>
    <t>18/05 - 14:40</t>
  </si>
  <si>
    <t>MAGU5276110</t>
  </si>
  <si>
    <t>TCNU3507946</t>
  </si>
  <si>
    <t>SLSU8042831</t>
  </si>
  <si>
    <t>CMAU8604207</t>
  </si>
  <si>
    <t>CMAU4456945</t>
  </si>
  <si>
    <t>APZU4417331</t>
  </si>
  <si>
    <t>TCLU4792476</t>
  </si>
  <si>
    <t>APZU4458813</t>
  </si>
  <si>
    <t xml:space="preserve">LANCO </t>
  </si>
  <si>
    <t>TCNU2723278</t>
  </si>
  <si>
    <t>NCR CHILE LTDA</t>
  </si>
  <si>
    <t>TRHU2589352</t>
  </si>
  <si>
    <t>19/05 - 16:39</t>
  </si>
  <si>
    <t>Bodega Equipos DHL GF:  Camino lo boza 422, Pudahuel, andenes del 66 al 74</t>
  </si>
  <si>
    <t>KOCU4222933</t>
  </si>
  <si>
    <t>19/05 - 21:39</t>
  </si>
  <si>
    <t>MRKU7518947</t>
  </si>
  <si>
    <t>19/05 - 15:30</t>
  </si>
  <si>
    <t>SUDU8647311</t>
  </si>
  <si>
    <t>SEGU8193332</t>
  </si>
  <si>
    <t>BEAU2784188</t>
  </si>
  <si>
    <t>WEDU2583065</t>
  </si>
  <si>
    <t>CMAU1990643</t>
  </si>
  <si>
    <t>FANU3284139</t>
  </si>
  <si>
    <t>CAAU6701861</t>
  </si>
  <si>
    <t>TCNU3516486</t>
  </si>
  <si>
    <t>HAMU2348793</t>
  </si>
  <si>
    <t>CMAU8780382</t>
  </si>
  <si>
    <t>MAGU2264239</t>
  </si>
  <si>
    <t xml:space="preserve">ECMU2711514 </t>
  </si>
  <si>
    <t>TLLU2092419</t>
  </si>
  <si>
    <t>rampla corta***</t>
  </si>
  <si>
    <t xml:space="preserve">MSMU2787205 </t>
  </si>
  <si>
    <t xml:space="preserve">MSDU2547194 </t>
  </si>
  <si>
    <t xml:space="preserve">MSMU1888269 </t>
  </si>
  <si>
    <t xml:space="preserve">MSDU1387609 </t>
  </si>
  <si>
    <t>GCXU2405145</t>
  </si>
  <si>
    <t>19/05 - 18:36</t>
  </si>
  <si>
    <t>TCNU6140474</t>
  </si>
  <si>
    <t>TCLU6656442</t>
  </si>
  <si>
    <t>BEAU4063576</t>
  </si>
  <si>
    <t>TLLU4271820</t>
  </si>
  <si>
    <t>SEGU5117112</t>
  </si>
  <si>
    <t>TCLU9846214</t>
  </si>
  <si>
    <t>TEMU6600564</t>
  </si>
  <si>
    <t>SEGU4278555</t>
  </si>
  <si>
    <t>T-SHIRT MAX CHILE SPA</t>
  </si>
  <si>
    <t>BMOU4185270</t>
  </si>
  <si>
    <t>19/05 - 14:21</t>
  </si>
  <si>
    <t>AV. FERROCARRIL 941 BODEGA 16 LAMPA</t>
  </si>
  <si>
    <t xml:space="preserve">HANSEATIC DEPOT PLACILLA </t>
  </si>
  <si>
    <t>ONEU5980814</t>
  </si>
  <si>
    <t>EL SALTO 4243, BODEGA 110, HUECHURABA</t>
  </si>
  <si>
    <t>SUDU6226606</t>
  </si>
  <si>
    <t>MSDU5756860</t>
  </si>
  <si>
    <t>medlog val</t>
  </si>
  <si>
    <t>ONEU2104206</t>
  </si>
  <si>
    <t>UETU2944850</t>
  </si>
  <si>
    <t>FFAU2720110</t>
  </si>
  <si>
    <t>fx45688707</t>
  </si>
  <si>
    <t>GLDU7640572</t>
  </si>
  <si>
    <t>fx45688709</t>
  </si>
  <si>
    <t>MSMU4802947</t>
  </si>
  <si>
    <t>fx42325615</t>
  </si>
  <si>
    <t>MEDU7011611</t>
  </si>
  <si>
    <t>fx42325587</t>
  </si>
  <si>
    <t>MSDU6989743</t>
  </si>
  <si>
    <t>fx42325610</t>
  </si>
  <si>
    <t>TEMU1475222</t>
  </si>
  <si>
    <t xml:space="preserve">TEMU3895477 </t>
  </si>
  <si>
    <t xml:space="preserve">TCKU3962288 </t>
  </si>
  <si>
    <t xml:space="preserve">FTAU1461666 </t>
  </si>
  <si>
    <t xml:space="preserve">MEDU5267034 </t>
  </si>
  <si>
    <t xml:space="preserve">BEAU2815191 </t>
  </si>
  <si>
    <t xml:space="preserve">MSBU1823367 </t>
  </si>
  <si>
    <t xml:space="preserve">FCIU5595771 </t>
  </si>
  <si>
    <t xml:space="preserve">TGBU3908039 </t>
  </si>
  <si>
    <t xml:space="preserve">MSMU3508060 </t>
  </si>
  <si>
    <t xml:space="preserve">MSBU1345421 </t>
  </si>
  <si>
    <t xml:space="preserve">MSNU2836643 </t>
  </si>
  <si>
    <t>TTNU8923260</t>
  </si>
  <si>
    <t>CARGA VIERNES</t>
  </si>
  <si>
    <t>Camino del Cerro 4868 Huechuraba, Santiago</t>
  </si>
  <si>
    <t>HMMU5531083</t>
  </si>
  <si>
    <t>Av. américo vespucio 1955, renca</t>
  </si>
  <si>
    <t>FSCU5317701</t>
  </si>
  <si>
    <t>20/05 - 17:30</t>
  </si>
  <si>
    <t>FBIU5912405</t>
  </si>
  <si>
    <t>20/05 - 17:18</t>
  </si>
  <si>
    <t>VESPUCIO 1955, RENCA</t>
  </si>
  <si>
    <t>FBIU5909356</t>
  </si>
  <si>
    <t>20/05 - 17:26</t>
  </si>
  <si>
    <t>FFAU1704624</t>
  </si>
  <si>
    <t xml:space="preserve">21.05 13:12 </t>
  </si>
  <si>
    <t>TRHU6289630</t>
  </si>
  <si>
    <t>NYKU5139739</t>
  </si>
  <si>
    <t>CARGA EL VIERNES</t>
  </si>
  <si>
    <t xml:space="preserve">MIGUEL CACERES LOYOLA </t>
  </si>
  <si>
    <t>TLLU4365739</t>
  </si>
  <si>
    <t>SEKU5707406</t>
  </si>
  <si>
    <t xml:space="preserve">Crucero Peralillo, Parcela 37, Lote 1, </t>
  </si>
  <si>
    <t>trhu 190022-2</t>
  </si>
  <si>
    <t>fciu 581632-1</t>
  </si>
  <si>
    <t>ftau 138125-7</t>
  </si>
  <si>
    <t>WHSU6662839</t>
  </si>
  <si>
    <t>AMCU9305641</t>
  </si>
  <si>
    <t>PEDRO JORQUERA 575</t>
  </si>
  <si>
    <t>PCIU8820752</t>
  </si>
  <si>
    <t>sitrans sai</t>
  </si>
  <si>
    <t>MEDU2836369</t>
  </si>
  <si>
    <t>medlog sai</t>
  </si>
  <si>
    <t>CAAU5899937</t>
  </si>
  <si>
    <t>fx45689001</t>
  </si>
  <si>
    <t>MSMU7301255</t>
  </si>
  <si>
    <t>fx 45689000</t>
  </si>
  <si>
    <t>EMCU9968504</t>
  </si>
  <si>
    <t>emcvrl7474</t>
  </si>
  <si>
    <t>TIIU5455619</t>
  </si>
  <si>
    <t>EMCVRL7464</t>
  </si>
  <si>
    <t>BEAU4127979</t>
  </si>
  <si>
    <t>TCLU5010524</t>
  </si>
  <si>
    <t>fx42325609</t>
  </si>
  <si>
    <t>MSNU7855944</t>
  </si>
  <si>
    <t>fx45688710</t>
  </si>
  <si>
    <t>MSMU5700148</t>
  </si>
  <si>
    <t>fx45688708</t>
  </si>
  <si>
    <t xml:space="preserve">CMAU7688501 </t>
  </si>
  <si>
    <t>TCNU2393514</t>
  </si>
  <si>
    <t>BEAU4032678</t>
  </si>
  <si>
    <t>CMAU8474762</t>
  </si>
  <si>
    <t>TCNU3201088</t>
  </si>
  <si>
    <t>MNBU9085548</t>
  </si>
  <si>
    <t>TGCU5500986</t>
  </si>
  <si>
    <t>HAMU2265512</t>
  </si>
  <si>
    <t>HAMU3143632</t>
  </si>
  <si>
    <t>SZLU9487398</t>
  </si>
  <si>
    <t>21/05 - 13:40</t>
  </si>
  <si>
    <t>YMMU7284971</t>
  </si>
  <si>
    <t>NO RECIBIDO</t>
  </si>
  <si>
    <t>SEKU4486403</t>
  </si>
  <si>
    <t>22/05 - 11:10</t>
  </si>
  <si>
    <t>FFAU4944228</t>
  </si>
  <si>
    <t>BMOU4604905</t>
  </si>
  <si>
    <t xml:space="preserve">JUAN BARRAZA </t>
  </si>
  <si>
    <t>CRSU9291080</t>
  </si>
  <si>
    <t>20/05 - 16:28</t>
  </si>
  <si>
    <t>BSIU8184452</t>
  </si>
  <si>
    <t>20/05 - 18.16</t>
  </si>
  <si>
    <t>CGMU6909519</t>
  </si>
  <si>
    <t>BMOU1484832</t>
  </si>
  <si>
    <t>TIIU2123971</t>
  </si>
  <si>
    <t>20/05 - 17:00</t>
  </si>
  <si>
    <t xml:space="preserve">CARGA EL VIERNES / A LA COLA </t>
  </si>
  <si>
    <t>CGMU9411181</t>
  </si>
  <si>
    <t>22/05 - 16.30</t>
  </si>
  <si>
    <t>MSNU8192168</t>
  </si>
  <si>
    <t>fj25657828</t>
  </si>
  <si>
    <t>MRSU3684829</t>
  </si>
  <si>
    <t>20/05 - 17:04</t>
  </si>
  <si>
    <t>HAMU1299375</t>
  </si>
  <si>
    <t>23/05 - 09:55</t>
  </si>
  <si>
    <t>Camino Punta Mocha 4899-A Huechuraba, Santiago</t>
  </si>
  <si>
    <t>MEDU4938652</t>
  </si>
  <si>
    <t>22/05 - 10:28</t>
  </si>
  <si>
    <t>TTNU8317469</t>
  </si>
  <si>
    <t>CONTOPSA</t>
  </si>
  <si>
    <t>SEGU9331009</t>
  </si>
  <si>
    <t>CSRU1166398</t>
  </si>
  <si>
    <t>Camino La Vara 2700, San Bernardo</t>
  </si>
  <si>
    <t>MSDU5490071</t>
  </si>
  <si>
    <t>22/05 - 09:12</t>
  </si>
  <si>
    <t>ONEU0734192</t>
  </si>
  <si>
    <t>23/05 - 16:24</t>
  </si>
  <si>
    <t>ONEU0031775</t>
  </si>
  <si>
    <t>23/05 - 20:37</t>
  </si>
  <si>
    <t>TCLU1534673</t>
  </si>
  <si>
    <t>23/05 - 20:31</t>
  </si>
  <si>
    <t>CXDU2266562</t>
  </si>
  <si>
    <t>TLLU6002671</t>
  </si>
  <si>
    <t>23/05 - 20:26</t>
  </si>
  <si>
    <t>Av frei montalva 7050, bodega 5, Quilicura</t>
  </si>
  <si>
    <t>ONEU0278889</t>
  </si>
  <si>
    <t>cndv19255ca</t>
  </si>
  <si>
    <t>TRHU4879875</t>
  </si>
  <si>
    <t>ndl25711ca</t>
  </si>
  <si>
    <t>TXGU5696008</t>
  </si>
  <si>
    <t>emcuue6364</t>
  </si>
  <si>
    <t>TXGU5582880</t>
  </si>
  <si>
    <t>emcuue6384</t>
  </si>
  <si>
    <t>TLLU5753364</t>
  </si>
  <si>
    <t>emcuue6334</t>
  </si>
  <si>
    <t>TRHU8157607</t>
  </si>
  <si>
    <t>emcvde9674</t>
  </si>
  <si>
    <t>MSBU7661793</t>
  </si>
  <si>
    <t>fx45666890ca</t>
  </si>
  <si>
    <t>MSBU7672870</t>
  </si>
  <si>
    <t>fx45666889ca</t>
  </si>
  <si>
    <t>TIIU5595020</t>
  </si>
  <si>
    <t>emcveb8654</t>
  </si>
  <si>
    <t>TCNU6528388</t>
  </si>
  <si>
    <t>emcvdd6284</t>
  </si>
  <si>
    <t>BEAU6090668</t>
  </si>
  <si>
    <t>TLLU7652157</t>
  </si>
  <si>
    <t>BMOU5097528</t>
  </si>
  <si>
    <t>CMAU4564127</t>
  </si>
  <si>
    <t xml:space="preserve"> RFZW-98 </t>
  </si>
  <si>
    <t>SUDU7840347</t>
  </si>
  <si>
    <t>22/05 - 13:36</t>
  </si>
  <si>
    <t>TCKU4352361</t>
  </si>
  <si>
    <t>MSNU1256614</t>
  </si>
  <si>
    <t>Megacentro Noviciado, Cam. El Noviciado 1107, Lampa</t>
  </si>
  <si>
    <t>TEMU9755050</t>
  </si>
  <si>
    <t>SEGU9389633</t>
  </si>
  <si>
    <t>HLBU9039965</t>
  </si>
  <si>
    <t>UETU5803603</t>
  </si>
  <si>
    <t>saam placilla</t>
  </si>
  <si>
    <t>HLBU1833201</t>
  </si>
  <si>
    <t>HLBU1525636</t>
  </si>
  <si>
    <t>ONEU0659519</t>
  </si>
  <si>
    <t>23/05 - 08:41</t>
  </si>
  <si>
    <t>MSKU9904278</t>
  </si>
  <si>
    <t>22/05 - 11:26</t>
  </si>
  <si>
    <t>CONTOPSA SANTIAGO</t>
  </si>
  <si>
    <t>CMAU5744144</t>
  </si>
  <si>
    <t>LA FRAGUA BODEGA PRINCIPAL</t>
  </si>
  <si>
    <t>MSBU3440515</t>
  </si>
  <si>
    <t>TRHU7101476</t>
  </si>
  <si>
    <t>TXGU4402351</t>
  </si>
  <si>
    <t>entregado</t>
  </si>
  <si>
    <t>ENTREGADO 18/5</t>
  </si>
  <si>
    <t>TXGU9009270</t>
  </si>
  <si>
    <t>23/05 - 10:12</t>
  </si>
  <si>
    <t>CMAU3598082</t>
  </si>
  <si>
    <t>Av Lo espejo 01740, bodega 4, San Bernardo (Avanza Park)</t>
  </si>
  <si>
    <t>MRKU5964826</t>
  </si>
  <si>
    <t>25/05 - 11:45</t>
  </si>
  <si>
    <t>MSNU5551156</t>
  </si>
  <si>
    <t>21/05 - 13:12</t>
  </si>
  <si>
    <t xml:space="preserve">UNDECIMA AVENIDA 1730 PC 384 PLACILLA VALPARAISO/CAMINO LONQUEN 10.707 </t>
  </si>
  <si>
    <t>FFAU4206498</t>
  </si>
  <si>
    <t>HAMU1115821</t>
  </si>
  <si>
    <t>25/05 - 13:06</t>
  </si>
  <si>
    <t xml:space="preserve"> OLIVOS 672, Recoleta.</t>
  </si>
  <si>
    <t xml:space="preserve">FASSI </t>
  </si>
  <si>
    <t>HLBU8322728</t>
  </si>
  <si>
    <t>MRKU9990968</t>
  </si>
  <si>
    <t>OOCU7000390</t>
  </si>
  <si>
    <t>25/05 - 18:10</t>
  </si>
  <si>
    <t>CSNU6047089</t>
  </si>
  <si>
    <t>25/05 - 21:14</t>
  </si>
  <si>
    <t>OOLU9494489</t>
  </si>
  <si>
    <t>25/05 - 17:04</t>
  </si>
  <si>
    <t>CSNU8212109</t>
  </si>
  <si>
    <t>25/05 - 18:26</t>
  </si>
  <si>
    <t>Av Calera de tango S/N paradero 9 Calera de tango</t>
  </si>
  <si>
    <t>GAOU7220266</t>
  </si>
  <si>
    <t>emcuue6374</t>
  </si>
  <si>
    <t>BEAU5266650</t>
  </si>
  <si>
    <t>cndl27595ca</t>
  </si>
  <si>
    <t>EMCU8625434</t>
  </si>
  <si>
    <t>emcvrl6334</t>
  </si>
  <si>
    <t>EGSU6110357</t>
  </si>
  <si>
    <t>emcvrl7484</t>
  </si>
  <si>
    <t>EGSU6475859</t>
  </si>
  <si>
    <t>emcvec9944</t>
  </si>
  <si>
    <t>DRYU9431974</t>
  </si>
  <si>
    <t>cndl27654ca</t>
  </si>
  <si>
    <t>NYKU4989147</t>
  </si>
  <si>
    <t>cndl27609ca</t>
  </si>
  <si>
    <t>ONEU5796577</t>
  </si>
  <si>
    <t>cndl59916ca</t>
  </si>
  <si>
    <t>OCGU8098359</t>
  </si>
  <si>
    <t>cndl22126ca</t>
  </si>
  <si>
    <t>CAIU9409537</t>
  </si>
  <si>
    <t xml:space="preserve">TCKU4734240 </t>
  </si>
  <si>
    <t xml:space="preserve">FSCU8068794 </t>
  </si>
  <si>
    <t xml:space="preserve">TLLU4953199 </t>
  </si>
  <si>
    <t>TLLU8348811</t>
  </si>
  <si>
    <t>SEGU9762217</t>
  </si>
  <si>
    <t>25/05 - 14:04</t>
  </si>
  <si>
    <t>OTPU6822253</t>
  </si>
  <si>
    <t>25/05 - 13:34</t>
  </si>
  <si>
    <t>TEMU5354893</t>
  </si>
  <si>
    <t>HOYU9683043</t>
  </si>
  <si>
    <t>MSBU3795578</t>
  </si>
  <si>
    <t>CAIU4759260</t>
  </si>
  <si>
    <t>YMMU6242673</t>
  </si>
  <si>
    <t>GLDU9887480</t>
  </si>
  <si>
    <t>TRHU2667244</t>
  </si>
  <si>
    <t>25/05 - 10:58</t>
  </si>
  <si>
    <t>ALAMEDA 860 RANCAGUA</t>
  </si>
  <si>
    <t>TLLU8233617</t>
  </si>
  <si>
    <t>TRHU1303103</t>
  </si>
  <si>
    <t>fragua carpas blancas</t>
  </si>
  <si>
    <t>CMAU3210026</t>
  </si>
  <si>
    <t>AV. DE LA VICTORIA 2498; MAIPU</t>
  </si>
  <si>
    <t>APZU3803237</t>
  </si>
  <si>
    <t>CMAU3284440</t>
  </si>
  <si>
    <t>TGHU1104100</t>
  </si>
  <si>
    <t>KKEG-94</t>
  </si>
  <si>
    <t>TLLU2355074</t>
  </si>
  <si>
    <t>CMAU6914142</t>
  </si>
  <si>
    <t>fragua bodega principal</t>
  </si>
  <si>
    <t>TRLU9708214</t>
  </si>
  <si>
    <t>CMAU0649458</t>
  </si>
  <si>
    <t>VOLCAN OSORNO 57,BODEGA C1;  EL BOSQUE</t>
  </si>
  <si>
    <t>ZXJU0191330</t>
  </si>
  <si>
    <t>25/05 - 10:42</t>
  </si>
  <si>
    <t>p</t>
  </si>
  <si>
    <t>TGBU7714601</t>
  </si>
  <si>
    <t>AGUNSA PLACILLA</t>
  </si>
  <si>
    <t>TRHU6504991</t>
  </si>
  <si>
    <t>CAIU7443804</t>
  </si>
  <si>
    <t>sitrans curauma</t>
  </si>
  <si>
    <t>HMMU7149249</t>
  </si>
  <si>
    <t>KOCU4256701</t>
  </si>
  <si>
    <t>OOCU7216292</t>
  </si>
  <si>
    <t>25/05 - 20:44</t>
  </si>
  <si>
    <t>TLLU2002117</t>
  </si>
  <si>
    <t>25/05 - 11:12</t>
  </si>
  <si>
    <t>trhu 599728-1</t>
  </si>
  <si>
    <t>CXRU1633246</t>
  </si>
  <si>
    <t>25/05 - 17:58</t>
  </si>
  <si>
    <t>D0000223161</t>
  </si>
  <si>
    <t>OOLU9249331</t>
  </si>
  <si>
    <t>D0000223230</t>
  </si>
  <si>
    <t>F5355</t>
  </si>
  <si>
    <t>F5356</t>
  </si>
  <si>
    <t>FFAU2326051</t>
  </si>
  <si>
    <t>F5357</t>
  </si>
  <si>
    <t>GCXU5458540</t>
  </si>
  <si>
    <t>TRHU4818355</t>
  </si>
  <si>
    <t>25/05 - 20:40</t>
  </si>
  <si>
    <t>MSKU1088080</t>
  </si>
  <si>
    <t>26/05 - 16:30</t>
  </si>
  <si>
    <t>APT01946039</t>
  </si>
  <si>
    <t>TCLU8872034</t>
  </si>
  <si>
    <t>26/05 - 16:00</t>
  </si>
  <si>
    <t>OERU4316130</t>
  </si>
  <si>
    <t>26/05 - 17:28</t>
  </si>
  <si>
    <t>D0000223172</t>
  </si>
  <si>
    <t>OERU4128935</t>
  </si>
  <si>
    <t>26/05 - 18:14</t>
  </si>
  <si>
    <t>D0000223196</t>
  </si>
  <si>
    <t>OEUR4303046</t>
  </si>
  <si>
    <t>26/05 - 21:16</t>
  </si>
  <si>
    <t>D0000223197</t>
  </si>
  <si>
    <t>TCNU2461537</t>
  </si>
  <si>
    <t>enviado CR</t>
  </si>
  <si>
    <t>OOCU9329214</t>
  </si>
  <si>
    <t xml:space="preserve">Av. Bernardo O´Higgins 3140 </t>
  </si>
  <si>
    <t>CSGU6388743</t>
  </si>
  <si>
    <t>TXGU4042825</t>
  </si>
  <si>
    <t>j0197313</t>
  </si>
  <si>
    <t>EGHU9377235</t>
  </si>
  <si>
    <t>emcvcf6804</t>
  </si>
  <si>
    <t>TGBU6828003</t>
  </si>
  <si>
    <t>m1575686</t>
  </si>
  <si>
    <t>ONEU1811945</t>
  </si>
  <si>
    <t>cndl22158ca</t>
  </si>
  <si>
    <t>ONEU0227177</t>
  </si>
  <si>
    <t>cndl27643ca</t>
  </si>
  <si>
    <t>SEKU6336486</t>
  </si>
  <si>
    <t>TLLU7581644</t>
  </si>
  <si>
    <t>BEAU4676053</t>
  </si>
  <si>
    <t>TRHU1416157</t>
  </si>
  <si>
    <t>GESU8095413</t>
  </si>
  <si>
    <t>25/05 - 11:10</t>
  </si>
  <si>
    <t>CSLU2119820</t>
  </si>
  <si>
    <t xml:space="preserve">APT01946089    </t>
  </si>
  <si>
    <t>CSNU2688150</t>
  </si>
  <si>
    <t>dyc sai</t>
  </si>
  <si>
    <t>RLTU2625449</t>
  </si>
  <si>
    <t>MSNU3595638</t>
  </si>
  <si>
    <t>Noviciado, Cam. El Noviciado 1107, Lampa</t>
  </si>
  <si>
    <t>MEDU4436124</t>
  </si>
  <si>
    <t>medlog scl</t>
  </si>
  <si>
    <t>FSCU7289949</t>
  </si>
  <si>
    <t>HAMU4786572</t>
  </si>
  <si>
    <t>CMAU4442730</t>
  </si>
  <si>
    <t>dfsu1221099</t>
  </si>
  <si>
    <t>TCLU5740543</t>
  </si>
  <si>
    <t>cis</t>
  </si>
  <si>
    <t>TGBU9982286</t>
  </si>
  <si>
    <t>FBLU0170340</t>
  </si>
  <si>
    <t>HLBU3292739</t>
  </si>
  <si>
    <t>HMMU4881657</t>
  </si>
  <si>
    <t>KOCU5239798</t>
  </si>
  <si>
    <t>TXGU4248020</t>
  </si>
  <si>
    <t>HLBU9948779</t>
  </si>
  <si>
    <t>27/05 - 14:05</t>
  </si>
  <si>
    <t>TGBU1345281</t>
  </si>
  <si>
    <t>F5245</t>
  </si>
  <si>
    <t>HLBU3660960</t>
  </si>
  <si>
    <t>D&amp;C SANTIAGO</t>
  </si>
  <si>
    <t>F5361</t>
  </si>
  <si>
    <t>TXGU4121246</t>
  </si>
  <si>
    <t xml:space="preserve">CIS </t>
  </si>
  <si>
    <t>LATU9013045</t>
  </si>
  <si>
    <t>OERU4299199</t>
  </si>
  <si>
    <t>27/05 - 10:22</t>
  </si>
  <si>
    <t>hecho</t>
  </si>
  <si>
    <t>OERU4000477</t>
  </si>
  <si>
    <t>27/05 - 10:12</t>
  </si>
  <si>
    <t>DFOU6158625</t>
  </si>
  <si>
    <t>27/05 - 10:20</t>
  </si>
  <si>
    <t xml:space="preserve">D0000223378  </t>
  </si>
  <si>
    <t>TLLU7611219</t>
  </si>
  <si>
    <t>26/05 - 09:47</t>
  </si>
  <si>
    <t>CGMU7044404</t>
  </si>
  <si>
    <t>HLBU9130000</t>
  </si>
  <si>
    <t>TRHU7535385</t>
  </si>
  <si>
    <t>27/05 - 13:49</t>
  </si>
  <si>
    <t>FCIU9125499</t>
  </si>
  <si>
    <t>27/05 - 08:51</t>
  </si>
  <si>
    <t>CSNU8561440</t>
  </si>
  <si>
    <t>28/05 - 17:30</t>
  </si>
  <si>
    <t>OOCU9329791</t>
  </si>
  <si>
    <t>BEAU6481831</t>
  </si>
  <si>
    <t>27/05 - 15:00</t>
  </si>
  <si>
    <t>OOCU9311410</t>
  </si>
  <si>
    <t>BEAU5081949</t>
  </si>
  <si>
    <t>emcvrl1524</t>
  </si>
  <si>
    <t>EMCU8401938</t>
  </si>
  <si>
    <t>emcetw9735</t>
  </si>
  <si>
    <t>CMAU3373506</t>
  </si>
  <si>
    <t>m9395467</t>
  </si>
  <si>
    <t>CAAU9975721</t>
  </si>
  <si>
    <t>m9395464</t>
  </si>
  <si>
    <t>CMAU4319710</t>
  </si>
  <si>
    <t>m9395469</t>
  </si>
  <si>
    <t>CMAU8360760</t>
  </si>
  <si>
    <t>27/05 - 09:04</t>
  </si>
  <si>
    <t>DIRECCION DOCUMENTAL</t>
  </si>
  <si>
    <t>HAMU1808960</t>
  </si>
  <si>
    <t>27/05 - 09:22</t>
  </si>
  <si>
    <t>NO RECIBIDO POQUE NO IBA LA CARGA PALETIZADA</t>
  </si>
  <si>
    <t>ONEU0016549</t>
  </si>
  <si>
    <t>ONEU5406180</t>
  </si>
  <si>
    <t>pendiente de pago</t>
  </si>
  <si>
    <t>TGCU0065443</t>
  </si>
  <si>
    <t>ONEU0200005</t>
  </si>
  <si>
    <t>BEAU4747579</t>
  </si>
  <si>
    <t>FCIU9676402</t>
  </si>
  <si>
    <t>HOYU2631198</t>
  </si>
  <si>
    <t>UACU4777423</t>
  </si>
  <si>
    <t>HLBU9771596</t>
  </si>
  <si>
    <t>FANU3778532</t>
  </si>
  <si>
    <t>APT00013978</t>
  </si>
  <si>
    <t>FANU3701633</t>
  </si>
  <si>
    <t>APT00013973</t>
  </si>
  <si>
    <t>TIIU7434364</t>
  </si>
  <si>
    <t>SOC INMOBILIARIA EL INGENIO SPA</t>
  </si>
  <si>
    <t>CBHU4199530</t>
  </si>
  <si>
    <t>EN RAMPLA CORTA</t>
  </si>
  <si>
    <t>AV SEBASTOPOL 586, SAN MIGUEL</t>
  </si>
  <si>
    <t>CMAU2052991</t>
  </si>
  <si>
    <t>CMAU2129516</t>
  </si>
  <si>
    <t xml:space="preserve">AV. LA MARTINA 445. PUDAHUEL SUR </t>
  </si>
  <si>
    <t>CMAU0594822</t>
  </si>
  <si>
    <t>FRAGUA CARPAS BLANCAS</t>
  </si>
  <si>
    <t>TCLU7360671</t>
  </si>
  <si>
    <t>DFSU2097296</t>
  </si>
  <si>
    <t>25/05 - 11:04</t>
  </si>
  <si>
    <t>TEMU1889433</t>
  </si>
  <si>
    <t>CERRO LOS CONDORES 9871 BODEGA 18, QUILICURA</t>
  </si>
  <si>
    <t>TEMU0489155</t>
  </si>
  <si>
    <t xml:space="preserve">MAULE 131 SANTIAGO </t>
  </si>
  <si>
    <t>TEMU8732786</t>
  </si>
  <si>
    <t>TGBU6044969</t>
  </si>
  <si>
    <t>HMMU6477557</t>
  </si>
  <si>
    <t>SEGU6015563</t>
  </si>
  <si>
    <t>MMAU1214700</t>
  </si>
  <si>
    <t>SAN Nicolas  860, San Miguel</t>
  </si>
  <si>
    <t>CSNU1231046</t>
  </si>
  <si>
    <t>27/05 - 10:24</t>
  </si>
  <si>
    <t>D0000223344</t>
  </si>
  <si>
    <t>CAAU8526990</t>
  </si>
  <si>
    <t>CMAU6448213</t>
  </si>
  <si>
    <t>TCNU4610096</t>
  </si>
  <si>
    <t>FANU1901885</t>
  </si>
  <si>
    <t>F5362</t>
  </si>
  <si>
    <t>F5368</t>
  </si>
  <si>
    <t>F5363</t>
  </si>
  <si>
    <t>F5367</t>
  </si>
  <si>
    <t>LATU9013472</t>
  </si>
  <si>
    <t>EMU9290550</t>
  </si>
  <si>
    <t>FBIU5698470</t>
  </si>
  <si>
    <t>CELULOSA</t>
  </si>
  <si>
    <t>CMAU6320285</t>
  </si>
  <si>
    <t>28/05 - 17:44</t>
  </si>
  <si>
    <t>CGMU7044390</t>
  </si>
  <si>
    <t>Pedro Jorquera 575.</t>
  </si>
  <si>
    <t xml:space="preserve">CGMU7039558 </t>
  </si>
  <si>
    <t>CGMU6535445</t>
  </si>
  <si>
    <t>Camino la vara 3310, San Bernardo</t>
  </si>
  <si>
    <t>MSKU9156751</t>
  </si>
  <si>
    <t>GRUPO REXEX</t>
  </si>
  <si>
    <t>MSNU2745667</t>
  </si>
  <si>
    <t xml:space="preserve"> Luis Olea 010, Quilicura.</t>
  </si>
  <si>
    <t>MSBU7712951</t>
  </si>
  <si>
    <t>fx45667901ca</t>
  </si>
  <si>
    <t>FCIU7518115</t>
  </si>
  <si>
    <t>emcetw8625</t>
  </si>
  <si>
    <t>EGSU6135972</t>
  </si>
  <si>
    <t>emcetw9125</t>
  </si>
  <si>
    <t>TGBU9248668</t>
  </si>
  <si>
    <t>emcvdd0754</t>
  </si>
  <si>
    <t>TXGU6583979</t>
  </si>
  <si>
    <t>emctgn8164</t>
  </si>
  <si>
    <t>EGSU1351264</t>
  </si>
  <si>
    <t>emcvdl7944</t>
  </si>
  <si>
    <t>EGHU9826300</t>
  </si>
  <si>
    <t>emcvdc3374</t>
  </si>
  <si>
    <t>CMAU8501528</t>
  </si>
  <si>
    <t>m3133845</t>
  </si>
  <si>
    <t>CMAU4169101</t>
  </si>
  <si>
    <t>Juncal 1001, Quilicura</t>
  </si>
  <si>
    <t>BMOU6072416</t>
  </si>
  <si>
    <t>La Oracion 1254, Pudahuel, Bodega CHLG SPA</t>
  </si>
  <si>
    <t>TGBU4169714</t>
  </si>
  <si>
    <t>HASU1052073</t>
  </si>
  <si>
    <t>TGCU0100919</t>
  </si>
  <si>
    <t>dyc scl</t>
  </si>
  <si>
    <t>ECMU7373045</t>
  </si>
  <si>
    <t>MRKU 5490774</t>
  </si>
  <si>
    <t>28/05 - 09:04</t>
  </si>
  <si>
    <t>APT01948966</t>
  </si>
  <si>
    <t>mrku2608396</t>
  </si>
  <si>
    <t>TGBU9356214</t>
  </si>
  <si>
    <t>WHSU8017270</t>
  </si>
  <si>
    <t>28/05 - 20:39</t>
  </si>
  <si>
    <t>WHLU0598803</t>
  </si>
  <si>
    <t>28/05 - 13:18</t>
  </si>
  <si>
    <t>WHSU0002416</t>
  </si>
  <si>
    <t>28/05 - 13:24</t>
  </si>
  <si>
    <t>TLLU4236367</t>
  </si>
  <si>
    <t>FFAU1204228</t>
  </si>
  <si>
    <t>HAMU4349757</t>
  </si>
  <si>
    <t>apt00014153</t>
  </si>
  <si>
    <t>HAMU3544872</t>
  </si>
  <si>
    <t>CMAU6963717</t>
  </si>
  <si>
    <t>ECMU2718885</t>
  </si>
  <si>
    <t>LYGU3111844</t>
  </si>
  <si>
    <t>TRHU7585684</t>
  </si>
  <si>
    <t>BEAU2803689</t>
  </si>
  <si>
    <t>CMAU0646778</t>
  </si>
  <si>
    <t>OOCU6985883</t>
  </si>
  <si>
    <t>MRKU9965029</t>
  </si>
  <si>
    <t>TIJERAS</t>
  </si>
  <si>
    <t>PDTE.</t>
  </si>
  <si>
    <t>WHSU0486774</t>
  </si>
  <si>
    <t>29/05 - 18:24</t>
  </si>
  <si>
    <t>CSNU8612532</t>
  </si>
  <si>
    <t>29/05 - 16:30</t>
  </si>
  <si>
    <t>CSGU6753194</t>
  </si>
  <si>
    <t>CGMU5647672</t>
  </si>
  <si>
    <t>29/05 - 17.00</t>
  </si>
  <si>
    <t>TXGU7240589</t>
  </si>
  <si>
    <t>M9395465</t>
  </si>
  <si>
    <t>ONEU5529518</t>
  </si>
  <si>
    <t>cndv19206ca</t>
  </si>
  <si>
    <t>TCNU4499439</t>
  </si>
  <si>
    <t>m9395462</t>
  </si>
  <si>
    <t>UETU7440066</t>
  </si>
  <si>
    <t>m9395354</t>
  </si>
  <si>
    <t>TIIU6472755</t>
  </si>
  <si>
    <t>m9393685</t>
  </si>
  <si>
    <t>para el lunes</t>
  </si>
  <si>
    <t>ONEU1951192</t>
  </si>
  <si>
    <t>sealscn03274be</t>
  </si>
  <si>
    <t>TLLU5700024</t>
  </si>
  <si>
    <t>cn02431be</t>
  </si>
  <si>
    <t>TCNU4277072</t>
  </si>
  <si>
    <t>sealscn0402be</t>
  </si>
  <si>
    <t>SEKU6392140</t>
  </si>
  <si>
    <t>m9395466</t>
  </si>
  <si>
    <t>UETU6959817</t>
  </si>
  <si>
    <t>TCNU7994170</t>
  </si>
  <si>
    <t>TCLU2918565</t>
  </si>
  <si>
    <t>se entrega el lunes</t>
  </si>
  <si>
    <t>MSBU2508117</t>
  </si>
  <si>
    <t>MSNU2503236</t>
  </si>
  <si>
    <t>DFSU2899291</t>
  </si>
  <si>
    <t>MSMU1952178</t>
  </si>
  <si>
    <t>MSBU2048351</t>
  </si>
  <si>
    <t>UETU3184808</t>
  </si>
  <si>
    <t>MSMU2037303</t>
  </si>
  <si>
    <t xml:space="preserve"> IMPOLIMP</t>
  </si>
  <si>
    <t>PCIU6089470</t>
  </si>
  <si>
    <t>29/05 - 20:26</t>
  </si>
  <si>
    <t>Gral San Martin 7940 bodega 17A QUILICURA</t>
  </si>
  <si>
    <t>AMCU9345984</t>
  </si>
  <si>
    <t>28/05 - 19:00</t>
  </si>
  <si>
    <t>CGMU5470988</t>
  </si>
  <si>
    <t>28/05 - 18:50</t>
  </si>
  <si>
    <t>AMCU9339657</t>
  </si>
  <si>
    <t>CGMU5802716</t>
  </si>
  <si>
    <t>26/05 - 09:05</t>
  </si>
  <si>
    <t>TTNU8441335</t>
  </si>
  <si>
    <t>26/05 - 20:17</t>
  </si>
  <si>
    <t>F5320</t>
  </si>
  <si>
    <t>F5319</t>
  </si>
  <si>
    <t>FBIU5322008</t>
  </si>
  <si>
    <t>F5285</t>
  </si>
  <si>
    <t>FBIU5451685</t>
  </si>
  <si>
    <t>F5286</t>
  </si>
  <si>
    <t>OERU4146522</t>
  </si>
  <si>
    <t>CGMU5773475</t>
  </si>
  <si>
    <t>HLBU8135265</t>
  </si>
  <si>
    <t>26/05 - 17.02</t>
  </si>
  <si>
    <t>HAMU3178752</t>
  </si>
  <si>
    <t>30/05 - 09:54</t>
  </si>
  <si>
    <t>AV PRESIDENTE EDUARDO FREI MONTALVA 7050 BODEGA 5 QUILICURA</t>
  </si>
  <si>
    <t>MAEU4091140</t>
  </si>
  <si>
    <t>FDCU0527120</t>
  </si>
  <si>
    <t>cndv19332ca</t>
  </si>
  <si>
    <t xml:space="preserve">D0000223674  </t>
  </si>
  <si>
    <t>ONEU0267267</t>
  </si>
  <si>
    <t>cndv19368ca</t>
  </si>
  <si>
    <t>DRYU6079788</t>
  </si>
  <si>
    <t>cndv19214ca</t>
  </si>
  <si>
    <t>CMAU7080487</t>
  </si>
  <si>
    <t>M9394298</t>
  </si>
  <si>
    <t>CMAU8943474</t>
  </si>
  <si>
    <t>m9395329</t>
  </si>
  <si>
    <t>CMAU9429372</t>
  </si>
  <si>
    <t>m9394300</t>
  </si>
  <si>
    <t>MARCO PACHECO</t>
  </si>
  <si>
    <t>ECMU5177399</t>
  </si>
  <si>
    <t>m93936866</t>
  </si>
  <si>
    <t>CMAU9674370</t>
  </si>
  <si>
    <t>m9394291</t>
  </si>
  <si>
    <t>ONEU1662414</t>
  </si>
  <si>
    <t>CN02432BE</t>
  </si>
  <si>
    <t>UETU6852710</t>
  </si>
  <si>
    <t>ECMU5302973</t>
  </si>
  <si>
    <t>HAMU1687914</t>
  </si>
  <si>
    <t>ECMU4795520</t>
  </si>
  <si>
    <t>CAAU4043503</t>
  </si>
  <si>
    <t>30/05 - 09:14</t>
  </si>
  <si>
    <t>CMAU1981301</t>
  </si>
  <si>
    <t>TEMU2717212</t>
  </si>
  <si>
    <t>BGBU4700530</t>
  </si>
  <si>
    <t>30/05 - 08:40</t>
  </si>
  <si>
    <t>WHSU0360467</t>
  </si>
  <si>
    <t>28/05 - 13:27</t>
  </si>
  <si>
    <t>HAMU4345670</t>
  </si>
  <si>
    <t>TCNU6282360</t>
  </si>
  <si>
    <t>HLBU3069031</t>
  </si>
  <si>
    <t>contopsa</t>
  </si>
  <si>
    <t>APT01950593</t>
  </si>
  <si>
    <t>hlxu3558317</t>
  </si>
  <si>
    <t>BMOU5743063</t>
  </si>
  <si>
    <t>30/05 - 10:32</t>
  </si>
  <si>
    <t>NO RECIBEN SE REAGENDA PARA MAÑANA</t>
  </si>
  <si>
    <t>YMMU6179713</t>
  </si>
  <si>
    <t>30/05 - 09:28</t>
  </si>
  <si>
    <t>CMAU1243720</t>
  </si>
  <si>
    <t>30/05 - 13:47</t>
  </si>
  <si>
    <t>RC INGENIERIA</t>
  </si>
  <si>
    <t>CMAU0651753</t>
  </si>
  <si>
    <t>30/05 - 12.50</t>
  </si>
  <si>
    <t>San Francisco de Asis, Colina</t>
  </si>
  <si>
    <t>UACU5759390</t>
  </si>
  <si>
    <t>EWLU2298644</t>
  </si>
  <si>
    <t>SEGU1773684</t>
  </si>
  <si>
    <t>MAÑANA</t>
  </si>
  <si>
    <t>TCLU3753963</t>
  </si>
  <si>
    <t>GCXU2397820</t>
  </si>
  <si>
    <t>TTNU1134717</t>
  </si>
  <si>
    <t>TEMU2935493</t>
  </si>
  <si>
    <t>DFSU2932050</t>
  </si>
  <si>
    <t>TGBU3914896</t>
  </si>
  <si>
    <t>CMAU2080524</t>
  </si>
  <si>
    <t>KKTU8156944</t>
  </si>
  <si>
    <t>TIIU6019815</t>
  </si>
  <si>
    <t>TGBU6370482</t>
  </si>
  <si>
    <t>HAMU3321884</t>
  </si>
  <si>
    <t>MRKU6312843</t>
  </si>
  <si>
    <t>HLBU3982328</t>
  </si>
  <si>
    <t>26/05 - 18:12</t>
  </si>
  <si>
    <t>MSDU2281442</t>
  </si>
  <si>
    <t>01/06 - 21:16</t>
  </si>
  <si>
    <t>CENTRO AENEUS. CALETERA ORIENTE GENERAL SAN MARTIN 11500, COLINA</t>
  </si>
  <si>
    <t>MSNU7860690</t>
  </si>
  <si>
    <t>FANU1547977</t>
  </si>
  <si>
    <t>avenida el retiro 1227 renca bodega 8</t>
  </si>
  <si>
    <t>FBIU5150634</t>
  </si>
  <si>
    <t>OERU4340498</t>
  </si>
  <si>
    <t>SZLU9401054</t>
  </si>
  <si>
    <t>CGMU7714403</t>
  </si>
  <si>
    <t>TTNU8891570</t>
  </si>
  <si>
    <t>UACU4748960</t>
  </si>
  <si>
    <t>ONEU0946910</t>
  </si>
  <si>
    <t>cn02434 be</t>
  </si>
  <si>
    <t>EGHU8437577</t>
  </si>
  <si>
    <t>emcetw9505</t>
  </si>
  <si>
    <t>TLLU7751967</t>
  </si>
  <si>
    <t>BEAU4151300</t>
  </si>
  <si>
    <t>CAAU8356213</t>
  </si>
  <si>
    <t>TRIU8683225</t>
  </si>
  <si>
    <t>TLLU5391809</t>
  </si>
  <si>
    <t>DRYU4180752</t>
  </si>
  <si>
    <t>GCXU6273601</t>
  </si>
  <si>
    <t>HLBU2407999</t>
  </si>
  <si>
    <t>TLLU4802823</t>
  </si>
  <si>
    <t>4 PEONETAS</t>
  </si>
  <si>
    <t>TCKU2061876</t>
  </si>
  <si>
    <t>CMAU1469548</t>
  </si>
  <si>
    <t>01/06 - 08:50</t>
  </si>
  <si>
    <t>BEAU2269974</t>
  </si>
  <si>
    <t>FCIU5675753</t>
  </si>
  <si>
    <t>HASU4548025</t>
  </si>
  <si>
    <t>01/06 - 11:00</t>
  </si>
  <si>
    <t>APT01951507</t>
  </si>
  <si>
    <t>MRKU6350057</t>
  </si>
  <si>
    <t>NYKU5111388</t>
  </si>
  <si>
    <t>01/06 - 13:00</t>
  </si>
  <si>
    <t>BHCU3225405</t>
  </si>
  <si>
    <t>FTAU1188314</t>
  </si>
  <si>
    <t>TRHU6798854</t>
  </si>
  <si>
    <t>01/06 - 17:40</t>
  </si>
  <si>
    <t>MAGU2314176</t>
  </si>
  <si>
    <t>MRKU4564384</t>
  </si>
  <si>
    <t>MRKU4327361</t>
  </si>
  <si>
    <t>CMAU6222083</t>
  </si>
  <si>
    <t>HAMU1575597</t>
  </si>
  <si>
    <t>c</t>
  </si>
  <si>
    <t>HAMU3951190</t>
  </si>
  <si>
    <t xml:space="preserve">APT00014554   </t>
  </si>
  <si>
    <t>TRHU8025107</t>
  </si>
  <si>
    <t>02/06 - 13:50</t>
  </si>
  <si>
    <t>DOÑA BLANCA MAIPU</t>
  </si>
  <si>
    <t>4 bultos</t>
  </si>
  <si>
    <t>WHSU5841038</t>
  </si>
  <si>
    <t>TRIU8868419</t>
  </si>
  <si>
    <t>02/06 - 17:23</t>
  </si>
  <si>
    <t>MSKU0897476</t>
  </si>
  <si>
    <t xml:space="preserve">CARGA MAÑANA A LAS 7:00 </t>
  </si>
  <si>
    <t>Parcela 5 b lo aecaya colina</t>
  </si>
  <si>
    <t>OERU4371328</t>
  </si>
  <si>
    <t>SEKU9163023</t>
  </si>
  <si>
    <t>CONCHA Y TORO</t>
  </si>
  <si>
    <t>CMAU8702862</t>
  </si>
  <si>
    <t>COLUMBO SAI</t>
  </si>
  <si>
    <t>EL ESTERO Ruta I-90 Km 18,5 - Nancagua</t>
  </si>
  <si>
    <t>TLLU4125044</t>
  </si>
  <si>
    <t>HLBU8219751</t>
  </si>
  <si>
    <t>02/06 - 20:26</t>
  </si>
  <si>
    <t xml:space="preserve">Barrón Vieyra 10-A, Colina </t>
  </si>
  <si>
    <t>TGBU6947023</t>
  </si>
  <si>
    <t>emcvrl1774</t>
  </si>
  <si>
    <t>TXGU6085868</t>
  </si>
  <si>
    <t>emcvrg1104</t>
  </si>
  <si>
    <t>FCIU7533980</t>
  </si>
  <si>
    <t>emcvrg1134</t>
  </si>
  <si>
    <t>EGSU6095139</t>
  </si>
  <si>
    <t>emceub5615</t>
  </si>
  <si>
    <t>TCNU4050242</t>
  </si>
  <si>
    <t>tercop</t>
  </si>
  <si>
    <t>MRSU9781868</t>
  </si>
  <si>
    <t>TCNU8639483</t>
  </si>
  <si>
    <t>TCLU4166889</t>
  </si>
  <si>
    <t>HAMU1158000</t>
  </si>
  <si>
    <t>CAAU8640030</t>
  </si>
  <si>
    <t>ONEU5401070</t>
  </si>
  <si>
    <t>02/06 - 11:00</t>
  </si>
  <si>
    <t>trhu4637402</t>
  </si>
  <si>
    <t>02/06 - 17:28</t>
  </si>
  <si>
    <t>TLLU1140343</t>
  </si>
  <si>
    <t>02/06 - 10:14</t>
  </si>
  <si>
    <t>CAAU8379841</t>
  </si>
  <si>
    <t>02/06 - 12:00</t>
  </si>
  <si>
    <t>CAIU9485265</t>
  </si>
  <si>
    <t>TRLU3941949</t>
  </si>
  <si>
    <t>01/06 - 09:06</t>
  </si>
  <si>
    <t>CMAU1625830</t>
  </si>
  <si>
    <t>01/06 - 09:10</t>
  </si>
  <si>
    <t>TEMU3692356</t>
  </si>
  <si>
    <t>01/06 - 09:04</t>
  </si>
  <si>
    <t>TCLU3437121</t>
  </si>
  <si>
    <t>01/06 - 09:16</t>
  </si>
  <si>
    <t>TEMU8483533</t>
  </si>
  <si>
    <t>03/06 - 13:51</t>
  </si>
  <si>
    <t>MEDU6766125</t>
  </si>
  <si>
    <t>Cam. El Noviciado 1107, Lampa</t>
  </si>
  <si>
    <t>UETU6654269</t>
  </si>
  <si>
    <t>02/06 - 18:20</t>
  </si>
  <si>
    <t>ONEU5565840</t>
  </si>
  <si>
    <t>MAGU5542190</t>
  </si>
  <si>
    <t>YMMU7281247</t>
  </si>
  <si>
    <t>CAIU6489966</t>
  </si>
  <si>
    <t>5 tls</t>
  </si>
  <si>
    <t>CGMU5397260</t>
  </si>
  <si>
    <t>TGBU3088393</t>
  </si>
  <si>
    <t>02/06 - 13:18</t>
  </si>
  <si>
    <t>MSDU1529299</t>
  </si>
  <si>
    <t>MSNU1981420</t>
  </si>
  <si>
    <t>TGBU3933371</t>
  </si>
  <si>
    <t>MEDU5750248</t>
  </si>
  <si>
    <t>TRLU8932045</t>
  </si>
  <si>
    <t>MEDU5645474</t>
  </si>
  <si>
    <t>FTAU1911470</t>
  </si>
  <si>
    <t>MSDU1432816</t>
  </si>
  <si>
    <t>MMAU1212800</t>
  </si>
  <si>
    <t>CMAU9807404</t>
  </si>
  <si>
    <t>TCNU654568</t>
  </si>
  <si>
    <t>TEMU6722238</t>
  </si>
  <si>
    <t>FANU1859960</t>
  </si>
  <si>
    <t>WHSU6231596</t>
  </si>
  <si>
    <t>HMMU5414549</t>
  </si>
  <si>
    <t>F5318</t>
  </si>
  <si>
    <t>f5286</t>
  </si>
  <si>
    <t>FCIU6211649</t>
  </si>
  <si>
    <t>f5285</t>
  </si>
  <si>
    <t>fbiu0123024</t>
  </si>
  <si>
    <t>f5319</t>
  </si>
  <si>
    <t>f5349</t>
  </si>
  <si>
    <t>CMAU2561520</t>
  </si>
  <si>
    <t>CMAU9876576</t>
  </si>
  <si>
    <t>CMAU9878563</t>
  </si>
  <si>
    <t>MRSU3089889</t>
  </si>
  <si>
    <t>TCKU6571250</t>
  </si>
  <si>
    <t>CAMILO MARTINEZ</t>
  </si>
  <si>
    <t xml:space="preserve"> AV PRESIDENTE EDUARDO FREI MONTALVA 7050 BODEGA 5 QUILICURA</t>
  </si>
  <si>
    <t>hanseatic placilla</t>
  </si>
  <si>
    <t>TIIU5905418</t>
  </si>
  <si>
    <t>emcetw8655</t>
  </si>
  <si>
    <t>EGSU6122002</t>
  </si>
  <si>
    <t>emcvrc0764</t>
  </si>
  <si>
    <t>EGSU9807350</t>
  </si>
  <si>
    <t>emcvrc0774</t>
  </si>
  <si>
    <t>EGHU9820220</t>
  </si>
  <si>
    <t>emcveb9894</t>
  </si>
  <si>
    <t>TCLU8867254</t>
  </si>
  <si>
    <t>emcveb8544</t>
  </si>
  <si>
    <t>AMFU8847530</t>
  </si>
  <si>
    <t>DRYU9271794</t>
  </si>
  <si>
    <t>TTNU8501917</t>
  </si>
  <si>
    <t>HAMU1705108</t>
  </si>
  <si>
    <t>TEMU7367380</t>
  </si>
  <si>
    <t>ONEU1121620</t>
  </si>
  <si>
    <t>HLBU4001273</t>
  </si>
  <si>
    <t>03/06 - 12:40</t>
  </si>
  <si>
    <t>rampla quedo en cliente</t>
  </si>
  <si>
    <t>TGBU4271665</t>
  </si>
  <si>
    <t>TGBU7891485</t>
  </si>
  <si>
    <t>FCIU4368325</t>
  </si>
  <si>
    <t>03/06 - 18:50</t>
  </si>
  <si>
    <t>TCLU3983457</t>
  </si>
  <si>
    <t>CMAU0851828</t>
  </si>
  <si>
    <t>MAXU1386490</t>
  </si>
  <si>
    <t>FTAU2154427</t>
  </si>
  <si>
    <t>ECMU2769877</t>
  </si>
  <si>
    <t>03/06 - 20:46</t>
  </si>
  <si>
    <t>cañaveral 901, quilicura</t>
  </si>
  <si>
    <t>MEDU1667156</t>
  </si>
  <si>
    <t>FFAU3221332</t>
  </si>
  <si>
    <t>HLBU3769009</t>
  </si>
  <si>
    <t>CSNU7980606</t>
  </si>
  <si>
    <t>ECMU5110630</t>
  </si>
  <si>
    <t>UETU7330602</t>
  </si>
  <si>
    <t>HLBU9841707</t>
  </si>
  <si>
    <t>GESU6277065</t>
  </si>
  <si>
    <t>FCIU6264119</t>
  </si>
  <si>
    <t>CMAU2446043</t>
  </si>
  <si>
    <t>MSDU1524297</t>
  </si>
  <si>
    <t>MSMU1453034</t>
  </si>
  <si>
    <t>MEDU5268278</t>
  </si>
  <si>
    <t>TCLU6883580</t>
  </si>
  <si>
    <t xml:space="preserve">CAMINO AL VOLCAN 11558 SAN JOSE DE MAIPO </t>
  </si>
  <si>
    <t>WHSU6596594</t>
  </si>
  <si>
    <t xml:space="preserve">MEDLOG VALPARAISO  </t>
  </si>
  <si>
    <t>TRHU4128621</t>
  </si>
  <si>
    <t>CMAU7913808</t>
  </si>
  <si>
    <t>TCKU6992820</t>
  </si>
  <si>
    <t>ECMU7085183</t>
  </si>
  <si>
    <t>HLXU8165360</t>
  </si>
  <si>
    <t>HLBU1478616</t>
  </si>
  <si>
    <t>TCKU6078820</t>
  </si>
  <si>
    <t>MRKU7776371</t>
  </si>
  <si>
    <t xml:space="preserve">305893 - 30412 </t>
  </si>
  <si>
    <t>6 bultos 3 de cada despacho</t>
  </si>
  <si>
    <t>WHSU2632902</t>
  </si>
  <si>
    <t>CMAU9876529</t>
  </si>
  <si>
    <t>CMAU9867764</t>
  </si>
  <si>
    <t>CAAU5806019</t>
  </si>
  <si>
    <t>04/06 - 16:24</t>
  </si>
  <si>
    <t xml:space="preserve">MSBU6702840 </t>
  </si>
  <si>
    <t>04/06 - 18:40</t>
  </si>
  <si>
    <t>TEMU1382290</t>
  </si>
  <si>
    <t>04/06 - 17:50</t>
  </si>
  <si>
    <t>CAAU5975235</t>
  </si>
  <si>
    <t xml:space="preserve">FBIU5105738 </t>
  </si>
  <si>
    <t>CGMU5537910</t>
  </si>
  <si>
    <t>CMAU9112829</t>
  </si>
  <si>
    <t>04/06 - 17:01</t>
  </si>
  <si>
    <t>ONEU5137327</t>
  </si>
  <si>
    <t>cndl22160</t>
  </si>
  <si>
    <t>CMAU6625366</t>
  </si>
  <si>
    <t>m3133762</t>
  </si>
  <si>
    <t>MSBU7747876</t>
  </si>
  <si>
    <t>fx45689229</t>
  </si>
  <si>
    <t>SEGU4520798</t>
  </si>
  <si>
    <t>m4599025</t>
  </si>
  <si>
    <t>EGSU1670024</t>
  </si>
  <si>
    <t>emcvdh0244</t>
  </si>
  <si>
    <t>EGSU6600098</t>
  </si>
  <si>
    <t>emcvdc4334</t>
  </si>
  <si>
    <t>EGSU6501840</t>
  </si>
  <si>
    <t>emcveb8594</t>
  </si>
  <si>
    <t>TLLU5011318</t>
  </si>
  <si>
    <t>CGMU5826549</t>
  </si>
  <si>
    <t>TCNU1739449</t>
  </si>
  <si>
    <t>TGHU5116367</t>
  </si>
  <si>
    <t>CGMU6923224</t>
  </si>
  <si>
    <t>04/06 - 17:00</t>
  </si>
  <si>
    <t>JPVZ-10</t>
  </si>
  <si>
    <t>SUDU7465210</t>
  </si>
  <si>
    <t>04/06 - 20:30</t>
  </si>
  <si>
    <t>RAMPLA QUEDO EN CLIENTE</t>
  </si>
  <si>
    <t>XYLU1340320</t>
  </si>
  <si>
    <t>04/06 - 11:20</t>
  </si>
  <si>
    <t>MRKU9245353</t>
  </si>
  <si>
    <t>04/06 - 09:10</t>
  </si>
  <si>
    <t>LDCI2604091</t>
  </si>
  <si>
    <t>EMCU1685745</t>
  </si>
  <si>
    <t>CMAU8882039</t>
  </si>
  <si>
    <t>HASU4119437</t>
  </si>
  <si>
    <t>CIONTOPSA SAI</t>
  </si>
  <si>
    <t>FFAU5286498</t>
  </si>
  <si>
    <t>FDCU0335730</t>
  </si>
  <si>
    <t>04/06 - 20:33</t>
  </si>
  <si>
    <t>FTAU1193305</t>
  </si>
  <si>
    <t>04/05 - 15:00</t>
  </si>
  <si>
    <t>TIIU2178125</t>
  </si>
  <si>
    <t>TGBU5211188</t>
  </si>
  <si>
    <t>SEKU5513442</t>
  </si>
  <si>
    <t>TXGU7861138</t>
  </si>
  <si>
    <t>TEMU0032750</t>
  </si>
  <si>
    <t>TRHU2838809</t>
  </si>
  <si>
    <t>TRHU1194126</t>
  </si>
  <si>
    <t>FCIU3729418</t>
  </si>
  <si>
    <t>TLLU2042146</t>
  </si>
  <si>
    <t>MNBU3934057</t>
  </si>
  <si>
    <t>04/06 - 18:32</t>
  </si>
  <si>
    <t>WHLU5770896</t>
  </si>
  <si>
    <t>GESU6339850</t>
  </si>
  <si>
    <t>TEMU6389256</t>
  </si>
  <si>
    <t>CSGU6606001</t>
  </si>
  <si>
    <t>05/06 - 20:15</t>
  </si>
  <si>
    <t>OOCU6194964</t>
  </si>
  <si>
    <t>05/06 - 20:04</t>
  </si>
  <si>
    <t>HAMU2862837</t>
  </si>
  <si>
    <t>05/06 - 20:20</t>
  </si>
  <si>
    <t>GUSTAVO BRZUELA</t>
  </si>
  <si>
    <t>HLXU 1338118</t>
  </si>
  <si>
    <t>04/06 - 13:00</t>
  </si>
  <si>
    <t>TCLU9540097</t>
  </si>
  <si>
    <t>05/06 - 20:10</t>
  </si>
  <si>
    <t>TCNU1879543</t>
  </si>
  <si>
    <t xml:space="preserve">
CGMU5350278</t>
  </si>
  <si>
    <t>05/06 - 20:30</t>
  </si>
  <si>
    <t>TCLU6345060</t>
  </si>
  <si>
    <t>TRHU4305218</t>
  </si>
  <si>
    <t>BSIU9275264</t>
  </si>
  <si>
    <t>TRIU8885139</t>
  </si>
  <si>
    <t>CMAU0798127</t>
  </si>
  <si>
    <t>LOS ORFEBRES 387, LA REINA REGION METROPOLITANA</t>
  </si>
  <si>
    <t>CAAU2059115</t>
  </si>
  <si>
    <t>MSBU7254078</t>
  </si>
  <si>
    <t>05/06 - 17:10</t>
  </si>
  <si>
    <t>TEMU1485350</t>
  </si>
  <si>
    <t>08/06 - 13:46</t>
  </si>
  <si>
    <t>COMERCIAL GRUPOREVEX</t>
  </si>
  <si>
    <t>BMOU1281521</t>
  </si>
  <si>
    <t>Luis olea 010 Quilicura.</t>
  </si>
  <si>
    <t>TLLU2757453</t>
  </si>
  <si>
    <t>TEMU4542670</t>
  </si>
  <si>
    <t>MMAU1340150</t>
  </si>
  <si>
    <t>MSDU1752255</t>
  </si>
  <si>
    <t>Contacto Yamil Muñoz - Cel. +56992770040</t>
  </si>
  <si>
    <t>Fundo San Ignacio S/N, Molina, Lontue</t>
  </si>
  <si>
    <t>MEDU5323400</t>
  </si>
  <si>
    <t>Contacto Allain Lizana - Cel +56988383772</t>
  </si>
  <si>
    <t>Ruta I-90 Km 18,5, Nancagua</t>
  </si>
  <si>
    <t>MSBU5135320</t>
  </si>
  <si>
    <t>Av. San Ignacio 951 Quilicura</t>
  </si>
  <si>
    <t>MRKU6242200</t>
  </si>
  <si>
    <t>MSNU8194474</t>
  </si>
  <si>
    <t>fj25657916</t>
  </si>
  <si>
    <t>TLLU4953394</t>
  </si>
  <si>
    <t>j0180156</t>
  </si>
  <si>
    <t>TGBU6538998</t>
  </si>
  <si>
    <t>j0183034</t>
  </si>
  <si>
    <t>UETU7860536</t>
  </si>
  <si>
    <t>j0183039</t>
  </si>
  <si>
    <t>GCXU5331600</t>
  </si>
  <si>
    <t>emcetw9385</t>
  </si>
  <si>
    <t>EGHU8431460</t>
  </si>
  <si>
    <t>emcvde9704</t>
  </si>
  <si>
    <t>ONEU1558647</t>
  </si>
  <si>
    <t>cn4271</t>
  </si>
  <si>
    <t>APHU6489528</t>
  </si>
  <si>
    <t>m7975085</t>
  </si>
  <si>
    <t>GAOU7718330</t>
  </si>
  <si>
    <t>fj27474210ca</t>
  </si>
  <si>
    <t>MEDU7267856</t>
  </si>
  <si>
    <t>CMAU6776212</t>
  </si>
  <si>
    <t>MSDU7318800</t>
  </si>
  <si>
    <t>GLDU7352724</t>
  </si>
  <si>
    <t>UETU8509510</t>
  </si>
  <si>
    <t>05/06 - 10:00</t>
  </si>
  <si>
    <t>CONTOSA VALP</t>
  </si>
  <si>
    <t>CMAU0311687</t>
  </si>
  <si>
    <t>CMAU0292397</t>
  </si>
  <si>
    <t>ECMU2846510</t>
  </si>
  <si>
    <t>CARGA LUNES 7 AM</t>
  </si>
  <si>
    <t>CAIU3110678</t>
  </si>
  <si>
    <t>GESU8069287</t>
  </si>
  <si>
    <t>05/06 -18:14</t>
  </si>
  <si>
    <t>WEDU3356750</t>
  </si>
  <si>
    <t>MSNU2053191</t>
  </si>
  <si>
    <t>HLBU1326059</t>
  </si>
  <si>
    <t>HAMU2053663</t>
  </si>
  <si>
    <t>ECMU5278706</t>
  </si>
  <si>
    <t>TGBU6698830</t>
  </si>
  <si>
    <t>MARCELO FLORES HIJO</t>
  </si>
  <si>
    <t>TCLU3980294</t>
  </si>
  <si>
    <t>TCKU2924350</t>
  </si>
  <si>
    <t>GLDU3580984</t>
  </si>
  <si>
    <t>TGHU1326112</t>
  </si>
  <si>
    <t>TLLU2739130</t>
  </si>
  <si>
    <t>LUIS MATTE LARRAIN 1122 PUENTE ALTO</t>
  </si>
  <si>
    <t>306936 - 306937</t>
  </si>
  <si>
    <t>TCNU4431608</t>
  </si>
  <si>
    <t>PCIU9105764</t>
  </si>
  <si>
    <t>TCNU8708500</t>
  </si>
  <si>
    <t>04/06 - 20:52</t>
  </si>
  <si>
    <t>KKFU7996257</t>
  </si>
  <si>
    <t>LOS OLIVOS 1270, PUDAHUEL</t>
  </si>
  <si>
    <t>HLXU8523519</t>
  </si>
  <si>
    <t>HAMU4265297</t>
  </si>
  <si>
    <t>CAAU2849681</t>
  </si>
  <si>
    <t>CGMU6952979</t>
  </si>
  <si>
    <t>TCNU1661865</t>
  </si>
  <si>
    <t>CAAU7784433</t>
  </si>
  <si>
    <t>FCIU6653039</t>
  </si>
  <si>
    <t>08/06 - 17:12</t>
  </si>
  <si>
    <t>OLIVOS 672,Recoleta.</t>
  </si>
  <si>
    <t>CRXU3013210</t>
  </si>
  <si>
    <t>Km 52, Ruta 5, Paine, CL ( Huertos del Valle)</t>
  </si>
  <si>
    <t>MEDU5480815</t>
  </si>
  <si>
    <t>08/06 - 17.00</t>
  </si>
  <si>
    <t>MSBU2695403</t>
  </si>
  <si>
    <t>Contacto Anibal Morales - Cel +56931109492</t>
  </si>
  <si>
    <t>Fundo Lourdes S/N Sector Rauquen, Camino a Corinto, Pencahue</t>
  </si>
  <si>
    <t>MSNU2928919</t>
  </si>
  <si>
    <t>Contacto Yamil Muñoz - Cel. +56 99277 0040</t>
  </si>
  <si>
    <t>WHSU6306150</t>
  </si>
  <si>
    <t>ENNOCONN CHILE SPA</t>
  </si>
  <si>
    <t>HAMU2819466</t>
  </si>
  <si>
    <t>Laguna Sur 9750, Bodega LF001, Los Mares, Pudahuel, Santiago, 7810056</t>
  </si>
  <si>
    <t xml:space="preserve">DYC VALPARAISO </t>
  </si>
  <si>
    <t>HLBU8187130</t>
  </si>
  <si>
    <t>HLBU8025606</t>
  </si>
  <si>
    <t>08/06 - 16:38</t>
  </si>
  <si>
    <t>OOCU7701997</t>
  </si>
  <si>
    <t>09/06 - 16:25</t>
  </si>
  <si>
    <t xml:space="preserve">OOLU0971744 </t>
  </si>
  <si>
    <t>08/06 - 22:18</t>
  </si>
  <si>
    <t>hamu4723050</t>
  </si>
  <si>
    <t>CMAU262667-8</t>
  </si>
  <si>
    <t>LUIS OLEA 010, QUILICURA</t>
  </si>
  <si>
    <t>CMAU316352-0</t>
  </si>
  <si>
    <t>CMAU130532-8</t>
  </si>
  <si>
    <t>CMAU049969-8</t>
  </si>
  <si>
    <t>TRHU357668-4</t>
  </si>
  <si>
    <t>CSNU2651906</t>
  </si>
  <si>
    <t>OOCU5539742</t>
  </si>
  <si>
    <t>09/06 - 11:30</t>
  </si>
  <si>
    <t>EGHU8437598</t>
  </si>
  <si>
    <t>emcetz4335</t>
  </si>
  <si>
    <t>FFAU2112759</t>
  </si>
  <si>
    <t>emcetw9545</t>
  </si>
  <si>
    <t>EGSU6651069</t>
  </si>
  <si>
    <t>EMCVDH8864</t>
  </si>
  <si>
    <t xml:space="preserve">BEAU5393280      </t>
  </si>
  <si>
    <t>MSDU6430740</t>
  </si>
  <si>
    <t>LOS FRESNOS 200, COLINA</t>
  </si>
  <si>
    <t>HLBU3571610</t>
  </si>
  <si>
    <t>06/06 - 11:16</t>
  </si>
  <si>
    <t>CMAU9432864</t>
  </si>
  <si>
    <t>08/06 - 22:01</t>
  </si>
  <si>
    <t>Max Products Spa</t>
  </si>
  <si>
    <t>TLLU5827472</t>
  </si>
  <si>
    <t>Carretera general san Martín 8000, bodega 306, Quilicura</t>
  </si>
  <si>
    <t>TCKU1001194</t>
  </si>
  <si>
    <t>09/06 - 11:16</t>
  </si>
  <si>
    <t>MRKU5892942</t>
  </si>
  <si>
    <t>TIFU1756418</t>
  </si>
  <si>
    <t>msdu1356629</t>
  </si>
  <si>
    <t>msnu3309040</t>
  </si>
  <si>
    <t>hlbu6278159</t>
  </si>
  <si>
    <t>PJTB-99</t>
  </si>
  <si>
    <t>HLBU2432203</t>
  </si>
  <si>
    <t>HLBU9940443</t>
  </si>
  <si>
    <t>CAIU3788541</t>
  </si>
  <si>
    <t>CMAU0435184</t>
  </si>
  <si>
    <t>MRSU9812151</t>
  </si>
  <si>
    <t>PCIU9479147</t>
  </si>
  <si>
    <t>MSMU5193254</t>
  </si>
  <si>
    <t>MRSU3386953</t>
  </si>
  <si>
    <t>CMAU9259316</t>
  </si>
  <si>
    <t>TCNU6177621</t>
  </si>
  <si>
    <t>TGCU0066898</t>
  </si>
  <si>
    <t>SEGU4986111</t>
  </si>
  <si>
    <t>CAAU4147750</t>
  </si>
  <si>
    <t>TTNU8684016</t>
  </si>
  <si>
    <t>09/06 - 14:08</t>
  </si>
  <si>
    <t>Camino Del Cerro 4868 Huechuraba, Santiago</t>
  </si>
  <si>
    <t>CAIU5575587</t>
  </si>
  <si>
    <t>09/06 - 09:50</t>
  </si>
  <si>
    <t>TCLU1212851</t>
  </si>
  <si>
    <t xml:space="preserve">CGMU5565276           </t>
  </si>
  <si>
    <t>09/06 - 17:19</t>
  </si>
  <si>
    <t>CGMU5107210</t>
  </si>
  <si>
    <t>Pedro jorquera 575.</t>
  </si>
  <si>
    <t>HLBU9476693</t>
  </si>
  <si>
    <t>DFSU1489435</t>
  </si>
  <si>
    <t>MEDU6602250</t>
  </si>
  <si>
    <t>CSNU6833196</t>
  </si>
  <si>
    <t>10/06 - 17:48</t>
  </si>
  <si>
    <t>Cordillera 570 , Pudahuel</t>
  </si>
  <si>
    <t xml:space="preserve">AGUNSA </t>
  </si>
  <si>
    <t>FFAU6119371</t>
  </si>
  <si>
    <t>10/06 - 16:00</t>
  </si>
  <si>
    <t>HAMU1563180</t>
  </si>
  <si>
    <t>08/06 - 17:06</t>
  </si>
  <si>
    <t>HLBU2419080</t>
  </si>
  <si>
    <t>08/06 - 20:08</t>
  </si>
  <si>
    <t>TRLU390369-8</t>
  </si>
  <si>
    <t>CMAU207702-7</t>
  </si>
  <si>
    <t>EISU8492503</t>
  </si>
  <si>
    <t>emcetw7705</t>
  </si>
  <si>
    <t>GAOU6350476</t>
  </si>
  <si>
    <t>emcvrl5014</t>
  </si>
  <si>
    <t>CMAU6443633</t>
  </si>
  <si>
    <t>j0197322</t>
  </si>
  <si>
    <t>ECMU7257739</t>
  </si>
  <si>
    <t>j0197347</t>
  </si>
  <si>
    <t>TCNU1180031</t>
  </si>
  <si>
    <t>j0197311</t>
  </si>
  <si>
    <t>BEAU4081184</t>
  </si>
  <si>
    <t>BMOU4897892</t>
  </si>
  <si>
    <t>m3133840</t>
  </si>
  <si>
    <t>sealsfj27474210ca</t>
  </si>
  <si>
    <t>APHU7263690</t>
  </si>
  <si>
    <t>m3133835</t>
  </si>
  <si>
    <t>CMAU9698330</t>
  </si>
  <si>
    <t>m4599033</t>
  </si>
  <si>
    <t>CMAU9277428</t>
  </si>
  <si>
    <t>CXDU2060967</t>
  </si>
  <si>
    <t>MSBU7559903</t>
  </si>
  <si>
    <t>CAUPOLICAN 9900, QUILICURA</t>
  </si>
  <si>
    <t>UETU7762165</t>
  </si>
  <si>
    <t>CAAU7972003</t>
  </si>
  <si>
    <t>09/06 - 12:00</t>
  </si>
  <si>
    <t>TGCU2096340</t>
  </si>
  <si>
    <t>GESU6650820</t>
  </si>
  <si>
    <t>TCLU4298376</t>
  </si>
  <si>
    <t>TRLU8811064</t>
  </si>
  <si>
    <t>CAIU6574604</t>
  </si>
  <si>
    <t>TEMU0204838</t>
  </si>
  <si>
    <t>TEMU3199627</t>
  </si>
  <si>
    <t>TRHU2841037</t>
  </si>
  <si>
    <t>teniente bisson 729 independencia</t>
  </si>
  <si>
    <t>CMAU2220483</t>
  </si>
  <si>
    <t>TRLU9320949</t>
  </si>
  <si>
    <t>DFSU3066406</t>
  </si>
  <si>
    <t>CXDU1195973</t>
  </si>
  <si>
    <t>TCLU7245364</t>
  </si>
  <si>
    <t>TCLU3067773</t>
  </si>
  <si>
    <t>CMAU1178579</t>
  </si>
  <si>
    <t>APZU3944615</t>
  </si>
  <si>
    <t>FCIU6247636</t>
  </si>
  <si>
    <t>HAMU4307900</t>
  </si>
  <si>
    <t>08/06 - 09:56</t>
  </si>
  <si>
    <t>HMMU6195050</t>
  </si>
  <si>
    <t>09/06 - 11:32</t>
  </si>
  <si>
    <t>CAAU6533222</t>
  </si>
  <si>
    <t>GCXU6222271</t>
  </si>
  <si>
    <t>TEMU3458944</t>
  </si>
  <si>
    <t>TGBU4379290</t>
  </si>
  <si>
    <t>juan sanhueza</t>
  </si>
  <si>
    <t>GESU9553110</t>
  </si>
  <si>
    <t>TTNU8625965</t>
  </si>
  <si>
    <t>jaime pinto</t>
  </si>
  <si>
    <t>CAAU4225703</t>
  </si>
  <si>
    <t>GCXU2615120</t>
  </si>
  <si>
    <t>09/06 - 13:12</t>
  </si>
  <si>
    <t>MRKU8017739</t>
  </si>
  <si>
    <t>WHSU5073217</t>
  </si>
  <si>
    <t>10/06 - 18:14</t>
  </si>
  <si>
    <t>FCIU9521652</t>
  </si>
  <si>
    <t>10/06 - 09:07</t>
  </si>
  <si>
    <t>HDMU5597518</t>
  </si>
  <si>
    <t>10/06 - 17:00</t>
  </si>
  <si>
    <t>TCLU3713322</t>
  </si>
  <si>
    <t>08/06 - 14:12</t>
  </si>
  <si>
    <t xml:space="preserve">a la cola </t>
  </si>
  <si>
    <t>CGMU6955319</t>
  </si>
  <si>
    <t>NYKU3603012</t>
  </si>
  <si>
    <t>08/06 - 17:28</t>
  </si>
  <si>
    <t>SEKU1455688</t>
  </si>
  <si>
    <t>Olivo 672, comuna de Recoleta.</t>
  </si>
  <si>
    <t>HMMU5536613</t>
  </si>
  <si>
    <t>Pedro Jorquera</t>
  </si>
  <si>
    <t xml:space="preserve">ONEU9404632 </t>
  </si>
  <si>
    <t>CAIU2830734</t>
  </si>
  <si>
    <t>MAGU5452409</t>
  </si>
  <si>
    <t>Contopsa Valparaiso</t>
  </si>
  <si>
    <t>TCNU5939105</t>
  </si>
  <si>
    <t>11/06 - 09:04</t>
  </si>
  <si>
    <t>OOLU953026-7</t>
  </si>
  <si>
    <t>11/06 - 09:56</t>
  </si>
  <si>
    <t>OOLU9636032</t>
  </si>
  <si>
    <t>11/06 - 10:06</t>
  </si>
  <si>
    <t>TGBU8863826</t>
  </si>
  <si>
    <t>11:06 - 10:40</t>
  </si>
  <si>
    <t>EGHU8431060</t>
  </si>
  <si>
    <t>emcvrl5994</t>
  </si>
  <si>
    <t>MSBU7714424</t>
  </si>
  <si>
    <t>fx45668801ca</t>
  </si>
  <si>
    <t>MSBU7715354</t>
  </si>
  <si>
    <t>sealsfx45668802ca</t>
  </si>
  <si>
    <t>MSBU7713095</t>
  </si>
  <si>
    <t>sealsfx45668890ca</t>
  </si>
  <si>
    <t>EGSU1866655</t>
  </si>
  <si>
    <t>emcvdg1724</t>
  </si>
  <si>
    <t>EGSU6102475</t>
  </si>
  <si>
    <t>emcvec5704</t>
  </si>
  <si>
    <t>GCXU5309398</t>
  </si>
  <si>
    <t>j0183020</t>
  </si>
  <si>
    <t>MSMU4835447</t>
  </si>
  <si>
    <t>sealsfx42325655ca</t>
  </si>
  <si>
    <t>TCKU7906045</t>
  </si>
  <si>
    <t>m7969991</t>
  </si>
  <si>
    <t>CAIU9474846</t>
  </si>
  <si>
    <t>CMAU2622796</t>
  </si>
  <si>
    <t>CMAU2696320</t>
  </si>
  <si>
    <t>MRSU5515833</t>
  </si>
  <si>
    <t>CAJU5024063</t>
  </si>
  <si>
    <t>CAAU9080198</t>
  </si>
  <si>
    <t>CMAU9190101</t>
  </si>
  <si>
    <t>09/06 - 16:09</t>
  </si>
  <si>
    <t>SEKU4334571</t>
  </si>
  <si>
    <t>09/06 - 16:12</t>
  </si>
  <si>
    <t>MSBU5115664</t>
  </si>
  <si>
    <t>10/06 - 18.13</t>
  </si>
  <si>
    <t>TXGU5271868</t>
  </si>
  <si>
    <t>11/06 - 09:20</t>
  </si>
  <si>
    <t>ECMU7324246</t>
  </si>
  <si>
    <t>11/06 - 09:22</t>
  </si>
  <si>
    <t>MSDU1662980</t>
  </si>
  <si>
    <t>FANU3774096</t>
  </si>
  <si>
    <t>FFAU4317357</t>
  </si>
  <si>
    <t>FCIU4727488</t>
  </si>
  <si>
    <t>FBLU0054186</t>
  </si>
  <si>
    <t>TIIU5395422</t>
  </si>
  <si>
    <t>TCLU4424617</t>
  </si>
  <si>
    <t>AMFU3274523</t>
  </si>
  <si>
    <t xml:space="preserve">FUNDO EL TRAPICHE PARCELA 15, TALCA VII </t>
  </si>
  <si>
    <t>CAIU3672422</t>
  </si>
  <si>
    <t>Coronel Alvarado 2497. Independencia</t>
  </si>
  <si>
    <t>TCLU3640890</t>
  </si>
  <si>
    <t>TITU4841556</t>
  </si>
  <si>
    <t>HASU4119313</t>
  </si>
  <si>
    <t>FANU3833687</t>
  </si>
  <si>
    <t>queda cargado</t>
  </si>
  <si>
    <t>FDCU0184063</t>
  </si>
  <si>
    <t>CSNU6198043</t>
  </si>
  <si>
    <t>TLLU4561876</t>
  </si>
  <si>
    <t>CMAU8806173</t>
  </si>
  <si>
    <t>CMAU4977199</t>
  </si>
  <si>
    <t>FFAU3999083</t>
  </si>
  <si>
    <t>FCIU5764486</t>
  </si>
  <si>
    <t>FCIU9588750</t>
  </si>
  <si>
    <t>viña aresti</t>
  </si>
  <si>
    <t>TTNU8294907</t>
  </si>
  <si>
    <t>SZLU9884348</t>
  </si>
  <si>
    <t>MSKU0894610</t>
  </si>
  <si>
    <t>11/06 - 17:00</t>
  </si>
  <si>
    <t>TRHU3208609</t>
  </si>
  <si>
    <t>HLBU2147973</t>
  </si>
  <si>
    <t>TCNU5375005</t>
  </si>
  <si>
    <t>FANU1518789</t>
  </si>
  <si>
    <t>CMAU6413053</t>
  </si>
  <si>
    <t>HLBU9479141</t>
  </si>
  <si>
    <t>parque los maitenes 1332</t>
  </si>
  <si>
    <t>HLBU9874871</t>
  </si>
  <si>
    <t>SEGU9898688</t>
  </si>
  <si>
    <t>DRQ ING Y MONTAJE</t>
  </si>
  <si>
    <t>TCLU4194812</t>
  </si>
  <si>
    <t>Condominio la alborada parcela 14  Batuco comuna de lampa</t>
  </si>
  <si>
    <t>TLLU1621020</t>
  </si>
  <si>
    <t>GCXU2445868</t>
  </si>
  <si>
    <t>11/06 - 17:50</t>
  </si>
  <si>
    <t>YMLU5902819</t>
  </si>
  <si>
    <t>gustavo brizuela</t>
  </si>
  <si>
    <t>OOCU7534884</t>
  </si>
  <si>
    <t>GCXU5458431</t>
  </si>
  <si>
    <t xml:space="preserve">OOCU9270203 </t>
  </si>
  <si>
    <t>MSMU8705992</t>
  </si>
  <si>
    <t>11/06 - 18:34</t>
  </si>
  <si>
    <t xml:space="preserve">bodega H3 en Puerto Madero </t>
  </si>
  <si>
    <t>CMAU4499741</t>
  </si>
  <si>
    <t>m7966049</t>
  </si>
  <si>
    <t>TIIU5524216</t>
  </si>
  <si>
    <t>m9393898</t>
  </si>
  <si>
    <t>TXGU8287472</t>
  </si>
  <si>
    <t>m9393888</t>
  </si>
  <si>
    <t>TCNU2547163</t>
  </si>
  <si>
    <t>seals m7975538ca</t>
  </si>
  <si>
    <t>CMAU5523858</t>
  </si>
  <si>
    <t>j0173084</t>
  </si>
  <si>
    <t>CMAU7401967</t>
  </si>
  <si>
    <t>j0173082</t>
  </si>
  <si>
    <t>EGHU8341217</t>
  </si>
  <si>
    <t>emcvdd6274</t>
  </si>
  <si>
    <t>EGHU9410729</t>
  </si>
  <si>
    <t>emcvd4324</t>
  </si>
  <si>
    <t>CAAU9815507</t>
  </si>
  <si>
    <t>MSKU0851557</t>
  </si>
  <si>
    <t>carga mañana</t>
  </si>
  <si>
    <t>KING DA</t>
  </si>
  <si>
    <t>HAMU3596259</t>
  </si>
  <si>
    <t>CRNEL. AGUSTIN LOPEZ DE ALCAZAR 327, SANTIAGO CENTRO</t>
  </si>
  <si>
    <t>EGHU9748613</t>
  </si>
  <si>
    <t>EGHU9786589</t>
  </si>
  <si>
    <t>EGSU6573201</t>
  </si>
  <si>
    <t>HPCU4889817</t>
  </si>
  <si>
    <t>EGSU9519483</t>
  </si>
  <si>
    <t>EMCU1816640</t>
  </si>
  <si>
    <t>EGSU1476370</t>
  </si>
  <si>
    <t>EGSU6110233</t>
  </si>
  <si>
    <t>EITU9535389</t>
  </si>
  <si>
    <t>EISU8337765</t>
  </si>
  <si>
    <t>CAAU4067172</t>
  </si>
  <si>
    <t>EMCU8595725</t>
  </si>
  <si>
    <t>AGUNS VALP</t>
  </si>
  <si>
    <t>FFAU2072281</t>
  </si>
  <si>
    <t>FBLU0056717</t>
  </si>
  <si>
    <t>TCNU1443713</t>
  </si>
  <si>
    <t>MSCU5310319</t>
  </si>
  <si>
    <t>CMAU6655930</t>
  </si>
  <si>
    <t>WHSU8726022</t>
  </si>
  <si>
    <t>CAAU4235804</t>
  </si>
  <si>
    <t>sebastian cueto</t>
  </si>
  <si>
    <t>HLBU3810798</t>
  </si>
  <si>
    <t>11/06 - 09:42</t>
  </si>
  <si>
    <t>rampla corta</t>
  </si>
  <si>
    <t>Janequeo 6153, Cerro Navia</t>
  </si>
  <si>
    <t>FCIU4676760</t>
  </si>
  <si>
    <t>CXDU2119582</t>
  </si>
  <si>
    <t>CMAU6597921</t>
  </si>
  <si>
    <t>cristian araya</t>
  </si>
  <si>
    <t>TCNU3161529</t>
  </si>
  <si>
    <t>CSLU1554972</t>
  </si>
  <si>
    <t>12/06 - 14:00</t>
  </si>
  <si>
    <t xml:space="preserve">A LA COLA </t>
  </si>
  <si>
    <t>DFSU1190887</t>
  </si>
  <si>
    <t>FCIU2677500</t>
  </si>
  <si>
    <t>PCIU6106216</t>
  </si>
  <si>
    <t>BSIU2530692</t>
  </si>
  <si>
    <t>TCKU7423284</t>
  </si>
  <si>
    <t>13/06 - 10:38</t>
  </si>
  <si>
    <t xml:space="preserve">calera de tango paradero 9 sin número </t>
  </si>
  <si>
    <t>MSKU9887340</t>
  </si>
  <si>
    <t>13/06 - 10:46</t>
  </si>
  <si>
    <t xml:space="preserve">TRLU7651974 </t>
  </si>
  <si>
    <t>UETU6948880</t>
  </si>
  <si>
    <t>MRKU5934502</t>
  </si>
  <si>
    <t>12/06 - 12:00</t>
  </si>
  <si>
    <t>SEGU5774523</t>
  </si>
  <si>
    <t>SEGU5329507</t>
  </si>
  <si>
    <t>CAAU9927600</t>
  </si>
  <si>
    <t>EMCU1738423</t>
  </si>
  <si>
    <t>EITU9610250</t>
  </si>
  <si>
    <t>FCIU7500800</t>
  </si>
  <si>
    <t>EGSU9609592</t>
  </si>
  <si>
    <t>EGSU1670786</t>
  </si>
  <si>
    <t>EGSU1898570</t>
  </si>
  <si>
    <t>GAOU6260460</t>
  </si>
  <si>
    <t>EGSU1905474</t>
  </si>
  <si>
    <t>CAAU7991786</t>
  </si>
  <si>
    <t>EGSU1091974</t>
  </si>
  <si>
    <t>EGSU1905427</t>
  </si>
  <si>
    <t>EGSU1132097</t>
  </si>
  <si>
    <t>EGSU1480106</t>
  </si>
  <si>
    <t>EGSU6215316</t>
  </si>
  <si>
    <t>EGSU6247015</t>
  </si>
  <si>
    <t>EGSU6491253</t>
  </si>
  <si>
    <t>EITU1582300</t>
  </si>
  <si>
    <t>EITU9348074</t>
  </si>
  <si>
    <t>EMCU0038913</t>
  </si>
  <si>
    <t>TXGU8339597</t>
  </si>
  <si>
    <t>EITU9629092</t>
  </si>
  <si>
    <t>EMCU8721567</t>
  </si>
  <si>
    <t>EITU9607196</t>
  </si>
  <si>
    <t>MAGU5280418</t>
  </si>
  <si>
    <t>EITU9649864</t>
  </si>
  <si>
    <t>EITU9771194</t>
  </si>
  <si>
    <t>EMCU0037460</t>
  </si>
  <si>
    <t>EGSU6508994</t>
  </si>
  <si>
    <t>EITU9625076</t>
  </si>
  <si>
    <t>EGSU1191187</t>
  </si>
  <si>
    <t>HMMU5442812</t>
  </si>
  <si>
    <t xml:space="preserve">SITRANS CURAUMA </t>
  </si>
  <si>
    <t>CAAU8600021</t>
  </si>
  <si>
    <t>CGMU7030170</t>
  </si>
  <si>
    <t>TTNU8032960</t>
  </si>
  <si>
    <t>CXRU1362360</t>
  </si>
  <si>
    <t>SZLU9440976</t>
  </si>
  <si>
    <t>FBIU5841298</t>
  </si>
  <si>
    <t>APZU3749373</t>
  </si>
  <si>
    <t>COLUMBO</t>
  </si>
  <si>
    <t>EL ESTERO</t>
  </si>
  <si>
    <t>TCLU7448720</t>
  </si>
  <si>
    <t>SAN IGNACIO</t>
  </si>
  <si>
    <t>FFAU4279874</t>
  </si>
  <si>
    <t>En Camino la vara 3310, San bernardo</t>
  </si>
  <si>
    <t>MEDLOG VAP</t>
  </si>
  <si>
    <t>FFAU5515315</t>
  </si>
  <si>
    <t>CXDU177765-5</t>
  </si>
  <si>
    <t>12/06 - 09:18</t>
  </si>
  <si>
    <t>UETU581803-3</t>
  </si>
  <si>
    <t>12/06 - 13.22</t>
  </si>
  <si>
    <t>HLBU249323-5</t>
  </si>
  <si>
    <t>12/06 - 12:55</t>
  </si>
  <si>
    <t>EITU1747226</t>
  </si>
  <si>
    <t>emcetw9915</t>
  </si>
  <si>
    <t>EGSU9269620</t>
  </si>
  <si>
    <t>emcvdq0224</t>
  </si>
  <si>
    <t>MSBU7746144</t>
  </si>
  <si>
    <t>fx4568889ca</t>
  </si>
  <si>
    <t>TIIU4511338</t>
  </si>
  <si>
    <t>emcvdq1504</t>
  </si>
  <si>
    <t>TXGU6697502</t>
  </si>
  <si>
    <t>emcvec1904</t>
  </si>
  <si>
    <t>ONEU5980706</t>
  </si>
  <si>
    <t>sealscndl23224ca</t>
  </si>
  <si>
    <t>NYKU4913938</t>
  </si>
  <si>
    <t>sealscndl22057ca</t>
  </si>
  <si>
    <t>MSMU8700310</t>
  </si>
  <si>
    <t>TCNU7953442</t>
  </si>
  <si>
    <t>CAAU8178955</t>
  </si>
  <si>
    <t>TRHU8414475</t>
  </si>
  <si>
    <t>12/06 - 13:00</t>
  </si>
  <si>
    <t>TLLU3620104</t>
  </si>
  <si>
    <t>15/06 - 16:00</t>
  </si>
  <si>
    <t>MSDU8569919</t>
  </si>
  <si>
    <t>MEDU7758947</t>
  </si>
  <si>
    <t>MSMU4289290</t>
  </si>
  <si>
    <t>MSNU5468859</t>
  </si>
  <si>
    <t>MSNU8670713</t>
  </si>
  <si>
    <t>TCLU4908587</t>
  </si>
  <si>
    <t>FANU3417843</t>
  </si>
  <si>
    <t>11/06 - 16:06</t>
  </si>
  <si>
    <t>CAAU5690206</t>
  </si>
  <si>
    <t>HLBU3245932</t>
  </si>
  <si>
    <t>OOCU0946534</t>
  </si>
  <si>
    <t>12/06 - 11:30</t>
  </si>
  <si>
    <t>MRSU9544249</t>
  </si>
  <si>
    <t>12/06 - 20:34</t>
  </si>
  <si>
    <t>WHSU8227912</t>
  </si>
  <si>
    <t>WHSU8481510</t>
  </si>
  <si>
    <t>TCKU3152081</t>
  </si>
  <si>
    <t>CMAU0675457</t>
  </si>
  <si>
    <t>CAIU6333090</t>
  </si>
  <si>
    <t>TRHU1382864</t>
  </si>
  <si>
    <t>SEGU3216081</t>
  </si>
  <si>
    <t>CMAU1992944</t>
  </si>
  <si>
    <t>TCLU6767220</t>
  </si>
  <si>
    <t>MRKU5477978</t>
  </si>
  <si>
    <t>TCKU6780570</t>
  </si>
  <si>
    <t>CAAU9416195</t>
  </si>
  <si>
    <t>HLBU2197110</t>
  </si>
  <si>
    <t>CGMU6958703</t>
  </si>
  <si>
    <t>CMAU8817060</t>
  </si>
  <si>
    <t>MAXU1377610</t>
  </si>
  <si>
    <t>DYC LA</t>
  </si>
  <si>
    <t>MRSU8655973</t>
  </si>
  <si>
    <t>MSKU9539920</t>
  </si>
  <si>
    <t>TTNU8632814</t>
  </si>
  <si>
    <t xml:space="preserve">SEGU9159836 </t>
  </si>
  <si>
    <t>TTNU8009804</t>
  </si>
  <si>
    <t>CMAU0631417</t>
  </si>
  <si>
    <t>TGBU2574261</t>
  </si>
  <si>
    <t>CMAU4549478</t>
  </si>
  <si>
    <t>BEAU4132173</t>
  </si>
  <si>
    <t>BSIU8221772</t>
  </si>
  <si>
    <t>CGMU6992858</t>
  </si>
  <si>
    <t>GLDU3585190</t>
  </si>
  <si>
    <t>TEMU5310555</t>
  </si>
  <si>
    <t>TEMU4842002</t>
  </si>
  <si>
    <t>ECMU2044448</t>
  </si>
  <si>
    <t>TLLU2109050</t>
  </si>
  <si>
    <t>DFSU2186500</t>
  </si>
  <si>
    <t>APZU3435290</t>
  </si>
  <si>
    <t>GESU1422767</t>
  </si>
  <si>
    <t>ECMU1681842</t>
  </si>
  <si>
    <t>CAAU7414254</t>
  </si>
  <si>
    <t>MRSU8760547</t>
  </si>
  <si>
    <t>FANU3812200</t>
  </si>
  <si>
    <t>HLBU4162719</t>
  </si>
  <si>
    <t>UETU7351740</t>
  </si>
  <si>
    <t>BSIU8560945</t>
  </si>
  <si>
    <t>CAIU4285773</t>
  </si>
  <si>
    <t>PCIU141530-0</t>
  </si>
  <si>
    <t>CGMU5343622</t>
  </si>
  <si>
    <t>TTNU8102943</t>
  </si>
  <si>
    <t>GESU1384878</t>
  </si>
  <si>
    <t>TLLU2771765</t>
  </si>
  <si>
    <t>MAXU1358878</t>
  </si>
  <si>
    <t>TRHU3680702</t>
  </si>
  <si>
    <t>FEXP 1250</t>
  </si>
  <si>
    <t>BOD.ITALZIP - AV. BOULEVARD AEROPUERTO NORTE 9627 ENEA PUDAHUEL</t>
  </si>
  <si>
    <t>GAOU6561355</t>
  </si>
  <si>
    <t>OOCU9673385</t>
  </si>
  <si>
    <t>GESU6615711</t>
  </si>
  <si>
    <t>TCNU3070584</t>
  </si>
  <si>
    <t>CGMU6950750</t>
  </si>
  <si>
    <t>F5389</t>
  </si>
  <si>
    <t>F5390</t>
  </si>
  <si>
    <t>SEGU2050519</t>
  </si>
  <si>
    <t>TCLU7446076</t>
  </si>
  <si>
    <t>CSNU6403256</t>
  </si>
  <si>
    <t>UACU5689292</t>
  </si>
  <si>
    <t>FFAU6014175</t>
  </si>
  <si>
    <t>CGMU6920610</t>
  </si>
  <si>
    <t>TGCU0035264</t>
  </si>
  <si>
    <t>(Varios elementos)</t>
  </si>
  <si>
    <t>MED</t>
  </si>
  <si>
    <t>PATENTE</t>
  </si>
  <si>
    <t>HR CLIENTE</t>
  </si>
  <si>
    <t>HR Entrega</t>
  </si>
  <si>
    <t>HR Salida</t>
  </si>
  <si>
    <t>(en blanco)</t>
  </si>
  <si>
    <t>SIGLA</t>
  </si>
  <si>
    <t>DIM.</t>
  </si>
  <si>
    <t>UBICACIÓN</t>
  </si>
  <si>
    <t>HORA CLIENTE</t>
  </si>
  <si>
    <t>CHOFER ENTREGA</t>
  </si>
  <si>
    <t>Telefono</t>
  </si>
  <si>
    <t>PATENTE CAMION / RAMPLA</t>
  </si>
  <si>
    <t>BODEGA CLIENTE</t>
  </si>
  <si>
    <t>MGA GLOBAL PARTS SPA</t>
  </si>
  <si>
    <t>IMP. EXP.  Y DISTRIB. ENTORNO LTDA</t>
  </si>
  <si>
    <t>20 OT</t>
  </si>
  <si>
    <t>COMERCIAL MEDPHOTO SPA</t>
  </si>
  <si>
    <t>SINDAL SPA</t>
  </si>
  <si>
    <t>AGENCIA DE ADUANAS FRANCISCO PARDO Y COMPANIA LIM</t>
  </si>
  <si>
    <t>ISO 40</t>
  </si>
  <si>
    <t>SERVICIOS LOGISTICOS PAULINA ANDREA GONZALEZ FUENT</t>
  </si>
  <si>
    <t>TRANSPORTES PABLO PAVEZ SPA</t>
  </si>
  <si>
    <t>AVES, MASCOTAS Y PRODUCTOS AFINES LUIS MAURICIO VA</t>
  </si>
  <si>
    <t>V SUPPLIES SPA</t>
  </si>
  <si>
    <t>COMERCIALIZADORA AGROINDUSTRIAL Y AUTOMOTRIZ MORVA</t>
  </si>
  <si>
    <t>IMPORTADORA Y ARRENDADORA DE MAQUINARIAS LTDA</t>
  </si>
  <si>
    <t>GECON SPA</t>
  </si>
  <si>
    <t>INNOVEX SPA</t>
  </si>
  <si>
    <t>DYNO NOBEL EXPLOSIVOS CHILE LTDA</t>
  </si>
  <si>
    <t>COMERCIAL Y SERVICIOS VERNE SPA</t>
  </si>
  <si>
    <t>COMERCIAL PIREOS LTDA</t>
  </si>
  <si>
    <t>TRAILER LOGISTICS SPA</t>
  </si>
  <si>
    <t>LXCB-60</t>
  </si>
  <si>
    <t>HYDROCAR CHILE S.A.</t>
  </si>
  <si>
    <t>GOLDEN SOLUTIONS SPA</t>
  </si>
  <si>
    <t>EAGLEBURGMANN SELLADOS INDUSTRIALES AGENCIA EN CH</t>
  </si>
  <si>
    <t>GZSD-82</t>
  </si>
  <si>
    <t>SERVICIOS E INSUMOS FITTEX S.A.</t>
  </si>
  <si>
    <t>COMERCIALIZADORA PRODIGITAL SPA</t>
  </si>
  <si>
    <t>TERCOP SPA</t>
  </si>
  <si>
    <t>ENDRESS + HAUSER CHILE LTDA.</t>
  </si>
  <si>
    <t>NOMADE SPA</t>
  </si>
  <si>
    <t>COMERCIAL CHILEACTIVO LTDA</t>
  </si>
  <si>
    <t>FAIVELEY TRANSPORT CHILE S.P.A.</t>
  </si>
  <si>
    <t>RUPOLYS CHILE SPA</t>
  </si>
  <si>
    <t>SOC.DE TRANSPY GESTION LOGISTICA FERNANDEZ LTDA</t>
  </si>
  <si>
    <t>INGENIERIA PROYECTOS Y COMPONENTES INDUSTRIALES D</t>
  </si>
  <si>
    <t>GRYLAN S.A</t>
  </si>
  <si>
    <t>SOCIEDAD COMERCIAL BOBERCK LTDA.</t>
  </si>
  <si>
    <t>SEG.ELECTRONICA GABRIEL TENORIO E.I.R.L.</t>
  </si>
  <si>
    <t>MUEBLES PRO DISENO LTDA</t>
  </si>
  <si>
    <t>CUPON CLUB SPA</t>
  </si>
  <si>
    <t>LDA SPA</t>
  </si>
  <si>
    <t>COMEXINTE SPA</t>
  </si>
  <si>
    <t>COMPLEJO INDUSTRIAL MOLYNOR S.A.</t>
  </si>
  <si>
    <t>IMPORTADORA PORTVEXA SPA</t>
  </si>
  <si>
    <t>HOSPITALIA PRODUCTOS MEDICOS L</t>
  </si>
  <si>
    <t>HIDROCOMP SPA</t>
  </si>
  <si>
    <t>GRUPO POTENZA SPA</t>
  </si>
  <si>
    <t>CG AUTOMOTRIZ SPA</t>
  </si>
  <si>
    <t>SOCIEDAD COMERCIAL CASTRO BURNIER SPA</t>
  </si>
  <si>
    <t>ALIMENTOS Y CECINAS KASSEL S A</t>
  </si>
  <si>
    <t>DANYMAR SPA</t>
  </si>
  <si>
    <t>VALLEY RUBBER (CHILE) SPA</t>
  </si>
  <si>
    <t>SOUTH CRANES LTDA</t>
  </si>
  <si>
    <t>SATI SERVICIOS LTDA</t>
  </si>
  <si>
    <t>HEAVEN &amp; HELL ELIQUID SPA</t>
  </si>
  <si>
    <t>INGENIERIA Y SERVICIOS RMC LTDA</t>
  </si>
  <si>
    <t>FRYK SPA</t>
  </si>
  <si>
    <t>TECNICA HIDRAULICA LTDA</t>
  </si>
  <si>
    <t>ESTRATEGIA FREIGHT FORWARDER LTDA</t>
  </si>
  <si>
    <t>SIBAN PEOSA CHILE SPA</t>
  </si>
  <si>
    <t>APL LOGISTICS CHILE FREIGHT FORWARDERS LTDA.</t>
  </si>
  <si>
    <t>AUTOMOTORA E INVERSIONES LA DEHESA LTDA</t>
  </si>
  <si>
    <t>DEEP TREKKER SPA</t>
  </si>
  <si>
    <t>ABC S.A.</t>
  </si>
  <si>
    <t>DPL GROUT CONSTRUCCIONES SPA</t>
  </si>
  <si>
    <t>VOLANTINES FENIX SPA</t>
  </si>
  <si>
    <t>ALMACEN CERVECERO SPA.</t>
  </si>
  <si>
    <t>TRANSPORTES SAN EXPEDITO LTDA</t>
  </si>
  <si>
    <t>M C GARCIA IMPORTACIONES Y EXPORTACIONES LTDA</t>
  </si>
  <si>
    <t>CUÑADO INTERCONTINENTAL S.A.</t>
  </si>
  <si>
    <t>UNITED SISTEMA DE TUBERIAS SPA</t>
  </si>
  <si>
    <t>ORTOPROTEC Y COMPANIA LTDA</t>
  </si>
  <si>
    <t>EXPORTADORA LINARES SPA</t>
  </si>
  <si>
    <t>ALGORITMOS Y MEDICIONES AMBIENTALES SPA</t>
  </si>
  <si>
    <t>SOCIEDAD SUR EXTREMO SPA</t>
  </si>
  <si>
    <t>SOCIEDAD COMERCIAL OD RETAILER LTDA.</t>
  </si>
  <si>
    <t>INVERSIONES AQSA LTDA</t>
  </si>
  <si>
    <t>ISTC DE CHILE S.A.</t>
  </si>
  <si>
    <t>DIANA FOOD CHILE SPA</t>
  </si>
  <si>
    <t>KING ELECTRONICS ECOMMERCE INTERCULTURAL LTDA</t>
  </si>
  <si>
    <t>FARMACEUTICA HOCHSTETTER MERY LTDA</t>
  </si>
  <si>
    <t>SOCIEDAD SAEZ VIDAL Y COMPANIA LTDA</t>
  </si>
  <si>
    <t>DIETHELM SPA</t>
  </si>
  <si>
    <t>MJM SPA</t>
  </si>
  <si>
    <t>JUNGHEINRICH RENTALIFT SPA</t>
  </si>
  <si>
    <t>RENTAL LOGISTICA CHILE SPA</t>
  </si>
  <si>
    <t>COMERCIALIZADORA FERNORTE INDUSTRIAL LTDA</t>
  </si>
  <si>
    <t>COMERCIALIZADORA GARACE SPA</t>
  </si>
  <si>
    <t>DURGESH KHATRI</t>
  </si>
  <si>
    <t>RODRIGO ANTONIO BRICEÑO MEDINA TELECOMUNICACIONES</t>
  </si>
  <si>
    <t>DUALTRON SPA</t>
  </si>
  <si>
    <t>COMERCIALIZADORA ESSENZIA SPA</t>
  </si>
  <si>
    <t>KLUBER LUBRICATION CHILE LTDA</t>
  </si>
  <si>
    <t>COMERCIALIZADORA Y DISTRIBUIDORA HARRY MAQUINARIAS</t>
  </si>
  <si>
    <t>COMERC.DE POLIETILENO CABRERA Y BYWATERS LTDA</t>
  </si>
  <si>
    <t>COMERCIAL MERKAO SPA</t>
  </si>
  <si>
    <t>SOC DE TRANSPORTES Y COMERC TOP CARGO CHILE LTDA</t>
  </si>
  <si>
    <t>EQUIPOS DE RIEGO SPA</t>
  </si>
  <si>
    <t>ITM SPA</t>
  </si>
  <si>
    <t>STAHL PRO INDUSTRIAL LTDA</t>
  </si>
  <si>
    <t>PORTLAND CHILE SPA</t>
  </si>
  <si>
    <t>SERVICIOS AUTOMOTORES E INDUSTRIALES LTDA</t>
  </si>
  <si>
    <t>SOCIEDAD BETON DECKEN SPA</t>
  </si>
  <si>
    <t>COMERCIALIZADORA ANDES CHILE LTDA</t>
  </si>
  <si>
    <t>RENTAL LICMAN S.A.</t>
  </si>
  <si>
    <t>PAUVIC TECH CHILE SPA</t>
  </si>
  <si>
    <t>MIRAI RAMEN SPA</t>
  </si>
  <si>
    <t>INDUSTRIA YKK CHILE LTDA</t>
  </si>
  <si>
    <t>ALMAR WATER SERVICIOS CHILE SPA</t>
  </si>
  <si>
    <t>MAGENTA</t>
  </si>
  <si>
    <t>VICTOR CRISTIAN MARIN</t>
  </si>
  <si>
    <t>Doña Blanca</t>
  </si>
  <si>
    <t>QBOX MODULAR SPA</t>
  </si>
  <si>
    <t>COMERCIAL SCL LOGISTICS</t>
  </si>
  <si>
    <t>JUEGOS DE MESA</t>
  </si>
  <si>
    <t>GARCIA, LLORENTE, LEIVA</t>
  </si>
  <si>
    <t>IMP Y COM ESPACIO DEPORTIVO</t>
  </si>
  <si>
    <t>AUTO 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</si>
</sst>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8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wrapText="1"/>
    </xf>
    <xf numFmtId="14" fontId="0" fillId="0" borderId="0" xfId="0" applyNumberFormat="1"/>
    <xf numFmtId="164" fontId="0" fillId="0" borderId="0" xfId="0" applyNumberFormat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4" fontId="1" fillId="2" borderId="3" xfId="0" applyNumberFormat="1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164" fontId="1" fillId="2" borderId="4" xfId="0" applyNumberFormat="1" applyFont="1" applyFill="1" applyBorder="1" applyAlignment="1">
      <alignment wrapText="1"/>
    </xf>
    <xf numFmtId="14" fontId="1" fillId="2" borderId="4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1" fillId="2" borderId="3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shrinkToFit="1"/>
    </xf>
    <xf numFmtId="0" fontId="0" fillId="0" borderId="0" xfId="0" applyAlignment="1">
      <alignment shrinkToFit="1"/>
    </xf>
    <xf numFmtId="0" fontId="1" fillId="2" borderId="3" xfId="0" applyFont="1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3" fillId="0" borderId="0" xfId="0" applyFont="1"/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2" fontId="1" fillId="2" borderId="4" xfId="0" applyNumberFormat="1" applyFont="1" applyFill="1" applyBorder="1" applyAlignment="1">
      <alignment wrapText="1"/>
    </xf>
    <xf numFmtId="2" fontId="0" fillId="0" borderId="0" xfId="0" applyNumberForma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7" xfId="0" applyBorder="1"/>
    <xf numFmtId="0" fontId="0" fillId="3" borderId="8" xfId="0" applyFill="1" applyBorder="1"/>
    <xf numFmtId="0" fontId="1" fillId="2" borderId="4" xfId="0" applyFont="1" applyFill="1" applyBorder="1" applyAlignment="1">
      <alignment shrinkToFit="1"/>
    </xf>
    <xf numFmtId="0" fontId="4" fillId="0" borderId="0" xfId="1" applyNumberFormat="1" applyAlignment="1">
      <alignment shrinkToFit="1"/>
    </xf>
    <xf numFmtId="0" fontId="0" fillId="0" borderId="0" xfId="0" pivotButton="1"/>
    <xf numFmtId="21" fontId="0" fillId="0" borderId="0" xfId="0" applyNumberFormat="1"/>
    <xf numFmtId="14" fontId="1" fillId="2" borderId="3" xfId="0" applyNumberFormat="1" applyFont="1" applyFill="1" applyBorder="1" applyAlignment="1">
      <alignment horizontal="center" wrapText="1"/>
    </xf>
    <xf numFmtId="0" fontId="4" fillId="0" borderId="0" xfId="1" applyNumberFormat="1" applyAlignment="1">
      <alignment wrapText="1"/>
    </xf>
    <xf numFmtId="0" fontId="2" fillId="0" borderId="0" xfId="0" applyFont="1" applyAlignment="1">
      <alignment wrapText="1"/>
    </xf>
    <xf numFmtId="2" fontId="0" fillId="0" borderId="0" xfId="0" applyNumberFormat="1" applyAlignment="1">
      <alignment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2" applyAlignment="1">
      <alignment shrinkToFit="1"/>
    </xf>
    <xf numFmtId="0" fontId="2" fillId="0" borderId="0" xfId="2" applyNumberFormat="1" applyFont="1" applyAlignment="1">
      <alignment wrapText="1"/>
    </xf>
    <xf numFmtId="0" fontId="4" fillId="0" borderId="0" xfId="2" applyAlignment="1">
      <alignment wrapText="1"/>
    </xf>
    <xf numFmtId="0" fontId="4" fillId="0" borderId="0" xfId="2" applyNumberFormat="1" applyAlignment="1">
      <alignment shrinkToFit="1"/>
    </xf>
    <xf numFmtId="0" fontId="4" fillId="0" borderId="0" xfId="2" applyNumberFormat="1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 wrapText="1"/>
    </xf>
    <xf numFmtId="164" fontId="0" fillId="0" borderId="0" xfId="0" applyNumberFormat="1" applyFont="1" applyAlignment="1">
      <alignment wrapText="1"/>
    </xf>
    <xf numFmtId="14" fontId="0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  <xf numFmtId="2" fontId="0" fillId="0" borderId="0" xfId="0" applyNumberFormat="1" applyFont="1" applyAlignment="1">
      <alignment wrapText="1"/>
    </xf>
    <xf numFmtId="0" fontId="4" fillId="0" borderId="0" xfId="2" applyNumberFormat="1" applyFont="1" applyAlignment="1">
      <alignment shrinkToFit="1"/>
    </xf>
    <xf numFmtId="0" fontId="7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44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79B2A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5693E4"/>
        </patternFill>
      </fill>
    </dxf>
    <dxf>
      <fill>
        <patternFill>
          <bgColor rgb="FF5693E4"/>
        </patternFill>
      </fill>
    </dxf>
    <dxf>
      <fill>
        <patternFill>
          <bgColor rgb="FFFF5050"/>
        </patternFill>
      </fill>
    </dxf>
    <dxf>
      <fill>
        <patternFill>
          <bgColor rgb="FF66FF66"/>
        </patternFill>
      </fill>
    </dxf>
    <dxf>
      <fill>
        <patternFill>
          <bgColor rgb="FFFF9900"/>
        </patternFill>
      </fill>
    </dxf>
    <dxf>
      <fill>
        <patternFill>
          <bgColor rgb="FF66FF66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7FF99C"/>
        </patternFill>
      </fill>
    </dxf>
    <dxf>
      <fill>
        <patternFill>
          <bgColor rgb="FFFF66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</font>
      <numFmt numFmtId="0" formatCode="General"/>
      <alignment horizontal="general" vertical="bottom" textRotation="0" wrapText="0" indent="0" justifyLastLine="0" shrinkToFit="1" readingOrder="0"/>
    </dxf>
    <dxf>
      <alignment horizontal="general" vertical="bottom" textRotation="0" wrapText="1" indent="0" justifyLastLine="0" shrinkToFit="0" readingOrder="0"/>
    </dxf>
    <dxf>
      <font>
        <b val="0"/>
        <i val="0"/>
      </font>
      <numFmt numFmtId="2" formatCode="0.00"/>
      <alignment vertical="bottom" textRotation="0" wrapText="1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</font>
      <numFmt numFmtId="0" formatCode="General"/>
      <alignment vertical="bottom" textRotation="0" wrapText="1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</font>
      <numFmt numFmtId="0" formatCode="General"/>
      <alignment vertical="bottom" textRotation="0" wrapText="1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</font>
      <numFmt numFmtId="0" formatCode="General"/>
      <alignment vertical="bottom" textRotation="0" wrapText="1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</font>
      <numFmt numFmtId="0" formatCode="General"/>
      <alignment vertical="bottom" textRotation="0" wrapText="1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</font>
      <numFmt numFmtId="0" formatCode="General"/>
      <alignment vertical="bottom" textRotation="0" wrapText="1" justifyLastLine="0" shrinkToFit="0" readingOrder="0"/>
    </dxf>
    <dxf>
      <numFmt numFmtId="165" formatCode="dd/mm/yyyy"/>
      <alignment horizontal="general" vertical="bottom" textRotation="0" wrapText="1" indent="0" justifyLastLine="0" shrinkToFit="0" readingOrder="0"/>
    </dxf>
    <dxf>
      <font>
        <b val="0"/>
        <i val="0"/>
      </font>
      <numFmt numFmtId="165" formatCode="dd/mm/yyyy"/>
      <alignment vertical="bottom" textRotation="0" wrapText="1" justifyLastLine="0" shrinkToFit="0" readingOrder="0"/>
    </dxf>
    <dxf>
      <numFmt numFmtId="164" formatCode="[$-F400]h:mm:ss\ AM/PM"/>
      <alignment horizontal="general" vertical="bottom" textRotation="0" wrapText="1" indent="0" justifyLastLine="0" shrinkToFit="0" readingOrder="0"/>
    </dxf>
    <dxf>
      <numFmt numFmtId="164" formatCode="[$-F400]h:mm:ss\ AM/PM"/>
      <alignment horizontal="general" vertical="bottom" textRotation="0" wrapText="1" indent="0" justifyLastLine="0" shrinkToFit="0" readingOrder="0"/>
    </dxf>
    <dxf>
      <numFmt numFmtId="164" formatCode="[$-F400]h:mm:ss\ AM/PM"/>
      <alignment horizontal="general" vertical="bottom" textRotation="0" wrapText="1" indent="0" justifyLastLine="0" shrinkToFit="0" readingOrder="0"/>
    </dxf>
    <dxf>
      <font>
        <b val="0"/>
        <i val="0"/>
      </font>
      <numFmt numFmtId="164" formatCode="[$-F400]h:mm:ss\ AM/PM"/>
      <alignment vertical="bottom"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</font>
      <alignment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numFmt numFmtId="164" formatCode="[$-F400]h:mm:ss\ AM/PM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400]h:mm:ss\ AM/PM"/>
      <alignment horizontal="center" vertical="bottom" textRotation="0" wrapText="1" indent="0" justifyLastLine="0" shrinkToFit="0" readingOrder="0"/>
    </dxf>
    <dxf>
      <numFmt numFmtId="164" formatCode="[$-F400]h:mm:ss\ AM/PM"/>
      <alignment horizontal="center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[$-F400]h:mm:ss\ AM/PM"/>
      <alignment horizontal="center" vertical="bottom" textRotation="0" wrapText="1" indent="0" justifyLastLine="0" shrinkToFit="0" readingOrder="0"/>
    </dxf>
    <dxf>
      <numFmt numFmtId="19" formatCode="m/d/yyyy"/>
      <alignment horizontal="center" vertical="bottom" textRotation="0" wrapText="1" indent="0" justifyLastLine="0" shrinkToFit="0" readingOrder="0"/>
    </dxf>
    <dxf>
      <font>
        <b val="0"/>
        <i val="0"/>
      </font>
      <numFmt numFmtId="165" formatCode="dd/mm/yyyy"/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</font>
      <alignment horizontal="center" vertical="bottom"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center" vertical="bottom"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</font>
      <alignment vertical="bottom" textRotation="0" wrapText="1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</font>
      <numFmt numFmtId="0" formatCode="General"/>
      <alignment vertical="bottom" textRotation="0" wrapText="1" justifyLastLine="0" shrinkToFit="0" readingOrder="0"/>
    </dxf>
    <dxf>
      <border outline="0">
        <top style="thin">
          <color indexed="64"/>
        </top>
      </border>
    </dxf>
    <dxf>
      <font>
        <b val="0"/>
        <i val="0"/>
      </font>
      <alignment vertical="bottom" textRotation="0" wrapText="1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colors>
    <mruColors>
      <color rgb="FFFF9900"/>
      <color rgb="FFFF5050"/>
      <color rgb="FF66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13" Type="http://schemas.openxmlformats.org/officeDocument/2006/relationships/customXml" Target="../customXml/item3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12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1.xml" /><Relationship Id="rId5" Type="http://schemas.openxmlformats.org/officeDocument/2006/relationships/pivotCacheDefinition" Target="pivotCache/pivotCacheDefinition1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microsoft.com/office/2017/10/relationships/person" Target="persons/person.xml" 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AD4D8D64-BE81-4130-B93E-876B597F169C}">
    <nsvFilter filterId="{27FFE6CC-7C12-40AB-B2FA-9AFDC7B391F4}" ref="A1:AL4606" tableId="2">
      <columnFilter colId="9" id="{FE5AF691-B15C-45CD-AF8E-383187736851}">
        <filter colId="9">
          <x:filters>
            <x:dateGroupItem year="2026" month="3" day="31" dateTimeGrouping="day"/>
            <x:dateGroupItem year="2026" month="4" dateTimeGrouping="month"/>
          </x:filters>
        </filter>
      </columnFilter>
    </nsvFilter>
  </namedSheetView>
  <namedSheetView name="Ver2" id="{8662B6D5-2631-49AA-8194-D756628182C9}">
    <nsvFilter filterId="{27FFE6CC-7C12-40AB-B2FA-9AFDC7B391F4}" ref="A1:AL4606" tableId="2">
      <sortRules>
        <sortRule colId="9" id="{FE5AF691-B15C-45CD-AF8E-383187736851}">
          <sortCondition ref="J1:J4606"/>
        </sortRule>
      </sortRules>
    </nsvFilter>
  </namedSheetView>
  <namedSheetView name="Ver3" id="{F7F8B1D1-B8B4-4E41-82FD-18C8DD53F21B}">
    <nsvFilter filterId="{27FFE6CC-7C12-40AB-B2FA-9AFDC7B391F4}" ref="A1:AL4606" tableId="2">
      <sortRules>
        <sortRule colId="9" id="{FE5AF691-B15C-45CD-AF8E-383187736851}">
          <sortCondition ref="J1:J4606"/>
        </sortRule>
      </sortRules>
    </nsvFilter>
  </namedSheetView>
  <namedSheetView name="Ver4" id="{2534A065-ACD1-48AB-B3E9-5AF44EE6F7BA}">
    <nsvFilter filterId="{27FFE6CC-7C12-40AB-B2FA-9AFDC7B391F4}" ref="A1:AL4606" tableId="2">
      <sortRules>
        <sortRule colId="9" id="{FE5AF691-B15C-45CD-AF8E-383187736851}">
          <sortCondition ref="J1:J4606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onia  Rios" id="{372FB2B8-2DE9-4FB0-BF7C-3BDBE8ECCE5E}" userId="S::srios@logisticayalmacenaje.cl::d48eb708-576b-44a8-bae0-d8ae97041d67" providerId="AD"/>
  <person displayName="Javier  Ovalle" id="{05A25663-8B49-4955-A462-EB99F01152C7}" userId="S::jovalle@logisticayalmacenaje.cl::caf59243-b5e2-46f2-8c64-1f7c07dfa9b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Ovalle" refreshedDate="46108.667178356482" createdVersion="8" refreshedVersion="8" minRefreshableVersion="3" recordCount="1800" xr:uid="{F0283EEE-8D9C-46AE-B8E0-019904051AD5}">
  <cacheSource type="worksheet">
    <worksheetSource name="Tabla2"/>
  </cacheSource>
  <cacheFields count="33">
    <cacheField name="ID" numFmtId="0">
      <sharedItems containsSemiMixedTypes="0" containsString="0" containsNumber="1" containsInteger="1" minValue="1" maxValue="1801"/>
    </cacheField>
    <cacheField name="Nº" numFmtId="0">
      <sharedItems containsSemiMixedTypes="0" containsString="0" containsNumber="1" containsInteger="1" minValue="1" maxValue="67"/>
    </cacheField>
    <cacheField name="CLIENTE" numFmtId="0">
      <sharedItems containsBlank="1" count="151">
        <s v="RENDIC S.A."/>
        <s v="COMERCIAL E INDUSTRIAL PLASTICOS HOFFENS S.A."/>
        <s v="SUPERMERCADO DEL NEUMATICO LTDA"/>
        <s v="COMERCIAL SANDOVAL E HIJOS LTDA"/>
        <s v="LANCO &amp; HARRIS SURAMERICA SPA"/>
        <s v="INVERSIERRA S A"/>
        <s v="BATERIAS TUBULAR S.A."/>
        <s v="BAYONA SPA"/>
        <s v="ALCA SPA"/>
        <s v="FLEX EQUIPOS DE DESCANSO CHILE"/>
        <s v="OXIQUIM S A"/>
        <s v="COMERCIAL PICHARA SPA"/>
        <s v="PTM CHILE LTDA"/>
        <s v="CANONTEX"/>
        <s v="VILLAR HERMANOS S.A."/>
        <s v="IMPORTADORA MIDEA CARRIER CHILE LTDA"/>
        <s v="IMPORTADORA Y COMERCIALIZADORA BZ SPA"/>
        <s v="SISTEMAS HIDRAULICOS E INDUSTRIALES BALFLEX CHILE"/>
        <s v="SOCIEDAD COMERCIAL MARBEN PETS LTDA"/>
        <s v="LAMAIGNERE CHILE S.A."/>
        <s v="GREENEX SPA"/>
        <s v="HORTIFRUT"/>
        <s v="SUMINISTROS TELEFONICOS Y COMPUTACIONALES ESTEC LT"/>
        <s v="FASSI CHILE S.A."/>
        <s v="COMERCIAL CANADA SPA"/>
        <s v="BARCEL CHILE S.A."/>
        <s v="ALMAKILA SPA"/>
        <s v="GRAYSON GROUP "/>
        <s v="COMERCIAL ESCOCIA LTDA"/>
        <s v="COMERCIAL SEA GARDEN SPA"/>
        <s v="A R G TRAILERS SPA"/>
        <s v="TECNIKA S A"/>
        <s v="EL CONTAINER SPA"/>
        <s v="HAUSTEK S.A"/>
        <s v="INVERSIONES SOSA BOBADILLA SPA"/>
        <s v="YANY CABACH"/>
        <s v="COMERCIALIZADORA RGS"/>
        <s v="IDEAL S A"/>
        <s v="ENERTIK CHILE SPA"/>
        <s v="LARU SPA"/>
        <s v="MOLYMETNOS S.A."/>
        <s v="WURTH CHILE LTDA"/>
        <s v="RC SPA"/>
        <s v="MINERA FLORIDA LTDA"/>
        <s v="NICOMA"/>
        <s v="RITRAMA S.A."/>
        <s v="ARESTI CHILE WINE S.A."/>
        <s v="NIBSA S A"/>
        <s v="NEREUS SPA"/>
        <s v="ENVASES FLEXIPACK LTDA"/>
        <s v="GENERACION SERVICIO Y ARRIENDO SPA"/>
        <s v="IMPORTADORA DCIC SPA"/>
        <s v="DOKA CHILE ENCOFRADOS LTDA"/>
        <s v="COMATEX EIRL"/>
        <s v="SIHI CHILE S.A"/>
        <s v="EL REY DEL NEUMATICO SPA"/>
        <s v="SDN"/>
        <s v="COMERCIAL ANDEXPORT LTDA"/>
        <s v="BLASCOOL RETAIL SPA"/>
        <s v="MC GARCIA"/>
        <s v="MGP DIVISION ARTICULOS DE ASEO INDUSTRIAL SPA"/>
        <s v="MOTOR DOO CHILE LTDA"/>
        <s v="IMER CHILE"/>
        <s v="FERREPLUS SPA"/>
        <s v="MBL FARM SPA"/>
        <s v="ITALZIP S A"/>
        <s v="LACE EDUCACION"/>
        <s v="KONUN"/>
        <s v="CERAMICAS MYRIAM"/>
        <s v="BOLSA LA ESTRELLA"/>
        <s v="FULL ICE "/>
        <s v="SEEMANN TRADER Y COMPANIA LTDA"/>
        <s v="ACEROS BW SPA"/>
        <s v="TOC-TOCK"/>
        <s v="MAYEKAWA CHILE"/>
        <s v="NCR"/>
        <s v="COM.ARG"/>
        <m/>
        <s v="JEANSBLUE SPA"/>
        <s v="STAR CLUTCH S A"/>
        <s v="ZOOMLION SPA"/>
        <s v="ENVASES MYS "/>
        <s v="KSC SPA"/>
        <s v="POWER TRAIN TECHNOLOGIES CHILE"/>
        <s v="TEGA INDUSTRIES CHILE SPA ."/>
        <s v="TUNICHE FRUITS LTDA"/>
        <s v="GRUPO JNK CHILE SPA"/>
        <s v="PETROQUIMICA DOW"/>
        <s v="ZOOMLION"/>
        <s v="TRANSPERF"/>
        <s v="MAR TRADE"/>
        <s v="INVERSIERRA"/>
        <s v="MIDEA CARRIER"/>
        <s v="IDEAL "/>
        <s v="TENS SERIES"/>
        <s v="HAUSTEK"/>
        <s v="WURTH"/>
        <s v="TECNIKA"/>
        <s v="PETROQUIMICA"/>
        <s v="COM.SANDOVAL"/>
        <s v="INV SESABE"/>
        <s v="TEN SERIES"/>
        <s v="SEA GARDEN"/>
        <s v="TEGA"/>
        <s v="MARBEN PETS"/>
        <s v="VILLAR HERMANOS"/>
        <s v="nva comerc import spa"/>
        <s v="NEREUS"/>
        <s v="qbox modular spa"/>
        <s v="IDEAL"/>
        <s v="TATTERSALL AUTOMOTRIZ"/>
        <s v="RENDIC"/>
        <s v="COM.CANADA"/>
        <s v="PLASTICOS HOFFENS S.A "/>
        <s v="OXIQUIM"/>
        <s v="BLASCOOL"/>
        <s v="ABRAVEN SPA"/>
        <s v="FLEX"/>
        <s v="ALMACEN CERVECERO SPA"/>
        <s v="Mayekawa Chile S.A.C.E.I."/>
        <s v=" IMER CHILE S.A"/>
        <s v="COM SANDOVAL"/>
        <s v="ASOCIADOS UNDURRAGA IMPRESORES LTDA"/>
        <s v="CANORO Y ABSOLUTO SPA"/>
        <s v="BIDFOOD"/>
        <s v="LOG SERVICES SPA"/>
        <s v="COM.SCL LOGISTICS"/>
        <s v="JUEGOS DE MESA Y TCG"/>
        <s v="GARCIA,LLORENTE,LERVA"/>
        <s v="LADY GENNY"/>
        <s v="COM. PABLO GAMBERINI "/>
        <s v="REPR.INDUSTRIALES"/>
        <s v="AUTOMOTIVE SPA / DSV"/>
        <s v="THE ANDES BRANDS / CHILESIN"/>
        <s v="THE ANDES BRANDS"/>
        <s v="BOLOGNESI Y GOREN"/>
        <s v="IMPOLIMP"/>
        <s v="RITRAMA"/>
        <s v="GARCIA LLORENTE LEIVA"/>
        <s v="IMP Y COM PAUL POZO"/>
        <s v="SOC.DISTR. DE PRODUCTOS CABAGAN"/>
        <s v="JEANS BLUE SPA"/>
        <s v="FACTORY REGALOS &amp; BRANDPACK SPA"/>
        <s v="IMPORTADORA MONSERRAT SPA"/>
        <s v="ALLCA SPA"/>
        <s v="TATTERSALL AUT."/>
        <s v="COMERCIAL CELTEX S.A."/>
        <s v="COMERCIAL AMBIENTO"/>
        <s v="YANNY CABACH"/>
        <s v="AFS ARRIENDO"/>
        <s v="MIPOOL SPA"/>
      </sharedItems>
    </cacheField>
    <cacheField name="OPERACIÓN" numFmtId="0">
      <sharedItems containsBlank="1"/>
    </cacheField>
    <cacheField name="DESPACHO" numFmtId="0">
      <sharedItems containsBlank="1" containsMixedTypes="1" containsNumber="1" containsInteger="1" minValue="38047" maxValue="2120218902" count="998">
        <n v="102086"/>
        <n v="102355"/>
        <n v="102234"/>
        <n v="296856"/>
        <n v="298211"/>
        <n v="2006659"/>
        <n v="295542"/>
        <n v="298447"/>
        <n v="872409"/>
        <n v="871174"/>
        <n v="297933"/>
        <n v="297464"/>
        <n v="297776"/>
        <s v="297771 "/>
        <n v="297289"/>
        <n v="298353"/>
        <n v="482774"/>
        <n v="1178309"/>
        <n v="141564"/>
        <n v="141546"/>
        <n v="298168"/>
        <n v="311937"/>
        <n v="312044"/>
        <n v="527896"/>
        <n v="527965"/>
        <n v="2590530"/>
        <n v="2593555"/>
        <n v="871363"/>
        <n v="871367"/>
        <n v="871361"/>
        <n v="141627"/>
        <n v="504946"/>
        <n v="366856"/>
        <n v="187931"/>
        <n v="187906"/>
        <n v="187967"/>
        <s v="Booking: SNG0492506"/>
        <s v="booking: 12089088"/>
        <s v="booking: SRC260001015"/>
        <n v="312782"/>
        <n v="102460"/>
        <n v="101911"/>
        <n v="102395"/>
        <n v="102274"/>
        <n v="102478"/>
        <n v="298527"/>
        <n v="298095"/>
        <s v="297511/297512"/>
        <n v="293983"/>
        <n v="873070"/>
        <n v="871760"/>
        <n v="297821"/>
        <n v="2593543"/>
        <n v="2593544"/>
        <n v="2593663"/>
        <n v="2593658"/>
        <n v="2598836"/>
        <n v="2598835"/>
        <n v="2593661"/>
        <n v="1178054"/>
        <n v="483039"/>
        <n v="482965"/>
        <n v="298355"/>
        <n v="1280129"/>
        <n v="298206"/>
        <n v="298205"/>
        <n v="1191355"/>
        <n v="298383"/>
        <n v="102406"/>
        <n v="70085"/>
        <n v="102583"/>
        <n v="141615"/>
        <n v="295028"/>
        <n v="296059"/>
        <n v="296814"/>
        <n v="383621"/>
        <n v="383622"/>
        <n v="383623"/>
        <n v="102392"/>
        <n v="102396"/>
        <n v="102373"/>
        <n v="102354"/>
        <n v="102273"/>
        <n v="482012"/>
        <n v="1178101"/>
        <n v="504941"/>
        <n v="871485"/>
        <n v="871424"/>
        <n v="187706"/>
        <n v="188118"/>
        <n v="366202"/>
        <n v="366284"/>
        <n v="365458"/>
        <n v="2596292"/>
        <n v="2589931"/>
        <n v="2598829"/>
        <s v="297584/297585"/>
        <n v="297024"/>
        <n v="297500"/>
        <n v="297149"/>
        <n v="102657"/>
        <n v="311225"/>
        <n v="297332"/>
        <n v="383490"/>
        <n v="383206"/>
        <n v="298051"/>
        <n v="298187"/>
        <n v="296131"/>
        <n v="187970"/>
        <n v="2593532"/>
        <n v="2598081"/>
        <n v="2593541"/>
        <n v="2593553"/>
        <n v="1280562"/>
        <n v="70172"/>
        <n v="70144"/>
        <n v="505314"/>
        <n v="312052"/>
        <n v="527548"/>
        <n v="364260"/>
        <n v="297992"/>
        <n v="38047"/>
        <n v="297065"/>
        <n v="297498"/>
        <s v="Booking: 070ISA1222757"/>
        <n v="312482"/>
        <n v="298577"/>
        <n v="298183"/>
        <n v="383624"/>
        <n v="2601191"/>
        <n v="2589930"/>
        <n v="102391"/>
        <n v="1177750"/>
        <n v="297996"/>
        <n v="298115"/>
        <n v="506153"/>
        <n v="507085"/>
        <n v="297679"/>
        <n v="527666"/>
        <n v="298384"/>
        <n v="312209"/>
        <n v="64720"/>
        <n v="297023"/>
        <n v="312832"/>
        <s v="-"/>
        <s v="F5158"/>
        <s v="F5159"/>
        <s v="F5160"/>
        <n v="505923"/>
        <n v="298185"/>
        <n v="2589936"/>
        <n v="2589933"/>
        <n v="1279137"/>
        <n v="1279139"/>
        <n v="299094"/>
        <n v="297960"/>
        <n v="298472"/>
        <n v="504531"/>
        <n v="2600242"/>
        <n v="2589932"/>
        <n v="872378"/>
        <n v="871420"/>
        <n v="871422"/>
        <n v="872384"/>
        <n v="298165"/>
        <n v="141683"/>
        <n v="141658"/>
        <n v="298276"/>
        <n v="101919"/>
        <n v="102176"/>
        <n v="101947"/>
        <n v="528347"/>
        <n v="528437"/>
        <n v="297712"/>
        <n v="187969"/>
        <n v="873420"/>
        <n v="298414"/>
        <n v="297753"/>
        <n v="102139"/>
        <n v="298953"/>
        <n v="296829"/>
        <n v="138750"/>
        <n v="1281921"/>
        <n v="1281496"/>
        <n v="297896"/>
        <n v="297066"/>
        <n v="297824"/>
        <n v="298530"/>
        <n v="298529"/>
        <n v="873466"/>
        <n v="297448"/>
        <n v="298178"/>
        <n v="298404"/>
        <n v="298177"/>
        <n v="507087"/>
        <n v="2593538"/>
        <n v="2589938"/>
        <n v="2589937"/>
        <n v="2596374"/>
        <n v="2596290"/>
        <n v="298669"/>
        <n v="1179993"/>
        <n v="102397"/>
        <n v="102684"/>
        <n v="101946"/>
        <n v="102177"/>
        <n v="102512"/>
        <n v="871428"/>
        <n v="187972"/>
        <n v="366438"/>
        <n v="367229"/>
        <s v="F5091"/>
        <s v="F5092"/>
        <n v="313065"/>
        <n v="102599"/>
        <n v="102598"/>
        <n v="102358"/>
        <n v="101901"/>
        <n v="297932"/>
        <n v="295894"/>
        <n v="2595302"/>
        <n v="297452"/>
        <n v="188141"/>
        <n v="1179664"/>
        <n v="1178697"/>
        <n v="297236"/>
        <n v="366757"/>
        <n v="873500"/>
        <n v="102490"/>
        <n v="298007"/>
        <n v="2120218902"/>
        <n v="312796"/>
        <n v="102470"/>
        <n v="297057"/>
        <n v="298377"/>
        <n v="383625"/>
        <n v="296497"/>
        <n v="299047"/>
        <n v="298300"/>
        <n v="188144"/>
        <n v="188135"/>
        <n v="188242"/>
        <n v="874151"/>
        <n v="874387"/>
        <n v="874353"/>
        <n v="2595300"/>
        <n v="2589934"/>
        <n v="2596375"/>
        <n v="299106"/>
        <n v="528614"/>
        <n v="299049"/>
        <n v="299125"/>
        <n v="366286"/>
        <n v="367140"/>
        <n v="102489"/>
        <n v="102491"/>
        <s v="F4984"/>
        <n v="298096"/>
        <n v="188262"/>
        <n v="2593535"/>
        <n v="2596387"/>
        <n v="141842"/>
        <n v="102471"/>
        <n v="102290"/>
        <n v="298572"/>
        <n v="297930"/>
        <s v="298104/298105"/>
        <n v="298696"/>
        <n v="298200"/>
        <n v="102379"/>
        <n v="102408"/>
        <n v="298415"/>
        <n v="2019200"/>
        <n v="1280554"/>
        <n v="2601199"/>
        <n v="383626"/>
        <n v="297462"/>
        <n v="504530"/>
        <n v="188332"/>
        <n v="102262"/>
        <n v="68069"/>
        <n v="102788"/>
        <n v="102087"/>
        <n v="102479"/>
        <n v="299622"/>
        <n v="1282874"/>
        <n v="1281600"/>
        <n v="383867"/>
        <n v="383868"/>
        <n v="297484"/>
        <s v="299081/299082"/>
        <s v="298903/298904"/>
        <n v="299029"/>
        <n v="874518"/>
        <n v="874355"/>
        <n v="298692"/>
        <n v="299093"/>
        <n v="141598"/>
        <n v="298874"/>
        <n v="188331"/>
        <n v="873493"/>
        <n v="299071"/>
        <n v="102351"/>
        <n v="366702"/>
        <n v="366280"/>
        <n v="366404"/>
        <n v="298580"/>
        <s v="FEXP 1235 / BOOKING: 6445264150"/>
        <n v="312963"/>
        <n v="313068"/>
        <n v="102805"/>
        <n v="102764"/>
        <n v="383869"/>
        <n v="299887"/>
        <n v="141777"/>
        <n v="1282889"/>
        <n v="1282890"/>
        <n v="1282143"/>
        <n v="528635"/>
        <n v="188321"/>
        <n v="1178410"/>
        <n v="299355"/>
        <n v="38108"/>
        <n v="298912"/>
        <s v="299084/299085"/>
        <n v="297344"/>
        <n v="102318"/>
        <n v="102275"/>
        <n v="298009"/>
        <n v="298771"/>
        <n v="299524"/>
        <s v="299079/299080"/>
        <n v="299083"/>
        <n v="142099"/>
        <n v="299683"/>
        <n v="298419"/>
        <n v="299761"/>
        <n v="873481"/>
        <n v="188316"/>
        <n v="2601200"/>
        <n v="2601323"/>
        <n v="366405"/>
        <n v="299244"/>
        <n v="102843"/>
        <n v="102595"/>
        <s v="299599/299601"/>
        <s v="F5128"/>
        <s v="F5120"/>
        <s v="F5122"/>
        <n v="298907"/>
        <n v="188405"/>
        <n v="298733"/>
        <n v="295684"/>
        <n v="384156"/>
        <n v="384158"/>
        <n v="875350"/>
        <n v="298881"/>
        <n v="141786"/>
        <n v="313447"/>
        <n v="298579"/>
        <n v="298585"/>
        <n v="873471"/>
        <n v="873426"/>
        <n v="299745"/>
        <n v="299525"/>
        <n v="299145"/>
        <n v="300102"/>
        <n v="102350"/>
        <n v="102833"/>
        <n v="367864"/>
        <n v="300031"/>
        <n v="102850"/>
        <s v="F5125"/>
        <s v="F5182"/>
        <n v="1283565"/>
        <n v="1281563"/>
        <n v="313413"/>
        <n v="298285"/>
        <n v="298536"/>
        <n v="298247"/>
        <n v="875645"/>
        <n v="70282"/>
        <n v="1179744"/>
        <n v="1182606"/>
        <n v="529154"/>
        <n v="298891"/>
        <s v="299561 - 299562"/>
        <n v="188401"/>
        <n v="102412"/>
        <n v="102510"/>
        <n v="875088"/>
        <n v="2605012"/>
        <n v="2605014"/>
        <n v="2604058"/>
        <n v="102936"/>
        <m/>
        <n v="313067"/>
        <n v="313466"/>
        <n v="299159"/>
        <n v="140375"/>
        <n v="299790"/>
        <n v="102676"/>
        <n v="102375"/>
        <n v="102848"/>
        <n v="1282415"/>
        <n v="2613866"/>
        <n v="1180561"/>
        <n v="1183104"/>
        <n v="1181914"/>
        <n v="1180566"/>
        <n v="188511"/>
        <n v="299570"/>
        <n v="298248"/>
        <n v="313483"/>
        <n v="299042"/>
        <n v="299161"/>
        <n v="300212"/>
        <n v="875628"/>
        <n v="876040"/>
        <n v="188416"/>
        <n v="102466"/>
        <n v="102874"/>
        <n v="102458"/>
        <n v="102361"/>
        <n v="102393"/>
        <n v="299414"/>
        <n v="299951"/>
        <n v="299925"/>
        <n v="529468"/>
        <n v="529223"/>
        <n v="874610"/>
        <n v="298182"/>
        <n v="299568"/>
        <n v="365256"/>
        <n v="299827"/>
        <n v="102492"/>
        <n v="102672"/>
        <s v="Booking: 6445714610"/>
        <s v="F5211"/>
        <s v="F5212"/>
        <n v="102457"/>
        <n v="102376"/>
        <n v="299280"/>
        <n v="297912"/>
        <n v="299209"/>
        <n v="188420"/>
        <n v="384409"/>
        <n v="384410"/>
        <n v="298297"/>
        <n v="299046"/>
        <n v="300247"/>
        <n v="1282891"/>
        <n v="141641"/>
        <n v="296912"/>
        <n v="1194282"/>
        <n v="2601327"/>
        <n v="2604076"/>
        <n v="2601328"/>
        <n v="368307"/>
        <n v="366583"/>
        <n v="366403"/>
        <n v="312774"/>
        <n v="314113"/>
        <n v="1178866"/>
        <n v="102613"/>
        <n v="300662"/>
        <s v="F5208"/>
        <s v="F5213"/>
        <s v="F5214"/>
        <n v="102878"/>
        <n v="102554"/>
        <n v="300369"/>
        <n v="313867"/>
        <n v="2006791"/>
        <n v="299165"/>
        <n v="875746"/>
        <n v="875129"/>
        <n v="875347"/>
        <n v="1181145"/>
        <n v="299260"/>
        <n v="384411"/>
        <n v="384854"/>
        <n v="529433"/>
        <n v="312561"/>
        <n v="507534"/>
        <n v="876524"/>
        <n v="368343"/>
        <s v="F5215"/>
        <s v="F5216"/>
        <s v="F5217"/>
        <s v="BOOKING: 266866819"/>
        <s v="BOOKING: 266866768"/>
        <n v="313490"/>
        <n v="102870"/>
        <n v="102472"/>
        <n v="298288"/>
        <n v="508517"/>
        <n v="297064"/>
        <n v="2020499"/>
        <n v="2013257"/>
        <n v="2598888"/>
        <n v="2601321"/>
        <n v="2601314"/>
        <n v="2601322"/>
        <n v="2601317"/>
        <n v="2601315"/>
        <n v="1183173"/>
        <n v="300197"/>
        <n v="312613"/>
        <n v="188574"/>
        <n v="365810"/>
        <s v="F5210"/>
        <s v="F5218"/>
        <n v="877377"/>
        <n v="384774"/>
        <n v="313409"/>
        <n v="300510"/>
        <n v="188575"/>
        <n v="300372"/>
        <n v="24301573"/>
        <n v="300220"/>
        <n v="298429"/>
        <n v="300416"/>
        <n v="314035"/>
        <n v="506984"/>
        <n v="300723"/>
        <n v="298560"/>
        <n v="102456"/>
        <n v="297435"/>
        <n v="348775"/>
        <n v="385178"/>
        <n v="297460"/>
        <n v="299281"/>
        <n v="299858"/>
        <n v="300015"/>
        <n v="875766"/>
        <n v="876188"/>
        <n v="2605015"/>
        <n v="2596633"/>
        <n v="2596623"/>
        <n v="2604075"/>
        <n v="2604077"/>
        <n v="2603990"/>
        <n v="2605016"/>
        <n v="2605017"/>
        <n v="70100"/>
        <n v="1283633"/>
        <n v="1180103"/>
        <n v="1178803"/>
        <n v="1183068"/>
        <n v="1182250"/>
        <n v="1182037"/>
        <n v="876080"/>
        <n v="876066"/>
        <n v="312680"/>
        <n v="102493"/>
        <n v="102821"/>
        <n v="299963"/>
        <n v="299961"/>
        <n v="299969"/>
        <n v="102892"/>
        <n v="102596"/>
        <n v="102663"/>
        <n v="102683"/>
        <n v="296403"/>
        <n v="299473"/>
        <n v="188573"/>
        <n v="300979"/>
        <n v="2606580"/>
        <n v="2606582"/>
        <n v="2606579"/>
        <n v="2606583"/>
        <n v="1182722"/>
        <n v="312981"/>
        <n v="876895"/>
        <n v="300820"/>
        <n v="368007"/>
        <n v="102755"/>
        <n v="102089"/>
        <n v="2605019"/>
        <n v="2605023"/>
        <n v="312978"/>
        <n v="313171"/>
        <n v="877346"/>
        <n v="196912"/>
        <n v="384678"/>
        <n v="529779"/>
        <n v="300085"/>
        <n v="295999"/>
        <n v="300083"/>
        <n v="299592"/>
        <s v="F5231"/>
        <s v="F5199"/>
        <s v="F5200"/>
        <n v="299843"/>
        <n v="300236"/>
        <n v="1282366"/>
        <n v="1283637"/>
        <n v="1284208"/>
        <n v="1285046"/>
        <n v="1282370"/>
        <n v="345123"/>
        <n v="345124"/>
        <n v="345125"/>
        <n v="345126"/>
        <n v="345127"/>
        <n v="345128"/>
        <n v="345129"/>
        <n v="345130"/>
        <n v="345131"/>
        <n v="345132"/>
        <n v="345133"/>
        <n v="345134"/>
        <n v="345135"/>
        <n v="345136"/>
        <n v="345137"/>
        <n v="102948"/>
        <n v="384776"/>
        <n v="384679"/>
        <n v="384694"/>
        <n v="299417"/>
        <n v="299416"/>
        <n v="875122"/>
        <n v="1182417"/>
        <n v="1179409"/>
        <n v="1178405"/>
        <n v="506190"/>
        <n v="509308"/>
        <n v="313229"/>
        <n v="312969"/>
        <n v="313193"/>
        <n v="300162"/>
        <n v="300697"/>
        <n v="300249"/>
        <n v="298693"/>
        <n v="300995"/>
        <n v="300993"/>
        <n v="2008514"/>
        <n v="1283806"/>
        <n v="384851"/>
        <n v="384852"/>
        <s v="102829/103016"/>
        <n v="102697"/>
        <n v="313151"/>
        <n v="313099"/>
        <n v="300807"/>
        <n v="300934"/>
        <n v="299367"/>
        <n v="300803"/>
        <n v="300063"/>
        <n v="368258"/>
        <n v="102756"/>
        <n v="368206"/>
        <n v="142314"/>
        <n v="2610333"/>
        <n v="264035"/>
        <n v="2604028"/>
        <n v="2604025"/>
        <n v="2604033"/>
        <n v="2600333"/>
        <n v="301142"/>
        <n v="1282893"/>
        <n v="507795"/>
        <n v="1182449"/>
        <n v="1187927"/>
        <n v="878396"/>
        <n v="1284206"/>
        <n v="299294"/>
        <n v="876896"/>
        <n v="103092"/>
        <n v="300808"/>
        <n v="301027"/>
        <n v="299362"/>
        <n v="188620"/>
        <n v="300116"/>
        <n v="385566"/>
        <n v="385181"/>
        <n v="877091"/>
        <n v="509462"/>
        <n v="2610334"/>
        <n v="300677"/>
        <n v="1284915"/>
        <n v="1285517"/>
        <n v="1179854"/>
        <n v="214834"/>
        <n v="256968"/>
        <n v="313097"/>
        <n v="313373"/>
        <n v="313088"/>
        <s v="300627-300628"/>
        <n v="366275"/>
        <n v="300184"/>
        <n v="102090"/>
        <n v="103053"/>
        <n v="102995"/>
        <n v="368870"/>
        <n v="300629"/>
        <n v="300945"/>
        <n v="299950"/>
        <n v="299556"/>
        <n v="384853"/>
        <n v="385237"/>
        <n v="877374"/>
        <n v="70374"/>
        <n v="300275"/>
        <n v="300173"/>
        <n v="314334"/>
        <n v="530083"/>
        <n v="877090"/>
        <n v="508692"/>
        <n v="313351"/>
        <n v="299613"/>
        <n v="102899"/>
        <n v="102799"/>
        <n v="141699"/>
        <n v="502193"/>
        <n v="384856"/>
        <n v="301289"/>
        <n v="878304"/>
        <n v="878746"/>
        <n v="509703"/>
        <n v="2605026"/>
        <n v="2603375"/>
        <n v="2604023"/>
        <n v="2610290"/>
        <n v="1286227"/>
        <n v="1283635"/>
        <n v="1283639"/>
        <n v="1282892"/>
        <n v="300717"/>
        <n v="142416"/>
        <n v="300716"/>
        <n v="301537"/>
        <n v="300730"/>
        <n v="313376"/>
        <n v="301193"/>
        <n v="301517"/>
        <n v="102867"/>
        <n v="102772"/>
        <n v="188772"/>
        <n v="368975"/>
        <n v="301260"/>
        <s v="BOOKING:  267206815"/>
        <s v="BOOKING:  6446884530"/>
        <s v="F5121"/>
        <s v="F5142"/>
        <n v="2605013"/>
        <n v="2610229"/>
        <n v="1284535"/>
        <n v="2009215"/>
        <n v="508694"/>
        <n v="507806"/>
        <n v="300930"/>
        <n v="314976"/>
        <n v="300900"/>
        <n v="300827"/>
        <n v="385179"/>
        <n v="385180"/>
        <n v="188771"/>
        <n v="878307"/>
        <n v="301001"/>
        <n v="68205"/>
        <n v="300446"/>
        <n v="102820"/>
        <n v="103163"/>
        <n v="299557"/>
        <n v="103200"/>
        <s v="BOOKING: 070ISA1227652"/>
        <s v="BOOKING: SCLG06626700"/>
        <n v="301334"/>
        <n v="300869"/>
        <n v="140987"/>
        <n v="300460"/>
        <n v="301336"/>
        <n v="301007"/>
        <n v="313367"/>
        <n v="314336"/>
        <n v="879283"/>
        <n v="878752"/>
        <n v="188733"/>
        <n v="188835"/>
        <n v="1196080"/>
        <n v="1196078"/>
        <n v="1181433"/>
        <n v="1183676"/>
        <n v="103164"/>
        <n v="300526"/>
        <s v="FEXP 1237 / BOOKING: 94113219"/>
        <s v="BOOKING: 2526EC180TUN002"/>
        <n v="300867"/>
        <n v="1196081"/>
        <n v="1196591"/>
        <n v="385182"/>
        <n v="385183"/>
        <n v="879223"/>
        <n v="301326"/>
        <n v="301192"/>
        <n v="368872"/>
        <n v="299737"/>
        <n v="301591"/>
        <n v="70385"/>
        <n v="301363"/>
        <n v="301348"/>
        <n v="313173"/>
        <n v="313389"/>
        <n v="509704"/>
        <n v="300729"/>
        <n v="103088"/>
        <n v="368313"/>
        <n v="368068"/>
        <n v="368461"/>
        <n v="188618"/>
        <n v="188838"/>
        <n v="301586"/>
        <s v="F5202"/>
        <n v="103231"/>
        <n v="103205"/>
        <n v="1196084"/>
        <n v="385719"/>
        <n v="300069"/>
        <n v="300715"/>
        <n v="188843"/>
        <n v="509124"/>
        <n v="301188"/>
        <n v="70421"/>
        <n v="1187928"/>
        <n v="1184402"/>
        <n v="301335"/>
        <n v="314337"/>
        <n v="367234"/>
        <n v="102823"/>
        <n v="299668"/>
        <s v="F5253"/>
        <s v="F5118"/>
        <s v="F5119"/>
        <s v="F5237"/>
        <n v="102611"/>
        <n v="102689"/>
        <n v="314835"/>
        <n v="1196090"/>
        <n v="188625"/>
        <n v="385555"/>
        <n v="385554"/>
        <n v="879332"/>
        <n v="879152"/>
        <n v="1285558"/>
        <n v="1286073"/>
        <n v="2603220"/>
        <n v="38380"/>
        <n v="102673"/>
        <n v="102775"/>
        <s v="F5238"/>
        <s v="F5239"/>
        <s v="F5240"/>
        <s v="F5242"/>
        <s v="BOOKING: 267435208"/>
        <n v="1286234"/>
        <n v="2605038"/>
        <n v="301026"/>
        <n v="301244"/>
        <n v="301804"/>
        <n v="509705"/>
        <n v="142081"/>
        <n v="142499"/>
        <n v="2603377"/>
        <n v="2601330"/>
        <n v="2023112"/>
        <n v="301002"/>
        <s v="301000 "/>
        <n v="70423"/>
        <n v="1183597"/>
        <n v="1185023"/>
        <n v="1185064"/>
        <n v="530220"/>
        <n v="300620"/>
        <n v="315433"/>
        <n v="301884"/>
        <n v="188909"/>
        <n v="300630"/>
        <n v="103285"/>
        <n v="103305"/>
        <n v="103161"/>
        <s v="FEXP 1238 / Reserva: 12425503"/>
        <n v="301692"/>
        <n v="140986"/>
        <n v="1287022"/>
        <n v="879824"/>
        <n v="386092"/>
        <n v="385567"/>
        <n v="385891"/>
        <n v="188918"/>
        <n v="188910"/>
        <n v="188881"/>
        <n v="2023093"/>
        <n v="1184808"/>
        <n v="301735"/>
        <n v="301600"/>
        <n v="301602"/>
        <n v="879718"/>
        <n v="879664"/>
        <n v="314751"/>
        <n v="315168"/>
        <n v="301920"/>
        <n v="502908"/>
        <n v="302075"/>
        <s v="BOOKING: EBKG16162504"/>
        <n v="301598"/>
        <n v="102181"/>
        <n v="301279"/>
        <n v="385872"/>
        <n v="879722"/>
        <n v="188896"/>
        <n v="188922"/>
        <n v="1183234"/>
        <n v="301919"/>
        <n v="1197074"/>
        <n v="2625208"/>
        <n v="314841"/>
        <n v="315142"/>
        <n v="880049"/>
        <n v="300634"/>
        <n v="302040"/>
        <n v="300806"/>
        <n v="300783"/>
        <n v="313816"/>
        <n v="1197071"/>
        <n v="1197076"/>
        <n v="385878"/>
        <n v="302076"/>
        <n v="511291"/>
        <n v="511292"/>
        <n v="368965"/>
        <n v="367620"/>
        <n v="367848"/>
        <n v="188362"/>
        <n v="880304"/>
        <n v="880216"/>
        <n v="298690"/>
        <n v="1184555"/>
        <n v="1185685"/>
        <n v="530681"/>
        <n v="301515"/>
        <n v="2606573"/>
        <n v="2606576"/>
        <n v="301028"/>
        <n v="103179"/>
        <n v="103214"/>
        <n v="68240"/>
        <n v="301782"/>
        <n v="142937"/>
        <s v="F5209"/>
        <s v="F5234"/>
        <s v="F5235"/>
        <s v="F5241"/>
        <s v="F5243"/>
        <n v="103228"/>
        <n v="102802"/>
        <n v="302032"/>
        <n v="1197637"/>
        <n v="880215"/>
        <n v="880435"/>
        <n v="386031"/>
        <n v="386032"/>
        <n v="509390"/>
        <n v="301813"/>
        <n v="301528"/>
        <n v="302244"/>
        <n v="1286074"/>
        <n v="1285560"/>
        <n v="1286231"/>
        <n v="301771"/>
        <n v="103257"/>
        <n v="302342"/>
        <n v="302156"/>
        <n v="306611"/>
        <n v="299978"/>
        <s v="F5256"/>
        <s v="F5257"/>
        <s v="F5233"/>
        <s v="F5236"/>
        <s v="F5244"/>
        <s v="BOOKING: 267435285"/>
        <n v="297928"/>
        <n v="2605040"/>
        <n v="2605028"/>
        <n v="1286459"/>
        <n v="386090"/>
        <n v="386033"/>
        <n v="367823"/>
        <n v="367587"/>
        <n v="881059"/>
        <n v="880692"/>
        <n v="301672"/>
        <n v="301770"/>
        <n v="1182681"/>
        <n v="1189084"/>
        <n v="301695"/>
        <n v="302691"/>
      </sharedItems>
    </cacheField>
    <cacheField name="CONTENEDOR" numFmtId="0">
      <sharedItems containsBlank="1" containsMixedTypes="1" containsNumber="1" containsInteger="1" minValue="903913" maxValue="903913" count="1586">
        <s v="FANU1104109"/>
        <s v="MEDU4854757"/>
        <s v="CMAU6200628"/>
        <s v="ONEU6023062"/>
        <s v="HASU4281221"/>
        <s v="HLBU9864873"/>
        <s v="TCLU4706185"/>
        <s v="ONEU2730874"/>
        <s v="OTPU6351111"/>
        <s v="MSNU5209930"/>
        <s v="FTAU2361050"/>
        <s v="BEAU4281752"/>
        <s v="CMAU7238042"/>
        <s v="UETU7315402"/>
        <s v="CGMU5741499"/>
        <s v="SEGU9527603"/>
        <s v="CGMU5298919"/>
        <s v="MRSU7190634"/>
        <s v="ZCSU7489526"/>
        <s v="MSDU6166318"/>
        <s v="MSNU3058984"/>
        <s v="MSBU1457587"/>
        <s v="UACU5939642"/>
        <s v="FFAU7478843"/>
        <s v="TCLU6542028"/>
        <s v="TCLU3844430"/>
        <s v="TIIU2925771"/>
        <s v="TIIU6476679"/>
        <s v="GAOU6814495"/>
        <s v="TCLU1522380"/>
        <s v="TLLU4316890"/>
        <s v="TRHU7873593"/>
        <s v="MSMU5843771"/>
        <s v="MEDU7395250"/>
        <s v="CAIU4870171"/>
        <s v="MRKU0784694"/>
        <s v="SEGU2135046"/>
        <s v="HLBU9689467"/>
        <s v="CAAU6267586"/>
        <s v="CMAU5538713"/>
        <s v="ECMU5095006"/>
        <s v="FFAU3979718"/>
        <s v="AMCU9392271"/>
        <s v="HLBU9428740"/>
        <s v="HLBU9181199"/>
        <s v="HLBU9265140"/>
        <s v="FDDU2543588"/>
        <s v="MSDU8246393"/>
        <s v="CAAU8406757"/>
        <s v="TIIU4302702"/>
        <s v="OERU4135805"/>
        <s v="MEDU8869550"/>
        <s v="CAAU2353979"/>
        <s v="SIMU2614503"/>
        <s v="HLBU8328747"/>
        <s v="MSDU8296917"/>
        <s v="CMAU4472099"/>
        <s v="CMAU4671742"/>
        <s v="PRSU8861909"/>
        <s v="HLBU2307691"/>
        <s v="SEGU4764515"/>
        <s v="TIIU4544389"/>
        <s v="AXIU6111306"/>
        <s v="CGMU5130289"/>
        <s v="TTNU8055369"/>
        <s v="CMAU5895259"/>
        <s v="CMAU4273878"/>
        <s v="TCNU6554031"/>
        <s v="TRHU8609672"/>
        <s v="APHU7039171"/>
        <s v="CMAU5235527"/>
        <s v="ECMU7645971"/>
        <s v="SEGU4633921"/>
        <s v="FDCU0600812"/>
        <s v="TGCU2050334"/>
        <s v="NYKU9776611"/>
        <s v="MEDU5891375"/>
        <s v="TCKU6627473"/>
        <s v="HAMU3709801"/>
        <s v="HAMU3983730"/>
        <s v="HAMU2034072"/>
        <s v="MNBU0123436"/>
        <s v="MNBU3780326"/>
        <s v="HAMU2826125"/>
        <s v="FSCU7107375"/>
        <s v="temu4221290"/>
        <s v="oneu3189980"/>
        <s v="OTPU6652178"/>
        <s v="TCNU3850894"/>
        <s v="ONEU9138635"/>
        <s v="FDDU2543931"/>
        <s v="TRHU2738121"/>
        <s v="OOCU8602176"/>
        <s v="ONEU5116026"/>
        <s v="MSMU5703091"/>
        <s v="TGBU5663927"/>
        <s v="mrku7730935"/>
        <s v="msku5707054"/>
        <s v="CMAU9422260"/>
        <s v="TRHU8560762"/>
        <s v="CMAU7462160"/>
        <s v="CGMU5288593"/>
        <s v="GESU9601368"/>
        <s v="CGMU6523130"/>
        <s v="CMAU7741740"/>
        <s v="CXRU1501954"/>
        <s v="OERU4082074"/>
        <s v="MSDU5217787"/>
        <s v="MSBU7345840"/>
        <s v="ONEU9154580"/>
        <s v="TIIU6306374"/>
        <s v="APHU7235894"/>
        <s v="FANU3645289"/>
        <s v="HAMU4520216"/>
        <s v="EGSU3249987"/>
        <s v="TCKU2149078"/>
        <s v="EGSU2277840"/>
        <s v="TRHU5006660"/>
        <s v="TRHU7846480"/>
        <s v="TGHU8155541"/>
        <s v="HLBU2479197"/>
        <s v="UACU5654657"/>
        <s v="TGBU9299428"/>
        <s v="CMAU8578134"/>
        <s v="CAIU4666954"/>
        <s v="HAMU1290613"/>
        <s v="TCLU9594452"/>
        <s v="SZLU9399825"/>
        <s v="EGSU5097060"/>
        <s v="TCLU1851298"/>
        <s v="TRHU8336686"/>
        <s v="DRYU6084531"/>
        <s v="TGCU5305146"/>
        <s v="TLLU4930676"/>
        <s v="MSMU4474200"/>
        <s v="HAMU1491639"/>
        <s v="MSDU7543376"/>
        <s v="TXGU7492723"/>
        <s v="IKSU2526049"/>
        <s v="RAMPLA"/>
        <s v="MSDU8932623"/>
        <s v="TIIU4547135"/>
        <s v="WHSU8088925"/>
        <s v="HAMU4352914"/>
        <s v="FCIU5680235"/>
        <s v="CGMU9390160"/>
        <s v="TRIU8767455"/>
        <s v="MSMU1394055"/>
        <s v="MSDU6126341"/>
        <s v="OOCU9605760"/>
        <s v="UETU5715170"/>
        <s v="MSCU5138766"/>
        <s v="MSMU4960840"/>
        <s v="SEGU5976334"/>
        <s v="DRYU9632813"/>
        <s v="FSCU8259173"/>
        <s v="GCXU6067339"/>
        <s v="ECMU7326125"/>
        <s v="GESU6103530"/>
        <s v="TLLU7674921"/>
        <s v="FFAU5934564"/>
        <s v="CAIU7286290"/>
        <s v="WHSU5865810"/>
        <s v="BEAU2007249"/>
        <s v="CAAU6336650"/>
        <s v="TEMU9552388"/>
        <s v="WHSU8312531"/>
        <s v="TGHU1905829"/>
        <s v="CMAU7152458"/>
        <s v="HPCU4272949"/>
        <s v="MSDU8483878"/>
        <s v="TRIU8628819"/>
        <s v="MSBU6656600"/>
        <s v="CSNU8744971"/>
        <s v="TRHU7887107"/>
        <s v="APHU7037667"/>
        <s v="CGMU6518005"/>
        <s v="CAIU5512526"/>
        <s v="UETU4163610"/>
        <s v="TCNU1556155"/>
        <s v="MSNU8498780"/>
        <s v="MSDU8186210"/>
        <s v="MSMU8276373"/>
        <s v="OOCU9246634"/>
        <s v="TRHU4152211"/>
        <s v="WHLU2154510"/>
        <s v="HLBU1389566"/>
        <s v="MRKU6579697"/>
        <s v="TLLU8879799"/>
        <s v="TGBU3111003"/>
        <s v="CMAU4487057"/>
        <s v="GESU6471677"/>
        <s v="TCNU2203091"/>
        <s v="CAAU5443649"/>
        <s v="MRSU4566610"/>
        <s v="FFAU5720264"/>
        <s v="WHSU8195986"/>
        <s v="SZLU9110932"/>
        <s v="FFAU6655754"/>
        <s v="TRHU4400534"/>
        <s v="OOCU9785045"/>
        <s v="TTNU1179542"/>
        <s v="TCLU3758651"/>
        <s v="TRLU9647720"/>
        <s v="TCLU2953144"/>
        <s v="CMAU3282047"/>
        <s v="CMAU0733358"/>
        <s v="CMAU0526767"/>
        <s v="CMAU0195885"/>
        <s v="APZU3950794"/>
        <s v="CAIU7018404"/>
        <s v="ECMU4930548"/>
        <s v="EMCU8765441"/>
        <s v="CAAU8061399"/>
        <s v="AMCU9399996"/>
        <s v="CGMU5249030"/>
        <s v="PCIU1804580"/>
        <s v="TEMU9059540"/>
        <s v="FSCU8711339"/>
        <s v="TLLU5487623"/>
        <s v="BEAU4516414"/>
        <s v="CMAU2835657"/>
        <s v="CMAU1925020"/>
        <s v="APZU3348149"/>
        <s v="CMAU0294091"/>
        <s v="TRLU7192643"/>
        <s v="EITU1317950"/>
        <s v="GAOU6953361"/>
        <s v="TIIU4043915"/>
        <s v="UETU5623026"/>
        <s v="MSMU4713069"/>
        <s v="MSMU6970240"/>
        <s v="FFAU4803852"/>
        <s v="FCIU8688395"/>
        <s v="TCNU1439760"/>
        <s v="MSMU8418842"/>
        <s v="MSDU8044520"/>
        <s v="CMAU7642584"/>
        <s v="MSBU5275549"/>
        <s v="WHLU5742106"/>
        <s v="FFAU6835571"/>
        <s v="FANU1183915"/>
        <s v="CAAU4138466"/>
        <s v="HAMU1476763"/>
        <s v="DFSU2443172"/>
        <s v="CSNU8871317"/>
        <s v="TGHU0619625"/>
        <s v="UETU7706937"/>
        <s v="HAMU4020756"/>
        <s v="TGBU4439168"/>
        <s v="PCIU9537285"/>
        <s v="TXGU5452486"/>
        <s v="HLBU9177943"/>
        <s v="CSNU7784938"/>
        <s v="FCIU9779587"/>
        <s v="FFAU3191686"/>
        <s v="FFAU3618660"/>
        <s v="OOLU9486415"/>
        <s v="WHSU6784734"/>
        <s v="MEDU6843582"/>
        <s v="FFAU6813696"/>
        <s v="OOCU9094676"/>
        <s v="CSGU6355945"/>
        <s v="DFSU3072899"/>
        <s v="CMAU9367579"/>
        <s v="UETU6181696"/>
        <s v="HLBU8333698"/>
        <s v="HLBU8137843"/>
        <s v="MSMU7839940"/>
        <s v="UETU5600648"/>
        <s v="ONEU1998918"/>
        <s v="MEDU4388303"/>
        <s v="TEMU2993524"/>
        <s v="MRSU3656853"/>
        <s v="TLLU2756570"/>
        <s v="ECMU2692060"/>
        <s v="CMAU3190038"/>
        <s v="CMAU2626003"/>
        <s v="TCLU9587108"/>
        <s v="CMAU7927611"/>
        <s v="TLLU7653174"/>
        <s v="EGSU9920686"/>
        <s v="TIIU4574716"/>
        <s v="ONEU1100269"/>
        <s v="CMAU6478157"/>
        <s v="SEKU4309938"/>
        <s v="SEKU6205697"/>
        <s v="TCNU1027948"/>
        <s v="TLLU4633106"/>
        <s v="ONEU1119691"/>
        <s v="CAAU5941955"/>
        <s v="EXFU0728568"/>
        <s v="SEGU9344876"/>
        <s v="SEKU6268397"/>
        <s v="HAMU3324461"/>
        <s v="HLBU2547922"/>
        <s v="OERU4400046"/>
        <s v="MSMU6866257"/>
        <s v="UETU5531465"/>
        <s v="CSNU7698526"/>
        <s v="CMAU6780871"/>
        <s v="CMAU4802626"/>
        <s v="TLNU4235861"/>
        <s v="GESU6391102"/>
        <s v="TTNU8572314"/>
        <s v="CAAU6820201"/>
        <s v="HAMU3337303"/>
        <s v="HAMU2882556"/>
        <s v="MSCU5678044"/>
        <s v="ECMU5013667"/>
        <s v="ECMU5198302"/>
        <s v="GAOU7918391"/>
        <s v="FTAU1880847"/>
        <s v="ECMU5258227"/>
        <s v="YMMU6810990"/>
        <s v="MRSU4336828"/>
        <s v="CMAU9755656"/>
        <s v="HPCU4847719"/>
        <s v="EMCU1596294"/>
        <s v="TRHU1765729"/>
        <s v="TGHU1259077"/>
        <s v="KKFU7951247"/>
        <s v="UETU5710537"/>
        <s v="CAAU5961191"/>
        <s v="MEDU7506415"/>
        <s v="MSBU6777670"/>
        <s v="MSBU6817290"/>
        <s v="MSDU6284218"/>
        <s v="SEKU1154690"/>
        <s v="UTCU4658314"/>
        <s v="NYKU3922004"/>
        <s v="CSNU1300960"/>
        <s v="BEAU9700975"/>
        <s v="SZLU5097431"/>
        <s v="SZLU5097215"/>
        <s v="MSMU7570125"/>
        <s v="FBIU5270650"/>
        <s v="TRHU5248241"/>
        <s v="GCXU5266362"/>
        <s v="SELU4615540"/>
        <s v="GAOU7615461"/>
        <s v="OERU4361320"/>
        <s v="YMMU6421982"/>
        <s v="UETU7181936"/>
        <s v="hpcu4505948"/>
        <s v="TCNU5024382"/>
        <s v="OOLU9588612"/>
        <s v="SUDU5935715"/>
        <s v="MSDU5078547"/>
        <s v="HAMU5083851"/>
        <s v="FANU3449389"/>
        <s v="HAMU1785130"/>
        <s v="CAAU7656659"/>
        <s v="MSDU5611297"/>
        <s v="SZLU5072238"/>
        <s v="CSLU6120460"/>
        <s v="SZLU5077965"/>
        <s v="EGHU8480932"/>
        <s v="EGSU9920304"/>
        <s v="TGBU4042571"/>
        <s v="TGBU8653054"/>
        <s v="DRYU9462070"/>
        <s v="TCKU6877657"/>
        <s v="TEMU1021446"/>
        <s v="CAAU4225160"/>
        <s v="BSIU3299232"/>
        <s v="TLLU1057584"/>
        <s v="CAAU4064907"/>
        <s v="OOLU6507957"/>
        <s v="OERU4236415"/>
        <m/>
        <s v="TEMU1037838"/>
        <s v="WHSU6119586"/>
        <s v="TCNU2041827"/>
        <s v="CMAU5570464"/>
        <s v="SZLU5078766"/>
        <s v="SZLU5071761"/>
        <s v="APZU3564580"/>
        <s v="CMAU0790785"/>
        <s v="CMAU1108062"/>
        <s v="EGSU9702196"/>
        <s v="EITU1697001"/>
        <s v="TRHU6334703"/>
        <s v="TCLU6561049"/>
        <s v="SZLU9422416"/>
        <s v="CMAU2205318"/>
        <s v="BMOU1218046"/>
        <s v="WHSU0146985"/>
        <s v="TCNU3992440"/>
        <s v="OOCU5873370"/>
        <s v="WHSU5466976"/>
        <s v="AMCU9368824"/>
        <s v="SEKU9288355"/>
        <s v="MRSU0034590"/>
        <s v="MRKU2801260"/>
        <s v="GLDU3710882"/>
        <s v="GESU3924764"/>
        <s v="HAMU1869354"/>
        <s v="HAMU3677920"/>
        <s v="HAMU4414030"/>
        <s v="HAMU3305116"/>
        <s v="HAMU2465465"/>
        <s v="CAAU7488658"/>
        <s v="HMMU6750358"/>
        <s v="TGHU9874508"/>
        <s v="TCNU9620878"/>
        <s v="WHSU8154143"/>
        <s v="WHSU2439196"/>
        <s v="CMAU1942898"/>
        <s v="TLLU2085620"/>
        <s v="DFSU2013016"/>
        <s v="HAMU2413610"/>
        <s v="HLBU1435825"/>
        <s v="WHSU6280409"/>
        <s v="GCXU6263774"/>
        <s v="BEAU5430104"/>
        <s v="ECMU5044884"/>
        <s v="SEGU6364400"/>
        <s v="TCLU1046175"/>
        <s v="MAEU4178826"/>
        <s v="CMAU2143480"/>
        <s v="CSNU5821550"/>
        <s v="CGMU5355156"/>
        <s v="FANU1654281"/>
        <s v="HLBU2203090"/>
        <s v="CAAU9844146"/>
        <s v="CMAU5686500"/>
        <s v="TXGU5339398"/>
        <s v="CAAU5629417"/>
        <s v="MSMU7958255"/>
        <s v="ECMU5033128"/>
        <s v="TGBU5809776"/>
        <s v="TEMU8240030"/>
        <s v="TTNU8821546"/>
        <s v="TLLU2480878"/>
        <s v="FBIU5691032"/>
        <s v="TGBU6114140"/>
        <s v="SEGU2892266"/>
        <s v="ONEU3279683"/>
        <s v="FANU1917201"/>
        <s v="HLXU8573926"/>
        <s v="OOCU9246207"/>
        <s v="BMOU1084055"/>
        <s v="MSDU9813085"/>
        <s v="OTPU6175882"/>
        <s v="FBIU5578957"/>
        <s v="OERU4329673"/>
        <s v="MEDU3610437"/>
        <s v="MSCU4978387"/>
        <s v="TEMU8614145"/>
        <s v="TXGU4415678"/>
        <s v="ECMU5174065"/>
        <s v="ECMU5161129"/>
        <s v="GAOU7601302"/>
        <s v="GESU1456155"/>
        <s v="CMAU7243120"/>
        <s v="CAAU8927971"/>
        <s v="MSCU3878249"/>
        <s v="FTAU1532590"/>
        <s v="MEDU5480395"/>
        <s v="CMAU8540587"/>
        <s v="CMAU6254352"/>
        <s v="FBIU5265227"/>
        <s v="TXGU7257750"/>
        <s v="OOCU9617545"/>
        <s v="HAMU4562211"/>
        <s v="CSNU8629643"/>
        <s v="CAIU3196157"/>
        <s v="JXLU7807458"/>
        <s v="HGTU4622957"/>
        <s v="HLBU3169750"/>
        <s v="MSKU1346591"/>
        <s v="MSDU6246943"/>
        <s v="MSMU1933460"/>
        <s v="TGBU2680880"/>
        <s v="HDMU5596039"/>
        <s v="UAEU1245126"/>
        <s v="MSMU7288451"/>
        <s v="SELU4478874"/>
        <s v="MEDU7839355"/>
        <s v="FBLU0089963"/>
        <s v="MEDU7243176"/>
        <s v="BMOU6776272"/>
        <s v="BEAU2226930"/>
        <s v="HLBU2934161"/>
        <s v="XINU1425377"/>
        <s v="MEDU6723993"/>
        <s v="MSNU2129018"/>
        <s v="MSNU1509034"/>
        <s v="BEAU5707185"/>
        <s v="MSMU8033809"/>
        <s v="TLLU5062974"/>
        <s v="TCNU8736930"/>
        <s v="MSBU6581630"/>
        <s v="BEAU4941394"/>
        <s v="MSNU8933980"/>
        <s v="DFSU2661575"/>
        <s v="MSDU7675834"/>
        <s v="UETU6725017"/>
        <s v="MSMU4101973"/>
        <s v="EGSU9898319"/>
        <s v="TCLU8350410"/>
        <s v="TLLU5514225"/>
        <s v="OERU4143945"/>
        <s v="WHSU6698723"/>
        <s v="TLLU1035332"/>
        <s v="FBIU5121024"/>
        <s v="MRSU4222980"/>
        <s v="hlbu3834850"/>
        <s v="tllu7666989"/>
        <s v="cmau3500410"/>
        <s v="MSNU5852437"/>
        <s v="MSDU7954443"/>
        <s v="MSMU5346625"/>
        <s v="MSNU5690531"/>
        <s v="MSNU9635384"/>
        <s v="SEKU6841512"/>
        <s v="TGBU2164863"/>
        <s v="MSMU4061377"/>
        <s v="HMMU6272829"/>
        <s v="HMMU4269132"/>
        <s v="HASU4466185"/>
        <s v="TTNU8873030"/>
        <s v="TTNU8821567"/>
        <s v="HAMU1550979"/>
        <s v="TGHU9727127"/>
        <s v="MEDU4157840"/>
        <s v="TGCU5294859"/>
        <s v="MRSU3563806"/>
        <s v="UETU2688614"/>
        <s v="ECMU5356291"/>
        <s v="ECMU5355720"/>
        <s v="TCLU5767713"/>
        <s v="MRKU5677214"/>
        <s v="FTAU1307711"/>
        <s v="KKTU8013820"/>
        <s v="EISU8565929"/>
        <s v="WHSU8881986"/>
        <s v="MRKU5944877"/>
        <s v="ONEU5979670"/>
        <s v="HLBU9323930"/>
        <s v="HLBU6163273"/>
        <s v="SUDU8635624"/>
        <s v="TCLU4105651"/>
        <s v="APZU4493120"/>
        <s v="OTPU6508999"/>
        <s v="GCXU5441927"/>
        <s v="FANU5023303"/>
        <s v="HAMU2873955"/>
        <s v="HLXU8116616"/>
        <s v="MSMU5858853"/>
        <s v="MSMU4648169"/>
        <s v="MSMU4752189"/>
        <s v="MSBU5504115"/>
        <s v="MEDU7287596"/>
        <s v="UETU7617850"/>
        <s v="CSNU6892389"/>
        <s v="NYKU9873484"/>
        <s v="SUPU7181226"/>
        <s v="TGHU6470694"/>
        <s v="ONEU0480884"/>
        <s v="TRHU2201343"/>
        <s v="TCKU3565681"/>
        <s v="TGHU1180624"/>
        <s v="MRKU4747744"/>
        <s v="MRSU0442544"/>
        <s v="FTAU1991500"/>
        <s v="ONEU2597083"/>
        <s v="MSBU7046536"/>
        <s v="MEDU7146469"/>
        <s v="MEDU9497992"/>
        <s v="MSMU8901510"/>
        <s v="MSMU6190497"/>
        <s v="MSDU8882918"/>
        <s v="MSMU1686695"/>
        <s v="UETU7676426"/>
        <s v="TRHU8537253"/>
        <s v="EGHU9879320"/>
        <s v="TLLU5897187"/>
        <s v="TGBU4516876"/>
        <s v="TXGU6091500"/>
        <s v="TRHU4504354"/>
        <s v="OTPU6267783"/>
        <s v="SIDER"/>
        <s v="MSMU7116180"/>
        <s v="TRHU8061085"/>
        <s v="MRSU8841366"/>
        <s v="GAOU6645630"/>
        <s v="TCNU4154951"/>
        <s v="ONEU0989721"/>
        <s v="ONEU2310470"/>
        <s v="HLBU2452010"/>
        <s v="CXRU1507166"/>
        <s v="MSBU4013631"/>
        <s v="TTNU8608058"/>
        <s v="HAMU4343424"/>
        <s v="HAMU4335687"/>
        <s v="HAMU2559754"/>
        <s v="HAMU2975406"/>
        <s v="HAMU3435589"/>
        <s v="ONEU1498548"/>
        <s v="MSKU5036296"/>
        <s v="UTCU4939395"/>
        <s v="ECMU2779094"/>
        <s v="MSMU5889005"/>
        <s v="HAMU4483642"/>
        <s v="HLBU3155525"/>
        <s v="RFCU5098317"/>
        <s v="FYCU7068323"/>
        <s v="WHSU2597191"/>
        <s v="MSDU9749073"/>
        <s v="ONEU2509170"/>
        <s v="TXGU7513657"/>
        <s v="CMAU6766256"/>
        <s v="AMCU9379808"/>
        <s v="SEKU9127520"/>
        <s v="BHCU3228180"/>
        <s v="HLBU3708430"/>
        <s v="ONEU9179871"/>
        <s v="FFAU5898683"/>
        <s v="MSBU6590329"/>
        <s v="MSDU7087770"/>
        <s v="HAMU2219482"/>
        <s v="HAMU2633487"/>
        <s v="FBIU5839691"/>
        <s v="HAMU4647514"/>
        <s v="TGCU2426340"/>
        <s v="TCLU4363240"/>
        <s v="TEMU6864823"/>
        <s v="EITU9518587"/>
        <s v="LATU6801552"/>
        <s v="CMAU2116083"/>
        <s v="FSCU3923783"/>
        <s v="OOCU7796713"/>
        <s v="SEKU5508488"/>
        <s v="TRHU6757120"/>
        <s v="MSMU4932067"/>
        <s v="MSBU5271815"/>
        <s v="CMAU8661830"/>
        <s v="ONEU6488774"/>
        <s v="SEGU9105824"/>
        <s v="TEMU9297847"/>
        <s v="HAMU1817495"/>
        <s v="CMAU6216835"/>
        <s v="CAIU9695195"/>
        <s v="CMAU7777569"/>
        <s v="ONEU6495238"/>
        <s v="seku1532640"/>
        <s v="OTPU6040399"/>
        <s v="CSNU8795726"/>
        <s v="CSLU6086827"/>
        <s v="MRKU4899264"/>
        <s v="MRKU5933949"/>
        <s v="TGBU6387952"/>
        <s v="HMMU6166874"/>
        <s v="TRHU4361016"/>
        <s v="TCNU4960622"/>
        <s v="UETU2730988"/>
        <s v="UACU3933769"/>
        <s v="TLLU1206800"/>
        <s v="FBIU5671571"/>
        <s v="SEGU9483146"/>
        <s v="OERU4164505"/>
        <s v="CSGU6493878"/>
        <s v="TCNU2942698"/>
        <s v="SGRU2129101"/>
        <s v="FANU1246633"/>
        <s v="HAMU3920579"/>
        <s v="FANU1028890"/>
        <s v="ONEU6560478"/>
        <s v="TCLU9469764"/>
        <s v="KKFU7829178"/>
        <s v="TRHU4604203"/>
        <s v="BSIU9702216"/>
        <s v="FBIU5762917"/>
        <s v="WHLU5804255"/>
        <s v="CGMU5140610"/>
        <s v="HASU1193045"/>
        <s v="tgbu1004069"/>
        <s v="RLTU2627307"/>
        <s v="OERU4017783"/>
        <s v="CPLU4984821"/>
        <s v="FFAU7123885"/>
        <s v="CBHU7011035"/>
        <s v="OOCU8952976"/>
        <s v="TCNU2242781"/>
        <s v="HAMU4401691"/>
        <s v="TTNU8639573"/>
        <s v="FFAU1726840"/>
        <s v="ECMU4964553"/>
        <s v="PCIU0153479"/>
        <s v="MSDU7658740"/>
        <s v="SZLU5104593"/>
        <s v="SZLU5074708"/>
        <s v="MRKU7750510"/>
        <s v="MRSU0542918"/>
        <s v="FSCU5761721"/>
        <s v="FBIU5748971"/>
        <s v="CXRU1595167"/>
        <s v="BEAU5230050"/>
        <s v="ONEU9448625"/>
        <s v="TCNU1265714"/>
        <s v="MEDU7171179"/>
        <s v="ECMU2968462"/>
        <s v="MRKU5593704"/>
        <s v="HMMU4282279"/>
        <s v="OOCU0691428"/>
        <s v="MRKU6975553"/>
        <s v="FCIU4501762"/>
        <s v="CSNU1988641"/>
        <s v="HAMU1177166"/>
        <s v="HAMU4032464"/>
        <s v="SEGU4702750"/>
        <s v="OOCU7191471"/>
        <s v="HLBU9724418"/>
        <s v="FFAU6072320"/>
        <s v="CSNU8935406"/>
        <s v="NYKU3896836"/>
        <s v="SEKU5921070"/>
        <s v="HLBU3147010"/>
        <s v="CGMU7701685"/>
        <s v="SEKU6050595"/>
        <s v="MSDU6168178"/>
        <s v="OOCU9188857"/>
        <s v="TRHU2757245"/>
        <s v="FWRU0142470"/>
        <s v="oeru4357891"/>
        <s v="otpu6148151"/>
        <s v="fbiu5754439"/>
        <s v="TRHU1224787"/>
        <s v="TGHU1759724"/>
        <s v="GESU1116284"/>
        <s v="CMAU0161566"/>
        <s v="SEGU9822912"/>
        <s v="FBIU5233317"/>
        <s v="PCIU6123764"/>
        <s v="FBIU5234761"/>
        <s v="TCNU4907171"/>
        <s v="TRHU6483245"/>
        <s v="ONEU5702813"/>
        <s v="ONEU1285769"/>
        <s v="ONEU1329790"/>
        <s v="TCLU8749816"/>
        <s v="TGBU9669311"/>
        <s v="TRHU5148073"/>
        <s v="JXLU4388609"/>
        <s v="JXLU6312388"/>
        <s v="MRSU7263936"/>
        <s v="CMAU7246691"/>
        <s v="CMAU6753433"/>
        <s v="CMAU7142697"/>
        <s v="CMAU6979565"/>
        <s v="WHSU6461860"/>
        <s v="OOLU9266581"/>
        <s v="FANU3204600"/>
        <s v="ONEU5036039"/>
        <s v="TGBU7786638"/>
        <s v="caau8123865"/>
        <s v="mrsu8922149"/>
        <s v="fbiu5664675"/>
        <s v="oeru4052681"/>
        <s v="temu9319020"/>
        <s v="FCIU4552116"/>
        <s v="ECMU2825836"/>
        <s v="GLDU3923131"/>
        <s v="ECMU2194480"/>
        <s v="BEAU9734276"/>
        <s v="FBIU5350530"/>
        <s v="FBIU5586947"/>
        <s v="FBIU5719654"/>
        <s v="MEDU7723977"/>
        <s v="WHSU8287948"/>
        <s v="TCNU5432574"/>
        <s v="CMAU4556190"/>
        <s v="TEMU7621113"/>
        <s v="TLLU4893530"/>
        <s v="PORRETIRAR"/>
        <s v="fbiu5294586"/>
        <s v="zcsu7190638"/>
        <s v="whsu6678347"/>
        <s v="FFAU1856273"/>
        <s v="SEKU1297710"/>
        <s v="TRHU3868602"/>
        <s v="APZU3766600"/>
        <s v="TCLU2469947"/>
        <s v="APZU3189617"/>
        <s v="FCGU2956791"/>
        <s v="OERU4131179"/>
        <s v="CGMU6931024"/>
        <s v="FBIU5777603"/>
        <s v="SEKU9023016"/>
        <s v="SEKU5548407"/>
        <s v="HLBU6252956"/>
        <s v="WHSU5799684"/>
        <s v="HASU4414920"/>
        <s v="MRKU5992617"/>
        <s v="SEGU1103487"/>
        <s v="CMAU2484064"/>
        <s v="TCNU7747605"/>
        <s v="CARU2165332"/>
        <s v="FTAU2071549"/>
        <s v="CMAU3650468"/>
        <s v="CMAU6986517"/>
        <s v="BEAU5642361"/>
        <s v="TIIU6524606"/>
        <s v="EITU9216308"/>
        <s v="TIIU5120488"/>
        <s v="KKFU7809401"/>
        <s v="NYKU4431495"/>
        <s v="FFAU3682695"/>
        <s v="ONEU1129766"/>
        <s v="TCNU1564398"/>
        <s v="EGSU1264508"/>
        <s v="EMCU8401368"/>
        <s v="HPCU4847004"/>
        <s v="ECMU2025690"/>
        <s v="CSNU5512777"/>
        <s v="MSNU1181500"/>
        <s v="CSNU2851355"/>
        <s v="TRHU7745437"/>
        <s v="TCLU9055297"/>
        <s v="HOYU9653882"/>
        <s v="HOYU9650008"/>
        <s v="TLLU4879548"/>
        <s v="SEKU6986305"/>
        <s v="SGRU5030278"/>
        <s v="TEMU2498310"/>
        <s v="MRSU9132046"/>
        <s v="HLBU9635413"/>
        <s v="FBIU5335582"/>
        <s v="TGBU6664764"/>
        <s v="MEDU4551025"/>
        <s v="MSNU2093527"/>
        <s v="MSDU7626819"/>
        <s v="CMAU2239215"/>
        <s v="CMAU3466466"/>
        <s v="CMAU5945051"/>
        <s v="fanu 152062-0"/>
        <s v="WHSU8376515"/>
        <s v="MSMU7702807"/>
        <s v="CAIU6417523"/>
        <s v="APZU3541883"/>
        <s v="TRHU1182589"/>
        <s v="CGMU5169640"/>
        <s v="CGMU6548988"/>
        <s v="CMAU3372109"/>
        <s v="CMAU7068033"/>
        <s v="CMAU7956878"/>
        <s v="SZLU9764553"/>
        <s v="PCIU6165517"/>
        <s v="FBIU5766574"/>
        <s v="FBIU5691639"/>
        <s v="TIIU3653410"/>
        <s v="FCIU7025422"/>
        <s v="SEGU6054913"/>
        <s v="ONEU0610530"/>
        <s v="TRHU7337292"/>
        <s v="TRHU8251188"/>
        <s v="ONEU1227660"/>
        <s v="ONEU1068444"/>
        <s v="TCLU4603818"/>
        <s v="TCLU2587662"/>
        <s v="HGTU2411235"/>
        <s v="RLTU2612040"/>
        <s v="CSNU8550467"/>
        <s v="SEGU4115028"/>
        <s v="AMCU9368871"/>
        <s v="MEDU3889255"/>
        <s v="TRHU6090422"/>
        <s v="SZLU9210675"/>
        <s v="RAMPLA "/>
        <s v="CMAU8617204"/>
        <s v="GCXU6137930"/>
        <s v="CMAU8959315"/>
        <s v="CMAU8859701"/>
        <s v="CMAU7096143"/>
        <s v="TXGU6677893"/>
        <s v="GAOU6243288"/>
        <s v="EGSU1397624"/>
        <s v="CGMU6913078"/>
        <s v="CGMU6900152"/>
        <s v="OOCU6815613"/>
        <s v="PCIU9122308"/>
        <s v="UESU5218333"/>
        <s v="MSNU6791995"/>
        <s v="GLDU9868670"/>
        <s v="TCLU7444788"/>
        <s v="TLLU2001614"/>
        <s v="TLLU2325995"/>
        <s v="TIFU1007702"/>
        <s v="tifu 175430-7"/>
        <s v="tifu 150195-2"/>
        <s v="TEMU1743011"/>
        <s v="MSDU5528480"/>
        <s v="TRHU4485594"/>
        <s v="CAIU6380825"/>
        <s v="MRKU8723360"/>
        <s v="caau4612913"/>
        <s v="whsu 887440-0"/>
        <s v="OOCU8255122"/>
        <s v="FFAU2449483"/>
        <s v="CAAU7084403"/>
        <s v="GAOU7356967"/>
        <s v="HAMU3583729"/>
        <s v="HAMU4513916"/>
        <s v="TLLU 274832-2"/>
        <s v="FBIU 520556-8"/>
        <s v="OOCU 929685-1"/>
        <s v="MRKU6612162"/>
        <s v="CAIU7956155"/>
        <s v="FANU1211405"/>
        <s v="FANU3372414"/>
        <s v="FANU3502082"/>
        <s v="FSCU7256415"/>
        <s v="HAMU1313468"/>
        <s v="HAMU1888919"/>
        <s v="HAMU2287487"/>
        <s v="HAMU2438794"/>
        <s v="HAMU3438280"/>
        <s v="HAMU4423474"/>
        <s v="HLBU1306155"/>
        <s v="HLBU1854610"/>
        <s v="HLBU3352864"/>
        <s v="UACU5632065"/>
        <s v="TLLU8398767"/>
        <s v="ECMU2630135"/>
        <s v="CMAU1650540"/>
        <s v="ECMU4925840"/>
        <s v="GAOU7608816"/>
        <s v="GCXU6108398"/>
        <s v="CMAU8551806"/>
        <s v="SEKU6039451"/>
        <s v="BSIU8573840"/>
        <s v="TLLU5267655"/>
        <s v="CAAU9572855"/>
        <s v="DFSU7066092"/>
        <s v="CGMU5564388"/>
        <s v="CGMU6978145"/>
        <s v="CXRU1244856 "/>
        <s v="mrku4591918"/>
        <s v="ONEU6763048"/>
        <s v="NYKU5226690"/>
        <s v="CMAU6559372"/>
        <s v="MSDU7702170"/>
        <s v="UTCU5055315"/>
        <s v="FBIU5419256"/>
        <s v="BEAU4230190"/>
        <s v="MSDU5415545"/>
        <s v="TGCU2035875"/>
        <s v="ECMU2978096"/>
        <s v="CMAU2051228"/>
        <s v="MSCU5103749"/>
        <s v="SEGU4163601"/>
        <s v="OOLU9340668"/>
        <s v="PCIU8985916"/>
        <s v="PILU8000867"/>
        <s v="TRIU8189402"/>
        <s v="MSMU7913688"/>
        <s v="SEGU9848331"/>
        <s v="MRSU8531611"/>
        <s v="TXGU6810012"/>
        <s v="GESU1421396"/>
        <s v="HLBU1284565"/>
        <s v="MAEU4155116"/>
        <s v="CMAU3013074"/>
        <s v="TEMU1638084"/>
        <s v="SEGU3572652"/>
        <s v="TIIU6911293"/>
        <s v="TIIU6911570"/>
        <s v="MSNU5785133"/>
        <s v="CGMU6923918"/>
        <s v="CGMU7005326"/>
        <s v="SEGU9178100 "/>
        <s v="TCKU7662490"/>
        <s v="TTNU8277643"/>
        <s v="TLLU4525396"/>
        <n v="903913"/>
        <s v="UETU2454046"/>
        <s v="PIDU423956-8"/>
        <s v="PIDU4287210"/>
        <s v="SZLU9893376"/>
        <s v="SEKU6242638"/>
        <s v="OOCU9917917"/>
        <s v="CSGU6145764"/>
        <s v="MEDU759532-5"/>
        <s v="SZLU9140074"/>
        <s v="HLBU9841538"/>
        <s v="TEMU9354700"/>
        <s v="FBIU5000486"/>
        <s v="ECMU5590442"/>
        <s v="EGHU9194018"/>
        <s v="MEDU8505096"/>
        <s v="MSMU7080874"/>
        <s v="TGHU8904444"/>
        <s v="UETU6278583"/>
        <s v="TIIU6245073"/>
        <s v="FSCU8622463"/>
        <s v="MSCU4581403"/>
        <s v="UETU5630621"/>
        <s v="SLZU2886330"/>
        <s v="OERU4359195"/>
        <s v="MRKU5483158"/>
        <s v="TEMU0581256"/>
        <s v="TGHU1924747"/>
        <s v="TIIU6495447"/>
        <s v="CCLU5191257"/>
        <s v="MSMU1059530"/>
        <s v="TGCU5173796"/>
        <s v="HAMU2104550"/>
        <s v="caau6475039"/>
        <s v="TEMU5801517"/>
        <s v="ECMU5139721"/>
        <s v="SELU4486606"/>
        <s v="TCNU6579894"/>
        <s v="CSNU7419200"/>
        <s v="HAMU4442670"/>
        <s v="MEDU7584594"/>
        <s v="MEDU9438937"/>
        <s v="MSNU6069200"/>
        <s v="MSDU8307694"/>
        <s v="CMAU7259940"/>
        <s v="HLBU1851632"/>
        <s v="MSBU6933834"/>
        <s v="BEAU5868343"/>
        <s v="TEMU0948315"/>
        <s v="TEMU0022480"/>
        <s v="APZU3250152"/>
        <s v="FCIU9644792"/>
        <s v="EMCU0038343"/>
        <s v="TEMU7130125"/>
        <s v="TRHU6057912"/>
        <s v="EGSU1668114"/>
        <s v="EGSU1719211"/>
        <s v="MRSU6581866"/>
        <s v="CSGU6486930"/>
        <s v="TIIU2193222"/>
        <s v="OERU4188786"/>
        <s v="TCNU1267039"/>
        <s v="MSDU7401010"/>
        <s v="WHSU5199606"/>
        <s v="HASU1301751"/>
        <s v="TCNU1472476"/>
        <s v="MRSU9039139"/>
        <s v="TLLU5414340"/>
        <s v="_x000a_WHSU8004565"/>
        <s v="WHLU5656190"/>
        <s v="WHSU8323290"/>
        <s v="ECMU7440673"/>
        <s v="TIIU5397929"/>
        <s v="ECMU5301025"/>
        <s v="CAIU8832858"/>
        <s v="GAOU2537833"/>
        <s v="MSMU8946897"/>
        <s v="OTPU6401280"/>
        <s v="WHSU8472571"/>
        <s v="MSDU5350927"/>
        <s v="tllu8374127"/>
        <s v="caiu7326412"/>
        <s v="msku7700974"/>
        <s v="TGBU5054978"/>
        <s v="TGHU6852167"/>
        <s v="CXDU2158676"/>
        <s v="BEAU5468049"/>
        <s v="NYKU4881131"/>
        <s v="WHSU6887115"/>
        <s v="WHSU6543845"/>
        <s v="CMAU9449810"/>
        <s v="CSNU2911665"/>
        <s v="MSMU5000020"/>
        <s v="MSDU4373070"/>
        <s v="UETU7299873"/>
        <s v="CMAU0720350"/>
        <s v="OERU4162713 "/>
        <s v="APZU3559687"/>
        <s v="MRKU6258070"/>
        <s v="beau5849338"/>
        <s v="CBHU7082492"/>
        <s v="CSNU5723466"/>
        <s v="FSCU5333024"/>
        <s v="FBIU5671988"/>
        <s v="MRKU5871050"/>
        <s v="MSDU7112595"/>
        <s v="MSDU8410090"/>
        <s v="MSDU6732930"/>
        <s v="MEDU4500542"/>
        <s v="FFAU5676794"/>
        <s v="MEDU4416880"/>
        <s v="FSCU6522254"/>
        <s v="MSDU6192092"/>
        <s v="MSNU8429033"/>
        <s v="MSBU5271693"/>
        <s v="MSCU5199904"/>
        <s v="BMOU6010728"/>
        <s v="FSCU9769757"/>
        <s v="FFAU2534712"/>
        <s v="MSMU8022825"/>
        <s v="MSDU8335422"/>
        <s v="MSDU7100850"/>
        <s v="TGBU8004646"/>
        <s v="MEDU7805864"/>
        <s v="MSMU7605643"/>
        <s v="MSMU5233573"/>
        <s v="FFAU6957630"/>
        <s v="UETU6084818"/>
        <s v="FFAU1769780"/>
        <s v="CAIU7822222"/>
        <s v="MSMU5000376"/>
        <s v="CXDU2179088"/>
        <s v="XINU8097496"/>
        <s v="MSMU8277451"/>
        <s v="MSNU6826094"/>
        <s v="MSNU7707000"/>
        <s v="MSMU4793608"/>
        <s v="CAIU9887264"/>
        <s v="MEDU8900803"/>
        <s v="TCLU9483490"/>
        <s v="BEAU5720166"/>
        <s v="FFAU2189703"/>
        <s v="MSBU5216968"/>
        <s v="MSNU7725534"/>
        <s v="TRHU7751276"/>
        <s v="MSMU4031541"/>
        <s v="OOCU6974153"/>
        <s v="EITU0481960"/>
        <s v="MSNU5559440"/>
        <s v="CAAU8089230"/>
        <s v="CMAU2774910"/>
        <s v="TLLU8395198"/>
        <s v="MSMU4093184"/>
        <s v="CAAU5448424"/>
        <s v="MSBU7550300"/>
        <s v="MSBU7586560"/>
        <s v="NYKU5176100"/>
        <s v="CSGU6258288"/>
        <s v="FFAU5460573"/>
        <s v="HLBU1330110"/>
        <s v="UACU5871497"/>
        <s v="MSMU3447827"/>
        <s v="TGBU6368865"/>
        <s v="WHSU6385760"/>
        <s v="BEAU4282086"/>
        <s v="CMAU7550770"/>
        <s v="MSNU3575082"/>
        <s v="FTAU1600165"/>
        <s v="MNBU3564749"/>
        <s v="MRSU3505754"/>
        <s v="TCKU3951410"/>
        <s v="MSBU7142186"/>
        <s v="CPLU4983002"/>
        <s v="CPLU4984884"/>
        <s v="OERU4100060"/>
        <s v="AMCU9394187"/>
        <s v="MRSU8630281"/>
        <s v="UETU8356659"/>
        <s v="FANU3426906"/>
        <s v="HAMU3939065"/>
        <s v="ONEU9052130"/>
        <s v="MSNU1300229"/>
        <s v="-"/>
        <s v="TLLU461445-1"/>
        <s v="SELU403907-0"/>
        <s v="EMCU8241125"/>
        <s v="TLLU4050217"/>
        <s v="DRYU9798574"/>
        <s v="EMCU8304500"/>
        <s v="HAMU1340057"/>
        <s v="HAMU2490935"/>
        <s v="HAMU4075717"/>
        <s v="HAMU3866987"/>
        <s v="FANU3399478"/>
        <s v="DFSU3120153"/>
        <s v="SEGU1813982"/>
        <s v="MAGU2523849"/>
        <s v="CMAU2148049"/>
        <s v="GCXU2360945"/>
        <s v="APZU3429615"/>
        <s v="TCLU3937220"/>
        <s v="TLLU2104628"/>
        <s v="OOLU9998849"/>
        <s v="MSKU5628206"/>
        <s v="ONEU5292452"/>
        <s v="MSMU1921074"/>
        <s v="BMOU2346967"/>
        <s v="TCLU6419604"/>
        <s v="FANU3165905"/>
        <s v="HAMU1471170"/>
        <s v="HAMU1341198"/>
        <s v="MSMU8985580"/>
        <s v="TCNU3622298"/>
        <s v="CAAU8183416"/>
        <s v="EISU8286333"/>
        <s v="MNBU4572250"/>
        <s v="TCNU6694096"/>
        <s v="TTNU8123777"/>
        <s v="OTPU6164002"/>
        <s v="OTPU6235723"/>
        <s v="MSNU5711697"/>
        <s v="MNBU3844251"/>
        <s v="TTNU8363042"/>
        <s v="NYKU9724840"/>
        <s v="CAIU4926310"/>
        <s v="ONEU2631193"/>
        <s v="BMOU4305972"/>
        <s v="FFAU3886488"/>
        <s v="CAIU2257535"/>
        <s v="XINU1285090"/>
        <s v="GLDU9476149"/>
        <s v="MSKU4307515"/>
        <s v="FFAU7608021"/>
        <s v="CMAU435708-0"/>
        <s v="GCXU613720-4"/>
        <s v="MRKU3227120"/>
        <s v="CAAU7406916"/>
        <s v="MSNU2714434"/>
        <s v="DFSU7243536"/>
        <s v="TGBU7083830"/>
        <s v="BEAU4072639"/>
        <s v="HAMU2797644"/>
        <s v="CMAU7213759"/>
        <s v="CMAU4174880"/>
        <s v="TGBU4534057"/>
        <s v="ONEU6345691"/>
        <s v="HLXU1225596"/>
        <s v="TGBU2347381"/>
        <s v="TCLU1353227"/>
        <s v="BMOU935297-7"/>
        <s v="BMOU930796-2"/>
        <s v="HASU5054726"/>
        <s v="FTAU2477570"/>
        <s v="CGMU6954668"/>
        <s v="TGBU8779119"/>
        <s v="OOLU8969018"/>
        <s v="TCLU4983071"/>
        <s v="MSBU6699270"/>
        <s v="CGMU5225419"/>
        <s v="TTNU8092932"/>
        <s v="TEMU9494194 "/>
        <s v="TGBU7465237"/>
        <s v="IKSU2515131"/>
        <s v="CXDU1609158"/>
        <s v="FTAU1765843"/>
        <s v="TCKU6268753"/>
        <s v="FBIU5820572"/>
        <s v="SEGU9964558"/>
        <s v="MSBU7093836"/>
        <s v="SUDU8728579"/>
        <s v="TCLU4444439"/>
        <s v="MSBU7267476"/>
        <s v="TLLU8125700"/>
        <s v="MNBU3746126"/>
        <s v="TLLU8865455"/>
        <s v="CGMU5404029"/>
        <s v="MSCU5103517"/>
        <s v="MSDU8398225"/>
        <s v="TCLU1893288"/>
        <s v="CMAU4277889"/>
        <s v="TLLU4502908"/>
        <s v="CSNU6453853"/>
        <s v="CSLU6130642"/>
        <s v="GAOU7612312"/>
        <s v="TIIU6155112"/>
        <s v="MRSU0650569"/>
        <s v="OTPU6310010"/>
        <s v="HAMU2920321"/>
        <s v="TCNU4280055"/>
        <s v="HASU4854703"/>
        <s v="CGMU5222662"/>
        <s v="BMOU9603542"/>
        <s v="CAAU7763528"/>
        <s v="CMAU6800690"/>
        <s v="TGBU7055886"/>
        <s v="CAIU3700102"/>
        <s v="TRHU2340400"/>
        <s v="SGCU2035642"/>
        <s v="TRHU2493163 "/>
        <s v="TRHU2808635"/>
        <s v="MEDU3998554"/>
        <s v="TIIU4740062"/>
        <s v="WHSU0406742"/>
        <s v="CXDU2251747"/>
        <s v="HOTU1611913"/>
        <s v="MSNU5487587"/>
        <s v="MSBU8343272"/>
        <s v="TTNU8629750"/>
        <s v="MSNU1991157"/>
        <s v="HMMU5404601"/>
        <s v="DFSU741536-3"/>
        <s v="TGBU3973944"/>
        <s v="ECMU5707272"/>
        <s v="FFAU3738644"/>
        <s v="MSDU8445040 "/>
        <s v="ONEU6133054"/>
        <s v="DFSU1419274"/>
        <s v="TTNU8655110 "/>
        <s v="SZLU5075509"/>
        <s v="CGMU7729300"/>
        <s v="MAGU5629618"/>
        <s v="TCLU4172290"/>
        <s v="HLBU3798429"/>
        <s v="SEGU5790078"/>
        <s v="CGMU6918948"/>
        <s v="BMOU9624057"/>
        <s v="TIIU6197714"/>
        <s v="BMOU9873390"/>
        <s v="OOCU9247076"/>
        <s v="GCXU5768381"/>
        <s v="TXGU7438213"/>
        <s v="CSNU1787396"/>
        <s v="CAIU2749052"/>
        <s v="SEKU9162937"/>
        <s v="HLBU6211767"/>
        <s v="TRHU527623-8"/>
        <s v="TRHU444774-2"/>
        <s v="TGBU877911-9"/>
        <s v="CAAU5974584"/>
        <s v="FANU3748862"/>
        <s v="HAMU1961007"/>
        <s v="HAMU5125617"/>
        <s v="HAMU4254646"/>
        <s v="HAMU2188442"/>
        <s v="TRHU1695200"/>
        <s v="MSNU6945914"/>
        <s v="WHLU5765884"/>
        <s v="oocu 996717-9"/>
        <s v="tcku 781292-2"/>
        <s v="MRKU7635584"/>
        <s v="CGMU7730997"/>
        <s v="NYKU4948430"/>
        <s v="SEKU6372143"/>
        <s v="TRHU1099406"/>
        <s v="TRHU2613660"/>
        <s v="MSMU8951830"/>
        <s v="MNBU3129280"/>
        <s v="GESU6123753"/>
        <s v="APHU7288786"/>
        <s v="CGMU7017292"/>
        <s v="CGMU7007925"/>
        <s v="CGMU5156703"/>
        <s v="TLLU4522170"/>
        <s v="CMAU3704517"/>
        <s v="CMAU6499400"/>
        <s v="TLLU7929004"/>
        <s v="MMAU1465331"/>
        <s v="MMAU1463180"/>
        <s v="MMAU1465265"/>
        <s v="MMAU1465769"/>
        <s v="PCIU1392441"/>
        <s v="PCIU1802850"/>
        <s v="MRKU7710585"/>
        <s v="SUDU7745777"/>
        <s v="CSNU1744795"/>
        <s v="WHSU2781090"/>
        <s v="WHSU2263492"/>
        <s v="MSBU3096164"/>
        <s v="UETU5681233"/>
        <s v="FBIU5724326"/>
        <s v="SEKU1008294"/>
        <s v="MSDU6945426"/>
        <s v="MSNU5269224"/>
        <s v="HLBU8150906"/>
        <s v="FANU3651050"/>
        <s v="HLBU3165436"/>
        <s v="SEGU5014222"/>
        <s v="TCLU5291139"/>
        <s v="WHSU5535850"/>
        <s v="ONUE9147220"/>
        <s v="OTPU6264589"/>
        <s v="FSCU5348981"/>
        <s v="FANU376864-2"/>
        <s v="TRHU6007167"/>
        <s v="PIDU4539884"/>
        <s v="TGCU0207975"/>
        <s v="GAOU7583425"/>
        <s v="NIDU2291035"/>
        <s v="HLXU8594908"/>
        <s v="TRHU4037692"/>
        <s v="HLBU1013666"/>
        <s v="CGMU6977318"/>
        <s v="TRIU8130174"/>
        <s v="FBIU5203924"/>
        <s v="CAIU6973836"/>
        <s v="GCXU2369557"/>
        <s v="TTNU1169098"/>
        <s v="CMAU3075796"/>
        <s v="CMAU3528207"/>
        <s v="TXGU6908776"/>
        <s v="CAIU7944792"/>
        <s v="HAMU2944724"/>
        <s v="MMAU1466050"/>
        <s v="MMAU1449541"/>
        <s v="MMAU1457336"/>
        <s v="MMAU1465199"/>
        <s v="DFOU6159278"/>
        <s v="PIDU20255084"/>
        <s v="PIDU4591943"/>
        <s v="MNBU0411279"/>
        <s v="MNBU0512844"/>
        <s v="EMCU8655320"/>
        <s v="MSMU4168792"/>
        <s v="TLLU4300722"/>
        <s v="CAAU9567479"/>
        <s v="CAAU9573893"/>
        <s v="TEMU1095536"/>
        <s v="CMAU6269840"/>
        <s v="WHSU2010133"/>
        <s v="FFAU299833-3"/>
        <s v="FFAU3903461"/>
        <s v="MEDU791768-0"/>
        <s v="TGBU9752719"/>
        <s v="CARU997613-6"/>
        <s v="FFAU300627-9"/>
        <s v="MSNU5896836  "/>
        <s v="MSMU461354-2"/>
        <s v="TLLU517347-4"/>
        <s v="MEDU937985-5"/>
        <s v="GAOU746573-6"/>
        <s v="UETU775182-8"/>
        <s v="MSDU705538-7"/>
        <s v="MSDU635658-1"/>
        <s v="MSDU767191-0"/>
        <s v="MSMU684876-2"/>
        <s v="SEGU548889-6"/>
        <s v="TRLU818604-9"/>
        <s v="FCIU907423-6"/>
        <s v="MSMU5188772"/>
        <s v="DAYU6723073"/>
        <s v="OOCU8000604"/>
        <s v="TRHU6576667"/>
        <s v="CAAU7911986"/>
        <s v="MEDU4784860"/>
        <s v="CAAU9989957"/>
        <s v="MSMU6253160"/>
        <s v="MSNU7871729"/>
        <s v="MSMU7702279"/>
        <s v="TIIU4190388"/>
        <s v="MSDU8869290"/>
        <s v="UETU7671213"/>
        <s v="MSMU8524187"/>
        <s v="MEDU4783530"/>
        <s v="MSBU8145908"/>
        <s v="MSDU7887880"/>
        <s v="BMOU5976260"/>
        <s v="MNBU3024669"/>
        <s v="TCLU3929482"/>
        <s v="OOCU9918913"/>
        <s v="FCIU9621077"/>
        <s v="FCIU9653027"/>
        <s v="MEDU4927431"/>
        <s v="TEMU1062189"/>
        <s v="FANU1081615"/>
        <s v="TCNU5906945"/>
        <s v="CMAU4508118"/>
        <s v="CMAU2885339"/>
        <s v="CMAU2778325"/>
        <s v="FCIU5165030"/>
        <s v="TCLU7198555"/>
        <s v="MMAU1464968"/>
        <s v="MMAU1466024"/>
        <s v="RLTU2625650"/>
        <s v="WHSU5297644"/>
        <s v="CMAU5936276"/>
        <s v="SEGU5956430"/>
        <s v="ONEU0414584"/>
        <s v="OOLU9131349"/>
        <s v="TGBU5579415"/>
        <s v="GCXU5098891"/>
        <s v="WHSU8876064"/>
        <s v="FCIU9763370"/>
        <s v="BMOU1574751"/>
        <s v="OOCU6218855"/>
        <s v="BEAU4286311"/>
        <s v="MSMU4944772"/>
        <s v="MSCU5270664"/>
        <s v="MSDU6260113"/>
        <s v="TGBU7737778"/>
        <s v="MSDU8614833"/>
        <s v="MSNU5050030"/>
        <s v="TXGU5308864"/>
        <s v="ONEU5887553"/>
        <s v="APZU3920911"/>
        <s v="CGMU5232486"/>
        <s v="FCIU9462020"/>
        <s v="FCIU9585468"/>
        <s v="CGMU5102203"/>
        <s v="CXRU1075015"/>
        <s v="EGSU6597420"/>
        <s v="EGSU6585820"/>
        <s v="HLBU9239670"/>
        <s v="HDMU5593195"/>
        <s v="HDMU5648472"/>
        <s v="TXGU8691308"/>
        <s v="TRHU5194192"/>
        <s v="UETU4102532"/>
        <s v="MSNU9278857"/>
        <s v="MSMU7105397"/>
        <s v="CMAU3341617"/>
        <s v="TCNU6375930"/>
        <s v="TLLU2413078"/>
        <s v="DFSU1939384"/>
        <s v="CGMU7726050"/>
        <s v="CGMU7728650"/>
        <s v="HLXU1330755"/>
        <s v="MEDU2382411"/>
        <s v="MEDU9675121"/>
        <s v="CAAU7398934"/>
        <s v="SEGU6696364"/>
        <s v="OOCU9258466"/>
        <s v="MSDU8138402"/>
        <s v="TIIU4483534"/>
        <s v="CMAU3790984"/>
        <s v="FBIU5146465"/>
        <s v="OERU4253222"/>
        <s v="WHSU0314688"/>
        <s v="DFSU7558554"/>
        <s v="OOCU9466027"/>
        <s v="   "/>
        <s v="oocu8251866"/>
        <s v="CSGU6572361"/>
        <s v="TCKU1680599"/>
        <s v="CGMU7720200"/>
        <s v="TIIU6170884"/>
        <s v="MNBU4449987"/>
        <s v="CGMU7723112"/>
        <s v="CAIU7357938"/>
        <s v="CSNU6759695"/>
        <s v="TEMU6720852"/>
        <s v="TRHU4557462"/>
        <s v="SEGU9528261"/>
        <s v="CGMU5290224"/>
        <s v="TRHU1115810"/>
        <s v="FCIU4537641"/>
        <s v="TGBU3511231 "/>
        <s v="ECMU2049943"/>
        <s v="ECMU1939161"/>
        <s v="APZU3185123"/>
        <s v="ONEU1271045"/>
        <s v="CMAU6637011"/>
        <s v="MRKU9707425"/>
        <s v="GCXU5112916"/>
        <s v="HAMU4109571"/>
        <s v="HAMU4778509"/>
        <s v="APZU4411987"/>
        <s v="SEKU4463239"/>
        <s v="TRHU4874045"/>
        <s v="FFAU2695790"/>
        <s v="CGMU8012783"/>
        <s v="MSKU5448375"/>
        <s v="PCIU9102322"/>
        <s v="csnu5932188"/>
        <s v="csnu6659079"/>
        <s v="CSNU8517730"/>
        <s v="csnu8673517"/>
        <s v="CSNU7220049"/>
        <s v="SUDU6183042"/>
        <s v="MSKU3953589"/>
        <s v="ECMU7294440"/>
        <s v="MSBU7553736"/>
        <s v="TXGU7763738"/>
        <s v="HAMU4080945"/>
        <s v="HAMU3521820"/>
        <s v="HAMU2947960"/>
        <s v="TCNU7511965"/>
        <s v="UACU3775940"/>
        <s v="HLXU8271783"/>
        <s v="FANU1710913"/>
        <s v="HMMU5522184"/>
        <s v="TCLU1311896"/>
        <s v="MEDU8775213"/>
        <s v="HLXU8466445"/>
        <s v="KKFU7894213"/>
        <s v="NYKU4432383"/>
        <s v="TEMU7492079"/>
        <s v="CXRU1252050"/>
        <s v="SZLU9862204"/>
        <s v="GESU9602087"/>
        <s v="ECMU1738300"/>
        <s v="CNCU1612667"/>
        <s v="APZU3660183"/>
        <s v="CMAU2044110"/>
        <s v="XINU1094134"/>
        <s v="TGHU9846949"/>
        <s v="MTSU9634259"/>
        <s v="CAIU4249966"/>
        <s v="TEMU4017970"/>
        <s v="CSNU1807422"/>
        <s v="HAMU2934557"/>
      </sharedItems>
    </cacheField>
    <cacheField name="TIPO" numFmtId="0">
      <sharedItems containsBlank="1" count="18">
        <s v="40 HC"/>
        <s v="20 DV"/>
        <s v="40 FR"/>
        <s v="40 RF"/>
        <s v="40 OT"/>
        <s v="IMO 20"/>
        <s v="LCL / MAQUINARIA"/>
        <s v="40 DV"/>
        <s v="ISO 20"/>
        <s v="IMO 40"/>
        <m/>
        <s v="20 DRY"/>
        <s v="1X20 DRY"/>
        <s v="1x40"/>
        <s v="1X20"/>
        <s v="1x40 ref"/>
        <s v="DESC."/>
        <s v="20 FR"/>
      </sharedItems>
    </cacheField>
    <cacheField name="PESO" numFmtId="0">
      <sharedItems containsDate="1" containsBlank="1" containsMixedTypes="1" minDate="1899-12-30T08:00:00" maxDate="1900-01-01T02:46:04"/>
    </cacheField>
    <cacheField name="LUGAR RETIRO" numFmtId="0">
      <sharedItems containsDate="1" containsBlank="1" containsMixedTypes="1" minDate="1899-12-30T00:08:00" maxDate="2026-03-24T00:00:00"/>
    </cacheField>
    <cacheField name="FECHA ENTREGA" numFmtId="0">
      <sharedItems containsDate="1" containsMixedTypes="1" minDate="2026-02-02T00:00:00" maxDate="2026-03-31T00:00:00" count="49"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s v="FRAGUA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</sharedItems>
    </cacheField>
    <cacheField name="HORA ENTREGA" numFmtId="164">
      <sharedItems containsDate="1" containsBlank="1" containsMixedTypes="1" minDate="1899-12-30T00:00:00" maxDate="1899-12-30T23:30:00" count="71">
        <d v="1899-12-30T07:00:00"/>
        <d v="1899-12-30T08:30:00"/>
        <d v="1899-12-30T11:00:00"/>
        <d v="1899-12-30T08:00:00"/>
        <d v="1899-12-30T14:00:00"/>
        <d v="1899-12-30T12:00:00"/>
        <d v="1899-12-30T10:00:00"/>
        <d v="1899-12-30T09:00:00"/>
        <d v="1899-12-30T15:00:00"/>
        <d v="1899-12-30T13:00:00"/>
        <d v="1899-12-30T09:30:00"/>
        <d v="1899-12-30T11:30:00"/>
        <d v="1899-12-30T10:30:00"/>
        <d v="1899-12-30T12:30:00"/>
        <s v="DIRECTO"/>
        <d v="1899-12-30T00:00:00"/>
        <d v="1899-12-30T17:30:00"/>
        <d v="1899-12-30T20:30:00"/>
        <d v="1899-12-30T17:00:00"/>
        <d v="1899-12-30T14:30:00"/>
        <d v="1899-12-30T06:00:00"/>
        <d v="1899-12-30T18:00:00"/>
        <d v="1899-12-30T15:30:00"/>
        <d v="1899-12-30T23:00:00"/>
        <d v="1899-12-30T16:30:00"/>
        <d v="1899-12-30T16:00:00"/>
        <d v="1899-12-30T07:30:00"/>
        <d v="1899-12-30T13:19:00"/>
        <d v="1899-12-30T11:53:00"/>
        <d v="1899-12-30T11:42:00"/>
        <d v="1899-12-30T13:42:00"/>
        <d v="1899-12-30T14:09:00"/>
        <d v="1899-12-30T14:18:00"/>
        <d v="1899-12-30T15:01:00"/>
        <d v="1899-12-30T13:03:00"/>
        <d v="1899-12-30T14:10:00"/>
        <d v="1899-12-30T11:16:00"/>
        <d v="1899-12-30T11:24:00"/>
        <d v="1899-12-30T23:30:00"/>
        <m/>
        <d v="1899-12-30T12:26:00"/>
        <d v="1899-12-30T11:46:00"/>
        <d v="1899-12-30T06:45:00"/>
        <d v="1899-12-30T12:13:00"/>
        <d v="1899-12-30T11:05:00"/>
        <d v="1899-12-30T06:44:00"/>
        <d v="1899-12-30T15:43:00"/>
        <d v="1899-12-30T07:32:00"/>
        <d v="1899-12-30T07:51:00"/>
        <d v="1899-12-30T11:26:00"/>
        <d v="1899-12-30T07:28:00"/>
        <d v="1899-12-30T11:34:00"/>
        <d v="1899-12-30T12:33:00"/>
        <d v="1899-12-30T07:11:00"/>
        <d v="1899-12-30T13:58:00"/>
        <d v="1899-12-30T13:44:00"/>
        <d v="1899-12-30T15:16:00"/>
        <d v="1899-12-30T07:50:00"/>
        <d v="1899-12-30T06:30:00"/>
        <d v="1899-12-30T11:52:00"/>
        <d v="1899-12-30T11:32:00"/>
        <d v="1899-12-30T12:03:00"/>
        <d v="1899-12-30T12:04:00"/>
        <d v="1899-12-30T12:05:00"/>
        <d v="1899-12-30T12:18:00"/>
        <d v="1899-12-30T12:27:00"/>
        <s v="-"/>
        <d v="1899-12-30T19:00:00"/>
        <s v="AM"/>
        <s v="PM"/>
        <d v="1899-12-30T22:00:00"/>
      </sharedItems>
    </cacheField>
    <cacheField name="DEPOSITO DEVOLUCION " numFmtId="0">
      <sharedItems containsBlank="1"/>
    </cacheField>
    <cacheField name="CONDUCTOR" numFmtId="0">
      <sharedItems containsBlank="1" count="56">
        <s v="JOSE VENEGAS "/>
        <s v="OSCAR SANCHEZ"/>
        <s v="JOSE SALAZAR"/>
        <s v="JORGE CARDENAS"/>
        <s v="PEDRO JOSE CARRILLO"/>
        <s v="DANNY CARREÑO"/>
        <s v="OSCAR GALAZ MORALES"/>
        <s v="SAMUEL SALAS"/>
        <s v="PEDRO FERREIRA"/>
        <m/>
        <s v="DANIEL GOMEZ"/>
        <s v="JUAN SALINAS"/>
        <s v="ROBERTO CARREÑO"/>
        <s v="JUAN BARRAZA"/>
        <s v="HELBERTH CASTRO"/>
        <s v="FELIPE CATALAN"/>
        <s v="RUBEN YAÑEZ"/>
        <s v="JOSE AGUILAR"/>
        <s v="JORGE PACHECO PLAZA"/>
        <s v="CARLOS ALBERTO DIAZ"/>
        <s v="JAVIER LOPEZ"/>
        <s v="JAIME PINTO YAÑEZ"/>
        <s v="IVAN VASQUEZ FERNANDEZ"/>
        <s v="SEBASTIAN CUETO"/>
        <s v="GERLINDHER BERNUY"/>
        <s v="CHARLES DIAZ"/>
        <s v="JUAN SANHUEZA"/>
        <s v="JESUS GUTIERREZ"/>
        <s v="IVAN VASQUEZ URBINA"/>
        <s v="GUSTAVO VEGA ARAYA"/>
        <s v="RODRIGO AÑAZCO"/>
        <s v="JUAN SAAVEDRA "/>
        <s v="GABRIEL SALAS"/>
        <s v="ANTONIO ALCARAZ"/>
        <s v="JOSE ROJAS"/>
        <s v="JULIO CATALAN"/>
        <s v="JUAN ESPINOZA"/>
        <s v="CRISTIAN ARAYA"/>
        <s v="CARLOS AGUILAR"/>
        <s v="GERARDO GALAZ"/>
        <s v="CESAR VALDES"/>
        <s v="MIGUEL CACERES LOYOLA"/>
        <s v="HECTOR GONZALEZ"/>
        <s v="JUAN CASTAÑEDA"/>
        <s v="GUSTAVO BRIZUELA "/>
        <s v="ANDRES PULGAR"/>
        <s v="FRANCISCO SEPULVEDA"/>
        <s v="MARCELO PLAZA"/>
        <s v="JOSE PLAZA"/>
        <s v="JORGE ARAOS"/>
        <s v="JESUS PINTO"/>
        <s v="MARCELO FLORES MIRANDA"/>
        <s v="MARCELO FLORES"/>
        <s v="MARCO GONZALEZ"/>
        <s v="HUMBERTO HUERTA"/>
        <s v="CARLOS CARRERA"/>
      </sharedItems>
    </cacheField>
    <cacheField name="CONTACTO" numFmtId="0">
      <sharedItems containsMixedTypes="1" containsNumber="1" containsInteger="1" minValue="56926181825" maxValue="56999972473"/>
    </cacheField>
    <cacheField name="EQUIPO" numFmtId="0">
      <sharedItems containsBlank="1" count="63">
        <s v="RRVF-70"/>
        <s v="PFVJ-36"/>
        <s v="TRKJ-65"/>
        <s v="KBKZ-28"/>
        <s v="HLGX-83"/>
        <s v="RRVF-72"/>
        <s v="KBKZ-27"/>
        <s v="KPBC-57"/>
        <s v="KXTW-11"/>
        <m/>
        <s v="LPYG-89"/>
        <s v="HSWP-41"/>
        <s v="RVFP-32"/>
        <s v="LFHK-35"/>
        <s v="THYG-63"/>
        <s v="RFZW-96"/>
        <s v="RRVF-71"/>
        <s v="TSYB-25"/>
        <s v="LPYJ-43"/>
        <s v="RVFP-33"/>
        <s v="TRKJ-63"/>
        <s v="LPYG-88"/>
        <s v="RKLF-60"/>
        <s v="RVFP-31"/>
        <s v="THYG-62"/>
        <s v="RLGL-23"/>
        <s v="RVFP-35"/>
        <s v="LGGR-16"/>
        <s v="KPBC-56"/>
        <s v="LGGR-12"/>
        <s v="KKWG-93"/>
        <s v="LGGR-14"/>
        <s v="RFZW-98"/>
        <s v="PFVJ-33"/>
        <s v="TSYB-23"/>
        <s v="TSYB-22"/>
        <s v="LGGR-15"/>
        <s v="PJBT-99"/>
        <s v="TRKJ-66"/>
        <s v="LFHK-36"/>
        <s v="PJBV-11"/>
        <s v="LXCB-59"/>
        <s v="RLGL-22"/>
        <s v="RKLF-61"/>
        <s v="LPYJ-44"/>
        <s v="RHDV-66"/>
        <s v="RRVF-73"/>
        <s v="RFZW-97"/>
        <s v="HDWS-32"/>
        <s v="KXTW-12"/>
        <s v="TSYB-24"/>
        <s v=""/>
        <s v="LXCB-58"/>
        <s v="HZPX-93"/>
        <s v="KKWG-94"/>
        <s v="HTRJ-20"/>
        <s v="KBZD-17"/>
        <s v="THYG-61"/>
        <s v="RRVF-32"/>
        <s v="PJBV-12"/>
        <s v="RRVF-33"/>
        <s v="RRVF71"/>
        <s v="RVFP-34"/>
      </sharedItems>
    </cacheField>
    <cacheField name="Rampla" numFmtId="0">
      <sharedItems containsBlank="1" containsMixedTypes="1" containsNumber="1" containsInteger="1" minValue="20" maxValue="20"/>
    </cacheField>
    <cacheField name="Dirección Entrega" numFmtId="0">
      <sharedItems containsBlank="1" count="262">
        <s v="CAMINO A CORONEL KM. 11 N°6060, MEGACENTRO 2, SAN PEDRO DE LA PAZ"/>
        <s v="PARCELA 109 A COQUIMBO"/>
        <s v="Avenida Miraflores 9700-Bodega 4C, PUDAHUEL"/>
        <s v="Hoffens: Camino Lonquén 10.707, Maipú"/>
        <s v="VELASQUEZ"/>
        <s v="SANTA ISABEL 370; LAMPA"/>
        <s v="CALLE CHORRILLOS 1 PARC.19B, LAMPA"/>
        <s v="HUECHURABA"/>
        <s v="AV. CHENA PONIENTE 12624, SAN BERNARDO"/>
        <s v=" BOULEVAR 1313 BODENOR FLEX CENTER ENEA, PUDAHUEL"/>
        <s v="BERNARDO O&quot;HIGGINS 158 COLINA"/>
        <s v="MERSAN (José Joaquín Prieto 9001, Lo Espejo. Bodegas: 7-8-9-10-15-16-17-18)"/>
        <s v="CAÑAVERAL 901; QUILICURA "/>
        <s v="Olivo 672, Recoleta"/>
        <s v="Olivo 740, Recoleta"/>
        <s v="Issa Pichara 830, Bodega 5D, renca"/>
        <s v="Patricia Viñuela N°334, Lampa (BODEGA CDC)"/>
        <s v="Patricia Viñuela N°334, Lampa (BODEGA MPR)"/>
        <s v="SALAR DE ATACAMA 1330, PUDAHUEL"/>
        <s v="BOD. MIEA AGURTO - PUERTO MADERO 9710, BOD. E13; PUDAHUEL "/>
        <s v="PuertoMadero 9710, Bodega X36. Pudahuel"/>
        <s v="SANTA ADELA 10120 MAIPU"/>
        <s v="CARRETERA GENERAL SAN MARTIN 8250 BODEGA A 21 QUILICURA"/>
        <s v="Camino del Cerro 4868 Huechuraba"/>
        <s v="AV. MARTA OSSA RUIZ 601 (CAMINO CASAS VIEJAS); MAIPU "/>
        <s v="CONSOLIDADO: PLANTA GREENEX - AV.O'HIGGINS 740, CODEGUA / EMBARQUE: STI"/>
        <s v="CONSOLIDADO: VIRQUENCO / EMBARQUE: SAI"/>
        <s v="CONSOLIDADO: CARRERA 695, GORBEA - PLANTA HORTIFRUT GORBEA / EMBARQUE: VALP"/>
        <s v="AVENIDA PEDRO DE VALDIVIA 5964, MACUL"/>
        <s v="AVDA EL VENSTIQUERO 1260,RENCA"/>
        <s v="BARRON VIEYRA 10-A COLINA"/>
        <s v="QUILICURA"/>
        <s v="AGUNSA - La montaña 1550, Quilicura (Ingreso por portería A) "/>
        <s v="ANTILLANCA SUR 586 PUDAHUEL"/>
        <s v="Avda. Presidente Eduardo Frei Montalva 7050 bodega 5, Quilicura "/>
        <s v="LO ERRAZURIZ 926 CERRILLOS"/>
        <s v="LOS MAITENES PONIENTE 1332; PUDAHUEL"/>
        <s v="GOREN - LA PRIMAVERA  361;  LAMPA"/>
        <s v="CD LO AGUIRRE"/>
        <s v="OLIVOS 672, RECOLETA"/>
        <s v="COLINA"/>
        <s v="Los Olivos 1270, Pudahuel"/>
        <s v="CD LO AGUIRRE "/>
        <s v="FRAGUA - BOD.PRINCIPAL (Parte trasera)"/>
        <s v="LAS GARZAS 851 QUILICURA, CD FRIO ICOFRUT"/>
        <s v="Camino del Cerro 4768 Huechuraba"/>
        <s v="SAN IGNACIO 951, QUILICURA"/>
        <s v="TUCAPEL 1545, LA PINTANA"/>
        <s v="AV LO ESPEJO 02124 bodega E1 - SAN BERNARDO "/>
        <s v="Pedro Jorquera 575, Pudahuel"/>
        <s v="CAMINO INTERNACIONAL 5250, BOD. C13 - C14, VIÑA DEL MAR"/>
        <s v="ARGENTINA 1696; SAN RAMON"/>
        <s v="Bodega Nutrabien, Av. Bernardo O´Higgins 3140 "/>
        <s v="FRAGUA  - BOD.PRINCIPAL"/>
        <s v="Patricia Viñuela N°334, Lampa (BODEGA MPR) "/>
        <s v="BOD.PRINCESA - CARRETERA GRAL SAN MARTIN 7940, BOD. C2; QUILICURA"/>
        <s v="Pdte Jorge Alessandri Rodríguez 11491, Bodega 48, San Bernardo"/>
        <s v="CAMINO NOS A LOS MORROS 590, SAN BERNARDO"/>
        <s v="TUCAPEL 1540, LA PINTANA"/>
        <s v="BOD HITES"/>
        <s v="Bodega Nutrabien, Av. Bernardo O´Higgins 3140"/>
        <s v="SAN BERNARDO"/>
        <s v="PADRE HURTADO"/>
        <s v="FRAGUA - BOD.PRINCIPAL"/>
        <s v="San Francisco de Asis Lago B, Parcela 27B, Colina"/>
        <s v="CAMINO EL ASIENTO KM 7 ALHUE"/>
        <s v="Patricia Viñuela N°185, Lampa (BODEGA CDC) "/>
        <s v="SAN NICOLAS 860, BOD. 7; SAN MIGUEL"/>
        <s v="AV. TUPUNGATO 3420, PLACILLA"/>
        <s v="CONSOLIDADO: BELLAVISTA S/N, RIO CLARO; BOD. HACIENDA ARESTI / EMBARQUE: SAI"/>
        <s v="FRAGUA - CARPAS BLANCAS"/>
        <s v="CAMINO LONQUEN 10707; MAIPU"/>
        <s v="AV EL VENTISQUERO 1204, RENCA"/>
        <s v="Crucero Peralillo, Parcela 37, Lote 1, Lampa. (Bodegas de TW)"/>
        <s v="JORGE CACERES 720, LA CISTERNA"/>
        <s v="CORDILLERA 570, PUDAHUEL"/>
        <s v="PUERTO MADERO 9710 BOD. P01 - P03, PUDAHUEL"/>
        <s v="SANTA ISABEL 1697, LAMPA"/>
        <s v="Cañaveral 870 Quilicura"/>
        <s v="Bodega Nutrabien, Av. Bernardo O´Higgins 3140 (entrada por calle Los Canelos) "/>
        <s v="Barrón Vieyra 10-A, Colina"/>
        <s v="ID LOGISTIC"/>
        <s v="AV. LA MARTINA 445. PUDAHUEL SUR"/>
        <s v="ROSA ESTER 3741, PUENTE ALTO"/>
        <s v="FRAGUA - CARPAS BLANCAS "/>
        <s v="Doctor Ostornol 555 Recoleta"/>
        <s v="BOD. GOLDENFROST - AV. AMERICO VESPUCIO 1955; RENCA"/>
        <s v="AVENIDA COLORADO 841, QUILICURA"/>
        <s v="JOSE JOAQUIN PRIETO 5780; SAN MIGUEL"/>
        <s v="ISSA PICHARA 830, BOD 2B; RENCA"/>
        <s v="AV. BOULEVARD AEROPUERTO NORTE 9627; ENEA - PUDAHUEL"/>
        <s v="Lo Echevers 550, bodega 40-41. Quilicura"/>
        <s v="AV. DOCTOR AMADOR NEGHME 03639, LA PINTANA, BODEGA #41"/>
        <s v="AV LO ESPEJO 01565 BODEGA 0231 COMUNA LO ESPEJO"/>
        <s v="SAN DIEGO 1686 SANTIAGO CENTRO"/>
        <s v="Avenida Buzeta #3558. Estación central. Bodega 48"/>
        <s v="AV EL RETIRO 1227 BOD 76 COND PARK"/>
        <s v="CAR"/>
        <s v="SALVADOR GUTIERREZ 4441; QUINTA NONRMAL"/>
        <s v="CAMINO LO AGUIRRE SUR 537; PUDAHUEL"/>
        <s v="BARRON VIEYRA 10-A, COLINA"/>
        <s v="bodega BC05B FerrePlus SAN Nicolas 860 en san Miguel"/>
        <s v="Crucero Peralillo, Parcela 37, Lote 1, Lampa. "/>
        <s v="SAN FRANCISCO DE ASIS, LADO B, PARCELA 27B, COLINA"/>
        <s v="CAMINO SAN MIGUEL S/N, PARCELA 2-2, COLINA"/>
        <s v="CONSOLIDADO: BOD.ITALZIP - AV. BOULEVARD AEROPUERTO NORTE 9627 ENEA PUDAHUEL / EMBARQUE: STI"/>
        <s v="AV. GENERAL VELASQUEZ 10901, SAN BERNARDO"/>
        <s v="AVENIDA PEDRO FONTOBA 6350, HUECHURABA"/>
        <s v="ALCALDE GUZMAN 0121, G32; QUILICURA"/>
        <s v="Sergio Vieira de mello n°4524 Macul "/>
        <s v="AVANZA PARK AV.PRES.JORGE ALESSANDRI RODRÍGUEZ 11491 BOD.48 SAN BERNARDO"/>
        <s v="Av. Presidente Eduardo Frei M. 2998, Independencia"/>
        <s v="JOSE JOAQUIN PEREZ 8726 PUDAHUEL"/>
        <s v="Luis Zegers 515, Quilicura."/>
        <s v="Av el retiro 1227 bodega 9. Renca "/>
        <s v="bodegas Kitchen Center en ENEA, PUDAHUEL (Los Maitenes 12700)"/>
        <s v="Bravo de Saravia 2932, Renca"/>
        <s v="VOLCAN TUPUNGATO 832, GALPON C; PUDAHUEL"/>
        <s v="SAN NICOLAS 860 ; SAN MIGUEL"/>
        <s v="                Parque Flexcenter - Av. Cordillera 331, módulo C2 y C3, Quilicura"/>
        <s v="Camino lo boza 422, Pudahuel, andenes del 66 al 74"/>
        <s v="Issa Pichara 830, bodega 2B Renca "/>
        <s v="FRAGUA  - CARPAS BLANCAS"/>
        <s v="VOLCAN OSORNO 57, EL BOSQUE BODEGA C1"/>
        <s v="CALLE LIMACHE 3847, VIÑA DEL MAR"/>
        <s v="Lo Boza 422, Pudahuel"/>
        <s v="LAGUNA SUR 9600 BOD.SAN FRANCISCO BOD.A15, PUDAHUEL"/>
        <s v="CAÑAVERAL 901; QUILICURA / cliente"/>
        <s v="Issa Pichara 830, Bodega 2B. RENCA"/>
        <s v="CAMINO LO AGUIRRE SUR 537, PUDAHUEL"/>
        <s v="ENEA - AV. BOULEVARD AEROPUERTO NORTE 9327; PUDAHUEL"/>
        <s v="CAMINO SAN PEDRO 9580, PUDAHUEL"/>
        <s v="AV. EDUARDO FREI MONTALVA 9951, QUILICURA"/>
        <s v="Astaburuaga 9121, lo espejo"/>
        <s v="CAMINO LAMPA PARCELA 18 LAMPA"/>
        <s v="Nuevo Hospital de Melipilla. (Vicuña Mackenna 1268 (ex 1405)/ Issa Pichara 830, Bodega 2B. RENCA"/>
        <s v="Nuevo Hospital de Melipilla. (Vicuña Mackenna 1268 (ex 1405)"/>
        <s v="AV. PRESIDENTE EDUARDO FREI MONTALVA 7050, QUILICURA"/>
        <s v="Camino Punta Mocha 4899-A Huechuraba"/>
        <s v="Patricia Viñuela N°185, Lampa (BODEGA CDC)"/>
        <s v="Av. Cordillera 331, módulo C2 y C3, Quilicura / Camino a Caicaen S/N, comuna de Calbuco, Región de Los Lagos"/>
        <s v="Issa Pichara 830, bodega 2B, Renca"/>
        <s v="BARON DE JUDAS REALES 5050, CONCHALI"/>
        <s v="Av Colorado N° 781 Quilicura"/>
        <s v="CONSOLIDADO: CAMINO REAL 4320, GRANEROS. RANCAGUA  / EMBARQUE: TPS"/>
        <s v="AV. CALERA DE TANGO S/N PARADERO 9 PARCELA 11A BOD.1B CALERA DE TANGO"/>
        <s v="Av el retiro 1227 bodega 9, renca"/>
        <s v="AV. MARTA OSSA RUIZ 601 (CAMINO CASAS VIEJAS); MAIPU"/>
        <s v="PLANTA GREENEX"/>
        <s v="BELLAVISTA S/N, RIO CLARO; BOD. HACIENDA ARESTI / EMBARQUE: SAI"/>
        <s v="SAN MIGUEL"/>
        <s v="MAIPU"/>
        <s v="RL705UTA F-852 LA FRAGUA 931, LOTE NUMERO 32 CARPAS BLANCAS"/>
        <s v="BOD.PRINCESA - CARRETERA GRAL SAN MARTIN 7940, BOD. C40; QUILICURA"/>
        <s v="Lo Echevers 550, bodega 40-41. Quilicura. STGO"/>
        <s v="FLEX (Santa Margarita 01051, San Bernardo)"/>
        <s v="CAÑAVERAL 901,QUILICURA"/>
        <s v="TUCAPEL 1545,LA PINTANA"/>
        <s v="ID LOGISTICS"/>
        <s v="Avenida Chorrillos 1, Sitio 19-B, Lampa"/>
        <s v="RL705UTA F-852 LA FRAGUA 931, LOTE NUMERO 32 CARPAS BLANCAS "/>
        <s v="Santa Bernardita 12005, San Bernardo"/>
        <s v="Av. La Oración N° 1250, Pudahuel, (ENEA) "/>
        <s v="Lo Echevers 550, bodega 40-41. Quilicura. STGO."/>
        <s v="Camino del Cerro 4868 Huechuraba, Santiago."/>
        <s v="Pedro jorquera 575 "/>
        <s v="Av. La Oración N° 1250, Pudahuel, (ENEA)"/>
        <s v=" Patricia Viñuela N°185, Lampa (BODEGA CDC)"/>
        <s v="SALAR DE ATACAMA"/>
        <s v="AMADOR NEGHME 03639-B MODULO 34, LA PINTANA"/>
        <s v="Av. Américo Vespucio 1001 Bodega 01 Edificio D, Quilicura, Santiago"/>
        <s v="San Ignacio 951 Comuna de Quilicura "/>
        <s v="BELLAVISTA S/N, RIO CLARO; BOD. HACIENDA ARESTI / EMBARQUE: "/>
        <s v="Agunsa, dirección La montaña 1550, Quilicura (Ingreso por portería A) "/>
        <s v="cañaveral 870 Quilicura."/>
        <s v="Claudio Arrau."/>
        <s v="El ventisquero 1318. RENCA"/>
        <s v="FUNDO LAS MERCEDEZ 384, PLACILLA, VALPARAISO."/>
        <s v="Bodega Megacentro Noviciado"/>
        <s v="Santa rosa 15551 la pintana"/>
        <s v="bodega principal"/>
        <s v="Patricia Viñuela N°334, Lampa (BODEGA MPR"/>
        <s v="Av el retiro 1227 bod 30. Renca. "/>
        <s v="San Bernardo."/>
        <s v="Cordillera N°331, Modulo C2 Y C3, Quilicura."/>
        <s v="Av. Cañaveral 870, Quilicura"/>
        <s v="dcic"/>
        <s v="Bodega Megalogística en Camino el Noviciado 1107,Lampa"/>
        <s v="bodega de hoffens "/>
        <s v="Av. Américo Vespucio 1955, Renca, CD FRÍO I."/>
        <m/>
        <s v="Direccion: Camino del Cerro 4868 Huechuraba, Santiago."/>
        <s v="bodega Agunsa, dirección La montaña 1550, Quilicura "/>
        <s v="FRAGUA BOD PRINCIPAL"/>
        <s v="Rivas vicuña 1043, quinta normal"/>
        <s v="CARRETERA GENERAL SAN MARTIN 8250 BOD 22A QUILICURA"/>
        <s v="Hospital  de  Chillan    dirección  OHIGGINS 1651     "/>
        <s v="Nutrabien, Av. Bernardo O´Higgins 3140 "/>
        <s v="BOD. MEGALOGISTICA - CAMINO EL NOVICIADO 1107, LAMPA"/>
        <s v="CAÑAVERAL 901, QUILICURA"/>
        <s v="LA SERENA"/>
        <s v="Av. La Oración N° 1250, Pudahuel"/>
        <s v="Patricia Viñuela N°185, Lampa "/>
        <s v="RUTA 5 SUR KM 42 CALETERA ORIENTE PARCELA 194- PAINE"/>
        <s v="Av colo colo 61, Quilicura"/>
        <s v="Olivos 1270, Pudahuel"/>
        <s v="ID Logistics "/>
        <s v="FRAGUA - BOS.PRINCIPAL"/>
        <s v="CLAUDIO ARRAU 8600, PUDAHUEL"/>
        <s v="Avda. La Dehesa 3372, Local 2. Lo Barnechea"/>
        <s v="Crucero Peralillo, Parcela 37, Lote 1, Lampa"/>
        <s v="Parinacota 233, Quilicura"/>
        <s v="Av. Lo Espejo 01565, Lo espejo, Bodegas Mersan, Bodega 0012/06"/>
        <s v="AV. CORDILLERA 331 MODULO C2 C3 QUILICURA"/>
        <s v="CONSOLIDADO: TUCAPEL 1540 LA PINTANA  / EMBARQUE: SAI"/>
        <s v="CONSOLIDADO: av presidente eduardo frei montalva 7050 bodega 5 Quilicura  / EMBARQUE: SAI"/>
        <s v="Santa Teresa 998 la ligua"/>
        <s v="FRAGUA - CARPASS BLANCAS"/>
        <s v="AV. DE LA VICTORIA 2498, MAIPU"/>
        <s v="San nicolas 860. San miguel"/>
        <s v="Megacentro Noviciado (Cam. El Noviciado 1107, Lampa) / CD OXIQUIM"/>
        <s v="ARTURO PRAT 855 SANTIAGO CENTRO"/>
        <s v="Camino Buin Maipo Paradero N° 9 Santa Adela, Parcela N° 43. BUÍN"/>
        <s v="BELLA VISTA 2730 QUEBRADA ESCOBARES VILLA ALEMANA"/>
        <s v="SCHENKER PUDAHUEL"/>
        <s v="WAREHOUSING VALLE GRANDE - EL PERAL No 454, LAMPA, BODEGA B5"/>
        <s v="Planta Granallos ByR - Camino la estancilla de Nos parcela 55 km 25 San Bernardo"/>
        <s v="CHILESIN - Panamericana Sur Km 81.2, Rancagua"/>
        <s v="BODENOR FLEXCENTER - Boulevard Poniente, Modulos 21 y 22 ENEA, Pudahuel"/>
        <s v="Camino internacional 4390, Montemar, Viña del mar"/>
        <s v="PLANTA BOLOGNESI - CERRO LOS CONDORES 9690- QUILICURA"/>
        <s v="Ferreplus SAN Nicolas 860 bodega BC05B , san Miguel"/>
        <s v="Parque logístico Princesa - General San Martin 1940 bodega 17 A Quilicura"/>
        <s v="Parinacota 233 Quilicura / Antillanca 451"/>
        <s v="AV. DE LA VICTORIA 2498"/>
        <s v="Av Colorado 781 Quilicura"/>
        <s v="EMBARCAR X STI"/>
        <s v="SCHENKER - LO BOZA 422, PUDAHUEL"/>
        <s v="BOD.VICSA - Puerto Santiago #259 Bodega C2 Anden 3 Centro Huingal, Pudahuel"/>
        <s v="Pdte Jorge Alessandri Rodríguez 11491, Bodega 48, San Bernardo "/>
        <s v="Av. lo espejo 02124 - San Bernardo - Bodega E1 "/>
        <s v="EMBARCAR POR PCE"/>
        <s v="Olivo 740, Recoleta."/>
        <s v="Hoffens: Camino Lonquén 10.707 – Maipú"/>
        <s v="Calle Hoevel 5176 quinta normal"/>
        <s v="AV. SANTA ROSA 6128, SAN JOAQUIN"/>
        <s v="Av el retiro 1227, renca. Bodega 9"/>
        <s v="CONSOLIDADO:San Martin de Porres Nº 10911 San Bernardo  / EMBARQUE: SAI"/>
        <s v="LO ESPEJO 02124 bod.B01; SAN BERNARDO"/>
        <s v="PRESIDENTE FREI MONTALVA 5151 OF 9 CONCHALI"/>
        <s v="FRAGUA -  BOD.PRINCIPAL"/>
        <s v="Lo Echevers #550, Bodega 40-41, Quilicura"/>
        <s v="Av lo espejo 02124 - San Bernardo - bodega E1"/>
        <s v="ARTURO PRAT 855, SANTIAGO "/>
        <s v="RL705UTA F-852 LA FRAGUA 931, LOTE NUMERO 32 bodega principal"/>
        <s v="CORONEL STGO BUERAS 1345, PADRE HURTADO"/>
        <s v="LOS HERREROS 8723; LA REINA"/>
        <s v="Carretera Gral San Martin 6000 Local 104, Colina"/>
        <s v="FREIRE 1320, QUILPUE"/>
        <s v="Camino del Cerro 4868 hrs. Huechuraba"/>
        <s v="AV. PRESIDENTE EDUARDO FREY MONTALVA 4480, RENCA"/>
        <s v="QUEBRADA DE CAMARONES 635 PEÑALOLEN"/>
      </sharedItems>
    </cacheField>
    <cacheField name="NOTA" numFmtId="0">
      <sharedItems containsBlank="1"/>
    </cacheField>
    <cacheField name="Estado Devolución" numFmtId="0">
      <sharedItems containsBlank="1"/>
    </cacheField>
    <cacheField name="Estado de entrega" numFmtId="0">
      <sharedItems containsBlank="1"/>
    </cacheField>
    <cacheField name="RC_NE" numFmtId="0">
      <sharedItems containsBlank="1"/>
    </cacheField>
    <cacheField name="Hora Real Entrega" numFmtId="164">
      <sharedItems containsDate="1" containsBlank="1" containsMixedTypes="1" minDate="1899-12-30T00:00:00" maxDate="1899-12-30T23:40:00" count="430">
        <d v="1899-12-30T22:30:00"/>
        <d v="1899-12-30T22:20:00"/>
        <d v="1899-12-30T12:38:00"/>
        <d v="1899-12-30T07:47:00"/>
        <d v="1899-12-30T07:50:00"/>
        <d v="1899-12-30T07:33:00"/>
        <d v="1899-12-30T09:15:00"/>
        <d v="1899-12-30T13:20:00"/>
        <d v="1899-12-30T07:22:00"/>
        <m/>
        <d v="1899-12-30T07:05:00"/>
        <d v="1899-12-30T07:55:00"/>
        <d v="1899-12-30T07:40:00"/>
        <d v="1899-12-30T12:43:00"/>
        <d v="1899-12-30T08:00:00"/>
        <d v="1899-12-30T09:35:00"/>
        <d v="1899-12-30T13:22:00"/>
        <d v="1899-12-30T07:48:00"/>
        <d v="1899-12-30T08:16:00"/>
        <d v="1899-12-30T07:30:00"/>
        <d v="1899-12-30T12:25:00"/>
        <d v="1899-12-30T10:10:00"/>
        <d v="1899-12-30T09:08:00"/>
        <d v="1899-12-30T09:00:00"/>
        <d v="1899-12-30T08:35:00"/>
        <d v="1899-12-30T15:53:00"/>
        <d v="1899-12-30T08:40:00"/>
        <d v="1899-12-30T09:21:00"/>
        <d v="1899-12-30T15:06:00"/>
        <d v="1899-12-30T13:05:00"/>
        <d v="1899-12-30T12:20:00"/>
        <d v="1899-12-30T12:30:00"/>
        <d v="1899-12-30T16:07:00"/>
        <d v="1899-12-30T09:12:00"/>
        <d v="1899-12-30T09:05:00"/>
        <d v="1899-12-30T13:45:00"/>
        <d v="1899-12-30T13:35:00"/>
        <d v="1899-12-30T08:55:00"/>
        <d v="1899-12-30T23:15:00"/>
        <d v="1899-12-30T23:20:00"/>
        <d v="1899-12-30T00:15:00"/>
        <d v="1899-12-30T06:46:00"/>
        <d v="1899-12-30T06:10:00"/>
        <d v="1899-12-30T06:35:00"/>
        <d v="1899-12-30T03:05:00"/>
        <d v="1899-12-30T10:02:00"/>
        <d v="1899-12-30T07:46:00"/>
        <d v="1899-12-30T07:45:00"/>
        <d v="1899-12-30T13:06:00"/>
        <d v="1899-12-30T08:12:00"/>
        <d v="1899-12-30T13:07:00"/>
        <d v="1899-12-30T08:06:00"/>
        <d v="1899-12-30T08:48:00"/>
        <d v="1899-12-30T13:14:00"/>
        <d v="1899-12-30T06:57:00"/>
        <d v="1899-12-30T07:35:00"/>
        <d v="1899-12-30T13:25:00"/>
        <d v="1899-12-30T13:15:00"/>
        <d v="1899-12-30T13:41:00"/>
        <d v="1899-12-30T09:33:00"/>
        <d v="1899-12-30T07:15:00"/>
        <d v="1899-12-30T08:45:00"/>
        <d v="1899-12-30T10:20:00"/>
        <d v="1899-12-30T15:00:00"/>
        <d v="1899-12-30T08:28:00"/>
        <d v="1899-12-30T14:33:00"/>
        <d v="1899-12-30T14:08:00"/>
        <d v="1899-12-30T12:10:00"/>
        <d v="1899-12-30T13:30:00"/>
        <d v="1899-12-30T13:00:00"/>
        <d v="1899-12-30T17:40:00"/>
        <d v="1899-12-30T21:25:00"/>
        <d v="1899-12-30T10:15:00"/>
        <d v="1899-12-30T07:42:00"/>
        <d v="1899-12-30T10:13:00"/>
        <d v="1899-12-30T12:40:00"/>
        <d v="1899-12-30T14:25:00"/>
        <d v="1899-12-30T08:08:00"/>
        <d v="1899-12-30T12:08:00"/>
        <d v="1899-12-30T07:00:00"/>
        <d v="1899-12-30T10:03:00"/>
        <d v="1899-12-30T13:32:00"/>
        <d v="1899-12-30T06:20:00"/>
        <d v="1899-12-30T10:33:00"/>
        <d v="1899-12-30T08:20:00"/>
        <d v="1899-12-30T12:17:00"/>
        <d v="1899-12-30T08:05:00"/>
        <d v="1899-12-30T08:25:00"/>
        <d v="1899-12-30T07:52:00"/>
        <d v="1899-12-30T09:07:00"/>
        <d v="1899-12-30T08:11:00"/>
        <d v="1899-12-30T11:48:00"/>
        <d v="1899-12-30T09:40:00"/>
        <d v="1899-12-30T09:03:00"/>
        <d v="1899-12-30T10:05:00"/>
        <d v="1899-12-30T15:30:00"/>
        <d v="1899-12-30T16:35:00"/>
        <d v="1899-12-30T13:04:00"/>
        <d v="1899-12-30T17:05:00"/>
        <d v="1899-12-30T12:54:00"/>
        <d v="1899-12-30T16:38:00"/>
        <d v="1899-12-30T14:00:00"/>
        <d v="1899-12-30T17:35:00"/>
        <d v="1899-12-30T19:55:00"/>
        <d v="1899-12-30T11:38:00"/>
        <d v="1899-12-30T06:53:00"/>
        <d v="1899-12-30T06:52:00"/>
        <d v="1899-12-30T10:28:00"/>
        <d v="1899-12-30T08:30:00"/>
        <d v="1899-12-30T11:00:00"/>
        <d v="1899-12-30T10:50:00"/>
        <d v="1899-12-30T07:25:00"/>
        <d v="1899-12-30T10:56:00"/>
        <d v="1899-12-30T07:26:00"/>
        <d v="1899-12-30T08:33:00"/>
        <d v="1899-12-30T07:53:00"/>
        <d v="1899-12-30T13:08:00"/>
        <d v="1899-12-30T09:20:00"/>
        <d v="1899-12-30T11:28:00"/>
        <d v="1899-12-30T09:22:00"/>
        <d v="1899-12-30T13:42:00"/>
        <d v="1899-12-30T12:35:00"/>
        <d v="1899-12-30T17:52:00"/>
        <d v="1899-12-30T12:05:00"/>
        <d v="1899-12-30T16:05:00"/>
        <d v="1899-12-30T14:45:00"/>
        <d v="1899-12-30T06:22:00"/>
        <d v="1899-12-30T08:22:00"/>
        <d v="1899-12-30T10:42:00"/>
        <d v="1899-12-30T07:16:00"/>
        <d v="1899-12-30T08:23:00"/>
        <d v="1899-12-30T08:10:00"/>
        <d v="1899-12-30T09:50:00"/>
        <d v="1899-12-30T14:39:00"/>
        <d v="1899-12-30T12:00:00"/>
        <d v="1899-12-30T15:25:00"/>
        <d v="1899-12-30T07:18:00"/>
        <d v="1899-12-30T06:30:00"/>
        <d v="1899-12-30T09:44:00"/>
        <d v="1899-12-30T10:07:00"/>
        <d v="1899-12-30T08:31:00"/>
        <d v="1899-12-30T07:44:00"/>
        <d v="1899-12-30T08:02:00"/>
        <d v="1899-12-30T07:56:00"/>
        <d v="1899-12-30T09:02:00"/>
        <d v="1899-12-30T09:28:00"/>
        <d v="1899-12-30T07:31:00"/>
        <d v="1899-12-30T07:37:00"/>
        <d v="1899-12-30T10:00:00"/>
        <d v="1899-12-30T10:45:00"/>
        <d v="1899-12-30T11:50:00"/>
        <d v="1899-12-30T08:01:00"/>
        <d v="1899-12-30T08:13:00"/>
        <d v="1899-12-30T22:45:00"/>
        <d v="1899-12-30T08:46:00"/>
        <d v="1899-12-30T09:27:00"/>
        <d v="1899-12-30T15:05:00"/>
        <d v="1899-12-30T11:55:00"/>
        <d v="1899-12-30T12:07:00"/>
        <d v="1899-12-30T12:33:00"/>
        <d v="1899-12-30T13:33:00"/>
        <d v="1899-12-30T08:07:00"/>
        <d v="1899-12-30T07:13:00"/>
        <d v="1899-12-30T10:35:00"/>
        <d v="1899-12-30T08:56:00"/>
        <d v="1899-12-30T11:53:00"/>
        <d v="1899-12-30T07:20:00"/>
        <d v="1899-12-30T14:09:00"/>
        <d v="1899-12-30T08:14:00"/>
        <d v="1899-12-30T11:20:00"/>
        <d v="1899-12-30T12:12:00"/>
        <d v="1899-12-30T10:40:00"/>
        <d v="1899-12-30T14:15:00"/>
        <d v="1899-12-30T14:35:00"/>
        <d v="1899-12-30T14:38:00"/>
        <d v="1899-12-30T06:25:00"/>
        <d v="1899-12-30T12:55:00"/>
        <d v="1899-12-30T14:17:00"/>
        <d v="1899-12-30T09:13:00"/>
        <d v="1899-12-30T11:16:00"/>
        <d v="1899-12-30T11:36:00"/>
        <d v="1899-12-30T00:20:00"/>
        <d v="1899-12-30T13:48:00"/>
        <d v="1899-12-30T08:15:00"/>
        <d v="1899-12-30T10:30:00"/>
        <d v="1899-12-30T11:35:00"/>
        <d v="1899-12-30T12:03:00"/>
        <d v="1899-12-30T12:15:00"/>
        <d v="1899-12-30T09:46:00"/>
        <d v="1899-12-30T11:21:00"/>
        <d v="1899-12-30T15:02:00"/>
        <d v="1899-12-30T06:33:00"/>
        <d v="1899-12-30T06:55:00"/>
        <d v="1899-12-30T06:45:00"/>
        <d v="1899-12-30T10:36:00"/>
        <d v="1899-12-30T11:43:00"/>
        <d v="1899-12-30T09:55:00"/>
        <d v="1899-12-30T10:52:00"/>
        <d v="1899-12-30T08:42:00"/>
        <d v="1899-12-30T11:45:00"/>
        <d v="1899-12-30T07:06:00"/>
        <d v="1899-12-30T07:10:00"/>
        <d v="1899-12-30T06:48:00"/>
        <d v="1899-12-30T13:50:00"/>
        <d v="1899-12-30T11:25:00"/>
        <d v="1899-12-30T06:50:00"/>
        <d v="1899-12-30T09:45:00"/>
        <d v="1899-12-30T11:10:00"/>
        <d v="1899-12-30T12:36:00"/>
        <d v="1899-12-30T06:40:00"/>
        <d v="1899-12-30T23:00:00"/>
        <d v="1899-12-30T11:06:00"/>
        <d v="1899-12-30T07:58:00"/>
        <d v="1899-12-30T11:33:00"/>
        <d v="1899-12-30T12:18:00"/>
        <d v="1899-12-30T13:11:00"/>
        <d v="1899-12-30T14:30:00"/>
        <d v="1899-12-30T08:03:00"/>
        <d v="1899-12-30T08:27:00"/>
        <d v="1899-12-30T09:23:00"/>
        <d v="1899-12-30T09:30:00"/>
        <d v="1899-12-30T11:05:00"/>
        <d v="1899-12-30T11:02:00"/>
        <d v="1899-12-30T11:08:00"/>
        <d v="1899-12-30T06:15:00"/>
        <d v="1899-12-30T14:03:00"/>
        <d v="1899-12-30T08:37:00"/>
        <d v="1899-12-30T11:15:00"/>
        <d v="1899-12-30T10:06:00"/>
        <d v="1899-12-30T15:15:00"/>
        <d v="1899-12-30T18:40:00"/>
        <d v="1899-12-30T17:15:00"/>
        <d v="1899-12-30T09:10:00"/>
        <d v="1899-12-30T08:50:00"/>
        <d v="1899-12-30T17:00:00"/>
        <d v="1899-12-30T11:30:00"/>
        <d v="1899-12-30T13:10:00"/>
        <d v="1899-12-30T14:20:00"/>
        <d v="1899-12-30T16:20:00"/>
        <d v="1899-12-30T17:38:00"/>
        <d v="1899-12-30T17:50:00"/>
        <d v="1899-12-30T10:12:00"/>
        <d v="1899-12-30T09:36:00"/>
        <d v="1899-12-30T17:25:00"/>
        <d v="1899-12-30T12:50:00"/>
        <d v="1899-12-30T09:48:00"/>
        <d v="1899-12-30T10:55:00"/>
        <d v="1899-12-30T11:12:00"/>
        <d v="1899-12-30T10:17:00"/>
        <d v="1899-12-30T11:03:00"/>
        <d v="1899-12-30T11:52:00"/>
        <d v="1899-12-30T18:05:00"/>
        <d v="1899-12-30T09:32:00"/>
        <d v="1899-12-30T07:12:00"/>
        <d v="1899-12-30T07:02:00"/>
        <d v="1899-12-30T16:15:00"/>
        <d v="1899-12-30T07:57:00"/>
        <d v="1899-12-30T09:01:00"/>
        <d v="1899-12-30T10:47:00"/>
        <d v="1899-12-30T09:43:00"/>
        <d v="1899-12-30T09:42:00"/>
        <d v="1899-12-30T07:43:00"/>
        <d v="1899-12-30T12:01:00"/>
        <d v="1899-12-30T01:36:00"/>
        <d v="1899-12-30T13:40:00"/>
        <d v="1899-12-30T07:07:00"/>
        <d v="1899-12-30T14:55:00"/>
        <d v="1899-12-30T12:45:00"/>
        <d v="1899-12-30T11:40:00"/>
        <d v="1899-12-30T16:55:00"/>
        <d v="1899-12-30T08:54:00"/>
        <d v="1899-12-30T11:58:00"/>
        <d v="1899-12-30T08:36:00"/>
        <d v="1899-12-30T08:47:00"/>
        <s v="FLETE FALSO"/>
        <d v="1899-12-30T23:10:00"/>
        <d v="1899-12-30T00:00:00"/>
        <d v="1899-12-30T06:17:00"/>
        <d v="1899-12-30T10:25:00"/>
        <d v="1899-12-30T11:57:00"/>
        <d v="1899-12-30T07:34:00"/>
        <d v="1899-12-30T13:18:00"/>
        <d v="1899-12-30T13:55:00"/>
        <d v="1899-12-30T13:03:00"/>
        <d v="1899-12-30T06:16:00"/>
        <d v="1899-12-30T11:27:00"/>
        <d v="1899-12-30T12:22:00"/>
        <d v="1899-12-30T12:23:00"/>
        <d v="1899-12-30T13:26:00"/>
        <d v="1899-12-30T07:27:00"/>
        <d v="1899-12-30T09:56:00"/>
        <d v="1899-12-30T14:05:00"/>
        <d v="1899-12-30T07:32:00"/>
        <d v="1899-12-30T23:40:00"/>
        <d v="1899-12-30T08:53:00"/>
        <d v="1899-12-30T04:15:00"/>
        <d v="1899-12-30T04:40:00"/>
        <d v="1899-12-30T06:11:00"/>
        <d v="1899-12-30T07:54:00"/>
        <d v="1899-12-30T13:43:00"/>
        <d v="1899-12-30T13:28:00"/>
        <d v="1899-12-30T05:30:00"/>
        <d v="1899-12-30T10:43:00"/>
        <d v="1899-12-30T17:02:00"/>
        <d v="1899-12-30T08:09:00"/>
        <d v="1899-12-30T16:10:00"/>
        <d v="1899-12-30T15:27:00"/>
        <d v="1899-12-30T12:16:00"/>
        <d v="1899-12-30T07:03:00"/>
        <d v="1899-12-30T17:30:00"/>
        <d v="1899-12-30T12:26:00"/>
        <d v="1899-12-30T14:24:00"/>
        <d v="1899-12-30T11:14:00"/>
        <d v="1899-12-30T13:12:00"/>
        <d v="1899-12-30T06:05:00"/>
        <d v="1899-12-30T05:40:00"/>
        <d v="1899-12-30T13:19:00"/>
        <d v="1899-12-30T12:48:00"/>
        <d v="1899-12-30T08:38:00"/>
        <d v="1899-12-30T05:52:00"/>
        <d v="1899-12-30T08:26:00"/>
        <d v="1899-12-30T13:31:00"/>
        <d v="1899-12-30T10:26:00"/>
        <d v="1899-12-30T14:10:00"/>
        <d v="1899-12-30T06:08:00"/>
        <d v="1899-12-30T09:34:00"/>
        <d v="1899-12-30T14:47:00"/>
        <d v="1899-12-30T07:38:00"/>
        <d v="1899-12-30T11:41:00"/>
        <d v="1899-12-30T18:55:00"/>
        <d v="1899-12-30T16:00:00"/>
        <d v="1899-12-30T15:07:00"/>
        <d v="1899-12-30T15:55:00"/>
        <d v="1899-12-30T15:48:00"/>
        <d v="1899-12-30T15:28:00"/>
        <d v="1899-12-30T16:45:00"/>
        <d v="1899-12-30T16:13:00"/>
        <d v="1899-12-30T15:37:00"/>
        <d v="1899-12-30T15:39:00"/>
        <d v="1899-12-30T15:36:00"/>
        <d v="1899-12-30T15:41:00"/>
        <d v="1899-12-30T15:46:00"/>
        <d v="1899-12-30T16:08:00"/>
        <d v="1899-12-30T15:16:00"/>
        <d v="1899-12-30T15:52:00"/>
        <d v="1899-12-30T18:30:00"/>
        <d v="1899-12-30T15:34:00"/>
        <d v="1899-12-30T07:17:00"/>
        <d v="1899-12-30T11:42:00"/>
        <d v="1899-12-30T14:18:00"/>
        <d v="1899-12-30T15:01:00"/>
        <d v="1899-12-30T11:24:00"/>
        <d v="1899-12-30T10:44:00"/>
        <d v="1899-12-30T07:04:00"/>
        <d v="1899-12-30T13:58:00"/>
        <d v="1899-12-30T12:47:00"/>
        <d v="1899-12-30T15:26:00"/>
        <d v="1899-12-30T13:13:00"/>
        <d v="1899-12-30T06:42:00"/>
        <d v="1899-12-30T09:25:00"/>
        <d v="1899-12-30T10:51:00"/>
        <d v="1899-12-30T17:45:00"/>
        <d v="1899-12-30T09:41:00"/>
        <d v="1899-12-30T20:55:00"/>
        <d v="1899-12-30T22:00:00"/>
        <d v="1899-12-30T08:52:00"/>
        <d v="1899-12-30T09:24:00"/>
        <d v="1899-12-30T12:11:00"/>
        <d v="1899-12-30T14:57:00"/>
        <d v="1899-12-30T12:53:00"/>
        <d v="1899-12-30T11:26:00"/>
        <d v="1899-12-30T08:41:00"/>
        <d v="1899-12-30T09:04:00"/>
        <d v="1899-12-30T10:18:00"/>
        <d v="1899-12-30T11:56:00"/>
        <d v="1899-12-30T15:12:00"/>
        <d v="1899-12-30T10:19:00"/>
        <d v="1899-12-30T07:36:00"/>
        <d v="1899-12-30T08:51:00"/>
        <d v="1899-12-30T14:58:00"/>
        <d v="1899-12-30T12:27:00"/>
        <d v="1899-12-30T13:57:00"/>
        <d v="1899-12-30T10:22:00"/>
        <d v="1899-12-30T00:27:00"/>
        <d v="1899-12-30T09:31:00"/>
        <d v="1899-12-30T07:23:00"/>
        <d v="1899-12-30T09:17:00"/>
        <d v="1899-12-30T12:41:00"/>
        <d v="1899-12-30T10:57:00"/>
        <d v="1899-12-30T11:37:00"/>
        <d v="1899-12-30T13:39:00"/>
        <d v="1899-12-30T12:14:00"/>
        <d v="1899-12-30T14:06:00"/>
        <d v="1899-12-30T12:51:00"/>
        <d v="1899-12-30T08:18:00"/>
        <d v="1899-12-30T14:40:00"/>
        <d v="1899-12-30T12:28:00"/>
        <d v="1899-12-30T08:32:00"/>
        <d v="1899-12-30T08:17:00"/>
        <d v="1899-12-30T10:04:00"/>
        <d v="1899-12-30T10:32:00"/>
        <d v="1899-12-30T13:47:00"/>
        <d v="1899-12-30T13:37:00"/>
        <d v="1899-12-30T11:31:00"/>
        <d v="1899-12-30T11:51:00"/>
        <d v="1899-12-30T10:39:00"/>
        <d v="1899-12-30T07:41:00"/>
        <d v="1899-12-30T15:17:00"/>
        <d v="1899-12-30T11:46:00"/>
        <d v="1899-12-30T12:13:00"/>
        <d v="1899-12-30T06:44:00"/>
        <d v="1899-12-30T15:43:00"/>
        <d v="1899-12-30T07:51:00"/>
        <d v="1899-12-30T07:28:00"/>
        <d v="1899-12-30T11:34:00"/>
        <d v="1899-12-30T07:11:00"/>
        <d v="1899-12-30T13:44:00"/>
        <d v="1899-12-30T18:47:00"/>
        <d v="1899-12-30T18:22:00"/>
        <d v="1899-12-30T11:32:00"/>
        <d v="1899-12-30T12:04:00"/>
        <d v="1899-12-30T12:52:00"/>
        <d v="1899-12-30T09:38:00"/>
        <d v="1899-12-30T14:32:00"/>
        <d v="1899-12-30T15:10:00"/>
        <d v="1899-12-30T16:02:00"/>
        <d v="1899-12-30T16:30:00"/>
        <d v="1899-12-30T12:58:00"/>
        <d v="1899-12-30T09:16:00"/>
        <d v="1899-12-30T13:51:00"/>
      </sharedItems>
    </cacheField>
    <cacheField name="Hora Salida" numFmtId="164">
      <sharedItems containsNonDate="0" containsString="0" containsBlank="1" count="1">
        <m/>
      </sharedItems>
    </cacheField>
    <cacheField name="Fecha Real Entrega" numFmtId="14">
      <sharedItems containsNonDate="0" containsDate="1" containsString="0" containsBlank="1" minDate="2006-03-12T00:00:00" maxDate="2026-03-28T00:00:00"/>
    </cacheField>
    <cacheField name="OTD" numFmtId="0">
      <sharedItems/>
    </cacheField>
    <cacheField name="Validador" numFmtId="0">
      <sharedItems containsBlank="1"/>
    </cacheField>
    <cacheField name="Mensaje" numFmtId="0">
      <sharedItems/>
    </cacheField>
    <cacheField name="Link" numFmtId="0">
      <sharedItems/>
    </cacheField>
    <cacheField name="Validador2" numFmtId="0">
      <sharedItems/>
    </cacheField>
    <cacheField name="Op" numFmtId="0">
      <sharedItems/>
    </cacheField>
    <cacheField name="VAL" numFmtId="0">
      <sharedItems/>
    </cacheField>
    <cacheField name="Concat" numFmtId="0">
      <sharedItems containsDate="1" containsMixedTypes="1" minDate="2026-02-02T07:00:00" maxDate="2026-03-11T13:00:00"/>
    </cacheField>
    <cacheField name="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n v="1"/>
    <n v="1"/>
    <x v="0"/>
    <s v="IMPO"/>
    <x v="0"/>
    <x v="0"/>
    <x v="0"/>
    <n v="10000"/>
    <s v="FRAGUA"/>
    <x v="0"/>
    <x v="0"/>
    <s v="CONTOPSA SAI"/>
    <x v="0"/>
    <n v="56965378427"/>
    <x v="0"/>
    <m/>
    <x v="0"/>
    <m/>
    <m/>
    <s v="ENTREGADO"/>
    <m/>
    <x v="0"/>
    <x v="0"/>
    <d v="2026-02-01T00:00:00"/>
    <s v="On time"/>
    <s v="40 "/>
    <s v="Hola!%0AServicio del día 02-02%0A *Cliente:* RENDIC S.A. */ Cont: * FANU1104109*/ HR Entrega: *07:00* /Dirección: *CAMINO A CORONEL KM. 11 N°6060, MEGACENTRO 2, SAN PEDRO DE LA PAZ"/>
    <s v="Enviar mensaje"/>
    <s v="1FANU1104109"/>
    <s v="ENT-1"/>
    <s v="ENTREGA"/>
    <d v="2026-02-02T07:00:00"/>
    <s v="https://wa.me/56965378427?text=Hola!%0AServicio del día 02-02%0A *Cliente:* RENDIC S.A. */ Cont: * FANU1104109*/ HR Entrega: *07:00* /Dirección: *CAMINO A CORONEL KM. 11 N°6060, MEGACENTRO 2, SAN PEDRO DE LA PAZ"/>
  </r>
  <r>
    <n v="2"/>
    <n v="2"/>
    <x v="0"/>
    <s v="IMPO"/>
    <x v="1"/>
    <x v="1"/>
    <x v="0"/>
    <n v="10000"/>
    <s v="FRAGUA"/>
    <x v="0"/>
    <x v="1"/>
    <s v="MEDLOG VALP"/>
    <x v="1"/>
    <n v="56978811158"/>
    <x v="1"/>
    <m/>
    <x v="1"/>
    <m/>
    <m/>
    <s v="ENTREGADO"/>
    <m/>
    <x v="1"/>
    <x v="0"/>
    <d v="2026-02-01T00:00:00"/>
    <s v="On time"/>
    <s v="40 "/>
    <s v="Hola!%0AServicio del día 02-02%0A *Cliente:* RENDIC S.A. */ Cont: * MEDU4854757*/ HR Entrega: *08:30* /Dirección: *PARCELA 109 A COQUIMBO"/>
    <s v="Enviar mensaje"/>
    <s v="2MEDU4854757"/>
    <s v="ENT-2"/>
    <s v="ENTREGA"/>
    <d v="2026-02-02T08:30:00"/>
    <s v="https://wa.me/56978811158?text=Hola!%0AServicio del día 02-02%0A *Cliente:* RENDIC S.A. */ Cont: * MEDU4854757*/ HR Entrega: *08:30* /Dirección: *PARCELA 109 A COQUIMBO"/>
  </r>
  <r>
    <n v="3"/>
    <n v="3"/>
    <x v="0"/>
    <s v="IMPO"/>
    <x v="2"/>
    <x v="2"/>
    <x v="0"/>
    <n v="21000"/>
    <s v="FRAGUA"/>
    <x v="0"/>
    <x v="2"/>
    <s v="CIS"/>
    <x v="2"/>
    <n v="56971084915"/>
    <x v="2"/>
    <m/>
    <x v="2"/>
    <m/>
    <m/>
    <s v="ENTREGADO"/>
    <m/>
    <x v="2"/>
    <x v="0"/>
    <d v="2026-02-02T00:00:00"/>
    <s v="Off time"/>
    <s v="40 "/>
    <s v="Hola!%0AServicio del día 02-02%0A *Cliente:* RENDIC S.A. */ Cont: * CMAU6200628*/ HR Entrega: *11:00* /Dirección: *Avenida Miraflores 9700-Bodega 4C, PUDAHUEL"/>
    <s v="Enviar mensaje"/>
    <s v="3CMAU6200628"/>
    <s v="ENT-3"/>
    <s v="ENTREGA"/>
    <d v="2026-02-02T11:00:00"/>
    <s v="https://wa.me/56971084915?text=Hola!%0AServicio del día 02-02%0A *Cliente:* RENDIC S.A. */ Cont: * CMAU6200628*/ HR Entrega: *11:00* /Dirección: *Avenida Miraflores 9700-Bodega 4C, PUDAHUEL"/>
  </r>
  <r>
    <n v="4"/>
    <n v="4"/>
    <x v="1"/>
    <s v="IMPO"/>
    <x v="3"/>
    <x v="3"/>
    <x v="0"/>
    <n v="24000"/>
    <s v="31/01 - 01:10"/>
    <x v="0"/>
    <x v="3"/>
    <s v="SITRANS VALP"/>
    <x v="3"/>
    <n v="56944540732"/>
    <x v="3"/>
    <m/>
    <x v="3"/>
    <m/>
    <m/>
    <s v="ENTREGADO"/>
    <m/>
    <x v="3"/>
    <x v="0"/>
    <d v="2026-02-02T00:00:00"/>
    <s v="On time"/>
    <s v="40 "/>
    <s v="Hola!%0AServicio del día 02-02%0A *Cliente:* COMERCIAL E INDUSTRIAL PLASTICOS HOFFENS S.A. */ Cont: * ONEU6023062*/ HR Entrega: *08:00* /Dirección: *Hoffens: Camino Lonquén 10.707, Maipú"/>
    <s v="Enviar mensaje"/>
    <s v="4ONEU6023062"/>
    <s v="ENT-4"/>
    <s v="ENTREGA"/>
    <d v="2026-02-02T08:00:00"/>
    <s v="https://wa.me/56944540732?text=Hola!%0AServicio del día 02-02%0A *Cliente:* COMERCIAL E INDUSTRIAL PLASTICOS HOFFENS S.A. */ Cont: * ONEU6023062*/ HR Entrega: *08:00* /Dirección: *Hoffens: Camino Lonquén 10.707, Maipú"/>
  </r>
  <r>
    <n v="5"/>
    <n v="5"/>
    <x v="2"/>
    <s v="IMPO"/>
    <x v="4"/>
    <x v="4"/>
    <x v="0"/>
    <n v="15000"/>
    <s v="FRAGUA"/>
    <x v="0"/>
    <x v="3"/>
    <s v="CONTOPSA SAI"/>
    <x v="4"/>
    <n v="56984880436"/>
    <x v="4"/>
    <m/>
    <x v="4"/>
    <m/>
    <m/>
    <s v="ENTREGADO"/>
    <m/>
    <x v="4"/>
    <x v="0"/>
    <d v="2026-02-02T00:00:00"/>
    <s v="On time"/>
    <s v="40 "/>
    <s v="Hola!%0AServicio del día 02-02%0A *Cliente:* SUPERMERCADO DEL NEUMATICO LTDA */ Cont: * HASU4281221*/ HR Entrega: *08:00* /Dirección: *VELASQUEZ"/>
    <s v="Enviar mensaje"/>
    <s v="5HASU4281221"/>
    <s v="ENT-5"/>
    <s v="ENTREGA"/>
    <d v="2026-02-02T08:00:00"/>
    <s v="https://wa.me/56984880436?text=Hola!%0AServicio del día 02-02%0A *Cliente:* SUPERMERCADO DEL NEUMATICO LTDA */ Cont: * HASU4281221*/ HR Entrega: *08:00* /Dirección: *VELASQUEZ"/>
  </r>
  <r>
    <n v="6"/>
    <n v="6"/>
    <x v="3"/>
    <s v="IMPO"/>
    <x v="5"/>
    <x v="5"/>
    <x v="0"/>
    <n v="33000"/>
    <s v="FRAGUA"/>
    <x v="0"/>
    <x v="3"/>
    <s v="DYC VALP"/>
    <x v="5"/>
    <n v="56990025702"/>
    <x v="5"/>
    <m/>
    <x v="5"/>
    <m/>
    <m/>
    <s v="ENTREGADO"/>
    <m/>
    <x v="5"/>
    <x v="0"/>
    <d v="2026-02-02T00:00:00"/>
    <s v="On time"/>
    <s v="40 "/>
    <s v="Hola!%0AServicio del día 02-02%0A *Cliente:* COMERCIAL SANDOVAL E HIJOS LTDA */ Cont: * HLBU9864873*/ HR Entrega: *08:00* /Dirección: *SANTA ISABEL 370; LAMPA"/>
    <s v="Enviar mensaje"/>
    <s v="6HLBU9864873"/>
    <s v="ENT-6"/>
    <s v="ENTREGA"/>
    <d v="2026-02-02T08:00:00"/>
    <s v="https://wa.me/56990025702?text=Hola!%0AServicio del día 02-02%0A *Cliente:* COMERCIAL SANDOVAL E HIJOS LTDA */ Cont: * HLBU9864873*/ HR Entrega: *08:00* /Dirección: *SANTA ISABEL 370; LAMPA"/>
  </r>
  <r>
    <n v="7"/>
    <n v="7"/>
    <x v="4"/>
    <s v="IMPO"/>
    <x v="6"/>
    <x v="6"/>
    <x v="0"/>
    <n v="17000"/>
    <s v="30/01 - 10:50"/>
    <x v="0"/>
    <x v="3"/>
    <s v="SITRANS SAI"/>
    <x v="6"/>
    <n v="56975315726"/>
    <x v="6"/>
    <m/>
    <x v="6"/>
    <m/>
    <m/>
    <s v="ENTREGADO"/>
    <m/>
    <x v="6"/>
    <x v="0"/>
    <d v="2026-02-02T00:00:00"/>
    <s v="Off time"/>
    <s v="40 "/>
    <s v="Hola!%0AServicio del día 02-02%0A *Cliente:* LANCO &amp; HARRIS SURAMERICA SPA */ Cont: * TCLU4706185*/ HR Entrega: *08:00* /Dirección: *CALLE CHORRILLOS 1 PARC.19B, LAMPA"/>
    <s v="Enviar mensaje"/>
    <s v="7TCLU4706185"/>
    <s v="ENT-7"/>
    <s v="ENTREGA"/>
    <d v="2026-02-02T08:00:00"/>
    <s v="https://wa.me/56975315726?text=Hola!%0AServicio del día 02-02%0A *Cliente:* LANCO &amp; HARRIS SURAMERICA SPA */ Cont: * TCLU4706185*/ HR Entrega: *08:00* /Dirección: *CALLE CHORRILLOS 1 PARC.19B, LAMPA"/>
  </r>
  <r>
    <n v="8"/>
    <n v="8"/>
    <x v="4"/>
    <s v="IMPO"/>
    <x v="7"/>
    <x v="7"/>
    <x v="1"/>
    <n v="23000"/>
    <s v="MAIPU"/>
    <x v="0"/>
    <x v="4"/>
    <s v="SITRANS SAI"/>
    <x v="7"/>
    <n v="56950981572"/>
    <x v="7"/>
    <m/>
    <x v="6"/>
    <m/>
    <m/>
    <s v="ENTREGADO"/>
    <m/>
    <x v="7"/>
    <x v="0"/>
    <d v="2026-02-02T00:00:00"/>
    <s v="On time"/>
    <s v="20 "/>
    <s v="Hola!%0AServicio del día 02-02%0A *Cliente:* LANCO &amp; HARRIS SURAMERICA SPA */ Cont: * ONEU2730874*/ HR Entrega: *14:00* /Dirección: *CALLE CHORRILLOS 1 PARC.19B, LAMPA"/>
    <s v="Enviar mensaje"/>
    <s v="8ONEU2730874"/>
    <s v="ENT-8"/>
    <s v="ENTREGA"/>
    <d v="2026-02-02T14:00:00"/>
    <s v="https://wa.me/56950981572?text=Hola!%0AServicio del día 02-02%0A *Cliente:* LANCO &amp; HARRIS SURAMERICA SPA */ Cont: * ONEU2730874*/ HR Entrega: *14:00* /Dirección: *CALLE CHORRILLOS 1 PARC.19B, LAMPA"/>
  </r>
  <r>
    <n v="9"/>
    <n v="9"/>
    <x v="5"/>
    <s v="IMPO"/>
    <x v="8"/>
    <x v="8"/>
    <x v="0"/>
    <n v="23000"/>
    <s v="FRAGUA"/>
    <x v="0"/>
    <x v="3"/>
    <s v="SITRANS SAI"/>
    <x v="8"/>
    <n v="56945105039"/>
    <x v="8"/>
    <m/>
    <x v="7"/>
    <m/>
    <m/>
    <s v="ENTREGADO"/>
    <m/>
    <x v="8"/>
    <x v="0"/>
    <d v="2026-02-02T00:00:00"/>
    <s v="On time"/>
    <s v="40 "/>
    <s v="Hola!%0AServicio del día 02-02%0A *Cliente:* INVERSIERRA S A */ Cont: * OTPU6351111*/ HR Entrega: *08:00* /Dirección: *HUECHURABA"/>
    <s v="Enviar mensaje"/>
    <s v="9OTPU6351111"/>
    <s v="ENT-9"/>
    <s v="ENTREGA"/>
    <d v="2026-02-02T08:00:00"/>
    <s v="https://wa.me/56945105039?text=Hola!%0AServicio del día 02-02%0A *Cliente:* INVERSIERRA S A */ Cont: * OTPU6351111*/ HR Entrega: *08:00* /Dirección: *HUECHURABA"/>
  </r>
  <r>
    <n v="10"/>
    <n v="10"/>
    <x v="5"/>
    <s v="IMPO"/>
    <x v="9"/>
    <x v="9"/>
    <x v="0"/>
    <n v="7000"/>
    <s v="ALCATRANS"/>
    <x v="0"/>
    <x v="5"/>
    <s v="-"/>
    <x v="9"/>
    <s v=""/>
    <x v="9"/>
    <m/>
    <x v="7"/>
    <m/>
    <m/>
    <s v="PENDIENTE"/>
    <s v="FUERA DE HORARIO / REPROGRAMADO"/>
    <x v="9"/>
    <x v="0"/>
    <m/>
    <s v="Sin llegada"/>
    <s v="40 "/>
    <s v="Hola!%0AServicio del día 02-02%0A *Cliente:* INVERSIERRA S A */ Cont: * MSNU5209930*/ HR Entrega: *12:00* /Dirección: *HUECHURABA"/>
    <s v="Enviar mensaje"/>
    <s v="10MSNU5209930"/>
    <s v="ENT-10"/>
    <s v="ENTREGA"/>
    <d v="2026-02-02T12:00:00"/>
    <s v="https://wa.me/?text=Hola!%0AServicio del día 02-02%0A *Cliente:* INVERSIERRA S A */ Cont: * MSNU5209930*/ HR Entrega: *12:00* /Dirección: *HUECHURABA"/>
  </r>
  <r>
    <n v="11"/>
    <n v="11"/>
    <x v="6"/>
    <s v="IMPO"/>
    <x v="10"/>
    <x v="10"/>
    <x v="1"/>
    <n v="6000"/>
    <s v="31/01 - 11:14"/>
    <x v="0"/>
    <x v="3"/>
    <s v="DYC SAI"/>
    <x v="10"/>
    <n v="56993389870"/>
    <x v="10"/>
    <m/>
    <x v="8"/>
    <m/>
    <m/>
    <s v="ENTREGADO"/>
    <m/>
    <x v="10"/>
    <x v="0"/>
    <d v="2026-02-02T00:00:00"/>
    <s v="On time"/>
    <s v="20 "/>
    <s v="Hola!%0AServicio del día 02-02%0A *Cliente:* BATERIAS TUBULAR S.A. */ Cont: * FTAU2361050*/ HR Entrega: *08:00* /Dirección: *AV. CHENA PONIENTE 12624, SAN BERNARDO"/>
    <s v="Enviar mensaje"/>
    <s v="11FTAU2361050"/>
    <s v="ENT-11"/>
    <s v="ENTREGA"/>
    <d v="2026-02-02T08:00:00"/>
    <s v="https://wa.me/56993389870?text=Hola!%0AServicio del día 02-02%0A *Cliente:* BATERIAS TUBULAR S.A. */ Cont: * FTAU2361050*/ HR Entrega: *08:00* /Dirección: *AV. CHENA PONIENTE 12624, SAN BERNARDO"/>
  </r>
  <r>
    <n v="12"/>
    <n v="12"/>
    <x v="6"/>
    <s v="IMPO"/>
    <x v="11"/>
    <x v="11"/>
    <x v="0"/>
    <n v="27000"/>
    <s v="31/01 - 9:16"/>
    <x v="0"/>
    <x v="6"/>
    <s v="MEDLOG SAI"/>
    <x v="11"/>
    <n v="56999048849"/>
    <x v="11"/>
    <m/>
    <x v="8"/>
    <m/>
    <m/>
    <s v="ENTREGADO"/>
    <m/>
    <x v="11"/>
    <x v="0"/>
    <d v="2026-02-02T00:00:00"/>
    <s v="On time"/>
    <s v="40 "/>
    <s v="Hola!%0AServicio del día 02-02%0A *Cliente:* BATERIAS TUBULAR S.A. */ Cont: * BEAU4281752*/ HR Entrega: *10:00* /Dirección: *AV. CHENA PONIENTE 12624, SAN BERNARDO"/>
    <s v="Enviar mensaje"/>
    <s v="12BEAU4281752"/>
    <s v="ENT-12"/>
    <s v="ENTREGA"/>
    <d v="2026-02-02T10:00:00"/>
    <s v="https://wa.me/56999048849?text=Hola!%0AServicio del día 02-02%0A *Cliente:* BATERIAS TUBULAR S.A. */ Cont: * BEAU4281752*/ HR Entrega: *10:00* /Dirección: *AV. CHENA PONIENTE 12624, SAN BERNARDO"/>
  </r>
  <r>
    <n v="13"/>
    <n v="13"/>
    <x v="7"/>
    <s v="IMPO"/>
    <x v="12"/>
    <x v="12"/>
    <x v="0"/>
    <n v="7000"/>
    <s v="FRAGUA"/>
    <x v="0"/>
    <x v="3"/>
    <s v="CIS"/>
    <x v="12"/>
    <n v="56967384794"/>
    <x v="12"/>
    <m/>
    <x v="9"/>
    <m/>
    <m/>
    <s v="ENTREGADO"/>
    <m/>
    <x v="12"/>
    <x v="0"/>
    <d v="2026-02-02T00:00:00"/>
    <s v="On time"/>
    <s v="40 "/>
    <s v="Hola!%0AServicio del día 02-02%0A *Cliente:* BAYONA SPA */ Cont: * CMAU7238042*/ HR Entrega: *08:00* /Dirección: * BOULEVAR 1313 BODENOR FLEX CENTER ENEA, PUDAHUEL"/>
    <s v="Enviar mensaje"/>
    <s v="13CMAU7238042"/>
    <s v="ENT-13"/>
    <s v="ENTREGA"/>
    <d v="2026-02-02T08:00:00"/>
    <s v="https://wa.me/56967384794?text=Hola!%0AServicio del día 02-02%0A *Cliente:* BAYONA SPA */ Cont: * CMAU7238042*/ HR Entrega: *08:00* /Dirección: * BOULEVAR 1313 BODENOR FLEX CENTER ENEA, PUDAHUEL"/>
  </r>
  <r>
    <n v="14"/>
    <n v="14"/>
    <x v="7"/>
    <s v="IMPO"/>
    <x v="13"/>
    <x v="13"/>
    <x v="0"/>
    <n v="9000"/>
    <s v="FRAGUA"/>
    <x v="0"/>
    <x v="2"/>
    <s v="CIS"/>
    <x v="13"/>
    <n v="56944277110"/>
    <x v="13"/>
    <m/>
    <x v="9"/>
    <m/>
    <m/>
    <s v="ENTREGADO"/>
    <m/>
    <x v="13"/>
    <x v="0"/>
    <d v="2026-02-02T00:00:00"/>
    <s v="Off time"/>
    <s v="40 "/>
    <s v="Hola!%0AServicio del día 02-02%0A *Cliente:* BAYONA SPA */ Cont: * UETU7315402*/ HR Entrega: *11:00* /Dirección: * BOULEVAR 1313 BODENOR FLEX CENTER ENEA, PUDAHUEL"/>
    <s v="Enviar mensaje"/>
    <s v="14UETU7315402"/>
    <s v="ENT-14"/>
    <s v="ENTREGA"/>
    <d v="2026-02-02T11:00:00"/>
    <s v="https://wa.me/56944277110?text=Hola!%0AServicio del día 02-02%0A *Cliente:* BAYONA SPA */ Cont: * UETU7315402*/ HR Entrega: *11:00* /Dirección: * BOULEVAR 1313 BODENOR FLEX CENTER ENEA, PUDAHUEL"/>
  </r>
  <r>
    <n v="15"/>
    <n v="15"/>
    <x v="8"/>
    <s v="IMPO"/>
    <x v="14"/>
    <x v="14"/>
    <x v="0"/>
    <n v="32000"/>
    <s v="FRAGUA"/>
    <x v="0"/>
    <x v="3"/>
    <s v="CIS"/>
    <x v="7"/>
    <n v="56950981572"/>
    <x v="14"/>
    <m/>
    <x v="10"/>
    <m/>
    <m/>
    <s v="ENTREGADO"/>
    <m/>
    <x v="14"/>
    <x v="0"/>
    <d v="2026-02-02T00:00:00"/>
    <s v="On time"/>
    <s v="40 "/>
    <s v="Hola!%0AServicio del día 02-02%0A *Cliente:* ALCA SPA */ Cont: * CGMU5741499*/ HR Entrega: *08:00* /Dirección: *BERNARDO O&quot;HIGGINS 158 COLINA"/>
    <s v="Enviar mensaje"/>
    <s v="15CGMU5741499"/>
    <s v="ENT-15"/>
    <s v="ENTREGA"/>
    <d v="2026-02-02T08:00:00"/>
    <s v="https://wa.me/56950981572?text=Hola!%0AServicio del día 02-02%0A *Cliente:* ALCA SPA */ Cont: * CGMU5741499*/ HR Entrega: *08:00* /Dirección: *BERNARDO O&quot;HIGGINS 158 COLINA"/>
  </r>
  <r>
    <n v="16"/>
    <n v="16"/>
    <x v="8"/>
    <s v="IMPO"/>
    <x v="14"/>
    <x v="15"/>
    <x v="0"/>
    <n v="32000"/>
    <s v="FRAGUA"/>
    <x v="0"/>
    <x v="6"/>
    <s v="CIS"/>
    <x v="14"/>
    <n v="56967256951"/>
    <x v="15"/>
    <m/>
    <x v="10"/>
    <m/>
    <m/>
    <s v="ENTREGADO"/>
    <m/>
    <x v="15"/>
    <x v="0"/>
    <d v="2026-02-02T00:00:00"/>
    <s v="On time"/>
    <s v="40 "/>
    <s v="Hola!%0AServicio del día 02-02%0A *Cliente:* ALCA SPA */ Cont: * SEGU9527603*/ HR Entrega: *10:00* /Dirección: *BERNARDO O&quot;HIGGINS 158 COLINA"/>
    <s v="Enviar mensaje"/>
    <s v="16SEGU9527603"/>
    <s v="ENT-16"/>
    <s v="ENTREGA"/>
    <d v="2026-02-02T10:00:00"/>
    <s v="https://wa.me/56967256951?text=Hola!%0AServicio del día 02-02%0A *Cliente:* ALCA SPA */ Cont: * SEGU9527603*/ HR Entrega: *10:00* /Dirección: *BERNARDO O&quot;HIGGINS 158 COLINA"/>
  </r>
  <r>
    <n v="17"/>
    <n v="17"/>
    <x v="8"/>
    <s v="IMPO"/>
    <x v="14"/>
    <x v="16"/>
    <x v="0"/>
    <n v="32000"/>
    <s v="FRAGUA"/>
    <x v="0"/>
    <x v="5"/>
    <s v="CIS"/>
    <x v="15"/>
    <n v="56957438415"/>
    <x v="5"/>
    <m/>
    <x v="10"/>
    <m/>
    <m/>
    <s v="ENTREGADO"/>
    <m/>
    <x v="16"/>
    <x v="0"/>
    <d v="2026-02-02T00:00:00"/>
    <s v="Off time"/>
    <s v="40 "/>
    <s v="Hola!%0AServicio del día 02-02%0A *Cliente:* ALCA SPA */ Cont: * CGMU5298919*/ HR Entrega: *12:00* /Dirección: *BERNARDO O&quot;HIGGINS 158 COLINA"/>
    <s v="Enviar mensaje"/>
    <s v="17CGMU5298919"/>
    <s v="ENT-17"/>
    <s v="ENTREGA"/>
    <d v="2026-02-02T12:00:00"/>
    <s v="https://wa.me/56957438415?text=Hola!%0AServicio del día 02-02%0A *Cliente:* ALCA SPA */ Cont: * CGMU5298919*/ HR Entrega: *12:00* /Dirección: *BERNARDO O&quot;HIGGINS 158 COLINA"/>
  </r>
  <r>
    <n v="18"/>
    <n v="18"/>
    <x v="9"/>
    <s v="IMPO"/>
    <x v="15"/>
    <x v="17"/>
    <x v="0"/>
    <n v="20000"/>
    <s v="30/01 - 12:09"/>
    <x v="0"/>
    <x v="1"/>
    <s v="-"/>
    <x v="16"/>
    <n v="56973887539"/>
    <x v="16"/>
    <m/>
    <x v="11"/>
    <m/>
    <m/>
    <s v="ENTREGADO"/>
    <m/>
    <x v="17"/>
    <x v="0"/>
    <d v="2026-02-02T00:00:00"/>
    <s v="On time"/>
    <s v="40 "/>
    <s v="Hola!%0AServicio del día 02-02%0A *Cliente:* FLEX EQUIPOS DE DESCANSO CHILE */ Cont: * MRSU7190634*/ HR Entrega: *08:30* /Dirección: *MERSAN (José Joaquín Prieto 9001, Lo Espejo. Bodegas: 7-8-9-10-15-16-17-18)"/>
    <s v="Enviar mensaje"/>
    <s v="18MRSU7190634"/>
    <s v="ENT-18"/>
    <s v="ENTREGA"/>
    <d v="2026-02-02T08:30:00"/>
    <s v="https://wa.me/56973887539?text=Hola!%0AServicio del día 02-02%0A *Cliente:* FLEX EQUIPOS DE DESCANSO CHILE */ Cont: * MRSU7190634*/ HR Entrega: *08:30* /Dirección: *MERSAN (José Joaquín Prieto 9001, Lo Espejo. Bodegas: 7-8-9-10-15-16-17-18)"/>
  </r>
  <r>
    <n v="19"/>
    <n v="19"/>
    <x v="10"/>
    <s v="IMPO"/>
    <x v="16"/>
    <x v="18"/>
    <x v="0"/>
    <n v="16000"/>
    <s v="30/01 - 16:00"/>
    <x v="0"/>
    <x v="1"/>
    <s v="AGUNSA ALCATRANS"/>
    <x v="13"/>
    <n v="56944277110"/>
    <x v="13"/>
    <m/>
    <x v="12"/>
    <m/>
    <m/>
    <s v="ENTREGADO"/>
    <m/>
    <x v="8"/>
    <x v="0"/>
    <d v="2026-02-02T00:00:00"/>
    <s v="On time"/>
    <s v="40 "/>
    <s v="Hola!%0AServicio del día 02-02%0A *Cliente:* OXIQUIM S A */ Cont: * ZCSU7489526*/ HR Entrega: *08:30* /Dirección: *CAÑAVERAL 901; QUILICURA "/>
    <s v="Enviar mensaje"/>
    <s v="19ZCSU7489526"/>
    <s v="ENT-19"/>
    <s v="ENTREGA"/>
    <d v="2026-02-02T08:30:00"/>
    <s v="https://wa.me/56944277110?text=Hola!%0AServicio del día 02-02%0A *Cliente:* OXIQUIM S A */ Cont: * ZCSU7489526*/ HR Entrega: *08:30* /Dirección: *CAÑAVERAL 901; QUILICURA "/>
  </r>
  <r>
    <n v="20"/>
    <n v="20"/>
    <x v="10"/>
    <s v="IMPO"/>
    <x v="17"/>
    <x v="19"/>
    <x v="0"/>
    <n v="22000"/>
    <s v="30/01 - 21:10"/>
    <x v="0"/>
    <x v="1"/>
    <s v="-"/>
    <x v="17"/>
    <n v="56961282379"/>
    <x v="17"/>
    <m/>
    <x v="12"/>
    <m/>
    <m/>
    <s v="ENTREGADO"/>
    <m/>
    <x v="18"/>
    <x v="0"/>
    <d v="2026-02-02T00:00:00"/>
    <s v="On time"/>
    <s v="40 "/>
    <s v="Hola!%0AServicio del día 02-02%0A *Cliente:* OXIQUIM S A */ Cont: * MSDU6166318*/ HR Entrega: *08:30* /Dirección: *CAÑAVERAL 901; QUILICURA "/>
    <s v="Enviar mensaje"/>
    <s v="20MSDU6166318"/>
    <s v="ENT-20"/>
    <s v="ENTREGA"/>
    <d v="2026-02-02T08:30:00"/>
    <s v="https://wa.me/56961282379?text=Hola!%0AServicio del día 02-02%0A *Cliente:* OXIQUIM S A */ Cont: * MSDU6166318*/ HR Entrega: *08:30* /Dirección: *CAÑAVERAL 901; QUILICURA "/>
  </r>
  <r>
    <n v="21"/>
    <n v="21"/>
    <x v="11"/>
    <s v="IMPO"/>
    <x v="18"/>
    <x v="20"/>
    <x v="1"/>
    <n v="5000"/>
    <s v="30/01 - 18:00"/>
    <x v="0"/>
    <x v="1"/>
    <s v="MEDLOG SAI"/>
    <x v="18"/>
    <n v="56967394153"/>
    <x v="18"/>
    <m/>
    <x v="13"/>
    <m/>
    <m/>
    <s v="ENTREGADO"/>
    <m/>
    <x v="19"/>
    <x v="0"/>
    <d v="2026-02-02T00:00:00"/>
    <s v="On time"/>
    <s v="20 "/>
    <s v="Hola!%0AServicio del día 02-02%0A *Cliente:* COMERCIAL PICHARA SPA */ Cont: * MSNU3058984*/ HR Entrega: *08:30* /Dirección: *Olivo 672, Recoleta"/>
    <s v="Enviar mensaje"/>
    <s v="21MSNU3058984"/>
    <s v="ENT-21"/>
    <s v="ENTREGA"/>
    <d v="2026-02-02T08:30:00"/>
    <s v="https://wa.me/56967394153?text=Hola!%0AServicio del día 02-02%0A *Cliente:* COMERCIAL PICHARA SPA */ Cont: * MSNU3058984*/ HR Entrega: *08:30* /Dirección: *Olivo 672, Recoleta"/>
  </r>
  <r>
    <n v="22"/>
    <n v="22"/>
    <x v="11"/>
    <s v="IMPO"/>
    <x v="19"/>
    <x v="21"/>
    <x v="1"/>
    <n v="9000"/>
    <s v="30/01 - 18:04"/>
    <x v="0"/>
    <x v="4"/>
    <s v="MEDLOG SAI"/>
    <x v="10"/>
    <n v="56993389870"/>
    <x v="10"/>
    <m/>
    <x v="14"/>
    <m/>
    <m/>
    <s v="ENTREGADO"/>
    <m/>
    <x v="20"/>
    <x v="0"/>
    <d v="2026-02-02T00:00:00"/>
    <s v="On time"/>
    <s v="20 "/>
    <s v="Hola!%0AServicio del día 02-02%0A *Cliente:* COMERCIAL PICHARA SPA */ Cont: * MSBU1457587*/ HR Entrega: *14:00* /Dirección: *Olivo 740, Recoleta"/>
    <s v="Enviar mensaje"/>
    <s v="22MSBU1457587"/>
    <s v="ENT-22"/>
    <s v="ENTREGA"/>
    <d v="2026-02-02T14:00:00"/>
    <s v="https://wa.me/56993389870?text=Hola!%0AServicio del día 02-02%0A *Cliente:* COMERCIAL PICHARA SPA */ Cont: * MSBU1457587*/ HR Entrega: *14:00* /Dirección: *Olivo 740, Recoleta"/>
  </r>
  <r>
    <n v="23"/>
    <n v="23"/>
    <x v="12"/>
    <s v="IMPO"/>
    <x v="20"/>
    <x v="22"/>
    <x v="0"/>
    <n v="5000"/>
    <s v="ALCATRANS"/>
    <x v="0"/>
    <x v="7"/>
    <s v="CONTOPSA SAI"/>
    <x v="19"/>
    <n v="56975045913"/>
    <x v="19"/>
    <m/>
    <x v="15"/>
    <m/>
    <m/>
    <s v="ENTREGADO"/>
    <m/>
    <x v="21"/>
    <x v="0"/>
    <d v="2026-02-02T00:00:00"/>
    <s v="Off time"/>
    <s v="40 "/>
    <s v="Hola!%0AServicio del día 02-02%0A *Cliente:* PTM CHILE LTDA */ Cont: * UACU5939642*/ HR Entrega: *09:00* /Dirección: *Issa Pichara 830, Bodega 5D, renca"/>
    <s v="Enviar mensaje"/>
    <s v="23UACU5939642"/>
    <s v="ENT-23"/>
    <s v="ENTREGA"/>
    <d v="2026-02-02T09:00:00"/>
    <s v="https://wa.me/56975045913?text=Hola!%0AServicio del día 02-02%0A *Cliente:* PTM CHILE LTDA */ Cont: * UACU5939642*/ HR Entrega: *09:00* /Dirección: *Issa Pichara 830, Bodega 5D, renca"/>
  </r>
  <r>
    <n v="24"/>
    <n v="24"/>
    <x v="13"/>
    <s v="IMPO"/>
    <x v="21"/>
    <x v="23"/>
    <x v="0"/>
    <n v="12000"/>
    <s v="FRAGUA"/>
    <x v="0"/>
    <x v="7"/>
    <s v="CONTOPSA VALP"/>
    <x v="20"/>
    <n v="56987557136"/>
    <x v="20"/>
    <m/>
    <x v="16"/>
    <m/>
    <m/>
    <s v="ENTREGADO"/>
    <m/>
    <x v="22"/>
    <x v="0"/>
    <d v="2026-02-02T00:00:00"/>
    <s v="On time"/>
    <s v="40 "/>
    <s v="Hola!%0AServicio del día 02-02%0A *Cliente:* CANONTEX */ Cont: * FFAU7478843*/ HR Entrega: *09:00* /Dirección: *Patricia Viñuela N°334, Lampa (BODEGA CDC)"/>
    <s v="Enviar mensaje"/>
    <s v="24FFAU7478843"/>
    <s v="ENT-24"/>
    <s v="ENTREGA"/>
    <d v="2026-02-02T09:00:00"/>
    <s v="https://wa.me/56987557136?text=Hola!%0AServicio del día 02-02%0A *Cliente:* CANONTEX */ Cont: * FFAU7478843*/ HR Entrega: *09:00* /Dirección: *Patricia Viñuela N°334, Lampa (BODEGA CDC)"/>
  </r>
  <r>
    <n v="25"/>
    <n v="25"/>
    <x v="13"/>
    <s v="IMPO"/>
    <x v="22"/>
    <x v="24"/>
    <x v="1"/>
    <n v="17000"/>
    <s v="FRAGUA"/>
    <x v="0"/>
    <x v="7"/>
    <s v="CIS"/>
    <x v="21"/>
    <n v="56956654384"/>
    <x v="21"/>
    <m/>
    <x v="17"/>
    <m/>
    <m/>
    <s v="ENTREGADO"/>
    <m/>
    <x v="23"/>
    <x v="0"/>
    <d v="2026-02-02T00:00:00"/>
    <s v="On time"/>
    <s v="20 "/>
    <s v="Hola!%0AServicio del día 02-02%0A *Cliente:* CANONTEX */ Cont: * TCLU6542028*/ HR Entrega: *09:00* /Dirección: *Patricia Viñuela N°334, Lampa (BODEGA MPR)"/>
    <s v="Enviar mensaje"/>
    <s v="25TCLU6542028"/>
    <s v="ENT-25"/>
    <s v="ENTREGA"/>
    <d v="2026-02-02T09:00:00"/>
    <s v="https://wa.me/56956654384?text=Hola!%0AServicio del día 02-02%0A *Cliente:* CANONTEX */ Cont: * TCLU6542028*/ HR Entrega: *09:00* /Dirección: *Patricia Viñuela N°334, Lampa (BODEGA MPR)"/>
  </r>
  <r>
    <n v="26"/>
    <n v="26"/>
    <x v="14"/>
    <s v="IMPO"/>
    <x v="23"/>
    <x v="25"/>
    <x v="1"/>
    <n v="23000"/>
    <s v="31/01 - 14:51"/>
    <x v="0"/>
    <x v="7"/>
    <s v="AGUNSA VALP"/>
    <x v="22"/>
    <n v="56953157599"/>
    <x v="22"/>
    <m/>
    <x v="18"/>
    <m/>
    <m/>
    <s v="ENTREGADO"/>
    <m/>
    <x v="24"/>
    <x v="0"/>
    <d v="2026-02-02T00:00:00"/>
    <s v="On time"/>
    <s v="20 "/>
    <s v="Hola!%0AServicio del día 02-02%0A *Cliente:* VILLAR HERMANOS S.A. */ Cont: * TCLU3844430*/ HR Entrega: *09:00* /Dirección: *SALAR DE ATACAMA 1330, PUDAHUEL"/>
    <s v="Enviar mensaje"/>
    <s v="26TCLU3844430"/>
    <s v="ENT-26"/>
    <s v="ENTREGA"/>
    <d v="2026-02-02T09:00:00"/>
    <s v="https://wa.me/56953157599?text=Hola!%0AServicio del día 02-02%0A *Cliente:* VILLAR HERMANOS S.A. */ Cont: * TCLU3844430*/ HR Entrega: *09:00* /Dirección: *SALAR DE ATACAMA 1330, PUDAHUEL"/>
  </r>
  <r>
    <n v="27"/>
    <n v="27"/>
    <x v="14"/>
    <s v="IMPO"/>
    <x v="24"/>
    <x v="26"/>
    <x v="0"/>
    <n v="4000"/>
    <s v="30/01 - 14:18"/>
    <x v="0"/>
    <x v="8"/>
    <s v="CIS"/>
    <x v="18"/>
    <n v="56967394153"/>
    <x v="23"/>
    <m/>
    <x v="18"/>
    <m/>
    <m/>
    <s v="ENTREGADO"/>
    <m/>
    <x v="25"/>
    <x v="0"/>
    <d v="2026-02-02T00:00:00"/>
    <s v="Off time"/>
    <s v="40 "/>
    <s v="Hola!%0AServicio del día 02-02%0A *Cliente:* VILLAR HERMANOS S.A. */ Cont: * TIIU2925771*/ HR Entrega: *15:00* /Dirección: *SALAR DE ATACAMA 1330, PUDAHUEL"/>
    <s v="Enviar mensaje"/>
    <s v="27TIIU2925771"/>
    <s v="ENT-27"/>
    <s v="ENTREGA"/>
    <d v="2026-02-02T15:00:00"/>
    <s v="https://wa.me/56967394153?text=Hola!%0AServicio del día 02-02%0A *Cliente:* VILLAR HERMANOS S.A. */ Cont: * TIIU2925771*/ HR Entrega: *15:00* /Dirección: *SALAR DE ATACAMA 1330, PUDAHUEL"/>
  </r>
  <r>
    <n v="28"/>
    <n v="28"/>
    <x v="15"/>
    <s v="IMPO"/>
    <x v="25"/>
    <x v="27"/>
    <x v="0"/>
    <n v="10000"/>
    <s v="FRAGUA"/>
    <x v="0"/>
    <x v="7"/>
    <s v="CIS"/>
    <x v="2"/>
    <n v="56971084915"/>
    <x v="2"/>
    <m/>
    <x v="19"/>
    <m/>
    <m/>
    <s v="ENTREGADO"/>
    <m/>
    <x v="26"/>
    <x v="0"/>
    <d v="2026-02-02T00:00:00"/>
    <s v="On time"/>
    <s v="40 "/>
    <s v="Hola!%0AServicio del día 02-02%0A *Cliente:* IMPORTADORA MIDEA CARRIER CHILE LTDA */ Cont: * TIIU6476679*/ HR Entrega: *09:00* /Dirección: *BOD. MIEA AGURTO - PUERTO MADERO 9710, BOD. E13; PUDAHUEL "/>
    <s v="Enviar mensaje"/>
    <s v="28TIIU6476679"/>
    <s v="ENT-28"/>
    <s v="ENTREGA"/>
    <d v="2026-02-02T09:00:00"/>
    <s v="https://wa.me/56971084915?text=Hola!%0AServicio del día 02-02%0A *Cliente:* IMPORTADORA MIDEA CARRIER CHILE LTDA */ Cont: * TIIU6476679*/ HR Entrega: *09:00* /Dirección: *BOD. MIEA AGURTO - PUERTO MADERO 9710, BOD. E13; PUDAHUEL "/>
  </r>
  <r>
    <n v="29"/>
    <n v="29"/>
    <x v="15"/>
    <s v="IMPO"/>
    <x v="26"/>
    <x v="28"/>
    <x v="0"/>
    <n v="10000"/>
    <s v="FRAGUA"/>
    <x v="0"/>
    <x v="6"/>
    <s v="CIS"/>
    <x v="23"/>
    <n v="56931745801"/>
    <x v="24"/>
    <m/>
    <x v="19"/>
    <m/>
    <m/>
    <s v="ENTREGADO"/>
    <m/>
    <x v="14"/>
    <x v="0"/>
    <d v="2026-02-02T00:00:00"/>
    <s v="On time"/>
    <s v="40 "/>
    <s v="Hola!%0AServicio del día 02-02%0A *Cliente:* IMPORTADORA MIDEA CARRIER CHILE LTDA */ Cont: * GAOU6814495*/ HR Entrega: *10:00* /Dirección: *BOD. MIEA AGURTO - PUERTO MADERO 9710, BOD. E13; PUDAHUEL "/>
    <s v="Enviar mensaje"/>
    <s v="29GAOU6814495"/>
    <s v="ENT-29"/>
    <s v="ENTREGA"/>
    <d v="2026-02-02T10:00:00"/>
    <s v="https://wa.me/56931745801?text=Hola!%0AServicio del día 02-02%0A *Cliente:* IMPORTADORA MIDEA CARRIER CHILE LTDA */ Cont: * GAOU6814495*/ HR Entrega: *10:00* /Dirección: *BOD. MIEA AGURTO - PUERTO MADERO 9710, BOD. E13; PUDAHUEL "/>
  </r>
  <r>
    <n v="30"/>
    <n v="30"/>
    <x v="15"/>
    <s v="IMPO"/>
    <x v="26"/>
    <x v="29"/>
    <x v="0"/>
    <n v="10000"/>
    <s v="FRAGUA"/>
    <x v="0"/>
    <x v="6"/>
    <s v="CIS"/>
    <x v="24"/>
    <n v="56926181825"/>
    <x v="25"/>
    <m/>
    <x v="19"/>
    <m/>
    <m/>
    <s v="ENTREGADO"/>
    <m/>
    <x v="27"/>
    <x v="0"/>
    <d v="2026-02-02T00:00:00"/>
    <s v="On time"/>
    <s v="40 "/>
    <s v="Hola!%0AServicio del día 02-02%0A *Cliente:* IMPORTADORA MIDEA CARRIER CHILE LTDA */ Cont: * TCLU1522380*/ HR Entrega: *10:00* /Dirección: *BOD. MIEA AGURTO - PUERTO MADERO 9710, BOD. E13; PUDAHUEL "/>
    <s v="Enviar mensaje"/>
    <s v="30TCLU1522380"/>
    <s v="ENT-30"/>
    <s v="ENTREGA"/>
    <d v="2026-02-02T10:00:00"/>
    <s v="https://wa.me/56926181825?text=Hola!%0AServicio del día 02-02%0A *Cliente:* IMPORTADORA MIDEA CARRIER CHILE LTDA */ Cont: * TCLU1522380*/ HR Entrega: *10:00* /Dirección: *BOD. MIEA AGURTO - PUERTO MADERO 9710, BOD. E13; PUDAHUEL "/>
  </r>
  <r>
    <n v="31"/>
    <n v="31"/>
    <x v="15"/>
    <s v="IMPO"/>
    <x v="26"/>
    <x v="30"/>
    <x v="0"/>
    <n v="10000"/>
    <s v="FRAGUA"/>
    <x v="0"/>
    <x v="6"/>
    <s v="CIS"/>
    <x v="25"/>
    <n v="56966749408"/>
    <x v="26"/>
    <m/>
    <x v="19"/>
    <m/>
    <m/>
    <s v="ENTREGADO"/>
    <m/>
    <x v="28"/>
    <x v="0"/>
    <d v="2026-02-02T00:00:00"/>
    <s v="Off time"/>
    <s v="40 "/>
    <s v="Hola!%0AServicio del día 02-02%0A *Cliente:* IMPORTADORA MIDEA CARRIER CHILE LTDA */ Cont: * TLLU4316890*/ HR Entrega: *10:00* /Dirección: *BOD. MIEA AGURTO - PUERTO MADERO 9710, BOD. E13; PUDAHUEL "/>
    <s v="Enviar mensaje"/>
    <s v="31TLLU4316890"/>
    <s v="ENT-31"/>
    <s v="ENTREGA"/>
    <d v="2026-02-02T10:00:00"/>
    <s v="https://wa.me/56966749408?text=Hola!%0AServicio del día 02-02%0A *Cliente:* IMPORTADORA MIDEA CARRIER CHILE LTDA */ Cont: * TLLU4316890*/ HR Entrega: *10:00* /Dirección: *BOD. MIEA AGURTO - PUERTO MADERO 9710, BOD. E13; PUDAHUEL "/>
  </r>
  <r>
    <n v="32"/>
    <n v="32"/>
    <x v="15"/>
    <s v="IMPO"/>
    <x v="26"/>
    <x v="31"/>
    <x v="0"/>
    <n v="10000"/>
    <s v="FRAGUA"/>
    <x v="0"/>
    <x v="6"/>
    <s v="CIS"/>
    <x v="26"/>
    <n v="56967398822"/>
    <x v="27"/>
    <m/>
    <x v="19"/>
    <m/>
    <m/>
    <s v="ENTREGADO"/>
    <m/>
    <x v="29"/>
    <x v="0"/>
    <d v="2026-02-02T00:00:00"/>
    <s v="Off time"/>
    <s v="40 "/>
    <s v="Hola!%0AServicio del día 02-02%0A *Cliente:* IMPORTADORA MIDEA CARRIER CHILE LTDA */ Cont: * TRHU7873593*/ HR Entrega: *10:00* /Dirección: *BOD. MIEA AGURTO - PUERTO MADERO 9710, BOD. E13; PUDAHUEL "/>
    <s v="Enviar mensaje"/>
    <s v="32TRHU7873593"/>
    <s v="ENT-32"/>
    <s v="ENTREGA"/>
    <d v="2026-02-02T10:00:00"/>
    <s v="https://wa.me/56967398822?text=Hola!%0AServicio del día 02-02%0A *Cliente:* IMPORTADORA MIDEA CARRIER CHILE LTDA */ Cont: * TRHU7873593*/ HR Entrega: *10:00* /Dirección: *BOD. MIEA AGURTO - PUERTO MADERO 9710, BOD. E13; PUDAHUEL "/>
  </r>
  <r>
    <n v="33"/>
    <n v="33"/>
    <x v="16"/>
    <s v="IMPO"/>
    <x v="27"/>
    <x v="32"/>
    <x v="0"/>
    <n v="16000"/>
    <s v="FRAGUA"/>
    <x v="0"/>
    <x v="2"/>
    <s v="MEDLOG STGO"/>
    <x v="3"/>
    <n v="56944540732"/>
    <x v="3"/>
    <m/>
    <x v="20"/>
    <m/>
    <m/>
    <s v="ENTREGADO"/>
    <m/>
    <x v="30"/>
    <x v="0"/>
    <d v="2026-02-02T00:00:00"/>
    <s v="Off time"/>
    <s v="40 "/>
    <s v="Hola!%0AServicio del día 02-02%0A *Cliente:* IMPORTADORA Y COMERCIALIZADORA BZ SPA */ Cont: * MSMU5843771*/ HR Entrega: *11:00* /Dirección: *PuertoMadero 9710, Bodega X36. Pudahuel"/>
    <s v="Enviar mensaje"/>
    <s v="33MSMU5843771"/>
    <s v="ENT-33"/>
    <s v="ENTREGA"/>
    <d v="2026-02-02T11:00:00"/>
    <s v="https://wa.me/56944540732?text=Hola!%0AServicio del día 02-02%0A *Cliente:* IMPORTADORA Y COMERCIALIZADORA BZ SPA */ Cont: * MSMU5843771*/ HR Entrega: *11:00* /Dirección: *PuertoMadero 9710, Bodega X36. Pudahuel"/>
  </r>
  <r>
    <n v="34"/>
    <n v="34"/>
    <x v="16"/>
    <s v="IMPO"/>
    <x v="28"/>
    <x v="33"/>
    <x v="0"/>
    <n v="14000"/>
    <s v="MAIPU"/>
    <x v="0"/>
    <x v="5"/>
    <s v="MEDLOG STGO"/>
    <x v="27"/>
    <n v="56985215946"/>
    <x v="28"/>
    <m/>
    <x v="20"/>
    <m/>
    <m/>
    <s v="ENTREGADO"/>
    <m/>
    <x v="31"/>
    <x v="0"/>
    <d v="2026-02-02T00:00:00"/>
    <s v="Off time"/>
    <s v="40 "/>
    <s v="Hola!%0AServicio del día 02-02%0A *Cliente:* IMPORTADORA Y COMERCIALIZADORA BZ SPA */ Cont: * MEDU7395250*/ HR Entrega: *12:00* /Dirección: *PuertoMadero 9710, Bodega X36. Pudahuel"/>
    <s v="Enviar mensaje"/>
    <s v="34MEDU7395250"/>
    <s v="ENT-34"/>
    <s v="ENTREGA"/>
    <d v="2026-02-02T12:00:00"/>
    <s v="https://wa.me/56985215946?text=Hola!%0AServicio del día 02-02%0A *Cliente:* IMPORTADORA Y COMERCIALIZADORA BZ SPA */ Cont: * MEDU7395250*/ HR Entrega: *12:00* /Dirección: *PuertoMadero 9710, Bodega X36. Pudahuel"/>
  </r>
  <r>
    <n v="35"/>
    <n v="35"/>
    <x v="16"/>
    <s v="IMPO"/>
    <x v="29"/>
    <x v="34"/>
    <x v="2"/>
    <n v="10000"/>
    <s v="FRAGUA"/>
    <x v="0"/>
    <x v="9"/>
    <s v="MEDLOG STGO"/>
    <x v="28"/>
    <n v="56968463649"/>
    <x v="29"/>
    <m/>
    <x v="20"/>
    <m/>
    <m/>
    <s v="ENTREGADO"/>
    <m/>
    <x v="32"/>
    <x v="0"/>
    <d v="2026-02-02T00:00:00"/>
    <s v="Off time"/>
    <s v="40 "/>
    <s v="Hola!%0AServicio del día 02-02%0A *Cliente:* IMPORTADORA Y COMERCIALIZADORA BZ SPA */ Cont: * CAIU4870171*/ HR Entrega: *13:00* /Dirección: *PuertoMadero 9710, Bodega X36. Pudahuel"/>
    <s v="Enviar mensaje"/>
    <s v="35CAIU4870171"/>
    <s v="ENT-35"/>
    <s v="ENTREGA"/>
    <d v="2026-02-02T13:00:00"/>
    <s v="https://wa.me/56968463649?text=Hola!%0AServicio del día 02-02%0A *Cliente:* IMPORTADORA Y COMERCIALIZADORA BZ SPA */ Cont: * CAIU4870171*/ HR Entrega: *13:00* /Dirección: *PuertoMadero 9710, Bodega X36. Pudahuel"/>
  </r>
  <r>
    <n v="36"/>
    <n v="36"/>
    <x v="17"/>
    <s v="IMPO"/>
    <x v="30"/>
    <x v="35"/>
    <x v="0"/>
    <n v="6000"/>
    <s v="30/01 - 14:00"/>
    <x v="0"/>
    <x v="10"/>
    <s v="CONTOPSA SAI"/>
    <x v="29"/>
    <n v="56998494086"/>
    <x v="30"/>
    <m/>
    <x v="21"/>
    <m/>
    <m/>
    <s v="ENTREGADO"/>
    <m/>
    <x v="33"/>
    <x v="0"/>
    <d v="2026-02-02T00:00:00"/>
    <s v="On time"/>
    <s v="40 "/>
    <s v="Hola!%0AServicio del día 02-02%0A *Cliente:* SISTEMAS HIDRAULICOS E INDUSTRIALES BALFLEX CHILE */ Cont: * MRKU0784694*/ HR Entrega: *09:30* /Dirección: *SANTA ADELA 10120 MAIPU"/>
    <s v="Enviar mensaje"/>
    <s v="36MRKU0784694"/>
    <s v="ENT-36"/>
    <s v="ENTREGA"/>
    <d v="2026-02-02T09:30:00"/>
    <s v="https://wa.me/56998494086?text=Hola!%0AServicio del día 02-02%0A *Cliente:* SISTEMAS HIDRAULICOS E INDUSTRIALES BALFLEX CHILE */ Cont: * MRKU0784694*/ HR Entrega: *09:30* /Dirección: *SANTA ADELA 10120 MAIPU"/>
  </r>
  <r>
    <n v="37"/>
    <n v="37"/>
    <x v="18"/>
    <s v="IMPO"/>
    <x v="31"/>
    <x v="36"/>
    <x v="1"/>
    <n v="30000"/>
    <s v="FRAGUA"/>
    <x v="0"/>
    <x v="6"/>
    <s v="CIS"/>
    <x v="27"/>
    <n v="56985215946"/>
    <x v="28"/>
    <m/>
    <x v="22"/>
    <m/>
    <m/>
    <s v="ENTREGADO"/>
    <m/>
    <x v="34"/>
    <x v="0"/>
    <d v="2026-02-02T00:00:00"/>
    <s v="On time"/>
    <s v="20 "/>
    <s v="Hola!%0AServicio del día 02-02%0A *Cliente:* SOCIEDAD COMERCIAL MARBEN PETS LTDA */ Cont: * SEGU2135046*/ HR Entrega: *10:00* /Dirección: *CARRETERA GENERAL SAN MARTIN 8250 BODEGA A 21 QUILICURA"/>
    <s v="Enviar mensaje"/>
    <s v="37SEGU2135046"/>
    <s v="ENT-37"/>
    <s v="ENTREGA"/>
    <d v="2026-02-02T10:00:00"/>
    <s v="https://wa.me/56985215946?text=Hola!%0AServicio del día 02-02%0A *Cliente:* SOCIEDAD COMERCIAL MARBEN PETS LTDA */ Cont: * SEGU2135046*/ HR Entrega: *10:00* /Dirección: *CARRETERA GENERAL SAN MARTIN 8250 BODEGA A 21 QUILICURA"/>
  </r>
  <r>
    <n v="38"/>
    <n v="38"/>
    <x v="8"/>
    <s v="IMPO"/>
    <x v="32"/>
    <x v="37"/>
    <x v="3"/>
    <n v="20000"/>
    <d v="2026-01-31T00:00:00"/>
    <x v="0"/>
    <x v="11"/>
    <s v="DYC VALP"/>
    <x v="30"/>
    <n v="56992164782"/>
    <x v="31"/>
    <m/>
    <x v="23"/>
    <m/>
    <m/>
    <s v="ENTREGADO"/>
    <m/>
    <x v="30"/>
    <x v="0"/>
    <d v="2026-02-02T00:00:00"/>
    <s v="Off time"/>
    <s v="40 "/>
    <s v="Hola!%0AServicio del día 02-02%0A *Cliente:* ALCA SPA */ Cont: * HLBU9689467*/ HR Entrega: *11:30* /Dirección: *Camino del Cerro 4868 Huechuraba"/>
    <s v="Enviar mensaje"/>
    <s v="38HLBU9689467"/>
    <s v="ENT-38"/>
    <s v="ENTREGA"/>
    <d v="2026-02-02T11:30:00"/>
    <s v="https://wa.me/56992164782?text=Hola!%0AServicio del día 02-02%0A *Cliente:* ALCA SPA */ Cont: * HLBU9689467*/ HR Entrega: *11:30* /Dirección: *Camino del Cerro 4868 Huechuraba"/>
  </r>
  <r>
    <n v="39"/>
    <n v="39"/>
    <x v="19"/>
    <s v="IMPO"/>
    <x v="33"/>
    <x v="38"/>
    <x v="0"/>
    <n v="30000"/>
    <s v="FRAGUA"/>
    <x v="0"/>
    <x v="5"/>
    <s v="CIS"/>
    <x v="31"/>
    <n v="56967396661"/>
    <x v="8"/>
    <m/>
    <x v="24"/>
    <m/>
    <m/>
    <s v="ENTREGADO"/>
    <m/>
    <x v="35"/>
    <x v="0"/>
    <d v="2026-02-02T00:00:00"/>
    <s v="Off time"/>
    <s v="40 "/>
    <s v="Hola!%0AServicio del día 02-02%0A *Cliente:* LAMAIGNERE CHILE S.A. */ Cont: * CAAU6267586*/ HR Entrega: *12:00* /Dirección: *AV. MARTA OSSA RUIZ 601 (CAMINO CASAS VIEJAS); MAIPU "/>
    <s v="Enviar mensaje"/>
    <s v="39CAAU6267586"/>
    <s v="ENT-39"/>
    <s v="ENTREGA"/>
    <d v="2026-02-02T12:00:00"/>
    <s v="https://wa.me/56967396661?text=Hola!%0AServicio del día 02-02%0A *Cliente:* LAMAIGNERE CHILE S.A. */ Cont: * CAAU6267586*/ HR Entrega: *12:00* /Dirección: *AV. MARTA OSSA RUIZ 601 (CAMINO CASAS VIEJAS); MAIPU "/>
  </r>
  <r>
    <n v="40"/>
    <n v="40"/>
    <x v="19"/>
    <s v="IMPO"/>
    <x v="33"/>
    <x v="39"/>
    <x v="0"/>
    <n v="30000"/>
    <s v="FRAGUA"/>
    <x v="0"/>
    <x v="5"/>
    <s v="CIS"/>
    <x v="23"/>
    <n v="56931745801"/>
    <x v="24"/>
    <m/>
    <x v="24"/>
    <m/>
    <m/>
    <s v="ENTREGADO"/>
    <m/>
    <x v="36"/>
    <x v="0"/>
    <d v="2026-02-02T00:00:00"/>
    <s v="Off time"/>
    <s v="40 "/>
    <s v="Hola!%0AServicio del día 02-02%0A *Cliente:* LAMAIGNERE CHILE S.A. */ Cont: * CMAU5538713*/ HR Entrega: *12:00* /Dirección: *AV. MARTA OSSA RUIZ 601 (CAMINO CASAS VIEJAS); MAIPU "/>
    <s v="Enviar mensaje"/>
    <s v="40CMAU5538713"/>
    <s v="ENT-40"/>
    <s v="ENTREGA"/>
    <d v="2026-02-02T12:00:00"/>
    <s v="https://wa.me/56931745801?text=Hola!%0AServicio del día 02-02%0A *Cliente:* LAMAIGNERE CHILE S.A. */ Cont: * CMAU5538713*/ HR Entrega: *12:00* /Dirección: *AV. MARTA OSSA RUIZ 601 (CAMINO CASAS VIEJAS); MAIPU "/>
  </r>
  <r>
    <n v="41"/>
    <n v="41"/>
    <x v="19"/>
    <s v="IMPO"/>
    <x v="34"/>
    <x v="40"/>
    <x v="0"/>
    <n v="30000"/>
    <s v="FRAGUA"/>
    <x v="0"/>
    <x v="4"/>
    <s v="CIS"/>
    <x v="9"/>
    <s v=""/>
    <x v="9"/>
    <m/>
    <x v="24"/>
    <m/>
    <m/>
    <s v="PENDIENTE"/>
    <s v="FUERA DE HORARIO / REPROGRAMADO"/>
    <x v="9"/>
    <x v="0"/>
    <m/>
    <s v="Sin llegada"/>
    <s v="40 "/>
    <s v="Hola!%0AServicio del día 02-02%0A *Cliente:* LAMAIGNERE CHILE S.A. */ Cont: * ECMU5095006*/ HR Entrega: *14:00* /Dirección: *AV. MARTA OSSA RUIZ 601 (CAMINO CASAS VIEJAS); MAIPU "/>
    <s v="Enviar mensaje"/>
    <s v="41ECMU5095006"/>
    <s v="ENT-41"/>
    <s v="ENTREGA"/>
    <d v="2026-02-02T14:00:00"/>
    <s v="https://wa.me/?text=Hola!%0AServicio del día 02-02%0A *Cliente:* LAMAIGNERE CHILE S.A. */ Cont: * ECMU5095006*/ HR Entrega: *14:00* /Dirección: *AV. MARTA OSSA RUIZ 601 (CAMINO CASAS VIEJAS); MAIPU "/>
  </r>
  <r>
    <n v="42"/>
    <n v="42"/>
    <x v="19"/>
    <s v="IMPO"/>
    <x v="35"/>
    <x v="41"/>
    <x v="0"/>
    <n v="30000"/>
    <s v="FRAGUA"/>
    <x v="0"/>
    <x v="4"/>
    <s v="MEDLOG VALP"/>
    <x v="9"/>
    <s v=""/>
    <x v="9"/>
    <m/>
    <x v="24"/>
    <m/>
    <m/>
    <s v="PENDIENTE"/>
    <s v="FUERA DE HORARIO / REPROGRAMADO"/>
    <x v="9"/>
    <x v="0"/>
    <m/>
    <s v="Sin llegada"/>
    <s v="40 "/>
    <s v="Hola!%0AServicio del día 02-02%0A *Cliente:* LAMAIGNERE CHILE S.A. */ Cont: * FFAU3979718*/ HR Entrega: *14:00* /Dirección: *AV. MARTA OSSA RUIZ 601 (CAMINO CASAS VIEJAS); MAIPU "/>
    <s v="Enviar mensaje"/>
    <s v="42FFAU3979718"/>
    <s v="ENT-42"/>
    <s v="ENTREGA"/>
    <d v="2026-02-02T14:00:00"/>
    <s v="https://wa.me/?text=Hola!%0AServicio del día 02-02%0A *Cliente:* LAMAIGNERE CHILE S.A. */ Cont: * FFAU3979718*/ HR Entrega: *14:00* /Dirección: *AV. MARTA OSSA RUIZ 601 (CAMINO CASAS VIEJAS); MAIPU "/>
  </r>
  <r>
    <n v="43"/>
    <n v="43"/>
    <x v="20"/>
    <s v="EXPO"/>
    <x v="36"/>
    <x v="42"/>
    <x v="3"/>
    <s v="-"/>
    <s v="EXPORTACION"/>
    <x v="0"/>
    <x v="7"/>
    <s v="RETIRO VACIO: AGUNSA SAI"/>
    <x v="32"/>
    <n v="56941491322"/>
    <x v="32"/>
    <m/>
    <x v="25"/>
    <m/>
    <m/>
    <m/>
    <m/>
    <x v="37"/>
    <x v="0"/>
    <d v="2026-02-02T00:00:00"/>
    <s v="On time"/>
    <s v="40 "/>
    <s v="Hola!%0AServicio del día 02-02%0A *Cliente:* GREENEX SPA */ Cont: * AMCU9392271*/ HR Entrega: *09:00* /Dirección: *CONSOLIDADO: PLANTA GREENEX - AV.O'HIGGINS 740, CODEGUA / EMBARQUE: STI"/>
    <s v="Enviar mensaje"/>
    <s v="43AMCU9392271"/>
    <s v="ENT-43"/>
    <s v="ENTREGA"/>
    <d v="2026-02-02T09:00:00"/>
    <s v="https://wa.me/56941491322?text=Hola!%0AServicio del día 02-02%0A *Cliente:* GREENEX SPA */ Cont: * AMCU9392271*/ HR Entrega: *09:00* /Dirección: *CONSOLIDADO: PLANTA GREENEX - AV.O'HIGGINS 740, CODEGUA / EMBARQUE: STI"/>
  </r>
  <r>
    <n v="44"/>
    <n v="44"/>
    <x v="21"/>
    <s v="EXPO"/>
    <x v="37"/>
    <x v="43"/>
    <x v="3"/>
    <s v="-"/>
    <s v="EXPORTACION"/>
    <x v="0"/>
    <x v="7"/>
    <s v="RETIRO VACIO: DYC SAI"/>
    <x v="33"/>
    <n v="56953801607"/>
    <x v="33"/>
    <m/>
    <x v="26"/>
    <m/>
    <m/>
    <m/>
    <m/>
    <x v="38"/>
    <x v="0"/>
    <d v="2026-02-01T00:00:00"/>
    <s v="On time"/>
    <s v="40 "/>
    <s v="Hola!%0AServicio del día 02-02%0A *Cliente:* HORTIFRUT */ Cont: * HLBU9428740*/ HR Entrega: *09:00* /Dirección: *CONSOLIDADO: VIRQUENCO / EMBARQUE: SAI"/>
    <s v="Enviar mensaje"/>
    <s v="44HLBU9428740"/>
    <s v="ENT-44"/>
    <s v="ENTREGA"/>
    <d v="2026-02-02T09:00:00"/>
    <s v="https://wa.me/56953801607?text=Hola!%0AServicio del día 02-02%0A *Cliente:* HORTIFRUT */ Cont: * HLBU9428740*/ HR Entrega: *09:00* /Dirección: *CONSOLIDADO: VIRQUENCO / EMBARQUE: SAI"/>
  </r>
  <r>
    <n v="45"/>
    <n v="45"/>
    <x v="21"/>
    <s v="EXPO"/>
    <x v="37"/>
    <x v="44"/>
    <x v="3"/>
    <s v="-"/>
    <s v="EXPORTACION"/>
    <x v="0"/>
    <x v="12"/>
    <s v="RETIRO VACIO: DYC SAI"/>
    <x v="34"/>
    <n v="56940144795"/>
    <x v="34"/>
    <m/>
    <x v="26"/>
    <m/>
    <m/>
    <m/>
    <m/>
    <x v="39"/>
    <x v="0"/>
    <d v="2026-02-01T00:00:00"/>
    <s v="On time"/>
    <s v="40 "/>
    <s v="Hola!%0AServicio del día 02-02%0A *Cliente:* HORTIFRUT */ Cont: * HLBU9181199*/ HR Entrega: *10:30* /Dirección: *CONSOLIDADO: VIRQUENCO / EMBARQUE: SAI"/>
    <s v="Enviar mensaje"/>
    <s v="45HLBU9181199"/>
    <s v="ENT-45"/>
    <s v="ENTREGA"/>
    <d v="2026-02-02T10:30:00"/>
    <s v="https://wa.me/56940144795?text=Hola!%0AServicio del día 02-02%0A *Cliente:* HORTIFRUT */ Cont: * HLBU9181199*/ HR Entrega: *10:30* /Dirección: *CONSOLIDADO: VIRQUENCO / EMBARQUE: SAI"/>
  </r>
  <r>
    <n v="46"/>
    <n v="46"/>
    <x v="21"/>
    <s v="EXPO"/>
    <x v="37"/>
    <x v="45"/>
    <x v="3"/>
    <s v="-"/>
    <s v="EXPORTACION"/>
    <x v="0"/>
    <x v="5"/>
    <s v="RETIRO VACIO: DYC SAI"/>
    <x v="35"/>
    <n v="56935532735"/>
    <x v="35"/>
    <m/>
    <x v="26"/>
    <m/>
    <m/>
    <m/>
    <m/>
    <x v="39"/>
    <x v="0"/>
    <d v="2026-02-01T00:00:00"/>
    <s v="On time"/>
    <s v="40 "/>
    <s v="Hola!%0AServicio del día 02-02%0A *Cliente:* HORTIFRUT */ Cont: * HLBU9265140*/ HR Entrega: *12:00* /Dirección: *CONSOLIDADO: VIRQUENCO / EMBARQUE: SAI"/>
    <s v="Enviar mensaje"/>
    <s v="46HLBU9265140"/>
    <s v="ENT-46"/>
    <s v="ENTREGA"/>
    <d v="2026-02-02T12:00:00"/>
    <s v="https://wa.me/56935532735?text=Hola!%0AServicio del día 02-02%0A *Cliente:* HORTIFRUT */ Cont: * HLBU9265140*/ HR Entrega: *12:00* /Dirección: *CONSOLIDADO: VIRQUENCO / EMBARQUE: SAI"/>
  </r>
  <r>
    <n v="47"/>
    <n v="47"/>
    <x v="21"/>
    <s v="EXPO"/>
    <x v="38"/>
    <x v="46"/>
    <x v="3"/>
    <s v="-"/>
    <s v="EXPORTACION"/>
    <x v="0"/>
    <x v="6"/>
    <s v="RETIRO VACIO: AGUNSA VALP"/>
    <x v="36"/>
    <n v="56965312953"/>
    <x v="36"/>
    <m/>
    <x v="27"/>
    <m/>
    <m/>
    <m/>
    <m/>
    <x v="40"/>
    <x v="0"/>
    <d v="2026-02-02T00:00:00"/>
    <s v="On time"/>
    <s v="40 "/>
    <s v="Hola!%0AServicio del día 02-02%0A *Cliente:* HORTIFRUT */ Cont: * FDDU2543588*/ HR Entrega: *10:00* /Dirección: *CONSOLIDADO: CARRERA 695, GORBEA - PLANTA HORTIFRUT GORBEA / EMBARQUE: VALP"/>
    <s v="Enviar mensaje"/>
    <s v="47FDDU2543588"/>
    <s v="ENT-47"/>
    <s v="ENTREGA"/>
    <d v="2026-02-02T10:00:00"/>
    <s v="https://wa.me/56965312953?text=Hola!%0AServicio del día 02-02%0A *Cliente:* HORTIFRUT */ Cont: * FDDU2543588*/ HR Entrega: *10:00* /Dirección: *CONSOLIDADO: CARRERA 695, GORBEA - PLANTA HORTIFRUT GORBEA / EMBARQUE: VALP"/>
  </r>
  <r>
    <n v="48"/>
    <n v="1"/>
    <x v="22"/>
    <s v="IMPO"/>
    <x v="39"/>
    <x v="47"/>
    <x v="0"/>
    <n v="26000"/>
    <s v="FRAGUA"/>
    <x v="1"/>
    <x v="0"/>
    <s v="MEDLOG STGO"/>
    <x v="11"/>
    <n v="56999048849"/>
    <x v="11"/>
    <m/>
    <x v="28"/>
    <m/>
    <m/>
    <s v="ENTREGADO"/>
    <m/>
    <x v="41"/>
    <x v="0"/>
    <d v="2026-02-03T00:00:00"/>
    <s v="On time"/>
    <s v="40 "/>
    <s v="Hola!%0AServicio del día 03-02%0A *Cliente:* SUMINISTROS TELEFONICOS Y COMPUTACIONALES ESTEC LT */ Cont: * MSDU8246393*/ HR Entrega: *07:00* /Dirección: *AVENIDA PEDRO DE VALDIVIA 5964, MACUL"/>
    <s v="Enviar mensaje"/>
    <s v="48MSDU8246393"/>
    <s v="ENT-48"/>
    <s v="ENTREGA"/>
    <d v="2026-02-03T07:00:00"/>
    <s v="https://wa.me/56999048849?text=Hola!%0AServicio del día 03-02%0A *Cliente:* SUMINISTROS TELEFONICOS Y COMPUTACIONALES ESTEC LT */ Cont: * MSDU8246393*/ HR Entrega: *07:00* /Dirección: *AVENIDA PEDRO DE VALDIVIA 5964, MACUL"/>
  </r>
  <r>
    <n v="49"/>
    <n v="2"/>
    <x v="0"/>
    <s v="IMPO"/>
    <x v="40"/>
    <x v="48"/>
    <x v="0"/>
    <n v="31000"/>
    <s v="FRAGUA"/>
    <x v="1"/>
    <x v="0"/>
    <s v="CIS"/>
    <x v="12"/>
    <n v="56967384794"/>
    <x v="12"/>
    <m/>
    <x v="2"/>
    <m/>
    <m/>
    <s v="ENTREGADO"/>
    <m/>
    <x v="42"/>
    <x v="0"/>
    <d v="2026-02-03T00:00:00"/>
    <s v="On time"/>
    <s v="40 "/>
    <s v="Hola!%0AServicio del día 03-02%0A *Cliente:* RENDIC S.A. */ Cont: * CAAU8406757*/ HR Entrega: *07:00* /Dirección: *Avenida Miraflores 9700-Bodega 4C, PUDAHUEL"/>
    <s v="Enviar mensaje"/>
    <s v="49CAAU8406757"/>
    <s v="ENT-49"/>
    <s v="ENTREGA"/>
    <d v="2026-02-03T07:00:00"/>
    <s v="https://wa.me/56967384794?text=Hola!%0AServicio del día 03-02%0A *Cliente:* RENDIC S.A. */ Cont: * CAAU8406757*/ HR Entrega: *07:00* /Dirección: *Avenida Miraflores 9700-Bodega 4C, PUDAHUEL"/>
  </r>
  <r>
    <n v="50"/>
    <n v="3"/>
    <x v="0"/>
    <s v="IMPO"/>
    <x v="41"/>
    <x v="49"/>
    <x v="0"/>
    <n v="29000"/>
    <s v="FRAGUA"/>
    <x v="1"/>
    <x v="0"/>
    <s v="MEDLOG SAI"/>
    <x v="14"/>
    <n v="56967256951"/>
    <x v="15"/>
    <m/>
    <x v="2"/>
    <m/>
    <m/>
    <s v="ENTREGADO"/>
    <m/>
    <x v="43"/>
    <x v="0"/>
    <d v="2026-02-03T00:00:00"/>
    <s v="On time"/>
    <s v="40 "/>
    <s v="Hola!%0AServicio del día 03-02%0A *Cliente:* RENDIC S.A. */ Cont: * TIIU4302702*/ HR Entrega: *07:00* /Dirección: *Avenida Miraflores 9700-Bodega 4C, PUDAHUEL"/>
    <s v="Enviar mensaje"/>
    <s v="50TIIU4302702"/>
    <s v="ENT-50"/>
    <s v="ENTREGA"/>
    <d v="2026-02-03T07:00:00"/>
    <s v="https://wa.me/56967256951?text=Hola!%0AServicio del día 03-02%0A *Cliente:* RENDIC S.A. */ Cont: * TIIU4302702*/ HR Entrega: *07:00* /Dirección: *Avenida Miraflores 9700-Bodega 4C, PUDAHUEL"/>
  </r>
  <r>
    <n v="51"/>
    <n v="4"/>
    <x v="0"/>
    <s v="IMPO"/>
    <x v="42"/>
    <x v="50"/>
    <x v="3"/>
    <n v="266000"/>
    <s v="02/02 - 17:00"/>
    <x v="1"/>
    <x v="3"/>
    <s v="CONTOPSA SAI"/>
    <x v="30"/>
    <n v="56992164782"/>
    <x v="37"/>
    <m/>
    <x v="29"/>
    <m/>
    <m/>
    <s v="ENTREGADO"/>
    <m/>
    <x v="12"/>
    <x v="0"/>
    <d v="2026-02-03T00:00:00"/>
    <s v="On time"/>
    <s v="40 "/>
    <s v="Hola!%0AServicio del día 03-02%0A *Cliente:* RENDIC S.A. */ Cont: * OERU4135805*/ HR Entrega: *08:00* /Dirección: *AVDA EL VENSTIQUERO 1260,RENCA"/>
    <s v="Enviar mensaje"/>
    <s v="51OERU4135805"/>
    <s v="ENT-51"/>
    <s v="ENTREGA"/>
    <d v="2026-02-03T08:00:00"/>
    <s v="https://wa.me/56992164782?text=Hola!%0AServicio del día 03-02%0A *Cliente:* RENDIC S.A. */ Cont: * OERU4135805*/ HR Entrega: *08:00* /Dirección: *AVDA EL VENSTIQUERO 1260,RENCA"/>
  </r>
  <r>
    <n v="52"/>
    <n v="5"/>
    <x v="0"/>
    <s v="IMPO"/>
    <x v="43"/>
    <x v="51"/>
    <x v="0"/>
    <n v="8000"/>
    <s v="FRAGUA"/>
    <x v="1"/>
    <x v="1"/>
    <s v="MEDLOG STGO"/>
    <x v="17"/>
    <n v="56961282379"/>
    <x v="17"/>
    <m/>
    <x v="1"/>
    <m/>
    <m/>
    <s v="ENTREGADO"/>
    <m/>
    <x v="44"/>
    <x v="0"/>
    <d v="2026-02-03T00:00:00"/>
    <s v="On time"/>
    <s v="40 "/>
    <s v="Hola!%0AServicio del día 03-02%0A *Cliente:* RENDIC S.A. */ Cont: * MEDU8869550*/ HR Entrega: *08:30* /Dirección: *PARCELA 109 A COQUIMBO"/>
    <s v="Enviar mensaje"/>
    <s v="52MEDU8869550"/>
    <s v="ENT-52"/>
    <s v="ENTREGA"/>
    <d v="2026-02-03T08:30:00"/>
    <s v="https://wa.me/56961282379?text=Hola!%0AServicio del día 03-02%0A *Cliente:* RENDIC S.A. */ Cont: * MEDU8869550*/ HR Entrega: *08:30* /Dirección: *PARCELA 109 A COQUIMBO"/>
  </r>
  <r>
    <n v="53"/>
    <n v="6"/>
    <x v="0"/>
    <s v="IMPO"/>
    <x v="44"/>
    <x v="52"/>
    <x v="1"/>
    <n v="24000"/>
    <s v="FRAGUA"/>
    <x v="1"/>
    <x v="2"/>
    <s v="CONTOPSA SAI"/>
    <x v="9"/>
    <s v=""/>
    <x v="9"/>
    <m/>
    <x v="2"/>
    <s v="RAMPLA CORTA"/>
    <m/>
    <s v="PENDIENTE"/>
    <s v="FUERA DE HORARIO / REPROGRAMADO"/>
    <x v="9"/>
    <x v="0"/>
    <m/>
    <s v="Sin llegada"/>
    <s v="20 "/>
    <s v="Hola!%0AServicio del día 03-02%0A *Cliente:* RENDIC S.A. */ Cont: * CAAU2353979*/ HR Entrega: *11:00* /Dirección: *Avenida Miraflores 9700-Bodega 4C, PUDAHUEL"/>
    <s v="Enviar mensaje"/>
    <s v="53CAAU2353979"/>
    <s v="ENT-53"/>
    <s v="ENTREGA"/>
    <d v="2026-02-03T11:00:00"/>
    <s v="https://wa.me/?text=Hola!%0AServicio del día 03-02%0A *Cliente:* RENDIC S.A. */ Cont: * CAAU2353979*/ HR Entrega: *11:00* /Dirección: *Avenida Miraflores 9700-Bodega 4C, PUDAHUEL"/>
  </r>
  <r>
    <n v="54"/>
    <n v="7"/>
    <x v="4"/>
    <s v="IMPO"/>
    <x v="45"/>
    <x v="53"/>
    <x v="1"/>
    <n v="23000"/>
    <s v="02/02-  21:19"/>
    <x v="1"/>
    <x v="3"/>
    <s v="SHIPPER OWN"/>
    <x v="37"/>
    <n v="56950923536"/>
    <x v="18"/>
    <m/>
    <x v="6"/>
    <s v="RAMPLA CORTA"/>
    <m/>
    <s v="ENTREGADO"/>
    <s v="RAMPLA QUEDO EN CLIENTE / DESCARGA MIERC.04-02"/>
    <x v="45"/>
    <x v="0"/>
    <d v="2026-02-03T00:00:00"/>
    <s v="Off time"/>
    <s v="20 "/>
    <s v="Hola!%0AServicio del día 03-02%0A *Cliente:* LANCO &amp; HARRIS SURAMERICA SPA */ Cont: * SIMU2614503*/ HR Entrega: *08:00* /Dirección: *CALLE CHORRILLOS 1 PARC.19B, LAMPA"/>
    <s v="Enviar mensaje"/>
    <s v="54SIMU2614503"/>
    <s v="ENT-54"/>
    <s v="ENTREGA"/>
    <d v="2026-02-03T08:00:00"/>
    <s v="https://wa.me/56950923536?text=Hola!%0AServicio del día 03-02%0A *Cliente:* LANCO &amp; HARRIS SURAMERICA SPA */ Cont: * SIMU2614503*/ HR Entrega: *08:00* /Dirección: *CALLE CHORRILLOS 1 PARC.19B, LAMPA"/>
  </r>
  <r>
    <n v="55"/>
    <n v="8"/>
    <x v="23"/>
    <s v="IMPO"/>
    <x v="46"/>
    <x v="54"/>
    <x v="4"/>
    <n v="20000"/>
    <s v="02/01 - 13:26"/>
    <x v="1"/>
    <x v="3"/>
    <s v="DYC SAI"/>
    <x v="38"/>
    <n v="56984994337"/>
    <x v="38"/>
    <m/>
    <x v="30"/>
    <m/>
    <m/>
    <s v="ENTREGADO"/>
    <m/>
    <x v="46"/>
    <x v="0"/>
    <d v="2026-02-03T00:00:00"/>
    <s v="On time"/>
    <s v="40 "/>
    <s v="Hola!%0AServicio del día 03-02%0A *Cliente:* FASSI CHILE S.A. */ Cont: * HLBU8328747*/ HR Entrega: *08:00* /Dirección: *BARRON VIEYRA 10-A COLINA"/>
    <s v="Enviar mensaje"/>
    <s v="55HLBU8328747"/>
    <s v="ENT-55"/>
    <s v="ENTREGA"/>
    <d v="2026-02-03T08:00:00"/>
    <s v="https://wa.me/56984994337?text=Hola!%0AServicio del día 03-02%0A *Cliente:* FASSI CHILE S.A. */ Cont: * HLBU8328747*/ HR Entrega: *08:00* /Dirección: *BARRON VIEYRA 10-A COLINA"/>
  </r>
  <r>
    <n v="56"/>
    <n v="9"/>
    <x v="7"/>
    <s v="IMPO"/>
    <x v="47"/>
    <x v="55"/>
    <x v="0"/>
    <n v="13000"/>
    <s v="FRAGUA"/>
    <x v="1"/>
    <x v="3"/>
    <s v="MEDLOG VALP"/>
    <x v="29"/>
    <n v="56998494086"/>
    <x v="30"/>
    <m/>
    <x v="9"/>
    <s v="4 DESCARGADORES"/>
    <m/>
    <s v="ENTREGADO"/>
    <m/>
    <x v="47"/>
    <x v="0"/>
    <d v="2026-02-03T00:00:00"/>
    <s v="On time"/>
    <s v="40 "/>
    <s v="Hola!%0AServicio del día 03-02%0A *Cliente:* BAYONA SPA */ Cont: * MSDU8296917*/ HR Entrega: *08:00* /Dirección: * BOULEVAR 1313 BODENOR FLEX CENTER ENEA, PUDAHUEL"/>
    <s v="Enviar mensaje"/>
    <s v="56MSDU8296917"/>
    <s v="ENT-56"/>
    <s v="ENTREGA"/>
    <d v="2026-02-03T08:00:00"/>
    <s v="https://wa.me/56998494086?text=Hola!%0AServicio del día 03-02%0A *Cliente:* BAYONA SPA */ Cont: * MSDU8296917*/ HR Entrega: *08:00* /Dirección: * BOULEVAR 1313 BODENOR FLEX CENTER ENEA, PUDAHUEL"/>
  </r>
  <r>
    <n v="57"/>
    <n v="10"/>
    <x v="7"/>
    <s v="IMPO"/>
    <x v="12"/>
    <x v="56"/>
    <x v="0"/>
    <n v="8000"/>
    <s v="FRAGUA"/>
    <x v="1"/>
    <x v="2"/>
    <s v="CIS"/>
    <x v="39"/>
    <n v="56950103942"/>
    <x v="39"/>
    <m/>
    <x v="9"/>
    <s v="4 DESCARGADORES"/>
    <m/>
    <s v="ENTREGADO"/>
    <m/>
    <x v="29"/>
    <x v="0"/>
    <d v="2026-02-03T00:00:00"/>
    <s v="Off time"/>
    <s v="40 "/>
    <s v="Hola!%0AServicio del día 03-02%0A *Cliente:* BAYONA SPA */ Cont: * CMAU4472099*/ HR Entrega: *11:00* /Dirección: * BOULEVAR 1313 BODENOR FLEX CENTER ENEA, PUDAHUEL"/>
    <s v="Enviar mensaje"/>
    <s v="57CMAU4472099"/>
    <s v="ENT-57"/>
    <s v="ENTREGA"/>
    <d v="2026-02-03T11:00:00"/>
    <s v="https://wa.me/56950103942?text=Hola!%0AServicio del día 03-02%0A *Cliente:* BAYONA SPA */ Cont: * CMAU4472099*/ HR Entrega: *11:00* /Dirección: * BOULEVAR 1313 BODENOR FLEX CENTER ENEA, PUDAHUEL"/>
  </r>
  <r>
    <n v="58"/>
    <n v="11"/>
    <x v="2"/>
    <s v="IMPO"/>
    <x v="48"/>
    <x v="57"/>
    <x v="0"/>
    <n v="19000"/>
    <s v="FRAGUA"/>
    <x v="1"/>
    <x v="3"/>
    <s v="CIS"/>
    <x v="4"/>
    <n v="56984880436"/>
    <x v="4"/>
    <m/>
    <x v="4"/>
    <m/>
    <m/>
    <s v="ENTREGADO"/>
    <m/>
    <x v="11"/>
    <x v="0"/>
    <d v="2026-02-03T00:00:00"/>
    <s v="On time"/>
    <s v="40 "/>
    <s v="Hola!%0AServicio del día 03-02%0A *Cliente:* SUPERMERCADO DEL NEUMATICO LTDA */ Cont: * CMAU4671742*/ HR Entrega: *08:00* /Dirección: *VELASQUEZ"/>
    <s v="Enviar mensaje"/>
    <s v="58CMAU4671742"/>
    <s v="ENT-58"/>
    <s v="ENTREGA"/>
    <d v="2026-02-03T08:00:00"/>
    <s v="https://wa.me/56984880436?text=Hola!%0AServicio del día 03-02%0A *Cliente:* SUPERMERCADO DEL NEUMATICO LTDA */ Cont: * CMAU4671742*/ HR Entrega: *08:00* /Dirección: *VELASQUEZ"/>
  </r>
  <r>
    <n v="59"/>
    <n v="12"/>
    <x v="2"/>
    <s v="IMPO"/>
    <x v="48"/>
    <x v="58"/>
    <x v="0"/>
    <n v="16000"/>
    <s v="02/02 - 16:06"/>
    <x v="1"/>
    <x v="11"/>
    <s v="-"/>
    <x v="40"/>
    <n v="56967386251"/>
    <x v="40"/>
    <m/>
    <x v="4"/>
    <m/>
    <m/>
    <s v="ENTREGADO"/>
    <m/>
    <x v="48"/>
    <x v="0"/>
    <d v="2026-02-03T00:00:00"/>
    <s v="Off time"/>
    <s v="40 "/>
    <s v="Hola!%0AServicio del día 03-02%0A *Cliente:* SUPERMERCADO DEL NEUMATICO LTDA */ Cont: * PRSU8861909*/ HR Entrega: *11:30* /Dirección: *VELASQUEZ"/>
    <s v="Enviar mensaje"/>
    <s v="59PRSU8861909"/>
    <s v="ENT-59"/>
    <s v="ENTREGA"/>
    <d v="2026-02-03T11:30:00"/>
    <s v="https://wa.me/56967386251?text=Hola!%0AServicio del día 03-02%0A *Cliente:* SUPERMERCADO DEL NEUMATICO LTDA */ Cont: * PRSU8861909*/ HR Entrega: *11:30* /Dirección: *VELASQUEZ"/>
  </r>
  <r>
    <n v="60"/>
    <n v="13"/>
    <x v="5"/>
    <s v="IMPO"/>
    <x v="49"/>
    <x v="59"/>
    <x v="1"/>
    <n v="25000"/>
    <s v="FRAGUA"/>
    <x v="1"/>
    <x v="3"/>
    <s v="CIS"/>
    <x v="18"/>
    <n v="56967394153"/>
    <x v="10"/>
    <m/>
    <x v="7"/>
    <s v="RAMPLA CORTA"/>
    <m/>
    <s v="ENTREGADO"/>
    <m/>
    <x v="14"/>
    <x v="0"/>
    <d v="2026-02-03T00:00:00"/>
    <s v="On time"/>
    <s v="20 "/>
    <s v="Hola!%0AServicio del día 03-02%0A *Cliente:* INVERSIERRA S A */ Cont: * HLBU2307691*/ HR Entrega: *08:00* /Dirección: *HUECHURABA"/>
    <s v="Enviar mensaje"/>
    <s v="60HLBU2307691"/>
    <s v="ENT-60"/>
    <s v="ENTREGA"/>
    <d v="2026-02-03T08:00:00"/>
    <s v="https://wa.me/56967394153?text=Hola!%0AServicio del día 03-02%0A *Cliente:* INVERSIERRA S A */ Cont: * HLBU2307691*/ HR Entrega: *08:00* /Dirección: *HUECHURABA"/>
  </r>
  <r>
    <n v="61"/>
    <n v="14"/>
    <x v="5"/>
    <s v="IMPO"/>
    <x v="50"/>
    <x v="60"/>
    <x v="0"/>
    <n v="25000"/>
    <s v="FRAGUA"/>
    <x v="1"/>
    <x v="3"/>
    <s v="-"/>
    <x v="19"/>
    <n v="56975045913"/>
    <x v="19"/>
    <m/>
    <x v="31"/>
    <m/>
    <m/>
    <s v="ENTREGADO"/>
    <m/>
    <x v="49"/>
    <x v="0"/>
    <d v="2026-02-03T00:00:00"/>
    <s v="On time"/>
    <s v="40 "/>
    <s v="Hola!%0AServicio del día 03-02%0A *Cliente:* INVERSIERRA S A */ Cont: * SEGU4764515*/ HR Entrega: *08:00* /Dirección: *QUILICURA"/>
    <s v="Enviar mensaje"/>
    <s v="61SEGU4764515"/>
    <s v="ENT-61"/>
    <s v="ENTREGA"/>
    <d v="2026-02-03T08:00:00"/>
    <s v="https://wa.me/56975045913?text=Hola!%0AServicio del día 03-02%0A *Cliente:* INVERSIERRA S A */ Cont: * SEGU4764515*/ HR Entrega: *08:00* /Dirección: *QUILICURA"/>
  </r>
  <r>
    <n v="62"/>
    <n v="15"/>
    <x v="5"/>
    <s v="IMPO"/>
    <x v="50"/>
    <x v="61"/>
    <x v="0"/>
    <n v="26000"/>
    <s v="FRAGUA"/>
    <x v="1"/>
    <x v="5"/>
    <s v="MEDLOG SAI"/>
    <x v="39"/>
    <n v="56950103942"/>
    <x v="39"/>
    <m/>
    <x v="31"/>
    <m/>
    <m/>
    <s v="ENTREGADO"/>
    <m/>
    <x v="50"/>
    <x v="0"/>
    <d v="2026-02-03T00:00:00"/>
    <s v="Off time"/>
    <s v="40 "/>
    <s v="Hola!%0AServicio del día 03-02%0A *Cliente:* INVERSIERRA S A */ Cont: * TIIU4544389*/ HR Entrega: *12:00* /Dirección: *QUILICURA"/>
    <s v="Enviar mensaje"/>
    <s v="62TIIU4544389"/>
    <s v="ENT-62"/>
    <s v="ENTREGA"/>
    <d v="2026-02-03T12:00:00"/>
    <s v="https://wa.me/56950103942?text=Hola!%0AServicio del día 03-02%0A *Cliente:* INVERSIERRA S A */ Cont: * TIIU4544389*/ HR Entrega: *12:00* /Dirección: *QUILICURA"/>
  </r>
  <r>
    <n v="63"/>
    <n v="16"/>
    <x v="24"/>
    <s v="IMPO"/>
    <x v="51"/>
    <x v="62"/>
    <x v="0"/>
    <n v="30000"/>
    <s v="02/02 - 21:17"/>
    <x v="1"/>
    <x v="3"/>
    <s v="CIS"/>
    <x v="21"/>
    <n v="56956654384"/>
    <x v="21"/>
    <m/>
    <x v="10"/>
    <m/>
    <m/>
    <s v="ENTREGADO"/>
    <m/>
    <x v="51"/>
    <x v="0"/>
    <d v="2026-02-03T00:00:00"/>
    <s v="On time"/>
    <s v="40 "/>
    <s v="Hola!%0AServicio del día 03-02%0A *Cliente:* COMERCIAL CANADA SPA */ Cont: * AXIU6111306*/ HR Entrega: *08:00* /Dirección: *BERNARDO O&quot;HIGGINS 158 COLINA"/>
    <s v="Enviar mensaje"/>
    <s v="63AXIU6111306"/>
    <s v="ENT-63"/>
    <s v="ENTREGA"/>
    <d v="2026-02-03T08:00:00"/>
    <s v="https://wa.me/56956654384?text=Hola!%0AServicio del día 03-02%0A *Cliente:* COMERCIAL CANADA SPA */ Cont: * AXIU6111306*/ HR Entrega: *08:00* /Dirección: *BERNARDO O&quot;HIGGINS 158 COLINA"/>
  </r>
  <r>
    <n v="64"/>
    <n v="17"/>
    <x v="24"/>
    <s v="IMPO"/>
    <x v="51"/>
    <x v="63"/>
    <x v="0"/>
    <n v="30000"/>
    <s v="02/02 - 21:14"/>
    <x v="1"/>
    <x v="6"/>
    <s v="AGUNSA SAI"/>
    <x v="25"/>
    <n v="56966749408"/>
    <x v="26"/>
    <m/>
    <x v="10"/>
    <m/>
    <m/>
    <s v="ENTREGADO"/>
    <m/>
    <x v="52"/>
    <x v="0"/>
    <d v="2026-02-03T00:00:00"/>
    <s v="On time"/>
    <s v="40 "/>
    <s v="Hola!%0AServicio del día 03-02%0A *Cliente:* COMERCIAL CANADA SPA */ Cont: * CGMU5130289*/ HR Entrega: *10:00* /Dirección: *BERNARDO O&quot;HIGGINS 158 COLINA"/>
    <s v="Enviar mensaje"/>
    <s v="64CGMU5130289"/>
    <s v="ENT-64"/>
    <s v="ENTREGA"/>
    <d v="2026-02-03T10:00:00"/>
    <s v="https://wa.me/56966749408?text=Hola!%0AServicio del día 03-02%0A *Cliente:* COMERCIAL CANADA SPA */ Cont: * CGMU5130289*/ HR Entrega: *10:00* /Dirección: *BERNARDO O&quot;HIGGINS 158 COLINA"/>
  </r>
  <r>
    <n v="65"/>
    <n v="18"/>
    <x v="24"/>
    <s v="IMPO"/>
    <x v="51"/>
    <x v="64"/>
    <x v="0"/>
    <n v="30000"/>
    <s v="02/02 - 21:20"/>
    <x v="1"/>
    <x v="5"/>
    <s v="AGUNSA SAI"/>
    <x v="7"/>
    <n v="56950981572"/>
    <x v="14"/>
    <m/>
    <x v="10"/>
    <m/>
    <m/>
    <s v="ENTREGADO"/>
    <m/>
    <x v="53"/>
    <x v="0"/>
    <d v="2026-02-03T00:00:00"/>
    <s v="Off time"/>
    <s v="40 "/>
    <s v="Hola!%0AServicio del día 03-02%0A *Cliente:* COMERCIAL CANADA SPA */ Cont: * TTNU8055369*/ HR Entrega: *12:00* /Dirección: *BERNARDO O&quot;HIGGINS 158 COLINA"/>
    <s v="Enviar mensaje"/>
    <s v="65TTNU8055369"/>
    <s v="ENT-65"/>
    <s v="ENTREGA"/>
    <d v="2026-02-03T12:00:00"/>
    <s v="https://wa.me/56950981572?text=Hola!%0AServicio del día 03-02%0A *Cliente:* COMERCIAL CANADA SPA */ Cont: * TTNU8055369*/ HR Entrega: *12:00* /Dirección: *BERNARDO O&quot;HIGGINS 158 COLINA"/>
  </r>
  <r>
    <n v="66"/>
    <n v="19"/>
    <x v="15"/>
    <s v="IMPO"/>
    <x v="52"/>
    <x v="65"/>
    <x v="0"/>
    <n v="11000"/>
    <s v="FRAGUA"/>
    <x v="1"/>
    <x v="3"/>
    <s v="SITRANS SAI"/>
    <x v="39"/>
    <n v="56950103942"/>
    <x v="39"/>
    <m/>
    <x v="19"/>
    <s v="m5893843"/>
    <m/>
    <s v="ENTREGADO"/>
    <m/>
    <x v="54"/>
    <x v="0"/>
    <d v="2026-02-03T00:00:00"/>
    <s v="On time"/>
    <s v="40 "/>
    <s v="Hola!%0AServicio del día 03-02%0A *Cliente:* IMPORTADORA MIDEA CARRIER CHILE LTDA */ Cont: * CMAU5895259*/ HR Entrega: *08:00* /Dirección: *BOD. MIEA AGURTO - PUERTO MADERO 9710, BOD. E13; PUDAHUEL "/>
    <s v="Enviar mensaje"/>
    <s v="66CMAU5895259"/>
    <s v="ENT-66"/>
    <s v="ENTREGA"/>
    <d v="2026-02-03T08:00:00"/>
    <s v="https://wa.me/56950103942?text=Hola!%0AServicio del día 03-02%0A *Cliente:* IMPORTADORA MIDEA CARRIER CHILE LTDA */ Cont: * CMAU5895259*/ HR Entrega: *08:00* /Dirección: *BOD. MIEA AGURTO - PUERTO MADERO 9710, BOD. E13; PUDAHUEL "/>
  </r>
  <r>
    <n v="67"/>
    <n v="20"/>
    <x v="15"/>
    <s v="IMPO"/>
    <x v="53"/>
    <x v="66"/>
    <x v="0"/>
    <n v="10000"/>
    <s v="FRAGUA"/>
    <x v="1"/>
    <x v="7"/>
    <s v="CIS"/>
    <x v="41"/>
    <n v="56967387744"/>
    <x v="41"/>
    <m/>
    <x v="19"/>
    <s v="m7979818"/>
    <m/>
    <s v="ENTREGADO"/>
    <m/>
    <x v="55"/>
    <x v="0"/>
    <d v="2026-02-03T00:00:00"/>
    <s v="On time"/>
    <s v="40 "/>
    <s v="Hola!%0AServicio del día 03-02%0A *Cliente:* IMPORTADORA MIDEA CARRIER CHILE LTDA */ Cont: * CMAU4273878*/ HR Entrega: *09:00* /Dirección: *BOD. MIEA AGURTO - PUERTO MADERO 9710, BOD. E13; PUDAHUEL "/>
    <s v="Enviar mensaje"/>
    <s v="67CMAU4273878"/>
    <s v="ENT-67"/>
    <s v="ENTREGA"/>
    <d v="2026-02-03T09:00:00"/>
    <s v="https://wa.me/56967387744?text=Hola!%0AServicio del día 03-02%0A *Cliente:* IMPORTADORA MIDEA CARRIER CHILE LTDA */ Cont: * CMAU4273878*/ HR Entrega: *09:00* /Dirección: *BOD. MIEA AGURTO - PUERTO MADERO 9710, BOD. E13; PUDAHUEL "/>
  </r>
  <r>
    <n v="68"/>
    <n v="21"/>
    <x v="15"/>
    <s v="IMPO"/>
    <x v="54"/>
    <x v="67"/>
    <x v="0"/>
    <n v="10000"/>
    <s v="FRAGUA"/>
    <x v="1"/>
    <x v="2"/>
    <s v="SITRANS SAI"/>
    <x v="14"/>
    <n v="56967256951"/>
    <x v="15"/>
    <m/>
    <x v="19"/>
    <s v="cndk87655ca"/>
    <m/>
    <s v="ENTREGADO"/>
    <m/>
    <x v="56"/>
    <x v="0"/>
    <d v="2026-02-03T00:00:00"/>
    <s v="Off time"/>
    <s v="40 "/>
    <s v="Hola!%0AServicio del día 03-02%0A *Cliente:* IMPORTADORA MIDEA CARRIER CHILE LTDA */ Cont: * TCNU6554031*/ HR Entrega: *11:00* /Dirección: *BOD. MIEA AGURTO - PUERTO MADERO 9710, BOD. E13; PUDAHUEL "/>
    <s v="Enviar mensaje"/>
    <s v="68TCNU6554031"/>
    <s v="ENT-68"/>
    <s v="ENTREGA"/>
    <d v="2026-02-03T11:00:00"/>
    <s v="https://wa.me/56967256951?text=Hola!%0AServicio del día 03-02%0A *Cliente:* IMPORTADORA MIDEA CARRIER CHILE LTDA */ Cont: * TCNU6554031*/ HR Entrega: *11:00* /Dirección: *BOD. MIEA AGURTO - PUERTO MADERO 9710, BOD. E13; PUDAHUEL "/>
  </r>
  <r>
    <n v="69"/>
    <n v="22"/>
    <x v="15"/>
    <s v="IMPO"/>
    <x v="55"/>
    <x v="68"/>
    <x v="0"/>
    <n v="10000"/>
    <s v="FRAGUA"/>
    <x v="1"/>
    <x v="2"/>
    <s v="SITRANS SAI"/>
    <x v="42"/>
    <n v="56948501048"/>
    <x v="42"/>
    <m/>
    <x v="19"/>
    <s v="cndk87645ca"/>
    <m/>
    <s v="ENTREGADO"/>
    <m/>
    <x v="57"/>
    <x v="0"/>
    <d v="2026-02-03T00:00:00"/>
    <s v="Off time"/>
    <s v="40 "/>
    <s v="Hola!%0AServicio del día 03-02%0A *Cliente:* IMPORTADORA MIDEA CARRIER CHILE LTDA */ Cont: * TRHU8609672*/ HR Entrega: *11:00* /Dirección: *BOD. MIEA AGURTO - PUERTO MADERO 9710, BOD. E13; PUDAHUEL "/>
    <s v="Enviar mensaje"/>
    <s v="69TRHU8609672"/>
    <s v="ENT-69"/>
    <s v="ENTREGA"/>
    <d v="2026-02-03T11:00:00"/>
    <s v="https://wa.me/56948501048?text=Hola!%0AServicio del día 03-02%0A *Cliente:* IMPORTADORA MIDEA CARRIER CHILE LTDA */ Cont: * TRHU8609672*/ HR Entrega: *11:00* /Dirección: *BOD. MIEA AGURTO - PUERTO MADERO 9710, BOD. E13; PUDAHUEL "/>
  </r>
  <r>
    <n v="70"/>
    <n v="23"/>
    <x v="15"/>
    <s v="IMPO"/>
    <x v="56"/>
    <x v="69"/>
    <x v="0"/>
    <n v="10000"/>
    <s v="FRAGUA"/>
    <x v="1"/>
    <x v="2"/>
    <s v="CIS"/>
    <x v="24"/>
    <n v="56926181825"/>
    <x v="5"/>
    <m/>
    <x v="19"/>
    <s v="m7974670"/>
    <m/>
    <s v="ENTREGADO"/>
    <m/>
    <x v="58"/>
    <x v="0"/>
    <d v="2026-02-03T00:00:00"/>
    <s v="Off time"/>
    <s v="40 "/>
    <s v="Hola!%0AServicio del día 03-02%0A *Cliente:* IMPORTADORA MIDEA CARRIER CHILE LTDA */ Cont: * APHU7039171*/ HR Entrega: *11:00* /Dirección: *BOD. MIEA AGURTO - PUERTO MADERO 9710, BOD. E13; PUDAHUEL "/>
    <s v="Enviar mensaje"/>
    <s v="70APHU7039171"/>
    <s v="ENT-70"/>
    <s v="ENTREGA"/>
    <d v="2026-02-03T11:00:00"/>
    <s v="https://wa.me/56926181825?text=Hola!%0AServicio del día 03-02%0A *Cliente:* IMPORTADORA MIDEA CARRIER CHILE LTDA */ Cont: * APHU7039171*/ HR Entrega: *11:00* /Dirección: *BOD. MIEA AGURTO - PUERTO MADERO 9710, BOD. E13; PUDAHUEL "/>
  </r>
  <r>
    <n v="71"/>
    <n v="24"/>
    <x v="15"/>
    <s v="IMPO"/>
    <x v="57"/>
    <x v="70"/>
    <x v="0"/>
    <n v="10000"/>
    <s v="FRAGUA"/>
    <x v="1"/>
    <x v="5"/>
    <s v="CIS"/>
    <x v="38"/>
    <n v="56984994337"/>
    <x v="38"/>
    <m/>
    <x v="19"/>
    <s v="m7973282"/>
    <m/>
    <s v="ENTREGADO"/>
    <m/>
    <x v="56"/>
    <x v="0"/>
    <d v="2026-02-03T00:00:00"/>
    <s v="Off time"/>
    <s v="40 "/>
    <s v="Hola!%0AServicio del día 03-02%0A *Cliente:* IMPORTADORA MIDEA CARRIER CHILE LTDA */ Cont: * CMAU5235527*/ HR Entrega: *12:00* /Dirección: *BOD. MIEA AGURTO - PUERTO MADERO 9710, BOD. E13; PUDAHUEL "/>
    <s v="Enviar mensaje"/>
    <s v="71CMAU5235527"/>
    <s v="ENT-71"/>
    <s v="ENTREGA"/>
    <d v="2026-02-03T12:00:00"/>
    <s v="https://wa.me/56984994337?text=Hola!%0AServicio del día 03-02%0A *Cliente:* IMPORTADORA MIDEA CARRIER CHILE LTDA */ Cont: * CMAU5235527*/ HR Entrega: *12:00* /Dirección: *BOD. MIEA AGURTO - PUERTO MADERO 9710, BOD. E13; PUDAHUEL "/>
  </r>
  <r>
    <n v="72"/>
    <n v="25"/>
    <x v="15"/>
    <s v="IMPO"/>
    <x v="57"/>
    <x v="71"/>
    <x v="0"/>
    <n v="10000"/>
    <s v="FRAGUA"/>
    <x v="1"/>
    <x v="5"/>
    <s v="CIS"/>
    <x v="43"/>
    <n v="56964850744"/>
    <x v="43"/>
    <m/>
    <x v="19"/>
    <s v="m7974661"/>
    <m/>
    <s v="ENTREGADO"/>
    <m/>
    <x v="56"/>
    <x v="0"/>
    <d v="2026-02-03T00:00:00"/>
    <s v="Off time"/>
    <s v="40 "/>
    <s v="Hola!%0AServicio del día 03-02%0A *Cliente:* IMPORTADORA MIDEA CARRIER CHILE LTDA */ Cont: * ECMU7645971*/ HR Entrega: *12:00* /Dirección: *BOD. MIEA AGURTO - PUERTO MADERO 9710, BOD. E13; PUDAHUEL "/>
    <s v="Enviar mensaje"/>
    <s v="72ECMU7645971"/>
    <s v="ENT-72"/>
    <s v="ENTREGA"/>
    <d v="2026-02-03T12:00:00"/>
    <s v="https://wa.me/56964850744?text=Hola!%0AServicio del día 03-02%0A *Cliente:* IMPORTADORA MIDEA CARRIER CHILE LTDA */ Cont: * ECMU7645971*/ HR Entrega: *12:00* /Dirección: *BOD. MIEA AGURTO - PUERTO MADERO 9710, BOD. E13; PUDAHUEL "/>
  </r>
  <r>
    <n v="73"/>
    <n v="26"/>
    <x v="15"/>
    <s v="IMPO"/>
    <x v="57"/>
    <x v="72"/>
    <x v="0"/>
    <n v="10000"/>
    <s v="FRAGUA"/>
    <x v="1"/>
    <x v="5"/>
    <s v="CIS"/>
    <x v="9"/>
    <s v=""/>
    <x v="9"/>
    <m/>
    <x v="19"/>
    <s v="m7974562"/>
    <m/>
    <s v="PENDIENTE"/>
    <s v="FUERA DE HORARIO / REPROGRAMADO"/>
    <x v="9"/>
    <x v="0"/>
    <m/>
    <s v="Sin llegada"/>
    <s v="40 "/>
    <s v="Hola!%0AServicio del día 03-02%0A *Cliente:* IMPORTADORA MIDEA CARRIER CHILE LTDA */ Cont: * SEGU4633921*/ HR Entrega: *12:00* /Dirección: *BOD. MIEA AGURTO - PUERTO MADERO 9710, BOD. E13; PUDAHUEL "/>
    <s v="Enviar mensaje"/>
    <s v="73SEGU4633921"/>
    <s v="ENT-73"/>
    <s v="ENTREGA"/>
    <d v="2026-02-03T12:00:00"/>
    <s v="https://wa.me/?text=Hola!%0AServicio del día 03-02%0A *Cliente:* IMPORTADORA MIDEA CARRIER CHILE LTDA */ Cont: * SEGU4633921*/ HR Entrega: *12:00* /Dirección: *BOD. MIEA AGURTO - PUERTO MADERO 9710, BOD. E13; PUDAHUEL "/>
  </r>
  <r>
    <n v="74"/>
    <n v="27"/>
    <x v="15"/>
    <s v="IMPO"/>
    <x v="58"/>
    <x v="73"/>
    <x v="0"/>
    <n v="10000"/>
    <s v="FRAGUA"/>
    <x v="1"/>
    <x v="9"/>
    <s v="SITRANS SAI"/>
    <x v="9"/>
    <s v=""/>
    <x v="9"/>
    <m/>
    <x v="19"/>
    <s v="cndl30386ca"/>
    <m/>
    <s v="PENDIENTE"/>
    <s v="FUERA DE HORARIO / REPROGRAMADO"/>
    <x v="9"/>
    <x v="0"/>
    <m/>
    <s v="Sin llegada"/>
    <s v="40 "/>
    <s v="Hola!%0AServicio del día 03-02%0A *Cliente:* IMPORTADORA MIDEA CARRIER CHILE LTDA */ Cont: * FDCU0600812*/ HR Entrega: *13:00* /Dirección: *BOD. MIEA AGURTO - PUERTO MADERO 9710, BOD. E13; PUDAHUEL "/>
    <s v="Enviar mensaje"/>
    <s v="74FDCU0600812"/>
    <s v="ENT-74"/>
    <s v="ENTREGA"/>
    <d v="2026-02-03T13:00:00"/>
    <s v="https://wa.me/?text=Hola!%0AServicio del día 03-02%0A *Cliente:* IMPORTADORA MIDEA CARRIER CHILE LTDA */ Cont: * FDCU0600812*/ HR Entrega: *13:00* /Dirección: *BOD. MIEA AGURTO - PUERTO MADERO 9710, BOD. E13; PUDAHUEL "/>
  </r>
  <r>
    <n v="75"/>
    <n v="28"/>
    <x v="10"/>
    <s v="IMPO"/>
    <x v="59"/>
    <x v="74"/>
    <x v="1"/>
    <n v="19000"/>
    <s v="02/02 - 12:46"/>
    <x v="1"/>
    <x v="1"/>
    <s v="-"/>
    <x v="7"/>
    <n v="56950981572"/>
    <x v="14"/>
    <m/>
    <x v="12"/>
    <m/>
    <m/>
    <s v="ENTREGADO"/>
    <m/>
    <x v="11"/>
    <x v="0"/>
    <d v="2026-02-03T00:00:00"/>
    <s v="On time"/>
    <s v="20 "/>
    <s v="Hola!%0AServicio del día 03-02%0A *Cliente:* OXIQUIM S A */ Cont: * TGCU2050334*/ HR Entrega: *08:30* /Dirección: *CAÑAVERAL 901; QUILICURA "/>
    <s v="Enviar mensaje"/>
    <s v="75TGCU2050334"/>
    <s v="ENT-75"/>
    <s v="ENTREGA"/>
    <d v="2026-02-03T08:30:00"/>
    <s v="https://wa.me/56950981572?text=Hola!%0AServicio del día 03-02%0A *Cliente:* OXIQUIM S A */ Cont: * TGCU2050334*/ HR Entrega: *08:30* /Dirección: *CAÑAVERAL 901; QUILICURA "/>
  </r>
  <r>
    <n v="76"/>
    <n v="29"/>
    <x v="10"/>
    <s v="IMPO"/>
    <x v="60"/>
    <x v="75"/>
    <x v="1"/>
    <n v="24000"/>
    <s v="FRAGUA"/>
    <x v="1"/>
    <x v="7"/>
    <s v="SITRANS SAI"/>
    <x v="44"/>
    <n v="56976511010"/>
    <x v="44"/>
    <m/>
    <x v="12"/>
    <s v="RAMPLA CORTA"/>
    <m/>
    <s v="ENTREGADO"/>
    <m/>
    <x v="47"/>
    <x v="0"/>
    <d v="2026-02-03T00:00:00"/>
    <s v="On time"/>
    <s v="20 "/>
    <s v="Hola!%0AServicio del día 03-02%0A *Cliente:* OXIQUIM S A */ Cont: * NYKU9776611*/ HR Entrega: *09:00* /Dirección: *CAÑAVERAL 901; QUILICURA "/>
    <s v="Enviar mensaje"/>
    <s v="76NYKU9776611"/>
    <s v="ENT-76"/>
    <s v="ENTREGA"/>
    <d v="2026-02-03T09:00:00"/>
    <s v="https://wa.me/56976511010?text=Hola!%0AServicio del día 03-02%0A *Cliente:* OXIQUIM S A */ Cont: * NYKU9776611*/ HR Entrega: *09:00* /Dirección: *CAÑAVERAL 901; QUILICURA "/>
  </r>
  <r>
    <n v="77"/>
    <n v="30"/>
    <x v="10"/>
    <s v="IMPO"/>
    <x v="61"/>
    <x v="76"/>
    <x v="1"/>
    <n v="28000"/>
    <s v="FRAGUA"/>
    <x v="1"/>
    <x v="6"/>
    <s v="MEDLOG SAI"/>
    <x v="2"/>
    <n v="56971084915"/>
    <x v="2"/>
    <m/>
    <x v="12"/>
    <m/>
    <m/>
    <s v="ENTREGADO"/>
    <m/>
    <x v="59"/>
    <x v="0"/>
    <d v="2026-02-03T00:00:00"/>
    <s v="On time"/>
    <s v="20 "/>
    <s v="Hola!%0AServicio del día 03-02%0A *Cliente:* OXIQUIM S A */ Cont: * MEDU5891375*/ HR Entrega: *10:00* /Dirección: *CAÑAVERAL 901; QUILICURA "/>
    <s v="Enviar mensaje"/>
    <s v="77MEDU5891375"/>
    <s v="ENT-77"/>
    <s v="ENTREGA"/>
    <d v="2026-02-03T10:00:00"/>
    <s v="https://wa.me/56971084915?text=Hola!%0AServicio del día 03-02%0A *Cliente:* OXIQUIM S A */ Cont: * MEDU5891375*/ HR Entrega: *10:00* /Dirección: *CAÑAVERAL 901; QUILICURA "/>
  </r>
  <r>
    <n v="78"/>
    <n v="31"/>
    <x v="9"/>
    <s v="IMPO"/>
    <x v="62"/>
    <x v="77"/>
    <x v="0"/>
    <n v="23000"/>
    <s v="FRAGUA"/>
    <x v="1"/>
    <x v="1"/>
    <s v="CONTOPSA VALP"/>
    <x v="45"/>
    <n v="56989844861"/>
    <x v="45"/>
    <m/>
    <x v="11"/>
    <m/>
    <m/>
    <s v="ENTREGADO"/>
    <m/>
    <x v="11"/>
    <x v="0"/>
    <d v="2026-02-03T00:00:00"/>
    <s v="On time"/>
    <s v="40 "/>
    <s v="Hola!%0AServicio del día 03-02%0A *Cliente:* FLEX EQUIPOS DE DESCANSO CHILE */ Cont: * TCKU6627473*/ HR Entrega: *08:30* /Dirección: *MERSAN (José Joaquín Prieto 9001, Lo Espejo. Bodegas: 7-8-9-10-15-16-17-18)"/>
    <s v="Enviar mensaje"/>
    <s v="78TCKU6627473"/>
    <s v="ENT-78"/>
    <s v="ENTREGA"/>
    <d v="2026-02-03T08:30:00"/>
    <s v="https://wa.me/56989844861?text=Hola!%0AServicio del día 03-02%0A *Cliente:* FLEX EQUIPOS DE DESCANSO CHILE */ Cont: * TCKU6627473*/ HR Entrega: *08:30* /Dirección: *MERSAN (José Joaquín Prieto 9001, Lo Espejo. Bodegas: 7-8-9-10-15-16-17-18)"/>
  </r>
  <r>
    <n v="79"/>
    <n v="32"/>
    <x v="25"/>
    <s v="IMPO"/>
    <x v="63"/>
    <x v="78"/>
    <x v="0"/>
    <n v="25000"/>
    <s v="FRAGUA"/>
    <x v="1"/>
    <x v="1"/>
    <s v="SAAM RENCA"/>
    <x v="1"/>
    <n v="56978811158"/>
    <x v="6"/>
    <m/>
    <x v="32"/>
    <m/>
    <m/>
    <s v="ENTREGADO"/>
    <m/>
    <x v="60"/>
    <x v="0"/>
    <d v="2026-02-03T00:00:00"/>
    <s v="On time"/>
    <s v="40 "/>
    <s v="Hola!%0AServicio del día 03-02%0A *Cliente:* BARCEL CHILE S.A. */ Cont: * HAMU3709801*/ HR Entrega: *08:30* /Dirección: *AGUNSA - La montaña 1550, Quilicura (Ingreso por portería A) "/>
    <s v="Enviar mensaje"/>
    <s v="79HAMU3709801"/>
    <s v="ENT-79"/>
    <s v="ENTREGA"/>
    <d v="2026-02-03T08:30:00"/>
    <s v="https://wa.me/56978811158?text=Hola!%0AServicio del día 03-02%0A *Cliente:* BARCEL CHILE S.A. */ Cont: * HAMU3709801*/ HR Entrega: *08:30* /Dirección: *AGUNSA - La montaña 1550, Quilicura (Ingreso por portería A) "/>
  </r>
  <r>
    <n v="80"/>
    <n v="33"/>
    <x v="25"/>
    <s v="IMPO"/>
    <x v="63"/>
    <x v="79"/>
    <x v="0"/>
    <n v="25000"/>
    <s v="FRAGUA"/>
    <x v="1"/>
    <x v="10"/>
    <s v="SAAM RENCA"/>
    <x v="27"/>
    <n v="56985215946"/>
    <x v="28"/>
    <m/>
    <x v="32"/>
    <m/>
    <m/>
    <s v="ENTREGADO"/>
    <m/>
    <x v="61"/>
    <x v="0"/>
    <d v="2026-02-03T00:00:00"/>
    <s v="On time"/>
    <s v="40 "/>
    <s v="Hola!%0AServicio del día 03-02%0A *Cliente:* BARCEL CHILE S.A. */ Cont: * HAMU3983730*/ HR Entrega: *09:30* /Dirección: *AGUNSA - La montaña 1550, Quilicura (Ingreso por portería A) "/>
    <s v="Enviar mensaje"/>
    <s v="80HAMU3983730"/>
    <s v="ENT-80"/>
    <s v="ENTREGA"/>
    <d v="2026-02-03T09:30:00"/>
    <s v="https://wa.me/56985215946?text=Hola!%0AServicio del día 03-02%0A *Cliente:* BARCEL CHILE S.A. */ Cont: * HAMU3983730*/ HR Entrega: *09:30* /Dirección: *AGUNSA - La montaña 1550, Quilicura (Ingreso por portería A) "/>
  </r>
  <r>
    <n v="81"/>
    <n v="34"/>
    <x v="25"/>
    <s v="IMPO"/>
    <x v="63"/>
    <x v="80"/>
    <x v="0"/>
    <n v="25000"/>
    <s v="FRAGUA"/>
    <x v="1"/>
    <x v="12"/>
    <s v="SAAM RENCA"/>
    <x v="20"/>
    <n v="56987557136"/>
    <x v="20"/>
    <m/>
    <x v="32"/>
    <m/>
    <m/>
    <s v="ENTREGADO"/>
    <m/>
    <x v="62"/>
    <x v="0"/>
    <d v="2026-02-03T00:00:00"/>
    <s v="On time"/>
    <s v="40 "/>
    <s v="Hola!%0AServicio del día 03-02%0A *Cliente:* BARCEL CHILE S.A. */ Cont: * HAMU2034072*/ HR Entrega: *10:30* /Dirección: *AGUNSA - La montaña 1550, Quilicura (Ingreso por portería A) "/>
    <s v="Enviar mensaje"/>
    <s v="81HAMU2034072"/>
    <s v="ENT-81"/>
    <s v="ENTREGA"/>
    <d v="2026-02-03T10:30:00"/>
    <s v="https://wa.me/56987557136?text=Hola!%0AServicio del día 03-02%0A *Cliente:* BARCEL CHILE S.A. */ Cont: * HAMU2034072*/ HR Entrega: *10:30* /Dirección: *AGUNSA - La montaña 1550, Quilicura (Ingreso por portería A) "/>
  </r>
  <r>
    <n v="82"/>
    <n v="35"/>
    <x v="26"/>
    <s v="IMPO"/>
    <x v="64"/>
    <x v="81"/>
    <x v="3"/>
    <n v="27000"/>
    <s v="FRAGUA"/>
    <x v="1"/>
    <x v="7"/>
    <s v="CONTOPSA SAI "/>
    <x v="32"/>
    <n v="56941491322"/>
    <x v="32"/>
    <m/>
    <x v="33"/>
    <m/>
    <m/>
    <s v="ENTREGADO"/>
    <m/>
    <x v="37"/>
    <x v="0"/>
    <d v="2026-02-03T00:00:00"/>
    <s v="On time"/>
    <s v="40 "/>
    <s v="Hola!%0AServicio del día 03-02%0A *Cliente:* ALMAKILA SPA */ Cont: * MNBU0123436*/ HR Entrega: *09:00* /Dirección: *ANTILLANCA SUR 586 PUDAHUEL"/>
    <s v="Enviar mensaje"/>
    <s v="82MNBU0123436"/>
    <s v="ENT-82"/>
    <s v="ENTREGA"/>
    <d v="2026-02-03T09:00:00"/>
    <s v="https://wa.me/56941491322?text=Hola!%0AServicio del día 03-02%0A *Cliente:* ALMAKILA SPA */ Cont: * MNBU0123436*/ HR Entrega: *09:00* /Dirección: *ANTILLANCA SUR 586 PUDAHUEL"/>
  </r>
  <r>
    <n v="83"/>
    <n v="36"/>
    <x v="26"/>
    <s v="IMPO"/>
    <x v="65"/>
    <x v="82"/>
    <x v="3"/>
    <n v="28000"/>
    <s v="FRAGUA"/>
    <x v="1"/>
    <x v="5"/>
    <s v="CONTOPSA SAI"/>
    <x v="36"/>
    <n v="56965312953"/>
    <x v="36"/>
    <m/>
    <x v="33"/>
    <m/>
    <m/>
    <s v="ENTREGADO"/>
    <m/>
    <x v="63"/>
    <x v="0"/>
    <d v="2026-02-03T00:00:00"/>
    <s v="Off time"/>
    <s v="40 "/>
    <s v="Hola!%0AServicio del día 03-02%0A *Cliente:* ALMAKILA SPA */ Cont: * MNBU3780326*/ HR Entrega: *12:00* /Dirección: *ANTILLANCA SUR 586 PUDAHUEL"/>
    <s v="Enviar mensaje"/>
    <s v="83MNBU3780326"/>
    <s v="ENT-83"/>
    <s v="ENTREGA"/>
    <d v="2026-02-03T12:00:00"/>
    <s v="https://wa.me/56965312953?text=Hola!%0AServicio del día 03-02%0A *Cliente:* ALMAKILA SPA */ Cont: * MNBU3780326*/ HR Entrega: *12:00* /Dirección: *ANTILLANCA SUR 586 PUDAHUEL"/>
  </r>
  <r>
    <n v="84"/>
    <n v="37"/>
    <x v="27"/>
    <s v="IMPO"/>
    <x v="66"/>
    <x v="83"/>
    <x v="0"/>
    <n v="20000"/>
    <s v="FRAGUA"/>
    <x v="1"/>
    <x v="7"/>
    <s v="CONTOPSA SAI"/>
    <x v="16"/>
    <n v="56973887539"/>
    <x v="16"/>
    <m/>
    <x v="34"/>
    <m/>
    <m/>
    <s v="ENTREGADO"/>
    <m/>
    <x v="64"/>
    <x v="0"/>
    <d v="2026-02-03T00:00:00"/>
    <s v="On time"/>
    <s v="40 "/>
    <s v="Hola!%0AServicio del día 03-02%0A *Cliente:* GRAYSON GROUP  */ Cont: * HAMU2826125*/ HR Entrega: *09:00* /Dirección: *Avda. Presidente Eduardo Frei Montalva 7050 bodega 5, Quilicura "/>
    <s v="Enviar mensaje"/>
    <s v="84HAMU2826125"/>
    <s v="ENT-84"/>
    <s v="ENTREGA"/>
    <d v="2026-02-03T09:00:00"/>
    <s v="https://wa.me/56973887539?text=Hola!%0AServicio del día 03-02%0A *Cliente:* GRAYSON GROUP  */ Cont: * HAMU2826125*/ HR Entrega: *09:00* /Dirección: *Avda. Presidente Eduardo Frei Montalva 7050 bodega 5, Quilicura "/>
  </r>
  <r>
    <n v="85"/>
    <n v="38"/>
    <x v="27"/>
    <s v="IMPO"/>
    <x v="66"/>
    <x v="84"/>
    <x v="0"/>
    <n v="20000"/>
    <s v="02/02 - 11:10"/>
    <x v="1"/>
    <x v="4"/>
    <s v="-"/>
    <x v="11"/>
    <n v="56999048849"/>
    <x v="11"/>
    <m/>
    <x v="34"/>
    <m/>
    <m/>
    <s v="ENTREGADO"/>
    <m/>
    <x v="65"/>
    <x v="0"/>
    <d v="2026-02-03T00:00:00"/>
    <s v="Off time"/>
    <s v="40 "/>
    <s v="Hola!%0AServicio del día 03-02%0A *Cliente:* GRAYSON GROUP  */ Cont: * FSCU7107375*/ HR Entrega: *14:00* /Dirección: *Avda. Presidente Eduardo Frei Montalva 7050 bodega 5, Quilicura "/>
    <s v="Enviar mensaje"/>
    <s v="85FSCU7107375"/>
    <s v="ENT-85"/>
    <s v="ENTREGA"/>
    <d v="2026-02-03T14:00:00"/>
    <s v="https://wa.me/56999048849?text=Hola!%0AServicio del día 03-02%0A *Cliente:* GRAYSON GROUP  */ Cont: * FSCU7107375*/ HR Entrega: *14:00* /Dirección: *Avda. Presidente Eduardo Frei Montalva 7050 bodega 5, Quilicura "/>
  </r>
  <r>
    <n v="86"/>
    <n v="39"/>
    <x v="28"/>
    <s v="IMPO"/>
    <x v="67"/>
    <x v="85"/>
    <x v="1"/>
    <n v="26000"/>
    <s v="FRAGUA"/>
    <x v="1"/>
    <x v="6"/>
    <s v="SITRANS SAI"/>
    <x v="15"/>
    <n v="56957438415"/>
    <x v="46"/>
    <m/>
    <x v="35"/>
    <s v="4 DESCARGADORES"/>
    <m/>
    <s v="ENTREGADO"/>
    <m/>
    <x v="66"/>
    <x v="0"/>
    <d v="2026-02-03T00:00:00"/>
    <s v="Off time"/>
    <s v="20 "/>
    <s v="Hola!%0AServicio del día 03-02%0A *Cliente:* COMERCIAL ESCOCIA LTDA */ Cont: * temu4221290*/ HR Entrega: *10:00* /Dirección: *LO ERRAZURIZ 926 CERRILLOS"/>
    <s v="Enviar mensaje"/>
    <s v="86temu4221290"/>
    <s v="ENT-86"/>
    <s v="ENTREGA"/>
    <d v="2026-02-03T10:00:00"/>
    <s v="https://wa.me/56957438415?text=Hola!%0AServicio del día 03-02%0A *Cliente:* COMERCIAL ESCOCIA LTDA */ Cont: * temu4221290*/ HR Entrega: *10:00* /Dirección: *LO ERRAZURIZ 926 CERRILLOS"/>
  </r>
  <r>
    <n v="87"/>
    <n v="40"/>
    <x v="28"/>
    <s v="IMPO"/>
    <x v="67"/>
    <x v="86"/>
    <x v="1"/>
    <n v="26000"/>
    <s v="FRAGUA"/>
    <x v="1"/>
    <x v="13"/>
    <s v="SITRANS SAI"/>
    <x v="23"/>
    <n v="56931745801"/>
    <x v="24"/>
    <m/>
    <x v="35"/>
    <s v="4 DESCARGADORES"/>
    <m/>
    <s v="ENTREGADO"/>
    <m/>
    <x v="36"/>
    <x v="0"/>
    <d v="2026-02-03T00:00:00"/>
    <s v="Off time"/>
    <s v="20 "/>
    <s v="Hola!%0AServicio del día 03-02%0A *Cliente:* COMERCIAL ESCOCIA LTDA */ Cont: * oneu3189980*/ HR Entrega: *12:30* /Dirección: *LO ERRAZURIZ 926 CERRILLOS"/>
    <s v="Enviar mensaje"/>
    <s v="87oneu3189980"/>
    <s v="ENT-87"/>
    <s v="ENTREGA"/>
    <d v="2026-02-03T12:30:00"/>
    <s v="https://wa.me/56931745801?text=Hola!%0AServicio del día 03-02%0A *Cliente:* COMERCIAL ESCOCIA LTDA */ Cont: * oneu3189980*/ HR Entrega: *12:30* /Dirección: *LO ERRAZURIZ 926 CERRILLOS"/>
  </r>
  <r>
    <n v="88"/>
    <n v="41"/>
    <x v="19"/>
    <s v="IMPO"/>
    <x v="34"/>
    <x v="40"/>
    <x v="0"/>
    <n v="30000"/>
    <s v="FRAGUA"/>
    <x v="1"/>
    <x v="6"/>
    <s v="CIS"/>
    <x v="26"/>
    <n v="56967398822"/>
    <x v="27"/>
    <m/>
    <x v="24"/>
    <m/>
    <m/>
    <s v="ENTREGADO"/>
    <m/>
    <x v="67"/>
    <x v="0"/>
    <d v="2026-02-03T00:00:00"/>
    <s v="Off time"/>
    <s v="40 "/>
    <s v="Hola!%0AServicio del día 03-02%0A *Cliente:* LAMAIGNERE CHILE S.A. */ Cont: * ECMU5095006*/ HR Entrega: *10:00* /Dirección: *AV. MARTA OSSA RUIZ 601 (CAMINO CASAS VIEJAS); MAIPU "/>
    <s v="Enviar mensaje"/>
    <s v="88ECMU5095006"/>
    <s v="ENT-88"/>
    <s v="ENTREGA"/>
    <d v="2026-02-03T10:00:00"/>
    <s v="https://wa.me/56967398822?text=Hola!%0AServicio del día 03-02%0A *Cliente:* LAMAIGNERE CHILE S.A. */ Cont: * ECMU5095006*/ HR Entrega: *10:00* /Dirección: *AV. MARTA OSSA RUIZ 601 (CAMINO CASAS VIEJAS); MAIPU "/>
  </r>
  <r>
    <n v="89"/>
    <n v="42"/>
    <x v="19"/>
    <s v="IMPO"/>
    <x v="35"/>
    <x v="41"/>
    <x v="0"/>
    <n v="30000"/>
    <s v="FRAGUA"/>
    <x v="1"/>
    <x v="5"/>
    <s v="MEDLOG VALP"/>
    <x v="41"/>
    <n v="56967387744"/>
    <x v="41"/>
    <m/>
    <x v="24"/>
    <m/>
    <m/>
    <s v="ENTREGADO"/>
    <m/>
    <x v="68"/>
    <x v="0"/>
    <d v="2026-02-03T00:00:00"/>
    <s v="Off time"/>
    <s v="40 "/>
    <s v="Hola!%0AServicio del día 03-02%0A *Cliente:* LAMAIGNERE CHILE S.A. */ Cont: * FFAU3979718*/ HR Entrega: *12:00* /Dirección: *AV. MARTA OSSA RUIZ 601 (CAMINO CASAS VIEJAS); MAIPU "/>
    <s v="Enviar mensaje"/>
    <s v="89FFAU3979718"/>
    <s v="ENT-89"/>
    <s v="ENTREGA"/>
    <d v="2026-02-03T12:00:00"/>
    <s v="https://wa.me/56967387744?text=Hola!%0AServicio del día 03-02%0A *Cliente:* LAMAIGNERE CHILE S.A. */ Cont: * FFAU3979718*/ HR Entrega: *12:00* /Dirección: *AV. MARTA OSSA RUIZ 601 (CAMINO CASAS VIEJAS); MAIPU "/>
  </r>
  <r>
    <n v="90"/>
    <n v="43"/>
    <x v="29"/>
    <s v="IMPO"/>
    <x v="68"/>
    <x v="87"/>
    <x v="3"/>
    <n v="27000"/>
    <d v="1899-12-30T09:00:00"/>
    <x v="1"/>
    <x v="14"/>
    <s v="-"/>
    <x v="28"/>
    <n v="56968463649"/>
    <x v="29"/>
    <m/>
    <x v="36"/>
    <m/>
    <m/>
    <s v="ENTREGADO"/>
    <m/>
    <x v="69"/>
    <x v="0"/>
    <d v="2026-02-03T00:00:00"/>
    <s v="On time"/>
    <s v="40 "/>
    <s v="Hola!%0AServicio del día 03-02%0A *Cliente:* COMERCIAL SEA GARDEN SPA */ Cont: * OTPU6652178*/ HR Entrega: *DIRECTO* /Dirección: *LOS MAITENES PONIENTE 1332; PUDAHUEL"/>
    <s v="Enviar mensaje"/>
    <s v="90OTPU6652178"/>
    <s v="ENT-90"/>
    <s v="ENTREGA"/>
    <e v="#VALUE!"/>
    <s v="https://wa.me/56968463649?text=Hola!%0AServicio del día 03-02%0A *Cliente:* COMERCIAL SEA GARDEN SPA */ Cont: * OTPU6652178*/ HR Entrega: *DIRECTO* /Dirección: *LOS MAITENES PONIENTE 1332; PUDAHUEL"/>
  </r>
  <r>
    <n v="91"/>
    <n v="44"/>
    <x v="30"/>
    <s v="IMPO"/>
    <x v="69"/>
    <x v="88"/>
    <x v="0"/>
    <n v="23000"/>
    <s v="03/02 - 10:04"/>
    <x v="1"/>
    <x v="8"/>
    <s v="CIS"/>
    <x v="4"/>
    <n v="56984880436"/>
    <x v="4"/>
    <m/>
    <x v="37"/>
    <m/>
    <m/>
    <s v="PENDIENTE"/>
    <s v="FUERA DE HORARIO / REPROGRAMADO"/>
    <x v="9"/>
    <x v="0"/>
    <m/>
    <s v="Sin llegada"/>
    <s v="40 "/>
    <s v="Hola!%0AServicio del día 03-02%0A *Cliente:* A R G TRAILERS SPA */ Cont: * TCNU3850894*/ HR Entrega: *15:00* /Dirección: *GOREN - LA PRIMAVERA  361;  LAMPA"/>
    <s v="Enviar mensaje"/>
    <s v="91TCNU3850894"/>
    <s v="ENT-91"/>
    <s v="ENTREGA"/>
    <d v="2026-02-03T15:00:00"/>
    <s v="https://wa.me/56984880436?text=Hola!%0AServicio del día 03-02%0A *Cliente:* A R G TRAILERS SPA */ Cont: * TCNU3850894*/ HR Entrega: *15:00* /Dirección: *GOREN - LA PRIMAVERA  361;  LAMPA"/>
  </r>
  <r>
    <n v="92"/>
    <n v="45"/>
    <x v="0"/>
    <s v="IMPO"/>
    <x v="70"/>
    <x v="89"/>
    <x v="3"/>
    <n v="26000"/>
    <d v="1899-12-30T18:00:00"/>
    <x v="1"/>
    <x v="15"/>
    <s v="-"/>
    <x v="30"/>
    <n v="56992164782"/>
    <x v="31"/>
    <m/>
    <x v="38"/>
    <m/>
    <m/>
    <s v="ENTREGADO"/>
    <m/>
    <x v="70"/>
    <x v="0"/>
    <d v="2026-02-03T00:00:00"/>
    <s v="Off time"/>
    <s v="40 "/>
    <s v="Hola!%0AServicio del día 03-02%0A *Cliente:* RENDIC S.A. */ Cont: * ONEU9138635*/ HR Entrega: *00:00* /Dirección: *CD LO AGUIRRE"/>
    <s v="Enviar mensaje"/>
    <s v="92ONEU9138635"/>
    <s v="ENT-92"/>
    <s v="ENTREGA"/>
    <d v="2026-02-03T00:00:00"/>
    <s v="https://wa.me/56992164782?text=Hola!%0AServicio del día 03-02%0A *Cliente:* RENDIC S.A. */ Cont: * ONEU9138635*/ HR Entrega: *00:00* /Dirección: *CD LO AGUIRRE"/>
  </r>
  <r>
    <n v="93"/>
    <n v="46"/>
    <x v="21"/>
    <s v="EXPO"/>
    <x v="38"/>
    <x v="90"/>
    <x v="3"/>
    <s v="-"/>
    <s v="EXPORTACION"/>
    <x v="1"/>
    <x v="7"/>
    <s v="RETIRO VACIO: AGUNSA VALP"/>
    <x v="46"/>
    <n v="56966631737"/>
    <x v="47"/>
    <m/>
    <x v="27"/>
    <m/>
    <m/>
    <m/>
    <m/>
    <x v="71"/>
    <x v="0"/>
    <d v="2026-02-02T00:00:00"/>
    <s v="On time"/>
    <s v="40 "/>
    <s v="Hola!%0AServicio del día 03-02%0A *Cliente:* HORTIFRUT */ Cont: * FDDU2543931*/ HR Entrega: *09:00* /Dirección: *CONSOLIDADO: CARRERA 695, GORBEA - PLANTA HORTIFRUT GORBEA / EMBARQUE: VALP"/>
    <s v="Enviar mensaje"/>
    <s v="93FDDU2543931"/>
    <s v="ENT-93"/>
    <s v="ENTREGA"/>
    <d v="2026-02-03T09:00:00"/>
    <s v="https://wa.me/56966631737?text=Hola!%0AServicio del día 03-02%0A *Cliente:* HORTIFRUT */ Cont: * FDDU2543931*/ HR Entrega: *09:00* /Dirección: *CONSOLIDADO: CARRERA 695, GORBEA - PLANTA HORTIFRUT GORBEA / EMBARQUE: VALP"/>
  </r>
  <r>
    <n v="94"/>
    <n v="1"/>
    <x v="11"/>
    <s v="IMPO"/>
    <x v="71"/>
    <x v="91"/>
    <x v="1"/>
    <n v="4000"/>
    <s v="03/02 - 16:15"/>
    <x v="2"/>
    <x v="3"/>
    <s v="CIS"/>
    <x v="44"/>
    <n v="56976511010"/>
    <x v="44"/>
    <m/>
    <x v="39"/>
    <m/>
    <m/>
    <s v="ENTREGADO"/>
    <m/>
    <x v="72"/>
    <x v="0"/>
    <d v="2026-02-04T00:00:00"/>
    <s v="Off time"/>
    <s v="20 "/>
    <s v="Hola!%0AServicio del día 04-02%0A *Cliente:* COMERCIAL PICHARA SPA */ Cont: * TRHU2738121*/ HR Entrega: *08:00* /Dirección: *OLIVOS 672, RECOLETA"/>
    <s v="Enviar mensaje"/>
    <s v="94TRHU2738121"/>
    <s v="ENT-94"/>
    <s v="ENTREGA"/>
    <d v="2026-02-04T08:00:00"/>
    <s v="https://wa.me/56976511010?text=Hola!%0AServicio del día 04-02%0A *Cliente:* COMERCIAL PICHARA SPA */ Cont: * TRHU2738121*/ HR Entrega: *08:00* /Dirección: *OLIVOS 672, RECOLETA"/>
  </r>
  <r>
    <n v="95"/>
    <n v="2"/>
    <x v="2"/>
    <s v="IMPO"/>
    <x v="72"/>
    <x v="92"/>
    <x v="0"/>
    <n v="14000"/>
    <s v="FRAGUA"/>
    <x v="2"/>
    <x v="3"/>
    <s v="DYC SAI"/>
    <x v="14"/>
    <n v="56967256951"/>
    <x v="15"/>
    <m/>
    <x v="4"/>
    <m/>
    <m/>
    <s v="ENTREGADO"/>
    <m/>
    <x v="73"/>
    <x v="0"/>
    <d v="2026-02-04T00:00:00"/>
    <s v="On time"/>
    <s v="40 "/>
    <s v="Hola!%0AServicio del día 04-02%0A *Cliente:* SUPERMERCADO DEL NEUMATICO LTDA */ Cont: * OOCU8602176*/ HR Entrega: *08:00* /Dirección: *VELASQUEZ"/>
    <s v="Enviar mensaje"/>
    <s v="95OOCU8602176"/>
    <s v="ENT-95"/>
    <s v="ENTREGA"/>
    <d v="2026-02-04T08:00:00"/>
    <s v="https://wa.me/56967256951?text=Hola!%0AServicio del día 04-02%0A *Cliente:* SUPERMERCADO DEL NEUMATICO LTDA */ Cont: * OOCU8602176*/ HR Entrega: *08:00* /Dirección: *VELASQUEZ"/>
  </r>
  <r>
    <n v="96"/>
    <n v="3"/>
    <x v="2"/>
    <s v="IMPO"/>
    <x v="73"/>
    <x v="93"/>
    <x v="0"/>
    <n v="20000"/>
    <s v="FRAGUA"/>
    <x v="2"/>
    <x v="11"/>
    <s v="SITRANS STGO"/>
    <x v="27"/>
    <n v="56985215946"/>
    <x v="28"/>
    <m/>
    <x v="4"/>
    <m/>
    <m/>
    <s v="ENTREGADO"/>
    <m/>
    <x v="74"/>
    <x v="0"/>
    <d v="2026-02-04T00:00:00"/>
    <s v="On time"/>
    <s v="40 "/>
    <s v="Hola!%0AServicio del día 04-02%0A *Cliente:* SUPERMERCADO DEL NEUMATICO LTDA */ Cont: * ONEU5116026*/ HR Entrega: *11:30* /Dirección: *VELASQUEZ"/>
    <s v="Enviar mensaje"/>
    <s v="96ONEU5116026"/>
    <s v="ENT-96"/>
    <s v="ENTREGA"/>
    <d v="2026-02-04T11:30:00"/>
    <s v="https://wa.me/56985215946?text=Hola!%0AServicio del día 04-02%0A *Cliente:* SUPERMERCADO DEL NEUMATICO LTDA */ Cont: * ONEU5116026*/ HR Entrega: *11:30* /Dirección: *VELASQUEZ"/>
  </r>
  <r>
    <n v="97"/>
    <n v="4"/>
    <x v="5"/>
    <s v="IMPO"/>
    <x v="50"/>
    <x v="94"/>
    <x v="0"/>
    <n v="23000"/>
    <s v="FRAGUA"/>
    <x v="2"/>
    <x v="3"/>
    <s v="MEDLOG SAI"/>
    <x v="2"/>
    <n v="56971084915"/>
    <x v="2"/>
    <m/>
    <x v="40"/>
    <m/>
    <m/>
    <s v="ENTREGADO"/>
    <m/>
    <x v="4"/>
    <x v="0"/>
    <d v="2026-02-04T00:00:00"/>
    <s v="On time"/>
    <s v="40 "/>
    <s v="Hola!%0AServicio del día 04-02%0A *Cliente:* INVERSIERRA S A */ Cont: * MSMU5703091*/ HR Entrega: *08:00* /Dirección: *COLINA"/>
    <s v="Enviar mensaje"/>
    <s v="97MSMU5703091"/>
    <s v="ENT-97"/>
    <s v="ENTREGA"/>
    <d v="2026-02-04T08:00:00"/>
    <s v="https://wa.me/56971084915?text=Hola!%0AServicio del día 04-02%0A *Cliente:* INVERSIERRA S A */ Cont: * MSMU5703091*/ HR Entrega: *08:00* /Dirección: *COLINA"/>
  </r>
  <r>
    <n v="98"/>
    <n v="5"/>
    <x v="5"/>
    <s v="IMPO"/>
    <x v="50"/>
    <x v="95"/>
    <x v="0"/>
    <n v="23000"/>
    <s v="FRAGUA"/>
    <x v="2"/>
    <x v="5"/>
    <s v="MEDLOG SAI"/>
    <x v="22"/>
    <n v="56953157599"/>
    <x v="22"/>
    <m/>
    <x v="40"/>
    <m/>
    <m/>
    <s v="ENTREGADO"/>
    <m/>
    <x v="75"/>
    <x v="0"/>
    <d v="2026-02-04T00:00:00"/>
    <s v="Off time"/>
    <s v="40 "/>
    <s v="Hola!%0AServicio del día 04-02%0A *Cliente:* INVERSIERRA S A */ Cont: * TGBU5663927*/ HR Entrega: *12:00* /Dirección: *COLINA"/>
    <s v="Enviar mensaje"/>
    <s v="98TGBU5663927"/>
    <s v="ENT-98"/>
    <s v="ENTREGA"/>
    <d v="2026-02-04T12:00:00"/>
    <s v="https://wa.me/56953157599?text=Hola!%0AServicio del día 04-02%0A *Cliente:* INVERSIERRA S A */ Cont: * TGBU5663927*/ HR Entrega: *12:00* /Dirección: *COLINA"/>
  </r>
  <r>
    <n v="99"/>
    <n v="6"/>
    <x v="4"/>
    <s v="IMPO"/>
    <x v="74"/>
    <x v="96"/>
    <x v="1"/>
    <n v="23000"/>
    <s v="FRAGUA"/>
    <x v="2"/>
    <x v="3"/>
    <s v="CONTOPSA VALP"/>
    <x v="10"/>
    <n v="56993389870"/>
    <x v="10"/>
    <m/>
    <x v="6"/>
    <m/>
    <m/>
    <s v="ENTREGADO"/>
    <m/>
    <x v="5"/>
    <x v="0"/>
    <d v="2026-02-04T00:00:00"/>
    <s v="On time"/>
    <s v="20 "/>
    <s v="Hola!%0AServicio del día 04-02%0A *Cliente:* LANCO &amp; HARRIS SURAMERICA SPA */ Cont: * mrku7730935*/ HR Entrega: *08:00* /Dirección: *CALLE CHORRILLOS 1 PARC.19B, LAMPA"/>
    <s v="Enviar mensaje"/>
    <s v="99mrku7730935"/>
    <s v="ENT-99"/>
    <s v="ENTREGA"/>
    <d v="2026-02-04T08:00:00"/>
    <s v="https://wa.me/56993389870?text=Hola!%0AServicio del día 04-02%0A *Cliente:* LANCO &amp; HARRIS SURAMERICA SPA */ Cont: * mrku7730935*/ HR Entrega: *08:00* /Dirección: *CALLE CHORRILLOS 1 PARC.19B, LAMPA"/>
  </r>
  <r>
    <n v="100"/>
    <n v="7"/>
    <x v="4"/>
    <s v="IMPO"/>
    <x v="74"/>
    <x v="97"/>
    <x v="1"/>
    <n v="23000"/>
    <s v="FRAGUA"/>
    <x v="2"/>
    <x v="4"/>
    <s v="CONTOPSA VALP"/>
    <x v="44"/>
    <n v="56976511010"/>
    <x v="44"/>
    <m/>
    <x v="6"/>
    <m/>
    <m/>
    <s v="ENTREGADO"/>
    <m/>
    <x v="76"/>
    <x v="0"/>
    <d v="2026-02-04T00:00:00"/>
    <s v="Off time"/>
    <s v="20 "/>
    <s v="Hola!%0AServicio del día 04-02%0A *Cliente:* LANCO &amp; HARRIS SURAMERICA SPA */ Cont: * msku5707054*/ HR Entrega: *14:00* /Dirección: *CALLE CHORRILLOS 1 PARC.19B, LAMPA"/>
    <s v="Enviar mensaje"/>
    <s v="100msku5707054"/>
    <s v="ENT-100"/>
    <s v="ENTREGA"/>
    <d v="2026-02-04T14:00:00"/>
    <s v="https://wa.me/56976511010?text=Hola!%0AServicio del día 04-02%0A *Cliente:* LANCO &amp; HARRIS SURAMERICA SPA */ Cont: * msku5707054*/ HR Entrega: *14:00* /Dirección: *CALLE CHORRILLOS 1 PARC.19B, LAMPA"/>
  </r>
  <r>
    <n v="101"/>
    <n v="8"/>
    <x v="31"/>
    <s v="IMPO"/>
    <x v="75"/>
    <x v="98"/>
    <x v="0"/>
    <n v="10000"/>
    <s v="03/02 - 21:00"/>
    <x v="2"/>
    <x v="3"/>
    <s v="CIS"/>
    <x v="26"/>
    <n v="56967398822"/>
    <x v="27"/>
    <m/>
    <x v="41"/>
    <m/>
    <m/>
    <s v="ENTREGADO"/>
    <m/>
    <x v="77"/>
    <x v="0"/>
    <d v="2026-02-04T00:00:00"/>
    <s v="On time"/>
    <s v="40 "/>
    <s v="Hola!%0AServicio del día 04-02%0A *Cliente:* TECNIKA S A */ Cont: * CMAU9422260*/ HR Entrega: *08:00* /Dirección: *Los Olivos 1270, Pudahuel"/>
    <s v="Enviar mensaje"/>
    <s v="101CMAU9422260"/>
    <s v="ENT-101"/>
    <s v="ENTREGA"/>
    <d v="2026-02-04T08:00:00"/>
    <s v="https://wa.me/56967398822?text=Hola!%0AServicio del día 04-02%0A *Cliente:* TECNIKA S A */ Cont: * CMAU9422260*/ HR Entrega: *08:00* /Dirección: *Los Olivos 1270, Pudahuel"/>
  </r>
  <r>
    <n v="102"/>
    <n v="9"/>
    <x v="31"/>
    <s v="IMPO"/>
    <x v="76"/>
    <x v="99"/>
    <x v="0"/>
    <n v="12000"/>
    <s v="03/02 - 17:48"/>
    <x v="2"/>
    <x v="10"/>
    <s v="CIS"/>
    <x v="39"/>
    <n v="56950103942"/>
    <x v="39"/>
    <m/>
    <x v="41"/>
    <m/>
    <m/>
    <s v="ENTREGADO"/>
    <m/>
    <x v="55"/>
    <x v="0"/>
    <d v="2026-02-04T00:00:00"/>
    <s v="On time"/>
    <s v="40 "/>
    <s v="Hola!%0AServicio del día 04-02%0A *Cliente:* TECNIKA S A */ Cont: * TRHU8560762*/ HR Entrega: *09:30* /Dirección: *Los Olivos 1270, Pudahuel"/>
    <s v="Enviar mensaje"/>
    <s v="102TRHU8560762"/>
    <s v="ENT-102"/>
    <s v="ENTREGA"/>
    <d v="2026-02-04T09:30:00"/>
    <s v="https://wa.me/56950103942?text=Hola!%0AServicio del día 04-02%0A *Cliente:* TECNIKA S A */ Cont: * TRHU8560762*/ HR Entrega: *09:30* /Dirección: *Los Olivos 1270, Pudahuel"/>
  </r>
  <r>
    <n v="103"/>
    <n v="10"/>
    <x v="31"/>
    <s v="IMPO"/>
    <x v="77"/>
    <x v="100"/>
    <x v="0"/>
    <n v="10000"/>
    <s v="03/02 - 17:52"/>
    <x v="2"/>
    <x v="11"/>
    <s v="CIS"/>
    <x v="31"/>
    <n v="56967396661"/>
    <x v="8"/>
    <m/>
    <x v="41"/>
    <m/>
    <m/>
    <s v="ENTREGADO"/>
    <m/>
    <x v="78"/>
    <x v="0"/>
    <d v="2026-02-04T00:00:00"/>
    <s v="Off time"/>
    <s v="40 "/>
    <s v="Hola!%0AServicio del día 04-02%0A *Cliente:* TECNIKA S A */ Cont: * CMAU7462160*/ HR Entrega: *11:30* /Dirección: *Los Olivos 1270, Pudahuel"/>
    <s v="Enviar mensaje"/>
    <s v="103CMAU7462160"/>
    <s v="ENT-103"/>
    <s v="ENTREGA"/>
    <d v="2026-02-04T11:30:00"/>
    <s v="https://wa.me/56967396661?text=Hola!%0AServicio del día 04-02%0A *Cliente:* TECNIKA S A */ Cont: * CMAU7462160*/ HR Entrega: *11:30* /Dirección: *Los Olivos 1270, Pudahuel"/>
  </r>
  <r>
    <n v="104"/>
    <n v="11"/>
    <x v="24"/>
    <s v="IMPO"/>
    <x v="51"/>
    <x v="101"/>
    <x v="0"/>
    <n v="30000"/>
    <s v="03/02 - 13:59"/>
    <x v="2"/>
    <x v="3"/>
    <s v="AGUNSA SAI"/>
    <x v="47"/>
    <n v="56988336520"/>
    <x v="48"/>
    <m/>
    <x v="10"/>
    <m/>
    <m/>
    <s v="ENTREGADO"/>
    <m/>
    <x v="79"/>
    <x v="0"/>
    <d v="2026-02-04T00:00:00"/>
    <s v="On time"/>
    <s v="40 "/>
    <s v="Hola!%0AServicio del día 04-02%0A *Cliente:* COMERCIAL CANADA SPA */ Cont: * CGMU5288593*/ HR Entrega: *08:00* /Dirección: *BERNARDO O&quot;HIGGINS 158 COLINA"/>
    <s v="Enviar mensaje"/>
    <s v="104CGMU5288593"/>
    <s v="ENT-104"/>
    <s v="ENTREGA"/>
    <d v="2026-02-04T08:00:00"/>
    <s v="https://wa.me/56988336520?text=Hola!%0AServicio del día 04-02%0A *Cliente:* COMERCIAL CANADA SPA */ Cont: * CGMU5288593*/ HR Entrega: *08:00* /Dirección: *BERNARDO O&quot;HIGGINS 158 COLINA"/>
  </r>
  <r>
    <n v="105"/>
    <n v="12"/>
    <x v="24"/>
    <s v="IMPO"/>
    <x v="51"/>
    <x v="102"/>
    <x v="0"/>
    <n v="30000"/>
    <s v="03/02 - 14:06"/>
    <x v="2"/>
    <x v="6"/>
    <s v="CIS"/>
    <x v="38"/>
    <n v="56984994337"/>
    <x v="38"/>
    <m/>
    <x v="10"/>
    <m/>
    <m/>
    <s v="ENTREGADO"/>
    <m/>
    <x v="80"/>
    <x v="0"/>
    <d v="2026-02-04T00:00:00"/>
    <s v="On time"/>
    <s v="40 "/>
    <s v="Hola!%0AServicio del día 04-02%0A *Cliente:* COMERCIAL CANADA SPA */ Cont: * GESU9601368*/ HR Entrega: *10:00* /Dirección: *BERNARDO O&quot;HIGGINS 158 COLINA"/>
    <s v="Enviar mensaje"/>
    <s v="105GESU9601368"/>
    <s v="ENT-105"/>
    <s v="ENTREGA"/>
    <d v="2026-02-04T10:00:00"/>
    <s v="https://wa.me/56984994337?text=Hola!%0AServicio del día 04-02%0A *Cliente:* COMERCIAL CANADA SPA */ Cont: * GESU9601368*/ HR Entrega: *10:00* /Dirección: *BERNARDO O&quot;HIGGINS 158 COLINA"/>
  </r>
  <r>
    <n v="106"/>
    <n v="13"/>
    <x v="24"/>
    <s v="IMPO"/>
    <x v="51"/>
    <x v="103"/>
    <x v="0"/>
    <n v="30000"/>
    <s v="FRAGUA"/>
    <x v="2"/>
    <x v="5"/>
    <s v="AGUNSA SAI"/>
    <x v="5"/>
    <n v="56990025702"/>
    <x v="5"/>
    <m/>
    <x v="10"/>
    <m/>
    <m/>
    <s v="ENTREGADO"/>
    <m/>
    <x v="81"/>
    <x v="0"/>
    <d v="2026-02-04T00:00:00"/>
    <s v="Off time"/>
    <s v="40 "/>
    <s v="Hola!%0AServicio del día 04-02%0A *Cliente:* COMERCIAL CANADA SPA */ Cont: * CGMU6523130*/ HR Entrega: *12:00* /Dirección: *BERNARDO O&quot;HIGGINS 158 COLINA"/>
    <s v="Enviar mensaje"/>
    <s v="106CGMU6523130"/>
    <s v="ENT-106"/>
    <s v="ENTREGA"/>
    <d v="2026-02-04T12:00:00"/>
    <s v="https://wa.me/56990025702?text=Hola!%0AServicio del día 04-02%0A *Cliente:* COMERCIAL CANADA SPA */ Cont: * CGMU6523130*/ HR Entrega: *12:00* /Dirección: *BERNARDO O&quot;HIGGINS 158 COLINA"/>
  </r>
  <r>
    <n v="107"/>
    <n v="14"/>
    <x v="0"/>
    <s v="IMPO"/>
    <x v="78"/>
    <x v="104"/>
    <x v="0"/>
    <n v="5000"/>
    <s v="FRAGUA"/>
    <x v="2"/>
    <x v="3"/>
    <s v="CIS"/>
    <x v="33"/>
    <n v="56953801607"/>
    <x v="33"/>
    <m/>
    <x v="1"/>
    <m/>
    <m/>
    <s v="ENTREGADO"/>
    <m/>
    <x v="82"/>
    <x v="0"/>
    <d v="2026-02-04T00:00:00"/>
    <s v="On time"/>
    <s v="40 "/>
    <s v="Hola!%0AServicio del día 04-02%0A *Cliente:* RENDIC S.A. */ Cont: * CMAU7741740*/ HR Entrega: *08:00* /Dirección: *PARCELA 109 A COQUIMBO"/>
    <s v="Enviar mensaje"/>
    <s v="107CMAU7741740"/>
    <s v="ENT-107"/>
    <s v="ENTREGA"/>
    <d v="2026-02-04T08:00:00"/>
    <s v="https://wa.me/56953801607?text=Hola!%0AServicio del día 04-02%0A *Cliente:* RENDIC S.A. */ Cont: * CMAU7741740*/ HR Entrega: *08:00* /Dirección: *PARCELA 109 A COQUIMBO"/>
  </r>
  <r>
    <n v="108"/>
    <n v="15"/>
    <x v="0"/>
    <s v="IMPO"/>
    <x v="79"/>
    <x v="105"/>
    <x v="3"/>
    <n v="25000"/>
    <s v="FRAGUA"/>
    <x v="2"/>
    <x v="3"/>
    <s v="CONTOPSA SAI"/>
    <x v="36"/>
    <n v="56965312953"/>
    <x v="36"/>
    <m/>
    <x v="29"/>
    <m/>
    <m/>
    <s v="ENTREGADO"/>
    <m/>
    <x v="19"/>
    <x v="0"/>
    <d v="2026-02-04T00:00:00"/>
    <s v="On time"/>
    <s v="40 "/>
    <s v="Hola!%0AServicio del día 04-02%0A *Cliente:* RENDIC S.A. */ Cont: * CXRU1501954*/ HR Entrega: *08:00* /Dirección: *AVDA EL VENSTIQUERO 1260,RENCA"/>
    <s v="Enviar mensaje"/>
    <s v="108CXRU1501954"/>
    <s v="ENT-108"/>
    <s v="ENTREGA"/>
    <d v="2026-02-04T08:00:00"/>
    <s v="https://wa.me/56965312953?text=Hola!%0AServicio del día 04-02%0A *Cliente:* RENDIC S.A. */ Cont: * CXRU1501954*/ HR Entrega: *08:00* /Dirección: *AVDA EL VENSTIQUERO 1260,RENCA"/>
  </r>
  <r>
    <n v="109"/>
    <n v="16"/>
    <x v="0"/>
    <s v="IMPO"/>
    <x v="80"/>
    <x v="106"/>
    <x v="3"/>
    <n v="26000"/>
    <s v="FRAGUA"/>
    <x v="2"/>
    <x v="3"/>
    <s v="CONTOPSA SAI"/>
    <x v="35"/>
    <n v="56935532735"/>
    <x v="35"/>
    <m/>
    <x v="29"/>
    <m/>
    <m/>
    <s v="ENTREGADO"/>
    <m/>
    <x v="83"/>
    <x v="0"/>
    <d v="2026-02-04T00:00:00"/>
    <s v="Off time"/>
    <s v="40 "/>
    <s v="Hola!%0AServicio del día 04-02%0A *Cliente:* RENDIC S.A. */ Cont: * OERU4082074*/ HR Entrega: *08:00* /Dirección: *AVDA EL VENSTIQUERO 1260,RENCA"/>
    <s v="Enviar mensaje"/>
    <s v="109OERU4082074"/>
    <s v="ENT-109"/>
    <s v="ENTREGA"/>
    <d v="2026-02-04T08:00:00"/>
    <s v="https://wa.me/56935532735?text=Hola!%0AServicio del día 04-02%0A *Cliente:* RENDIC S.A. */ Cont: * OERU4082074*/ HR Entrega: *08:00* /Dirección: *AVDA EL VENSTIQUERO 1260,RENCA"/>
  </r>
  <r>
    <n v="110"/>
    <n v="17"/>
    <x v="0"/>
    <s v="IMPO"/>
    <x v="1"/>
    <x v="107"/>
    <x v="0"/>
    <n v="13000"/>
    <s v="FRAGUA"/>
    <x v="2"/>
    <x v="7"/>
    <s v="MEDLOG VALP"/>
    <x v="11"/>
    <n v="56999048849"/>
    <x v="11"/>
    <m/>
    <x v="2"/>
    <m/>
    <m/>
    <s v="ENTREGADO"/>
    <m/>
    <x v="84"/>
    <x v="0"/>
    <d v="2026-02-04T00:00:00"/>
    <s v="On time"/>
    <s v="40 "/>
    <s v="Hola!%0AServicio del día 04-02%0A *Cliente:* RENDIC S.A. */ Cont: * MSDU5217787*/ HR Entrega: *09:00* /Dirección: *Avenida Miraflores 9700-Bodega 4C, PUDAHUEL"/>
    <s v="Enviar mensaje"/>
    <s v="110MSDU5217787"/>
    <s v="ENT-110"/>
    <s v="ENTREGA"/>
    <d v="2026-02-04T09:00:00"/>
    <s v="https://wa.me/56999048849?text=Hola!%0AServicio del día 04-02%0A *Cliente:* RENDIC S.A. */ Cont: * MSDU5217787*/ HR Entrega: *09:00* /Dirección: *Avenida Miraflores 9700-Bodega 4C, PUDAHUEL"/>
  </r>
  <r>
    <n v="111"/>
    <n v="18"/>
    <x v="0"/>
    <s v="IMPO"/>
    <x v="81"/>
    <x v="108"/>
    <x v="0"/>
    <n v="9000"/>
    <s v="FRAGUA"/>
    <x v="2"/>
    <x v="4"/>
    <s v="MEDLOG VALP"/>
    <x v="17"/>
    <n v="56961282379"/>
    <x v="17"/>
    <m/>
    <x v="2"/>
    <m/>
    <m/>
    <s v="ENTREGADO"/>
    <m/>
    <x v="57"/>
    <x v="0"/>
    <d v="2026-02-04T00:00:00"/>
    <s v="On time"/>
    <s v="40 "/>
    <s v="Hola!%0AServicio del día 04-02%0A *Cliente:* RENDIC S.A. */ Cont: * MSBU7345840*/ HR Entrega: *14:00* /Dirección: *Avenida Miraflores 9700-Bodega 4C, PUDAHUEL"/>
    <s v="Enviar mensaje"/>
    <s v="111MSBU7345840"/>
    <s v="ENT-111"/>
    <s v="ENTREGA"/>
    <d v="2026-02-04T14:00:00"/>
    <s v="https://wa.me/56961282379?text=Hola!%0AServicio del día 04-02%0A *Cliente:* RENDIC S.A. */ Cont: * MSBU7345840*/ HR Entrega: *14:00* /Dirección: *Avenida Miraflores 9700-Bodega 4C, PUDAHUEL"/>
  </r>
  <r>
    <n v="112"/>
    <n v="19"/>
    <x v="0"/>
    <s v="IMPO"/>
    <x v="82"/>
    <x v="109"/>
    <x v="3"/>
    <n v="20000"/>
    <d v="1899-12-30T08:00:00"/>
    <x v="2"/>
    <x v="14"/>
    <s v="-"/>
    <x v="34"/>
    <n v="56940144795"/>
    <x v="34"/>
    <m/>
    <x v="42"/>
    <m/>
    <m/>
    <s v="ENTREGADO"/>
    <m/>
    <x v="85"/>
    <x v="0"/>
    <d v="2026-02-04T00:00:00"/>
    <s v="On time"/>
    <s v="40 "/>
    <s v="Hola!%0AServicio del día 04-02%0A *Cliente:* RENDIC S.A. */ Cont: * ONEU9154580*/ HR Entrega: *DIRECTO* /Dirección: *CD LO AGUIRRE "/>
    <s v="Enviar mensaje"/>
    <s v="112ONEU9154580"/>
    <s v="ENT-112"/>
    <s v="ENTREGA"/>
    <e v="#VALUE!"/>
    <s v="https://wa.me/56940144795?text=Hola!%0AServicio del día 04-02%0A *Cliente:* RENDIC S.A. */ Cont: * ONEU9154580*/ HR Entrega: *DIRECTO* /Dirección: *CD LO AGUIRRE "/>
  </r>
  <r>
    <n v="113"/>
    <n v="20"/>
    <x v="30"/>
    <s v="IMPO"/>
    <x v="69"/>
    <x v="88"/>
    <x v="0"/>
    <n v="23000"/>
    <s v="03/02 - 10:04"/>
    <x v="2"/>
    <x v="1"/>
    <s v="CIS"/>
    <x v="4"/>
    <n v="56984880436"/>
    <x v="4"/>
    <m/>
    <x v="37"/>
    <m/>
    <m/>
    <s v="ENTREGADO"/>
    <m/>
    <x v="86"/>
    <x v="0"/>
    <d v="2026-02-04T00:00:00"/>
    <s v="On time"/>
    <s v="40 "/>
    <s v="Hola!%0AServicio del día 04-02%0A *Cliente:* A R G TRAILERS SPA */ Cont: * TCNU3850894*/ HR Entrega: *08:30* /Dirección: *GOREN - LA PRIMAVERA  361;  LAMPA"/>
    <s v="Enviar mensaje"/>
    <s v="113TCNU3850894"/>
    <s v="ENT-113"/>
    <s v="ENTREGA"/>
    <d v="2026-02-04T08:30:00"/>
    <s v="https://wa.me/56984880436?text=Hola!%0AServicio del día 04-02%0A *Cliente:* A R G TRAILERS SPA */ Cont: * TCNU3850894*/ HR Entrega: *08:30* /Dirección: *GOREN - LA PRIMAVERA  361;  LAMPA"/>
  </r>
  <r>
    <n v="114"/>
    <n v="21"/>
    <x v="30"/>
    <s v="IMPO"/>
    <x v="69"/>
    <x v="110"/>
    <x v="0"/>
    <n v="16000"/>
    <s v="03/02 - 13:37"/>
    <x v="2"/>
    <x v="1"/>
    <s v="CIS"/>
    <x v="21"/>
    <n v="56956654384"/>
    <x v="21"/>
    <m/>
    <x v="37"/>
    <m/>
    <m/>
    <s v="ENTREGADO"/>
    <m/>
    <x v="87"/>
    <x v="0"/>
    <d v="2026-02-04T00:00:00"/>
    <s v="On time"/>
    <s v="40 "/>
    <s v="Hola!%0AServicio del día 04-02%0A *Cliente:* A R G TRAILERS SPA */ Cont: * TIIU6306374*/ HR Entrega: *08:30* /Dirección: *GOREN - LA PRIMAVERA  361;  LAMPA"/>
    <s v="Enviar mensaje"/>
    <s v="114TIIU6306374"/>
    <s v="ENT-114"/>
    <s v="ENTREGA"/>
    <d v="2026-02-04T08:30:00"/>
    <s v="https://wa.me/56956654384?text=Hola!%0AServicio del día 04-02%0A *Cliente:* A R G TRAILERS SPA */ Cont: * TIIU6306374*/ HR Entrega: *08:30* /Dirección: *GOREN - LA PRIMAVERA  361;  LAMPA"/>
  </r>
  <r>
    <n v="115"/>
    <n v="22"/>
    <x v="30"/>
    <s v="IMPO"/>
    <x v="69"/>
    <x v="111"/>
    <x v="0"/>
    <n v="25000"/>
    <s v="03/02 - 20:22"/>
    <x v="2"/>
    <x v="1"/>
    <s v="CIS"/>
    <x v="23"/>
    <n v="56931745801"/>
    <x v="9"/>
    <m/>
    <x v="37"/>
    <m/>
    <m/>
    <s v="ENTREGADO"/>
    <m/>
    <x v="88"/>
    <x v="0"/>
    <d v="2026-02-04T00:00:00"/>
    <s v="On time"/>
    <s v="40 "/>
    <s v="Hola!%0AServicio del día 04-02%0A *Cliente:* A R G TRAILERS SPA */ Cont: * APHU7235894*/ HR Entrega: *08:30* /Dirección: *GOREN - LA PRIMAVERA  361;  LAMPA"/>
    <s v="Enviar mensaje"/>
    <s v="115APHU7235894"/>
    <s v="ENT-115"/>
    <s v="ENTREGA"/>
    <d v="2026-02-04T08:30:00"/>
    <s v="https://wa.me/56931745801?text=Hola!%0AServicio del día 04-02%0A *Cliente:* A R G TRAILERS SPA */ Cont: * APHU7235894*/ HR Entrega: *08:30* /Dirección: *GOREN - LA PRIMAVERA  361;  LAMPA"/>
  </r>
  <r>
    <n v="116"/>
    <n v="23"/>
    <x v="25"/>
    <s v="IMPO"/>
    <x v="63"/>
    <x v="112"/>
    <x v="0"/>
    <n v="25000"/>
    <s v="FRAGUA"/>
    <x v="2"/>
    <x v="1"/>
    <s v="SAAM RENCA"/>
    <x v="16"/>
    <n v="56973887539"/>
    <x v="16"/>
    <m/>
    <x v="32"/>
    <m/>
    <m/>
    <s v="ENTREGADO"/>
    <m/>
    <x v="84"/>
    <x v="0"/>
    <d v="2026-02-04T00:00:00"/>
    <s v="On time"/>
    <s v="40 "/>
    <s v="Hola!%0AServicio del día 04-02%0A *Cliente:* BARCEL CHILE S.A. */ Cont: * FANU3645289*/ HR Entrega: *08:30* /Dirección: *AGUNSA - La montaña 1550, Quilicura (Ingreso por portería A) "/>
    <s v="Enviar mensaje"/>
    <s v="116FANU3645289"/>
    <s v="ENT-116"/>
    <s v="ENTREGA"/>
    <d v="2026-02-04T08:30:00"/>
    <s v="https://wa.me/56973887539?text=Hola!%0AServicio del día 04-02%0A *Cliente:* BARCEL CHILE S.A. */ Cont: * FANU3645289*/ HR Entrega: *08:30* /Dirección: *AGUNSA - La montaña 1550, Quilicura (Ingreso por portería A) "/>
  </r>
  <r>
    <n v="117"/>
    <n v="24"/>
    <x v="25"/>
    <s v="IMPO"/>
    <x v="63"/>
    <x v="113"/>
    <x v="0"/>
    <n v="25000"/>
    <s v="FRAGUA"/>
    <x v="2"/>
    <x v="10"/>
    <s v="SAAM RENCA"/>
    <x v="8"/>
    <n v="56945105039"/>
    <x v="49"/>
    <m/>
    <x v="32"/>
    <m/>
    <m/>
    <s v="ENTREGADO"/>
    <m/>
    <x v="89"/>
    <x v="0"/>
    <d v="2026-02-04T00:00:00"/>
    <s v="On time"/>
    <s v="40 "/>
    <s v="Hola!%0AServicio del día 04-02%0A *Cliente:* BARCEL CHILE S.A. */ Cont: * HAMU4520216*/ HR Entrega: *09:30* /Dirección: *AGUNSA - La montaña 1550, Quilicura (Ingreso por portería A) "/>
    <s v="Enviar mensaje"/>
    <s v="117HAMU4520216"/>
    <s v="ENT-117"/>
    <s v="ENTREGA"/>
    <d v="2026-02-04T09:30:00"/>
    <s v="https://wa.me/56945105039?text=Hola!%0AServicio del día 04-02%0A *Cliente:* BARCEL CHILE S.A. */ Cont: * HAMU4520216*/ HR Entrega: *09:30* /Dirección: *AGUNSA - La montaña 1550, Quilicura (Ingreso por portería A) "/>
  </r>
  <r>
    <n v="118"/>
    <n v="25"/>
    <x v="10"/>
    <s v="IMPO"/>
    <x v="83"/>
    <x v="114"/>
    <x v="1"/>
    <n v="23000"/>
    <s v="03/02 - 11:20"/>
    <x v="2"/>
    <x v="1"/>
    <s v="-"/>
    <x v="12"/>
    <n v="56967384794"/>
    <x v="12"/>
    <m/>
    <x v="12"/>
    <m/>
    <m/>
    <s v="ENTREGADO"/>
    <m/>
    <x v="90"/>
    <x v="0"/>
    <d v="2026-02-04T00:00:00"/>
    <s v="On time"/>
    <s v="20 "/>
    <s v="Hola!%0AServicio del día 04-02%0A *Cliente:* OXIQUIM S A */ Cont: * EGSU3249987*/ HR Entrega: *08:30* /Dirección: *CAÑAVERAL 901; QUILICURA "/>
    <s v="Enviar mensaje"/>
    <s v="118EGSU3249987"/>
    <s v="ENT-118"/>
    <s v="ENTREGA"/>
    <d v="2026-02-04T08:30:00"/>
    <s v="https://wa.me/56967384794?text=Hola!%0AServicio del día 04-02%0A *Cliente:* OXIQUIM S A */ Cont: * EGSU3249987*/ HR Entrega: *08:30* /Dirección: *CAÑAVERAL 901; QUILICURA "/>
  </r>
  <r>
    <n v="119"/>
    <n v="26"/>
    <x v="10"/>
    <s v="IMPO"/>
    <x v="61"/>
    <x v="115"/>
    <x v="5"/>
    <n v="28000"/>
    <s v="FRAGUA"/>
    <x v="2"/>
    <x v="10"/>
    <s v="MEDLOG SAI"/>
    <x v="20"/>
    <n v="56987557136"/>
    <x v="20"/>
    <m/>
    <x v="12"/>
    <m/>
    <m/>
    <s v="ENTREGADO"/>
    <m/>
    <x v="34"/>
    <x v="0"/>
    <d v="2026-02-04T00:00:00"/>
    <s v="On time"/>
    <s v="IMO"/>
    <s v="Hola!%0AServicio del día 04-02%0A *Cliente:* OXIQUIM S A */ Cont: * TCKU2149078*/ HR Entrega: *09:30* /Dirección: *CAÑAVERAL 901; QUILICURA "/>
    <s v="Enviar mensaje"/>
    <s v="119TCKU2149078"/>
    <s v="ENT-119"/>
    <s v="ENTREGA"/>
    <d v="2026-02-04T09:30:00"/>
    <s v="https://wa.me/56987557136?text=Hola!%0AServicio del día 04-02%0A *Cliente:* OXIQUIM S A */ Cont: * TCKU2149078*/ HR Entrega: *09:30* /Dirección: *CAÑAVERAL 901; QUILICURA "/>
  </r>
  <r>
    <n v="120"/>
    <n v="27"/>
    <x v="10"/>
    <s v="IMPO"/>
    <x v="84"/>
    <x v="116"/>
    <x v="5"/>
    <n v="22000"/>
    <d v="1899-12-30T00:08:00"/>
    <x v="2"/>
    <x v="12"/>
    <s v="-"/>
    <x v="48"/>
    <n v="56994354094"/>
    <x v="50"/>
    <m/>
    <x v="12"/>
    <m/>
    <m/>
    <s v="ENTREGADO"/>
    <m/>
    <x v="15"/>
    <x v="0"/>
    <d v="2026-02-04T00:00:00"/>
    <s v="On time"/>
    <s v="IMO"/>
    <s v="Hola!%0AServicio del día 04-02%0A *Cliente:* OXIQUIM S A */ Cont: * EGSU2277840*/ HR Entrega: *10:30* /Dirección: *CAÑAVERAL 901; QUILICURA "/>
    <s v="Enviar mensaje"/>
    <s v="120EGSU2277840"/>
    <s v="ENT-120"/>
    <s v="ENTREGA"/>
    <d v="2026-02-04T10:30:00"/>
    <s v="https://wa.me/56994354094?text=Hola!%0AServicio del día 04-02%0A *Cliente:* OXIQUIM S A */ Cont: * EGSU2277840*/ HR Entrega: *10:30* /Dirección: *CAÑAVERAL 901; QUILICURA "/>
  </r>
  <r>
    <n v="121"/>
    <n v="28"/>
    <x v="18"/>
    <s v="IMPO"/>
    <x v="85"/>
    <x v="117"/>
    <x v="0"/>
    <n v="20000"/>
    <s v="FRAGUA"/>
    <x v="2"/>
    <x v="7"/>
    <s v="CIS"/>
    <x v="5"/>
    <n v="56990025702"/>
    <x v="1"/>
    <m/>
    <x v="43"/>
    <m/>
    <m/>
    <s v="ENTREGADO"/>
    <m/>
    <x v="91"/>
    <x v="0"/>
    <d v="2026-02-04T00:00:00"/>
    <s v="Off time"/>
    <s v="40 "/>
    <s v="Hola!%0AServicio del día 04-02%0A *Cliente:* SOCIEDAD COMERCIAL MARBEN PETS LTDA */ Cont: * TRHU5006660*/ HR Entrega: *09:00* /Dirección: *FRAGUA - BOD.PRINCIPAL (Parte trasera)"/>
    <s v="Enviar mensaje"/>
    <s v="121TRHU5006660"/>
    <s v="ENT-121"/>
    <s v="ENTREGA"/>
    <d v="2026-02-04T09:00:00"/>
    <s v="https://wa.me/56990025702?text=Hola!%0AServicio del día 04-02%0A *Cliente:* SOCIEDAD COMERCIAL MARBEN PETS LTDA */ Cont: * TRHU5006660*/ HR Entrega: *09:00* /Dirección: *FRAGUA - BOD.PRINCIPAL (Parte trasera)"/>
  </r>
  <r>
    <n v="122"/>
    <n v="29"/>
    <x v="16"/>
    <s v="IMPO"/>
    <x v="86"/>
    <x v="118"/>
    <x v="0"/>
    <n v="15000"/>
    <s v="FRAGUA"/>
    <x v="2"/>
    <x v="7"/>
    <s v="MEDLOG STGO"/>
    <x v="18"/>
    <n v="56967394153"/>
    <x v="30"/>
    <m/>
    <x v="20"/>
    <m/>
    <m/>
    <s v="ENTREGADO"/>
    <m/>
    <x v="49"/>
    <x v="0"/>
    <d v="2026-02-04T00:00:00"/>
    <s v="On time"/>
    <s v="40 "/>
    <s v="Hola!%0AServicio del día 04-02%0A *Cliente:* IMPORTADORA Y COMERCIALIZADORA BZ SPA */ Cont: * TRHU7846480*/ HR Entrega: *09:00* /Dirección: *PuertoMadero 9710, Bodega X36. Pudahuel"/>
    <s v="Enviar mensaje"/>
    <s v="122TRHU7846480"/>
    <s v="ENT-122"/>
    <s v="ENTREGA"/>
    <d v="2026-02-04T09:00:00"/>
    <s v="https://wa.me/56967394153?text=Hola!%0AServicio del día 04-02%0A *Cliente:* IMPORTADORA Y COMERCIALIZADORA BZ SPA */ Cont: * TRHU7846480*/ HR Entrega: *09:00* /Dirección: *PuertoMadero 9710, Bodega X36. Pudahuel"/>
  </r>
  <r>
    <n v="123"/>
    <n v="30"/>
    <x v="16"/>
    <s v="IMPO"/>
    <x v="87"/>
    <x v="119"/>
    <x v="0"/>
    <n v="15000"/>
    <s v="FRAGUA"/>
    <x v="2"/>
    <x v="6"/>
    <s v="MEDLOG STGO"/>
    <x v="42"/>
    <n v="56948501048"/>
    <x v="42"/>
    <m/>
    <x v="20"/>
    <m/>
    <m/>
    <s v="ENTREGADO"/>
    <m/>
    <x v="92"/>
    <x v="0"/>
    <d v="2026-02-04T00:00:00"/>
    <s v="On time"/>
    <s v="40 "/>
    <s v="Hola!%0AServicio del día 04-02%0A *Cliente:* IMPORTADORA Y COMERCIALIZADORA BZ SPA */ Cont: * TGHU8155541*/ HR Entrega: *10:00* /Dirección: *PuertoMadero 9710, Bodega X36. Pudahuel"/>
    <s v="Enviar mensaje"/>
    <s v="123TGHU8155541"/>
    <s v="ENT-123"/>
    <s v="ENTREGA"/>
    <d v="2026-02-04T10:00:00"/>
    <s v="https://wa.me/56948501048?text=Hola!%0AServicio del día 04-02%0A *Cliente:* IMPORTADORA Y COMERCIALIZADORA BZ SPA */ Cont: * TGHU8155541*/ HR Entrega: *10:00* /Dirección: *PuertoMadero 9710, Bodega X36. Pudahuel"/>
  </r>
  <r>
    <n v="124"/>
    <n v="31"/>
    <x v="27"/>
    <s v="IMPO"/>
    <x v="66"/>
    <x v="120"/>
    <x v="0"/>
    <n v="20000"/>
    <s v="FRAGUA"/>
    <x v="2"/>
    <x v="7"/>
    <s v="CONTOPSA SAI"/>
    <x v="37"/>
    <n v="56950923536"/>
    <x v="18"/>
    <m/>
    <x v="34"/>
    <m/>
    <m/>
    <s v="ENTREGADO"/>
    <m/>
    <x v="93"/>
    <x v="0"/>
    <d v="2026-02-04T00:00:00"/>
    <s v="On time"/>
    <s v="40 "/>
    <s v="Hola!%0AServicio del día 04-02%0A *Cliente:* GRAYSON GROUP  */ Cont: * HLBU2479197*/ HR Entrega: *09:00* /Dirección: *Avda. Presidente Eduardo Frei Montalva 7050 bodega 5, Quilicura "/>
    <s v="Enviar mensaje"/>
    <s v="124HLBU2479197"/>
    <s v="ENT-124"/>
    <s v="ENTREGA"/>
    <d v="2026-02-04T09:00:00"/>
    <s v="https://wa.me/56950923536?text=Hola!%0AServicio del día 04-02%0A *Cliente:* GRAYSON GROUP  */ Cont: * HLBU2479197*/ HR Entrega: *09:00* /Dirección: *Avda. Presidente Eduardo Frei Montalva 7050 bodega 5, Quilicura "/>
  </r>
  <r>
    <n v="125"/>
    <n v="32"/>
    <x v="27"/>
    <s v="IMPO"/>
    <x v="66"/>
    <x v="121"/>
    <x v="0"/>
    <n v="20000"/>
    <s v="FRAGUA"/>
    <x v="2"/>
    <x v="4"/>
    <s v="CONTOPSA SAI"/>
    <x v="9"/>
    <s v=""/>
    <x v="51"/>
    <m/>
    <x v="34"/>
    <m/>
    <m/>
    <s v="PENDIENTE"/>
    <s v="FUERA DE HORARIO / REPROGRAMADO"/>
    <x v="9"/>
    <x v="0"/>
    <m/>
    <s v="Sin llegada"/>
    <s v="40 "/>
    <s v="Hola!%0AServicio del día 04-02%0A *Cliente:* GRAYSON GROUP  */ Cont: * UACU5654657*/ HR Entrega: *14:00* /Dirección: *Avda. Presidente Eduardo Frei Montalva 7050 bodega 5, Quilicura "/>
    <s v="Enviar mensaje"/>
    <s v="125UACU5654657"/>
    <s v="ENT-125"/>
    <s v="ENTREGA"/>
    <d v="2026-02-04T14:00:00"/>
    <s v="https://wa.me/?text=Hola!%0AServicio del día 04-02%0A *Cliente:* GRAYSON GROUP  */ Cont: * UACU5654657*/ HR Entrega: *14:00* /Dirección: *Avda. Presidente Eduardo Frei Montalva 7050 bodega 5, Quilicura "/>
  </r>
  <r>
    <n v="126"/>
    <n v="33"/>
    <x v="19"/>
    <s v="IMPO"/>
    <x v="88"/>
    <x v="122"/>
    <x v="0"/>
    <n v="16000"/>
    <s v="FRAGUA"/>
    <x v="2"/>
    <x v="6"/>
    <s v="AGUNSA SAI"/>
    <x v="7"/>
    <n v="56950981572"/>
    <x v="14"/>
    <m/>
    <x v="24"/>
    <m/>
    <m/>
    <s v="ENTREGADO"/>
    <m/>
    <x v="59"/>
    <x v="0"/>
    <d v="2026-02-04T00:00:00"/>
    <s v="On time"/>
    <s v="40 "/>
    <s v="Hola!%0AServicio del día 04-02%0A *Cliente:* LAMAIGNERE CHILE S.A. */ Cont: * TGBU9299428*/ HR Entrega: *10:00* /Dirección: *AV. MARTA OSSA RUIZ 601 (CAMINO CASAS VIEJAS); MAIPU "/>
    <s v="Enviar mensaje"/>
    <s v="126TGBU9299428"/>
    <s v="ENT-126"/>
    <s v="ENTREGA"/>
    <d v="2026-02-04T10:00:00"/>
    <s v="https://wa.me/56950981572?text=Hola!%0AServicio del día 04-02%0A *Cliente:* LAMAIGNERE CHILE S.A. */ Cont: * TGBU9299428*/ HR Entrega: *10:00* /Dirección: *AV. MARTA OSSA RUIZ 601 (CAMINO CASAS VIEJAS); MAIPU "/>
  </r>
  <r>
    <n v="127"/>
    <n v="34"/>
    <x v="19"/>
    <s v="IMPO"/>
    <x v="34"/>
    <x v="123"/>
    <x v="0"/>
    <n v="29000"/>
    <s v="FRAGUA"/>
    <x v="2"/>
    <x v="6"/>
    <s v="CIS"/>
    <x v="41"/>
    <n v="56967387744"/>
    <x v="41"/>
    <m/>
    <x v="24"/>
    <m/>
    <m/>
    <s v="ENTREGADO"/>
    <m/>
    <x v="94"/>
    <x v="0"/>
    <d v="2026-02-04T00:00:00"/>
    <s v="On time"/>
    <s v="40 "/>
    <s v="Hola!%0AServicio del día 04-02%0A *Cliente:* LAMAIGNERE CHILE S.A. */ Cont: * CMAU8578134*/ HR Entrega: *10:00* /Dirección: *AV. MARTA OSSA RUIZ 601 (CAMINO CASAS VIEJAS); MAIPU "/>
    <s v="Enviar mensaje"/>
    <s v="127CMAU8578134"/>
    <s v="ENT-127"/>
    <s v="ENTREGA"/>
    <d v="2026-02-04T10:00:00"/>
    <s v="https://wa.me/56967387744?text=Hola!%0AServicio del día 04-02%0A *Cliente:* LAMAIGNERE CHILE S.A. */ Cont: * CMAU8578134*/ HR Entrega: *10:00* /Dirección: *AV. MARTA OSSA RUIZ 601 (CAMINO CASAS VIEJAS); MAIPU "/>
  </r>
  <r>
    <n v="128"/>
    <n v="35"/>
    <x v="19"/>
    <s v="IMPO"/>
    <x v="89"/>
    <x v="124"/>
    <x v="0"/>
    <n v="29000"/>
    <s v="FRAGUA"/>
    <x v="2"/>
    <x v="4"/>
    <s v="CONTOPSA SAI"/>
    <x v="9"/>
    <s v=""/>
    <x v="51"/>
    <m/>
    <x v="24"/>
    <m/>
    <m/>
    <s v="PENDIENTE"/>
    <s v="FUERA DE HORARIO / REPROGRAMADO"/>
    <x v="9"/>
    <x v="0"/>
    <m/>
    <s v="Sin llegada"/>
    <s v="40 "/>
    <s v="Hola!%0AServicio del día 04-02%0A *Cliente:* LAMAIGNERE CHILE S.A. */ Cont: * CAIU4666954*/ HR Entrega: *14:00* /Dirección: *AV. MARTA OSSA RUIZ 601 (CAMINO CASAS VIEJAS); MAIPU "/>
    <s v="Enviar mensaje"/>
    <s v="128CAIU4666954"/>
    <s v="ENT-128"/>
    <s v="ENTREGA"/>
    <d v="2026-02-04T14:00:00"/>
    <s v="https://wa.me/?text=Hola!%0AServicio del día 04-02%0A *Cliente:* LAMAIGNERE CHILE S.A. */ Cont: * CAIU4666954*/ HR Entrega: *14:00* /Dirección: *AV. MARTA OSSA RUIZ 601 (CAMINO CASAS VIEJAS); MAIPU "/>
  </r>
  <r>
    <n v="129"/>
    <n v="36"/>
    <x v="19"/>
    <s v="IMPO"/>
    <x v="89"/>
    <x v="125"/>
    <x v="0"/>
    <n v="29000"/>
    <s v="FRAGUA"/>
    <x v="2"/>
    <x v="4"/>
    <s v="CONTOPSA SAI"/>
    <x v="16"/>
    <n v="56973887539"/>
    <x v="16"/>
    <m/>
    <x v="24"/>
    <m/>
    <m/>
    <s v="ENTREGADO"/>
    <m/>
    <x v="95"/>
    <x v="0"/>
    <d v="2026-02-04T00:00:00"/>
    <s v="Off time"/>
    <s v="40 "/>
    <s v="Hola!%0AServicio del día 04-02%0A *Cliente:* LAMAIGNERE CHILE S.A. */ Cont: * HAMU1290613*/ HR Entrega: *14:00* /Dirección: *AV. MARTA OSSA RUIZ 601 (CAMINO CASAS VIEJAS); MAIPU "/>
    <s v="Enviar mensaje"/>
    <s v="129HAMU1290613"/>
    <s v="ENT-129"/>
    <s v="ENTREGA"/>
    <d v="2026-02-04T14:00:00"/>
    <s v="https://wa.me/56973887539?text=Hola!%0AServicio del día 04-02%0A *Cliente:* LAMAIGNERE CHILE S.A. */ Cont: * HAMU1290613*/ HR Entrega: *14:00* /Dirección: *AV. MARTA OSSA RUIZ 601 (CAMINO CASAS VIEJAS); MAIPU "/>
  </r>
  <r>
    <n v="130"/>
    <n v="37"/>
    <x v="8"/>
    <s v="IMPO"/>
    <x v="90"/>
    <x v="126"/>
    <x v="0"/>
    <n v="10000"/>
    <s v="03/02 - 9:24"/>
    <x v="2"/>
    <x v="2"/>
    <s v="DYC STGO"/>
    <x v="39"/>
    <n v="56950103942"/>
    <x v="39"/>
    <m/>
    <x v="44"/>
    <m/>
    <m/>
    <s v="ENTREGADO"/>
    <m/>
    <x v="96"/>
    <x v="0"/>
    <d v="2026-02-04T00:00:00"/>
    <s v="Off time"/>
    <s v="40 "/>
    <s v="Hola!%0AServicio del día 04-02%0A *Cliente:* ALCA SPA */ Cont: * TCLU9594452*/ HR Entrega: *11:00* /Dirección: *LAS GARZAS 851 QUILICURA, CD FRIO ICOFRUT"/>
    <s v="Enviar mensaje"/>
    <s v="130TCLU9594452"/>
    <s v="ENT-130"/>
    <s v="ENTREGA"/>
    <d v="2026-02-04T11:00:00"/>
    <s v="https://wa.me/56950103942?text=Hola!%0AServicio del día 04-02%0A *Cliente:* ALCA SPA */ Cont: * TCLU9594452*/ HR Entrega: *11:00* /Dirección: *LAS GARZAS 851 QUILICURA, CD FRIO ICOFRUT"/>
  </r>
  <r>
    <n v="131"/>
    <n v="38"/>
    <x v="8"/>
    <s v="IMPO"/>
    <x v="91"/>
    <x v="127"/>
    <x v="3"/>
    <n v="26000"/>
    <s v="03/02 - 14:04"/>
    <x v="2"/>
    <x v="11"/>
    <s v="CONTOPSA SAI"/>
    <x v="28"/>
    <n v="56968463649"/>
    <x v="29"/>
    <m/>
    <x v="23"/>
    <m/>
    <m/>
    <s v="ENTREGADO"/>
    <m/>
    <x v="97"/>
    <x v="0"/>
    <d v="2026-02-04T00:00:00"/>
    <s v="Off time"/>
    <s v="40 "/>
    <s v="Hola!%0AServicio del día 04-02%0A *Cliente:* ALCA SPA */ Cont: * SZLU9399825*/ HR Entrega: *11:30* /Dirección: *Camino del Cerro 4868 Huechuraba"/>
    <s v="Enviar mensaje"/>
    <s v="131SZLU9399825"/>
    <s v="ENT-131"/>
    <s v="ENTREGA"/>
    <d v="2026-02-04T11:30:00"/>
    <s v="https://wa.me/56968463649?text=Hola!%0AServicio del día 04-02%0A *Cliente:* ALCA SPA */ Cont: * SZLU9399825*/ HR Entrega: *11:30* /Dirección: *Camino del Cerro 4868 Huechuraba"/>
  </r>
  <r>
    <n v="132"/>
    <n v="39"/>
    <x v="8"/>
    <s v="IMPO"/>
    <x v="92"/>
    <x v="128"/>
    <x v="3"/>
    <n v="28000"/>
    <s v="03/02 - 10:06"/>
    <x v="2"/>
    <x v="8"/>
    <s v="SITRANS VALP"/>
    <x v="46"/>
    <n v="56966631737"/>
    <x v="9"/>
    <m/>
    <x v="45"/>
    <m/>
    <m/>
    <s v="ENTREGADO"/>
    <m/>
    <x v="98"/>
    <x v="0"/>
    <d v="2026-02-04T00:00:00"/>
    <s v="Off time"/>
    <s v="40 "/>
    <s v="Hola!%0AServicio del día 04-02%0A *Cliente:* ALCA SPA */ Cont: * EGSU5097060*/ HR Entrega: *15:00* /Dirección: *Camino del Cerro 4768 Huechuraba"/>
    <s v="Enviar mensaje"/>
    <s v="132EGSU5097060"/>
    <s v="ENT-132"/>
    <s v="ENTREGA"/>
    <d v="2026-02-04T15:00:00"/>
    <s v="https://wa.me/56966631737?text=Hola!%0AServicio del día 04-02%0A *Cliente:* ALCA SPA */ Cont: * EGSU5097060*/ HR Entrega: *15:00* /Dirección: *Camino del Cerro 4768 Huechuraba"/>
  </r>
  <r>
    <n v="133"/>
    <n v="40"/>
    <x v="15"/>
    <s v="IMPO"/>
    <x v="93"/>
    <x v="129"/>
    <x v="0"/>
    <n v="10000"/>
    <s v="FRAGUA"/>
    <x v="2"/>
    <x v="5"/>
    <s v="SITRANS SAI"/>
    <x v="13"/>
    <n v="56944277110"/>
    <x v="13"/>
    <m/>
    <x v="19"/>
    <m/>
    <m/>
    <s v="ENTREGADO"/>
    <m/>
    <x v="75"/>
    <x v="0"/>
    <d v="2026-02-04T00:00:00"/>
    <s v="Off time"/>
    <s v="40 "/>
    <s v="Hola!%0AServicio del día 04-02%0A *Cliente:* IMPORTADORA MIDEA CARRIER CHILE LTDA */ Cont: * TCLU1851298*/ HR Entrega: *12:00* /Dirección: *BOD. MIEA AGURTO - PUERTO MADERO 9710, BOD. E13; PUDAHUEL "/>
    <s v="Enviar mensaje"/>
    <s v="133TCLU1851298"/>
    <s v="ENT-133"/>
    <s v="ENTREGA"/>
    <d v="2026-02-04T12:00:00"/>
    <s v="https://wa.me/56944277110?text=Hola!%0AServicio del día 04-02%0A *Cliente:* IMPORTADORA MIDEA CARRIER CHILE LTDA */ Cont: * TCLU1851298*/ HR Entrega: *12:00* /Dirección: *BOD. MIEA AGURTO - PUERTO MADERO 9710, BOD. E13; PUDAHUEL "/>
  </r>
  <r>
    <n v="134"/>
    <n v="41"/>
    <x v="15"/>
    <s v="IMPO"/>
    <x v="93"/>
    <x v="130"/>
    <x v="0"/>
    <n v="10000"/>
    <s v="FRAGUA"/>
    <x v="2"/>
    <x v="5"/>
    <s v="SITRANS SAI"/>
    <x v="19"/>
    <n v="56975045913"/>
    <x v="19"/>
    <m/>
    <x v="19"/>
    <m/>
    <m/>
    <s v="ENTREGADO"/>
    <m/>
    <x v="99"/>
    <x v="0"/>
    <d v="2026-02-04T00:00:00"/>
    <s v="Off time"/>
    <s v="40 "/>
    <s v="Hola!%0AServicio del día 04-02%0A *Cliente:* IMPORTADORA MIDEA CARRIER CHILE LTDA */ Cont: * TRHU8336686*/ HR Entrega: *12:00* /Dirección: *BOD. MIEA AGURTO - PUERTO MADERO 9710, BOD. E13; PUDAHUEL "/>
    <s v="Enviar mensaje"/>
    <s v="134TRHU8336686"/>
    <s v="ENT-134"/>
    <s v="ENTREGA"/>
    <d v="2026-02-04T12:00:00"/>
    <s v="https://wa.me/56975045913?text=Hola!%0AServicio del día 04-02%0A *Cliente:* IMPORTADORA MIDEA CARRIER CHILE LTDA */ Cont: * TRHU8336686*/ HR Entrega: *12:00* /Dirección: *BOD. MIEA AGURTO - PUERTO MADERO 9710, BOD. E13; PUDAHUEL "/>
  </r>
  <r>
    <n v="135"/>
    <n v="42"/>
    <x v="15"/>
    <s v="IMPO"/>
    <x v="93"/>
    <x v="131"/>
    <x v="0"/>
    <n v="6000"/>
    <s v="ALCATRANS"/>
    <x v="2"/>
    <x v="9"/>
    <s v="SITRANS SAI"/>
    <x v="7"/>
    <n v="56950981572"/>
    <x v="14"/>
    <m/>
    <x v="19"/>
    <m/>
    <m/>
    <s v="ENTREGADO"/>
    <m/>
    <x v="100"/>
    <x v="0"/>
    <d v="2026-02-04T00:00:00"/>
    <s v="Off time"/>
    <s v="40 "/>
    <s v="Hola!%0AServicio del día 04-02%0A *Cliente:* IMPORTADORA MIDEA CARRIER CHILE LTDA */ Cont: * DRYU6084531*/ HR Entrega: *13:00* /Dirección: *BOD. MIEA AGURTO - PUERTO MADERO 9710, BOD. E13; PUDAHUEL "/>
    <s v="Enviar mensaje"/>
    <s v="135DRYU6084531"/>
    <s v="ENT-135"/>
    <s v="ENTREGA"/>
    <d v="2026-02-04T13:00:00"/>
    <s v="https://wa.me/56950981572?text=Hola!%0AServicio del día 04-02%0A *Cliente:* IMPORTADORA MIDEA CARRIER CHILE LTDA */ Cont: * DRYU6084531*/ HR Entrega: *13:00* /Dirección: *BOD. MIEA AGURTO - PUERTO MADERO 9710, BOD. E13; PUDAHUEL "/>
  </r>
  <r>
    <n v="136"/>
    <n v="43"/>
    <x v="15"/>
    <s v="IMPO"/>
    <x v="94"/>
    <x v="132"/>
    <x v="0"/>
    <n v="10000"/>
    <s v="FRAGUA"/>
    <x v="2"/>
    <x v="9"/>
    <s v="SITRANS SAI"/>
    <x v="9"/>
    <s v=""/>
    <x v="51"/>
    <m/>
    <x v="19"/>
    <m/>
    <m/>
    <s v="PENDIENTE"/>
    <s v="FUERA DE HORARIO / REPROGRAMADO"/>
    <x v="9"/>
    <x v="0"/>
    <m/>
    <s v="Sin llegada"/>
    <s v="40 "/>
    <s v="Hola!%0AServicio del día 04-02%0A *Cliente:* IMPORTADORA MIDEA CARRIER CHILE LTDA */ Cont: * TGCU5305146*/ HR Entrega: *13:00* /Dirección: *BOD. MIEA AGURTO - PUERTO MADERO 9710, BOD. E13; PUDAHUEL "/>
    <s v="Enviar mensaje"/>
    <s v="136TGCU5305146"/>
    <s v="ENT-136"/>
    <s v="ENTREGA"/>
    <d v="2026-02-04T13:00:00"/>
    <s v="https://wa.me/?text=Hola!%0AServicio del día 04-02%0A *Cliente:* IMPORTADORA MIDEA CARRIER CHILE LTDA */ Cont: * TGCU5305146*/ HR Entrega: *13:00* /Dirección: *BOD. MIEA AGURTO - PUERTO MADERO 9710, BOD. E13; PUDAHUEL "/>
  </r>
  <r>
    <n v="137"/>
    <n v="44"/>
    <x v="15"/>
    <s v="IMPO"/>
    <x v="95"/>
    <x v="133"/>
    <x v="0"/>
    <n v="10000"/>
    <s v="FRAGUA"/>
    <x v="2"/>
    <x v="9"/>
    <s v="CIS"/>
    <x v="9"/>
    <s v=""/>
    <x v="51"/>
    <m/>
    <x v="19"/>
    <m/>
    <m/>
    <s v="PENDIENTE"/>
    <s v="FUERA DE HORARIO / REPROGRAMADO"/>
    <x v="9"/>
    <x v="0"/>
    <m/>
    <s v="Sin llegada"/>
    <s v="40 "/>
    <s v="Hola!%0AServicio del día 04-02%0A *Cliente:* IMPORTADORA MIDEA CARRIER CHILE LTDA */ Cont: * TLLU4930676*/ HR Entrega: *13:00* /Dirección: *BOD. MIEA AGURTO - PUERTO MADERO 9710, BOD. E13; PUDAHUEL "/>
    <s v="Enviar mensaje"/>
    <s v="137TLLU4930676"/>
    <s v="ENT-137"/>
    <s v="ENTREGA"/>
    <d v="2026-02-04T13:00:00"/>
    <s v="https://wa.me/?text=Hola!%0AServicio del día 04-02%0A *Cliente:* IMPORTADORA MIDEA CARRIER CHILE LTDA */ Cont: * TLLU4930676*/ HR Entrega: *13:00* /Dirección: *BOD. MIEA AGURTO - PUERTO MADERO 9710, BOD. E13; PUDAHUEL "/>
  </r>
  <r>
    <n v="138"/>
    <n v="45"/>
    <x v="7"/>
    <s v="IMPO"/>
    <x v="96"/>
    <x v="134"/>
    <x v="0"/>
    <n v="14000"/>
    <s v="FRAGUA"/>
    <x v="2"/>
    <x v="9"/>
    <s v="MEDLOG VALP"/>
    <x v="45"/>
    <n v="56989844861"/>
    <x v="45"/>
    <m/>
    <x v="9"/>
    <m/>
    <m/>
    <s v="ENTREGADO"/>
    <m/>
    <x v="101"/>
    <x v="0"/>
    <d v="2026-02-04T00:00:00"/>
    <s v="Off time"/>
    <s v="40 "/>
    <s v="Hola!%0AServicio del día 04-02%0A *Cliente:* BAYONA SPA */ Cont: * MSMU4474200*/ HR Entrega: *13:00* /Dirección: * BOULEVAR 1313 BODENOR FLEX CENTER ENEA, PUDAHUEL"/>
    <s v="Enviar mensaje"/>
    <s v="138MSMU4474200"/>
    <s v="ENT-138"/>
    <s v="ENTREGA"/>
    <d v="2026-02-04T13:00:00"/>
    <s v="https://wa.me/56989844861?text=Hola!%0AServicio del día 04-02%0A *Cliente:* BAYONA SPA */ Cont: * MSMU4474200*/ HR Entrega: *13:00* /Dirección: * BOULEVAR 1313 BODENOR FLEX CENTER ENEA, PUDAHUEL"/>
  </r>
  <r>
    <n v="139"/>
    <n v="46"/>
    <x v="32"/>
    <s v="IMPO"/>
    <x v="97"/>
    <x v="135"/>
    <x v="0"/>
    <n v="15000"/>
    <s v="FRAGUA"/>
    <x v="2"/>
    <x v="8"/>
    <s v="SAAM VALP"/>
    <x v="9"/>
    <s v=""/>
    <x v="51"/>
    <m/>
    <x v="46"/>
    <m/>
    <m/>
    <s v="PENDIENTE"/>
    <s v="FUERA DE HORARIO / REPROGRAMADO"/>
    <x v="9"/>
    <x v="0"/>
    <m/>
    <s v="Sin llegada"/>
    <s v="40 "/>
    <s v="Hola!%0AServicio del día 04-02%0A *Cliente:* EL CONTAINER SPA */ Cont: * HAMU1491639*/ HR Entrega: *15:00* /Dirección: *SAN IGNACIO 951, QUILICURA"/>
    <s v="Enviar mensaje"/>
    <s v="139HAMU1491639"/>
    <s v="ENT-139"/>
    <s v="ENTREGA"/>
    <d v="2026-02-04T15:00:00"/>
    <s v="https://wa.me/?text=Hola!%0AServicio del día 04-02%0A *Cliente:* EL CONTAINER SPA */ Cont: * HAMU1491639*/ HR Entrega: *15:00* /Dirección: *SAN IGNACIO 951, QUILICURA"/>
  </r>
  <r>
    <n v="140"/>
    <n v="47"/>
    <x v="33"/>
    <s v="IMPO"/>
    <x v="98"/>
    <x v="136"/>
    <x v="0"/>
    <n v="28000"/>
    <s v="FRAGUA"/>
    <x v="2"/>
    <x v="16"/>
    <s v="MEDLOG VALP"/>
    <x v="11"/>
    <n v="56999048849"/>
    <x v="11"/>
    <m/>
    <x v="47"/>
    <m/>
    <m/>
    <s v="ENTREGADO"/>
    <m/>
    <x v="102"/>
    <x v="0"/>
    <d v="2026-02-04T00:00:00"/>
    <s v="On time"/>
    <s v="40 "/>
    <s v="Hola!%0AServicio del día 04-02%0A *Cliente:* HAUSTEK S.A */ Cont: * MSDU7543376*/ HR Entrega: *17:30* /Dirección: *TUCAPEL 1545, LA PINTANA"/>
    <s v="Enviar mensaje"/>
    <s v="140MSDU7543376"/>
    <s v="ENT-140"/>
    <s v="ENTREGA"/>
    <d v="2026-02-04T17:30:00"/>
    <s v="https://wa.me/56999048849?text=Hola!%0AServicio del día 04-02%0A *Cliente:* HAUSTEK S.A */ Cont: * MSDU7543376*/ HR Entrega: *17:30* /Dirección: *TUCAPEL 1545, LA PINTANA"/>
  </r>
  <r>
    <n v="141"/>
    <n v="48"/>
    <x v="34"/>
    <s v="IMPO"/>
    <x v="99"/>
    <x v="137"/>
    <x v="0"/>
    <n v="14000"/>
    <s v="03/02 - 20:39"/>
    <x v="2"/>
    <x v="17"/>
    <s v="CIS"/>
    <x v="27"/>
    <n v="56985215946"/>
    <x v="28"/>
    <m/>
    <x v="48"/>
    <m/>
    <m/>
    <s v="ENTREGADO"/>
    <m/>
    <x v="103"/>
    <x v="0"/>
    <d v="2026-02-04T00:00:00"/>
    <s v="On time"/>
    <s v="40 "/>
    <s v="Hola!%0AServicio del día 04-02%0A *Cliente:* INVERSIONES SOSA BOBADILLA SPA */ Cont: * TXGU7492723*/ HR Entrega: *20:30* /Dirección: *AV LO ESPEJO 02124 bodega E1 - SAN BERNARDO "/>
    <s v="Enviar mensaje"/>
    <s v="141TXGU7492723"/>
    <s v="ENT-141"/>
    <s v="ENTREGA"/>
    <d v="2026-02-04T20:30:00"/>
    <s v="https://wa.me/56985215946?text=Hola!%0AServicio del día 04-02%0A *Cliente:* INVERSIONES SOSA BOBADILLA SPA */ Cont: * TXGU7492723*/ HR Entrega: *20:30* /Dirección: *AV LO ESPEJO 02124 bodega E1 - SAN BERNARDO "/>
  </r>
  <r>
    <n v="142"/>
    <n v="49"/>
    <x v="29"/>
    <s v="IMPO"/>
    <x v="100"/>
    <x v="138"/>
    <x v="3"/>
    <n v="25000"/>
    <d v="1899-12-30T09:00:00"/>
    <x v="2"/>
    <x v="14"/>
    <s v="-"/>
    <x v="30"/>
    <n v="56992164782"/>
    <x v="37"/>
    <m/>
    <x v="49"/>
    <m/>
    <m/>
    <s v="ENTREGADO"/>
    <m/>
    <x v="104"/>
    <x v="0"/>
    <d v="2026-02-04T00:00:00"/>
    <s v="On time"/>
    <s v="40 "/>
    <s v="Hola!%0AServicio del día 04-02%0A *Cliente:* COMERCIAL SEA GARDEN SPA */ Cont: * IKSU2526049*/ HR Entrega: *DIRECTO* /Dirección: *Pedro Jorquera 575, Pudahuel"/>
    <s v="Enviar mensaje"/>
    <s v="142IKSU2526049"/>
    <s v="ENT-142"/>
    <s v="ENTREGA"/>
    <e v="#VALUE!"/>
    <s v="https://wa.me/56992164782?text=Hola!%0AServicio del día 04-02%0A *Cliente:* COMERCIAL SEA GARDEN SPA */ Cont: * IKSU2526049*/ HR Entrega: *DIRECTO* /Dirección: *Pedro Jorquera 575, Pudahuel"/>
  </r>
  <r>
    <n v="143"/>
    <n v="50"/>
    <x v="35"/>
    <s v="IMPO"/>
    <x v="101"/>
    <x v="139"/>
    <x v="6"/>
    <s v="-"/>
    <s v="FRAGUA"/>
    <x v="2"/>
    <x v="9"/>
    <s v="-"/>
    <x v="9"/>
    <s v=""/>
    <x v="51"/>
    <m/>
    <x v="50"/>
    <s v="FTAU1445259"/>
    <m/>
    <s v="PENDIENTE"/>
    <m/>
    <x v="9"/>
    <x v="0"/>
    <m/>
    <s v="Sin llegada"/>
    <s v="LCL"/>
    <s v="Hola!%0AServicio del día 04-02%0A *Cliente:* YANY CABACH */ Cont: * RAMPLA*/ HR Entrega: *13:00* /Dirección: *CAMINO INTERNACIONAL 5250, BOD. C13 - C14, VIÑA DEL MAR"/>
    <s v="Enviar mensaje"/>
    <s v="143RAMPLA"/>
    <s v="ENT-143"/>
    <s v="ENTREGA"/>
    <d v="2026-02-04T13:00:00"/>
    <s v="https://wa.me/?text=Hola!%0AServicio del día 04-02%0A *Cliente:* YANY CABACH */ Cont: * RAMPLA*/ HR Entrega: *13:00* /Dirección: *CAMINO INTERNACIONAL 5250, BOD. C13 - C14, VIÑA DEL MAR"/>
  </r>
  <r>
    <n v="144"/>
    <n v="1"/>
    <x v="0"/>
    <s v="IMPO"/>
    <x v="1"/>
    <x v="140"/>
    <x v="0"/>
    <n v="13000"/>
    <s v="FRAGUA"/>
    <x v="3"/>
    <x v="0"/>
    <s v="MEDLOG VALP"/>
    <x v="20"/>
    <n v="56987557136"/>
    <x v="20"/>
    <m/>
    <x v="2"/>
    <m/>
    <m/>
    <s v="ENTREGADO"/>
    <m/>
    <x v="105"/>
    <x v="0"/>
    <d v="2026-02-05T00:00:00"/>
    <s v="On time"/>
    <s v="40 "/>
    <s v="Hola!%0AServicio del día 05-02%0A *Cliente:* RENDIC S.A. */ Cont: * MSDU8932623*/ HR Entrega: *07:00* /Dirección: *Avenida Miraflores 9700-Bodega 4C, PUDAHUEL"/>
    <s v="Enviar mensaje"/>
    <s v="144MSDU8932623"/>
    <s v="ENT-144"/>
    <s v="ENTREGA"/>
    <d v="2026-02-05T07:00:00"/>
    <s v="https://wa.me/56987557136?text=Hola!%0AServicio del día 05-02%0A *Cliente:* RENDIC S.A. */ Cont: * MSDU8932623*/ HR Entrega: *07:00* /Dirección: *Avenida Miraflores 9700-Bodega 4C, PUDAHUEL"/>
  </r>
  <r>
    <n v="145"/>
    <n v="2"/>
    <x v="0"/>
    <s v="IMPO"/>
    <x v="1"/>
    <x v="141"/>
    <x v="0"/>
    <n v="13000"/>
    <s v="FRAGUA"/>
    <x v="3"/>
    <x v="0"/>
    <s v="MEDLOG VALP"/>
    <x v="2"/>
    <n v="56971084915"/>
    <x v="2"/>
    <m/>
    <x v="2"/>
    <m/>
    <m/>
    <s v="ENTREGADO"/>
    <m/>
    <x v="106"/>
    <x v="0"/>
    <d v="2026-02-05T00:00:00"/>
    <s v="On time"/>
    <s v="40 "/>
    <s v="Hola!%0AServicio del día 05-02%0A *Cliente:* RENDIC S.A. */ Cont: * TIIU4547135*/ HR Entrega: *07:00* /Dirección: *Avenida Miraflores 9700-Bodega 4C, PUDAHUEL"/>
    <s v="Enviar mensaje"/>
    <s v="145TIIU4547135"/>
    <s v="ENT-145"/>
    <s v="ENTREGA"/>
    <d v="2026-02-05T07:00:00"/>
    <s v="https://wa.me/56971084915?text=Hola!%0AServicio del día 05-02%0A *Cliente:* RENDIC S.A. */ Cont: * TIIU4547135*/ HR Entrega: *07:00* /Dirección: *Avenida Miraflores 9700-Bodega 4C, PUDAHUEL"/>
  </r>
  <r>
    <n v="146"/>
    <n v="3"/>
    <x v="0"/>
    <s v="IMPO"/>
    <x v="44"/>
    <x v="52"/>
    <x v="1"/>
    <n v="24000"/>
    <s v="FRAGUA"/>
    <x v="3"/>
    <x v="2"/>
    <s v="CONTOPSA SAI"/>
    <x v="15"/>
    <n v="56957438415"/>
    <x v="46"/>
    <m/>
    <x v="2"/>
    <s v="RAMPLA CORTA"/>
    <m/>
    <s v="ENTREGADO"/>
    <m/>
    <x v="107"/>
    <x v="0"/>
    <d v="2026-02-05T00:00:00"/>
    <s v="On time"/>
    <s v="20 "/>
    <s v="Hola!%0AServicio del día 05-02%0A *Cliente:* RENDIC S.A. */ Cont: * CAAU2353979*/ HR Entrega: *11:00* /Dirección: *Avenida Miraflores 9700-Bodega 4C, PUDAHUEL"/>
    <s v="Enviar mensaje"/>
    <s v="146CAAU2353979"/>
    <s v="ENT-146"/>
    <s v="ENTREGA"/>
    <d v="2026-02-05T11:00:00"/>
    <s v="https://wa.me/56957438415?text=Hola!%0AServicio del día 05-02%0A *Cliente:* RENDIC S.A. */ Cont: * CAAU2353979*/ HR Entrega: *11:00* /Dirección: *Avenida Miraflores 9700-Bodega 4C, PUDAHUEL"/>
  </r>
  <r>
    <n v="147"/>
    <n v="4"/>
    <x v="36"/>
    <s v="IMPO"/>
    <x v="102"/>
    <x v="142"/>
    <x v="0"/>
    <n v="26000"/>
    <s v="03/02 - 16:21"/>
    <x v="3"/>
    <x v="3"/>
    <s v="SITRANS SAI"/>
    <x v="30"/>
    <n v="56992164782"/>
    <x v="37"/>
    <m/>
    <x v="51"/>
    <m/>
    <m/>
    <s v="ENTREGADO"/>
    <m/>
    <x v="11"/>
    <x v="0"/>
    <d v="2026-02-05T00:00:00"/>
    <s v="On time"/>
    <s v="40 "/>
    <s v="Hola!%0AServicio del día 05-02%0A *Cliente:* COMERCIALIZADORA RGS */ Cont: * WHSU8088925*/ HR Entrega: *08:00* /Dirección: *ARGENTINA 1696; SAN RAMON"/>
    <s v="Enviar mensaje"/>
    <s v="147WHSU8088925"/>
    <s v="ENT-147"/>
    <s v="ENTREGA"/>
    <d v="2026-02-05T08:00:00"/>
    <s v="https://wa.me/56992164782?text=Hola!%0AServicio del día 05-02%0A *Cliente:* COMERCIALIZADORA RGS */ Cont: * WHSU8088925*/ HR Entrega: *08:00* /Dirección: *ARGENTINA 1696; SAN RAMON"/>
  </r>
  <r>
    <n v="148"/>
    <n v="5"/>
    <x v="31"/>
    <s v="IMPO"/>
    <x v="103"/>
    <x v="143"/>
    <x v="0"/>
    <n v="12000"/>
    <s v="FRAGUA"/>
    <x v="3"/>
    <x v="3"/>
    <s v="SITRANS VALP"/>
    <x v="19"/>
    <n v="56975045913"/>
    <x v="19"/>
    <m/>
    <x v="41"/>
    <m/>
    <m/>
    <s v="ENTREGADO"/>
    <m/>
    <x v="88"/>
    <x v="0"/>
    <d v="2026-02-05T00:00:00"/>
    <s v="On time"/>
    <s v="40 "/>
    <s v="Hola!%0AServicio del día 05-02%0A *Cliente:* TECNIKA S A */ Cont: * HAMU4352914*/ HR Entrega: *08:00* /Dirección: *Los Olivos 1270, Pudahuel"/>
    <s v="Enviar mensaje"/>
    <s v="148HAMU4352914"/>
    <s v="ENT-148"/>
    <s v="ENTREGA"/>
    <d v="2026-02-05T08:00:00"/>
    <s v="https://wa.me/56975045913?text=Hola!%0AServicio del día 05-02%0A *Cliente:* TECNIKA S A */ Cont: * HAMU4352914*/ HR Entrega: *08:00* /Dirección: *Los Olivos 1270, Pudahuel"/>
  </r>
  <r>
    <n v="149"/>
    <n v="6"/>
    <x v="31"/>
    <s v="IMPO"/>
    <x v="104"/>
    <x v="144"/>
    <x v="1"/>
    <n v="5000"/>
    <s v="FRAGUA"/>
    <x v="3"/>
    <x v="10"/>
    <s v="SITRANS SAI"/>
    <x v="44"/>
    <n v="56976511010"/>
    <x v="44"/>
    <m/>
    <x v="41"/>
    <s v="RAMPLA CORTA"/>
    <m/>
    <s v="ENTREGADO"/>
    <m/>
    <x v="108"/>
    <x v="0"/>
    <d v="2026-02-05T00:00:00"/>
    <s v="On time"/>
    <s v="20 "/>
    <s v="Hola!%0AServicio del día 05-02%0A *Cliente:* TECNIKA S A */ Cont: * FCIU5680235*/ HR Entrega: *09:30* /Dirección: *Los Olivos 1270, Pudahuel"/>
    <s v="Enviar mensaje"/>
    <s v="149FCIU5680235"/>
    <s v="ENT-149"/>
    <s v="ENTREGA"/>
    <d v="2026-02-05T09:30:00"/>
    <s v="https://wa.me/56976511010?text=Hola!%0AServicio del día 05-02%0A *Cliente:* TECNIKA S A */ Cont: * FCIU5680235*/ HR Entrega: *09:30* /Dirección: *Los Olivos 1270, Pudahuel"/>
  </r>
  <r>
    <n v="150"/>
    <n v="7"/>
    <x v="24"/>
    <s v="IMPO"/>
    <x v="51"/>
    <x v="145"/>
    <x v="0"/>
    <n v="30000"/>
    <s v="ALCATRANS"/>
    <x v="3"/>
    <x v="6"/>
    <s v="-"/>
    <x v="12"/>
    <n v="56967384794"/>
    <x v="12"/>
    <m/>
    <x v="10"/>
    <m/>
    <m/>
    <s v="ENTREGADO"/>
    <m/>
    <x v="37"/>
    <x v="0"/>
    <d v="2026-02-05T00:00:00"/>
    <s v="On time"/>
    <s v="40 "/>
    <s v="Hola!%0AServicio del día 05-02%0A *Cliente:* COMERCIAL CANADA SPA */ Cont: * CGMU9390160*/ HR Entrega: *10:00* /Dirección: *BERNARDO O&quot;HIGGINS 158 COLINA"/>
    <s v="Enviar mensaje"/>
    <s v="150CGMU9390160"/>
    <s v="ENT-150"/>
    <s v="ENTREGA"/>
    <d v="2026-02-05T10:00:00"/>
    <s v="https://wa.me/56967384794?text=Hola!%0AServicio del día 05-02%0A *Cliente:* COMERCIAL CANADA SPA */ Cont: * CGMU9390160*/ HR Entrega: *10:00* /Dirección: *BERNARDO O&quot;HIGGINS 158 COLINA"/>
  </r>
  <r>
    <n v="151"/>
    <n v="8"/>
    <x v="24"/>
    <s v="IMPO"/>
    <x v="51"/>
    <x v="146"/>
    <x v="0"/>
    <n v="30000"/>
    <s v="FRAGUA"/>
    <x v="3"/>
    <x v="3"/>
    <s v="CIS"/>
    <x v="45"/>
    <n v="56989844861"/>
    <x v="45"/>
    <m/>
    <x v="10"/>
    <m/>
    <m/>
    <s v="ENTREGADO"/>
    <m/>
    <x v="55"/>
    <x v="0"/>
    <d v="2026-02-05T00:00:00"/>
    <s v="On time"/>
    <s v="40 "/>
    <s v="Hola!%0AServicio del día 05-02%0A *Cliente:* COMERCIAL CANADA SPA */ Cont: * TRIU8767455*/ HR Entrega: *08:00* /Dirección: *BERNARDO O&quot;HIGGINS 158 COLINA"/>
    <s v="Enviar mensaje"/>
    <s v="151TRIU8767455"/>
    <s v="ENT-151"/>
    <s v="ENTREGA"/>
    <d v="2026-02-05T08:00:00"/>
    <s v="https://wa.me/56989844861?text=Hola!%0AServicio del día 05-02%0A *Cliente:* COMERCIAL CANADA SPA */ Cont: * TRIU8767455*/ HR Entrega: *08:00* /Dirección: *BERNARDO O&quot;HIGGINS 158 COLINA"/>
  </r>
  <r>
    <n v="152"/>
    <n v="9"/>
    <x v="7"/>
    <s v="IMPO"/>
    <x v="105"/>
    <x v="147"/>
    <x v="1"/>
    <n v="5000"/>
    <s v="FRAGUA"/>
    <x v="3"/>
    <x v="3"/>
    <s v="MEDLOG SAI"/>
    <x v="10"/>
    <n v="56993389870"/>
    <x v="10"/>
    <m/>
    <x v="9"/>
    <s v="4 DESCARGADORES"/>
    <m/>
    <s v="ENTREGADO"/>
    <m/>
    <x v="14"/>
    <x v="0"/>
    <d v="2026-02-05T00:00:00"/>
    <s v="On time"/>
    <s v="20 "/>
    <s v="Hola!%0AServicio del día 05-02%0A *Cliente:* BAYONA SPA */ Cont: * MSMU1394055*/ HR Entrega: *08:00* /Dirección: * BOULEVAR 1313 BODENOR FLEX CENTER ENEA, PUDAHUEL"/>
    <s v="Enviar mensaje"/>
    <s v="152MSMU1394055"/>
    <s v="ENT-152"/>
    <s v="ENTREGA"/>
    <d v="2026-02-05T08:00:00"/>
    <s v="https://wa.me/56993389870?text=Hola!%0AServicio del día 05-02%0A *Cliente:* BAYONA SPA */ Cont: * MSMU1394055*/ HR Entrega: *08:00* /Dirección: * BOULEVAR 1313 BODENOR FLEX CENTER ENEA, PUDAHUEL"/>
  </r>
  <r>
    <n v="153"/>
    <n v="10"/>
    <x v="7"/>
    <s v="IMPO"/>
    <x v="106"/>
    <x v="148"/>
    <x v="7"/>
    <n v="5000"/>
    <s v="FRAGUA"/>
    <x v="3"/>
    <x v="2"/>
    <s v="MEDLOG SAI"/>
    <x v="26"/>
    <n v="56967398822"/>
    <x v="27"/>
    <m/>
    <x v="9"/>
    <s v="4 DESCARGADORES"/>
    <m/>
    <s v="ENTREGADO"/>
    <m/>
    <x v="109"/>
    <x v="0"/>
    <d v="2026-02-05T00:00:00"/>
    <s v="On time"/>
    <s v="40 "/>
    <s v="Hola!%0AServicio del día 05-02%0A *Cliente:* BAYONA SPA */ Cont: * MSDU6126341*/ HR Entrega: *11:00* /Dirección: * BOULEVAR 1313 BODENOR FLEX CENTER ENEA, PUDAHUEL"/>
    <s v="Enviar mensaje"/>
    <s v="153MSDU6126341"/>
    <s v="ENT-153"/>
    <s v="ENTREGA"/>
    <d v="2026-02-05T11:00:00"/>
    <s v="https://wa.me/56967398822?text=Hola!%0AServicio del día 05-02%0A *Cliente:* BAYONA SPA */ Cont: * MSDU6126341*/ HR Entrega: *11:00* /Dirección: * BOULEVAR 1313 BODENOR FLEX CENTER ENEA, PUDAHUEL"/>
  </r>
  <r>
    <n v="154"/>
    <n v="11"/>
    <x v="2"/>
    <s v="IMPO"/>
    <x v="72"/>
    <x v="149"/>
    <x v="0"/>
    <n v="14000"/>
    <s v="FRAGUA"/>
    <x v="3"/>
    <x v="3"/>
    <s v="DYC SAI"/>
    <x v="40"/>
    <n v="56967386251"/>
    <x v="40"/>
    <m/>
    <x v="4"/>
    <m/>
    <m/>
    <s v="ENTREGADO"/>
    <m/>
    <x v="60"/>
    <x v="0"/>
    <d v="2026-02-05T00:00:00"/>
    <s v="On time"/>
    <s v="40 "/>
    <s v="Hola!%0AServicio del día 05-02%0A *Cliente:* SUPERMERCADO DEL NEUMATICO LTDA */ Cont: * OOCU9605760*/ HR Entrega: *08:00* /Dirección: *VELASQUEZ"/>
    <s v="Enviar mensaje"/>
    <s v="154OOCU9605760"/>
    <s v="ENT-154"/>
    <s v="ENTREGA"/>
    <d v="2026-02-05T08:00:00"/>
    <s v="https://wa.me/56967386251?text=Hola!%0AServicio del día 05-02%0A *Cliente:* SUPERMERCADO DEL NEUMATICO LTDA */ Cont: * OOCU9605760*/ HR Entrega: *08:00* /Dirección: *VELASQUEZ"/>
  </r>
  <r>
    <n v="155"/>
    <n v="12"/>
    <x v="2"/>
    <s v="IMPO"/>
    <x v="107"/>
    <x v="150"/>
    <x v="0"/>
    <n v="15000"/>
    <s v="FRAGUA"/>
    <x v="3"/>
    <x v="11"/>
    <s v="SITRANS SAI"/>
    <x v="4"/>
    <n v="56984880436"/>
    <x v="4"/>
    <m/>
    <x v="4"/>
    <m/>
    <m/>
    <s v="ENTREGADO"/>
    <m/>
    <x v="110"/>
    <x v="0"/>
    <d v="2026-02-05T00:00:00"/>
    <s v="On time"/>
    <s v="40 "/>
    <s v="Hola!%0AServicio del día 05-02%0A *Cliente:* SUPERMERCADO DEL NEUMATICO LTDA */ Cont: * UETU5715170*/ HR Entrega: *11:30* /Dirección: *VELASQUEZ"/>
    <s v="Enviar mensaje"/>
    <s v="155UETU5715170"/>
    <s v="ENT-155"/>
    <s v="ENTREGA"/>
    <d v="2026-02-05T11:30:00"/>
    <s v="https://wa.me/56984880436?text=Hola!%0AServicio del día 05-02%0A *Cliente:* SUPERMERCADO DEL NEUMATICO LTDA */ Cont: * UETU5715170*/ HR Entrega: *11:30* /Dirección: *VELASQUEZ"/>
  </r>
  <r>
    <n v="156"/>
    <n v="13"/>
    <x v="19"/>
    <s v="IMPO"/>
    <x v="35"/>
    <x v="151"/>
    <x v="0"/>
    <n v="29000"/>
    <s v="FRAGUA"/>
    <x v="3"/>
    <x v="3"/>
    <s v="MEDLOG VALP"/>
    <x v="5"/>
    <n v="56990025702"/>
    <x v="5"/>
    <m/>
    <x v="24"/>
    <m/>
    <m/>
    <s v="ENTREGADO"/>
    <m/>
    <x v="111"/>
    <x v="0"/>
    <d v="2026-02-05T00:00:00"/>
    <s v="On time"/>
    <s v="40 "/>
    <s v="Hola!%0AServicio del día 05-02%0A *Cliente:* LAMAIGNERE CHILE S.A. */ Cont: * MSCU5138766*/ HR Entrega: *08:00* /Dirección: *AV. MARTA OSSA RUIZ 601 (CAMINO CASAS VIEJAS); MAIPU "/>
    <s v="Enviar mensaje"/>
    <s v="156MSCU5138766"/>
    <s v="ENT-156"/>
    <s v="ENTREGA"/>
    <d v="2026-02-05T08:00:00"/>
    <s v="https://wa.me/56990025702?text=Hola!%0AServicio del día 05-02%0A *Cliente:* LAMAIGNERE CHILE S.A. */ Cont: * MSCU5138766*/ HR Entrega: *08:00* /Dirección: *AV. MARTA OSSA RUIZ 601 (CAMINO CASAS VIEJAS); MAIPU "/>
  </r>
  <r>
    <n v="157"/>
    <n v="14"/>
    <x v="19"/>
    <s v="IMPO"/>
    <x v="35"/>
    <x v="152"/>
    <x v="0"/>
    <n v="29000"/>
    <s v="FRAGUA"/>
    <x v="3"/>
    <x v="3"/>
    <s v="MEDLOG VALP"/>
    <x v="37"/>
    <n v="56950923536"/>
    <x v="0"/>
    <m/>
    <x v="24"/>
    <m/>
    <m/>
    <s v="ENTREGADO"/>
    <m/>
    <x v="24"/>
    <x v="0"/>
    <d v="2026-02-05T00:00:00"/>
    <s v="Off time"/>
    <s v="40 "/>
    <s v="Hola!%0AServicio del día 05-02%0A *Cliente:* LAMAIGNERE CHILE S.A. */ Cont: * MSMU4960840*/ HR Entrega: *08:00* /Dirección: *AV. MARTA OSSA RUIZ 601 (CAMINO CASAS VIEJAS); MAIPU "/>
    <s v="Enviar mensaje"/>
    <s v="157MSMU4960840"/>
    <s v="ENT-157"/>
    <s v="ENTREGA"/>
    <d v="2026-02-05T08:00:00"/>
    <s v="https://wa.me/56950923536?text=Hola!%0AServicio del día 05-02%0A *Cliente:* LAMAIGNERE CHILE S.A. */ Cont: * MSMU4960840*/ HR Entrega: *08:00* /Dirección: *AV. MARTA OSSA RUIZ 601 (CAMINO CASAS VIEJAS); MAIPU "/>
  </r>
  <r>
    <n v="158"/>
    <n v="15"/>
    <x v="19"/>
    <s v="IMPO"/>
    <x v="108"/>
    <x v="153"/>
    <x v="0"/>
    <n v="29000"/>
    <s v="FRAGUA"/>
    <x v="3"/>
    <x v="4"/>
    <s v="SITRANS SAI"/>
    <x v="14"/>
    <n v="56967256951"/>
    <x v="15"/>
    <m/>
    <x v="24"/>
    <m/>
    <m/>
    <s v="ENTREGADO"/>
    <m/>
    <x v="78"/>
    <x v="0"/>
    <d v="2026-02-05T00:00:00"/>
    <s v="On time"/>
    <s v="40 "/>
    <s v="Hola!%0AServicio del día 05-02%0A *Cliente:* LAMAIGNERE CHILE S.A. */ Cont: * SEGU5976334*/ HR Entrega: *14:00* /Dirección: *AV. MARTA OSSA RUIZ 601 (CAMINO CASAS VIEJAS); MAIPU "/>
    <s v="Enviar mensaje"/>
    <s v="158SEGU5976334"/>
    <s v="ENT-158"/>
    <s v="ENTREGA"/>
    <d v="2026-02-05T14:00:00"/>
    <s v="https://wa.me/56967256951?text=Hola!%0AServicio del día 05-02%0A *Cliente:* LAMAIGNERE CHILE S.A. */ Cont: * SEGU5976334*/ HR Entrega: *14:00* /Dirección: *AV. MARTA OSSA RUIZ 601 (CAMINO CASAS VIEJAS); MAIPU "/>
  </r>
  <r>
    <n v="159"/>
    <n v="16"/>
    <x v="15"/>
    <s v="IMPO"/>
    <x v="109"/>
    <x v="154"/>
    <x v="0"/>
    <n v="8000"/>
    <s v="FRAGUA"/>
    <x v="3"/>
    <x v="3"/>
    <s v="SITRANS SAI"/>
    <x v="32"/>
    <n v="56941491322"/>
    <x v="32"/>
    <m/>
    <x v="19"/>
    <m/>
    <m/>
    <s v="ENTREGADO"/>
    <m/>
    <x v="23"/>
    <x v="0"/>
    <d v="2026-02-05T00:00:00"/>
    <s v="Off time"/>
    <s v="40 "/>
    <s v="Hola!%0AServicio del día 05-02%0A *Cliente:* IMPORTADORA MIDEA CARRIER CHILE LTDA */ Cont: * DRYU9632813*/ HR Entrega: *08:00* /Dirección: *BOD. MIEA AGURTO - PUERTO MADERO 9710, BOD. E13; PUDAHUEL "/>
    <s v="Enviar mensaje"/>
    <s v="159DRYU9632813"/>
    <s v="ENT-159"/>
    <s v="ENTREGA"/>
    <d v="2026-02-05T08:00:00"/>
    <s v="https://wa.me/56941491322?text=Hola!%0AServicio del día 05-02%0A *Cliente:* IMPORTADORA MIDEA CARRIER CHILE LTDA */ Cont: * DRYU9632813*/ HR Entrega: *08:00* /Dirección: *BOD. MIEA AGURTO - PUERTO MADERO 9710, BOD. E13; PUDAHUEL "/>
  </r>
  <r>
    <n v="160"/>
    <n v="17"/>
    <x v="15"/>
    <s v="IMPO"/>
    <x v="56"/>
    <x v="155"/>
    <x v="0"/>
    <n v="11000"/>
    <s v="FRAGUA"/>
    <x v="3"/>
    <x v="3"/>
    <s v="CIS"/>
    <x v="1"/>
    <n v="56978811158"/>
    <x v="1"/>
    <m/>
    <x v="19"/>
    <m/>
    <m/>
    <s v="ENTREGADO"/>
    <m/>
    <x v="112"/>
    <x v="0"/>
    <d v="2026-02-05T00:00:00"/>
    <s v="Off time"/>
    <s v="40 "/>
    <s v="Hola!%0AServicio del día 05-02%0A *Cliente:* IMPORTADORA MIDEA CARRIER CHILE LTDA */ Cont: * FSCU8259173*/ HR Entrega: *08:00* /Dirección: *BOD. MIEA AGURTO - PUERTO MADERO 9710, BOD. E13; PUDAHUEL "/>
    <s v="Enviar mensaje"/>
    <s v="160FSCU8259173"/>
    <s v="ENT-160"/>
    <s v="ENTREGA"/>
    <d v="2026-02-05T08:00:00"/>
    <s v="https://wa.me/56978811158?text=Hola!%0AServicio del día 05-02%0A *Cliente:* IMPORTADORA MIDEA CARRIER CHILE LTDA */ Cont: * FSCU8259173*/ HR Entrega: *08:00* /Dirección: *BOD. MIEA AGURTO - PUERTO MADERO 9710, BOD. E13; PUDAHUEL "/>
  </r>
  <r>
    <n v="161"/>
    <n v="18"/>
    <x v="15"/>
    <s v="IMPO"/>
    <x v="110"/>
    <x v="156"/>
    <x v="0"/>
    <n v="11000"/>
    <s v="FRAGUA"/>
    <x v="3"/>
    <x v="3"/>
    <s v="CIS"/>
    <x v="47"/>
    <n v="56988336520"/>
    <x v="48"/>
    <m/>
    <x v="19"/>
    <m/>
    <m/>
    <s v="ENTREGADO"/>
    <m/>
    <x v="113"/>
    <x v="0"/>
    <d v="2026-02-05T00:00:00"/>
    <s v="On time"/>
    <s v="40 "/>
    <s v="Hola!%0AServicio del día 05-02%0A *Cliente:* IMPORTADORA MIDEA CARRIER CHILE LTDA */ Cont: * GCXU6067339*/ HR Entrega: *08:00* /Dirección: *BOD. MIEA AGURTO - PUERTO MADERO 9710, BOD. E13; PUDAHUEL "/>
    <s v="Enviar mensaje"/>
    <s v="161GCXU6067339"/>
    <s v="ENT-161"/>
    <s v="ENTREGA"/>
    <d v="2026-02-05T08:00:00"/>
    <s v="https://wa.me/56988336520?text=Hola!%0AServicio del día 05-02%0A *Cliente:* IMPORTADORA MIDEA CARRIER CHILE LTDA */ Cont: * GCXU6067339*/ HR Entrega: *08:00* /Dirección: *BOD. MIEA AGURTO - PUERTO MADERO 9710, BOD. E13; PUDAHUEL "/>
  </r>
  <r>
    <n v="162"/>
    <n v="19"/>
    <x v="15"/>
    <s v="IMPO"/>
    <x v="52"/>
    <x v="157"/>
    <x v="0"/>
    <n v="11000"/>
    <s v="FRAGUA"/>
    <x v="3"/>
    <x v="7"/>
    <s v="CIS"/>
    <x v="8"/>
    <n v="56945105039"/>
    <x v="49"/>
    <m/>
    <x v="19"/>
    <m/>
    <m/>
    <s v="ENTREGADO"/>
    <m/>
    <x v="114"/>
    <x v="0"/>
    <d v="2026-02-05T00:00:00"/>
    <s v="On time"/>
    <s v="40 "/>
    <s v="Hola!%0AServicio del día 05-02%0A *Cliente:* IMPORTADORA MIDEA CARRIER CHILE LTDA */ Cont: * ECMU7326125*/ HR Entrega: *09:00* /Dirección: *BOD. MIEA AGURTO - PUERTO MADERO 9710, BOD. E13; PUDAHUEL "/>
    <s v="Enviar mensaje"/>
    <s v="162ECMU7326125"/>
    <s v="ENT-162"/>
    <s v="ENTREGA"/>
    <d v="2026-02-05T09:00:00"/>
    <s v="https://wa.me/56945105039?text=Hola!%0AServicio del día 05-02%0A *Cliente:* IMPORTADORA MIDEA CARRIER CHILE LTDA */ Cont: * ECMU7326125*/ HR Entrega: *09:00* /Dirección: *BOD. MIEA AGURTO - PUERTO MADERO 9710, BOD. E13; PUDAHUEL "/>
  </r>
  <r>
    <n v="163"/>
    <n v="20"/>
    <x v="15"/>
    <s v="IMPO"/>
    <x v="111"/>
    <x v="158"/>
    <x v="0"/>
    <n v="11000"/>
    <s v="FRAGUA"/>
    <x v="3"/>
    <x v="7"/>
    <s v="CIS"/>
    <x v="18"/>
    <n v="56967394153"/>
    <x v="30"/>
    <m/>
    <x v="19"/>
    <m/>
    <m/>
    <s v="ENTREGADO"/>
    <m/>
    <x v="17"/>
    <x v="0"/>
    <d v="2026-02-05T00:00:00"/>
    <s v="On time"/>
    <s v="40 "/>
    <s v="Hola!%0AServicio del día 05-02%0A *Cliente:* IMPORTADORA MIDEA CARRIER CHILE LTDA */ Cont: * GESU6103530*/ HR Entrega: *09:00* /Dirección: *BOD. MIEA AGURTO - PUERTO MADERO 9710, BOD. E13; PUDAHUEL "/>
    <s v="Enviar mensaje"/>
    <s v="163GESU6103530"/>
    <s v="ENT-163"/>
    <s v="ENTREGA"/>
    <d v="2026-02-05T09:00:00"/>
    <s v="https://wa.me/56967394153?text=Hola!%0AServicio del día 05-02%0A *Cliente:* IMPORTADORA MIDEA CARRIER CHILE LTDA */ Cont: * GESU6103530*/ HR Entrega: *09:00* /Dirección: *BOD. MIEA AGURTO - PUERTO MADERO 9710, BOD. E13; PUDAHUEL "/>
  </r>
  <r>
    <n v="164"/>
    <n v="21"/>
    <x v="15"/>
    <s v="IMPO"/>
    <x v="112"/>
    <x v="159"/>
    <x v="0"/>
    <n v="11000"/>
    <s v="FRAGUA"/>
    <x v="3"/>
    <x v="7"/>
    <s v="CIS"/>
    <x v="13"/>
    <n v="56944277110"/>
    <x v="13"/>
    <m/>
    <x v="19"/>
    <m/>
    <m/>
    <s v="ENTREGADO"/>
    <m/>
    <x v="115"/>
    <x v="0"/>
    <d v="2026-02-05T00:00:00"/>
    <s v="On time"/>
    <s v="40 "/>
    <s v="Hola!%0AServicio del día 05-02%0A *Cliente:* IMPORTADORA MIDEA CARRIER CHILE LTDA */ Cont: * TLLU7674921*/ HR Entrega: *09:00* /Dirección: *BOD. MIEA AGURTO - PUERTO MADERO 9710, BOD. E13; PUDAHUEL "/>
    <s v="Enviar mensaje"/>
    <s v="164TLLU7674921"/>
    <s v="ENT-164"/>
    <s v="ENTREGA"/>
    <d v="2026-02-05T09:00:00"/>
    <s v="https://wa.me/56944277110?text=Hola!%0AServicio del día 05-02%0A *Cliente:* IMPORTADORA MIDEA CARRIER CHILE LTDA */ Cont: * TLLU7674921*/ HR Entrega: *09:00* /Dirección: *BOD. MIEA AGURTO - PUERTO MADERO 9710, BOD. E13; PUDAHUEL "/>
  </r>
  <r>
    <n v="165"/>
    <n v="22"/>
    <x v="37"/>
    <s v="IMPO"/>
    <x v="113"/>
    <x v="160"/>
    <x v="0"/>
    <n v="25000"/>
    <s v="FRAGUA"/>
    <x v="3"/>
    <x v="1"/>
    <s v="AGUNSA SAI"/>
    <x v="17"/>
    <n v="56961282379"/>
    <x v="17"/>
    <m/>
    <x v="52"/>
    <m/>
    <m/>
    <s v="ENTREGADO"/>
    <m/>
    <x v="77"/>
    <x v="0"/>
    <d v="2026-02-05T00:00:00"/>
    <s v="On time"/>
    <s v="40 "/>
    <s v="Hola!%0AServicio del día 05-02%0A *Cliente:* IDEAL S A */ Cont: * FFAU5934564*/ HR Entrega: *08:30* /Dirección: *Bodega Nutrabien, Av. Bernardo O´Higgins 3140 "/>
    <s v="Enviar mensaje"/>
    <s v="165FFAU5934564"/>
    <s v="ENT-165"/>
    <s v="ENTREGA"/>
    <d v="2026-02-05T08:30:00"/>
    <s v="https://wa.me/56961282379?text=Hola!%0AServicio del día 05-02%0A *Cliente:* IDEAL S A */ Cont: * FFAU5934564*/ HR Entrega: *08:30* /Dirección: *Bodega Nutrabien, Av. Bernardo O´Higgins 3140 "/>
  </r>
  <r>
    <n v="166"/>
    <n v="23"/>
    <x v="30"/>
    <s v="IMPO"/>
    <x v="114"/>
    <x v="161"/>
    <x v="0"/>
    <n v="17000"/>
    <s v="FRAGUA"/>
    <x v="3"/>
    <x v="1"/>
    <s v="SITRANS SAI"/>
    <x v="36"/>
    <n v="56965312953"/>
    <x v="36"/>
    <m/>
    <x v="37"/>
    <m/>
    <m/>
    <s v="ENTREGADO"/>
    <m/>
    <x v="4"/>
    <x v="0"/>
    <d v="2026-02-05T00:00:00"/>
    <s v="On time"/>
    <s v="40 "/>
    <s v="Hola!%0AServicio del día 05-02%0A *Cliente:* A R G TRAILERS SPA */ Cont: * CAIU7286290*/ HR Entrega: *08:30* /Dirección: *GOREN - LA PRIMAVERA  361;  LAMPA"/>
    <s v="Enviar mensaje"/>
    <s v="166CAIU7286290"/>
    <s v="ENT-166"/>
    <s v="ENTREGA"/>
    <d v="2026-02-05T08:30:00"/>
    <s v="https://wa.me/56965312953?text=Hola!%0AServicio del día 05-02%0A *Cliente:* A R G TRAILERS SPA */ Cont: * CAIU7286290*/ HR Entrega: *08:30* /Dirección: *GOREN - LA PRIMAVERA  361;  LAMPA"/>
  </r>
  <r>
    <n v="167"/>
    <n v="24"/>
    <x v="30"/>
    <s v="IMPO"/>
    <x v="115"/>
    <x v="162"/>
    <x v="0"/>
    <n v="30000"/>
    <s v="FRAGUA"/>
    <x v="3"/>
    <x v="9"/>
    <s v="MEDLOG SAI"/>
    <x v="25"/>
    <n v="56966749408"/>
    <x v="26"/>
    <m/>
    <x v="37"/>
    <m/>
    <m/>
    <s v="ENTREGADO"/>
    <m/>
    <x v="116"/>
    <x v="0"/>
    <d v="2026-02-05T00:00:00"/>
    <s v="On time"/>
    <s v="40 "/>
    <s v="Hola!%0AServicio del día 05-02%0A *Cliente:* A R G TRAILERS SPA */ Cont: * WHSU5865810*/ HR Entrega: *13:00* /Dirección: *GOREN - LA PRIMAVERA  361;  LAMPA"/>
    <s v="Enviar mensaje"/>
    <s v="167WHSU5865810"/>
    <s v="ENT-167"/>
    <s v="ENTREGA"/>
    <d v="2026-02-05T13:00:00"/>
    <s v="https://wa.me/56966749408?text=Hola!%0AServicio del día 05-02%0A *Cliente:* A R G TRAILERS SPA */ Cont: * WHSU5865810*/ HR Entrega: *13:00* /Dirección: *GOREN - LA PRIMAVERA  361;  LAMPA"/>
  </r>
  <r>
    <n v="168"/>
    <n v="25"/>
    <x v="18"/>
    <s v="IMPO"/>
    <x v="116"/>
    <x v="163"/>
    <x v="1"/>
    <n v="9000"/>
    <s v="04/02 - 12:20"/>
    <x v="3"/>
    <x v="7"/>
    <s v="-"/>
    <x v="1"/>
    <n v="56978811158"/>
    <x v="42"/>
    <m/>
    <x v="53"/>
    <m/>
    <m/>
    <s v="ENTREGADO"/>
    <m/>
    <x v="117"/>
    <x v="0"/>
    <d v="2026-02-05T00:00:00"/>
    <s v="Off time"/>
    <s v="20 "/>
    <s v="Hola!%0AServicio del día 05-02%0A *Cliente:* SOCIEDAD COMERCIAL MARBEN PETS LTDA */ Cont: * BEAU2007249*/ HR Entrega: *09:00* /Dirección: *FRAGUA  - BOD.PRINCIPAL"/>
    <s v="Enviar mensaje"/>
    <s v="168BEAU2007249"/>
    <s v="ENT-168"/>
    <s v="ENTREGA"/>
    <d v="2026-02-05T09:00:00"/>
    <s v="https://wa.me/56978811158?text=Hola!%0AServicio del día 05-02%0A *Cliente:* SOCIEDAD COMERCIAL MARBEN PETS LTDA */ Cont: * BEAU2007249*/ HR Entrega: *09:00* /Dirección: *FRAGUA  - BOD.PRINCIPAL"/>
  </r>
  <r>
    <n v="169"/>
    <n v="26"/>
    <x v="13"/>
    <s v="IMPO"/>
    <x v="117"/>
    <x v="164"/>
    <x v="0"/>
    <n v="15000"/>
    <s v="ALCATRANS"/>
    <x v="3"/>
    <x v="7"/>
    <s v="CIS"/>
    <x v="16"/>
    <n v="56973887539"/>
    <x v="16"/>
    <m/>
    <x v="54"/>
    <m/>
    <m/>
    <s v="ENTREGADO"/>
    <m/>
    <x v="37"/>
    <x v="0"/>
    <d v="2026-02-05T00:00:00"/>
    <s v="On time"/>
    <s v="40 "/>
    <s v="Hola!%0AServicio del día 05-02%0A *Cliente:* CANONTEX */ Cont: * CAAU6336650*/ HR Entrega: *09:00* /Dirección: *Patricia Viñuela N°334, Lampa (BODEGA MPR) "/>
    <s v="Enviar mensaje"/>
    <s v="169CAAU6336650"/>
    <s v="ENT-169"/>
    <s v="ENTREGA"/>
    <d v="2026-02-05T09:00:00"/>
    <s v="https://wa.me/56973887539?text=Hola!%0AServicio del día 05-02%0A *Cliente:* CANONTEX */ Cont: * CAAU6336650*/ HR Entrega: *09:00* /Dirección: *Patricia Viñuela N°334, Lampa (BODEGA MPR) "/>
  </r>
  <r>
    <n v="170"/>
    <n v="27"/>
    <x v="27"/>
    <s v="IMPO"/>
    <x v="66"/>
    <x v="121"/>
    <x v="0"/>
    <n v="20000"/>
    <s v="FRAGUA"/>
    <x v="3"/>
    <x v="7"/>
    <s v="CONTOPSA SAI"/>
    <x v="48"/>
    <n v="56994354094"/>
    <x v="50"/>
    <m/>
    <x v="34"/>
    <m/>
    <m/>
    <s v="ENTREGADO"/>
    <m/>
    <x v="12"/>
    <x v="0"/>
    <d v="2026-02-05T00:00:00"/>
    <s v="On time"/>
    <s v="40 "/>
    <s v="Hola!%0AServicio del día 05-02%0A *Cliente:* GRAYSON GROUP  */ Cont: * UACU5654657*/ HR Entrega: *09:00* /Dirección: *Avda. Presidente Eduardo Frei Montalva 7050 bodega 5, Quilicura "/>
    <s v="Enviar mensaje"/>
    <s v="170UACU5654657"/>
    <s v="ENT-170"/>
    <s v="ENTREGA"/>
    <d v="2026-02-05T09:00:00"/>
    <s v="https://wa.me/56994354094?text=Hola!%0AServicio del día 05-02%0A *Cliente:* GRAYSON GROUP  */ Cont: * UACU5654657*/ HR Entrega: *09:00* /Dirección: *Avda. Presidente Eduardo Frei Montalva 7050 bodega 5, Quilicura "/>
  </r>
  <r>
    <n v="171"/>
    <n v="28"/>
    <x v="14"/>
    <s v="IMPO"/>
    <x v="118"/>
    <x v="165"/>
    <x v="0"/>
    <n v="27000"/>
    <s v="FRAGUA"/>
    <x v="3"/>
    <x v="7"/>
    <s v="AGUNSA SAI"/>
    <x v="38"/>
    <n v="56984994337"/>
    <x v="38"/>
    <m/>
    <x v="18"/>
    <m/>
    <m/>
    <s v="ENTREGADO"/>
    <m/>
    <x v="114"/>
    <x v="0"/>
    <d v="2026-02-05T00:00:00"/>
    <s v="On time"/>
    <s v="40 "/>
    <s v="Hola!%0AServicio del día 05-02%0A *Cliente:* VILLAR HERMANOS S.A. */ Cont: * TEMU9552388*/ HR Entrega: *09:00* /Dirección: *SALAR DE ATACAMA 1330, PUDAHUEL"/>
    <s v="Enviar mensaje"/>
    <s v="171TEMU9552388"/>
    <s v="ENT-171"/>
    <s v="ENTREGA"/>
    <d v="2026-02-05T09:00:00"/>
    <s v="https://wa.me/56984994337?text=Hola!%0AServicio del día 05-02%0A *Cliente:* VILLAR HERMANOS S.A. */ Cont: * TEMU9552388*/ HR Entrega: *09:00* /Dirección: *SALAR DE ATACAMA 1330, PUDAHUEL"/>
  </r>
  <r>
    <n v="172"/>
    <n v="29"/>
    <x v="8"/>
    <s v="IMPO"/>
    <x v="119"/>
    <x v="166"/>
    <x v="0"/>
    <n v="22000"/>
    <s v="04/02 - 21.00"/>
    <x v="3"/>
    <x v="11"/>
    <s v="MEDLOG SAI"/>
    <x v="31"/>
    <n v="56967396661"/>
    <x v="8"/>
    <m/>
    <x v="23"/>
    <m/>
    <m/>
    <s v="ENTREGADO"/>
    <m/>
    <x v="118"/>
    <x v="0"/>
    <d v="2026-02-05T00:00:00"/>
    <s v="On time"/>
    <s v="40 "/>
    <s v="Hola!%0AServicio del día 05-02%0A *Cliente:* ALCA SPA */ Cont: * WHSU8312531*/ HR Entrega: *11:30* /Dirección: *Camino del Cerro 4868 Huechuraba"/>
    <s v="Enviar mensaje"/>
    <s v="172WHSU8312531"/>
    <s v="ENT-172"/>
    <s v="ENTREGA"/>
    <d v="2026-02-05T11:30:00"/>
    <s v="https://wa.me/56967396661?text=Hola!%0AServicio del día 05-02%0A *Cliente:* ALCA SPA */ Cont: * WHSU8312531*/ HR Entrega: *11:30* /Dirección: *Camino del Cerro 4868 Huechuraba"/>
  </r>
  <r>
    <n v="173"/>
    <n v="30"/>
    <x v="38"/>
    <s v="IMPO"/>
    <x v="120"/>
    <x v="167"/>
    <x v="1"/>
    <n v="9000"/>
    <s v="FRAGUA"/>
    <x v="3"/>
    <x v="9"/>
    <s v="CIS"/>
    <x v="3"/>
    <n v="56944540732"/>
    <x v="3"/>
    <m/>
    <x v="55"/>
    <s v="RAMPLA CORTA"/>
    <m/>
    <s v="ENTREGADO"/>
    <m/>
    <x v="119"/>
    <x v="0"/>
    <d v="2026-02-05T00:00:00"/>
    <s v="On time"/>
    <s v="20 "/>
    <s v="Hola!%0AServicio del día 05-02%0A *Cliente:* ENERTIK CHILE SPA */ Cont: * TGHU1905829*/ HR Entrega: *13:00* /Dirección: *BOD.PRINCESA - CARRETERA GRAL SAN MARTIN 7940, BOD. C2; QUILICURA"/>
    <s v="Enviar mensaje"/>
    <s v="173TGHU1905829"/>
    <s v="ENT-173"/>
    <s v="ENTREGA"/>
    <d v="2026-02-05T13:00:00"/>
    <s v="https://wa.me/56944540732?text=Hola!%0AServicio del día 05-02%0A *Cliente:* ENERTIK CHILE SPA */ Cont: * TGHU1905829*/ HR Entrega: *13:00* /Dirección: *BOD.PRINCESA - CARRETERA GRAL SAN MARTIN 7940, BOD. C2; QUILICURA"/>
  </r>
  <r>
    <n v="174"/>
    <n v="31"/>
    <x v="39"/>
    <s v="IMPO"/>
    <x v="121"/>
    <x v="168"/>
    <x v="0"/>
    <n v="18000"/>
    <s v="FRAGUA"/>
    <x v="3"/>
    <x v="9"/>
    <s v="CIS"/>
    <x v="41"/>
    <n v="56967387744"/>
    <x v="52"/>
    <m/>
    <x v="56"/>
    <s v="Fono 941116332"/>
    <m/>
    <s v="ENTREGADO"/>
    <m/>
    <x v="29"/>
    <x v="0"/>
    <d v="2026-02-05T00:00:00"/>
    <s v="On time"/>
    <s v="40 "/>
    <s v="Hola!%0AServicio del día 05-02%0A *Cliente:* LARU SPA */ Cont: * CMAU7152458*/ HR Entrega: *13:00* /Dirección: *Pdte Jorge Alessandri Rodríguez 11491, Bodega 48, San Bernardo"/>
    <s v="Enviar mensaje"/>
    <s v="174CMAU7152458"/>
    <s v="ENT-174"/>
    <s v="ENTREGA"/>
    <d v="2026-02-05T13:00:00"/>
    <s v="https://wa.me/56967387744?text=Hola!%0AServicio del día 05-02%0A *Cliente:* LARU SPA */ Cont: * CMAU7152458*/ HR Entrega: *13:00* /Dirección: *Pdte Jorge Alessandri Rodríguez 11491, Bodega 48, San Bernardo"/>
  </r>
  <r>
    <n v="175"/>
    <n v="32"/>
    <x v="40"/>
    <s v="IMPO"/>
    <x v="122"/>
    <x v="169"/>
    <x v="0"/>
    <n v="20000"/>
    <s v="ALCATRANS"/>
    <x v="3"/>
    <x v="9"/>
    <s v="CIS"/>
    <x v="27"/>
    <n v="56985215946"/>
    <x v="28"/>
    <m/>
    <x v="57"/>
    <m/>
    <m/>
    <s v="ENTREGADO"/>
    <m/>
    <x v="120"/>
    <x v="0"/>
    <d v="2026-02-05T00:00:00"/>
    <s v="Off time"/>
    <s v="40 "/>
    <s v="Hola!%0AServicio del día 05-02%0A *Cliente:* MOLYMETNOS S.A. */ Cont: * HPCU4272949*/ HR Entrega: *13:00* /Dirección: *CAMINO NOS A LOS MORROS 590, SAN BERNARDO"/>
    <s v="Enviar mensaje"/>
    <s v="175HPCU4272949"/>
    <s v="ENT-175"/>
    <s v="ENTREGA"/>
    <d v="2026-02-05T13:00:00"/>
    <s v="https://wa.me/56985215946?text=Hola!%0AServicio del día 05-02%0A *Cliente:* MOLYMETNOS S.A. */ Cont: * HPCU4272949*/ HR Entrega: *13:00* /Dirección: *CAMINO NOS A LOS MORROS 590, SAN BERNARDO"/>
  </r>
  <r>
    <n v="176"/>
    <n v="33"/>
    <x v="32"/>
    <s v="IMPO"/>
    <x v="97"/>
    <x v="135"/>
    <x v="0"/>
    <n v="15000"/>
    <s v="FRAGUA"/>
    <x v="3"/>
    <x v="8"/>
    <s v="SAAM VALP"/>
    <x v="39"/>
    <n v="56950103942"/>
    <x v="39"/>
    <m/>
    <x v="46"/>
    <m/>
    <m/>
    <s v="ENTREGADO"/>
    <m/>
    <x v="121"/>
    <x v="0"/>
    <d v="2026-02-05T00:00:00"/>
    <s v="On time"/>
    <s v="40 "/>
    <s v="Hola!%0AServicio del día 05-02%0A *Cliente:* EL CONTAINER SPA */ Cont: * HAMU1491639*/ HR Entrega: *15:00* /Dirección: *SAN IGNACIO 951, QUILICURA"/>
    <s v="Enviar mensaje"/>
    <s v="176HAMU1491639"/>
    <s v="ENT-176"/>
    <s v="ENTREGA"/>
    <d v="2026-02-05T15:00:00"/>
    <s v="https://wa.me/56950103942?text=Hola!%0AServicio del día 05-02%0A *Cliente:* EL CONTAINER SPA */ Cont: * HAMU1491639*/ HR Entrega: *15:00* /Dirección: *SAN IGNACIO 951, QUILICURA"/>
  </r>
  <r>
    <n v="177"/>
    <n v="34"/>
    <x v="33"/>
    <s v="IMPO"/>
    <x v="123"/>
    <x v="170"/>
    <x v="0"/>
    <n v="27000"/>
    <s v="FRAGUA"/>
    <x v="3"/>
    <x v="16"/>
    <s v="MEDLOG VALP"/>
    <x v="20"/>
    <n v="56987557136"/>
    <x v="20"/>
    <m/>
    <x v="58"/>
    <m/>
    <m/>
    <s v="ENTREGADO"/>
    <m/>
    <x v="122"/>
    <x v="0"/>
    <d v="2026-02-05T00:00:00"/>
    <s v="Off time"/>
    <s v="40 "/>
    <s v="Hola!%0AServicio del día 05-02%0A *Cliente:* HAUSTEK S.A */ Cont: * MSDU8483878*/ HR Entrega: *17:30* /Dirección: *TUCAPEL 1540, LA PINTANA"/>
    <s v="Enviar mensaje"/>
    <s v="177MSDU8483878"/>
    <s v="ENT-177"/>
    <s v="ENTREGA"/>
    <d v="2026-02-05T17:30:00"/>
    <s v="https://wa.me/56987557136?text=Hola!%0AServicio del día 05-02%0A *Cliente:* HAUSTEK S.A */ Cont: * MSDU8483878*/ HR Entrega: *17:30* /Dirección: *TUCAPEL 1540, LA PINTANA"/>
  </r>
  <r>
    <n v="178"/>
    <n v="35"/>
    <x v="35"/>
    <s v="IMPO"/>
    <x v="101"/>
    <x v="139"/>
    <x v="6"/>
    <s v="-"/>
    <s v="FRAGUA"/>
    <x v="3"/>
    <x v="7"/>
    <s v="-"/>
    <x v="22"/>
    <n v="56953157599"/>
    <x v="22"/>
    <m/>
    <x v="50"/>
    <s v="FTAU1445259"/>
    <m/>
    <s v="ENTREGADO"/>
    <m/>
    <x v="123"/>
    <x v="0"/>
    <d v="2026-02-05T00:00:00"/>
    <s v="Off time"/>
    <s v="LCL"/>
    <s v="Hola!%0AServicio del día 05-02%0A *Cliente:* YANY CABACH */ Cont: * RAMPLA*/ HR Entrega: *09:00* /Dirección: *CAMINO INTERNACIONAL 5250, BOD. C13 - C14, VIÑA DEL MAR"/>
    <s v="Enviar mensaje"/>
    <s v="178RAMPLA"/>
    <s v="ENT-178"/>
    <s v="ENTREGA"/>
    <d v="2026-02-05T09:00:00"/>
    <s v="https://wa.me/56953157599?text=Hola!%0AServicio del día 05-02%0A *Cliente:* YANY CABACH */ Cont: * RAMPLA*/ HR Entrega: *09:00* /Dirección: *CAMINO INTERNACIONAL 5250, BOD. C13 - C14, VIÑA DEL MAR"/>
  </r>
  <r>
    <n v="179"/>
    <n v="36"/>
    <x v="35"/>
    <s v="IMPO"/>
    <x v="101"/>
    <x v="139"/>
    <x v="6"/>
    <s v="-"/>
    <s v="FRAGUA"/>
    <x v="3"/>
    <x v="9"/>
    <s v="-"/>
    <x v="22"/>
    <n v="56953157599"/>
    <x v="22"/>
    <m/>
    <x v="50"/>
    <s v="MSNU2600895"/>
    <m/>
    <s v="ENTREGADO"/>
    <m/>
    <x v="124"/>
    <x v="0"/>
    <d v="2026-02-05T00:00:00"/>
    <s v="Off time"/>
    <s v="LCL"/>
    <s v="Hola!%0AServicio del día 05-02%0A *Cliente:* YANY CABACH */ Cont: * RAMPLA*/ HR Entrega: *13:00* /Dirección: *CAMINO INTERNACIONAL 5250, BOD. C13 - C14, VIÑA DEL MAR"/>
    <s v="Enviar mensaje"/>
    <s v="179RAMPLA"/>
    <s v="ENT-179"/>
    <s v="ENTREGA"/>
    <d v="2026-02-05T13:00:00"/>
    <s v="https://wa.me/56953157599?text=Hola!%0AServicio del día 05-02%0A *Cliente:* YANY CABACH */ Cont: * RAMPLA*/ HR Entrega: *13:00* /Dirección: *CAMINO INTERNACIONAL 5250, BOD. C13 - C14, VIÑA DEL MAR"/>
  </r>
  <r>
    <n v="180"/>
    <n v="37"/>
    <x v="20"/>
    <s v="EXPO"/>
    <x v="124"/>
    <x v="171"/>
    <x v="3"/>
    <s v="-"/>
    <s v="FRAGUA"/>
    <x v="3"/>
    <x v="18"/>
    <s v="RETIRO VACIO: MEDLOG SAI"/>
    <x v="35"/>
    <n v="56935532735"/>
    <x v="35"/>
    <m/>
    <x v="25"/>
    <m/>
    <m/>
    <s v="EMBARCADO"/>
    <m/>
    <x v="125"/>
    <x v="0"/>
    <d v="2026-02-05T00:00:00"/>
    <s v="On time"/>
    <s v="40 "/>
    <s v="Hola!%0AServicio del día 05-02%0A *Cliente:* GREENEX SPA */ Cont: * TRIU8628819*/ HR Entrega: *17:00* /Dirección: *CONSOLIDADO: PLANTA GREENEX - AV.O'HIGGINS 740, CODEGUA / EMBARQUE: STI"/>
    <s v="Enviar mensaje"/>
    <s v="180TRIU8628819"/>
    <s v="ENT-180"/>
    <s v="ENTREGA"/>
    <d v="2026-02-05T17:00:00"/>
    <s v="https://wa.me/56935532735?text=Hola!%0AServicio del día 05-02%0A *Cliente:* GREENEX SPA */ Cont: * TRIU8628819*/ HR Entrega: *17:00* /Dirección: *CONSOLIDADO: PLANTA GREENEX - AV.O'HIGGINS 740, CODEGUA / EMBARQUE: STI"/>
  </r>
  <r>
    <n v="181"/>
    <n v="1"/>
    <x v="22"/>
    <s v="IMPO"/>
    <x v="125"/>
    <x v="172"/>
    <x v="0"/>
    <n v="18000"/>
    <s v="FRAGUA"/>
    <x v="4"/>
    <x v="0"/>
    <s v="MEDLOG STGO"/>
    <x v="18"/>
    <n v="56967394153"/>
    <x v="30"/>
    <m/>
    <x v="28"/>
    <m/>
    <m/>
    <s v="ENTREGADO"/>
    <m/>
    <x v="126"/>
    <x v="0"/>
    <d v="2026-02-06T00:00:00"/>
    <s v="On time"/>
    <s v="40 "/>
    <s v="Hola!%0AServicio del día 06-02%0A *Cliente:* SUMINISTROS TELEFONICOS Y COMPUTACIONALES ESTEC LT */ Cont: * MSBU6656600*/ HR Entrega: *07:00* /Dirección: *AVENIDA PEDRO DE VALDIVIA 5964, MACUL"/>
    <s v="Enviar mensaje"/>
    <s v="181MSBU6656600"/>
    <s v="ENT-181"/>
    <s v="ENTREGA"/>
    <d v="2026-02-06T07:00:00"/>
    <s v="https://wa.me/56967394153?text=Hola!%0AServicio del día 06-02%0A *Cliente:* SUMINISTROS TELEFONICOS Y COMPUTACIONALES ESTEC LT */ Cont: * MSBU6656600*/ HR Entrega: *07:00* /Dirección: *AVENIDA PEDRO DE VALDIVIA 5964, MACUL"/>
  </r>
  <r>
    <n v="182"/>
    <n v="2"/>
    <x v="38"/>
    <s v="IMPO"/>
    <x v="126"/>
    <x v="173"/>
    <x v="0"/>
    <n v="29000"/>
    <s v="FRAGUA"/>
    <x v="4"/>
    <x v="3"/>
    <s v="AGUNSA SAI"/>
    <x v="48"/>
    <n v="56994354094"/>
    <x v="50"/>
    <m/>
    <x v="55"/>
    <m/>
    <m/>
    <s v="ENTREGADO"/>
    <m/>
    <x v="19"/>
    <x v="0"/>
    <d v="2026-02-06T00:00:00"/>
    <s v="On time"/>
    <s v="40 "/>
    <s v="Hola!%0AServicio del día 06-02%0A *Cliente:* ENERTIK CHILE SPA */ Cont: * CSNU8744971*/ HR Entrega: *08:00* /Dirección: *BOD.PRINCESA - CARRETERA GRAL SAN MARTIN 7940, BOD. C2; QUILICURA"/>
    <s v="Enviar mensaje"/>
    <s v="182CSNU8744971"/>
    <s v="ENT-182"/>
    <s v="ENTREGA"/>
    <d v="2026-02-06T08:00:00"/>
    <s v="https://wa.me/56994354094?text=Hola!%0AServicio del día 06-02%0A *Cliente:* ENERTIK CHILE SPA */ Cont: * CSNU8744971*/ HR Entrega: *08:00* /Dirección: *BOD.PRINCESA - CARRETERA GRAL SAN MARTIN 7940, BOD. C2; QUILICURA"/>
  </r>
  <r>
    <n v="183"/>
    <n v="3"/>
    <x v="7"/>
    <s v="IMPO"/>
    <x v="127"/>
    <x v="174"/>
    <x v="0"/>
    <n v="3000"/>
    <s v="FRAGUA"/>
    <x v="4"/>
    <x v="3"/>
    <s v="MEDLOG SAI"/>
    <x v="11"/>
    <n v="56999048849"/>
    <x v="11"/>
    <m/>
    <x v="9"/>
    <s v="4 DESCARGADORES"/>
    <m/>
    <s v="ENTREGADO"/>
    <m/>
    <x v="127"/>
    <x v="0"/>
    <d v="2026-02-06T00:00:00"/>
    <s v="Off time"/>
    <s v="40 "/>
    <s v="Hola!%0AServicio del día 06-02%0A *Cliente:* BAYONA SPA */ Cont: * TRHU7887107*/ HR Entrega: *08:00* /Dirección: * BOULEVAR 1313 BODENOR FLEX CENTER ENEA, PUDAHUEL"/>
    <s v="Enviar mensaje"/>
    <s v="183TRHU7887107"/>
    <s v="ENT-183"/>
    <s v="ENTREGA"/>
    <d v="2026-02-06T08:00:00"/>
    <s v="https://wa.me/56999048849?text=Hola!%0AServicio del día 06-02%0A *Cliente:* BAYONA SPA */ Cont: * TRHU7887107*/ HR Entrega: *08:00* /Dirección: * BOULEVAR 1313 BODENOR FLEX CENTER ENEA, PUDAHUEL"/>
  </r>
  <r>
    <n v="184"/>
    <n v="4"/>
    <x v="31"/>
    <s v="IMPO"/>
    <x v="128"/>
    <x v="175"/>
    <x v="0"/>
    <n v="12000"/>
    <s v="FRAGUA"/>
    <x v="4"/>
    <x v="3"/>
    <s v="CIS"/>
    <x v="14"/>
    <n v="56967256951"/>
    <x v="15"/>
    <m/>
    <x v="41"/>
    <m/>
    <m/>
    <s v="ENTREGADO"/>
    <m/>
    <x v="12"/>
    <x v="0"/>
    <d v="2026-02-06T00:00:00"/>
    <s v="On time"/>
    <s v="40 "/>
    <s v="Hola!%0AServicio del día 06-02%0A *Cliente:* TECNIKA S A */ Cont: * APHU7037667*/ HR Entrega: *08:00* /Dirección: *Los Olivos 1270, Pudahuel"/>
    <s v="Enviar mensaje"/>
    <s v="184APHU7037667"/>
    <s v="ENT-184"/>
    <s v="ENTREGA"/>
    <d v="2026-02-06T08:00:00"/>
    <s v="https://wa.me/56967256951?text=Hola!%0AServicio del día 06-02%0A *Cliente:* TECNIKA S A */ Cont: * APHU7037667*/ HR Entrega: *08:00* /Dirección: *Los Olivos 1270, Pudahuel"/>
  </r>
  <r>
    <n v="185"/>
    <n v="5"/>
    <x v="5"/>
    <s v="IMPO"/>
    <x v="9"/>
    <x v="9"/>
    <x v="0"/>
    <n v="10000"/>
    <s v="FRAGUA"/>
    <x v="4"/>
    <x v="3"/>
    <s v="MEDLOG STGO"/>
    <x v="7"/>
    <n v="56950981572"/>
    <x v="14"/>
    <m/>
    <x v="7"/>
    <m/>
    <m/>
    <s v="ENTREGADO"/>
    <m/>
    <x v="12"/>
    <x v="0"/>
    <d v="2026-02-06T00:00:00"/>
    <s v="On time"/>
    <s v="40 "/>
    <s v="Hola!%0AServicio del día 06-02%0A *Cliente:* INVERSIERRA S A */ Cont: * MSNU5209930*/ HR Entrega: *08:00* /Dirección: *HUECHURABA"/>
    <s v="Enviar mensaje"/>
    <s v="185MSNU5209930"/>
    <s v="ENT-185"/>
    <s v="ENTREGA"/>
    <d v="2026-02-06T08:00:00"/>
    <s v="https://wa.me/56950981572?text=Hola!%0AServicio del día 06-02%0A *Cliente:* INVERSIERRA S A */ Cont: * MSNU5209930*/ HR Entrega: *08:00* /Dirección: *HUECHURABA"/>
  </r>
  <r>
    <n v="186"/>
    <n v="6"/>
    <x v="24"/>
    <s v="IMPO"/>
    <x v="51"/>
    <x v="176"/>
    <x v="0"/>
    <n v="30000"/>
    <s v="FRAGUA"/>
    <x v="4"/>
    <x v="3"/>
    <s v="AGUNSA SAI"/>
    <x v="37"/>
    <n v="56950923536"/>
    <x v="0"/>
    <m/>
    <x v="10"/>
    <m/>
    <m/>
    <s v="ENTREGADO"/>
    <m/>
    <x v="11"/>
    <x v="0"/>
    <d v="2026-02-06T00:00:00"/>
    <s v="On time"/>
    <s v="40 "/>
    <s v="Hola!%0AServicio del día 06-02%0A *Cliente:* COMERCIAL CANADA SPA */ Cont: * CGMU6518005*/ HR Entrega: *08:00* /Dirección: *BERNARDO O&quot;HIGGINS 158 COLINA"/>
    <s v="Enviar mensaje"/>
    <s v="186CGMU6518005"/>
    <s v="ENT-186"/>
    <s v="ENTREGA"/>
    <d v="2026-02-06T08:00:00"/>
    <s v="https://wa.me/56950923536?text=Hola!%0AServicio del día 06-02%0A *Cliente:* COMERCIAL CANADA SPA */ Cont: * CGMU6518005*/ HR Entrega: *08:00* /Dirección: *BERNARDO O&quot;HIGGINS 158 COLINA"/>
  </r>
  <r>
    <n v="187"/>
    <n v="7"/>
    <x v="24"/>
    <s v="IMPO"/>
    <x v="51"/>
    <x v="177"/>
    <x v="0"/>
    <n v="30000"/>
    <s v="FRAGUA"/>
    <x v="4"/>
    <x v="6"/>
    <s v="AGUNSA SAI"/>
    <x v="4"/>
    <n v="56984880436"/>
    <x v="4"/>
    <m/>
    <x v="10"/>
    <m/>
    <m/>
    <s v="ENTREGADO"/>
    <m/>
    <x v="92"/>
    <x v="0"/>
    <d v="2026-02-06T00:00:00"/>
    <s v="On time"/>
    <s v="40 "/>
    <s v="Hola!%0AServicio del día 06-02%0A *Cliente:* COMERCIAL CANADA SPA */ Cont: * CAIU5512526*/ HR Entrega: *10:00* /Dirección: *BERNARDO O&quot;HIGGINS 158 COLINA"/>
    <s v="Enviar mensaje"/>
    <s v="187CAIU5512526"/>
    <s v="ENT-187"/>
    <s v="ENTREGA"/>
    <d v="2026-02-06T10:00:00"/>
    <s v="https://wa.me/56984880436?text=Hola!%0AServicio del día 06-02%0A *Cliente:* COMERCIAL CANADA SPA */ Cont: * CAIU5512526*/ HR Entrega: *10:00* /Dirección: *BERNARDO O&quot;HIGGINS 158 COLINA"/>
  </r>
  <r>
    <n v="188"/>
    <n v="8"/>
    <x v="19"/>
    <s v="IMPO"/>
    <x v="89"/>
    <x v="124"/>
    <x v="0"/>
    <n v="29000"/>
    <s v="FRAGUA"/>
    <x v="4"/>
    <x v="3"/>
    <s v="CONTOPSA SAI"/>
    <x v="40"/>
    <n v="56967386251"/>
    <x v="40"/>
    <m/>
    <x v="24"/>
    <m/>
    <m/>
    <s v="ENTREGADO"/>
    <m/>
    <x v="79"/>
    <x v="0"/>
    <d v="2026-02-06T00:00:00"/>
    <s v="On time"/>
    <s v="40 "/>
    <s v="Hola!%0AServicio del día 06-02%0A *Cliente:* LAMAIGNERE CHILE S.A. */ Cont: * CAIU4666954*/ HR Entrega: *08:00* /Dirección: *AV. MARTA OSSA RUIZ 601 (CAMINO CASAS VIEJAS); MAIPU "/>
    <s v="Enviar mensaje"/>
    <s v="188CAIU4666954"/>
    <s v="ENT-188"/>
    <s v="ENTREGA"/>
    <d v="2026-02-06T08:00:00"/>
    <s v="https://wa.me/56967386251?text=Hola!%0AServicio del día 06-02%0A *Cliente:* LAMAIGNERE CHILE S.A. */ Cont: * CAIU4666954*/ HR Entrega: *08:00* /Dirección: *AV. MARTA OSSA RUIZ 601 (CAMINO CASAS VIEJAS); MAIPU "/>
  </r>
  <r>
    <n v="189"/>
    <n v="9"/>
    <x v="19"/>
    <s v="IMPO"/>
    <x v="108"/>
    <x v="178"/>
    <x v="0"/>
    <n v="29000"/>
    <s v="FRAGUA"/>
    <x v="4"/>
    <x v="6"/>
    <s v="SITRANS SAI"/>
    <x v="45"/>
    <n v="56989844861"/>
    <x v="45"/>
    <m/>
    <x v="24"/>
    <m/>
    <m/>
    <s v="ENTREGADO"/>
    <m/>
    <x v="61"/>
    <x v="0"/>
    <d v="2026-02-06T00:00:00"/>
    <s v="On time"/>
    <s v="40 "/>
    <s v="Hola!%0AServicio del día 06-02%0A *Cliente:* LAMAIGNERE CHILE S.A. */ Cont: * UETU4163610*/ HR Entrega: *10:00* /Dirección: *AV. MARTA OSSA RUIZ 601 (CAMINO CASAS VIEJAS); MAIPU "/>
    <s v="Enviar mensaje"/>
    <s v="189UETU4163610"/>
    <s v="ENT-189"/>
    <s v="ENTREGA"/>
    <d v="2026-02-06T10:00:00"/>
    <s v="https://wa.me/56989844861?text=Hola!%0AServicio del día 06-02%0A *Cliente:* LAMAIGNERE CHILE S.A. */ Cont: * UETU4163610*/ HR Entrega: *10:00* /Dirección: *AV. MARTA OSSA RUIZ 601 (CAMINO CASAS VIEJAS); MAIPU "/>
  </r>
  <r>
    <n v="190"/>
    <n v="10"/>
    <x v="15"/>
    <s v="IMPO"/>
    <x v="129"/>
    <x v="179"/>
    <x v="0"/>
    <n v="10000"/>
    <s v="FRAGUA"/>
    <x v="4"/>
    <x v="3"/>
    <s v="CIS"/>
    <x v="5"/>
    <n v="56990025702"/>
    <x v="5"/>
    <m/>
    <x v="19"/>
    <s v="m4599061"/>
    <m/>
    <s v="ENTREGADO"/>
    <m/>
    <x v="19"/>
    <x v="0"/>
    <d v="2026-02-06T00:00:00"/>
    <s v="On time"/>
    <s v="40 "/>
    <s v="Hola!%0AServicio del día 06-02%0A *Cliente:* IMPORTADORA MIDEA CARRIER CHILE LTDA */ Cont: * TCNU1556155*/ HR Entrega: *08:00* /Dirección: *BOD. MIEA AGURTO - PUERTO MADERO 9710, BOD. E13; PUDAHUEL "/>
    <s v="Enviar mensaje"/>
    <s v="190TCNU1556155"/>
    <s v="ENT-190"/>
    <s v="ENTREGA"/>
    <d v="2026-02-06T08:00:00"/>
    <s v="https://wa.me/56990025702?text=Hola!%0AServicio del día 06-02%0A *Cliente:* IMPORTADORA MIDEA CARRIER CHILE LTDA */ Cont: * TCNU1556155*/ HR Entrega: *08:00* /Dirección: *BOD. MIEA AGURTO - PUERTO MADERO 9710, BOD. E13; PUDAHUEL "/>
  </r>
  <r>
    <n v="191"/>
    <n v="11"/>
    <x v="15"/>
    <s v="IMPO"/>
    <x v="94"/>
    <x v="132"/>
    <x v="0"/>
    <n v="10000"/>
    <s v="FRAGUA"/>
    <x v="4"/>
    <x v="6"/>
    <s v="SITRANS SAI"/>
    <x v="43"/>
    <n v="56964850744"/>
    <x v="43"/>
    <m/>
    <x v="19"/>
    <s v="GD LISTA"/>
    <m/>
    <s v="ENTREGADO"/>
    <m/>
    <x v="88"/>
    <x v="0"/>
    <d v="2026-02-06T00:00:00"/>
    <s v="On time"/>
    <s v="40 "/>
    <s v="Hola!%0AServicio del día 06-02%0A *Cliente:* IMPORTADORA MIDEA CARRIER CHILE LTDA */ Cont: * TGCU5305146*/ HR Entrega: *10:00* /Dirección: *BOD. MIEA AGURTO - PUERTO MADERO 9710, BOD. E13; PUDAHUEL "/>
    <s v="Enviar mensaje"/>
    <s v="191TGCU5305146"/>
    <s v="ENT-191"/>
    <s v="ENTREGA"/>
    <d v="2026-02-06T10:00:00"/>
    <s v="https://wa.me/56964850744?text=Hola!%0AServicio del día 06-02%0A *Cliente:* IMPORTADORA MIDEA CARRIER CHILE LTDA */ Cont: * TGCU5305146*/ HR Entrega: *10:00* /Dirección: *BOD. MIEA AGURTO - PUERTO MADERO 9710, BOD. E13; PUDAHUEL "/>
  </r>
  <r>
    <n v="192"/>
    <n v="12"/>
    <x v="15"/>
    <s v="IMPO"/>
    <x v="57"/>
    <x v="72"/>
    <x v="0"/>
    <n v="10000"/>
    <s v="FRAGUA"/>
    <x v="4"/>
    <x v="2"/>
    <s v="CIS"/>
    <x v="34"/>
    <n v="56940144795"/>
    <x v="34"/>
    <m/>
    <x v="19"/>
    <s v="GD LISTA"/>
    <m/>
    <s v="ENTREGADO"/>
    <m/>
    <x v="128"/>
    <x v="0"/>
    <d v="2026-02-06T00:00:00"/>
    <s v="On time"/>
    <s v="40 "/>
    <s v="Hola!%0AServicio del día 06-02%0A *Cliente:* IMPORTADORA MIDEA CARRIER CHILE LTDA */ Cont: * SEGU4633921*/ HR Entrega: *11:00* /Dirección: *BOD. MIEA AGURTO - PUERTO MADERO 9710, BOD. E13; PUDAHUEL "/>
    <s v="Enviar mensaje"/>
    <s v="192SEGU4633921"/>
    <s v="ENT-192"/>
    <s v="ENTREGA"/>
    <d v="2026-02-06T11:00:00"/>
    <s v="https://wa.me/56940144795?text=Hola!%0AServicio del día 06-02%0A *Cliente:* IMPORTADORA MIDEA CARRIER CHILE LTDA */ Cont: * SEGU4633921*/ HR Entrega: *11:00* /Dirección: *BOD. MIEA AGURTO - PUERTO MADERO 9710, BOD. E13; PUDAHUEL "/>
  </r>
  <r>
    <n v="193"/>
    <n v="13"/>
    <x v="15"/>
    <s v="IMPO"/>
    <x v="58"/>
    <x v="73"/>
    <x v="0"/>
    <n v="10000"/>
    <s v="FRAGUA"/>
    <x v="4"/>
    <x v="2"/>
    <s v="SITRANS SAI"/>
    <x v="23"/>
    <n v="56931745801"/>
    <x v="24"/>
    <m/>
    <x v="19"/>
    <s v="GD LISTA"/>
    <m/>
    <s v="ENTREGADO"/>
    <m/>
    <x v="62"/>
    <x v="0"/>
    <d v="2026-02-06T00:00:00"/>
    <s v="On time"/>
    <s v="40 "/>
    <s v="Hola!%0AServicio del día 06-02%0A *Cliente:* IMPORTADORA MIDEA CARRIER CHILE LTDA */ Cont: * FDCU0600812*/ HR Entrega: *11:00* /Dirección: *BOD. MIEA AGURTO - PUERTO MADERO 9710, BOD. E13; PUDAHUEL "/>
    <s v="Enviar mensaje"/>
    <s v="193FDCU0600812"/>
    <s v="ENT-193"/>
    <s v="ENTREGA"/>
    <d v="2026-02-06T11:00:00"/>
    <s v="https://wa.me/56931745801?text=Hola!%0AServicio del día 06-02%0A *Cliente:* IMPORTADORA MIDEA CARRIER CHILE LTDA */ Cont: * FDCU0600812*/ HR Entrega: *11:00* /Dirección: *BOD. MIEA AGURTO - PUERTO MADERO 9710, BOD. E13; PUDAHUEL "/>
  </r>
  <r>
    <n v="194"/>
    <n v="14"/>
    <x v="15"/>
    <s v="IMPO"/>
    <x v="95"/>
    <x v="133"/>
    <x v="0"/>
    <n v="10000"/>
    <s v="FRAGUA"/>
    <x v="4"/>
    <x v="2"/>
    <s v="CIS"/>
    <x v="39"/>
    <n v="56950103942"/>
    <x v="39"/>
    <m/>
    <x v="19"/>
    <s v="GD LISTA"/>
    <m/>
    <s v="ENTREGADO"/>
    <m/>
    <x v="128"/>
    <x v="0"/>
    <d v="2026-02-06T00:00:00"/>
    <s v="On time"/>
    <s v="40 "/>
    <s v="Hola!%0AServicio del día 06-02%0A *Cliente:* IMPORTADORA MIDEA CARRIER CHILE LTDA */ Cont: * TLLU4930676*/ HR Entrega: *11:00* /Dirección: *BOD. MIEA AGURTO - PUERTO MADERO 9710, BOD. E13; PUDAHUEL "/>
    <s v="Enviar mensaje"/>
    <s v="194TLLU4930676"/>
    <s v="ENT-194"/>
    <s v="ENTREGA"/>
    <d v="2026-02-06T11:00:00"/>
    <s v="https://wa.me/56950103942?text=Hola!%0AServicio del día 06-02%0A *Cliente:* IMPORTADORA MIDEA CARRIER CHILE LTDA */ Cont: * TLLU4930676*/ HR Entrega: *11:00* /Dirección: *BOD. MIEA AGURTO - PUERTO MADERO 9710, BOD. E13; PUDAHUEL "/>
  </r>
  <r>
    <n v="195"/>
    <n v="15"/>
    <x v="15"/>
    <s v="IMPO"/>
    <x v="130"/>
    <x v="180"/>
    <x v="0"/>
    <n v="10000"/>
    <s v="FRAGUA"/>
    <x v="4"/>
    <x v="1"/>
    <s v="MEDLOG SAI"/>
    <x v="13"/>
    <n v="56944277110"/>
    <x v="13"/>
    <m/>
    <x v="59"/>
    <s v="fx40666674ca"/>
    <m/>
    <s v="ENTREGADO"/>
    <m/>
    <x v="84"/>
    <x v="0"/>
    <d v="2026-02-06T00:00:00"/>
    <s v="On time"/>
    <s v="40 "/>
    <s v="Hola!%0AServicio del día 06-02%0A *Cliente:* IMPORTADORA MIDEA CARRIER CHILE LTDA */ Cont: * MSNU8498780*/ HR Entrega: *08:30* /Dirección: *BOD HITES"/>
    <s v="Enviar mensaje"/>
    <s v="195MSNU8498780"/>
    <s v="ENT-195"/>
    <s v="ENTREGA"/>
    <d v="2026-02-06T08:30:00"/>
    <s v="https://wa.me/56944277110?text=Hola!%0AServicio del día 06-02%0A *Cliente:* IMPORTADORA MIDEA CARRIER CHILE LTDA */ Cont: * MSNU8498780*/ HR Entrega: *08:30* /Dirección: *BOD HITES"/>
  </r>
  <r>
    <n v="196"/>
    <n v="16"/>
    <x v="15"/>
    <s v="IMPO"/>
    <x v="130"/>
    <x v="181"/>
    <x v="0"/>
    <n v="10000"/>
    <s v="FRAGUA"/>
    <x v="4"/>
    <x v="7"/>
    <s v="MEDLOG SAI"/>
    <x v="47"/>
    <n v="56988336520"/>
    <x v="48"/>
    <m/>
    <x v="59"/>
    <s v="fx40666675ca"/>
    <m/>
    <s v="ENTREGADO"/>
    <m/>
    <x v="4"/>
    <x v="0"/>
    <d v="2026-02-06T00:00:00"/>
    <s v="On time"/>
    <s v="40 "/>
    <s v="Hola!%0AServicio del día 06-02%0A *Cliente:* IMPORTADORA MIDEA CARRIER CHILE LTDA */ Cont: * MSDU8186210*/ HR Entrega: *09:00* /Dirección: *BOD HITES"/>
    <s v="Enviar mensaje"/>
    <s v="196MSDU8186210"/>
    <s v="ENT-196"/>
    <s v="ENTREGA"/>
    <d v="2026-02-06T09:00:00"/>
    <s v="https://wa.me/56988336520?text=Hola!%0AServicio del día 06-02%0A *Cliente:* IMPORTADORA MIDEA CARRIER CHILE LTDA */ Cont: * MSDU8186210*/ HR Entrega: *09:00* /Dirección: *BOD HITES"/>
  </r>
  <r>
    <n v="197"/>
    <n v="17"/>
    <x v="15"/>
    <s v="IMPO"/>
    <x v="130"/>
    <x v="182"/>
    <x v="0"/>
    <n v="10000"/>
    <s v="FRAGUA"/>
    <x v="4"/>
    <x v="10"/>
    <s v="MEDLOG SAI"/>
    <x v="25"/>
    <n v="56966749408"/>
    <x v="26"/>
    <m/>
    <x v="59"/>
    <s v="fx40666684ca"/>
    <m/>
    <s v="ENTREGADO"/>
    <m/>
    <x v="129"/>
    <x v="0"/>
    <d v="2026-02-06T00:00:00"/>
    <s v="On time"/>
    <s v="40 "/>
    <s v="Hola!%0AServicio del día 06-02%0A *Cliente:* IMPORTADORA MIDEA CARRIER CHILE LTDA */ Cont: * MSMU8276373*/ HR Entrega: *09:30* /Dirección: *BOD HITES"/>
    <s v="Enviar mensaje"/>
    <s v="197MSMU8276373"/>
    <s v="ENT-197"/>
    <s v="ENTREGA"/>
    <d v="2026-02-06T09:30:00"/>
    <s v="https://wa.me/56966749408?text=Hola!%0AServicio del día 06-02%0A *Cliente:* IMPORTADORA MIDEA CARRIER CHILE LTDA */ Cont: * MSMU8276373*/ HR Entrega: *09:30* /Dirección: *BOD HITES"/>
  </r>
  <r>
    <n v="198"/>
    <n v="18"/>
    <x v="37"/>
    <s v="IMPO"/>
    <x v="113"/>
    <x v="183"/>
    <x v="0"/>
    <n v="25000"/>
    <s v="FRAGUA"/>
    <x v="4"/>
    <x v="1"/>
    <s v="AGUNSA SAI"/>
    <x v="26"/>
    <n v="56967398822"/>
    <x v="27"/>
    <m/>
    <x v="60"/>
    <m/>
    <m/>
    <s v="ENTREGADO"/>
    <m/>
    <x v="108"/>
    <x v="0"/>
    <d v="2026-02-06T00:00:00"/>
    <s v="On time"/>
    <s v="40 "/>
    <s v="Hola!%0AServicio del día 06-02%0A *Cliente:* IDEAL S A */ Cont: * OOCU9246634*/ HR Entrega: *08:30* /Dirección: *Bodega Nutrabien, Av. Bernardo O´Higgins 3140"/>
    <s v="Enviar mensaje"/>
    <s v="198OOCU9246634"/>
    <s v="ENT-198"/>
    <s v="ENTREGA"/>
    <d v="2026-02-06T08:30:00"/>
    <s v="https://wa.me/56967398822?text=Hola!%0AServicio del día 06-02%0A *Cliente:* IDEAL S A */ Cont: * OOCU9246634*/ HR Entrega: *08:30* /Dirección: *Bodega Nutrabien, Av. Bernardo O´Higgins 3140"/>
  </r>
  <r>
    <n v="199"/>
    <n v="19"/>
    <x v="0"/>
    <s v="IMPO"/>
    <x v="131"/>
    <x v="184"/>
    <x v="0"/>
    <n v="8000"/>
    <s v="FRAGUA"/>
    <x v="4"/>
    <x v="1"/>
    <s v="CIS"/>
    <x v="19"/>
    <n v="56975045913"/>
    <x v="19"/>
    <m/>
    <x v="1"/>
    <m/>
    <m/>
    <s v="ENTREGADO"/>
    <m/>
    <x v="40"/>
    <x v="0"/>
    <d v="2026-02-06T00:00:00"/>
    <s v="On time"/>
    <s v="40 "/>
    <s v="Hola!%0AServicio del día 06-02%0A *Cliente:* RENDIC S.A. */ Cont: * TRHU4152211*/ HR Entrega: *08:30* /Dirección: *PARCELA 109 A COQUIMBO"/>
    <s v="Enviar mensaje"/>
    <s v="199TRHU4152211"/>
    <s v="ENT-199"/>
    <s v="ENTREGA"/>
    <d v="2026-02-06T08:30:00"/>
    <s v="https://wa.me/56975045913?text=Hola!%0AServicio del día 06-02%0A *Cliente:* RENDIC S.A. */ Cont: * TRHU4152211*/ HR Entrega: *08:30* /Dirección: *PARCELA 109 A COQUIMBO"/>
  </r>
  <r>
    <n v="200"/>
    <n v="20"/>
    <x v="30"/>
    <s v="IMPO"/>
    <x v="115"/>
    <x v="185"/>
    <x v="1"/>
    <n v="30000"/>
    <s v="05/02 - 18:30"/>
    <x v="4"/>
    <x v="1"/>
    <s v="MEDLOG SAI"/>
    <x v="44"/>
    <n v="56976511010"/>
    <x v="53"/>
    <m/>
    <x v="37"/>
    <s v="RAMPLA CORTA"/>
    <m/>
    <s v="ENTREGADO"/>
    <m/>
    <x v="114"/>
    <x v="0"/>
    <d v="2026-02-06T00:00:00"/>
    <s v="On time"/>
    <s v="20 "/>
    <s v="Hola!%0AServicio del día 06-02%0A *Cliente:* A R G TRAILERS SPA */ Cont: * WHLU2154510*/ HR Entrega: *08:30* /Dirección: *GOREN - LA PRIMAVERA  361;  LAMPA"/>
    <s v="Enviar mensaje"/>
    <s v="200WHLU2154510"/>
    <s v="ENT-200"/>
    <s v="ENTREGA"/>
    <d v="2026-02-06T08:30:00"/>
    <s v="https://wa.me/56976511010?text=Hola!%0AServicio del día 06-02%0A *Cliente:* A R G TRAILERS SPA */ Cont: * WHLU2154510*/ HR Entrega: *08:30* /Dirección: *GOREN - LA PRIMAVERA  361;  LAMPA"/>
  </r>
  <r>
    <n v="201"/>
    <n v="21"/>
    <x v="10"/>
    <s v="IMPO"/>
    <x v="132"/>
    <x v="186"/>
    <x v="8"/>
    <n v="21000"/>
    <s v="FRAGUA"/>
    <x v="4"/>
    <x v="1"/>
    <s v="CIS"/>
    <x v="10"/>
    <n v="56993389870"/>
    <x v="10"/>
    <m/>
    <x v="12"/>
    <s v="RAMPLA CORTA"/>
    <m/>
    <s v="ENTREGADO"/>
    <m/>
    <x v="8"/>
    <x v="0"/>
    <d v="2026-02-06T00:00:00"/>
    <s v="On time"/>
    <s v="ISO"/>
    <s v="Hola!%0AServicio del día 06-02%0A *Cliente:* OXIQUIM S A */ Cont: * HLBU1389566*/ HR Entrega: *08:30* /Dirección: *CAÑAVERAL 901; QUILICURA "/>
    <s v="Enviar mensaje"/>
    <s v="201HLBU1389566"/>
    <s v="ENT-201"/>
    <s v="ENTREGA"/>
    <d v="2026-02-06T08:30:00"/>
    <s v="https://wa.me/56993389870?text=Hola!%0AServicio del día 06-02%0A *Cliente:* OXIQUIM S A */ Cont: * HLBU1389566*/ HR Entrega: *08:30* /Dirección: *CAÑAVERAL 901; QUILICURA "/>
  </r>
  <r>
    <n v="202"/>
    <n v="22"/>
    <x v="41"/>
    <s v="IMPO"/>
    <x v="133"/>
    <x v="187"/>
    <x v="1"/>
    <n v="6000"/>
    <s v="FRAGUA"/>
    <x v="4"/>
    <x v="1"/>
    <s v="CONTOPSA SAI"/>
    <x v="3"/>
    <n v="56944540732"/>
    <x v="3"/>
    <m/>
    <x v="61"/>
    <s v="RAMPLA CORTA"/>
    <m/>
    <s v="ENTREGADO"/>
    <m/>
    <x v="18"/>
    <x v="0"/>
    <d v="2026-02-06T00:00:00"/>
    <s v="On time"/>
    <s v="20 "/>
    <s v="Hola!%0AServicio del día 06-02%0A *Cliente:* WURTH CHILE LTDA */ Cont: * MRKU6579697*/ HR Entrega: *08:30* /Dirección: *SAN BERNARDO"/>
    <s v="Enviar mensaje"/>
    <s v="202MRKU6579697"/>
    <s v="ENT-202"/>
    <s v="ENTREGA"/>
    <d v="2026-02-06T08:30:00"/>
    <s v="https://wa.me/56944540732?text=Hola!%0AServicio del día 06-02%0A *Cliente:* WURTH CHILE LTDA */ Cont: * MRKU6579697*/ HR Entrega: *08:30* /Dirección: *SAN BERNARDO"/>
  </r>
  <r>
    <n v="203"/>
    <n v="23"/>
    <x v="41"/>
    <s v="IMPO"/>
    <x v="134"/>
    <x v="188"/>
    <x v="9"/>
    <n v="4000"/>
    <s v="FRAGUA"/>
    <x v="4"/>
    <x v="1"/>
    <s v="CIS"/>
    <x v="16"/>
    <n v="56973887539"/>
    <x v="16"/>
    <m/>
    <x v="62"/>
    <m/>
    <m/>
    <s v="ENTREGADO"/>
    <m/>
    <x v="47"/>
    <x v="0"/>
    <d v="2026-02-06T00:00:00"/>
    <s v="On time"/>
    <s v="IMO"/>
    <s v="Hola!%0AServicio del día 06-02%0A *Cliente:* WURTH CHILE LTDA */ Cont: * TLLU8879799*/ HR Entrega: *08:30* /Dirección: *PADRE HURTADO"/>
    <s v="Enviar mensaje"/>
    <s v="203TLLU8879799"/>
    <s v="ENT-203"/>
    <s v="ENTREGA"/>
    <d v="2026-02-06T08:30:00"/>
    <s v="https://wa.me/56973887539?text=Hola!%0AServicio del día 06-02%0A *Cliente:* WURTH CHILE LTDA */ Cont: * TLLU8879799*/ HR Entrega: *08:30* /Dirección: *PADRE HURTADO"/>
  </r>
  <r>
    <n v="204"/>
    <n v="24"/>
    <x v="18"/>
    <s v="IMPO"/>
    <x v="135"/>
    <x v="189"/>
    <x v="1"/>
    <n v="13000"/>
    <s v="FRAGUA"/>
    <x v="4"/>
    <x v="7"/>
    <s v="CIS"/>
    <x v="15"/>
    <n v="56957438415"/>
    <x v="46"/>
    <m/>
    <x v="63"/>
    <m/>
    <m/>
    <s v="ENTREGADO"/>
    <m/>
    <x v="87"/>
    <x v="0"/>
    <d v="2026-02-06T00:00:00"/>
    <s v="On time"/>
    <s v="20 "/>
    <s v="Hola!%0AServicio del día 06-02%0A *Cliente:* SOCIEDAD COMERCIAL MARBEN PETS LTDA */ Cont: * TGBU3111003*/ HR Entrega: *09:00* /Dirección: *FRAGUA - BOD.PRINCIPAL"/>
    <s v="Enviar mensaje"/>
    <s v="204TGBU3111003"/>
    <s v="ENT-204"/>
    <s v="ENTREGA"/>
    <d v="2026-02-06T09:00:00"/>
    <s v="https://wa.me/56957438415?text=Hola!%0AServicio del día 06-02%0A *Cliente:* SOCIEDAD COMERCIAL MARBEN PETS LTDA */ Cont: * TGBU3111003*/ HR Entrega: *09:00* /Dirección: *FRAGUA - BOD.PRINCIPAL"/>
  </r>
  <r>
    <n v="205"/>
    <n v="25"/>
    <x v="18"/>
    <s v="IMPO"/>
    <x v="136"/>
    <x v="190"/>
    <x v="0"/>
    <n v="21000"/>
    <s v="FRAGUA"/>
    <x v="4"/>
    <x v="7"/>
    <s v="CIS"/>
    <x v="15"/>
    <n v="56957438415"/>
    <x v="38"/>
    <m/>
    <x v="63"/>
    <m/>
    <m/>
    <s v="ENTREGADO"/>
    <m/>
    <x v="37"/>
    <x v="0"/>
    <d v="2026-02-06T00:00:00"/>
    <s v="On time"/>
    <m/>
    <s v="Hola!%0AServicio del día 06-02%0A *Cliente:* SOCIEDAD COMERCIAL MARBEN PETS LTDA */ Cont: * CMAU4487057*/ HR Entrega: *09:00* /Dirección: *FRAGUA - BOD.PRINCIPAL"/>
    <s v="Enviar mensaje"/>
    <s v="205CMAU4487057"/>
    <s v="ENT-205"/>
    <s v="ENTREGA"/>
    <d v="2026-02-06T09:00:00"/>
    <s v="https://wa.me/56957438415?text=Hola!%0AServicio del día 06-02%0A *Cliente:* SOCIEDAD COMERCIAL MARBEN PETS LTDA */ Cont: * CMAU4487057*/ HR Entrega: *09:00* /Dirección: *FRAGUA - BOD.PRINCIPAL"/>
  </r>
  <r>
    <n v="206"/>
    <n v="26"/>
    <x v="42"/>
    <s v="IMPO"/>
    <x v="137"/>
    <x v="191"/>
    <x v="0"/>
    <n v="28000"/>
    <s v="FRAGUA"/>
    <x v="4"/>
    <x v="7"/>
    <s v="CIS"/>
    <x v="12"/>
    <n v="56967384794"/>
    <x v="12"/>
    <m/>
    <x v="64"/>
    <s v="6 DESCARGADORES"/>
    <m/>
    <s v="ENTREGADO"/>
    <m/>
    <x v="4"/>
    <x v="0"/>
    <d v="2026-02-06T00:00:00"/>
    <s v="On time"/>
    <s v="40 "/>
    <s v="Hola!%0AServicio del día 06-02%0A *Cliente:* RC SPA */ Cont: * GESU6471677*/ HR Entrega: *09:00* /Dirección: *San Francisco de Asis Lago B, Parcela 27B, Colina"/>
    <s v="Enviar mensaje"/>
    <s v="206GESU6471677"/>
    <s v="ENT-206"/>
    <s v="ENTREGA"/>
    <d v="2026-02-06T09:00:00"/>
    <s v="https://wa.me/56967384794?text=Hola!%0AServicio del día 06-02%0A *Cliente:* RC SPA */ Cont: * GESU6471677*/ HR Entrega: *09:00* /Dirección: *San Francisco de Asis Lago B, Parcela 27B, Colina"/>
  </r>
  <r>
    <n v="207"/>
    <n v="27"/>
    <x v="14"/>
    <s v="IMPO"/>
    <x v="138"/>
    <x v="192"/>
    <x v="0"/>
    <n v="24000"/>
    <s v="05/02 - 13:10"/>
    <x v="4"/>
    <x v="7"/>
    <s v="AGUNSA GYP"/>
    <x v="33"/>
    <n v="56953801607"/>
    <x v="33"/>
    <m/>
    <x v="18"/>
    <m/>
    <m/>
    <s v="ENTREGADO"/>
    <m/>
    <x v="130"/>
    <x v="0"/>
    <d v="2026-02-06T00:00:00"/>
    <s v="On time"/>
    <s v="40 "/>
    <s v="Hola!%0AServicio del día 06-02%0A *Cliente:* VILLAR HERMANOS S.A. */ Cont: * TCNU2203091*/ HR Entrega: *09:00* /Dirección: *SALAR DE ATACAMA 1330, PUDAHUEL"/>
    <s v="Enviar mensaje"/>
    <s v="207TCNU2203091"/>
    <s v="ENT-207"/>
    <s v="ENTREGA"/>
    <d v="2026-02-06T09:00:00"/>
    <s v="https://wa.me/56953801607?text=Hola!%0AServicio del día 06-02%0A *Cliente:* VILLAR HERMANOS S.A. */ Cont: * TCNU2203091*/ HR Entrega: *09:00* /Dirección: *SALAR DE ATACAMA 1330, PUDAHUEL"/>
  </r>
  <r>
    <n v="208"/>
    <n v="28"/>
    <x v="43"/>
    <s v="IMPO"/>
    <x v="139"/>
    <x v="193"/>
    <x v="0"/>
    <n v="29000"/>
    <s v="FRAGUA"/>
    <x v="4"/>
    <x v="7"/>
    <s v="AGUNSA VALP"/>
    <x v="24"/>
    <n v="56926181825"/>
    <x v="54"/>
    <m/>
    <x v="65"/>
    <s v="FELIPE VERA +569 8894 5397"/>
    <m/>
    <s v="ENTREGADO"/>
    <m/>
    <x v="131"/>
    <x v="0"/>
    <d v="2026-02-06T00:00:00"/>
    <s v="On time"/>
    <s v="40 "/>
    <s v="Hola!%0AServicio del día 06-02%0A *Cliente:* MINERA FLORIDA LTDA */ Cont: * CAAU5443649*/ HR Entrega: *09:00* /Dirección: *CAMINO EL ASIENTO KM 7 ALHUE"/>
    <s v="Enviar mensaje"/>
    <s v="208CAAU5443649"/>
    <s v="ENT-208"/>
    <s v="ENTREGA"/>
    <d v="2026-02-06T09:00:00"/>
    <s v="https://wa.me/56926181825?text=Hola!%0AServicio del día 06-02%0A *Cliente:* MINERA FLORIDA LTDA */ Cont: * CAAU5443649*/ HR Entrega: *09:00* /Dirección: *CAMINO EL ASIENTO KM 7 ALHUE"/>
  </r>
  <r>
    <n v="209"/>
    <n v="29"/>
    <x v="13"/>
    <s v="IMPO"/>
    <x v="140"/>
    <x v="194"/>
    <x v="0"/>
    <n v="23000"/>
    <s v="FRAGUA"/>
    <x v="4"/>
    <x v="2"/>
    <s v="CONTOPSA VALP"/>
    <x v="30"/>
    <n v="56992164782"/>
    <x v="37"/>
    <m/>
    <x v="66"/>
    <m/>
    <m/>
    <s v="ENTREGADO"/>
    <m/>
    <x v="132"/>
    <x v="0"/>
    <d v="2026-02-06T00:00:00"/>
    <s v="On time"/>
    <s v="40 "/>
    <s v="Hola!%0AServicio del día 06-02%0A *Cliente:* CANONTEX */ Cont: * MRSU4566610*/ HR Entrega: *11:00* /Dirección: *Patricia Viñuela N°185, Lampa (BODEGA CDC) "/>
    <s v="Enviar mensaje"/>
    <s v="209MRSU4566610"/>
    <s v="ENT-209"/>
    <s v="ENTREGA"/>
    <d v="2026-02-06T11:00:00"/>
    <s v="https://wa.me/56992164782?text=Hola!%0AServicio del día 06-02%0A *Cliente:* CANONTEX */ Cont: * MRSU4566610*/ HR Entrega: *11:00* /Dirección: *Patricia Viñuela N°185, Lampa (BODEGA CDC) "/>
  </r>
  <r>
    <n v="210"/>
    <n v="30"/>
    <x v="44"/>
    <s v="IMPO"/>
    <x v="141"/>
    <x v="195"/>
    <x v="0"/>
    <n v="10000"/>
    <s v="05/02 - 20:26"/>
    <x v="4"/>
    <x v="9"/>
    <s v="CONTOPSA SAI"/>
    <x v="41"/>
    <n v="56967387744"/>
    <x v="41"/>
    <m/>
    <x v="67"/>
    <m/>
    <m/>
    <s v="ENTREGADO"/>
    <m/>
    <x v="69"/>
    <x v="0"/>
    <d v="2026-02-06T00:00:00"/>
    <s v="On time"/>
    <s v="40 "/>
    <s v="Hola!%0AServicio del día 06-02%0A *Cliente:* NICOMA */ Cont: * FFAU5720264*/ HR Entrega: *13:00* /Dirección: *SAN NICOLAS 860, BOD. 7; SAN MIGUEL"/>
    <s v="Enviar mensaje"/>
    <s v="210FFAU5720264"/>
    <s v="ENT-210"/>
    <s v="ENTREGA"/>
    <d v="2026-02-06T13:00:00"/>
    <s v="https://wa.me/56967387744?text=Hola!%0AServicio del día 06-02%0A *Cliente:* NICOMA */ Cont: * FFAU5720264*/ HR Entrega: *13:00* /Dirección: *SAN NICOLAS 860, BOD. 7; SAN MIGUEL"/>
  </r>
  <r>
    <n v="211"/>
    <n v="31"/>
    <x v="32"/>
    <s v="IMPO"/>
    <x v="142"/>
    <x v="196"/>
    <x v="0"/>
    <n v="6000"/>
    <s v="FRAGUA"/>
    <x v="4"/>
    <x v="8"/>
    <s v="MEDLOG SAI"/>
    <x v="7"/>
    <n v="56950981572"/>
    <x v="9"/>
    <m/>
    <x v="46"/>
    <m/>
    <m/>
    <m/>
    <m/>
    <x v="133"/>
    <x v="0"/>
    <d v="2026-02-06T00:00:00"/>
    <s v="On time"/>
    <s v="40 "/>
    <s v="Hola!%0AServicio del día 06-02%0A *Cliente:* EL CONTAINER SPA */ Cont: * WHSU8195986*/ HR Entrega: *15:00* /Dirección: *SAN IGNACIO 951, QUILICURA"/>
    <s v="Enviar mensaje"/>
    <s v="211WHSU8195986"/>
    <s v="ENT-211"/>
    <s v="ENTREGA"/>
    <d v="2026-02-06T15:00:00"/>
    <s v="https://wa.me/56950981572?text=Hola!%0AServicio del día 06-02%0A *Cliente:* EL CONTAINER SPA */ Cont: * WHSU8195986*/ HR Entrega: *15:00* /Dirección: *SAN IGNACIO 951, QUILICURA"/>
  </r>
  <r>
    <n v="212"/>
    <n v="32"/>
    <x v="35"/>
    <s v="IMPO"/>
    <x v="143"/>
    <x v="139"/>
    <x v="6"/>
    <s v="-"/>
    <s v="FRAGUA"/>
    <x v="4"/>
    <x v="7"/>
    <s v="-"/>
    <x v="22"/>
    <n v="56953157599"/>
    <x v="22"/>
    <m/>
    <x v="50"/>
    <s v="CMAU0929910"/>
    <m/>
    <s v="ENTREGADO"/>
    <m/>
    <x v="134"/>
    <x v="0"/>
    <d v="2026-02-06T00:00:00"/>
    <s v="Off time"/>
    <s v="LCL"/>
    <s v="Hola!%0AServicio del día 06-02%0A *Cliente:* YANY CABACH */ Cont: * RAMPLA*/ HR Entrega: *09:00* /Dirección: *CAMINO INTERNACIONAL 5250, BOD. C13 - C14, VIÑA DEL MAR"/>
    <s v="Enviar mensaje"/>
    <s v="212RAMPLA"/>
    <s v="ENT-212"/>
    <s v="ENTREGA"/>
    <d v="2026-02-06T09:00:00"/>
    <s v="https://wa.me/56953157599?text=Hola!%0AServicio del día 06-02%0A *Cliente:* YANY CABACH */ Cont: * RAMPLA*/ HR Entrega: *09:00* /Dirección: *CAMINO INTERNACIONAL 5250, BOD. C13 - C14, VIÑA DEL MAR"/>
  </r>
  <r>
    <n v="213"/>
    <n v="33"/>
    <x v="35"/>
    <s v="IMPO"/>
    <x v="143"/>
    <x v="139"/>
    <x v="6"/>
    <s v="-"/>
    <s v="FRAGUA"/>
    <x v="4"/>
    <x v="9"/>
    <s v="-"/>
    <x v="22"/>
    <n v="56953157599"/>
    <x v="22"/>
    <m/>
    <x v="50"/>
    <s v="CMAU2410020"/>
    <m/>
    <s v="ENTREGADO"/>
    <m/>
    <x v="135"/>
    <x v="0"/>
    <d v="2026-02-06T00:00:00"/>
    <s v="Off time"/>
    <s v="LCL"/>
    <s v="Hola!%0AServicio del día 06-02%0A *Cliente:* YANY CABACH */ Cont: * RAMPLA*/ HR Entrega: *13:00* /Dirección: *CAMINO INTERNACIONAL 5250, BOD. C13 - C14, VIÑA DEL MAR"/>
    <s v="Enviar mensaje"/>
    <s v="213RAMPLA"/>
    <s v="ENT-213"/>
    <s v="ENTREGA"/>
    <d v="2026-02-06T13:00:00"/>
    <s v="https://wa.me/56953157599?text=Hola!%0AServicio del día 06-02%0A *Cliente:* YANY CABACH */ Cont: * RAMPLA*/ HR Entrega: *13:00* /Dirección: *CAMINO INTERNACIONAL 5250, BOD. C13 - C14, VIÑA DEL MAR"/>
  </r>
  <r>
    <n v="214"/>
    <n v="34"/>
    <x v="45"/>
    <m/>
    <x v="144"/>
    <x v="139"/>
    <x v="6"/>
    <s v="-"/>
    <s v="-"/>
    <x v="4"/>
    <x v="0"/>
    <s v="-"/>
    <x v="49"/>
    <n v="56973887322"/>
    <x v="55"/>
    <m/>
    <x v="68"/>
    <m/>
    <m/>
    <s v="ENTREGADO"/>
    <m/>
    <x v="9"/>
    <x v="0"/>
    <d v="2026-02-06T00:00:00"/>
    <s v="Sin llegada"/>
    <s v="LCL"/>
    <s v="Hola!%0AServicio del día 06-02%0A *Cliente:* RITRAMA S.A. */ Cont: * RAMPLA*/ HR Entrega: *07:00* /Dirección: *AV. TUPUNGATO 3420, PLACILLA"/>
    <s v="Enviar mensaje"/>
    <s v="214RAMPLA"/>
    <s v="ENT-214"/>
    <s v="ENTREGA"/>
    <d v="2026-02-06T07:00:00"/>
    <s v="https://wa.me/56973887322?text=Hola!%0AServicio del día 06-02%0A *Cliente:* RITRAMA S.A. */ Cont: * RAMPLA*/ HR Entrega: *07:00* /Dirección: *AV. TUPUNGATO 3420, PLACILLA"/>
  </r>
  <r>
    <n v="215"/>
    <n v="35"/>
    <x v="45"/>
    <m/>
    <x v="144"/>
    <x v="139"/>
    <x v="6"/>
    <s v="-"/>
    <s v="-"/>
    <x v="4"/>
    <x v="0"/>
    <s v="-"/>
    <x v="50"/>
    <n v="56964069749"/>
    <x v="56"/>
    <m/>
    <x v="68"/>
    <m/>
    <m/>
    <s v="ENTREGADO"/>
    <m/>
    <x v="9"/>
    <x v="0"/>
    <d v="2026-02-06T00:00:00"/>
    <s v="Sin llegada"/>
    <s v="LCL"/>
    <s v="Hola!%0AServicio del día 06-02%0A *Cliente:* RITRAMA S.A. */ Cont: * RAMPLA*/ HR Entrega: *07:00* /Dirección: *AV. TUPUNGATO 3420, PLACILLA"/>
    <s v="Enviar mensaje"/>
    <s v="215RAMPLA"/>
    <s v="ENT-215"/>
    <s v="ENTREGA"/>
    <d v="2026-02-06T07:00:00"/>
    <s v="https://wa.me/56964069749?text=Hola!%0AServicio del día 06-02%0A *Cliente:* RITRAMA S.A. */ Cont: * RAMPLA*/ HR Entrega: *07:00* /Dirección: *AV. TUPUNGATO 3420, PLACILLA"/>
  </r>
  <r>
    <n v="216"/>
    <n v="36"/>
    <x v="20"/>
    <s v="EXPO"/>
    <x v="124"/>
    <x v="197"/>
    <x v="3"/>
    <s v="-"/>
    <s v="FRAGUA"/>
    <x v="4"/>
    <x v="7"/>
    <s v="RETIRO VACIO: MEDLOG SAI"/>
    <x v="32"/>
    <n v="56941491322"/>
    <x v="32"/>
    <m/>
    <x v="25"/>
    <m/>
    <m/>
    <s v="EMBARCANDO"/>
    <m/>
    <x v="89"/>
    <x v="0"/>
    <d v="2026-02-06T00:00:00"/>
    <s v="On time"/>
    <s v="40 "/>
    <s v="Hola!%0AServicio del día 06-02%0A *Cliente:* GREENEX SPA */ Cont: * SZLU9110932*/ HR Entrega: *09:00* /Dirección: *CONSOLIDADO: PLANTA GREENEX - AV.O'HIGGINS 740, CODEGUA / EMBARQUE: STI"/>
    <s v="Enviar mensaje"/>
    <s v="216SZLU9110932"/>
    <s v="ENT-216"/>
    <s v="ENTREGA"/>
    <d v="2026-02-06T09:00:00"/>
    <s v="https://wa.me/56941491322?text=Hola!%0AServicio del día 06-02%0A *Cliente:* GREENEX SPA */ Cont: * SZLU9110932*/ HR Entrega: *09:00* /Dirección: *CONSOLIDADO: PLANTA GREENEX - AV.O'HIGGINS 740, CODEGUA / EMBARQUE: STI"/>
  </r>
  <r>
    <n v="217"/>
    <n v="37"/>
    <x v="46"/>
    <s v="EXPO"/>
    <x v="145"/>
    <x v="198"/>
    <x v="0"/>
    <s v="-"/>
    <s v="FRAGUA"/>
    <x v="4"/>
    <x v="3"/>
    <s v="RETIRO VACIO:    DYC SAI"/>
    <x v="1"/>
    <n v="56978811158"/>
    <x v="1"/>
    <m/>
    <x v="69"/>
    <s v="STACKING: del 06/21 al 92/02 a las 15:00hrs."/>
    <m/>
    <s v="CONSOLIDANDO"/>
    <m/>
    <x v="15"/>
    <x v="0"/>
    <d v="2026-02-06T00:00:00"/>
    <s v="Off time"/>
    <s v="40 "/>
    <s v="Hola!%0AServicio del día 06-02%0A *Cliente:* ARESTI CHILE WINE S.A. */ Cont: * FFAU6655754*/ HR Entrega: *08:00* /Dirección: *CONSOLIDADO: BELLAVISTA S/N, RIO CLARO; BOD. HACIENDA ARESTI / EMBARQUE: SAI"/>
    <s v="Enviar mensaje"/>
    <s v="217FFAU6655754"/>
    <s v="ENT-217"/>
    <s v="ENTREGA"/>
    <d v="2026-02-06T08:00:00"/>
    <s v="https://wa.me/56978811158?text=Hola!%0AServicio del día 06-02%0A *Cliente:* ARESTI CHILE WINE S.A. */ Cont: * FFAU6655754*/ HR Entrega: *08:00* /Dirección: *CONSOLIDADO: BELLAVISTA S/N, RIO CLARO; BOD. HACIENDA ARESTI / EMBARQUE: SAI"/>
  </r>
  <r>
    <n v="218"/>
    <n v="38"/>
    <x v="46"/>
    <s v="EXPO"/>
    <x v="146"/>
    <x v="199"/>
    <x v="0"/>
    <s v="-"/>
    <s v="FRAGUA"/>
    <x v="4"/>
    <x v="6"/>
    <s v="RETIRO VACIO:    DYC SAI"/>
    <x v="46"/>
    <n v="56966631737"/>
    <x v="37"/>
    <m/>
    <x v="69"/>
    <s v="STACKING: del 06/21 al 92/02 a las 15:00hrs."/>
    <m/>
    <s v="CONSOLIDANDO"/>
    <m/>
    <x v="92"/>
    <x v="0"/>
    <d v="2026-02-06T00:00:00"/>
    <s v="On time"/>
    <s v="40 "/>
    <s v="Hola!%0AServicio del día 06-02%0A *Cliente:* ARESTI CHILE WINE S.A. */ Cont: * TRHU4400534*/ HR Entrega: *10:00* /Dirección: *CONSOLIDADO: BELLAVISTA S/N, RIO CLARO; BOD. HACIENDA ARESTI / EMBARQUE: SAI"/>
    <s v="Enviar mensaje"/>
    <s v="218TRHU4400534"/>
    <s v="ENT-218"/>
    <s v="ENTREGA"/>
    <d v="2026-02-06T10:00:00"/>
    <s v="https://wa.me/56966631737?text=Hola!%0AServicio del día 06-02%0A *Cliente:* ARESTI CHILE WINE S.A. */ Cont: * TRHU4400534*/ HR Entrega: *10:00* /Dirección: *CONSOLIDADO: BELLAVISTA S/N, RIO CLARO; BOD. HACIENDA ARESTI / EMBARQUE: SAI"/>
  </r>
  <r>
    <n v="219"/>
    <n v="39"/>
    <x v="46"/>
    <s v="EXPO"/>
    <x v="147"/>
    <x v="200"/>
    <x v="0"/>
    <s v="-"/>
    <s v="FRAGUA"/>
    <x v="4"/>
    <x v="5"/>
    <s v="RETIRO VACIO:    DYC SAI"/>
    <x v="42"/>
    <n v="56948501048"/>
    <x v="42"/>
    <m/>
    <x v="69"/>
    <s v="STACKING: del 06/21 al 92/02 a las 15:00hrs."/>
    <m/>
    <s v="CONSOLIDANDO"/>
    <m/>
    <x v="50"/>
    <x v="0"/>
    <d v="2026-02-06T00:00:00"/>
    <s v="Off time"/>
    <s v="40 "/>
    <s v="Hola!%0AServicio del día 06-02%0A *Cliente:* ARESTI CHILE WINE S.A. */ Cont: * OOCU9785045*/ HR Entrega: *12:00* /Dirección: *CONSOLIDADO: BELLAVISTA S/N, RIO CLARO; BOD. HACIENDA ARESTI / EMBARQUE: SAI"/>
    <s v="Enviar mensaje"/>
    <s v="219OOCU9785045"/>
    <s v="ENT-219"/>
    <s v="ENTREGA"/>
    <d v="2026-02-06T12:00:00"/>
    <s v="https://wa.me/56948501048?text=Hola!%0AServicio del día 06-02%0A *Cliente:* ARESTI CHILE WINE S.A. */ Cont: * OOCU9785045*/ HR Entrega: *12:00* /Dirección: *CONSOLIDADO: BELLAVISTA S/N, RIO CLARO; BOD. HACIENDA ARESTI / EMBARQUE: SAI"/>
  </r>
  <r>
    <n v="220"/>
    <n v="1"/>
    <x v="18"/>
    <s v="IMPO"/>
    <x v="148"/>
    <x v="201"/>
    <x v="1"/>
    <n v="30000"/>
    <s v="FRAGUA"/>
    <x v="5"/>
    <x v="0"/>
    <s v="CIS"/>
    <x v="31"/>
    <n v="56967396661"/>
    <x v="8"/>
    <m/>
    <x v="70"/>
    <m/>
    <m/>
    <s v="ENTREGADO"/>
    <m/>
    <x v="136"/>
    <x v="0"/>
    <d v="2026-02-07T00:00:00"/>
    <s v="Off time"/>
    <s v="20 "/>
    <s v="Hola!%0AServicio del día 07-02%0A *Cliente:* SOCIEDAD COMERCIAL MARBEN PETS LTDA */ Cont: * TTNU1179542*/ HR Entrega: *07:00* /Dirección: *FRAGUA - CARPAS BLANCAS"/>
    <s v="Enviar mensaje"/>
    <s v="220TTNU1179542"/>
    <s v="ENT-220"/>
    <s v="ENTREGA"/>
    <d v="2026-02-07T07:00:00"/>
    <s v="https://wa.me/56967396661?text=Hola!%0AServicio del día 07-02%0A *Cliente:* SOCIEDAD COMERCIAL MARBEN PETS LTDA */ Cont: * TTNU1179542*/ HR Entrega: *07:00* /Dirección: *FRAGUA - CARPAS BLANCAS"/>
  </r>
  <r>
    <n v="221"/>
    <n v="2"/>
    <x v="18"/>
    <s v="IMPO"/>
    <x v="148"/>
    <x v="202"/>
    <x v="1"/>
    <n v="30000"/>
    <s v="FRAGUA"/>
    <x v="5"/>
    <x v="0"/>
    <s v="CIS"/>
    <x v="24"/>
    <n v="56926181825"/>
    <x v="25"/>
    <m/>
    <x v="70"/>
    <m/>
    <m/>
    <s v="ENTREGADO"/>
    <m/>
    <x v="137"/>
    <x v="0"/>
    <d v="2026-02-07T00:00:00"/>
    <s v="On time"/>
    <s v="20 "/>
    <s v="Hola!%0AServicio del día 07-02%0A *Cliente:* SOCIEDAD COMERCIAL MARBEN PETS LTDA */ Cont: * TCLU3758651*/ HR Entrega: *07:00* /Dirección: *FRAGUA - CARPAS BLANCAS"/>
    <s v="Enviar mensaje"/>
    <s v="221TCLU3758651"/>
    <s v="ENT-221"/>
    <s v="ENTREGA"/>
    <d v="2026-02-07T07:00:00"/>
    <s v="https://wa.me/56926181825?text=Hola!%0AServicio del día 07-02%0A *Cliente:* SOCIEDAD COMERCIAL MARBEN PETS LTDA */ Cont: * TCLU3758651*/ HR Entrega: *07:00* /Dirección: *FRAGUA - CARPAS BLANCAS"/>
  </r>
  <r>
    <n v="222"/>
    <n v="3"/>
    <x v="18"/>
    <s v="IMPO"/>
    <x v="148"/>
    <x v="203"/>
    <x v="1"/>
    <n v="30000"/>
    <s v="FRAGUA"/>
    <x v="5"/>
    <x v="0"/>
    <s v="CIS"/>
    <x v="44"/>
    <n v="56976511010"/>
    <x v="44"/>
    <m/>
    <x v="70"/>
    <m/>
    <m/>
    <s v="ENTREGADO"/>
    <m/>
    <x v="79"/>
    <x v="0"/>
    <d v="2026-02-07T00:00:00"/>
    <s v="On time"/>
    <s v="20 "/>
    <s v="Hola!%0AServicio del día 07-02%0A *Cliente:* SOCIEDAD COMERCIAL MARBEN PETS LTDA */ Cont: * TRLU9647720*/ HR Entrega: *07:00* /Dirección: *FRAGUA - CARPAS BLANCAS"/>
    <s v="Enviar mensaje"/>
    <s v="222TRLU9647720"/>
    <s v="ENT-222"/>
    <s v="ENTREGA"/>
    <d v="2026-02-07T07:00:00"/>
    <s v="https://wa.me/56976511010?text=Hola!%0AServicio del día 07-02%0A *Cliente:* SOCIEDAD COMERCIAL MARBEN PETS LTDA */ Cont: * TRLU9647720*/ HR Entrega: *07:00* /Dirección: *FRAGUA - CARPAS BLANCAS"/>
  </r>
  <r>
    <n v="223"/>
    <n v="4"/>
    <x v="18"/>
    <s v="IMPO"/>
    <x v="148"/>
    <x v="204"/>
    <x v="1"/>
    <n v="30000"/>
    <s v="FRAGUA"/>
    <x v="5"/>
    <x v="7"/>
    <s v="CIS"/>
    <x v="40"/>
    <n v="56967386251"/>
    <x v="40"/>
    <m/>
    <x v="70"/>
    <m/>
    <m/>
    <s v="ENTREGADO"/>
    <m/>
    <x v="26"/>
    <x v="0"/>
    <d v="2026-02-07T00:00:00"/>
    <s v="On time"/>
    <s v="20 "/>
    <s v="Hola!%0AServicio del día 07-02%0A *Cliente:* SOCIEDAD COMERCIAL MARBEN PETS LTDA */ Cont: * TCLU2953144*/ HR Entrega: *09:00* /Dirección: *FRAGUA - CARPAS BLANCAS"/>
    <s v="Enviar mensaje"/>
    <s v="223TCLU2953144"/>
    <s v="ENT-223"/>
    <s v="ENTREGA"/>
    <d v="2026-02-07T09:00:00"/>
    <s v="https://wa.me/56967386251?text=Hola!%0AServicio del día 07-02%0A *Cliente:* SOCIEDAD COMERCIAL MARBEN PETS LTDA */ Cont: * TCLU2953144*/ HR Entrega: *09:00* /Dirección: *FRAGUA - CARPAS BLANCAS"/>
  </r>
  <r>
    <n v="224"/>
    <n v="5"/>
    <x v="18"/>
    <s v="IMPO"/>
    <x v="148"/>
    <x v="205"/>
    <x v="1"/>
    <n v="30000"/>
    <s v="FRAGUA"/>
    <x v="5"/>
    <x v="7"/>
    <s v="CIS"/>
    <x v="31"/>
    <n v="56967396661"/>
    <x v="8"/>
    <m/>
    <x v="70"/>
    <m/>
    <m/>
    <s v="ENTREGADO"/>
    <m/>
    <x v="138"/>
    <x v="0"/>
    <d v="2026-02-07T00:00:00"/>
    <s v="Off time"/>
    <s v="20 "/>
    <s v="Hola!%0AServicio del día 07-02%0A *Cliente:* SOCIEDAD COMERCIAL MARBEN PETS LTDA */ Cont: * CMAU3282047*/ HR Entrega: *09:00* /Dirección: *FRAGUA - CARPAS BLANCAS"/>
    <s v="Enviar mensaje"/>
    <s v="224CMAU3282047"/>
    <s v="ENT-224"/>
    <s v="ENTREGA"/>
    <d v="2026-02-07T09:00:00"/>
    <s v="https://wa.me/56967396661?text=Hola!%0AServicio del día 07-02%0A *Cliente:* SOCIEDAD COMERCIAL MARBEN PETS LTDA */ Cont: * CMAU3282047*/ HR Entrega: *09:00* /Dirección: *FRAGUA - CARPAS BLANCAS"/>
  </r>
  <r>
    <n v="225"/>
    <n v="6"/>
    <x v="18"/>
    <s v="IMPO"/>
    <x v="148"/>
    <x v="206"/>
    <x v="1"/>
    <n v="30000"/>
    <s v="FRAGUA"/>
    <x v="5"/>
    <x v="7"/>
    <s v="CIS"/>
    <x v="15"/>
    <n v="56957438415"/>
    <x v="46"/>
    <m/>
    <x v="70"/>
    <m/>
    <m/>
    <s v="ENTREGADO"/>
    <m/>
    <x v="24"/>
    <x v="0"/>
    <d v="2026-02-07T00:00:00"/>
    <s v="On time"/>
    <s v="20 "/>
    <s v="Hola!%0AServicio del día 07-02%0A *Cliente:* SOCIEDAD COMERCIAL MARBEN PETS LTDA */ Cont: * CMAU0733358*/ HR Entrega: *09:00* /Dirección: *FRAGUA - CARPAS BLANCAS"/>
    <s v="Enviar mensaje"/>
    <s v="225CMAU0733358"/>
    <s v="ENT-225"/>
    <s v="ENTREGA"/>
    <d v="2026-02-07T09:00:00"/>
    <s v="https://wa.me/56957438415?text=Hola!%0AServicio del día 07-02%0A *Cliente:* SOCIEDAD COMERCIAL MARBEN PETS LTDA */ Cont: * CMAU0733358*/ HR Entrega: *09:00* /Dirección: *FRAGUA - CARPAS BLANCAS"/>
  </r>
  <r>
    <n v="226"/>
    <n v="7"/>
    <x v="18"/>
    <s v="IMPO"/>
    <x v="148"/>
    <x v="207"/>
    <x v="1"/>
    <n v="30000"/>
    <s v="FRAGUA"/>
    <x v="5"/>
    <x v="2"/>
    <s v="CIS"/>
    <x v="15"/>
    <n v="56957438415"/>
    <x v="46"/>
    <m/>
    <x v="70"/>
    <m/>
    <m/>
    <s v="ENTREGADO"/>
    <m/>
    <x v="139"/>
    <x v="0"/>
    <d v="2026-02-07T00:00:00"/>
    <s v="On time"/>
    <s v="20 "/>
    <s v="Hola!%0AServicio del día 07-02%0A *Cliente:* SOCIEDAD COMERCIAL MARBEN PETS LTDA */ Cont: * CMAU0526767*/ HR Entrega: *11:00* /Dirección: *FRAGUA - CARPAS BLANCAS"/>
    <s v="Enviar mensaje"/>
    <s v="226CMAU0526767"/>
    <s v="ENT-226"/>
    <s v="ENTREGA"/>
    <d v="2026-02-07T11:00:00"/>
    <s v="https://wa.me/56957438415?text=Hola!%0AServicio del día 07-02%0A *Cliente:* SOCIEDAD COMERCIAL MARBEN PETS LTDA */ Cont: * CMAU0526767*/ HR Entrega: *11:00* /Dirección: *FRAGUA - CARPAS BLANCAS"/>
  </r>
  <r>
    <n v="227"/>
    <n v="8"/>
    <x v="18"/>
    <s v="IMPO"/>
    <x v="148"/>
    <x v="208"/>
    <x v="1"/>
    <n v="30000"/>
    <s v="FRAGUA"/>
    <x v="5"/>
    <x v="2"/>
    <s v="DYC SAI"/>
    <x v="45"/>
    <n v="56989844861"/>
    <x v="45"/>
    <m/>
    <x v="70"/>
    <m/>
    <m/>
    <s v="ENTREGADO"/>
    <m/>
    <x v="23"/>
    <x v="0"/>
    <d v="2026-02-07T00:00:00"/>
    <s v="On time"/>
    <s v="20 "/>
    <s v="Hola!%0AServicio del día 07-02%0A *Cliente:* SOCIEDAD COMERCIAL MARBEN PETS LTDA */ Cont: * CMAU0195885*/ HR Entrega: *11:00* /Dirección: *FRAGUA - CARPAS BLANCAS"/>
    <s v="Enviar mensaje"/>
    <s v="227CMAU0195885"/>
    <s v="ENT-227"/>
    <s v="ENTREGA"/>
    <d v="2026-02-07T11:00:00"/>
    <s v="https://wa.me/56989844861?text=Hola!%0AServicio del día 07-02%0A *Cliente:* SOCIEDAD COMERCIAL MARBEN PETS LTDA */ Cont: * CMAU0195885*/ HR Entrega: *11:00* /Dirección: *FRAGUA - CARPAS BLANCAS"/>
  </r>
  <r>
    <n v="228"/>
    <n v="9"/>
    <x v="18"/>
    <s v="IMPO"/>
    <x v="148"/>
    <x v="209"/>
    <x v="1"/>
    <n v="30000"/>
    <s v="FRAGUA"/>
    <x v="5"/>
    <x v="2"/>
    <s v="DYC SAI"/>
    <x v="24"/>
    <n v="56926181825"/>
    <x v="54"/>
    <m/>
    <x v="70"/>
    <m/>
    <m/>
    <s v="ENTREGADO"/>
    <m/>
    <x v="92"/>
    <x v="0"/>
    <d v="2026-02-07T00:00:00"/>
    <s v="On time"/>
    <s v="20 "/>
    <s v="Hola!%0AServicio del día 07-02%0A *Cliente:* SOCIEDAD COMERCIAL MARBEN PETS LTDA */ Cont: * APZU3950794*/ HR Entrega: *11:00* /Dirección: *FRAGUA - CARPAS BLANCAS"/>
    <s v="Enviar mensaje"/>
    <s v="228APZU3950794"/>
    <s v="ENT-228"/>
    <s v="ENTREGA"/>
    <d v="2026-02-07T11:00:00"/>
    <s v="https://wa.me/56926181825?text=Hola!%0AServicio del día 07-02%0A *Cliente:* SOCIEDAD COMERCIAL MARBEN PETS LTDA */ Cont: * APZU3950794*/ HR Entrega: *11:00* /Dirección: *FRAGUA - CARPAS BLANCAS"/>
  </r>
  <r>
    <n v="229"/>
    <n v="10"/>
    <x v="7"/>
    <s v="IMPO"/>
    <x v="149"/>
    <x v="210"/>
    <x v="0"/>
    <n v="11000"/>
    <s v="FRAGUA"/>
    <x v="5"/>
    <x v="3"/>
    <s v="MEDLOG SAI"/>
    <x v="43"/>
    <n v="56964850744"/>
    <x v="43"/>
    <m/>
    <x v="9"/>
    <s v="4 DESCARGADORES"/>
    <m/>
    <s v="ENTREGADO"/>
    <m/>
    <x v="14"/>
    <x v="0"/>
    <d v="2026-02-07T00:00:00"/>
    <s v="On time"/>
    <s v="40 "/>
    <s v="Hola!%0AServicio del día 07-02%0A *Cliente:* BAYONA SPA */ Cont: * CAIU7018404*/ HR Entrega: *08:00* /Dirección: * BOULEVAR 1313 BODENOR FLEX CENTER ENEA, PUDAHUEL"/>
    <s v="Enviar mensaje"/>
    <s v="229CAIU7018404"/>
    <s v="ENT-229"/>
    <s v="ENTREGA"/>
    <d v="2026-02-07T08:00:00"/>
    <s v="https://wa.me/56964850744?text=Hola!%0AServicio del día 07-02%0A *Cliente:* BAYONA SPA */ Cont: * CAIU7018404*/ HR Entrega: *08:00* /Dirección: * BOULEVAR 1313 BODENOR FLEX CENTER ENEA, PUDAHUEL"/>
  </r>
  <r>
    <n v="230"/>
    <n v="11"/>
    <x v="15"/>
    <s v="IMPO"/>
    <x v="111"/>
    <x v="211"/>
    <x v="0"/>
    <n v="11000"/>
    <s v="FRAGUA"/>
    <x v="5"/>
    <x v="3"/>
    <s v="CIS"/>
    <x v="16"/>
    <n v="56973887539"/>
    <x v="16"/>
    <m/>
    <x v="19"/>
    <s v="r438128-1"/>
    <m/>
    <s v="ENTREGADO"/>
    <m/>
    <x v="4"/>
    <x v="0"/>
    <d v="2026-02-07T00:00:00"/>
    <s v="On time"/>
    <s v="40 "/>
    <s v="Hola!%0AServicio del día 07-02%0A *Cliente:* IMPORTADORA MIDEA CARRIER CHILE LTDA */ Cont: * ECMU4930548*/ HR Entrega: *08:00* /Dirección: *BOD. MIEA AGURTO - PUERTO MADERO 9710, BOD. E13; PUDAHUEL "/>
    <s v="Enviar mensaje"/>
    <s v="230ECMU4930548"/>
    <s v="ENT-230"/>
    <s v="ENTREGA"/>
    <d v="2026-02-07T08:00:00"/>
    <s v="https://wa.me/56973887539?text=Hola!%0AServicio del día 07-02%0A *Cliente:* IMPORTADORA MIDEA CARRIER CHILE LTDA */ Cont: * ECMU4930548*/ HR Entrega: *08:00* /Dirección: *BOD. MIEA AGURTO - PUERTO MADERO 9710, BOD. E13; PUDAHUEL "/>
  </r>
  <r>
    <n v="231"/>
    <n v="12"/>
    <x v="15"/>
    <s v="IMPO"/>
    <x v="150"/>
    <x v="212"/>
    <x v="0"/>
    <n v="11000"/>
    <s v="FRAGUA"/>
    <x v="5"/>
    <x v="7"/>
    <s v="SITRANS STGO"/>
    <x v="6"/>
    <n v="56975315726"/>
    <x v="6"/>
    <m/>
    <x v="19"/>
    <s v="emctgt7074"/>
    <m/>
    <s v="ENTREGADO"/>
    <m/>
    <x v="14"/>
    <x v="0"/>
    <d v="2026-02-07T00:00:00"/>
    <s v="On time"/>
    <s v="40 "/>
    <s v="Hola!%0AServicio del día 07-02%0A *Cliente:* IMPORTADORA MIDEA CARRIER CHILE LTDA */ Cont: * EMCU8765441*/ HR Entrega: *09:00* /Dirección: *BOD. MIEA AGURTO - PUERTO MADERO 9710, BOD. E13; PUDAHUEL "/>
    <s v="Enviar mensaje"/>
    <s v="231EMCU8765441"/>
    <s v="ENT-231"/>
    <s v="ENTREGA"/>
    <d v="2026-02-07T09:00:00"/>
    <s v="https://wa.me/56975315726?text=Hola!%0AServicio del día 07-02%0A *Cliente:* IMPORTADORA MIDEA CARRIER CHILE LTDA */ Cont: * EMCU8765441*/ HR Entrega: *09:00* /Dirección: *BOD. MIEA AGURTO - PUERTO MADERO 9710, BOD. E13; PUDAHUEL "/>
  </r>
  <r>
    <n v="232"/>
    <n v="13"/>
    <x v="15"/>
    <s v="IMPO"/>
    <x v="151"/>
    <x v="213"/>
    <x v="0"/>
    <n v="11000"/>
    <s v="FRAGUA"/>
    <x v="5"/>
    <x v="6"/>
    <s v="SITRANS STGO"/>
    <x v="37"/>
    <n v="56950923536"/>
    <x v="0"/>
    <m/>
    <x v="19"/>
    <s v="emctgu1394"/>
    <m/>
    <s v="ENTREGADO"/>
    <m/>
    <x v="19"/>
    <x v="0"/>
    <d v="2026-02-07T00:00:00"/>
    <s v="On time"/>
    <s v="40 "/>
    <s v="Hola!%0AServicio del día 07-02%0A *Cliente:* IMPORTADORA MIDEA CARRIER CHILE LTDA */ Cont: * CAAU8061399*/ HR Entrega: *10:00* /Dirección: *BOD. MIEA AGURTO - PUERTO MADERO 9710, BOD. E13; PUDAHUEL "/>
    <s v="Enviar mensaje"/>
    <s v="232CAAU8061399"/>
    <s v="ENT-232"/>
    <s v="ENTREGA"/>
    <d v="2026-02-07T10:00:00"/>
    <s v="https://wa.me/56950923536?text=Hola!%0AServicio del día 07-02%0A *Cliente:* IMPORTADORA MIDEA CARRIER CHILE LTDA */ Cont: * CAAU8061399*/ HR Entrega: *10:00* /Dirección: *BOD. MIEA AGURTO - PUERTO MADERO 9710, BOD. E13; PUDAHUEL "/>
  </r>
  <r>
    <n v="233"/>
    <n v="14"/>
    <x v="37"/>
    <s v="IMPO"/>
    <x v="152"/>
    <x v="214"/>
    <x v="3"/>
    <n v="17000"/>
    <s v="06/02 - 17:07"/>
    <x v="5"/>
    <x v="7"/>
    <s v="CIS"/>
    <x v="35"/>
    <n v="56935532735"/>
    <x v="35"/>
    <m/>
    <x v="32"/>
    <m/>
    <m/>
    <s v="ENTREGADO"/>
    <m/>
    <x v="61"/>
    <x v="0"/>
    <d v="2026-02-07T00:00:00"/>
    <s v="On time"/>
    <s v="40 "/>
    <s v="Hola!%0AServicio del día 07-02%0A *Cliente:* IDEAL S A */ Cont: * AMCU9399996*/ HR Entrega: *09:00* /Dirección: *AGUNSA - La montaña 1550, Quilicura (Ingreso por portería A) "/>
    <s v="Enviar mensaje"/>
    <s v="233AMCU9399996"/>
    <s v="ENT-233"/>
    <s v="ENTREGA"/>
    <d v="2026-02-07T09:00:00"/>
    <s v="https://wa.me/56935532735?text=Hola!%0AServicio del día 07-02%0A *Cliente:* IDEAL S A */ Cont: * AMCU9399996*/ HR Entrega: *09:00* /Dirección: *AGUNSA - La montaña 1550, Quilicura (Ingreso por portería A) "/>
  </r>
  <r>
    <n v="234"/>
    <n v="15"/>
    <x v="37"/>
    <s v="IMPO"/>
    <x v="153"/>
    <x v="215"/>
    <x v="3"/>
    <n v="10000"/>
    <s v="06/02 - 17:32"/>
    <x v="5"/>
    <x v="7"/>
    <s v="CIS"/>
    <x v="28"/>
    <n v="56968463649"/>
    <x v="29"/>
    <m/>
    <x v="32"/>
    <m/>
    <m/>
    <s v="ENTREGADO"/>
    <m/>
    <x v="140"/>
    <x v="0"/>
    <d v="2026-02-07T00:00:00"/>
    <s v="On time"/>
    <s v="40 "/>
    <s v="Hola!%0AServicio del día 07-02%0A *Cliente:* IDEAL S A */ Cont: * CGMU5249030*/ HR Entrega: *09:00* /Dirección: *AGUNSA - La montaña 1550, Quilicura (Ingreso por portería A) "/>
    <s v="Enviar mensaje"/>
    <s v="234CGMU5249030"/>
    <s v="ENT-234"/>
    <s v="ENTREGA"/>
    <d v="2026-02-07T09:00:00"/>
    <s v="https://wa.me/56968463649?text=Hola!%0AServicio del día 07-02%0A *Cliente:* IDEAL S A */ Cont: * CGMU5249030*/ HR Entrega: *09:00* /Dirección: *AGUNSA - La montaña 1550, Quilicura (Ingreso por portería A) "/>
  </r>
  <r>
    <n v="235"/>
    <n v="1"/>
    <x v="47"/>
    <s v="IMPO"/>
    <x v="154"/>
    <x v="216"/>
    <x v="1"/>
    <n v="10000"/>
    <s v="07/02 - 11.34"/>
    <x v="6"/>
    <x v="3"/>
    <s v="SITRANS SAI"/>
    <x v="44"/>
    <n v="56976511010"/>
    <x v="9"/>
    <m/>
    <x v="71"/>
    <s v="RAMPLA CORTA"/>
    <m/>
    <s v="ENTREGADO"/>
    <m/>
    <x v="141"/>
    <x v="0"/>
    <d v="2026-02-09T00:00:00"/>
    <s v="On time"/>
    <s v="20 "/>
    <s v="Hola!%0AServicio del día 09-02%0A *Cliente:* NIBSA S A */ Cont: * PCIU1804580*/ HR Entrega: *08:00* /Dirección: *CAMINO LONQUEN 10707; MAIPU"/>
    <s v="Enviar mensaje"/>
    <s v="235PCIU1804580"/>
    <s v="ENT-235"/>
    <s v="ENTREGA"/>
    <d v="2026-02-09T08:00:00"/>
    <s v="https://wa.me/56976511010?text=Hola!%0AServicio del día 09-02%0A *Cliente:* NIBSA S A */ Cont: * PCIU1804580*/ HR Entrega: *08:00* /Dirección: *CAMINO LONQUEN 10707; MAIPU"/>
  </r>
  <r>
    <n v="236"/>
    <n v="2"/>
    <x v="24"/>
    <s v="IMPO"/>
    <x v="51"/>
    <x v="217"/>
    <x v="0"/>
    <n v="30000"/>
    <s v="FRAGUA"/>
    <x v="6"/>
    <x v="3"/>
    <s v="CIS"/>
    <x v="20"/>
    <n v="56987557136"/>
    <x v="20"/>
    <m/>
    <x v="10"/>
    <m/>
    <m/>
    <s v="ENTREGADO"/>
    <m/>
    <x v="14"/>
    <x v="0"/>
    <d v="2026-02-09T00:00:00"/>
    <s v="On time"/>
    <s v="40 "/>
    <s v="Hola!%0AServicio del día 09-02%0A *Cliente:* COMERCIAL CANADA SPA */ Cont: * TEMU9059540*/ HR Entrega: *08:00* /Dirección: *BERNARDO O&quot;HIGGINS 158 COLINA"/>
    <s v="Enviar mensaje"/>
    <s v="236TEMU9059540"/>
    <s v="ENT-236"/>
    <s v="ENTREGA"/>
    <d v="2026-02-09T08:00:00"/>
    <s v="https://wa.me/56987557136?text=Hola!%0AServicio del día 09-02%0A *Cliente:* COMERCIAL CANADA SPA */ Cont: * TEMU9059540*/ HR Entrega: *08:00* /Dirección: *BERNARDO O&quot;HIGGINS 158 COLINA"/>
  </r>
  <r>
    <n v="237"/>
    <n v="3"/>
    <x v="48"/>
    <s v="IMPO"/>
    <x v="155"/>
    <x v="218"/>
    <x v="0"/>
    <n v="16000"/>
    <s v="06/02 - 14:20"/>
    <x v="6"/>
    <x v="3"/>
    <s v="AGUNSA SAI"/>
    <x v="18"/>
    <n v="56967394153"/>
    <x v="27"/>
    <m/>
    <x v="72"/>
    <m/>
    <m/>
    <s v="ENTREGADO"/>
    <m/>
    <x v="19"/>
    <x v="0"/>
    <d v="2026-02-09T00:00:00"/>
    <s v="On time"/>
    <s v="40 "/>
    <s v="Hola!%0AServicio del día 09-02%0A *Cliente:* NEREUS SPA */ Cont: * FSCU8711339*/ HR Entrega: *08:00* /Dirección: *AV EL VENTISQUERO 1204, RENCA"/>
    <s v="Enviar mensaje"/>
    <s v="237FSCU8711339"/>
    <s v="ENT-237"/>
    <s v="ENTREGA"/>
    <d v="2026-02-09T08:00:00"/>
    <s v="https://wa.me/56967394153?text=Hola!%0AServicio del día 09-02%0A *Cliente:* NEREUS SPA */ Cont: * FSCU8711339*/ HR Entrega: *08:00* /Dirección: *AV EL VENTISQUERO 1204, RENCA"/>
  </r>
  <r>
    <n v="238"/>
    <n v="4"/>
    <x v="2"/>
    <s v="IMPO"/>
    <x v="156"/>
    <x v="219"/>
    <x v="0"/>
    <n v="12000"/>
    <s v="FRAGUA"/>
    <x v="6"/>
    <x v="3"/>
    <s v="SITRANS SAI"/>
    <x v="3"/>
    <n v="56944540732"/>
    <x v="3"/>
    <m/>
    <x v="4"/>
    <m/>
    <m/>
    <s v="ENTREGADO"/>
    <m/>
    <x v="142"/>
    <x v="0"/>
    <d v="2026-02-09T00:00:00"/>
    <s v="On time"/>
    <s v="40 "/>
    <s v="Hola!%0AServicio del día 09-02%0A *Cliente:* SUPERMERCADO DEL NEUMATICO LTDA */ Cont: * TLLU5487623*/ HR Entrega: *08:00* /Dirección: *VELASQUEZ"/>
    <s v="Enviar mensaje"/>
    <s v="238TLLU5487623"/>
    <s v="ENT-238"/>
    <s v="ENTREGA"/>
    <d v="2026-02-09T08:00:00"/>
    <s v="https://wa.me/56944540732?text=Hola!%0AServicio del día 09-02%0A *Cliente:* SUPERMERCADO DEL NEUMATICO LTDA */ Cont: * TLLU5487623*/ HR Entrega: *08:00* /Dirección: *VELASQUEZ"/>
  </r>
  <r>
    <n v="239"/>
    <n v="5"/>
    <x v="2"/>
    <s v="IMPO"/>
    <x v="107"/>
    <x v="220"/>
    <x v="0"/>
    <n v="15000"/>
    <s v="FRAGUA"/>
    <x v="6"/>
    <x v="11"/>
    <s v="SITRANS SAI"/>
    <x v="25"/>
    <n v="56966749408"/>
    <x v="26"/>
    <m/>
    <x v="4"/>
    <m/>
    <m/>
    <s v="ENTREGADO"/>
    <m/>
    <x v="132"/>
    <x v="0"/>
    <d v="2026-02-09T00:00:00"/>
    <s v="On time"/>
    <s v="40 "/>
    <s v="Hola!%0AServicio del día 09-02%0A *Cliente:* SUPERMERCADO DEL NEUMATICO LTDA */ Cont: * BEAU4516414*/ HR Entrega: *11:30* /Dirección: *VELASQUEZ"/>
    <s v="Enviar mensaje"/>
    <s v="239BEAU4516414"/>
    <s v="ENT-239"/>
    <s v="ENTREGA"/>
    <d v="2026-02-09T11:30:00"/>
    <s v="https://wa.me/56966749408?text=Hola!%0AServicio del día 09-02%0A *Cliente:* SUPERMERCADO DEL NEUMATICO LTDA */ Cont: * BEAU4516414*/ HR Entrega: *11:30* /Dirección: *VELASQUEZ"/>
  </r>
  <r>
    <n v="240"/>
    <n v="6"/>
    <x v="18"/>
    <s v="IMPO"/>
    <x v="148"/>
    <x v="221"/>
    <x v="1"/>
    <n v="30000"/>
    <s v="FRAGUA"/>
    <x v="6"/>
    <x v="3"/>
    <s v="CIS"/>
    <x v="5"/>
    <n v="56990025702"/>
    <x v="5"/>
    <m/>
    <x v="70"/>
    <m/>
    <m/>
    <s v="ENTREGADO"/>
    <m/>
    <x v="14"/>
    <x v="0"/>
    <d v="2026-02-09T00:00:00"/>
    <s v="On time"/>
    <s v="20 "/>
    <s v="Hola!%0AServicio del día 09-02%0A *Cliente:* SOCIEDAD COMERCIAL MARBEN PETS LTDA */ Cont: * CMAU2835657*/ HR Entrega: *08:00* /Dirección: *FRAGUA - CARPAS BLANCAS"/>
    <s v="Enviar mensaje"/>
    <s v="240CMAU2835657"/>
    <s v="ENT-240"/>
    <s v="ENTREGA"/>
    <d v="2026-02-09T08:00:00"/>
    <s v="https://wa.me/56990025702?text=Hola!%0AServicio del día 09-02%0A *Cliente:* SOCIEDAD COMERCIAL MARBEN PETS LTDA */ Cont: * CMAU2835657*/ HR Entrega: *08:00* /Dirección: *FRAGUA - CARPAS BLANCAS"/>
  </r>
  <r>
    <n v="241"/>
    <n v="7"/>
    <x v="18"/>
    <s v="IMPO"/>
    <x v="148"/>
    <x v="222"/>
    <x v="1"/>
    <n v="30000"/>
    <s v="FRAGUA"/>
    <x v="6"/>
    <x v="3"/>
    <s v="CIS"/>
    <x v="24"/>
    <n v="56926181825"/>
    <x v="54"/>
    <m/>
    <x v="70"/>
    <m/>
    <m/>
    <s v="ENTREGADO"/>
    <m/>
    <x v="88"/>
    <x v="0"/>
    <d v="2026-02-09T00:00:00"/>
    <s v="On time"/>
    <s v="20 "/>
    <s v="Hola!%0AServicio del día 09-02%0A *Cliente:* SOCIEDAD COMERCIAL MARBEN PETS LTDA */ Cont: * CMAU1925020*/ HR Entrega: *08:00* /Dirección: *FRAGUA - CARPAS BLANCAS"/>
    <s v="Enviar mensaje"/>
    <s v="241CMAU1925020"/>
    <s v="ENT-241"/>
    <s v="ENTREGA"/>
    <d v="2026-02-09T08:00:00"/>
    <s v="https://wa.me/56926181825?text=Hola!%0AServicio del día 09-02%0A *Cliente:* SOCIEDAD COMERCIAL MARBEN PETS LTDA */ Cont: * CMAU1925020*/ HR Entrega: *08:00* /Dirección: *FRAGUA - CARPAS BLANCAS"/>
  </r>
  <r>
    <n v="242"/>
    <n v="8"/>
    <x v="18"/>
    <s v="IMPO"/>
    <x v="157"/>
    <x v="223"/>
    <x v="1"/>
    <n v="30000"/>
    <s v="FRAGUA"/>
    <x v="6"/>
    <x v="3"/>
    <s v="CIS"/>
    <x v="42"/>
    <n v="56948501048"/>
    <x v="42"/>
    <m/>
    <x v="70"/>
    <m/>
    <m/>
    <s v="ENTREGADO"/>
    <m/>
    <x v="143"/>
    <x v="0"/>
    <d v="2026-02-09T00:00:00"/>
    <s v="On time"/>
    <s v="20 "/>
    <s v="Hola!%0AServicio del día 09-02%0A *Cliente:* SOCIEDAD COMERCIAL MARBEN PETS LTDA */ Cont: * APZU3348149*/ HR Entrega: *08:00* /Dirección: *FRAGUA - CARPAS BLANCAS"/>
    <s v="Enviar mensaje"/>
    <s v="242APZU3348149"/>
    <s v="ENT-242"/>
    <s v="ENTREGA"/>
    <d v="2026-02-09T08:00:00"/>
    <s v="https://wa.me/56948501048?text=Hola!%0AServicio del día 09-02%0A *Cliente:* SOCIEDAD COMERCIAL MARBEN PETS LTDA */ Cont: * APZU3348149*/ HR Entrega: *08:00* /Dirección: *FRAGUA - CARPAS BLANCAS"/>
  </r>
  <r>
    <n v="243"/>
    <n v="9"/>
    <x v="18"/>
    <s v="IMPO"/>
    <x v="157"/>
    <x v="224"/>
    <x v="1"/>
    <n v="30000"/>
    <s v="FRAGUA"/>
    <x v="6"/>
    <x v="3"/>
    <s v="DYC SAI"/>
    <x v="31"/>
    <n v="56967396661"/>
    <x v="8"/>
    <m/>
    <x v="70"/>
    <m/>
    <m/>
    <s v="ENTREGADO"/>
    <m/>
    <x v="119"/>
    <x v="0"/>
    <d v="2026-02-09T00:00:00"/>
    <s v="Off time"/>
    <s v="20 "/>
    <s v="Hola!%0AServicio del día 09-02%0A *Cliente:* SOCIEDAD COMERCIAL MARBEN PETS LTDA */ Cont: * CMAU0294091*/ HR Entrega: *08:00* /Dirección: *FRAGUA - CARPAS BLANCAS"/>
    <s v="Enviar mensaje"/>
    <s v="243CMAU0294091"/>
    <s v="ENT-243"/>
    <s v="ENTREGA"/>
    <d v="2026-02-09T08:00:00"/>
    <s v="https://wa.me/56967396661?text=Hola!%0AServicio del día 09-02%0A *Cliente:* SOCIEDAD COMERCIAL MARBEN PETS LTDA */ Cont: * CMAU0294091*/ HR Entrega: *08:00* /Dirección: *FRAGUA - CARPAS BLANCAS"/>
  </r>
  <r>
    <n v="244"/>
    <n v="10"/>
    <x v="15"/>
    <s v="IMPO"/>
    <x v="158"/>
    <x v="225"/>
    <x v="0"/>
    <n v="10000"/>
    <s v="FRAGUA"/>
    <x v="6"/>
    <x v="3"/>
    <s v="CIS"/>
    <x v="14"/>
    <n v="56967256951"/>
    <x v="15"/>
    <m/>
    <x v="19"/>
    <s v="m7968694"/>
    <m/>
    <s v="ENTREGADO"/>
    <m/>
    <x v="19"/>
    <x v="0"/>
    <d v="2026-02-09T00:00:00"/>
    <s v="On time"/>
    <s v="40 "/>
    <s v="Hola!%0AServicio del día 09-02%0A *Cliente:* IMPORTADORA MIDEA CARRIER CHILE LTDA */ Cont: * TRLU7192643*/ HR Entrega: *08:00* /Dirección: *BOD. MIEA AGURTO - PUERTO MADERO 9710, BOD. E13; PUDAHUEL "/>
    <s v="Enviar mensaje"/>
    <s v="244TRLU7192643"/>
    <s v="ENT-244"/>
    <s v="ENTREGA"/>
    <d v="2026-02-09T08:00:00"/>
    <s v="https://wa.me/56967256951?text=Hola!%0AServicio del día 09-02%0A *Cliente:* IMPORTADORA MIDEA CARRIER CHILE LTDA */ Cont: * TRLU7192643*/ HR Entrega: *08:00* /Dirección: *BOD. MIEA AGURTO - PUERTO MADERO 9710, BOD. E13; PUDAHUEL "/>
  </r>
  <r>
    <n v="245"/>
    <n v="11"/>
    <x v="15"/>
    <s v="IMPO"/>
    <x v="159"/>
    <x v="226"/>
    <x v="0"/>
    <n v="10000"/>
    <s v="FRAGUA"/>
    <x v="6"/>
    <x v="6"/>
    <s v="SITRANS STGO"/>
    <x v="29"/>
    <n v="56998494086"/>
    <x v="30"/>
    <m/>
    <x v="19"/>
    <s v="emcvux5454"/>
    <m/>
    <s v="ENTREGADO"/>
    <m/>
    <x v="144"/>
    <x v="0"/>
    <d v="2026-02-09T00:00:00"/>
    <s v="On time"/>
    <s v="40 "/>
    <s v="Hola!%0AServicio del día 09-02%0A *Cliente:* IMPORTADORA MIDEA CARRIER CHILE LTDA */ Cont: * EITU1317950*/ HR Entrega: *10:00* /Dirección: *BOD. MIEA AGURTO - PUERTO MADERO 9710, BOD. E13; PUDAHUEL "/>
    <s v="Enviar mensaje"/>
    <s v="245EITU1317950"/>
    <s v="ENT-245"/>
    <s v="ENTREGA"/>
    <d v="2026-02-09T10:00:00"/>
    <s v="https://wa.me/56998494086?text=Hola!%0AServicio del día 09-02%0A *Cliente:* IMPORTADORA MIDEA CARRIER CHILE LTDA */ Cont: * EITU1317950*/ HR Entrega: *10:00* /Dirección: *BOD. MIEA AGURTO - PUERTO MADERO 9710, BOD. E13; PUDAHUEL "/>
  </r>
  <r>
    <n v="246"/>
    <n v="12"/>
    <x v="15"/>
    <s v="IMPO"/>
    <x v="159"/>
    <x v="227"/>
    <x v="0"/>
    <n v="10000"/>
    <s v="FRAGUA"/>
    <x v="6"/>
    <x v="5"/>
    <s v="SITRANS STGO"/>
    <x v="37"/>
    <n v="56950923536"/>
    <x v="0"/>
    <m/>
    <x v="19"/>
    <s v="emctgs4554"/>
    <m/>
    <s v="ENTREGADO"/>
    <m/>
    <x v="145"/>
    <x v="0"/>
    <d v="2026-02-09T00:00:00"/>
    <s v="On time"/>
    <s v="40 "/>
    <s v="Hola!%0AServicio del día 09-02%0A *Cliente:* IMPORTADORA MIDEA CARRIER CHILE LTDA */ Cont: * GAOU6953361*/ HR Entrega: *12:00* /Dirección: *BOD. MIEA AGURTO - PUERTO MADERO 9710, BOD. E13; PUDAHUEL "/>
    <s v="Enviar mensaje"/>
    <s v="246GAOU6953361"/>
    <s v="ENT-246"/>
    <s v="ENTREGA"/>
    <d v="2026-02-09T12:00:00"/>
    <s v="https://wa.me/56950923536?text=Hola!%0AServicio del día 09-02%0A *Cliente:* IMPORTADORA MIDEA CARRIER CHILE LTDA */ Cont: * GAOU6953361*/ HR Entrega: *12:00* /Dirección: *BOD. MIEA AGURTO - PUERTO MADERO 9710, BOD. E13; PUDAHUEL "/>
  </r>
  <r>
    <n v="247"/>
    <n v="13"/>
    <x v="15"/>
    <s v="IMPO"/>
    <x v="159"/>
    <x v="228"/>
    <x v="0"/>
    <n v="10000"/>
    <s v="FRAGUA"/>
    <x v="6"/>
    <x v="9"/>
    <s v="SITRANS STGO"/>
    <x v="23"/>
    <n v="56931745801"/>
    <x v="24"/>
    <m/>
    <x v="19"/>
    <s v="emctgs4504"/>
    <m/>
    <s v="ENTREGADO"/>
    <m/>
    <x v="11"/>
    <x v="0"/>
    <d v="2026-02-09T00:00:00"/>
    <s v="On time"/>
    <s v="40 "/>
    <s v="Hola!%0AServicio del día 09-02%0A *Cliente:* IMPORTADORA MIDEA CARRIER CHILE LTDA */ Cont: * TIIU4043915*/ HR Entrega: *13:00* /Dirección: *BOD. MIEA AGURTO - PUERTO MADERO 9710, BOD. E13; PUDAHUEL "/>
    <s v="Enviar mensaje"/>
    <s v="247TIIU4043915"/>
    <s v="ENT-247"/>
    <s v="ENTREGA"/>
    <d v="2026-02-09T13:00:00"/>
    <s v="https://wa.me/56931745801?text=Hola!%0AServicio del día 09-02%0A *Cliente:* IMPORTADORA MIDEA CARRIER CHILE LTDA */ Cont: * TIIU4043915*/ HR Entrega: *13:00* /Dirección: *BOD. MIEA AGURTO - PUERTO MADERO 9710, BOD. E13; PUDAHUEL "/>
  </r>
  <r>
    <n v="248"/>
    <n v="14"/>
    <x v="16"/>
    <s v="IMPO"/>
    <x v="160"/>
    <x v="229"/>
    <x v="0"/>
    <n v="16000"/>
    <s v="FRAGUA"/>
    <x v="6"/>
    <x v="3"/>
    <s v="CIS"/>
    <x v="39"/>
    <n v="56950103942"/>
    <x v="39"/>
    <m/>
    <x v="20"/>
    <m/>
    <m/>
    <s v="ENTREGADO"/>
    <m/>
    <x v="146"/>
    <x v="0"/>
    <d v="2026-02-09T00:00:00"/>
    <s v="On time"/>
    <s v="40 "/>
    <s v="Hola!%0AServicio del día 09-02%0A *Cliente:* IMPORTADORA Y COMERCIALIZADORA BZ SPA */ Cont: * UETU5623026*/ HR Entrega: *08:00* /Dirección: *PuertoMadero 9710, Bodega X36. Pudahuel"/>
    <s v="Enviar mensaje"/>
    <s v="248UETU5623026"/>
    <s v="ENT-248"/>
    <s v="ENTREGA"/>
    <d v="2026-02-09T08:00:00"/>
    <s v="https://wa.me/56950103942?text=Hola!%0AServicio del día 09-02%0A *Cliente:* IMPORTADORA Y COMERCIALIZADORA BZ SPA */ Cont: * UETU5623026*/ HR Entrega: *08:00* /Dirección: *PuertoMadero 9710, Bodega X36. Pudahuel"/>
  </r>
  <r>
    <n v="249"/>
    <n v="15"/>
    <x v="16"/>
    <s v="IMPO"/>
    <x v="161"/>
    <x v="230"/>
    <x v="0"/>
    <n v="16000"/>
    <s v="FRAGUA"/>
    <x v="6"/>
    <x v="3"/>
    <s v="MEDLOG STGO"/>
    <x v="27"/>
    <n v="56985215946"/>
    <x v="28"/>
    <m/>
    <x v="20"/>
    <m/>
    <m/>
    <s v="ENTREGADO"/>
    <m/>
    <x v="147"/>
    <x v="0"/>
    <d v="2026-02-09T00:00:00"/>
    <s v="On time"/>
    <s v="40 "/>
    <s v="Hola!%0AServicio del día 09-02%0A *Cliente:* IMPORTADORA Y COMERCIALIZADORA BZ SPA */ Cont: * MSMU4713069*/ HR Entrega: *08:00* /Dirección: *PuertoMadero 9710, Bodega X36. Pudahuel"/>
    <s v="Enviar mensaje"/>
    <s v="249MSMU4713069"/>
    <s v="ENT-249"/>
    <s v="ENTREGA"/>
    <d v="2026-02-09T08:00:00"/>
    <s v="https://wa.me/56985215946?text=Hola!%0AServicio del día 09-02%0A *Cliente:* IMPORTADORA Y COMERCIALIZADORA BZ SPA */ Cont: * MSMU4713069*/ HR Entrega: *08:00* /Dirección: *PuertoMadero 9710, Bodega X36. Pudahuel"/>
  </r>
  <r>
    <n v="250"/>
    <n v="16"/>
    <x v="16"/>
    <s v="IMPO"/>
    <x v="162"/>
    <x v="231"/>
    <x v="0"/>
    <n v="16000"/>
    <s v="FRAGUA"/>
    <x v="6"/>
    <x v="7"/>
    <s v="MEDLOG STGO"/>
    <x v="12"/>
    <n v="56967384794"/>
    <x v="12"/>
    <m/>
    <x v="20"/>
    <m/>
    <m/>
    <s v="ENTREGADO"/>
    <m/>
    <x v="86"/>
    <x v="0"/>
    <d v="2026-02-09T00:00:00"/>
    <s v="On time"/>
    <s v="40 "/>
    <s v="Hola!%0AServicio del día 09-02%0A *Cliente:* IMPORTADORA Y COMERCIALIZADORA BZ SPA */ Cont: * MSMU6970240*/ HR Entrega: *09:00* /Dirección: *PuertoMadero 9710, Bodega X36. Pudahuel"/>
    <s v="Enviar mensaje"/>
    <s v="250MSMU6970240"/>
    <s v="ENT-250"/>
    <s v="ENTREGA"/>
    <d v="2026-02-09T09:00:00"/>
    <s v="https://wa.me/56967384794?text=Hola!%0AServicio del día 09-02%0A *Cliente:* IMPORTADORA Y COMERCIALIZADORA BZ SPA */ Cont: * MSMU6970240*/ HR Entrega: *09:00* /Dirección: *PuertoMadero 9710, Bodega X36. Pudahuel"/>
  </r>
  <r>
    <n v="251"/>
    <n v="17"/>
    <x v="16"/>
    <s v="IMPO"/>
    <x v="163"/>
    <x v="232"/>
    <x v="0"/>
    <n v="13000"/>
    <s v="FRAGUA"/>
    <x v="6"/>
    <x v="6"/>
    <s v="CIS"/>
    <x v="6"/>
    <n v="56975315726"/>
    <x v="6"/>
    <m/>
    <x v="20"/>
    <m/>
    <m/>
    <s v="ENTREGADO"/>
    <m/>
    <x v="148"/>
    <x v="0"/>
    <d v="2026-02-09T00:00:00"/>
    <s v="On time"/>
    <s v="40 "/>
    <s v="Hola!%0AServicio del día 09-02%0A *Cliente:* IMPORTADORA Y COMERCIALIZADORA BZ SPA */ Cont: * FFAU4803852*/ HR Entrega: *10:00* /Dirección: *PuertoMadero 9710, Bodega X36. Pudahuel"/>
    <s v="Enviar mensaje"/>
    <s v="251FFAU4803852"/>
    <s v="ENT-251"/>
    <s v="ENTREGA"/>
    <d v="2026-02-09T10:00:00"/>
    <s v="https://wa.me/56975315726?text=Hola!%0AServicio del día 09-02%0A *Cliente:* IMPORTADORA Y COMERCIALIZADORA BZ SPA */ Cont: * FFAU4803852*/ HR Entrega: *10:00* /Dirección: *PuertoMadero 9710, Bodega X36. Pudahuel"/>
  </r>
  <r>
    <n v="252"/>
    <n v="18"/>
    <x v="16"/>
    <s v="IMPO"/>
    <x v="162"/>
    <x v="233"/>
    <x v="0"/>
    <n v="15000"/>
    <s v="FRAGUA"/>
    <x v="6"/>
    <x v="9"/>
    <s v="MEDLOG STGO"/>
    <x v="48"/>
    <n v="56994354094"/>
    <x v="50"/>
    <m/>
    <x v="20"/>
    <m/>
    <m/>
    <s v="ENTREGADO"/>
    <m/>
    <x v="149"/>
    <x v="0"/>
    <d v="2026-02-09T00:00:00"/>
    <s v="On time"/>
    <s v="40 "/>
    <s v="Hola!%0AServicio del día 09-02%0A *Cliente:* IMPORTADORA Y COMERCIALIZADORA BZ SPA */ Cont: * FCIU8688395*/ HR Entrega: *13:00* /Dirección: *PuertoMadero 9710, Bodega X36. Pudahuel"/>
    <s v="Enviar mensaje"/>
    <s v="252FCIU8688395"/>
    <s v="ENT-252"/>
    <s v="ENTREGA"/>
    <d v="2026-02-09T13:00:00"/>
    <s v="https://wa.me/56994354094?text=Hola!%0AServicio del día 09-02%0A *Cliente:* IMPORTADORA Y COMERCIALIZADORA BZ SPA */ Cont: * FCIU8688395*/ HR Entrega: *13:00* /Dirección: *PuertoMadero 9710, Bodega X36. Pudahuel"/>
  </r>
  <r>
    <n v="253"/>
    <n v="19"/>
    <x v="16"/>
    <s v="IMPO"/>
    <x v="87"/>
    <x v="234"/>
    <x v="0"/>
    <n v="13000"/>
    <s v="FRAGUA"/>
    <x v="6"/>
    <x v="4"/>
    <s v="MEDLOG STGO"/>
    <x v="30"/>
    <n v="56992164782"/>
    <x v="1"/>
    <m/>
    <x v="20"/>
    <m/>
    <m/>
    <s v="ENTREGADO"/>
    <m/>
    <x v="150"/>
    <x v="0"/>
    <d v="2026-02-09T00:00:00"/>
    <s v="On time"/>
    <s v="40 "/>
    <s v="Hola!%0AServicio del día 09-02%0A *Cliente:* IMPORTADORA Y COMERCIALIZADORA BZ SPA */ Cont: * TCNU1439760*/ HR Entrega: *14:00* /Dirección: *PuertoMadero 9710, Bodega X36. Pudahuel"/>
    <s v="Enviar mensaje"/>
    <s v="253TCNU1439760"/>
    <s v="ENT-253"/>
    <s v="ENTREGA"/>
    <d v="2026-02-09T14:00:00"/>
    <s v="https://wa.me/56992164782?text=Hola!%0AServicio del día 09-02%0A *Cliente:* IMPORTADORA Y COMERCIALIZADORA BZ SPA */ Cont: * TCNU1439760*/ HR Entrega: *14:00* /Dirección: *PuertoMadero 9710, Bodega X36. Pudahuel"/>
  </r>
  <r>
    <n v="254"/>
    <n v="20"/>
    <x v="16"/>
    <s v="IMPO"/>
    <x v="161"/>
    <x v="235"/>
    <x v="0"/>
    <n v="28000"/>
    <s v="FRAGUA"/>
    <x v="6"/>
    <x v="8"/>
    <s v="MEDLOG STGO"/>
    <x v="51"/>
    <n v="56939438073"/>
    <x v="7"/>
    <m/>
    <x v="20"/>
    <m/>
    <m/>
    <s v="ENTREGADO"/>
    <m/>
    <x v="101"/>
    <x v="0"/>
    <d v="2026-02-09T00:00:00"/>
    <s v="On time"/>
    <s v="40 "/>
    <s v="Hola!%0AServicio del día 09-02%0A *Cliente:* IMPORTADORA Y COMERCIALIZADORA BZ SPA */ Cont: * MSMU8418842*/ HR Entrega: *15:00* /Dirección: *PuertoMadero 9710, Bodega X36. Pudahuel"/>
    <s v="Enviar mensaje"/>
    <s v="254MSMU8418842"/>
    <s v="ENT-254"/>
    <s v="ENTREGA"/>
    <d v="2026-02-09T15:00:00"/>
    <s v="https://wa.me/56939438073?text=Hola!%0AServicio del día 09-02%0A *Cliente:* IMPORTADORA Y COMERCIALIZADORA BZ SPA */ Cont: * MSMU8418842*/ HR Entrega: *15:00* /Dirección: *PuertoMadero 9710, Bodega X36. Pudahuel"/>
  </r>
  <r>
    <n v="255"/>
    <n v="21"/>
    <x v="9"/>
    <s v="IMPO"/>
    <x v="164"/>
    <x v="236"/>
    <x v="0"/>
    <n v="14000"/>
    <s v="FRAGUA"/>
    <x v="6"/>
    <x v="1"/>
    <s v="MEDLOG VALP"/>
    <x v="7"/>
    <n v="56950981572"/>
    <x v="14"/>
    <m/>
    <x v="11"/>
    <m/>
    <m/>
    <s v="ENTREGADO"/>
    <m/>
    <x v="4"/>
    <x v="0"/>
    <d v="2026-02-09T00:00:00"/>
    <s v="On time"/>
    <s v="40 "/>
    <s v="Hola!%0AServicio del día 09-02%0A *Cliente:* FLEX EQUIPOS DE DESCANSO CHILE */ Cont: * MSDU8044520*/ HR Entrega: *08:30* /Dirección: *MERSAN (José Joaquín Prieto 9001, Lo Espejo. Bodegas: 7-8-9-10-15-16-17-18)"/>
    <s v="Enviar mensaje"/>
    <s v="255MSDU8044520"/>
    <s v="ENT-255"/>
    <s v="ENTREGA"/>
    <d v="2026-02-09T08:30:00"/>
    <s v="https://wa.me/56950981572?text=Hola!%0AServicio del día 09-02%0A *Cliente:* FLEX EQUIPOS DE DESCANSO CHILE */ Cont: * MSDU8044520*/ HR Entrega: *08:30* /Dirección: *MERSAN (José Joaquín Prieto 9001, Lo Espejo. Bodegas: 7-8-9-10-15-16-17-18)"/>
  </r>
  <r>
    <n v="256"/>
    <n v="22"/>
    <x v="11"/>
    <s v="IMPO"/>
    <x v="165"/>
    <x v="237"/>
    <x v="9"/>
    <n v="20000"/>
    <s v="07/02 - 14:34"/>
    <x v="6"/>
    <x v="1"/>
    <s v="DYC STGO"/>
    <x v="16"/>
    <n v="56973887539"/>
    <x v="16"/>
    <m/>
    <x v="73"/>
    <m/>
    <m/>
    <s v="ENTREGADO"/>
    <m/>
    <x v="86"/>
    <x v="0"/>
    <d v="2026-02-09T00:00:00"/>
    <s v="On time"/>
    <s v="IMO"/>
    <s v="Hola!%0AServicio del día 09-02%0A *Cliente:* COMERCIAL PICHARA SPA */ Cont: * CMAU7642584*/ HR Entrega: *08:30* /Dirección: *Crucero Peralillo, Parcela 37, Lote 1, Lampa. (Bodegas de TW)"/>
    <s v="Enviar mensaje"/>
    <s v="256CMAU7642584"/>
    <s v="ENT-256"/>
    <s v="ENTREGA"/>
    <d v="2026-02-09T08:30:00"/>
    <s v="https://wa.me/56973887539?text=Hola!%0AServicio del día 09-02%0A *Cliente:* COMERCIAL PICHARA SPA */ Cont: * CMAU7642584*/ HR Entrega: *08:30* /Dirección: *Crucero Peralillo, Parcela 37, Lote 1, Lampa. (Bodegas de TW)"/>
  </r>
  <r>
    <n v="257"/>
    <n v="23"/>
    <x v="11"/>
    <s v="IMPO"/>
    <x v="166"/>
    <x v="238"/>
    <x v="0"/>
    <n v="14000"/>
    <s v="07/02 - 10:00"/>
    <x v="6"/>
    <x v="1"/>
    <s v="MEDLOG STGO"/>
    <x v="17"/>
    <n v="56961282379"/>
    <x v="17"/>
    <m/>
    <x v="13"/>
    <m/>
    <m/>
    <s v="ENTREGADO"/>
    <m/>
    <x v="47"/>
    <x v="0"/>
    <d v="2026-02-09T00:00:00"/>
    <s v="On time"/>
    <s v="40 "/>
    <s v="Hola!%0AServicio del día 09-02%0A *Cliente:* COMERCIAL PICHARA SPA */ Cont: * MSBU5275549*/ HR Entrega: *08:30* /Dirección: *Olivo 672, RECOLETA"/>
    <s v="Enviar mensaje"/>
    <s v="257MSBU5275549"/>
    <s v="ENT-257"/>
    <s v="ENTREGA"/>
    <d v="2026-02-09T08:30:00"/>
    <s v="https://wa.me/56961282379?text=Hola!%0AServicio del día 09-02%0A *Cliente:* COMERCIAL PICHARA SPA */ Cont: * MSBU5275549*/ HR Entrega: *08:30* /Dirección: *Olivo 672, RECOLETA"/>
  </r>
  <r>
    <n v="258"/>
    <n v="24"/>
    <x v="30"/>
    <s v="IMPO"/>
    <x v="114"/>
    <x v="239"/>
    <x v="0"/>
    <n v="16000"/>
    <s v="FRAGUA"/>
    <x v="6"/>
    <x v="1"/>
    <s v="MEDLOG SAI"/>
    <x v="11"/>
    <n v="56999048849"/>
    <x v="11"/>
    <m/>
    <x v="37"/>
    <m/>
    <m/>
    <s v="ENTREGADO"/>
    <m/>
    <x v="151"/>
    <x v="0"/>
    <d v="2026-02-09T00:00:00"/>
    <s v="On time"/>
    <s v="40 "/>
    <s v="Hola!%0AServicio del día 09-02%0A *Cliente:* A R G TRAILERS SPA */ Cont: * WHLU5742106*/ HR Entrega: *08:30* /Dirección: *GOREN - LA PRIMAVERA  361;  LAMPA"/>
    <s v="Enviar mensaje"/>
    <s v="258WHLU5742106"/>
    <s v="ENT-258"/>
    <s v="ENTREGA"/>
    <d v="2026-02-09T08:30:00"/>
    <s v="https://wa.me/56999048849?text=Hola!%0AServicio del día 09-02%0A *Cliente:* A R G TRAILERS SPA */ Cont: * WHLU5742106*/ HR Entrega: *08:30* /Dirección: *GOREN - LA PRIMAVERA  361;  LAMPA"/>
  </r>
  <r>
    <n v="259"/>
    <n v="25"/>
    <x v="41"/>
    <s v="IMPO"/>
    <x v="167"/>
    <x v="240"/>
    <x v="0"/>
    <n v="10000"/>
    <s v="FRAGUA"/>
    <x v="6"/>
    <x v="1"/>
    <s v="SITRANS SAI"/>
    <x v="4"/>
    <n v="56984880436"/>
    <x v="4"/>
    <m/>
    <x v="61"/>
    <m/>
    <m/>
    <s v="ENTREGADO"/>
    <m/>
    <x v="152"/>
    <x v="0"/>
    <d v="2026-02-09T00:00:00"/>
    <s v="On time"/>
    <s v="40 "/>
    <s v="Hola!%0AServicio del día 09-02%0A *Cliente:* WURTH CHILE LTDA */ Cont: * FFAU6835571*/ HR Entrega: *08:30* /Dirección: *SAN BERNARDO"/>
    <s v="Enviar mensaje"/>
    <s v="259FFAU6835571"/>
    <s v="ENT-259"/>
    <s v="ENTREGA"/>
    <d v="2026-02-09T08:30:00"/>
    <s v="https://wa.me/56984880436?text=Hola!%0AServicio del día 09-02%0A *Cliente:* WURTH CHILE LTDA */ Cont: * FFAU6835571*/ HR Entrega: *08:30* /Dirección: *SAN BERNARDO"/>
  </r>
  <r>
    <n v="260"/>
    <n v="26"/>
    <x v="0"/>
    <s v="IMPO"/>
    <x v="168"/>
    <x v="241"/>
    <x v="0"/>
    <n v="25000"/>
    <s v="FRAGUA"/>
    <x v="6"/>
    <x v="1"/>
    <s v="CONTOPSA STGO"/>
    <x v="35"/>
    <n v="56935532735"/>
    <x v="35"/>
    <m/>
    <x v="1"/>
    <m/>
    <m/>
    <s v="ENTREGADO"/>
    <m/>
    <x v="153"/>
    <x v="0"/>
    <d v="2026-02-08T00:00:00"/>
    <s v="On time"/>
    <s v="40 "/>
    <s v="Hola!%0AServicio del día 09-02%0A *Cliente:* RENDIC S.A. */ Cont: * FANU1183915*/ HR Entrega: *08:30* /Dirección: *PARCELA 109 A COQUIMBO"/>
    <s v="Enviar mensaje"/>
    <s v="260FANU1183915"/>
    <s v="ENT-260"/>
    <s v="ENTREGA"/>
    <d v="2026-02-09T08:30:00"/>
    <s v="https://wa.me/56935532735?text=Hola!%0AServicio del día 09-02%0A *Cliente:* RENDIC S.A. */ Cont: * FANU1183915*/ HR Entrega: *08:30* /Dirección: *PARCELA 109 A COQUIMBO"/>
  </r>
  <r>
    <n v="261"/>
    <n v="27"/>
    <x v="0"/>
    <s v="IMPO"/>
    <x v="169"/>
    <x v="242"/>
    <x v="3"/>
    <n v="23000"/>
    <s v="FRAGUA"/>
    <x v="6"/>
    <x v="1"/>
    <s v="AGUNSA SAI"/>
    <x v="34"/>
    <n v="56940144795"/>
    <x v="34"/>
    <m/>
    <x v="29"/>
    <m/>
    <m/>
    <s v="ENTREGADO"/>
    <m/>
    <x v="131"/>
    <x v="0"/>
    <d v="2026-02-09T00:00:00"/>
    <s v="On time"/>
    <s v="40 "/>
    <s v="Hola!%0AServicio del día 09-02%0A *Cliente:* RENDIC S.A. */ Cont: * CAAU4138466*/ HR Entrega: *08:30* /Dirección: *AVDA EL VENSTIQUERO 1260,RENCA"/>
    <s v="Enviar mensaje"/>
    <s v="261CAAU4138466"/>
    <s v="ENT-261"/>
    <s v="ENTREGA"/>
    <d v="2026-02-09T08:30:00"/>
    <s v="https://wa.me/56940144795?text=Hola!%0AServicio del día 09-02%0A *Cliente:* RENDIC S.A. */ Cont: * CAAU4138466*/ HR Entrega: *08:30* /Dirección: *AVDA EL VENSTIQUERO 1260,RENCA"/>
  </r>
  <r>
    <n v="262"/>
    <n v="28"/>
    <x v="0"/>
    <s v="IMPO"/>
    <x v="170"/>
    <x v="243"/>
    <x v="0"/>
    <n v="25000"/>
    <s v="FRAGUA"/>
    <x v="6"/>
    <x v="9"/>
    <s v="SAAM RENCA"/>
    <x v="32"/>
    <n v="56941491322"/>
    <x v="32"/>
    <m/>
    <x v="2"/>
    <m/>
    <m/>
    <s v="ENTREGADO"/>
    <m/>
    <x v="30"/>
    <x v="0"/>
    <d v="2026-02-09T00:00:00"/>
    <s v="On time"/>
    <s v="40 "/>
    <s v="Hola!%0AServicio del día 09-02%0A *Cliente:* RENDIC S.A. */ Cont: * HAMU1476763*/ HR Entrega: *13:00* /Dirección: *Avenida Miraflores 9700-Bodega 4C, PUDAHUEL"/>
    <s v="Enviar mensaje"/>
    <s v="262HAMU1476763"/>
    <s v="ENT-262"/>
    <s v="ENTREGA"/>
    <d v="2026-02-09T13:00:00"/>
    <s v="https://wa.me/56941491322?text=Hola!%0AServicio del día 09-02%0A *Cliente:* RENDIC S.A. */ Cont: * HAMU1476763*/ HR Entrega: *13:00* /Dirección: *Avenida Miraflores 9700-Bodega 4C, PUDAHUEL"/>
  </r>
  <r>
    <n v="263"/>
    <n v="29"/>
    <x v="14"/>
    <s v="IMPO"/>
    <x v="171"/>
    <x v="244"/>
    <x v="1"/>
    <n v="9000"/>
    <s v="07/02 - 19:04"/>
    <x v="6"/>
    <x v="7"/>
    <s v="MEDLOG STGO"/>
    <x v="21"/>
    <n v="56956654384"/>
    <x v="21"/>
    <m/>
    <x v="18"/>
    <m/>
    <m/>
    <s v="ENTREGADO"/>
    <m/>
    <x v="26"/>
    <x v="0"/>
    <d v="2026-02-09T00:00:00"/>
    <s v="On time"/>
    <s v="20 "/>
    <s v="Hola!%0AServicio del día 09-02%0A *Cliente:* VILLAR HERMANOS S.A. */ Cont: * DFSU2443172*/ HR Entrega: *09:00* /Dirección: *SALAR DE ATACAMA 1330, PUDAHUEL"/>
    <s v="Enviar mensaje"/>
    <s v="263DFSU2443172"/>
    <s v="ENT-263"/>
    <s v="ENTREGA"/>
    <d v="2026-02-09T09:00:00"/>
    <s v="https://wa.me/56956654384?text=Hola!%0AServicio del día 09-02%0A *Cliente:* VILLAR HERMANOS S.A. */ Cont: * DFSU2443172*/ HR Entrega: *09:00* /Dirección: *SALAR DE ATACAMA 1330, PUDAHUEL"/>
  </r>
  <r>
    <n v="264"/>
    <n v="30"/>
    <x v="14"/>
    <s v="IMPO"/>
    <x v="172"/>
    <x v="245"/>
    <x v="0"/>
    <n v="5000"/>
    <s v="FRAGUA"/>
    <x v="6"/>
    <x v="8"/>
    <s v="AGUNSA SAI"/>
    <x v="52"/>
    <n v="56967386018"/>
    <x v="37"/>
    <m/>
    <x v="18"/>
    <m/>
    <m/>
    <s v="ENTREGADO"/>
    <m/>
    <x v="31"/>
    <x v="0"/>
    <d v="2026-02-09T00:00:00"/>
    <s v="On time"/>
    <s v="40 "/>
    <s v="Hola!%0AServicio del día 09-02%0A *Cliente:* VILLAR HERMANOS S.A. */ Cont: * CSNU8871317*/ HR Entrega: *15:00* /Dirección: *SALAR DE ATACAMA 1330, PUDAHUEL"/>
    <s v="Enviar mensaje"/>
    <s v="264CSNU8871317"/>
    <s v="ENT-264"/>
    <s v="ENTREGA"/>
    <d v="2026-02-09T15:00:00"/>
    <s v="https://wa.me/56967386018?text=Hola!%0AServicio del día 09-02%0A *Cliente:* VILLAR HERMANOS S.A. */ Cont: * CSNU8871317*/ HR Entrega: *15:00* /Dirección: *SALAR DE ATACAMA 1330, PUDAHUEL"/>
  </r>
  <r>
    <n v="265"/>
    <n v="31"/>
    <x v="6"/>
    <s v="IMPO"/>
    <x v="173"/>
    <x v="246"/>
    <x v="1"/>
    <n v="15000"/>
    <s v="07/02 - 21:15"/>
    <x v="6"/>
    <x v="7"/>
    <s v="MEDLOG STGO"/>
    <x v="15"/>
    <n v="56957438415"/>
    <x v="46"/>
    <m/>
    <x v="8"/>
    <s v="RAMPLA CORTA"/>
    <m/>
    <s v="ENTREGADO"/>
    <m/>
    <x v="154"/>
    <x v="0"/>
    <d v="2026-02-09T00:00:00"/>
    <s v="On time"/>
    <s v="20 "/>
    <s v="Hola!%0AServicio del día 09-02%0A *Cliente:* BATERIAS TUBULAR S.A. */ Cont: * TGHU0619625*/ HR Entrega: *09:00* /Dirección: *AV. CHENA PONIENTE 12624, SAN BERNARDO"/>
    <s v="Enviar mensaje"/>
    <s v="265TGHU0619625"/>
    <s v="ENT-265"/>
    <s v="ENTREGA"/>
    <d v="2026-02-09T09:00:00"/>
    <s v="https://wa.me/56957438415?text=Hola!%0AServicio del día 09-02%0A *Cliente:* BATERIAS TUBULAR S.A. */ Cont: * TGHU0619625*/ HR Entrega: *09:00* /Dirección: *AV. CHENA PONIENTE 12624, SAN BERNARDO"/>
  </r>
  <r>
    <n v="266"/>
    <n v="32"/>
    <x v="19"/>
    <s v="IMPO"/>
    <x v="35"/>
    <x v="247"/>
    <x v="0"/>
    <n v="29000"/>
    <s v="FRAGUA"/>
    <x v="6"/>
    <x v="5"/>
    <s v="MEDLOG VALP"/>
    <x v="43"/>
    <n v="56964850744"/>
    <x v="43"/>
    <m/>
    <x v="24"/>
    <m/>
    <m/>
    <s v="ENTREGADO"/>
    <m/>
    <x v="149"/>
    <x v="0"/>
    <d v="2026-02-09T00:00:00"/>
    <s v="On time"/>
    <s v="40 "/>
    <s v="Hola!%0AServicio del día 09-02%0A *Cliente:* LAMAIGNERE CHILE S.A. */ Cont: * UETU7706937*/ HR Entrega: *12:00* /Dirección: *AV. MARTA OSSA RUIZ 601 (CAMINO CASAS VIEJAS); MAIPU "/>
    <s v="Enviar mensaje"/>
    <s v="266UETU7706937"/>
    <s v="ENT-266"/>
    <s v="ENTREGA"/>
    <d v="2026-02-09T12:00:00"/>
    <s v="https://wa.me/56964850744?text=Hola!%0AServicio del día 09-02%0A *Cliente:* LAMAIGNERE CHILE S.A. */ Cont: * UETU7706937*/ HR Entrega: *12:00* /Dirección: *AV. MARTA OSSA RUIZ 601 (CAMINO CASAS VIEJAS); MAIPU "/>
  </r>
  <r>
    <n v="267"/>
    <n v="33"/>
    <x v="19"/>
    <s v="IMPO"/>
    <x v="174"/>
    <x v="248"/>
    <x v="0"/>
    <n v="26000"/>
    <s v="FRAGUA"/>
    <x v="6"/>
    <x v="6"/>
    <s v="SAAM RENCA"/>
    <x v="38"/>
    <n v="56984994337"/>
    <x v="38"/>
    <m/>
    <x v="24"/>
    <m/>
    <m/>
    <s v="ENTREGADO"/>
    <m/>
    <x v="155"/>
    <x v="0"/>
    <d v="2026-02-09T00:00:00"/>
    <s v="On time"/>
    <s v="40 "/>
    <s v="Hola!%0AServicio del día 09-02%0A *Cliente:* LAMAIGNERE CHILE S.A. */ Cont: * HAMU4020756*/ HR Entrega: *10:00* /Dirección: *AV. MARTA OSSA RUIZ 601 (CAMINO CASAS VIEJAS); MAIPU "/>
    <s v="Enviar mensaje"/>
    <s v="267HAMU4020756"/>
    <s v="ENT-267"/>
    <s v="ENTREGA"/>
    <d v="2026-02-09T10:00:00"/>
    <s v="https://wa.me/56984994337?text=Hola!%0AServicio del día 09-02%0A *Cliente:* LAMAIGNERE CHILE S.A. */ Cont: * HAMU4020756*/ HR Entrega: *10:00* /Dirección: *AV. MARTA OSSA RUIZ 601 (CAMINO CASAS VIEJAS); MAIPU "/>
  </r>
  <r>
    <n v="268"/>
    <n v="34"/>
    <x v="5"/>
    <s v="IMPO"/>
    <x v="175"/>
    <x v="249"/>
    <x v="0"/>
    <n v="25000"/>
    <s v="FRAGUA"/>
    <x v="6"/>
    <x v="5"/>
    <s v="SITRANS STGO"/>
    <x v="36"/>
    <n v="56965312953"/>
    <x v="36"/>
    <m/>
    <x v="31"/>
    <m/>
    <m/>
    <s v="ENTREGADO"/>
    <m/>
    <x v="78"/>
    <x v="0"/>
    <d v="2026-02-09T00:00:00"/>
    <s v="On time"/>
    <s v="40 "/>
    <s v="Hola!%0AServicio del día 09-02%0A *Cliente:* INVERSIERRA S A */ Cont: * TGBU4439168*/ HR Entrega: *12:00* /Dirección: *QUILICURA"/>
    <s v="Enviar mensaje"/>
    <s v="268TGBU4439168"/>
    <s v="ENT-268"/>
    <s v="ENTREGA"/>
    <d v="2026-02-09T12:00:00"/>
    <s v="https://wa.me/56965312953?text=Hola!%0AServicio del día 09-02%0A *Cliente:* INVERSIERRA S A */ Cont: * TGBU4439168*/ HR Entrega: *12:00* /Dirección: *QUILICURA"/>
  </r>
  <r>
    <n v="269"/>
    <n v="35"/>
    <x v="49"/>
    <s v="IMPO"/>
    <x v="176"/>
    <x v="250"/>
    <x v="0"/>
    <n v="29000"/>
    <s v="06/02 - 16:32"/>
    <x v="6"/>
    <x v="9"/>
    <s v="SITRANS SAI"/>
    <x v="42"/>
    <n v="56948501048"/>
    <x v="42"/>
    <m/>
    <x v="74"/>
    <m/>
    <m/>
    <s v="ENTREGADO"/>
    <m/>
    <x v="31"/>
    <x v="0"/>
    <d v="2026-02-09T00:00:00"/>
    <s v="On time"/>
    <s v="40 "/>
    <s v="Hola!%0AServicio del día 09-02%0A *Cliente:* ENVASES FLEXIPACK LTDA */ Cont: * PCIU9537285*/ HR Entrega: *13:00* /Dirección: *JORGE CACERES 720, LA CISTERNA"/>
    <s v="Enviar mensaje"/>
    <s v="269PCIU9537285"/>
    <s v="ENT-269"/>
    <s v="ENTREGA"/>
    <d v="2026-02-09T13:00:00"/>
    <s v="https://wa.me/56948501048?text=Hola!%0AServicio del día 09-02%0A *Cliente:* ENVASES FLEXIPACK LTDA */ Cont: * PCIU9537285*/ HR Entrega: *13:00* /Dirección: *JORGE CACERES 720, LA CISTERNA"/>
  </r>
  <r>
    <n v="270"/>
    <n v="36"/>
    <x v="32"/>
    <s v="IMPO"/>
    <x v="177"/>
    <x v="251"/>
    <x v="0"/>
    <n v="27000"/>
    <s v="FRAGUA"/>
    <x v="6"/>
    <x v="8"/>
    <s v="MEDLOG STGO"/>
    <x v="2"/>
    <n v="56971084915"/>
    <x v="2"/>
    <m/>
    <x v="46"/>
    <m/>
    <m/>
    <s v="ENTREGADO"/>
    <m/>
    <x v="156"/>
    <x v="0"/>
    <d v="2026-02-09T00:00:00"/>
    <s v="On time"/>
    <s v="40 "/>
    <s v="Hola!%0AServicio del día 09-02%0A *Cliente:* EL CONTAINER SPA */ Cont: * TXGU5452486*/ HR Entrega: *15:00* /Dirección: *SAN IGNACIO 951, QUILICURA"/>
    <s v="Enviar mensaje"/>
    <s v="270TXGU5452486"/>
    <s v="ENT-270"/>
    <s v="ENTREGA"/>
    <d v="2026-02-09T15:00:00"/>
    <s v="https://wa.me/56971084915?text=Hola!%0AServicio del día 09-02%0A *Cliente:* EL CONTAINER SPA */ Cont: * TXGU5452486*/ HR Entrega: *15:00* /Dirección: *SAN IGNACIO 951, QUILICURA"/>
  </r>
  <r>
    <n v="271"/>
    <n v="37"/>
    <x v="29"/>
    <s v="IMPO"/>
    <x v="178"/>
    <x v="252"/>
    <x v="3"/>
    <n v="25000"/>
    <d v="1899-12-30T09:00:00"/>
    <x v="6"/>
    <x v="14"/>
    <s v="SAAM VALP"/>
    <x v="28"/>
    <n v="56968463649"/>
    <x v="29"/>
    <m/>
    <x v="49"/>
    <s v="GD CLIENTE"/>
    <m/>
    <s v="ENTREGADO"/>
    <m/>
    <x v="149"/>
    <x v="0"/>
    <d v="2026-02-09T00:00:00"/>
    <s v="On time"/>
    <s v="40 "/>
    <s v="Hola!%0AServicio del día 09-02%0A *Cliente:* COMERCIAL SEA GARDEN SPA */ Cont: * HLBU9177943*/ HR Entrega: *DIRECTO* /Dirección: *Pedro Jorquera 575, Pudahuel"/>
    <s v="Enviar mensaje"/>
    <s v="271HLBU9177943"/>
    <s v="ENT-271"/>
    <s v="ENTREGA"/>
    <e v="#VALUE!"/>
    <s v="https://wa.me/56968463649?text=Hola!%0AServicio del día 09-02%0A *Cliente:* COMERCIAL SEA GARDEN SPA */ Cont: * HLBU9177943*/ HR Entrega: *DIRECTO* /Dirección: *Pedro Jorquera 575, Pudahuel"/>
  </r>
  <r>
    <n v="272"/>
    <n v="38"/>
    <x v="50"/>
    <s v="IMPO"/>
    <x v="179"/>
    <x v="253"/>
    <x v="0"/>
    <n v="15000"/>
    <d v="1899-12-30T10:00:00"/>
    <x v="6"/>
    <x v="14"/>
    <s v="DYC SAI"/>
    <x v="33"/>
    <n v="56953801607"/>
    <x v="33"/>
    <m/>
    <x v="75"/>
    <m/>
    <m/>
    <s v="ENTREGADO"/>
    <m/>
    <x v="150"/>
    <x v="0"/>
    <d v="2026-02-09T00:00:00"/>
    <s v="On time"/>
    <s v="40 "/>
    <s v="Hola!%0AServicio del día 09-02%0A *Cliente:* GENERACION SERVICIO Y ARRIENDO SPA */ Cont: * CSNU7784938*/ HR Entrega: *DIRECTO* /Dirección: *CORDILLERA 570, PUDAHUEL"/>
    <s v="Enviar mensaje"/>
    <s v="272CSNU7784938"/>
    <s v="ENT-272"/>
    <s v="ENTREGA"/>
    <e v="#VALUE!"/>
    <s v="https://wa.me/56953801607?text=Hola!%0AServicio del día 09-02%0A *Cliente:* GENERACION SERVICIO Y ARRIENDO SPA */ Cont: * CSNU7784938*/ HR Entrega: *DIRECTO* /Dirección: *CORDILLERA 570, PUDAHUEL"/>
  </r>
  <r>
    <n v="273"/>
    <n v="39"/>
    <x v="50"/>
    <s v="IMPO"/>
    <x v="179"/>
    <x v="254"/>
    <x v="0"/>
    <n v="15000"/>
    <d v="1899-12-30T10:10:00"/>
    <x v="6"/>
    <x v="14"/>
    <s v="DYC SAI"/>
    <x v="46"/>
    <n v="56966631737"/>
    <x v="47"/>
    <m/>
    <x v="75"/>
    <m/>
    <m/>
    <s v="ENTREGADO"/>
    <m/>
    <x v="157"/>
    <x v="0"/>
    <d v="2026-02-09T00:00:00"/>
    <s v="On time"/>
    <s v="40 "/>
    <s v="Hola!%0AServicio del día 09-02%0A *Cliente:* GENERACION SERVICIO Y ARRIENDO SPA */ Cont: * FCIU9779587*/ HR Entrega: *DIRECTO* /Dirección: *CORDILLERA 570, PUDAHUEL"/>
    <s v="Enviar mensaje"/>
    <s v="273FCIU9779587"/>
    <s v="ENT-273"/>
    <s v="ENTREGA"/>
    <e v="#VALUE!"/>
    <s v="https://wa.me/56966631737?text=Hola!%0AServicio del día 09-02%0A *Cliente:* GENERACION SERVICIO Y ARRIENDO SPA */ Cont: * FCIU9779587*/ HR Entrega: *DIRECTO* /Dirección: *CORDILLERA 570, PUDAHUEL"/>
  </r>
  <r>
    <n v="274"/>
    <n v="40"/>
    <x v="50"/>
    <s v="IMPO"/>
    <x v="179"/>
    <x v="255"/>
    <x v="0"/>
    <n v="13000"/>
    <d v="1899-12-30T10:15:00"/>
    <x v="6"/>
    <x v="14"/>
    <s v="DYC SAI"/>
    <x v="47"/>
    <n v="56988336520"/>
    <x v="48"/>
    <m/>
    <x v="75"/>
    <m/>
    <m/>
    <s v="ENTREGADO"/>
    <m/>
    <x v="158"/>
    <x v="0"/>
    <d v="2026-02-09T00:00:00"/>
    <s v="On time"/>
    <s v="40 "/>
    <s v="Hola!%0AServicio del día 09-02%0A *Cliente:* GENERACION SERVICIO Y ARRIENDO SPA */ Cont: * FFAU3191686*/ HR Entrega: *DIRECTO* /Dirección: *CORDILLERA 570, PUDAHUEL"/>
    <s v="Enviar mensaje"/>
    <s v="274FFAU3191686"/>
    <s v="ENT-274"/>
    <s v="ENTREGA"/>
    <e v="#VALUE!"/>
    <s v="https://wa.me/56988336520?text=Hola!%0AServicio del día 09-02%0A *Cliente:* GENERACION SERVICIO Y ARRIENDO SPA */ Cont: * FFAU3191686*/ HR Entrega: *DIRECTO* /Dirección: *CORDILLERA 570, PUDAHUEL"/>
  </r>
  <r>
    <n v="275"/>
    <n v="41"/>
    <x v="50"/>
    <s v="IMPO"/>
    <x v="179"/>
    <x v="256"/>
    <x v="0"/>
    <n v="13000"/>
    <d v="1899-12-30T10:20:00"/>
    <x v="6"/>
    <x v="14"/>
    <s v="DYC SAI"/>
    <x v="45"/>
    <n v="56989844861"/>
    <x v="45"/>
    <m/>
    <x v="75"/>
    <m/>
    <m/>
    <s v="ENTREGADO"/>
    <m/>
    <x v="159"/>
    <x v="0"/>
    <d v="2026-02-09T00:00:00"/>
    <s v="On time"/>
    <s v="40 "/>
    <s v="Hola!%0AServicio del día 09-02%0A *Cliente:* GENERACION SERVICIO Y ARRIENDO SPA */ Cont: * FFAU3618660*/ HR Entrega: *DIRECTO* /Dirección: *CORDILLERA 570, PUDAHUEL"/>
    <s v="Enviar mensaje"/>
    <s v="275FFAU3618660"/>
    <s v="ENT-275"/>
    <s v="ENTREGA"/>
    <e v="#VALUE!"/>
    <s v="https://wa.me/56989844861?text=Hola!%0AServicio del día 09-02%0A *Cliente:* GENERACION SERVICIO Y ARRIENDO SPA */ Cont: * FFAU3618660*/ HR Entrega: *DIRECTO* /Dirección: *CORDILLERA 570, PUDAHUEL"/>
  </r>
  <r>
    <n v="276"/>
    <n v="42"/>
    <x v="50"/>
    <s v="IMPO"/>
    <x v="179"/>
    <x v="257"/>
    <x v="0"/>
    <n v="13000"/>
    <d v="1899-12-30T10:30:00"/>
    <x v="6"/>
    <x v="14"/>
    <s v="DYC SAI"/>
    <x v="41"/>
    <n v="56967387744"/>
    <x v="41"/>
    <m/>
    <x v="75"/>
    <m/>
    <m/>
    <s v="ENTREGADO"/>
    <m/>
    <x v="160"/>
    <x v="0"/>
    <d v="2026-02-09T00:00:00"/>
    <s v="On time"/>
    <s v="40 "/>
    <s v="Hola!%0AServicio del día 09-02%0A *Cliente:* GENERACION SERVICIO Y ARRIENDO SPA */ Cont: * OOLU9486415*/ HR Entrega: *DIRECTO* /Dirección: *CORDILLERA 570, PUDAHUEL"/>
    <s v="Enviar mensaje"/>
    <s v="276OOLU9486415"/>
    <s v="ENT-276"/>
    <s v="ENTREGA"/>
    <e v="#VALUE!"/>
    <s v="https://wa.me/56967387744?text=Hola!%0AServicio del día 09-02%0A *Cliente:* GENERACION SERVICIO Y ARRIENDO SPA */ Cont: * OOLU9486415*/ HR Entrega: *DIRECTO* /Dirección: *CORDILLERA 570, PUDAHUEL"/>
  </r>
  <r>
    <n v="277"/>
    <n v="43"/>
    <x v="45"/>
    <m/>
    <x v="144"/>
    <x v="139"/>
    <x v="6"/>
    <s v="-"/>
    <s v="-"/>
    <x v="6"/>
    <x v="0"/>
    <s v="-"/>
    <x v="49"/>
    <n v="56973887322"/>
    <x v="55"/>
    <m/>
    <x v="68"/>
    <m/>
    <m/>
    <s v="ENTREGADO"/>
    <m/>
    <x v="9"/>
    <x v="0"/>
    <d v="2026-02-09T00:00:00"/>
    <s v="Sin llegada"/>
    <s v="LCL"/>
    <s v="Hola!%0AServicio del día 09-02%0A *Cliente:* RITRAMA S.A. */ Cont: * RAMPLA*/ HR Entrega: *07:00* /Dirección: *AV. TUPUNGATO 3420, PLACILLA"/>
    <s v="Enviar mensaje"/>
    <s v="277RAMPLA"/>
    <s v="ENT-277"/>
    <s v="ENTREGA"/>
    <d v="2026-02-09T07:00:00"/>
    <s v="https://wa.me/56973887322?text=Hola!%0AServicio del día 09-02%0A *Cliente:* RITRAMA S.A. */ Cont: * RAMPLA*/ HR Entrega: *07:00* /Dirección: *AV. TUPUNGATO 3420, PLACILLA"/>
  </r>
  <r>
    <n v="278"/>
    <n v="44"/>
    <x v="45"/>
    <m/>
    <x v="144"/>
    <x v="139"/>
    <x v="6"/>
    <s v="-"/>
    <s v="-"/>
    <x v="6"/>
    <x v="0"/>
    <s v="-"/>
    <x v="50"/>
    <n v="56964069749"/>
    <x v="56"/>
    <m/>
    <x v="68"/>
    <m/>
    <m/>
    <s v="ENTREGADO"/>
    <m/>
    <x v="9"/>
    <x v="0"/>
    <d v="2026-02-09T00:00:00"/>
    <s v="Sin llegada"/>
    <s v="LCL"/>
    <s v="Hola!%0AServicio del día 09-02%0A *Cliente:* RITRAMA S.A. */ Cont: * RAMPLA*/ HR Entrega: *07:00* /Dirección: *AV. TUPUNGATO 3420, PLACILLA"/>
    <s v="Enviar mensaje"/>
    <s v="278RAMPLA"/>
    <s v="ENT-278"/>
    <s v="ENTREGA"/>
    <d v="2026-02-09T07:00:00"/>
    <s v="https://wa.me/56964069749?text=Hola!%0AServicio del día 09-02%0A *Cliente:* RITRAMA S.A. */ Cont: * RAMPLA*/ HR Entrega: *07:00* /Dirección: *AV. TUPUNGATO 3420, PLACILLA"/>
  </r>
  <r>
    <n v="279"/>
    <n v="1"/>
    <x v="51"/>
    <s v="IMPO"/>
    <x v="180"/>
    <x v="258"/>
    <x v="0"/>
    <n v="10000"/>
    <s v="FRAGUA"/>
    <x v="7"/>
    <x v="3"/>
    <s v="SITRANS SAI"/>
    <x v="6"/>
    <n v="56975315726"/>
    <x v="6"/>
    <m/>
    <x v="76"/>
    <m/>
    <m/>
    <s v="ENTREGADO"/>
    <m/>
    <x v="4"/>
    <x v="0"/>
    <d v="2026-02-10T00:00:00"/>
    <s v="On time"/>
    <s v="40 "/>
    <s v="Hola!%0AServicio del día 10-02%0A *Cliente:* IMPORTADORA DCIC SPA */ Cont: * WHSU6784734*/ HR Entrega: *08:00* /Dirección: *PUERTO MADERO 9710 BOD. P01 - P03, PUDAHUEL"/>
    <s v="Enviar mensaje"/>
    <s v="279WHSU6784734"/>
    <s v="ENT-279"/>
    <s v="ENTREGA"/>
    <d v="2026-02-10T08:00:00"/>
    <s v="https://wa.me/56975315726?text=Hola!%0AServicio del día 10-02%0A *Cliente:* IMPORTADORA DCIC SPA */ Cont: * WHSU6784734*/ HR Entrega: *08:00* /Dirección: *PUERTO MADERO 9710 BOD. P01 - P03, PUDAHUEL"/>
  </r>
  <r>
    <n v="280"/>
    <n v="2"/>
    <x v="11"/>
    <s v="IMPO"/>
    <x v="166"/>
    <x v="259"/>
    <x v="1"/>
    <n v="6000"/>
    <s v="FRAGUA"/>
    <x v="7"/>
    <x v="3"/>
    <s v="MEDLOG STGO"/>
    <x v="15"/>
    <n v="56957438415"/>
    <x v="46"/>
    <m/>
    <x v="13"/>
    <s v="RAMPLA CORTA"/>
    <m/>
    <s v="ENTREGADO"/>
    <m/>
    <x v="19"/>
    <x v="0"/>
    <d v="2026-02-10T00:00:00"/>
    <s v="On time"/>
    <s v="20 "/>
    <s v="Hola!%0AServicio del día 10-02%0A *Cliente:* COMERCIAL PICHARA SPA */ Cont: * MEDU6843582*/ HR Entrega: *08:00* /Dirección: *Olivo 672, RECOLETA"/>
    <s v="Enviar mensaje"/>
    <s v="280MEDU6843582"/>
    <s v="ENT-280"/>
    <s v="ENTREGA"/>
    <d v="2026-02-10T08:00:00"/>
    <s v="https://wa.me/56957438415?text=Hola!%0AServicio del día 10-02%0A *Cliente:* COMERCIAL PICHARA SPA */ Cont: * MEDU6843582*/ HR Entrega: *08:00* /Dirección: *Olivo 672, RECOLETA"/>
  </r>
  <r>
    <n v="281"/>
    <n v="3"/>
    <x v="52"/>
    <s v="IMPO"/>
    <x v="181"/>
    <x v="260"/>
    <x v="0"/>
    <n v="20000"/>
    <s v="FRAGUA"/>
    <x v="7"/>
    <x v="3"/>
    <s v="SITRANS SAI"/>
    <x v="24"/>
    <n v="56926181825"/>
    <x v="25"/>
    <m/>
    <x v="77"/>
    <m/>
    <m/>
    <s v="ENTREGADO"/>
    <m/>
    <x v="17"/>
    <x v="0"/>
    <d v="2026-02-10T00:00:00"/>
    <s v="On time"/>
    <s v="40 "/>
    <s v="Hola!%0AServicio del día 10-02%0A *Cliente:* DOKA CHILE ENCOFRADOS LTDA */ Cont: * FFAU6813696*/ HR Entrega: *08:00* /Dirección: *SANTA ISABEL 1697, LAMPA"/>
    <s v="Enviar mensaje"/>
    <s v="281FFAU6813696"/>
    <s v="ENT-281"/>
    <s v="ENTREGA"/>
    <d v="2026-02-10T08:00:00"/>
    <s v="https://wa.me/56926181825?text=Hola!%0AServicio del día 10-02%0A *Cliente:* DOKA CHILE ENCOFRADOS LTDA */ Cont: * FFAU6813696*/ HR Entrega: *08:00* /Dirección: *SANTA ISABEL 1697, LAMPA"/>
  </r>
  <r>
    <n v="282"/>
    <n v="4"/>
    <x v="37"/>
    <s v="IMPO"/>
    <x v="182"/>
    <x v="261"/>
    <x v="0"/>
    <n v="9000"/>
    <s v="FRAGUA"/>
    <x v="7"/>
    <x v="3"/>
    <s v="AGUNSA SAI"/>
    <x v="37"/>
    <n v="56950923536"/>
    <x v="0"/>
    <m/>
    <x v="78"/>
    <m/>
    <m/>
    <s v="ENTREGADO"/>
    <m/>
    <x v="108"/>
    <x v="0"/>
    <d v="2026-02-10T00:00:00"/>
    <s v="Off time"/>
    <m/>
    <s v="Hola!%0AServicio del día 10-02%0A *Cliente:* IDEAL S A */ Cont: * OOCU9094676*/ HR Entrega: *08:00* /Dirección: *Cañaveral 870 Quilicura"/>
    <s v="Enviar mensaje"/>
    <s v="282OOCU9094676"/>
    <s v="ENT-282"/>
    <s v="ENTREGA"/>
    <d v="2026-02-10T08:00:00"/>
    <s v="https://wa.me/56950923536?text=Hola!%0AServicio del día 10-02%0A *Cliente:* IDEAL S A */ Cont: * OOCU9094676*/ HR Entrega: *08:00* /Dirección: *Cañaveral 870 Quilicura"/>
  </r>
  <r>
    <n v="283"/>
    <n v="5"/>
    <x v="37"/>
    <s v="IMPO"/>
    <x v="183"/>
    <x v="262"/>
    <x v="0"/>
    <n v="22000"/>
    <s v="09/02 - 11:04"/>
    <x v="7"/>
    <x v="1"/>
    <s v="DYC SAI"/>
    <x v="29"/>
    <n v="56998494086"/>
    <x v="30"/>
    <m/>
    <x v="79"/>
    <m/>
    <m/>
    <s v="ENTREGADO"/>
    <m/>
    <x v="161"/>
    <x v="0"/>
    <d v="2026-02-10T00:00:00"/>
    <s v="On time"/>
    <s v="40 "/>
    <s v="Hola!%0AServicio del día 10-02%0A *Cliente:* IDEAL S A */ Cont: * CSGU6355945*/ HR Entrega: *08:30* /Dirección: *Bodega Nutrabien, Av. Bernardo O´Higgins 3140 (entrada por calle Los Canelos) "/>
    <s v="Enviar mensaje"/>
    <s v="283CSGU6355945"/>
    <s v="ENT-283"/>
    <s v="ENTREGA"/>
    <d v="2026-02-10T08:30:00"/>
    <s v="https://wa.me/56998494086?text=Hola!%0AServicio del día 10-02%0A *Cliente:* IDEAL S A */ Cont: * CSGU6355945*/ HR Entrega: *08:30* /Dirección: *Bodega Nutrabien, Av. Bernardo O´Higgins 3140 (entrada por calle Los Canelos) "/>
  </r>
  <r>
    <n v="284"/>
    <n v="6"/>
    <x v="38"/>
    <s v="IMPO"/>
    <x v="184"/>
    <x v="263"/>
    <x v="1"/>
    <n v="20000"/>
    <s v="FRAGUA"/>
    <x v="7"/>
    <x v="3"/>
    <s v="CIS"/>
    <x v="53"/>
    <n v="56950104102"/>
    <x v="54"/>
    <m/>
    <x v="55"/>
    <s v="RAMPLA CORTA"/>
    <m/>
    <s v="ENTREGADO"/>
    <m/>
    <x v="24"/>
    <x v="0"/>
    <d v="2026-02-10T00:00:00"/>
    <s v="Off time"/>
    <m/>
    <s v="Hola!%0AServicio del día 10-02%0A *Cliente:* ENERTIK CHILE SPA */ Cont: * DFSU3072899*/ HR Entrega: *08:00* /Dirección: *BOD.PRINCESA - CARRETERA GRAL SAN MARTIN 7940, BOD. C2; QUILICURA"/>
    <s v="Enviar mensaje"/>
    <s v="284DFSU3072899"/>
    <s v="ENT-284"/>
    <s v="ENTREGA"/>
    <d v="2026-02-10T08:00:00"/>
    <s v="https://wa.me/56950104102?text=Hola!%0AServicio del día 10-02%0A *Cliente:* ENERTIK CHILE SPA */ Cont: * DFSU3072899*/ HR Entrega: *08:00* /Dirección: *BOD.PRINCESA - CARRETERA GRAL SAN MARTIN 7940, BOD. C2; QUILICURA"/>
  </r>
  <r>
    <n v="285"/>
    <n v="7"/>
    <x v="40"/>
    <s v="IMPO"/>
    <x v="185"/>
    <x v="264"/>
    <x v="0"/>
    <n v="21000"/>
    <d v="2026-02-07T00:00:00"/>
    <x v="7"/>
    <x v="3"/>
    <s v="CIS"/>
    <x v="48"/>
    <n v="56994354094"/>
    <x v="50"/>
    <m/>
    <x v="57"/>
    <m/>
    <m/>
    <s v="ENTREGADO"/>
    <m/>
    <x v="19"/>
    <x v="0"/>
    <d v="2026-02-10T00:00:00"/>
    <s v="On time"/>
    <s v="40 "/>
    <s v="Hola!%0AServicio del día 10-02%0A *Cliente:* MOLYMETNOS S.A. */ Cont: * CMAU9367579*/ HR Entrega: *08:00* /Dirección: *CAMINO NOS A LOS MORROS 590, SAN BERNARDO"/>
    <s v="Enviar mensaje"/>
    <s v="285CMAU9367579"/>
    <s v="ENT-285"/>
    <s v="ENTREGA"/>
    <d v="2026-02-10T08:00:00"/>
    <s v="https://wa.me/56994354094?text=Hola!%0AServicio del día 10-02%0A *Cliente:* MOLYMETNOS S.A. */ Cont: * CMAU9367579*/ HR Entrega: *08:00* /Dirección: *CAMINO NOS A LOS MORROS 590, SAN BERNARDO"/>
  </r>
  <r>
    <n v="286"/>
    <n v="8"/>
    <x v="40"/>
    <s v="IMPO"/>
    <x v="186"/>
    <x v="265"/>
    <x v="0"/>
    <n v="20000"/>
    <s v="FRAGUA"/>
    <x v="7"/>
    <x v="7"/>
    <s v="CIS"/>
    <x v="16"/>
    <n v="56973887539"/>
    <x v="16"/>
    <m/>
    <x v="57"/>
    <m/>
    <m/>
    <s v="ENTREGADO"/>
    <m/>
    <x v="142"/>
    <x v="0"/>
    <d v="2026-02-10T00:00:00"/>
    <s v="On time"/>
    <s v="40 "/>
    <s v="Hola!%0AServicio del día 10-02%0A *Cliente:* MOLYMETNOS S.A. */ Cont: * UETU6181696*/ HR Entrega: *09:00* /Dirección: *CAMINO NOS A LOS MORROS 590, SAN BERNARDO"/>
    <s v="Enviar mensaje"/>
    <s v="286UETU6181696"/>
    <s v="ENT-286"/>
    <s v="ENTREGA"/>
    <d v="2026-02-10T09:00:00"/>
    <s v="https://wa.me/56973887539?text=Hola!%0AServicio del día 10-02%0A *Cliente:* MOLYMETNOS S.A. */ Cont: * UETU6181696*/ HR Entrega: *09:00* /Dirección: *CAMINO NOS A LOS MORROS 590, SAN BERNARDO"/>
  </r>
  <r>
    <n v="287"/>
    <n v="9"/>
    <x v="23"/>
    <s v="IMPO"/>
    <x v="187"/>
    <x v="266"/>
    <x v="4"/>
    <n v="20000"/>
    <s v="FRAGUA"/>
    <x v="7"/>
    <x v="3"/>
    <s v="DYC SAI"/>
    <x v="23"/>
    <n v="56931745801"/>
    <x v="24"/>
    <m/>
    <x v="80"/>
    <m/>
    <m/>
    <s v="ENTREGADO"/>
    <m/>
    <x v="162"/>
    <x v="0"/>
    <d v="2026-02-10T00:00:00"/>
    <s v="On time"/>
    <s v="40 "/>
    <s v="Hola!%0AServicio del día 10-02%0A *Cliente:* FASSI CHILE S.A. */ Cont: * HLBU8333698*/ HR Entrega: *08:00* /Dirección: *Barrón Vieyra 10-A, Colina"/>
    <s v="Enviar mensaje"/>
    <s v="287HLBU8333698"/>
    <s v="ENT-287"/>
    <s v="ENTREGA"/>
    <d v="2026-02-10T08:00:00"/>
    <s v="https://wa.me/56931745801?text=Hola!%0AServicio del día 10-02%0A *Cliente:* FASSI CHILE S.A. */ Cont: * HLBU8333698*/ HR Entrega: *08:00* /Dirección: *Barrón Vieyra 10-A, Colina"/>
  </r>
  <r>
    <n v="288"/>
    <n v="10"/>
    <x v="23"/>
    <s v="IMPO"/>
    <x v="188"/>
    <x v="267"/>
    <x v="4"/>
    <n v="21000"/>
    <s v="FRAGUA"/>
    <x v="7"/>
    <x v="2"/>
    <s v="DYC SAI"/>
    <x v="43"/>
    <n v="56964850744"/>
    <x v="43"/>
    <m/>
    <x v="80"/>
    <m/>
    <m/>
    <s v="ENTREGADO"/>
    <m/>
    <x v="163"/>
    <x v="0"/>
    <d v="2026-02-10T00:00:00"/>
    <s v="On time"/>
    <s v="40 "/>
    <s v="Hola!%0AServicio del día 10-02%0A *Cliente:* FASSI CHILE S.A. */ Cont: * HLBU8137843*/ HR Entrega: *11:00* /Dirección: *Barrón Vieyra 10-A, Colina"/>
    <s v="Enviar mensaje"/>
    <s v="288HLBU8137843"/>
    <s v="ENT-288"/>
    <s v="ENTREGA"/>
    <d v="2026-02-10T11:00:00"/>
    <s v="https://wa.me/56964850744?text=Hola!%0AServicio del día 10-02%0A *Cliente:* FASSI CHILE S.A. */ Cont: * HLBU8137843*/ HR Entrega: *11:00* /Dirección: *Barrón Vieyra 10-A, Colina"/>
  </r>
  <r>
    <n v="289"/>
    <n v="11"/>
    <x v="5"/>
    <s v="IMPO"/>
    <x v="189"/>
    <x v="268"/>
    <x v="0"/>
    <n v="14000"/>
    <s v="FRAGUA"/>
    <x v="7"/>
    <x v="3"/>
    <s v="MEDLOG STGO"/>
    <x v="4"/>
    <n v="56984880436"/>
    <x v="4"/>
    <m/>
    <x v="31"/>
    <m/>
    <m/>
    <s v="ENTREGADO"/>
    <m/>
    <x v="164"/>
    <x v="0"/>
    <d v="2026-02-10T00:00:00"/>
    <s v="Off time"/>
    <s v="40 "/>
    <s v="Hola!%0AServicio del día 10-02%0A *Cliente:* INVERSIERRA S A */ Cont: * MSMU7839940*/ HR Entrega: *08:00* /Dirección: *QUILICURA"/>
    <s v="Enviar mensaje"/>
    <s v="289MSMU7839940"/>
    <s v="ENT-289"/>
    <s v="ENTREGA"/>
    <d v="2026-02-10T08:00:00"/>
    <s v="https://wa.me/56984880436?text=Hola!%0AServicio del día 10-02%0A *Cliente:* INVERSIERRA S A */ Cont: * MSMU7839940*/ HR Entrega: *08:00* /Dirección: *QUILICURA"/>
  </r>
  <r>
    <n v="290"/>
    <n v="12"/>
    <x v="5"/>
    <s v="IMPO"/>
    <x v="189"/>
    <x v="269"/>
    <x v="0"/>
    <n v="17000"/>
    <s v="FRAGUA"/>
    <x v="7"/>
    <x v="5"/>
    <s v="MEDLOG STGO"/>
    <x v="0"/>
    <n v="56965378427"/>
    <x v="11"/>
    <m/>
    <x v="31"/>
    <m/>
    <m/>
    <s v="ENTREGADO"/>
    <m/>
    <x v="165"/>
    <x v="0"/>
    <d v="2026-02-10T00:00:00"/>
    <s v="On time"/>
    <s v="40 "/>
    <s v="Hola!%0AServicio del día 10-02%0A *Cliente:* INVERSIERRA S A */ Cont: * UETU5600648*/ HR Entrega: *12:00* /Dirección: *QUILICURA"/>
    <s v="Enviar mensaje"/>
    <s v="290UETU5600648"/>
    <s v="ENT-290"/>
    <s v="ENTREGA"/>
    <d v="2026-02-10T12:00:00"/>
    <s v="https://wa.me/56965378427?text=Hola!%0AServicio del día 10-02%0A *Cliente:* INVERSIERRA S A */ Cont: * UETU5600648*/ HR Entrega: *12:00* /Dirección: *QUILICURA"/>
  </r>
  <r>
    <n v="291"/>
    <n v="13"/>
    <x v="2"/>
    <s v="IMPO"/>
    <x v="156"/>
    <x v="270"/>
    <x v="0"/>
    <n v="13000"/>
    <s v="FRAGUA"/>
    <x v="7"/>
    <x v="3"/>
    <s v="SITRANS SAI"/>
    <x v="45"/>
    <n v="56989844861"/>
    <x v="45"/>
    <m/>
    <x v="4"/>
    <m/>
    <m/>
    <s v="ENTREGADO"/>
    <m/>
    <x v="166"/>
    <x v="0"/>
    <d v="2026-02-10T00:00:00"/>
    <s v="On time"/>
    <s v="40 "/>
    <s v="Hola!%0AServicio del día 10-02%0A *Cliente:* SUPERMERCADO DEL NEUMATICO LTDA */ Cont: * ONEU1998918*/ HR Entrega: *08:00* /Dirección: *VELASQUEZ"/>
    <s v="Enviar mensaje"/>
    <s v="291ONEU1998918"/>
    <s v="ENT-291"/>
    <s v="ENTREGA"/>
    <d v="2026-02-10T08:00:00"/>
    <s v="https://wa.me/56989844861?text=Hola!%0AServicio del día 10-02%0A *Cliente:* SUPERMERCADO DEL NEUMATICO LTDA */ Cont: * ONEU1998918*/ HR Entrega: *08:00* /Dirección: *VELASQUEZ"/>
  </r>
  <r>
    <n v="292"/>
    <n v="14"/>
    <x v="2"/>
    <s v="IMPO"/>
    <x v="190"/>
    <x v="271"/>
    <x v="0"/>
    <n v="16000"/>
    <s v="FRAGUA"/>
    <x v="7"/>
    <x v="9"/>
    <s v="MEDLOG SAI"/>
    <x v="2"/>
    <n v="56971084915"/>
    <x v="2"/>
    <m/>
    <x v="4"/>
    <m/>
    <m/>
    <s v="ENTREGADO"/>
    <m/>
    <x v="167"/>
    <x v="0"/>
    <d v="2026-02-10T00:00:00"/>
    <s v="Off time"/>
    <s v="40 "/>
    <s v="Hola!%0AServicio del día 10-02%0A *Cliente:* SUPERMERCADO DEL NEUMATICO LTDA */ Cont: * MEDU4388303*/ HR Entrega: *13:00* /Dirección: *VELASQUEZ"/>
    <s v="Enviar mensaje"/>
    <s v="292MEDU4388303"/>
    <s v="ENT-292"/>
    <s v="ENTREGA"/>
    <d v="2026-02-10T13:00:00"/>
    <s v="https://wa.me/56971084915?text=Hola!%0AServicio del día 10-02%0A *Cliente:* SUPERMERCADO DEL NEUMATICO LTDA */ Cont: * MEDU4388303*/ HR Entrega: *13:00* /Dirección: *VELASQUEZ"/>
  </r>
  <r>
    <n v="293"/>
    <n v="15"/>
    <x v="41"/>
    <s v="IMPO"/>
    <x v="191"/>
    <x v="272"/>
    <x v="5"/>
    <n v="6000"/>
    <s v="FRAGUA"/>
    <x v="7"/>
    <x v="3"/>
    <s v="CIS"/>
    <x v="14"/>
    <n v="56967256951"/>
    <x v="15"/>
    <m/>
    <x v="62"/>
    <s v="RAMPLA CORTA"/>
    <m/>
    <s v="ENTREGADO"/>
    <m/>
    <x v="8"/>
    <x v="0"/>
    <d v="2026-02-10T00:00:00"/>
    <s v="On time"/>
    <s v="IMO"/>
    <s v="Hola!%0AServicio del día 10-02%0A *Cliente:* WURTH CHILE LTDA */ Cont: * TEMU2993524*/ HR Entrega: *08:00* /Dirección: *PADRE HURTADO"/>
    <s v="Enviar mensaje"/>
    <s v="293TEMU2993524"/>
    <s v="ENT-293"/>
    <s v="ENTREGA"/>
    <d v="2026-02-10T08:00:00"/>
    <s v="https://wa.me/56967256951?text=Hola!%0AServicio del día 10-02%0A *Cliente:* WURTH CHILE LTDA */ Cont: * TEMU2993524*/ HR Entrega: *08:00* /Dirección: *PADRE HURTADO"/>
  </r>
  <r>
    <n v="294"/>
    <n v="16"/>
    <x v="41"/>
    <s v="IMPO"/>
    <x v="192"/>
    <x v="273"/>
    <x v="0"/>
    <n v="25000"/>
    <s v="FRAGUA"/>
    <x v="7"/>
    <x v="7"/>
    <s v="CONTOPSA VALP"/>
    <x v="38"/>
    <n v="56984994337"/>
    <x v="38"/>
    <m/>
    <x v="81"/>
    <m/>
    <m/>
    <s v="ENTREGADO"/>
    <m/>
    <x v="168"/>
    <x v="0"/>
    <d v="2026-02-10T00:00:00"/>
    <s v="On time"/>
    <s v="40 "/>
    <s v="Hola!%0AServicio del día 10-02%0A *Cliente:* WURTH CHILE LTDA */ Cont: * MRSU3656853*/ HR Entrega: *09:00* /Dirección: *ID LOGISTIC"/>
    <s v="Enviar mensaje"/>
    <s v="294MRSU3656853"/>
    <s v="ENT-294"/>
    <s v="ENTREGA"/>
    <d v="2026-02-10T09:00:00"/>
    <s v="https://wa.me/56984994337?text=Hola!%0AServicio del día 10-02%0A *Cliente:* WURTH CHILE LTDA */ Cont: * MRSU3656853*/ HR Entrega: *09:00* /Dirección: *ID LOGISTIC"/>
  </r>
  <r>
    <n v="295"/>
    <n v="17"/>
    <x v="41"/>
    <s v="IMPO"/>
    <x v="193"/>
    <x v="274"/>
    <x v="1"/>
    <n v="11000"/>
    <s v="FRAGUA"/>
    <x v="7"/>
    <x v="3"/>
    <s v="CIS"/>
    <x v="44"/>
    <n v="56976511010"/>
    <x v="9"/>
    <m/>
    <x v="61"/>
    <s v="RAMPLA CORTA"/>
    <m/>
    <s v="ENTREGADO"/>
    <m/>
    <x v="11"/>
    <x v="0"/>
    <d v="2026-02-10T00:00:00"/>
    <s v="On time"/>
    <s v="20 "/>
    <s v="Hola!%0AServicio del día 10-02%0A *Cliente:* WURTH CHILE LTDA */ Cont: * TLLU2756570*/ HR Entrega: *08:00* /Dirección: *SAN BERNARDO"/>
    <s v="Enviar mensaje"/>
    <s v="295TLLU2756570"/>
    <s v="ENT-295"/>
    <s v="ENTREGA"/>
    <d v="2026-02-10T08:00:00"/>
    <s v="https://wa.me/56976511010?text=Hola!%0AServicio del día 10-02%0A *Cliente:* WURTH CHILE LTDA */ Cont: * TLLU2756570*/ HR Entrega: *08:00* /Dirección: *SAN BERNARDO"/>
  </r>
  <r>
    <n v="296"/>
    <n v="18"/>
    <x v="18"/>
    <s v="IMPO"/>
    <x v="148"/>
    <x v="275"/>
    <x v="1"/>
    <n v="30000"/>
    <s v="FRAGUA"/>
    <x v="7"/>
    <x v="3"/>
    <s v="CIS"/>
    <x v="27"/>
    <n v="56985215946"/>
    <x v="28"/>
    <m/>
    <x v="82"/>
    <m/>
    <m/>
    <s v="ENTREGADO"/>
    <m/>
    <x v="14"/>
    <x v="0"/>
    <d v="2026-02-10T00:00:00"/>
    <s v="On time"/>
    <s v="20 "/>
    <s v="Hola!%0AServicio del día 10-02%0A *Cliente:* SOCIEDAD COMERCIAL MARBEN PETS LTDA */ Cont: * ECMU2692060*/ HR Entrega: *08:00* /Dirección: *AV. LA MARTINA 445. PUDAHUEL SUR"/>
    <s v="Enviar mensaje"/>
    <s v="296ECMU2692060"/>
    <s v="ENT-296"/>
    <s v="ENTREGA"/>
    <d v="2026-02-10T08:00:00"/>
    <s v="https://wa.me/56985215946?text=Hola!%0AServicio del día 10-02%0A *Cliente:* SOCIEDAD COMERCIAL MARBEN PETS LTDA */ Cont: * ECMU2692060*/ HR Entrega: *08:00* /Dirección: *AV. LA MARTINA 445. PUDAHUEL SUR"/>
  </r>
  <r>
    <n v="297"/>
    <n v="19"/>
    <x v="18"/>
    <s v="IMPO"/>
    <x v="148"/>
    <x v="276"/>
    <x v="1"/>
    <n v="30000"/>
    <s v="FRAGUA"/>
    <x v="7"/>
    <x v="3"/>
    <s v="CIS"/>
    <x v="10"/>
    <n v="56993389870"/>
    <x v="10"/>
    <m/>
    <x v="82"/>
    <m/>
    <m/>
    <s v="ENTREGADO"/>
    <m/>
    <x v="55"/>
    <x v="0"/>
    <d v="2026-02-10T00:00:00"/>
    <s v="On time"/>
    <s v="20 "/>
    <s v="Hola!%0AServicio del día 10-02%0A *Cliente:* SOCIEDAD COMERCIAL MARBEN PETS LTDA */ Cont: * CMAU3190038*/ HR Entrega: *08:00* /Dirección: *AV. LA MARTINA 445. PUDAHUEL SUR"/>
    <s v="Enviar mensaje"/>
    <s v="297CMAU3190038"/>
    <s v="ENT-297"/>
    <s v="ENTREGA"/>
    <d v="2026-02-10T08:00:00"/>
    <s v="https://wa.me/56993389870?text=Hola!%0AServicio del día 10-02%0A *Cliente:* SOCIEDAD COMERCIAL MARBEN PETS LTDA */ Cont: * CMAU3190038*/ HR Entrega: *08:00* /Dirección: *AV. LA MARTINA 445. PUDAHUEL SUR"/>
  </r>
  <r>
    <n v="298"/>
    <n v="20"/>
    <x v="18"/>
    <s v="IMPO"/>
    <x v="148"/>
    <x v="277"/>
    <x v="1"/>
    <n v="30000"/>
    <s v="FRAGUA"/>
    <x v="7"/>
    <x v="7"/>
    <s v="CIS"/>
    <x v="7"/>
    <n v="56950981572"/>
    <x v="14"/>
    <m/>
    <x v="83"/>
    <m/>
    <m/>
    <s v="ENTREGADO"/>
    <m/>
    <x v="86"/>
    <x v="0"/>
    <d v="2026-02-10T00:00:00"/>
    <s v="On time"/>
    <s v="20 "/>
    <s v="Hola!%0AServicio del día 10-02%0A *Cliente:* SOCIEDAD COMERCIAL MARBEN PETS LTDA */ Cont: * CMAU2626003*/ HR Entrega: *09:00* /Dirección: *ROSA ESTER 3741, PUENTE ALTO"/>
    <s v="Enviar mensaje"/>
    <s v="298CMAU2626003"/>
    <s v="ENT-298"/>
    <s v="ENTREGA"/>
    <d v="2026-02-10T09:00:00"/>
    <s v="https://wa.me/56950981572?text=Hola!%0AServicio del día 10-02%0A *Cliente:* SOCIEDAD COMERCIAL MARBEN PETS LTDA */ Cont: * CMAU2626003*/ HR Entrega: *09:00* /Dirección: *ROSA ESTER 3741, PUENTE ALTO"/>
  </r>
  <r>
    <n v="299"/>
    <n v="21"/>
    <x v="18"/>
    <s v="IMPO"/>
    <x v="194"/>
    <x v="278"/>
    <x v="0"/>
    <n v="16000"/>
    <s v="FRAGUA"/>
    <x v="7"/>
    <x v="7"/>
    <s v="CIS"/>
    <x v="13"/>
    <n v="56944277110"/>
    <x v="22"/>
    <m/>
    <x v="63"/>
    <m/>
    <m/>
    <s v="ENTREGADO"/>
    <m/>
    <x v="15"/>
    <x v="0"/>
    <d v="2026-02-10T00:00:00"/>
    <s v="Off time"/>
    <s v="40 "/>
    <s v="Hola!%0AServicio del día 10-02%0A *Cliente:* SOCIEDAD COMERCIAL MARBEN PETS LTDA */ Cont: * TCLU9587108*/ HR Entrega: *09:00* /Dirección: *FRAGUA - BOD.PRINCIPAL"/>
    <s v="Enviar mensaje"/>
    <s v="299TCLU9587108"/>
    <s v="ENT-299"/>
    <s v="ENTREGA"/>
    <d v="2026-02-10T09:00:00"/>
    <s v="https://wa.me/56944277110?text=Hola!%0AServicio del día 10-02%0A *Cliente:* SOCIEDAD COMERCIAL MARBEN PETS LTDA */ Cont: * TCLU9587108*/ HR Entrega: *09:00* /Dirección: *FRAGUA - BOD.PRINCIPAL"/>
  </r>
  <r>
    <n v="300"/>
    <n v="22"/>
    <x v="18"/>
    <s v="IMPO"/>
    <x v="194"/>
    <x v="279"/>
    <x v="0"/>
    <n v="17000"/>
    <s v="FRAGUA"/>
    <x v="7"/>
    <x v="7"/>
    <s v="CIS"/>
    <x v="30"/>
    <n v="56992164782"/>
    <x v="1"/>
    <m/>
    <x v="70"/>
    <m/>
    <m/>
    <s v="ENTREGADO"/>
    <m/>
    <x v="61"/>
    <x v="0"/>
    <d v="2026-02-10T00:00:00"/>
    <s v="On time"/>
    <s v="40 "/>
    <s v="Hola!%0AServicio del día 10-02%0A *Cliente:* SOCIEDAD COMERCIAL MARBEN PETS LTDA */ Cont: * CMAU7927611*/ HR Entrega: *09:00* /Dirección: *FRAGUA - CARPAS BLANCAS"/>
    <s v="Enviar mensaje"/>
    <s v="300CMAU7927611"/>
    <s v="ENT-300"/>
    <s v="ENTREGA"/>
    <d v="2026-02-10T09:00:00"/>
    <s v="https://wa.me/56992164782?text=Hola!%0AServicio del día 10-02%0A *Cliente:* SOCIEDAD COMERCIAL MARBEN PETS LTDA */ Cont: * CMAU7927611*/ HR Entrega: *09:00* /Dirección: *FRAGUA - CARPAS BLANCAS"/>
  </r>
  <r>
    <n v="301"/>
    <n v="23"/>
    <x v="15"/>
    <s v="IMPO"/>
    <x v="195"/>
    <x v="280"/>
    <x v="0"/>
    <n v="11000"/>
    <s v="FRAGUA"/>
    <x v="7"/>
    <x v="3"/>
    <s v="SITRANS STGO"/>
    <x v="46"/>
    <n v="56966631737"/>
    <x v="47"/>
    <m/>
    <x v="19"/>
    <s v="emcrsv4024"/>
    <m/>
    <s v="ENTREGADO"/>
    <m/>
    <x v="168"/>
    <x v="0"/>
    <d v="2026-02-10T00:00:00"/>
    <s v="On time"/>
    <s v="40 "/>
    <s v="Hola!%0AServicio del día 10-02%0A *Cliente:* IMPORTADORA MIDEA CARRIER CHILE LTDA */ Cont: * TLLU7653174*/ HR Entrega: *08:00* /Dirección: *BOD. MIEA AGURTO - PUERTO MADERO 9710, BOD. E13; PUDAHUEL "/>
    <s v="Enviar mensaje"/>
    <s v="301TLLU7653174"/>
    <s v="ENT-301"/>
    <s v="ENTREGA"/>
    <d v="2026-02-10T08:00:00"/>
    <s v="https://wa.me/56966631737?text=Hola!%0AServicio del día 10-02%0A *Cliente:* IMPORTADORA MIDEA CARRIER CHILE LTDA */ Cont: * TLLU7653174*/ HR Entrega: *08:00* /Dirección: *BOD. MIEA AGURTO - PUERTO MADERO 9710, BOD. E13; PUDAHUEL "/>
  </r>
  <r>
    <n v="302"/>
    <n v="24"/>
    <x v="15"/>
    <s v="IMPO"/>
    <x v="196"/>
    <x v="281"/>
    <x v="0"/>
    <n v="10000"/>
    <s v="FRAGUA"/>
    <x v="7"/>
    <x v="6"/>
    <s v="SITRANS STGO"/>
    <x v="25"/>
    <n v="56966749408"/>
    <x v="26"/>
    <m/>
    <x v="19"/>
    <s v="emctgt7264"/>
    <m/>
    <s v="ENTREGADO"/>
    <m/>
    <x v="169"/>
    <x v="0"/>
    <d v="2026-02-10T00:00:00"/>
    <s v="Off time"/>
    <s v="40 "/>
    <s v="Hola!%0AServicio del día 10-02%0A *Cliente:* IMPORTADORA MIDEA CARRIER CHILE LTDA */ Cont: * EGSU9920686*/ HR Entrega: *10:00* /Dirección: *BOD. MIEA AGURTO - PUERTO MADERO 9710, BOD. E13; PUDAHUEL "/>
    <s v="Enviar mensaje"/>
    <s v="302EGSU9920686"/>
    <s v="ENT-302"/>
    <s v="ENTREGA"/>
    <d v="2026-02-10T10:00:00"/>
    <s v="https://wa.me/56966749408?text=Hola!%0AServicio del día 10-02%0A *Cliente:* IMPORTADORA MIDEA CARRIER CHILE LTDA */ Cont: * EGSU9920686*/ HR Entrega: *10:00* /Dirección: *BOD. MIEA AGURTO - PUERTO MADERO 9710, BOD. E13; PUDAHUEL "/>
  </r>
  <r>
    <n v="303"/>
    <n v="25"/>
    <x v="15"/>
    <s v="IMPO"/>
    <x v="197"/>
    <x v="282"/>
    <x v="0"/>
    <n v="10000"/>
    <s v="FRAGUA"/>
    <x v="7"/>
    <x v="6"/>
    <s v="SITRANS STGO"/>
    <x v="42"/>
    <n v="56948501048"/>
    <x v="25"/>
    <m/>
    <x v="19"/>
    <s v="EMCTGS4514"/>
    <m/>
    <s v="ENTREGADO"/>
    <m/>
    <x v="14"/>
    <x v="0"/>
    <d v="2026-02-10T00:00:00"/>
    <s v="On time"/>
    <s v="40 "/>
    <s v="Hola!%0AServicio del día 10-02%0A *Cliente:* IMPORTADORA MIDEA CARRIER CHILE LTDA */ Cont: * TIIU4574716*/ HR Entrega: *10:00* /Dirección: *BOD. MIEA AGURTO - PUERTO MADERO 9710, BOD. E13; PUDAHUEL "/>
    <s v="Enviar mensaje"/>
    <s v="303TIIU4574716"/>
    <s v="ENT-303"/>
    <s v="ENTREGA"/>
    <d v="2026-02-10T10:00:00"/>
    <s v="https://wa.me/56948501048?text=Hola!%0AServicio del día 10-02%0A *Cliente:* IMPORTADORA MIDEA CARRIER CHILE LTDA */ Cont: * TIIU4574716*/ HR Entrega: *10:00* /Dirección: *BOD. MIEA AGURTO - PUERTO MADERO 9710, BOD. E13; PUDAHUEL "/>
  </r>
  <r>
    <n v="304"/>
    <n v="26"/>
    <x v="15"/>
    <s v="IMPO"/>
    <x v="198"/>
    <x v="283"/>
    <x v="0"/>
    <n v="6000"/>
    <s v="FRAGUA"/>
    <x v="7"/>
    <x v="6"/>
    <s v="SITRANS SAI"/>
    <x v="41"/>
    <n v="56967387744"/>
    <x v="41"/>
    <m/>
    <x v="19"/>
    <s v="cndk88868ca"/>
    <m/>
    <s v="ENTREGADO"/>
    <m/>
    <x v="73"/>
    <x v="0"/>
    <d v="2026-02-10T00:00:00"/>
    <s v="On time"/>
    <s v="40 "/>
    <s v="Hola!%0AServicio del día 10-02%0A *Cliente:* IMPORTADORA MIDEA CARRIER CHILE LTDA */ Cont: * ONEU1100269*/ HR Entrega: *10:00* /Dirección: *BOD. MIEA AGURTO - PUERTO MADERO 9710, BOD. E13; PUDAHUEL "/>
    <s v="Enviar mensaje"/>
    <s v="304ONEU1100269"/>
    <s v="ENT-304"/>
    <s v="ENTREGA"/>
    <d v="2026-02-10T10:00:00"/>
    <s v="https://wa.me/56967387744?text=Hola!%0AServicio del día 10-02%0A *Cliente:* IMPORTADORA MIDEA CARRIER CHILE LTDA */ Cont: * ONEU1100269*/ HR Entrega: *10:00* /Dirección: *BOD. MIEA AGURTO - PUERTO MADERO 9710, BOD. E13; PUDAHUEL "/>
  </r>
  <r>
    <n v="305"/>
    <n v="27"/>
    <x v="15"/>
    <s v="IMPO"/>
    <x v="158"/>
    <x v="284"/>
    <x v="0"/>
    <n v="10000"/>
    <s v="FRAGUA"/>
    <x v="7"/>
    <x v="5"/>
    <s v="CIS"/>
    <x v="26"/>
    <n v="56967398822"/>
    <x v="27"/>
    <m/>
    <x v="19"/>
    <s v="m7968692"/>
    <m/>
    <s v="ENTREGADO"/>
    <m/>
    <x v="170"/>
    <x v="0"/>
    <d v="2026-02-10T00:00:00"/>
    <s v="On time"/>
    <s v="40 "/>
    <s v="Hola!%0AServicio del día 10-02%0A *Cliente:* IMPORTADORA MIDEA CARRIER CHILE LTDA */ Cont: * CMAU6478157*/ HR Entrega: *12:00* /Dirección: *BOD. MIEA AGURTO - PUERTO MADERO 9710, BOD. E13; PUDAHUEL "/>
    <s v="Enviar mensaje"/>
    <s v="305CMAU6478157"/>
    <s v="ENT-305"/>
    <s v="ENTREGA"/>
    <d v="2026-02-10T12:00:00"/>
    <s v="https://wa.me/56967398822?text=Hola!%0AServicio del día 10-02%0A *Cliente:* IMPORTADORA MIDEA CARRIER CHILE LTDA */ Cont: * CMAU6478157*/ HR Entrega: *12:00* /Dirección: *BOD. MIEA AGURTO - PUERTO MADERO 9710, BOD. E13; PUDAHUEL "/>
  </r>
  <r>
    <n v="306"/>
    <n v="28"/>
    <x v="15"/>
    <s v="IMPO"/>
    <x v="158"/>
    <x v="285"/>
    <x v="0"/>
    <n v="10000"/>
    <s v="FRAGUA"/>
    <x v="7"/>
    <x v="5"/>
    <s v="CIS"/>
    <x v="31"/>
    <n v="56967396661"/>
    <x v="8"/>
    <m/>
    <x v="19"/>
    <s v="m7984196"/>
    <m/>
    <s v="ENTREGADO"/>
    <m/>
    <x v="171"/>
    <x v="0"/>
    <d v="2026-02-10T00:00:00"/>
    <s v="On time"/>
    <s v="40 "/>
    <s v="Hola!%0AServicio del día 10-02%0A *Cliente:* IMPORTADORA MIDEA CARRIER CHILE LTDA */ Cont: * SEKU4309938*/ HR Entrega: *12:00* /Dirección: *BOD. MIEA AGURTO - PUERTO MADERO 9710, BOD. E13; PUDAHUEL "/>
    <s v="Enviar mensaje"/>
    <s v="306SEKU4309938"/>
    <s v="ENT-306"/>
    <s v="ENTREGA"/>
    <d v="2026-02-10T12:00:00"/>
    <s v="https://wa.me/56967396661?text=Hola!%0AServicio del día 10-02%0A *Cliente:* IMPORTADORA MIDEA CARRIER CHILE LTDA */ Cont: * SEKU4309938*/ HR Entrega: *12:00* /Dirección: *BOD. MIEA AGURTO - PUERTO MADERO 9710, BOD. E13; PUDAHUEL "/>
  </r>
  <r>
    <n v="307"/>
    <n v="29"/>
    <x v="15"/>
    <s v="IMPO"/>
    <x v="158"/>
    <x v="286"/>
    <x v="0"/>
    <n v="10000"/>
    <s v="FRAGUA"/>
    <x v="7"/>
    <x v="5"/>
    <s v="CIS"/>
    <x v="13"/>
    <n v="56944277110"/>
    <x v="13"/>
    <m/>
    <x v="19"/>
    <s v="m7969791"/>
    <m/>
    <s v="ENTREGADO"/>
    <m/>
    <x v="171"/>
    <x v="0"/>
    <d v="2026-02-10T00:00:00"/>
    <s v="On time"/>
    <s v="40 "/>
    <s v="Hola!%0AServicio del día 10-02%0A *Cliente:* IMPORTADORA MIDEA CARRIER CHILE LTDA */ Cont: * SEKU6205697*/ HR Entrega: *12:00* /Dirección: *BOD. MIEA AGURTO - PUERTO MADERO 9710, BOD. E13; PUDAHUEL "/>
    <s v="Enviar mensaje"/>
    <s v="307SEKU6205697"/>
    <s v="ENT-307"/>
    <s v="ENTREGA"/>
    <d v="2026-02-10T12:00:00"/>
    <s v="https://wa.me/56944277110?text=Hola!%0AServicio del día 10-02%0A *Cliente:* IMPORTADORA MIDEA CARRIER CHILE LTDA */ Cont: * SEKU6205697*/ HR Entrega: *12:00* /Dirección: *BOD. MIEA AGURTO - PUERTO MADERO 9710, BOD. E13; PUDAHUEL "/>
  </r>
  <r>
    <n v="308"/>
    <n v="30"/>
    <x v="15"/>
    <s v="IMPO"/>
    <x v="158"/>
    <x v="287"/>
    <x v="0"/>
    <n v="10000"/>
    <s v="FRAGUA"/>
    <x v="7"/>
    <x v="9"/>
    <s v="CIS"/>
    <x v="42"/>
    <n v="56948501048"/>
    <x v="42"/>
    <m/>
    <x v="19"/>
    <s v="m7968698"/>
    <m/>
    <s v="ENTREGADO"/>
    <m/>
    <x v="172"/>
    <x v="0"/>
    <d v="2026-02-10T00:00:00"/>
    <s v="Off time"/>
    <s v="40 "/>
    <s v="Hola!%0AServicio del día 10-02%0A *Cliente:* IMPORTADORA MIDEA CARRIER CHILE LTDA */ Cont: * TCNU1027948*/ HR Entrega: *13:00* /Dirección: *BOD. MIEA AGURTO - PUERTO MADERO 9710, BOD. E13; PUDAHUEL "/>
    <s v="Enviar mensaje"/>
    <s v="308TCNU1027948"/>
    <s v="ENT-308"/>
    <s v="ENTREGA"/>
    <d v="2026-02-10T13:00:00"/>
    <s v="https://wa.me/56948501048?text=Hola!%0AServicio del día 10-02%0A *Cliente:* IMPORTADORA MIDEA CARRIER CHILE LTDA */ Cont: * TCNU1027948*/ HR Entrega: *13:00* /Dirección: *BOD. MIEA AGURTO - PUERTO MADERO 9710, BOD. E13; PUDAHUEL "/>
  </r>
  <r>
    <n v="309"/>
    <n v="31"/>
    <x v="15"/>
    <s v="IMPO"/>
    <x v="158"/>
    <x v="288"/>
    <x v="0"/>
    <n v="10000"/>
    <s v="FRAGUA"/>
    <x v="7"/>
    <x v="9"/>
    <s v="CIS"/>
    <x v="30"/>
    <n v="56992164782"/>
    <x v="1"/>
    <m/>
    <x v="19"/>
    <s v="m7984135"/>
    <m/>
    <s v="ENTREGADO"/>
    <m/>
    <x v="173"/>
    <x v="0"/>
    <d v="2026-02-10T00:00:00"/>
    <s v="Off time"/>
    <s v="40 "/>
    <s v="Hola!%0AServicio del día 10-02%0A *Cliente:* IMPORTADORA MIDEA CARRIER CHILE LTDA */ Cont: * TLLU4633106*/ HR Entrega: *13:00* /Dirección: *BOD. MIEA AGURTO - PUERTO MADERO 9710, BOD. E13; PUDAHUEL "/>
    <s v="Enviar mensaje"/>
    <s v="309TLLU4633106"/>
    <s v="ENT-309"/>
    <s v="ENTREGA"/>
    <d v="2026-02-10T13:00:00"/>
    <s v="https://wa.me/56992164782?text=Hola!%0AServicio del día 10-02%0A *Cliente:* IMPORTADORA MIDEA CARRIER CHILE LTDA */ Cont: * TLLU4633106*/ HR Entrega: *13:00* /Dirección: *BOD. MIEA AGURTO - PUERTO MADERO 9710, BOD. E13; PUDAHUEL "/>
  </r>
  <r>
    <n v="310"/>
    <n v="32"/>
    <x v="15"/>
    <s v="IMPO"/>
    <x v="199"/>
    <x v="289"/>
    <x v="0"/>
    <n v="10000"/>
    <s v="FRAGUA"/>
    <x v="7"/>
    <x v="9"/>
    <s v="SITRANS SAI"/>
    <x v="44"/>
    <n v="56976511010"/>
    <x v="30"/>
    <m/>
    <x v="19"/>
    <s v="cnda26171ca"/>
    <m/>
    <s v="ENTREGADO"/>
    <m/>
    <x v="174"/>
    <x v="0"/>
    <d v="2026-02-10T00:00:00"/>
    <s v="Off time"/>
    <s v="40 "/>
    <s v="Hola!%0AServicio del día 10-02%0A *Cliente:* IMPORTADORA MIDEA CARRIER CHILE LTDA */ Cont: * ONEU1119691*/ HR Entrega: *13:00* /Dirección: *BOD. MIEA AGURTO - PUERTO MADERO 9710, BOD. E13; PUDAHUEL "/>
    <s v="Enviar mensaje"/>
    <s v="310ONEU1119691"/>
    <s v="ENT-310"/>
    <s v="ENTREGA"/>
    <d v="2026-02-10T13:00:00"/>
    <s v="https://wa.me/56976511010?text=Hola!%0AServicio del día 10-02%0A *Cliente:* IMPORTADORA MIDEA CARRIER CHILE LTDA */ Cont: * ONEU1119691*/ HR Entrega: *13:00* /Dirección: *BOD. MIEA AGURTO - PUERTO MADERO 9710, BOD. E13; PUDAHUEL "/>
  </r>
  <r>
    <n v="311"/>
    <n v="33"/>
    <x v="9"/>
    <s v="IMPO"/>
    <x v="200"/>
    <x v="290"/>
    <x v="0"/>
    <n v="23000"/>
    <s v="FRAGUA"/>
    <x v="7"/>
    <x v="1"/>
    <s v="CONTOPSA VALP"/>
    <x v="18"/>
    <n v="56967394153"/>
    <x v="21"/>
    <m/>
    <x v="11"/>
    <m/>
    <m/>
    <s v="ENTREGADO"/>
    <m/>
    <x v="14"/>
    <x v="0"/>
    <d v="2026-02-10T00:00:00"/>
    <s v="On time"/>
    <s v="40 "/>
    <s v="Hola!%0AServicio del día 10-02%0A *Cliente:* FLEX EQUIPOS DE DESCANSO CHILE */ Cont: * CAAU5941955*/ HR Entrega: *08:30* /Dirección: *MERSAN (José Joaquín Prieto 9001, Lo Espejo. Bodegas: 7-8-9-10-15-16-17-18)"/>
    <s v="Enviar mensaje"/>
    <s v="311CAAU5941955"/>
    <s v="ENT-311"/>
    <s v="ENTREGA"/>
    <d v="2026-02-10T08:30:00"/>
    <s v="https://wa.me/56967394153?text=Hola!%0AServicio del día 10-02%0A *Cliente:* FLEX EQUIPOS DE DESCANSO CHILE */ Cont: * CAAU5941955*/ HR Entrega: *08:30* /Dirección: *MERSAN (José Joaquín Prieto 9001, Lo Espejo. Bodegas: 7-8-9-10-15-16-17-18)"/>
  </r>
  <r>
    <n v="312"/>
    <n v="34"/>
    <x v="10"/>
    <s v="IMPO"/>
    <x v="201"/>
    <x v="291"/>
    <x v="8"/>
    <n v="26000"/>
    <s v="FRAGUA"/>
    <x v="7"/>
    <x v="1"/>
    <s v="SITRANS SAI"/>
    <x v="17"/>
    <n v="56961282379"/>
    <x v="17"/>
    <m/>
    <x v="12"/>
    <m/>
    <m/>
    <s v="ENTREGADO"/>
    <m/>
    <x v="175"/>
    <x v="0"/>
    <d v="2026-02-10T00:00:00"/>
    <s v="On time"/>
    <s v="ISO"/>
    <s v="Hola!%0AServicio del día 10-02%0A *Cliente:* OXIQUIM S A */ Cont: * EXFU0728568*/ HR Entrega: *08:30* /Dirección: *CAÑAVERAL 901; QUILICURA "/>
    <s v="Enviar mensaje"/>
    <s v="312EXFU0728568"/>
    <s v="ENT-312"/>
    <s v="ENTREGA"/>
    <d v="2026-02-10T08:30:00"/>
    <s v="https://wa.me/56961282379?text=Hola!%0AServicio del día 10-02%0A *Cliente:* OXIQUIM S A */ Cont: * EXFU0728568*/ HR Entrega: *08:30* /Dirección: *CAÑAVERAL 901; QUILICURA "/>
  </r>
  <r>
    <n v="313"/>
    <n v="35"/>
    <x v="0"/>
    <s v="IMPO"/>
    <x v="202"/>
    <x v="292"/>
    <x v="3"/>
    <n v="31000"/>
    <s v="FRAGUA"/>
    <x v="7"/>
    <x v="1"/>
    <s v="CONTOPSA SAI"/>
    <x v="34"/>
    <n v="56940144795"/>
    <x v="34"/>
    <m/>
    <x v="29"/>
    <m/>
    <m/>
    <s v="ENTREGADO"/>
    <m/>
    <x v="86"/>
    <x v="0"/>
    <d v="2026-02-10T00:00:00"/>
    <s v="On time"/>
    <s v="40 "/>
    <s v="Hola!%0AServicio del día 10-02%0A *Cliente:* RENDIC S.A. */ Cont: * SEGU9344876*/ HR Entrega: *08:30* /Dirección: *AVDA EL VENSTIQUERO 1260,RENCA"/>
    <s v="Enviar mensaje"/>
    <s v="313SEGU9344876"/>
    <s v="ENT-313"/>
    <s v="ENTREGA"/>
    <d v="2026-02-10T08:30:00"/>
    <s v="https://wa.me/56940144795?text=Hola!%0AServicio del día 10-02%0A *Cliente:* RENDIC S.A. */ Cont: * SEGU9344876*/ HR Entrega: *08:30* /Dirección: *AVDA EL VENSTIQUERO 1260,RENCA"/>
  </r>
  <r>
    <n v="314"/>
    <n v="36"/>
    <x v="0"/>
    <s v="IMPO"/>
    <x v="203"/>
    <x v="293"/>
    <x v="0"/>
    <n v="25000"/>
    <s v="FRAGUA"/>
    <x v="7"/>
    <x v="7"/>
    <s v="CIS"/>
    <x v="5"/>
    <n v="56990025702"/>
    <x v="5"/>
    <m/>
    <x v="2"/>
    <m/>
    <m/>
    <s v="ENTREGADO"/>
    <m/>
    <x v="114"/>
    <x v="0"/>
    <d v="2026-02-10T00:00:00"/>
    <s v="On time"/>
    <s v="40 "/>
    <s v="Hola!%0AServicio del día 10-02%0A *Cliente:* RENDIC S.A. */ Cont: * SEKU6268397*/ HR Entrega: *09:00* /Dirección: *Avenida Miraflores 9700-Bodega 4C, PUDAHUEL"/>
    <s v="Enviar mensaje"/>
    <s v="314SEKU6268397"/>
    <s v="ENT-314"/>
    <s v="ENTREGA"/>
    <d v="2026-02-10T09:00:00"/>
    <s v="https://wa.me/56990025702?text=Hola!%0AServicio del día 10-02%0A *Cliente:* RENDIC S.A. */ Cont: * SEKU6268397*/ HR Entrega: *09:00* /Dirección: *Avenida Miraflores 9700-Bodega 4C, PUDAHUEL"/>
  </r>
  <r>
    <n v="315"/>
    <n v="37"/>
    <x v="0"/>
    <s v="IMPO"/>
    <x v="204"/>
    <x v="294"/>
    <x v="0"/>
    <n v="25000"/>
    <s v="FRAGUA"/>
    <x v="7"/>
    <x v="2"/>
    <s v="SAAM VALP"/>
    <x v="28"/>
    <n v="56968463649"/>
    <x v="29"/>
    <m/>
    <x v="2"/>
    <m/>
    <m/>
    <s v="ENTREGADO"/>
    <m/>
    <x v="62"/>
    <x v="0"/>
    <d v="2026-02-10T00:00:00"/>
    <s v="On time"/>
    <s v="40 "/>
    <s v="Hola!%0AServicio del día 10-02%0A *Cliente:* RENDIC S.A. */ Cont: * HAMU3324461*/ HR Entrega: *11:00* /Dirección: *Avenida Miraflores 9700-Bodega 4C, PUDAHUEL"/>
    <s v="Enviar mensaje"/>
    <s v="315HAMU3324461"/>
    <s v="ENT-315"/>
    <s v="ENTREGA"/>
    <d v="2026-02-10T11:00:00"/>
    <s v="https://wa.me/56968463649?text=Hola!%0AServicio del día 10-02%0A *Cliente:* RENDIC S.A. */ Cont: * HAMU3324461*/ HR Entrega: *11:00* /Dirección: *Avenida Miraflores 9700-Bodega 4C, PUDAHUEL"/>
  </r>
  <r>
    <n v="316"/>
    <n v="38"/>
    <x v="0"/>
    <s v="IMPO"/>
    <x v="205"/>
    <x v="295"/>
    <x v="0"/>
    <n v="10000"/>
    <s v="FRAGUA"/>
    <x v="7"/>
    <x v="9"/>
    <s v="CONTOPSA STGO"/>
    <x v="19"/>
    <n v="56975045913"/>
    <x v="19"/>
    <m/>
    <x v="2"/>
    <m/>
    <m/>
    <s v="ENTREGADO"/>
    <m/>
    <x v="31"/>
    <x v="0"/>
    <d v="2026-02-10T00:00:00"/>
    <s v="On time"/>
    <s v="40 "/>
    <s v="Hola!%0AServicio del día 10-02%0A *Cliente:* RENDIC S.A. */ Cont: * HLBU2547922*/ HR Entrega: *13:00* /Dirección: *Avenida Miraflores 9700-Bodega 4C, PUDAHUEL"/>
    <s v="Enviar mensaje"/>
    <s v="316HLBU2547922"/>
    <s v="ENT-316"/>
    <s v="ENTREGA"/>
    <d v="2026-02-10T13:00:00"/>
    <s v="https://wa.me/56975045913?text=Hola!%0AServicio del día 10-02%0A *Cliente:* RENDIC S.A. */ Cont: * HLBU2547922*/ HR Entrega: *13:00* /Dirección: *Avenida Miraflores 9700-Bodega 4C, PUDAHUEL"/>
  </r>
  <r>
    <n v="317"/>
    <n v="39"/>
    <x v="0"/>
    <s v="IMPO"/>
    <x v="206"/>
    <x v="296"/>
    <x v="3"/>
    <n v="26000"/>
    <s v="09/02 - 11:00"/>
    <x v="7"/>
    <x v="9"/>
    <s v="CONTOPSA SAI"/>
    <x v="32"/>
    <n v="56941491322"/>
    <x v="32"/>
    <m/>
    <x v="29"/>
    <m/>
    <m/>
    <s v="ENTREGADO"/>
    <m/>
    <x v="176"/>
    <x v="0"/>
    <d v="2026-02-10T00:00:00"/>
    <s v="On time"/>
    <s v="40 "/>
    <s v="Hola!%0AServicio del día 10-02%0A *Cliente:* RENDIC S.A. */ Cont: * OERU4400046*/ HR Entrega: *13:00* /Dirección: *AVDA EL VENSTIQUERO 1260,RENCA"/>
    <s v="Enviar mensaje"/>
    <s v="317OERU4400046"/>
    <s v="ENT-317"/>
    <s v="ENTREGA"/>
    <d v="2026-02-10T13:00:00"/>
    <s v="https://wa.me/56941491322?text=Hola!%0AServicio del día 10-02%0A *Cliente:* RENDIC S.A. */ Cont: * OERU4400046*/ HR Entrega: *13:00* /Dirección: *AVDA EL VENSTIQUERO 1260,RENCA"/>
  </r>
  <r>
    <n v="318"/>
    <n v="40"/>
    <x v="16"/>
    <s v="IMPO"/>
    <x v="207"/>
    <x v="297"/>
    <x v="0"/>
    <n v="17000"/>
    <s v="FRAGUA"/>
    <x v="7"/>
    <x v="7"/>
    <s v="MEDLOG STGO"/>
    <x v="52"/>
    <n v="56967386018"/>
    <x v="37"/>
    <m/>
    <x v="20"/>
    <m/>
    <m/>
    <s v="ENTREGADO"/>
    <m/>
    <x v="24"/>
    <x v="0"/>
    <d v="2026-02-10T00:00:00"/>
    <s v="On time"/>
    <s v="40 "/>
    <s v="Hola!%0AServicio del día 10-02%0A *Cliente:* IMPORTADORA Y COMERCIALIZADORA BZ SPA */ Cont: * MSMU6866257*/ HR Entrega: *09:00* /Dirección: *PuertoMadero 9710, Bodega X36. Pudahuel"/>
    <s v="Enviar mensaje"/>
    <s v="318MSMU6866257"/>
    <s v="ENT-318"/>
    <s v="ENTREGA"/>
    <d v="2026-02-10T09:00:00"/>
    <s v="https://wa.me/56967386018?text=Hola!%0AServicio del día 10-02%0A *Cliente:* IMPORTADORA Y COMERCIALIZADORA BZ SPA */ Cont: * MSMU6866257*/ HR Entrega: *09:00* /Dirección: *PuertoMadero 9710, Bodega X36. Pudahuel"/>
  </r>
  <r>
    <n v="319"/>
    <n v="41"/>
    <x v="16"/>
    <s v="IMPO"/>
    <x v="160"/>
    <x v="298"/>
    <x v="0"/>
    <n v="14000"/>
    <s v="FRAGUA"/>
    <x v="7"/>
    <x v="2"/>
    <s v="CIS"/>
    <x v="40"/>
    <n v="56967386251"/>
    <x v="40"/>
    <m/>
    <x v="20"/>
    <m/>
    <m/>
    <s v="ENTREGADO"/>
    <m/>
    <x v="132"/>
    <x v="0"/>
    <d v="2026-02-10T00:00:00"/>
    <s v="On time"/>
    <s v="40 "/>
    <s v="Hola!%0AServicio del día 10-02%0A *Cliente:* IMPORTADORA Y COMERCIALIZADORA BZ SPA */ Cont: * UETU5531465*/ HR Entrega: *11:00* /Dirección: *PuertoMadero 9710, Bodega X36. Pudahuel"/>
    <s v="Enviar mensaje"/>
    <s v="319UETU5531465"/>
    <s v="ENT-319"/>
    <s v="ENTREGA"/>
    <d v="2026-02-10T11:00:00"/>
    <s v="https://wa.me/56967386251?text=Hola!%0AServicio del día 10-02%0A *Cliente:* IMPORTADORA Y COMERCIALIZADORA BZ SPA */ Cont: * UETU5531465*/ HR Entrega: *11:00* /Dirección: *PuertoMadero 9710, Bodega X36. Pudahuel"/>
  </r>
  <r>
    <n v="320"/>
    <n v="42"/>
    <x v="14"/>
    <s v="IMPO"/>
    <x v="172"/>
    <x v="299"/>
    <x v="0"/>
    <n v="10000"/>
    <s v="FRAGUA"/>
    <x v="7"/>
    <x v="8"/>
    <s v="AGUNSA SAI"/>
    <x v="53"/>
    <n v="56950104102"/>
    <x v="54"/>
    <m/>
    <x v="18"/>
    <m/>
    <m/>
    <s v="ENTREGADO"/>
    <m/>
    <x v="177"/>
    <x v="0"/>
    <d v="2026-02-10T00:00:00"/>
    <s v="On time"/>
    <s v="40 "/>
    <s v="Hola!%0AServicio del día 10-02%0A *Cliente:* VILLAR HERMANOS S.A. */ Cont: * CSNU7698526*/ HR Entrega: *15:00* /Dirección: *SALAR DE ATACAMA 1330, PUDAHUEL"/>
    <s v="Enviar mensaje"/>
    <s v="320CSNU7698526"/>
    <s v="ENT-320"/>
    <s v="ENTREGA"/>
    <d v="2026-02-10T15:00:00"/>
    <s v="https://wa.me/56950104102?text=Hola!%0AServicio del día 10-02%0A *Cliente:* VILLAR HERMANOS S.A. */ Cont: * CSNU7698526*/ HR Entrega: *15:00* /Dirección: *SALAR DE ATACAMA 1330, PUDAHUEL"/>
  </r>
  <r>
    <n v="321"/>
    <n v="43"/>
    <x v="19"/>
    <s v="IMPO"/>
    <x v="34"/>
    <x v="300"/>
    <x v="0"/>
    <n v="29000"/>
    <s v="FRAGUA"/>
    <x v="7"/>
    <x v="6"/>
    <s v="CIS"/>
    <x v="47"/>
    <n v="56988336520"/>
    <x v="48"/>
    <m/>
    <x v="24"/>
    <m/>
    <m/>
    <s v="ENTREGADO"/>
    <m/>
    <x v="33"/>
    <x v="0"/>
    <d v="2026-02-10T00:00:00"/>
    <s v="On time"/>
    <s v="40 "/>
    <s v="Hola!%0AServicio del día 10-02%0A *Cliente:* LAMAIGNERE CHILE S.A. */ Cont: * CMAU6780871*/ HR Entrega: *10:00* /Dirección: *AV. MARTA OSSA RUIZ 601 (CAMINO CASAS VIEJAS); MAIPU "/>
    <s v="Enviar mensaje"/>
    <s v="321CMAU6780871"/>
    <s v="ENT-321"/>
    <s v="ENTREGA"/>
    <d v="2026-02-10T10:00:00"/>
    <s v="https://wa.me/56988336520?text=Hola!%0AServicio del día 10-02%0A *Cliente:* LAMAIGNERE CHILE S.A. */ Cont: * CMAU6780871*/ HR Entrega: *10:00* /Dirección: *AV. MARTA OSSA RUIZ 601 (CAMINO CASAS VIEJAS); MAIPU "/>
  </r>
  <r>
    <n v="322"/>
    <n v="44"/>
    <x v="19"/>
    <s v="IMPO"/>
    <x v="34"/>
    <x v="301"/>
    <x v="0"/>
    <n v="29000"/>
    <s v="FRAGUA"/>
    <x v="7"/>
    <x v="6"/>
    <s v="CIS"/>
    <x v="36"/>
    <n v="56965312953"/>
    <x v="36"/>
    <m/>
    <x v="24"/>
    <m/>
    <m/>
    <s v="ENTREGADO"/>
    <m/>
    <x v="178"/>
    <x v="0"/>
    <d v="2026-02-10T00:00:00"/>
    <s v="On time"/>
    <s v="40 "/>
    <s v="Hola!%0AServicio del día 10-02%0A *Cliente:* LAMAIGNERE CHILE S.A. */ Cont: * CMAU4802626*/ HR Entrega: *10:00* /Dirección: *AV. MARTA OSSA RUIZ 601 (CAMINO CASAS VIEJAS); MAIPU "/>
    <s v="Enviar mensaje"/>
    <s v="322CMAU4802626"/>
    <s v="ENT-322"/>
    <s v="ENTREGA"/>
    <d v="2026-02-10T10:00:00"/>
    <s v="https://wa.me/56965312953?text=Hola!%0AServicio del día 10-02%0A *Cliente:* LAMAIGNERE CHILE S.A. */ Cont: * CMAU4802626*/ HR Entrega: *10:00* /Dirección: *AV. MARTA OSSA RUIZ 601 (CAMINO CASAS VIEJAS); MAIPU "/>
  </r>
  <r>
    <n v="323"/>
    <n v="45"/>
    <x v="19"/>
    <s v="IMPO"/>
    <x v="208"/>
    <x v="302"/>
    <x v="0"/>
    <n v="29000"/>
    <s v="FRAGUA"/>
    <x v="7"/>
    <x v="5"/>
    <s v="CONTOPSA SAI"/>
    <x v="8"/>
    <n v="56945105039"/>
    <x v="49"/>
    <m/>
    <x v="24"/>
    <m/>
    <m/>
    <s v="ENTREGADO"/>
    <m/>
    <x v="179"/>
    <x v="0"/>
    <d v="2026-02-10T00:00:00"/>
    <s v="On time"/>
    <s v="40 "/>
    <s v="Hola!%0AServicio del día 10-02%0A *Cliente:* LAMAIGNERE CHILE S.A. */ Cont: * TLNU4235861*/ HR Entrega: *12:00* /Dirección: *AV. MARTA OSSA RUIZ 601 (CAMINO CASAS VIEJAS); MAIPU "/>
    <s v="Enviar mensaje"/>
    <s v="323TLNU4235861"/>
    <s v="ENT-323"/>
    <s v="ENTREGA"/>
    <d v="2026-02-10T12:00:00"/>
    <s v="https://wa.me/56945105039?text=Hola!%0AServicio del día 10-02%0A *Cliente:* LAMAIGNERE CHILE S.A. */ Cont: * TLNU4235861*/ HR Entrega: *12:00* /Dirección: *AV. MARTA OSSA RUIZ 601 (CAMINO CASAS VIEJAS); MAIPU "/>
  </r>
  <r>
    <n v="324"/>
    <n v="46"/>
    <x v="19"/>
    <s v="IMPO"/>
    <x v="208"/>
    <x v="303"/>
    <x v="0"/>
    <n v="29000"/>
    <s v="FRAGUA"/>
    <x v="7"/>
    <x v="5"/>
    <s v="CONTOPSA SAI"/>
    <x v="12"/>
    <n v="56967384794"/>
    <x v="12"/>
    <m/>
    <x v="24"/>
    <m/>
    <m/>
    <s v="ENTREGADO"/>
    <m/>
    <x v="180"/>
    <x v="0"/>
    <d v="2026-02-10T00:00:00"/>
    <s v="On time"/>
    <s v="40 "/>
    <s v="Hola!%0AServicio del día 10-02%0A *Cliente:* LAMAIGNERE CHILE S.A. */ Cont: * GESU6391102*/ HR Entrega: *12:00* /Dirección: *AV. MARTA OSSA RUIZ 601 (CAMINO CASAS VIEJAS); MAIPU "/>
    <s v="Enviar mensaje"/>
    <s v="324GESU6391102"/>
    <s v="ENT-324"/>
    <s v="ENTREGA"/>
    <d v="2026-02-10T12:00:00"/>
    <s v="https://wa.me/56967384794?text=Hola!%0AServicio del día 10-02%0A *Cliente:* LAMAIGNERE CHILE S.A. */ Cont: * GESU6391102*/ HR Entrega: *12:00* /Dirección: *AV. MARTA OSSA RUIZ 601 (CAMINO CASAS VIEJAS); MAIPU "/>
  </r>
  <r>
    <n v="325"/>
    <n v="47"/>
    <x v="8"/>
    <s v="IMPO"/>
    <x v="209"/>
    <x v="304"/>
    <x v="3"/>
    <n v="28000"/>
    <s v="09/09 - 13:13"/>
    <x v="7"/>
    <x v="2"/>
    <s v="CONTOPSA SAI"/>
    <x v="33"/>
    <n v="56953801607"/>
    <x v="33"/>
    <m/>
    <x v="23"/>
    <m/>
    <m/>
    <s v="ENTREGADO"/>
    <m/>
    <x v="47"/>
    <x v="0"/>
    <d v="2026-02-10T00:00:00"/>
    <s v="On time"/>
    <s v="40 "/>
    <s v="Hola!%0AServicio del día 10-02%0A *Cliente:* ALCA SPA */ Cont: * TTNU8572314*/ HR Entrega: *11:00* /Dirección: *Camino del Cerro 4868 Huechuraba"/>
    <s v="Enviar mensaje"/>
    <s v="325TTNU8572314"/>
    <s v="ENT-325"/>
    <s v="ENTREGA"/>
    <d v="2026-02-10T11:00:00"/>
    <s v="https://wa.me/56953801607?text=Hola!%0AServicio del día 10-02%0A *Cliente:* ALCA SPA */ Cont: * TTNU8572314*/ HR Entrega: *11:00* /Dirección: *Camino del Cerro 4868 Huechuraba"/>
  </r>
  <r>
    <n v="326"/>
    <n v="48"/>
    <x v="8"/>
    <s v="IMPO"/>
    <x v="210"/>
    <x v="305"/>
    <x v="0"/>
    <n v="13000"/>
    <d v="1899-12-30T11:20:00"/>
    <x v="7"/>
    <x v="14"/>
    <s v="DYC STGO"/>
    <x v="39"/>
    <n v="56950103942"/>
    <x v="39"/>
    <m/>
    <x v="23"/>
    <m/>
    <m/>
    <s v="ENTREGADO"/>
    <m/>
    <x v="172"/>
    <x v="0"/>
    <d v="2026-02-10T00:00:00"/>
    <s v="On time"/>
    <s v="40 "/>
    <s v="Hola!%0AServicio del día 10-02%0A *Cliente:* ALCA SPA */ Cont: * CAAU6820201*/ HR Entrega: *DIRECTO* /Dirección: *Camino del Cerro 4868 Huechuraba"/>
    <s v="Enviar mensaje"/>
    <s v="326CAAU6820201"/>
    <s v="ENT-326"/>
    <s v="ENTREGA"/>
    <e v="#VALUE!"/>
    <s v="https://wa.me/56950103942?text=Hola!%0AServicio del día 10-02%0A *Cliente:* ALCA SPA */ Cont: * CAAU6820201*/ HR Entrega: *DIRECTO* /Dirección: *Camino del Cerro 4868 Huechuraba"/>
  </r>
  <r>
    <n v="327"/>
    <n v="49"/>
    <x v="45"/>
    <m/>
    <x v="144"/>
    <x v="139"/>
    <x v="0"/>
    <s v="-"/>
    <s v="-"/>
    <x v="7"/>
    <x v="0"/>
    <s v="-"/>
    <x v="49"/>
    <n v="56973887322"/>
    <x v="9"/>
    <m/>
    <x v="68"/>
    <m/>
    <m/>
    <s v="ENTREGADO"/>
    <m/>
    <x v="9"/>
    <x v="0"/>
    <d v="2026-02-10T00:00:00"/>
    <s v="Sin llegada"/>
    <s v="40 "/>
    <s v="Hola!%0AServicio del día 10-02%0A *Cliente:* RITRAMA S.A. */ Cont: * RAMPLA*/ HR Entrega: *07:00* /Dirección: *AV. TUPUNGATO 3420, PLACILLA"/>
    <s v="Enviar mensaje"/>
    <s v="327RAMPLA"/>
    <s v="ENT-327"/>
    <s v="ENTREGA"/>
    <d v="2026-02-10T07:00:00"/>
    <s v="https://wa.me/56973887322?text=Hola!%0AServicio del día 10-02%0A *Cliente:* RITRAMA S.A. */ Cont: * RAMPLA*/ HR Entrega: *07:00* /Dirección: *AV. TUPUNGATO 3420, PLACILLA"/>
  </r>
  <r>
    <n v="328"/>
    <n v="50"/>
    <x v="45"/>
    <m/>
    <x v="144"/>
    <x v="139"/>
    <x v="0"/>
    <s v="-"/>
    <s v="-"/>
    <x v="7"/>
    <x v="0"/>
    <s v="-"/>
    <x v="50"/>
    <n v="56964069749"/>
    <x v="9"/>
    <m/>
    <x v="68"/>
    <m/>
    <m/>
    <s v="ENTREGADO"/>
    <m/>
    <x v="9"/>
    <x v="0"/>
    <d v="2026-02-10T00:00:00"/>
    <s v="Sin llegada"/>
    <s v="40 "/>
    <s v="Hola!%0AServicio del día 10-02%0A *Cliente:* RITRAMA S.A. */ Cont: * RAMPLA*/ HR Entrega: *07:00* /Dirección: *AV. TUPUNGATO 3420, PLACILLA"/>
    <s v="Enviar mensaje"/>
    <s v="328RAMPLA"/>
    <s v="ENT-328"/>
    <s v="ENTREGA"/>
    <d v="2026-02-10T07:00:00"/>
    <s v="https://wa.me/56964069749?text=Hola!%0AServicio del día 10-02%0A *Cliente:* RITRAMA S.A. */ Cont: * RAMPLA*/ HR Entrega: *07:00* /Dirección: *AV. TUPUNGATO 3420, PLACILLA"/>
  </r>
  <r>
    <n v="329"/>
    <n v="51"/>
    <x v="46"/>
    <s v="EXPO"/>
    <x v="211"/>
    <x v="306"/>
    <x v="0"/>
    <s v="-"/>
    <s v="-"/>
    <x v="7"/>
    <x v="3"/>
    <s v="RETIRO VACIO:    DYC SAI"/>
    <x v="20"/>
    <n v="56987557136"/>
    <x v="20"/>
    <m/>
    <x v="69"/>
    <m/>
    <m/>
    <s v="ENTREGADO"/>
    <m/>
    <x v="181"/>
    <x v="0"/>
    <d v="2026-02-10T00:00:00"/>
    <s v="On time"/>
    <s v="40 "/>
    <s v="Hola!%0AServicio del día 10-02%0A *Cliente:* ARESTI CHILE WINE S.A. */ Cont: * HAMU3337303*/ HR Entrega: *08:00* /Dirección: *CONSOLIDADO: BELLAVISTA S/N, RIO CLARO; BOD. HACIENDA ARESTI / EMBARQUE: SAI"/>
    <s v="Enviar mensaje"/>
    <s v="329HAMU3337303"/>
    <s v="ENT-329"/>
    <s v="ENTREGA"/>
    <d v="2026-02-10T08:00:00"/>
    <s v="https://wa.me/56987557136?text=Hola!%0AServicio del día 10-02%0A *Cliente:* ARESTI CHILE WINE S.A. */ Cont: * HAMU3337303*/ HR Entrega: *08:00* /Dirección: *CONSOLIDADO: BELLAVISTA S/N, RIO CLARO; BOD. HACIENDA ARESTI / EMBARQUE: SAI"/>
  </r>
  <r>
    <n v="330"/>
    <n v="52"/>
    <x v="46"/>
    <s v="EXPO"/>
    <x v="212"/>
    <x v="307"/>
    <x v="0"/>
    <s v="-"/>
    <s v="-"/>
    <x v="7"/>
    <x v="6"/>
    <s v="RETIRO VACIO:    DYC SAI"/>
    <x v="3"/>
    <n v="56944540732"/>
    <x v="3"/>
    <m/>
    <x v="69"/>
    <m/>
    <m/>
    <s v="ENTREGADO"/>
    <m/>
    <x v="182"/>
    <x v="0"/>
    <d v="2026-02-10T00:00:00"/>
    <s v="Off time"/>
    <s v="40 "/>
    <s v="Hola!%0AServicio del día 10-02%0A *Cliente:* ARESTI CHILE WINE S.A. */ Cont: * HAMU2882556*/ HR Entrega: *10:00* /Dirección: *CONSOLIDADO: BELLAVISTA S/N, RIO CLARO; BOD. HACIENDA ARESTI / EMBARQUE: SAI"/>
    <s v="Enviar mensaje"/>
    <s v="330HAMU2882556"/>
    <s v="ENT-330"/>
    <s v="ENTREGA"/>
    <d v="2026-02-10T10:00:00"/>
    <s v="https://wa.me/56944540732?text=Hola!%0AServicio del día 10-02%0A *Cliente:* ARESTI CHILE WINE S.A. */ Cont: * HAMU2882556*/ HR Entrega: *10:00* /Dirección: *CONSOLIDADO: BELLAVISTA S/N, RIO CLARO; BOD. HACIENDA ARESTI / EMBARQUE: SAI"/>
  </r>
  <r>
    <n v="331"/>
    <n v="1"/>
    <x v="22"/>
    <s v="IMPO"/>
    <x v="213"/>
    <x v="308"/>
    <x v="0"/>
    <n v="18000"/>
    <s v="FRAGUA"/>
    <x v="8"/>
    <x v="0"/>
    <s v="MEDLOG STGO"/>
    <x v="16"/>
    <n v="56973887539"/>
    <x v="16"/>
    <m/>
    <x v="28"/>
    <m/>
    <m/>
    <s v="ENTREGADO"/>
    <m/>
    <x v="106"/>
    <x v="0"/>
    <d v="2026-02-11T00:00:00"/>
    <s v="On time"/>
    <s v="40 "/>
    <s v="Hola!%0AServicio del día 11-02%0A *Cliente:* SUMINISTROS TELEFONICOS Y COMPUTACIONALES ESTEC LT */ Cont: * MSCU5678044*/ HR Entrega: *07:00* /Dirección: *AVENIDA PEDRO DE VALDIVIA 5964, MACUL"/>
    <s v="Enviar mensaje"/>
    <s v="331MSCU5678044"/>
    <s v="ENT-331"/>
    <s v="ENTREGA"/>
    <d v="2026-02-11T07:00:00"/>
    <s v="https://wa.me/56973887539?text=Hola!%0AServicio del día 11-02%0A *Cliente:* SUMINISTROS TELEFONICOS Y COMPUTACIONALES ESTEC LT */ Cont: * MSCU5678044*/ HR Entrega: *07:00* /Dirección: *AVENIDA PEDRO DE VALDIVIA 5964, MACUL"/>
  </r>
  <r>
    <n v="332"/>
    <n v="2"/>
    <x v="0"/>
    <s v="IMPO"/>
    <x v="214"/>
    <x v="309"/>
    <x v="0"/>
    <n v="31000"/>
    <s v="FRAGUA"/>
    <x v="8"/>
    <x v="0"/>
    <s v="CIS"/>
    <x v="34"/>
    <n v="56940144795"/>
    <x v="34"/>
    <m/>
    <x v="2"/>
    <m/>
    <m/>
    <s v="ENTREGADO"/>
    <m/>
    <x v="137"/>
    <x v="0"/>
    <d v="2026-02-11T00:00:00"/>
    <s v="On time"/>
    <s v="40 "/>
    <s v="Hola!%0AServicio del día 11-02%0A *Cliente:* RENDIC S.A. */ Cont: * ECMU5013667*/ HR Entrega: *07:00* /Dirección: *Avenida Miraflores 9700-Bodega 4C, PUDAHUEL"/>
    <s v="Enviar mensaje"/>
    <s v="332ECMU5013667"/>
    <s v="ENT-332"/>
    <s v="ENTREGA"/>
    <d v="2026-02-11T07:00:00"/>
    <s v="https://wa.me/56940144795?text=Hola!%0AServicio del día 11-02%0A *Cliente:* RENDIC S.A. */ Cont: * ECMU5013667*/ HR Entrega: *07:00* /Dirección: *Avenida Miraflores 9700-Bodega 4C, PUDAHUEL"/>
  </r>
  <r>
    <n v="333"/>
    <n v="3"/>
    <x v="0"/>
    <s v="IMPO"/>
    <x v="215"/>
    <x v="310"/>
    <x v="0"/>
    <n v="24000"/>
    <s v="FRAGUA"/>
    <x v="8"/>
    <x v="7"/>
    <s v="CIS"/>
    <x v="27"/>
    <n v="56985215946"/>
    <x v="28"/>
    <m/>
    <x v="2"/>
    <m/>
    <m/>
    <s v="ENTREGADO"/>
    <m/>
    <x v="183"/>
    <x v="0"/>
    <d v="2026-02-11T00:00:00"/>
    <s v="On time"/>
    <s v="40 "/>
    <s v="Hola!%0AServicio del día 11-02%0A *Cliente:* RENDIC S.A. */ Cont: * ECMU5198302*/ HR Entrega: *09:00* /Dirección: *Avenida Miraflores 9700-Bodega 4C, PUDAHUEL"/>
    <s v="Enviar mensaje"/>
    <s v="333ECMU5198302"/>
    <s v="ENT-333"/>
    <s v="ENTREGA"/>
    <d v="2026-02-11T09:00:00"/>
    <s v="https://wa.me/56985215946?text=Hola!%0AServicio del día 11-02%0A *Cliente:* RENDIC S.A. */ Cont: * ECMU5198302*/ HR Entrega: *09:00* /Dirección: *Avenida Miraflores 9700-Bodega 4C, PUDAHUEL"/>
  </r>
  <r>
    <n v="334"/>
    <n v="4"/>
    <x v="0"/>
    <s v="IMPO"/>
    <x v="214"/>
    <x v="311"/>
    <x v="0"/>
    <n v="31000"/>
    <s v="FRAGUA"/>
    <x v="8"/>
    <x v="7"/>
    <s v="CIS"/>
    <x v="0"/>
    <n v="56965378427"/>
    <x v="0"/>
    <m/>
    <x v="2"/>
    <m/>
    <m/>
    <s v="ENTREGADO"/>
    <m/>
    <x v="84"/>
    <x v="0"/>
    <d v="2026-02-11T00:00:00"/>
    <s v="On time"/>
    <s v="40 "/>
    <s v="Hola!%0AServicio del día 11-02%0A *Cliente:* RENDIC S.A. */ Cont: * GAOU7918391*/ HR Entrega: *09:00* /Dirección: *Avenida Miraflores 9700-Bodega 4C, PUDAHUEL"/>
    <s v="Enviar mensaje"/>
    <s v="334GAOU7918391"/>
    <s v="ENT-334"/>
    <s v="ENTREGA"/>
    <d v="2026-02-11T09:00:00"/>
    <s v="https://wa.me/56965378427?text=Hola!%0AServicio del día 11-02%0A *Cliente:* RENDIC S.A. */ Cont: * GAOU7918391*/ HR Entrega: *09:00* /Dirección: *Avenida Miraflores 9700-Bodega 4C, PUDAHUEL"/>
  </r>
  <r>
    <n v="335"/>
    <n v="5"/>
    <x v="0"/>
    <s v="IMPO"/>
    <x v="216"/>
    <x v="312"/>
    <x v="1"/>
    <n v="12000"/>
    <s v="FRAGUA"/>
    <x v="8"/>
    <x v="2"/>
    <s v="CIS"/>
    <x v="44"/>
    <n v="56976511010"/>
    <x v="44"/>
    <m/>
    <x v="2"/>
    <m/>
    <m/>
    <s v="ENTREGADO"/>
    <m/>
    <x v="109"/>
    <x v="0"/>
    <d v="2026-02-11T00:00:00"/>
    <s v="On time"/>
    <s v="20 "/>
    <s v="Hola!%0AServicio del día 11-02%0A *Cliente:* RENDIC S.A. */ Cont: * FTAU1880847*/ HR Entrega: *11:00* /Dirección: *Avenida Miraflores 9700-Bodega 4C, PUDAHUEL"/>
    <s v="Enviar mensaje"/>
    <s v="335FTAU1880847"/>
    <s v="ENT-335"/>
    <s v="ENTREGA"/>
    <d v="2026-02-11T11:00:00"/>
    <s v="https://wa.me/56976511010?text=Hola!%0AServicio del día 11-02%0A *Cliente:* RENDIC S.A. */ Cont: * FTAU1880847*/ HR Entrega: *11:00* /Dirección: *Avenida Miraflores 9700-Bodega 4C, PUDAHUEL"/>
  </r>
  <r>
    <n v="336"/>
    <n v="6"/>
    <x v="0"/>
    <s v="IMPO"/>
    <x v="214"/>
    <x v="313"/>
    <x v="0"/>
    <n v="23000"/>
    <s v="FRAGUA"/>
    <x v="8"/>
    <x v="2"/>
    <s v="CIS"/>
    <x v="53"/>
    <n v="56950104102"/>
    <x v="54"/>
    <m/>
    <x v="2"/>
    <m/>
    <m/>
    <s v="ENTREGADO"/>
    <m/>
    <x v="184"/>
    <x v="0"/>
    <d v="2026-02-11T00:00:00"/>
    <s v="On time"/>
    <s v="40 "/>
    <s v="Hola!%0AServicio del día 11-02%0A *Cliente:* RENDIC S.A. */ Cont: * ECMU5258227*/ HR Entrega: *11:00* /Dirección: *Avenida Miraflores 9700-Bodega 4C, PUDAHUEL"/>
    <s v="Enviar mensaje"/>
    <s v="336ECMU5258227"/>
    <s v="ENT-336"/>
    <s v="ENTREGA"/>
    <d v="2026-02-11T11:00:00"/>
    <s v="https://wa.me/56950104102?text=Hola!%0AServicio del día 11-02%0A *Cliente:* RENDIC S.A. */ Cont: * ECMU5258227*/ HR Entrega: *11:00* /Dirección: *Avenida Miraflores 9700-Bodega 4C, PUDAHUEL"/>
  </r>
  <r>
    <n v="337"/>
    <n v="7"/>
    <x v="0"/>
    <s v="IMPO"/>
    <x v="217"/>
    <x v="314"/>
    <x v="0"/>
    <n v="16000"/>
    <s v="FRAGUA"/>
    <x v="8"/>
    <x v="9"/>
    <s v="AGUNSA SAI"/>
    <x v="11"/>
    <n v="56999048849"/>
    <x v="11"/>
    <m/>
    <x v="2"/>
    <m/>
    <m/>
    <s v="ENTREGADO"/>
    <m/>
    <x v="185"/>
    <x v="0"/>
    <d v="2026-02-11T00:00:00"/>
    <s v="On time"/>
    <s v="40 "/>
    <s v="Hola!%0AServicio del día 11-02%0A *Cliente:* RENDIC S.A. */ Cont: * YMMU6810990*/ HR Entrega: *13:00* /Dirección: *Avenida Miraflores 9700-Bodega 4C, PUDAHUEL"/>
    <s v="Enviar mensaje"/>
    <s v="337YMMU6810990"/>
    <s v="ENT-337"/>
    <s v="ENTREGA"/>
    <d v="2026-02-11T13:00:00"/>
    <s v="https://wa.me/56999048849?text=Hola!%0AServicio del día 11-02%0A *Cliente:* RENDIC S.A. */ Cont: * YMMU6810990*/ HR Entrega: *13:00* /Dirección: *Avenida Miraflores 9700-Bodega 4C, PUDAHUEL"/>
  </r>
  <r>
    <n v="338"/>
    <n v="8"/>
    <x v="41"/>
    <s v="IMPO"/>
    <x v="218"/>
    <x v="315"/>
    <x v="0"/>
    <n v="9000"/>
    <s v="FRAGUA"/>
    <x v="8"/>
    <x v="3"/>
    <s v="CONTOPSA SAI"/>
    <x v="21"/>
    <n v="56956654384"/>
    <x v="21"/>
    <m/>
    <x v="61"/>
    <s v="4 DESCARGADORES"/>
    <m/>
    <s v="ENTREGADO"/>
    <m/>
    <x v="14"/>
    <x v="0"/>
    <d v="2026-02-11T00:00:00"/>
    <s v="On time"/>
    <s v="40 "/>
    <s v="Hola!%0AServicio del día 11-02%0A *Cliente:* WURTH CHILE LTDA */ Cont: * MRSU4336828*/ HR Entrega: *08:00* /Dirección: *SAN BERNARDO"/>
    <s v="Enviar mensaje"/>
    <s v="338MRSU4336828"/>
    <s v="ENT-338"/>
    <s v="ENTREGA"/>
    <d v="2026-02-11T08:00:00"/>
    <s v="https://wa.me/56956654384?text=Hola!%0AServicio del día 11-02%0A *Cliente:* WURTH CHILE LTDA */ Cont: * MRSU4336828*/ HR Entrega: *08:00* /Dirección: *SAN BERNARDO"/>
  </r>
  <r>
    <n v="339"/>
    <n v="9"/>
    <x v="41"/>
    <s v="IMPO"/>
    <x v="219"/>
    <x v="316"/>
    <x v="9"/>
    <n v="17000"/>
    <s v="FRAGUA"/>
    <x v="8"/>
    <x v="4"/>
    <s v="CIS"/>
    <x v="16"/>
    <n v="56973887539"/>
    <x v="16"/>
    <m/>
    <x v="62"/>
    <m/>
    <m/>
    <s v="ENTREGADO"/>
    <m/>
    <x v="186"/>
    <x v="0"/>
    <d v="2026-02-11T00:00:00"/>
    <s v="On time"/>
    <s v="IMO"/>
    <s v="Hola!%0AServicio del día 11-02%0A *Cliente:* WURTH CHILE LTDA */ Cont: * CMAU9755656*/ HR Entrega: *14:00* /Dirección: *PADRE HURTADO"/>
    <s v="Enviar mensaje"/>
    <s v="339CMAU9755656"/>
    <s v="ENT-339"/>
    <s v="ENTREGA"/>
    <d v="2026-02-11T14:00:00"/>
    <s v="https://wa.me/56973887539?text=Hola!%0AServicio del día 11-02%0A *Cliente:* WURTH CHILE LTDA */ Cont: * CMAU9755656*/ HR Entrega: *14:00* /Dirección: *PADRE HURTADO"/>
  </r>
  <r>
    <n v="340"/>
    <n v="10"/>
    <x v="15"/>
    <s v="IMPO"/>
    <x v="220"/>
    <x v="317"/>
    <x v="0"/>
    <n v="14000"/>
    <s v="FRAGUA"/>
    <x v="8"/>
    <x v="3"/>
    <s v="SITRANS STGO"/>
    <x v="36"/>
    <n v="56965312953"/>
    <x v="36"/>
    <m/>
    <x v="19"/>
    <s v="emcrsz6124"/>
    <m/>
    <s v="ENTREGADO"/>
    <m/>
    <x v="166"/>
    <x v="0"/>
    <d v="2026-02-11T00:00:00"/>
    <s v="On time"/>
    <s v="40 "/>
    <s v="Hola!%0AServicio del día 11-02%0A *Cliente:* IMPORTADORA MIDEA CARRIER CHILE LTDA */ Cont: * HPCU4847719*/ HR Entrega: *08:00* /Dirección: *BOD. MIEA AGURTO - PUERTO MADERO 9710, BOD. E13; PUDAHUEL "/>
    <s v="Enviar mensaje"/>
    <s v="340HPCU4847719"/>
    <s v="ENT-340"/>
    <s v="ENTREGA"/>
    <d v="2026-02-11T08:00:00"/>
    <s v="https://wa.me/56965312953?text=Hola!%0AServicio del día 11-02%0A *Cliente:* IMPORTADORA MIDEA CARRIER CHILE LTDA */ Cont: * HPCU4847719*/ HR Entrega: *08:00* /Dirección: *BOD. MIEA AGURTO - PUERTO MADERO 9710, BOD. E13; PUDAHUEL "/>
  </r>
  <r>
    <n v="341"/>
    <n v="11"/>
    <x v="15"/>
    <s v="IMPO"/>
    <x v="220"/>
    <x v="318"/>
    <x v="0"/>
    <n v="14000"/>
    <s v="FRAGUA"/>
    <x v="8"/>
    <x v="3"/>
    <s v="SITRANS STGO"/>
    <x v="32"/>
    <n v="56941491322"/>
    <x v="32"/>
    <m/>
    <x v="19"/>
    <s v="emcrsz6104"/>
    <m/>
    <s v="ENTREGADO"/>
    <m/>
    <x v="11"/>
    <x v="0"/>
    <d v="2026-02-11T00:00:00"/>
    <s v="On time"/>
    <s v="40 "/>
    <s v="Hola!%0AServicio del día 11-02%0A *Cliente:* IMPORTADORA MIDEA CARRIER CHILE LTDA */ Cont: * EMCU1596294*/ HR Entrega: *08:00* /Dirección: *BOD. MIEA AGURTO - PUERTO MADERO 9710, BOD. E13; PUDAHUEL "/>
    <s v="Enviar mensaje"/>
    <s v="341EMCU1596294"/>
    <s v="ENT-341"/>
    <s v="ENTREGA"/>
    <d v="2026-02-11T08:00:00"/>
    <s v="https://wa.me/56941491322?text=Hola!%0AServicio del día 11-02%0A *Cliente:* IMPORTADORA MIDEA CARRIER CHILE LTDA */ Cont: * EMCU1596294*/ HR Entrega: *08:00* /Dirección: *BOD. MIEA AGURTO - PUERTO MADERO 9710, BOD. E13; PUDAHUEL "/>
  </r>
  <r>
    <n v="342"/>
    <n v="12"/>
    <x v="18"/>
    <s v="IMPO"/>
    <x v="148"/>
    <x v="319"/>
    <x v="1"/>
    <n v="30000"/>
    <s v="FRAGUA"/>
    <x v="8"/>
    <x v="3"/>
    <s v="CIS"/>
    <x v="19"/>
    <n v="56975045913"/>
    <x v="19"/>
    <m/>
    <x v="63"/>
    <m/>
    <m/>
    <s v="ENTREGADO"/>
    <m/>
    <x v="14"/>
    <x v="0"/>
    <d v="2026-02-11T00:00:00"/>
    <s v="On time"/>
    <s v="20 "/>
    <s v="Hola!%0AServicio del día 11-02%0A *Cliente:* SOCIEDAD COMERCIAL MARBEN PETS LTDA */ Cont: * TRHU1765729*/ HR Entrega: *08:00* /Dirección: *FRAGUA - BOD.PRINCIPAL"/>
    <s v="Enviar mensaje"/>
    <s v="342TRHU1765729"/>
    <s v="ENT-342"/>
    <s v="ENTREGA"/>
    <d v="2026-02-11T08:00:00"/>
    <s v="https://wa.me/56975045913?text=Hola!%0AServicio del día 11-02%0A *Cliente:* SOCIEDAD COMERCIAL MARBEN PETS LTDA */ Cont: * TRHU1765729*/ HR Entrega: *08:00* /Dirección: *FRAGUA - BOD.PRINCIPAL"/>
  </r>
  <r>
    <n v="343"/>
    <n v="13"/>
    <x v="18"/>
    <s v="IMPO"/>
    <x v="157"/>
    <x v="320"/>
    <x v="1"/>
    <n v="30000"/>
    <s v="FRAGUA"/>
    <x v="8"/>
    <x v="3"/>
    <s v="CIS"/>
    <x v="29"/>
    <n v="56998494086"/>
    <x v="30"/>
    <m/>
    <x v="84"/>
    <m/>
    <m/>
    <s v="ENTREGADO"/>
    <m/>
    <x v="86"/>
    <x v="0"/>
    <d v="2026-02-11T00:00:00"/>
    <s v="On time"/>
    <s v="20 "/>
    <s v="Hola!%0AServicio del día 11-02%0A *Cliente:* SOCIEDAD COMERCIAL MARBEN PETS LTDA */ Cont: * TGHU1259077*/ HR Entrega: *08:00* /Dirección: *FRAGUA - CARPAS BLANCAS "/>
    <s v="Enviar mensaje"/>
    <s v="343TGHU1259077"/>
    <s v="ENT-343"/>
    <s v="ENTREGA"/>
    <d v="2026-02-11T08:00:00"/>
    <s v="https://wa.me/56998494086?text=Hola!%0AServicio del día 11-02%0A *Cliente:* SOCIEDAD COMERCIAL MARBEN PETS LTDA */ Cont: * TGHU1259077*/ HR Entrega: *08:00* /Dirección: *FRAGUA - CARPAS BLANCAS "/>
  </r>
  <r>
    <n v="344"/>
    <n v="14"/>
    <x v="2"/>
    <s v="IMPO"/>
    <x v="156"/>
    <x v="321"/>
    <x v="0"/>
    <n v="12000"/>
    <s v="FRAGUA"/>
    <x v="8"/>
    <x v="3"/>
    <s v="SITRANS SAI"/>
    <x v="6"/>
    <n v="56975315726"/>
    <x v="6"/>
    <m/>
    <x v="4"/>
    <m/>
    <m/>
    <s v="ENTREGADO"/>
    <m/>
    <x v="46"/>
    <x v="0"/>
    <d v="2026-02-11T00:00:00"/>
    <s v="On time"/>
    <s v="40 "/>
    <s v="Hola!%0AServicio del día 11-02%0A *Cliente:* SUPERMERCADO DEL NEUMATICO LTDA */ Cont: * KKFU7951247*/ HR Entrega: *08:00* /Dirección: *VELASQUEZ"/>
    <s v="Enviar mensaje"/>
    <s v="344KKFU7951247"/>
    <s v="ENT-344"/>
    <s v="ENTREGA"/>
    <d v="2026-02-11T08:00:00"/>
    <s v="https://wa.me/56975315726?text=Hola!%0AServicio del día 11-02%0A *Cliente:* SUPERMERCADO DEL NEUMATICO LTDA */ Cont: * KKFU7951247*/ HR Entrega: *08:00* /Dirección: *VELASQUEZ"/>
  </r>
  <r>
    <n v="345"/>
    <n v="15"/>
    <x v="2"/>
    <s v="IMPO"/>
    <x v="107"/>
    <x v="322"/>
    <x v="0"/>
    <n v="15000"/>
    <s v="FRAGUA"/>
    <x v="8"/>
    <x v="11"/>
    <s v="SITRANS SAI"/>
    <x v="51"/>
    <n v="56939438073"/>
    <x v="28"/>
    <m/>
    <x v="4"/>
    <m/>
    <m/>
    <s v="ENTREGADO"/>
    <m/>
    <x v="171"/>
    <x v="0"/>
    <d v="2026-02-11T00:00:00"/>
    <s v="On time"/>
    <s v="40 "/>
    <s v="Hola!%0AServicio del día 11-02%0A *Cliente:* SUPERMERCADO DEL NEUMATICO LTDA */ Cont: * UETU5710537*/ HR Entrega: *11:30* /Dirección: *VELASQUEZ"/>
    <s v="Enviar mensaje"/>
    <s v="345UETU5710537"/>
    <s v="ENT-345"/>
    <s v="ENTREGA"/>
    <d v="2026-02-11T11:30:00"/>
    <s v="https://wa.me/56939438073?text=Hola!%0AServicio del día 11-02%0A *Cliente:* SUPERMERCADO DEL NEUMATICO LTDA */ Cont: * UETU5710537*/ HR Entrega: *11:30* /Dirección: *VELASQUEZ"/>
  </r>
  <r>
    <n v="346"/>
    <n v="16"/>
    <x v="2"/>
    <s v="IMPO"/>
    <x v="221"/>
    <x v="323"/>
    <x v="0"/>
    <n v="9000"/>
    <s v="FRAGUA"/>
    <x v="8"/>
    <x v="9"/>
    <s v="CIS"/>
    <x v="3"/>
    <n v="56944540732"/>
    <x v="3"/>
    <m/>
    <x v="4"/>
    <m/>
    <m/>
    <s v="ENTREGADO"/>
    <m/>
    <x v="187"/>
    <x v="0"/>
    <d v="2026-02-11T00:00:00"/>
    <s v="On time"/>
    <s v="40 "/>
    <s v="Hola!%0AServicio del día 11-02%0A *Cliente:* SUPERMERCADO DEL NEUMATICO LTDA */ Cont: * CAAU5961191*/ HR Entrega: *13:00* /Dirección: *VELASQUEZ"/>
    <s v="Enviar mensaje"/>
    <s v="346CAAU5961191"/>
    <s v="ENT-346"/>
    <s v="ENTREGA"/>
    <d v="2026-02-11T13:00:00"/>
    <s v="https://wa.me/56944540732?text=Hola!%0AServicio del día 11-02%0A *Cliente:* SUPERMERCADO DEL NEUMATICO LTDA */ Cont: * CAAU5961191*/ HR Entrega: *13:00* /Dirección: *VELASQUEZ"/>
  </r>
  <r>
    <n v="347"/>
    <n v="17"/>
    <x v="19"/>
    <s v="IMPO"/>
    <x v="222"/>
    <x v="324"/>
    <x v="0"/>
    <n v="30000"/>
    <s v="FRAGUA"/>
    <x v="8"/>
    <x v="3"/>
    <s v="MEDLOG VALP"/>
    <x v="20"/>
    <n v="56987557136"/>
    <x v="20"/>
    <m/>
    <x v="24"/>
    <m/>
    <m/>
    <s v="ENTREGADO"/>
    <m/>
    <x v="4"/>
    <x v="0"/>
    <d v="2026-02-11T00:00:00"/>
    <s v="On time"/>
    <s v="40 "/>
    <s v="Hola!%0AServicio del día 11-02%0A *Cliente:* LAMAIGNERE CHILE S.A. */ Cont: * MEDU7506415*/ HR Entrega: *08:00* /Dirección: *AV. MARTA OSSA RUIZ 601 (CAMINO CASAS VIEJAS); MAIPU "/>
    <s v="Enviar mensaje"/>
    <s v="347MEDU7506415"/>
    <s v="ENT-347"/>
    <s v="ENTREGA"/>
    <d v="2026-02-11T08:00:00"/>
    <s v="https://wa.me/56987557136?text=Hola!%0AServicio del día 11-02%0A *Cliente:* LAMAIGNERE CHILE S.A. */ Cont: * MEDU7506415*/ HR Entrega: *08:00* /Dirección: *AV. MARTA OSSA RUIZ 601 (CAMINO CASAS VIEJAS); MAIPU "/>
  </r>
  <r>
    <n v="348"/>
    <n v="18"/>
    <x v="19"/>
    <s v="IMPO"/>
    <x v="222"/>
    <x v="325"/>
    <x v="0"/>
    <n v="30000"/>
    <s v="FRAGUA"/>
    <x v="8"/>
    <x v="3"/>
    <s v="MEDLOG VALP"/>
    <x v="2"/>
    <n v="56971084915"/>
    <x v="2"/>
    <m/>
    <x v="24"/>
    <m/>
    <m/>
    <s v="ENTREGADO"/>
    <m/>
    <x v="161"/>
    <x v="0"/>
    <d v="2026-02-11T00:00:00"/>
    <s v="On time"/>
    <s v="40 "/>
    <s v="Hola!%0AServicio del día 11-02%0A *Cliente:* LAMAIGNERE CHILE S.A. */ Cont: * MSBU6777670*/ HR Entrega: *08:00* /Dirección: *AV. MARTA OSSA RUIZ 601 (CAMINO CASAS VIEJAS); MAIPU "/>
    <s v="Enviar mensaje"/>
    <s v="348MSBU6777670"/>
    <s v="ENT-348"/>
    <s v="ENTREGA"/>
    <d v="2026-02-11T08:00:00"/>
    <s v="https://wa.me/56971084915?text=Hola!%0AServicio del día 11-02%0A *Cliente:* LAMAIGNERE CHILE S.A. */ Cont: * MSBU6777670*/ HR Entrega: *08:00* /Dirección: *AV. MARTA OSSA RUIZ 601 (CAMINO CASAS VIEJAS); MAIPU "/>
  </r>
  <r>
    <n v="349"/>
    <n v="19"/>
    <x v="19"/>
    <s v="IMPO"/>
    <x v="222"/>
    <x v="326"/>
    <x v="0"/>
    <n v="30000"/>
    <s v="FRAGUA"/>
    <x v="8"/>
    <x v="6"/>
    <s v="MEDLOG VALP"/>
    <x v="4"/>
    <n v="56984880436"/>
    <x v="4"/>
    <m/>
    <x v="24"/>
    <m/>
    <m/>
    <s v="ENTREGADO"/>
    <m/>
    <x v="11"/>
    <x v="0"/>
    <d v="2026-02-11T00:00:00"/>
    <s v="On time"/>
    <s v="40 "/>
    <s v="Hola!%0AServicio del día 11-02%0A *Cliente:* LAMAIGNERE CHILE S.A. */ Cont: * MSBU6817290*/ HR Entrega: *10:00* /Dirección: *AV. MARTA OSSA RUIZ 601 (CAMINO CASAS VIEJAS); MAIPU "/>
    <s v="Enviar mensaje"/>
    <s v="349MSBU6817290"/>
    <s v="ENT-349"/>
    <s v="ENTREGA"/>
    <d v="2026-02-11T10:00:00"/>
    <s v="https://wa.me/56984880436?text=Hola!%0AServicio del día 11-02%0A *Cliente:* LAMAIGNERE CHILE S.A. */ Cont: * MSBU6817290*/ HR Entrega: *10:00* /Dirección: *AV. MARTA OSSA RUIZ 601 (CAMINO CASAS VIEJAS); MAIPU "/>
  </r>
  <r>
    <n v="350"/>
    <n v="20"/>
    <x v="19"/>
    <s v="IMPO"/>
    <x v="222"/>
    <x v="327"/>
    <x v="0"/>
    <n v="30000"/>
    <s v="FRAGUA"/>
    <x v="8"/>
    <x v="6"/>
    <s v="MEDLOG VALP"/>
    <x v="5"/>
    <n v="56990025702"/>
    <x v="5"/>
    <m/>
    <x v="24"/>
    <m/>
    <m/>
    <s v="ENTREGADO"/>
    <m/>
    <x v="19"/>
    <x v="0"/>
    <d v="2026-02-11T00:00:00"/>
    <s v="On time"/>
    <s v="40 "/>
    <s v="Hola!%0AServicio del día 11-02%0A *Cliente:* LAMAIGNERE CHILE S.A. */ Cont: * MSDU6284218*/ HR Entrega: *10:00* /Dirección: *AV. MARTA OSSA RUIZ 601 (CAMINO CASAS VIEJAS); MAIPU "/>
    <s v="Enviar mensaje"/>
    <s v="350MSDU6284218"/>
    <s v="ENT-350"/>
    <s v="ENTREGA"/>
    <d v="2026-02-11T10:00:00"/>
    <s v="https://wa.me/56990025702?text=Hola!%0AServicio del día 11-02%0A *Cliente:* LAMAIGNERE CHILE S.A. */ Cont: * MSDU6284218*/ HR Entrega: *10:00* /Dirección: *AV. MARTA OSSA RUIZ 601 (CAMINO CASAS VIEJAS); MAIPU "/>
  </r>
  <r>
    <n v="351"/>
    <n v="21"/>
    <x v="10"/>
    <s v="IMPO"/>
    <x v="223"/>
    <x v="328"/>
    <x v="1"/>
    <n v="25000"/>
    <s v="10/02 - 13:58"/>
    <x v="8"/>
    <x v="1"/>
    <s v="CIS"/>
    <x v="14"/>
    <n v="56967256951"/>
    <x v="15"/>
    <m/>
    <x v="12"/>
    <m/>
    <m/>
    <s v="ENTREGADO"/>
    <m/>
    <x v="73"/>
    <x v="0"/>
    <d v="2026-02-11T00:00:00"/>
    <s v="On time"/>
    <s v="20 "/>
    <s v="Hola!%0AServicio del día 11-02%0A *Cliente:* OXIQUIM S A */ Cont: * SEKU1154690*/ HR Entrega: *08:30* /Dirección: *CAÑAVERAL 901; QUILICURA "/>
    <s v="Enviar mensaje"/>
    <s v="351SEKU1154690"/>
    <s v="ENT-351"/>
    <s v="ENTREGA"/>
    <d v="2026-02-11T08:30:00"/>
    <s v="https://wa.me/56967256951?text=Hola!%0AServicio del día 11-02%0A *Cliente:* OXIQUIM S A */ Cont: * SEKU1154690*/ HR Entrega: *08:30* /Dirección: *CAÑAVERAL 901; QUILICURA "/>
  </r>
  <r>
    <n v="352"/>
    <n v="22"/>
    <x v="10"/>
    <s v="IMPO"/>
    <x v="224"/>
    <x v="329"/>
    <x v="8"/>
    <n v="21000"/>
    <s v="10/02 - 10:10"/>
    <x v="8"/>
    <x v="7"/>
    <s v="SITRANS SAI"/>
    <x v="52"/>
    <n v="56967386018"/>
    <x v="37"/>
    <m/>
    <x v="12"/>
    <m/>
    <m/>
    <s v="ENTREGADO"/>
    <m/>
    <x v="18"/>
    <x v="0"/>
    <d v="2026-02-11T00:00:00"/>
    <s v="On time"/>
    <s v="ISO"/>
    <s v="Hola!%0AServicio del día 11-02%0A *Cliente:* OXIQUIM S A */ Cont: * UTCU4658314*/ HR Entrega: *09:00* /Dirección: *CAÑAVERAL 901; QUILICURA "/>
    <s v="Enviar mensaje"/>
    <s v="352UTCU4658314"/>
    <s v="ENT-352"/>
    <s v="ENTREGA"/>
    <d v="2026-02-11T09:00:00"/>
    <s v="https://wa.me/56967386018?text=Hola!%0AServicio del día 11-02%0A *Cliente:* OXIQUIM S A */ Cont: * UTCU4658314*/ HR Entrega: *09:00* /Dirección: *CAÑAVERAL 901; QUILICURA "/>
  </r>
  <r>
    <n v="353"/>
    <n v="23"/>
    <x v="14"/>
    <s v="IMPO"/>
    <x v="171"/>
    <x v="330"/>
    <x v="1"/>
    <n v="22000"/>
    <s v="10/02 - 15:30"/>
    <x v="8"/>
    <x v="7"/>
    <s v="SITRANS VALP"/>
    <x v="23"/>
    <n v="56931745801"/>
    <x v="24"/>
    <m/>
    <x v="18"/>
    <m/>
    <m/>
    <s v="ENTREGADO"/>
    <m/>
    <x v="19"/>
    <x v="0"/>
    <d v="2026-02-11T00:00:00"/>
    <s v="On time"/>
    <s v="20 "/>
    <s v="Hola!%0AServicio del día 11-02%0A *Cliente:* VILLAR HERMANOS S.A. */ Cont: * NYKU3922004*/ HR Entrega: *09:00* /Dirección: *SALAR DE ATACAMA 1330, PUDAHUEL"/>
    <s v="Enviar mensaje"/>
    <s v="353NYKU3922004"/>
    <s v="ENT-353"/>
    <s v="ENTREGA"/>
    <d v="2026-02-11T09:00:00"/>
    <s v="https://wa.me/56931745801?text=Hola!%0AServicio del día 11-02%0A *Cliente:* VILLAR HERMANOS S.A. */ Cont: * NYKU3922004*/ HR Entrega: *09:00* /Dirección: *SALAR DE ATACAMA 1330, PUDAHUEL"/>
  </r>
  <r>
    <n v="354"/>
    <n v="24"/>
    <x v="53"/>
    <s v="IMPO"/>
    <x v="225"/>
    <x v="331"/>
    <x v="1"/>
    <n v="5000"/>
    <s v="10/02 - 16:12"/>
    <x v="8"/>
    <x v="6"/>
    <s v="DYC SAI"/>
    <x v="15"/>
    <n v="56957438415"/>
    <x v="46"/>
    <m/>
    <x v="85"/>
    <s v="RAMPLA CORTA"/>
    <m/>
    <s v="ENTREGADO"/>
    <m/>
    <x v="188"/>
    <x v="0"/>
    <d v="2026-02-11T00:00:00"/>
    <s v="On time"/>
    <s v="20 "/>
    <s v="Hola!%0AServicio del día 11-02%0A *Cliente:* COMATEX EIRL */ Cont: * CSNU1300960*/ HR Entrega: *10:00* /Dirección: *Doctor Ostornol 555 Recoleta"/>
    <s v="Enviar mensaje"/>
    <s v="354CSNU1300960"/>
    <s v="ENT-354"/>
    <s v="ENTREGA"/>
    <d v="2026-02-11T10:00:00"/>
    <s v="https://wa.me/56957438415?text=Hola!%0AServicio del día 11-02%0A *Cliente:* COMATEX EIRL */ Cont: * CSNU1300960*/ HR Entrega: *10:00* /Dirección: *Doctor Ostornol 555 Recoleta"/>
  </r>
  <r>
    <n v="355"/>
    <n v="25"/>
    <x v="8"/>
    <s v="IMPO"/>
    <x v="226"/>
    <x v="332"/>
    <x v="3"/>
    <n v="28000"/>
    <s v="10/02 - 22:07"/>
    <x v="8"/>
    <x v="11"/>
    <s v="CIS"/>
    <x v="46"/>
    <n v="56966631737"/>
    <x v="47"/>
    <m/>
    <x v="23"/>
    <m/>
    <m/>
    <s v="ENTREGADO"/>
    <m/>
    <x v="189"/>
    <x v="0"/>
    <d v="2026-02-11T00:00:00"/>
    <s v="On time"/>
    <s v="40 "/>
    <s v="Hola!%0AServicio del día 11-02%0A *Cliente:* ALCA SPA */ Cont: * BEAU9700975*/ HR Entrega: *11:30* /Dirección: *Camino del Cerro 4868 Huechuraba"/>
    <s v="Enviar mensaje"/>
    <s v="355BEAU9700975"/>
    <s v="ENT-355"/>
    <s v="ENTREGA"/>
    <d v="2026-02-11T11:30:00"/>
    <s v="https://wa.me/56966631737?text=Hola!%0AServicio del día 11-02%0A *Cliente:* ALCA SPA */ Cont: * BEAU9700975*/ HR Entrega: *11:30* /Dirección: *Camino del Cerro 4868 Huechuraba"/>
  </r>
  <r>
    <n v="356"/>
    <n v="26"/>
    <x v="8"/>
    <s v="IMPO"/>
    <x v="226"/>
    <x v="333"/>
    <x v="3"/>
    <n v="28000"/>
    <s v="10/02 - 10:24"/>
    <x v="8"/>
    <x v="19"/>
    <s v="CIS"/>
    <x v="28"/>
    <n v="56968463649"/>
    <x v="29"/>
    <m/>
    <x v="23"/>
    <m/>
    <m/>
    <s v="ENTREGADO"/>
    <m/>
    <x v="31"/>
    <x v="0"/>
    <d v="2026-02-11T00:00:00"/>
    <s v="On time"/>
    <s v="40 "/>
    <s v="Hola!%0AServicio del día 11-02%0A *Cliente:* ALCA SPA */ Cont: * SZLU5097431*/ HR Entrega: *14:30* /Dirección: *Camino del Cerro 4868 Huechuraba"/>
    <s v="Enviar mensaje"/>
    <s v="356SZLU5097431"/>
    <s v="ENT-356"/>
    <s v="ENTREGA"/>
    <d v="2026-02-11T14:30:00"/>
    <s v="https://wa.me/56968463649?text=Hola!%0AServicio del día 11-02%0A *Cliente:* ALCA SPA */ Cont: * SZLU5097431*/ HR Entrega: *14:30* /Dirección: *Camino del Cerro 4868 Huechuraba"/>
  </r>
  <r>
    <n v="357"/>
    <n v="27"/>
    <x v="8"/>
    <s v="IMPO"/>
    <x v="226"/>
    <x v="334"/>
    <x v="3"/>
    <n v="28000"/>
    <s v="10/02 - 10:27"/>
    <x v="8"/>
    <x v="8"/>
    <s v="CIS"/>
    <x v="33"/>
    <n v="56953801607"/>
    <x v="33"/>
    <m/>
    <x v="86"/>
    <m/>
    <m/>
    <s v="ENTREGADO"/>
    <m/>
    <x v="101"/>
    <x v="0"/>
    <d v="2026-02-11T00:00:00"/>
    <s v="On time"/>
    <s v="40 "/>
    <s v="Hola!%0AServicio del día 11-02%0A *Cliente:* ALCA SPA */ Cont: * SZLU5097215*/ HR Entrega: *15:00* /Dirección: *BOD. GOLDENFROST - AV. AMERICO VESPUCIO 1955; RENCA"/>
    <s v="Enviar mensaje"/>
    <s v="357SZLU5097215"/>
    <s v="ENT-357"/>
    <s v="ENTREGA"/>
    <d v="2026-02-11T15:00:00"/>
    <s v="https://wa.me/56953801607?text=Hola!%0AServicio del día 11-02%0A *Cliente:* ALCA SPA */ Cont: * SZLU5097215*/ HR Entrega: *15:00* /Dirección: *BOD. GOLDENFROST - AV. AMERICO VESPUCIO 1955; RENCA"/>
  </r>
  <r>
    <n v="358"/>
    <n v="28"/>
    <x v="5"/>
    <s v="IMPO"/>
    <x v="227"/>
    <x v="335"/>
    <x v="7"/>
    <n v="15000"/>
    <s v="FRAGUA"/>
    <x v="8"/>
    <x v="5"/>
    <s v="MEDLOG SAI"/>
    <x v="48"/>
    <n v="56994354094"/>
    <x v="50"/>
    <m/>
    <x v="7"/>
    <m/>
    <m/>
    <s v="ENTREGADO"/>
    <m/>
    <x v="171"/>
    <x v="0"/>
    <d v="2026-02-11T00:00:00"/>
    <s v="On time"/>
    <s v="40 "/>
    <s v="Hola!%0AServicio del día 11-02%0A *Cliente:* INVERSIERRA S A */ Cont: * MSMU7570125*/ HR Entrega: *12:00* /Dirección: *HUECHURABA"/>
    <s v="Enviar mensaje"/>
    <s v="358MSMU7570125"/>
    <s v="ENT-358"/>
    <s v="ENTREGA"/>
    <d v="2026-02-11T12:00:00"/>
    <s v="https://wa.me/56994354094?text=Hola!%0AServicio del día 11-02%0A *Cliente:* INVERSIERRA S A */ Cont: * MSMU7570125*/ HR Entrega: *12:00* /Dirección: *HUECHURABA"/>
  </r>
  <r>
    <n v="359"/>
    <n v="29"/>
    <x v="29"/>
    <s v="IMPO"/>
    <x v="228"/>
    <x v="336"/>
    <x v="3"/>
    <n v="26000"/>
    <d v="1899-12-30T09:00:00"/>
    <x v="8"/>
    <x v="14"/>
    <s v="-"/>
    <x v="35"/>
    <n v="56935532735"/>
    <x v="35"/>
    <m/>
    <x v="49"/>
    <s v="GD CLIENTE"/>
    <m/>
    <s v="ENTREGADO"/>
    <m/>
    <x v="110"/>
    <x v="0"/>
    <d v="2026-02-12T00:00:00"/>
    <s v="On time"/>
    <s v="40 "/>
    <s v="Hola!%0AServicio del día 11-02%0A *Cliente:* COMERCIAL SEA GARDEN SPA */ Cont: * FBIU5270650*/ HR Entrega: *DIRECTO* /Dirección: *Pedro Jorquera 575, Pudahuel"/>
    <s v="Enviar mensaje"/>
    <s v="359FBIU5270650"/>
    <s v="ENT-359"/>
    <s v="ENTREGA"/>
    <e v="#VALUE!"/>
    <s v="https://wa.me/56935532735?text=Hola!%0AServicio del día 11-02%0A *Cliente:* COMERCIAL SEA GARDEN SPA */ Cont: * FBIU5270650*/ HR Entrega: *DIRECTO* /Dirección: *Pedro Jorquera 575, Pudahuel"/>
  </r>
  <r>
    <n v="360"/>
    <n v="30"/>
    <x v="51"/>
    <s v="IMPO"/>
    <x v="229"/>
    <x v="337"/>
    <x v="0"/>
    <n v="20000"/>
    <d v="1899-12-30T13:14:00"/>
    <x v="8"/>
    <x v="14"/>
    <s v="CONTOPSA SAI"/>
    <x v="7"/>
    <n v="56950981572"/>
    <x v="14"/>
    <m/>
    <x v="76"/>
    <m/>
    <m/>
    <s v="ENTREGADO"/>
    <m/>
    <x v="190"/>
    <x v="0"/>
    <d v="2026-02-11T00:00:00"/>
    <s v="On time"/>
    <s v="40 "/>
    <s v="Hola!%0AServicio del día 11-02%0A *Cliente:* IMPORTADORA DCIC SPA */ Cont: * TRHU5248241*/ HR Entrega: *DIRECTO* /Dirección: *PUERTO MADERO 9710 BOD. P01 - P03, PUDAHUEL"/>
    <s v="Enviar mensaje"/>
    <s v="360TRHU5248241"/>
    <s v="ENT-360"/>
    <s v="ENTREGA"/>
    <e v="#VALUE!"/>
    <s v="https://wa.me/56950981572?text=Hola!%0AServicio del día 11-02%0A *Cliente:* IMPORTADORA DCIC SPA */ Cont: * TRHU5248241*/ HR Entrega: *DIRECTO* /Dirección: *PUERTO MADERO 9710 BOD. P01 - P03, PUDAHUEL"/>
  </r>
  <r>
    <n v="361"/>
    <n v="31"/>
    <x v="54"/>
    <s v="IMPO"/>
    <x v="230"/>
    <x v="139"/>
    <x v="6"/>
    <s v="5 CJONES"/>
    <s v="FRAGUA"/>
    <x v="8"/>
    <x v="7"/>
    <s v="-"/>
    <x v="38"/>
    <n v="56984994337"/>
    <x v="38"/>
    <m/>
    <x v="87"/>
    <m/>
    <m/>
    <s v="ENTREGADO"/>
    <m/>
    <x v="108"/>
    <x v="0"/>
    <d v="2026-02-11T00:00:00"/>
    <s v="On time"/>
    <s v="LCL"/>
    <s v="Hola!%0AServicio del día 11-02%0A *Cliente:* SIHI CHILE S.A */ Cont: * RAMPLA*/ HR Entrega: *09:00* /Dirección: *AVENIDA COLORADO 841, QUILICURA"/>
    <s v="Enviar mensaje"/>
    <s v="361RAMPLA"/>
    <s v="ENT-361"/>
    <s v="ENTREGA"/>
    <d v="2026-02-11T09:00:00"/>
    <s v="https://wa.me/56984994337?text=Hola!%0AServicio del día 11-02%0A *Cliente:* SIHI CHILE S.A */ Cont: * RAMPLA*/ HR Entrega: *09:00* /Dirección: *AVENIDA COLORADO 841, QUILICURA"/>
  </r>
  <r>
    <n v="362"/>
    <n v="32"/>
    <x v="45"/>
    <m/>
    <x v="144"/>
    <x v="139"/>
    <x v="0"/>
    <s v="-"/>
    <s v="-"/>
    <x v="8"/>
    <x v="0"/>
    <s v="-"/>
    <x v="49"/>
    <n v="56973887322"/>
    <x v="9"/>
    <m/>
    <x v="68"/>
    <m/>
    <m/>
    <s v="ENTREGADO"/>
    <m/>
    <x v="9"/>
    <x v="0"/>
    <d v="2026-02-11T00:00:00"/>
    <s v="Sin llegada"/>
    <s v="40 "/>
    <s v="Hola!%0AServicio del día 11-02%0A *Cliente:* RITRAMA S.A. */ Cont: * RAMPLA*/ HR Entrega: *07:00* /Dirección: *AV. TUPUNGATO 3420, PLACILLA"/>
    <s v="Enviar mensaje"/>
    <s v="362RAMPLA"/>
    <s v="ENT-362"/>
    <s v="ENTREGA"/>
    <d v="2026-02-11T07:00:00"/>
    <s v="https://wa.me/56973887322?text=Hola!%0AServicio del día 11-02%0A *Cliente:* RITRAMA S.A. */ Cont: * RAMPLA*/ HR Entrega: *07:00* /Dirección: *AV. TUPUNGATO 3420, PLACILLA"/>
  </r>
  <r>
    <n v="363"/>
    <n v="33"/>
    <x v="45"/>
    <m/>
    <x v="144"/>
    <x v="139"/>
    <x v="0"/>
    <s v="-"/>
    <s v="-"/>
    <x v="8"/>
    <x v="0"/>
    <s v="-"/>
    <x v="50"/>
    <n v="56964069749"/>
    <x v="9"/>
    <m/>
    <x v="68"/>
    <m/>
    <m/>
    <s v="ENTREGADO"/>
    <m/>
    <x v="9"/>
    <x v="0"/>
    <d v="2026-02-11T00:00:00"/>
    <s v="Sin llegada"/>
    <s v="40 "/>
    <s v="Hola!%0AServicio del día 11-02%0A *Cliente:* RITRAMA S.A. */ Cont: * RAMPLA*/ HR Entrega: *07:00* /Dirección: *AV. TUPUNGATO 3420, PLACILLA"/>
    <s v="Enviar mensaje"/>
    <s v="363RAMPLA"/>
    <s v="ENT-363"/>
    <s v="ENTREGA"/>
    <d v="2026-02-11T07:00:00"/>
    <s v="https://wa.me/56964069749?text=Hola!%0AServicio del día 11-02%0A *Cliente:* RITRAMA S.A. */ Cont: * RAMPLA*/ HR Entrega: *07:00* /Dirección: *AV. TUPUNGATO 3420, PLACILLA"/>
  </r>
  <r>
    <n v="364"/>
    <n v="1"/>
    <x v="22"/>
    <s v="IMPO"/>
    <x v="231"/>
    <x v="338"/>
    <x v="0"/>
    <n v="18000"/>
    <s v="FRAGUA"/>
    <x v="9"/>
    <x v="0"/>
    <s v="SITRANS SAI"/>
    <x v="43"/>
    <n v="56964850744"/>
    <x v="43"/>
    <m/>
    <x v="28"/>
    <s v="CHASSIS"/>
    <m/>
    <s v="ENTREGADO"/>
    <m/>
    <x v="191"/>
    <x v="0"/>
    <d v="2026-02-12T00:00:00"/>
    <s v="On time"/>
    <s v="40 "/>
    <s v="Hola!%0AServicio del día 12-02%0A *Cliente:* SUMINISTROS TELEFONICOS Y COMPUTACIONALES ESTEC LT */ Cont: * GCXU5266362*/ HR Entrega: *07:00* /Dirección: *AVENIDA PEDRO DE VALDIVIA 5964, MACUL"/>
    <s v="Enviar mensaje"/>
    <s v="364GCXU5266362"/>
    <s v="ENT-364"/>
    <s v="ENTREGA"/>
    <d v="2026-02-12T07:00:00"/>
    <s v="https://wa.me/56964850744?text=Hola!%0AServicio del día 12-02%0A *Cliente:* SUMINISTROS TELEFONICOS Y COMPUTACIONALES ESTEC LT */ Cont: * GCXU5266362*/ HR Entrega: *07:00* /Dirección: *AVENIDA PEDRO DE VALDIVIA 5964, MACUL"/>
  </r>
  <r>
    <n v="365"/>
    <n v="2"/>
    <x v="0"/>
    <s v="IMPO"/>
    <x v="214"/>
    <x v="339"/>
    <x v="0"/>
    <n v="30000"/>
    <s v="FRAGUA"/>
    <x v="9"/>
    <x v="0"/>
    <s v="CIS"/>
    <x v="2"/>
    <n v="56971084915"/>
    <x v="2"/>
    <m/>
    <x v="2"/>
    <m/>
    <m/>
    <s v="ENTREGADO"/>
    <m/>
    <x v="192"/>
    <x v="0"/>
    <d v="2026-02-12T00:00:00"/>
    <s v="On time"/>
    <s v="40 "/>
    <s v="Hola!%0AServicio del día 12-02%0A *Cliente:* RENDIC S.A. */ Cont: * SELU4615540*/ HR Entrega: *07:00* /Dirección: *Avenida Miraflores 9700-Bodega 4C, PUDAHUEL"/>
    <s v="Enviar mensaje"/>
    <s v="365SELU4615540"/>
    <s v="ENT-365"/>
    <s v="ENTREGA"/>
    <d v="2026-02-12T07:00:00"/>
    <s v="https://wa.me/56971084915?text=Hola!%0AServicio del día 12-02%0A *Cliente:* RENDIC S.A. */ Cont: * SELU4615540*/ HR Entrega: *07:00* /Dirección: *Avenida Miraflores 9700-Bodega 4C, PUDAHUEL"/>
  </r>
  <r>
    <n v="366"/>
    <n v="3"/>
    <x v="0"/>
    <s v="IMPO"/>
    <x v="203"/>
    <x v="340"/>
    <x v="0"/>
    <n v="26000"/>
    <s v="FRAGUA"/>
    <x v="9"/>
    <x v="0"/>
    <s v="CIS"/>
    <x v="20"/>
    <n v="56987557136"/>
    <x v="20"/>
    <m/>
    <x v="2"/>
    <m/>
    <m/>
    <s v="ENTREGADO"/>
    <m/>
    <x v="192"/>
    <x v="0"/>
    <d v="2026-02-12T00:00:00"/>
    <s v="On time"/>
    <s v="40 "/>
    <s v="Hola!%0AServicio del día 12-02%0A *Cliente:* RENDIC S.A. */ Cont: * GAOU7615461*/ HR Entrega: *07:00* /Dirección: *Avenida Miraflores 9700-Bodega 4C, PUDAHUEL"/>
    <s v="Enviar mensaje"/>
    <s v="366GAOU7615461"/>
    <s v="ENT-366"/>
    <s v="ENTREGA"/>
    <d v="2026-02-12T07:00:00"/>
    <s v="https://wa.me/56987557136?text=Hola!%0AServicio del día 12-02%0A *Cliente:* RENDIC S.A. */ Cont: * GAOU7615461*/ HR Entrega: *07:00* /Dirección: *Avenida Miraflores 9700-Bodega 4C, PUDAHUEL"/>
  </r>
  <r>
    <n v="367"/>
    <n v="4"/>
    <x v="0"/>
    <s v="IMPO"/>
    <x v="232"/>
    <x v="341"/>
    <x v="3"/>
    <n v="26000"/>
    <s v="FRAGUA"/>
    <x v="9"/>
    <x v="1"/>
    <s v="CONTOPSA SAI"/>
    <x v="23"/>
    <n v="56931745801"/>
    <x v="24"/>
    <m/>
    <x v="29"/>
    <m/>
    <m/>
    <s v="ENTREGADO"/>
    <m/>
    <x v="193"/>
    <x v="0"/>
    <d v="2026-02-12T00:00:00"/>
    <s v="On time"/>
    <s v="40 "/>
    <s v="Hola!%0AServicio del día 12-02%0A *Cliente:* RENDIC S.A. */ Cont: * OERU4361320*/ HR Entrega: *08:30* /Dirección: *AVDA EL VENSTIQUERO 1260,RENCA"/>
    <s v="Enviar mensaje"/>
    <s v="367OERU4361320"/>
    <s v="ENT-367"/>
    <s v="ENTREGA"/>
    <d v="2026-02-12T08:30:00"/>
    <s v="https://wa.me/56931745801?text=Hola!%0AServicio del día 12-02%0A *Cliente:* RENDIC S.A. */ Cont: * OERU4361320*/ HR Entrega: *08:30* /Dirección: *AVDA EL VENSTIQUERO 1260,RENCA"/>
  </r>
  <r>
    <n v="368"/>
    <n v="5"/>
    <x v="0"/>
    <s v="IMPO"/>
    <x v="217"/>
    <x v="342"/>
    <x v="0"/>
    <n v="14000"/>
    <s v="FRAGUA"/>
    <x v="9"/>
    <x v="2"/>
    <s v="AGUNSA SAI"/>
    <x v="38"/>
    <n v="56984994337"/>
    <x v="38"/>
    <m/>
    <x v="2"/>
    <m/>
    <m/>
    <s v="ENTREGADO"/>
    <m/>
    <x v="194"/>
    <x v="0"/>
    <d v="2026-02-12T00:00:00"/>
    <s v="On time"/>
    <s v="40 "/>
    <s v="Hola!%0AServicio del día 12-02%0A *Cliente:* RENDIC S.A. */ Cont: * YMMU6421982*/ HR Entrega: *11:00* /Dirección: *Avenida Miraflores 9700-Bodega 4C, PUDAHUEL"/>
    <s v="Enviar mensaje"/>
    <s v="368YMMU6421982"/>
    <s v="ENT-368"/>
    <s v="ENTREGA"/>
    <d v="2026-02-12T11:00:00"/>
    <s v="https://wa.me/56984994337?text=Hola!%0AServicio del día 12-02%0A *Cliente:* RENDIC S.A. */ Cont: * YMMU6421982*/ HR Entrega: *11:00* /Dirección: *Avenida Miraflores 9700-Bodega 4C, PUDAHUEL"/>
  </r>
  <r>
    <n v="369"/>
    <n v="6"/>
    <x v="55"/>
    <s v="IMPO"/>
    <x v="233"/>
    <x v="343"/>
    <x v="0"/>
    <n v="14000"/>
    <s v="11/02 - 20:43"/>
    <x v="9"/>
    <x v="3"/>
    <s v="CIS"/>
    <x v="51"/>
    <n v="56939438073"/>
    <x v="7"/>
    <m/>
    <x v="88"/>
    <m/>
    <m/>
    <s v="ENTREGADO"/>
    <m/>
    <x v="14"/>
    <x v="0"/>
    <d v="2026-02-12T00:00:00"/>
    <s v="On time"/>
    <s v="40 "/>
    <s v="Hola!%0AServicio del día 12-02%0A *Cliente:* EL REY DEL NEUMATICO SPA */ Cont: * UETU7181936*/ HR Entrega: *08:00* /Dirección: *JOSE JOAQUIN PRIETO 5780; SAN MIGUEL"/>
    <s v="Enviar mensaje"/>
    <s v="369UETU7181936"/>
    <s v="ENT-369"/>
    <s v="ENTREGA"/>
    <d v="2026-02-12T08:00:00"/>
    <s v="https://wa.me/56939438073?text=Hola!%0AServicio del día 12-02%0A *Cliente:* EL REY DEL NEUMATICO SPA */ Cont: * UETU7181936*/ HR Entrega: *08:00* /Dirección: *JOSE JOAQUIN PRIETO 5780; SAN MIGUEL"/>
  </r>
  <r>
    <n v="370"/>
    <n v="7"/>
    <x v="41"/>
    <s v="IMPO"/>
    <x v="234"/>
    <x v="344"/>
    <x v="0"/>
    <n v="13000"/>
    <s v="FRAGUA"/>
    <x v="9"/>
    <x v="3"/>
    <s v="SITRANS SAI"/>
    <x v="24"/>
    <n v="56926181825"/>
    <x v="25"/>
    <m/>
    <x v="61"/>
    <s v="4 DESCARGADORES"/>
    <m/>
    <s v="ENTREGADO"/>
    <m/>
    <x v="55"/>
    <x v="0"/>
    <d v="2026-02-12T00:00:00"/>
    <s v="On time"/>
    <s v="40 "/>
    <s v="Hola!%0AServicio del día 12-02%0A *Cliente:* WURTH CHILE LTDA */ Cont: * hpcu4505948*/ HR Entrega: *08:00* /Dirección: *SAN BERNARDO"/>
    <s v="Enviar mensaje"/>
    <s v="370hpcu4505948"/>
    <s v="ENT-370"/>
    <s v="ENTREGA"/>
    <d v="2026-02-12T08:00:00"/>
    <s v="https://wa.me/56926181825?text=Hola!%0AServicio del día 12-02%0A *Cliente:* WURTH CHILE LTDA */ Cont: * hpcu4505948*/ HR Entrega: *08:00* /Dirección: *SAN BERNARDO"/>
  </r>
  <r>
    <n v="371"/>
    <n v="8"/>
    <x v="31"/>
    <s v="IMPO"/>
    <x v="235"/>
    <x v="345"/>
    <x v="0"/>
    <n v="15000"/>
    <s v="FRAGUA"/>
    <x v="9"/>
    <x v="3"/>
    <s v="SITRANS STGO"/>
    <x v="42"/>
    <n v="56948501048"/>
    <x v="42"/>
    <m/>
    <x v="41"/>
    <m/>
    <m/>
    <s v="ENTREGADO"/>
    <m/>
    <x v="152"/>
    <x v="0"/>
    <d v="2026-02-12T00:00:00"/>
    <s v="On time"/>
    <s v="40 "/>
    <s v="Hola!%0AServicio del día 12-02%0A *Cliente:* TECNIKA S A */ Cont: * TCNU5024382*/ HR Entrega: *08:00* /Dirección: *Los Olivos 1270, Pudahuel"/>
    <s v="Enviar mensaje"/>
    <s v="371TCNU5024382"/>
    <s v="ENT-371"/>
    <s v="ENTREGA"/>
    <d v="2026-02-12T08:00:00"/>
    <s v="https://wa.me/56948501048?text=Hola!%0AServicio del día 12-02%0A *Cliente:* TECNIKA S A */ Cont: * TCNU5024382*/ HR Entrega: *08:00* /Dirección: *Los Olivos 1270, Pudahuel"/>
  </r>
  <r>
    <n v="372"/>
    <n v="9"/>
    <x v="12"/>
    <s v="IMPO"/>
    <x v="236"/>
    <x v="346"/>
    <x v="0"/>
    <n v="10000"/>
    <s v="11/02 - 18:37"/>
    <x v="9"/>
    <x v="3"/>
    <s v="DYC SAI"/>
    <x v="6"/>
    <n v="56975315726"/>
    <x v="6"/>
    <m/>
    <x v="89"/>
    <m/>
    <m/>
    <s v="ENTREGADO"/>
    <m/>
    <x v="55"/>
    <x v="0"/>
    <d v="2026-02-12T00:00:00"/>
    <s v="On time"/>
    <s v="40 "/>
    <s v="Hola!%0AServicio del día 12-02%0A *Cliente:* PTM CHILE LTDA */ Cont: * OOLU9588612*/ HR Entrega: *08:00* /Dirección: *ISSA PICHARA 830, BOD 2B; RENCA"/>
    <s v="Enviar mensaje"/>
    <s v="372OOLU9588612"/>
    <s v="ENT-372"/>
    <s v="ENTREGA"/>
    <d v="2026-02-12T08:00:00"/>
    <s v="https://wa.me/56975315726?text=Hola!%0AServicio del día 12-02%0A *Cliente:* PTM CHILE LTDA */ Cont: * OOLU9588612*/ HR Entrega: *08:00* /Dirección: *ISSA PICHARA 830, BOD 2B; RENCA"/>
  </r>
  <r>
    <n v="373"/>
    <n v="10"/>
    <x v="56"/>
    <s v="IMPO"/>
    <x v="237"/>
    <x v="347"/>
    <x v="0"/>
    <n v="18000"/>
    <s v="11/02 - 13:26"/>
    <x v="9"/>
    <x v="3"/>
    <s v="CONTOPSA SAI"/>
    <x v="13"/>
    <n v="56944277110"/>
    <x v="13"/>
    <m/>
    <x v="4"/>
    <m/>
    <m/>
    <s v="ENTREGADO"/>
    <m/>
    <x v="12"/>
    <x v="0"/>
    <d v="2026-02-12T00:00:00"/>
    <s v="On time"/>
    <s v="40 "/>
    <s v="Hola!%0AServicio del día 12-02%0A *Cliente:* SDN */ Cont: * SUDU5935715*/ HR Entrega: *08:00* /Dirección: *VELASQUEZ"/>
    <s v="Enviar mensaje"/>
    <s v="373SUDU5935715"/>
    <s v="ENT-373"/>
    <s v="ENTREGA"/>
    <d v="2026-02-12T08:00:00"/>
    <s v="https://wa.me/56944277110?text=Hola!%0AServicio del día 12-02%0A *Cliente:* SDN */ Cont: * SUDU5935715*/ HR Entrega: *08:00* /Dirección: *VELASQUEZ"/>
  </r>
  <r>
    <n v="374"/>
    <n v="11"/>
    <x v="56"/>
    <s v="IMPO"/>
    <x v="238"/>
    <x v="348"/>
    <x v="0"/>
    <n v="19000"/>
    <s v="FRAGUA"/>
    <x v="9"/>
    <x v="11"/>
    <s v="MEDLOG SAI"/>
    <x v="3"/>
    <n v="56944540732"/>
    <x v="3"/>
    <m/>
    <x v="4"/>
    <m/>
    <m/>
    <s v="ENTREGADO"/>
    <m/>
    <x v="195"/>
    <x v="0"/>
    <d v="2026-02-12T00:00:00"/>
    <s v="On time"/>
    <s v="40 "/>
    <s v="Hola!%0AServicio del día 12-02%0A *Cliente:* SDN */ Cont: * MSDU5078547*/ HR Entrega: *11:30* /Dirección: *VELASQUEZ"/>
    <s v="Enviar mensaje"/>
    <s v="374MSDU5078547"/>
    <s v="ENT-374"/>
    <s v="ENTREGA"/>
    <d v="2026-02-12T11:30:00"/>
    <s v="https://wa.me/56944540732?text=Hola!%0AServicio del día 12-02%0A *Cliente:* SDN */ Cont: * MSDU5078547*/ HR Entrega: *11:30* /Dirección: *VELASQUEZ"/>
  </r>
  <r>
    <n v="375"/>
    <n v="12"/>
    <x v="19"/>
    <s v="IMPO"/>
    <x v="239"/>
    <x v="349"/>
    <x v="0"/>
    <n v="30000"/>
    <s v="FRAGUA"/>
    <x v="9"/>
    <x v="3"/>
    <s v="CONTOPSA SAI"/>
    <x v="25"/>
    <n v="56966749408"/>
    <x v="26"/>
    <m/>
    <x v="24"/>
    <m/>
    <m/>
    <s v="ENTREGADO"/>
    <m/>
    <x v="111"/>
    <x v="0"/>
    <d v="2026-02-12T00:00:00"/>
    <s v="On time"/>
    <s v="40 "/>
    <s v="Hola!%0AServicio del día 12-02%0A *Cliente:* LAMAIGNERE CHILE S.A. */ Cont: * HAMU5083851*/ HR Entrega: *08:00* /Dirección: *AV. MARTA OSSA RUIZ 601 (CAMINO CASAS VIEJAS); MAIPU "/>
    <s v="Enviar mensaje"/>
    <s v="375HAMU5083851"/>
    <s v="ENT-375"/>
    <s v="ENTREGA"/>
    <d v="2026-02-12T08:00:00"/>
    <s v="https://wa.me/56966749408?text=Hola!%0AServicio del día 12-02%0A *Cliente:* LAMAIGNERE CHILE S.A. */ Cont: * HAMU5083851*/ HR Entrega: *08:00* /Dirección: *AV. MARTA OSSA RUIZ 601 (CAMINO CASAS VIEJAS); MAIPU "/>
  </r>
  <r>
    <n v="376"/>
    <n v="13"/>
    <x v="19"/>
    <s v="IMPO"/>
    <x v="240"/>
    <x v="350"/>
    <x v="0"/>
    <n v="30000"/>
    <s v="FRAGUA"/>
    <x v="9"/>
    <x v="3"/>
    <s v="SAAM VALP"/>
    <x v="26"/>
    <n v="56967398822"/>
    <x v="27"/>
    <m/>
    <x v="24"/>
    <m/>
    <m/>
    <s v="ENTREGADO"/>
    <m/>
    <x v="14"/>
    <x v="0"/>
    <d v="2026-02-12T00:00:00"/>
    <s v="On time"/>
    <s v="40 "/>
    <s v="Hola!%0AServicio del día 12-02%0A *Cliente:* LAMAIGNERE CHILE S.A. */ Cont: * FANU3449389*/ HR Entrega: *08:00* /Dirección: *AV. MARTA OSSA RUIZ 601 (CAMINO CASAS VIEJAS); MAIPU "/>
    <s v="Enviar mensaje"/>
    <s v="376FANU3449389"/>
    <s v="ENT-376"/>
    <s v="ENTREGA"/>
    <d v="2026-02-12T08:00:00"/>
    <s v="https://wa.me/56967398822?text=Hola!%0AServicio del día 12-02%0A *Cliente:* LAMAIGNERE CHILE S.A. */ Cont: * FANU3449389*/ HR Entrega: *08:00* /Dirección: *AV. MARTA OSSA RUIZ 601 (CAMINO CASAS VIEJAS); MAIPU "/>
  </r>
  <r>
    <n v="377"/>
    <n v="14"/>
    <x v="19"/>
    <s v="IMPO"/>
    <x v="240"/>
    <x v="351"/>
    <x v="0"/>
    <n v="30000"/>
    <s v="FRAGUA"/>
    <x v="9"/>
    <x v="6"/>
    <s v="DYC SAI"/>
    <x v="40"/>
    <n v="56967386251"/>
    <x v="40"/>
    <m/>
    <x v="24"/>
    <m/>
    <m/>
    <s v="ENTREGADO"/>
    <m/>
    <x v="47"/>
    <x v="0"/>
    <d v="2026-02-12T00:00:00"/>
    <s v="On time"/>
    <s v="40 "/>
    <s v="Hola!%0AServicio del día 12-02%0A *Cliente:* LAMAIGNERE CHILE S.A. */ Cont: * HAMU1785130*/ HR Entrega: *10:00* /Dirección: *AV. MARTA OSSA RUIZ 601 (CAMINO CASAS VIEJAS); MAIPU "/>
    <s v="Enviar mensaje"/>
    <s v="377HAMU1785130"/>
    <s v="ENT-377"/>
    <s v="ENTREGA"/>
    <d v="2026-02-12T10:00:00"/>
    <s v="https://wa.me/56967386251?text=Hola!%0AServicio del día 12-02%0A *Cliente:* LAMAIGNERE CHILE S.A. */ Cont: * HAMU1785130*/ HR Entrega: *10:00* /Dirección: *AV. MARTA OSSA RUIZ 601 (CAMINO CASAS VIEJAS); MAIPU "/>
  </r>
  <r>
    <n v="378"/>
    <n v="15"/>
    <x v="19"/>
    <s v="IMPO"/>
    <x v="241"/>
    <x v="352"/>
    <x v="0"/>
    <n v="30000"/>
    <s v="FRAGUA"/>
    <x v="9"/>
    <x v="6"/>
    <s v="CIS"/>
    <x v="0"/>
    <n v="56965378427"/>
    <x v="0"/>
    <m/>
    <x v="24"/>
    <m/>
    <m/>
    <s v="ENTREGADO"/>
    <m/>
    <x v="196"/>
    <x v="0"/>
    <d v="2026-02-12T00:00:00"/>
    <s v="On time"/>
    <s v="40 "/>
    <s v="Hola!%0AServicio del día 12-02%0A *Cliente:* LAMAIGNERE CHILE S.A. */ Cont: * CAAU7656659*/ HR Entrega: *10:00* /Dirección: *AV. MARTA OSSA RUIZ 601 (CAMINO CASAS VIEJAS); MAIPU "/>
    <s v="Enviar mensaje"/>
    <s v="378CAAU7656659"/>
    <s v="ENT-378"/>
    <s v="ENTREGA"/>
    <d v="2026-02-12T10:00:00"/>
    <s v="https://wa.me/56965378427?text=Hola!%0AServicio del día 12-02%0A *Cliente:* LAMAIGNERE CHILE S.A. */ Cont: * CAAU7656659*/ HR Entrega: *10:00* /Dirección: *AV. MARTA OSSA RUIZ 601 (CAMINO CASAS VIEJAS); MAIPU "/>
  </r>
  <r>
    <n v="379"/>
    <n v="16"/>
    <x v="5"/>
    <s v="IMPO"/>
    <x v="242"/>
    <x v="353"/>
    <x v="0"/>
    <n v="13000"/>
    <s v="FRAGUA"/>
    <x v="9"/>
    <x v="3"/>
    <s v="MEDLOG SAI"/>
    <x v="39"/>
    <n v="56950103942"/>
    <x v="39"/>
    <m/>
    <x v="31"/>
    <m/>
    <m/>
    <s v="ENTREGADO"/>
    <m/>
    <x v="33"/>
    <x v="0"/>
    <d v="2026-02-12T00:00:00"/>
    <s v="Off time"/>
    <s v="40 "/>
    <s v="Hola!%0AServicio del día 12-02%0A *Cliente:* INVERSIERRA S A */ Cont: * MSDU5611297*/ HR Entrega: *08:00* /Dirección: *QUILICURA"/>
    <s v="Enviar mensaje"/>
    <s v="379MSDU5611297"/>
    <s v="ENT-379"/>
    <s v="ENTREGA"/>
    <d v="2026-02-12T08:00:00"/>
    <s v="https://wa.me/56950103942?text=Hola!%0AServicio del día 12-02%0A *Cliente:* INVERSIERRA S A */ Cont: * MSDU5611297*/ HR Entrega: *08:00* /Dirección: *QUILICURA"/>
  </r>
  <r>
    <n v="380"/>
    <n v="17"/>
    <x v="5"/>
    <s v="IMPO"/>
    <x v="243"/>
    <x v="354"/>
    <x v="0"/>
    <n v="19000"/>
    <s v="FRAGUA"/>
    <x v="9"/>
    <x v="5"/>
    <s v="TERCOP"/>
    <x v="10"/>
    <n v="56993389870"/>
    <x v="10"/>
    <m/>
    <x v="31"/>
    <m/>
    <m/>
    <s v="ENTREGADO"/>
    <m/>
    <x v="197"/>
    <x v="0"/>
    <d v="2026-02-12T00:00:00"/>
    <s v="On time"/>
    <s v="40 "/>
    <s v="Hola!%0AServicio del día 12-02%0A *Cliente:* INVERSIERRA S A */ Cont: * SZLU5072238*/ HR Entrega: *12:00* /Dirección: *QUILICURA"/>
    <s v="Enviar mensaje"/>
    <s v="380SZLU5072238"/>
    <s v="ENT-380"/>
    <s v="ENTREGA"/>
    <d v="2026-02-12T12:00:00"/>
    <s v="https://wa.me/56993389870?text=Hola!%0AServicio del día 12-02%0A *Cliente:* INVERSIERRA S A */ Cont: * SZLU5072238*/ HR Entrega: *12:00* /Dirección: *QUILICURA"/>
  </r>
  <r>
    <n v="381"/>
    <n v="18"/>
    <x v="5"/>
    <s v="IMPO"/>
    <x v="244"/>
    <x v="355"/>
    <x v="0"/>
    <n v="18000"/>
    <s v="FRAGUA"/>
    <x v="9"/>
    <x v="3"/>
    <s v="DYC SAI"/>
    <x v="27"/>
    <n v="56985215946"/>
    <x v="28"/>
    <m/>
    <x v="7"/>
    <m/>
    <m/>
    <s v="ENTREGADO"/>
    <m/>
    <x v="14"/>
    <x v="0"/>
    <d v="2026-02-12T00:00:00"/>
    <s v="On time"/>
    <s v="40 "/>
    <s v="Hola!%0AServicio del día 12-02%0A *Cliente:* INVERSIERRA S A */ Cont: * CSLU6120460*/ HR Entrega: *08:00* /Dirección: *HUECHURABA"/>
    <s v="Enviar mensaje"/>
    <s v="381CSLU6120460"/>
    <s v="ENT-381"/>
    <s v="ENTREGA"/>
    <d v="2026-02-12T08:00:00"/>
    <s v="https://wa.me/56985215946?text=Hola!%0AServicio del día 12-02%0A *Cliente:* INVERSIERRA S A */ Cont: * CSLU6120460*/ HR Entrega: *08:00* /Dirección: *HUECHURABA"/>
  </r>
  <r>
    <n v="382"/>
    <n v="19"/>
    <x v="5"/>
    <s v="IMPO"/>
    <x v="243"/>
    <x v="356"/>
    <x v="0"/>
    <n v="19000"/>
    <s v="FRAGUA"/>
    <x v="9"/>
    <x v="5"/>
    <s v="TERCOP"/>
    <x v="31"/>
    <n v="56967396661"/>
    <x v="8"/>
    <m/>
    <x v="7"/>
    <m/>
    <m/>
    <s v="ENTREGADO"/>
    <m/>
    <x v="149"/>
    <x v="0"/>
    <d v="2026-02-12T00:00:00"/>
    <s v="On time"/>
    <s v="40 "/>
    <s v="Hola!%0AServicio del día 12-02%0A *Cliente:* INVERSIERRA S A */ Cont: * SZLU5077965*/ HR Entrega: *12:00* /Dirección: *HUECHURABA"/>
    <s v="Enviar mensaje"/>
    <s v="382SZLU5077965"/>
    <s v="ENT-382"/>
    <s v="ENTREGA"/>
    <d v="2026-02-12T12:00:00"/>
    <s v="https://wa.me/56967396661?text=Hola!%0AServicio del día 12-02%0A *Cliente:* INVERSIERRA S A */ Cont: * SZLU5077965*/ HR Entrega: *12:00* /Dirección: *HUECHURABA"/>
  </r>
  <r>
    <n v="383"/>
    <n v="20"/>
    <x v="15"/>
    <s v="IMPO"/>
    <x v="245"/>
    <x v="357"/>
    <x v="0"/>
    <n v="11000"/>
    <s v="FRAGUA"/>
    <x v="9"/>
    <x v="3"/>
    <s v="SITRANS STGO"/>
    <x v="4"/>
    <n v="56984880436"/>
    <x v="4"/>
    <m/>
    <x v="19"/>
    <s v="emcrsz6294"/>
    <m/>
    <s v="ENTREGADO"/>
    <m/>
    <x v="55"/>
    <x v="0"/>
    <d v="2026-02-12T00:00:00"/>
    <s v="On time"/>
    <s v="40 "/>
    <s v="Hola!%0AServicio del día 12-02%0A *Cliente:* IMPORTADORA MIDEA CARRIER CHILE LTDA */ Cont: * EGHU8480932*/ HR Entrega: *08:00* /Dirección: *BOD. MIEA AGURTO - PUERTO MADERO 9710, BOD. E13; PUDAHUEL "/>
    <s v="Enviar mensaje"/>
    <s v="383EGHU8480932"/>
    <s v="ENT-383"/>
    <s v="ENTREGA"/>
    <d v="2026-02-12T08:00:00"/>
    <s v="https://wa.me/56984880436?text=Hola!%0AServicio del día 12-02%0A *Cliente:* IMPORTADORA MIDEA CARRIER CHILE LTDA */ Cont: * EGHU8480932*/ HR Entrega: *08:00* /Dirección: *BOD. MIEA AGURTO - PUERTO MADERO 9710, BOD. E13; PUDAHUEL "/>
  </r>
  <r>
    <n v="384"/>
    <n v="21"/>
    <x v="15"/>
    <s v="IMPO"/>
    <x v="150"/>
    <x v="358"/>
    <x v="0"/>
    <n v="10000"/>
    <s v="FRAGUA"/>
    <x v="9"/>
    <x v="7"/>
    <s v="SITRANS STGO"/>
    <x v="16"/>
    <n v="56973887539"/>
    <x v="16"/>
    <m/>
    <x v="19"/>
    <s v="emctgt7024"/>
    <m/>
    <s v="ENTREGADO"/>
    <m/>
    <x v="55"/>
    <x v="0"/>
    <d v="2026-02-12T00:00:00"/>
    <s v="On time"/>
    <s v="40 "/>
    <s v="Hola!%0AServicio del día 12-02%0A *Cliente:* IMPORTADORA MIDEA CARRIER CHILE LTDA */ Cont: * EGSU9920304*/ HR Entrega: *09:00* /Dirección: *BOD. MIEA AGURTO - PUERTO MADERO 9710, BOD. E13; PUDAHUEL "/>
    <s v="Enviar mensaje"/>
    <s v="384EGSU9920304"/>
    <s v="ENT-384"/>
    <s v="ENTREGA"/>
    <d v="2026-02-12T09:00:00"/>
    <s v="https://wa.me/56973887539?text=Hola!%0AServicio del día 12-02%0A *Cliente:* IMPORTADORA MIDEA CARRIER CHILE LTDA */ Cont: * EGSU9920304*/ HR Entrega: *09:00* /Dirección: *BOD. MIEA AGURTO - PUERTO MADERO 9710, BOD. E13; PUDAHUEL "/>
  </r>
  <r>
    <n v="385"/>
    <n v="22"/>
    <x v="15"/>
    <s v="IMPO"/>
    <x v="246"/>
    <x v="359"/>
    <x v="0"/>
    <n v="5000"/>
    <s v="MAIPU"/>
    <x v="9"/>
    <x v="2"/>
    <s v="SITRANS STGO"/>
    <x v="7"/>
    <n v="56950981572"/>
    <x v="14"/>
    <m/>
    <x v="19"/>
    <s v="emctgu0964"/>
    <m/>
    <s v="ENTREGADO"/>
    <m/>
    <x v="12"/>
    <x v="0"/>
    <d v="2026-02-12T00:00:00"/>
    <s v="On time"/>
    <s v="40 "/>
    <s v="Hola!%0AServicio del día 12-02%0A *Cliente:* IMPORTADORA MIDEA CARRIER CHILE LTDA */ Cont: * TGBU4042571*/ HR Entrega: *11:00* /Dirección: *BOD. MIEA AGURTO - PUERTO MADERO 9710, BOD. E13; PUDAHUEL "/>
    <s v="Enviar mensaje"/>
    <s v="385TGBU4042571"/>
    <s v="ENT-385"/>
    <s v="ENTREGA"/>
    <d v="2026-02-12T11:00:00"/>
    <s v="https://wa.me/56950981572?text=Hola!%0AServicio del día 12-02%0A *Cliente:* IMPORTADORA MIDEA CARRIER CHILE LTDA */ Cont: * TGBU4042571*/ HR Entrega: *11:00* /Dirección: *BOD. MIEA AGURTO - PUERTO MADERO 9710, BOD. E13; PUDAHUEL "/>
  </r>
  <r>
    <n v="386"/>
    <n v="23"/>
    <x v="15"/>
    <s v="IMPO"/>
    <x v="150"/>
    <x v="360"/>
    <x v="0"/>
    <n v="10000"/>
    <s v="FRAGUA"/>
    <x v="9"/>
    <x v="2"/>
    <s v="SITRANS STGO"/>
    <x v="11"/>
    <n v="56999048849"/>
    <x v="11"/>
    <m/>
    <x v="19"/>
    <s v="emctgt7004"/>
    <m/>
    <s v="ENTREGADO"/>
    <m/>
    <x v="86"/>
    <x v="0"/>
    <d v="2026-02-12T00:00:00"/>
    <s v="On time"/>
    <s v="40 "/>
    <s v="Hola!%0AServicio del día 12-02%0A *Cliente:* IMPORTADORA MIDEA CARRIER CHILE LTDA */ Cont: * TGBU8653054*/ HR Entrega: *11:00* /Dirección: *BOD. MIEA AGURTO - PUERTO MADERO 9710, BOD. E13; PUDAHUEL "/>
    <s v="Enviar mensaje"/>
    <s v="386TGBU8653054"/>
    <s v="ENT-386"/>
    <s v="ENTREGA"/>
    <d v="2026-02-12T11:00:00"/>
    <s v="https://wa.me/56999048849?text=Hola!%0AServicio del día 12-02%0A *Cliente:* IMPORTADORA MIDEA CARRIER CHILE LTDA */ Cont: * TGBU8653054*/ HR Entrega: *11:00* /Dirección: *BOD. MIEA AGURTO - PUERTO MADERO 9710, BOD. E13; PUDAHUEL "/>
  </r>
  <r>
    <n v="387"/>
    <n v="24"/>
    <x v="15"/>
    <s v="IMPO"/>
    <x v="247"/>
    <x v="361"/>
    <x v="0"/>
    <n v="10000"/>
    <s v="FRAGUA"/>
    <x v="9"/>
    <x v="2"/>
    <s v="SITRANS SAI"/>
    <x v="30"/>
    <n v="56992164782"/>
    <x v="1"/>
    <m/>
    <x v="19"/>
    <s v="cndk87644ca"/>
    <m/>
    <s v="ENTREGADO"/>
    <m/>
    <x v="14"/>
    <x v="0"/>
    <d v="2026-02-12T00:00:00"/>
    <s v="On time"/>
    <s v="40 "/>
    <s v="Hola!%0AServicio del día 12-02%0A *Cliente:* IMPORTADORA MIDEA CARRIER CHILE LTDA */ Cont: * DRYU9462070*/ HR Entrega: *11:00* /Dirección: *BOD. MIEA AGURTO - PUERTO MADERO 9710, BOD. E13; PUDAHUEL "/>
    <s v="Enviar mensaje"/>
    <s v="387DRYU9462070"/>
    <s v="ENT-387"/>
    <s v="ENTREGA"/>
    <d v="2026-02-12T11:00:00"/>
    <s v="https://wa.me/56992164782?text=Hola!%0AServicio del día 12-02%0A *Cliente:* IMPORTADORA MIDEA CARRIER CHILE LTDA */ Cont: * DRYU9462070*/ HR Entrega: *11:00* /Dirección: *BOD. MIEA AGURTO - PUERTO MADERO 9710, BOD. E13; PUDAHUEL "/>
  </r>
  <r>
    <n v="388"/>
    <n v="25"/>
    <x v="57"/>
    <s v="IMPO"/>
    <x v="248"/>
    <x v="362"/>
    <x v="0"/>
    <n v="9000"/>
    <s v="11/02 - 17:01"/>
    <x v="9"/>
    <x v="1"/>
    <s v="CCONTOPSA SAI"/>
    <x v="21"/>
    <n v="56956654384"/>
    <x v="21"/>
    <m/>
    <x v="90"/>
    <m/>
    <m/>
    <s v="ENTREGADO"/>
    <m/>
    <x v="84"/>
    <x v="0"/>
    <d v="2026-02-12T00:00:00"/>
    <s v="On time"/>
    <s v="40 "/>
    <s v="Hola!%0AServicio del día 12-02%0A *Cliente:* COMERCIAL ANDEXPORT LTDA */ Cont: * TCKU6877657*/ HR Entrega: *08:30* /Dirección: *AV. BOULEVARD AEROPUERTO NORTE 9627; ENEA - PUDAHUEL"/>
    <s v="Enviar mensaje"/>
    <s v="388TCKU6877657"/>
    <s v="ENT-388"/>
    <s v="ENTREGA"/>
    <d v="2026-02-12T08:30:00"/>
    <s v="https://wa.me/56956654384?text=Hola!%0AServicio del día 12-02%0A *Cliente:* COMERCIAL ANDEXPORT LTDA */ Cont: * TCKU6877657*/ HR Entrega: *08:30* /Dirección: *AV. BOULEVARD AEROPUERTO NORTE 9627; ENEA - PUDAHUEL"/>
  </r>
  <r>
    <n v="389"/>
    <n v="26"/>
    <x v="14"/>
    <s v="IMPO"/>
    <x v="249"/>
    <x v="363"/>
    <x v="1"/>
    <n v="21000"/>
    <s v="11/02 - 14:32"/>
    <x v="9"/>
    <x v="7"/>
    <s v="CIS"/>
    <x v="19"/>
    <n v="56975045913"/>
    <x v="19"/>
    <m/>
    <x v="18"/>
    <m/>
    <m/>
    <s v="ENTREGADO"/>
    <m/>
    <x v="24"/>
    <x v="0"/>
    <d v="2026-02-12T00:00:00"/>
    <s v="On time"/>
    <s v="20 "/>
    <s v="Hola!%0AServicio del día 12-02%0A *Cliente:* VILLAR HERMANOS S.A. */ Cont: * TEMU1021446*/ HR Entrega: *09:00* /Dirección: *SALAR DE ATACAMA 1330, PUDAHUEL"/>
    <s v="Enviar mensaje"/>
    <s v="389TEMU1021446"/>
    <s v="ENT-389"/>
    <s v="ENTREGA"/>
    <d v="2026-02-12T09:00:00"/>
    <s v="https://wa.me/56975045913?text=Hola!%0AServicio del día 12-02%0A *Cliente:* VILLAR HERMANOS S.A. */ Cont: * TEMU1021446*/ HR Entrega: *09:00* /Dirección: *SALAR DE ATACAMA 1330, PUDAHUEL"/>
  </r>
  <r>
    <n v="390"/>
    <n v="27"/>
    <x v="58"/>
    <s v="IMPO"/>
    <x v="250"/>
    <x v="364"/>
    <x v="0"/>
    <n v="10000"/>
    <s v="11/02 - 10:28"/>
    <x v="9"/>
    <x v="7"/>
    <s v="CIS"/>
    <x v="29"/>
    <n v="56998494086"/>
    <x v="30"/>
    <m/>
    <x v="91"/>
    <s v="4 DESCARGADORES"/>
    <m/>
    <s v="ENTREGADO"/>
    <m/>
    <x v="198"/>
    <x v="0"/>
    <d v="2026-02-12T00:00:00"/>
    <s v="On time"/>
    <s v="40 "/>
    <s v="Hola!%0AServicio del día 12-02%0A *Cliente:* BLASCOOL RETAIL SPA */ Cont: * CAAU4225160*/ HR Entrega: *09:00* /Dirección: *Lo Echevers 550, bodega 40-41. Quilicura"/>
    <s v="Enviar mensaje"/>
    <s v="390CAAU4225160"/>
    <s v="ENT-390"/>
    <s v="ENTREGA"/>
    <d v="2026-02-12T09:00:00"/>
    <s v="https://wa.me/56998494086?text=Hola!%0AServicio del día 12-02%0A *Cliente:* BLASCOOL RETAIL SPA */ Cont: * CAAU4225160*/ HR Entrega: *09:00* /Dirección: *Lo Echevers 550, bodega 40-41. Quilicura"/>
  </r>
  <r>
    <n v="391"/>
    <n v="28"/>
    <x v="58"/>
    <s v="IMPO"/>
    <x v="251"/>
    <x v="365"/>
    <x v="5"/>
    <n v="9000"/>
    <s v="11/02 - 23:00"/>
    <x v="9"/>
    <x v="5"/>
    <s v="DYC SAI"/>
    <x v="17"/>
    <n v="56961282379"/>
    <x v="17"/>
    <m/>
    <x v="91"/>
    <m/>
    <m/>
    <s v="ENTREGADO"/>
    <m/>
    <x v="199"/>
    <x v="0"/>
    <d v="2026-02-12T00:00:00"/>
    <s v="On time"/>
    <s v="IMO"/>
    <s v="Hola!%0AServicio del día 12-02%0A *Cliente:* BLASCOOL RETAIL SPA */ Cont: * BSIU3299232*/ HR Entrega: *12:00* /Dirección: *Lo Echevers 550, bodega 40-41. Quilicura"/>
    <s v="Enviar mensaje"/>
    <s v="391BSIU3299232"/>
    <s v="ENT-391"/>
    <s v="ENTREGA"/>
    <d v="2026-02-12T12:00:00"/>
    <s v="https://wa.me/56961282379?text=Hola!%0AServicio del día 12-02%0A *Cliente:* BLASCOOL RETAIL SPA */ Cont: * BSIU3299232*/ HR Entrega: *12:00* /Dirección: *Lo Echevers 550, bodega 40-41. Quilicura"/>
  </r>
  <r>
    <n v="392"/>
    <n v="29"/>
    <x v="8"/>
    <s v="IMPO"/>
    <x v="252"/>
    <x v="366"/>
    <x v="0"/>
    <n v="25000"/>
    <s v="11/02 - 8:42"/>
    <x v="9"/>
    <x v="11"/>
    <s v="AGUNSA SAI"/>
    <x v="33"/>
    <n v="56953801607"/>
    <x v="33"/>
    <m/>
    <x v="23"/>
    <m/>
    <m/>
    <s v="ENTREGADO"/>
    <m/>
    <x v="149"/>
    <x v="0"/>
    <d v="2026-02-12T00:00:00"/>
    <s v="On time"/>
    <s v="40 "/>
    <s v="Hola!%0AServicio del día 12-02%0A *Cliente:* ALCA SPA */ Cont: * TLLU1057584*/ HR Entrega: *11:30* /Dirección: *Camino Del Cerro 4868 Huechuraba"/>
    <s v="Enviar mensaje"/>
    <s v="392TLLU1057584"/>
    <s v="ENT-392"/>
    <s v="ENTREGA"/>
    <d v="2026-02-12T11:30:00"/>
    <s v="https://wa.me/56953801607?text=Hola!%0AServicio del día 12-02%0A *Cliente:* ALCA SPA */ Cont: * TLLU1057584*/ HR Entrega: *11:30* /Dirección: *Camino Del Cerro 4868 Huechuraba"/>
  </r>
  <r>
    <n v="393"/>
    <n v="30"/>
    <x v="8"/>
    <s v="IMPO"/>
    <x v="253"/>
    <x v="367"/>
    <x v="3"/>
    <n v="20000"/>
    <d v="1899-12-30T09:00:00"/>
    <x v="9"/>
    <x v="14"/>
    <s v="DYC SAI"/>
    <x v="28"/>
    <n v="56968463649"/>
    <x v="29"/>
    <m/>
    <x v="23"/>
    <m/>
    <m/>
    <s v="ENTREGADO"/>
    <m/>
    <x v="30"/>
    <x v="0"/>
    <d v="2026-02-12T00:00:00"/>
    <s v="On time"/>
    <s v="40 "/>
    <s v="Hola!%0AServicio del día 12-02%0A *Cliente:* ALCA SPA */ Cont: * CAAU4064907*/ HR Entrega: *DIRECTO* /Dirección: *Camino del Cerro 4868 Huechuraba"/>
    <s v="Enviar mensaje"/>
    <s v="393CAAU4064907"/>
    <s v="ENT-393"/>
    <s v="ENTREGA"/>
    <e v="#VALUE!"/>
    <s v="https://wa.me/56968463649?text=Hola!%0AServicio del día 12-02%0A *Cliente:* ALCA SPA */ Cont: * CAAU4064907*/ HR Entrega: *DIRECTO* /Dirección: *Camino del Cerro 4868 Huechuraba"/>
  </r>
  <r>
    <n v="394"/>
    <n v="31"/>
    <x v="29"/>
    <s v="IMPO"/>
    <x v="254"/>
    <x v="368"/>
    <x v="3"/>
    <n v="26000"/>
    <d v="1899-12-30T09:00:00"/>
    <x v="9"/>
    <x v="14"/>
    <s v="-"/>
    <x v="34"/>
    <n v="56940144795"/>
    <x v="34"/>
    <m/>
    <x v="49"/>
    <s v="GD CLIENTE"/>
    <m/>
    <s v="ENTREGADO"/>
    <m/>
    <x v="169"/>
    <x v="0"/>
    <d v="2026-02-12T00:00:00"/>
    <s v="On time"/>
    <s v="40 "/>
    <s v="Hola!%0AServicio del día 12-02%0A *Cliente:* COMERCIAL SEA GARDEN SPA */ Cont: * OOLU6507957*/ HR Entrega: *DIRECTO* /Dirección: *Pedro Jorquera 575, Pudahuel"/>
    <s v="Enviar mensaje"/>
    <s v="394OOLU6507957"/>
    <s v="ENT-394"/>
    <s v="ENTREGA"/>
    <e v="#VALUE!"/>
    <s v="https://wa.me/56940144795?text=Hola!%0AServicio del día 12-02%0A *Cliente:* COMERCIAL SEA GARDEN SPA */ Cont: * OOLU6507957*/ HR Entrega: *DIRECTO* /Dirección: *Pedro Jorquera 575, Pudahuel"/>
  </r>
  <r>
    <n v="395"/>
    <n v="32"/>
    <x v="29"/>
    <s v="IMPO"/>
    <x v="255"/>
    <x v="369"/>
    <x v="3"/>
    <n v="24000"/>
    <d v="1899-12-30T09:00:00"/>
    <x v="9"/>
    <x v="14"/>
    <s v="-"/>
    <x v="35"/>
    <n v="56935532735"/>
    <x v="35"/>
    <m/>
    <x v="49"/>
    <s v="GD CLIENTE"/>
    <m/>
    <s v="ENTREGADO"/>
    <m/>
    <x v="169"/>
    <x v="0"/>
    <d v="2026-02-12T00:00:00"/>
    <s v="On time"/>
    <s v="40 "/>
    <s v="Hola!%0AServicio del día 12-02%0A *Cliente:* COMERCIAL SEA GARDEN SPA */ Cont: * OERU4236415*/ HR Entrega: *DIRECTO* /Dirección: *Pedro Jorquera 575, Pudahuel"/>
    <s v="Enviar mensaje"/>
    <s v="395OERU4236415"/>
    <s v="ENT-395"/>
    <s v="ENTREGA"/>
    <e v="#VALUE!"/>
    <s v="https://wa.me/56935532735?text=Hola!%0AServicio del día 12-02%0A *Cliente:* COMERCIAL SEA GARDEN SPA */ Cont: * OERU4236415*/ HR Entrega: *DIRECTO* /Dirección: *Pedro Jorquera 575, Pudahuel"/>
  </r>
  <r>
    <n v="396"/>
    <n v="33"/>
    <x v="45"/>
    <m/>
    <x v="144"/>
    <x v="139"/>
    <x v="0"/>
    <s v="-"/>
    <s v="-"/>
    <x v="9"/>
    <x v="0"/>
    <s v="-"/>
    <x v="49"/>
    <n v="56973887322"/>
    <x v="57"/>
    <m/>
    <x v="68"/>
    <m/>
    <m/>
    <s v="ENTREGADO"/>
    <m/>
    <x v="9"/>
    <x v="0"/>
    <d v="2026-02-12T00:00:00"/>
    <s v="Sin llegada"/>
    <s v="40 "/>
    <s v="Hola!%0AServicio del día 12-02%0A *Cliente:* RITRAMA S.A. */ Cont: * RAMPLA*/ HR Entrega: *07:00* /Dirección: *AV. TUPUNGATO 3420, PLACILLA"/>
    <s v="Enviar mensaje"/>
    <s v="396RAMPLA"/>
    <s v="ENT-396"/>
    <s v="ENTREGA"/>
    <d v="2026-02-12T07:00:00"/>
    <s v="https://wa.me/56973887322?text=Hola!%0AServicio del día 12-02%0A *Cliente:* RITRAMA S.A. */ Cont: * RAMPLA*/ HR Entrega: *07:00* /Dirección: *AV. TUPUNGATO 3420, PLACILLA"/>
  </r>
  <r>
    <n v="397"/>
    <n v="34"/>
    <x v="45"/>
    <m/>
    <x v="144"/>
    <x v="139"/>
    <x v="0"/>
    <s v="-"/>
    <s v="-"/>
    <x v="9"/>
    <x v="0"/>
    <s v="-"/>
    <x v="50"/>
    <n v="56964069749"/>
    <x v="56"/>
    <m/>
    <x v="68"/>
    <m/>
    <m/>
    <s v="ENTREGADO"/>
    <m/>
    <x v="9"/>
    <x v="0"/>
    <d v="2026-02-12T00:00:00"/>
    <s v="Sin llegada"/>
    <s v="40 "/>
    <s v="Hola!%0AServicio del día 12-02%0A *Cliente:* RITRAMA S.A. */ Cont: * RAMPLA*/ HR Entrega: *07:00* /Dirección: *AV. TUPUNGATO 3420, PLACILLA"/>
    <s v="Enviar mensaje"/>
    <s v="397RAMPLA"/>
    <s v="ENT-397"/>
    <s v="ENTREGA"/>
    <d v="2026-02-12T07:00:00"/>
    <s v="https://wa.me/56964069749?text=Hola!%0AServicio del día 12-02%0A *Cliente:* RITRAMA S.A. */ Cont: * RAMPLA*/ HR Entrega: *07:00* /Dirección: *AV. TUPUNGATO 3420, PLACILLA"/>
  </r>
  <r>
    <n v="398"/>
    <n v="35"/>
    <x v="46"/>
    <s v="EXPO"/>
    <x v="256"/>
    <x v="370"/>
    <x v="1"/>
    <s v="-"/>
    <s v="-"/>
    <x v="9"/>
    <x v="3"/>
    <s v="RETIRO VACIO:    CIS"/>
    <x v="14"/>
    <n v="56967256951"/>
    <x v="15"/>
    <m/>
    <x v="69"/>
    <s v="STACKING: del 13/02 al  16/02 a las 15:00hrs."/>
    <m/>
    <s v="CONSOLIDANDO"/>
    <m/>
    <x v="161"/>
    <x v="0"/>
    <d v="2026-02-12T00:00:00"/>
    <s v="On time"/>
    <s v="20 "/>
    <s v="Hola!%0AServicio del día 12-02%0A *Cliente:* ARESTI CHILE WINE S.A. */ Cont: * */ HR Entrega: *08:00* /Dirección: *CONSOLIDADO: BELLAVISTA S/N, RIO CLARO; BOD. HACIENDA ARESTI / EMBARQUE: SAI"/>
    <s v="Enviar mensaje"/>
    <s v="398"/>
    <s v="ENT-398"/>
    <s v="ENTREGA"/>
    <d v="2026-02-12T08:00:00"/>
    <s v="https://wa.me/56967256951?text=Hola!%0AServicio del día 12-02%0A *Cliente:* ARESTI CHILE WINE S.A. */ Cont: * */ HR Entrega: *08:00* /Dirección: *CONSOLIDADO: BELLAVISTA S/N, RIO CLARO; BOD. HACIENDA ARESTI / EMBARQUE: SAI"/>
  </r>
  <r>
    <n v="399"/>
    <n v="1"/>
    <x v="59"/>
    <s v="IMPO"/>
    <x v="257"/>
    <x v="371"/>
    <x v="1"/>
    <n v="27000"/>
    <s v="FRAGUA"/>
    <x v="10"/>
    <x v="3"/>
    <s v="CIS"/>
    <x v="14"/>
    <n v="56967256951"/>
    <x v="15"/>
    <m/>
    <x v="92"/>
    <s v="RAMPLA CORTA"/>
    <m/>
    <s v="ENTREGADO"/>
    <m/>
    <x v="166"/>
    <x v="0"/>
    <d v="2026-02-13T00:00:00"/>
    <s v="On time"/>
    <s v="20 "/>
    <s v="Hola!%0AServicio del día 13-02%0A *Cliente:* MC GARCIA */ Cont: * TEMU1037838*/ HR Entrega: *08:00* /Dirección: *AV. DOCTOR AMADOR NEGHME 03639, LA PINTANA, BODEGA #41"/>
    <s v="Enviar mensaje"/>
    <s v="399TEMU1037838"/>
    <s v="ENT-399"/>
    <s v="ENTREGA"/>
    <d v="2026-02-13T08:00:00"/>
    <s v="https://wa.me/56967256951?text=Hola!%0AServicio del día 13-02%0A *Cliente:* MC GARCIA */ Cont: * TEMU1037838*/ HR Entrega: *08:00* /Dirección: *AV. DOCTOR AMADOR NEGHME 03639, LA PINTANA, BODEGA #41"/>
  </r>
  <r>
    <n v="400"/>
    <n v="2"/>
    <x v="2"/>
    <s v="IMPO"/>
    <x v="107"/>
    <x v="372"/>
    <x v="0"/>
    <n v="18000"/>
    <s v="FRAGUA"/>
    <x v="10"/>
    <x v="3"/>
    <s v="SITRANS SAI"/>
    <x v="43"/>
    <n v="56964850744"/>
    <x v="43"/>
    <m/>
    <x v="4"/>
    <m/>
    <m/>
    <s v="ENTREGADO"/>
    <m/>
    <x v="47"/>
    <x v="0"/>
    <d v="2026-02-13T00:00:00"/>
    <s v="On time"/>
    <s v="40 "/>
    <s v="Hola!%0AServicio del día 13-02%0A *Cliente:* SUPERMERCADO DEL NEUMATICO LTDA */ Cont: * WHSU6119586*/ HR Entrega: *08:00* /Dirección: *VELASQUEZ"/>
    <s v="Enviar mensaje"/>
    <s v="400WHSU6119586"/>
    <s v="ENT-400"/>
    <s v="ENTREGA"/>
    <d v="2026-02-13T08:00:00"/>
    <s v="https://wa.me/56964850744?text=Hola!%0AServicio del día 13-02%0A *Cliente:* SUPERMERCADO DEL NEUMATICO LTDA */ Cont: * WHSU6119586*/ HR Entrega: *08:00* /Dirección: *VELASQUEZ"/>
  </r>
  <r>
    <n v="401"/>
    <n v="3"/>
    <x v="19"/>
    <s v="IMPO"/>
    <x v="258"/>
    <x v="373"/>
    <x v="0"/>
    <n v="26000"/>
    <s v="MAIPU"/>
    <x v="10"/>
    <x v="3"/>
    <s v="CIS"/>
    <x v="12"/>
    <n v="56967384794"/>
    <x v="12"/>
    <m/>
    <x v="24"/>
    <m/>
    <m/>
    <s v="ENTREGADO"/>
    <m/>
    <x v="200"/>
    <x v="0"/>
    <d v="2026-02-13T00:00:00"/>
    <s v="On time"/>
    <s v="40 "/>
    <s v="Hola!%0AServicio del día 13-02%0A *Cliente:* LAMAIGNERE CHILE S.A. */ Cont: * TCNU2041827*/ HR Entrega: *08:00* /Dirección: *AV. MARTA OSSA RUIZ 601 (CAMINO CASAS VIEJAS); MAIPU "/>
    <s v="Enviar mensaje"/>
    <s v="401TCNU2041827"/>
    <s v="ENT-401"/>
    <s v="ENTREGA"/>
    <d v="2026-02-13T08:00:00"/>
    <s v="https://wa.me/56967384794?text=Hola!%0AServicio del día 13-02%0A *Cliente:* LAMAIGNERE CHILE S.A. */ Cont: * TCNU2041827*/ HR Entrega: *08:00* /Dirección: *AV. MARTA OSSA RUIZ 601 (CAMINO CASAS VIEJAS); MAIPU "/>
  </r>
  <r>
    <n v="402"/>
    <n v="4"/>
    <x v="19"/>
    <s v="IMPO"/>
    <x v="258"/>
    <x v="374"/>
    <x v="0"/>
    <n v="26000"/>
    <s v="MAIPU"/>
    <x v="10"/>
    <x v="3"/>
    <s v="CIS"/>
    <x v="52"/>
    <n v="56967386018"/>
    <x v="37"/>
    <m/>
    <x v="24"/>
    <m/>
    <m/>
    <s v="ENTREGADO"/>
    <m/>
    <x v="12"/>
    <x v="0"/>
    <d v="2026-02-13T00:00:00"/>
    <s v="On time"/>
    <s v="40 "/>
    <s v="Hola!%0AServicio del día 13-02%0A *Cliente:* LAMAIGNERE CHILE S.A. */ Cont: * CMAU5570464*/ HR Entrega: *08:00* /Dirección: *AV. MARTA OSSA RUIZ 601 (CAMINO CASAS VIEJAS); MAIPU "/>
    <s v="Enviar mensaje"/>
    <s v="402CMAU5570464"/>
    <s v="ENT-402"/>
    <s v="ENTREGA"/>
    <d v="2026-02-13T08:00:00"/>
    <s v="https://wa.me/56967386018?text=Hola!%0AServicio del día 13-02%0A *Cliente:* LAMAIGNERE CHILE S.A. */ Cont: * CMAU5570464*/ HR Entrega: *08:00* /Dirección: *AV. MARTA OSSA RUIZ 601 (CAMINO CASAS VIEJAS); MAIPU "/>
  </r>
  <r>
    <n v="403"/>
    <n v="5"/>
    <x v="5"/>
    <s v="IMPO"/>
    <x v="243"/>
    <x v="375"/>
    <x v="0"/>
    <n v="19000"/>
    <s v="FRAGUA"/>
    <x v="10"/>
    <x v="3"/>
    <s v="TERCOP"/>
    <x v="20"/>
    <n v="56987557136"/>
    <x v="20"/>
    <m/>
    <x v="31"/>
    <m/>
    <m/>
    <s v="ENTREGADO"/>
    <m/>
    <x v="4"/>
    <x v="0"/>
    <d v="2026-02-13T00:00:00"/>
    <s v="On time"/>
    <s v="40 "/>
    <s v="Hola!%0AServicio del día 13-02%0A *Cliente:* INVERSIERRA S A */ Cont: * SZLU5078766*/ HR Entrega: *08:00* /Dirección: *QUILICURA"/>
    <s v="Enviar mensaje"/>
    <s v="403SZLU5078766"/>
    <s v="ENT-403"/>
    <s v="ENTREGA"/>
    <d v="2026-02-13T08:00:00"/>
    <s v="https://wa.me/56987557136?text=Hola!%0AServicio del día 13-02%0A *Cliente:* INVERSIERRA S A */ Cont: * SZLU5078766*/ HR Entrega: *08:00* /Dirección: *QUILICURA"/>
  </r>
  <r>
    <n v="404"/>
    <n v="6"/>
    <x v="5"/>
    <s v="IMPO"/>
    <x v="243"/>
    <x v="376"/>
    <x v="0"/>
    <n v="19000"/>
    <s v="FRAGUA"/>
    <x v="10"/>
    <x v="5"/>
    <s v="TERCOP"/>
    <x v="11"/>
    <n v="56999048849"/>
    <x v="11"/>
    <m/>
    <x v="31"/>
    <m/>
    <m/>
    <s v="ENTREGADO"/>
    <m/>
    <x v="72"/>
    <x v="0"/>
    <d v="2026-02-13T00:00:00"/>
    <s v="On time"/>
    <s v="40 "/>
    <s v="Hola!%0AServicio del día 13-02%0A *Cliente:* INVERSIERRA S A */ Cont: * SZLU5071761*/ HR Entrega: *12:00* /Dirección: *QUILICURA"/>
    <s v="Enviar mensaje"/>
    <s v="404SZLU5071761"/>
    <s v="ENT-404"/>
    <s v="ENTREGA"/>
    <d v="2026-02-13T12:00:00"/>
    <s v="https://wa.me/56999048849?text=Hola!%0AServicio del día 13-02%0A *Cliente:* INVERSIERRA S A */ Cont: * SZLU5071761*/ HR Entrega: *12:00* /Dirección: *QUILICURA"/>
  </r>
  <r>
    <n v="405"/>
    <n v="7"/>
    <x v="18"/>
    <s v="IMPO"/>
    <x v="157"/>
    <x v="377"/>
    <x v="1"/>
    <n v="30000"/>
    <s v="FRAGUA"/>
    <x v="10"/>
    <x v="3"/>
    <s v="CIS"/>
    <x v="45"/>
    <n v="56989844861"/>
    <x v="45"/>
    <m/>
    <x v="70"/>
    <m/>
    <m/>
    <s v="ENTREGADO"/>
    <m/>
    <x v="51"/>
    <x v="0"/>
    <d v="2026-02-13T00:00:00"/>
    <s v="On time"/>
    <s v="20 "/>
    <s v="Hola!%0AServicio del día 13-02%0A *Cliente:* SOCIEDAD COMERCIAL MARBEN PETS LTDA */ Cont: * APZU3564580*/ HR Entrega: *08:00* /Dirección: *FRAGUA - CARPAS BLANCAS"/>
    <s v="Enviar mensaje"/>
    <s v="405APZU3564580"/>
    <s v="ENT-405"/>
    <s v="ENTREGA"/>
    <d v="2026-02-13T08:00:00"/>
    <s v="https://wa.me/56989844861?text=Hola!%0AServicio del día 13-02%0A *Cliente:* SOCIEDAD COMERCIAL MARBEN PETS LTDA */ Cont: * APZU3564580*/ HR Entrega: *08:00* /Dirección: *FRAGUA - CARPAS BLANCAS"/>
  </r>
  <r>
    <n v="406"/>
    <n v="8"/>
    <x v="18"/>
    <s v="IMPO"/>
    <x v="157"/>
    <x v="378"/>
    <x v="1"/>
    <n v="30000"/>
    <s v="FRAGUA"/>
    <x v="10"/>
    <x v="3"/>
    <s v="CIS"/>
    <x v="18"/>
    <n v="56967394153"/>
    <x v="22"/>
    <m/>
    <x v="70"/>
    <m/>
    <m/>
    <s v="ENTREGADO"/>
    <m/>
    <x v="14"/>
    <x v="0"/>
    <d v="2026-02-13T00:00:00"/>
    <s v="On time"/>
    <s v="20 "/>
    <s v="Hola!%0AServicio del día 13-02%0A *Cliente:* SOCIEDAD COMERCIAL MARBEN PETS LTDA */ Cont: * CMAU0790785*/ HR Entrega: *08:00* /Dirección: *FRAGUA - CARPAS BLANCAS"/>
    <s v="Enviar mensaje"/>
    <s v="406CMAU0790785"/>
    <s v="ENT-406"/>
    <s v="ENTREGA"/>
    <d v="2026-02-13T08:00:00"/>
    <s v="https://wa.me/56967394153?text=Hola!%0AServicio del día 13-02%0A *Cliente:* SOCIEDAD COMERCIAL MARBEN PETS LTDA */ Cont: * CMAU0790785*/ HR Entrega: *08:00* /Dirección: *FRAGUA - CARPAS BLANCAS"/>
  </r>
  <r>
    <n v="407"/>
    <n v="9"/>
    <x v="18"/>
    <s v="IMPO"/>
    <x v="148"/>
    <x v="379"/>
    <x v="1"/>
    <n v="30000"/>
    <s v="FRAGUA"/>
    <x v="10"/>
    <x v="6"/>
    <s v="CIS"/>
    <x v="39"/>
    <n v="56950103942"/>
    <x v="39"/>
    <m/>
    <x v="93"/>
    <m/>
    <m/>
    <s v="ENTREGADO"/>
    <m/>
    <x v="201"/>
    <x v="0"/>
    <d v="2026-02-13T00:00:00"/>
    <s v="On time"/>
    <s v="20 "/>
    <s v="Hola!%0AServicio del día 13-02%0A *Cliente:* SOCIEDAD COMERCIAL MARBEN PETS LTDA */ Cont: * CMAU1108062*/ HR Entrega: *10:00* /Dirección: *AV LO ESPEJO 01565 BODEGA 0231 COMUNA LO ESPEJO"/>
    <s v="Enviar mensaje"/>
    <s v="407CMAU1108062"/>
    <s v="ENT-407"/>
    <s v="ENTREGA"/>
    <d v="2026-02-13T10:00:00"/>
    <s v="https://wa.me/56950103942?text=Hola!%0AServicio del día 13-02%0A *Cliente:* SOCIEDAD COMERCIAL MARBEN PETS LTDA */ Cont: * CMAU1108062*/ HR Entrega: *10:00* /Dirección: *AV LO ESPEJO 01565 BODEGA 0231 COMUNA LO ESPEJO"/>
  </r>
  <r>
    <n v="408"/>
    <n v="10"/>
    <x v="15"/>
    <s v="IMPO"/>
    <x v="259"/>
    <x v="380"/>
    <x v="0"/>
    <n v="16000"/>
    <s v="FRAGUA"/>
    <x v="10"/>
    <x v="3"/>
    <s v="SITRANS STGO"/>
    <x v="0"/>
    <n v="56965378427"/>
    <x v="0"/>
    <m/>
    <x v="19"/>
    <s v="emcrta5204"/>
    <m/>
    <s v="ENTREGADO"/>
    <m/>
    <x v="115"/>
    <x v="0"/>
    <d v="2026-02-13T00:00:00"/>
    <s v="On time"/>
    <s v="40 "/>
    <s v="Hola!%0AServicio del día 13-02%0A *Cliente:* IMPORTADORA MIDEA CARRIER CHILE LTDA */ Cont: * EGSU9702196*/ HR Entrega: *08:00* /Dirección: *BOD. MIEA AGURTO - PUERTO MADERO 9710, BOD. E13; PUDAHUEL "/>
    <s v="Enviar mensaje"/>
    <s v="408EGSU9702196"/>
    <s v="ENT-408"/>
    <s v="ENTREGA"/>
    <d v="2026-02-13T08:00:00"/>
    <s v="https://wa.me/56965378427?text=Hola!%0AServicio del día 13-02%0A *Cliente:* IMPORTADORA MIDEA CARRIER CHILE LTDA */ Cont: * EGSU9702196*/ HR Entrega: *08:00* /Dirección: *BOD. MIEA AGURTO - PUERTO MADERO 9710, BOD. E13; PUDAHUEL "/>
  </r>
  <r>
    <n v="409"/>
    <n v="11"/>
    <x v="15"/>
    <s v="IMPO"/>
    <x v="260"/>
    <x v="381"/>
    <x v="0"/>
    <n v="12000"/>
    <s v="FRAGUA"/>
    <x v="10"/>
    <x v="6"/>
    <s v="SITRANS STGO"/>
    <x v="7"/>
    <n v="56950981572"/>
    <x v="14"/>
    <m/>
    <x v="19"/>
    <s v="emcrsv7284"/>
    <m/>
    <s v="ENTREGADO"/>
    <m/>
    <x v="47"/>
    <x v="0"/>
    <d v="2026-02-13T00:00:00"/>
    <s v="On time"/>
    <s v="40 "/>
    <s v="Hola!%0AServicio del día 13-02%0A *Cliente:* IMPORTADORA MIDEA CARRIER CHILE LTDA */ Cont: * EITU1697001*/ HR Entrega: *10:00* /Dirección: *BOD. MIEA AGURTO - PUERTO MADERO 9710, BOD. E13; PUDAHUEL "/>
    <s v="Enviar mensaje"/>
    <s v="409EITU1697001"/>
    <s v="ENT-409"/>
    <s v="ENTREGA"/>
    <d v="2026-02-13T10:00:00"/>
    <s v="https://wa.me/56950981572?text=Hola!%0AServicio del día 13-02%0A *Cliente:* IMPORTADORA MIDEA CARRIER CHILE LTDA */ Cont: * EITU1697001*/ HR Entrega: *10:00* /Dirección: *BOD. MIEA AGURTO - PUERTO MADERO 9710, BOD. E13; PUDAHUEL "/>
  </r>
  <r>
    <n v="410"/>
    <n v="12"/>
    <x v="15"/>
    <s v="IMPO"/>
    <x v="247"/>
    <x v="382"/>
    <x v="0"/>
    <n v="10000"/>
    <s v="FRAGUA"/>
    <x v="10"/>
    <x v="2"/>
    <s v="SITRANS SAI"/>
    <x v="51"/>
    <n v="56939438073"/>
    <x v="7"/>
    <m/>
    <x v="19"/>
    <s v="cndk87643ca"/>
    <m/>
    <s v="ENTREGADO"/>
    <m/>
    <x v="115"/>
    <x v="0"/>
    <d v="2026-02-13T00:00:00"/>
    <s v="On time"/>
    <s v="40 "/>
    <s v="Hola!%0AServicio del día 13-02%0A *Cliente:* IMPORTADORA MIDEA CARRIER CHILE LTDA */ Cont: * TRHU6334703*/ HR Entrega: *11:00* /Dirección: *BOD. MIEA AGURTO - PUERTO MADERO 9710, BOD. E13; PUDAHUEL "/>
    <s v="Enviar mensaje"/>
    <s v="410TRHU6334703"/>
    <s v="ENT-410"/>
    <s v="ENTREGA"/>
    <d v="2026-02-13T11:00:00"/>
    <s v="https://wa.me/56939438073?text=Hola!%0AServicio del día 13-02%0A *Cliente:* IMPORTADORA MIDEA CARRIER CHILE LTDA */ Cont: * TRHU6334703*/ HR Entrega: *11:00* /Dirección: *BOD. MIEA AGURTO - PUERTO MADERO 9710, BOD. E13; PUDAHUEL "/>
  </r>
  <r>
    <n v="411"/>
    <n v="13"/>
    <x v="11"/>
    <s v="IMPO"/>
    <x v="261"/>
    <x v="383"/>
    <x v="0"/>
    <n v="18000"/>
    <s v="12/02 - 18:58"/>
    <x v="10"/>
    <x v="1"/>
    <s v="DYC STGO"/>
    <x v="4"/>
    <n v="56984880436"/>
    <x v="4"/>
    <m/>
    <x v="73"/>
    <m/>
    <m/>
    <s v="ENTREGADO"/>
    <m/>
    <x v="4"/>
    <x v="0"/>
    <d v="2026-02-13T00:00:00"/>
    <s v="On time"/>
    <s v="40 "/>
    <s v="Hola!%0AServicio del día 13-02%0A *Cliente:* COMERCIAL PICHARA SPA */ Cont: * TCLU6561049*/ HR Entrega: *08:30* /Dirección: *Crucero Peralillo, Parcela 37, Lote 1, Lampa. (Bodegas de TW)"/>
    <s v="Enviar mensaje"/>
    <s v="411TCLU6561049"/>
    <s v="ENT-411"/>
    <s v="ENTREGA"/>
    <d v="2026-02-13T08:30:00"/>
    <s v="https://wa.me/56984880436?text=Hola!%0AServicio del día 13-02%0A *Cliente:* COMERCIAL PICHARA SPA */ Cont: * TCLU6561049*/ HR Entrega: *08:30* /Dirección: *Crucero Peralillo, Parcela 37, Lote 1, Lampa. (Bodegas de TW)"/>
  </r>
  <r>
    <n v="412"/>
    <n v="14"/>
    <x v="0"/>
    <s v="IMPO"/>
    <x v="262"/>
    <x v="384"/>
    <x v="3"/>
    <n v="26000"/>
    <s v="FRAGUA"/>
    <x v="10"/>
    <x v="1"/>
    <s v="CONTOPSA SAI"/>
    <x v="23"/>
    <n v="56931745801"/>
    <x v="24"/>
    <m/>
    <x v="29"/>
    <m/>
    <m/>
    <s v="ENTREGADO"/>
    <m/>
    <x v="202"/>
    <x v="0"/>
    <d v="2026-02-13T00:00:00"/>
    <s v="On time"/>
    <s v="40 "/>
    <s v="Hola!%0AServicio del día 13-02%0A *Cliente:* RENDIC S.A. */ Cont: * SZLU9422416*/ HR Entrega: *08:30* /Dirección: *AVDA EL VENSTIQUERO 1260,RENCA"/>
    <s v="Enviar mensaje"/>
    <s v="412SZLU9422416"/>
    <s v="ENT-412"/>
    <s v="ENTREGA"/>
    <d v="2026-02-13T08:30:00"/>
    <s v="https://wa.me/56931745801?text=Hola!%0AServicio del día 13-02%0A *Cliente:* RENDIC S.A. */ Cont: * SZLU9422416*/ HR Entrega: *08:30* /Dirección: *AVDA EL VENSTIQUERO 1260,RENCA"/>
  </r>
  <r>
    <n v="413"/>
    <n v="15"/>
    <x v="0"/>
    <s v="IMPO"/>
    <x v="263"/>
    <x v="385"/>
    <x v="1"/>
    <n v="21000"/>
    <s v="FRAGUA"/>
    <x v="10"/>
    <x v="7"/>
    <s v="CIS"/>
    <x v="44"/>
    <n v="56976511010"/>
    <x v="44"/>
    <m/>
    <x v="2"/>
    <s v="RAMPLA CORTA"/>
    <m/>
    <s v="ENTREGADO"/>
    <m/>
    <x v="61"/>
    <x v="0"/>
    <d v="2026-02-13T00:00:00"/>
    <s v="On time"/>
    <s v="20 "/>
    <s v="Hola!%0AServicio del día 13-02%0A *Cliente:* RENDIC S.A. */ Cont: * CMAU2205318*/ HR Entrega: *09:00* /Dirección: *Avenida Miraflores 9700-Bodega 4C, PUDAHUEL"/>
    <s v="Enviar mensaje"/>
    <s v="413CMAU2205318"/>
    <s v="ENT-413"/>
    <s v="ENTREGA"/>
    <d v="2026-02-13T09:00:00"/>
    <s v="https://wa.me/56976511010?text=Hola!%0AServicio del día 13-02%0A *Cliente:* RENDIC S.A. */ Cont: * CMAU2205318*/ HR Entrega: *09:00* /Dirección: *Avenida Miraflores 9700-Bodega 4C, PUDAHUEL"/>
  </r>
  <r>
    <n v="414"/>
    <n v="16"/>
    <x v="41"/>
    <s v="IMPO"/>
    <x v="264"/>
    <x v="386"/>
    <x v="1"/>
    <n v="6000"/>
    <s v="FRAGUA"/>
    <x v="10"/>
    <x v="1"/>
    <s v="SITRANS SAI"/>
    <x v="27"/>
    <n v="56985215946"/>
    <x v="28"/>
    <m/>
    <x v="61"/>
    <s v="4 DESCARGADORES /RAMPLA CORTA"/>
    <m/>
    <s v="ENTREGADO"/>
    <m/>
    <x v="86"/>
    <x v="0"/>
    <d v="2026-02-13T00:00:00"/>
    <s v="On time"/>
    <s v="20 "/>
    <s v="Hola!%0AServicio del día 13-02%0A *Cliente:* WURTH CHILE LTDA */ Cont: * BMOU1218046*/ HR Entrega: *08:30* /Dirección: *SAN BERNARDO"/>
    <s v="Enviar mensaje"/>
    <s v="414BMOU1218046"/>
    <s v="ENT-414"/>
    <s v="ENTREGA"/>
    <d v="2026-02-13T08:30:00"/>
    <s v="https://wa.me/56985215946?text=Hola!%0AServicio del día 13-02%0A *Cliente:* WURTH CHILE LTDA */ Cont: * BMOU1218046*/ HR Entrega: *08:30* /Dirección: *SAN BERNARDO"/>
  </r>
  <r>
    <n v="415"/>
    <n v="17"/>
    <x v="41"/>
    <s v="IMPO"/>
    <x v="265"/>
    <x v="387"/>
    <x v="1"/>
    <n v="12000"/>
    <s v="FRAGUA"/>
    <x v="10"/>
    <x v="12"/>
    <s v="MELDOG SAI"/>
    <x v="2"/>
    <n v="56971084915"/>
    <x v="2"/>
    <m/>
    <x v="61"/>
    <s v="RAMPLA CORTA"/>
    <m/>
    <s v="ENTREGADO"/>
    <m/>
    <x v="23"/>
    <x v="0"/>
    <d v="2026-02-13T00:00:00"/>
    <s v="On time"/>
    <s v="20 "/>
    <s v="Hola!%0AServicio del día 13-02%0A *Cliente:* WURTH CHILE LTDA */ Cont: * WHSU0146985*/ HR Entrega: *10:30* /Dirección: *SAN BERNARDO"/>
    <s v="Enviar mensaje"/>
    <s v="415WHSU0146985"/>
    <s v="ENT-415"/>
    <s v="ENTREGA"/>
    <d v="2026-02-13T10:30:00"/>
    <s v="https://wa.me/56971084915?text=Hola!%0AServicio del día 13-02%0A *Cliente:* WURTH CHILE LTDA */ Cont: * WHSU0146985*/ HR Entrega: *10:30* /Dirección: *SAN BERNARDO"/>
  </r>
  <r>
    <n v="416"/>
    <n v="18"/>
    <x v="4"/>
    <s v="IMPO"/>
    <x v="266"/>
    <x v="388"/>
    <x v="9"/>
    <n v="21000"/>
    <s v="13/02 - 0:10"/>
    <x v="10"/>
    <x v="14"/>
    <s v="CONTOPSA VALP"/>
    <x v="48"/>
    <n v="56994354094"/>
    <x v="50"/>
    <m/>
    <x v="6"/>
    <m/>
    <m/>
    <s v="ENTREGADO"/>
    <m/>
    <x v="131"/>
    <x v="0"/>
    <d v="2026-02-13T00:00:00"/>
    <s v="On time"/>
    <s v="IMO"/>
    <s v="Hola!%0AServicio del día 13-02%0A *Cliente:* LANCO &amp; HARRIS SURAMERICA SPA */ Cont: * TCNU3992440*/ HR Entrega: *DIRECTO* /Dirección: *CALLE CHORRILLOS 1 PARC.19B, LAMPA"/>
    <s v="Enviar mensaje"/>
    <s v="416TCNU3992440"/>
    <s v="ENT-416"/>
    <s v="ENTREGA"/>
    <e v="#VALUE!"/>
    <s v="https://wa.me/56994354094?text=Hola!%0AServicio del día 13-02%0A *Cliente:* LANCO &amp; HARRIS SURAMERICA SPA */ Cont: * TCNU3992440*/ HR Entrega: *DIRECTO* /Dirección: *CALLE CHORRILLOS 1 PARC.19B, LAMPA"/>
  </r>
  <r>
    <n v="417"/>
    <n v="19"/>
    <x v="50"/>
    <s v="IMPO"/>
    <x v="267"/>
    <x v="389"/>
    <x v="0"/>
    <n v="18000"/>
    <s v="FRAGUA"/>
    <x v="10"/>
    <x v="4"/>
    <s v="DYC SAI"/>
    <x v="4"/>
    <n v="56984880436"/>
    <x v="6"/>
    <m/>
    <x v="75"/>
    <m/>
    <m/>
    <s v="ENTREGADO"/>
    <m/>
    <x v="203"/>
    <x v="0"/>
    <d v="2026-02-13T00:00:00"/>
    <s v="On time"/>
    <s v="40 "/>
    <s v="Hola!%0AServicio del día 13-02%0A *Cliente:* GENERACION SERVICIO Y ARRIENDO SPA */ Cont: * OOCU5873370*/ HR Entrega: *14:00* /Dirección: *CORDILLERA 570, PUDAHUEL"/>
    <s v="Enviar mensaje"/>
    <s v="417OOCU5873370"/>
    <s v="ENT-417"/>
    <s v="ENTREGA"/>
    <d v="2026-02-13T14:00:00"/>
    <s v="https://wa.me/56984880436?text=Hola!%0AServicio del día 13-02%0A *Cliente:* GENERACION SERVICIO Y ARRIENDO SPA */ Cont: * OOCU5873370*/ HR Entrega: *14:00* /Dirección: *CORDILLERA 570, PUDAHUEL"/>
  </r>
  <r>
    <n v="418"/>
    <n v="20"/>
    <x v="32"/>
    <s v="IMPO"/>
    <x v="268"/>
    <x v="390"/>
    <x v="0"/>
    <n v="26000"/>
    <s v="FRAGUA"/>
    <x v="10"/>
    <x v="8"/>
    <s v="MEDLOG SAI"/>
    <x v="0"/>
    <n v="56965378427"/>
    <x v="16"/>
    <m/>
    <x v="46"/>
    <m/>
    <m/>
    <s v="ENTREGADO"/>
    <m/>
    <x v="68"/>
    <x v="0"/>
    <d v="2026-02-13T00:00:00"/>
    <s v="On time"/>
    <s v="40 "/>
    <s v="Hola!%0AServicio del día 13-02%0A *Cliente:* EL CONTAINER SPA */ Cont: * WHSU5466976*/ HR Entrega: *15:00* /Dirección: *SAN IGNACIO 951, QUILICURA"/>
    <s v="Enviar mensaje"/>
    <s v="418WHSU5466976"/>
    <s v="ENT-418"/>
    <s v="ENTREGA"/>
    <d v="2026-02-13T15:00:00"/>
    <s v="https://wa.me/56965378427?text=Hola!%0AServicio del día 13-02%0A *Cliente:* EL CONTAINER SPA */ Cont: * WHSU5466976*/ HR Entrega: *15:00* /Dirección: *SAN IGNACIO 951, QUILICURA"/>
  </r>
  <r>
    <n v="419"/>
    <n v="21"/>
    <x v="29"/>
    <s v="IMPO"/>
    <x v="269"/>
    <x v="391"/>
    <x v="3"/>
    <n v="25000"/>
    <d v="1899-12-30T09:00:00"/>
    <x v="10"/>
    <x v="14"/>
    <s v="-"/>
    <x v="32"/>
    <n v="56941491322"/>
    <x v="32"/>
    <m/>
    <x v="49"/>
    <s v="GD CLIENTE"/>
    <m/>
    <s v="ENTREGADO"/>
    <m/>
    <x v="110"/>
    <x v="0"/>
    <d v="2026-02-13T00:00:00"/>
    <s v="On time"/>
    <s v="40 "/>
    <s v="Hola!%0AServicio del día 13-02%0A *Cliente:* COMERCIAL SEA GARDEN SPA */ Cont: * AMCU9368824*/ HR Entrega: *DIRECTO* /Dirección: *Pedro Jorquera 575, Pudahuel"/>
    <s v="Enviar mensaje"/>
    <s v="419AMCU9368824"/>
    <s v="ENT-419"/>
    <s v="ENTREGA"/>
    <e v="#VALUE!"/>
    <s v="https://wa.me/56941491322?text=Hola!%0AServicio del día 13-02%0A *Cliente:* COMERCIAL SEA GARDEN SPA */ Cont: * AMCU9368824*/ HR Entrega: *DIRECTO* /Dirección: *Pedro Jorquera 575, Pudahuel"/>
  </r>
  <r>
    <n v="420"/>
    <n v="22"/>
    <x v="29"/>
    <s v="IMPO"/>
    <x v="270"/>
    <x v="392"/>
    <x v="3"/>
    <n v="25000"/>
    <d v="1899-12-30T09:00:00"/>
    <x v="10"/>
    <x v="14"/>
    <s v="-"/>
    <x v="36"/>
    <n v="56965312953"/>
    <x v="36"/>
    <m/>
    <x v="49"/>
    <s v="GD CLIENTE"/>
    <m/>
    <s v="ENTREGADO"/>
    <m/>
    <x v="110"/>
    <x v="0"/>
    <d v="2026-02-13T00:00:00"/>
    <s v="On time"/>
    <s v="40 "/>
    <s v="Hola!%0AServicio del día 13-02%0A *Cliente:* COMERCIAL SEA GARDEN SPA */ Cont: * SEKU9288355*/ HR Entrega: *DIRECTO* /Dirección: *Pedro Jorquera 575, Pudahuel"/>
    <s v="Enviar mensaje"/>
    <s v="420SEKU9288355"/>
    <s v="ENT-420"/>
    <s v="ENTREGA"/>
    <e v="#VALUE!"/>
    <s v="https://wa.me/56965312953?text=Hola!%0AServicio del día 13-02%0A *Cliente:* COMERCIAL SEA GARDEN SPA */ Cont: * SEKU9288355*/ HR Entrega: *DIRECTO* /Dirección: *Pedro Jorquera 575, Pudahuel"/>
  </r>
  <r>
    <n v="421"/>
    <n v="23"/>
    <x v="49"/>
    <s v="IMPO"/>
    <x v="271"/>
    <x v="393"/>
    <x v="1"/>
    <n v="17000"/>
    <d v="1899-12-30T09:12:00"/>
    <x v="10"/>
    <x v="14"/>
    <s v="CONTOPSA VALP"/>
    <x v="15"/>
    <n v="56957438415"/>
    <x v="46"/>
    <m/>
    <x v="74"/>
    <s v="RAMPLA CORTA"/>
    <m/>
    <s v="ENTREGADO"/>
    <m/>
    <x v="204"/>
    <x v="0"/>
    <d v="2026-02-13T00:00:00"/>
    <s v="On time"/>
    <s v="20 "/>
    <s v="Hola!%0AServicio del día 13-02%0A *Cliente:* ENVASES FLEXIPACK LTDA */ Cont: * MRSU0034590*/ HR Entrega: *DIRECTO* /Dirección: *JORGE CACERES 720, LA CISTERNA"/>
    <s v="Enviar mensaje"/>
    <s v="421MRSU0034590"/>
    <s v="ENT-421"/>
    <s v="ENTREGA"/>
    <e v="#VALUE!"/>
    <s v="https://wa.me/56957438415?text=Hola!%0AServicio del día 13-02%0A *Cliente:* ENVASES FLEXIPACK LTDA */ Cont: * MRSU0034590*/ HR Entrega: *DIRECTO* /Dirección: *JORGE CACERES 720, LA CISTERNA"/>
  </r>
  <r>
    <n v="422"/>
    <n v="24"/>
    <x v="45"/>
    <m/>
    <x v="144"/>
    <x v="139"/>
    <x v="0"/>
    <s v="-"/>
    <s v="-"/>
    <x v="10"/>
    <x v="0"/>
    <s v="-"/>
    <x v="49"/>
    <n v="56973887322"/>
    <x v="57"/>
    <m/>
    <x v="68"/>
    <m/>
    <m/>
    <s v="ENTREGADO"/>
    <m/>
    <x v="9"/>
    <x v="0"/>
    <d v="2026-02-13T00:00:00"/>
    <s v="Sin llegada"/>
    <s v="40 "/>
    <s v="Hola!%0AServicio del día 13-02%0A *Cliente:* RITRAMA S.A. */ Cont: * RAMPLA*/ HR Entrega: *07:00* /Dirección: *AV. TUPUNGATO 3420, PLACILLA"/>
    <s v="Enviar mensaje"/>
    <s v="422RAMPLA"/>
    <s v="ENT-422"/>
    <s v="ENTREGA"/>
    <d v="2026-02-13T07:00:00"/>
    <s v="https://wa.me/56973887322?text=Hola!%0AServicio del día 13-02%0A *Cliente:* RITRAMA S.A. */ Cont: * RAMPLA*/ HR Entrega: *07:00* /Dirección: *AV. TUPUNGATO 3420, PLACILLA"/>
  </r>
  <r>
    <n v="423"/>
    <n v="25"/>
    <x v="45"/>
    <m/>
    <x v="144"/>
    <x v="139"/>
    <x v="0"/>
    <s v="-"/>
    <s v="-"/>
    <x v="10"/>
    <x v="0"/>
    <s v="-"/>
    <x v="9"/>
    <s v=""/>
    <x v="9"/>
    <m/>
    <x v="68"/>
    <m/>
    <m/>
    <s v="ENTREGADO"/>
    <m/>
    <x v="9"/>
    <x v="0"/>
    <d v="2026-02-13T00:00:00"/>
    <s v="Sin llegada"/>
    <s v="40 "/>
    <s v="Hola!%0AServicio del día 13-02%0A *Cliente:* RITRAMA S.A. */ Cont: * RAMPLA*/ HR Entrega: *07:00* /Dirección: *AV. TUPUNGATO 3420, PLACILLA"/>
    <s v="Enviar mensaje"/>
    <s v="423RAMPLA"/>
    <s v="ENT-423"/>
    <s v="ENTREGA"/>
    <d v="2026-02-13T07:00:00"/>
    <s v="https://wa.me/?text=Hola!%0AServicio del día 13-02%0A *Cliente:* RITRAMA S.A. */ Cont: * RAMPLA*/ HR Entrega: *07:00* /Dirección: *AV. TUPUNGATO 3420, PLACILLA"/>
  </r>
  <r>
    <n v="424"/>
    <n v="1"/>
    <x v="60"/>
    <s v="IMPO"/>
    <x v="272"/>
    <x v="394"/>
    <x v="0"/>
    <n v="15000"/>
    <s v="13/02 - 16:40"/>
    <x v="11"/>
    <x v="20"/>
    <s v="-"/>
    <x v="27"/>
    <n v="56985215946"/>
    <x v="28"/>
    <m/>
    <x v="94"/>
    <m/>
    <m/>
    <s v="ENTREGADO"/>
    <m/>
    <x v="42"/>
    <x v="0"/>
    <d v="2026-02-14T00:00:00"/>
    <s v="On time"/>
    <s v="40 "/>
    <s v="Hola!%0AServicio del día 14-02%0A *Cliente:* MGP DIVISION ARTICULOS DE ASEO INDUSTRIAL SPA */ Cont: * MRKU2801260*/ HR Entrega: *06:00* /Dirección: *SAN DIEGO 1686 SANTIAGO CENTRO"/>
    <s v="Enviar mensaje"/>
    <s v="424MRKU2801260"/>
    <s v="ENT-424"/>
    <s v="ENTREGA"/>
    <d v="2026-02-14T06:00:00"/>
    <s v="https://wa.me/56985215946?text=Hola!%0AServicio del día 14-02%0A *Cliente:* MGP DIVISION ARTICULOS DE ASEO INDUSTRIAL SPA */ Cont: * MRKU2801260*/ HR Entrega: *06:00* /Dirección: *SAN DIEGO 1686 SANTIAGO CENTRO"/>
  </r>
  <r>
    <n v="425"/>
    <n v="2"/>
    <x v="18"/>
    <s v="IMPO"/>
    <x v="148"/>
    <x v="395"/>
    <x v="1"/>
    <n v="30000"/>
    <s v="FRAGUA"/>
    <x v="11"/>
    <x v="0"/>
    <s v="CIS"/>
    <x v="15"/>
    <n v="56957438415"/>
    <x v="46"/>
    <m/>
    <x v="95"/>
    <m/>
    <m/>
    <s v="ENTREGADO"/>
    <m/>
    <x v="205"/>
    <x v="0"/>
    <d v="2026-02-14T00:00:00"/>
    <s v="On time"/>
    <s v="20 "/>
    <s v="Hola!%0AServicio del día 14-02%0A *Cliente:* SOCIEDAD COMERCIAL MARBEN PETS LTDA */ Cont: * GLDU3710882*/ HR Entrega: *07:00* /Dirección: *Avenida Buzeta #3558. Estación central. Bodega 48"/>
    <s v="Enviar mensaje"/>
    <s v="425GLDU3710882"/>
    <s v="ENT-425"/>
    <s v="ENTREGA"/>
    <d v="2026-02-14T07:00:00"/>
    <s v="https://wa.me/56957438415?text=Hola!%0AServicio del día 14-02%0A *Cliente:* SOCIEDAD COMERCIAL MARBEN PETS LTDA */ Cont: * GLDU3710882*/ HR Entrega: *07:00* /Dirección: *Avenida Buzeta #3558. Estación central. Bodega 48"/>
  </r>
  <r>
    <n v="426"/>
    <n v="3"/>
    <x v="18"/>
    <s v="IMPO"/>
    <x v="148"/>
    <x v="396"/>
    <x v="1"/>
    <n v="30000"/>
    <s v="FRAGUA"/>
    <x v="11"/>
    <x v="3"/>
    <s v="CIS"/>
    <x v="14"/>
    <n v="56967256951"/>
    <x v="15"/>
    <m/>
    <x v="96"/>
    <s v="RAMPLA CORTA"/>
    <m/>
    <s v="ENTREGADO"/>
    <m/>
    <x v="12"/>
    <x v="0"/>
    <d v="2026-02-14T00:00:00"/>
    <s v="On time"/>
    <s v="20 "/>
    <s v="Hola!%0AServicio del día 14-02%0A *Cliente:* SOCIEDAD COMERCIAL MARBEN PETS LTDA */ Cont: * GESU3924764*/ HR Entrega: *08:00* /Dirección: *AV EL RETIRO 1227 BOD 76 COND PARK"/>
    <s v="Enviar mensaje"/>
    <s v="426GESU3924764"/>
    <s v="ENT-426"/>
    <s v="ENTREGA"/>
    <d v="2026-02-14T08:00:00"/>
    <s v="https://wa.me/56967256951?text=Hola!%0AServicio del día 14-02%0A *Cliente:* SOCIEDAD COMERCIAL MARBEN PETS LTDA */ Cont: * GESU3924764*/ HR Entrega: *08:00* /Dirección: *AV EL RETIRO 1227 BOD 76 COND PARK"/>
  </r>
  <r>
    <n v="427"/>
    <n v="4"/>
    <x v="25"/>
    <s v="IMPO"/>
    <x v="273"/>
    <x v="397"/>
    <x v="0"/>
    <n v="23000"/>
    <s v="13/02 - 15:00"/>
    <x v="11"/>
    <x v="1"/>
    <s v="HANSEATIC VALP"/>
    <x v="2"/>
    <n v="56971084915"/>
    <x v="2"/>
    <m/>
    <x v="32"/>
    <m/>
    <m/>
    <s v="ENTREGADO"/>
    <m/>
    <x v="79"/>
    <x v="0"/>
    <d v="2026-02-14T00:00:00"/>
    <s v="On time"/>
    <s v="40 "/>
    <s v="Hola!%0AServicio del día 14-02%0A *Cliente:* BARCEL CHILE S.A. */ Cont: * HAMU1869354*/ HR Entrega: *08:30* /Dirección: *AGUNSA - La montaña 1550, Quilicura (Ingreso por portería A) "/>
    <s v="Enviar mensaje"/>
    <s v="427HAMU1869354"/>
    <s v="ENT-427"/>
    <s v="ENTREGA"/>
    <d v="2026-02-14T08:30:00"/>
    <s v="https://wa.me/56971084915?text=Hola!%0AServicio del día 14-02%0A *Cliente:* BARCEL CHILE S.A. */ Cont: * HAMU1869354*/ HR Entrega: *08:30* /Dirección: *AGUNSA - La montaña 1550, Quilicura (Ingreso por portería A) "/>
  </r>
  <r>
    <n v="428"/>
    <n v="5"/>
    <x v="25"/>
    <s v="IMPO"/>
    <x v="273"/>
    <x v="398"/>
    <x v="0"/>
    <n v="23000"/>
    <s v="13/02 - 15:00"/>
    <x v="11"/>
    <x v="1"/>
    <s v="HANSEATIC VALP"/>
    <x v="20"/>
    <n v="56987557136"/>
    <x v="20"/>
    <m/>
    <x v="32"/>
    <m/>
    <m/>
    <s v="ENTREGADO"/>
    <m/>
    <x v="79"/>
    <x v="0"/>
    <d v="2026-02-14T00:00:00"/>
    <s v="On time"/>
    <s v="40 "/>
    <s v="Hola!%0AServicio del día 14-02%0A *Cliente:* BARCEL CHILE S.A. */ Cont: * HAMU3677920*/ HR Entrega: *08:30* /Dirección: *AGUNSA - La montaña 1550, Quilicura (Ingreso por portería A) "/>
    <s v="Enviar mensaje"/>
    <s v="428HAMU3677920"/>
    <s v="ENT-428"/>
    <s v="ENTREGA"/>
    <d v="2026-02-14T08:30:00"/>
    <s v="https://wa.me/56987557136?text=Hola!%0AServicio del día 14-02%0A *Cliente:* BARCEL CHILE S.A. */ Cont: * HAMU3677920*/ HR Entrega: *08:30* /Dirección: *AGUNSA - La montaña 1550, Quilicura (Ingreso por portería A) "/>
  </r>
  <r>
    <n v="429"/>
    <n v="6"/>
    <x v="25"/>
    <s v="IMPO"/>
    <x v="273"/>
    <x v="399"/>
    <x v="0"/>
    <n v="23000"/>
    <s v="13/02 - 15:00"/>
    <x v="11"/>
    <x v="10"/>
    <s v="HANSEATIC VALP"/>
    <x v="52"/>
    <n v="56967386018"/>
    <x v="37"/>
    <m/>
    <x v="32"/>
    <m/>
    <m/>
    <s v="ENTREGADO"/>
    <m/>
    <x v="14"/>
    <x v="0"/>
    <d v="2026-02-14T00:00:00"/>
    <s v="On time"/>
    <s v="40 "/>
    <s v="Hola!%0AServicio del día 14-02%0A *Cliente:* BARCEL CHILE S.A. */ Cont: * HAMU4414030*/ HR Entrega: *09:30* /Dirección: *AGUNSA - La montaña 1550, Quilicura (Ingreso por portería A) "/>
    <s v="Enviar mensaje"/>
    <s v="429HAMU4414030"/>
    <s v="ENT-429"/>
    <s v="ENTREGA"/>
    <d v="2026-02-14T09:30:00"/>
    <s v="https://wa.me/56967386018?text=Hola!%0AServicio del día 14-02%0A *Cliente:* BARCEL CHILE S.A. */ Cont: * HAMU4414030*/ HR Entrega: *09:30* /Dirección: *AGUNSA - La montaña 1550, Quilicura (Ingreso por portería A) "/>
  </r>
  <r>
    <n v="430"/>
    <n v="7"/>
    <x v="25"/>
    <s v="IMPO"/>
    <x v="273"/>
    <x v="400"/>
    <x v="0"/>
    <n v="23000"/>
    <s v="13/02 - 15:00"/>
    <x v="11"/>
    <x v="12"/>
    <s v="HANSEATIC VALP"/>
    <x v="51"/>
    <n v="56939438073"/>
    <x v="7"/>
    <m/>
    <x v="32"/>
    <m/>
    <m/>
    <s v="ENTREGADO"/>
    <m/>
    <x v="108"/>
    <x v="0"/>
    <d v="2026-02-14T00:00:00"/>
    <s v="On time"/>
    <s v="40 "/>
    <s v="Hola!%0AServicio del día 14-02%0A *Cliente:* BARCEL CHILE S.A. */ Cont: * HAMU3305116*/ HR Entrega: *10:30* /Dirección: *AGUNSA - La montaña 1550, Quilicura (Ingreso por portería A) "/>
    <s v="Enviar mensaje"/>
    <s v="430HAMU3305116"/>
    <s v="ENT-430"/>
    <s v="ENTREGA"/>
    <d v="2026-02-14T10:30:00"/>
    <s v="https://wa.me/56939438073?text=Hola!%0AServicio del día 14-02%0A *Cliente:* BARCEL CHILE S.A. */ Cont: * HAMU3305116*/ HR Entrega: *10:30* /Dirección: *AGUNSA - La montaña 1550, Quilicura (Ingreso por portería A) "/>
  </r>
  <r>
    <n v="431"/>
    <n v="8"/>
    <x v="25"/>
    <s v="IMPO"/>
    <x v="273"/>
    <x v="401"/>
    <x v="0"/>
    <n v="23000"/>
    <s v="13/02 - 15:00"/>
    <x v="11"/>
    <x v="11"/>
    <s v="HANSEATIC VALP"/>
    <x v="3"/>
    <n v="56944540732"/>
    <x v="3"/>
    <m/>
    <x v="97"/>
    <m/>
    <m/>
    <s v="ENTREGADO"/>
    <m/>
    <x v="206"/>
    <x v="0"/>
    <d v="2026-02-14T00:00:00"/>
    <s v="On time"/>
    <s v="40 "/>
    <s v="Hola!%0AServicio del día 14-02%0A *Cliente:* BARCEL CHILE S.A. */ Cont: * HAMU2465465*/ HR Entrega: *11:30* /Dirección: *CAR"/>
    <s v="Enviar mensaje"/>
    <s v="431HAMU2465465"/>
    <s v="ENT-431"/>
    <s v="ENTREGA"/>
    <d v="2026-02-14T11:30:00"/>
    <s v="https://wa.me/56944540732?text=Hola!%0AServicio del día 14-02%0A *Cliente:* BARCEL CHILE S.A. */ Cont: * HAMU2465465*/ HR Entrega: *11:30* /Dirección: *CAR"/>
  </r>
  <r>
    <n v="432"/>
    <n v="9"/>
    <x v="15"/>
    <s v="IMPO"/>
    <x v="274"/>
    <x v="402"/>
    <x v="0"/>
    <n v="11000"/>
    <s v="FRAGUA"/>
    <x v="11"/>
    <x v="7"/>
    <s v="SITRANS SAI"/>
    <x v="11"/>
    <n v="56999048849"/>
    <x v="11"/>
    <m/>
    <x v="19"/>
    <s v="emcrsy0444"/>
    <m/>
    <s v="ENTREGADO"/>
    <m/>
    <x v="11"/>
    <x v="0"/>
    <d v="2026-02-14T00:00:00"/>
    <s v="On time"/>
    <s v="40 "/>
    <s v="Hola!%0AServicio del día 14-02%0A *Cliente:* IMPORTADORA MIDEA CARRIER CHILE LTDA */ Cont: * CAAU7488658*/ HR Entrega: *09:00* /Dirección: *BOD. MIEA AGURTO - PUERTO MADERO 9710, BOD. E13; PUDAHUEL "/>
    <s v="Enviar mensaje"/>
    <s v="432CAAU7488658"/>
    <s v="ENT-432"/>
    <s v="ENTREGA"/>
    <d v="2026-02-14T09:00:00"/>
    <s v="https://wa.me/56999048849?text=Hola!%0AServicio del día 14-02%0A *Cliente:* IMPORTADORA MIDEA CARRIER CHILE LTDA */ Cont: * CAAU7488658*/ HR Entrega: *09:00* /Dirección: *BOD. MIEA AGURTO - PUERTO MADERO 9710, BOD. E13; PUDAHUEL "/>
  </r>
  <r>
    <n v="433"/>
    <n v="1"/>
    <x v="31"/>
    <s v="IMPO"/>
    <x v="275"/>
    <x v="403"/>
    <x v="0"/>
    <n v="23000"/>
    <s v="FRAGUA"/>
    <x v="12"/>
    <x v="3"/>
    <s v="SITRANS VALP"/>
    <x v="12"/>
    <n v="56967384794"/>
    <x v="12"/>
    <m/>
    <x v="41"/>
    <m/>
    <m/>
    <s v="ENTREGADO"/>
    <m/>
    <x v="12"/>
    <x v="0"/>
    <d v="2026-02-16T00:00:00"/>
    <s v="On time"/>
    <s v="40 "/>
    <s v="Hola!%0AServicio del día 16-02%0A *Cliente:* TECNIKA S A */ Cont: * HMMU6750358*/ HR Entrega: *08:00* /Dirección: *Los Olivos 1270, Pudahuel"/>
    <s v="Enviar mensaje"/>
    <s v="433HMMU6750358"/>
    <s v="ENT-433"/>
    <s v="ENTREGA"/>
    <d v="2026-02-16T08:00:00"/>
    <s v="https://wa.me/56967384794?text=Hola!%0AServicio del día 16-02%0A *Cliente:* TECNIKA S A */ Cont: * HMMU6750358*/ HR Entrega: *08:00* /Dirección: *Los Olivos 1270, Pudahuel"/>
  </r>
  <r>
    <n v="434"/>
    <n v="2"/>
    <x v="2"/>
    <s v="IMPO"/>
    <x v="190"/>
    <x v="404"/>
    <x v="0"/>
    <n v="20000"/>
    <s v="FRAGUA"/>
    <x v="12"/>
    <x v="3"/>
    <s v="MEDLOG SAI"/>
    <x v="4"/>
    <n v="56984880436"/>
    <x v="4"/>
    <m/>
    <x v="4"/>
    <m/>
    <m/>
    <s v="ENTREGADO"/>
    <m/>
    <x v="11"/>
    <x v="0"/>
    <d v="2026-02-16T00:00:00"/>
    <s v="On time"/>
    <s v="40 "/>
    <s v="Hola!%0AServicio del día 16-02%0A *Cliente:* SUPERMERCADO DEL NEUMATICO LTDA */ Cont: * TGHU9874508*/ HR Entrega: *08:00* /Dirección: *VELASQUEZ"/>
    <s v="Enviar mensaje"/>
    <s v="434TGHU9874508"/>
    <s v="ENT-434"/>
    <s v="ENTREGA"/>
    <d v="2026-02-16T08:00:00"/>
    <s v="https://wa.me/56984880436?text=Hola!%0AServicio del día 16-02%0A *Cliente:* SUPERMERCADO DEL NEUMATICO LTDA */ Cont: * TGHU9874508*/ HR Entrega: *08:00* /Dirección: *VELASQUEZ"/>
  </r>
  <r>
    <n v="435"/>
    <n v="3"/>
    <x v="2"/>
    <s v="IMPO"/>
    <x v="190"/>
    <x v="405"/>
    <x v="0"/>
    <n v="21000"/>
    <s v="FRAGUA"/>
    <x v="12"/>
    <x v="11"/>
    <s v="MEDLOG SAI"/>
    <x v="16"/>
    <n v="56973887539"/>
    <x v="16"/>
    <m/>
    <x v="4"/>
    <m/>
    <m/>
    <s v="ENTREGADO"/>
    <m/>
    <x v="207"/>
    <x v="0"/>
    <d v="2026-02-16T00:00:00"/>
    <s v="On time"/>
    <s v="40 "/>
    <s v="Hola!%0AServicio del día 16-02%0A *Cliente:* SUPERMERCADO DEL NEUMATICO LTDA */ Cont: * TCNU9620878*/ HR Entrega: *11:30* /Dirección: *VELASQUEZ"/>
    <s v="Enviar mensaje"/>
    <s v="435TCNU9620878"/>
    <s v="ENT-435"/>
    <s v="ENTREGA"/>
    <d v="2026-02-16T11:30:00"/>
    <s v="https://wa.me/56973887539?text=Hola!%0AServicio del día 16-02%0A *Cliente:* SUPERMERCADO DEL NEUMATICO LTDA */ Cont: * TCNU9620878*/ HR Entrega: *11:30* /Dirección: *VELASQUEZ"/>
  </r>
  <r>
    <n v="436"/>
    <n v="4"/>
    <x v="41"/>
    <s v="IMPO"/>
    <x v="276"/>
    <x v="406"/>
    <x v="0"/>
    <n v="14000"/>
    <s v="FRAGUA"/>
    <x v="12"/>
    <x v="1"/>
    <s v="SITRANS SAI"/>
    <x v="14"/>
    <n v="56967256951"/>
    <x v="15"/>
    <m/>
    <x v="61"/>
    <s v="4 DESCARGADORES /RAMPLA CORTA"/>
    <m/>
    <s v="ENTREGADO"/>
    <m/>
    <x v="12"/>
    <x v="0"/>
    <d v="2026-02-16T00:00:00"/>
    <s v="On time"/>
    <s v="40 "/>
    <s v="Hola!%0AServicio del día 16-02%0A *Cliente:* WURTH CHILE LTDA */ Cont: * WHSU8154143*/ HR Entrega: *08:30* /Dirección: *SAN BERNARDO"/>
    <s v="Enviar mensaje"/>
    <s v="436WHSU8154143"/>
    <s v="ENT-436"/>
    <s v="ENTREGA"/>
    <d v="2026-02-16T08:30:00"/>
    <s v="https://wa.me/56967256951?text=Hola!%0AServicio del día 16-02%0A *Cliente:* WURTH CHILE LTDA */ Cont: * WHSU8154143*/ HR Entrega: *08:30* /Dirección: *SAN BERNARDO"/>
  </r>
  <r>
    <n v="437"/>
    <n v="5"/>
    <x v="41"/>
    <s v="IMPO"/>
    <x v="276"/>
    <x v="407"/>
    <x v="1"/>
    <n v="6000"/>
    <s v="FRAGUA"/>
    <x v="12"/>
    <x v="12"/>
    <s v="SITRANS SAI"/>
    <x v="44"/>
    <n v="56976511010"/>
    <x v="53"/>
    <m/>
    <x v="61"/>
    <s v="4 DESCARGADORES / A LA COLA"/>
    <m/>
    <s v="ENTREGADO"/>
    <m/>
    <x v="117"/>
    <x v="0"/>
    <d v="2026-02-16T00:00:00"/>
    <s v="On time"/>
    <s v="20 "/>
    <s v="Hola!%0AServicio del día 16-02%0A *Cliente:* WURTH CHILE LTDA */ Cont: * WHSU2439196*/ HR Entrega: *10:30* /Dirección: *SAN BERNARDO"/>
    <s v="Enviar mensaje"/>
    <s v="437WHSU2439196"/>
    <s v="ENT-437"/>
    <s v="ENTREGA"/>
    <d v="2026-02-16T10:30:00"/>
    <s v="https://wa.me/56976511010?text=Hola!%0AServicio del día 16-02%0A *Cliente:* WURTH CHILE LTDA */ Cont: * WHSU2439196*/ HR Entrega: *10:30* /Dirección: *SAN BERNARDO"/>
  </r>
  <r>
    <n v="438"/>
    <n v="6"/>
    <x v="18"/>
    <s v="IMPO"/>
    <x v="157"/>
    <x v="408"/>
    <x v="1"/>
    <n v="30000"/>
    <s v="FRAGUA"/>
    <x v="12"/>
    <x v="3"/>
    <s v="CIS"/>
    <x v="8"/>
    <n v="56945105039"/>
    <x v="49"/>
    <m/>
    <x v="70"/>
    <m/>
    <m/>
    <s v="ENTREGADO"/>
    <m/>
    <x v="14"/>
    <x v="0"/>
    <d v="2026-02-16T00:00:00"/>
    <s v="On time"/>
    <s v="20 "/>
    <s v="Hola!%0AServicio del día 16-02%0A *Cliente:* SOCIEDAD COMERCIAL MARBEN PETS LTDA */ Cont: * CMAU1942898*/ HR Entrega: *08:00* /Dirección: *FRAGUA - CARPAS BLANCAS"/>
    <s v="Enviar mensaje"/>
    <s v="438CMAU1942898"/>
    <s v="ENT-438"/>
    <s v="ENTREGA"/>
    <d v="2026-02-16T08:00:00"/>
    <s v="https://wa.me/56945105039?text=Hola!%0AServicio del día 16-02%0A *Cliente:* SOCIEDAD COMERCIAL MARBEN PETS LTDA */ Cont: * CMAU1942898*/ HR Entrega: *08:00* /Dirección: *FRAGUA - CARPAS BLANCAS"/>
  </r>
  <r>
    <n v="439"/>
    <n v="7"/>
    <x v="18"/>
    <s v="IMPO"/>
    <x v="157"/>
    <x v="409"/>
    <x v="1"/>
    <n v="30000"/>
    <s v="FRAGUA"/>
    <x v="12"/>
    <x v="3"/>
    <s v="CIS"/>
    <x v="41"/>
    <n v="56967387744"/>
    <x v="41"/>
    <m/>
    <x v="70"/>
    <m/>
    <m/>
    <s v="ENTREGADO"/>
    <m/>
    <x v="14"/>
    <x v="0"/>
    <d v="2026-02-16T00:00:00"/>
    <s v="On time"/>
    <s v="20 "/>
    <s v="Hola!%0AServicio del día 16-02%0A *Cliente:* SOCIEDAD COMERCIAL MARBEN PETS LTDA */ Cont: * TLLU2085620*/ HR Entrega: *08:00* /Dirección: *FRAGUA - CARPAS BLANCAS"/>
    <s v="Enviar mensaje"/>
    <s v="439TLLU2085620"/>
    <s v="ENT-439"/>
    <s v="ENTREGA"/>
    <d v="2026-02-16T08:00:00"/>
    <s v="https://wa.me/56967387744?text=Hola!%0AServicio del día 16-02%0A *Cliente:* SOCIEDAD COMERCIAL MARBEN PETS LTDA */ Cont: * TLLU2085620*/ HR Entrega: *08:00* /Dirección: *FRAGUA - CARPAS BLANCAS"/>
  </r>
  <r>
    <n v="440"/>
    <n v="8"/>
    <x v="18"/>
    <s v="IMPO"/>
    <x v="277"/>
    <x v="410"/>
    <x v="1"/>
    <n v="30000"/>
    <s v="FRAGUA"/>
    <x v="12"/>
    <x v="6"/>
    <s v="CIS"/>
    <x v="15"/>
    <n v="56957438415"/>
    <x v="46"/>
    <m/>
    <x v="93"/>
    <s v="RAMPLA CORTA"/>
    <m/>
    <s v="ENTREGADO"/>
    <m/>
    <x v="23"/>
    <x v="0"/>
    <d v="2026-02-16T00:00:00"/>
    <s v="On time"/>
    <s v="20 "/>
    <s v="Hola!%0AServicio del día 16-02%0A *Cliente:* SOCIEDAD COMERCIAL MARBEN PETS LTDA */ Cont: * DFSU2013016*/ HR Entrega: *10:00* /Dirección: *AV LO ESPEJO 01565 BODEGA 0231 COMUNA LO ESPEJO"/>
    <s v="Enviar mensaje"/>
    <s v="440DFSU2013016"/>
    <s v="ENT-440"/>
    <s v="ENTREGA"/>
    <d v="2026-02-16T10:00:00"/>
    <s v="https://wa.me/56957438415?text=Hola!%0AServicio del día 16-02%0A *Cliente:* SOCIEDAD COMERCIAL MARBEN PETS LTDA */ Cont: * DFSU2013016*/ HR Entrega: *10:00* /Dirección: *AV LO ESPEJO 01565 BODEGA 0231 COMUNA LO ESPEJO"/>
  </r>
  <r>
    <n v="441"/>
    <n v="9"/>
    <x v="19"/>
    <s v="IMPO"/>
    <x v="278"/>
    <x v="411"/>
    <x v="0"/>
    <n v="27000"/>
    <s v="MAIPU"/>
    <x v="12"/>
    <x v="4"/>
    <s v="CONTOPSA SAI"/>
    <x v="11"/>
    <n v="56999048849"/>
    <x v="9"/>
    <m/>
    <x v="24"/>
    <m/>
    <m/>
    <s v="ENTREGADO"/>
    <m/>
    <x v="187"/>
    <x v="0"/>
    <d v="2026-02-16T00:00:00"/>
    <s v="On time"/>
    <s v="40 "/>
    <s v="Hola!%0AServicio del día 16-02%0A *Cliente:* LAMAIGNERE CHILE S.A. */ Cont: * HAMU2413610*/ HR Entrega: *14:00* /Dirección: *AV. MARTA OSSA RUIZ 601 (CAMINO CASAS VIEJAS); MAIPU "/>
    <s v="Enviar mensaje"/>
    <s v="441HAMU2413610"/>
    <s v="ENT-441"/>
    <s v="ENTREGA"/>
    <d v="2026-02-16T14:00:00"/>
    <s v="https://wa.me/56999048849?text=Hola!%0AServicio del día 16-02%0A *Cliente:* LAMAIGNERE CHILE S.A. */ Cont: * HAMU2413610*/ HR Entrega: *14:00* /Dirección: *AV. MARTA OSSA RUIZ 601 (CAMINO CASAS VIEJAS); MAIPU "/>
  </r>
  <r>
    <n v="442"/>
    <n v="10"/>
    <x v="19"/>
    <s v="IMPO"/>
    <x v="278"/>
    <x v="412"/>
    <x v="0"/>
    <n v="27000"/>
    <s v="14/02 - 16:54"/>
    <x v="12"/>
    <x v="4"/>
    <s v="CONTOPSA SAI"/>
    <x v="7"/>
    <n v="56950981572"/>
    <x v="14"/>
    <m/>
    <x v="24"/>
    <m/>
    <m/>
    <s v="ENTREGADO"/>
    <m/>
    <x v="85"/>
    <x v="0"/>
    <d v="2026-02-16T00:00:00"/>
    <s v="On time"/>
    <s v="40 "/>
    <s v="Hola!%0AServicio del día 16-02%0A *Cliente:* LAMAIGNERE CHILE S.A. */ Cont: * HLBU1435825*/ HR Entrega: *14:00* /Dirección: *AV. MARTA OSSA RUIZ 601 (CAMINO CASAS VIEJAS); MAIPU "/>
    <s v="Enviar mensaje"/>
    <s v="442HLBU1435825"/>
    <s v="ENT-442"/>
    <s v="ENTREGA"/>
    <d v="2026-02-16T14:00:00"/>
    <s v="https://wa.me/56950981572?text=Hola!%0AServicio del día 16-02%0A *Cliente:* LAMAIGNERE CHILE S.A. */ Cont: * HLBU1435825*/ HR Entrega: *14:00* /Dirección: *AV. MARTA OSSA RUIZ 601 (CAMINO CASAS VIEJAS); MAIPU "/>
  </r>
  <r>
    <n v="443"/>
    <n v="11"/>
    <x v="32"/>
    <s v="IMPO"/>
    <x v="268"/>
    <x v="413"/>
    <x v="0"/>
    <n v="26000"/>
    <s v="FRAGUA"/>
    <x v="12"/>
    <x v="8"/>
    <s v="MEDLOG SAI"/>
    <x v="24"/>
    <n v="56926181825"/>
    <x v="25"/>
    <m/>
    <x v="46"/>
    <m/>
    <m/>
    <s v="ENTREGADO"/>
    <m/>
    <x v="173"/>
    <x v="0"/>
    <d v="2026-02-16T00:00:00"/>
    <s v="On time"/>
    <s v="40 "/>
    <s v="Hola!%0AServicio del día 16-02%0A *Cliente:* EL CONTAINER SPA */ Cont: * WHSU6280409*/ HR Entrega: *15:00* /Dirección: *SAN IGNACIO 951, QUILICURA"/>
    <s v="Enviar mensaje"/>
    <s v="443WHSU6280409"/>
    <s v="ENT-443"/>
    <s v="ENTREGA"/>
    <d v="2026-02-16T15:00:00"/>
    <s v="https://wa.me/56926181825?text=Hola!%0AServicio del día 16-02%0A *Cliente:* EL CONTAINER SPA */ Cont: * WHSU6280409*/ HR Entrega: *15:00* /Dirección: *SAN IGNACIO 951, QUILICURA"/>
  </r>
  <r>
    <n v="444"/>
    <n v="12"/>
    <x v="29"/>
    <s v="IMPO"/>
    <x v="279"/>
    <x v="414"/>
    <x v="3"/>
    <n v="17000"/>
    <d v="1899-12-30T09:00:00"/>
    <x v="12"/>
    <x v="14"/>
    <s v="-"/>
    <x v="34"/>
    <n v="56940144795"/>
    <x v="34"/>
    <m/>
    <x v="36"/>
    <m/>
    <m/>
    <s v="ENTREGADO"/>
    <m/>
    <x v="31"/>
    <x v="0"/>
    <d v="2026-02-16T00:00:00"/>
    <s v="On time"/>
    <s v="40 "/>
    <s v="Hola!%0AServicio del día 16-02%0A *Cliente:* COMERCIAL SEA GARDEN SPA */ Cont: * GCXU6263774*/ HR Entrega: *DIRECTO* /Dirección: *LOS MAITENES PONIENTE 1332; PUDAHUEL"/>
    <s v="Enviar mensaje"/>
    <s v="444GCXU6263774"/>
    <s v="ENT-444"/>
    <s v="ENTREGA"/>
    <e v="#VALUE!"/>
    <s v="https://wa.me/56940144795?text=Hola!%0AServicio del día 16-02%0A *Cliente:* COMERCIAL SEA GARDEN SPA */ Cont: * GCXU6263774*/ HR Entrega: *DIRECTO* /Dirección: *LOS MAITENES PONIENTE 1332; PUDAHUEL"/>
  </r>
  <r>
    <n v="445"/>
    <n v="13"/>
    <x v="61"/>
    <s v="IMPO"/>
    <x v="280"/>
    <x v="415"/>
    <x v="0"/>
    <n v="7000"/>
    <d v="1899-12-30T10:02:00"/>
    <x v="12"/>
    <x v="14"/>
    <s v="-"/>
    <x v="35"/>
    <n v="56935532735"/>
    <x v="35"/>
    <m/>
    <x v="98"/>
    <m/>
    <m/>
    <s v="ENTREGADO"/>
    <m/>
    <x v="123"/>
    <x v="0"/>
    <m/>
    <s v="On time"/>
    <s v="40 "/>
    <s v="Hola!%0AServicio del día 16-02%0A *Cliente:* MOTOR DOO CHILE LTDA */ Cont: * BEAU5430104*/ HR Entrega: *DIRECTO* /Dirección: *SALVADOR GUTIERREZ 4441; QUINTA NONRMAL"/>
    <s v="Enviar mensaje"/>
    <s v="445BEAU5430104"/>
    <s v="ENT-445"/>
    <s v="ENTREGA"/>
    <e v="#VALUE!"/>
    <s v="https://wa.me/56935532735?text=Hola!%0AServicio del día 16-02%0A *Cliente:* MOTOR DOO CHILE LTDA */ Cont: * BEAU5430104*/ HR Entrega: *DIRECTO* /Dirección: *SALVADOR GUTIERREZ 4441; QUINTA NONRMAL"/>
  </r>
  <r>
    <n v="446"/>
    <n v="14"/>
    <x v="35"/>
    <s v="IMPO"/>
    <x v="144"/>
    <x v="139"/>
    <x v="6"/>
    <s v="-"/>
    <s v="FRAGUA"/>
    <x v="12"/>
    <x v="2"/>
    <s v="-"/>
    <x v="38"/>
    <n v="56984994337"/>
    <x v="38"/>
    <m/>
    <x v="50"/>
    <s v="TCLU3756643"/>
    <m/>
    <s v="ENTREGADO"/>
    <m/>
    <x v="110"/>
    <x v="0"/>
    <d v="2026-02-16T00:00:00"/>
    <s v="On time"/>
    <s v="LCL"/>
    <s v="Hola!%0AServicio del día 16-02%0A *Cliente:* YANY CABACH */ Cont: * RAMPLA*/ HR Entrega: *11:00* /Dirección: *CAMINO INTERNACIONAL 5250, BOD. C13 - C14, VIÑA DEL MAR"/>
    <s v="Enviar mensaje"/>
    <s v="446RAMPLA"/>
    <s v="ENT-446"/>
    <s v="ENTREGA"/>
    <d v="2026-02-16T11:00:00"/>
    <s v="https://wa.me/56984994337?text=Hola!%0AServicio del día 16-02%0A *Cliente:* YANY CABACH */ Cont: * RAMPLA*/ HR Entrega: *11:00* /Dirección: *CAMINO INTERNACIONAL 5250, BOD. C13 - C14, VIÑA DEL MAR"/>
  </r>
  <r>
    <n v="447"/>
    <n v="15"/>
    <x v="35"/>
    <s v="IMPO"/>
    <x v="144"/>
    <x v="139"/>
    <x v="6"/>
    <s v="-"/>
    <s v="frAGUA"/>
    <x v="12"/>
    <x v="9"/>
    <s v="-"/>
    <x v="10"/>
    <n v="56993389870"/>
    <x v="10"/>
    <m/>
    <x v="50"/>
    <s v="APZU2126912"/>
    <m/>
    <s v="ENTREGADO"/>
    <m/>
    <x v="208"/>
    <x v="0"/>
    <d v="2026-02-16T00:00:00"/>
    <s v="On time"/>
    <s v="LCL"/>
    <s v="Hola!%0AServicio del día 16-02%0A *Cliente:* YANY CABACH */ Cont: * RAMPLA*/ HR Entrega: *13:00* /Dirección: *CAMINO INTERNACIONAL 5250, BOD. C13 - C14, VIÑA DEL MAR"/>
    <s v="Enviar mensaje"/>
    <s v="447RAMPLA"/>
    <s v="ENT-447"/>
    <s v="ENTREGA"/>
    <d v="2026-02-16T13:00:00"/>
    <s v="https://wa.me/56993389870?text=Hola!%0AServicio del día 16-02%0A *Cliente:* YANY CABACH */ Cont: * RAMPLA*/ HR Entrega: *13:00* /Dirección: *CAMINO INTERNACIONAL 5250, BOD. C13 - C14, VIÑA DEL MAR"/>
  </r>
  <r>
    <n v="448"/>
    <n v="16"/>
    <x v="45"/>
    <m/>
    <x v="144"/>
    <x v="139"/>
    <x v="10"/>
    <s v="-"/>
    <s v="-"/>
    <x v="12"/>
    <x v="0"/>
    <s v="-"/>
    <x v="49"/>
    <n v="56973887322"/>
    <x v="9"/>
    <m/>
    <x v="68"/>
    <m/>
    <m/>
    <s v="ENTREGADO"/>
    <m/>
    <x v="9"/>
    <x v="0"/>
    <d v="2026-02-16T00:00:00"/>
    <s v="Sin llegada"/>
    <s v=""/>
    <s v="Hola!%0AServicio del día 16-02%0A *Cliente:* RITRAMA S.A. */ Cont: * RAMPLA*/ HR Entrega: *07:00* /Dirección: *AV. TUPUNGATO 3420, PLACILLA"/>
    <s v="Enviar mensaje"/>
    <s v="448RAMPLA"/>
    <s v="ENT-448"/>
    <s v="ENTREGA"/>
    <d v="2026-02-16T07:00:00"/>
    <s v="https://wa.me/56973887322?text=Hola!%0AServicio del día 16-02%0A *Cliente:* RITRAMA S.A. */ Cont: * RAMPLA*/ HR Entrega: *07:00* /Dirección: *AV. TUPUNGATO 3420, PLACILLA"/>
  </r>
  <r>
    <n v="449"/>
    <n v="17"/>
    <x v="45"/>
    <m/>
    <x v="144"/>
    <x v="139"/>
    <x v="10"/>
    <s v="-"/>
    <s v="-"/>
    <x v="12"/>
    <x v="0"/>
    <s v="-"/>
    <x v="50"/>
    <n v="56964069749"/>
    <x v="9"/>
    <m/>
    <x v="68"/>
    <m/>
    <m/>
    <s v="ENTREGADO"/>
    <m/>
    <x v="9"/>
    <x v="0"/>
    <d v="2026-02-16T00:00:00"/>
    <s v="Sin llegada"/>
    <s v=""/>
    <s v="Hola!%0AServicio del día 16-02%0A *Cliente:* RITRAMA S.A. */ Cont: * RAMPLA*/ HR Entrega: *07:00* /Dirección: *AV. TUPUNGATO 3420, PLACILLA"/>
    <s v="Enviar mensaje"/>
    <s v="449RAMPLA"/>
    <s v="ENT-449"/>
    <s v="ENTREGA"/>
    <d v="2026-02-16T07:00:00"/>
    <s v="https://wa.me/56964069749?text=Hola!%0AServicio del día 16-02%0A *Cliente:* RITRAMA S.A. */ Cont: * RAMPLA*/ HR Entrega: *07:00* /Dirección: *AV. TUPUNGATO 3420, PLACILLA"/>
  </r>
  <r>
    <n v="450"/>
    <n v="1"/>
    <x v="0"/>
    <s v="IMPO"/>
    <x v="281"/>
    <x v="416"/>
    <x v="0"/>
    <n v="21000"/>
    <s v="FRAGUA"/>
    <x v="13"/>
    <x v="0"/>
    <s v="CIS"/>
    <x v="8"/>
    <n v="56945105039"/>
    <x v="49"/>
    <m/>
    <x v="2"/>
    <m/>
    <m/>
    <s v="ENTREGADO"/>
    <m/>
    <x v="209"/>
    <x v="0"/>
    <d v="2026-02-17T00:00:00"/>
    <s v="On time"/>
    <s v="40 "/>
    <s v="Hola!%0AServicio del día 17-02%0A *Cliente:* RENDIC S.A. */ Cont: * ECMU5044884*/ HR Entrega: *07:00* /Dirección: *Avenida Miraflores 9700-Bodega 4C, PUDAHUEL"/>
    <s v="Enviar mensaje"/>
    <s v="450ECMU5044884"/>
    <s v="ENT-450"/>
    <s v="ENTREGA"/>
    <d v="2026-02-17T07:00:00"/>
    <s v="https://wa.me/56945105039?text=Hola!%0AServicio del día 17-02%0A *Cliente:* RENDIC S.A. */ Cont: * ECMU5044884*/ HR Entrega: *07:00* /Dirección: *Avenida Miraflores 9700-Bodega 4C, PUDAHUEL"/>
  </r>
  <r>
    <n v="451"/>
    <n v="2"/>
    <x v="0"/>
    <s v="IMPO"/>
    <x v="282"/>
    <x v="417"/>
    <x v="0"/>
    <n v="10000"/>
    <s v="FRAGUA"/>
    <x v="13"/>
    <x v="3"/>
    <s v="CIS"/>
    <x v="0"/>
    <n v="56965378427"/>
    <x v="0"/>
    <m/>
    <x v="1"/>
    <m/>
    <m/>
    <s v="ENTREGADO"/>
    <m/>
    <x v="210"/>
    <x v="0"/>
    <d v="2026-02-16T00:00:00"/>
    <s v="On time"/>
    <s v="40 "/>
    <s v="Hola!%0AServicio del día 17-02%0A *Cliente:* RENDIC S.A. */ Cont: * SEGU6364400*/ HR Entrega: *08:00* /Dirección: *PARCELA 109 A COQUIMBO"/>
    <s v="Enviar mensaje"/>
    <s v="451SEGU6364400"/>
    <s v="ENT-451"/>
    <s v="ENTREGA"/>
    <d v="2026-02-17T08:00:00"/>
    <s v="https://wa.me/56965378427?text=Hola!%0AServicio del día 17-02%0A *Cliente:* RENDIC S.A. */ Cont: * SEGU6364400*/ HR Entrega: *08:00* /Dirección: *PARCELA 109 A COQUIMBO"/>
  </r>
  <r>
    <n v="452"/>
    <n v="3"/>
    <x v="0"/>
    <s v="IMPO"/>
    <x v="283"/>
    <x v="418"/>
    <x v="3"/>
    <n v="21000"/>
    <d v="1899-12-30T17:00:00"/>
    <x v="13"/>
    <x v="14"/>
    <s v="-"/>
    <x v="32"/>
    <n v="56941491322"/>
    <x v="32"/>
    <m/>
    <x v="99"/>
    <m/>
    <m/>
    <s v="ENTREGADO"/>
    <m/>
    <x v="9"/>
    <x v="0"/>
    <d v="2026-02-17T00:00:00"/>
    <s v="On time"/>
    <s v="40 "/>
    <s v="Hola!%0AServicio del día 17-02%0A *Cliente:* RENDIC S.A. */ Cont: * TCLU1046175*/ HR Entrega: *DIRECTO* /Dirección: *CAMINO LO AGUIRRE SUR 537; PUDAHUEL"/>
    <s v="Enviar mensaje"/>
    <s v="452TCLU1046175"/>
    <s v="ENT-452"/>
    <s v="ENTREGA"/>
    <e v="#VALUE!"/>
    <s v="https://wa.me/56941491322?text=Hola!%0AServicio del día 17-02%0A *Cliente:* RENDIC S.A. */ Cont: * TCLU1046175*/ HR Entrega: *DIRECTO* /Dirección: *CAMINO LO AGUIRRE SUR 537; PUDAHUEL"/>
  </r>
  <r>
    <n v="453"/>
    <n v="4"/>
    <x v="62"/>
    <s v="IMPO"/>
    <x v="284"/>
    <x v="419"/>
    <x v="4"/>
    <n v="25000"/>
    <s v="FRAGUA"/>
    <x v="13"/>
    <x v="3"/>
    <s v="CONTOPSA SAI"/>
    <x v="11"/>
    <n v="56999048849"/>
    <x v="11"/>
    <m/>
    <x v="100"/>
    <m/>
    <m/>
    <s v="ENTREGADO"/>
    <m/>
    <x v="11"/>
    <x v="0"/>
    <d v="2026-02-17T00:00:00"/>
    <s v="On time"/>
    <s v="40 "/>
    <s v="Hola!%0AServicio del día 17-02%0A *Cliente:* IMER CHILE */ Cont: * MAEU4178826*/ HR Entrega: *08:00* /Dirección: *BARRON VIEYRA 10-A, COLINA"/>
    <s v="Enviar mensaje"/>
    <s v="453MAEU4178826"/>
    <s v="ENT-453"/>
    <s v="ENTREGA"/>
    <d v="2026-02-17T08:00:00"/>
    <s v="https://wa.me/56999048849?text=Hola!%0AServicio del día 17-02%0A *Cliente:* IMER CHILE */ Cont: * MAEU4178826*/ HR Entrega: *08:00* /Dirección: *BARRON VIEYRA 10-A, COLINA"/>
  </r>
  <r>
    <n v="454"/>
    <n v="5"/>
    <x v="18"/>
    <s v="IMPO"/>
    <x v="157"/>
    <x v="420"/>
    <x v="1"/>
    <n v="30000"/>
    <s v="FRAGUA"/>
    <x v="13"/>
    <x v="3"/>
    <s v="CIS"/>
    <x v="41"/>
    <n v="56967387744"/>
    <x v="41"/>
    <m/>
    <x v="70"/>
    <m/>
    <m/>
    <s v="ENTREGADO"/>
    <m/>
    <x v="14"/>
    <x v="0"/>
    <d v="2026-02-17T00:00:00"/>
    <s v="On time"/>
    <s v="20 "/>
    <s v="Hola!%0AServicio del día 17-02%0A *Cliente:* SOCIEDAD COMERCIAL MARBEN PETS LTDA */ Cont: * CMAU2143480*/ HR Entrega: *08:00* /Dirección: *FRAGUA - CARPAS BLANCAS"/>
    <s v="Enviar mensaje"/>
    <s v="454CMAU2143480"/>
    <s v="ENT-454"/>
    <s v="ENTREGA"/>
    <d v="2026-02-17T08:00:00"/>
    <s v="https://wa.me/56967387744?text=Hola!%0AServicio del día 17-02%0A *Cliente:* SOCIEDAD COMERCIAL MARBEN PETS LTDA */ Cont: * CMAU2143480*/ HR Entrega: *08:00* /Dirección: *FRAGUA - CARPAS BLANCAS"/>
  </r>
  <r>
    <n v="455"/>
    <n v="6"/>
    <x v="37"/>
    <s v="IMPO"/>
    <x v="285"/>
    <x v="421"/>
    <x v="0"/>
    <n v="6000"/>
    <s v="FRAGUA"/>
    <x v="13"/>
    <x v="3"/>
    <s v="CONTOPSA SAI"/>
    <x v="54"/>
    <n v="56967128754"/>
    <x v="45"/>
    <m/>
    <x v="78"/>
    <m/>
    <m/>
    <s v="ENTREGADO"/>
    <m/>
    <x v="4"/>
    <x v="0"/>
    <d v="2026-02-17T00:00:00"/>
    <s v="On time"/>
    <s v="40 "/>
    <s v="Hola!%0AServicio del día 17-02%0A *Cliente:* IDEAL S A */ Cont: * CSNU5821550*/ HR Entrega: *08:00* /Dirección: *Cañaveral 870 Quilicura"/>
    <s v="Enviar mensaje"/>
    <s v="455CSNU5821550"/>
    <s v="ENT-455"/>
    <s v="ENTREGA"/>
    <d v="2026-02-17T08:00:00"/>
    <s v="https://wa.me/56967128754?text=Hola!%0AServicio del día 17-02%0A *Cliente:* IDEAL S A */ Cont: * CSNU5821550*/ HR Entrega: *08:00* /Dirección: *Cañaveral 870 Quilicura"/>
  </r>
  <r>
    <n v="456"/>
    <n v="7"/>
    <x v="37"/>
    <s v="IMPO"/>
    <x v="286"/>
    <x v="422"/>
    <x v="3"/>
    <n v="16000"/>
    <s v="FRAGUA"/>
    <x v="13"/>
    <x v="1"/>
    <s v="CIS"/>
    <x v="36"/>
    <n v="56965312953"/>
    <x v="36"/>
    <m/>
    <x v="32"/>
    <m/>
    <m/>
    <s v="ENTREGADO"/>
    <m/>
    <x v="4"/>
    <x v="0"/>
    <d v="2026-02-17T00:00:00"/>
    <s v="On time"/>
    <s v="40 "/>
    <s v="Hola!%0AServicio del día 17-02%0A *Cliente:* IDEAL S A */ Cont: * CGMU5355156*/ HR Entrega: *08:30* /Dirección: *AGUNSA - La montaña 1550, Quilicura (Ingreso por portería A) "/>
    <s v="Enviar mensaje"/>
    <s v="456CGMU5355156"/>
    <s v="ENT-456"/>
    <s v="ENTREGA"/>
    <d v="2026-02-17T08:30:00"/>
    <s v="https://wa.me/56965312953?text=Hola!%0AServicio del día 17-02%0A *Cliente:* IDEAL S A */ Cont: * CGMU5355156*/ HR Entrega: *08:30* /Dirección: *AGUNSA - La montaña 1550, Quilicura (Ingreso por portería A) "/>
  </r>
  <r>
    <n v="457"/>
    <n v="8"/>
    <x v="31"/>
    <s v="IMPO"/>
    <x v="287"/>
    <x v="423"/>
    <x v="0"/>
    <n v="15000"/>
    <s v="FRAGUA"/>
    <x v="13"/>
    <x v="3"/>
    <s v="SAAM VALP"/>
    <x v="10"/>
    <n v="56993389870"/>
    <x v="10"/>
    <m/>
    <x v="41"/>
    <m/>
    <m/>
    <s v="ENTREGADO"/>
    <m/>
    <x v="201"/>
    <x v="0"/>
    <d v="2026-02-17T00:00:00"/>
    <s v="On time"/>
    <s v="40 "/>
    <s v="Hola!%0AServicio del día 17-02%0A *Cliente:* TECNIKA S A */ Cont: * FANU1654281*/ HR Entrega: *08:00* /Dirección: *Los Olivos 1270, Pudahuel"/>
    <s v="Enviar mensaje"/>
    <s v="457FANU1654281"/>
    <s v="ENT-457"/>
    <s v="ENTREGA"/>
    <d v="2026-02-17T08:00:00"/>
    <s v="https://wa.me/56993389870?text=Hola!%0AServicio del día 17-02%0A *Cliente:* TECNIKA S A */ Cont: * FANU1654281*/ HR Entrega: *08:00* /Dirección: *Los Olivos 1270, Pudahuel"/>
  </r>
  <r>
    <n v="458"/>
    <n v="9"/>
    <x v="31"/>
    <s v="IMPO"/>
    <x v="288"/>
    <x v="424"/>
    <x v="0"/>
    <n v="15000"/>
    <s v="FRAGUA"/>
    <x v="13"/>
    <x v="10"/>
    <s v="CONTOPSA SAI"/>
    <x v="52"/>
    <n v="56967386018"/>
    <x v="37"/>
    <m/>
    <x v="41"/>
    <m/>
    <m/>
    <s v="ENTREGADO"/>
    <m/>
    <x v="24"/>
    <x v="0"/>
    <d v="2026-02-17T00:00:00"/>
    <s v="On time"/>
    <s v="40 "/>
    <s v="Hola!%0AServicio del día 17-02%0A *Cliente:* TECNIKA S A */ Cont: * HLBU2203090*/ HR Entrega: *09:30* /Dirección: *Los Olivos 1270, Pudahuel"/>
    <s v="Enviar mensaje"/>
    <s v="458HLBU2203090"/>
    <s v="ENT-458"/>
    <s v="ENTREGA"/>
    <d v="2026-02-17T09:30:00"/>
    <s v="https://wa.me/56967386018?text=Hola!%0AServicio del día 17-02%0A *Cliente:* TECNIKA S A */ Cont: * HLBU2203090*/ HR Entrega: *09:30* /Dirección: *Los Olivos 1270, Pudahuel"/>
  </r>
  <r>
    <n v="459"/>
    <n v="10"/>
    <x v="2"/>
    <s v="IMPO"/>
    <x v="289"/>
    <x v="425"/>
    <x v="0"/>
    <n v="16000"/>
    <s v="FRAGUA"/>
    <x v="13"/>
    <x v="3"/>
    <s v="CIS"/>
    <x v="51"/>
    <n v="56939438073"/>
    <x v="7"/>
    <m/>
    <x v="4"/>
    <m/>
    <m/>
    <s v="ENTREGADO"/>
    <m/>
    <x v="88"/>
    <x v="0"/>
    <d v="2026-02-17T00:00:00"/>
    <s v="On time"/>
    <s v="40 "/>
    <s v="Hola!%0AServicio del día 17-02%0A *Cliente:* SUPERMERCADO DEL NEUMATICO LTDA */ Cont: * CAAU9844146*/ HR Entrega: *08:00* /Dirección: *VELASQUEZ"/>
    <s v="Enviar mensaje"/>
    <s v="459CAAU9844146"/>
    <s v="ENT-459"/>
    <s v="ENTREGA"/>
    <d v="2026-02-17T08:00:00"/>
    <s v="https://wa.me/56939438073?text=Hola!%0AServicio del día 17-02%0A *Cliente:* SUPERMERCADO DEL NEUMATICO LTDA */ Cont: * CAAU9844146*/ HR Entrega: *08:00* /Dirección: *VELASQUEZ"/>
  </r>
  <r>
    <n v="460"/>
    <n v="11"/>
    <x v="2"/>
    <s v="IMPO"/>
    <x v="289"/>
    <x v="426"/>
    <x v="0"/>
    <n v="17000"/>
    <s v="FRAGUA"/>
    <x v="13"/>
    <x v="11"/>
    <s v="CIS"/>
    <x v="40"/>
    <n v="56967386251"/>
    <x v="40"/>
    <m/>
    <x v="4"/>
    <m/>
    <m/>
    <s v="ENTREGADO"/>
    <m/>
    <x v="211"/>
    <x v="0"/>
    <d v="2026-02-17T00:00:00"/>
    <s v="On time"/>
    <s v="40 "/>
    <s v="Hola!%0AServicio del día 17-02%0A *Cliente:* SUPERMERCADO DEL NEUMATICO LTDA */ Cont: * CMAU5686500*/ HR Entrega: *11:30* /Dirección: *VELASQUEZ"/>
    <s v="Enviar mensaje"/>
    <s v="460CMAU5686500"/>
    <s v="ENT-460"/>
    <s v="ENTREGA"/>
    <d v="2026-02-17T11:30:00"/>
    <s v="https://wa.me/56967386251?text=Hola!%0AServicio del día 17-02%0A *Cliente:* SUPERMERCADO DEL NEUMATICO LTDA */ Cont: * CMAU5686500*/ HR Entrega: *11:30* /Dirección: *VELASQUEZ"/>
  </r>
  <r>
    <n v="461"/>
    <n v="12"/>
    <x v="7"/>
    <s v="IMPO"/>
    <x v="290"/>
    <x v="427"/>
    <x v="0"/>
    <n v="8000"/>
    <s v="16/02 - 11:24"/>
    <x v="13"/>
    <x v="3"/>
    <s v="MEDLOG VALP"/>
    <x v="2"/>
    <n v="56971084915"/>
    <x v="2"/>
    <m/>
    <x v="9"/>
    <s v="6 DESCARGADORES"/>
    <m/>
    <s v="ENTREGADO"/>
    <m/>
    <x v="17"/>
    <x v="0"/>
    <d v="2026-02-17T00:00:00"/>
    <s v="On time"/>
    <s v="40 "/>
    <s v="Hola!%0AServicio del día 17-02%0A *Cliente:* BAYONA SPA */ Cont: * TXGU5339398*/ HR Entrega: *08:00* /Dirección: * BOULEVAR 1313 BODENOR FLEX CENTER ENEA, PUDAHUEL"/>
    <s v="Enviar mensaje"/>
    <s v="461TXGU5339398"/>
    <s v="ENT-461"/>
    <s v="ENTREGA"/>
    <d v="2026-02-17T08:00:00"/>
    <s v="https://wa.me/56971084915?text=Hola!%0AServicio del día 17-02%0A *Cliente:* BAYONA SPA */ Cont: * TXGU5339398*/ HR Entrega: *08:00* /Dirección: * BOULEVAR 1313 BODENOR FLEX CENTER ENEA, PUDAHUEL"/>
  </r>
  <r>
    <n v="462"/>
    <n v="13"/>
    <x v="7"/>
    <s v="IMPO"/>
    <x v="291"/>
    <x v="428"/>
    <x v="0"/>
    <n v="8000"/>
    <s v="16/02 - 11:30"/>
    <x v="13"/>
    <x v="2"/>
    <s v="MEDLOG VALP"/>
    <x v="20"/>
    <n v="56987557136"/>
    <x v="20"/>
    <m/>
    <x v="9"/>
    <s v="6 DESCARGADORES"/>
    <m/>
    <s v="ENTREGADO"/>
    <m/>
    <x v="206"/>
    <x v="0"/>
    <d v="2026-02-17T00:00:00"/>
    <s v="On time"/>
    <s v="40 "/>
    <s v="Hola!%0AServicio del día 17-02%0A *Cliente:* BAYONA SPA */ Cont: * CAAU5629417*/ HR Entrega: *11:00* /Dirección: * BOULEVAR 1313 BODENOR FLEX CENTER ENEA, PUDAHUEL"/>
    <s v="Enviar mensaje"/>
    <s v="462CAAU5629417"/>
    <s v="ENT-462"/>
    <s v="ENTREGA"/>
    <d v="2026-02-17T11:00:00"/>
    <s v="https://wa.me/56987557136?text=Hola!%0AServicio del día 17-02%0A *Cliente:* BAYONA SPA */ Cont: * CAAU5629417*/ HR Entrega: *11:00* /Dirección: * BOULEVAR 1313 BODENOR FLEX CENTER ENEA, PUDAHUEL"/>
  </r>
  <r>
    <n v="463"/>
    <n v="14"/>
    <x v="7"/>
    <s v="IMPO"/>
    <x v="292"/>
    <x v="429"/>
    <x v="0"/>
    <n v="10000"/>
    <s v="16/02 - 17:25"/>
    <x v="13"/>
    <x v="9"/>
    <s v="MEDLOG VALP"/>
    <x v="12"/>
    <n v="56967384794"/>
    <x v="58"/>
    <m/>
    <x v="9"/>
    <s v="6 DESCARGADORES"/>
    <m/>
    <s v="ENTREGADO"/>
    <m/>
    <x v="212"/>
    <x v="0"/>
    <d v="2026-02-17T00:00:00"/>
    <s v="On time"/>
    <s v="40 "/>
    <s v="Hola!%0AServicio del día 17-02%0A *Cliente:* BAYONA SPA */ Cont: * MSMU7958255*/ HR Entrega: *13:00* /Dirección: * BOULEVAR 1313 BODENOR FLEX CENTER ENEA, PUDAHUEL"/>
    <s v="Enviar mensaje"/>
    <s v="463MSMU7958255"/>
    <s v="ENT-463"/>
    <s v="ENTREGA"/>
    <d v="2026-02-17T13:00:00"/>
    <s v="https://wa.me/56967384794?text=Hola!%0AServicio del día 17-02%0A *Cliente:* BAYONA SPA */ Cont: * MSMU7958255*/ HR Entrega: *13:00* /Dirección: * BOULEVAR 1313 BODENOR FLEX CENTER ENEA, PUDAHUEL"/>
  </r>
  <r>
    <n v="464"/>
    <n v="15"/>
    <x v="5"/>
    <s v="IMPO"/>
    <x v="293"/>
    <x v="430"/>
    <x v="0"/>
    <n v="23000"/>
    <s v="16/02 - 10:50"/>
    <x v="13"/>
    <x v="3"/>
    <s v="CIS"/>
    <x v="16"/>
    <n v="56973887539"/>
    <x v="16"/>
    <m/>
    <x v="7"/>
    <m/>
    <m/>
    <s v="ENTREGADO"/>
    <m/>
    <x v="11"/>
    <x v="0"/>
    <d v="2026-02-17T00:00:00"/>
    <s v="On time"/>
    <s v="40 "/>
    <s v="Hola!%0AServicio del día 17-02%0A *Cliente:* INVERSIERRA S A */ Cont: * ECMU5033128*/ HR Entrega: *08:00* /Dirección: *HUECHURABA"/>
    <s v="Enviar mensaje"/>
    <s v="464ECMU5033128"/>
    <s v="ENT-464"/>
    <s v="ENTREGA"/>
    <d v="2026-02-17T08:00:00"/>
    <s v="https://wa.me/56973887539?text=Hola!%0AServicio del día 17-02%0A *Cliente:* INVERSIERRA S A */ Cont: * ECMU5033128*/ HR Entrega: *08:00* /Dirección: *HUECHURABA"/>
  </r>
  <r>
    <n v="465"/>
    <n v="16"/>
    <x v="5"/>
    <s v="IMPO"/>
    <x v="293"/>
    <x v="431"/>
    <x v="0"/>
    <n v="11000"/>
    <s v="FRAGUA"/>
    <x v="13"/>
    <x v="5"/>
    <s v="CIS"/>
    <x v="29"/>
    <n v="56998494086"/>
    <x v="30"/>
    <m/>
    <x v="7"/>
    <m/>
    <m/>
    <s v="ENTREGADO"/>
    <m/>
    <x v="213"/>
    <x v="0"/>
    <d v="2026-02-17T00:00:00"/>
    <s v="On time"/>
    <s v="40 "/>
    <s v="Hola!%0AServicio del día 17-02%0A *Cliente:* INVERSIERRA S A */ Cont: * TGBU5809776*/ HR Entrega: *12:00* /Dirección: *HUECHURABA"/>
    <s v="Enviar mensaje"/>
    <s v="465TGBU5809776"/>
    <s v="ENT-465"/>
    <s v="ENTREGA"/>
    <d v="2026-02-17T12:00:00"/>
    <s v="https://wa.me/56998494086?text=Hola!%0AServicio del día 17-02%0A *Cliente:* INVERSIERRA S A */ Cont: * TGBU5809776*/ HR Entrega: *12:00* /Dirección: *HUECHURABA"/>
  </r>
  <r>
    <n v="466"/>
    <n v="17"/>
    <x v="5"/>
    <s v="IMPO"/>
    <x v="293"/>
    <x v="432"/>
    <x v="0"/>
    <n v="23000"/>
    <s v="FRAGUA"/>
    <x v="13"/>
    <x v="3"/>
    <s v="CIS"/>
    <x v="7"/>
    <n v="56950981572"/>
    <x v="14"/>
    <m/>
    <x v="31"/>
    <m/>
    <m/>
    <s v="ENTREGADO"/>
    <m/>
    <x v="47"/>
    <x v="0"/>
    <d v="2026-02-17T00:00:00"/>
    <s v="On time"/>
    <s v="40 "/>
    <s v="Hola!%0AServicio del día 17-02%0A *Cliente:* INVERSIERRA S A */ Cont: * TEMU8240030*/ HR Entrega: *08:00* /Dirección: *QUILICURA"/>
    <s v="Enviar mensaje"/>
    <s v="466TEMU8240030"/>
    <s v="ENT-466"/>
    <s v="ENTREGA"/>
    <d v="2026-02-17T08:00:00"/>
    <s v="https://wa.me/56950981572?text=Hola!%0AServicio del día 17-02%0A *Cliente:* INVERSIERRA S A */ Cont: * TEMU8240030*/ HR Entrega: *08:00* /Dirección: *QUILICURA"/>
  </r>
  <r>
    <n v="467"/>
    <n v="18"/>
    <x v="5"/>
    <s v="IMPO"/>
    <x v="294"/>
    <x v="433"/>
    <x v="0"/>
    <n v="21000"/>
    <s v="16/02 - 21:07"/>
    <x v="13"/>
    <x v="5"/>
    <s v="SITRANS SAI"/>
    <x v="31"/>
    <n v="56967396661"/>
    <x v="8"/>
    <m/>
    <x v="31"/>
    <m/>
    <m/>
    <s v="ENTREGADO"/>
    <m/>
    <x v="91"/>
    <x v="0"/>
    <d v="2026-02-17T00:00:00"/>
    <s v="On time"/>
    <s v="40 "/>
    <s v="Hola!%0AServicio del día 17-02%0A *Cliente:* INVERSIERRA S A */ Cont: * TTNU8821546*/ HR Entrega: *12:00* /Dirección: *QUILICURA"/>
    <s v="Enviar mensaje"/>
    <s v="467TTNU8821546"/>
    <s v="ENT-467"/>
    <s v="ENTREGA"/>
    <d v="2026-02-17T12:00:00"/>
    <s v="https://wa.me/56967396661?text=Hola!%0AServicio del día 17-02%0A *Cliente:* INVERSIERRA S A */ Cont: * TTNU8821546*/ HR Entrega: *12:00* /Dirección: *QUILICURA"/>
  </r>
  <r>
    <n v="468"/>
    <n v="19"/>
    <x v="41"/>
    <s v="IMPO"/>
    <x v="295"/>
    <x v="434"/>
    <x v="1"/>
    <n v="5000"/>
    <s v="FRAGUA"/>
    <x v="13"/>
    <x v="1"/>
    <s v="CONTOPSA SAI"/>
    <x v="13"/>
    <n v="56944277110"/>
    <x v="13"/>
    <m/>
    <x v="61"/>
    <s v="RAMPLA CORTA"/>
    <m/>
    <s v="ENTREGADO"/>
    <m/>
    <x v="108"/>
    <x v="0"/>
    <d v="2026-02-17T00:00:00"/>
    <s v="On time"/>
    <s v="20 "/>
    <s v="Hola!%0AServicio del día 17-02%0A *Cliente:* WURTH CHILE LTDA */ Cont: * TLLU2480878*/ HR Entrega: *08:30* /Dirección: *SAN BERNARDO"/>
    <s v="Enviar mensaje"/>
    <s v="468TLLU2480878"/>
    <s v="ENT-468"/>
    <s v="ENTREGA"/>
    <d v="2026-02-17T08:30:00"/>
    <s v="https://wa.me/56944277110?text=Hola!%0AServicio del día 17-02%0A *Cliente:* WURTH CHILE LTDA */ Cont: * TLLU2480878*/ HR Entrega: *08:30* /Dirección: *SAN BERNARDO"/>
  </r>
  <r>
    <n v="469"/>
    <n v="20"/>
    <x v="63"/>
    <s v="IMPO"/>
    <x v="296"/>
    <x v="435"/>
    <x v="0"/>
    <n v="31000"/>
    <s v="MAIPU"/>
    <x v="13"/>
    <x v="1"/>
    <s v="SITRANS SAI"/>
    <x v="27"/>
    <n v="56985215946"/>
    <x v="28"/>
    <m/>
    <x v="101"/>
    <m/>
    <m/>
    <s v="ENTREGADO"/>
    <m/>
    <x v="4"/>
    <x v="0"/>
    <d v="2026-02-17T00:00:00"/>
    <s v="On time"/>
    <s v="40 "/>
    <s v="Hola!%0AServicio del día 17-02%0A *Cliente:* FERREPLUS SPA */ Cont: * FBIU5691032*/ HR Entrega: *08:30* /Dirección: *bodega BC05B FerrePlus SAN Nicolas 860 en san Miguel"/>
    <s v="Enviar mensaje"/>
    <s v="469FBIU5691032"/>
    <s v="ENT-469"/>
    <s v="ENTREGA"/>
    <d v="2026-02-17T08:30:00"/>
    <s v="https://wa.me/56985215946?text=Hola!%0AServicio del día 17-02%0A *Cliente:* FERREPLUS SPA */ Cont: * FBIU5691032*/ HR Entrega: *08:30* /Dirección: *bodega BC05B FerrePlus SAN Nicolas 860 en san Miguel"/>
  </r>
  <r>
    <n v="470"/>
    <n v="21"/>
    <x v="11"/>
    <s v="IMPO"/>
    <x v="261"/>
    <x v="436"/>
    <x v="0"/>
    <n v="20000"/>
    <s v="FRAGUA"/>
    <x v="13"/>
    <x v="1"/>
    <s v="DYC STGO"/>
    <x v="18"/>
    <n v="56967394153"/>
    <x v="22"/>
    <m/>
    <x v="102"/>
    <m/>
    <m/>
    <s v="ENTREGADO"/>
    <m/>
    <x v="19"/>
    <x v="0"/>
    <d v="2026-02-17T00:00:00"/>
    <s v="On time"/>
    <s v="40 "/>
    <s v="Hola!%0AServicio del día 17-02%0A *Cliente:* COMERCIAL PICHARA SPA */ Cont: * TGBU6114140*/ HR Entrega: *08:30* /Dirección: *Crucero Peralillo, Parcela 37, Lote 1, Lampa. "/>
    <s v="Enviar mensaje"/>
    <s v="470TGBU6114140"/>
    <s v="ENT-470"/>
    <s v="ENTREGA"/>
    <d v="2026-02-17T08:30:00"/>
    <s v="https://wa.me/56967394153?text=Hola!%0AServicio del día 17-02%0A *Cliente:* COMERCIAL PICHARA SPA */ Cont: * TGBU6114140*/ HR Entrega: *08:30* /Dirección: *Crucero Peralillo, Parcela 37, Lote 1, Lampa. "/>
  </r>
  <r>
    <n v="471"/>
    <n v="22"/>
    <x v="11"/>
    <s v="IMPO"/>
    <x v="297"/>
    <x v="437"/>
    <x v="5"/>
    <n v="7000"/>
    <s v="16/02 - 23:48"/>
    <x v="13"/>
    <x v="10"/>
    <s v="MEDLOG VALP"/>
    <x v="43"/>
    <n v="56964850744"/>
    <x v="33"/>
    <m/>
    <x v="102"/>
    <m/>
    <m/>
    <s v="ENTREGADO"/>
    <m/>
    <x v="131"/>
    <x v="0"/>
    <d v="2026-02-17T00:00:00"/>
    <s v="On time"/>
    <s v="IMO"/>
    <s v="Hola!%0AServicio del día 17-02%0A *Cliente:* COMERCIAL PICHARA SPA */ Cont: * SEGU2892266*/ HR Entrega: *09:30* /Dirección: *Crucero Peralillo, Parcela 37, Lote 1, Lampa. "/>
    <s v="Enviar mensaje"/>
    <s v="471SEGU2892266"/>
    <s v="ENT-471"/>
    <s v="ENTREGA"/>
    <d v="2026-02-17T09:30:00"/>
    <s v="https://wa.me/56964850744?text=Hola!%0AServicio del día 17-02%0A *Cliente:* COMERCIAL PICHARA SPA */ Cont: * SEGU2892266*/ HR Entrega: *09:30* /Dirección: *Crucero Peralillo, Parcela 37, Lote 1, Lampa. "/>
  </r>
  <r>
    <n v="472"/>
    <n v="23"/>
    <x v="42"/>
    <s v="IMPO"/>
    <x v="298"/>
    <x v="438"/>
    <x v="5"/>
    <n v="7000"/>
    <s v="16/02 - 8:51"/>
    <x v="13"/>
    <x v="7"/>
    <s v="SITRANS SAI"/>
    <x v="14"/>
    <n v="56967256951"/>
    <x v="15"/>
    <m/>
    <x v="103"/>
    <s v="RAMPLA CORTA"/>
    <m/>
    <s v="ENTREGADO"/>
    <m/>
    <x v="51"/>
    <x v="0"/>
    <d v="2026-02-17T00:00:00"/>
    <s v="On time"/>
    <s v="IMO"/>
    <s v="Hola!%0AServicio del día 17-02%0A *Cliente:* RC SPA */ Cont: * ONEU3279683*/ HR Entrega: *09:00* /Dirección: *SAN FRANCISCO DE ASIS, LADO B, PARCELA 27B, COLINA"/>
    <s v="Enviar mensaje"/>
    <s v="472ONEU3279683"/>
    <s v="ENT-472"/>
    <s v="ENTREGA"/>
    <d v="2026-02-17T09:00:00"/>
    <s v="https://wa.me/56967256951?text=Hola!%0AServicio del día 17-02%0A *Cliente:* RC SPA */ Cont: * ONEU3279683*/ HR Entrega: *09:00* /Dirección: *SAN FRANCISCO DE ASIS, LADO B, PARCELA 27B, COLINA"/>
  </r>
  <r>
    <n v="473"/>
    <n v="24"/>
    <x v="19"/>
    <s v="IMPO"/>
    <x v="299"/>
    <x v="439"/>
    <x v="0"/>
    <n v="27000"/>
    <s v="FRAGUA"/>
    <x v="13"/>
    <x v="6"/>
    <s v="SAAM RENCA"/>
    <x v="55"/>
    <n v="56999972473"/>
    <x v="1"/>
    <m/>
    <x v="24"/>
    <m/>
    <m/>
    <s v="ENTREGADO"/>
    <m/>
    <x v="15"/>
    <x v="0"/>
    <d v="2026-02-17T00:00:00"/>
    <s v="On time"/>
    <s v="40 "/>
    <s v="Hola!%0AServicio del día 17-02%0A *Cliente:* LAMAIGNERE CHILE S.A. */ Cont: * FANU1917201*/ HR Entrega: *10:00* /Dirección: *AV. MARTA OSSA RUIZ 601 (CAMINO CASAS VIEJAS); MAIPU "/>
    <s v="Enviar mensaje"/>
    <s v="473FANU1917201"/>
    <s v="ENT-473"/>
    <s v="ENTREGA"/>
    <d v="2026-02-17T10:00:00"/>
    <s v="https://wa.me/56999972473?text=Hola!%0AServicio del día 17-02%0A *Cliente:* LAMAIGNERE CHILE S.A. */ Cont: * FANU1917201*/ HR Entrega: *10:00* /Dirección: *AV. MARTA OSSA RUIZ 601 (CAMINO CASAS VIEJAS); MAIPU "/>
  </r>
  <r>
    <n v="474"/>
    <n v="25"/>
    <x v="19"/>
    <s v="IMPO"/>
    <x v="299"/>
    <x v="440"/>
    <x v="0"/>
    <n v="27000"/>
    <s v="FRAGUA"/>
    <x v="13"/>
    <x v="6"/>
    <s v="SAAM RENCA"/>
    <x v="42"/>
    <n v="56948501048"/>
    <x v="42"/>
    <m/>
    <x v="24"/>
    <m/>
    <m/>
    <s v="ENTREGADO"/>
    <m/>
    <x v="155"/>
    <x v="0"/>
    <d v="2026-02-17T00:00:00"/>
    <s v="On time"/>
    <s v="40 "/>
    <s v="Hola!%0AServicio del día 17-02%0A *Cliente:* LAMAIGNERE CHILE S.A. */ Cont: * HLXU8573926*/ HR Entrega: *10:00* /Dirección: *AV. MARTA OSSA RUIZ 601 (CAMINO CASAS VIEJAS); MAIPU "/>
    <s v="Enviar mensaje"/>
    <s v="474HLXU8573926"/>
    <s v="ENT-474"/>
    <s v="ENTREGA"/>
    <d v="2026-02-17T10:00:00"/>
    <s v="https://wa.me/56948501048?text=Hola!%0AServicio del día 17-02%0A *Cliente:* LAMAIGNERE CHILE S.A. */ Cont: * HLXU8573926*/ HR Entrega: *10:00* /Dirección: *AV. MARTA OSSA RUIZ 601 (CAMINO CASAS VIEJAS); MAIPU "/>
  </r>
  <r>
    <n v="475"/>
    <n v="26"/>
    <x v="16"/>
    <s v="IMPO"/>
    <x v="300"/>
    <x v="441"/>
    <x v="0"/>
    <n v="14000"/>
    <s v="FRAGUA"/>
    <x v="13"/>
    <x v="2"/>
    <s v="DYC SAI"/>
    <x v="30"/>
    <n v="56992164782"/>
    <x v="31"/>
    <m/>
    <x v="20"/>
    <m/>
    <m/>
    <s v="ENTREGADO"/>
    <m/>
    <x v="92"/>
    <x v="0"/>
    <d v="2026-02-17T00:00:00"/>
    <s v="On time"/>
    <s v="40 "/>
    <s v="Hola!%0AServicio del día 17-02%0A *Cliente:* IMPORTADORA Y COMERCIALIZADORA BZ SPA */ Cont: * OOCU9246207*/ HR Entrega: *11:00* /Dirección: *PuertoMadero 9710, Bodega X36. Pudahuel"/>
    <s v="Enviar mensaje"/>
    <s v="475OOCU9246207"/>
    <s v="ENT-475"/>
    <s v="ENTREGA"/>
    <d v="2026-02-17T11:00:00"/>
    <s v="https://wa.me/56992164782?text=Hola!%0AServicio del día 17-02%0A *Cliente:* IMPORTADORA Y COMERCIALIZADORA BZ SPA */ Cont: * OOCU9246207*/ HR Entrega: *11:00* /Dirección: *PuertoMadero 9710, Bodega X36. Pudahuel"/>
  </r>
  <r>
    <n v="476"/>
    <n v="27"/>
    <x v="64"/>
    <s v="IMPO"/>
    <x v="301"/>
    <x v="442"/>
    <x v="1"/>
    <n v="20000"/>
    <s v="FRAGUA"/>
    <x v="13"/>
    <x v="9"/>
    <s v="CONTOPSA SAI"/>
    <x v="5"/>
    <n v="56990025702"/>
    <x v="5"/>
    <m/>
    <x v="104"/>
    <s v="RAMPLA CORTA"/>
    <m/>
    <s v="ENTREGADO"/>
    <m/>
    <x v="176"/>
    <x v="0"/>
    <d v="2026-02-17T00:00:00"/>
    <s v="On time"/>
    <s v="20 "/>
    <s v="Hola!%0AServicio del día 17-02%0A *Cliente:* MBL FARM SPA */ Cont: * BMOU1084055*/ HR Entrega: *13:00* /Dirección: *CAMINO SAN MIGUEL S/N, PARCELA 2-2, COLINA"/>
    <s v="Enviar mensaje"/>
    <s v="476BMOU1084055"/>
    <s v="ENT-476"/>
    <s v="ENTREGA"/>
    <d v="2026-02-17T13:00:00"/>
    <s v="https://wa.me/56990025702?text=Hola!%0AServicio del día 17-02%0A *Cliente:* MBL FARM SPA */ Cont: * BMOU1084055*/ HR Entrega: *13:00* /Dirección: *CAMINO SAN MIGUEL S/N, PARCELA 2-2, COLINA"/>
  </r>
  <r>
    <n v="477"/>
    <n v="28"/>
    <x v="29"/>
    <s v="IMPO"/>
    <x v="302"/>
    <x v="443"/>
    <x v="3"/>
    <n v="15000"/>
    <d v="1899-12-30T09:00:00"/>
    <x v="13"/>
    <x v="14"/>
    <s v="MEDLOG VALP"/>
    <x v="23"/>
    <n v="56931745801"/>
    <x v="24"/>
    <m/>
    <x v="36"/>
    <m/>
    <m/>
    <s v="ENTREGADO"/>
    <m/>
    <x v="179"/>
    <x v="0"/>
    <d v="2026-02-17T00:00:00"/>
    <s v="On time"/>
    <s v="40 "/>
    <s v="Hola!%0AServicio del día 17-02%0A *Cliente:* COMERCIAL SEA GARDEN SPA */ Cont: * MSDU9813085*/ HR Entrega: *DIRECTO* /Dirección: *LOS MAITENES PONIENTE 1332; PUDAHUEL"/>
    <s v="Enviar mensaje"/>
    <s v="477MSDU9813085"/>
    <s v="ENT-477"/>
    <s v="ENTREGA"/>
    <e v="#VALUE!"/>
    <s v="https://wa.me/56931745801?text=Hola!%0AServicio del día 17-02%0A *Cliente:* COMERCIAL SEA GARDEN SPA */ Cont: * MSDU9813085*/ HR Entrega: *DIRECTO* /Dirección: *LOS MAITENES PONIENTE 1332; PUDAHUEL"/>
  </r>
  <r>
    <n v="478"/>
    <n v="29"/>
    <x v="8"/>
    <s v="IMPO"/>
    <x v="303"/>
    <x v="444"/>
    <x v="3"/>
    <n v="26000"/>
    <d v="1899-12-30T09:50:00"/>
    <x v="13"/>
    <x v="14"/>
    <s v="CONTOPSA SAI"/>
    <x v="46"/>
    <n v="56966631737"/>
    <x v="47"/>
    <m/>
    <x v="23"/>
    <m/>
    <m/>
    <s v="ENTREGADO"/>
    <m/>
    <x v="199"/>
    <x v="0"/>
    <d v="2026-02-17T00:00:00"/>
    <s v="On time"/>
    <s v="40 "/>
    <s v="Hola!%0AServicio del día 17-02%0A *Cliente:* ALCA SPA */ Cont: * OTPU6175882*/ HR Entrega: *DIRECTO* /Dirección: *Camino del Cerro 4868 Huechuraba"/>
    <s v="Enviar mensaje"/>
    <s v="478OTPU6175882"/>
    <s v="ENT-478"/>
    <s v="ENTREGA"/>
    <e v="#VALUE!"/>
    <s v="https://wa.me/56966631737?text=Hola!%0AServicio del día 17-02%0A *Cliente:* ALCA SPA */ Cont: * OTPU6175882*/ HR Entrega: *DIRECTO* /Dirección: *Camino del Cerro 4868 Huechuraba"/>
  </r>
  <r>
    <n v="479"/>
    <n v="30"/>
    <x v="8"/>
    <s v="IMPO"/>
    <x v="304"/>
    <x v="445"/>
    <x v="3"/>
    <n v="26000"/>
    <d v="1899-12-30T10:20:00"/>
    <x v="13"/>
    <x v="14"/>
    <s v="CONTOPSA SAI"/>
    <x v="28"/>
    <n v="56968463649"/>
    <x v="29"/>
    <m/>
    <x v="23"/>
    <m/>
    <m/>
    <s v="ENTREGADO"/>
    <m/>
    <x v="214"/>
    <x v="0"/>
    <d v="2026-02-17T00:00:00"/>
    <s v="On time"/>
    <s v="40 "/>
    <s v="Hola!%0AServicio del día 17-02%0A *Cliente:* ALCA SPA */ Cont: * FBIU5578957*/ HR Entrega: *DIRECTO* /Dirección: *Camino del Cerro 4868 Huechuraba"/>
    <s v="Enviar mensaje"/>
    <s v="479FBIU5578957"/>
    <s v="ENT-479"/>
    <s v="ENTREGA"/>
    <e v="#VALUE!"/>
    <s v="https://wa.me/56968463649?text=Hola!%0AServicio del día 17-02%0A *Cliente:* ALCA SPA */ Cont: * FBIU5578957*/ HR Entrega: *DIRECTO* /Dirección: *Camino del Cerro 4868 Huechuraba"/>
  </r>
  <r>
    <n v="480"/>
    <n v="31"/>
    <x v="8"/>
    <s v="IMPO"/>
    <x v="305"/>
    <x v="446"/>
    <x v="3"/>
    <n v="27000"/>
    <d v="1899-12-30T10:40:00"/>
    <x v="13"/>
    <x v="14"/>
    <s v="CONTOPSA SAI"/>
    <x v="35"/>
    <n v="56935532735"/>
    <x v="35"/>
    <m/>
    <x v="86"/>
    <m/>
    <m/>
    <s v="ENTREGADO"/>
    <m/>
    <x v="31"/>
    <x v="0"/>
    <d v="2026-02-17T00:00:00"/>
    <s v="On time"/>
    <s v="40 "/>
    <s v="Hola!%0AServicio del día 17-02%0A *Cliente:* ALCA SPA */ Cont: * OERU4329673*/ HR Entrega: *DIRECTO* /Dirección: *BOD. GOLDENFROST - AV. AMERICO VESPUCIO 1955; RENCA"/>
    <s v="Enviar mensaje"/>
    <s v="480OERU4329673"/>
    <s v="ENT-480"/>
    <s v="ENTREGA"/>
    <e v="#VALUE!"/>
    <s v="https://wa.me/56935532735?text=Hola!%0AServicio del día 17-02%0A *Cliente:* ALCA SPA */ Cont: * OERU4329673*/ HR Entrega: *DIRECTO* /Dirección: *BOD. GOLDENFROST - AV. AMERICO VESPUCIO 1955; RENCA"/>
  </r>
  <r>
    <n v="481"/>
    <n v="32"/>
    <x v="6"/>
    <s v="IMPO"/>
    <x v="306"/>
    <x v="447"/>
    <x v="1"/>
    <n v="15000"/>
    <d v="1899-12-30T10:42:00"/>
    <x v="13"/>
    <x v="14"/>
    <s v="MEDLOG VALP"/>
    <x v="44"/>
    <n v="56976511010"/>
    <x v="53"/>
    <m/>
    <x v="8"/>
    <s v="RAMPLA CORTA"/>
    <m/>
    <s v="ENTREGADO"/>
    <m/>
    <x v="215"/>
    <x v="0"/>
    <d v="2026-02-17T00:00:00"/>
    <s v="On time"/>
    <s v="20 "/>
    <s v="Hola!%0AServicio del día 17-02%0A *Cliente:* BATERIAS TUBULAR S.A. */ Cont: * MEDU3610437*/ HR Entrega: *DIRECTO* /Dirección: *AV. CHENA PONIENTE 12624, SAN BERNARDO"/>
    <s v="Enviar mensaje"/>
    <s v="481MEDU3610437"/>
    <s v="ENT-481"/>
    <s v="ENTREGA"/>
    <e v="#VALUE!"/>
    <s v="https://wa.me/56976511010?text=Hola!%0AServicio del día 17-02%0A *Cliente:* BATERIAS TUBULAR S.A. */ Cont: * MEDU3610437*/ HR Entrega: *DIRECTO* /Dirección: *AV. CHENA PONIENTE 12624, SAN BERNARDO"/>
  </r>
  <r>
    <n v="482"/>
    <n v="33"/>
    <x v="45"/>
    <m/>
    <x v="144"/>
    <x v="139"/>
    <x v="10"/>
    <s v="-"/>
    <s v="-"/>
    <x v="13"/>
    <x v="0"/>
    <s v="-"/>
    <x v="49"/>
    <n v="56973887322"/>
    <x v="57"/>
    <m/>
    <x v="68"/>
    <m/>
    <m/>
    <s v="ENTREGADO"/>
    <m/>
    <x v="9"/>
    <x v="0"/>
    <d v="2026-02-17T00:00:00"/>
    <s v="Sin llegada"/>
    <s v=""/>
    <s v="Hola!%0AServicio del día 17-02%0A *Cliente:* RITRAMA S.A. */ Cont: * RAMPLA*/ HR Entrega: *07:00* /Dirección: *AV. TUPUNGATO 3420, PLACILLA"/>
    <s v="Enviar mensaje"/>
    <s v="482RAMPLA"/>
    <s v="ENT-482"/>
    <s v="ENTREGA"/>
    <d v="2026-02-17T07:00:00"/>
    <s v="https://wa.me/56973887322?text=Hola!%0AServicio del día 17-02%0A *Cliente:* RITRAMA S.A. */ Cont: * RAMPLA*/ HR Entrega: *07:00* /Dirección: *AV. TUPUNGATO 3420, PLACILLA"/>
  </r>
  <r>
    <n v="483"/>
    <n v="34"/>
    <x v="45"/>
    <m/>
    <x v="144"/>
    <x v="139"/>
    <x v="10"/>
    <s v="-"/>
    <s v="-"/>
    <x v="13"/>
    <x v="0"/>
    <s v="-"/>
    <x v="50"/>
    <n v="56964069749"/>
    <x v="56"/>
    <m/>
    <x v="68"/>
    <m/>
    <m/>
    <s v="ENTREGADO"/>
    <m/>
    <x v="9"/>
    <x v="0"/>
    <d v="2026-02-17T00:00:00"/>
    <s v="Sin llegada"/>
    <s v=""/>
    <s v="Hola!%0AServicio del día 17-02%0A *Cliente:* RITRAMA S.A. */ Cont: * RAMPLA*/ HR Entrega: *07:00* /Dirección: *AV. TUPUNGATO 3420, PLACILLA"/>
    <s v="Enviar mensaje"/>
    <s v="483RAMPLA"/>
    <s v="ENT-483"/>
    <s v="ENTREGA"/>
    <d v="2026-02-17T07:00:00"/>
    <s v="https://wa.me/56964069749?text=Hola!%0AServicio del día 17-02%0A *Cliente:* RITRAMA S.A. */ Cont: * RAMPLA*/ HR Entrega: *07:00* /Dirección: *AV. TUPUNGATO 3420, PLACILLA"/>
  </r>
  <r>
    <n v="484"/>
    <n v="35"/>
    <x v="65"/>
    <s v="EXPO"/>
    <x v="307"/>
    <x v="370"/>
    <x v="1"/>
    <s v="-"/>
    <s v="-"/>
    <x v="13"/>
    <x v="1"/>
    <s v="RETIRO VACIO: DYC SAI"/>
    <x v="15"/>
    <n v="56957438415"/>
    <x v="46"/>
    <m/>
    <x v="105"/>
    <s v="STACKING: 14/0 al 18/02 a las 12:00hrs."/>
    <m/>
    <s v="EMBARCADO"/>
    <m/>
    <x v="17"/>
    <x v="0"/>
    <d v="2026-02-17T00:00:00"/>
    <s v="On time"/>
    <s v="20 "/>
    <s v="Hola!%0AServicio del día 17-02%0A *Cliente:* ITALZIP S A */ Cont: * */ HR Entrega: *08:30* /Dirección: *CONSOLIDADO: BOD.ITALZIP - AV. BOULEVARD AEROPUERTO NORTE 9627 ENEA PUDAHUEL / EMBARQUE: STI"/>
    <s v="Enviar mensaje"/>
    <s v="484"/>
    <s v="ENT-484"/>
    <s v="ENTREGA"/>
    <d v="2026-02-17T08:30:00"/>
    <s v="https://wa.me/56957438415?text=Hola!%0AServicio del día 17-02%0A *Cliente:* ITALZIP S A */ Cont: * */ HR Entrega: *08:30* /Dirección: *CONSOLIDADO: BOD.ITALZIP - AV. BOULEVARD AEROPUERTO NORTE 9627 ENEA PUDAHUEL / EMBARQUE: STI"/>
  </r>
  <r>
    <n v="485"/>
    <n v="1"/>
    <x v="22"/>
    <s v="IMPO"/>
    <x v="308"/>
    <x v="448"/>
    <x v="0"/>
    <n v="18000"/>
    <s v="FRAGUA"/>
    <x v="14"/>
    <x v="0"/>
    <s v="MEDLOG STGO"/>
    <x v="55"/>
    <n v="56999972473"/>
    <x v="44"/>
    <m/>
    <x v="28"/>
    <s v="4 DESCARGADORES"/>
    <m/>
    <s v="ENTREGADO"/>
    <m/>
    <x v="205"/>
    <x v="0"/>
    <d v="2026-02-18T00:00:00"/>
    <s v="On time"/>
    <s v="40 "/>
    <s v="Hola!%0AServicio del día 18-02%0A *Cliente:* SUMINISTROS TELEFONICOS Y COMPUTACIONALES ESTEC LT */ Cont: * MSCU4978387*/ HR Entrega: *07:00* /Dirección: *AVENIDA PEDRO DE VALDIVIA 5964, MACUL"/>
    <s v="Enviar mensaje"/>
    <s v="485MSCU4978387"/>
    <s v="ENT-485"/>
    <s v="ENTREGA"/>
    <d v="2026-02-18T07:00:00"/>
    <s v="https://wa.me/56999972473?text=Hola!%0AServicio del día 18-02%0A *Cliente:* SUMINISTROS TELEFONICOS Y COMPUTACIONALES ESTEC LT */ Cont: * MSCU4978387*/ HR Entrega: *07:00* /Dirección: *AVENIDA PEDRO DE VALDIVIA 5964, MACUL"/>
  </r>
  <r>
    <n v="486"/>
    <n v="2"/>
    <x v="22"/>
    <s v="IMPO"/>
    <x v="309"/>
    <x v="449"/>
    <x v="0"/>
    <n v="25000"/>
    <s v="FRAGUA"/>
    <x v="14"/>
    <x v="8"/>
    <s v="AGUNSA SAI"/>
    <x v="35"/>
    <n v="56935532735"/>
    <x v="35"/>
    <m/>
    <x v="28"/>
    <m/>
    <m/>
    <s v="ENTREGADO"/>
    <m/>
    <x v="216"/>
    <x v="0"/>
    <d v="2026-02-18T00:00:00"/>
    <s v="On time"/>
    <s v="40 "/>
    <s v="Hola!%0AServicio del día 18-02%0A *Cliente:* SUMINISTROS TELEFONICOS Y COMPUTACIONALES ESTEC LT */ Cont: * TEMU8614145*/ HR Entrega: *15:00* /Dirección: *AVENIDA PEDRO DE VALDIVIA 5964, MACUL"/>
    <s v="Enviar mensaje"/>
    <s v="486TEMU8614145"/>
    <s v="ENT-486"/>
    <s v="ENTREGA"/>
    <d v="2026-02-18T15:00:00"/>
    <s v="https://wa.me/56935532735?text=Hola!%0AServicio del día 18-02%0A *Cliente:* SUMINISTROS TELEFONICOS Y COMPUTACIONALES ESTEC LT */ Cont: * TEMU8614145*/ HR Entrega: *15:00* /Dirección: *AVENIDA PEDRO DE VALDIVIA 5964, MACUL"/>
  </r>
  <r>
    <n v="487"/>
    <n v="3"/>
    <x v="0"/>
    <s v="IMPO"/>
    <x v="281"/>
    <x v="450"/>
    <x v="0"/>
    <n v="20000"/>
    <s v="FRAGUA"/>
    <x v="14"/>
    <x v="0"/>
    <s v="CIS"/>
    <x v="41"/>
    <n v="56967387744"/>
    <x v="41"/>
    <m/>
    <x v="2"/>
    <m/>
    <m/>
    <s v="ENTREGADO"/>
    <m/>
    <x v="106"/>
    <x v="0"/>
    <d v="2026-02-18T00:00:00"/>
    <s v="On time"/>
    <s v="40 "/>
    <s v="Hola!%0AServicio del día 18-02%0A *Cliente:* RENDIC S.A. */ Cont: * TXGU4415678*/ HR Entrega: *07:00* /Dirección: *Avenida Miraflores 9700-Bodega 4C, PUDAHUEL"/>
    <s v="Enviar mensaje"/>
    <s v="487TXGU4415678"/>
    <s v="ENT-487"/>
    <s v="ENTREGA"/>
    <d v="2026-02-18T07:00:00"/>
    <s v="https://wa.me/56967387744?text=Hola!%0AServicio del día 18-02%0A *Cliente:* RENDIC S.A. */ Cont: * TXGU4415678*/ HR Entrega: *07:00* /Dirección: *Avenida Miraflores 9700-Bodega 4C, PUDAHUEL"/>
  </r>
  <r>
    <n v="488"/>
    <n v="4"/>
    <x v="0"/>
    <s v="IMPO"/>
    <x v="310"/>
    <x v="451"/>
    <x v="0"/>
    <n v="28000"/>
    <s v="FRAGUA"/>
    <x v="14"/>
    <x v="0"/>
    <s v="CIS"/>
    <x v="18"/>
    <n v="56967394153"/>
    <x v="23"/>
    <m/>
    <x v="2"/>
    <m/>
    <m/>
    <s v="ENTREGADO"/>
    <m/>
    <x v="192"/>
    <x v="0"/>
    <d v="2026-02-18T00:00:00"/>
    <s v="On time"/>
    <s v="40 "/>
    <s v="Hola!%0AServicio del día 18-02%0A *Cliente:* RENDIC S.A. */ Cont: * ECMU5174065*/ HR Entrega: *07:00* /Dirección: *Avenida Miraflores 9700-Bodega 4C, PUDAHUEL"/>
    <s v="Enviar mensaje"/>
    <s v="488ECMU5174065"/>
    <s v="ENT-488"/>
    <s v="ENTREGA"/>
    <d v="2026-02-18T07:00:00"/>
    <s v="https://wa.me/56967394153?text=Hola!%0AServicio del día 18-02%0A *Cliente:* RENDIC S.A. */ Cont: * ECMU5174065*/ HR Entrega: *07:00* /Dirección: *Avenida Miraflores 9700-Bodega 4C, PUDAHUEL"/>
  </r>
  <r>
    <n v="489"/>
    <n v="5"/>
    <x v="0"/>
    <s v="IMPO"/>
    <x v="310"/>
    <x v="452"/>
    <x v="0"/>
    <n v="28000"/>
    <s v="FRAGUA"/>
    <x v="14"/>
    <x v="7"/>
    <s v="CIS"/>
    <x v="20"/>
    <n v="56987557136"/>
    <x v="20"/>
    <m/>
    <x v="2"/>
    <m/>
    <m/>
    <s v="ENTREGADO"/>
    <m/>
    <x v="61"/>
    <x v="0"/>
    <d v="2026-02-18T00:00:00"/>
    <s v="On time"/>
    <s v="40 "/>
    <s v="Hola!%0AServicio del día 18-02%0A *Cliente:* RENDIC S.A. */ Cont: * ECMU5161129*/ HR Entrega: *09:00* /Dirección: *Avenida Miraflores 9700-Bodega 4C, PUDAHUEL"/>
    <s v="Enviar mensaje"/>
    <s v="489ECMU5161129"/>
    <s v="ENT-489"/>
    <s v="ENTREGA"/>
    <d v="2026-02-18T09:00:00"/>
    <s v="https://wa.me/56987557136?text=Hola!%0AServicio del día 18-02%0A *Cliente:* RENDIC S.A. */ Cont: * ECMU5161129*/ HR Entrega: *09:00* /Dirección: *Avenida Miraflores 9700-Bodega 4C, PUDAHUEL"/>
  </r>
  <r>
    <n v="490"/>
    <n v="6"/>
    <x v="0"/>
    <s v="IMPO"/>
    <x v="310"/>
    <x v="453"/>
    <x v="0"/>
    <n v="28000"/>
    <s v="FRAGUA"/>
    <x v="14"/>
    <x v="7"/>
    <s v="CIS"/>
    <x v="2"/>
    <n v="56971084915"/>
    <x v="2"/>
    <m/>
    <x v="2"/>
    <m/>
    <m/>
    <s v="ENTREGADO"/>
    <m/>
    <x v="61"/>
    <x v="0"/>
    <d v="2026-02-18T00:00:00"/>
    <s v="On time"/>
    <s v="40 "/>
    <s v="Hola!%0AServicio del día 18-02%0A *Cliente:* RENDIC S.A. */ Cont: * GAOU7601302*/ HR Entrega: *09:00* /Dirección: *Avenida Miraflores 9700-Bodega 4C, PUDAHUEL"/>
    <s v="Enviar mensaje"/>
    <s v="490GAOU7601302"/>
    <s v="ENT-490"/>
    <s v="ENTREGA"/>
    <d v="2026-02-18T09:00:00"/>
    <s v="https://wa.me/56971084915?text=Hola!%0AServicio del día 18-02%0A *Cliente:* RENDIC S.A. */ Cont: * GAOU7601302*/ HR Entrega: *09:00* /Dirección: *Avenida Miraflores 9700-Bodega 4C, PUDAHUEL"/>
  </r>
  <r>
    <n v="491"/>
    <n v="7"/>
    <x v="0"/>
    <s v="IMPO"/>
    <x v="311"/>
    <x v="454"/>
    <x v="1"/>
    <n v="23000"/>
    <s v="FRAGUA"/>
    <x v="14"/>
    <x v="2"/>
    <s v="CONTOPSA SAI"/>
    <x v="3"/>
    <n v="56944540732"/>
    <x v="15"/>
    <m/>
    <x v="2"/>
    <s v="RAMPLA CORTA"/>
    <m/>
    <s v="ENTREGADO"/>
    <m/>
    <x v="149"/>
    <x v="0"/>
    <d v="2026-02-18T00:00:00"/>
    <s v="On time"/>
    <s v="20 "/>
    <s v="Hola!%0AServicio del día 18-02%0A *Cliente:* RENDIC S.A. */ Cont: * GESU1456155*/ HR Entrega: *11:00* /Dirección: *Avenida Miraflores 9700-Bodega 4C, PUDAHUEL"/>
    <s v="Enviar mensaje"/>
    <s v="491GESU1456155"/>
    <s v="ENT-491"/>
    <s v="ENTREGA"/>
    <d v="2026-02-18T11:00:00"/>
    <s v="https://wa.me/56944540732?text=Hola!%0AServicio del día 18-02%0A *Cliente:* RENDIC S.A. */ Cont: * GESU1456155*/ HR Entrega: *11:00* /Dirección: *Avenida Miraflores 9700-Bodega 4C, PUDAHUEL"/>
  </r>
  <r>
    <n v="492"/>
    <n v="8"/>
    <x v="31"/>
    <s v="IMPO"/>
    <x v="312"/>
    <x v="455"/>
    <x v="0"/>
    <n v="10000"/>
    <s v="MAIPU"/>
    <x v="14"/>
    <x v="3"/>
    <s v="CIS"/>
    <x v="3"/>
    <n v="56944540732"/>
    <x v="3"/>
    <m/>
    <x v="41"/>
    <m/>
    <m/>
    <s v="ENTREGADO"/>
    <m/>
    <x v="47"/>
    <x v="0"/>
    <d v="2026-02-18T00:00:00"/>
    <s v="On time"/>
    <s v="40 "/>
    <s v="Hola!%0AServicio del día 18-02%0A *Cliente:* TECNIKA S A */ Cont: * CMAU7243120*/ HR Entrega: *08:00* /Dirección: *Los Olivos 1270, Pudahuel"/>
    <s v="Enviar mensaje"/>
    <s v="492CMAU7243120"/>
    <s v="ENT-492"/>
    <s v="ENTREGA"/>
    <d v="2026-02-18T08:00:00"/>
    <s v="https://wa.me/56944540732?text=Hola!%0AServicio del día 18-02%0A *Cliente:* TECNIKA S A */ Cont: * CMAU7243120*/ HR Entrega: *08:00* /Dirección: *Los Olivos 1270, Pudahuel"/>
  </r>
  <r>
    <n v="493"/>
    <n v="9"/>
    <x v="2"/>
    <s v="IMPO"/>
    <x v="237"/>
    <x v="456"/>
    <x v="0"/>
    <n v="16000"/>
    <s v="FRAGUA"/>
    <x v="14"/>
    <x v="3"/>
    <s v="CONTOPSA SAI"/>
    <x v="13"/>
    <n v="56944277110"/>
    <x v="13"/>
    <m/>
    <x v="106"/>
    <m/>
    <m/>
    <s v="ENTREGADO"/>
    <m/>
    <x v="151"/>
    <x v="0"/>
    <d v="2026-02-18T00:00:00"/>
    <s v="On time"/>
    <s v="40 "/>
    <s v="Hola!%0AServicio del día 18-02%0A *Cliente:* SUPERMERCADO DEL NEUMATICO LTDA */ Cont: * CAAU8927971*/ HR Entrega: *08:00* /Dirección: *AV. GENERAL VELASQUEZ 10901, SAN BERNARDO"/>
    <s v="Enviar mensaje"/>
    <s v="493CAAU8927971"/>
    <s v="ENT-493"/>
    <s v="ENTREGA"/>
    <d v="2026-02-18T08:00:00"/>
    <s v="https://wa.me/56944277110?text=Hola!%0AServicio del día 18-02%0A *Cliente:* SUPERMERCADO DEL NEUMATICO LTDA */ Cont: * CAAU8927971*/ HR Entrega: *08:00* /Dirección: *AV. GENERAL VELASQUEZ 10901, SAN BERNARDO"/>
  </r>
  <r>
    <n v="494"/>
    <n v="10"/>
    <x v="40"/>
    <s v="IMPO"/>
    <x v="313"/>
    <x v="457"/>
    <x v="1"/>
    <n v="27000"/>
    <s v="17/02 - 17:50"/>
    <x v="14"/>
    <x v="3"/>
    <s v="MEDLOG SAI"/>
    <x v="7"/>
    <n v="56950981572"/>
    <x v="14"/>
    <m/>
    <x v="57"/>
    <m/>
    <m/>
    <s v="ENTREGADO"/>
    <m/>
    <x v="11"/>
    <x v="0"/>
    <d v="2026-02-18T00:00:00"/>
    <s v="On time"/>
    <s v="20 "/>
    <s v="Hola!%0AServicio del día 18-02%0A *Cliente:* MOLYMETNOS S.A. */ Cont: * MSCU3878249*/ HR Entrega: *08:00* /Dirección: *CAMINO NOS A LOS MORROS 590, SAN BERNARDO"/>
    <s v="Enviar mensaje"/>
    <s v="494MSCU3878249"/>
    <s v="ENT-494"/>
    <s v="ENTREGA"/>
    <d v="2026-02-18T08:00:00"/>
    <s v="https://wa.me/56950981572?text=Hola!%0AServicio del día 18-02%0A *Cliente:* MOLYMETNOS S.A. */ Cont: * MSCU3878249*/ HR Entrega: *08:00* /Dirección: *CAMINO NOS A LOS MORROS 590, SAN BERNARDO"/>
  </r>
  <r>
    <n v="495"/>
    <n v="11"/>
    <x v="40"/>
    <s v="IMPO"/>
    <x v="313"/>
    <x v="458"/>
    <x v="1"/>
    <n v="27000"/>
    <s v="17/02 - 17:24"/>
    <x v="14"/>
    <x v="3"/>
    <s v="MEDLOG SAI"/>
    <x v="52"/>
    <n v="56967386018"/>
    <x v="37"/>
    <m/>
    <x v="57"/>
    <m/>
    <m/>
    <s v="ENTREGADO"/>
    <m/>
    <x v="12"/>
    <x v="0"/>
    <d v="2026-02-18T00:00:00"/>
    <s v="On time"/>
    <s v="20 "/>
    <s v="Hola!%0AServicio del día 18-02%0A *Cliente:* MOLYMETNOS S.A. */ Cont: * FTAU1532590*/ HR Entrega: *08:00* /Dirección: *CAMINO NOS A LOS MORROS 590, SAN BERNARDO"/>
    <s v="Enviar mensaje"/>
    <s v="495FTAU1532590"/>
    <s v="ENT-495"/>
    <s v="ENTREGA"/>
    <d v="2026-02-18T08:00:00"/>
    <s v="https://wa.me/56967386018?text=Hola!%0AServicio del día 18-02%0A *Cliente:* MOLYMETNOS S.A. */ Cont: * FTAU1532590*/ HR Entrega: *08:00* /Dirección: *CAMINO NOS A LOS MORROS 590, SAN BERNARDO"/>
  </r>
  <r>
    <n v="496"/>
    <n v="12"/>
    <x v="40"/>
    <s v="IMPO"/>
    <x v="313"/>
    <x v="459"/>
    <x v="1"/>
    <n v="27000"/>
    <s v="17/02 - 17:48"/>
    <x v="14"/>
    <x v="3"/>
    <s v="MEDLOG SAI"/>
    <x v="27"/>
    <n v="56985215946"/>
    <x v="28"/>
    <m/>
    <x v="57"/>
    <m/>
    <m/>
    <s v="ENTREGADO"/>
    <m/>
    <x v="212"/>
    <x v="0"/>
    <d v="2026-02-18T00:00:00"/>
    <s v="On time"/>
    <s v="20 "/>
    <s v="Hola!%0AServicio del día 18-02%0A *Cliente:* MOLYMETNOS S.A. */ Cont: * MEDU5480395*/ HR Entrega: *08:00* /Dirección: *CAMINO NOS A LOS MORROS 590, SAN BERNARDO"/>
    <s v="Enviar mensaje"/>
    <s v="496MEDU5480395"/>
    <s v="ENT-496"/>
    <s v="ENTREGA"/>
    <d v="2026-02-18T08:00:00"/>
    <s v="https://wa.me/56985215946?text=Hola!%0AServicio del día 18-02%0A *Cliente:* MOLYMETNOS S.A. */ Cont: * MEDU5480395*/ HR Entrega: *08:00* /Dirección: *CAMINO NOS A LOS MORROS 590, SAN BERNARDO"/>
  </r>
  <r>
    <n v="497"/>
    <n v="13"/>
    <x v="5"/>
    <s v="IMPO"/>
    <x v="293"/>
    <x v="460"/>
    <x v="0"/>
    <n v="24000"/>
    <s v="FRAGUA"/>
    <x v="14"/>
    <x v="3"/>
    <s v="CIS"/>
    <x v="11"/>
    <n v="56999048849"/>
    <x v="11"/>
    <m/>
    <x v="107"/>
    <m/>
    <m/>
    <s v="ENTREGADO"/>
    <m/>
    <x v="151"/>
    <x v="0"/>
    <d v="2026-02-18T00:00:00"/>
    <s v="On time"/>
    <s v="40 "/>
    <s v="Hola!%0AServicio del día 18-02%0A *Cliente:* INVERSIERRA S A */ Cont: * CMAU8540587*/ HR Entrega: *08:00* /Dirección: *AVENIDA PEDRO FONTOBA 6350, HUECHURABA"/>
    <s v="Enviar mensaje"/>
    <s v="497CMAU8540587"/>
    <s v="ENT-497"/>
    <s v="ENTREGA"/>
    <d v="2026-02-18T08:00:00"/>
    <s v="https://wa.me/56999048849?text=Hola!%0AServicio del día 18-02%0A *Cliente:* INVERSIERRA S A */ Cont: * CMAU8540587*/ HR Entrega: *08:00* /Dirección: *AVENIDA PEDRO FONTOBA 6350, HUECHURABA"/>
  </r>
  <r>
    <n v="498"/>
    <n v="14"/>
    <x v="5"/>
    <s v="IMPO"/>
    <x v="293"/>
    <x v="461"/>
    <x v="0"/>
    <n v="22000"/>
    <s v="MAIPU"/>
    <x v="14"/>
    <x v="3"/>
    <s v="CIS"/>
    <x v="4"/>
    <n v="56984880436"/>
    <x v="4"/>
    <m/>
    <x v="108"/>
    <m/>
    <m/>
    <s v="ENTREGADO"/>
    <m/>
    <x v="217"/>
    <x v="0"/>
    <d v="2026-02-18T00:00:00"/>
    <s v="On time"/>
    <s v="40 "/>
    <s v="Hola!%0AServicio del día 18-02%0A *Cliente:* INVERSIERRA S A */ Cont: * CMAU6254352*/ HR Entrega: *08:00* /Dirección: *ALCALDE GUZMAN 0121, G32; QUILICURA"/>
    <s v="Enviar mensaje"/>
    <s v="498CMAU6254352"/>
    <s v="ENT-498"/>
    <s v="ENTREGA"/>
    <d v="2026-02-18T08:00:00"/>
    <s v="https://wa.me/56984880436?text=Hola!%0AServicio del día 18-02%0A *Cliente:* INVERSIERRA S A */ Cont: * CMAU6254352*/ HR Entrega: *08:00* /Dirección: *ALCALDE GUZMAN 0121, G32; QUILICURA"/>
  </r>
  <r>
    <n v="499"/>
    <n v="15"/>
    <x v="5"/>
    <s v="IMPO"/>
    <x v="294"/>
    <x v="462"/>
    <x v="0"/>
    <n v="20000"/>
    <s v="FRAGUA"/>
    <x v="14"/>
    <x v="5"/>
    <s v="SITRANS SAI"/>
    <x v="37"/>
    <n v="56950923536"/>
    <x v="10"/>
    <m/>
    <x v="108"/>
    <m/>
    <m/>
    <s v="ENTREGADO"/>
    <m/>
    <x v="204"/>
    <x v="0"/>
    <d v="2026-02-18T00:00:00"/>
    <s v="On time"/>
    <s v="40 "/>
    <s v="Hola!%0AServicio del día 18-02%0A *Cliente:* INVERSIERRA S A */ Cont: * FBIU5265227*/ HR Entrega: *12:00* /Dirección: *ALCALDE GUZMAN 0121, G32; QUILICURA"/>
    <s v="Enviar mensaje"/>
    <s v="499FBIU5265227"/>
    <s v="ENT-499"/>
    <s v="ENTREGA"/>
    <d v="2026-02-18T12:00:00"/>
    <s v="https://wa.me/56950923536?text=Hola!%0AServicio del día 18-02%0A *Cliente:* INVERSIERRA S A */ Cont: * FBIU5265227*/ HR Entrega: *12:00* /Dirección: *ALCALDE GUZMAN 0121, G32; QUILICURA"/>
  </r>
  <r>
    <n v="500"/>
    <n v="16"/>
    <x v="11"/>
    <s v="IMPO"/>
    <x v="314"/>
    <x v="463"/>
    <x v="0"/>
    <n v="12000"/>
    <s v="FRAGUA"/>
    <x v="14"/>
    <x v="1"/>
    <s v="MEDLOG VALP"/>
    <x v="8"/>
    <n v="56945105039"/>
    <x v="49"/>
    <m/>
    <x v="73"/>
    <m/>
    <m/>
    <s v="ENTREGADO"/>
    <m/>
    <x v="86"/>
    <x v="0"/>
    <d v="2026-02-18T00:00:00"/>
    <s v="On time"/>
    <s v="40 "/>
    <s v="Hola!%0AServicio del día 18-02%0A *Cliente:* COMERCIAL PICHARA SPA */ Cont: * TXGU7257750*/ HR Entrega: *08:30* /Dirección: *Crucero Peralillo, Parcela 37, Lote 1, Lampa. (Bodegas de TW)"/>
    <s v="Enviar mensaje"/>
    <s v="500TXGU7257750"/>
    <s v="ENT-500"/>
    <s v="ENTREGA"/>
    <d v="2026-02-18T08:30:00"/>
    <s v="https://wa.me/56945105039?text=Hola!%0AServicio del día 18-02%0A *Cliente:* COMERCIAL PICHARA SPA */ Cont: * TXGU7257750*/ HR Entrega: *08:30* /Dirección: *Crucero Peralillo, Parcela 37, Lote 1, Lampa. (Bodegas de TW)"/>
  </r>
  <r>
    <n v="501"/>
    <n v="17"/>
    <x v="37"/>
    <s v="IMPO"/>
    <x v="315"/>
    <x v="464"/>
    <x v="0"/>
    <n v="23000"/>
    <s v="17/02 - 11:00"/>
    <x v="14"/>
    <x v="1"/>
    <s v="AGUNSA SAI"/>
    <x v="16"/>
    <n v="56973887539"/>
    <x v="16"/>
    <m/>
    <x v="60"/>
    <m/>
    <m/>
    <s v="ENTREGADO"/>
    <m/>
    <x v="84"/>
    <x v="0"/>
    <d v="2026-02-18T00:00:00"/>
    <s v="On time"/>
    <s v="40 "/>
    <s v="Hola!%0AServicio del día 18-02%0A *Cliente:* IDEAL S A */ Cont: * OOCU9617545*/ HR Entrega: *08:30* /Dirección: *Bodega Nutrabien, Av. Bernardo O´Higgins 3140"/>
    <s v="Enviar mensaje"/>
    <s v="501OOCU9617545"/>
    <s v="ENT-501"/>
    <s v="ENTREGA"/>
    <d v="2026-02-18T08:30:00"/>
    <s v="https://wa.me/56973887539?text=Hola!%0AServicio del día 18-02%0A *Cliente:* IDEAL S A */ Cont: * OOCU9617545*/ HR Entrega: *08:30* /Dirección: *Bodega Nutrabien, Av. Bernardo O´Higgins 3140"/>
  </r>
  <r>
    <n v="502"/>
    <n v="18"/>
    <x v="37"/>
    <s v="IMPO"/>
    <x v="316"/>
    <x v="465"/>
    <x v="0"/>
    <n v="26000"/>
    <s v="17/02 - 17:00"/>
    <x v="14"/>
    <x v="1"/>
    <s v="CONTOPSA SAI"/>
    <x v="36"/>
    <n v="56965312953"/>
    <x v="36"/>
    <m/>
    <x v="32"/>
    <m/>
    <m/>
    <s v="ENTREGADO"/>
    <m/>
    <x v="14"/>
    <x v="0"/>
    <d v="2026-02-18T00:00:00"/>
    <s v="On time"/>
    <s v="40 "/>
    <s v="Hola!%0AServicio del día 18-02%0A *Cliente:* IDEAL S A */ Cont: * HAMU4562211*/ HR Entrega: *08:30* /Dirección: *AGUNSA - La montaña 1550, Quilicura (Ingreso por portería A) "/>
    <s v="Enviar mensaje"/>
    <s v="502HAMU4562211"/>
    <s v="ENT-502"/>
    <s v="ENTREGA"/>
    <d v="2026-02-18T08:30:00"/>
    <s v="https://wa.me/56965312953?text=Hola!%0AServicio del día 18-02%0A *Cliente:* IDEAL S A */ Cont: * HAMU4562211*/ HR Entrega: *08:30* /Dirección: *AGUNSA - La montaña 1550, Quilicura (Ingreso por portería A) "/>
  </r>
  <r>
    <n v="503"/>
    <n v="19"/>
    <x v="25"/>
    <s v="IMPO"/>
    <x v="317"/>
    <x v="466"/>
    <x v="0"/>
    <n v="17000"/>
    <s v="17/02 - 11:03"/>
    <x v="14"/>
    <x v="7"/>
    <s v="CONTOPSA SAI"/>
    <x v="40"/>
    <n v="56967386251"/>
    <x v="40"/>
    <m/>
    <x v="32"/>
    <m/>
    <m/>
    <s v="ENTREGADO"/>
    <m/>
    <x v="129"/>
    <x v="0"/>
    <d v="2026-02-18T00:00:00"/>
    <s v="On time"/>
    <s v="40 "/>
    <s v="Hola!%0AServicio del día 18-02%0A *Cliente:* BARCEL CHILE S.A. */ Cont: * CSNU8629643*/ HR Entrega: *09:00* /Dirección: *AGUNSA - La montaña 1550, Quilicura (Ingreso por portería A) "/>
    <s v="Enviar mensaje"/>
    <s v="503CSNU8629643"/>
    <s v="ENT-503"/>
    <s v="ENTREGA"/>
    <d v="2026-02-18T09:00:00"/>
    <s v="https://wa.me/56967386251?text=Hola!%0AServicio del día 18-02%0A *Cliente:* BARCEL CHILE S.A. */ Cont: * CSNU8629643*/ HR Entrega: *09:00* /Dirección: *AGUNSA - La montaña 1550, Quilicura (Ingreso por portería A) "/>
  </r>
  <r>
    <n v="504"/>
    <n v="20"/>
    <x v="14"/>
    <s v="IMPO"/>
    <x v="318"/>
    <x v="467"/>
    <x v="1"/>
    <n v="22000"/>
    <s v="17/02 - 15:30"/>
    <x v="14"/>
    <x v="7"/>
    <s v="SITRANS VALP"/>
    <x v="12"/>
    <n v="56967384794"/>
    <x v="12"/>
    <m/>
    <x v="18"/>
    <m/>
    <m/>
    <s v="ENTREGADO"/>
    <m/>
    <x v="11"/>
    <x v="0"/>
    <d v="2026-02-18T00:00:00"/>
    <s v="On time"/>
    <s v="20 "/>
    <s v="Hola!%0AServicio del día 18-02%0A *Cliente:* VILLAR HERMANOS S.A. */ Cont: * CAIU3196157*/ HR Entrega: *09:00* /Dirección: *SALAR DE ATACAMA 1330, PUDAHUEL"/>
    <s v="Enviar mensaje"/>
    <s v="504CAIU3196157"/>
    <s v="ENT-504"/>
    <s v="ENTREGA"/>
    <d v="2026-02-18T09:00:00"/>
    <s v="https://wa.me/56967384794?text=Hola!%0AServicio del día 18-02%0A *Cliente:* VILLAR HERMANOS S.A. */ Cont: * CAIU3196157*/ HR Entrega: *09:00* /Dirección: *SALAR DE ATACAMA 1330, PUDAHUEL"/>
  </r>
  <r>
    <n v="505"/>
    <n v="21"/>
    <x v="19"/>
    <s v="IMPO"/>
    <x v="319"/>
    <x v="468"/>
    <x v="0"/>
    <n v="27000"/>
    <s v="17/02 - 13:04"/>
    <x v="14"/>
    <x v="6"/>
    <s v="AGUNSA SAI"/>
    <x v="24"/>
    <n v="56926181825"/>
    <x v="25"/>
    <m/>
    <x v="24"/>
    <m/>
    <m/>
    <s v="ENTREGADO"/>
    <m/>
    <x v="77"/>
    <x v="0"/>
    <d v="2026-02-18T00:00:00"/>
    <s v="On time"/>
    <s v="40 "/>
    <s v="Hola!%0AServicio del día 18-02%0A *Cliente:* LAMAIGNERE CHILE S.A. */ Cont: * JXLU7807458*/ HR Entrega: *10:00* /Dirección: *AV. MARTA OSSA RUIZ 601 (CAMINO CASAS VIEJAS); MAIPU "/>
    <s v="Enviar mensaje"/>
    <s v="505JXLU7807458"/>
    <s v="ENT-505"/>
    <s v="ENTREGA"/>
    <d v="2026-02-18T10:00:00"/>
    <s v="https://wa.me/56926181825?text=Hola!%0AServicio del día 18-02%0A *Cliente:* LAMAIGNERE CHILE S.A. */ Cont: * JXLU7807458*/ HR Entrega: *10:00* /Dirección: *AV. MARTA OSSA RUIZ 601 (CAMINO CASAS VIEJAS); MAIPU "/>
  </r>
  <r>
    <n v="506"/>
    <n v="22"/>
    <x v="10"/>
    <s v="IMPO"/>
    <x v="320"/>
    <x v="469"/>
    <x v="8"/>
    <n v="23000"/>
    <s v="17/02 - 16:03"/>
    <x v="14"/>
    <x v="7"/>
    <s v="TEPORVAL "/>
    <x v="44"/>
    <n v="56976511010"/>
    <x v="53"/>
    <m/>
    <x v="12"/>
    <m/>
    <m/>
    <s v="ENTREGADO"/>
    <m/>
    <x v="14"/>
    <x v="0"/>
    <d v="2026-02-18T00:00:00"/>
    <s v="On time"/>
    <s v="ISO"/>
    <s v="Hola!%0AServicio del día 18-02%0A *Cliente:* OXIQUIM S A */ Cont: * HGTU4622957*/ HR Entrega: *09:00* /Dirección: *CAÑAVERAL 901; QUILICURA "/>
    <s v="Enviar mensaje"/>
    <s v="506HGTU4622957"/>
    <s v="ENT-506"/>
    <s v="ENTREGA"/>
    <d v="2026-02-18T09:00:00"/>
    <s v="https://wa.me/56976511010?text=Hola!%0AServicio del día 18-02%0A *Cliente:* OXIQUIM S A */ Cont: * HGTU4622957*/ HR Entrega: *09:00* /Dirección: *CAÑAVERAL 901; QUILICURA "/>
  </r>
  <r>
    <n v="507"/>
    <n v="23"/>
    <x v="66"/>
    <s v="IMPO"/>
    <x v="321"/>
    <x v="470"/>
    <x v="0"/>
    <n v="6000"/>
    <s v="17/02 - 17:23"/>
    <x v="14"/>
    <x v="7"/>
    <s v="HANSEATIC VALP"/>
    <x v="51"/>
    <n v="56939438073"/>
    <x v="7"/>
    <m/>
    <x v="109"/>
    <m/>
    <m/>
    <s v="ENTREGADO"/>
    <m/>
    <x v="218"/>
    <x v="0"/>
    <d v="2026-02-18T00:00:00"/>
    <s v="On time"/>
    <s v="40 "/>
    <s v="Hola!%0AServicio del día 18-02%0A *Cliente:* LACE EDUCACION */ Cont: * HLBU3169750*/ HR Entrega: *09:00* /Dirección: *Sergio Vieira de mello n°4524 Macul "/>
    <s v="Enviar mensaje"/>
    <s v="507HLBU3169750"/>
    <s v="ENT-507"/>
    <s v="ENTREGA"/>
    <d v="2026-02-18T09:00:00"/>
    <s v="https://wa.me/56939438073?text=Hola!%0AServicio del día 18-02%0A *Cliente:* LACE EDUCACION */ Cont: * HLBU3169750*/ HR Entrega: *09:00* /Dirección: *Sergio Vieira de mello n°4524 Macul "/>
  </r>
  <r>
    <n v="508"/>
    <n v="24"/>
    <x v="39"/>
    <s v="IMPO"/>
    <x v="322"/>
    <x v="471"/>
    <x v="0"/>
    <n v="15000"/>
    <s v="FRAGUA"/>
    <x v="14"/>
    <x v="6"/>
    <s v="CONTOPSA SAI"/>
    <x v="42"/>
    <n v="56948501048"/>
    <x v="42"/>
    <m/>
    <x v="110"/>
    <m/>
    <m/>
    <s v="ENTREGADO"/>
    <m/>
    <x v="219"/>
    <x v="0"/>
    <d v="2026-02-18T00:00:00"/>
    <s v="On time"/>
    <s v="40 "/>
    <s v="Hola!%0AServicio del día 18-02%0A *Cliente:* LARU SPA */ Cont: * MSKU1346591*/ HR Entrega: *10:00* /Dirección: *AVANZA PARK AV.PRES.JORGE ALESSANDRI RODRÍGUEZ 11491 BOD.48 SAN BERNARDO"/>
    <s v="Enviar mensaje"/>
    <s v="508MSKU1346591"/>
    <s v="ENT-508"/>
    <s v="ENTREGA"/>
    <d v="2026-02-18T10:00:00"/>
    <s v="https://wa.me/56948501048?text=Hola!%0AServicio del día 18-02%0A *Cliente:* LARU SPA */ Cont: * MSKU1346591*/ HR Entrega: *10:00* /Dirección: *AVANZA PARK AV.PRES.JORGE ALESSANDRI RODRÍGUEZ 11491 BOD.48 SAN BERNARDO"/>
  </r>
  <r>
    <n v="509"/>
    <n v="25"/>
    <x v="7"/>
    <s v="IMPO"/>
    <x v="323"/>
    <x v="472"/>
    <x v="0"/>
    <n v="10000"/>
    <s v="FRAGUA"/>
    <x v="14"/>
    <x v="6"/>
    <s v="MEDLOG VALP"/>
    <x v="5"/>
    <n v="56990025702"/>
    <x v="5"/>
    <m/>
    <x v="9"/>
    <s v="6 DESCARGADORES"/>
    <m/>
    <s v="ENTREGADO"/>
    <m/>
    <x v="220"/>
    <x v="0"/>
    <d v="2026-02-18T00:00:00"/>
    <s v="On time"/>
    <s v="40 "/>
    <s v="Hola!%0AServicio del día 18-02%0A *Cliente:* BAYONA SPA */ Cont: * MSDU6246943*/ HR Entrega: *10:00* /Dirección: * BOULEVAR 1313 BODENOR FLEX CENTER ENEA, PUDAHUEL"/>
    <s v="Enviar mensaje"/>
    <s v="509MSDU6246943"/>
    <s v="ENT-509"/>
    <s v="ENTREGA"/>
    <d v="2026-02-18T10:00:00"/>
    <s v="https://wa.me/56990025702?text=Hola!%0AServicio del día 18-02%0A *Cliente:* BAYONA SPA */ Cont: * MSDU6246943*/ HR Entrega: *10:00* /Dirección: * BOULEVAR 1313 BODENOR FLEX CENTER ENEA, PUDAHUEL"/>
  </r>
  <r>
    <n v="510"/>
    <n v="26"/>
    <x v="7"/>
    <s v="IMPO"/>
    <x v="324"/>
    <x v="473"/>
    <x v="1"/>
    <n v="5000"/>
    <s v="17/02 - 14:15"/>
    <x v="14"/>
    <x v="4"/>
    <s v="MEDLOG VALP"/>
    <x v="33"/>
    <n v="56953801607"/>
    <x v="33"/>
    <m/>
    <x v="9"/>
    <s v="6 DESCARGADORES"/>
    <m/>
    <s v="ENTREGADO"/>
    <m/>
    <x v="203"/>
    <x v="0"/>
    <d v="2026-02-18T00:00:00"/>
    <s v="On time"/>
    <s v="20 "/>
    <s v="Hola!%0AServicio del día 18-02%0A *Cliente:* BAYONA SPA */ Cont: * MSMU1933460*/ HR Entrega: *14:00* /Dirección: * BOULEVAR 1313 BODENOR FLEX CENTER ENEA, PUDAHUEL"/>
    <s v="Enviar mensaje"/>
    <s v="510MSMU1933460"/>
    <s v="ENT-510"/>
    <s v="ENTREGA"/>
    <d v="2026-02-18T14:00:00"/>
    <s v="https://wa.me/56953801607?text=Hola!%0AServicio del día 18-02%0A *Cliente:* BAYONA SPA */ Cont: * MSMU1933460*/ HR Entrega: *14:00* /Dirección: * BOULEVAR 1313 BODENOR FLEX CENTER ENEA, PUDAHUEL"/>
  </r>
  <r>
    <n v="511"/>
    <n v="27"/>
    <x v="67"/>
    <s v="IMPO"/>
    <x v="325"/>
    <x v="474"/>
    <x v="1"/>
    <n v="3000"/>
    <s v="17/02 - 18:10"/>
    <x v="14"/>
    <x v="6"/>
    <s v="MEDLOG SAI"/>
    <x v="31"/>
    <n v="56967396661"/>
    <x v="8"/>
    <m/>
    <x v="111"/>
    <m/>
    <m/>
    <s v="ENTREGADO"/>
    <m/>
    <x v="15"/>
    <x v="0"/>
    <d v="2026-02-18T00:00:00"/>
    <s v="On time"/>
    <s v="20 "/>
    <s v="Hola!%0AServicio del día 18-02%0A *Cliente:* KONUN */ Cont: * TGBU2680880*/ HR Entrega: *10:00* /Dirección: *Av. Presidente Eduardo Frei M. 2998, Independencia"/>
    <s v="Enviar mensaje"/>
    <s v="511TGBU2680880"/>
    <s v="ENT-511"/>
    <s v="ENTREGA"/>
    <d v="2026-02-18T10:00:00"/>
    <s v="https://wa.me/56967396661?text=Hola!%0AServicio del día 18-02%0A *Cliente:* KONUN */ Cont: * TGBU2680880*/ HR Entrega: *10:00* /Dirección: *Av. Presidente Eduardo Frei M. 2998, Independencia"/>
  </r>
  <r>
    <n v="512"/>
    <n v="28"/>
    <x v="29"/>
    <s v="IMPO"/>
    <x v="326"/>
    <x v="475"/>
    <x v="3"/>
    <n v="24000"/>
    <d v="1899-12-30T09:00:00"/>
    <x v="14"/>
    <x v="14"/>
    <s v="SITRANS SAI"/>
    <x v="32"/>
    <n v="56941491322"/>
    <x v="32"/>
    <m/>
    <x v="49"/>
    <m/>
    <m/>
    <s v="ENTREGADO"/>
    <m/>
    <x v="221"/>
    <x v="0"/>
    <d v="2026-02-18T00:00:00"/>
    <s v="On time"/>
    <s v="40 "/>
    <s v="Hola!%0AServicio del día 18-02%0A *Cliente:* COMERCIAL SEA GARDEN SPA */ Cont: * HDMU5596039*/ HR Entrega: *DIRECTO* /Dirección: *Pedro jorquera 575, Pudahuel"/>
    <s v="Enviar mensaje"/>
    <s v="512HDMU5596039"/>
    <s v="ENT-512"/>
    <s v="ENTREGA"/>
    <e v="#VALUE!"/>
    <s v="https://wa.me/56941491322?text=Hola!%0AServicio del día 18-02%0A *Cliente:* COMERCIAL SEA GARDEN SPA */ Cont: * HDMU5596039*/ HR Entrega: *DIRECTO* /Dirección: *Pedro jorquera 575, Pudahuel"/>
  </r>
  <r>
    <n v="513"/>
    <n v="29"/>
    <x v="29"/>
    <s v="IMPO"/>
    <x v="327"/>
    <x v="476"/>
    <x v="3"/>
    <n v="21000"/>
    <d v="1899-12-30T09:00:00"/>
    <x v="14"/>
    <x v="14"/>
    <s v="-"/>
    <x v="34"/>
    <n v="56940144795"/>
    <x v="34"/>
    <m/>
    <x v="36"/>
    <m/>
    <m/>
    <s v="ENTREGADO"/>
    <m/>
    <x v="222"/>
    <x v="0"/>
    <d v="2026-02-18T00:00:00"/>
    <s v="On time"/>
    <s v="40 "/>
    <s v="Hola!%0AServicio del día 18-02%0A *Cliente:* COMERCIAL SEA GARDEN SPA */ Cont: * UAEU1245126*/ HR Entrega: *DIRECTO* /Dirección: *LOS MAITENES PONIENTE 1332; PUDAHUEL"/>
    <s v="Enviar mensaje"/>
    <s v="513UAEU1245126"/>
    <s v="ENT-513"/>
    <s v="ENTREGA"/>
    <e v="#VALUE!"/>
    <s v="https://wa.me/56940144795?text=Hola!%0AServicio del día 18-02%0A *Cliente:* COMERCIAL SEA GARDEN SPA */ Cont: * UAEU1245126*/ HR Entrega: *DIRECTO* /Dirección: *LOS MAITENES PONIENTE 1332; PUDAHUEL"/>
  </r>
  <r>
    <n v="514"/>
    <n v="30"/>
    <x v="51"/>
    <s v="IMPO"/>
    <x v="328"/>
    <x v="463"/>
    <x v="0"/>
    <n v="12000"/>
    <d v="1899-12-30T09:15:00"/>
    <x v="14"/>
    <x v="14"/>
    <s v="DYC SAI"/>
    <x v="48"/>
    <n v="56994354094"/>
    <x v="50"/>
    <m/>
    <x v="76"/>
    <m/>
    <m/>
    <s v="ENTREGADO"/>
    <m/>
    <x v="223"/>
    <x v="0"/>
    <d v="2026-02-18T00:00:00"/>
    <s v="On time"/>
    <s v="40 "/>
    <s v="Hola!%0AServicio del día 18-02%0A *Cliente:* IMPORTADORA DCIC SPA */ Cont: * TXGU7257750*/ HR Entrega: *DIRECTO* /Dirección: *PUERTO MADERO 9710 BOD. P01 - P03, PUDAHUEL"/>
    <s v="Enviar mensaje"/>
    <s v="514TXGU7257750"/>
    <s v="ENT-514"/>
    <s v="ENTREGA"/>
    <e v="#VALUE!"/>
    <s v="https://wa.me/56994354094?text=Hola!%0AServicio del día 18-02%0A *Cliente:* IMPORTADORA DCIC SPA */ Cont: * TXGU7257750*/ HR Entrega: *DIRECTO* /Dirección: *PUERTO MADERO 9710 BOD. P01 - P03, PUDAHUEL"/>
  </r>
  <r>
    <n v="515"/>
    <n v="31"/>
    <x v="45"/>
    <m/>
    <x v="144"/>
    <x v="139"/>
    <x v="0"/>
    <s v="-"/>
    <s v="-"/>
    <x v="14"/>
    <x v="0"/>
    <s v="-"/>
    <x v="49"/>
    <n v="56973887322"/>
    <x v="9"/>
    <m/>
    <x v="68"/>
    <m/>
    <m/>
    <s v="ENTREGADO"/>
    <m/>
    <x v="9"/>
    <x v="0"/>
    <d v="2026-02-18T00:00:00"/>
    <s v="Sin llegada"/>
    <s v="40 "/>
    <s v="Hola!%0AServicio del día 18-02%0A *Cliente:* RITRAMA S.A. */ Cont: * RAMPLA*/ HR Entrega: *07:00* /Dirección: *AV. TUPUNGATO 3420, PLACILLA"/>
    <s v="Enviar mensaje"/>
    <s v="515RAMPLA"/>
    <s v="ENT-515"/>
    <s v="ENTREGA"/>
    <d v="2026-02-18T07:00:00"/>
    <s v="https://wa.me/56973887322?text=Hola!%0AServicio del día 18-02%0A *Cliente:* RITRAMA S.A. */ Cont: * RAMPLA*/ HR Entrega: *07:00* /Dirección: *AV. TUPUNGATO 3420, PLACILLA"/>
  </r>
  <r>
    <n v="516"/>
    <n v="32"/>
    <x v="45"/>
    <m/>
    <x v="144"/>
    <x v="139"/>
    <x v="0"/>
    <s v="-"/>
    <s v="-"/>
    <x v="14"/>
    <x v="0"/>
    <s v="-"/>
    <x v="50"/>
    <n v="56964069749"/>
    <x v="9"/>
    <m/>
    <x v="68"/>
    <m/>
    <m/>
    <s v="ENTREGADO"/>
    <m/>
    <x v="9"/>
    <x v="0"/>
    <d v="2026-02-18T00:00:00"/>
    <s v="Sin llegada"/>
    <s v="40 "/>
    <s v="Hola!%0AServicio del día 18-02%0A *Cliente:* RITRAMA S.A. */ Cont: * RAMPLA*/ HR Entrega: *07:00* /Dirección: *AV. TUPUNGATO 3420, PLACILLA"/>
    <s v="Enviar mensaje"/>
    <s v="516RAMPLA"/>
    <s v="ENT-516"/>
    <s v="ENTREGA"/>
    <d v="2026-02-18T07:00:00"/>
    <s v="https://wa.me/56964069749?text=Hola!%0AServicio del día 18-02%0A *Cliente:* RITRAMA S.A. */ Cont: * RAMPLA*/ HR Entrega: *07:00* /Dirección: *AV. TUPUNGATO 3420, PLACILLA"/>
  </r>
  <r>
    <n v="517"/>
    <n v="1"/>
    <x v="22"/>
    <s v="IMPO"/>
    <x v="308"/>
    <x v="477"/>
    <x v="0"/>
    <n v="20000"/>
    <s v="FRAGUA"/>
    <x v="15"/>
    <x v="0"/>
    <s v="MEDLOG STGO"/>
    <x v="51"/>
    <n v="56939438073"/>
    <x v="7"/>
    <m/>
    <x v="28"/>
    <s v="4 DESCARGADORES"/>
    <m/>
    <s v="ENTREGADO"/>
    <m/>
    <x v="79"/>
    <x v="0"/>
    <d v="2026-02-19T00:00:00"/>
    <s v="On time"/>
    <s v="40 "/>
    <s v="Hola!%0AServicio del día 19-02%0A *Cliente:* SUMINISTROS TELEFONICOS Y COMPUTACIONALES ESTEC LT */ Cont: * MSMU7288451*/ HR Entrega: *07:00* /Dirección: *AVENIDA PEDRO DE VALDIVIA 5964, MACUL"/>
    <s v="Enviar mensaje"/>
    <s v="517MSMU7288451"/>
    <s v="ENT-517"/>
    <s v="ENTREGA"/>
    <d v="2026-02-19T07:00:00"/>
    <s v="https://wa.me/56939438073?text=Hola!%0AServicio del día 19-02%0A *Cliente:* SUMINISTROS TELEFONICOS Y COMPUTACIONALES ESTEC LT */ Cont: * MSMU7288451*/ HR Entrega: *07:00* /Dirección: *AVENIDA PEDRO DE VALDIVIA 5964, MACUL"/>
  </r>
  <r>
    <n v="518"/>
    <n v="2"/>
    <x v="0"/>
    <s v="IMPO"/>
    <x v="310"/>
    <x v="478"/>
    <x v="0"/>
    <n v="24000"/>
    <s v="FRAGUA"/>
    <x v="15"/>
    <x v="0"/>
    <s v="CIS"/>
    <x v="28"/>
    <n v="56968463649"/>
    <x v="26"/>
    <m/>
    <x v="2"/>
    <m/>
    <m/>
    <s v="ENTREGADO"/>
    <m/>
    <x v="137"/>
    <x v="0"/>
    <d v="2026-02-19T00:00:00"/>
    <s v="On time"/>
    <s v="40 "/>
    <s v="Hola!%0AServicio del día 19-02%0A *Cliente:* RENDIC S.A. */ Cont: * SELU4478874*/ HR Entrega: *07:00* /Dirección: *Avenida Miraflores 9700-Bodega 4C, PUDAHUEL"/>
    <s v="Enviar mensaje"/>
    <s v="518SELU4478874"/>
    <s v="ENT-518"/>
    <s v="ENTREGA"/>
    <d v="2026-02-19T07:00:00"/>
    <s v="https://wa.me/56968463649?text=Hola!%0AServicio del día 19-02%0A *Cliente:* RENDIC S.A. */ Cont: * SELU4478874*/ HR Entrega: *07:00* /Dirección: *Avenida Miraflores 9700-Bodega 4C, PUDAHUEL"/>
  </r>
  <r>
    <n v="519"/>
    <n v="3"/>
    <x v="51"/>
    <s v="IMPO"/>
    <x v="329"/>
    <x v="479"/>
    <x v="0"/>
    <n v="9000"/>
    <s v="18/02 - 18:08"/>
    <x v="15"/>
    <x v="0"/>
    <s v="MEDLOG VALP"/>
    <x v="18"/>
    <n v="56967394153"/>
    <x v="23"/>
    <m/>
    <x v="76"/>
    <m/>
    <m/>
    <s v="ENTREGADO"/>
    <m/>
    <x v="202"/>
    <x v="0"/>
    <d v="2026-02-19T00:00:00"/>
    <s v="On time"/>
    <s v="40 "/>
    <s v="Hola!%0AServicio del día 19-02%0A *Cliente:* IMPORTADORA DCIC SPA */ Cont: * MEDU7839355*/ HR Entrega: *07:00* /Dirección: *PUERTO MADERO 9710 BOD. P01 - P03, PUDAHUEL"/>
    <s v="Enviar mensaje"/>
    <s v="519MEDU7839355"/>
    <s v="ENT-519"/>
    <s v="ENTREGA"/>
    <d v="2026-02-19T07:00:00"/>
    <s v="https://wa.me/56967394153?text=Hola!%0AServicio del día 19-02%0A *Cliente:* IMPORTADORA DCIC SPA */ Cont: * MEDU7839355*/ HR Entrega: *07:00* /Dirección: *PUERTO MADERO 9710 BOD. P01 - P03, PUDAHUEL"/>
  </r>
  <r>
    <n v="520"/>
    <n v="4"/>
    <x v="51"/>
    <s v="IMPO"/>
    <x v="329"/>
    <x v="480"/>
    <x v="0"/>
    <n v="8000"/>
    <s v="18/02 - 21:04"/>
    <x v="15"/>
    <x v="0"/>
    <s v="MEDLOG VALP"/>
    <x v="12"/>
    <n v="56967384794"/>
    <x v="14"/>
    <m/>
    <x v="76"/>
    <m/>
    <m/>
    <s v="ENTREGADO"/>
    <m/>
    <x v="224"/>
    <x v="0"/>
    <d v="2026-02-19T00:00:00"/>
    <s v="On time"/>
    <s v="40 "/>
    <s v="Hola!%0AServicio del día 19-02%0A *Cliente:* IMPORTADORA DCIC SPA */ Cont: * FBLU0089963*/ HR Entrega: *07:00* /Dirección: *PUERTO MADERO 9710 BOD. P01 - P03, PUDAHUEL"/>
    <s v="Enviar mensaje"/>
    <s v="520FBLU0089963"/>
    <s v="ENT-520"/>
    <s v="ENTREGA"/>
    <d v="2026-02-19T07:00:00"/>
    <s v="https://wa.me/56967384794?text=Hola!%0AServicio del día 19-02%0A *Cliente:* IMPORTADORA DCIC SPA */ Cont: * FBLU0089963*/ HR Entrega: *07:00* /Dirección: *PUERTO MADERO 9710 BOD. P01 - P03, PUDAHUEL"/>
  </r>
  <r>
    <n v="521"/>
    <n v="5"/>
    <x v="51"/>
    <s v="IMPO"/>
    <x v="329"/>
    <x v="481"/>
    <x v="0"/>
    <n v="17000"/>
    <d v="1899-12-30T08:54:00"/>
    <x v="15"/>
    <x v="14"/>
    <s v="MEDLOG VALP"/>
    <x v="54"/>
    <n v="56967128754"/>
    <x v="47"/>
    <m/>
    <x v="76"/>
    <m/>
    <m/>
    <s v="ENTREGADO"/>
    <m/>
    <x v="159"/>
    <x v="0"/>
    <d v="2026-02-19T00:00:00"/>
    <s v="On time"/>
    <s v="40 "/>
    <s v="Hola!%0AServicio del día 19-02%0A *Cliente:* IMPORTADORA DCIC SPA */ Cont: * MEDU7243176*/ HR Entrega: *DIRECTO* /Dirección: *PUERTO MADERO 9710 BOD. P01 - P03, PUDAHUEL"/>
    <s v="Enviar mensaje"/>
    <s v="521MEDU7243176"/>
    <s v="ENT-521"/>
    <s v="ENTREGA"/>
    <e v="#VALUE!"/>
    <s v="https://wa.me/56967128754?text=Hola!%0AServicio del día 19-02%0A *Cliente:* IMPORTADORA DCIC SPA */ Cont: * MEDU7243176*/ HR Entrega: *DIRECTO* /Dirección: *PUERTO MADERO 9710 BOD. P01 - P03, PUDAHUEL"/>
  </r>
  <r>
    <n v="522"/>
    <n v="6"/>
    <x v="51"/>
    <s v="IMPO"/>
    <x v="329"/>
    <x v="482"/>
    <x v="0"/>
    <n v="8000"/>
    <s v="18/02 - 21:08"/>
    <x v="15"/>
    <x v="8"/>
    <s v="MEDLOG VALP"/>
    <x v="29"/>
    <n v="56998494086"/>
    <x v="30"/>
    <m/>
    <x v="76"/>
    <m/>
    <m/>
    <s v="ENTREGADO"/>
    <m/>
    <x v="225"/>
    <x v="0"/>
    <d v="2026-02-19T00:00:00"/>
    <s v="On time"/>
    <s v="40 "/>
    <s v="Hola!%0AServicio del día 19-02%0A *Cliente:* IMPORTADORA DCIC SPA */ Cont: * BMOU6776272*/ HR Entrega: *15:00* /Dirección: *PUERTO MADERO 9710 BOD. P01 - P03, PUDAHUEL"/>
    <s v="Enviar mensaje"/>
    <s v="522BMOU6776272"/>
    <s v="ENT-522"/>
    <s v="ENTREGA"/>
    <d v="2026-02-19T15:00:00"/>
    <s v="https://wa.me/56998494086?text=Hola!%0AServicio del día 19-02%0A *Cliente:* IMPORTADORA DCIC SPA */ Cont: * BMOU6776272*/ HR Entrega: *15:00* /Dirección: *PUERTO MADERO 9710 BOD. P01 - P03, PUDAHUEL"/>
  </r>
  <r>
    <n v="523"/>
    <n v="7"/>
    <x v="18"/>
    <s v="IMPO"/>
    <x v="157"/>
    <x v="483"/>
    <x v="1"/>
    <n v="30000"/>
    <s v="FRAGUA"/>
    <x v="15"/>
    <x v="3"/>
    <s v="CIS"/>
    <x v="15"/>
    <n v="56957438415"/>
    <x v="46"/>
    <m/>
    <x v="112"/>
    <m/>
    <m/>
    <s v="ENTREGADO"/>
    <m/>
    <x v="142"/>
    <x v="0"/>
    <d v="2026-02-19T00:00:00"/>
    <s v="On time"/>
    <s v="20 "/>
    <s v="Hola!%0AServicio del día 19-02%0A *Cliente:* SOCIEDAD COMERCIAL MARBEN PETS LTDA */ Cont: * BEAU2226930*/ HR Entrega: *08:00* /Dirección: *JOSE JOAQUIN PEREZ 8726 PUDAHUEL"/>
    <s v="Enviar mensaje"/>
    <s v="523BEAU2226930"/>
    <s v="ENT-523"/>
    <s v="ENTREGA"/>
    <d v="2026-02-19T08:00:00"/>
    <s v="https://wa.me/56957438415?text=Hola!%0AServicio del día 19-02%0A *Cliente:* SOCIEDAD COMERCIAL MARBEN PETS LTDA */ Cont: * BEAU2226930*/ HR Entrega: *08:00* /Dirección: *JOSE JOAQUIN PEREZ 8726 PUDAHUEL"/>
  </r>
  <r>
    <n v="524"/>
    <n v="8"/>
    <x v="68"/>
    <s v="IMPO"/>
    <x v="330"/>
    <x v="484"/>
    <x v="1"/>
    <n v="28000"/>
    <s v="18/02 - 20:43"/>
    <x v="15"/>
    <x v="3"/>
    <s v="CIS"/>
    <x v="3"/>
    <n v="56944540732"/>
    <x v="3"/>
    <m/>
    <x v="113"/>
    <s v="RAMPLA CORTA"/>
    <m/>
    <s v="ENTREGADO"/>
    <m/>
    <x v="226"/>
    <x v="0"/>
    <d v="2026-02-19T00:00:00"/>
    <s v="Off time"/>
    <s v="20 "/>
    <s v="Hola!%0AServicio del día 19-02%0A *Cliente:* CERAMICAS MYRIAM */ Cont: * HLBU2934161*/ HR Entrega: *08:00* /Dirección: *Luis Zegers 515, Quilicura."/>
    <s v="Enviar mensaje"/>
    <s v="524HLBU2934161"/>
    <s v="ENT-524"/>
    <s v="ENTREGA"/>
    <d v="2026-02-19T08:00:00"/>
    <s v="https://wa.me/56944540732?text=Hola!%0AServicio del día 19-02%0A *Cliente:* CERAMICAS MYRIAM */ Cont: * HLBU2934161*/ HR Entrega: *08:00* /Dirección: *Luis Zegers 515, Quilicura."/>
  </r>
  <r>
    <n v="525"/>
    <n v="9"/>
    <x v="68"/>
    <s v="IMPO"/>
    <x v="330"/>
    <x v="485"/>
    <x v="1"/>
    <n v="28000"/>
    <s v="18/02 - 20:45"/>
    <x v="15"/>
    <x v="3"/>
    <s v="CIS"/>
    <x v="10"/>
    <n v="56993389870"/>
    <x v="10"/>
    <m/>
    <x v="113"/>
    <s v="RAMPLA CORTA"/>
    <m/>
    <s v="ENTREGADO"/>
    <m/>
    <x v="55"/>
    <x v="0"/>
    <d v="2026-02-19T00:00:00"/>
    <s v="On time"/>
    <s v="20 "/>
    <s v="Hola!%0AServicio del día 19-02%0A *Cliente:* CERAMICAS MYRIAM */ Cont: * XINU1425377*/ HR Entrega: *08:00* /Dirección: *Luis Zegers 515, Quilicura."/>
    <s v="Enviar mensaje"/>
    <s v="525XINU1425377"/>
    <s v="ENT-525"/>
    <s v="ENTREGA"/>
    <d v="2026-02-19T08:00:00"/>
    <s v="https://wa.me/56993389870?text=Hola!%0AServicio del día 19-02%0A *Cliente:* CERAMICAS MYRIAM */ Cont: * XINU1425377*/ HR Entrega: *08:00* /Dirección: *Luis Zegers 515, Quilicura."/>
  </r>
  <r>
    <n v="526"/>
    <n v="10"/>
    <x v="40"/>
    <s v="IMPO"/>
    <x v="313"/>
    <x v="486"/>
    <x v="1"/>
    <n v="27000"/>
    <s v="18/02 - 18:07"/>
    <x v="15"/>
    <x v="3"/>
    <s v="MEDLOG SAI"/>
    <x v="13"/>
    <n v="56944277110"/>
    <x v="13"/>
    <m/>
    <x v="57"/>
    <m/>
    <m/>
    <s v="ENTREGADO"/>
    <m/>
    <x v="86"/>
    <x v="0"/>
    <d v="2026-02-19T00:00:00"/>
    <s v="On time"/>
    <s v="20 "/>
    <s v="Hola!%0AServicio del día 19-02%0A *Cliente:* MOLYMETNOS S.A. */ Cont: * MEDU6723993*/ HR Entrega: *08:00* /Dirección: *CAMINO NOS A LOS MORROS 590, SAN BERNARDO"/>
    <s v="Enviar mensaje"/>
    <s v="526MEDU6723993"/>
    <s v="ENT-526"/>
    <s v="ENTREGA"/>
    <d v="2026-02-19T08:00:00"/>
    <s v="https://wa.me/56944277110?text=Hola!%0AServicio del día 19-02%0A *Cliente:* MOLYMETNOS S.A. */ Cont: * MEDU6723993*/ HR Entrega: *08:00* /Dirección: *CAMINO NOS A LOS MORROS 590, SAN BERNARDO"/>
  </r>
  <r>
    <n v="527"/>
    <n v="11"/>
    <x v="40"/>
    <s v="IMPO"/>
    <x v="313"/>
    <x v="487"/>
    <x v="1"/>
    <n v="27000"/>
    <s v="18/02 - 18:15"/>
    <x v="15"/>
    <x v="3"/>
    <s v="MEDLOG SAI"/>
    <x v="20"/>
    <n v="56987557136"/>
    <x v="2"/>
    <m/>
    <x v="57"/>
    <m/>
    <m/>
    <s v="ENTREGADO"/>
    <m/>
    <x v="4"/>
    <x v="0"/>
    <d v="2026-02-19T00:00:00"/>
    <s v="On time"/>
    <s v="20 "/>
    <s v="Hola!%0AServicio del día 19-02%0A *Cliente:* MOLYMETNOS S.A. */ Cont: * MSNU2129018*/ HR Entrega: *08:00* /Dirección: *CAMINO NOS A LOS MORROS 590, SAN BERNARDO"/>
    <s v="Enviar mensaje"/>
    <s v="527MSNU2129018"/>
    <s v="ENT-527"/>
    <s v="ENTREGA"/>
    <d v="2026-02-19T08:00:00"/>
    <s v="https://wa.me/56987557136?text=Hola!%0AServicio del día 19-02%0A *Cliente:* MOLYMETNOS S.A. */ Cont: * MSNU2129018*/ HR Entrega: *08:00* /Dirección: *CAMINO NOS A LOS MORROS 590, SAN BERNARDO"/>
  </r>
  <r>
    <n v="528"/>
    <n v="12"/>
    <x v="40"/>
    <s v="IMPO"/>
    <x v="313"/>
    <x v="488"/>
    <x v="1"/>
    <n v="27000"/>
    <s v="18/02 - 18:19"/>
    <x v="15"/>
    <x v="3"/>
    <s v="MEDLOG SAI"/>
    <x v="2"/>
    <n v="56971084915"/>
    <x v="2"/>
    <m/>
    <x v="57"/>
    <m/>
    <m/>
    <s v="ENTREGADO"/>
    <m/>
    <x v="4"/>
    <x v="0"/>
    <d v="2026-02-19T00:00:00"/>
    <s v="On time"/>
    <s v="20 "/>
    <s v="Hola!%0AServicio del día 19-02%0A *Cliente:* MOLYMETNOS S.A. */ Cont: * MSNU1509034*/ HR Entrega: *08:00* /Dirección: *CAMINO NOS A LOS MORROS 590, SAN BERNARDO"/>
    <s v="Enviar mensaje"/>
    <s v="528MSNU1509034"/>
    <s v="ENT-528"/>
    <s v="ENTREGA"/>
    <d v="2026-02-19T08:00:00"/>
    <s v="https://wa.me/56971084915?text=Hola!%0AServicio del día 19-02%0A *Cliente:* MOLYMETNOS S.A. */ Cont: * MSNU1509034*/ HR Entrega: *08:00* /Dirección: *CAMINO NOS A LOS MORROS 590, SAN BERNARDO"/>
  </r>
  <r>
    <n v="529"/>
    <n v="13"/>
    <x v="7"/>
    <s v="IMPO"/>
    <x v="331"/>
    <x v="489"/>
    <x v="0"/>
    <n v="8000"/>
    <s v="FRAGUA"/>
    <x v="15"/>
    <x v="3"/>
    <s v="MEDLOG VALP"/>
    <x v="17"/>
    <n v="56961282379"/>
    <x v="17"/>
    <m/>
    <x v="9"/>
    <s v="8 DESCARGADORES"/>
    <m/>
    <s v="ENTREGADO"/>
    <m/>
    <x v="209"/>
    <x v="0"/>
    <d v="2026-02-19T00:00:00"/>
    <s v="On time"/>
    <s v="40 "/>
    <s v="Hola!%0AServicio del día 19-02%0A *Cliente:* BAYONA SPA */ Cont: * BEAU5707185*/ HR Entrega: *08:00* /Dirección: * BOULEVAR 1313 BODENOR FLEX CENTER ENEA, PUDAHUEL"/>
    <s v="Enviar mensaje"/>
    <s v="529BEAU5707185"/>
    <s v="ENT-529"/>
    <s v="ENTREGA"/>
    <d v="2026-02-19T08:00:00"/>
    <s v="https://wa.me/56961282379?text=Hola!%0AServicio del día 19-02%0A *Cliente:* BAYONA SPA */ Cont: * BEAU5707185*/ HR Entrega: *08:00* /Dirección: * BOULEVAR 1313 BODENOR FLEX CENTER ENEA, PUDAHUEL"/>
  </r>
  <r>
    <n v="530"/>
    <n v="14"/>
    <x v="7"/>
    <s v="IMPO"/>
    <x v="332"/>
    <x v="490"/>
    <x v="0"/>
    <n v="7000"/>
    <s v="18/02 - 9:00"/>
    <x v="15"/>
    <x v="2"/>
    <s v="MEDLOG VALP"/>
    <x v="4"/>
    <n v="56984880436"/>
    <x v="4"/>
    <m/>
    <x v="9"/>
    <s v="8 DESCARGADORES"/>
    <m/>
    <s v="ENTREGADO"/>
    <m/>
    <x v="62"/>
    <x v="0"/>
    <d v="2026-02-19T00:00:00"/>
    <s v="On time"/>
    <s v="40 "/>
    <s v="Hola!%0AServicio del día 19-02%0A *Cliente:* BAYONA SPA */ Cont: * MSMU8033809*/ HR Entrega: *11:00* /Dirección: * BOULEVAR 1313 BODENOR FLEX CENTER ENEA, PUDAHUEL"/>
    <s v="Enviar mensaje"/>
    <s v="530MSMU8033809"/>
    <s v="ENT-530"/>
    <s v="ENTREGA"/>
    <d v="2026-02-19T11:00:00"/>
    <s v="https://wa.me/56984880436?text=Hola!%0AServicio del día 19-02%0A *Cliente:* BAYONA SPA */ Cont: * MSMU8033809*/ HR Entrega: *11:00* /Dirección: * BOULEVAR 1313 BODENOR FLEX CENTER ENEA, PUDAHUEL"/>
  </r>
  <r>
    <n v="531"/>
    <n v="15"/>
    <x v="7"/>
    <s v="IMPO"/>
    <x v="323"/>
    <x v="491"/>
    <x v="0"/>
    <n v="9000"/>
    <s v="18/02 - 11:48"/>
    <x v="15"/>
    <x v="4"/>
    <s v="MEDLOG VALP"/>
    <x v="43"/>
    <n v="56964850744"/>
    <x v="43"/>
    <m/>
    <x v="9"/>
    <s v="8 DESCARGADORES"/>
    <m/>
    <s v="ENTREGADO"/>
    <m/>
    <x v="78"/>
    <x v="0"/>
    <d v="2026-02-19T00:00:00"/>
    <s v="On time"/>
    <s v="40 "/>
    <s v="Hola!%0AServicio del día 19-02%0A *Cliente:* BAYONA SPA */ Cont: * TLLU5062974*/ HR Entrega: *14:00* /Dirección: * BOULEVAR 1313 BODENOR FLEX CENTER ENEA, PUDAHUEL"/>
    <s v="Enviar mensaje"/>
    <s v="531TLLU5062974"/>
    <s v="ENT-531"/>
    <s v="ENTREGA"/>
    <d v="2026-02-19T14:00:00"/>
    <s v="https://wa.me/56964850744?text=Hola!%0AServicio del día 19-02%0A *Cliente:* BAYONA SPA */ Cont: * TLLU5062974*/ HR Entrega: *14:00* /Dirección: * BOULEVAR 1313 BODENOR FLEX CENTER ENEA, PUDAHUEL"/>
  </r>
  <r>
    <n v="532"/>
    <n v="16"/>
    <x v="11"/>
    <s v="IMPO"/>
    <x v="333"/>
    <x v="492"/>
    <x v="0"/>
    <n v="15000"/>
    <s v="18/02 - 18:38"/>
    <x v="15"/>
    <x v="1"/>
    <s v="MEDLOG SAI"/>
    <x v="27"/>
    <n v="56985215946"/>
    <x v="28"/>
    <m/>
    <x v="73"/>
    <m/>
    <m/>
    <s v="ENTREGADO"/>
    <m/>
    <x v="14"/>
    <x v="0"/>
    <d v="2026-02-19T00:00:00"/>
    <s v="On time"/>
    <s v="40 "/>
    <s v="Hola!%0AServicio del día 19-02%0A *Cliente:* COMERCIAL PICHARA SPA */ Cont: * TCNU8736930*/ HR Entrega: *08:30* /Dirección: *Crucero Peralillo, Parcela 37, Lote 1, Lampa. (Bodegas de TW)"/>
    <s v="Enviar mensaje"/>
    <s v="532TCNU8736930"/>
    <s v="ENT-532"/>
    <s v="ENTREGA"/>
    <d v="2026-02-19T08:30:00"/>
    <s v="https://wa.me/56985215946?text=Hola!%0AServicio del día 19-02%0A *Cliente:* COMERCIAL PICHARA SPA */ Cont: * TCNU8736930*/ HR Entrega: *08:30* /Dirección: *Crucero Peralillo, Parcela 37, Lote 1, Lampa. (Bodegas de TW)"/>
  </r>
  <r>
    <n v="533"/>
    <n v="17"/>
    <x v="9"/>
    <s v="IMPO"/>
    <x v="334"/>
    <x v="493"/>
    <x v="0"/>
    <n v="11000"/>
    <s v="18/02 - 17:54"/>
    <x v="15"/>
    <x v="1"/>
    <s v="MEDLOG SAI"/>
    <x v="16"/>
    <n v="56973887539"/>
    <x v="16"/>
    <m/>
    <x v="11"/>
    <m/>
    <m/>
    <s v="ENTREGADO"/>
    <m/>
    <x v="14"/>
    <x v="0"/>
    <d v="2026-02-19T00:00:00"/>
    <s v="On time"/>
    <s v="40 "/>
    <s v="Hola!%0AServicio del día 19-02%0A *Cliente:* FLEX EQUIPOS DE DESCANSO CHILE */ Cont: * MSBU6581630*/ HR Entrega: *08:30* /Dirección: *MERSAN (José Joaquín Prieto 9001, Lo Espejo. Bodegas: 7-8-9-10-15-16-17-18)"/>
    <s v="Enviar mensaje"/>
    <s v="533MSBU6581630"/>
    <s v="ENT-533"/>
    <s v="ENTREGA"/>
    <d v="2026-02-19T08:30:00"/>
    <s v="https://wa.me/56973887539?text=Hola!%0AServicio del día 19-02%0A *Cliente:* FLEX EQUIPOS DE DESCANSO CHILE */ Cont: * MSBU6581630*/ HR Entrega: *08:30* /Dirección: *MERSAN (José Joaquín Prieto 9001, Lo Espejo. Bodegas: 7-8-9-10-15-16-17-18)"/>
  </r>
  <r>
    <n v="534"/>
    <n v="18"/>
    <x v="69"/>
    <s v="IMPO"/>
    <x v="335"/>
    <x v="494"/>
    <x v="0"/>
    <n v="30000"/>
    <s v="18/02 - 17:37"/>
    <x v="15"/>
    <x v="7"/>
    <s v="DYC SAI"/>
    <x v="40"/>
    <n v="56967386251"/>
    <x v="40"/>
    <m/>
    <x v="114"/>
    <m/>
    <m/>
    <s v="ENTREGADO"/>
    <m/>
    <x v="23"/>
    <x v="0"/>
    <d v="2026-02-19T00:00:00"/>
    <s v="On time"/>
    <s v="40 "/>
    <s v="Hola!%0AServicio del día 19-02%0A *Cliente:* BOLSA LA ESTRELLA */ Cont: * BEAU4941394*/ HR Entrega: *09:00* /Dirección: *Av el retiro 1227 bodega 9. Renca "/>
    <s v="Enviar mensaje"/>
    <s v="534BEAU4941394"/>
    <s v="ENT-534"/>
    <s v="ENTREGA"/>
    <d v="2026-02-19T09:00:00"/>
    <s v="https://wa.me/56967386251?text=Hola!%0AServicio del día 19-02%0A *Cliente:* BOLSA LA ESTRELLA */ Cont: * BEAU4941394*/ HR Entrega: *09:00* /Dirección: *Av el retiro 1227 bodega 9. Renca "/>
  </r>
  <r>
    <n v="535"/>
    <n v="19"/>
    <x v="70"/>
    <s v="IMPO"/>
    <x v="336"/>
    <x v="495"/>
    <x v="0"/>
    <n v="12000"/>
    <s v="18/02 - 20:36"/>
    <x v="15"/>
    <x v="7"/>
    <s v="MEDLOG VALP"/>
    <x v="11"/>
    <n v="56999048849"/>
    <x v="11"/>
    <m/>
    <x v="115"/>
    <m/>
    <m/>
    <s v="ENTREGADO"/>
    <m/>
    <x v="84"/>
    <x v="0"/>
    <d v="2026-02-19T00:00:00"/>
    <s v="On time"/>
    <s v="40 "/>
    <s v="Hola!%0AServicio del día 19-02%0A *Cliente:* FULL ICE  */ Cont: * MSNU8933980*/ HR Entrega: *09:00* /Dirección: *bodegas Kitchen Center en ENEA, PUDAHUEL (Los Maitenes 12700)"/>
    <s v="Enviar mensaje"/>
    <s v="535MSNU8933980"/>
    <s v="ENT-535"/>
    <s v="ENTREGA"/>
    <d v="2026-02-19T09:00:00"/>
    <s v="https://wa.me/56999048849?text=Hola!%0AServicio del día 19-02%0A *Cliente:* FULL ICE  */ Cont: * MSNU8933980*/ HR Entrega: *09:00* /Dirección: *bodegas Kitchen Center en ENEA, PUDAHUEL (Los Maitenes 12700)"/>
  </r>
  <r>
    <n v="536"/>
    <n v="20"/>
    <x v="16"/>
    <s v="IMPO"/>
    <x v="337"/>
    <x v="496"/>
    <x v="1"/>
    <n v="28000"/>
    <s v="FRAGUA"/>
    <x v="15"/>
    <x v="6"/>
    <s v="CIS"/>
    <x v="37"/>
    <n v="56950923536"/>
    <x v="1"/>
    <m/>
    <x v="20"/>
    <m/>
    <m/>
    <s v="ENTREGADO"/>
    <m/>
    <x v="206"/>
    <x v="0"/>
    <d v="2026-02-19T00:00:00"/>
    <s v="On time"/>
    <s v="20 "/>
    <s v="Hola!%0AServicio del día 19-02%0A *Cliente:* IMPORTADORA Y COMERCIALIZADORA BZ SPA */ Cont: * DFSU2661575*/ HR Entrega: *10:00* /Dirección: *PuertoMadero 9710, Bodega X36. Pudahuel"/>
    <s v="Enviar mensaje"/>
    <s v="536DFSU2661575"/>
    <s v="ENT-536"/>
    <s v="ENTREGA"/>
    <d v="2026-02-19T10:00:00"/>
    <s v="https://wa.me/56950923536?text=Hola!%0AServicio del día 19-02%0A *Cliente:* IMPORTADORA Y COMERCIALIZADORA BZ SPA */ Cont: * DFSU2661575*/ HR Entrega: *10:00* /Dirección: *PuertoMadero 9710, Bodega X36. Pudahuel"/>
  </r>
  <r>
    <n v="537"/>
    <n v="21"/>
    <x v="19"/>
    <s v="IMPO"/>
    <x v="338"/>
    <x v="497"/>
    <x v="0"/>
    <n v="27000"/>
    <s v="FRAGUA"/>
    <x v="15"/>
    <x v="6"/>
    <s v="MEDLOG SAI"/>
    <x v="33"/>
    <n v="56953801607"/>
    <x v="33"/>
    <m/>
    <x v="24"/>
    <m/>
    <m/>
    <s v="ENTREGADO"/>
    <m/>
    <x v="86"/>
    <x v="0"/>
    <d v="2026-02-19T00:00:00"/>
    <s v="On time"/>
    <s v="40 "/>
    <s v="Hola!%0AServicio del día 19-02%0A *Cliente:* LAMAIGNERE CHILE S.A. */ Cont: * MSDU7675834*/ HR Entrega: *10:00* /Dirección: *AV. MARTA OSSA RUIZ 601 (CAMINO CASAS VIEJAS); MAIPU "/>
    <s v="Enviar mensaje"/>
    <s v="537MSDU7675834"/>
    <s v="ENT-537"/>
    <s v="ENTREGA"/>
    <d v="2026-02-19T10:00:00"/>
    <s v="https://wa.me/56953801607?text=Hola!%0AServicio del día 19-02%0A *Cliente:* LAMAIGNERE CHILE S.A. */ Cont: * MSDU7675834*/ HR Entrega: *10:00* /Dirección: *AV. MARTA OSSA RUIZ 601 (CAMINO CASAS VIEJAS); MAIPU "/>
  </r>
  <r>
    <n v="538"/>
    <n v="22"/>
    <x v="19"/>
    <s v="IMPO"/>
    <x v="338"/>
    <x v="498"/>
    <x v="0"/>
    <n v="27000"/>
    <s v="FRAGUA"/>
    <x v="15"/>
    <x v="6"/>
    <s v="MEDLOG SAI"/>
    <x v="5"/>
    <n v="56990025702"/>
    <x v="5"/>
    <m/>
    <x v="24"/>
    <m/>
    <m/>
    <s v="ENTREGADO"/>
    <m/>
    <x v="15"/>
    <x v="0"/>
    <d v="2026-02-19T00:00:00"/>
    <s v="On time"/>
    <s v="40 "/>
    <s v="Hola!%0AServicio del día 19-02%0A *Cliente:* LAMAIGNERE CHILE S.A. */ Cont: * UETU6725017*/ HR Entrega: *10:00* /Dirección: *AV. MARTA OSSA RUIZ 601 (CAMINO CASAS VIEJAS); MAIPU "/>
    <s v="Enviar mensaje"/>
    <s v="538UETU6725017"/>
    <s v="ENT-538"/>
    <s v="ENTREGA"/>
    <d v="2026-02-19T10:00:00"/>
    <s v="https://wa.me/56990025702?text=Hola!%0AServicio del día 19-02%0A *Cliente:* LAMAIGNERE CHILE S.A. */ Cont: * UETU6725017*/ HR Entrega: *10:00* /Dirección: *AV. MARTA OSSA RUIZ 601 (CAMINO CASAS VIEJAS); MAIPU "/>
  </r>
  <r>
    <n v="539"/>
    <n v="23"/>
    <x v="19"/>
    <s v="IMPO"/>
    <x v="338"/>
    <x v="499"/>
    <x v="0"/>
    <n v="27000"/>
    <s v="FRAGUA"/>
    <x v="15"/>
    <x v="5"/>
    <s v="MEDLOG SAI"/>
    <x v="19"/>
    <n v="56975045913"/>
    <x v="19"/>
    <m/>
    <x v="24"/>
    <m/>
    <m/>
    <s v="ENTREGADO"/>
    <m/>
    <x v="185"/>
    <x v="0"/>
    <d v="2026-02-19T00:00:00"/>
    <s v="On time"/>
    <s v="40 "/>
    <s v="Hola!%0AServicio del día 19-02%0A *Cliente:* LAMAIGNERE CHILE S.A. */ Cont: * MSMU4101973*/ HR Entrega: *12:00* /Dirección: *AV. MARTA OSSA RUIZ 601 (CAMINO CASAS VIEJAS); MAIPU "/>
    <s v="Enviar mensaje"/>
    <s v="539MSMU4101973"/>
    <s v="ENT-539"/>
    <s v="ENTREGA"/>
    <d v="2026-02-19T12:00:00"/>
    <s v="https://wa.me/56975045913?text=Hola!%0AServicio del día 19-02%0A *Cliente:* LAMAIGNERE CHILE S.A. */ Cont: * MSMU4101973*/ HR Entrega: *12:00* /Dirección: *AV. MARTA OSSA RUIZ 601 (CAMINO CASAS VIEJAS); MAIPU "/>
  </r>
  <r>
    <n v="540"/>
    <n v="24"/>
    <x v="15"/>
    <s v="IMPO"/>
    <x v="339"/>
    <x v="500"/>
    <x v="0"/>
    <n v="11000"/>
    <s v="FRAGUA"/>
    <x v="15"/>
    <x v="2"/>
    <s v="SITRANS STGO"/>
    <x v="55"/>
    <n v="56999972473"/>
    <x v="44"/>
    <m/>
    <x v="19"/>
    <s v="emctcn6284"/>
    <m/>
    <s v="ENTREGADO"/>
    <m/>
    <x v="15"/>
    <x v="0"/>
    <d v="2026-02-19T00:00:00"/>
    <s v="On time"/>
    <s v="40 "/>
    <s v="Hola!%0AServicio del día 19-02%0A *Cliente:* IMPORTADORA MIDEA CARRIER CHILE LTDA */ Cont: * EGSU9898319*/ HR Entrega: *11:00* /Dirección: *BOD. MIEA AGURTO - PUERTO MADERO 9710, BOD. E13; PUDAHUEL "/>
    <s v="Enviar mensaje"/>
    <s v="540EGSU9898319"/>
    <s v="ENT-540"/>
    <s v="ENTREGA"/>
    <d v="2026-02-19T11:00:00"/>
    <s v="https://wa.me/56999972473?text=Hola!%0AServicio del día 19-02%0A *Cliente:* IMPORTADORA MIDEA CARRIER CHILE LTDA */ Cont: * EGSU9898319*/ HR Entrega: *11:00* /Dirección: *BOD. MIEA AGURTO - PUERTO MADERO 9710, BOD. E13; PUDAHUEL "/>
  </r>
  <r>
    <n v="541"/>
    <n v="25"/>
    <x v="15"/>
    <s v="IMPO"/>
    <x v="340"/>
    <x v="501"/>
    <x v="0"/>
    <n v="6000"/>
    <s v="FRAGUA"/>
    <x v="15"/>
    <x v="5"/>
    <s v="SITRANS SAI"/>
    <x v="38"/>
    <n v="56984994337"/>
    <x v="38"/>
    <m/>
    <x v="19"/>
    <s v="cndk89507ca"/>
    <m/>
    <s v="ENTREGADO"/>
    <m/>
    <x v="110"/>
    <x v="0"/>
    <d v="2026-02-19T00:00:00"/>
    <s v="On time"/>
    <s v="40 "/>
    <s v="Hola!%0AServicio del día 19-02%0A *Cliente:* IMPORTADORA MIDEA CARRIER CHILE LTDA */ Cont: * TCLU8350410*/ HR Entrega: *12:00* /Dirección: *BOD. MIEA AGURTO - PUERTO MADERO 9710, BOD. E13; PUDAHUEL "/>
    <s v="Enviar mensaje"/>
    <s v="541TCLU8350410"/>
    <s v="ENT-541"/>
    <s v="ENTREGA"/>
    <d v="2026-02-19T12:00:00"/>
    <s v="https://wa.me/56984994337?text=Hola!%0AServicio del día 19-02%0A *Cliente:* IMPORTADORA MIDEA CARRIER CHILE LTDA */ Cont: * TCLU8350410*/ HR Entrega: *12:00* /Dirección: *BOD. MIEA AGURTO - PUERTO MADERO 9710, BOD. E13; PUDAHUEL "/>
  </r>
  <r>
    <n v="542"/>
    <n v="26"/>
    <x v="15"/>
    <s v="IMPO"/>
    <x v="340"/>
    <x v="502"/>
    <x v="0"/>
    <n v="6000"/>
    <s v="FRAGUA"/>
    <x v="15"/>
    <x v="5"/>
    <s v="SITRANS SAI"/>
    <x v="47"/>
    <n v="56988336520"/>
    <x v="48"/>
    <m/>
    <x v="19"/>
    <s v="cndl35720ca"/>
    <m/>
    <s v="ENTREGADO"/>
    <m/>
    <x v="227"/>
    <x v="0"/>
    <d v="2026-02-19T00:00:00"/>
    <s v="On time"/>
    <s v="40 "/>
    <s v="Hola!%0AServicio del día 19-02%0A *Cliente:* IMPORTADORA MIDEA CARRIER CHILE LTDA */ Cont: * TLLU5514225*/ HR Entrega: *12:00* /Dirección: *BOD. MIEA AGURTO - PUERTO MADERO 9710, BOD. E13; PUDAHUEL "/>
    <s v="Enviar mensaje"/>
    <s v="542TLLU5514225"/>
    <s v="ENT-542"/>
    <s v="ENTREGA"/>
    <d v="2026-02-19T12:00:00"/>
    <s v="https://wa.me/56988336520?text=Hola!%0AServicio del día 19-02%0A *Cliente:* IMPORTADORA MIDEA CARRIER CHILE LTDA */ Cont: * TLLU5514225*/ HR Entrega: *12:00* /Dirección: *BOD. MIEA AGURTO - PUERTO MADERO 9710, BOD. E13; PUDAHUEL "/>
  </r>
  <r>
    <n v="543"/>
    <n v="27"/>
    <x v="8"/>
    <s v="IMPO"/>
    <x v="341"/>
    <x v="503"/>
    <x v="3"/>
    <n v="25000"/>
    <s v="18/02 - 18:04"/>
    <x v="15"/>
    <x v="11"/>
    <s v="CONTOPSA SAI"/>
    <x v="36"/>
    <n v="56965312953"/>
    <x v="36"/>
    <m/>
    <x v="23"/>
    <m/>
    <m/>
    <s v="ENTREGADO"/>
    <m/>
    <x v="228"/>
    <x v="0"/>
    <d v="2026-02-19T00:00:00"/>
    <s v="On time"/>
    <s v="40 "/>
    <s v="Hola!%0AServicio del día 19-02%0A *Cliente:* ALCA SPA */ Cont: * OERU4143945*/ HR Entrega: *11:30* /Dirección: *Camino del Cerro 4868 Huechuraba"/>
    <s v="Enviar mensaje"/>
    <s v="543OERU4143945"/>
    <s v="ENT-543"/>
    <s v="ENTREGA"/>
    <d v="2026-02-19T11:30:00"/>
    <s v="https://wa.me/56965312953?text=Hola!%0AServicio del día 19-02%0A *Cliente:* ALCA SPA */ Cont: * OERU4143945*/ HR Entrega: *11:30* /Dirección: *Camino del Cerro 4868 Huechuraba"/>
  </r>
  <r>
    <n v="544"/>
    <n v="28"/>
    <x v="32"/>
    <s v="IMPO"/>
    <x v="342"/>
    <x v="504"/>
    <x v="0"/>
    <n v="21000"/>
    <s v="MAIPU"/>
    <x v="15"/>
    <x v="8"/>
    <s v="SITRANS SAI"/>
    <x v="55"/>
    <n v="56999972473"/>
    <x v="44"/>
    <m/>
    <x v="46"/>
    <m/>
    <m/>
    <m/>
    <m/>
    <x v="229"/>
    <x v="0"/>
    <d v="2026-02-19T00:00:00"/>
    <s v="On time"/>
    <s v="40 "/>
    <s v="Hola!%0AServicio del día 19-02%0A *Cliente:* EL CONTAINER SPA */ Cont: * WHSU6698723*/ HR Entrega: *15:00* /Dirección: *SAN IGNACIO 951, QUILICURA"/>
    <s v="Enviar mensaje"/>
    <s v="544WHSU6698723"/>
    <s v="ENT-544"/>
    <s v="ENTREGA"/>
    <d v="2026-02-19T15:00:00"/>
    <s v="https://wa.me/56999972473?text=Hola!%0AServicio del día 19-02%0A *Cliente:* EL CONTAINER SPA */ Cont: * WHSU6698723*/ HR Entrega: *15:00* /Dirección: *SAN IGNACIO 951, QUILICURA"/>
  </r>
  <r>
    <n v="545"/>
    <n v="29"/>
    <x v="29"/>
    <s v="IMPO"/>
    <x v="343"/>
    <x v="505"/>
    <x v="3"/>
    <n v="24000"/>
    <d v="1899-12-30T09:00:00"/>
    <x v="15"/>
    <x v="14"/>
    <s v="-"/>
    <x v="34"/>
    <n v="56940144795"/>
    <x v="34"/>
    <m/>
    <x v="36"/>
    <m/>
    <m/>
    <s v="ENTREGADO"/>
    <m/>
    <x v="227"/>
    <x v="0"/>
    <d v="2026-02-19T00:00:00"/>
    <s v="On time"/>
    <s v="40 "/>
    <s v="Hola!%0AServicio del día 19-02%0A *Cliente:* COMERCIAL SEA GARDEN SPA */ Cont: * TLLU1035332*/ HR Entrega: *DIRECTO* /Dirección: *LOS MAITENES PONIENTE 1332; PUDAHUEL"/>
    <s v="Enviar mensaje"/>
    <s v="545TLLU1035332"/>
    <s v="ENT-545"/>
    <s v="ENTREGA"/>
    <e v="#VALUE!"/>
    <s v="https://wa.me/56940144795?text=Hola!%0AServicio del día 19-02%0A *Cliente:* COMERCIAL SEA GARDEN SPA */ Cont: * TLLU1035332*/ HR Entrega: *DIRECTO* /Dirección: *LOS MAITENES PONIENTE 1332; PUDAHUEL"/>
  </r>
  <r>
    <n v="546"/>
    <n v="30"/>
    <x v="29"/>
    <s v="IMPO"/>
    <x v="344"/>
    <x v="506"/>
    <x v="3"/>
    <n v="26000"/>
    <d v="1899-12-30T09:00:00"/>
    <x v="15"/>
    <x v="14"/>
    <s v="MEDLOG VALP"/>
    <x v="23"/>
    <n v="56931745801"/>
    <x v="24"/>
    <m/>
    <x v="49"/>
    <m/>
    <m/>
    <s v="ENTREGADO"/>
    <m/>
    <x v="157"/>
    <x v="0"/>
    <d v="2026-02-19T00:00:00"/>
    <s v="On time"/>
    <s v="40 "/>
    <s v="Hola!%0AServicio del día 19-02%0A *Cliente:* COMERCIAL SEA GARDEN SPA */ Cont: * FBIU5121024*/ HR Entrega: *DIRECTO* /Dirección: *Pedro Jorquera 575, Pudahuel"/>
    <s v="Enviar mensaje"/>
    <s v="546FBIU5121024"/>
    <s v="ENT-546"/>
    <s v="ENTREGA"/>
    <e v="#VALUE!"/>
    <s v="https://wa.me/56931745801?text=Hola!%0AServicio del día 19-02%0A *Cliente:* COMERCIAL SEA GARDEN SPA */ Cont: * FBIU5121024*/ HR Entrega: *DIRECTO* /Dirección: *Pedro Jorquera 575, Pudahuel"/>
  </r>
  <r>
    <n v="547"/>
    <n v="31"/>
    <x v="4"/>
    <s v="IMPO"/>
    <x v="345"/>
    <x v="507"/>
    <x v="9"/>
    <n v="20000"/>
    <d v="1899-12-30T11:00:00"/>
    <x v="15"/>
    <x v="14"/>
    <s v="CONTOPSA VALP"/>
    <x v="21"/>
    <n v="56956654384"/>
    <x v="21"/>
    <m/>
    <x v="6"/>
    <m/>
    <m/>
    <s v="ENTREGADO"/>
    <m/>
    <x v="173"/>
    <x v="0"/>
    <d v="2026-02-19T00:00:00"/>
    <s v="On time"/>
    <s v="IMO"/>
    <s v="Hola!%0AServicio del día 19-02%0A *Cliente:* LANCO &amp; HARRIS SURAMERICA SPA */ Cont: * MRSU4222980*/ HR Entrega: *DIRECTO* /Dirección: *CALLE CHORRILLOS 1 PARC.19B, LAMPA"/>
    <s v="Enviar mensaje"/>
    <s v="547MRSU4222980"/>
    <s v="ENT-547"/>
    <s v="ENTREGA"/>
    <e v="#VALUE!"/>
    <s v="https://wa.me/56956654384?text=Hola!%0AServicio del día 19-02%0A *Cliente:* LANCO &amp; HARRIS SURAMERICA SPA */ Cont: * MRSU4222980*/ HR Entrega: *DIRECTO* /Dirección: *CALLE CHORRILLOS 1 PARC.19B, LAMPA"/>
  </r>
  <r>
    <n v="548"/>
    <n v="32"/>
    <x v="45"/>
    <m/>
    <x v="144"/>
    <x v="139"/>
    <x v="0"/>
    <s v="-"/>
    <s v="-"/>
    <x v="15"/>
    <x v="0"/>
    <s v="-"/>
    <x v="49"/>
    <n v="56973887322"/>
    <x v="22"/>
    <m/>
    <x v="68"/>
    <m/>
    <m/>
    <s v="ENTREGADO"/>
    <m/>
    <x v="9"/>
    <x v="0"/>
    <d v="2026-02-19T00:00:00"/>
    <s v="Sin llegada"/>
    <s v="40 "/>
    <s v="Hola!%0AServicio del día 19-02%0A *Cliente:* RITRAMA S.A. */ Cont: * RAMPLA*/ HR Entrega: *07:00* /Dirección: *AV. TUPUNGATO 3420, PLACILLA"/>
    <s v="Enviar mensaje"/>
    <s v="548RAMPLA"/>
    <s v="ENT-548"/>
    <s v="ENTREGA"/>
    <d v="2026-02-19T07:00:00"/>
    <s v="https://wa.me/56973887322?text=Hola!%0AServicio del día 19-02%0A *Cliente:* RITRAMA S.A. */ Cont: * RAMPLA*/ HR Entrega: *07:00* /Dirección: *AV. TUPUNGATO 3420, PLACILLA"/>
  </r>
  <r>
    <n v="549"/>
    <n v="33"/>
    <x v="45"/>
    <m/>
    <x v="144"/>
    <x v="139"/>
    <x v="0"/>
    <s v="-"/>
    <s v="-"/>
    <x v="15"/>
    <x v="0"/>
    <s v="-"/>
    <x v="50"/>
    <n v="56964069749"/>
    <x v="56"/>
    <m/>
    <x v="68"/>
    <m/>
    <m/>
    <s v="ENTREGADO"/>
    <m/>
    <x v="9"/>
    <x v="0"/>
    <d v="2026-02-19T00:00:00"/>
    <s v="Sin llegada"/>
    <s v="40 "/>
    <s v="Hola!%0AServicio del día 19-02%0A *Cliente:* RITRAMA S.A. */ Cont: * RAMPLA*/ HR Entrega: *07:00* /Dirección: *AV. TUPUNGATO 3420, PLACILLA"/>
    <s v="Enviar mensaje"/>
    <s v="549RAMPLA"/>
    <s v="ENT-549"/>
    <s v="ENTREGA"/>
    <d v="2026-02-19T07:00:00"/>
    <s v="https://wa.me/56964069749?text=Hola!%0AServicio del día 19-02%0A *Cliente:* RITRAMA S.A. */ Cont: * RAMPLA*/ HR Entrega: *07:00* /Dirección: *AV. TUPUNGATO 3420, PLACILLA"/>
  </r>
  <r>
    <n v="550"/>
    <n v="34"/>
    <x v="46"/>
    <s v="EXPO"/>
    <x v="346"/>
    <x v="508"/>
    <x v="1"/>
    <s v="-"/>
    <s v="-"/>
    <x v="15"/>
    <x v="3"/>
    <s v="RETIRO VACIO:    CONTOPSA SAI"/>
    <x v="30"/>
    <n v="56992164782"/>
    <x v="31"/>
    <m/>
    <x v="69"/>
    <s v="STACKING: del 20/02 al  23/02 a las 15:00hrs."/>
    <m/>
    <s v="ENTREGADO"/>
    <m/>
    <x v="230"/>
    <x v="0"/>
    <d v="2026-02-18T00:00:00"/>
    <s v="On time"/>
    <s v="20 "/>
    <s v="Hola!%0AServicio del día 19-02%0A *Cliente:* ARESTI CHILE WINE S.A. */ Cont: * hlbu3834850*/ HR Entrega: *08:00* /Dirección: *CONSOLIDADO: BELLAVISTA S/N, RIO CLARO; BOD. HACIENDA ARESTI / EMBARQUE: SAI"/>
    <s v="Enviar mensaje"/>
    <s v="550hlbu3834850"/>
    <s v="ENT-550"/>
    <s v="ENTREGA"/>
    <d v="2026-02-19T08:00:00"/>
    <s v="https://wa.me/56992164782?text=Hola!%0AServicio del día 19-02%0A *Cliente:* ARESTI CHILE WINE S.A. */ Cont: * hlbu3834850*/ HR Entrega: *08:00* /Dirección: *CONSOLIDADO: BELLAVISTA S/N, RIO CLARO; BOD. HACIENDA ARESTI / EMBARQUE: SAI"/>
  </r>
  <r>
    <n v="551"/>
    <n v="35"/>
    <x v="46"/>
    <s v="EXPO"/>
    <x v="347"/>
    <x v="509"/>
    <x v="0"/>
    <s v="-"/>
    <s v="-"/>
    <x v="15"/>
    <x v="4"/>
    <s v="RETIRO VACIO:    CIS"/>
    <x v="0"/>
    <n v="56965378427"/>
    <x v="0"/>
    <m/>
    <x v="69"/>
    <s v="STACKING: del 20/02 al  23/02 a las 15:00hrs."/>
    <m/>
    <s v="ENTREGADO"/>
    <m/>
    <x v="166"/>
    <x v="0"/>
    <d v="2026-02-19T00:00:00"/>
    <s v="On time"/>
    <s v="40 "/>
    <s v="Hola!%0AServicio del día 19-02%0A *Cliente:* ARESTI CHILE WINE S.A. */ Cont: * tllu7666989*/ HR Entrega: *14:00* /Dirección: *CONSOLIDADO: BELLAVISTA S/N, RIO CLARO; BOD. HACIENDA ARESTI / EMBARQUE: SAI"/>
    <s v="Enviar mensaje"/>
    <s v="551tllu7666989"/>
    <s v="ENT-551"/>
    <s v="ENTREGA"/>
    <d v="2026-02-19T14:00:00"/>
    <s v="https://wa.me/56965378427?text=Hola!%0AServicio del día 19-02%0A *Cliente:* ARESTI CHILE WINE S.A. */ Cont: * tllu7666989*/ HR Entrega: *14:00* /Dirección: *CONSOLIDADO: BELLAVISTA S/N, RIO CLARO; BOD. HACIENDA ARESTI / EMBARQUE: SAI"/>
  </r>
  <r>
    <n v="552"/>
    <n v="36"/>
    <x v="46"/>
    <s v="EXPO"/>
    <x v="348"/>
    <x v="510"/>
    <x v="0"/>
    <s v="-"/>
    <s v="-"/>
    <x v="15"/>
    <x v="8"/>
    <s v="RETIRO VACIO:    CIS"/>
    <x v="53"/>
    <n v="56950104102"/>
    <x v="54"/>
    <m/>
    <x v="69"/>
    <s v="STACKING: del 20/02 al  23/02 a las 15:00hrs."/>
    <m/>
    <s v="ENTREGADO"/>
    <m/>
    <x v="231"/>
    <x v="0"/>
    <d v="2026-02-19T00:00:00"/>
    <s v="Off time"/>
    <s v="40 "/>
    <s v="Hola!%0AServicio del día 19-02%0A *Cliente:* ARESTI CHILE WINE S.A. */ Cont: * cmau3500410*/ HR Entrega: *15:00* /Dirección: *CONSOLIDADO: BELLAVISTA S/N, RIO CLARO; BOD. HACIENDA ARESTI / EMBARQUE: SAI"/>
    <s v="Enviar mensaje"/>
    <s v="552cmau3500410"/>
    <s v="ENT-552"/>
    <s v="ENTREGA"/>
    <d v="2026-02-19T15:00:00"/>
    <s v="https://wa.me/56950104102?text=Hola!%0AServicio del día 19-02%0A *Cliente:* ARESTI CHILE WINE S.A. */ Cont: * cmau3500410*/ HR Entrega: *15:00* /Dirección: *CONSOLIDADO: BELLAVISTA S/N, RIO CLARO; BOD. HACIENDA ARESTI / EMBARQUE: SAI"/>
  </r>
  <r>
    <n v="553"/>
    <n v="1"/>
    <x v="51"/>
    <s v="IMPO"/>
    <x v="329"/>
    <x v="511"/>
    <x v="0"/>
    <n v="8000"/>
    <s v="19/02 - 10:54"/>
    <x v="16"/>
    <x v="0"/>
    <s v="MEDLOG VALP"/>
    <x v="13"/>
    <n v="56944277110"/>
    <x v="13"/>
    <m/>
    <x v="76"/>
    <m/>
    <m/>
    <s v="ENTREGADO"/>
    <m/>
    <x v="137"/>
    <x v="0"/>
    <d v="2026-02-20T00:00:00"/>
    <s v="On time"/>
    <s v="40 "/>
    <s v="Hola!%0AServicio del día 20-02%0A *Cliente:* IMPORTADORA DCIC SPA */ Cont: * MSNU5852437*/ HR Entrega: *07:00* /Dirección: *PUERTO MADERO 9710 BOD. P01 - P03, PUDAHUEL"/>
    <s v="Enviar mensaje"/>
    <s v="553MSNU5852437"/>
    <s v="ENT-553"/>
    <s v="ENTREGA"/>
    <d v="2026-02-20T07:00:00"/>
    <s v="https://wa.me/56944277110?text=Hola!%0AServicio del día 20-02%0A *Cliente:* IMPORTADORA DCIC SPA */ Cont: * MSNU5852437*/ HR Entrega: *07:00* /Dirección: *PUERTO MADERO 9710 BOD. P01 - P03, PUDAHUEL"/>
  </r>
  <r>
    <n v="554"/>
    <n v="2"/>
    <x v="51"/>
    <s v="IMPO"/>
    <x v="329"/>
    <x v="512"/>
    <x v="0"/>
    <n v="18000"/>
    <s v="19/02 - 16:32"/>
    <x v="16"/>
    <x v="0"/>
    <s v="MEDLOG VALP"/>
    <x v="51"/>
    <n v="56939438073"/>
    <x v="7"/>
    <m/>
    <x v="76"/>
    <m/>
    <m/>
    <s v="ENTREGADO"/>
    <m/>
    <x v="193"/>
    <x v="0"/>
    <d v="2026-02-20T00:00:00"/>
    <s v="On time"/>
    <s v="40 "/>
    <s v="Hola!%0AServicio del día 20-02%0A *Cliente:* IMPORTADORA DCIC SPA */ Cont: * MSDU7954443*/ HR Entrega: *07:00* /Dirección: *PUERTO MADERO 9710 BOD. P01 - P03, PUDAHUEL"/>
    <s v="Enviar mensaje"/>
    <s v="554MSDU7954443"/>
    <s v="ENT-554"/>
    <s v="ENTREGA"/>
    <d v="2026-02-20T07:00:00"/>
    <s v="https://wa.me/56939438073?text=Hola!%0AServicio del día 20-02%0A *Cliente:* IMPORTADORA DCIC SPA */ Cont: * MSDU7954443*/ HR Entrega: *07:00* /Dirección: *PUERTO MADERO 9710 BOD. P01 - P03, PUDAHUEL"/>
  </r>
  <r>
    <n v="555"/>
    <n v="3"/>
    <x v="51"/>
    <s v="IMPO"/>
    <x v="329"/>
    <x v="513"/>
    <x v="0"/>
    <n v="10000"/>
    <s v="19/02 - 13:25"/>
    <x v="16"/>
    <x v="6"/>
    <s v="MEDLOG VALP"/>
    <x v="4"/>
    <n v="56984880436"/>
    <x v="4"/>
    <m/>
    <x v="76"/>
    <m/>
    <m/>
    <s v="ENTREGADO"/>
    <m/>
    <x v="232"/>
    <x v="0"/>
    <d v="2026-02-20T00:00:00"/>
    <s v="On time"/>
    <s v="40 "/>
    <s v="Hola!%0AServicio del día 20-02%0A *Cliente:* IMPORTADORA DCIC SPA */ Cont: * MSMU5346625*/ HR Entrega: *10:00* /Dirección: *PUERTO MADERO 9710 BOD. P01 - P03, PUDAHUEL"/>
    <s v="Enviar mensaje"/>
    <s v="555MSMU5346625"/>
    <s v="ENT-555"/>
    <s v="ENTREGA"/>
    <d v="2026-02-20T10:00:00"/>
    <s v="https://wa.me/56984880436?text=Hola!%0AServicio del día 20-02%0A *Cliente:* IMPORTADORA DCIC SPA */ Cont: * MSMU5346625*/ HR Entrega: *10:00* /Dirección: *PUERTO MADERO 9710 BOD. P01 - P03, PUDAHUEL"/>
  </r>
  <r>
    <n v="556"/>
    <n v="4"/>
    <x v="51"/>
    <s v="IMPO"/>
    <x v="329"/>
    <x v="514"/>
    <x v="0"/>
    <n v="9000"/>
    <s v="19/02 - 9:20"/>
    <x v="16"/>
    <x v="8"/>
    <s v="MEDLOG VALP"/>
    <x v="33"/>
    <n v="56953801607"/>
    <x v="33"/>
    <m/>
    <x v="76"/>
    <m/>
    <m/>
    <s v="ENTREGADO"/>
    <m/>
    <x v="69"/>
    <x v="0"/>
    <d v="2026-02-20T00:00:00"/>
    <s v="On time"/>
    <s v="40 "/>
    <s v="Hola!%0AServicio del día 20-02%0A *Cliente:* IMPORTADORA DCIC SPA */ Cont: * MSNU5690531*/ HR Entrega: *15:00* /Dirección: *PUERTO MADERO 9710 BOD. P01 - P03, PUDAHUEL"/>
    <s v="Enviar mensaje"/>
    <s v="556MSNU5690531"/>
    <s v="ENT-556"/>
    <s v="ENTREGA"/>
    <d v="2026-02-20T15:00:00"/>
    <s v="https://wa.me/56953801607?text=Hola!%0AServicio del día 20-02%0A *Cliente:* IMPORTADORA DCIC SPA */ Cont: * MSNU5690531*/ HR Entrega: *15:00* /Dirección: *PUERTO MADERO 9710 BOD. P01 - P03, PUDAHUEL"/>
  </r>
  <r>
    <n v="557"/>
    <n v="5"/>
    <x v="7"/>
    <s v="IMPO"/>
    <x v="349"/>
    <x v="515"/>
    <x v="0"/>
    <n v="9000"/>
    <s v="FRAGUA"/>
    <x v="16"/>
    <x v="3"/>
    <s v="MEDLOG VALP"/>
    <x v="5"/>
    <n v="56990025702"/>
    <x v="5"/>
    <m/>
    <x v="9"/>
    <s v="4 DESCARGADORES"/>
    <m/>
    <s v="ENTREGADO"/>
    <m/>
    <x v="111"/>
    <x v="0"/>
    <d v="2026-02-20T00:00:00"/>
    <s v="On time"/>
    <s v="40 "/>
    <s v="Hola!%0AServicio del día 20-02%0A *Cliente:* BAYONA SPA */ Cont: * MSNU9635384*/ HR Entrega: *08:00* /Dirección: * BOULEVAR 1313 BODENOR FLEX CENTER ENEA, PUDAHUEL"/>
    <s v="Enviar mensaje"/>
    <s v="557MSNU9635384"/>
    <s v="ENT-557"/>
    <s v="ENTREGA"/>
    <d v="2026-02-20T08:00:00"/>
    <s v="https://wa.me/56990025702?text=Hola!%0AServicio del día 20-02%0A *Cliente:* BAYONA SPA */ Cont: * MSNU9635384*/ HR Entrega: *08:00* /Dirección: * BOULEVAR 1313 BODENOR FLEX CENTER ENEA, PUDAHUEL"/>
  </r>
  <r>
    <n v="558"/>
    <n v="6"/>
    <x v="19"/>
    <s v="IMPO"/>
    <x v="350"/>
    <x v="516"/>
    <x v="0"/>
    <n v="27000"/>
    <s v="19/02 - 16:00"/>
    <x v="16"/>
    <x v="3"/>
    <s v="MEDLOG SAI"/>
    <x v="16"/>
    <n v="56973887539"/>
    <x v="16"/>
    <m/>
    <x v="24"/>
    <m/>
    <m/>
    <s v="ENTREGADO"/>
    <m/>
    <x v="12"/>
    <x v="0"/>
    <d v="2026-02-20T00:00:00"/>
    <s v="On time"/>
    <s v="40 "/>
    <s v="Hola!%0AServicio del día 20-02%0A *Cliente:* LAMAIGNERE CHILE S.A. */ Cont: * SEKU6841512*/ HR Entrega: *08:00* /Dirección: *AV. MARTA OSSA RUIZ 601 (CAMINO CASAS VIEJAS); MAIPU "/>
    <s v="Enviar mensaje"/>
    <s v="558SEKU6841512"/>
    <s v="ENT-558"/>
    <s v="ENTREGA"/>
    <d v="2026-02-20T08:00:00"/>
    <s v="https://wa.me/56973887539?text=Hola!%0AServicio del día 20-02%0A *Cliente:* LAMAIGNERE CHILE S.A. */ Cont: * SEKU6841512*/ HR Entrega: *08:00* /Dirección: *AV. MARTA OSSA RUIZ 601 (CAMINO CASAS VIEJAS); MAIPU "/>
  </r>
  <r>
    <n v="559"/>
    <n v="7"/>
    <x v="4"/>
    <s v="IMPO"/>
    <x v="351"/>
    <x v="517"/>
    <x v="1"/>
    <n v="15000"/>
    <s v="19/02 - 12:00"/>
    <x v="16"/>
    <x v="3"/>
    <s v="CIS"/>
    <x v="44"/>
    <n v="56976511010"/>
    <x v="1"/>
    <m/>
    <x v="6"/>
    <s v="RAMPLA CORTA"/>
    <m/>
    <s v="ENTREGADO"/>
    <m/>
    <x v="19"/>
    <x v="0"/>
    <d v="2026-02-20T00:00:00"/>
    <s v="On time"/>
    <s v="20 "/>
    <s v="Hola!%0AServicio del día 20-02%0A *Cliente:* LANCO &amp; HARRIS SURAMERICA SPA */ Cont: * TGBU2164863*/ HR Entrega: *08:00* /Dirección: *CALLE CHORRILLOS 1 PARC.19B, LAMPA"/>
    <s v="Enviar mensaje"/>
    <s v="559TGBU2164863"/>
    <s v="ENT-559"/>
    <s v="ENTREGA"/>
    <d v="2026-02-20T08:00:00"/>
    <s v="https://wa.me/56976511010?text=Hola!%0AServicio del día 20-02%0A *Cliente:* LANCO &amp; HARRIS SURAMERICA SPA */ Cont: * TGBU2164863*/ HR Entrega: *08:00* /Dirección: *CALLE CHORRILLOS 1 PARC.19B, LAMPA"/>
  </r>
  <r>
    <n v="560"/>
    <n v="8"/>
    <x v="4"/>
    <s v="IMPO"/>
    <x v="352"/>
    <x v="518"/>
    <x v="0"/>
    <n v="23000"/>
    <s v="19/02 - 20:30"/>
    <x v="16"/>
    <x v="3"/>
    <s v="MEDLOG SAI"/>
    <x v="36"/>
    <n v="56965312953"/>
    <x v="36"/>
    <m/>
    <x v="6"/>
    <m/>
    <m/>
    <s v="ENTREGADO"/>
    <m/>
    <x v="117"/>
    <x v="0"/>
    <d v="2026-02-20T00:00:00"/>
    <s v="Off time"/>
    <s v="40 "/>
    <s v="Hola!%0AServicio del día 20-02%0A *Cliente:* LANCO &amp; HARRIS SURAMERICA SPA */ Cont: * MSMU4061377*/ HR Entrega: *08:00* /Dirección: *CALLE CHORRILLOS 1 PARC.19B, LAMPA"/>
    <s v="Enviar mensaje"/>
    <s v="560MSMU4061377"/>
    <s v="ENT-560"/>
    <s v="ENTREGA"/>
    <d v="2026-02-20T08:00:00"/>
    <s v="https://wa.me/56965312953?text=Hola!%0AServicio del día 20-02%0A *Cliente:* LANCO &amp; HARRIS SURAMERICA SPA */ Cont: * MSMU4061377*/ HR Entrega: *08:00* /Dirección: *CALLE CHORRILLOS 1 PARC.19B, LAMPA"/>
  </r>
  <r>
    <n v="561"/>
    <n v="9"/>
    <x v="31"/>
    <s v="IMPO"/>
    <x v="353"/>
    <x v="519"/>
    <x v="0"/>
    <n v="10000"/>
    <s v="FRAGUA"/>
    <x v="16"/>
    <x v="3"/>
    <s v="SITRANS VALP"/>
    <x v="12"/>
    <n v="56967384794"/>
    <x v="12"/>
    <m/>
    <x v="41"/>
    <m/>
    <m/>
    <s v="ENTREGADO"/>
    <m/>
    <x v="47"/>
    <x v="0"/>
    <d v="2026-02-20T00:00:00"/>
    <s v="On time"/>
    <s v="40 "/>
    <s v="Hola!%0AServicio del día 20-02%0A *Cliente:* TECNIKA S A */ Cont: * HMMU6272829*/ HR Entrega: *08:00* /Dirección: *Los Olivos 1270, Pudahuel"/>
    <s v="Enviar mensaje"/>
    <s v="561HMMU6272829"/>
    <s v="ENT-561"/>
    <s v="ENTREGA"/>
    <d v="2026-02-20T08:00:00"/>
    <s v="https://wa.me/56967384794?text=Hola!%0AServicio del día 20-02%0A *Cliente:* TECNIKA S A */ Cont: * HMMU6272829*/ HR Entrega: *08:00* /Dirección: *Los Olivos 1270, Pudahuel"/>
  </r>
  <r>
    <n v="562"/>
    <n v="10"/>
    <x v="31"/>
    <s v="IMPO"/>
    <x v="354"/>
    <x v="520"/>
    <x v="0"/>
    <n v="15000"/>
    <s v="FRAGUA"/>
    <x v="16"/>
    <x v="10"/>
    <s v="SITRANS VALP"/>
    <x v="18"/>
    <n v="56967394153"/>
    <x v="23"/>
    <m/>
    <x v="41"/>
    <m/>
    <m/>
    <s v="ENTREGADO"/>
    <m/>
    <x v="232"/>
    <x v="0"/>
    <d v="2026-02-20T00:00:00"/>
    <s v="On time"/>
    <s v="40 "/>
    <s v="Hola!%0AServicio del día 20-02%0A *Cliente:* TECNIKA S A */ Cont: * HMMU4269132*/ HR Entrega: *09:30* /Dirección: *Los Olivos 1270, Pudahuel"/>
    <s v="Enviar mensaje"/>
    <s v="562HMMU4269132"/>
    <s v="ENT-562"/>
    <s v="ENTREGA"/>
    <d v="2026-02-20T09:30:00"/>
    <s v="https://wa.me/56967394153?text=Hola!%0AServicio del día 20-02%0A *Cliente:* TECNIKA S A */ Cont: * HMMU4269132*/ HR Entrega: *09:30* /Dirección: *Los Olivos 1270, Pudahuel"/>
  </r>
  <r>
    <n v="563"/>
    <n v="11"/>
    <x v="5"/>
    <s v="IMPO"/>
    <x v="355"/>
    <x v="521"/>
    <x v="0"/>
    <n v="30000"/>
    <s v="FRAGUA"/>
    <x v="16"/>
    <x v="3"/>
    <s v="CONTOPSA SAI"/>
    <x v="6"/>
    <n v="56975315726"/>
    <x v="6"/>
    <m/>
    <x v="7"/>
    <m/>
    <m/>
    <s v="ENTREGADO"/>
    <m/>
    <x v="60"/>
    <x v="0"/>
    <d v="2026-02-20T00:00:00"/>
    <s v="On time"/>
    <s v="40 "/>
    <s v="Hola!%0AServicio del día 20-02%0A *Cliente:* INVERSIERRA S A */ Cont: * HASU4466185*/ HR Entrega: *08:00* /Dirección: *HUECHURABA"/>
    <s v="Enviar mensaje"/>
    <s v="563HASU4466185"/>
    <s v="ENT-563"/>
    <s v="ENTREGA"/>
    <d v="2026-02-20T08:00:00"/>
    <s v="https://wa.me/56975315726?text=Hola!%0AServicio del día 20-02%0A *Cliente:* INVERSIERRA S A */ Cont: * HASU4466185*/ HR Entrega: *08:00* /Dirección: *HUECHURABA"/>
  </r>
  <r>
    <n v="564"/>
    <n v="12"/>
    <x v="5"/>
    <s v="IMPO"/>
    <x v="294"/>
    <x v="522"/>
    <x v="0"/>
    <n v="18000"/>
    <s v="FRAGUA"/>
    <x v="16"/>
    <x v="3"/>
    <s v="SITRANS SAI"/>
    <x v="43"/>
    <n v="56964850744"/>
    <x v="43"/>
    <m/>
    <x v="31"/>
    <m/>
    <m/>
    <s v="ENTREGADO"/>
    <m/>
    <x v="11"/>
    <x v="0"/>
    <d v="2026-02-20T00:00:00"/>
    <s v="On time"/>
    <s v="40 "/>
    <s v="Hola!%0AServicio del día 20-02%0A *Cliente:* INVERSIERRA S A */ Cont: * TTNU8873030*/ HR Entrega: *08:00* /Dirección: *QUILICURA"/>
    <s v="Enviar mensaje"/>
    <s v="564TTNU8873030"/>
    <s v="ENT-564"/>
    <s v="ENTREGA"/>
    <d v="2026-02-20T08:00:00"/>
    <s v="https://wa.me/56964850744?text=Hola!%0AServicio del día 20-02%0A *Cliente:* INVERSIERRA S A */ Cont: * TTNU8873030*/ HR Entrega: *08:00* /Dirección: *QUILICURA"/>
  </r>
  <r>
    <n v="565"/>
    <n v="13"/>
    <x v="5"/>
    <s v="IMPO"/>
    <x v="294"/>
    <x v="523"/>
    <x v="0"/>
    <n v="20000"/>
    <s v="FRAGUA"/>
    <x v="16"/>
    <x v="5"/>
    <s v="SITRANS SAI"/>
    <x v="17"/>
    <n v="56961282379"/>
    <x v="17"/>
    <m/>
    <x v="31"/>
    <m/>
    <m/>
    <s v="ENTREGADO"/>
    <m/>
    <x v="7"/>
    <x v="0"/>
    <d v="2026-02-20T00:00:00"/>
    <s v="Off time"/>
    <s v="40 "/>
    <s v="Hola!%0AServicio del día 20-02%0A *Cliente:* INVERSIERRA S A */ Cont: * TTNU8821567*/ HR Entrega: *12:00* /Dirección: *QUILICURA"/>
    <s v="Enviar mensaje"/>
    <s v="565TTNU8821567"/>
    <s v="ENT-565"/>
    <s v="ENTREGA"/>
    <d v="2026-02-20T12:00:00"/>
    <s v="https://wa.me/56961282379?text=Hola!%0AServicio del día 20-02%0A *Cliente:* INVERSIERRA S A */ Cont: * TTNU8821567*/ HR Entrega: *12:00* /Dirección: *QUILICURA"/>
  </r>
  <r>
    <n v="566"/>
    <n v="14"/>
    <x v="71"/>
    <s v="IMPO"/>
    <x v="356"/>
    <x v="524"/>
    <x v="0"/>
    <n v="30000"/>
    <s v="19/02 - 16:00"/>
    <x v="16"/>
    <x v="1"/>
    <s v="SAAM RENCA"/>
    <x v="27"/>
    <n v="56985215946"/>
    <x v="28"/>
    <m/>
    <x v="116"/>
    <m/>
    <m/>
    <s v="ENTREGADO"/>
    <m/>
    <x v="87"/>
    <x v="0"/>
    <d v="2026-02-20T00:00:00"/>
    <s v="On time"/>
    <s v="40 "/>
    <s v="Hola!%0AServicio del día 20-02%0A *Cliente:* SEEMANN TRADER Y COMPANIA LTDA */ Cont: * HAMU1550979*/ HR Entrega: *08:30* /Dirección: *Bravo de Saravia 2932, Renca"/>
    <s v="Enviar mensaje"/>
    <s v="566HAMU1550979"/>
    <s v="ENT-566"/>
    <s v="ENTREGA"/>
    <d v="2026-02-20T08:30:00"/>
    <s v="https://wa.me/56985215946?text=Hola!%0AServicio del día 20-02%0A *Cliente:* SEEMANN TRADER Y COMPANIA LTDA */ Cont: * HAMU1550979*/ HR Entrega: *08:30* /Dirección: *Bravo de Saravia 2932, Renca"/>
  </r>
  <r>
    <n v="567"/>
    <n v="15"/>
    <x v="11"/>
    <s v="IMPO"/>
    <x v="357"/>
    <x v="525"/>
    <x v="0"/>
    <n v="14000"/>
    <s v="19/02 - 20:24"/>
    <x v="16"/>
    <x v="1"/>
    <s v="MEDLOG SAI"/>
    <x v="35"/>
    <n v="56935532735"/>
    <x v="15"/>
    <m/>
    <x v="73"/>
    <m/>
    <m/>
    <s v="ENTREGADO"/>
    <m/>
    <x v="232"/>
    <x v="0"/>
    <d v="2026-02-20T00:00:00"/>
    <s v="Off time"/>
    <s v="40 "/>
    <s v="Hola!%0AServicio del día 20-02%0A *Cliente:* COMERCIAL PICHARA SPA */ Cont: * TGHU9727127*/ HR Entrega: *08:30* /Dirección: *Crucero Peralillo, Parcela 37, Lote 1, Lampa. (Bodegas de TW)"/>
    <s v="Enviar mensaje"/>
    <s v="567TGHU9727127"/>
    <s v="ENT-567"/>
    <s v="ENTREGA"/>
    <d v="2026-02-20T08:30:00"/>
    <s v="https://wa.me/56935532735?text=Hola!%0AServicio del día 20-02%0A *Cliente:* COMERCIAL PICHARA SPA */ Cont: * TGHU9727127*/ HR Entrega: *08:30* /Dirección: *Crucero Peralillo, Parcela 37, Lote 1, Lampa. (Bodegas de TW)"/>
  </r>
  <r>
    <n v="568"/>
    <n v="16"/>
    <x v="11"/>
    <s v="IMPO"/>
    <x v="333"/>
    <x v="526"/>
    <x v="0"/>
    <n v="16000"/>
    <d v="1899-12-30T09:45:00"/>
    <x v="16"/>
    <x v="14"/>
    <s v="MEDLOG SAI"/>
    <x v="24"/>
    <n v="56926181825"/>
    <x v="25"/>
    <m/>
    <x v="73"/>
    <m/>
    <m/>
    <s v="ENTREGADO"/>
    <m/>
    <x v="199"/>
    <x v="0"/>
    <d v="2026-02-20T00:00:00"/>
    <s v="On time"/>
    <s v="40 "/>
    <s v="Hola!%0AServicio del día 20-02%0A *Cliente:* COMERCIAL PICHARA SPA */ Cont: * MEDU4157840*/ HR Entrega: *DIRECTO* /Dirección: *Crucero Peralillo, Parcela 37, Lote 1, Lampa. (Bodegas de TW)"/>
    <s v="Enviar mensaje"/>
    <s v="568MEDU4157840"/>
    <s v="ENT-568"/>
    <s v="ENTREGA"/>
    <e v="#VALUE!"/>
    <s v="https://wa.me/56926181825?text=Hola!%0AServicio del día 20-02%0A *Cliente:* COMERCIAL PICHARA SPA */ Cont: * MEDU4157840*/ HR Entrega: *DIRECTO* /Dirección: *Crucero Peralillo, Parcela 37, Lote 1, Lampa. (Bodegas de TW)"/>
  </r>
  <r>
    <n v="569"/>
    <n v="17"/>
    <x v="22"/>
    <s v="IMPO"/>
    <x v="358"/>
    <x v="527"/>
    <x v="0"/>
    <n v="15000"/>
    <s v="FRAGUA"/>
    <x v="16"/>
    <x v="7"/>
    <s v="AGUNSA VALP"/>
    <x v="54"/>
    <n v="56967128754"/>
    <x v="47"/>
    <m/>
    <x v="28"/>
    <m/>
    <m/>
    <s v="ENTREGADO"/>
    <m/>
    <x v="37"/>
    <x v="0"/>
    <d v="2026-02-20T00:00:00"/>
    <s v="On time"/>
    <s v="40 "/>
    <s v="Hola!%0AServicio del día 20-02%0A *Cliente:* SUMINISTROS TELEFONICOS Y COMPUTACIONALES ESTEC LT */ Cont: * TGCU5294859*/ HR Entrega: *09:00* /Dirección: *AVENIDA PEDRO DE VALDIVIA 5964, MACUL"/>
    <s v="Enviar mensaje"/>
    <s v="569TGCU5294859"/>
    <s v="ENT-569"/>
    <s v="ENTREGA"/>
    <d v="2026-02-20T09:00:00"/>
    <s v="https://wa.me/56967128754?text=Hola!%0AServicio del día 20-02%0A *Cliente:* SUMINISTROS TELEFONICOS Y COMPUTACIONALES ESTEC LT */ Cont: * TGCU5294859*/ HR Entrega: *09:00* /Dirección: *AVENIDA PEDRO DE VALDIVIA 5964, MACUL"/>
  </r>
  <r>
    <n v="570"/>
    <n v="18"/>
    <x v="72"/>
    <s v="IMPO"/>
    <x v="359"/>
    <x v="528"/>
    <x v="0"/>
    <n v="29000"/>
    <s v="19/02 - 16:30"/>
    <x v="16"/>
    <x v="7"/>
    <s v="CONTOPSA SAI"/>
    <x v="40"/>
    <n v="56967386251"/>
    <x v="40"/>
    <m/>
    <x v="117"/>
    <m/>
    <m/>
    <s v="ENTREGADO"/>
    <m/>
    <x v="19"/>
    <x v="0"/>
    <d v="2026-02-20T00:00:00"/>
    <s v="On time"/>
    <s v="40 "/>
    <s v="Hola!%0AServicio del día 20-02%0A *Cliente:* ACEROS BW SPA */ Cont: * MRSU3563806*/ HR Entrega: *09:00* /Dirección: *VOLCAN TUPUNGATO 832, GALPON C; PUDAHUEL"/>
    <s v="Enviar mensaje"/>
    <s v="570MRSU3563806"/>
    <s v="ENT-570"/>
    <s v="ENTREGA"/>
    <d v="2026-02-20T09:00:00"/>
    <s v="https://wa.me/56967386251?text=Hola!%0AServicio del día 20-02%0A *Cliente:* ACEROS BW SPA */ Cont: * MRSU3563806*/ HR Entrega: *09:00* /Dirección: *VOLCAN TUPUNGATO 832, GALPON C; PUDAHUEL"/>
  </r>
  <r>
    <n v="571"/>
    <n v="19"/>
    <x v="6"/>
    <s v="IMPO"/>
    <x v="360"/>
    <x v="529"/>
    <x v="1"/>
    <n v="12000"/>
    <s v="19/02 - 17:50"/>
    <x v="16"/>
    <x v="7"/>
    <s v="MEDLOG SAI"/>
    <x v="3"/>
    <n v="56944540732"/>
    <x v="3"/>
    <m/>
    <x v="8"/>
    <s v="RAMPLA CORTA"/>
    <m/>
    <s v="ENTREGADO"/>
    <m/>
    <x v="233"/>
    <x v="0"/>
    <d v="2026-02-20T00:00:00"/>
    <s v="On time"/>
    <s v="20 "/>
    <s v="Hola!%0AServicio del día 20-02%0A *Cliente:* BATERIAS TUBULAR S.A. */ Cont: * UETU2688614*/ HR Entrega: *09:00* /Dirección: *AV. CHENA PONIENTE 12624, SAN BERNARDO"/>
    <s v="Enviar mensaje"/>
    <s v="571UETU2688614"/>
    <s v="ENT-571"/>
    <s v="ENTREGA"/>
    <d v="2026-02-20T09:00:00"/>
    <s v="https://wa.me/56944540732?text=Hola!%0AServicio del día 20-02%0A *Cliente:* BATERIAS TUBULAR S.A. */ Cont: * UETU2688614*/ HR Entrega: *09:00* /Dirección: *AV. CHENA PONIENTE 12624, SAN BERNARDO"/>
  </r>
  <r>
    <n v="572"/>
    <n v="20"/>
    <x v="16"/>
    <s v="IMPO"/>
    <x v="361"/>
    <x v="530"/>
    <x v="0"/>
    <n v="21000"/>
    <s v="FRAGUA"/>
    <x v="16"/>
    <x v="7"/>
    <s v="CIS"/>
    <x v="11"/>
    <n v="56999048849"/>
    <x v="11"/>
    <m/>
    <x v="20"/>
    <m/>
    <m/>
    <s v="ENTREGADO"/>
    <m/>
    <x v="183"/>
    <x v="0"/>
    <d v="2026-02-20T00:00:00"/>
    <s v="On time"/>
    <s v="40 "/>
    <s v="Hola!%0AServicio del día 20-02%0A *Cliente:* IMPORTADORA Y COMERCIALIZADORA BZ SPA */ Cont: * ECMU5356291*/ HR Entrega: *09:00* /Dirección: *PuertoMadero 9710, Bodega X36. Pudahuel"/>
    <s v="Enviar mensaje"/>
    <s v="572ECMU5356291"/>
    <s v="ENT-572"/>
    <s v="ENTREGA"/>
    <d v="2026-02-20T09:00:00"/>
    <s v="https://wa.me/56999048849?text=Hola!%0AServicio del día 20-02%0A *Cliente:* IMPORTADORA Y COMERCIALIZADORA BZ SPA */ Cont: * ECMU5356291*/ HR Entrega: *09:00* /Dirección: *PuertoMadero 9710, Bodega X36. Pudahuel"/>
  </r>
  <r>
    <n v="573"/>
    <n v="21"/>
    <x v="16"/>
    <s v="IMPO"/>
    <x v="361"/>
    <x v="531"/>
    <x v="0"/>
    <n v="15000"/>
    <s v="FRAGUA"/>
    <x v="16"/>
    <x v="6"/>
    <s v="CIS"/>
    <x v="37"/>
    <n v="56950923536"/>
    <x v="42"/>
    <m/>
    <x v="20"/>
    <m/>
    <m/>
    <s v="ENTREGADO"/>
    <m/>
    <x v="132"/>
    <x v="0"/>
    <d v="2026-02-20T00:00:00"/>
    <s v="On time"/>
    <s v="40 "/>
    <s v="Hola!%0AServicio del día 20-02%0A *Cliente:* IMPORTADORA Y COMERCIALIZADORA BZ SPA */ Cont: * ECMU5355720*/ HR Entrega: *10:00* /Dirección: *PuertoMadero 9710, Bodega X36. Pudahuel"/>
    <s v="Enviar mensaje"/>
    <s v="573ECMU5355720"/>
    <s v="ENT-573"/>
    <s v="ENTREGA"/>
    <d v="2026-02-20T10:00:00"/>
    <s v="https://wa.me/56950923536?text=Hola!%0AServicio del día 20-02%0A *Cliente:* IMPORTADORA Y COMERCIALIZADORA BZ SPA */ Cont: * ECMU5355720*/ HR Entrega: *10:00* /Dirección: *PuertoMadero 9710, Bodega X36. Pudahuel"/>
  </r>
  <r>
    <n v="574"/>
    <n v="22"/>
    <x v="16"/>
    <s v="IMPO"/>
    <x v="362"/>
    <x v="532"/>
    <x v="0"/>
    <n v="11000"/>
    <s v="FRAGUA"/>
    <x v="16"/>
    <x v="2"/>
    <s v="DYC STGO"/>
    <x v="31"/>
    <n v="56967396661"/>
    <x v="8"/>
    <m/>
    <x v="20"/>
    <m/>
    <m/>
    <s v="ENTREGADO"/>
    <m/>
    <x v="62"/>
    <x v="0"/>
    <d v="2026-02-20T00:00:00"/>
    <s v="On time"/>
    <s v="40 "/>
    <s v="Hola!%0AServicio del día 20-02%0A *Cliente:* IMPORTADORA Y COMERCIALIZADORA BZ SPA */ Cont: * TCLU5767713*/ HR Entrega: *11:00* /Dirección: *PuertoMadero 9710, Bodega X36. Pudahuel"/>
    <s v="Enviar mensaje"/>
    <s v="574TCLU5767713"/>
    <s v="ENT-574"/>
    <s v="ENTREGA"/>
    <d v="2026-02-20T11:00:00"/>
    <s v="https://wa.me/56967396661?text=Hola!%0AServicio del día 20-02%0A *Cliente:* IMPORTADORA Y COMERCIALIZADORA BZ SPA */ Cont: * TCLU5767713*/ HR Entrega: *11:00* /Dirección: *PuertoMadero 9710, Bodega X36. Pudahuel"/>
  </r>
  <r>
    <n v="575"/>
    <n v="23"/>
    <x v="73"/>
    <s v="IMPO"/>
    <x v="363"/>
    <x v="533"/>
    <x v="0"/>
    <n v="15000"/>
    <s v="19/02 - 20:48"/>
    <x v="16"/>
    <x v="6"/>
    <s v="CONTOPSA SAI"/>
    <x v="38"/>
    <n v="56984994337"/>
    <x v="38"/>
    <m/>
    <x v="118"/>
    <m/>
    <m/>
    <s v="ENTREGADO"/>
    <m/>
    <x v="220"/>
    <x v="0"/>
    <d v="2026-02-20T00:00:00"/>
    <s v="On time"/>
    <s v="40 "/>
    <s v="Hola!%0AServicio del día 20-02%0A *Cliente:* TOC-TOCK */ Cont: * MRKU5677214*/ HR Entrega: *10:00* /Dirección: *SAN NICOLAS 860 ; SAN MIGUEL"/>
    <s v="Enviar mensaje"/>
    <s v="575MRKU5677214"/>
    <s v="ENT-575"/>
    <s v="ENTREGA"/>
    <d v="2026-02-20T10:00:00"/>
    <s v="https://wa.me/56984994337?text=Hola!%0AServicio del día 20-02%0A *Cliente:* TOC-TOCK */ Cont: * MRKU5677214*/ HR Entrega: *10:00* /Dirección: *SAN NICOLAS 860 ; SAN MIGUEL"/>
  </r>
  <r>
    <n v="576"/>
    <n v="24"/>
    <x v="28"/>
    <s v="IMPO"/>
    <x v="364"/>
    <x v="534"/>
    <x v="1"/>
    <n v="24000"/>
    <s v="19/02 - 20:31"/>
    <x v="16"/>
    <x v="6"/>
    <s v="SITRANS SAI"/>
    <x v="15"/>
    <n v="56957438415"/>
    <x v="46"/>
    <m/>
    <x v="35"/>
    <s v="4 DESCARGADORES"/>
    <m/>
    <s v="ENTREGADO"/>
    <m/>
    <x v="232"/>
    <x v="0"/>
    <d v="2026-02-20T00:00:00"/>
    <s v="On time"/>
    <s v="20 "/>
    <s v="Hola!%0AServicio del día 20-02%0A *Cliente:* COMERCIAL ESCOCIA LTDA */ Cont: * FTAU1307711*/ HR Entrega: *10:00* /Dirección: *LO ERRAZURIZ 926 CERRILLOS"/>
    <s v="Enviar mensaje"/>
    <s v="576FTAU1307711"/>
    <s v="ENT-576"/>
    <s v="ENTREGA"/>
    <d v="2026-02-20T10:00:00"/>
    <s v="https://wa.me/56957438415?text=Hola!%0AServicio del día 20-02%0A *Cliente:* COMERCIAL ESCOCIA LTDA */ Cont: * FTAU1307711*/ HR Entrega: *10:00* /Dirección: *LO ERRAZURIZ 926 CERRILLOS"/>
  </r>
  <r>
    <n v="577"/>
    <n v="25"/>
    <x v="28"/>
    <s v="IMPO"/>
    <x v="364"/>
    <x v="535"/>
    <x v="1"/>
    <n v="23000"/>
    <s v="19/02 - 20:37"/>
    <x v="16"/>
    <x v="5"/>
    <s v="SITRANS SAI"/>
    <x v="10"/>
    <n v="56993389870"/>
    <x v="10"/>
    <m/>
    <x v="35"/>
    <s v="4 DESCARGADORES"/>
    <m/>
    <s v="ENTREGADO"/>
    <m/>
    <x v="62"/>
    <x v="0"/>
    <d v="2026-02-20T00:00:00"/>
    <s v="On time"/>
    <s v="20 "/>
    <s v="Hola!%0AServicio del día 20-02%0A *Cliente:* COMERCIAL ESCOCIA LTDA */ Cont: * KKTU8013820*/ HR Entrega: *12:00* /Dirección: *LO ERRAZURIZ 926 CERRILLOS"/>
    <s v="Enviar mensaje"/>
    <s v="577KKTU8013820"/>
    <s v="ENT-577"/>
    <s v="ENTREGA"/>
    <d v="2026-02-20T12:00:00"/>
    <s v="https://wa.me/56993389870?text=Hola!%0AServicio del día 20-02%0A *Cliente:* COMERCIAL ESCOCIA LTDA */ Cont: * KKTU8013820*/ HR Entrega: *12:00* /Dirección: *LO ERRAZURIZ 926 CERRILLOS"/>
  </r>
  <r>
    <n v="578"/>
    <n v="26"/>
    <x v="15"/>
    <s v="IMPO"/>
    <x v="274"/>
    <x v="536"/>
    <x v="0"/>
    <n v="20000"/>
    <s v="FRAGUA"/>
    <x v="16"/>
    <x v="13"/>
    <s v="SITRANS STGO"/>
    <x v="7"/>
    <n v="56950981572"/>
    <x v="20"/>
    <m/>
    <x v="19"/>
    <m/>
    <m/>
    <s v="ENTREGADO"/>
    <m/>
    <x v="199"/>
    <x v="0"/>
    <d v="2026-02-20T00:00:00"/>
    <s v="On time"/>
    <s v="40 "/>
    <s v="Hola!%0AServicio del día 20-02%0A *Cliente:* IMPORTADORA MIDEA CARRIER CHILE LTDA */ Cont: * EISU8565929*/ HR Entrega: *12:30* /Dirección: *BOD. MIEA AGURTO - PUERTO MADERO 9710, BOD. E13; PUDAHUEL "/>
    <s v="Enviar mensaje"/>
    <s v="578EISU8565929"/>
    <s v="ENT-578"/>
    <s v="ENTREGA"/>
    <d v="2026-02-20T12:30:00"/>
    <s v="https://wa.me/56950981572?text=Hola!%0AServicio del día 20-02%0A *Cliente:* IMPORTADORA MIDEA CARRIER CHILE LTDA */ Cont: * EISU8565929*/ HR Entrega: *12:30* /Dirección: *BOD. MIEA AGURTO - PUERTO MADERO 9710, BOD. E13; PUDAHUEL "/>
  </r>
  <r>
    <n v="579"/>
    <n v="27"/>
    <x v="32"/>
    <s v="IMPO"/>
    <x v="365"/>
    <x v="537"/>
    <x v="0"/>
    <n v="10000"/>
    <s v="FRAGUA"/>
    <x v="16"/>
    <x v="8"/>
    <s v="MEDLOG SAI"/>
    <x v="13"/>
    <n v="56944277110"/>
    <x v="13"/>
    <m/>
    <x v="46"/>
    <m/>
    <m/>
    <s v="ENTREGADO"/>
    <m/>
    <x v="234"/>
    <x v="0"/>
    <d v="2026-02-20T00:00:00"/>
    <s v="Off time"/>
    <s v="40 "/>
    <s v="Hola!%0AServicio del día 20-02%0A *Cliente:* EL CONTAINER SPA */ Cont: * WHSU8881986*/ HR Entrega: *15:00* /Dirección: *SAN IGNACIO 951, QUILICURA"/>
    <s v="Enviar mensaje"/>
    <s v="579WHSU8881986"/>
    <s v="ENT-579"/>
    <s v="ENTREGA"/>
    <d v="2026-02-20T15:00:00"/>
    <s v="https://wa.me/56944277110?text=Hola!%0AServicio del día 20-02%0A *Cliente:* EL CONTAINER SPA */ Cont: * WHSU8881986*/ HR Entrega: *15:00* /Dirección: *SAN IGNACIO 951, QUILICURA"/>
  </r>
  <r>
    <n v="580"/>
    <n v="28"/>
    <x v="61"/>
    <s v="IMPO"/>
    <x v="144"/>
    <x v="538"/>
    <x v="0"/>
    <s v="-"/>
    <d v="1899-12-30T08:32:00"/>
    <x v="16"/>
    <x v="14"/>
    <s v="CONTOPSA SAI"/>
    <x v="29"/>
    <n v="56998494086"/>
    <x v="30"/>
    <m/>
    <x v="98"/>
    <m/>
    <m/>
    <s v="ENTREGADO"/>
    <m/>
    <x v="207"/>
    <x v="0"/>
    <d v="2026-02-20T00:00:00"/>
    <s v="On time"/>
    <s v="40 "/>
    <s v="Hola!%0AServicio del día 20-02%0A *Cliente:* MOTOR DOO CHILE LTDA */ Cont: * MRKU5944877*/ HR Entrega: *DIRECTO* /Dirección: *SALVADOR GUTIERREZ 4441; QUINTA NONRMAL"/>
    <s v="Enviar mensaje"/>
    <s v="580MRKU5944877"/>
    <s v="ENT-580"/>
    <s v="ENTREGA"/>
    <e v="#VALUE!"/>
    <s v="https://wa.me/56998494086?text=Hola!%0AServicio del día 20-02%0A *Cliente:* MOTOR DOO CHILE LTDA */ Cont: * MRKU5944877*/ HR Entrega: *DIRECTO* /Dirección: *SALVADOR GUTIERREZ 4441; QUINTA NONRMAL"/>
  </r>
  <r>
    <n v="581"/>
    <n v="29"/>
    <x v="74"/>
    <s v="IMPO"/>
    <x v="366"/>
    <x v="539"/>
    <x v="0"/>
    <n v="7000"/>
    <d v="1899-12-30T08:56:00"/>
    <x v="16"/>
    <x v="14"/>
    <s v="SITRANS VALP"/>
    <x v="41"/>
    <n v="56967387744"/>
    <x v="41"/>
    <m/>
    <x v="119"/>
    <m/>
    <m/>
    <s v="ENTREGADO"/>
    <m/>
    <x v="207"/>
    <x v="0"/>
    <d v="2026-02-20T00:00:00"/>
    <s v="On time"/>
    <s v="40 "/>
    <s v="Hola!%0AServicio del día 20-02%0A *Cliente:* MAYEKAWA CHILE */ Cont: * ONEU5979670*/ HR Entrega: *DIRECTO* /Dirección: *                Parque Flexcenter - Av. Cordillera 331, módulo C2 y C3, Quilicura"/>
    <s v="Enviar mensaje"/>
    <s v="581ONEU5979670"/>
    <s v="ENT-581"/>
    <s v="ENTREGA"/>
    <e v="#VALUE!"/>
    <s v="https://wa.me/56967387744?text=Hola!%0AServicio del día 20-02%0A *Cliente:* MAYEKAWA CHILE */ Cont: * ONEU5979670*/ HR Entrega: *DIRECTO* /Dirección: *                Parque Flexcenter - Av. Cordillera 331, módulo C2 y C3, Quilicura"/>
  </r>
  <r>
    <n v="582"/>
    <n v="30"/>
    <x v="29"/>
    <s v="IMPO"/>
    <x v="367"/>
    <x v="540"/>
    <x v="3"/>
    <n v="20000"/>
    <d v="1899-12-30T09:00:00"/>
    <x v="16"/>
    <x v="14"/>
    <s v="DYC SAI"/>
    <x v="34"/>
    <n v="56940144795"/>
    <x v="34"/>
    <m/>
    <x v="36"/>
    <m/>
    <m/>
    <s v="ENTREGADO"/>
    <m/>
    <x v="235"/>
    <x v="0"/>
    <d v="2026-02-20T00:00:00"/>
    <s v="On time"/>
    <s v="40 "/>
    <s v="Hola!%0AServicio del día 20-02%0A *Cliente:* COMERCIAL SEA GARDEN SPA */ Cont: * HLBU9323930*/ HR Entrega: *DIRECTO* /Dirección: *LOS MAITENES PONIENTE 1332; PUDAHUEL"/>
    <s v="Enviar mensaje"/>
    <s v="582HLBU9323930"/>
    <s v="ENT-582"/>
    <s v="ENTREGA"/>
    <e v="#VALUE!"/>
    <s v="https://wa.me/56940144795?text=Hola!%0AServicio del día 20-02%0A *Cliente:* COMERCIAL SEA GARDEN SPA */ Cont: * HLBU9323930*/ HR Entrega: *DIRECTO* /Dirección: *LOS MAITENES PONIENTE 1332; PUDAHUEL"/>
  </r>
  <r>
    <n v="583"/>
    <n v="31"/>
    <x v="29"/>
    <s v="IMPO"/>
    <x v="368"/>
    <x v="541"/>
    <x v="3"/>
    <n v="22000"/>
    <d v="1899-12-30T09:00:00"/>
    <x v="16"/>
    <x v="14"/>
    <s v="CONTOPSA SAI"/>
    <x v="32"/>
    <n v="56941491322"/>
    <x v="32"/>
    <m/>
    <x v="49"/>
    <m/>
    <m/>
    <s v="ENTREGADO"/>
    <m/>
    <x v="204"/>
    <x v="0"/>
    <d v="2026-02-20T00:00:00"/>
    <s v="On time"/>
    <s v="40 "/>
    <s v="Hola!%0AServicio del día 20-02%0A *Cliente:* COMERCIAL SEA GARDEN SPA */ Cont: * HLBU6163273*/ HR Entrega: *DIRECTO* /Dirección: *Pedro Jorquera 575, Pudahuel"/>
    <s v="Enviar mensaje"/>
    <s v="583HLBU6163273"/>
    <s v="ENT-583"/>
    <s v="ENTREGA"/>
    <e v="#VALUE!"/>
    <s v="https://wa.me/56941491322?text=Hola!%0AServicio del día 20-02%0A *Cliente:* COMERCIAL SEA GARDEN SPA */ Cont: * HLBU6163273*/ HR Entrega: *DIRECTO* /Dirección: *Pedro Jorquera 575, Pudahuel"/>
  </r>
  <r>
    <n v="584"/>
    <n v="32"/>
    <x v="8"/>
    <s v="IMPO"/>
    <x v="369"/>
    <x v="542"/>
    <x v="0"/>
    <n v="25000"/>
    <d v="1899-12-30T10:58:00"/>
    <x v="16"/>
    <x v="14"/>
    <s v="CONTOPSA SAI"/>
    <x v="55"/>
    <n v="56999972473"/>
    <x v="44"/>
    <m/>
    <x v="23"/>
    <m/>
    <m/>
    <s v="ENTREGADO"/>
    <m/>
    <x v="236"/>
    <x v="0"/>
    <d v="2026-02-20T00:00:00"/>
    <s v="On time"/>
    <s v="40 "/>
    <s v="Hola!%0AServicio del día 20-02%0A *Cliente:* ALCA SPA */ Cont: * SUDU8635624*/ HR Entrega: *DIRECTO* /Dirección: *Camino del Cerro 4868 Huechuraba"/>
    <s v="Enviar mensaje"/>
    <s v="584SUDU8635624"/>
    <s v="ENT-584"/>
    <s v="ENTREGA"/>
    <e v="#VALUE!"/>
    <s v="https://wa.me/56999972473?text=Hola!%0AServicio del día 20-02%0A *Cliente:* ALCA SPA */ Cont: * SUDU8635624*/ HR Entrega: *DIRECTO* /Dirección: *Camino del Cerro 4868 Huechuraba"/>
  </r>
  <r>
    <n v="585"/>
    <n v="33"/>
    <x v="75"/>
    <s v="IMPO"/>
    <x v="370"/>
    <x v="543"/>
    <x v="0"/>
    <n v="7000"/>
    <d v="1899-12-30T12:35:00"/>
    <x v="16"/>
    <x v="14"/>
    <s v="CIS"/>
    <x v="8"/>
    <n v="56945105039"/>
    <x v="49"/>
    <m/>
    <x v="120"/>
    <m/>
    <m/>
    <s v="ENTREGADO"/>
    <m/>
    <x v="237"/>
    <x v="0"/>
    <d v="2026-02-20T00:00:00"/>
    <s v="On time"/>
    <s v="40 "/>
    <s v="Hola!%0AServicio del día 20-02%0A *Cliente:* NCR */ Cont: * TCLU4105651*/ HR Entrega: *DIRECTO* /Dirección: *Camino lo boza 422, Pudahuel, andenes del 66 al 74"/>
    <s v="Enviar mensaje"/>
    <s v="585TCLU4105651"/>
    <s v="ENT-585"/>
    <s v="ENTREGA"/>
    <e v="#VALUE!"/>
    <s v="https://wa.me/56945105039?text=Hola!%0AServicio del día 20-02%0A *Cliente:* NCR */ Cont: * TCLU4105651*/ HR Entrega: *DIRECTO* /Dirección: *Camino lo boza 422, Pudahuel, andenes del 66 al 74"/>
  </r>
  <r>
    <n v="586"/>
    <n v="34"/>
    <x v="75"/>
    <s v="IMPO"/>
    <x v="370"/>
    <x v="544"/>
    <x v="0"/>
    <n v="10000"/>
    <d v="1899-12-30T12:40:00"/>
    <x v="16"/>
    <x v="14"/>
    <s v="CIS"/>
    <x v="19"/>
    <n v="56975045913"/>
    <x v="19"/>
    <m/>
    <x v="120"/>
    <m/>
    <m/>
    <s v="ENTREGADO"/>
    <m/>
    <x v="125"/>
    <x v="0"/>
    <d v="2026-02-20T00:00:00"/>
    <s v="On time"/>
    <s v="40 "/>
    <s v="Hola!%0AServicio del día 20-02%0A *Cliente:* NCR */ Cont: * APZU4493120*/ HR Entrega: *DIRECTO* /Dirección: *Camino lo boza 422, Pudahuel, andenes del 66 al 74"/>
    <s v="Enviar mensaje"/>
    <s v="586APZU4493120"/>
    <s v="ENT-586"/>
    <s v="ENTREGA"/>
    <e v="#VALUE!"/>
    <s v="https://wa.me/56975045913?text=Hola!%0AServicio del día 20-02%0A *Cliente:* NCR */ Cont: * APZU4493120*/ HR Entrega: *DIRECTO* /Dirección: *Camino lo boza 422, Pudahuel, andenes del 66 al 74"/>
  </r>
  <r>
    <n v="587"/>
    <n v="35"/>
    <x v="0"/>
    <s v="IMPO"/>
    <x v="371"/>
    <x v="545"/>
    <x v="3"/>
    <n v="24000"/>
    <d v="1899-12-30T17:00:00"/>
    <x v="16"/>
    <x v="14"/>
    <s v="MEDLOG VALP"/>
    <x v="23"/>
    <n v="56931745801"/>
    <x v="24"/>
    <m/>
    <x v="99"/>
    <m/>
    <m/>
    <s v="ENTREGADO"/>
    <m/>
    <x v="238"/>
    <x v="0"/>
    <d v="2026-02-20T00:00:00"/>
    <s v="On time"/>
    <s v="40 "/>
    <s v="Hola!%0AServicio del día 20-02%0A *Cliente:* RENDIC S.A. */ Cont: * OTPU6508999*/ HR Entrega: *DIRECTO* /Dirección: *CAMINO LO AGUIRRE SUR 537; PUDAHUEL"/>
    <s v="Enviar mensaje"/>
    <s v="587OTPU6508999"/>
    <s v="ENT-587"/>
    <s v="ENTREGA"/>
    <e v="#VALUE!"/>
    <s v="https://wa.me/56931745801?text=Hola!%0AServicio del día 20-02%0A *Cliente:* RENDIC S.A. */ Cont: * OTPU6508999*/ HR Entrega: *DIRECTO* /Dirección: *CAMINO LO AGUIRRE SUR 537; PUDAHUEL"/>
  </r>
  <r>
    <n v="588"/>
    <n v="36"/>
    <x v="45"/>
    <m/>
    <x v="144"/>
    <x v="139"/>
    <x v="0"/>
    <s v="-"/>
    <s v="-"/>
    <x v="16"/>
    <x v="0"/>
    <s v="-"/>
    <x v="49"/>
    <n v="56973887322"/>
    <x v="22"/>
    <m/>
    <x v="68"/>
    <m/>
    <m/>
    <s v="ENTREGADO"/>
    <m/>
    <x v="9"/>
    <x v="0"/>
    <d v="2026-02-20T00:00:00"/>
    <s v="Sin llegada"/>
    <s v="40 "/>
    <s v="Hola!%0AServicio del día 20-02%0A *Cliente:* RITRAMA S.A. */ Cont: * RAMPLA*/ HR Entrega: *07:00* /Dirección: *AV. TUPUNGATO 3420, PLACILLA"/>
    <s v="Enviar mensaje"/>
    <s v="588RAMPLA"/>
    <s v="ENT-588"/>
    <s v="ENTREGA"/>
    <d v="2026-02-20T07:00:00"/>
    <s v="https://wa.me/56973887322?text=Hola!%0AServicio del día 20-02%0A *Cliente:* RITRAMA S.A. */ Cont: * RAMPLA*/ HR Entrega: *07:00* /Dirección: *AV. TUPUNGATO 3420, PLACILLA"/>
  </r>
  <r>
    <n v="589"/>
    <n v="37"/>
    <x v="45"/>
    <m/>
    <x v="144"/>
    <x v="139"/>
    <x v="0"/>
    <s v="-"/>
    <s v="-"/>
    <x v="16"/>
    <x v="0"/>
    <s v="-"/>
    <x v="50"/>
    <n v="56964069749"/>
    <x v="56"/>
    <m/>
    <x v="68"/>
    <m/>
    <m/>
    <s v="ENTREGADO"/>
    <m/>
    <x v="9"/>
    <x v="0"/>
    <d v="2026-02-20T00:00:00"/>
    <s v="Sin llegada"/>
    <s v="40 "/>
    <s v="Hola!%0AServicio del día 20-02%0A *Cliente:* RITRAMA S.A. */ Cont: * RAMPLA*/ HR Entrega: *07:00* /Dirección: *AV. TUPUNGATO 3420, PLACILLA"/>
    <s v="Enviar mensaje"/>
    <s v="589RAMPLA"/>
    <s v="ENT-589"/>
    <s v="ENTREGA"/>
    <d v="2026-02-20T07:00:00"/>
    <s v="https://wa.me/56964069749?text=Hola!%0AServicio del día 20-02%0A *Cliente:* RITRAMA S.A. */ Cont: * RAMPLA*/ HR Entrega: *07:00* /Dirección: *AV. TUPUNGATO 3420, PLACILLA"/>
  </r>
  <r>
    <n v="590"/>
    <n v="38"/>
    <x v="46"/>
    <s v="EXPO"/>
    <x v="372"/>
    <x v="370"/>
    <x v="0"/>
    <s v="-"/>
    <s v="-"/>
    <x v="16"/>
    <x v="3"/>
    <s v="RETIRO VACIO:    CIS"/>
    <x v="47"/>
    <n v="56988336520"/>
    <x v="48"/>
    <m/>
    <x v="69"/>
    <s v="STACKING: del 20/02 al  23/02 a las 15:00hrs."/>
    <m/>
    <s v="ENTREGADO"/>
    <m/>
    <x v="239"/>
    <x v="0"/>
    <d v="2026-02-20T00:00:00"/>
    <s v="Off time"/>
    <s v="40 "/>
    <s v="Hola!%0AServicio del día 20-02%0A *Cliente:* ARESTI CHILE WINE S.A. */ Cont: * */ HR Entrega: *08:00* /Dirección: *CONSOLIDADO: BELLAVISTA S/N, RIO CLARO; BOD. HACIENDA ARESTI / EMBARQUE: SAI"/>
    <s v="Enviar mensaje"/>
    <s v="590"/>
    <s v="ENT-590"/>
    <s v="ENTREGA"/>
    <d v="2026-02-20T08:00:00"/>
    <s v="https://wa.me/56988336520?text=Hola!%0AServicio del día 20-02%0A *Cliente:* ARESTI CHILE WINE S.A. */ Cont: * */ HR Entrega: *08:00* /Dirección: *CONSOLIDADO: BELLAVISTA S/N, RIO CLARO; BOD. HACIENDA ARESTI / EMBARQUE: SAI"/>
  </r>
  <r>
    <n v="591"/>
    <n v="39"/>
    <x v="46"/>
    <s v="EXPO"/>
    <x v="373"/>
    <x v="370"/>
    <x v="0"/>
    <s v="-"/>
    <s v="-"/>
    <x v="16"/>
    <x v="3"/>
    <s v="RETIRO VACIO:    CIS"/>
    <x v="21"/>
    <n v="56956654384"/>
    <x v="21"/>
    <m/>
    <x v="69"/>
    <s v="STACKING: del 20/02 al  23/02 a las 15:00hrs."/>
    <m/>
    <s v="ENTREGADO"/>
    <m/>
    <x v="240"/>
    <x v="0"/>
    <d v="2026-02-20T00:00:00"/>
    <s v="Off time"/>
    <s v="40 "/>
    <s v="Hola!%0AServicio del día 20-02%0A *Cliente:* ARESTI CHILE WINE S.A. */ Cont: * */ HR Entrega: *08:00* /Dirección: *CONSOLIDADO: BELLAVISTA S/N, RIO CLARO; BOD. HACIENDA ARESTI / EMBARQUE: SAI"/>
    <s v="Enviar mensaje"/>
    <s v="591"/>
    <s v="ENT-591"/>
    <s v="ENTREGA"/>
    <d v="2026-02-20T08:00:00"/>
    <s v="https://wa.me/56956654384?text=Hola!%0AServicio del día 20-02%0A *Cliente:* ARESTI CHILE WINE S.A. */ Cont: * */ HR Entrega: *08:00* /Dirección: *CONSOLIDADO: BELLAVISTA S/N, RIO CLARO; BOD. HACIENDA ARESTI / EMBARQUE: SAI"/>
  </r>
  <r>
    <n v="592"/>
    <n v="1"/>
    <x v="37"/>
    <s v="IMPO"/>
    <x v="374"/>
    <x v="546"/>
    <x v="0"/>
    <n v="9000"/>
    <s v="20/02 - 17:30"/>
    <x v="17"/>
    <x v="3"/>
    <s v="AGUNSA SAI"/>
    <x v="51"/>
    <n v="56939438073"/>
    <x v="7"/>
    <m/>
    <x v="78"/>
    <m/>
    <m/>
    <s v="ENTREGADO"/>
    <m/>
    <x v="88"/>
    <x v="0"/>
    <d v="2026-02-21T00:00:00"/>
    <s v="On time"/>
    <s v="40 "/>
    <s v="Hola!%0AServicio del día 21-02%0A *Cliente:* IDEAL S A */ Cont: * GCXU5441927*/ HR Entrega: *08:00* /Dirección: *Cañaveral 870 Quilicura"/>
    <s v="Enviar mensaje"/>
    <s v="592GCXU5441927"/>
    <s v="ENT-592"/>
    <s v="ENTREGA"/>
    <d v="2026-02-21T08:00:00"/>
    <s v="https://wa.me/56939438073?text=Hola!%0AServicio del día 21-02%0A *Cliente:* IDEAL S A */ Cont: * GCXU5441927*/ HR Entrega: *08:00* /Dirección: *Cañaveral 870 Quilicura"/>
  </r>
  <r>
    <n v="593"/>
    <n v="2"/>
    <x v="37"/>
    <s v="IMPO"/>
    <x v="375"/>
    <x v="547"/>
    <x v="0"/>
    <n v="24000"/>
    <s v="20/02 - 10:20"/>
    <x v="17"/>
    <x v="1"/>
    <s v="CONTOPSA SAI"/>
    <x v="0"/>
    <n v="56965378427"/>
    <x v="0"/>
    <m/>
    <x v="32"/>
    <m/>
    <m/>
    <s v="ENTREGADO"/>
    <m/>
    <x v="4"/>
    <x v="0"/>
    <d v="2026-02-21T00:00:00"/>
    <s v="On time"/>
    <s v="40 "/>
    <s v="Hola!%0AServicio del día 21-02%0A *Cliente:* IDEAL S A */ Cont: * FANU5023303*/ HR Entrega: *08:30* /Dirección: *AGUNSA - La montaña 1550, Quilicura (Ingreso por portería A) "/>
    <s v="Enviar mensaje"/>
    <s v="593FANU5023303"/>
    <s v="ENT-593"/>
    <s v="ENTREGA"/>
    <d v="2026-02-21T08:30:00"/>
    <s v="https://wa.me/56965378427?text=Hola!%0AServicio del día 21-02%0A *Cliente:* IDEAL S A */ Cont: * FANU5023303*/ HR Entrega: *08:30* /Dirección: *AGUNSA - La montaña 1550, Quilicura (Ingreso por portería A) "/>
  </r>
  <r>
    <n v="594"/>
    <n v="3"/>
    <x v="37"/>
    <s v="IMPO"/>
    <x v="375"/>
    <x v="548"/>
    <x v="0"/>
    <n v="24000"/>
    <s v="20/02 - 10:40"/>
    <x v="17"/>
    <x v="10"/>
    <s v="CONTOPSA SAI"/>
    <x v="29"/>
    <n v="56998494086"/>
    <x v="30"/>
    <m/>
    <x v="32"/>
    <m/>
    <m/>
    <s v="ENTREGADO"/>
    <m/>
    <x v="93"/>
    <x v="0"/>
    <d v="2026-02-21T00:00:00"/>
    <s v="On time"/>
    <s v="40 "/>
    <s v="Hola!%0AServicio del día 21-02%0A *Cliente:* IDEAL S A */ Cont: * HAMU2873955*/ HR Entrega: *09:30* /Dirección: *AGUNSA - La montaña 1550, Quilicura (Ingreso por portería A) "/>
    <s v="Enviar mensaje"/>
    <s v="594HAMU2873955"/>
    <s v="ENT-594"/>
    <s v="ENTREGA"/>
    <d v="2026-02-21T09:30:00"/>
    <s v="https://wa.me/56998494086?text=Hola!%0AServicio del día 21-02%0A *Cliente:* IDEAL S A */ Cont: * HAMU2873955*/ HR Entrega: *09:30* /Dirección: *AGUNSA - La montaña 1550, Quilicura (Ingreso por portería A) "/>
  </r>
  <r>
    <n v="595"/>
    <n v="4"/>
    <x v="37"/>
    <s v="IMPO"/>
    <x v="375"/>
    <x v="549"/>
    <x v="0"/>
    <n v="24000"/>
    <s v="20/02 - 10:00"/>
    <x v="17"/>
    <x v="12"/>
    <s v="CONTOPSA SAI"/>
    <x v="11"/>
    <n v="56999048849"/>
    <x v="11"/>
    <m/>
    <x v="32"/>
    <m/>
    <m/>
    <s v="ENTREGADO"/>
    <m/>
    <x v="88"/>
    <x v="0"/>
    <d v="2026-02-21T00:00:00"/>
    <s v="On time"/>
    <s v="40 "/>
    <s v="Hola!%0AServicio del día 21-02%0A *Cliente:* IDEAL S A */ Cont: * HLXU8116616*/ HR Entrega: *10:30* /Dirección: *AGUNSA - La montaña 1550, Quilicura (Ingreso por portería A) "/>
    <s v="Enviar mensaje"/>
    <s v="595HLXU8116616"/>
    <s v="ENT-595"/>
    <s v="ENTREGA"/>
    <d v="2026-02-21T10:30:00"/>
    <s v="https://wa.me/56999048849?text=Hola!%0AServicio del día 21-02%0A *Cliente:* IDEAL S A */ Cont: * HLXU8116616*/ HR Entrega: *10:30* /Dirección: *AGUNSA - La montaña 1550, Quilicura (Ingreso por portería A) "/>
  </r>
  <r>
    <n v="596"/>
    <n v="5"/>
    <x v="51"/>
    <s v="IMPO"/>
    <x v="329"/>
    <x v="550"/>
    <x v="0"/>
    <n v="9000"/>
    <s v="FRAGUA"/>
    <x v="17"/>
    <x v="3"/>
    <s v="MEDLOG VALP"/>
    <x v="12"/>
    <n v="56967384794"/>
    <x v="12"/>
    <m/>
    <x v="76"/>
    <m/>
    <m/>
    <s v="ENTREGADO"/>
    <m/>
    <x v="201"/>
    <x v="0"/>
    <d v="2026-02-21T00:00:00"/>
    <s v="On time"/>
    <s v="40 "/>
    <s v="Hola!%0AServicio del día 21-02%0A *Cliente:* IMPORTADORA DCIC SPA */ Cont: * MSMU5858853*/ HR Entrega: *08:00* /Dirección: *PUERTO MADERO 9710 BOD. P01 - P03, PUDAHUEL"/>
    <s v="Enviar mensaje"/>
    <s v="596MSMU5858853"/>
    <s v="ENT-596"/>
    <s v="ENTREGA"/>
    <d v="2026-02-21T08:00:00"/>
    <s v="https://wa.me/56967384794?text=Hola!%0AServicio del día 21-02%0A *Cliente:* IMPORTADORA DCIC SPA */ Cont: * MSMU5858853*/ HR Entrega: *08:00* /Dirección: *PUERTO MADERO 9710 BOD. P01 - P03, PUDAHUEL"/>
  </r>
  <r>
    <n v="597"/>
    <n v="6"/>
    <x v="51"/>
    <s v="IMPO"/>
    <x v="329"/>
    <x v="551"/>
    <x v="0"/>
    <n v="9000"/>
    <s v="FRAGUA"/>
    <x v="17"/>
    <x v="3"/>
    <s v="MEDLOG VALP"/>
    <x v="4"/>
    <n v="56984880436"/>
    <x v="4"/>
    <m/>
    <x v="76"/>
    <m/>
    <m/>
    <s v="ENTREGADO"/>
    <m/>
    <x v="4"/>
    <x v="0"/>
    <d v="2026-02-21T00:00:00"/>
    <s v="On time"/>
    <s v="40 "/>
    <s v="Hola!%0AServicio del día 21-02%0A *Cliente:* IMPORTADORA DCIC SPA */ Cont: * MSMU4648169*/ HR Entrega: *08:00* /Dirección: *PUERTO MADERO 9710 BOD. P01 - P03, PUDAHUEL"/>
    <s v="Enviar mensaje"/>
    <s v="597MSMU4648169"/>
    <s v="ENT-597"/>
    <s v="ENTREGA"/>
    <d v="2026-02-21T08:00:00"/>
    <s v="https://wa.me/56984880436?text=Hola!%0AServicio del día 21-02%0A *Cliente:* IMPORTADORA DCIC SPA */ Cont: * MSMU4648169*/ HR Entrega: *08:00* /Dirección: *PUERTO MADERO 9710 BOD. P01 - P03, PUDAHUEL"/>
  </r>
  <r>
    <n v="598"/>
    <n v="7"/>
    <x v="51"/>
    <s v="IMPO"/>
    <x v="329"/>
    <x v="552"/>
    <x v="0"/>
    <n v="9000"/>
    <s v="FRAGUA"/>
    <x v="17"/>
    <x v="12"/>
    <s v="MEDLOG VALP"/>
    <x v="3"/>
    <n v="56944540732"/>
    <x v="3"/>
    <m/>
    <x v="76"/>
    <m/>
    <m/>
    <s v="ENTREGADO"/>
    <m/>
    <x v="241"/>
    <x v="0"/>
    <d v="2026-02-21T00:00:00"/>
    <s v="On time"/>
    <s v="40 "/>
    <s v="Hola!%0AServicio del día 21-02%0A *Cliente:* IMPORTADORA DCIC SPA */ Cont: * MSMU4752189*/ HR Entrega: *10:30* /Dirección: *PUERTO MADERO 9710 BOD. P01 - P03, PUDAHUEL"/>
    <s v="Enviar mensaje"/>
    <s v="598MSMU4752189"/>
    <s v="ENT-598"/>
    <s v="ENTREGA"/>
    <d v="2026-02-21T10:30:00"/>
    <s v="https://wa.me/56944540732?text=Hola!%0AServicio del día 21-02%0A *Cliente:* IMPORTADORA DCIC SPA */ Cont: * MSMU4752189*/ HR Entrega: *10:30* /Dirección: *PUERTO MADERO 9710 BOD. P01 - P03, PUDAHUEL"/>
  </r>
  <r>
    <n v="599"/>
    <n v="8"/>
    <x v="51"/>
    <s v="IMPO"/>
    <x v="329"/>
    <x v="553"/>
    <x v="0"/>
    <n v="11000"/>
    <s v="FRAGUA"/>
    <x v="17"/>
    <x v="12"/>
    <s v="MEDLOG VALP"/>
    <x v="30"/>
    <n v="56992164782"/>
    <x v="31"/>
    <m/>
    <x v="76"/>
    <m/>
    <m/>
    <s v="ENTREGADO"/>
    <m/>
    <x v="94"/>
    <x v="0"/>
    <d v="2026-02-21T00:00:00"/>
    <s v="On time"/>
    <s v="40 "/>
    <s v="Hola!%0AServicio del día 21-02%0A *Cliente:* IMPORTADORA DCIC SPA */ Cont: * MSBU5504115*/ HR Entrega: *10:30* /Dirección: *PUERTO MADERO 9710 BOD. P01 - P03, PUDAHUEL"/>
    <s v="Enviar mensaje"/>
    <s v="599MSBU5504115"/>
    <s v="ENT-599"/>
    <s v="ENTREGA"/>
    <d v="2026-02-21T10:30:00"/>
    <s v="https://wa.me/56992164782?text=Hola!%0AServicio del día 21-02%0A *Cliente:* IMPORTADORA DCIC SPA */ Cont: * MSBU5504115*/ HR Entrega: *10:30* /Dirección: *PUERTO MADERO 9710 BOD. P01 - P03, PUDAHUEL"/>
  </r>
  <r>
    <n v="600"/>
    <n v="9"/>
    <x v="51"/>
    <s v="IMPO"/>
    <x v="329"/>
    <x v="554"/>
    <x v="0"/>
    <n v="9000"/>
    <s v="FRAGUA"/>
    <x v="17"/>
    <x v="5"/>
    <s v="MEDLOG VALP"/>
    <x v="7"/>
    <n v="56950981572"/>
    <x v="14"/>
    <m/>
    <x v="76"/>
    <m/>
    <m/>
    <s v="ENTREGADO"/>
    <m/>
    <x v="180"/>
    <x v="0"/>
    <d v="2026-02-21T00:00:00"/>
    <s v="On time"/>
    <s v="40 "/>
    <s v="Hola!%0AServicio del día 21-02%0A *Cliente:* IMPORTADORA DCIC SPA */ Cont: * MEDU7287596*/ HR Entrega: *12:00* /Dirección: *PUERTO MADERO 9710 BOD. P01 - P03, PUDAHUEL"/>
    <s v="Enviar mensaje"/>
    <s v="600MEDU7287596"/>
    <s v="ENT-600"/>
    <s v="ENTREGA"/>
    <d v="2026-02-21T12:00:00"/>
    <s v="https://wa.me/56950981572?text=Hola!%0AServicio del día 21-02%0A *Cliente:* IMPORTADORA DCIC SPA */ Cont: * MEDU7287596*/ HR Entrega: *12:00* /Dirección: *PUERTO MADERO 9710 BOD. P01 - P03, PUDAHUEL"/>
  </r>
  <r>
    <n v="601"/>
    <n v="1"/>
    <x v="22"/>
    <s v="IMPO"/>
    <x v="376"/>
    <x v="555"/>
    <x v="0"/>
    <n v="6000"/>
    <s v="FRAGUA"/>
    <x v="18"/>
    <x v="0"/>
    <s v="MEDLOG VALP"/>
    <x v="4"/>
    <n v="56984880436"/>
    <x v="4"/>
    <m/>
    <x v="28"/>
    <m/>
    <m/>
    <s v="ENTREGADO"/>
    <m/>
    <x v="192"/>
    <x v="0"/>
    <d v="2025-02-23T00:00:00"/>
    <s v="On time"/>
    <s v="40 "/>
    <s v="Hola!%0AServicio del día 23-02%0A *Cliente:* SUMINISTROS TELEFONICOS Y COMPUTACIONALES ESTEC LT */ Cont: * UETU7617850*/ HR Entrega: *07:00* /Dirección: *AVENIDA PEDRO DE VALDIVIA 5964, MACUL"/>
    <s v="Enviar mensaje"/>
    <s v="601UETU7617850"/>
    <s v="ENT-601"/>
    <s v="ENTREGA"/>
    <d v="2026-02-23T07:00:00"/>
    <s v="https://wa.me/56984880436?text=Hola!%0AServicio del día 23-02%0A *Cliente:* SUMINISTROS TELEFONICOS Y COMPUTACIONALES ESTEC LT */ Cont: * UETU7617850*/ HR Entrega: *07:00* /Dirección: *AVENIDA PEDRO DE VALDIVIA 5964, MACUL"/>
  </r>
  <r>
    <n v="602"/>
    <n v="2"/>
    <x v="2"/>
    <s v="IMPO"/>
    <x v="377"/>
    <x v="556"/>
    <x v="0"/>
    <n v="12000"/>
    <s v="FRAGUA"/>
    <x v="18"/>
    <x v="3"/>
    <s v="DYC SAI"/>
    <x v="6"/>
    <n v="56975315726"/>
    <x v="6"/>
    <m/>
    <x v="4"/>
    <m/>
    <m/>
    <s v="ENTREGADO"/>
    <m/>
    <x v="19"/>
    <x v="0"/>
    <d v="2025-02-23T00:00:00"/>
    <s v="On time"/>
    <s v="40 "/>
    <s v="Hola!%0AServicio del día 23-02%0A *Cliente:* SUPERMERCADO DEL NEUMATICO LTDA */ Cont: * CSNU6892389*/ HR Entrega: *08:00* /Dirección: *VELASQUEZ"/>
    <s v="Enviar mensaje"/>
    <s v="602CSNU6892389"/>
    <s v="ENT-602"/>
    <s v="ENTREGA"/>
    <d v="2026-02-23T08:00:00"/>
    <s v="https://wa.me/56975315726?text=Hola!%0AServicio del día 23-02%0A *Cliente:* SUPERMERCADO DEL NEUMATICO LTDA */ Cont: * CSNU6892389*/ HR Entrega: *08:00* /Dirección: *VELASQUEZ"/>
  </r>
  <r>
    <n v="603"/>
    <n v="3"/>
    <x v="4"/>
    <s v="IMPO"/>
    <x v="378"/>
    <x v="557"/>
    <x v="1"/>
    <n v="22000"/>
    <s v="20/02 - 20:55"/>
    <x v="18"/>
    <x v="3"/>
    <s v="AGUNSA VALP"/>
    <x v="7"/>
    <n v="56950981572"/>
    <x v="14"/>
    <m/>
    <x v="6"/>
    <s v="RAMPLA CORTA"/>
    <m/>
    <s v="ENTREGADO"/>
    <m/>
    <x v="115"/>
    <x v="0"/>
    <d v="2025-02-23T00:00:00"/>
    <s v="On time"/>
    <s v="20 "/>
    <s v="Hola!%0AServicio del día 23-02%0A *Cliente:* LANCO &amp; HARRIS SURAMERICA SPA */ Cont: * NYKU9873484*/ HR Entrega: *08:00* /Dirección: *CALLE CHORRILLOS 1 PARC.19B, LAMPA"/>
    <s v="Enviar mensaje"/>
    <s v="603NYKU9873484"/>
    <s v="ENT-603"/>
    <s v="ENTREGA"/>
    <d v="2026-02-23T08:00:00"/>
    <s v="https://wa.me/56950981572?text=Hola!%0AServicio del día 23-02%0A *Cliente:* LANCO &amp; HARRIS SURAMERICA SPA */ Cont: * NYKU9873484*/ HR Entrega: *08:00* /Dirección: *CALLE CHORRILLOS 1 PARC.19B, LAMPA"/>
  </r>
  <r>
    <n v="604"/>
    <n v="4"/>
    <x v="12"/>
    <s v="IMPO"/>
    <x v="379"/>
    <x v="558"/>
    <x v="1"/>
    <n v="5000"/>
    <s v="20/02 - 18:16"/>
    <x v="18"/>
    <x v="3"/>
    <s v="CIS"/>
    <x v="15"/>
    <n v="56957438415"/>
    <x v="46"/>
    <m/>
    <x v="121"/>
    <s v="RAMPLA CORTA"/>
    <m/>
    <s v="ENTREGADO"/>
    <m/>
    <x v="209"/>
    <x v="0"/>
    <d v="2025-02-23T00:00:00"/>
    <s v="On time"/>
    <s v="20 "/>
    <s v="Hola!%0AServicio del día 23-02%0A *Cliente:* PTM CHILE LTDA */ Cont: * SUPU7181226*/ HR Entrega: *08:00* /Dirección: *Issa Pichara 830, bodega 2B Renca "/>
    <s v="Enviar mensaje"/>
    <s v="604SUPU7181226"/>
    <s v="ENT-604"/>
    <s v="ENTREGA"/>
    <d v="2026-02-23T08:00:00"/>
    <s v="https://wa.me/56957438415?text=Hola!%0AServicio del día 23-02%0A *Cliente:* PTM CHILE LTDA */ Cont: * SUPU7181226*/ HR Entrega: *08:00* /Dirección: *Issa Pichara 830, bodega 2B Renca "/>
  </r>
  <r>
    <n v="605"/>
    <n v="5"/>
    <x v="5"/>
    <s v="IMPO"/>
    <x v="355"/>
    <x v="559"/>
    <x v="0"/>
    <n v="22000"/>
    <s v="FRAGUA"/>
    <x v="18"/>
    <x v="3"/>
    <s v="CONTOPSA STGO"/>
    <x v="48"/>
    <n v="56994354094"/>
    <x v="50"/>
    <m/>
    <x v="31"/>
    <m/>
    <m/>
    <s v="ENTREGADO"/>
    <m/>
    <x v="201"/>
    <x v="0"/>
    <d v="2025-02-23T00:00:00"/>
    <s v="On time"/>
    <s v="40 "/>
    <s v="Hola!%0AServicio del día 23-02%0A *Cliente:* INVERSIERRA S A */ Cont: * TGHU6470694*/ HR Entrega: *08:00* /Dirección: *QUILICURA"/>
    <s v="Enviar mensaje"/>
    <s v="605TGHU6470694"/>
    <s v="ENT-605"/>
    <s v="ENTREGA"/>
    <d v="2026-02-23T08:00:00"/>
    <s v="https://wa.me/56994354094?text=Hola!%0AServicio del día 23-02%0A *Cliente:* INVERSIERRA S A */ Cont: * TGHU6470694*/ HR Entrega: *08:00* /Dirección: *QUILICURA"/>
  </r>
  <r>
    <n v="606"/>
    <n v="6"/>
    <x v="5"/>
    <s v="IMPO"/>
    <x v="380"/>
    <x v="560"/>
    <x v="0"/>
    <n v="30000"/>
    <s v="21/02 - 11:15"/>
    <x v="18"/>
    <x v="3"/>
    <s v="SITRANS VALP"/>
    <x v="33"/>
    <n v="56953801607"/>
    <x v="33"/>
    <m/>
    <x v="7"/>
    <m/>
    <m/>
    <s v="ENTREGADO"/>
    <m/>
    <x v="79"/>
    <x v="0"/>
    <d v="2025-02-23T00:00:00"/>
    <s v="On time"/>
    <s v="40 "/>
    <s v="Hola!%0AServicio del día 23-02%0A *Cliente:* INVERSIERRA S A */ Cont: * ONEU0480884*/ HR Entrega: *08:00* /Dirección: *HUECHURABA"/>
    <s v="Enviar mensaje"/>
    <s v="606ONEU0480884"/>
    <s v="ENT-606"/>
    <s v="ENTREGA"/>
    <d v="2026-02-23T08:00:00"/>
    <s v="https://wa.me/56953801607?text=Hola!%0AServicio del día 23-02%0A *Cliente:* INVERSIERRA S A */ Cont: * ONEU0480884*/ HR Entrega: *08:00* /Dirección: *HUECHURABA"/>
  </r>
  <r>
    <n v="607"/>
    <n v="7"/>
    <x v="18"/>
    <s v="IMPO"/>
    <x v="148"/>
    <x v="561"/>
    <x v="1"/>
    <n v="30000"/>
    <s v="FRAGUA"/>
    <x v="18"/>
    <x v="3"/>
    <s v="CIS"/>
    <x v="38"/>
    <n v="56984994337"/>
    <x v="38"/>
    <m/>
    <x v="122"/>
    <m/>
    <m/>
    <s v="ENTREGADO"/>
    <m/>
    <x v="212"/>
    <x v="0"/>
    <d v="2025-02-23T00:00:00"/>
    <s v="On time"/>
    <s v="20 "/>
    <s v="Hola!%0AServicio del día 23-02%0A *Cliente:* SOCIEDAD COMERCIAL MARBEN PETS LTDA */ Cont: * TRHU2201343*/ HR Entrega: *08:00* /Dirección: *FRAGUA  - CARPAS BLANCAS"/>
    <s v="Enviar mensaje"/>
    <s v="607TRHU2201343"/>
    <s v="ENT-607"/>
    <s v="ENTREGA"/>
    <d v="2026-02-23T08:00:00"/>
    <s v="https://wa.me/56984994337?text=Hola!%0AServicio del día 23-02%0A *Cliente:* SOCIEDAD COMERCIAL MARBEN PETS LTDA */ Cont: * TRHU2201343*/ HR Entrega: *08:00* /Dirección: *FRAGUA  - CARPAS BLANCAS"/>
  </r>
  <r>
    <n v="608"/>
    <n v="8"/>
    <x v="18"/>
    <s v="IMPO"/>
    <x v="148"/>
    <x v="562"/>
    <x v="1"/>
    <n v="30000"/>
    <s v="FRAGUA"/>
    <x v="18"/>
    <x v="3"/>
    <s v="CIS"/>
    <x v="38"/>
    <n v="56984994337"/>
    <x v="31"/>
    <m/>
    <x v="122"/>
    <m/>
    <m/>
    <s v="ENTREGADO"/>
    <m/>
    <x v="242"/>
    <x v="0"/>
    <d v="2025-02-23T00:00:00"/>
    <s v="On time"/>
    <s v="20 "/>
    <s v="Hola!%0AServicio del día 23-02%0A *Cliente:* SOCIEDAD COMERCIAL MARBEN PETS LTDA */ Cont: * TCKU3565681*/ HR Entrega: *08:00* /Dirección: *FRAGUA  - CARPAS BLANCAS"/>
    <s v="Enviar mensaje"/>
    <s v="608TCKU3565681"/>
    <s v="ENT-608"/>
    <s v="ENTREGA"/>
    <d v="2026-02-23T08:00:00"/>
    <s v="https://wa.me/56984994337?text=Hola!%0AServicio del día 23-02%0A *Cliente:* SOCIEDAD COMERCIAL MARBEN PETS LTDA */ Cont: * TCKU3565681*/ HR Entrega: *08:00* /Dirección: *FRAGUA  - CARPAS BLANCAS"/>
  </r>
  <r>
    <n v="609"/>
    <n v="9"/>
    <x v="18"/>
    <s v="IMPO"/>
    <x v="148"/>
    <x v="563"/>
    <x v="1"/>
    <n v="30000"/>
    <s v="FRAGUA"/>
    <x v="18"/>
    <x v="21"/>
    <s v="CIS"/>
    <x v="7"/>
    <n v="56950981572"/>
    <x v="14"/>
    <m/>
    <x v="123"/>
    <s v="RAMPLA CORTA"/>
    <m/>
    <s v="ENTREGADO"/>
    <m/>
    <x v="243"/>
    <x v="0"/>
    <d v="2025-02-23T00:00:00"/>
    <s v="On time"/>
    <s v="20 "/>
    <s v="Hola!%0AServicio del día 23-02%0A *Cliente:* SOCIEDAD COMERCIAL MARBEN PETS LTDA */ Cont: * TGHU1180624*/ HR Entrega: *18:00* /Dirección: *VOLCAN OSORNO 57, EL BOSQUE BODEGA C1"/>
    <s v="Enviar mensaje"/>
    <s v="609TGHU1180624"/>
    <s v="ENT-609"/>
    <s v="ENTREGA"/>
    <d v="2026-02-23T18:00:00"/>
    <s v="https://wa.me/56950981572?text=Hola!%0AServicio del día 23-02%0A *Cliente:* SOCIEDAD COMERCIAL MARBEN PETS LTDA */ Cont: * TGHU1180624*/ HR Entrega: *18:00* /Dirección: *VOLCAN OSORNO 57, EL BOSQUE BODEGA C1"/>
  </r>
  <r>
    <n v="610"/>
    <n v="10"/>
    <x v="76"/>
    <s v="IMPO"/>
    <x v="381"/>
    <x v="564"/>
    <x v="0"/>
    <n v="18000"/>
    <s v="20/02 - 21:29"/>
    <x v="18"/>
    <x v="1"/>
    <s v="CONTOPSA SAI"/>
    <x v="24"/>
    <n v="56926181825"/>
    <x v="25"/>
    <m/>
    <x v="37"/>
    <m/>
    <m/>
    <s v="ENTREGADO"/>
    <m/>
    <x v="47"/>
    <x v="0"/>
    <d v="2025-02-23T00:00:00"/>
    <s v="On time"/>
    <s v="40 "/>
    <s v="Hola!%0AServicio del día 23-02%0A *Cliente:* COM.ARG */ Cont: * MRKU4747744*/ HR Entrega: *08:30* /Dirección: *GOREN - LA PRIMAVERA  361;  LAMPA"/>
    <s v="Enviar mensaje"/>
    <s v="610MRKU4747744"/>
    <s v="ENT-610"/>
    <s v="ENTREGA"/>
    <d v="2026-02-23T08:30:00"/>
    <s v="https://wa.me/56926181825?text=Hola!%0AServicio del día 23-02%0A *Cliente:* COM.ARG */ Cont: * MRKU4747744*/ HR Entrega: *08:30* /Dirección: *GOREN - LA PRIMAVERA  361;  LAMPA"/>
  </r>
  <r>
    <n v="611"/>
    <n v="11"/>
    <x v="10"/>
    <s v="IMPO"/>
    <x v="382"/>
    <x v="565"/>
    <x v="1"/>
    <n v="12000"/>
    <s v="20/02 - 10:04"/>
    <x v="18"/>
    <x v="1"/>
    <s v="CONTOPSA SAI"/>
    <x v="12"/>
    <n v="56967384794"/>
    <x v="12"/>
    <m/>
    <x v="12"/>
    <m/>
    <m/>
    <s v="ENTREGADO"/>
    <m/>
    <x v="55"/>
    <x v="0"/>
    <d v="2025-02-23T00:00:00"/>
    <s v="On time"/>
    <s v="20 "/>
    <s v="Hola!%0AServicio del día 23-02%0A *Cliente:* OXIQUIM S A */ Cont: * MRSU0442544*/ HR Entrega: *08:30* /Dirección: *CAÑAVERAL 901; QUILICURA "/>
    <s v="Enviar mensaje"/>
    <s v="611MRSU0442544"/>
    <s v="ENT-611"/>
    <s v="ENTREGA"/>
    <d v="2026-02-23T08:30:00"/>
    <s v="https://wa.me/56967384794?text=Hola!%0AServicio del día 23-02%0A *Cliente:* OXIQUIM S A */ Cont: * MRSU0442544*/ HR Entrega: *08:30* /Dirección: *CAÑAVERAL 901; QUILICURA "/>
  </r>
  <r>
    <n v="612"/>
    <n v="12"/>
    <x v="10"/>
    <s v="IMPO"/>
    <x v="383"/>
    <x v="566"/>
    <x v="8"/>
    <n v="22000"/>
    <s v="20/02 - 18:34"/>
    <x v="18"/>
    <x v="7"/>
    <s v="CIS"/>
    <x v="44"/>
    <n v="56976511010"/>
    <x v="53"/>
    <m/>
    <x v="12"/>
    <s v="RAMPLA CORTA"/>
    <m/>
    <s v="ENTREGADO"/>
    <m/>
    <x v="12"/>
    <x v="0"/>
    <d v="2025-02-23T00:00:00"/>
    <s v="On time"/>
    <s v="ISO"/>
    <s v="Hola!%0AServicio del día 23-02%0A *Cliente:* OXIQUIM S A */ Cont: * FTAU1991500*/ HR Entrega: *09:00* /Dirección: *CAÑAVERAL 901; QUILICURA "/>
    <s v="Enviar mensaje"/>
    <s v="612FTAU1991500"/>
    <s v="ENT-612"/>
    <s v="ENTREGA"/>
    <d v="2026-02-23T09:00:00"/>
    <s v="https://wa.me/56976511010?text=Hola!%0AServicio del día 23-02%0A *Cliente:* OXIQUIM S A */ Cont: * FTAU1991500*/ HR Entrega: *09:00* /Dirección: *CAÑAVERAL 901; QUILICURA "/>
  </r>
  <r>
    <n v="613"/>
    <n v="13"/>
    <x v="14"/>
    <s v="IMPO"/>
    <x v="384"/>
    <x v="567"/>
    <x v="1"/>
    <n v="23000"/>
    <s v="20/02 - 16:28"/>
    <x v="18"/>
    <x v="7"/>
    <s v="SITRANS VAP"/>
    <x v="11"/>
    <n v="56999048849"/>
    <x v="11"/>
    <m/>
    <x v="18"/>
    <m/>
    <m/>
    <s v="ENTREGADO"/>
    <m/>
    <x v="114"/>
    <x v="0"/>
    <d v="2025-02-23T00:00:00"/>
    <s v="On time"/>
    <s v="20 "/>
    <s v="Hola!%0AServicio del día 23-02%0A *Cliente:* VILLAR HERMANOS S.A. */ Cont: * ONEU2597083*/ HR Entrega: *09:00* /Dirección: *SALAR DE ATACAMA 1330, PUDAHUEL"/>
    <s v="Enviar mensaje"/>
    <s v="613ONEU2597083"/>
    <s v="ENT-613"/>
    <s v="ENTREGA"/>
    <d v="2026-02-23T09:00:00"/>
    <s v="https://wa.me/56999048849?text=Hola!%0AServicio del día 23-02%0A *Cliente:* VILLAR HERMANOS S.A. */ Cont: * ONEU2597083*/ HR Entrega: *09:00* /Dirección: *SALAR DE ATACAMA 1330, PUDAHUEL"/>
  </r>
  <r>
    <n v="614"/>
    <n v="14"/>
    <x v="7"/>
    <s v="IMPO"/>
    <x v="385"/>
    <x v="568"/>
    <x v="0"/>
    <n v="9000"/>
    <s v="FRAGUA"/>
    <x v="18"/>
    <x v="6"/>
    <s v="MEDLOG VALP"/>
    <x v="18"/>
    <n v="56967394153"/>
    <x v="23"/>
    <m/>
    <x v="9"/>
    <s v="4 DESCARGADORES"/>
    <m/>
    <s v="ENTREGADO"/>
    <m/>
    <x v="34"/>
    <x v="0"/>
    <d v="2025-02-23T00:00:00"/>
    <s v="On time"/>
    <s v="40 "/>
    <s v="Hola!%0AServicio del día 23-02%0A *Cliente:* BAYONA SPA */ Cont: * MSBU7046536*/ HR Entrega: *10:00* /Dirección: * BOULEVAR 1313 BODENOR FLEX CENTER ENEA, PUDAHUEL"/>
    <s v="Enviar mensaje"/>
    <s v="614MSBU7046536"/>
    <s v="ENT-614"/>
    <s v="ENTREGA"/>
    <d v="2026-02-23T10:00:00"/>
    <s v="https://wa.me/56967394153?text=Hola!%0AServicio del día 23-02%0A *Cliente:* BAYONA SPA */ Cont: * MSBU7046536*/ HR Entrega: *10:00* /Dirección: * BOULEVAR 1313 BODENOR FLEX CENTER ENEA, PUDAHUEL"/>
  </r>
  <r>
    <n v="615"/>
    <n v="15"/>
    <x v="7"/>
    <s v="IMPO"/>
    <x v="386"/>
    <x v="569"/>
    <x v="0"/>
    <n v="7000"/>
    <s v="19/02 - 14:06"/>
    <x v="18"/>
    <x v="4"/>
    <s v="MEDLOG SAI"/>
    <x v="55"/>
    <n v="56999972473"/>
    <x v="44"/>
    <m/>
    <x v="9"/>
    <s v="4 DESCARGADORES"/>
    <m/>
    <s v="ENTREGADO"/>
    <m/>
    <x v="244"/>
    <x v="0"/>
    <d v="2025-02-23T00:00:00"/>
    <s v="On time"/>
    <s v="40 "/>
    <s v="Hola!%0AServicio del día 23-02%0A *Cliente:* BAYONA SPA */ Cont: * MEDU7146469*/ HR Entrega: *14:00* /Dirección: * BOULEVAR 1313 BODENOR FLEX CENTER ENEA, PUDAHUEL"/>
    <s v="Enviar mensaje"/>
    <s v="615MEDU7146469"/>
    <s v="ENT-615"/>
    <s v="ENTREGA"/>
    <d v="2026-02-23T14:00:00"/>
    <s v="https://wa.me/56999972473?text=Hola!%0AServicio del día 23-02%0A *Cliente:* BAYONA SPA */ Cont: * MEDU7146469*/ HR Entrega: *14:00* /Dirección: * BOULEVAR 1313 BODENOR FLEX CENTER ENEA, PUDAHUEL"/>
  </r>
  <r>
    <n v="616"/>
    <n v="16"/>
    <x v="19"/>
    <s v="IMPO"/>
    <x v="387"/>
    <x v="570"/>
    <x v="0"/>
    <n v="27000"/>
    <s v="20/02 - 17:09"/>
    <x v="18"/>
    <x v="6"/>
    <s v="MEDLOG SAI"/>
    <x v="51"/>
    <n v="56939438073"/>
    <x v="7"/>
    <m/>
    <x v="24"/>
    <m/>
    <m/>
    <s v="ENTREGADO"/>
    <m/>
    <x v="15"/>
    <x v="0"/>
    <d v="2025-02-23T00:00:00"/>
    <s v="On time"/>
    <s v="40 "/>
    <s v="Hola!%0AServicio del día 23-02%0A *Cliente:* LAMAIGNERE CHILE S.A. */ Cont: * MEDU9497992*/ HR Entrega: *10:00* /Dirección: *AV. MARTA OSSA RUIZ 601 (CAMINO CASAS VIEJAS); MAIPU "/>
    <s v="Enviar mensaje"/>
    <s v="616MEDU9497992"/>
    <s v="ENT-616"/>
    <s v="ENTREGA"/>
    <d v="2026-02-23T10:00:00"/>
    <s v="https://wa.me/56939438073?text=Hola!%0AServicio del día 23-02%0A *Cliente:* LAMAIGNERE CHILE S.A. */ Cont: * MEDU9497992*/ HR Entrega: *10:00* /Dirección: *AV. MARTA OSSA RUIZ 601 (CAMINO CASAS VIEJAS); MAIPU "/>
  </r>
  <r>
    <n v="617"/>
    <n v="17"/>
    <x v="19"/>
    <s v="IMPO"/>
    <x v="387"/>
    <x v="571"/>
    <x v="0"/>
    <n v="27000"/>
    <s v="20/02 - 17:09"/>
    <x v="18"/>
    <x v="5"/>
    <s v="MEDLOG SAI"/>
    <x v="3"/>
    <n v="56944540732"/>
    <x v="3"/>
    <m/>
    <x v="24"/>
    <m/>
    <m/>
    <s v="ENTREGADO"/>
    <m/>
    <x v="245"/>
    <x v="0"/>
    <d v="2025-02-23T00:00:00"/>
    <s v="On time"/>
    <s v="40 "/>
    <s v="Hola!%0AServicio del día 23-02%0A *Cliente:* LAMAIGNERE CHILE S.A. */ Cont: * MSMU8901510*/ HR Entrega: *12:00* /Dirección: *AV. MARTA OSSA RUIZ 601 (CAMINO CASAS VIEJAS); MAIPU "/>
    <s v="Enviar mensaje"/>
    <s v="617MSMU8901510"/>
    <s v="ENT-617"/>
    <s v="ENTREGA"/>
    <d v="2026-02-23T12:00:00"/>
    <s v="https://wa.me/56944540732?text=Hola!%0AServicio del día 23-02%0A *Cliente:* LAMAIGNERE CHILE S.A. */ Cont: * MSMU8901510*/ HR Entrega: *12:00* /Dirección: *AV. MARTA OSSA RUIZ 601 (CAMINO CASAS VIEJAS); MAIPU "/>
  </r>
  <r>
    <n v="618"/>
    <n v="18"/>
    <x v="19"/>
    <s v="IMPO"/>
    <x v="387"/>
    <x v="572"/>
    <x v="0"/>
    <n v="27000"/>
    <s v="20/02 - 17:05"/>
    <x v="18"/>
    <x v="5"/>
    <s v="MEDLOG SAI"/>
    <x v="17"/>
    <n v="56961282379"/>
    <x v="17"/>
    <m/>
    <x v="24"/>
    <m/>
    <m/>
    <s v="ENTREGADO"/>
    <m/>
    <x v="185"/>
    <x v="0"/>
    <d v="2025-02-23T00:00:00"/>
    <s v="On time"/>
    <s v="40 "/>
    <s v="Hola!%0AServicio del día 23-02%0A *Cliente:* LAMAIGNERE CHILE S.A. */ Cont: * MSMU6190497*/ HR Entrega: *12:00* /Dirección: *AV. MARTA OSSA RUIZ 601 (CAMINO CASAS VIEJAS); MAIPU "/>
    <s v="Enviar mensaje"/>
    <s v="618MSMU6190497"/>
    <s v="ENT-618"/>
    <s v="ENTREGA"/>
    <d v="2026-02-23T12:00:00"/>
    <s v="https://wa.me/56961282379?text=Hola!%0AServicio del día 23-02%0A *Cliente:* LAMAIGNERE CHILE S.A. */ Cont: * MSMU6190497*/ HR Entrega: *12:00* /Dirección: *AV. MARTA OSSA RUIZ 601 (CAMINO CASAS VIEJAS); MAIPU "/>
  </r>
  <r>
    <n v="619"/>
    <n v="19"/>
    <x v="19"/>
    <s v="IMPO"/>
    <x v="387"/>
    <x v="573"/>
    <x v="0"/>
    <n v="27000"/>
    <s v="20/02 - 17:33"/>
    <x v="18"/>
    <x v="4"/>
    <s v="MEDLOG SAI"/>
    <x v="37"/>
    <n v="56950923536"/>
    <x v="42"/>
    <m/>
    <x v="24"/>
    <m/>
    <m/>
    <s v="ENTREGADO"/>
    <m/>
    <x v="57"/>
    <x v="0"/>
    <d v="2025-02-23T00:00:00"/>
    <s v="On time"/>
    <s v="40 "/>
    <s v="Hola!%0AServicio del día 23-02%0A *Cliente:* LAMAIGNERE CHILE S.A. */ Cont: * MSDU8882918*/ HR Entrega: *14:00* /Dirección: *AV. MARTA OSSA RUIZ 601 (CAMINO CASAS VIEJAS); MAIPU "/>
    <s v="Enviar mensaje"/>
    <s v="619MSDU8882918"/>
    <s v="ENT-619"/>
    <s v="ENTREGA"/>
    <d v="2026-02-23T14:00:00"/>
    <s v="https://wa.me/56950923536?text=Hola!%0AServicio del día 23-02%0A *Cliente:* LAMAIGNERE CHILE S.A. */ Cont: * MSDU8882918*/ HR Entrega: *14:00* /Dirección: *AV. MARTA OSSA RUIZ 601 (CAMINO CASAS VIEJAS); MAIPU "/>
  </r>
  <r>
    <n v="620"/>
    <n v="20"/>
    <x v="0"/>
    <s v="IMPO"/>
    <x v="388"/>
    <x v="574"/>
    <x v="1"/>
    <n v="5000"/>
    <s v="FRAGUA"/>
    <x v="18"/>
    <x v="2"/>
    <s v="MEDLOG STGO"/>
    <x v="10"/>
    <n v="56993389870"/>
    <x v="10"/>
    <m/>
    <x v="2"/>
    <m/>
    <m/>
    <s v="ENTREGADO"/>
    <m/>
    <x v="246"/>
    <x v="0"/>
    <d v="2025-02-23T00:00:00"/>
    <s v="On time"/>
    <s v="20 "/>
    <s v="Hola!%0AServicio del día 23-02%0A *Cliente:* RENDIC S.A. */ Cont: * MSMU1686695*/ HR Entrega: *11:00* /Dirección: *Avenida Miraflores 9700-Bodega 4C, PUDAHUEL"/>
    <s v="Enviar mensaje"/>
    <s v="620MSMU1686695"/>
    <s v="ENT-620"/>
    <s v="ENTREGA"/>
    <d v="2026-02-23T11:00:00"/>
    <s v="https://wa.me/56993389870?text=Hola!%0AServicio del día 23-02%0A *Cliente:* RENDIC S.A. */ Cont: * MSMU1686695*/ HR Entrega: *11:00* /Dirección: *Avenida Miraflores 9700-Bodega 4C, PUDAHUEL"/>
  </r>
  <r>
    <n v="621"/>
    <n v="21"/>
    <x v="0"/>
    <s v="IMPO"/>
    <x v="389"/>
    <x v="575"/>
    <x v="0"/>
    <n v="7000"/>
    <s v="FRAGUA"/>
    <x v="18"/>
    <x v="11"/>
    <s v="MEDLOG SAI"/>
    <x v="0"/>
    <n v="56965378427"/>
    <x v="0"/>
    <m/>
    <x v="2"/>
    <m/>
    <m/>
    <s v="ENTREGADO"/>
    <m/>
    <x v="247"/>
    <x v="0"/>
    <d v="2025-02-23T00:00:00"/>
    <s v="On time"/>
    <s v="40 "/>
    <s v="Hola!%0AServicio del día 23-02%0A *Cliente:* RENDIC S.A. */ Cont: * UETU7676426*/ HR Entrega: *11:30* /Dirección: *Avenida Miraflores 9700-Bodega 4C, PUDAHUEL"/>
    <s v="Enviar mensaje"/>
    <s v="621UETU7676426"/>
    <s v="ENT-621"/>
    <s v="ENTREGA"/>
    <d v="2026-02-23T11:30:00"/>
    <s v="https://wa.me/56965378427?text=Hola!%0AServicio del día 23-02%0A *Cliente:* RENDIC S.A. */ Cont: * UETU7676426*/ HR Entrega: *11:30* /Dirección: *Avenida Miraflores 9700-Bodega 4C, PUDAHUEL"/>
  </r>
  <r>
    <n v="622"/>
    <n v="22"/>
    <x v="16"/>
    <s v="IMPO"/>
    <x v="390"/>
    <x v="576"/>
    <x v="0"/>
    <n v="10000"/>
    <s v="FRAGUA"/>
    <x v="18"/>
    <x v="5"/>
    <s v="DYC SAI"/>
    <x v="23"/>
    <n v="56931745801"/>
    <x v="24"/>
    <m/>
    <x v="20"/>
    <m/>
    <m/>
    <s v="ENTREGADO"/>
    <m/>
    <x v="248"/>
    <x v="0"/>
    <d v="2025-02-23T00:00:00"/>
    <s v="On time"/>
    <s v="40 "/>
    <s v="Hola!%0AServicio del día 23-02%0A *Cliente:* IMPORTADORA Y COMERCIALIZADORA BZ SPA */ Cont: * TRHU8537253*/ HR Entrega: *12:00* /Dirección: *PuertoMadero 9710, Bodega X36. Pudahuel"/>
    <s v="Enviar mensaje"/>
    <s v="622TRHU8537253"/>
    <s v="ENT-622"/>
    <s v="ENTREGA"/>
    <d v="2026-02-23T12:00:00"/>
    <s v="https://wa.me/56931745801?text=Hola!%0AServicio del día 23-02%0A *Cliente:* IMPORTADORA Y COMERCIALIZADORA BZ SPA */ Cont: * TRHU8537253*/ HR Entrega: *12:00* /Dirección: *PuertoMadero 9710, Bodega X36. Pudahuel"/>
  </r>
  <r>
    <n v="623"/>
    <n v="23"/>
    <x v="15"/>
    <s v="IMPO"/>
    <x v="391"/>
    <x v="577"/>
    <x v="0"/>
    <n v="11000"/>
    <s v="FRAGUA"/>
    <x v="18"/>
    <x v="5"/>
    <s v="SITRANS STGO"/>
    <x v="40"/>
    <n v="56967386251"/>
    <x v="40"/>
    <m/>
    <x v="19"/>
    <m/>
    <m/>
    <s v="ENTREGADO"/>
    <m/>
    <x v="249"/>
    <x v="0"/>
    <d v="2025-02-23T00:00:00"/>
    <s v="On time"/>
    <s v="40 "/>
    <s v="Hola!%0AServicio del día 23-02%0A *Cliente:* IMPORTADORA MIDEA CARRIER CHILE LTDA */ Cont: * EGHU9879320*/ HR Entrega: *12:00* /Dirección: *BOD. MIEA AGURTO - PUERTO MADERO 9710, BOD. E13; PUDAHUEL "/>
    <s v="Enviar mensaje"/>
    <s v="623EGHU9879320"/>
    <s v="ENT-623"/>
    <s v="ENTREGA"/>
    <d v="2026-02-23T12:00:00"/>
    <s v="https://wa.me/56967386251?text=Hola!%0AServicio del día 23-02%0A *Cliente:* IMPORTADORA MIDEA CARRIER CHILE LTDA */ Cont: * EGHU9879320*/ HR Entrega: *12:00* /Dirección: *BOD. MIEA AGURTO - PUERTO MADERO 9710, BOD. E13; PUDAHUEL "/>
  </r>
  <r>
    <n v="624"/>
    <n v="24"/>
    <x v="15"/>
    <s v="IMPO"/>
    <x v="392"/>
    <x v="578"/>
    <x v="0"/>
    <n v="11000"/>
    <s v="FRAGUA"/>
    <x v="18"/>
    <x v="5"/>
    <s v="SITRANS STGO"/>
    <x v="47"/>
    <n v="56988336520"/>
    <x v="48"/>
    <m/>
    <x v="19"/>
    <m/>
    <m/>
    <s v="ENTREGADO"/>
    <m/>
    <x v="250"/>
    <x v="0"/>
    <d v="2025-02-23T00:00:00"/>
    <s v="On time"/>
    <s v="40 "/>
    <s v="Hola!%0AServicio del día 23-02%0A *Cliente:* IMPORTADORA MIDEA CARRIER CHILE LTDA */ Cont: * TLLU5897187*/ HR Entrega: *12:00* /Dirección: *BOD. MIEA AGURTO - PUERTO MADERO 9710, BOD. E13; PUDAHUEL "/>
    <s v="Enviar mensaje"/>
    <s v="624TLLU5897187"/>
    <s v="ENT-624"/>
    <s v="ENTREGA"/>
    <d v="2026-02-23T12:00:00"/>
    <s v="https://wa.me/56988336520?text=Hola!%0AServicio del día 23-02%0A *Cliente:* IMPORTADORA MIDEA CARRIER CHILE LTDA */ Cont: * TLLU5897187*/ HR Entrega: *12:00* /Dirección: *BOD. MIEA AGURTO - PUERTO MADERO 9710, BOD. E13; PUDAHUEL "/>
  </r>
  <r>
    <n v="625"/>
    <n v="25"/>
    <x v="15"/>
    <s v="IMPO"/>
    <x v="392"/>
    <x v="579"/>
    <x v="0"/>
    <n v="11000"/>
    <s v="FRAGUA"/>
    <x v="18"/>
    <x v="5"/>
    <s v="SITRANS STGO"/>
    <x v="4"/>
    <n v="56984880436"/>
    <x v="4"/>
    <m/>
    <x v="19"/>
    <m/>
    <m/>
    <s v="ENTREGADO"/>
    <m/>
    <x v="157"/>
    <x v="0"/>
    <d v="2025-02-23T00:00:00"/>
    <s v="On time"/>
    <s v="40 "/>
    <s v="Hola!%0AServicio del día 23-02%0A *Cliente:* IMPORTADORA MIDEA CARRIER CHILE LTDA */ Cont: * TGBU4516876*/ HR Entrega: *12:00* /Dirección: *BOD. MIEA AGURTO - PUERTO MADERO 9710, BOD. E13; PUDAHUEL "/>
    <s v="Enviar mensaje"/>
    <s v="625TGBU4516876"/>
    <s v="ENT-625"/>
    <s v="ENTREGA"/>
    <d v="2026-02-23T12:00:00"/>
    <s v="https://wa.me/56984880436?text=Hola!%0AServicio del día 23-02%0A *Cliente:* IMPORTADORA MIDEA CARRIER CHILE LTDA */ Cont: * TGBU4516876*/ HR Entrega: *12:00* /Dirección: *BOD. MIEA AGURTO - PUERTO MADERO 9710, BOD. E13; PUDAHUEL "/>
  </r>
  <r>
    <n v="626"/>
    <n v="26"/>
    <x v="15"/>
    <s v="IMPO"/>
    <x v="393"/>
    <x v="580"/>
    <x v="0"/>
    <n v="10000"/>
    <s v="MAIPU"/>
    <x v="18"/>
    <x v="4"/>
    <s v="SITRANS STGO"/>
    <x v="24"/>
    <n v="56926181825"/>
    <x v="25"/>
    <m/>
    <x v="19"/>
    <m/>
    <m/>
    <s v="ENTREGADO"/>
    <m/>
    <x v="56"/>
    <x v="0"/>
    <d v="2025-02-23T00:00:00"/>
    <s v="On time"/>
    <s v="40 "/>
    <s v="Hola!%0AServicio del día 23-02%0A *Cliente:* IMPORTADORA MIDEA CARRIER CHILE LTDA */ Cont: * TXGU6091500*/ HR Entrega: *14:00* /Dirección: *BOD. MIEA AGURTO - PUERTO MADERO 9710, BOD. E13; PUDAHUEL "/>
    <s v="Enviar mensaje"/>
    <s v="626TXGU6091500"/>
    <s v="ENT-626"/>
    <s v="ENTREGA"/>
    <d v="2026-02-23T14:00:00"/>
    <s v="https://wa.me/56926181825?text=Hola!%0AServicio del día 23-02%0A *Cliente:* IMPORTADORA MIDEA CARRIER CHILE LTDA */ Cont: * TXGU6091500*/ HR Entrega: *14:00* /Dirección: *BOD. MIEA AGURTO - PUERTO MADERO 9710, BOD. E13; PUDAHUEL "/>
  </r>
  <r>
    <n v="627"/>
    <n v="27"/>
    <x v="61"/>
    <s v="IMPO"/>
    <x v="144"/>
    <x v="581"/>
    <x v="0"/>
    <n v="8000"/>
    <d v="1899-12-30T08:30:00"/>
    <x v="18"/>
    <x v="14"/>
    <s v="SITRANS SAI"/>
    <x v="54"/>
    <n v="56967128754"/>
    <x v="59"/>
    <m/>
    <x v="98"/>
    <m/>
    <m/>
    <s v="ENTREGADO"/>
    <m/>
    <x v="227"/>
    <x v="0"/>
    <d v="2025-02-23T00:00:00"/>
    <s v="On time"/>
    <s v="40 "/>
    <s v="Hola!%0AServicio del día 23-02%0A *Cliente:* MOTOR DOO CHILE LTDA */ Cont: * TRHU4504354*/ HR Entrega: *DIRECTO* /Dirección: *SALVADOR GUTIERREZ 4441; QUINTA NONRMAL"/>
    <s v="Enviar mensaje"/>
    <s v="627TRHU4504354"/>
    <s v="ENT-627"/>
    <s v="ENTREGA"/>
    <e v="#VALUE!"/>
    <s v="https://wa.me/56967128754?text=Hola!%0AServicio del día 23-02%0A *Cliente:* MOTOR DOO CHILE LTDA */ Cont: * TRHU4504354*/ HR Entrega: *DIRECTO* /Dirección: *SALVADOR GUTIERREZ 4441; QUINTA NONRMAL"/>
  </r>
  <r>
    <n v="628"/>
    <n v="28"/>
    <x v="0"/>
    <s v="IMPO"/>
    <x v="394"/>
    <x v="582"/>
    <x v="3"/>
    <n v="25000"/>
    <d v="1899-12-30T16:00:00"/>
    <x v="18"/>
    <x v="14"/>
    <s v="AGUNSA SAI"/>
    <x v="34"/>
    <n v="56940144795"/>
    <x v="34"/>
    <m/>
    <x v="99"/>
    <m/>
    <m/>
    <s v="ENTREGADO"/>
    <m/>
    <x v="251"/>
    <x v="0"/>
    <d v="2025-02-23T00:00:00"/>
    <s v="On time"/>
    <s v="40 "/>
    <s v="Hola!%0AServicio del día 23-02%0A *Cliente:* RENDIC S.A. */ Cont: * OTPU6267783*/ HR Entrega: *DIRECTO* /Dirección: *CAMINO LO AGUIRRE SUR 537; PUDAHUEL"/>
    <s v="Enviar mensaje"/>
    <s v="628OTPU6267783"/>
    <s v="ENT-628"/>
    <s v="ENTREGA"/>
    <e v="#VALUE!"/>
    <s v="https://wa.me/56940144795?text=Hola!%0AServicio del día 23-02%0A *Cliente:* RENDIC S.A. */ Cont: * OTPU6267783*/ HR Entrega: *DIRECTO* /Dirección: *CAMINO LO AGUIRRE SUR 537; PUDAHUEL"/>
  </r>
  <r>
    <n v="629"/>
    <n v="29"/>
    <x v="45"/>
    <m/>
    <x v="144"/>
    <x v="139"/>
    <x v="10"/>
    <s v="-"/>
    <s v="-"/>
    <x v="18"/>
    <x v="0"/>
    <s v="-"/>
    <x v="49"/>
    <n v="56973887322"/>
    <x v="57"/>
    <m/>
    <x v="68"/>
    <m/>
    <m/>
    <s v="ENTREGADO"/>
    <m/>
    <x v="9"/>
    <x v="0"/>
    <d v="2025-02-23T00:00:00"/>
    <s v="Sin llegada"/>
    <s v=""/>
    <s v="Hola!%0AServicio del día 23-02%0A *Cliente:* RITRAMA S.A. */ Cont: * RAMPLA*/ HR Entrega: *07:00* /Dirección: *AV. TUPUNGATO 3420, PLACILLA"/>
    <s v="Enviar mensaje"/>
    <s v="629RAMPLA"/>
    <s v="ENT-629"/>
    <s v="ENTREGA"/>
    <d v="2026-02-23T07:00:00"/>
    <s v="https://wa.me/56973887322?text=Hola!%0AServicio del día 23-02%0A *Cliente:* RITRAMA S.A. */ Cont: * RAMPLA*/ HR Entrega: *07:00* /Dirección: *AV. TUPUNGATO 3420, PLACILLA"/>
  </r>
  <r>
    <n v="630"/>
    <n v="30"/>
    <x v="45"/>
    <m/>
    <x v="144"/>
    <x v="139"/>
    <x v="10"/>
    <s v="-"/>
    <s v="-"/>
    <x v="18"/>
    <x v="0"/>
    <s v="-"/>
    <x v="50"/>
    <n v="56964069749"/>
    <x v="56"/>
    <m/>
    <x v="68"/>
    <m/>
    <m/>
    <s v="ENTREGADO"/>
    <m/>
    <x v="9"/>
    <x v="0"/>
    <d v="2025-02-23T00:00:00"/>
    <s v="Sin llegada"/>
    <s v=""/>
    <s v="Hola!%0AServicio del día 23-02%0A *Cliente:* RITRAMA S.A. */ Cont: * RAMPLA*/ HR Entrega: *07:00* /Dirección: *AV. TUPUNGATO 3420, PLACILLA"/>
    <s v="Enviar mensaje"/>
    <s v="630RAMPLA"/>
    <s v="ENT-630"/>
    <s v="ENTREGA"/>
    <d v="2026-02-23T07:00:00"/>
    <s v="https://wa.me/56964069749?text=Hola!%0AServicio del día 23-02%0A *Cliente:* RITRAMA S.A. */ Cont: * RAMPLA*/ HR Entrega: *07:00* /Dirección: *AV. TUPUNGATO 3420, PLACILLA"/>
  </r>
  <r>
    <n v="631"/>
    <n v="31"/>
    <x v="77"/>
    <m/>
    <x v="395"/>
    <x v="583"/>
    <x v="10"/>
    <m/>
    <m/>
    <x v="18"/>
    <x v="5"/>
    <m/>
    <x v="20"/>
    <n v="56987557136"/>
    <x v="20"/>
    <m/>
    <x v="124"/>
    <m/>
    <m/>
    <s v="ENTREGADO"/>
    <m/>
    <x v="196"/>
    <x v="0"/>
    <d v="2025-02-23T00:00:00"/>
    <s v="On time"/>
    <s v=""/>
    <s v="Hola!%0AServicio del día 23-02%0A *Cliente:*  */ Cont: * SIDER*/ HR Entrega: *12:00* /Dirección: *CALLE LIMACHE 3847, VIÑA DEL MAR"/>
    <s v="Enviar mensaje"/>
    <s v="631SIDER"/>
    <s v="ENT-631"/>
    <s v="ENTREGA"/>
    <d v="2026-02-23T12:00:00"/>
    <s v="https://wa.me/56987557136?text=Hola!%0AServicio del día 23-02%0A *Cliente:*  */ Cont: * SIDER*/ HR Entrega: *12:00* /Dirección: *CALLE LIMACHE 3847, VIÑA DEL MAR"/>
  </r>
  <r>
    <n v="632"/>
    <n v="1"/>
    <x v="22"/>
    <s v="IMPO"/>
    <x v="396"/>
    <x v="584"/>
    <x v="0"/>
    <n v="18000"/>
    <s v="FRAGUA"/>
    <x v="19"/>
    <x v="0"/>
    <s v="MEDLOG STGO"/>
    <x v="12"/>
    <n v="56967384794"/>
    <x v="12"/>
    <m/>
    <x v="28"/>
    <m/>
    <m/>
    <s v="ENTREGADO"/>
    <m/>
    <x v="205"/>
    <x v="0"/>
    <d v="2026-02-24T00:00:00"/>
    <s v="On time"/>
    <s v="40 "/>
    <s v="Hola!%0AServicio del día 24-02%0A *Cliente:* SUMINISTROS TELEFONICOS Y COMPUTACIONALES ESTEC LT */ Cont: * MSMU7116180*/ HR Entrega: *07:00* /Dirección: *AVENIDA PEDRO DE VALDIVIA 5964, MACUL"/>
    <s v="Enviar mensaje"/>
    <s v="632MSMU7116180"/>
    <s v="ENT-632"/>
    <s v="ENTREGA"/>
    <d v="2026-02-24T07:00:00"/>
    <s v="https://wa.me/56967384794?text=Hola!%0AServicio del día 24-02%0A *Cliente:* SUMINISTROS TELEFONICOS Y COMPUTACIONALES ESTEC LT */ Cont: * MSMU7116180*/ HR Entrega: *07:00* /Dirección: *AVENIDA PEDRO DE VALDIVIA 5964, MACUL"/>
  </r>
  <r>
    <n v="633"/>
    <n v="2"/>
    <x v="22"/>
    <s v="IMPO"/>
    <x v="397"/>
    <x v="585"/>
    <x v="0"/>
    <n v="10000"/>
    <s v="FRAGUA"/>
    <x v="19"/>
    <x v="6"/>
    <s v="MEDLOG STGO"/>
    <x v="19"/>
    <n v="56975045913"/>
    <x v="19"/>
    <m/>
    <x v="125"/>
    <s v="4 DESCARGADORES"/>
    <m/>
    <s v="ENTREGADO"/>
    <m/>
    <x v="252"/>
    <x v="0"/>
    <d v="2026-02-24T00:00:00"/>
    <s v="On time"/>
    <s v="40 "/>
    <s v="Hola!%0AServicio del día 24-02%0A *Cliente:* SUMINISTROS TELEFONICOS Y COMPUTACIONALES ESTEC LT */ Cont: * TRHU8061085*/ HR Entrega: *10:00* /Dirección: *Lo Boza 422, Pudahuel"/>
    <s v="Enviar mensaje"/>
    <s v="633TRHU8061085"/>
    <s v="ENT-633"/>
    <s v="ENTREGA"/>
    <d v="2026-02-24T10:00:00"/>
    <s v="https://wa.me/56975045913?text=Hola!%0AServicio del día 24-02%0A *Cliente:* SUMINISTROS TELEFONICOS Y COMPUTACIONALES ESTEC LT */ Cont: * TRHU8061085*/ HR Entrega: *10:00* /Dirección: *Lo Boza 422, Pudahuel"/>
  </r>
  <r>
    <n v="634"/>
    <n v="3"/>
    <x v="2"/>
    <s v="IMPO"/>
    <x v="398"/>
    <x v="586"/>
    <x v="0"/>
    <n v="10000"/>
    <s v="FRAGUA"/>
    <x v="19"/>
    <x v="3"/>
    <s v="CONTOPSA SAI"/>
    <x v="3"/>
    <n v="56944540732"/>
    <x v="3"/>
    <m/>
    <x v="4"/>
    <m/>
    <m/>
    <s v="ENTREGADO"/>
    <m/>
    <x v="4"/>
    <x v="0"/>
    <d v="2026-02-24T00:00:00"/>
    <s v="On time"/>
    <s v="40 "/>
    <s v="Hola!%0AServicio del día 24-02%0A *Cliente:* SUPERMERCADO DEL NEUMATICO LTDA */ Cont: * MRSU8841366*/ HR Entrega: *08:00* /Dirección: *VELASQUEZ"/>
    <s v="Enviar mensaje"/>
    <s v="634MRSU8841366"/>
    <s v="ENT-634"/>
    <s v="ENTREGA"/>
    <d v="2026-02-24T08:00:00"/>
    <s v="https://wa.me/56944540732?text=Hola!%0AServicio del día 24-02%0A *Cliente:* SUPERMERCADO DEL NEUMATICO LTDA */ Cont: * MRSU8841366*/ HR Entrega: *08:00* /Dirección: *VELASQUEZ"/>
  </r>
  <r>
    <n v="635"/>
    <n v="4"/>
    <x v="52"/>
    <s v="IMPO"/>
    <x v="399"/>
    <x v="587"/>
    <x v="0"/>
    <n v="23000"/>
    <s v="FRAGUA"/>
    <x v="19"/>
    <x v="3"/>
    <s v="SITRANS SAI"/>
    <x v="8"/>
    <n v="56945105039"/>
    <x v="49"/>
    <m/>
    <x v="77"/>
    <m/>
    <m/>
    <s v="ENTREGADO"/>
    <m/>
    <x v="253"/>
    <x v="0"/>
    <d v="2026-02-24T00:00:00"/>
    <s v="On time"/>
    <s v="40 "/>
    <s v="Hola!%0AServicio del día 24-02%0A *Cliente:* DOKA CHILE ENCOFRADOS LTDA */ Cont: * GAOU6645630*/ HR Entrega: *08:00* /Dirección: *SANTA ISABEL 1697, LAMPA"/>
    <s v="Enviar mensaje"/>
    <s v="635GAOU6645630"/>
    <s v="ENT-635"/>
    <s v="ENTREGA"/>
    <d v="2026-02-24T08:00:00"/>
    <s v="https://wa.me/56945105039?text=Hola!%0AServicio del día 24-02%0A *Cliente:* DOKA CHILE ENCOFRADOS LTDA */ Cont: * GAOU6645630*/ HR Entrega: *08:00* /Dirección: *SANTA ISABEL 1697, LAMPA"/>
  </r>
  <r>
    <n v="636"/>
    <n v="5"/>
    <x v="52"/>
    <s v="IMPO"/>
    <x v="399"/>
    <x v="588"/>
    <x v="0"/>
    <n v="23000"/>
    <s v="23/02 - 13:30"/>
    <x v="19"/>
    <x v="6"/>
    <s v="SITRANS SAI"/>
    <x v="32"/>
    <n v="56941491322"/>
    <x v="32"/>
    <m/>
    <x v="77"/>
    <m/>
    <m/>
    <s v="ENTREGADO"/>
    <m/>
    <x v="94"/>
    <x v="0"/>
    <d v="2026-02-24T00:00:00"/>
    <s v="On time"/>
    <s v="40 "/>
    <s v="Hola!%0AServicio del día 24-02%0A *Cliente:* DOKA CHILE ENCOFRADOS LTDA */ Cont: * TCNU4154951*/ HR Entrega: *10:00* /Dirección: *SANTA ISABEL 1697, LAMPA"/>
    <s v="Enviar mensaje"/>
    <s v="636TCNU4154951"/>
    <s v="ENT-636"/>
    <s v="ENTREGA"/>
    <d v="2026-02-24T10:00:00"/>
    <s v="https://wa.me/56941491322?text=Hola!%0AServicio del día 24-02%0A *Cliente:* DOKA CHILE ENCOFRADOS LTDA */ Cont: * TCNU4154951*/ HR Entrega: *10:00* /Dirección: *SANTA ISABEL 1697, LAMPA"/>
  </r>
  <r>
    <n v="637"/>
    <n v="6"/>
    <x v="5"/>
    <s v="IMPO"/>
    <x v="380"/>
    <x v="589"/>
    <x v="0"/>
    <n v="28000"/>
    <s v="FRAGUA"/>
    <x v="19"/>
    <x v="3"/>
    <s v="SITRANS VALP"/>
    <x v="6"/>
    <n v="56975315726"/>
    <x v="6"/>
    <m/>
    <x v="7"/>
    <m/>
    <m/>
    <s v="ENTREGADO"/>
    <m/>
    <x v="206"/>
    <x v="0"/>
    <d v="2026-02-24T00:00:00"/>
    <s v="Off time"/>
    <s v="40 "/>
    <s v="Hola!%0AServicio del día 24-02%0A *Cliente:* INVERSIERRA S A */ Cont: * ONEU0989721*/ HR Entrega: *08:00* /Dirección: *HUECHURABA"/>
    <s v="Enviar mensaje"/>
    <s v="637ONEU0989721"/>
    <s v="ENT-637"/>
    <s v="ENTREGA"/>
    <d v="2026-02-24T08:00:00"/>
    <s v="https://wa.me/56975315726?text=Hola!%0AServicio del día 24-02%0A *Cliente:* INVERSIERRA S A */ Cont: * ONEU0989721*/ HR Entrega: *08:00* /Dirección: *HUECHURABA"/>
  </r>
  <r>
    <n v="638"/>
    <n v="7"/>
    <x v="5"/>
    <s v="IMPO"/>
    <x v="380"/>
    <x v="590"/>
    <x v="1"/>
    <n v="18000"/>
    <s v="FRAGUA"/>
    <x v="19"/>
    <x v="5"/>
    <s v="SITRANS VALP"/>
    <x v="53"/>
    <n v="56950104102"/>
    <x v="54"/>
    <m/>
    <x v="31"/>
    <s v="RAMPLA CORTA"/>
    <m/>
    <s v="ENTREGADO"/>
    <m/>
    <x v="235"/>
    <x v="0"/>
    <d v="2026-02-24T00:00:00"/>
    <s v="On time"/>
    <s v="20 "/>
    <s v="Hola!%0AServicio del día 24-02%0A *Cliente:* INVERSIERRA S A */ Cont: * ONEU2310470*/ HR Entrega: *12:00* /Dirección: *QUILICURA"/>
    <s v="Enviar mensaje"/>
    <s v="638ONEU2310470"/>
    <s v="ENT-638"/>
    <s v="ENTREGA"/>
    <d v="2026-02-24T12:00:00"/>
    <s v="https://wa.me/56950104102?text=Hola!%0AServicio del día 24-02%0A *Cliente:* INVERSIERRA S A */ Cont: * ONEU2310470*/ HR Entrega: *12:00* /Dirección: *QUILICURA"/>
  </r>
  <r>
    <n v="639"/>
    <n v="8"/>
    <x v="9"/>
    <s v="IMPO"/>
    <x v="400"/>
    <x v="591"/>
    <x v="0"/>
    <n v="9000"/>
    <s v="FRAGUA"/>
    <x v="19"/>
    <x v="1"/>
    <s v="CONTOPSA SAI"/>
    <x v="30"/>
    <n v="56992164782"/>
    <x v="31"/>
    <m/>
    <x v="11"/>
    <m/>
    <m/>
    <s v="ENTREGADO"/>
    <m/>
    <x v="88"/>
    <x v="0"/>
    <d v="2026-02-24T00:00:00"/>
    <s v="On time"/>
    <s v="40 "/>
    <s v="Hola!%0AServicio del día 24-02%0A *Cliente:* FLEX EQUIPOS DE DESCANSO CHILE */ Cont: * HLBU2452010*/ HR Entrega: *08:30* /Dirección: *MERSAN (José Joaquín Prieto 9001, Lo Espejo. Bodegas: 7-8-9-10-15-16-17-18)"/>
    <s v="Enviar mensaje"/>
    <s v="639HLBU2452010"/>
    <s v="ENT-639"/>
    <s v="ENTREGA"/>
    <d v="2026-02-24T08:30:00"/>
    <s v="https://wa.me/56992164782?text=Hola!%0AServicio del día 24-02%0A *Cliente:* FLEX EQUIPOS DE DESCANSO CHILE */ Cont: * HLBU2452010*/ HR Entrega: *08:30* /Dirección: *MERSAN (José Joaquín Prieto 9001, Lo Espejo. Bodegas: 7-8-9-10-15-16-17-18)"/>
  </r>
  <r>
    <n v="640"/>
    <n v="9"/>
    <x v="0"/>
    <s v="IMPO"/>
    <x v="401"/>
    <x v="592"/>
    <x v="3"/>
    <n v="25000"/>
    <s v="FRAGUA"/>
    <x v="19"/>
    <x v="1"/>
    <s v="CONTOPSA SAI"/>
    <x v="23"/>
    <n v="56931745801"/>
    <x v="24"/>
    <m/>
    <x v="29"/>
    <m/>
    <m/>
    <s v="ENTREGADO"/>
    <m/>
    <x v="254"/>
    <x v="0"/>
    <d v="2026-02-24T00:00:00"/>
    <s v="On time"/>
    <s v="40 "/>
    <s v="Hola!%0AServicio del día 24-02%0A *Cliente:* RENDIC S.A. */ Cont: * CXRU1507166*/ HR Entrega: *08:30* /Dirección: *AVDA EL VENSTIQUERO 1260,RENCA"/>
    <s v="Enviar mensaje"/>
    <s v="640CXRU1507166"/>
    <s v="ENT-640"/>
    <s v="ENTREGA"/>
    <d v="2026-02-24T08:30:00"/>
    <s v="https://wa.me/56931745801?text=Hola!%0AServicio del día 24-02%0A *Cliente:* RENDIC S.A. */ Cont: * CXRU1507166*/ HR Entrega: *08:30* /Dirección: *AVDA EL VENSTIQUERO 1260,RENCA"/>
  </r>
  <r>
    <n v="641"/>
    <n v="10"/>
    <x v="0"/>
    <s v="IMPO"/>
    <x v="402"/>
    <x v="593"/>
    <x v="0"/>
    <n v="16000"/>
    <s v="FRAGUA"/>
    <x v="19"/>
    <x v="7"/>
    <s v="MEDLOG SAI"/>
    <x v="10"/>
    <n v="56993389870"/>
    <x v="10"/>
    <m/>
    <x v="2"/>
    <m/>
    <m/>
    <s v="ENTREGADO"/>
    <m/>
    <x v="87"/>
    <x v="0"/>
    <d v="2026-02-24T00:00:00"/>
    <s v="On time"/>
    <s v="40 "/>
    <s v="Hola!%0AServicio del día 24-02%0A *Cliente:* RENDIC S.A. */ Cont: * MSBU4013631*/ HR Entrega: *09:00* /Dirección: *Avenida Miraflores 9700-Bodega 4C, PUDAHUEL"/>
    <s v="Enviar mensaje"/>
    <s v="641MSBU4013631"/>
    <s v="ENT-641"/>
    <s v="ENTREGA"/>
    <d v="2026-02-24T09:00:00"/>
    <s v="https://wa.me/56993389870?text=Hola!%0AServicio del día 24-02%0A *Cliente:* RENDIC S.A. */ Cont: * MSBU4013631*/ HR Entrega: *09:00* /Dirección: *Avenida Miraflores 9700-Bodega 4C, PUDAHUEL"/>
  </r>
  <r>
    <n v="642"/>
    <n v="11"/>
    <x v="0"/>
    <s v="IMPO"/>
    <x v="403"/>
    <x v="594"/>
    <x v="3"/>
    <n v="22000"/>
    <d v="1899-12-30T17:00:00"/>
    <x v="19"/>
    <x v="14"/>
    <s v="-"/>
    <x v="23"/>
    <n v="56931745801"/>
    <x v="9"/>
    <m/>
    <x v="99"/>
    <m/>
    <m/>
    <s v="ENTREGADO"/>
    <m/>
    <x v="255"/>
    <x v="0"/>
    <d v="2026-02-24T00:00:00"/>
    <s v="On time"/>
    <s v="40 "/>
    <s v="Hola!%0AServicio del día 24-02%0A *Cliente:* RENDIC S.A. */ Cont: * TTNU8608058*/ HR Entrega: *DIRECTO* /Dirección: *CAMINO LO AGUIRRE SUR 537; PUDAHUEL"/>
    <s v="Enviar mensaje"/>
    <s v="642TTNU8608058"/>
    <s v="ENT-642"/>
    <s v="ENTREGA"/>
    <e v="#VALUE!"/>
    <s v="https://wa.me/56931745801?text=Hola!%0AServicio del día 24-02%0A *Cliente:* RENDIC S.A. */ Cont: * TTNU8608058*/ HR Entrega: *DIRECTO* /Dirección: *CAMINO LO AGUIRRE SUR 537; PUDAHUEL"/>
  </r>
  <r>
    <n v="643"/>
    <n v="12"/>
    <x v="25"/>
    <s v="IMPO"/>
    <x v="404"/>
    <x v="595"/>
    <x v="0"/>
    <n v="22000"/>
    <s v="23/02 - 12:00"/>
    <x v="19"/>
    <x v="1"/>
    <s v="SAAM RENCA"/>
    <x v="47"/>
    <n v="56988336520"/>
    <x v="48"/>
    <m/>
    <x v="32"/>
    <m/>
    <m/>
    <s v="ENTREGADO"/>
    <m/>
    <x v="19"/>
    <x v="0"/>
    <d v="2026-02-24T00:00:00"/>
    <s v="On time"/>
    <s v="40 "/>
    <s v="Hola!%0AServicio del día 24-02%0A *Cliente:* BARCEL CHILE S.A. */ Cont: * HAMU4343424*/ HR Entrega: *08:30* /Dirección: *AGUNSA - La montaña 1550, Quilicura (Ingreso por portería A) "/>
    <s v="Enviar mensaje"/>
    <s v="643HAMU4343424"/>
    <s v="ENT-643"/>
    <s v="ENTREGA"/>
    <d v="2026-02-24T08:30:00"/>
    <s v="https://wa.me/56988336520?text=Hola!%0AServicio del día 24-02%0A *Cliente:* BARCEL CHILE S.A. */ Cont: * HAMU4343424*/ HR Entrega: *08:30* /Dirección: *AGUNSA - La montaña 1550, Quilicura (Ingreso por portería A) "/>
  </r>
  <r>
    <n v="644"/>
    <n v="13"/>
    <x v="25"/>
    <s v="IMPO"/>
    <x v="404"/>
    <x v="596"/>
    <x v="0"/>
    <n v="22000"/>
    <s v="23/02 - 11:30"/>
    <x v="19"/>
    <x v="1"/>
    <s v="SAAM RENCA"/>
    <x v="41"/>
    <n v="56967387744"/>
    <x v="41"/>
    <m/>
    <x v="32"/>
    <m/>
    <m/>
    <s v="ENTREGADO"/>
    <m/>
    <x v="114"/>
    <x v="0"/>
    <d v="2026-02-24T00:00:00"/>
    <s v="On time"/>
    <s v="40 "/>
    <s v="Hola!%0AServicio del día 24-02%0A *Cliente:* BARCEL CHILE S.A. */ Cont: * HAMU4335687*/ HR Entrega: *08:30* /Dirección: *AGUNSA - La montaña 1550, Quilicura (Ingreso por portería A) "/>
    <s v="Enviar mensaje"/>
    <s v="644HAMU4335687"/>
    <s v="ENT-644"/>
    <s v="ENTREGA"/>
    <d v="2026-02-24T08:30:00"/>
    <s v="https://wa.me/56967387744?text=Hola!%0AServicio del día 24-02%0A *Cliente:* BARCEL CHILE S.A. */ Cont: * HAMU4335687*/ HR Entrega: *08:30* /Dirección: *AGUNSA - La montaña 1550, Quilicura (Ingreso por portería A) "/>
  </r>
  <r>
    <n v="645"/>
    <n v="14"/>
    <x v="25"/>
    <s v="IMPO"/>
    <x v="404"/>
    <x v="597"/>
    <x v="0"/>
    <n v="22000"/>
    <s v="23/02 - 10:00"/>
    <x v="19"/>
    <x v="10"/>
    <s v="SAAM RENCA"/>
    <x v="11"/>
    <n v="56999048849"/>
    <x v="11"/>
    <m/>
    <x v="32"/>
    <m/>
    <m/>
    <s v="ENTREGADO"/>
    <m/>
    <x v="256"/>
    <x v="0"/>
    <d v="2026-02-24T00:00:00"/>
    <s v="On time"/>
    <s v="40 "/>
    <s v="Hola!%0AServicio del día 24-02%0A *Cliente:* BARCEL CHILE S.A. */ Cont: * HAMU2559754*/ HR Entrega: *09:30* /Dirección: *AGUNSA - La montaña 1550, Quilicura (Ingreso por portería A) "/>
    <s v="Enviar mensaje"/>
    <s v="645HAMU2559754"/>
    <s v="ENT-645"/>
    <s v="ENTREGA"/>
    <d v="2026-02-24T09:30:00"/>
    <s v="https://wa.me/56999048849?text=Hola!%0AServicio del día 24-02%0A *Cliente:* BARCEL CHILE S.A. */ Cont: * HAMU2559754*/ HR Entrega: *09:30* /Dirección: *AGUNSA - La montaña 1550, Quilicura (Ingreso por portería A) "/>
  </r>
  <r>
    <n v="646"/>
    <n v="15"/>
    <x v="25"/>
    <s v="IMPO"/>
    <x v="404"/>
    <x v="598"/>
    <x v="0"/>
    <n v="22000"/>
    <s v="23/02 - 10:30"/>
    <x v="19"/>
    <x v="12"/>
    <s v="SAAM RENCA"/>
    <x v="40"/>
    <n v="56967386251"/>
    <x v="40"/>
    <m/>
    <x v="32"/>
    <m/>
    <m/>
    <s v="ENTREGADO"/>
    <m/>
    <x v="34"/>
    <x v="0"/>
    <d v="2026-02-24T00:00:00"/>
    <s v="On time"/>
    <s v="40 "/>
    <s v="Hola!%0AServicio del día 24-02%0A *Cliente:* BARCEL CHILE S.A. */ Cont: * HAMU2975406*/ HR Entrega: *10:30* /Dirección: *AGUNSA - La montaña 1550, Quilicura (Ingreso por portería A) "/>
    <s v="Enviar mensaje"/>
    <s v="646HAMU2975406"/>
    <s v="ENT-646"/>
    <s v="ENTREGA"/>
    <d v="2026-02-24T10:30:00"/>
    <s v="https://wa.me/56967386251?text=Hola!%0AServicio del día 24-02%0A *Cliente:* BARCEL CHILE S.A. */ Cont: * HAMU2975406*/ HR Entrega: *10:30* /Dirección: *AGUNSA - La montaña 1550, Quilicura (Ingreso por portería A) "/>
  </r>
  <r>
    <n v="647"/>
    <n v="16"/>
    <x v="25"/>
    <s v="IMPO"/>
    <x v="404"/>
    <x v="599"/>
    <x v="0"/>
    <n v="22000"/>
    <s v="23/02 - 11:00"/>
    <x v="19"/>
    <x v="11"/>
    <s v="SAAM RENCA"/>
    <x v="38"/>
    <n v="56984994337"/>
    <x v="38"/>
    <m/>
    <x v="32"/>
    <m/>
    <m/>
    <s v="ENTREGADO"/>
    <m/>
    <x v="77"/>
    <x v="0"/>
    <d v="2026-02-24T00:00:00"/>
    <s v="On time"/>
    <s v="40 "/>
    <s v="Hola!%0AServicio del día 24-02%0A *Cliente:* BARCEL CHILE S.A. */ Cont: * HAMU3435589*/ HR Entrega: *11:30* /Dirección: *AGUNSA - La montaña 1550, Quilicura (Ingreso por portería A) "/>
    <s v="Enviar mensaje"/>
    <s v="647HAMU3435589"/>
    <s v="ENT-647"/>
    <s v="ENTREGA"/>
    <d v="2026-02-24T11:30:00"/>
    <s v="https://wa.me/56984994337?text=Hola!%0AServicio del día 24-02%0A *Cliente:* BARCEL CHILE S.A. */ Cont: * HAMU3435589*/ HR Entrega: *11:30* /Dirección: *AGUNSA - La montaña 1550, Quilicura (Ingreso por portería A) "/>
  </r>
  <r>
    <n v="648"/>
    <n v="17"/>
    <x v="78"/>
    <s v="IMPO"/>
    <x v="405"/>
    <x v="600"/>
    <x v="0"/>
    <n v="12000"/>
    <s v="FRAGUA"/>
    <x v="19"/>
    <x v="7"/>
    <s v="SITRANS SAI"/>
    <x v="4"/>
    <n v="56984880436"/>
    <x v="4"/>
    <m/>
    <x v="126"/>
    <s v="4 DESCARGADORES"/>
    <m/>
    <s v="ENTREGADO"/>
    <m/>
    <x v="37"/>
    <x v="0"/>
    <d v="2026-02-24T00:00:00"/>
    <s v="On time"/>
    <s v="40 "/>
    <s v="Hola!%0AServicio del día 24-02%0A *Cliente:* JEANSBLUE SPA */ Cont: * ONEU1498548*/ HR Entrega: *09:00* /Dirección: *LAGUNA SUR 9600 BOD.SAN FRANCISCO BOD.A15, PUDAHUEL"/>
    <s v="Enviar mensaje"/>
    <s v="648ONEU1498548"/>
    <s v="ENT-648"/>
    <s v="ENTREGA"/>
    <d v="2026-02-24T09:00:00"/>
    <s v="https://wa.me/56984880436?text=Hola!%0AServicio del día 24-02%0A *Cliente:* JEANSBLUE SPA */ Cont: * ONEU1498548*/ HR Entrega: *09:00* /Dirección: *LAGUNA SUR 9600 BOD.SAN FRANCISCO BOD.A15, PUDAHUEL"/>
  </r>
  <r>
    <n v="649"/>
    <n v="18"/>
    <x v="10"/>
    <s v="IMPO"/>
    <x v="406"/>
    <x v="601"/>
    <x v="1"/>
    <n v="15000"/>
    <s v="23/02- 21:03"/>
    <x v="19"/>
    <x v="7"/>
    <s v="CONTOPSA SAI"/>
    <x v="37"/>
    <n v="56950923536"/>
    <x v="21"/>
    <m/>
    <x v="12"/>
    <m/>
    <m/>
    <s v="ENTREGADO"/>
    <m/>
    <x v="257"/>
    <x v="0"/>
    <d v="2026-02-24T00:00:00"/>
    <s v="On time"/>
    <s v="20 "/>
    <s v="Hola!%0AServicio del día 24-02%0A *Cliente:* OXIQUIM S A */ Cont: * MSKU5036296*/ HR Entrega: *09:00* /Dirección: *CAÑAVERAL 901; QUILICURA "/>
    <s v="Enviar mensaje"/>
    <s v="649MSKU5036296"/>
    <s v="ENT-649"/>
    <s v="ENTREGA"/>
    <d v="2026-02-24T09:00:00"/>
    <s v="https://wa.me/56950923536?text=Hola!%0AServicio del día 24-02%0A *Cliente:* OXIQUIM S A */ Cont: * MSKU5036296*/ HR Entrega: *09:00* /Dirección: *CAÑAVERAL 901; QUILICURA "/>
  </r>
  <r>
    <n v="650"/>
    <n v="19"/>
    <x v="10"/>
    <s v="IMPO"/>
    <x v="407"/>
    <x v="602"/>
    <x v="5"/>
    <n v="18000"/>
    <s v="FRAGUA"/>
    <x v="19"/>
    <x v="7"/>
    <s v="SITRANS SAI"/>
    <x v="48"/>
    <n v="56994354094"/>
    <x v="50"/>
    <m/>
    <x v="12"/>
    <m/>
    <m/>
    <s v="ENTREGADO"/>
    <m/>
    <x v="11"/>
    <x v="0"/>
    <d v="2026-02-24T00:00:00"/>
    <s v="On time"/>
    <s v="IMO"/>
    <s v="Hola!%0AServicio del día 24-02%0A *Cliente:* OXIQUIM S A */ Cont: * UTCU4939395*/ HR Entrega: *09:00* /Dirección: *CAÑAVERAL 901; QUILICURA "/>
    <s v="Enviar mensaje"/>
    <s v="650UTCU4939395"/>
    <s v="ENT-650"/>
    <s v="ENTREGA"/>
    <d v="2026-02-24T09:00:00"/>
    <s v="https://wa.me/56994354094?text=Hola!%0AServicio del día 24-02%0A *Cliente:* OXIQUIM S A */ Cont: * UTCU4939395*/ HR Entrega: *09:00* /Dirección: *CAÑAVERAL 901; QUILICURA "/>
  </r>
  <r>
    <n v="651"/>
    <n v="20"/>
    <x v="10"/>
    <s v="IMPO"/>
    <x v="408"/>
    <x v="603"/>
    <x v="1"/>
    <n v="8000"/>
    <d v="1899-12-30T09:00:00"/>
    <x v="19"/>
    <x v="14"/>
    <s v="CIS"/>
    <x v="18"/>
    <n v="56967394153"/>
    <x v="23"/>
    <m/>
    <x v="12"/>
    <m/>
    <m/>
    <s v="ENTREGADO"/>
    <m/>
    <x v="258"/>
    <x v="0"/>
    <d v="2026-02-24T00:00:00"/>
    <s v="On time"/>
    <s v="20 "/>
    <s v="Hola!%0AServicio del día 24-02%0A *Cliente:* OXIQUIM S A */ Cont: * ECMU2779094*/ HR Entrega: *DIRECTO* /Dirección: *CAÑAVERAL 901; QUILICURA "/>
    <s v="Enviar mensaje"/>
    <s v="651ECMU2779094"/>
    <s v="ENT-651"/>
    <s v="ENTREGA"/>
    <e v="#VALUE!"/>
    <s v="https://wa.me/56967394153?text=Hola!%0AServicio del día 24-02%0A *Cliente:* OXIQUIM S A */ Cont: * ECMU2779094*/ HR Entrega: *DIRECTO* /Dirección: *CAÑAVERAL 901; QUILICURA "/>
  </r>
  <r>
    <n v="652"/>
    <n v="21"/>
    <x v="10"/>
    <s v="IMPO"/>
    <x v="409"/>
    <x v="604"/>
    <x v="0"/>
    <n v="26000"/>
    <s v="FRAGUA"/>
    <x v="19"/>
    <x v="9"/>
    <s v="MEDLOG VALP"/>
    <x v="31"/>
    <n v="56967396661"/>
    <x v="8"/>
    <m/>
    <x v="127"/>
    <m/>
    <m/>
    <s v="ENTREGADO"/>
    <m/>
    <x v="104"/>
    <x v="0"/>
    <d v="2026-02-24T00:00:00"/>
    <s v="On time"/>
    <s v="40 "/>
    <s v="Hola!%0AServicio del día 24-02%0A *Cliente:* OXIQUIM S A */ Cont: * MSMU5889005*/ HR Entrega: *13:00* /Dirección: *CAÑAVERAL 901; QUILICURA / cliente"/>
    <s v="Enviar mensaje"/>
    <s v="652MSMU5889005"/>
    <s v="ENT-652"/>
    <s v="ENTREGA"/>
    <d v="2026-02-24T13:00:00"/>
    <s v="https://wa.me/56967396661?text=Hola!%0AServicio del día 24-02%0A *Cliente:* OXIQUIM S A */ Cont: * MSMU5889005*/ HR Entrega: *13:00* /Dirección: *CAÑAVERAL 901; QUILICURA / cliente"/>
  </r>
  <r>
    <n v="653"/>
    <n v="22"/>
    <x v="19"/>
    <s v="IMPO"/>
    <x v="410"/>
    <x v="605"/>
    <x v="0"/>
    <n v="27000"/>
    <s v="FRAGUA"/>
    <x v="19"/>
    <x v="5"/>
    <s v="CONTOPSA SAI"/>
    <x v="44"/>
    <n v="56976511010"/>
    <x v="1"/>
    <m/>
    <x v="24"/>
    <m/>
    <m/>
    <s v="ENTREGADO"/>
    <m/>
    <x v="33"/>
    <x v="0"/>
    <d v="2026-02-24T00:00:00"/>
    <s v="On time"/>
    <s v="40 "/>
    <s v="Hola!%0AServicio del día 24-02%0A *Cliente:* LAMAIGNERE CHILE S.A. */ Cont: * HAMU4483642*/ HR Entrega: *12:00* /Dirección: *AV. MARTA OSSA RUIZ 601 (CAMINO CASAS VIEJAS); MAIPU "/>
    <s v="Enviar mensaje"/>
    <s v="653HAMU4483642"/>
    <s v="ENT-653"/>
    <s v="ENTREGA"/>
    <d v="2026-02-24T12:00:00"/>
    <s v="https://wa.me/56976511010?text=Hola!%0AServicio del día 24-02%0A *Cliente:* LAMAIGNERE CHILE S.A. */ Cont: * HAMU4483642*/ HR Entrega: *12:00* /Dirección: *AV. MARTA OSSA RUIZ 601 (CAMINO CASAS VIEJAS); MAIPU "/>
  </r>
  <r>
    <n v="654"/>
    <n v="23"/>
    <x v="19"/>
    <s v="IMPO"/>
    <x v="410"/>
    <x v="606"/>
    <x v="0"/>
    <n v="27000"/>
    <s v="23/02 - 18:14"/>
    <x v="19"/>
    <x v="5"/>
    <s v="CONTOPSA SAI"/>
    <x v="0"/>
    <n v="56965378427"/>
    <x v="0"/>
    <m/>
    <x v="24"/>
    <m/>
    <m/>
    <s v="ENTREGADO"/>
    <m/>
    <x v="259"/>
    <x v="0"/>
    <d v="2026-02-24T00:00:00"/>
    <s v="On time"/>
    <s v="40 "/>
    <s v="Hola!%0AServicio del día 24-02%0A *Cliente:* LAMAIGNERE CHILE S.A. */ Cont: * HLBU3155525*/ HR Entrega: *12:00* /Dirección: *AV. MARTA OSSA RUIZ 601 (CAMINO CASAS VIEJAS); MAIPU "/>
    <s v="Enviar mensaje"/>
    <s v="654HLBU3155525"/>
    <s v="ENT-654"/>
    <s v="ENTREGA"/>
    <d v="2026-02-24T12:00:00"/>
    <s v="https://wa.me/56965378427?text=Hola!%0AServicio del día 24-02%0A *Cliente:* LAMAIGNERE CHILE S.A. */ Cont: * HLBU3155525*/ HR Entrega: *12:00* /Dirección: *AV. MARTA OSSA RUIZ 601 (CAMINO CASAS VIEJAS); MAIPU "/>
  </r>
  <r>
    <n v="655"/>
    <n v="24"/>
    <x v="19"/>
    <s v="IMPO"/>
    <x v="410"/>
    <x v="607"/>
    <x v="0"/>
    <n v="27000"/>
    <s v="FRAGUA"/>
    <x v="19"/>
    <x v="4"/>
    <s v="CONTOPSA SAI"/>
    <x v="52"/>
    <n v="56967386018"/>
    <x v="7"/>
    <m/>
    <x v="24"/>
    <m/>
    <m/>
    <s v="ENTREGADO"/>
    <m/>
    <x v="260"/>
    <x v="0"/>
    <d v="2026-02-24T00:00:00"/>
    <s v="On time"/>
    <s v="40 "/>
    <s v="Hola!%0AServicio del día 24-02%0A *Cliente:* LAMAIGNERE CHILE S.A. */ Cont: * RFCU5098317*/ HR Entrega: *14:00* /Dirección: *AV. MARTA OSSA RUIZ 601 (CAMINO CASAS VIEJAS); MAIPU "/>
    <s v="Enviar mensaje"/>
    <s v="655RFCU5098317"/>
    <s v="ENT-655"/>
    <s v="ENTREGA"/>
    <d v="2026-02-24T14:00:00"/>
    <s v="https://wa.me/56967386018?text=Hola!%0AServicio del día 24-02%0A *Cliente:* LAMAIGNERE CHILE S.A. */ Cont: * RFCU5098317*/ HR Entrega: *14:00* /Dirección: *AV. MARTA OSSA RUIZ 601 (CAMINO CASAS VIEJAS); MAIPU "/>
  </r>
  <r>
    <n v="656"/>
    <n v="25"/>
    <x v="7"/>
    <s v="IMPO"/>
    <x v="411"/>
    <x v="608"/>
    <x v="1"/>
    <n v="5000"/>
    <s v="FRAGUA"/>
    <x v="19"/>
    <x v="4"/>
    <s v="MEDLOG SAI"/>
    <x v="27"/>
    <n v="56985215946"/>
    <x v="28"/>
    <m/>
    <x v="9"/>
    <s v="4 DESCARGADORES"/>
    <m/>
    <s v="ENTREGADO"/>
    <m/>
    <x v="203"/>
    <x v="0"/>
    <d v="2026-02-24T00:00:00"/>
    <s v="On time"/>
    <s v="20 "/>
    <s v="Hola!%0AServicio del día 24-02%0A *Cliente:* BAYONA SPA */ Cont: * FYCU7068323*/ HR Entrega: *14:00* /Dirección: * BOULEVAR 1313 BODENOR FLEX CENTER ENEA, PUDAHUEL"/>
    <s v="Enviar mensaje"/>
    <s v="656FYCU7068323"/>
    <s v="ENT-656"/>
    <s v="ENTREGA"/>
    <d v="2026-02-24T14:00:00"/>
    <s v="https://wa.me/56985215946?text=Hola!%0AServicio del día 24-02%0A *Cliente:* BAYONA SPA */ Cont: * FYCU7068323*/ HR Entrega: *14:00* /Dirección: * BOULEVAR 1313 BODENOR FLEX CENTER ENEA, PUDAHUEL"/>
  </r>
  <r>
    <n v="657"/>
    <n v="26"/>
    <x v="12"/>
    <s v="IMPO"/>
    <x v="412"/>
    <x v="609"/>
    <x v="1"/>
    <n v="4000"/>
    <d v="1899-12-30T09:20:00"/>
    <x v="19"/>
    <x v="14"/>
    <s v="SITRANS SAI"/>
    <x v="15"/>
    <n v="56957438415"/>
    <x v="46"/>
    <m/>
    <x v="128"/>
    <s v="RAMPLA CORTA"/>
    <m/>
    <s v="ENTREGADO"/>
    <m/>
    <x v="197"/>
    <x v="0"/>
    <d v="2026-02-24T00:00:00"/>
    <s v="On time"/>
    <s v="20 "/>
    <s v="Hola!%0AServicio del día 24-02%0A *Cliente:* PTM CHILE LTDA */ Cont: * WHSU2597191*/ HR Entrega: *DIRECTO* /Dirección: *Issa Pichara 830, Bodega 2B. RENCA"/>
    <s v="Enviar mensaje"/>
    <s v="657WHSU2597191"/>
    <s v="ENT-657"/>
    <s v="ENTREGA"/>
    <e v="#VALUE!"/>
    <s v="https://wa.me/56957438415?text=Hola!%0AServicio del día 24-02%0A *Cliente:* PTM CHILE LTDA */ Cont: * WHSU2597191*/ HR Entrega: *DIRECTO* /Dirección: *Issa Pichara 830, Bodega 2B. RENCA"/>
  </r>
  <r>
    <n v="658"/>
    <n v="27"/>
    <x v="45"/>
    <m/>
    <x v="144"/>
    <x v="139"/>
    <x v="0"/>
    <s v="-"/>
    <s v="-"/>
    <x v="19"/>
    <x v="0"/>
    <s v="-"/>
    <x v="49"/>
    <n v="56973887322"/>
    <x v="57"/>
    <m/>
    <x v="68"/>
    <m/>
    <m/>
    <s v="ENTREGADO"/>
    <m/>
    <x v="9"/>
    <x v="0"/>
    <d v="2026-02-24T00:00:00"/>
    <s v="Sin llegada"/>
    <s v="40 "/>
    <s v="Hola!%0AServicio del día 24-02%0A *Cliente:* RITRAMA S.A. */ Cont: * RAMPLA*/ HR Entrega: *07:00* /Dirección: *AV. TUPUNGATO 3420, PLACILLA"/>
    <s v="Enviar mensaje"/>
    <s v="658RAMPLA"/>
    <s v="ENT-658"/>
    <s v="ENTREGA"/>
    <d v="2026-02-24T07:00:00"/>
    <s v="https://wa.me/56973887322?text=Hola!%0AServicio del día 24-02%0A *Cliente:* RITRAMA S.A. */ Cont: * RAMPLA*/ HR Entrega: *07:00* /Dirección: *AV. TUPUNGATO 3420, PLACILLA"/>
  </r>
  <r>
    <n v="659"/>
    <n v="28"/>
    <x v="45"/>
    <m/>
    <x v="144"/>
    <x v="139"/>
    <x v="0"/>
    <s v="-"/>
    <s v="-"/>
    <x v="19"/>
    <x v="0"/>
    <s v="-"/>
    <x v="50"/>
    <n v="56964069749"/>
    <x v="56"/>
    <m/>
    <x v="68"/>
    <m/>
    <m/>
    <s v="ENTREGADO"/>
    <m/>
    <x v="9"/>
    <x v="0"/>
    <d v="2026-02-24T00:00:00"/>
    <s v="Sin llegada"/>
    <s v="40 "/>
    <s v="Hola!%0AServicio del día 24-02%0A *Cliente:* RITRAMA S.A. */ Cont: * RAMPLA*/ HR Entrega: *07:00* /Dirección: *AV. TUPUNGATO 3420, PLACILLA"/>
    <s v="Enviar mensaje"/>
    <s v="659RAMPLA"/>
    <s v="ENT-659"/>
    <s v="ENTREGA"/>
    <d v="2026-02-24T07:00:00"/>
    <s v="https://wa.me/56964069749?text=Hola!%0AServicio del día 24-02%0A *Cliente:* RITRAMA S.A. */ Cont: * RAMPLA*/ HR Entrega: *07:00* /Dirección: *AV. TUPUNGATO 3420, PLACILLA"/>
  </r>
  <r>
    <n v="660"/>
    <n v="1"/>
    <x v="22"/>
    <s v="IMPO"/>
    <x v="413"/>
    <x v="610"/>
    <x v="0"/>
    <n v="5000"/>
    <s v="FRAGUA"/>
    <x v="20"/>
    <x v="3"/>
    <s v="MEDLOG VALP"/>
    <x v="4"/>
    <n v="56984880436"/>
    <x v="4"/>
    <m/>
    <x v="28"/>
    <s v="4 DESCARGADORES"/>
    <m/>
    <s v="ENTREGADO"/>
    <m/>
    <x v="11"/>
    <x v="0"/>
    <d v="2026-02-25T00:00:00"/>
    <s v="On time"/>
    <s v="40 "/>
    <s v="Hola!%0AServicio del día 25-02%0A *Cliente:* SUMINISTROS TELEFONICOS Y COMPUTACIONALES ESTEC LT */ Cont: * MSDU9749073*/ HR Entrega: *08:00* /Dirección: *AVENIDA PEDRO DE VALDIVIA 5964, MACUL"/>
    <s v="Enviar mensaje"/>
    <s v="660MSDU9749073"/>
    <s v="ENT-660"/>
    <s v="ENTREGA"/>
    <d v="2026-02-25T08:00:00"/>
    <s v="https://wa.me/56984880436?text=Hola!%0AServicio del día 25-02%0A *Cliente:* SUMINISTROS TELEFONICOS Y COMPUTACIONALES ESTEC LT */ Cont: * MSDU9749073*/ HR Entrega: *08:00* /Dirección: *AVENIDA PEDRO DE VALDIVIA 5964, MACUL"/>
  </r>
  <r>
    <n v="661"/>
    <n v="2"/>
    <x v="2"/>
    <s v="IMPO"/>
    <x v="414"/>
    <x v="611"/>
    <x v="1"/>
    <n v="5000"/>
    <s v="FRAGUA"/>
    <x v="20"/>
    <x v="3"/>
    <s v="SITRANS SAI"/>
    <x v="27"/>
    <n v="56985215946"/>
    <x v="28"/>
    <m/>
    <x v="4"/>
    <m/>
    <m/>
    <s v="ENTREGADO"/>
    <m/>
    <x v="261"/>
    <x v="0"/>
    <d v="2026-02-25T00:00:00"/>
    <s v="On time"/>
    <s v="20 "/>
    <s v="Hola!%0AServicio del día 25-02%0A *Cliente:* SUPERMERCADO DEL NEUMATICO LTDA */ Cont: * ONEU2509170*/ HR Entrega: *08:00* /Dirección: *VELASQUEZ"/>
    <s v="Enviar mensaje"/>
    <s v="661ONEU2509170"/>
    <s v="ENT-661"/>
    <s v="ENTREGA"/>
    <d v="2026-02-25T08:00:00"/>
    <s v="https://wa.me/56985215946?text=Hola!%0AServicio del día 25-02%0A *Cliente:* SUPERMERCADO DEL NEUMATICO LTDA */ Cont: * ONEU2509170*/ HR Entrega: *08:00* /Dirección: *VELASQUEZ"/>
  </r>
  <r>
    <n v="662"/>
    <n v="3"/>
    <x v="40"/>
    <s v="IMPO"/>
    <x v="415"/>
    <x v="612"/>
    <x v="0"/>
    <n v="21000"/>
    <s v="23/02 - 10:02"/>
    <x v="20"/>
    <x v="3"/>
    <s v="CIS"/>
    <x v="29"/>
    <n v="56998494086"/>
    <x v="30"/>
    <m/>
    <x v="57"/>
    <m/>
    <m/>
    <s v="ENTREGADO"/>
    <m/>
    <x v="5"/>
    <x v="0"/>
    <d v="2026-02-25T00:00:00"/>
    <s v="On time"/>
    <s v="40 "/>
    <s v="Hola!%0AServicio del día 25-02%0A *Cliente:* MOLYMETNOS S.A. */ Cont: * TXGU7513657*/ HR Entrega: *08:00* /Dirección: *CAMINO NOS A LOS MORROS 590, SAN BERNARDO"/>
    <s v="Enviar mensaje"/>
    <s v="662TXGU7513657"/>
    <s v="ENT-662"/>
    <s v="ENTREGA"/>
    <d v="2026-02-25T08:00:00"/>
    <s v="https://wa.me/56998494086?text=Hola!%0AServicio del día 25-02%0A *Cliente:* MOLYMETNOS S.A. */ Cont: * TXGU7513657*/ HR Entrega: *08:00* /Dirección: *CAMINO NOS A LOS MORROS 590, SAN BERNARDO"/>
  </r>
  <r>
    <n v="663"/>
    <n v="4"/>
    <x v="40"/>
    <s v="IMPO"/>
    <x v="415"/>
    <x v="613"/>
    <x v="0"/>
    <n v="21000"/>
    <s v="23/02 - 10:44"/>
    <x v="20"/>
    <x v="3"/>
    <s v="CIS"/>
    <x v="52"/>
    <n v="56967386018"/>
    <x v="28"/>
    <m/>
    <x v="57"/>
    <m/>
    <m/>
    <s v="ENTREGADO"/>
    <m/>
    <x v="47"/>
    <x v="0"/>
    <d v="2026-02-25T00:00:00"/>
    <s v="On time"/>
    <s v="40 "/>
    <s v="Hola!%0AServicio del día 25-02%0A *Cliente:* MOLYMETNOS S.A. */ Cont: * CMAU6766256*/ HR Entrega: *08:00* /Dirección: *CAMINO NOS A LOS MORROS 590, SAN BERNARDO"/>
    <s v="Enviar mensaje"/>
    <s v="663CMAU6766256"/>
    <s v="ENT-663"/>
    <s v="ENTREGA"/>
    <d v="2026-02-25T08:00:00"/>
    <s v="https://wa.me/56967386018?text=Hola!%0AServicio del día 25-02%0A *Cliente:* MOLYMETNOS S.A. */ Cont: * CMAU6766256*/ HR Entrega: *08:00* /Dirección: *CAMINO NOS A LOS MORROS 590, SAN BERNARDO"/>
  </r>
  <r>
    <n v="664"/>
    <n v="5"/>
    <x v="24"/>
    <s v="IMPO"/>
    <x v="416"/>
    <x v="614"/>
    <x v="0"/>
    <n v="30000"/>
    <s v="24/02 - 17:23"/>
    <x v="20"/>
    <x v="3"/>
    <s v="AGUNSA SAI"/>
    <x v="3"/>
    <n v="56944540732"/>
    <x v="3"/>
    <m/>
    <x v="10"/>
    <m/>
    <m/>
    <s v="ENTREGADO"/>
    <m/>
    <x v="14"/>
    <x v="0"/>
    <d v="2026-02-25T00:00:00"/>
    <s v="On time"/>
    <s v="40 "/>
    <s v="Hola!%0AServicio del día 25-02%0A *Cliente:* COMERCIAL CANADA SPA */ Cont: * AMCU9379808*/ HR Entrega: *08:00* /Dirección: *BERNARDO O&quot;HIGGINS 158 COLINA"/>
    <s v="Enviar mensaje"/>
    <s v="664AMCU9379808"/>
    <s v="ENT-664"/>
    <s v="ENTREGA"/>
    <d v="2026-02-25T08:00:00"/>
    <s v="https://wa.me/56944540732?text=Hola!%0AServicio del día 25-02%0A *Cliente:* COMERCIAL CANADA SPA */ Cont: * AMCU9379808*/ HR Entrega: *08:00* /Dirección: *BERNARDO O&quot;HIGGINS 158 COLINA"/>
  </r>
  <r>
    <n v="665"/>
    <n v="6"/>
    <x v="24"/>
    <s v="IMPO"/>
    <x v="416"/>
    <x v="615"/>
    <x v="0"/>
    <n v="30000"/>
    <s v="24/02 - 22:00"/>
    <x v="20"/>
    <x v="6"/>
    <s v="CIS"/>
    <x v="10"/>
    <n v="56993389870"/>
    <x v="10"/>
    <m/>
    <x v="10"/>
    <m/>
    <m/>
    <s v="ENTREGADO"/>
    <m/>
    <x v="4"/>
    <x v="0"/>
    <d v="2026-02-25T00:00:00"/>
    <s v="On time"/>
    <s v="40 "/>
    <s v="Hola!%0AServicio del día 25-02%0A *Cliente:* COMERCIAL CANADA SPA */ Cont: * SEKU9127520*/ HR Entrega: *10:00* /Dirección: *BERNARDO O&quot;HIGGINS 158 COLINA"/>
    <s v="Enviar mensaje"/>
    <s v="665SEKU9127520"/>
    <s v="ENT-665"/>
    <s v="ENTREGA"/>
    <d v="2026-02-25T10:00:00"/>
    <s v="https://wa.me/56993389870?text=Hola!%0AServicio del día 25-02%0A *Cliente:* COMERCIAL CANADA SPA */ Cont: * SEKU9127520*/ HR Entrega: *10:00* /Dirección: *BERNARDO O&quot;HIGGINS 158 COLINA"/>
  </r>
  <r>
    <n v="666"/>
    <n v="7"/>
    <x v="5"/>
    <s v="IMPO"/>
    <x v="417"/>
    <x v="616"/>
    <x v="1"/>
    <n v="25000"/>
    <s v="FRAGUA"/>
    <x v="20"/>
    <x v="3"/>
    <s v="DYC SAI"/>
    <x v="15"/>
    <n v="56957438415"/>
    <x v="46"/>
    <m/>
    <x v="7"/>
    <s v="RAMPLA CORTA"/>
    <m/>
    <s v="ENTREGADO"/>
    <m/>
    <x v="55"/>
    <x v="0"/>
    <d v="2026-02-25T00:00:00"/>
    <s v="On time"/>
    <s v="20 "/>
    <s v="Hola!%0AServicio del día 25-02%0A *Cliente:* INVERSIERRA S A */ Cont: * BHCU3228180*/ HR Entrega: *08:00* /Dirección: *HUECHURABA"/>
    <s v="Enviar mensaje"/>
    <s v="666BHCU3228180"/>
    <s v="ENT-666"/>
    <s v="ENTREGA"/>
    <d v="2026-02-25T08:00:00"/>
    <s v="https://wa.me/56957438415?text=Hola!%0AServicio del día 25-02%0A *Cliente:* INVERSIERRA S A */ Cont: * BHCU3228180*/ HR Entrega: *08:00* /Dirección: *HUECHURABA"/>
  </r>
  <r>
    <n v="667"/>
    <n v="8"/>
    <x v="5"/>
    <s v="IMPO"/>
    <x v="417"/>
    <x v="617"/>
    <x v="1"/>
    <n v="25000"/>
    <s v="FRAGUA"/>
    <x v="20"/>
    <x v="3"/>
    <s v="DYC SAI"/>
    <x v="7"/>
    <n v="56950981572"/>
    <x v="14"/>
    <m/>
    <x v="31"/>
    <s v="RAMPLA CORTA"/>
    <m/>
    <s v="ENTREGADO"/>
    <m/>
    <x v="47"/>
    <x v="0"/>
    <d v="2026-02-25T00:00:00"/>
    <s v="On time"/>
    <s v="20 "/>
    <s v="Hola!%0AServicio del día 25-02%0A *Cliente:* INVERSIERRA S A */ Cont: * HLBU3708430*/ HR Entrega: *08:00* /Dirección: *QUILICURA"/>
    <s v="Enviar mensaje"/>
    <s v="667HLBU3708430"/>
    <s v="ENT-667"/>
    <s v="ENTREGA"/>
    <d v="2026-02-25T08:00:00"/>
    <s v="https://wa.me/56950981572?text=Hola!%0AServicio del día 25-02%0A *Cliente:* INVERSIERRA S A */ Cont: * HLBU3708430*/ HR Entrega: *08:00* /Dirección: *QUILICURA"/>
  </r>
  <r>
    <n v="668"/>
    <n v="9"/>
    <x v="5"/>
    <s v="IMPO"/>
    <x v="418"/>
    <x v="618"/>
    <x v="0"/>
    <n v="6000"/>
    <s v="FRAGUA"/>
    <x v="20"/>
    <x v="5"/>
    <s v="SITRANS SAI"/>
    <x v="35"/>
    <n v="56935532735"/>
    <x v="35"/>
    <m/>
    <x v="31"/>
    <m/>
    <m/>
    <s v="ENTREGADO"/>
    <m/>
    <x v="262"/>
    <x v="0"/>
    <d v="2026-02-25T00:00:00"/>
    <s v="On time"/>
    <s v="40 "/>
    <s v="Hola!%0AServicio del día 25-02%0A *Cliente:* INVERSIERRA S A */ Cont: * ONEU9179871*/ HR Entrega: *12:00* /Dirección: *QUILICURA"/>
    <s v="Enviar mensaje"/>
    <s v="668ONEU9179871"/>
    <s v="ENT-668"/>
    <s v="ENTREGA"/>
    <d v="2026-02-25T12:00:00"/>
    <s v="https://wa.me/56935532735?text=Hola!%0AServicio del día 25-02%0A *Cliente:* INVERSIERRA S A */ Cont: * ONEU9179871*/ HR Entrega: *12:00* /Dirección: *QUILICURA"/>
  </r>
  <r>
    <n v="669"/>
    <n v="10"/>
    <x v="19"/>
    <s v="IMPO"/>
    <x v="350"/>
    <x v="619"/>
    <x v="0"/>
    <n v="27000"/>
    <s v="FRAGUA"/>
    <x v="20"/>
    <x v="6"/>
    <s v="MEDLOG SAI"/>
    <x v="21"/>
    <n v="56956654384"/>
    <x v="21"/>
    <m/>
    <x v="24"/>
    <m/>
    <m/>
    <s v="ENTREGADO"/>
    <m/>
    <x v="60"/>
    <x v="0"/>
    <d v="2026-02-25T00:00:00"/>
    <s v="On time"/>
    <s v="40 "/>
    <s v="Hola!%0AServicio del día 25-02%0A *Cliente:* LAMAIGNERE CHILE S.A. */ Cont: * FFAU5898683*/ HR Entrega: *10:00* /Dirección: *AV. MARTA OSSA RUIZ 601 (CAMINO CASAS VIEJAS); MAIPU "/>
    <s v="Enviar mensaje"/>
    <s v="669FFAU5898683"/>
    <s v="ENT-669"/>
    <s v="ENTREGA"/>
    <d v="2026-02-25T10:00:00"/>
    <s v="https://wa.me/56956654384?text=Hola!%0AServicio del día 25-02%0A *Cliente:* LAMAIGNERE CHILE S.A. */ Cont: * FFAU5898683*/ HR Entrega: *10:00* /Dirección: *AV. MARTA OSSA RUIZ 601 (CAMINO CASAS VIEJAS); MAIPU "/>
  </r>
  <r>
    <n v="670"/>
    <n v="11"/>
    <x v="19"/>
    <s v="IMPO"/>
    <x v="350"/>
    <x v="620"/>
    <x v="0"/>
    <n v="27000"/>
    <s v="FRAGUA"/>
    <x v="20"/>
    <x v="6"/>
    <s v="MEDLOG SAI"/>
    <x v="24"/>
    <n v="56926181825"/>
    <x v="25"/>
    <m/>
    <x v="24"/>
    <m/>
    <m/>
    <s v="ENTREGADO"/>
    <m/>
    <x v="67"/>
    <x v="0"/>
    <d v="2026-02-25T00:00:00"/>
    <s v="Off time"/>
    <s v="40 "/>
    <s v="Hola!%0AServicio del día 25-02%0A *Cliente:* LAMAIGNERE CHILE S.A. */ Cont: * MSBU6590329*/ HR Entrega: *10:00* /Dirección: *AV. MARTA OSSA RUIZ 601 (CAMINO CASAS VIEJAS); MAIPU "/>
    <s v="Enviar mensaje"/>
    <s v="670MSBU6590329"/>
    <s v="ENT-670"/>
    <s v="ENTREGA"/>
    <d v="2026-02-25T10:00:00"/>
    <s v="https://wa.me/56926181825?text=Hola!%0AServicio del día 25-02%0A *Cliente:* LAMAIGNERE CHILE S.A. */ Cont: * MSBU6590329*/ HR Entrega: *10:00* /Dirección: *AV. MARTA OSSA RUIZ 601 (CAMINO CASAS VIEJAS); MAIPU "/>
  </r>
  <r>
    <n v="671"/>
    <n v="12"/>
    <x v="19"/>
    <s v="IMPO"/>
    <x v="350"/>
    <x v="621"/>
    <x v="0"/>
    <n v="27000"/>
    <s v="FRAGUA"/>
    <x v="20"/>
    <x v="6"/>
    <s v="MEDLOG SAI"/>
    <x v="36"/>
    <n v="56965312953"/>
    <x v="36"/>
    <m/>
    <x v="24"/>
    <m/>
    <m/>
    <s v="ENTREGADO"/>
    <m/>
    <x v="110"/>
    <x v="0"/>
    <d v="2026-02-25T00:00:00"/>
    <s v="Off time"/>
    <s v="40 "/>
    <s v="Hola!%0AServicio del día 25-02%0A *Cliente:* LAMAIGNERE CHILE S.A. */ Cont: * MSDU7087770*/ HR Entrega: *10:00* /Dirección: *AV. MARTA OSSA RUIZ 601 (CAMINO CASAS VIEJAS); MAIPU "/>
    <s v="Enviar mensaje"/>
    <s v="671MSDU7087770"/>
    <s v="ENT-671"/>
    <s v="ENTREGA"/>
    <d v="2026-02-25T10:00:00"/>
    <s v="https://wa.me/56965312953?text=Hola!%0AServicio del día 25-02%0A *Cliente:* LAMAIGNERE CHILE S.A. */ Cont: * MSDU7087770*/ HR Entrega: *10:00* /Dirección: *AV. MARTA OSSA RUIZ 601 (CAMINO CASAS VIEJAS); MAIPU "/>
  </r>
  <r>
    <n v="672"/>
    <n v="13"/>
    <x v="19"/>
    <s v="IMPO"/>
    <x v="419"/>
    <x v="622"/>
    <x v="0"/>
    <n v="17000"/>
    <s v="FRAGUA"/>
    <x v="20"/>
    <x v="5"/>
    <s v="SAAM VALP"/>
    <x v="51"/>
    <n v="56939438073"/>
    <x v="7"/>
    <m/>
    <x v="24"/>
    <m/>
    <m/>
    <s v="ENTREGADO"/>
    <m/>
    <x v="159"/>
    <x v="0"/>
    <d v="2026-02-25T00:00:00"/>
    <s v="Off time"/>
    <s v="40 "/>
    <s v="Hola!%0AServicio del día 25-02%0A *Cliente:* LAMAIGNERE CHILE S.A. */ Cont: * HAMU2219482*/ HR Entrega: *12:00* /Dirección: *AV. MARTA OSSA RUIZ 601 (CAMINO CASAS VIEJAS); MAIPU "/>
    <s v="Enviar mensaje"/>
    <s v="672HAMU2219482"/>
    <s v="ENT-672"/>
    <s v="ENTREGA"/>
    <d v="2026-02-25T12:00:00"/>
    <s v="https://wa.me/56939438073?text=Hola!%0AServicio del día 25-02%0A *Cliente:* LAMAIGNERE CHILE S.A. */ Cont: * HAMU2219482*/ HR Entrega: *12:00* /Dirección: *AV. MARTA OSSA RUIZ 601 (CAMINO CASAS VIEJAS); MAIPU "/>
  </r>
  <r>
    <n v="673"/>
    <n v="14"/>
    <x v="0"/>
    <s v="IMPO"/>
    <x v="420"/>
    <x v="623"/>
    <x v="0"/>
    <n v="30000"/>
    <s v="FRAGUA"/>
    <x v="20"/>
    <x v="3"/>
    <s v="SAAM VALP"/>
    <x v="17"/>
    <n v="56961282379"/>
    <x v="17"/>
    <m/>
    <x v="129"/>
    <m/>
    <m/>
    <s v="ENTREGADO"/>
    <m/>
    <x v="2"/>
    <x v="0"/>
    <d v="2026-02-25T00:00:00"/>
    <s v="Off time"/>
    <s v="40 "/>
    <s v="Hola!%0AServicio del día 25-02%0A *Cliente:* RENDIC S.A. */ Cont: * HAMU2633487*/ HR Entrega: *08:00* /Dirección: *CAMINO LO AGUIRRE SUR 537, PUDAHUEL"/>
    <s v="Enviar mensaje"/>
    <s v="673HAMU2633487"/>
    <s v="ENT-673"/>
    <s v="ENTREGA"/>
    <d v="2026-02-25T08:00:00"/>
    <s v="https://wa.me/56961282379?text=Hola!%0AServicio del día 25-02%0A *Cliente:* RENDIC S.A. */ Cont: * HAMU2633487*/ HR Entrega: *08:00* /Dirección: *CAMINO LO AGUIRRE SUR 537, PUDAHUEL"/>
  </r>
  <r>
    <n v="674"/>
    <n v="15"/>
    <x v="0"/>
    <s v="IMPO"/>
    <x v="421"/>
    <x v="624"/>
    <x v="3"/>
    <n v="30000"/>
    <s v="FRAGUA"/>
    <x v="20"/>
    <x v="1"/>
    <s v="AGUNSA SAI"/>
    <x v="33"/>
    <n v="56953801607"/>
    <x v="33"/>
    <m/>
    <x v="29"/>
    <m/>
    <m/>
    <s v="ENTREGADO"/>
    <m/>
    <x v="111"/>
    <x v="0"/>
    <d v="2026-02-25T00:00:00"/>
    <s v="On time"/>
    <s v="40 "/>
    <s v="Hola!%0AServicio del día 25-02%0A *Cliente:* RENDIC S.A. */ Cont: * FBIU5839691*/ HR Entrega: *08:30* /Dirección: *AVDA EL VENSTIQUERO 1260,RENCA"/>
    <s v="Enviar mensaje"/>
    <s v="674FBIU5839691"/>
    <s v="ENT-674"/>
    <s v="ENTREGA"/>
    <d v="2026-02-25T08:30:00"/>
    <s v="https://wa.me/56953801607?text=Hola!%0AServicio del día 25-02%0A *Cliente:* RENDIC S.A. */ Cont: * FBIU5839691*/ HR Entrega: *08:30* /Dirección: *AVDA EL VENSTIQUERO 1260,RENCA"/>
  </r>
  <r>
    <n v="675"/>
    <n v="16"/>
    <x v="0"/>
    <s v="IMPO"/>
    <x v="422"/>
    <x v="625"/>
    <x v="0"/>
    <n v="30000"/>
    <s v="FRAGUA"/>
    <x v="20"/>
    <x v="1"/>
    <s v="DYC SAI"/>
    <x v="19"/>
    <n v="56975045913"/>
    <x v="19"/>
    <m/>
    <x v="1"/>
    <m/>
    <m/>
    <s v="ENTREGADO"/>
    <m/>
    <x v="263"/>
    <x v="0"/>
    <d v="2026-02-25T00:00:00"/>
    <s v="On time"/>
    <s v="40 "/>
    <s v="Hola!%0AServicio del día 25-02%0A *Cliente:* RENDIC S.A. */ Cont: * HAMU4647514*/ HR Entrega: *08:30* /Dirección: *PARCELA 109 A COQUIMBO"/>
    <s v="Enviar mensaje"/>
    <s v="675HAMU4647514"/>
    <s v="ENT-675"/>
    <s v="ENTREGA"/>
    <d v="2026-02-25T08:30:00"/>
    <s v="https://wa.me/56975045913?text=Hola!%0AServicio del día 25-02%0A *Cliente:* RENDIC S.A. */ Cont: * HAMU4647514*/ HR Entrega: *08:30* /Dirección: *PARCELA 109 A COQUIMBO"/>
  </r>
  <r>
    <n v="676"/>
    <n v="17"/>
    <x v="0"/>
    <s v="IMPO"/>
    <x v="423"/>
    <x v="626"/>
    <x v="1"/>
    <n v="25000"/>
    <s v="FRAGUA"/>
    <x v="20"/>
    <x v="7"/>
    <s v="CONTOPSA SAI"/>
    <x v="53"/>
    <n v="56950104102"/>
    <x v="54"/>
    <m/>
    <x v="2"/>
    <s v="RAMPLA CORTA"/>
    <m/>
    <s v="ENTREGADO"/>
    <m/>
    <x v="37"/>
    <x v="0"/>
    <d v="2026-02-25T00:00:00"/>
    <s v="On time"/>
    <s v="20 "/>
    <s v="Hola!%0AServicio del día 25-02%0A *Cliente:* RENDIC S.A. */ Cont: * TGCU2426340*/ HR Entrega: *09:00* /Dirección: *Avenida Miraflores 9700-Bodega 4C, PUDAHUEL"/>
    <s v="Enviar mensaje"/>
    <s v="676TGCU2426340"/>
    <s v="ENT-676"/>
    <s v="ENTREGA"/>
    <d v="2026-02-25T09:00:00"/>
    <s v="https://wa.me/56950104102?text=Hola!%0AServicio del día 25-02%0A *Cliente:* RENDIC S.A. */ Cont: * TGCU2426340*/ HR Entrega: *09:00* /Dirección: *Avenida Miraflores 9700-Bodega 4C, PUDAHUEL"/>
  </r>
  <r>
    <n v="677"/>
    <n v="18"/>
    <x v="0"/>
    <s v="IMPO"/>
    <x v="424"/>
    <x v="627"/>
    <x v="0"/>
    <n v="12000"/>
    <s v="24/02 - 11:28"/>
    <x v="20"/>
    <x v="7"/>
    <s v="CIS"/>
    <x v="44"/>
    <n v="56976511010"/>
    <x v="1"/>
    <m/>
    <x v="2"/>
    <m/>
    <m/>
    <s v="ENTREGADO"/>
    <m/>
    <x v="37"/>
    <x v="0"/>
    <d v="2026-02-25T00:00:00"/>
    <s v="On time"/>
    <s v="40 "/>
    <s v="Hola!%0AServicio del día 25-02%0A *Cliente:* RENDIC S.A. */ Cont: * TCLU4363240*/ HR Entrega: *09:00* /Dirección: *Avenida Miraflores 9700-Bodega 4C, PUDAHUEL"/>
    <s v="Enviar mensaje"/>
    <s v="677TCLU4363240"/>
    <s v="ENT-677"/>
    <s v="ENTREGA"/>
    <d v="2026-02-25T09:00:00"/>
    <s v="https://wa.me/56976511010?text=Hola!%0AServicio del día 25-02%0A *Cliente:* RENDIC S.A. */ Cont: * TCLU4363240*/ HR Entrega: *09:00* /Dirección: *Avenida Miraflores 9700-Bodega 4C, PUDAHUEL"/>
  </r>
  <r>
    <n v="678"/>
    <n v="19"/>
    <x v="9"/>
    <s v="IMPO"/>
    <x v="425"/>
    <x v="628"/>
    <x v="0"/>
    <n v="22000"/>
    <s v="24/02 - 12:40"/>
    <x v="20"/>
    <x v="1"/>
    <s v="CIS"/>
    <x v="37"/>
    <n v="56950923536"/>
    <x v="13"/>
    <m/>
    <x v="11"/>
    <m/>
    <m/>
    <s v="ENTREGADO"/>
    <m/>
    <x v="34"/>
    <x v="0"/>
    <d v="2026-02-25T00:00:00"/>
    <s v="Off time"/>
    <s v="40 "/>
    <s v="Hola!%0AServicio del día 25-02%0A *Cliente:* FLEX EQUIPOS DE DESCANSO CHILE */ Cont: * TEMU6864823*/ HR Entrega: *08:30* /Dirección: *MERSAN (José Joaquín Prieto 9001, Lo Espejo. Bodegas: 7-8-9-10-15-16-17-18)"/>
    <s v="Enviar mensaje"/>
    <s v="678TEMU6864823"/>
    <s v="ENT-678"/>
    <s v="ENTREGA"/>
    <d v="2026-02-25T08:30:00"/>
    <s v="https://wa.me/56950923536?text=Hola!%0AServicio del día 25-02%0A *Cliente:* FLEX EQUIPOS DE DESCANSO CHILE */ Cont: * TEMU6864823*/ HR Entrega: *08:30* /Dirección: *MERSAN (José Joaquín Prieto 9001, Lo Espejo. Bodegas: 7-8-9-10-15-16-17-18)"/>
  </r>
  <r>
    <n v="679"/>
    <n v="20"/>
    <x v="65"/>
    <s v="IMPO"/>
    <x v="426"/>
    <x v="629"/>
    <x v="0"/>
    <n v="18000"/>
    <s v="23/02 - 18:00"/>
    <x v="20"/>
    <x v="1"/>
    <s v="SITRANS VALP"/>
    <x v="30"/>
    <n v="56992164782"/>
    <x v="31"/>
    <m/>
    <x v="130"/>
    <s v="4 DESCARGADORES"/>
    <m/>
    <s v="ENTREGADO"/>
    <m/>
    <x v="11"/>
    <x v="0"/>
    <d v="2026-02-25T00:00:00"/>
    <s v="On time"/>
    <s v="40 "/>
    <s v="Hola!%0AServicio del día 25-02%0A *Cliente:* ITALZIP S A */ Cont: * EITU9518587*/ HR Entrega: *08:30* /Dirección: *ENEA - AV. BOULEVARD AEROPUERTO NORTE 9327; PUDAHUEL"/>
    <s v="Enviar mensaje"/>
    <s v="679EITU9518587"/>
    <s v="ENT-679"/>
    <s v="ENTREGA"/>
    <d v="2026-02-25T08:30:00"/>
    <s v="https://wa.me/56992164782?text=Hola!%0AServicio del día 25-02%0A *Cliente:* ITALZIP S A */ Cont: * EITU9518587*/ HR Entrega: *08:30* /Dirección: *ENEA - AV. BOULEVARD AEROPUERTO NORTE 9327; PUDAHUEL"/>
  </r>
  <r>
    <n v="680"/>
    <n v="21"/>
    <x v="79"/>
    <s v="IMPO"/>
    <x v="427"/>
    <x v="630"/>
    <x v="1"/>
    <n v="6000"/>
    <s v="24/02 - 9:22"/>
    <x v="20"/>
    <x v="7"/>
    <s v="DYC SAI"/>
    <x v="48"/>
    <n v="56994354094"/>
    <x v="50"/>
    <m/>
    <x v="131"/>
    <m/>
    <m/>
    <s v="ENTREGADO"/>
    <m/>
    <x v="4"/>
    <x v="0"/>
    <d v="2026-02-25T00:00:00"/>
    <s v="On time"/>
    <s v="20 "/>
    <s v="Hola!%0AServicio del día 25-02%0A *Cliente:* STAR CLUTCH S A */ Cont: * LATU6801552*/ HR Entrega: *09:00* /Dirección: *CAMINO SAN PEDRO 9580, PUDAHUEL"/>
    <s v="Enviar mensaje"/>
    <s v="680LATU6801552"/>
    <s v="ENT-680"/>
    <s v="ENTREGA"/>
    <d v="2026-02-25T09:00:00"/>
    <s v="https://wa.me/56994354094?text=Hola!%0AServicio del día 25-02%0A *Cliente:* STAR CLUTCH S A */ Cont: * LATU6801552*/ HR Entrega: *09:00* /Dirección: *CAMINO SAN PEDRO 9580, PUDAHUEL"/>
  </r>
  <r>
    <n v="681"/>
    <n v="22"/>
    <x v="14"/>
    <s v="IMPO"/>
    <x v="428"/>
    <x v="631"/>
    <x v="1"/>
    <n v="10000"/>
    <s v="24/02 - 12:56"/>
    <x v="20"/>
    <x v="7"/>
    <s v="CIS"/>
    <x v="47"/>
    <n v="56988336520"/>
    <x v="48"/>
    <m/>
    <x v="18"/>
    <m/>
    <m/>
    <s v="ENTREGADO"/>
    <m/>
    <x v="84"/>
    <x v="0"/>
    <d v="2026-02-25T00:00:00"/>
    <s v="On time"/>
    <s v="20 "/>
    <s v="Hola!%0AServicio del día 25-02%0A *Cliente:* VILLAR HERMANOS S.A. */ Cont: * CMAU2116083*/ HR Entrega: *09:00* /Dirección: *SALAR DE ATACAMA 1330, PUDAHUEL"/>
    <s v="Enviar mensaje"/>
    <s v="681CMAU2116083"/>
    <s v="ENT-681"/>
    <s v="ENTREGA"/>
    <d v="2026-02-25T09:00:00"/>
    <s v="https://wa.me/56988336520?text=Hola!%0AServicio del día 25-02%0A *Cliente:* VILLAR HERMANOS S.A. */ Cont: * CMAU2116083*/ HR Entrega: *09:00* /Dirección: *SALAR DE ATACAMA 1330, PUDAHUEL"/>
  </r>
  <r>
    <n v="682"/>
    <n v="23"/>
    <x v="14"/>
    <s v="IMPO"/>
    <x v="429"/>
    <x v="632"/>
    <x v="1"/>
    <n v="19000"/>
    <d v="1899-12-30T09:10:00"/>
    <x v="20"/>
    <x v="14"/>
    <s v="MEDLOG SAI"/>
    <x v="5"/>
    <n v="56990025702"/>
    <x v="5"/>
    <m/>
    <x v="18"/>
    <m/>
    <m/>
    <s v="ENTREGADO"/>
    <m/>
    <x v="149"/>
    <x v="0"/>
    <d v="2026-02-25T00:00:00"/>
    <s v="On time"/>
    <s v="20 "/>
    <s v="Hola!%0AServicio del día 25-02%0A *Cliente:* VILLAR HERMANOS S.A. */ Cont: * FSCU3923783*/ HR Entrega: *DIRECTO* /Dirección: *SALAR DE ATACAMA 1330, PUDAHUEL"/>
    <s v="Enviar mensaje"/>
    <s v="682FSCU3923783"/>
    <s v="ENT-682"/>
    <s v="ENTREGA"/>
    <e v="#VALUE!"/>
    <s v="https://wa.me/56990025702?text=Hola!%0AServicio del día 25-02%0A *Cliente:* VILLAR HERMANOS S.A. */ Cont: * FSCU3923783*/ HR Entrega: *DIRECTO* /Dirección: *SALAR DE ATACAMA 1330, PUDAHUEL"/>
  </r>
  <r>
    <n v="683"/>
    <n v="24"/>
    <x v="16"/>
    <s v="IMPO"/>
    <x v="390"/>
    <x v="633"/>
    <x v="0"/>
    <n v="22000"/>
    <s v="FRAGUA"/>
    <x v="20"/>
    <x v="6"/>
    <s v="DYC SAI"/>
    <x v="41"/>
    <n v="56967387744"/>
    <x v="41"/>
    <m/>
    <x v="20"/>
    <m/>
    <m/>
    <s v="ENTREGADO"/>
    <m/>
    <x v="196"/>
    <x v="0"/>
    <d v="2026-02-25T00:00:00"/>
    <s v="On time"/>
    <s v="40 "/>
    <s v="Hola!%0AServicio del día 25-02%0A *Cliente:* IMPORTADORA Y COMERCIALIZADORA BZ SPA */ Cont: * OOCU7796713*/ HR Entrega: *10:00* /Dirección: *PuertoMadero 9710, Bodega X36. Pudahuel"/>
    <s v="Enviar mensaje"/>
    <s v="683OOCU7796713"/>
    <s v="ENT-683"/>
    <s v="ENTREGA"/>
    <d v="2026-02-25T10:00:00"/>
    <s v="https://wa.me/56967387744?text=Hola!%0AServicio del día 25-02%0A *Cliente:* IMPORTADORA Y COMERCIALIZADORA BZ SPA */ Cont: * OOCU7796713*/ HR Entrega: *10:00* /Dirección: *PuertoMadero 9710, Bodega X36. Pudahuel"/>
  </r>
  <r>
    <n v="684"/>
    <n v="25"/>
    <x v="16"/>
    <s v="IMPO"/>
    <x v="430"/>
    <x v="634"/>
    <x v="0"/>
    <n v="13000"/>
    <s v="FRAGUA"/>
    <x v="20"/>
    <x v="2"/>
    <s v="CIS"/>
    <x v="40"/>
    <n v="56967386251"/>
    <x v="40"/>
    <m/>
    <x v="20"/>
    <m/>
    <m/>
    <s v="ENTREGADO"/>
    <m/>
    <x v="61"/>
    <x v="0"/>
    <d v="2026-02-25T00:00:00"/>
    <s v="On time"/>
    <s v="40 "/>
    <s v="Hola!%0AServicio del día 25-02%0A *Cliente:* IMPORTADORA Y COMERCIALIZADORA BZ SPA */ Cont: * SEKU5508488*/ HR Entrega: *11:00* /Dirección: *PuertoMadero 9710, Bodega X36. Pudahuel"/>
    <s v="Enviar mensaje"/>
    <s v="684SEKU5508488"/>
    <s v="ENT-684"/>
    <s v="ENTREGA"/>
    <d v="2026-02-25T11:00:00"/>
    <s v="https://wa.me/56967386251?text=Hola!%0AServicio del día 25-02%0A *Cliente:* IMPORTADORA Y COMERCIALIZADORA BZ SPA */ Cont: * SEKU5508488*/ HR Entrega: *11:00* /Dirección: *PuertoMadero 9710, Bodega X36. Pudahuel"/>
  </r>
  <r>
    <n v="685"/>
    <n v="26"/>
    <x v="80"/>
    <s v="IMPO"/>
    <x v="431"/>
    <x v="635"/>
    <x v="9"/>
    <n v="25000"/>
    <s v="24/02 - 23.54"/>
    <x v="20"/>
    <x v="2"/>
    <s v="SITRANS VALP"/>
    <x v="38"/>
    <n v="56984994337"/>
    <x v="38"/>
    <m/>
    <x v="132"/>
    <m/>
    <m/>
    <s v="ENTREGADO"/>
    <m/>
    <x v="94"/>
    <x v="0"/>
    <d v="2026-02-25T00:00:00"/>
    <s v="On time"/>
    <s v="IMO"/>
    <s v="Hola!%0AServicio del día 25-02%0A *Cliente:* ZOOMLION SPA */ Cont: * TRHU6757120*/ HR Entrega: *11:00* /Dirección: *AV. EDUARDO FREI MONTALVA 9951, QUILICURA"/>
    <s v="Enviar mensaje"/>
    <s v="685TRHU6757120"/>
    <s v="ENT-685"/>
    <s v="ENTREGA"/>
    <d v="2026-02-25T11:00:00"/>
    <s v="https://wa.me/56984994337?text=Hola!%0AServicio del día 25-02%0A *Cliente:* ZOOMLION SPA */ Cont: * TRHU6757120*/ HR Entrega: *11:00* /Dirección: *AV. EDUARDO FREI MONTALVA 9951, QUILICURA"/>
  </r>
  <r>
    <n v="686"/>
    <n v="27"/>
    <x v="7"/>
    <s v="IMPO"/>
    <x v="411"/>
    <x v="636"/>
    <x v="0"/>
    <n v="4000"/>
    <s v="FRAGUA"/>
    <x v="20"/>
    <x v="2"/>
    <s v="MEDLOG SAI"/>
    <x v="54"/>
    <n v="56967128754"/>
    <x v="47"/>
    <m/>
    <x v="9"/>
    <s v="4 DESCARGADORES"/>
    <m/>
    <s v="ENTREGADO"/>
    <m/>
    <x v="163"/>
    <x v="0"/>
    <d v="2026-02-25T00:00:00"/>
    <s v="On time"/>
    <s v="40 "/>
    <s v="Hola!%0AServicio del día 25-02%0A *Cliente:* BAYONA SPA */ Cont: * MSMU4932067*/ HR Entrega: *11:00* /Dirección: * BOULEVAR 1313 BODENOR FLEX CENTER ENEA, PUDAHUEL"/>
    <s v="Enviar mensaje"/>
    <s v="686MSMU4932067"/>
    <s v="ENT-686"/>
    <s v="ENTREGA"/>
    <d v="2026-02-25T11:00:00"/>
    <s v="https://wa.me/56967128754?text=Hola!%0AServicio del día 25-02%0A *Cliente:* BAYONA SPA */ Cont: * MSMU4932067*/ HR Entrega: *11:00* /Dirección: * BOULEVAR 1313 BODENOR FLEX CENTER ENEA, PUDAHUEL"/>
  </r>
  <r>
    <n v="687"/>
    <n v="28"/>
    <x v="7"/>
    <s v="IMPO"/>
    <x v="432"/>
    <x v="637"/>
    <x v="0"/>
    <n v="4000"/>
    <s v="FRAGUA"/>
    <x v="20"/>
    <x v="4"/>
    <s v="MEDLOG SAI"/>
    <x v="52"/>
    <n v="56967386018"/>
    <x v="37"/>
    <m/>
    <x v="9"/>
    <s v="4 DESCARGADORES"/>
    <m/>
    <s v="ENTREGADO"/>
    <m/>
    <x v="30"/>
    <x v="0"/>
    <d v="2026-02-25T00:00:00"/>
    <s v="On time"/>
    <s v="40 "/>
    <s v="Hola!%0AServicio del día 25-02%0A *Cliente:* BAYONA SPA */ Cont: * MSBU5271815*/ HR Entrega: *14:00* /Dirección: * BOULEVAR 1313 BODENOR FLEX CENTER ENEA, PUDAHUEL"/>
    <s v="Enviar mensaje"/>
    <s v="687MSBU5271815"/>
    <s v="ENT-687"/>
    <s v="ENTREGA"/>
    <d v="2026-02-25T14:00:00"/>
    <s v="https://wa.me/56967386018?text=Hola!%0AServicio del día 25-02%0A *Cliente:* BAYONA SPA */ Cont: * MSBU5271815*/ HR Entrega: *14:00* /Dirección: * BOULEVAR 1313 BODENOR FLEX CENTER ENEA, PUDAHUEL"/>
  </r>
  <r>
    <n v="688"/>
    <n v="29"/>
    <x v="8"/>
    <s v="IMPO"/>
    <x v="433"/>
    <x v="638"/>
    <x v="0"/>
    <n v="24000"/>
    <s v="24/02 - 11:30"/>
    <x v="20"/>
    <x v="11"/>
    <s v="CIS"/>
    <x v="23"/>
    <n v="56931745801"/>
    <x v="24"/>
    <m/>
    <x v="23"/>
    <m/>
    <m/>
    <s v="ENTREGADO"/>
    <m/>
    <x v="235"/>
    <x v="0"/>
    <d v="2026-02-25T00:00:00"/>
    <s v="On time"/>
    <s v="40 "/>
    <s v="Hola!%0AServicio del día 25-02%0A *Cliente:* ALCA SPA */ Cont: * CMAU8661830*/ HR Entrega: *11:30* /Dirección: *Camino del Cerro 4868 Huechuraba"/>
    <s v="Enviar mensaje"/>
    <s v="688CMAU8661830"/>
    <s v="ENT-688"/>
    <s v="ENTREGA"/>
    <d v="2026-02-25T11:30:00"/>
    <s v="https://wa.me/56931745801?text=Hola!%0AServicio del día 25-02%0A *Cliente:* ALCA SPA */ Cont: * CMAU8661830*/ HR Entrega: *11:30* /Dirección: *Camino del Cerro 4868 Huechuraba"/>
  </r>
  <r>
    <n v="689"/>
    <n v="30"/>
    <x v="81"/>
    <s v="IMPO"/>
    <x v="434"/>
    <x v="639"/>
    <x v="0"/>
    <m/>
    <s v="24/02 - 9:18"/>
    <x v="20"/>
    <x v="4"/>
    <s v="AGUNSA VALP"/>
    <x v="47"/>
    <n v="56988336520"/>
    <x v="11"/>
    <m/>
    <x v="133"/>
    <m/>
    <m/>
    <s v="ENTREGADO"/>
    <m/>
    <x v="157"/>
    <x v="0"/>
    <d v="2026-02-25T00:00:00"/>
    <s v="On time"/>
    <s v="40 "/>
    <s v="Hola!%0AServicio del día 25-02%0A *Cliente:* ENVASES MYS  */ Cont: * ONEU6488774*/ HR Entrega: *14:00* /Dirección: *Astaburuaga 9121, lo espejo"/>
    <s v="Enviar mensaje"/>
    <s v="689ONEU6488774"/>
    <s v="ENT-689"/>
    <s v="ENTREGA"/>
    <d v="2026-02-25T14:00:00"/>
    <s v="https://wa.me/56988336520?text=Hola!%0AServicio del día 25-02%0A *Cliente:* ENVASES MYS  */ Cont: * ONEU6488774*/ HR Entrega: *14:00* /Dirección: *Astaburuaga 9121, lo espejo"/>
  </r>
  <r>
    <n v="690"/>
    <n v="31"/>
    <x v="29"/>
    <s v="IMPO"/>
    <x v="435"/>
    <x v="640"/>
    <x v="3"/>
    <n v="26000"/>
    <d v="1899-12-30T09:00:00"/>
    <x v="20"/>
    <x v="14"/>
    <s v="-"/>
    <x v="34"/>
    <n v="56940144795"/>
    <x v="34"/>
    <m/>
    <x v="49"/>
    <m/>
    <m/>
    <s v="ENTREGADO"/>
    <m/>
    <x v="264"/>
    <x v="0"/>
    <d v="2026-02-25T00:00:00"/>
    <s v="On time"/>
    <s v="40 "/>
    <s v="Hola!%0AServicio del día 25-02%0A *Cliente:* COMERCIAL SEA GARDEN SPA */ Cont: * SEGU9105824*/ HR Entrega: *DIRECTO* /Dirección: *Pedro Jorquera 575, Pudahuel"/>
    <s v="Enviar mensaje"/>
    <s v="690SEGU9105824"/>
    <s v="ENT-690"/>
    <s v="ENTREGA"/>
    <e v="#VALUE!"/>
    <s v="https://wa.me/56940144795?text=Hola!%0AServicio del día 25-02%0A *Cliente:* COMERCIAL SEA GARDEN SPA */ Cont: * SEGU9105824*/ HR Entrega: *DIRECTO* /Dirección: *Pedro Jorquera 575, Pudahuel"/>
  </r>
  <r>
    <n v="691"/>
    <n v="32"/>
    <x v="29"/>
    <s v="IMPO"/>
    <x v="436"/>
    <x v="641"/>
    <x v="3"/>
    <n v="27000"/>
    <d v="1899-12-30T09:00:00"/>
    <x v="20"/>
    <x v="14"/>
    <s v="-"/>
    <x v="32"/>
    <n v="56941491322"/>
    <x v="32"/>
    <m/>
    <x v="49"/>
    <m/>
    <m/>
    <s v="ENTREGADO"/>
    <m/>
    <x v="36"/>
    <x v="0"/>
    <d v="2026-02-25T00:00:00"/>
    <s v="On time"/>
    <s v="40 "/>
    <s v="Hola!%0AServicio del día 25-02%0A *Cliente:* COMERCIAL SEA GARDEN SPA */ Cont: * TEMU9297847*/ HR Entrega: *DIRECTO* /Dirección: *Pedro Jorquera 575, Pudahuel"/>
    <s v="Enviar mensaje"/>
    <s v="691TEMU9297847"/>
    <s v="ENT-691"/>
    <s v="ENTREGA"/>
    <e v="#VALUE!"/>
    <s v="https://wa.me/56941491322?text=Hola!%0AServicio del día 25-02%0A *Cliente:* COMERCIAL SEA GARDEN SPA */ Cont: * TEMU9297847*/ HR Entrega: *DIRECTO* /Dirección: *Pedro Jorquera 575, Pudahuel"/>
  </r>
  <r>
    <n v="692"/>
    <n v="33"/>
    <x v="45"/>
    <m/>
    <x v="144"/>
    <x v="139"/>
    <x v="10"/>
    <s v="-"/>
    <s v="-"/>
    <x v="20"/>
    <x v="0"/>
    <s v="-"/>
    <x v="49"/>
    <n v="56973887322"/>
    <x v="57"/>
    <m/>
    <x v="68"/>
    <m/>
    <m/>
    <s v="ENTREGADO"/>
    <m/>
    <x v="9"/>
    <x v="0"/>
    <d v="2026-02-25T00:00:00"/>
    <s v="Sin llegada"/>
    <s v=""/>
    <s v="Hola!%0AServicio del día 25-02%0A *Cliente:* RITRAMA S.A. */ Cont: * RAMPLA*/ HR Entrega: *07:00* /Dirección: *AV. TUPUNGATO 3420, PLACILLA"/>
    <s v="Enviar mensaje"/>
    <s v="692RAMPLA"/>
    <s v="ENT-692"/>
    <s v="ENTREGA"/>
    <d v="2026-02-25T07:00:00"/>
    <s v="https://wa.me/56973887322?text=Hola!%0AServicio del día 25-02%0A *Cliente:* RITRAMA S.A. */ Cont: * RAMPLA*/ HR Entrega: *07:00* /Dirección: *AV. TUPUNGATO 3420, PLACILLA"/>
  </r>
  <r>
    <n v="693"/>
    <n v="34"/>
    <x v="45"/>
    <m/>
    <x v="144"/>
    <x v="139"/>
    <x v="10"/>
    <s v="-"/>
    <s v="-"/>
    <x v="20"/>
    <x v="0"/>
    <s v="-"/>
    <x v="50"/>
    <n v="56964069749"/>
    <x v="56"/>
    <m/>
    <x v="68"/>
    <m/>
    <m/>
    <s v="ENTREGADO"/>
    <m/>
    <x v="9"/>
    <x v="0"/>
    <d v="2026-02-25T00:00:00"/>
    <s v="Sin llegada"/>
    <s v=""/>
    <s v="Hola!%0AServicio del día 25-02%0A *Cliente:* RITRAMA S.A. */ Cont: * RAMPLA*/ HR Entrega: *07:00* /Dirección: *AV. TUPUNGATO 3420, PLACILLA"/>
    <s v="Enviar mensaje"/>
    <s v="693RAMPLA"/>
    <s v="ENT-693"/>
    <s v="ENTREGA"/>
    <d v="2026-02-25T07:00:00"/>
    <s v="https://wa.me/56964069749?text=Hola!%0AServicio del día 25-02%0A *Cliente:* RITRAMA S.A. */ Cont: * RAMPLA*/ HR Entrega: *07:00* /Dirección: *AV. TUPUNGATO 3420, PLACILLA"/>
  </r>
  <r>
    <n v="694"/>
    <n v="35"/>
    <x v="20"/>
    <s v="EXPO"/>
    <x v="437"/>
    <x v="370"/>
    <x v="3"/>
    <s v="-"/>
    <s v="-"/>
    <x v="20"/>
    <x v="7"/>
    <s v="RETIRO VACIO: CONTOPSA SAI"/>
    <x v="28"/>
    <n v="56968463649"/>
    <x v="26"/>
    <m/>
    <x v="25"/>
    <s v="STACKING: DIRECTO"/>
    <m/>
    <s v="ENTREGADO"/>
    <m/>
    <x v="79"/>
    <x v="0"/>
    <d v="2026-02-25T00:00:00"/>
    <s v="On time"/>
    <s v="40 "/>
    <s v="Hola!%0AServicio del día 25-02%0A *Cliente:* GREENEX SPA */ Cont: * */ HR Entrega: *09:00* /Dirección: *CONSOLIDADO: PLANTA GREENEX - AV.O'HIGGINS 740, CODEGUA / EMBARQUE: STI"/>
    <s v="Enviar mensaje"/>
    <s v="694"/>
    <s v="ENT-694"/>
    <s v="ENTREGA"/>
    <d v="2026-02-25T09:00:00"/>
    <s v="https://wa.me/56968463649?text=Hola!%0AServicio del día 25-02%0A *Cliente:* GREENEX SPA */ Cont: * */ HR Entrega: *09:00* /Dirección: *CONSOLIDADO: PLANTA GREENEX - AV.O'HIGGINS 740, CODEGUA / EMBARQUE: STI"/>
  </r>
  <r>
    <n v="695"/>
    <n v="36"/>
    <x v="46"/>
    <s v="EXPO"/>
    <x v="438"/>
    <x v="370"/>
    <x v="0"/>
    <s v="-"/>
    <s v="EXPO"/>
    <x v="20"/>
    <x v="6"/>
    <s v="RETIRO VACIO:    DYC SAI"/>
    <x v="16"/>
    <n v="56973887539"/>
    <x v="16"/>
    <m/>
    <x v="69"/>
    <s v="STACKING: del 27/02 al  02/03 a las 15:00hrs."/>
    <m/>
    <s v="ENTREGADO"/>
    <m/>
    <x v="117"/>
    <x v="0"/>
    <d v="2026-02-25T00:00:00"/>
    <s v="On time"/>
    <s v="40 "/>
    <s v="Hola!%0AServicio del día 25-02%0A *Cliente:* ARESTI CHILE WINE S.A. */ Cont: * */ HR Entrega: *10:00* /Dirección: *CONSOLIDADO: BELLAVISTA S/N, RIO CLARO; BOD. HACIENDA ARESTI / EMBARQUE: SAI"/>
    <s v="Enviar mensaje"/>
    <s v="695"/>
    <s v="ENT-695"/>
    <s v="ENTREGA"/>
    <d v="2026-02-25T10:00:00"/>
    <s v="https://wa.me/56973887539?text=Hola!%0AServicio del día 25-02%0A *Cliente:* ARESTI CHILE WINE S.A. */ Cont: * */ HR Entrega: *10:00* /Dirección: *CONSOLIDADO: BELLAVISTA S/N, RIO CLARO; BOD. HACIENDA ARESTI / EMBARQUE: SAI"/>
  </r>
  <r>
    <n v="696"/>
    <n v="37"/>
    <x v="46"/>
    <s v="EXPO"/>
    <x v="439"/>
    <x v="370"/>
    <x v="0"/>
    <s v="-"/>
    <s v="EXPO"/>
    <x v="20"/>
    <x v="2"/>
    <s v="RETIRO VACIO:    DYC SAI"/>
    <x v="14"/>
    <n v="56967256951"/>
    <x v="15"/>
    <m/>
    <x v="69"/>
    <s v="STACKING: del 27/02 al  02/03 a las 15:00hrs."/>
    <m/>
    <s v="ENTREGADO"/>
    <m/>
    <x v="109"/>
    <x v="0"/>
    <d v="2026-02-25T00:00:00"/>
    <s v="On time"/>
    <s v="40 "/>
    <s v="Hola!%0AServicio del día 25-02%0A *Cliente:* ARESTI CHILE WINE S.A. */ Cont: * */ HR Entrega: *11:00* /Dirección: *CONSOLIDADO: BELLAVISTA S/N, RIO CLARO; BOD. HACIENDA ARESTI / EMBARQUE: SAI"/>
    <s v="Enviar mensaje"/>
    <s v="696"/>
    <s v="ENT-696"/>
    <s v="ENTREGA"/>
    <d v="2026-02-25T11:00:00"/>
    <s v="https://wa.me/56967256951?text=Hola!%0AServicio del día 25-02%0A *Cliente:* ARESTI CHILE WINE S.A. */ Cont: * */ HR Entrega: *11:00* /Dirección: *CONSOLIDADO: BELLAVISTA S/N, RIO CLARO; BOD. HACIENDA ARESTI / EMBARQUE: SAI"/>
  </r>
  <r>
    <n v="697"/>
    <n v="1"/>
    <x v="0"/>
    <s v="IMPO"/>
    <x v="422"/>
    <x v="642"/>
    <x v="0"/>
    <n v="29000"/>
    <s v="24/02 - 13:18"/>
    <x v="21"/>
    <x v="0"/>
    <s v="DYC SAI"/>
    <x v="36"/>
    <n v="56965312953"/>
    <x v="36"/>
    <m/>
    <x v="2"/>
    <m/>
    <s v="Devuelto"/>
    <m/>
    <m/>
    <x v="265"/>
    <x v="0"/>
    <d v="2026-02-26T00:00:00"/>
    <s v="On time"/>
    <s v="40 "/>
    <s v="Hola!%0AServicio del día 26-02%0A *Cliente:* RENDIC S.A. */ Cont: * HAMU1817495*/ HR Entrega: *07:00* /Dirección: *Avenida Miraflores 9700-Bodega 4C, PUDAHUEL"/>
    <s v="Enviar mensaje"/>
    <s v="697HAMU1817495"/>
    <s v="ENT-697"/>
    <s v="ENTREGA"/>
    <d v="2026-02-26T07:00:00"/>
    <s v="https://wa.me/56965312953?text=Hola!%0AServicio del día 26-02%0A *Cliente:* RENDIC S.A. */ Cont: * HAMU1817495*/ HR Entrega: *07:00* /Dirección: *Avenida Miraflores 9700-Bodega 4C, PUDAHUEL"/>
  </r>
  <r>
    <n v="698"/>
    <n v="2"/>
    <x v="0"/>
    <s v="IMPO"/>
    <x v="440"/>
    <x v="643"/>
    <x v="0"/>
    <n v="6000"/>
    <s v="24/02 - 16:51"/>
    <x v="21"/>
    <x v="7"/>
    <s v="CIS"/>
    <x v="21"/>
    <n v="56956654384"/>
    <x v="21"/>
    <m/>
    <x v="2"/>
    <m/>
    <s v="Devuelto"/>
    <m/>
    <m/>
    <x v="23"/>
    <x v="0"/>
    <d v="2026-02-26T00:00:00"/>
    <s v="On time"/>
    <s v="40 "/>
    <s v="Hola!%0AServicio del día 26-02%0A *Cliente:* RENDIC S.A. */ Cont: * CMAU6216835*/ HR Entrega: *09:00* /Dirección: *Avenida Miraflores 9700-Bodega 4C, PUDAHUEL"/>
    <s v="Enviar mensaje"/>
    <s v="698CMAU6216835"/>
    <s v="ENT-698"/>
    <s v="ENTREGA"/>
    <d v="2026-02-26T09:00:00"/>
    <s v="https://wa.me/56956654384?text=Hola!%0AServicio del día 26-02%0A *Cliente:* RENDIC S.A. */ Cont: * CMAU6216835*/ HR Entrega: *09:00* /Dirección: *Avenida Miraflores 9700-Bodega 4C, PUDAHUEL"/>
  </r>
  <r>
    <n v="699"/>
    <n v="3"/>
    <x v="0"/>
    <s v="IMPO"/>
    <x v="441"/>
    <x v="644"/>
    <x v="0"/>
    <n v="27000"/>
    <s v="24/02 - 16:50"/>
    <x v="21"/>
    <x v="2"/>
    <s v="CIS"/>
    <x v="13"/>
    <n v="56944277110"/>
    <x v="13"/>
    <m/>
    <x v="2"/>
    <s v="DEV. CESAR VALDES"/>
    <s v="Devuelto"/>
    <m/>
    <m/>
    <x v="92"/>
    <x v="0"/>
    <d v="2026-02-26T00:00:00"/>
    <s v="On time"/>
    <s v="40 "/>
    <s v="Hola!%0AServicio del día 26-02%0A *Cliente:* RENDIC S.A. */ Cont: * CAIU9695195*/ HR Entrega: *11:00* /Dirección: *Avenida Miraflores 9700-Bodega 4C, PUDAHUEL"/>
    <s v="Enviar mensaje"/>
    <s v="699CAIU9695195"/>
    <s v="ENT-699"/>
    <s v="ENTREGA"/>
    <d v="2026-02-26T11:00:00"/>
    <s v="https://wa.me/56944277110?text=Hola!%0AServicio del día 26-02%0A *Cliente:* RENDIC S.A. */ Cont: * CAIU9695195*/ HR Entrega: *11:00* /Dirección: *Avenida Miraflores 9700-Bodega 4C, PUDAHUEL"/>
  </r>
  <r>
    <n v="700"/>
    <n v="4"/>
    <x v="0"/>
    <s v="IMPO"/>
    <x v="441"/>
    <x v="645"/>
    <x v="0"/>
    <n v="27000"/>
    <s v="24/02 - 12:54"/>
    <x v="21"/>
    <x v="2"/>
    <s v="CIS"/>
    <x v="19"/>
    <n v="56975045913"/>
    <x v="19"/>
    <m/>
    <x v="2"/>
    <m/>
    <s v="Devuelto"/>
    <m/>
    <m/>
    <x v="194"/>
    <x v="0"/>
    <d v="2026-02-26T00:00:00"/>
    <s v="On time"/>
    <s v="40 "/>
    <s v="Hola!%0AServicio del día 26-02%0A *Cliente:* RENDIC S.A. */ Cont: * CMAU7777569*/ HR Entrega: *11:00* /Dirección: *Avenida Miraflores 9700-Bodega 4C, PUDAHUEL"/>
    <s v="Enviar mensaje"/>
    <s v="700CMAU7777569"/>
    <s v="ENT-700"/>
    <s v="ENTREGA"/>
    <d v="2026-02-26T11:00:00"/>
    <s v="https://wa.me/56975045913?text=Hola!%0AServicio del día 26-02%0A *Cliente:* RENDIC S.A. */ Cont: * CMAU7777569*/ HR Entrega: *11:00* /Dirección: *Avenida Miraflores 9700-Bodega 4C, PUDAHUEL"/>
  </r>
  <r>
    <n v="701"/>
    <n v="5"/>
    <x v="81"/>
    <s v="IMPO"/>
    <x v="434"/>
    <x v="646"/>
    <x v="0"/>
    <n v="28000"/>
    <s v="24/02 - 13:57"/>
    <x v="21"/>
    <x v="3"/>
    <s v="AGUNSA VALP"/>
    <x v="38"/>
    <n v="56984994337"/>
    <x v="38"/>
    <m/>
    <x v="133"/>
    <m/>
    <s v="Devuelto"/>
    <m/>
    <m/>
    <x v="19"/>
    <x v="0"/>
    <d v="2026-02-26T00:00:00"/>
    <s v="On time"/>
    <s v="40 "/>
    <s v="Hola!%0AServicio del día 26-02%0A *Cliente:* ENVASES MYS  */ Cont: * ONEU6495238*/ HR Entrega: *08:00* /Dirección: *Astaburuaga 9121, lo espejo"/>
    <s v="Enviar mensaje"/>
    <s v="701ONEU6495238"/>
    <s v="ENT-701"/>
    <s v="ENTREGA"/>
    <d v="2026-02-26T08:00:00"/>
    <s v="https://wa.me/56984994337?text=Hola!%0AServicio del día 26-02%0A *Cliente:* ENVASES MYS  */ Cont: * ONEU6495238*/ HR Entrega: *08:00* /Dirección: *Astaburuaga 9121, lo espejo"/>
  </r>
  <r>
    <n v="702"/>
    <n v="6"/>
    <x v="38"/>
    <s v="IMPO"/>
    <x v="442"/>
    <x v="647"/>
    <x v="1"/>
    <n v="26000"/>
    <s v="FRAGUA"/>
    <x v="21"/>
    <x v="3"/>
    <s v="SITRANS SAI"/>
    <x v="7"/>
    <n v="56950981572"/>
    <x v="14"/>
    <m/>
    <x v="55"/>
    <m/>
    <s v="Sin devolución"/>
    <m/>
    <m/>
    <x v="88"/>
    <x v="0"/>
    <d v="2026-02-26T00:00:00"/>
    <s v="On time"/>
    <s v="20 "/>
    <s v="Hola!%0AServicio del día 26-02%0A *Cliente:* ENERTIK CHILE SPA */ Cont: * seku1532640*/ HR Entrega: *08:00* /Dirección: *BOD.PRINCESA - CARRETERA GRAL SAN MARTIN 7940, BOD. C2; QUILICURA"/>
    <s v="Enviar mensaje"/>
    <s v="702seku1532640"/>
    <s v="ENT-702"/>
    <s v="ENTREGA"/>
    <d v="2026-02-26T08:00:00"/>
    <s v="https://wa.me/56950981572?text=Hola!%0AServicio del día 26-02%0A *Cliente:* ENERTIK CHILE SPA */ Cont: * seku1532640*/ HR Entrega: *08:00* /Dirección: *BOD.PRINCESA - CARRETERA GRAL SAN MARTIN 7940, BOD. C2; QUILICURA"/>
  </r>
  <r>
    <n v="703"/>
    <n v="7"/>
    <x v="82"/>
    <s v="IMPO"/>
    <x v="443"/>
    <x v="648"/>
    <x v="3"/>
    <n v="20000"/>
    <s v="25/02 - 16.30"/>
    <x v="21"/>
    <x v="3"/>
    <s v="DYC VALP"/>
    <x v="33"/>
    <n v="56953801607"/>
    <x v="33"/>
    <m/>
    <x v="134"/>
    <m/>
    <s v="Devuelto"/>
    <m/>
    <m/>
    <x v="18"/>
    <x v="0"/>
    <d v="2026-02-26T00:00:00"/>
    <s v="Off time"/>
    <s v="40 "/>
    <s v="Hola!%0AServicio del día 26-02%0A *Cliente:* KSC SPA */ Cont: * OTPU6040399*/ HR Entrega: *08:00* /Dirección: *CAMINO LAMPA PARCELA 18 LAMPA"/>
    <s v="Enviar mensaje"/>
    <s v="703OTPU6040399"/>
    <s v="ENT-703"/>
    <s v="ENTREGA"/>
    <d v="2026-02-26T08:00:00"/>
    <s v="https://wa.me/56953801607?text=Hola!%0AServicio del día 26-02%0A *Cliente:* KSC SPA */ Cont: * OTPU6040399*/ HR Entrega: *08:00* /Dirección: *CAMINO LAMPA PARCELA 18 LAMPA"/>
  </r>
  <r>
    <n v="704"/>
    <n v="8"/>
    <x v="12"/>
    <s v="IMPO"/>
    <x v="444"/>
    <x v="649"/>
    <x v="0"/>
    <n v="8000"/>
    <s v="24/02 - 21:40"/>
    <x v="21"/>
    <x v="3"/>
    <s v="CONTOPSA SAI"/>
    <x v="54"/>
    <n v="56967128754"/>
    <x v="47"/>
    <m/>
    <x v="135"/>
    <m/>
    <s v="Devuelto"/>
    <m/>
    <m/>
    <x v="47"/>
    <x v="0"/>
    <d v="2026-02-26T00:00:00"/>
    <s v="On time"/>
    <s v="40 "/>
    <s v="Hola!%0AServicio del día 26-02%0A *Cliente:* PTM CHILE LTDA */ Cont: * CSNU8795726*/ HR Entrega: *08:00* /Dirección: *Nuevo Hospital de Melipilla. (Vicuña Mackenna 1268 (ex 1405)/ Issa Pichara 830, Bodega 2B. RENCA"/>
    <s v="Enviar mensaje"/>
    <s v="704CSNU8795726"/>
    <s v="ENT-704"/>
    <s v="ENTREGA"/>
    <d v="2026-02-26T08:00:00"/>
    <s v="https://wa.me/56967128754?text=Hola!%0AServicio del día 26-02%0A *Cliente:* PTM CHILE LTDA */ Cont: * CSNU8795726*/ HR Entrega: *08:00* /Dirección: *Nuevo Hospital de Melipilla. (Vicuña Mackenna 1268 (ex 1405)/ Issa Pichara 830, Bodega 2B. RENCA"/>
  </r>
  <r>
    <n v="705"/>
    <n v="9"/>
    <x v="12"/>
    <s v="IMPO"/>
    <x v="444"/>
    <x v="650"/>
    <x v="0"/>
    <n v="7000"/>
    <s v="FRAGUA"/>
    <x v="21"/>
    <x v="8"/>
    <s v="CONTOPSA SAI"/>
    <x v="48"/>
    <n v="56994354094"/>
    <x v="50"/>
    <m/>
    <x v="136"/>
    <s v="Gabriela Machuca cel +56 9 9991 9328"/>
    <s v="Devuelto"/>
    <m/>
    <m/>
    <x v="266"/>
    <x v="0"/>
    <d v="2026-02-26T00:00:00"/>
    <s v="On time"/>
    <s v="40 "/>
    <s v="Hola!%0AServicio del día 26-02%0A *Cliente:* PTM CHILE LTDA */ Cont: * CSLU6086827*/ HR Entrega: *15:00* /Dirección: *Nuevo Hospital de Melipilla. (Vicuña Mackenna 1268 (ex 1405)"/>
    <s v="Enviar mensaje"/>
    <s v="705CSLU6086827"/>
    <s v="ENT-705"/>
    <s v="ENTREGA"/>
    <d v="2026-02-26T15:00:00"/>
    <s v="https://wa.me/56994354094?text=Hola!%0AServicio del día 26-02%0A *Cliente:* PTM CHILE LTDA */ Cont: * CSLU6086827*/ HR Entrega: *15:00* /Dirección: *Nuevo Hospital de Melipilla. (Vicuña Mackenna 1268 (ex 1405)"/>
  </r>
  <r>
    <n v="706"/>
    <n v="10"/>
    <x v="19"/>
    <s v="IMPO"/>
    <x v="445"/>
    <x v="651"/>
    <x v="0"/>
    <n v="26000"/>
    <s v="FRAGUA"/>
    <x v="21"/>
    <x v="3"/>
    <s v="CONTOPSA SAI"/>
    <x v="48"/>
    <n v="56994354094"/>
    <x v="50"/>
    <m/>
    <x v="24"/>
    <s v="DEV. RODRIGO AÑAZCO"/>
    <s v="Devuelto"/>
    <m/>
    <m/>
    <x v="201"/>
    <x v="0"/>
    <d v="2026-02-26T00:00:00"/>
    <s v="On time"/>
    <s v="40 "/>
    <s v="Hola!%0AServicio del día 26-02%0A *Cliente:* LAMAIGNERE CHILE S.A. */ Cont: * MRKU4899264*/ HR Entrega: *08:00* /Dirección: *AV. MARTA OSSA RUIZ 601 (CAMINO CASAS VIEJAS); MAIPU "/>
    <s v="Enviar mensaje"/>
    <s v="706MRKU4899264"/>
    <s v="ENT-706"/>
    <s v="ENTREGA"/>
    <d v="2026-02-26T08:00:00"/>
    <s v="https://wa.me/56994354094?text=Hola!%0AServicio del día 26-02%0A *Cliente:* LAMAIGNERE CHILE S.A. */ Cont: * MRKU4899264*/ HR Entrega: *08:00* /Dirección: *AV. MARTA OSSA RUIZ 601 (CAMINO CASAS VIEJAS); MAIPU "/>
  </r>
  <r>
    <n v="707"/>
    <n v="11"/>
    <x v="19"/>
    <s v="IMPO"/>
    <x v="445"/>
    <x v="652"/>
    <x v="0"/>
    <n v="26000"/>
    <s v="FRAGUA"/>
    <x v="21"/>
    <x v="3"/>
    <s v="CONTOPSA SAI"/>
    <x v="30"/>
    <n v="56992164782"/>
    <x v="31"/>
    <m/>
    <x v="24"/>
    <m/>
    <s v="Devuelto"/>
    <m/>
    <m/>
    <x v="55"/>
    <x v="0"/>
    <d v="2026-02-26T00:00:00"/>
    <s v="On time"/>
    <s v="40 "/>
    <s v="Hola!%0AServicio del día 26-02%0A *Cliente:* LAMAIGNERE CHILE S.A. */ Cont: * MRKU5933949*/ HR Entrega: *08:00* /Dirección: *AV. MARTA OSSA RUIZ 601 (CAMINO CASAS VIEJAS); MAIPU "/>
    <s v="Enviar mensaje"/>
    <s v="707MRKU5933949"/>
    <s v="ENT-707"/>
    <s v="ENTREGA"/>
    <d v="2026-02-26T08:00:00"/>
    <s v="https://wa.me/56992164782?text=Hola!%0AServicio del día 26-02%0A *Cliente:* LAMAIGNERE CHILE S.A. */ Cont: * MRKU5933949*/ HR Entrega: *08:00* /Dirección: *AV. MARTA OSSA RUIZ 601 (CAMINO CASAS VIEJAS); MAIPU "/>
  </r>
  <r>
    <n v="708"/>
    <n v="12"/>
    <x v="31"/>
    <s v="IMPO"/>
    <x v="446"/>
    <x v="653"/>
    <x v="0"/>
    <n v="7000"/>
    <s v="FRAGUA"/>
    <x v="21"/>
    <x v="3"/>
    <s v="SITRANS VALP"/>
    <x v="5"/>
    <n v="56990025702"/>
    <x v="5"/>
    <m/>
    <x v="41"/>
    <m/>
    <s v="Devuelto"/>
    <m/>
    <m/>
    <x v="111"/>
    <x v="0"/>
    <d v="2026-02-26T00:00:00"/>
    <s v="On time"/>
    <s v="40 "/>
    <s v="Hola!%0AServicio del día 26-02%0A *Cliente:* TECNIKA S A */ Cont: * TGBU6387952*/ HR Entrega: *08:00* /Dirección: *Los Olivos 1270, Pudahuel"/>
    <s v="Enviar mensaje"/>
    <s v="708TGBU6387952"/>
    <s v="ENT-708"/>
    <s v="ENTREGA"/>
    <d v="2026-02-26T08:00:00"/>
    <s v="https://wa.me/56990025702?text=Hola!%0AServicio del día 26-02%0A *Cliente:* TECNIKA S A */ Cont: * TGBU6387952*/ HR Entrega: *08:00* /Dirección: *Los Olivos 1270, Pudahuel"/>
  </r>
  <r>
    <n v="709"/>
    <n v="13"/>
    <x v="31"/>
    <s v="IMPO"/>
    <x v="447"/>
    <x v="654"/>
    <x v="0"/>
    <n v="7000"/>
    <s v="FRAGUA"/>
    <x v="21"/>
    <x v="10"/>
    <s v="SITRANS VALP"/>
    <x v="10"/>
    <n v="56993389870"/>
    <x v="10"/>
    <m/>
    <x v="41"/>
    <s v="DEV. GERLINDHER BERNUY "/>
    <s v="Devuelto"/>
    <m/>
    <m/>
    <x v="84"/>
    <x v="0"/>
    <d v="2026-02-26T00:00:00"/>
    <s v="On time"/>
    <s v="40 "/>
    <s v="Hola!%0AServicio del día 26-02%0A *Cliente:* TECNIKA S A */ Cont: * HMMU6166874*/ HR Entrega: *09:30* /Dirección: *Los Olivos 1270, Pudahuel"/>
    <s v="Enviar mensaje"/>
    <s v="709HMMU6166874"/>
    <s v="ENT-709"/>
    <s v="ENTREGA"/>
    <d v="2026-02-26T09:30:00"/>
    <s v="https://wa.me/56993389870?text=Hola!%0AServicio del día 26-02%0A *Cliente:* TECNIKA S A */ Cont: * HMMU6166874*/ HR Entrega: *09:30* /Dirección: *Los Olivos 1270, Pudahuel"/>
  </r>
  <r>
    <n v="710"/>
    <n v="14"/>
    <x v="2"/>
    <s v="IMPO"/>
    <x v="448"/>
    <x v="655"/>
    <x v="0"/>
    <n v="15000"/>
    <s v="FRAGUA"/>
    <x v="21"/>
    <x v="3"/>
    <s v="SITRANS SAI"/>
    <x v="24"/>
    <n v="56926181825"/>
    <x v="25"/>
    <m/>
    <x v="4"/>
    <m/>
    <s v="Devuelto"/>
    <m/>
    <m/>
    <x v="55"/>
    <x v="0"/>
    <d v="2026-02-26T00:00:00"/>
    <s v="On time"/>
    <s v="40 "/>
    <s v="Hola!%0AServicio del día 26-02%0A *Cliente:* SUPERMERCADO DEL NEUMATICO LTDA */ Cont: * TRHU4361016*/ HR Entrega: *08:00* /Dirección: *VELASQUEZ"/>
    <s v="Enviar mensaje"/>
    <s v="710TRHU4361016"/>
    <s v="ENT-710"/>
    <s v="ENTREGA"/>
    <d v="2026-02-26T08:00:00"/>
    <s v="https://wa.me/56926181825?text=Hola!%0AServicio del día 26-02%0A *Cliente:* SUPERMERCADO DEL NEUMATICO LTDA */ Cont: * TRHU4361016*/ HR Entrega: *08:00* /Dirección: *VELASQUEZ"/>
  </r>
  <r>
    <n v="711"/>
    <n v="15"/>
    <x v="2"/>
    <s v="IMPO"/>
    <x v="449"/>
    <x v="656"/>
    <x v="0"/>
    <n v="15000"/>
    <s v="FRAGUA"/>
    <x v="21"/>
    <x v="11"/>
    <s v="SITRANS SAI"/>
    <x v="33"/>
    <n v="56953801607"/>
    <x v="33"/>
    <m/>
    <x v="4"/>
    <m/>
    <s v="Devuelto"/>
    <m/>
    <m/>
    <x v="7"/>
    <x v="0"/>
    <d v="2026-02-26T00:00:00"/>
    <s v="Off time"/>
    <s v="40 "/>
    <s v="Hola!%0AServicio del día 26-02%0A *Cliente:* SUPERMERCADO DEL NEUMATICO LTDA */ Cont: * TCNU4960622*/ HR Entrega: *11:30* /Dirección: *VELASQUEZ"/>
    <s v="Enviar mensaje"/>
    <s v="711TCNU4960622"/>
    <s v="ENT-711"/>
    <s v="ENTREGA"/>
    <d v="2026-02-26T11:30:00"/>
    <s v="https://wa.me/56953801607?text=Hola!%0AServicio del día 26-02%0A *Cliente:* SUPERMERCADO DEL NEUMATICO LTDA */ Cont: * TCNU4960622*/ HR Entrega: *11:30* /Dirección: *VELASQUEZ"/>
  </r>
  <r>
    <n v="712"/>
    <n v="16"/>
    <x v="5"/>
    <s v="IMPO"/>
    <x v="417"/>
    <x v="657"/>
    <x v="1"/>
    <n v="10000"/>
    <s v="FRAGUA"/>
    <x v="21"/>
    <x v="3"/>
    <s v="DYC SAI"/>
    <x v="53"/>
    <n v="56950104102"/>
    <x v="54"/>
    <m/>
    <x v="7"/>
    <s v="RAMPLA CORTA"/>
    <s v="Devuelto"/>
    <m/>
    <m/>
    <x v="12"/>
    <x v="0"/>
    <d v="2026-02-26T00:00:00"/>
    <s v="On time"/>
    <s v="20 "/>
    <s v="Hola!%0AServicio del día 26-02%0A *Cliente:* INVERSIERRA S A */ Cont: * UETU2730988*/ HR Entrega: *08:00* /Dirección: *HUECHURABA"/>
    <s v="Enviar mensaje"/>
    <s v="712UETU2730988"/>
    <s v="ENT-712"/>
    <s v="ENTREGA"/>
    <d v="2026-02-26T08:00:00"/>
    <s v="https://wa.me/56950104102?text=Hola!%0AServicio del día 26-02%0A *Cliente:* INVERSIERRA S A */ Cont: * UETU2730988*/ HR Entrega: *08:00* /Dirección: *HUECHURABA"/>
  </r>
  <r>
    <n v="713"/>
    <n v="17"/>
    <x v="5"/>
    <s v="IMPO"/>
    <x v="417"/>
    <x v="658"/>
    <x v="1"/>
    <n v="25000"/>
    <s v="FRAGUA"/>
    <x v="21"/>
    <x v="3"/>
    <s v="DYC SAI"/>
    <x v="15"/>
    <n v="56957438415"/>
    <x v="46"/>
    <m/>
    <x v="31"/>
    <s v="RAMPLA CORTA"/>
    <s v="Devuelto"/>
    <m/>
    <m/>
    <x v="8"/>
    <x v="0"/>
    <d v="2026-02-26T00:00:00"/>
    <s v="On time"/>
    <s v="20 "/>
    <s v="Hola!%0AServicio del día 26-02%0A *Cliente:* INVERSIERRA S A */ Cont: * UACU3933769*/ HR Entrega: *08:00* /Dirección: *QUILICURA"/>
    <s v="Enviar mensaje"/>
    <s v="713UACU3933769"/>
    <s v="ENT-713"/>
    <s v="ENTREGA"/>
    <d v="2026-02-26T08:00:00"/>
    <s v="https://wa.me/56957438415?text=Hola!%0AServicio del día 26-02%0A *Cliente:* INVERSIERRA S A */ Cont: * UACU3933769*/ HR Entrega: *08:00* /Dirección: *QUILICURA"/>
  </r>
  <r>
    <n v="714"/>
    <n v="18"/>
    <x v="5"/>
    <s v="IMPO"/>
    <x v="418"/>
    <x v="659"/>
    <x v="0"/>
    <n v="18000"/>
    <s v="FRAGUA"/>
    <x v="21"/>
    <x v="5"/>
    <s v="SITRANS SAI"/>
    <x v="31"/>
    <n v="56967396661"/>
    <x v="8"/>
    <m/>
    <x v="31"/>
    <m/>
    <s v="Devuelto"/>
    <m/>
    <m/>
    <x v="157"/>
    <x v="0"/>
    <d v="2026-02-26T00:00:00"/>
    <s v="On time"/>
    <s v="40 "/>
    <s v="Hola!%0AServicio del día 26-02%0A *Cliente:* INVERSIERRA S A */ Cont: * TLLU1206800*/ HR Entrega: *12:00* /Dirección: *QUILICURA"/>
    <s v="Enviar mensaje"/>
    <s v="714TLLU1206800"/>
    <s v="ENT-714"/>
    <s v="ENTREGA"/>
    <d v="2026-02-26T12:00:00"/>
    <s v="https://wa.me/56967396661?text=Hola!%0AServicio del día 26-02%0A *Cliente:* INVERSIERRA S A */ Cont: * TLLU1206800*/ HR Entrega: *12:00* /Dirección: *QUILICURA"/>
  </r>
  <r>
    <n v="715"/>
    <n v="19"/>
    <x v="24"/>
    <s v="IMPO"/>
    <x v="450"/>
    <x v="660"/>
    <x v="0"/>
    <n v="30000"/>
    <s v="25/02 - 17:30"/>
    <x v="21"/>
    <x v="3"/>
    <s v="CONTOPSA SAI"/>
    <x v="12"/>
    <n v="56967384794"/>
    <x v="12"/>
    <m/>
    <x v="10"/>
    <s v="DEV. MIGUEL CACERES"/>
    <s v="Devuelto"/>
    <m/>
    <m/>
    <x v="73"/>
    <x v="0"/>
    <d v="2026-02-26T00:00:00"/>
    <s v="On time"/>
    <s v="40 "/>
    <s v="Hola!%0AServicio del día 26-02%0A *Cliente:* COMERCIAL CANADA SPA */ Cont: * FBIU5671571*/ HR Entrega: *08:00* /Dirección: *BERNARDO O&quot;HIGGINS 158 COLINA"/>
    <s v="Enviar mensaje"/>
    <s v="715FBIU5671571"/>
    <s v="ENT-715"/>
    <s v="ENTREGA"/>
    <d v="2026-02-26T08:00:00"/>
    <s v="https://wa.me/56967384794?text=Hola!%0AServicio del día 26-02%0A *Cliente:* COMERCIAL CANADA SPA */ Cont: * FBIU5671571*/ HR Entrega: *08:00* /Dirección: *BERNARDO O&quot;HIGGINS 158 COLINA"/>
  </r>
  <r>
    <n v="716"/>
    <n v="20"/>
    <x v="24"/>
    <s v="IMPO"/>
    <x v="450"/>
    <x v="661"/>
    <x v="0"/>
    <n v="30000"/>
    <s v="25/02 - 17:38"/>
    <x v="21"/>
    <x v="6"/>
    <s v="CONTOPSA SAI"/>
    <x v="4"/>
    <n v="56984880436"/>
    <x v="4"/>
    <m/>
    <x v="10"/>
    <m/>
    <s v="Devuelto"/>
    <m/>
    <m/>
    <x v="250"/>
    <x v="0"/>
    <d v="2026-02-26T00:00:00"/>
    <s v="Off time"/>
    <s v="40 "/>
    <s v="Hola!%0AServicio del día 26-02%0A *Cliente:* COMERCIAL CANADA SPA */ Cont: * SEGU9483146*/ HR Entrega: *10:00* /Dirección: *BERNARDO O&quot;HIGGINS 158 COLINA"/>
    <s v="Enviar mensaje"/>
    <s v="716SEGU9483146"/>
    <s v="ENT-716"/>
    <s v="ENTREGA"/>
    <d v="2026-02-26T10:00:00"/>
    <s v="https://wa.me/56984880436?text=Hola!%0AServicio del día 26-02%0A *Cliente:* COMERCIAL CANADA SPA */ Cont: * SEGU9483146*/ HR Entrega: *10:00* /Dirección: *BERNARDO O&quot;HIGGINS 158 COLINA"/>
  </r>
  <r>
    <n v="717"/>
    <n v="21"/>
    <x v="24"/>
    <s v="IMPO"/>
    <x v="450"/>
    <x v="662"/>
    <x v="0"/>
    <n v="30000"/>
    <s v="25/02 - 17:40"/>
    <x v="21"/>
    <x v="5"/>
    <s v="CONTOPSA SAI"/>
    <x v="27"/>
    <n v="56985215946"/>
    <x v="28"/>
    <m/>
    <x v="10"/>
    <m/>
    <s v="Devuelto"/>
    <m/>
    <m/>
    <x v="134"/>
    <x v="0"/>
    <d v="2026-02-26T00:00:00"/>
    <s v="On time"/>
    <s v="40 "/>
    <s v="Hola!%0AServicio del día 26-02%0A *Cliente:* COMERCIAL CANADA SPA */ Cont: * OERU4164505*/ HR Entrega: *12:00* /Dirección: *BERNARDO O&quot;HIGGINS 158 COLINA"/>
    <s v="Enviar mensaje"/>
    <s v="717OERU4164505"/>
    <s v="ENT-717"/>
    <s v="ENTREGA"/>
    <d v="2026-02-26T12:00:00"/>
    <s v="https://wa.me/56985215946?text=Hola!%0AServicio del día 26-02%0A *Cliente:* COMERCIAL CANADA SPA */ Cont: * OERU4164505*/ HR Entrega: *12:00* /Dirección: *BERNARDO O&quot;HIGGINS 158 COLINA"/>
  </r>
  <r>
    <n v="718"/>
    <n v="22"/>
    <x v="37"/>
    <s v="IMPO"/>
    <x v="451"/>
    <x v="663"/>
    <x v="0"/>
    <n v="22000"/>
    <s v="FRAGUA"/>
    <x v="21"/>
    <x v="1"/>
    <s v="CONTOPSA SAI"/>
    <x v="42"/>
    <n v="56948501048"/>
    <x v="42"/>
    <m/>
    <x v="79"/>
    <m/>
    <s v="Devuelto"/>
    <m/>
    <m/>
    <x v="220"/>
    <x v="0"/>
    <d v="2026-02-26T00:00:00"/>
    <s v="Off time"/>
    <s v="40 "/>
    <s v="Hola!%0AServicio del día 26-02%0A *Cliente:* IDEAL S A */ Cont: * CSGU6493878*/ HR Entrega: *08:30* /Dirección: *Bodega Nutrabien, Av. Bernardo O´Higgins 3140 (entrada por calle Los Canelos) "/>
    <s v="Enviar mensaje"/>
    <s v="718CSGU6493878"/>
    <s v="ENT-718"/>
    <s v="ENTREGA"/>
    <d v="2026-02-26T08:30:00"/>
    <s v="https://wa.me/56948501048?text=Hola!%0AServicio del día 26-02%0A *Cliente:* IDEAL S A */ Cont: * CSGU6493878*/ HR Entrega: *08:30* /Dirección: *Bodega Nutrabien, Av. Bernardo O´Higgins 3140 (entrada por calle Los Canelos) "/>
  </r>
  <r>
    <n v="719"/>
    <n v="23"/>
    <x v="17"/>
    <s v="IMPO"/>
    <x v="452"/>
    <x v="664"/>
    <x v="0"/>
    <n v="26000"/>
    <s v="25/02 - 14:23"/>
    <x v="21"/>
    <x v="7"/>
    <s v="CIS"/>
    <x v="28"/>
    <n v="56968463649"/>
    <x v="29"/>
    <m/>
    <x v="21"/>
    <m/>
    <s v="Devuelto"/>
    <m/>
    <m/>
    <x v="26"/>
    <x v="0"/>
    <d v="2026-02-26T00:00:00"/>
    <s v="On time"/>
    <s v="40 "/>
    <s v="Hola!%0AServicio del día 26-02%0A *Cliente:* SISTEMAS HIDRAULICOS E INDUSTRIALES BALFLEX CHILE */ Cont: * TCNU2942698*/ HR Entrega: *09:00* /Dirección: *SANTA ADELA 10120 MAIPU"/>
    <s v="Enviar mensaje"/>
    <s v="719TCNU2942698"/>
    <s v="ENT-719"/>
    <s v="ENTREGA"/>
    <d v="2026-02-26T09:00:00"/>
    <s v="https://wa.me/56968463649?text=Hola!%0AServicio del día 26-02%0A *Cliente:* SISTEMAS HIDRAULICOS E INDUSTRIALES BALFLEX CHILE */ Cont: * TCNU2942698*/ HR Entrega: *09:00* /Dirección: *SANTA ADELA 10120 MAIPU"/>
  </r>
  <r>
    <n v="720"/>
    <n v="24"/>
    <x v="18"/>
    <s v="IMPO"/>
    <x v="453"/>
    <x v="665"/>
    <x v="1"/>
    <n v="30000"/>
    <s v="FRAGUA"/>
    <x v="21"/>
    <x v="7"/>
    <s v="CIS"/>
    <x v="17"/>
    <n v="56961282379"/>
    <x v="17"/>
    <m/>
    <x v="93"/>
    <s v="MAURO ALLENDE 977926162"/>
    <s v="Devuelto"/>
    <m/>
    <m/>
    <x v="218"/>
    <x v="0"/>
    <d v="2026-02-26T00:00:00"/>
    <s v="On time"/>
    <s v="20 "/>
    <s v="Hola!%0AServicio del día 26-02%0A *Cliente:* SOCIEDAD COMERCIAL MARBEN PETS LTDA */ Cont: * SGRU2129101*/ HR Entrega: *09:00* /Dirección: *AV LO ESPEJO 01565 BODEGA 0231 COMUNA LO ESPEJO"/>
    <s v="Enviar mensaje"/>
    <s v="720SGRU2129101"/>
    <s v="ENT-720"/>
    <s v="ENTREGA"/>
    <d v="2026-02-26T09:00:00"/>
    <s v="https://wa.me/56961282379?text=Hola!%0AServicio del día 26-02%0A *Cliente:* SOCIEDAD COMERCIAL MARBEN PETS LTDA */ Cont: * SGRU2129101*/ HR Entrega: *09:00* /Dirección: *AV LO ESPEJO 01565 BODEGA 0231 COMUNA LO ESPEJO"/>
  </r>
  <r>
    <n v="721"/>
    <n v="25"/>
    <x v="27"/>
    <s v="IMPO"/>
    <x v="454"/>
    <x v="666"/>
    <x v="0"/>
    <n v="19000"/>
    <s v="25/02 - 19:00"/>
    <x v="21"/>
    <x v="7"/>
    <s v="CONTOPSA SAI"/>
    <x v="52"/>
    <n v="56967386018"/>
    <x v="37"/>
    <m/>
    <x v="137"/>
    <m/>
    <s v="Devuelto"/>
    <m/>
    <m/>
    <x v="144"/>
    <x v="0"/>
    <d v="2026-02-26T00:00:00"/>
    <s v="On time"/>
    <s v="40 "/>
    <s v="Hola!%0AServicio del día 26-02%0A *Cliente:* GRAYSON GROUP  */ Cont: * FANU1246633*/ HR Entrega: *09:00* /Dirección: *AV. PRESIDENTE EDUARDO FREI MONTALVA 7050, QUILICURA"/>
    <s v="Enviar mensaje"/>
    <s v="721FANU1246633"/>
    <s v="ENT-721"/>
    <s v="ENTREGA"/>
    <d v="2026-02-26T09:00:00"/>
    <s v="https://wa.me/56967386018?text=Hola!%0AServicio del día 26-02%0A *Cliente:* GRAYSON GROUP  */ Cont: * FANU1246633*/ HR Entrega: *09:00* /Dirección: *AV. PRESIDENTE EDUARDO FREI MONTALVA 7050, QUILICURA"/>
  </r>
  <r>
    <n v="722"/>
    <n v="26"/>
    <x v="27"/>
    <s v="IMPO"/>
    <x v="454"/>
    <x v="667"/>
    <x v="0"/>
    <n v="17897"/>
    <s v="25/02 - 19:01"/>
    <x v="21"/>
    <x v="2"/>
    <s v="CONTOPSA SAI"/>
    <x v="51"/>
    <n v="56939438073"/>
    <x v="28"/>
    <m/>
    <x v="137"/>
    <m/>
    <s v="Devuelto"/>
    <m/>
    <m/>
    <x v="163"/>
    <x v="0"/>
    <d v="2026-02-26T00:00:00"/>
    <s v="On time"/>
    <s v="40 "/>
    <s v="Hola!%0AServicio del día 26-02%0A *Cliente:* GRAYSON GROUP  */ Cont: * HAMU3920579*/ HR Entrega: *11:00* /Dirección: *AV. PRESIDENTE EDUARDO FREI MONTALVA 7050, QUILICURA"/>
    <s v="Enviar mensaje"/>
    <s v="722HAMU3920579"/>
    <s v="ENT-722"/>
    <s v="ENTREGA"/>
    <d v="2026-02-26T11:00:00"/>
    <s v="https://wa.me/56939438073?text=Hola!%0AServicio del día 26-02%0A *Cliente:* GRAYSON GROUP  */ Cont: * HAMU3920579*/ HR Entrega: *11:00* /Dirección: *AV. PRESIDENTE EDUARDO FREI MONTALVA 7050, QUILICURA"/>
  </r>
  <r>
    <n v="723"/>
    <n v="27"/>
    <x v="27"/>
    <s v="IMPO"/>
    <x v="454"/>
    <x v="668"/>
    <x v="0"/>
    <n v="18358"/>
    <s v="25/02 - 19:02"/>
    <x v="21"/>
    <x v="4"/>
    <s v="CONTOPSA SAI"/>
    <x v="13"/>
    <n v="56944277110"/>
    <x v="13"/>
    <m/>
    <x v="137"/>
    <m/>
    <s v="Devuelto"/>
    <m/>
    <m/>
    <x v="182"/>
    <x v="0"/>
    <d v="2026-02-26T00:00:00"/>
    <s v="On time"/>
    <s v="40 "/>
    <s v="Hola!%0AServicio del día 26-02%0A *Cliente:* GRAYSON GROUP  */ Cont: * FANU1028890*/ HR Entrega: *14:00* /Dirección: *AV. PRESIDENTE EDUARDO FREI MONTALVA 7050, QUILICURA"/>
    <s v="Enviar mensaje"/>
    <s v="723FANU1028890"/>
    <s v="ENT-723"/>
    <s v="ENTREGA"/>
    <d v="2026-02-26T14:00:00"/>
    <s v="https://wa.me/56944277110?text=Hola!%0AServicio del día 26-02%0A *Cliente:* GRAYSON GROUP  */ Cont: * FANU1028890*/ HR Entrega: *14:00* /Dirección: *AV. PRESIDENTE EDUARDO FREI MONTALVA 7050, QUILICURA"/>
  </r>
  <r>
    <n v="724"/>
    <n v="28"/>
    <x v="15"/>
    <s v="IMPO"/>
    <x v="455"/>
    <x v="669"/>
    <x v="0"/>
    <n v="6000"/>
    <s v="FRAGUA"/>
    <x v="21"/>
    <x v="7"/>
    <s v="SITRANS SAI"/>
    <x v="8"/>
    <n v="56945105039"/>
    <x v="49"/>
    <m/>
    <x v="19"/>
    <s v="DEV. MARCELO FLORES M"/>
    <s v="Devuelto"/>
    <m/>
    <m/>
    <x v="47"/>
    <x v="0"/>
    <d v="2026-02-26T00:00:00"/>
    <s v="On time"/>
    <s v="40 "/>
    <s v="Hola!%0AServicio del día 26-02%0A *Cliente:* IMPORTADORA MIDEA CARRIER CHILE LTDA */ Cont: * ONEU6560478*/ HR Entrega: *09:00* /Dirección: *BOD. MIEA AGURTO - PUERTO MADERO 9710, BOD. E13; PUDAHUEL "/>
    <s v="Enviar mensaje"/>
    <s v="724ONEU6560478"/>
    <s v="ENT-724"/>
    <s v="ENTREGA"/>
    <d v="2026-02-26T09:00:00"/>
    <s v="https://wa.me/56945105039?text=Hola!%0AServicio del día 26-02%0A *Cliente:* IMPORTADORA MIDEA CARRIER CHILE LTDA */ Cont: * ONEU6560478*/ HR Entrega: *09:00* /Dirección: *BOD. MIEA AGURTO - PUERTO MADERO 9710, BOD. E13; PUDAHUEL "/>
  </r>
  <r>
    <n v="725"/>
    <n v="29"/>
    <x v="15"/>
    <s v="IMPO"/>
    <x v="455"/>
    <x v="670"/>
    <x v="0"/>
    <n v="6000"/>
    <s v="FRAGUA"/>
    <x v="21"/>
    <x v="7"/>
    <s v="SITRANS SAI"/>
    <x v="3"/>
    <n v="56944540732"/>
    <x v="3"/>
    <m/>
    <x v="19"/>
    <s v="cndk83837ca"/>
    <s v="Devuelto"/>
    <m/>
    <m/>
    <x v="61"/>
    <x v="0"/>
    <d v="2026-02-26T00:00:00"/>
    <s v="On time"/>
    <s v="40 "/>
    <s v="Hola!%0AServicio del día 26-02%0A *Cliente:* IMPORTADORA MIDEA CARRIER CHILE LTDA */ Cont: * TCLU9469764*/ HR Entrega: *09:00* /Dirección: *BOD. MIEA AGURTO - PUERTO MADERO 9710, BOD. E13; PUDAHUEL "/>
    <s v="Enviar mensaje"/>
    <s v="725TCLU9469764"/>
    <s v="ENT-725"/>
    <s v="ENTREGA"/>
    <d v="2026-02-26T09:00:00"/>
    <s v="https://wa.me/56944540732?text=Hola!%0AServicio del día 26-02%0A *Cliente:* IMPORTADORA MIDEA CARRIER CHILE LTDA */ Cont: * TCLU9469764*/ HR Entrega: *09:00* /Dirección: *BOD. MIEA AGURTO - PUERTO MADERO 9710, BOD. E13; PUDAHUEL "/>
  </r>
  <r>
    <n v="726"/>
    <n v="30"/>
    <x v="15"/>
    <s v="IMPO"/>
    <x v="456"/>
    <x v="671"/>
    <x v="0"/>
    <n v="6000"/>
    <s v="MAIPU"/>
    <x v="21"/>
    <x v="7"/>
    <s v="SITRANS SAI"/>
    <x v="0"/>
    <n v="56965378427"/>
    <x v="22"/>
    <m/>
    <x v="19"/>
    <s v="cndk87663"/>
    <s v="Devuelto"/>
    <m/>
    <m/>
    <x v="108"/>
    <x v="0"/>
    <d v="2026-02-26T00:00:00"/>
    <s v="On time"/>
    <s v="40 "/>
    <s v="Hola!%0AServicio del día 26-02%0A *Cliente:* IMPORTADORA MIDEA CARRIER CHILE LTDA */ Cont: * KKFU7829178*/ HR Entrega: *09:00* /Dirección: *BOD. MIEA AGURTO - PUERTO MADERO 9710, BOD. E13; PUDAHUEL "/>
    <s v="Enviar mensaje"/>
    <s v="726KKFU7829178"/>
    <s v="ENT-726"/>
    <s v="ENTREGA"/>
    <d v="2026-02-26T09:00:00"/>
    <s v="https://wa.me/56965378427?text=Hola!%0AServicio del día 26-02%0A *Cliente:* IMPORTADORA MIDEA CARRIER CHILE LTDA */ Cont: * KKFU7829178*/ HR Entrega: *09:00* /Dirección: *BOD. MIEA AGURTO - PUERTO MADERO 9710, BOD. E13; PUDAHUEL "/>
  </r>
  <r>
    <n v="727"/>
    <n v="31"/>
    <x v="15"/>
    <s v="IMPO"/>
    <x v="340"/>
    <x v="672"/>
    <x v="0"/>
    <n v="6000"/>
    <s v="FRAGUA"/>
    <x v="21"/>
    <x v="6"/>
    <s v="SITRANS SAI"/>
    <x v="40"/>
    <n v="56967386251"/>
    <x v="40"/>
    <m/>
    <x v="19"/>
    <s v="cndl35985ca"/>
    <s v="Devuelto"/>
    <m/>
    <m/>
    <x v="12"/>
    <x v="0"/>
    <d v="2026-02-26T00:00:00"/>
    <s v="On time"/>
    <s v="40 "/>
    <s v="Hola!%0AServicio del día 26-02%0A *Cliente:* IMPORTADORA MIDEA CARRIER CHILE LTDA */ Cont: * TRHU4604203*/ HR Entrega: *10:00* /Dirección: *BOD. MIEA AGURTO - PUERTO MADERO 9710, BOD. E13; PUDAHUEL "/>
    <s v="Enviar mensaje"/>
    <s v="727TRHU4604203"/>
    <s v="ENT-727"/>
    <s v="ENTREGA"/>
    <d v="2026-02-26T10:00:00"/>
    <s v="https://wa.me/56967386251?text=Hola!%0AServicio del día 26-02%0A *Cliente:* IMPORTADORA MIDEA CARRIER CHILE LTDA */ Cont: * TRHU4604203*/ HR Entrega: *10:00* /Dirección: *BOD. MIEA AGURTO - PUERTO MADERO 9710, BOD. E13; PUDAHUEL "/>
  </r>
  <r>
    <n v="728"/>
    <n v="32"/>
    <x v="15"/>
    <s v="IMPO"/>
    <x v="457"/>
    <x v="673"/>
    <x v="0"/>
    <n v="6000"/>
    <s v="FRAGUA"/>
    <x v="21"/>
    <x v="6"/>
    <s v="SITRANS SAI"/>
    <x v="37"/>
    <n v="56950923536"/>
    <x v="44"/>
    <m/>
    <x v="19"/>
    <s v="cndk87665ca"/>
    <s v="Devuelto"/>
    <m/>
    <m/>
    <x v="247"/>
    <x v="0"/>
    <d v="2026-02-26T00:00:00"/>
    <s v="Off time"/>
    <s v="40 "/>
    <s v="Hola!%0AServicio del día 26-02%0A *Cliente:* IMPORTADORA MIDEA CARRIER CHILE LTDA */ Cont: * BSIU9702216*/ HR Entrega: *10:00* /Dirección: *BOD. MIEA AGURTO - PUERTO MADERO 9710, BOD. E13; PUDAHUEL "/>
    <s v="Enviar mensaje"/>
    <s v="728BSIU9702216"/>
    <s v="ENT-728"/>
    <s v="ENTREGA"/>
    <d v="2026-02-26T10:00:00"/>
    <s v="https://wa.me/56950923536?text=Hola!%0AServicio del día 26-02%0A *Cliente:* IMPORTADORA MIDEA CARRIER CHILE LTDA */ Cont: * BSIU9702216*/ HR Entrega: *10:00* /Dirección: *BOD. MIEA AGURTO - PUERTO MADERO 9710, BOD. E13; PUDAHUEL "/>
  </r>
  <r>
    <n v="729"/>
    <n v="33"/>
    <x v="8"/>
    <s v="IMPO"/>
    <x v="458"/>
    <x v="674"/>
    <x v="3"/>
    <n v="26000"/>
    <s v="25/02 - 13:25"/>
    <x v="21"/>
    <x v="11"/>
    <s v="CIS"/>
    <x v="34"/>
    <n v="56940144795"/>
    <x v="34"/>
    <m/>
    <x v="23"/>
    <m/>
    <s v="Devuelto"/>
    <m/>
    <m/>
    <x v="197"/>
    <x v="0"/>
    <d v="2026-02-26T00:00:00"/>
    <s v="On time"/>
    <s v="40 "/>
    <s v="Hola!%0AServicio del día 26-02%0A *Cliente:* ALCA SPA */ Cont: * FBIU5762917*/ HR Entrega: *11:30* /Dirección: *Camino del Cerro 4868 Huechuraba"/>
    <s v="Enviar mensaje"/>
    <s v="729FBIU5762917"/>
    <s v="ENT-729"/>
    <s v="ENTREGA"/>
    <d v="2026-02-26T11:30:00"/>
    <s v="https://wa.me/56940144795?text=Hola!%0AServicio del día 26-02%0A *Cliente:* ALCA SPA */ Cont: * FBIU5762917*/ HR Entrega: *11:30* /Dirección: *Camino del Cerro 4868 Huechuraba"/>
  </r>
  <r>
    <n v="730"/>
    <n v="34"/>
    <x v="8"/>
    <s v="IMPO"/>
    <x v="459"/>
    <x v="675"/>
    <x v="0"/>
    <n v="23000"/>
    <s v="25/02 - 21:42"/>
    <x v="21"/>
    <x v="11"/>
    <s v="MEDLOG SAI"/>
    <x v="29"/>
    <n v="56998494086"/>
    <x v="30"/>
    <m/>
    <x v="138"/>
    <m/>
    <s v="Sin devolución"/>
    <m/>
    <m/>
    <x v="109"/>
    <x v="0"/>
    <d v="2026-02-26T00:00:00"/>
    <s v="On time"/>
    <s v="40 "/>
    <s v="Hola!%0AServicio del día 26-02%0A *Cliente:* ALCA SPA */ Cont: * WHLU5804255*/ HR Entrega: *11:30* /Dirección: *Camino Punta Mocha 4899-A Huechuraba"/>
    <s v="Enviar mensaje"/>
    <s v="730WHLU5804255"/>
    <s v="ENT-730"/>
    <s v="ENTREGA"/>
    <d v="2026-02-26T11:30:00"/>
    <s v="https://wa.me/56998494086?text=Hola!%0AServicio del día 26-02%0A *Cliente:* ALCA SPA */ Cont: * WHLU5804255*/ HR Entrega: *11:30* /Dirección: *Camino Punta Mocha 4899-A Huechuraba"/>
  </r>
  <r>
    <n v="731"/>
    <n v="35"/>
    <x v="8"/>
    <s v="IMPO"/>
    <x v="460"/>
    <x v="676"/>
    <x v="3"/>
    <n v="28000"/>
    <d v="1899-12-30T09:00:00"/>
    <x v="21"/>
    <x v="14"/>
    <s v="CIS"/>
    <x v="23"/>
    <n v="56931745801"/>
    <x v="24"/>
    <m/>
    <x v="86"/>
    <m/>
    <s v="Devuelto"/>
    <m/>
    <m/>
    <x v="207"/>
    <x v="0"/>
    <d v="2026-02-26T00:00:00"/>
    <s v="On time"/>
    <s v="40 "/>
    <s v="Hola!%0AServicio del día 26-02%0A *Cliente:* ALCA SPA */ Cont: * CGMU5140610*/ HR Entrega: *DIRECTO* /Dirección: *BOD. GOLDENFROST - AV. AMERICO VESPUCIO 1955; RENCA"/>
    <s v="Enviar mensaje"/>
    <s v="731CGMU5140610"/>
    <s v="ENT-731"/>
    <s v="ENTREGA"/>
    <e v="#VALUE!"/>
    <s v="https://wa.me/56931745801?text=Hola!%0AServicio del día 26-02%0A *Cliente:* ALCA SPA */ Cont: * CGMU5140610*/ HR Entrega: *DIRECTO* /Dirección: *BOD. GOLDENFROST - AV. AMERICO VESPUCIO 1955; RENCA"/>
  </r>
  <r>
    <n v="732"/>
    <n v="36"/>
    <x v="13"/>
    <s v="IMPO"/>
    <x v="461"/>
    <x v="677"/>
    <x v="1"/>
    <n v="6000"/>
    <s v="FRAGUA"/>
    <x v="21"/>
    <x v="5"/>
    <s v="CONTOPSA SAI"/>
    <x v="38"/>
    <n v="56984994337"/>
    <x v="38"/>
    <m/>
    <x v="139"/>
    <m/>
    <s v="Devuelto"/>
    <m/>
    <m/>
    <x v="75"/>
    <x v="0"/>
    <d v="2026-02-26T00:00:00"/>
    <s v="Off time"/>
    <s v="20 "/>
    <s v="Hola!%0AServicio del día 26-02%0A *Cliente:* CANONTEX */ Cont: * HASU1193045*/ HR Entrega: *12:00* /Dirección: *Patricia Viñuela N°185, Lampa (BODEGA CDC)"/>
    <s v="Enviar mensaje"/>
    <s v="732HASU1193045"/>
    <s v="ENT-732"/>
    <s v="ENTREGA"/>
    <d v="2026-02-26T12:00:00"/>
    <s v="https://wa.me/56984994337?text=Hola!%0AServicio del día 26-02%0A *Cliente:* CANONTEX */ Cont: * HASU1193045*/ HR Entrega: *12:00* /Dirección: *Patricia Viñuela N°185, Lampa (BODEGA CDC)"/>
  </r>
  <r>
    <n v="733"/>
    <n v="37"/>
    <x v="22"/>
    <s v="IMPO"/>
    <x v="462"/>
    <x v="678"/>
    <x v="1"/>
    <n v="13000"/>
    <s v="FRAGUA"/>
    <x v="21"/>
    <x v="4"/>
    <s v="MEDLOG SAI"/>
    <x v="7"/>
    <n v="56950981572"/>
    <x v="14"/>
    <m/>
    <x v="28"/>
    <m/>
    <s v="Devuelto"/>
    <m/>
    <m/>
    <x v="69"/>
    <x v="0"/>
    <d v="2026-02-26T00:00:00"/>
    <s v="On time"/>
    <s v="20 "/>
    <s v="Hola!%0AServicio del día 26-02%0A *Cliente:* SUMINISTROS TELEFONICOS Y COMPUTACIONALES ESTEC LT */ Cont: * tgbu1004069*/ HR Entrega: *14:00* /Dirección: *AVENIDA PEDRO DE VALDIVIA 5964, MACUL"/>
    <s v="Enviar mensaje"/>
    <s v="733tgbu1004069"/>
    <s v="ENT-733"/>
    <s v="ENTREGA"/>
    <d v="2026-02-26T14:00:00"/>
    <s v="https://wa.me/56950981572?text=Hola!%0AServicio del día 26-02%0A *Cliente:* SUMINISTROS TELEFONICOS Y COMPUTACIONALES ESTEC LT */ Cont: * tgbu1004069*/ HR Entrega: *14:00* /Dirección: *AVENIDA PEDRO DE VALDIVIA 5964, MACUL"/>
  </r>
  <r>
    <n v="734"/>
    <n v="38"/>
    <x v="10"/>
    <s v="IMPO"/>
    <x v="463"/>
    <x v="679"/>
    <x v="8"/>
    <s v="-"/>
    <d v="1899-12-30T08:56:00"/>
    <x v="21"/>
    <x v="14"/>
    <s v="TEPORVAL"/>
    <x v="46"/>
    <n v="56966631737"/>
    <x v="27"/>
    <m/>
    <x v="12"/>
    <m/>
    <s v="Devuelto"/>
    <m/>
    <m/>
    <x v="221"/>
    <x v="0"/>
    <d v="2026-02-26T00:00:00"/>
    <s v="On time"/>
    <s v="ISO"/>
    <s v="Hola!%0AServicio del día 26-02%0A *Cliente:* OXIQUIM S A */ Cont: * RLTU2627307*/ HR Entrega: *DIRECTO* /Dirección: *CAÑAVERAL 901; QUILICURA "/>
    <s v="Enviar mensaje"/>
    <s v="734RLTU2627307"/>
    <s v="ENT-734"/>
    <s v="ENTREGA"/>
    <e v="#VALUE!"/>
    <s v="https://wa.me/56966631737?text=Hola!%0AServicio del día 26-02%0A *Cliente:* OXIQUIM S A */ Cont: * RLTU2627307*/ HR Entrega: *DIRECTO* /Dirección: *CAÑAVERAL 901; QUILICURA "/>
  </r>
  <r>
    <n v="735"/>
    <n v="39"/>
    <x v="29"/>
    <s v="IMPO"/>
    <x v="464"/>
    <x v="680"/>
    <x v="3"/>
    <n v="27000"/>
    <d v="1899-12-30T09:00:00"/>
    <x v="21"/>
    <x v="14"/>
    <s v="CONTOPSA SAI"/>
    <x v="35"/>
    <n v="56935532735"/>
    <x v="35"/>
    <m/>
    <x v="49"/>
    <m/>
    <s v="Devuelto"/>
    <m/>
    <m/>
    <x v="227"/>
    <x v="0"/>
    <d v="2026-02-26T00:00:00"/>
    <s v="On time"/>
    <s v="40 "/>
    <s v="Hola!%0AServicio del día 26-02%0A *Cliente:* COMERCIAL SEA GARDEN SPA */ Cont: * OERU4017783*/ HR Entrega: *DIRECTO* /Dirección: *Pedro Jorquera 575, Pudahuel"/>
    <s v="Enviar mensaje"/>
    <s v="735OERU4017783"/>
    <s v="ENT-735"/>
    <s v="ENTREGA"/>
    <e v="#VALUE!"/>
    <s v="https://wa.me/56935532735?text=Hola!%0AServicio del día 26-02%0A *Cliente:* COMERCIAL SEA GARDEN SPA */ Cont: * OERU4017783*/ HR Entrega: *DIRECTO* /Dirección: *Pedro Jorquera 575, Pudahuel"/>
  </r>
  <r>
    <n v="736"/>
    <n v="40"/>
    <x v="74"/>
    <s v="IMPO"/>
    <x v="465"/>
    <x v="681"/>
    <x v="0"/>
    <n v="13000"/>
    <d v="1899-12-30T10:21:00"/>
    <x v="21"/>
    <x v="14"/>
    <s v="-"/>
    <x v="20"/>
    <n v="56987557136"/>
    <x v="20"/>
    <m/>
    <x v="140"/>
    <m/>
    <s v="Sin devolución"/>
    <m/>
    <m/>
    <x v="267"/>
    <x v="0"/>
    <d v="2026-02-26T00:00:00"/>
    <s v="On time"/>
    <s v="40 "/>
    <s v="Hola!%0AServicio del día 26-02%0A *Cliente:* MAYEKAWA CHILE */ Cont: * CPLU4984821*/ HR Entrega: *DIRECTO* /Dirección: *Av. Cordillera 331, módulo C2 y C3, Quilicura / Camino a Caicaen S/N, comuna de Calbuco, Región de Los Lagos"/>
    <s v=""/>
    <s v="736CPLU4984821"/>
    <s v="ENT-736"/>
    <s v="ENTREGA"/>
    <e v="#VALUE!"/>
    <s v=""/>
  </r>
  <r>
    <n v="737"/>
    <n v="41"/>
    <x v="45"/>
    <m/>
    <x v="144"/>
    <x v="139"/>
    <x v="0"/>
    <s v="-"/>
    <s v="-"/>
    <x v="21"/>
    <x v="0"/>
    <s v="-"/>
    <x v="49"/>
    <n v="56973887322"/>
    <x v="9"/>
    <m/>
    <x v="68"/>
    <m/>
    <m/>
    <m/>
    <m/>
    <x v="9"/>
    <x v="0"/>
    <d v="2026-02-26T00:00:00"/>
    <s v="Sin llegada"/>
    <s v="40 "/>
    <s v="Hola!%0AServicio del día 26-02%0A *Cliente:* RITRAMA S.A. */ Cont: * RAMPLA*/ HR Entrega: *07:00* /Dirección: *AV. TUPUNGATO 3420, PLACILLA"/>
    <s v="Enviar mensaje"/>
    <s v="737RAMPLA"/>
    <s v="ENT-737"/>
    <s v="ENTREGA"/>
    <d v="2026-02-26T07:00:00"/>
    <s v="https://wa.me/56973887322?text=Hola!%0AServicio del día 26-02%0A *Cliente:* RITRAMA S.A. */ Cont: * RAMPLA*/ HR Entrega: *07:00* /Dirección: *AV. TUPUNGATO 3420, PLACILLA"/>
  </r>
  <r>
    <n v="738"/>
    <n v="42"/>
    <x v="45"/>
    <m/>
    <x v="144"/>
    <x v="139"/>
    <x v="0"/>
    <s v="-"/>
    <s v="-"/>
    <x v="21"/>
    <x v="0"/>
    <s v="-"/>
    <x v="50"/>
    <n v="56964069749"/>
    <x v="9"/>
    <m/>
    <x v="68"/>
    <m/>
    <m/>
    <m/>
    <m/>
    <x v="9"/>
    <x v="0"/>
    <d v="2026-02-26T00:00:00"/>
    <s v="Sin llegada"/>
    <s v="40 "/>
    <s v="Hola!%0AServicio del día 26-02%0A *Cliente:* RITRAMA S.A. */ Cont: * RAMPLA*/ HR Entrega: *07:00* /Dirección: *AV. TUPUNGATO 3420, PLACILLA"/>
    <s v="Enviar mensaje"/>
    <s v="738RAMPLA"/>
    <s v="ENT-738"/>
    <s v="ENTREGA"/>
    <d v="2026-02-26T07:00:00"/>
    <s v="https://wa.me/56964069749?text=Hola!%0AServicio del día 26-02%0A *Cliente:* RITRAMA S.A. */ Cont: * RAMPLA*/ HR Entrega: *07:00* /Dirección: *AV. TUPUNGATO 3420, PLACILLA"/>
  </r>
  <r>
    <n v="739"/>
    <n v="43"/>
    <x v="46"/>
    <s v="EXPO"/>
    <x v="466"/>
    <x v="682"/>
    <x v="0"/>
    <s v="-"/>
    <s v="-"/>
    <x v="21"/>
    <x v="5"/>
    <s v="RETIRO VACIO:    DYC SAI"/>
    <x v="16"/>
    <n v="56973887539"/>
    <x v="16"/>
    <m/>
    <x v="69"/>
    <s v="STACKING: del 27/02 al  02/03 a las 15:00hrs."/>
    <m/>
    <m/>
    <m/>
    <x v="268"/>
    <x v="0"/>
    <d v="2026-02-26T00:00:00"/>
    <s v="On time"/>
    <s v="40 "/>
    <s v="Hola!%0AServicio del día 26-02%0A *Cliente:* ARESTI CHILE WINE S.A. */ Cont: * FFAU7123885*/ HR Entrega: *12:00* /Dirección: *CONSOLIDADO: BELLAVISTA S/N, RIO CLARO; BOD. HACIENDA ARESTI / EMBARQUE: SAI"/>
    <s v="Enviar mensaje"/>
    <s v="739FFAU7123885"/>
    <s v="ENT-739"/>
    <s v="ENTREGA"/>
    <d v="2026-02-26T12:00:00"/>
    <s v="https://wa.me/56973887539?text=Hola!%0AServicio del día 26-02%0A *Cliente:* ARESTI CHILE WINE S.A. */ Cont: * FFAU7123885*/ HR Entrega: *12:00* /Dirección: *CONSOLIDADO: BELLAVISTA S/N, RIO CLARO; BOD. HACIENDA ARESTI / EMBARQUE: SAI"/>
  </r>
  <r>
    <n v="740"/>
    <n v="44"/>
    <x v="46"/>
    <s v="EXPO"/>
    <x v="467"/>
    <x v="683"/>
    <x v="0"/>
    <s v="-"/>
    <s v="-"/>
    <x v="21"/>
    <x v="4"/>
    <s v="RETIRO VACIO:    DYC SAI"/>
    <x v="14"/>
    <n v="56967256951"/>
    <x v="15"/>
    <m/>
    <x v="69"/>
    <s v="STACKING: del 27/02 al  02/03 a las 15:00hrs."/>
    <m/>
    <m/>
    <m/>
    <x v="57"/>
    <x v="0"/>
    <d v="2026-02-26T00:00:00"/>
    <s v="On time"/>
    <s v="40 "/>
    <s v="Hola!%0AServicio del día 26-02%0A *Cliente:* ARESTI CHILE WINE S.A. */ Cont: * CBHU7011035*/ HR Entrega: *14:00* /Dirección: *CONSOLIDADO: BELLAVISTA S/N, RIO CLARO; BOD. HACIENDA ARESTI / EMBARQUE: SAI"/>
    <s v="Enviar mensaje"/>
    <s v="740CBHU7011035"/>
    <s v="ENT-740"/>
    <s v="ENTREGA"/>
    <d v="2026-02-26T14:00:00"/>
    <s v="https://wa.me/56967256951?text=Hola!%0AServicio del día 26-02%0A *Cliente:* ARESTI CHILE WINE S.A. */ Cont: * CBHU7011035*/ HR Entrega: *14:00* /Dirección: *CONSOLIDADO: BELLAVISTA S/N, RIO CLARO; BOD. HACIENDA ARESTI / EMBARQUE: SAI"/>
  </r>
  <r>
    <n v="741"/>
    <n v="45"/>
    <x v="46"/>
    <s v="EXPO"/>
    <x v="468"/>
    <x v="684"/>
    <x v="0"/>
    <s v="-"/>
    <s v="-"/>
    <x v="21"/>
    <x v="22"/>
    <s v="RETIRO VACIO:    DYC SAI"/>
    <x v="44"/>
    <n v="56976511010"/>
    <x v="1"/>
    <m/>
    <x v="69"/>
    <s v="STACKING: del 27/02 al  02/03 a las 15:00hrs."/>
    <m/>
    <m/>
    <m/>
    <x v="269"/>
    <x v="0"/>
    <d v="2026-02-26T00:00:00"/>
    <s v="Off time"/>
    <s v="40 "/>
    <s v="Hola!%0AServicio del día 26-02%0A *Cliente:* ARESTI CHILE WINE S.A. */ Cont: * OOCU8952976*/ HR Entrega: *15:30* /Dirección: *CONSOLIDADO: BELLAVISTA S/N, RIO CLARO; BOD. HACIENDA ARESTI / EMBARQUE: SAI"/>
    <s v="Enviar mensaje"/>
    <s v="741OOCU8952976"/>
    <s v="ENT-741"/>
    <s v="ENTREGA"/>
    <d v="2026-02-26T15:30:00"/>
    <s v="https://wa.me/56976511010?text=Hola!%0AServicio del día 26-02%0A *Cliente:* ARESTI CHILE WINE S.A. */ Cont: * OOCU8952976*/ HR Entrega: *15:30* /Dirección: *CONSOLIDADO: BELLAVISTA S/N, RIO CLARO; BOD. HACIENDA ARESTI / EMBARQUE: SAI"/>
  </r>
  <r>
    <n v="742"/>
    <n v="1"/>
    <x v="0"/>
    <s v="IMPO"/>
    <x v="441"/>
    <x v="685"/>
    <x v="0"/>
    <n v="28000"/>
    <s v="FRAGUA"/>
    <x v="22"/>
    <x v="0"/>
    <s v="CIS"/>
    <x v="3"/>
    <n v="56944540732"/>
    <x v="3"/>
    <m/>
    <x v="2"/>
    <m/>
    <s v="Devuelto"/>
    <m/>
    <m/>
    <x v="209"/>
    <x v="0"/>
    <d v="2026-02-27T00:00:00"/>
    <s v="On time"/>
    <s v="40 "/>
    <s v="Hola!%0AServicio del día 27-02%0A *Cliente:* RENDIC S.A. */ Cont: * TCNU2242781*/ HR Entrega: *07:00* /Dirección: *Avenida Miraflores 9700-Bodega 4C, PUDAHUEL"/>
    <s v="Enviar mensaje"/>
    <s v="742TCNU2242781"/>
    <s v="ENT-742"/>
    <s v="ENTREGA"/>
    <d v="2026-02-27T07:00:00"/>
    <s v="https://wa.me/56944540732?text=Hola!%0AServicio del día 27-02%0A *Cliente:* RENDIC S.A. */ Cont: * TCNU2242781*/ HR Entrega: *07:00* /Dirección: *Avenida Miraflores 9700-Bodega 4C, PUDAHUEL"/>
  </r>
  <r>
    <n v="743"/>
    <n v="2"/>
    <x v="0"/>
    <s v="IMPO"/>
    <x v="422"/>
    <x v="686"/>
    <x v="0"/>
    <n v="30000"/>
    <s v="FRAGUA"/>
    <x v="22"/>
    <x v="3"/>
    <s v="DYC SAI"/>
    <x v="27"/>
    <n v="56985215946"/>
    <x v="28"/>
    <m/>
    <x v="129"/>
    <m/>
    <m/>
    <m/>
    <m/>
    <x v="47"/>
    <x v="0"/>
    <d v="2026-02-27T00:00:00"/>
    <s v="On time"/>
    <s v="40 "/>
    <s v="Hola!%0AServicio del día 27-02%0A *Cliente:* RENDIC S.A. */ Cont: * HAMU4401691*/ HR Entrega: *08:00* /Dirección: *CAMINO LO AGUIRRE SUR 537, PUDAHUEL"/>
    <s v="Enviar mensaje"/>
    <s v="743HAMU4401691"/>
    <s v="ENT-743"/>
    <s v="ENTREGA"/>
    <d v="2026-02-27T08:00:00"/>
    <s v="https://wa.me/56985215946?text=Hola!%0AServicio del día 27-02%0A *Cliente:* RENDIC S.A. */ Cont: * HAMU4401691*/ HR Entrega: *08:00* /Dirección: *CAMINO LO AGUIRRE SUR 537, PUDAHUEL"/>
  </r>
  <r>
    <n v="744"/>
    <n v="3"/>
    <x v="0"/>
    <s v="IMPO"/>
    <x v="469"/>
    <x v="687"/>
    <x v="3"/>
    <n v="30000"/>
    <s v="FRAGUA"/>
    <x v="22"/>
    <x v="1"/>
    <s v="AGUNSA SAI"/>
    <x v="32"/>
    <n v="56941491322"/>
    <x v="32"/>
    <m/>
    <x v="29"/>
    <m/>
    <s v="Devuelto"/>
    <m/>
    <m/>
    <x v="270"/>
    <x v="0"/>
    <d v="2026-02-27T00:00:00"/>
    <s v="Off time"/>
    <s v="40 "/>
    <s v="Hola!%0AServicio del día 27-02%0A *Cliente:* RENDIC S.A. */ Cont: * TTNU8639573*/ HR Entrega: *08:30* /Dirección: *AVDA EL VENSTIQUERO 1260,RENCA"/>
    <s v="Enviar mensaje"/>
    <s v="744TTNU8639573"/>
    <s v="ENT-744"/>
    <s v="ENTREGA"/>
    <d v="2026-02-27T08:30:00"/>
    <s v="https://wa.me/56941491322?text=Hola!%0AServicio del día 27-02%0A *Cliente:* RENDIC S.A. */ Cont: * TTNU8639573*/ HR Entrega: *08:30* /Dirección: *AVDA EL VENSTIQUERO 1260,RENCA"/>
  </r>
  <r>
    <n v="745"/>
    <n v="4"/>
    <x v="0"/>
    <s v="IMPO"/>
    <x v="470"/>
    <x v="688"/>
    <x v="0"/>
    <n v="28000"/>
    <s v="FRAGUA"/>
    <x v="22"/>
    <x v="7"/>
    <s v="MEDLOG STGO"/>
    <x v="46"/>
    <n v="56966631737"/>
    <x v="47"/>
    <m/>
    <x v="2"/>
    <m/>
    <s v="Devuelto"/>
    <m/>
    <m/>
    <x v="34"/>
    <x v="0"/>
    <d v="2026-02-27T00:00:00"/>
    <s v="On time"/>
    <s v="40 "/>
    <s v="Hola!%0AServicio del día 27-02%0A *Cliente:* RENDIC S.A. */ Cont: * FFAU1726840*/ HR Entrega: *09:00* /Dirección: *Avenida Miraflores 9700-Bodega 4C, PUDAHUEL"/>
    <s v="Enviar mensaje"/>
    <s v="745FFAU1726840"/>
    <s v="ENT-745"/>
    <s v="ENTREGA"/>
    <d v="2026-02-27T09:00:00"/>
    <s v="https://wa.me/56966631737?text=Hola!%0AServicio del día 27-02%0A *Cliente:* RENDIC S.A. */ Cont: * FFAU1726840*/ HR Entrega: *09:00* /Dirección: *Avenida Miraflores 9700-Bodega 4C, PUDAHUEL"/>
  </r>
  <r>
    <n v="746"/>
    <n v="5"/>
    <x v="0"/>
    <s v="IMPO"/>
    <x v="440"/>
    <x v="689"/>
    <x v="0"/>
    <n v="8000"/>
    <s v="FRAGUA"/>
    <x v="22"/>
    <x v="9"/>
    <s v="CIS"/>
    <x v="33"/>
    <n v="56953801607"/>
    <x v="33"/>
    <m/>
    <x v="2"/>
    <m/>
    <s v="Devuelto"/>
    <m/>
    <m/>
    <x v="67"/>
    <x v="0"/>
    <d v="2026-02-27T00:00:00"/>
    <s v="On time"/>
    <s v="40 "/>
    <s v="Hola!%0AServicio del día 27-02%0A *Cliente:* RENDIC S.A. */ Cont: * ECMU4964553*/ HR Entrega: *13:00* /Dirección: *Avenida Miraflores 9700-Bodega 4C, PUDAHUEL"/>
    <s v="Enviar mensaje"/>
    <s v="746ECMU4964553"/>
    <s v="ENT-746"/>
    <s v="ENTREGA"/>
    <d v="2026-02-27T13:00:00"/>
    <s v="https://wa.me/56953801607?text=Hola!%0AServicio del día 27-02%0A *Cliente:* RENDIC S.A. */ Cont: * ECMU4964553*/ HR Entrega: *13:00* /Dirección: *Avenida Miraflores 9700-Bodega 4C, PUDAHUEL"/>
  </r>
  <r>
    <n v="747"/>
    <n v="6"/>
    <x v="12"/>
    <s v="IMPO"/>
    <x v="471"/>
    <x v="690"/>
    <x v="1"/>
    <n v="5000"/>
    <s v="26/02 - 16:30"/>
    <x v="22"/>
    <x v="3"/>
    <s v="SITRANS SAI"/>
    <x v="15"/>
    <n v="56957438415"/>
    <x v="46"/>
    <m/>
    <x v="141"/>
    <s v="RAMPLA CORTA"/>
    <s v="Devuelto"/>
    <m/>
    <m/>
    <x v="11"/>
    <x v="0"/>
    <d v="2026-02-27T00:00:00"/>
    <s v="On time"/>
    <s v="20 "/>
    <s v="Hola!%0AServicio del día 27-02%0A *Cliente:* PTM CHILE LTDA */ Cont: * PCIU0153479*/ HR Entrega: *08:00* /Dirección: *Issa Pichara 830, bodega 2B, Renca"/>
    <s v="Enviar mensaje"/>
    <s v="747PCIU0153479"/>
    <s v="ENT-747"/>
    <s v="ENTREGA"/>
    <d v="2026-02-27T08:00:00"/>
    <s v="https://wa.me/56957438415?text=Hola!%0AServicio del día 27-02%0A *Cliente:* PTM CHILE LTDA */ Cont: * PCIU0153479*/ HR Entrega: *08:00* /Dirección: *Issa Pichara 830, bodega 2B, Renca"/>
  </r>
  <r>
    <n v="748"/>
    <n v="7"/>
    <x v="22"/>
    <s v="IMPO"/>
    <x v="472"/>
    <x v="691"/>
    <x v="0"/>
    <n v="11000"/>
    <s v="FRAGUA"/>
    <x v="22"/>
    <x v="3"/>
    <s v="MEDLOG STGO"/>
    <x v="41"/>
    <n v="56967387744"/>
    <x v="41"/>
    <m/>
    <x v="28"/>
    <s v="CHASIS"/>
    <s v="Devuelto"/>
    <m/>
    <m/>
    <x v="88"/>
    <x v="0"/>
    <d v="2026-02-27T00:00:00"/>
    <s v="On time"/>
    <s v="40 "/>
    <s v="Hola!%0AServicio del día 27-02%0A *Cliente:* SUMINISTROS TELEFONICOS Y COMPUTACIONALES ESTEC LT */ Cont: * MSDU7658740*/ HR Entrega: *08:00* /Dirección: *AVENIDA PEDRO DE VALDIVIA 5964, MACUL"/>
    <s v="Enviar mensaje"/>
    <s v="748MSDU7658740"/>
    <s v="ENT-748"/>
    <s v="ENTREGA"/>
    <d v="2026-02-27T08:00:00"/>
    <s v="https://wa.me/56967387744?text=Hola!%0AServicio del día 27-02%0A *Cliente:* SUMINISTROS TELEFONICOS Y COMPUTACIONALES ESTEC LT */ Cont: * MSDU7658740*/ HR Entrega: *08:00* /Dirección: *AVENIDA PEDRO DE VALDIVIA 5964, MACUL"/>
  </r>
  <r>
    <n v="749"/>
    <n v="8"/>
    <x v="3"/>
    <s v="IMPO"/>
    <x v="473"/>
    <x v="692"/>
    <x v="0"/>
    <n v="12000"/>
    <s v="26/02 - 13:44"/>
    <x v="22"/>
    <x v="3"/>
    <s v="AGUNSA SAI"/>
    <x v="52"/>
    <n v="56967386018"/>
    <x v="37"/>
    <m/>
    <x v="5"/>
    <m/>
    <s v="Devuelto"/>
    <m/>
    <m/>
    <x v="14"/>
    <x v="0"/>
    <d v="2026-02-27T00:00:00"/>
    <s v="On time"/>
    <s v="40 "/>
    <s v="Hola!%0AServicio del día 27-02%0A *Cliente:* COMERCIAL SANDOVAL E HIJOS LTDA */ Cont: * SZLU5104593*/ HR Entrega: *08:00* /Dirección: *SANTA ISABEL 370; LAMPA"/>
    <s v="Enviar mensaje"/>
    <s v="749SZLU5104593"/>
    <s v="ENT-749"/>
    <s v="ENTREGA"/>
    <d v="2026-02-27T08:00:00"/>
    <s v="https://wa.me/56967386018?text=Hola!%0AServicio del día 27-02%0A *Cliente:* COMERCIAL SANDOVAL E HIJOS LTDA */ Cont: * SZLU5104593*/ HR Entrega: *08:00* /Dirección: *SANTA ISABEL 370; LAMPA"/>
  </r>
  <r>
    <n v="750"/>
    <n v="9"/>
    <x v="3"/>
    <s v="IMPO"/>
    <x v="473"/>
    <x v="693"/>
    <x v="0"/>
    <n v="31000"/>
    <s v="26/02 - 8:51"/>
    <x v="22"/>
    <x v="3"/>
    <s v="AGUNSA SAI"/>
    <x v="37"/>
    <n v="56950923536"/>
    <x v="27"/>
    <m/>
    <x v="5"/>
    <m/>
    <s v="Devuelto"/>
    <m/>
    <m/>
    <x v="148"/>
    <x v="0"/>
    <d v="2026-02-27T00:00:00"/>
    <s v="Off time"/>
    <s v="40 "/>
    <s v="Hola!%0AServicio del día 27-02%0A *Cliente:* COMERCIAL SANDOVAL E HIJOS LTDA */ Cont: * SZLU5074708*/ HR Entrega: *08:00* /Dirección: *SANTA ISABEL 370; LAMPA"/>
    <s v="Enviar mensaje"/>
    <s v="750SZLU5074708"/>
    <s v="ENT-750"/>
    <s v="ENTREGA"/>
    <d v="2026-02-27T08:00:00"/>
    <s v="https://wa.me/56950923536?text=Hola!%0AServicio del día 27-02%0A *Cliente:* COMERCIAL SANDOVAL E HIJOS LTDA */ Cont: * SZLU5074708*/ HR Entrega: *08:00* /Dirección: *SANTA ISABEL 370; LAMPA"/>
  </r>
  <r>
    <n v="751"/>
    <n v="10"/>
    <x v="4"/>
    <s v="IMPO"/>
    <x v="474"/>
    <x v="694"/>
    <x v="1"/>
    <n v="23000"/>
    <s v="26/02 - 13:48"/>
    <x v="22"/>
    <x v="3"/>
    <s v="CONTOPSA VALP"/>
    <x v="10"/>
    <n v="56993389870"/>
    <x v="10"/>
    <m/>
    <x v="6"/>
    <s v="RAMPLA CORTA"/>
    <s v="Devuelto"/>
    <m/>
    <m/>
    <x v="111"/>
    <x v="0"/>
    <d v="2026-02-27T00:00:00"/>
    <s v="On time"/>
    <s v="20 "/>
    <s v="Hola!%0AServicio del día 27-02%0A *Cliente:* LANCO &amp; HARRIS SURAMERICA SPA */ Cont: * MRKU7750510*/ HR Entrega: *08:00* /Dirección: *CALLE CHORRILLOS 1 PARC.19B, LAMPA"/>
    <s v="Enviar mensaje"/>
    <s v="751MRKU7750510"/>
    <s v="ENT-751"/>
    <s v="ENTREGA"/>
    <d v="2026-02-27T08:00:00"/>
    <s v="https://wa.me/56993389870?text=Hola!%0AServicio del día 27-02%0A *Cliente:* LANCO &amp; HARRIS SURAMERICA SPA */ Cont: * MRKU7750510*/ HR Entrega: *08:00* /Dirección: *CALLE CHORRILLOS 1 PARC.19B, LAMPA"/>
  </r>
  <r>
    <n v="752"/>
    <n v="11"/>
    <x v="4"/>
    <s v="IMPO"/>
    <x v="474"/>
    <x v="695"/>
    <x v="1"/>
    <n v="23000"/>
    <s v="26/02 - 13:51"/>
    <x v="22"/>
    <x v="6"/>
    <s v="CONTOPSA VALP"/>
    <x v="53"/>
    <n v="56950104102"/>
    <x v="54"/>
    <m/>
    <x v="6"/>
    <s v="RAMPLA CORTA"/>
    <s v="Devuelto"/>
    <m/>
    <m/>
    <x v="77"/>
    <x v="0"/>
    <d v="2026-02-27T00:00:00"/>
    <s v="On time"/>
    <s v="20 "/>
    <s v="Hola!%0AServicio del día 27-02%0A *Cliente:* LANCO &amp; HARRIS SURAMERICA SPA */ Cont: * MRSU0542918*/ HR Entrega: *10:00* /Dirección: *CALLE CHORRILLOS 1 PARC.19B, LAMPA"/>
    <s v="Enviar mensaje"/>
    <s v="752MRSU0542918"/>
    <s v="ENT-752"/>
    <s v="ENTREGA"/>
    <d v="2026-02-27T10:00:00"/>
    <s v="https://wa.me/56950104102?text=Hola!%0AServicio del día 27-02%0A *Cliente:* LANCO &amp; HARRIS SURAMERICA SPA */ Cont: * MRSU0542918*/ HR Entrega: *10:00* /Dirección: *CALLE CHORRILLOS 1 PARC.19B, LAMPA"/>
  </r>
  <r>
    <n v="753"/>
    <n v="12"/>
    <x v="24"/>
    <s v="IMPO"/>
    <x v="450"/>
    <x v="696"/>
    <x v="0"/>
    <n v="31000"/>
    <s v="FRAGUA"/>
    <x v="22"/>
    <x v="3"/>
    <s v="CONTOPSA SAI"/>
    <x v="54"/>
    <n v="56967128754"/>
    <x v="40"/>
    <m/>
    <x v="10"/>
    <m/>
    <s v="Devuelto"/>
    <m/>
    <m/>
    <x v="34"/>
    <x v="0"/>
    <d v="2026-02-27T00:00:00"/>
    <s v="Off time"/>
    <s v="40 "/>
    <s v="Hola!%0AServicio del día 27-02%0A *Cliente:* COMERCIAL CANADA SPA */ Cont: * FSCU5761721*/ HR Entrega: *08:00* /Dirección: *BERNARDO O&quot;HIGGINS 158 COLINA"/>
    <s v="Enviar mensaje"/>
    <s v="753FSCU5761721"/>
    <s v="ENT-753"/>
    <s v="ENTREGA"/>
    <d v="2026-02-27T08:00:00"/>
    <s v="https://wa.me/56967128754?text=Hola!%0AServicio del día 27-02%0A *Cliente:* COMERCIAL CANADA SPA */ Cont: * FSCU5761721*/ HR Entrega: *08:00* /Dirección: *BERNARDO O&quot;HIGGINS 158 COLINA"/>
  </r>
  <r>
    <n v="754"/>
    <n v="13"/>
    <x v="24"/>
    <s v="IMPO"/>
    <x v="450"/>
    <x v="697"/>
    <x v="0"/>
    <n v="31000"/>
    <s v="FRAGUA"/>
    <x v="22"/>
    <x v="6"/>
    <s v="CONTOPSA SAI"/>
    <x v="21"/>
    <n v="56956654384"/>
    <x v="21"/>
    <m/>
    <x v="10"/>
    <m/>
    <s v="Devuelto"/>
    <m/>
    <m/>
    <x v="139"/>
    <x v="0"/>
    <d v="2026-02-27T00:00:00"/>
    <s v="On time"/>
    <s v="40 "/>
    <s v="Hola!%0AServicio del día 27-02%0A *Cliente:* COMERCIAL CANADA SPA */ Cont: * FBIU5748971*/ HR Entrega: *10:00* /Dirección: *BERNARDO O&quot;HIGGINS 158 COLINA"/>
    <s v="Enviar mensaje"/>
    <s v="754FBIU5748971"/>
    <s v="ENT-754"/>
    <s v="ENTREGA"/>
    <d v="2026-02-27T10:00:00"/>
    <s v="https://wa.me/56956654384?text=Hola!%0AServicio del día 27-02%0A *Cliente:* COMERCIAL CANADA SPA */ Cont: * FBIU5748971*/ HR Entrega: *10:00* /Dirección: *BERNARDO O&quot;HIGGINS 158 COLINA"/>
  </r>
  <r>
    <n v="755"/>
    <n v="14"/>
    <x v="24"/>
    <s v="IMPO"/>
    <x v="450"/>
    <x v="698"/>
    <x v="0"/>
    <n v="31000"/>
    <s v="FRAGUA"/>
    <x v="22"/>
    <x v="5"/>
    <s v="CONTOPSA SAI"/>
    <x v="47"/>
    <n v="56988336520"/>
    <x v="48"/>
    <m/>
    <x v="10"/>
    <m/>
    <s v="Devuelto"/>
    <m/>
    <m/>
    <x v="223"/>
    <x v="0"/>
    <d v="2026-02-27T00:00:00"/>
    <s v="On time"/>
    <s v="40 "/>
    <s v="Hola!%0AServicio del día 27-02%0A *Cliente:* COMERCIAL CANADA SPA */ Cont: * CXRU1595167*/ HR Entrega: *12:00* /Dirección: *BERNARDO O&quot;HIGGINS 158 COLINA"/>
    <s v="Enviar mensaje"/>
    <s v="755CXRU1595167"/>
    <s v="ENT-755"/>
    <s v="ENTREGA"/>
    <d v="2026-02-27T12:00:00"/>
    <s v="https://wa.me/56988336520?text=Hola!%0AServicio del día 27-02%0A *Cliente:* COMERCIAL CANADA SPA */ Cont: * CXRU1595167*/ HR Entrega: *12:00* /Dirección: *BERNARDO O&quot;HIGGINS 158 COLINA"/>
  </r>
  <r>
    <n v="756"/>
    <n v="15"/>
    <x v="5"/>
    <s v="IMPO"/>
    <x v="475"/>
    <x v="699"/>
    <x v="0"/>
    <n v="25000"/>
    <s v="FRAGUA"/>
    <x v="22"/>
    <x v="3"/>
    <s v="SITRANS STGO"/>
    <x v="5"/>
    <n v="56990025702"/>
    <x v="5"/>
    <m/>
    <x v="31"/>
    <m/>
    <s v="Devuelto"/>
    <m/>
    <m/>
    <x v="14"/>
    <x v="0"/>
    <d v="2026-02-27T00:00:00"/>
    <s v="On time"/>
    <s v="40 "/>
    <s v="Hola!%0AServicio del día 27-02%0A *Cliente:* INVERSIERRA S A */ Cont: * BEAU5230050*/ HR Entrega: *08:00* /Dirección: *QUILICURA"/>
    <s v="Enviar mensaje"/>
    <s v="756BEAU5230050"/>
    <s v="ENT-756"/>
    <s v="ENTREGA"/>
    <d v="2026-02-27T08:00:00"/>
    <s v="https://wa.me/56990025702?text=Hola!%0AServicio del día 27-02%0A *Cliente:* INVERSIERRA S A */ Cont: * BEAU5230050*/ HR Entrega: *08:00* /Dirección: *QUILICURA"/>
  </r>
  <r>
    <n v="757"/>
    <n v="16"/>
    <x v="5"/>
    <s v="IMPO"/>
    <x v="418"/>
    <x v="700"/>
    <x v="0"/>
    <n v="18000"/>
    <s v="FRAGUA"/>
    <x v="22"/>
    <x v="5"/>
    <s v="SITRANS SAI"/>
    <x v="29"/>
    <n v="56998494086"/>
    <x v="30"/>
    <m/>
    <x v="31"/>
    <m/>
    <s v="Devuelto"/>
    <m/>
    <m/>
    <x v="246"/>
    <x v="0"/>
    <d v="2026-02-27T00:00:00"/>
    <s v="On time"/>
    <s v="40 "/>
    <s v="Hola!%0AServicio del día 27-02%0A *Cliente:* INVERSIERRA S A */ Cont: * ONEU9448625*/ HR Entrega: *12:00* /Dirección: *QUILICURA"/>
    <s v="Enviar mensaje"/>
    <s v="757ONEU9448625"/>
    <s v="ENT-757"/>
    <s v="ENTREGA"/>
    <d v="2026-02-27T12:00:00"/>
    <s v="https://wa.me/56998494086?text=Hola!%0AServicio del día 27-02%0A *Cliente:* INVERSIERRA S A */ Cont: * ONEU9448625*/ HR Entrega: *12:00* /Dirección: *QUILICURA"/>
  </r>
  <r>
    <n v="758"/>
    <n v="17"/>
    <x v="5"/>
    <s v="IMPO"/>
    <x v="476"/>
    <x v="701"/>
    <x v="0"/>
    <n v="10000"/>
    <s v="FRAGUA"/>
    <x v="22"/>
    <x v="3"/>
    <s v="MEDLOG SAI"/>
    <x v="19"/>
    <n v="56975045913"/>
    <x v="19"/>
    <m/>
    <x v="7"/>
    <m/>
    <s v="Devuelto"/>
    <m/>
    <m/>
    <x v="4"/>
    <x v="0"/>
    <d v="2026-02-27T00:00:00"/>
    <s v="On time"/>
    <s v="40 "/>
    <s v="Hola!%0AServicio del día 27-02%0A *Cliente:* INVERSIERRA S A */ Cont: * TCNU1265714*/ HR Entrega: *08:00* /Dirección: *HUECHURABA"/>
    <s v="Enviar mensaje"/>
    <s v="758TCNU1265714"/>
    <s v="ENT-758"/>
    <s v="ENTREGA"/>
    <d v="2026-02-27T08:00:00"/>
    <s v="https://wa.me/56975045913?text=Hola!%0AServicio del día 27-02%0A *Cliente:* INVERSIERRA S A */ Cont: * TCNU1265714*/ HR Entrega: *08:00* /Dirección: *HUECHURABA"/>
  </r>
  <r>
    <n v="759"/>
    <n v="18"/>
    <x v="5"/>
    <s v="IMPO"/>
    <x v="477"/>
    <x v="702"/>
    <x v="0"/>
    <n v="12000"/>
    <s v="FRAGUA"/>
    <x v="22"/>
    <x v="5"/>
    <s v="MEDLOG STGO"/>
    <x v="23"/>
    <n v="56931745801"/>
    <x v="24"/>
    <m/>
    <x v="7"/>
    <m/>
    <s v="Sin devolución"/>
    <m/>
    <m/>
    <x v="271"/>
    <x v="0"/>
    <d v="2026-02-27T00:00:00"/>
    <s v="On time"/>
    <s v="40 "/>
    <s v="Hola!%0AServicio del día 27-02%0A *Cliente:* INVERSIERRA S A */ Cont: * MEDU7171179*/ HR Entrega: *12:00* /Dirección: *HUECHURABA"/>
    <s v="Enviar mensaje"/>
    <s v="759MEDU7171179"/>
    <s v="ENT-759"/>
    <s v="ENTREGA"/>
    <d v="2026-02-27T12:00:00"/>
    <s v="https://wa.me/56931745801?text=Hola!%0AServicio del día 27-02%0A *Cliente:* INVERSIERRA S A */ Cont: * MEDU7171179*/ HR Entrega: *12:00* /Dirección: *HUECHURABA"/>
  </r>
  <r>
    <n v="760"/>
    <n v="19"/>
    <x v="10"/>
    <s v="IMPO"/>
    <x v="478"/>
    <x v="703"/>
    <x v="1"/>
    <n v="23000"/>
    <s v="26/02 - 21:15"/>
    <x v="22"/>
    <x v="1"/>
    <s v="CIS"/>
    <x v="30"/>
    <n v="56992164782"/>
    <x v="31"/>
    <m/>
    <x v="12"/>
    <m/>
    <s v="Devuelto"/>
    <m/>
    <m/>
    <x v="272"/>
    <x v="0"/>
    <d v="2026-02-27T00:00:00"/>
    <s v="On time"/>
    <s v="20 "/>
    <s v="Hola!%0AServicio del día 27-02%0A *Cliente:* OXIQUIM S A */ Cont: * ECMU2968462*/ HR Entrega: *08:30* /Dirección: *CAÑAVERAL 901; QUILICURA "/>
    <s v="Enviar mensaje"/>
    <s v="760ECMU2968462"/>
    <s v="ENT-760"/>
    <s v="ENTREGA"/>
    <d v="2026-02-27T08:30:00"/>
    <s v="https://wa.me/56992164782?text=Hola!%0AServicio del día 27-02%0A *Cliente:* OXIQUIM S A */ Cont: * ECMU2968462*/ HR Entrega: *08:30* /Dirección: *CAÑAVERAL 901; QUILICURA "/>
  </r>
  <r>
    <n v="761"/>
    <n v="20"/>
    <x v="83"/>
    <s v="IMPO"/>
    <x v="479"/>
    <x v="704"/>
    <x v="0"/>
    <n v="9000"/>
    <s v="26/02 - 17:30"/>
    <x v="22"/>
    <x v="1"/>
    <s v="CONTOPSA STGO"/>
    <x v="51"/>
    <n v="56939438073"/>
    <x v="7"/>
    <m/>
    <x v="142"/>
    <m/>
    <s v="Devuelto"/>
    <m/>
    <m/>
    <x v="108"/>
    <x v="0"/>
    <d v="2026-02-27T00:00:00"/>
    <s v="On time"/>
    <s v="40 "/>
    <s v="Hola!%0AServicio del día 27-02%0A *Cliente:* POWER TRAIN TECHNOLOGIES CHILE */ Cont: * MRKU5593704*/ HR Entrega: *08:30* /Dirección: *BARON DE JUDAS REALES 5050, CONCHALI"/>
    <s v="Enviar mensaje"/>
    <s v="761MRKU5593704"/>
    <s v="ENT-761"/>
    <s v="ENTREGA"/>
    <d v="2026-02-27T08:30:00"/>
    <s v="https://wa.me/56939438073?text=Hola!%0AServicio del día 27-02%0A *Cliente:* POWER TRAIN TECHNOLOGIES CHILE */ Cont: * MRKU5593704*/ HR Entrega: *08:30* /Dirección: *BARON DE JUDAS REALES 5050, CONCHALI"/>
  </r>
  <r>
    <n v="762"/>
    <n v="21"/>
    <x v="31"/>
    <s v="IMPO"/>
    <x v="480"/>
    <x v="705"/>
    <x v="0"/>
    <n v="12000"/>
    <s v="FRAGUA"/>
    <x v="22"/>
    <x v="1"/>
    <s v="SITRANS VALP"/>
    <x v="33"/>
    <n v="56953801607"/>
    <x v="33"/>
    <m/>
    <x v="41"/>
    <s v="DEV. MARCELO FLORES M"/>
    <s v="Devuelto"/>
    <m/>
    <m/>
    <x v="4"/>
    <x v="0"/>
    <d v="2026-02-27T00:00:00"/>
    <s v="On time"/>
    <s v="40 "/>
    <s v="Hola!%0AServicio del día 27-02%0A *Cliente:* TECNIKA S A */ Cont: * HMMU4282279*/ HR Entrega: *08:30* /Dirección: *Los Olivos 1270, Pudahuel"/>
    <s v="Enviar mensaje"/>
    <s v="762HMMU4282279"/>
    <s v="ENT-762"/>
    <s v="ENTREGA"/>
    <d v="2026-02-27T08:30:00"/>
    <s v="https://wa.me/56953801607?text=Hola!%0AServicio del día 27-02%0A *Cliente:* TECNIKA S A */ Cont: * HMMU4282279*/ HR Entrega: *08:30* /Dirección: *Los Olivos 1270, Pudahuel"/>
  </r>
  <r>
    <n v="763"/>
    <n v="22"/>
    <x v="31"/>
    <s v="IMPO"/>
    <x v="481"/>
    <x v="706"/>
    <x v="1"/>
    <n v="5000"/>
    <s v="FRAGUA"/>
    <x v="22"/>
    <x v="10"/>
    <s v="DYC SAI"/>
    <x v="28"/>
    <n v="56968463649"/>
    <x v="29"/>
    <m/>
    <x v="41"/>
    <m/>
    <s v="Devuelto"/>
    <m/>
    <m/>
    <x v="108"/>
    <x v="0"/>
    <d v="2026-02-27T00:00:00"/>
    <s v="On time"/>
    <s v="20 "/>
    <s v="Hola!%0AServicio del día 27-02%0A *Cliente:* TECNIKA S A */ Cont: * OOCU0691428*/ HR Entrega: *09:30* /Dirección: *Los Olivos 1270, Pudahuel"/>
    <s v="Enviar mensaje"/>
    <s v="763OOCU0691428"/>
    <s v="ENT-763"/>
    <s v="ENTREGA"/>
    <d v="2026-02-27T09:30:00"/>
    <s v="https://wa.me/56968463649?text=Hola!%0AServicio del día 27-02%0A *Cliente:* TECNIKA S A */ Cont: * OOCU0691428*/ HR Entrega: *09:30* /Dirección: *Los Olivos 1270, Pudahuel"/>
  </r>
  <r>
    <n v="764"/>
    <n v="23"/>
    <x v="14"/>
    <s v="IMPO"/>
    <x v="482"/>
    <x v="707"/>
    <x v="1"/>
    <n v="17000"/>
    <s v="26/02 - 14:08"/>
    <x v="22"/>
    <x v="7"/>
    <s v="CONTOPSA SAI"/>
    <x v="7"/>
    <n v="56950981572"/>
    <x v="14"/>
    <m/>
    <x v="18"/>
    <m/>
    <s v="Devuelto"/>
    <m/>
    <m/>
    <x v="127"/>
    <x v="0"/>
    <d v="2026-02-27T00:00:00"/>
    <s v="On time"/>
    <s v="20 "/>
    <s v="Hola!%0AServicio del día 27-02%0A *Cliente:* VILLAR HERMANOS S.A. */ Cont: * MRKU6975553*/ HR Entrega: *09:00* /Dirección: *SALAR DE ATACAMA 1330, PUDAHUEL"/>
    <s v="Enviar mensaje"/>
    <s v="764MRKU6975553"/>
    <s v="ENT-764"/>
    <s v="ENTREGA"/>
    <d v="2026-02-27T09:00:00"/>
    <s v="https://wa.me/56950981572?text=Hola!%0AServicio del día 27-02%0A *Cliente:* VILLAR HERMANOS S.A. */ Cont: * MRKU6975553*/ HR Entrega: *09:00* /Dirección: *SALAR DE ATACAMA 1330, PUDAHUEL"/>
  </r>
  <r>
    <n v="765"/>
    <n v="24"/>
    <x v="13"/>
    <s v="IMPO"/>
    <x v="483"/>
    <x v="708"/>
    <x v="1"/>
    <n v="5000"/>
    <s v="FRAGUA"/>
    <x v="22"/>
    <x v="7"/>
    <s v="MEDLOG VALP"/>
    <x v="31"/>
    <n v="56967396661"/>
    <x v="8"/>
    <m/>
    <x v="66"/>
    <m/>
    <s v="Devuelto"/>
    <m/>
    <m/>
    <x v="22"/>
    <x v="0"/>
    <d v="2026-02-27T00:00:00"/>
    <s v="On time"/>
    <s v="20 "/>
    <s v="Hola!%0AServicio del día 27-02%0A *Cliente:* CANONTEX */ Cont: * FCIU4501762*/ HR Entrega: *09:00* /Dirección: *Patricia Viñuela N°185, Lampa (BODEGA CDC) "/>
    <s v="Enviar mensaje"/>
    <s v="765FCIU4501762"/>
    <s v="ENT-765"/>
    <s v="ENTREGA"/>
    <d v="2026-02-27T09:00:00"/>
    <s v="https://wa.me/56967396661?text=Hola!%0AServicio del día 27-02%0A *Cliente:* CANONTEX */ Cont: * FCIU4501762*/ HR Entrega: *09:00* /Dirección: *Patricia Viñuela N°185, Lampa (BODEGA CDC) "/>
  </r>
  <r>
    <n v="766"/>
    <n v="25"/>
    <x v="18"/>
    <s v="IMPO"/>
    <x v="484"/>
    <x v="709"/>
    <x v="1"/>
    <n v="9000"/>
    <s v="FRAGUA"/>
    <x v="22"/>
    <x v="7"/>
    <s v="AGUNSA SAI"/>
    <x v="48"/>
    <n v="56994354094"/>
    <x v="17"/>
    <m/>
    <x v="63"/>
    <s v="DEV. DANIEL GOMEZ"/>
    <s v="Devuelto"/>
    <m/>
    <m/>
    <x v="23"/>
    <x v="0"/>
    <d v="2026-02-27T00:00:00"/>
    <s v="On time"/>
    <s v="20 "/>
    <s v="Hola!%0AServicio del día 27-02%0A *Cliente:* SOCIEDAD COMERCIAL MARBEN PETS LTDA */ Cont: * CSNU1988641*/ HR Entrega: *09:00* /Dirección: *FRAGUA - BOD.PRINCIPAL"/>
    <s v="Enviar mensaje"/>
    <s v="766CSNU1988641"/>
    <s v="ENT-766"/>
    <s v="ENTREGA"/>
    <d v="2026-02-27T09:00:00"/>
    <s v="https://wa.me/56994354094?text=Hola!%0AServicio del día 27-02%0A *Cliente:* SOCIEDAD COMERCIAL MARBEN PETS LTDA */ Cont: * CSNU1988641*/ HR Entrega: *09:00* /Dirección: *FRAGUA - BOD.PRINCIPAL"/>
  </r>
  <r>
    <n v="767"/>
    <n v="26"/>
    <x v="27"/>
    <s v="IMPO"/>
    <x v="454"/>
    <x v="710"/>
    <x v="0"/>
    <n v="17764"/>
    <s v="26/02 - 13:08"/>
    <x v="22"/>
    <x v="7"/>
    <s v="CONTOPSA SAI"/>
    <x v="36"/>
    <n v="56965312953"/>
    <x v="36"/>
    <m/>
    <x v="137"/>
    <m/>
    <s v="Devuelto"/>
    <m/>
    <m/>
    <x v="273"/>
    <x v="0"/>
    <d v="2026-02-27T00:00:00"/>
    <s v="On time"/>
    <s v="40 "/>
    <s v="Hola!%0AServicio del día 27-02%0A *Cliente:* GRAYSON GROUP  */ Cont: * HAMU1177166*/ HR Entrega: *09:00* /Dirección: *AV. PRESIDENTE EDUARDO FREI MONTALVA 7050, QUILICURA"/>
    <s v="Enviar mensaje"/>
    <s v="767HAMU1177166"/>
    <s v="ENT-767"/>
    <s v="ENTREGA"/>
    <d v="2026-02-27T09:00:00"/>
    <s v="https://wa.me/56965312953?text=Hola!%0AServicio del día 27-02%0A *Cliente:* GRAYSON GROUP  */ Cont: * HAMU1177166*/ HR Entrega: *09:00* /Dirección: *AV. PRESIDENTE EDUARDO FREI MONTALVA 7050, QUILICURA"/>
  </r>
  <r>
    <n v="768"/>
    <n v="27"/>
    <x v="27"/>
    <s v="IMPO"/>
    <x v="454"/>
    <x v="711"/>
    <x v="0"/>
    <n v="17133"/>
    <s v="26/02 - 14:31"/>
    <x v="22"/>
    <x v="2"/>
    <s v="CONTOPSA SAI"/>
    <x v="6"/>
    <n v="56975315726"/>
    <x v="22"/>
    <m/>
    <x v="137"/>
    <m/>
    <s v="Devuelto"/>
    <m/>
    <m/>
    <x v="241"/>
    <x v="0"/>
    <d v="2026-02-27T00:00:00"/>
    <s v="On time"/>
    <s v="40 "/>
    <s v="Hola!%0AServicio del día 27-02%0A *Cliente:* GRAYSON GROUP  */ Cont: * HAMU4032464*/ HR Entrega: *11:00* /Dirección: *AV. PRESIDENTE EDUARDO FREI MONTALVA 7050, QUILICURA"/>
    <s v="Enviar mensaje"/>
    <s v="768HAMU4032464"/>
    <s v="ENT-768"/>
    <s v="ENTREGA"/>
    <d v="2026-02-27T11:00:00"/>
    <s v="https://wa.me/56975315726?text=Hola!%0AServicio del día 27-02%0A *Cliente:* GRAYSON GROUP  */ Cont: * HAMU4032464*/ HR Entrega: *11:00* /Dirección: *AV. PRESIDENTE EDUARDO FREI MONTALVA 7050, QUILICURA"/>
  </r>
  <r>
    <n v="769"/>
    <n v="28"/>
    <x v="16"/>
    <s v="IMPO"/>
    <x v="485"/>
    <x v="712"/>
    <x v="0"/>
    <n v="18000"/>
    <s v="FRAGUA"/>
    <x v="22"/>
    <x v="6"/>
    <s v="CIS"/>
    <x v="34"/>
    <n v="56940144795"/>
    <x v="34"/>
    <m/>
    <x v="20"/>
    <m/>
    <s v="Devuelto"/>
    <m/>
    <m/>
    <x v="144"/>
    <x v="0"/>
    <d v="2026-02-27T00:00:00"/>
    <s v="On time"/>
    <s v="40 "/>
    <s v="Hola!%0AServicio del día 27-02%0A *Cliente:* IMPORTADORA Y COMERCIALIZADORA BZ SPA */ Cont: * SEGU4702750*/ HR Entrega: *10:00* /Dirección: *PuertoMadero 9710, Bodega X36. Pudahuel"/>
    <s v="Enviar mensaje"/>
    <s v="769SEGU4702750"/>
    <s v="ENT-769"/>
    <s v="ENTREGA"/>
    <d v="2026-02-27T10:00:00"/>
    <s v="https://wa.me/56940144795?text=Hola!%0AServicio del día 27-02%0A *Cliente:* IMPORTADORA Y COMERCIALIZADORA BZ SPA */ Cont: * SEGU4702750*/ HR Entrega: *10:00* /Dirección: *PuertoMadero 9710, Bodega X36. Pudahuel"/>
  </r>
  <r>
    <n v="770"/>
    <n v="29"/>
    <x v="16"/>
    <s v="IMPO"/>
    <x v="390"/>
    <x v="713"/>
    <x v="0"/>
    <n v="10000"/>
    <s v="FRAGUA"/>
    <x v="22"/>
    <x v="2"/>
    <s v="DYC SAI"/>
    <x v="13"/>
    <n v="56944277110"/>
    <x v="13"/>
    <m/>
    <x v="20"/>
    <m/>
    <s v="Devuelto"/>
    <m/>
    <m/>
    <x v="184"/>
    <x v="0"/>
    <d v="2026-02-27T00:00:00"/>
    <s v="On time"/>
    <s v="40 "/>
    <s v="Hola!%0AServicio del día 27-02%0A *Cliente:* IMPORTADORA Y COMERCIALIZADORA BZ SPA */ Cont: * OOCU7191471*/ HR Entrega: *11:00* /Dirección: *PuertoMadero 9710, Bodega X36. Pudahuel"/>
    <s v="Enviar mensaje"/>
    <s v="770OOCU7191471"/>
    <s v="ENT-770"/>
    <s v="ENTREGA"/>
    <d v="2026-02-27T11:00:00"/>
    <s v="https://wa.me/56944277110?text=Hola!%0AServicio del día 27-02%0A *Cliente:* IMPORTADORA Y COMERCIALIZADORA BZ SPA */ Cont: * OOCU7191471*/ HR Entrega: *11:00* /Dirección: *PuertoMadero 9710, Bodega X36. Pudahuel"/>
  </r>
  <r>
    <n v="771"/>
    <n v="30"/>
    <x v="8"/>
    <s v="IMPO"/>
    <x v="486"/>
    <x v="714"/>
    <x v="3"/>
    <n v="20000"/>
    <d v="1899-12-30T09:00:00"/>
    <x v="22"/>
    <x v="14"/>
    <s v="DYC SAI"/>
    <x v="35"/>
    <n v="56935532735"/>
    <x v="35"/>
    <m/>
    <x v="45"/>
    <m/>
    <s v="Devuelto"/>
    <m/>
    <m/>
    <x v="169"/>
    <x v="0"/>
    <d v="2026-02-27T00:00:00"/>
    <s v="On time"/>
    <s v="40 "/>
    <s v="Hola!%0AServicio del día 27-02%0A *Cliente:* ALCA SPA */ Cont: * HLBU9724418*/ HR Entrega: *DIRECTO* /Dirección: *Camino del Cerro 4768 Huechuraba"/>
    <s v="Enviar mensaje"/>
    <s v="771HLBU9724418"/>
    <s v="ENT-771"/>
    <s v="ENTREGA"/>
    <e v="#VALUE!"/>
    <s v="https://wa.me/56935532735?text=Hola!%0AServicio del día 27-02%0A *Cliente:* ALCA SPA */ Cont: * HLBU9724418*/ HR Entrega: *DIRECTO* /Dirección: *Camino del Cerro 4768 Huechuraba"/>
  </r>
  <r>
    <n v="772"/>
    <n v="31"/>
    <x v="35"/>
    <s v="IMPO"/>
    <x v="144"/>
    <x v="139"/>
    <x v="6"/>
    <s v="-"/>
    <s v="FRAGUA"/>
    <x v="22"/>
    <x v="7"/>
    <s v="-"/>
    <x v="48"/>
    <n v="56994354094"/>
    <x v="50"/>
    <m/>
    <x v="50"/>
    <m/>
    <m/>
    <m/>
    <m/>
    <x v="227"/>
    <x v="0"/>
    <d v="2026-02-27T00:00:00"/>
    <s v="Off time"/>
    <s v="LCL"/>
    <s v="Hola!%0AServicio del día 27-02%0A *Cliente:* YANY CABACH */ Cont: * RAMPLA*/ HR Entrega: *09:00* /Dirección: *CAMINO INTERNACIONAL 5250, BOD. C13 - C14, VIÑA DEL MAR"/>
    <s v="Enviar mensaje"/>
    <s v="772RAMPLA"/>
    <s v="ENT-772"/>
    <s v="ENTREGA"/>
    <d v="2026-02-27T09:00:00"/>
    <s v="https://wa.me/56994354094?text=Hola!%0AServicio del día 27-02%0A *Cliente:* YANY CABACH */ Cont: * RAMPLA*/ HR Entrega: *09:00* /Dirección: *CAMINO INTERNACIONAL 5250, BOD. C13 - C14, VIÑA DEL MAR"/>
  </r>
  <r>
    <n v="773"/>
    <n v="32"/>
    <x v="84"/>
    <s v="IMPO"/>
    <x v="144"/>
    <x v="139"/>
    <x v="6"/>
    <s v="-"/>
    <s v="FRAGUA"/>
    <x v="22"/>
    <x v="7"/>
    <s v="-"/>
    <x v="38"/>
    <n v="56984994337"/>
    <x v="38"/>
    <m/>
    <x v="143"/>
    <m/>
    <m/>
    <m/>
    <m/>
    <x v="33"/>
    <x v="0"/>
    <d v="2026-02-27T00:00:00"/>
    <s v="On time"/>
    <s v="LCL"/>
    <s v="Hola!%0AServicio del día 27-02%0A *Cliente:* TEGA INDUSTRIES CHILE SPA . */ Cont: * RAMPLA*/ HR Entrega: *09:00* /Dirección: *Av Colorado N° 781 Quilicura"/>
    <s v="Enviar mensaje"/>
    <s v="773RAMPLA"/>
    <s v="ENT-773"/>
    <s v="ENTREGA"/>
    <d v="2026-02-27T09:00:00"/>
    <s v="https://wa.me/56984994337?text=Hola!%0AServicio del día 27-02%0A *Cliente:* TEGA INDUSTRIES CHILE SPA . */ Cont: * RAMPLA*/ HR Entrega: *09:00* /Dirección: *Av Colorado N° 781 Quilicura"/>
  </r>
  <r>
    <n v="774"/>
    <n v="33"/>
    <x v="84"/>
    <s v="IMPO"/>
    <x v="144"/>
    <x v="139"/>
    <x v="6"/>
    <s v="-"/>
    <s v="FRAGUA"/>
    <x v="22"/>
    <x v="2"/>
    <s v="-"/>
    <x v="38"/>
    <n v="56984994337"/>
    <x v="38"/>
    <m/>
    <x v="143"/>
    <m/>
    <s v="Sin devolución"/>
    <m/>
    <m/>
    <x v="267"/>
    <x v="0"/>
    <d v="2026-02-27T00:00:00"/>
    <s v="Off time"/>
    <s v="LCL"/>
    <s v="Hola!%0AServicio del día 27-02%0A *Cliente:* TEGA INDUSTRIES CHILE SPA . */ Cont: * RAMPLA*/ HR Entrega: *11:00* /Dirección: *Av Colorado N° 781 Quilicura"/>
    <s v="Enviar mensaje"/>
    <s v="774RAMPLA"/>
    <s v="ENT-774"/>
    <s v="ENTREGA"/>
    <d v="2026-02-27T11:00:00"/>
    <s v="https://wa.me/56984994337?text=Hola!%0AServicio del día 27-02%0A *Cliente:* TEGA INDUSTRIES CHILE SPA . */ Cont: * RAMPLA*/ HR Entrega: *11:00* /Dirección: *Av Colorado N° 781 Quilicura"/>
  </r>
  <r>
    <n v="775"/>
    <n v="34"/>
    <x v="45"/>
    <m/>
    <x v="144"/>
    <x v="139"/>
    <x v="0"/>
    <s v="-"/>
    <s v="-"/>
    <x v="22"/>
    <x v="0"/>
    <s v="-"/>
    <x v="49"/>
    <n v="56973887322"/>
    <x v="57"/>
    <m/>
    <x v="68"/>
    <m/>
    <m/>
    <m/>
    <m/>
    <x v="9"/>
    <x v="0"/>
    <d v="2026-02-27T00:00:00"/>
    <s v="Sin llegada"/>
    <s v="40 "/>
    <s v="Hola!%0AServicio del día 27-02%0A *Cliente:* RITRAMA S.A. */ Cont: * RAMPLA*/ HR Entrega: *07:00* /Dirección: *AV. TUPUNGATO 3420, PLACILLA"/>
    <s v="Enviar mensaje"/>
    <s v="775RAMPLA"/>
    <s v="ENT-775"/>
    <s v="ENTREGA"/>
    <d v="2026-02-27T07:00:00"/>
    <s v="https://wa.me/56973887322?text=Hola!%0AServicio del día 27-02%0A *Cliente:* RITRAMA S.A. */ Cont: * RAMPLA*/ HR Entrega: *07:00* /Dirección: *AV. TUPUNGATO 3420, PLACILLA"/>
  </r>
  <r>
    <n v="776"/>
    <n v="35"/>
    <x v="45"/>
    <m/>
    <x v="144"/>
    <x v="139"/>
    <x v="0"/>
    <s v="-"/>
    <s v="-"/>
    <x v="22"/>
    <x v="0"/>
    <s v="-"/>
    <x v="50"/>
    <n v="56964069749"/>
    <x v="56"/>
    <m/>
    <x v="68"/>
    <m/>
    <m/>
    <m/>
    <m/>
    <x v="9"/>
    <x v="0"/>
    <d v="2026-02-27T00:00:00"/>
    <s v="Sin llegada"/>
    <s v="40 "/>
    <s v="Hola!%0AServicio del día 27-02%0A *Cliente:* RITRAMA S.A. */ Cont: * RAMPLA*/ HR Entrega: *07:00* /Dirección: *AV. TUPUNGATO 3420, PLACILLA"/>
    <s v="Enviar mensaje"/>
    <s v="776RAMPLA"/>
    <s v="ENT-776"/>
    <s v="ENTREGA"/>
    <d v="2026-02-27T07:00:00"/>
    <s v="https://wa.me/56964069749?text=Hola!%0AServicio del día 27-02%0A *Cliente:* RITRAMA S.A. */ Cont: * RAMPLA*/ HR Entrega: *07:00* /Dirección: *AV. TUPUNGATO 3420, PLACILLA"/>
  </r>
  <r>
    <n v="777"/>
    <n v="36"/>
    <x v="46"/>
    <s v="EXPO"/>
    <x v="487"/>
    <x v="715"/>
    <x v="0"/>
    <s v="-"/>
    <s v="-"/>
    <x v="22"/>
    <x v="6"/>
    <s v="RETIRO VACIO:    DYC SAI"/>
    <x v="24"/>
    <n v="56926181825"/>
    <x v="43"/>
    <m/>
    <x v="69"/>
    <s v="STACKING: del 27/02 al  02/03 a las 15:00hrs."/>
    <s v="Sin devolución"/>
    <m/>
    <m/>
    <x v="84"/>
    <x v="0"/>
    <d v="2026-02-27T00:00:00"/>
    <s v="On time"/>
    <s v="40 "/>
    <s v="Hola!%0AServicio del día 27-02%0A *Cliente:* ARESTI CHILE WINE S.A. */ Cont: * FFAU6072320*/ HR Entrega: *10:00* /Dirección: *CONSOLIDADO: BELLAVISTA S/N, RIO CLARO; BOD. HACIENDA ARESTI / EMBARQUE: SAI"/>
    <s v="Enviar mensaje"/>
    <s v="777FFAU6072320"/>
    <s v="ENT-777"/>
    <s v="ENTREGA"/>
    <d v="2026-02-27T10:00:00"/>
    <s v="https://wa.me/56926181825?text=Hola!%0AServicio del día 27-02%0A *Cliente:* ARESTI CHILE WINE S.A. */ Cont: * FFAU6072320*/ HR Entrega: *10:00* /Dirección: *CONSOLIDADO: BELLAVISTA S/N, RIO CLARO; BOD. HACIENDA ARESTI / EMBARQUE: SAI"/>
  </r>
  <r>
    <n v="778"/>
    <n v="37"/>
    <x v="46"/>
    <s v="EXPO"/>
    <x v="488"/>
    <x v="716"/>
    <x v="0"/>
    <s v="-"/>
    <s v="-"/>
    <x v="22"/>
    <x v="2"/>
    <s v="RETIRO VACIO:    DYC SAI"/>
    <x v="55"/>
    <n v="56999972473"/>
    <x v="44"/>
    <m/>
    <x v="69"/>
    <s v="STACKING: del 27/02 al  02/03 a las 15:00hrs."/>
    <s v="Sin devolución"/>
    <m/>
    <m/>
    <x v="274"/>
    <x v="0"/>
    <d v="2026-02-27T00:00:00"/>
    <s v="Off time"/>
    <s v="40 "/>
    <s v="Hola!%0AServicio del día 27-02%0A *Cliente:* ARESTI CHILE WINE S.A. */ Cont: * CSNU8935406*/ HR Entrega: *11:00* /Dirección: *CONSOLIDADO: BELLAVISTA S/N, RIO CLARO; BOD. HACIENDA ARESTI / EMBARQUE: SAI"/>
    <s v="Enviar mensaje"/>
    <s v="778CSNU8935406"/>
    <s v="ENT-778"/>
    <s v="ENTREGA"/>
    <d v="2026-02-27T11:00:00"/>
    <s v="https://wa.me/56999972473?text=Hola!%0AServicio del día 27-02%0A *Cliente:* ARESTI CHILE WINE S.A. */ Cont: * CSNU8935406*/ HR Entrega: *11:00* /Dirección: *CONSOLIDADO: BELLAVISTA S/N, RIO CLARO; BOD. HACIENDA ARESTI / EMBARQUE: SAI"/>
  </r>
  <r>
    <n v="779"/>
    <n v="38"/>
    <x v="46"/>
    <s v="EXPO"/>
    <x v="489"/>
    <x v="370"/>
    <x v="0"/>
    <s v="-"/>
    <s v="-"/>
    <x v="22"/>
    <x v="5"/>
    <s v="RETIRO VACIO:    DYC SAI"/>
    <x v="42"/>
    <n v="56948501048"/>
    <x v="42"/>
    <m/>
    <x v="69"/>
    <s v="STACKING: del 27/02 al  02/03 a las 15:00hrs."/>
    <s v="Sin devolución"/>
    <m/>
    <m/>
    <x v="235"/>
    <x v="0"/>
    <d v="2026-02-27T00:00:00"/>
    <s v="On time"/>
    <s v="40 "/>
    <s v="Hola!%0AServicio del día 27-02%0A *Cliente:* ARESTI CHILE WINE S.A. */ Cont: * */ HR Entrega: *12:00* /Dirección: *CONSOLIDADO: BELLAVISTA S/N, RIO CLARO; BOD. HACIENDA ARESTI / EMBARQUE: SAI"/>
    <s v="Enviar mensaje"/>
    <s v="779"/>
    <s v="ENT-779"/>
    <s v="ENTREGA"/>
    <d v="2026-02-27T12:00:00"/>
    <s v="https://wa.me/56948501048?text=Hola!%0AServicio del día 27-02%0A *Cliente:* ARESTI CHILE WINE S.A. */ Cont: * */ HR Entrega: *12:00* /Dirección: *CONSOLIDADO: BELLAVISTA S/N, RIO CLARO; BOD. HACIENDA ARESTI / EMBARQUE: SAI"/>
  </r>
  <r>
    <n v="780"/>
    <n v="39"/>
    <x v="85"/>
    <s v="EXPO"/>
    <x v="490"/>
    <x v="370"/>
    <x v="3"/>
    <s v="-"/>
    <s v="-"/>
    <x v="22"/>
    <x v="23"/>
    <s v="RETIRO VACIO: CONTOPSA SAI"/>
    <x v="36"/>
    <n v="56965312953"/>
    <x v="36"/>
    <m/>
    <x v="144"/>
    <m/>
    <m/>
    <m/>
    <m/>
    <x v="275"/>
    <x v="0"/>
    <d v="2026-02-27T00:00:00"/>
    <s v="On time"/>
    <s v="40 "/>
    <s v="Hola!%0AServicio del día 27-02%0A *Cliente:* TUNICHE FRUITS LTDA */ Cont: * */ HR Entrega: *23:00* /Dirección: *CONSOLIDADO: CAMINO REAL 4320, GRANEROS. RANCAGUA  / EMBARQUE: TPS"/>
    <s v="Enviar mensaje"/>
    <s v="780"/>
    <s v="ENT-780"/>
    <s v="ENTREGA"/>
    <d v="2026-02-27T23:00:00"/>
    <s v="https://wa.me/56965312953?text=Hola!%0AServicio del día 27-02%0A *Cliente:* TUNICHE FRUITS LTDA */ Cont: * */ HR Entrega: *23:00* /Dirección: *CONSOLIDADO: CAMINO REAL 4320, GRANEROS. RANCAGUA  / EMBARQUE: TPS"/>
  </r>
  <r>
    <n v="781"/>
    <n v="40"/>
    <x v="85"/>
    <s v="EXPO"/>
    <x v="491"/>
    <x v="370"/>
    <x v="3"/>
    <s v="-"/>
    <s v="-"/>
    <x v="22"/>
    <x v="23"/>
    <s v="RETIRO VACIO: CONTOPSA SAI"/>
    <x v="35"/>
    <n v="56935532735"/>
    <x v="35"/>
    <m/>
    <x v="144"/>
    <m/>
    <m/>
    <m/>
    <m/>
    <x v="276"/>
    <x v="0"/>
    <d v="2026-02-27T00:00:00"/>
    <s v="On time"/>
    <s v="40 "/>
    <s v="Hola!%0AServicio del día 27-02%0A *Cliente:* TUNICHE FRUITS LTDA */ Cont: * */ HR Entrega: *23:00* /Dirección: *CONSOLIDADO: CAMINO REAL 4320, GRANEROS. RANCAGUA  / EMBARQUE: TPS"/>
    <s v="Enviar mensaje"/>
    <s v="781"/>
    <s v="ENT-781"/>
    <s v="ENTREGA"/>
    <d v="2026-02-27T23:00:00"/>
    <s v="https://wa.me/56935532735?text=Hola!%0AServicio del día 27-02%0A *Cliente:* TUNICHE FRUITS LTDA */ Cont: * */ HR Entrega: *23:00* /Dirección: *CONSOLIDADO: CAMINO REAL 4320, GRANEROS. RANCAGUA  / EMBARQUE: TPS"/>
  </r>
  <r>
    <n v="782"/>
    <n v="1"/>
    <x v="22"/>
    <s v="IMPO"/>
    <x v="492"/>
    <x v="717"/>
    <x v="1"/>
    <n v="11000"/>
    <s v="FRAGUA"/>
    <x v="23"/>
    <x v="0"/>
    <s v="SITRANS SAI"/>
    <x v="10"/>
    <n v="56993389870"/>
    <x v="10"/>
    <m/>
    <x v="28"/>
    <s v="RAMPLA CORTA"/>
    <s v="Devuelto"/>
    <m/>
    <m/>
    <x v="277"/>
    <x v="0"/>
    <d v="2026-03-02T00:00:00"/>
    <s v="On time"/>
    <s v="20 "/>
    <s v="Hola!%0AServicio del día 02-03%0A *Cliente:* SUMINISTROS TELEFONICOS Y COMPUTACIONALES ESTEC LT */ Cont: * NYKU3896836*/ HR Entrega: *07:00* /Dirección: *AVENIDA PEDRO DE VALDIVIA 5964, MACUL"/>
    <s v="Enviar mensaje"/>
    <s v="782NYKU3896836"/>
    <s v="ENT-782"/>
    <s v="ENTREGA"/>
    <d v="2026-03-02T07:00:00"/>
    <s v="https://wa.me/56993389870?text=Hola!%0AServicio del día 02-03%0A *Cliente:* SUMINISTROS TELEFONICOS Y COMPUTACIONALES ESTEC LT */ Cont: * NYKU3896836*/ HR Entrega: *07:00* /Dirección: *AVENIDA PEDRO DE VALDIVIA 5964, MACUL"/>
  </r>
  <r>
    <n v="783"/>
    <n v="2"/>
    <x v="0"/>
    <s v="IMPO"/>
    <x v="441"/>
    <x v="718"/>
    <x v="0"/>
    <n v="30000"/>
    <s v="FRAGUA"/>
    <x v="23"/>
    <x v="0"/>
    <s v="CIS"/>
    <x v="14"/>
    <n v="56967256951"/>
    <x v="15"/>
    <m/>
    <x v="2"/>
    <m/>
    <s v="Devuelto"/>
    <m/>
    <m/>
    <x v="79"/>
    <x v="0"/>
    <d v="2026-03-02T00:00:00"/>
    <s v="On time"/>
    <s v="40 "/>
    <s v="Hola!%0AServicio del día 02-03%0A *Cliente:* RENDIC S.A. */ Cont: * SEKU5921070*/ HR Entrega: *07:00* /Dirección: *Avenida Miraflores 9700-Bodega 4C, PUDAHUEL"/>
    <s v="Enviar mensaje"/>
    <s v="783SEKU5921070"/>
    <s v="ENT-783"/>
    <s v="ENTREGA"/>
    <d v="2026-03-02T07:00:00"/>
    <s v="https://wa.me/56967256951?text=Hola!%0AServicio del día 02-03%0A *Cliente:* RENDIC S.A. */ Cont: * SEKU5921070*/ HR Entrega: *07:00* /Dirección: *Avenida Miraflores 9700-Bodega 4C, PUDAHUEL"/>
  </r>
  <r>
    <n v="784"/>
    <n v="3"/>
    <x v="0"/>
    <s v="IMPO"/>
    <x v="420"/>
    <x v="719"/>
    <x v="0"/>
    <n v="30000"/>
    <s v="FRAGUA"/>
    <x v="23"/>
    <x v="3"/>
    <s v="SAAM VALP"/>
    <x v="20"/>
    <n v="56987557136"/>
    <x v="3"/>
    <m/>
    <x v="129"/>
    <m/>
    <s v="Sin devolución"/>
    <m/>
    <m/>
    <x v="278"/>
    <x v="0"/>
    <d v="2026-03-02T00:00:00"/>
    <s v="Off time"/>
    <s v="40 "/>
    <s v="Hola!%0AServicio del día 02-03%0A *Cliente:* RENDIC S.A. */ Cont: * HLBU3147010*/ HR Entrega: *08:00* /Dirección: *CAMINO LO AGUIRRE SUR 537, PUDAHUEL"/>
    <s v="Enviar mensaje"/>
    <s v="784HLBU3147010"/>
    <s v="ENT-784"/>
    <s v="ENTREGA"/>
    <d v="2026-03-02T08:00:00"/>
    <s v="https://wa.me/56987557136?text=Hola!%0AServicio del día 02-03%0A *Cliente:* RENDIC S.A. */ Cont: * HLBU3147010*/ HR Entrega: *08:00* /Dirección: *CAMINO LO AGUIRRE SUR 537, PUDAHUEL"/>
  </r>
  <r>
    <n v="785"/>
    <n v="4"/>
    <x v="0"/>
    <s v="IMPO"/>
    <x v="493"/>
    <x v="720"/>
    <x v="3"/>
    <n v="30000"/>
    <s v="FRAGUA"/>
    <x v="23"/>
    <x v="1"/>
    <s v="AGUNSA SAI"/>
    <x v="28"/>
    <n v="56968463649"/>
    <x v="29"/>
    <m/>
    <x v="29"/>
    <m/>
    <s v="Devuelto"/>
    <m/>
    <m/>
    <x v="209"/>
    <x v="0"/>
    <d v="2026-03-02T00:00:00"/>
    <s v="On time"/>
    <s v="40 "/>
    <s v="Hola!%0AServicio del día 02-03%0A *Cliente:* RENDIC S.A. */ Cont: * CGMU7701685*/ HR Entrega: *08:30* /Dirección: *AVDA EL VENSTIQUERO 1260,RENCA"/>
    <s v="Enviar mensaje"/>
    <s v="785CGMU7701685"/>
    <s v="ENT-785"/>
    <s v="ENTREGA"/>
    <d v="2026-03-02T08:30:00"/>
    <s v="https://wa.me/56968463649?text=Hola!%0AServicio del día 02-03%0A *Cliente:* RENDIC S.A. */ Cont: * CGMU7701685*/ HR Entrega: *08:30* /Dirección: *AVDA EL VENSTIQUERO 1260,RENCA"/>
  </r>
  <r>
    <n v="786"/>
    <n v="5"/>
    <x v="0"/>
    <s v="IMPO"/>
    <x v="494"/>
    <x v="721"/>
    <x v="0"/>
    <n v="25000"/>
    <s v="26/02 - 9:42"/>
    <x v="23"/>
    <x v="7"/>
    <s v="CIS"/>
    <x v="16"/>
    <n v="56973887539"/>
    <x v="16"/>
    <m/>
    <x v="2"/>
    <m/>
    <s v="Devuelto"/>
    <m/>
    <m/>
    <x v="127"/>
    <x v="0"/>
    <d v="2026-03-02T00:00:00"/>
    <s v="On time"/>
    <s v="40 "/>
    <s v="Hola!%0AServicio del día 02-03%0A *Cliente:* RENDIC S.A. */ Cont: * SEKU6050595*/ HR Entrega: *09:00* /Dirección: *Avenida Miraflores 9700-Bodega 4C, PUDAHUEL"/>
    <s v="Enviar mensaje"/>
    <s v="786SEKU6050595"/>
    <s v="ENT-786"/>
    <s v="ENTREGA"/>
    <d v="2026-03-02T09:00:00"/>
    <s v="https://wa.me/56973887539?text=Hola!%0AServicio del día 02-03%0A *Cliente:* RENDIC S.A. */ Cont: * SEKU6050595*/ HR Entrega: *09:00* /Dirección: *Avenida Miraflores 9700-Bodega 4C, PUDAHUEL"/>
  </r>
  <r>
    <n v="787"/>
    <n v="6"/>
    <x v="5"/>
    <s v="IMPO"/>
    <x v="477"/>
    <x v="722"/>
    <x v="0"/>
    <n v="12000"/>
    <s v="FRAGUA"/>
    <x v="23"/>
    <x v="3"/>
    <s v="MEDLOG STGO"/>
    <x v="29"/>
    <n v="56998494086"/>
    <x v="30"/>
    <m/>
    <x v="7"/>
    <m/>
    <s v="Devuelto"/>
    <m/>
    <m/>
    <x v="14"/>
    <x v="0"/>
    <d v="2026-03-02T00:00:00"/>
    <s v="On time"/>
    <s v="40 "/>
    <s v="Hola!%0AServicio del día 02-03%0A *Cliente:* INVERSIERRA S A */ Cont: * MSDU6168178*/ HR Entrega: *08:00* /Dirección: *HUECHURABA"/>
    <s v="Enviar mensaje"/>
    <s v="787MSDU6168178"/>
    <s v="ENT-787"/>
    <s v="ENTREGA"/>
    <d v="2026-03-02T08:00:00"/>
    <s v="https://wa.me/56998494086?text=Hola!%0AServicio del día 02-03%0A *Cliente:* INVERSIERRA S A */ Cont: * MSDU6168178*/ HR Entrega: *08:00* /Dirección: *HUECHURABA"/>
  </r>
  <r>
    <n v="788"/>
    <n v="7"/>
    <x v="2"/>
    <s v="IMPO"/>
    <x v="495"/>
    <x v="723"/>
    <x v="0"/>
    <n v="13000"/>
    <s v="FRAGUA"/>
    <x v="23"/>
    <x v="3"/>
    <s v="CONTOPSA SAI"/>
    <x v="33"/>
    <n v="56953801607"/>
    <x v="33"/>
    <m/>
    <x v="4"/>
    <m/>
    <s v="Devuelto"/>
    <m/>
    <m/>
    <x v="10"/>
    <x v="0"/>
    <d v="2026-03-02T00:00:00"/>
    <s v="On time"/>
    <s v="40 "/>
    <s v="Hola!%0AServicio del día 02-03%0A *Cliente:* SUPERMERCADO DEL NEUMATICO LTDA */ Cont: * OOCU9188857*/ HR Entrega: *08:00* /Dirección: *VELASQUEZ"/>
    <s v="Enviar mensaje"/>
    <s v="788OOCU9188857"/>
    <s v="ENT-788"/>
    <s v="ENTREGA"/>
    <d v="2026-03-02T08:00:00"/>
    <s v="https://wa.me/56953801607?text=Hola!%0AServicio del día 02-03%0A *Cliente:* SUPERMERCADO DEL NEUMATICO LTDA */ Cont: * OOCU9188857*/ HR Entrega: *08:00* /Dirección: *VELASQUEZ"/>
  </r>
  <r>
    <n v="789"/>
    <n v="8"/>
    <x v="18"/>
    <s v="IMPO"/>
    <x v="453"/>
    <x v="724"/>
    <x v="1"/>
    <n v="30000"/>
    <s v="FRAGUA"/>
    <x v="23"/>
    <x v="3"/>
    <s v="CIS"/>
    <x v="19"/>
    <n v="56975045913"/>
    <x v="19"/>
    <m/>
    <x v="82"/>
    <m/>
    <s v="Devuelto"/>
    <m/>
    <m/>
    <x v="12"/>
    <x v="0"/>
    <d v="2026-03-02T00:00:00"/>
    <s v="On time"/>
    <s v="20 "/>
    <s v="Hola!%0AServicio del día 02-03%0A *Cliente:* SOCIEDAD COMERCIAL MARBEN PETS LTDA */ Cont: * TRHU2757245*/ HR Entrega: *08:00* /Dirección: *AV. LA MARTINA 445. PUDAHUEL SUR"/>
    <s v="Enviar mensaje"/>
    <s v="789TRHU2757245"/>
    <s v="ENT-789"/>
    <s v="ENTREGA"/>
    <d v="2026-03-02T08:00:00"/>
    <s v="https://wa.me/56975045913?text=Hola!%0AServicio del día 02-03%0A *Cliente:* SOCIEDAD COMERCIAL MARBEN PETS LTDA */ Cont: * TRHU2757245*/ HR Entrega: *08:00* /Dirección: *AV. LA MARTINA 445. PUDAHUEL SUR"/>
  </r>
  <r>
    <n v="790"/>
    <n v="9"/>
    <x v="18"/>
    <s v="IMPO"/>
    <x v="496"/>
    <x v="725"/>
    <x v="7"/>
    <n v="17000"/>
    <s v="FRAGUA"/>
    <x v="23"/>
    <x v="7"/>
    <s v="CIS"/>
    <x v="53"/>
    <n v="56950104102"/>
    <x v="54"/>
    <m/>
    <x v="63"/>
    <m/>
    <s v="Devuelto"/>
    <m/>
    <m/>
    <x v="23"/>
    <x v="0"/>
    <d v="2026-03-02T00:00:00"/>
    <s v="On time"/>
    <s v="40 "/>
    <s v="Hola!%0AServicio del día 02-03%0A *Cliente:* SOCIEDAD COMERCIAL MARBEN PETS LTDA */ Cont: * FWRU0142470*/ HR Entrega: *09:00* /Dirección: *FRAGUA - BOD.PRINCIPAL"/>
    <s v="Enviar mensaje"/>
    <s v="790FWRU0142470"/>
    <s v="ENT-790"/>
    <s v="ENTREGA"/>
    <d v="2026-03-02T09:00:00"/>
    <s v="https://wa.me/56950104102?text=Hola!%0AServicio del día 02-03%0A *Cliente:* SOCIEDAD COMERCIAL MARBEN PETS LTDA */ Cont: * FWRU0142470*/ HR Entrega: *09:00* /Dirección: *FRAGUA - BOD.PRINCIPAL"/>
  </r>
  <r>
    <n v="791"/>
    <n v="10"/>
    <x v="24"/>
    <s v="IMPO"/>
    <x v="450"/>
    <x v="726"/>
    <x v="0"/>
    <n v="31000"/>
    <s v="FRAGUA"/>
    <x v="23"/>
    <x v="3"/>
    <s v="CONTOPSA SAI"/>
    <x v="0"/>
    <n v="56965378427"/>
    <x v="0"/>
    <m/>
    <x v="10"/>
    <m/>
    <s v="Devuelto"/>
    <m/>
    <m/>
    <x v="191"/>
    <x v="0"/>
    <d v="2026-03-02T00:00:00"/>
    <s v="On time"/>
    <s v="40 "/>
    <s v="Hola!%0AServicio del día 02-03%0A *Cliente:* COMERCIAL CANADA SPA */ Cont: * oeru4357891*/ HR Entrega: *08:00* /Dirección: *BERNARDO O&quot;HIGGINS 158 COLINA"/>
    <s v="Enviar mensaje"/>
    <s v="791oeru4357891"/>
    <s v="ENT-791"/>
    <s v="ENTREGA"/>
    <d v="2026-03-02T08:00:00"/>
    <s v="https://wa.me/56965378427?text=Hola!%0AServicio del día 02-03%0A *Cliente:* COMERCIAL CANADA SPA */ Cont: * oeru4357891*/ HR Entrega: *08:00* /Dirección: *BERNARDO O&quot;HIGGINS 158 COLINA"/>
  </r>
  <r>
    <n v="792"/>
    <n v="11"/>
    <x v="24"/>
    <s v="IMPO"/>
    <x v="450"/>
    <x v="727"/>
    <x v="0"/>
    <n v="31000"/>
    <s v="FRAGUA"/>
    <x v="23"/>
    <x v="6"/>
    <s v="CONTOPSA SAI"/>
    <x v="6"/>
    <n v="56975315726"/>
    <x v="22"/>
    <m/>
    <x v="10"/>
    <m/>
    <s v="Devuelto"/>
    <m/>
    <m/>
    <x v="220"/>
    <x v="0"/>
    <d v="2026-03-02T00:00:00"/>
    <s v="On time"/>
    <s v="40 "/>
    <s v="Hola!%0AServicio del día 02-03%0A *Cliente:* COMERCIAL CANADA SPA */ Cont: * otpu6148151*/ HR Entrega: *10:00* /Dirección: *BERNARDO O&quot;HIGGINS 158 COLINA"/>
    <s v="Enviar mensaje"/>
    <s v="792otpu6148151"/>
    <s v="ENT-792"/>
    <s v="ENTREGA"/>
    <d v="2026-03-02T10:00:00"/>
    <s v="https://wa.me/56975315726?text=Hola!%0AServicio del día 02-03%0A *Cliente:* COMERCIAL CANADA SPA */ Cont: * otpu6148151*/ HR Entrega: *10:00* /Dirección: *BERNARDO O&quot;HIGGINS 158 COLINA"/>
  </r>
  <r>
    <n v="793"/>
    <n v="12"/>
    <x v="24"/>
    <s v="IMPO"/>
    <x v="450"/>
    <x v="728"/>
    <x v="0"/>
    <n v="31000"/>
    <s v="FRAGUA"/>
    <x v="23"/>
    <x v="5"/>
    <s v="CONTOPSA SAI"/>
    <x v="13"/>
    <n v="56944277110"/>
    <x v="13"/>
    <m/>
    <x v="10"/>
    <m/>
    <s v="Devuelto"/>
    <m/>
    <m/>
    <x v="123"/>
    <x v="0"/>
    <d v="2026-03-02T00:00:00"/>
    <s v="On time"/>
    <s v="40 "/>
    <s v="Hola!%0AServicio del día 02-03%0A *Cliente:* COMERCIAL CANADA SPA */ Cont: * fbiu5754439*/ HR Entrega: *12:00* /Dirección: *BERNARDO O&quot;HIGGINS 158 COLINA"/>
    <s v="Enviar mensaje"/>
    <s v="793fbiu5754439"/>
    <s v="ENT-793"/>
    <s v="ENTREGA"/>
    <d v="2026-03-02T12:00:00"/>
    <s v="https://wa.me/56944277110?text=Hola!%0AServicio del día 02-03%0A *Cliente:* COMERCIAL CANADA SPA */ Cont: * fbiu5754439*/ HR Entrega: *12:00* /Dirección: *BERNARDO O&quot;HIGGINS 158 COLINA"/>
  </r>
  <r>
    <n v="794"/>
    <n v="13"/>
    <x v="40"/>
    <s v="IMPO"/>
    <x v="497"/>
    <x v="729"/>
    <x v="1"/>
    <n v="28000"/>
    <s v="FRAGUA"/>
    <x v="23"/>
    <x v="3"/>
    <s v="CIS"/>
    <x v="12"/>
    <n v="56967384794"/>
    <x v="12"/>
    <m/>
    <x v="57"/>
    <m/>
    <s v="Devuelto"/>
    <m/>
    <m/>
    <x v="4"/>
    <x v="0"/>
    <d v="2026-03-02T00:00:00"/>
    <s v="On time"/>
    <s v="20 "/>
    <s v="Hola!%0AServicio del día 02-03%0A *Cliente:* MOLYMETNOS S.A. */ Cont: * TRHU1224787*/ HR Entrega: *08:00* /Dirección: *CAMINO NOS A LOS MORROS 590, SAN BERNARDO"/>
    <s v="Enviar mensaje"/>
    <s v="794TRHU1224787"/>
    <s v="ENT-794"/>
    <s v="ENTREGA"/>
    <d v="2026-03-02T08:00:00"/>
    <s v="https://wa.me/56967384794?text=Hola!%0AServicio del día 02-03%0A *Cliente:* MOLYMETNOS S.A. */ Cont: * TRHU1224787*/ HR Entrega: *08:00* /Dirección: *CAMINO NOS A LOS MORROS 590, SAN BERNARDO"/>
  </r>
  <r>
    <n v="795"/>
    <n v="14"/>
    <x v="40"/>
    <s v="IMPO"/>
    <x v="497"/>
    <x v="730"/>
    <x v="1"/>
    <n v="28000"/>
    <s v="FRAGUA"/>
    <x v="23"/>
    <x v="1"/>
    <s v="CIS"/>
    <x v="36"/>
    <n v="56965312953"/>
    <x v="36"/>
    <m/>
    <x v="57"/>
    <m/>
    <s v="Devuelto"/>
    <m/>
    <m/>
    <x v="10"/>
    <x v="0"/>
    <d v="2026-03-02T00:00:00"/>
    <s v="On time"/>
    <s v="20 "/>
    <s v="Hola!%0AServicio del día 02-03%0A *Cliente:* MOLYMETNOS S.A. */ Cont: * TGHU1759724*/ HR Entrega: *08:30* /Dirección: *CAMINO NOS A LOS MORROS 590, SAN BERNARDO"/>
    <s v="Enviar mensaje"/>
    <s v="795TGHU1759724"/>
    <s v="ENT-795"/>
    <s v="ENTREGA"/>
    <d v="2026-03-02T08:30:00"/>
    <s v="https://wa.me/56965312953?text=Hola!%0AServicio del día 02-03%0A *Cliente:* MOLYMETNOS S.A. */ Cont: * TGHU1759724*/ HR Entrega: *08:30* /Dirección: *CAMINO NOS A LOS MORROS 590, SAN BERNARDO"/>
  </r>
  <r>
    <n v="796"/>
    <n v="15"/>
    <x v="40"/>
    <s v="IMPO"/>
    <x v="497"/>
    <x v="731"/>
    <x v="1"/>
    <n v="28000"/>
    <s v="FRAGUA"/>
    <x v="23"/>
    <x v="7"/>
    <s v="CIS"/>
    <x v="17"/>
    <n v="56961282379"/>
    <x v="17"/>
    <m/>
    <x v="57"/>
    <m/>
    <s v="Devuelto"/>
    <m/>
    <m/>
    <x v="206"/>
    <x v="0"/>
    <d v="2026-03-02T00:00:00"/>
    <s v="Off time"/>
    <s v="20 "/>
    <s v="Hola!%0AServicio del día 02-03%0A *Cliente:* MOLYMETNOS S.A. */ Cont: * GESU1116284*/ HR Entrega: *09:00* /Dirección: *CAMINO NOS A LOS MORROS 590, SAN BERNARDO"/>
    <s v="Enviar mensaje"/>
    <s v="796GESU1116284"/>
    <s v="ENT-796"/>
    <s v="ENTREGA"/>
    <d v="2026-03-02T09:00:00"/>
    <s v="https://wa.me/56961282379?text=Hola!%0AServicio del día 02-03%0A *Cliente:* MOLYMETNOS S.A. */ Cont: * GESU1116284*/ HR Entrega: *09:00* /Dirección: *CAMINO NOS A LOS MORROS 590, SAN BERNARDO"/>
  </r>
  <r>
    <n v="797"/>
    <n v="16"/>
    <x v="40"/>
    <s v="IMPO"/>
    <x v="497"/>
    <x v="732"/>
    <x v="1"/>
    <n v="28000"/>
    <s v="FRAGUA"/>
    <x v="23"/>
    <x v="10"/>
    <s v="CIS"/>
    <x v="47"/>
    <n v="56988336520"/>
    <x v="48"/>
    <m/>
    <x v="57"/>
    <m/>
    <s v="Devuelto"/>
    <m/>
    <m/>
    <x v="94"/>
    <x v="0"/>
    <d v="2026-03-02T00:00:00"/>
    <s v="Off time"/>
    <s v="20 "/>
    <s v="Hola!%0AServicio del día 02-03%0A *Cliente:* MOLYMETNOS S.A. */ Cont: * CMAU0161566*/ HR Entrega: *09:30* /Dirección: *CAMINO NOS A LOS MORROS 590, SAN BERNARDO"/>
    <s v="Enviar mensaje"/>
    <s v="797CMAU0161566"/>
    <s v="ENT-797"/>
    <s v="ENTREGA"/>
    <d v="2026-03-02T09:30:00"/>
    <s v="https://wa.me/56988336520?text=Hola!%0AServicio del día 02-03%0A *Cliente:* MOLYMETNOS S.A. */ Cont: * CMAU0161566*/ HR Entrega: *09:30* /Dirección: *CAMINO NOS A LOS MORROS 590, SAN BERNARDO"/>
  </r>
  <r>
    <n v="798"/>
    <n v="17"/>
    <x v="3"/>
    <s v="IMPO"/>
    <x v="498"/>
    <x v="733"/>
    <x v="0"/>
    <n v="30000"/>
    <s v="28/02 - 13:34"/>
    <x v="23"/>
    <x v="3"/>
    <s v="MEDLOG SAI"/>
    <x v="23"/>
    <n v="56931745801"/>
    <x v="24"/>
    <m/>
    <x v="5"/>
    <m/>
    <s v="Devuelto"/>
    <m/>
    <m/>
    <x v="82"/>
    <x v="0"/>
    <d v="2026-03-02T00:00:00"/>
    <s v="On time"/>
    <s v="40 "/>
    <s v="Hola!%0AServicio del día 02-03%0A *Cliente:* COMERCIAL SANDOVAL E HIJOS LTDA */ Cont: * SEGU9822912*/ HR Entrega: *08:00* /Dirección: *SANTA ISABEL 370; LAMPA"/>
    <s v="Enviar mensaje"/>
    <s v="798SEGU9822912"/>
    <s v="ENT-798"/>
    <s v="ENTREGA"/>
    <d v="2026-03-02T08:00:00"/>
    <s v="https://wa.me/56931745801?text=Hola!%0AServicio del día 02-03%0A *Cliente:* COMERCIAL SANDOVAL E HIJOS LTDA */ Cont: * SEGU9822912*/ HR Entrega: *08:00* /Dirección: *SANTA ISABEL 370; LAMPA"/>
  </r>
  <r>
    <n v="799"/>
    <n v="18"/>
    <x v="3"/>
    <s v="IMPO"/>
    <x v="499"/>
    <x v="734"/>
    <x v="0"/>
    <n v="30000"/>
    <s v="28/02 - 13:24"/>
    <x v="23"/>
    <x v="6"/>
    <s v="SITRANS SAI"/>
    <x v="48"/>
    <n v="56994354094"/>
    <x v="50"/>
    <m/>
    <x v="5"/>
    <m/>
    <s v="Devuelto"/>
    <m/>
    <m/>
    <x v="72"/>
    <x v="0"/>
    <d v="2026-03-02T00:00:00"/>
    <s v="On time"/>
    <s v="40 "/>
    <s v="Hola!%0AServicio del día 02-03%0A *Cliente:* COMERCIAL SANDOVAL E HIJOS LTDA */ Cont: * FBIU5233317*/ HR Entrega: *10:00* /Dirección: *SANTA ISABEL 370; LAMPA"/>
    <s v="Enviar mensaje"/>
    <s v="799FBIU5233317"/>
    <s v="ENT-799"/>
    <s v="ENTREGA"/>
    <d v="2026-03-02T10:00:00"/>
    <s v="https://wa.me/56994354094?text=Hola!%0AServicio del día 02-03%0A *Cliente:* COMERCIAL SANDOVAL E HIJOS LTDA */ Cont: * FBIU5233317*/ HR Entrega: *10:00* /Dirección: *SANTA ISABEL 370; LAMPA"/>
  </r>
  <r>
    <n v="800"/>
    <n v="19"/>
    <x v="3"/>
    <s v="IMPO"/>
    <x v="499"/>
    <x v="735"/>
    <x v="0"/>
    <n v="30000"/>
    <s v="28/02 - 13:28"/>
    <x v="23"/>
    <x v="5"/>
    <s v="SITRANS SAI"/>
    <x v="1"/>
    <n v="56978811158"/>
    <x v="1"/>
    <m/>
    <x v="5"/>
    <m/>
    <s v="Devuelto"/>
    <m/>
    <m/>
    <x v="150"/>
    <x v="0"/>
    <d v="2026-03-02T00:00:00"/>
    <s v="On time"/>
    <s v="40 "/>
    <s v="Hola!%0AServicio del día 02-03%0A *Cliente:* COMERCIAL SANDOVAL E HIJOS LTDA */ Cont: * PCIU6123764*/ HR Entrega: *12:00* /Dirección: *SANTA ISABEL 370; LAMPA"/>
    <s v="Enviar mensaje"/>
    <s v="800PCIU6123764"/>
    <s v="ENT-800"/>
    <s v="ENTREGA"/>
    <d v="2026-03-02T12:00:00"/>
    <s v="https://wa.me/56978811158?text=Hola!%0AServicio del día 02-03%0A *Cliente:* COMERCIAL SANDOVAL E HIJOS LTDA */ Cont: * PCIU6123764*/ HR Entrega: *12:00* /Dirección: *SANTA ISABEL 370; LAMPA"/>
  </r>
  <r>
    <n v="801"/>
    <n v="20"/>
    <x v="3"/>
    <s v="IMPO"/>
    <x v="499"/>
    <x v="736"/>
    <x v="0"/>
    <n v="30000"/>
    <s v="28/02 - 13:36"/>
    <x v="23"/>
    <x v="4"/>
    <s v="SITRANS SAI"/>
    <x v="54"/>
    <n v="56967128754"/>
    <x v="40"/>
    <m/>
    <x v="5"/>
    <m/>
    <s v="Sin devolución"/>
    <m/>
    <m/>
    <x v="121"/>
    <x v="0"/>
    <d v="2026-03-02T00:00:00"/>
    <s v="On time"/>
    <s v="40 "/>
    <s v="Hola!%0AServicio del día 02-03%0A *Cliente:* COMERCIAL SANDOVAL E HIJOS LTDA */ Cont: * FBIU5234761*/ HR Entrega: *14:00* /Dirección: *SANTA ISABEL 370; LAMPA"/>
    <s v="Enviar mensaje"/>
    <s v="801FBIU5234761"/>
    <s v="ENT-801"/>
    <s v="ENTREGA"/>
    <d v="2026-03-02T14:00:00"/>
    <s v="https://wa.me/56967128754?text=Hola!%0AServicio del día 02-03%0A *Cliente:* COMERCIAL SANDOVAL E HIJOS LTDA */ Cont: * FBIU5234761*/ HR Entrega: *14:00* /Dirección: *SANTA ISABEL 370; LAMPA"/>
  </r>
  <r>
    <n v="802"/>
    <n v="21"/>
    <x v="15"/>
    <s v="IMPO"/>
    <x v="500"/>
    <x v="737"/>
    <x v="0"/>
    <n v="15000"/>
    <s v="FRAGUA"/>
    <x v="23"/>
    <x v="3"/>
    <s v="SITRANS SAI"/>
    <x v="52"/>
    <n v="56967386018"/>
    <x v="37"/>
    <m/>
    <x v="19"/>
    <s v="cn43308baca"/>
    <s v="Devuelto"/>
    <m/>
    <m/>
    <x v="4"/>
    <x v="0"/>
    <d v="2026-03-02T00:00:00"/>
    <s v="On time"/>
    <s v="40 "/>
    <s v="Hola!%0AServicio del día 02-03%0A *Cliente:* IMPORTADORA MIDEA CARRIER CHILE LTDA */ Cont: * TCNU4907171*/ HR Entrega: *08:00* /Dirección: *BOD. MIEA AGURTO - PUERTO MADERO 9710, BOD. E13; PUDAHUEL "/>
    <s v="Enviar mensaje"/>
    <s v="802TCNU4907171"/>
    <s v="ENT-802"/>
    <s v="ENTREGA"/>
    <d v="2026-03-02T08:00:00"/>
    <s v="https://wa.me/56967386018?text=Hola!%0AServicio del día 02-03%0A *Cliente:* IMPORTADORA MIDEA CARRIER CHILE LTDA */ Cont: * TCNU4907171*/ HR Entrega: *08:00* /Dirección: *BOD. MIEA AGURTO - PUERTO MADERO 9710, BOD. E13; PUDAHUEL "/>
  </r>
  <r>
    <n v="803"/>
    <n v="22"/>
    <x v="15"/>
    <s v="IMPO"/>
    <x v="500"/>
    <x v="738"/>
    <x v="0"/>
    <n v="15000"/>
    <s v="FRAGUA"/>
    <x v="23"/>
    <x v="3"/>
    <s v="SITRANS SAI"/>
    <x v="44"/>
    <n v="56976511010"/>
    <x v="41"/>
    <m/>
    <x v="19"/>
    <s v="cn43309baca"/>
    <s v="Devuelto"/>
    <m/>
    <m/>
    <x v="186"/>
    <x v="0"/>
    <d v="2026-03-02T00:00:00"/>
    <s v="Off time"/>
    <s v="40 "/>
    <s v="Hola!%0AServicio del día 02-03%0A *Cliente:* IMPORTADORA MIDEA CARRIER CHILE LTDA */ Cont: * TRHU6483245*/ HR Entrega: *08:00* /Dirección: *BOD. MIEA AGURTO - PUERTO MADERO 9710, BOD. E13; PUDAHUEL "/>
    <s v="Enviar mensaje"/>
    <s v="803TRHU6483245"/>
    <s v="ENT-803"/>
    <s v="ENTREGA"/>
    <d v="2026-03-02T08:00:00"/>
    <s v="https://wa.me/56976511010?text=Hola!%0AServicio del día 02-03%0A *Cliente:* IMPORTADORA MIDEA CARRIER CHILE LTDA */ Cont: * TRHU6483245*/ HR Entrega: *08:00* /Dirección: *BOD. MIEA AGURTO - PUERTO MADERO 9710, BOD. E13; PUDAHUEL "/>
  </r>
  <r>
    <n v="804"/>
    <n v="23"/>
    <x v="15"/>
    <s v="IMPO"/>
    <x v="501"/>
    <x v="739"/>
    <x v="0"/>
    <n v="5000"/>
    <s v="FRAGUA"/>
    <x v="23"/>
    <x v="7"/>
    <s v="SITRANS SAI"/>
    <x v="42"/>
    <n v="56948501048"/>
    <x v="42"/>
    <m/>
    <x v="19"/>
    <s v="cndl35952ca"/>
    <s v="Devuelto"/>
    <m/>
    <m/>
    <x v="132"/>
    <x v="0"/>
    <d v="2026-03-02T00:00:00"/>
    <s v="Off time"/>
    <s v="40 "/>
    <s v="Hola!%0AServicio del día 02-03%0A *Cliente:* IMPORTADORA MIDEA CARRIER CHILE LTDA */ Cont: * ONEU5702813*/ HR Entrega: *09:00* /Dirección: *BOD. MIEA AGURTO - PUERTO MADERO 9710, BOD. E13; PUDAHUEL "/>
    <s v="Enviar mensaje"/>
    <s v="804ONEU5702813"/>
    <s v="ENT-804"/>
    <s v="ENTREGA"/>
    <d v="2026-03-02T09:00:00"/>
    <s v="https://wa.me/56948501048?text=Hola!%0AServicio del día 02-03%0A *Cliente:* IMPORTADORA MIDEA CARRIER CHILE LTDA */ Cont: * ONEU5702813*/ HR Entrega: *09:00* /Dirección: *BOD. MIEA AGURTO - PUERTO MADERO 9710, BOD. E13; PUDAHUEL "/>
  </r>
  <r>
    <n v="805"/>
    <n v="24"/>
    <x v="15"/>
    <s v="IMPO"/>
    <x v="502"/>
    <x v="740"/>
    <x v="0"/>
    <n v="5000"/>
    <s v="FRAGUA"/>
    <x v="23"/>
    <x v="2"/>
    <s v="SITRANS SAI"/>
    <x v="31"/>
    <n v="56967396661"/>
    <x v="8"/>
    <m/>
    <x v="19"/>
    <s v="cndk87661ca"/>
    <s v="Devuelto"/>
    <m/>
    <m/>
    <x v="109"/>
    <x v="0"/>
    <d v="2026-03-02T00:00:00"/>
    <s v="On time"/>
    <s v="40 "/>
    <s v="Hola!%0AServicio del día 02-03%0A *Cliente:* IMPORTADORA MIDEA CARRIER CHILE LTDA */ Cont: * ONEU1285769*/ HR Entrega: *11:00* /Dirección: *BOD. MIEA AGURTO - PUERTO MADERO 9710, BOD. E13; PUDAHUEL "/>
    <s v="Enviar mensaje"/>
    <s v="805ONEU1285769"/>
    <s v="ENT-805"/>
    <s v="ENTREGA"/>
    <d v="2026-03-02T11:00:00"/>
    <s v="https://wa.me/56967396661?text=Hola!%0AServicio del día 02-03%0A *Cliente:* IMPORTADORA MIDEA CARRIER CHILE LTDA */ Cont: * ONEU1285769*/ HR Entrega: *11:00* /Dirección: *BOD. MIEA AGURTO - PUERTO MADERO 9710, BOD. E13; PUDAHUEL "/>
  </r>
  <r>
    <n v="806"/>
    <n v="25"/>
    <x v="15"/>
    <s v="IMPO"/>
    <x v="502"/>
    <x v="741"/>
    <x v="0"/>
    <n v="5000"/>
    <s v="FRAGUA"/>
    <x v="23"/>
    <x v="2"/>
    <s v="SITRANS SAI"/>
    <x v="37"/>
    <n v="56950923536"/>
    <x v="18"/>
    <m/>
    <x v="19"/>
    <s v="cndk87664ca"/>
    <s v="Devuelto"/>
    <m/>
    <m/>
    <x v="279"/>
    <x v="0"/>
    <d v="2026-03-02T00:00:00"/>
    <s v="Off time"/>
    <s v="40 "/>
    <s v="Hola!%0AServicio del día 02-03%0A *Cliente:* IMPORTADORA MIDEA CARRIER CHILE LTDA */ Cont: * ONEU1329790*/ HR Entrega: *11:00* /Dirección: *BOD. MIEA AGURTO - PUERTO MADERO 9710, BOD. E13; PUDAHUEL "/>
    <s v="Enviar mensaje"/>
    <s v="806ONEU1329790"/>
    <s v="ENT-806"/>
    <s v="ENTREGA"/>
    <d v="2026-03-02T11:00:00"/>
    <s v="https://wa.me/56950923536?text=Hola!%0AServicio del día 02-03%0A *Cliente:* IMPORTADORA MIDEA CARRIER CHILE LTDA */ Cont: * ONEU1329790*/ HR Entrega: *11:00* /Dirección: *BOD. MIEA AGURTO - PUERTO MADERO 9710, BOD. E13; PUDAHUEL "/>
  </r>
  <r>
    <n v="807"/>
    <n v="26"/>
    <x v="15"/>
    <s v="IMPO"/>
    <x v="503"/>
    <x v="742"/>
    <x v="0"/>
    <n v="5000"/>
    <s v="FRAGUA"/>
    <x v="23"/>
    <x v="9"/>
    <s v="SITRANS SAI"/>
    <x v="11"/>
    <n v="56999048849"/>
    <x v="11"/>
    <m/>
    <x v="19"/>
    <s v="cncl66111ca"/>
    <s v="Devuelto"/>
    <m/>
    <m/>
    <x v="204"/>
    <x v="0"/>
    <d v="2026-03-02T00:00:00"/>
    <s v="On time"/>
    <s v="40 "/>
    <s v="Hola!%0AServicio del día 02-03%0A *Cliente:* IMPORTADORA MIDEA CARRIER CHILE LTDA */ Cont: * TCLU8749816*/ HR Entrega: *13:00* /Dirección: *BOD. MIEA AGURTO - PUERTO MADERO 9710, BOD. E13; PUDAHUEL "/>
    <s v="Enviar mensaje"/>
    <s v="807TCLU8749816"/>
    <s v="ENT-807"/>
    <s v="ENTREGA"/>
    <d v="2026-03-02T13:00:00"/>
    <s v="https://wa.me/56999048849?text=Hola!%0AServicio del día 02-03%0A *Cliente:* IMPORTADORA MIDEA CARRIER CHILE LTDA */ Cont: * TCLU8749816*/ HR Entrega: *13:00* /Dirección: *BOD. MIEA AGURTO - PUERTO MADERO 9710, BOD. E13; PUDAHUEL "/>
  </r>
  <r>
    <n v="808"/>
    <n v="27"/>
    <x v="15"/>
    <s v="IMPO"/>
    <x v="504"/>
    <x v="743"/>
    <x v="0"/>
    <n v="5000"/>
    <s v="FRAGUA"/>
    <x v="23"/>
    <x v="9"/>
    <s v="SITRANS SAI"/>
    <x v="51"/>
    <n v="56939438073"/>
    <x v="7"/>
    <m/>
    <x v="19"/>
    <s v="cndl33405ca"/>
    <s v="Devuelto"/>
    <m/>
    <m/>
    <x v="78"/>
    <x v="0"/>
    <d v="2026-03-02T00:00:00"/>
    <s v="On time"/>
    <s v="40 "/>
    <s v="Hola!%0AServicio del día 02-03%0A *Cliente:* IMPORTADORA MIDEA CARRIER CHILE LTDA */ Cont: * TGBU9669311*/ HR Entrega: *13:00* /Dirección: *BOD. MIEA AGURTO - PUERTO MADERO 9710, BOD. E13; PUDAHUEL "/>
    <s v="Enviar mensaje"/>
    <s v="808TGBU9669311"/>
    <s v="ENT-808"/>
    <s v="ENTREGA"/>
    <d v="2026-03-02T13:00:00"/>
    <s v="https://wa.me/56939438073?text=Hola!%0AServicio del día 02-03%0A *Cliente:* IMPORTADORA MIDEA CARRIER CHILE LTDA */ Cont: * TGBU9669311*/ HR Entrega: *13:00* /Dirección: *BOD. MIEA AGURTO - PUERTO MADERO 9710, BOD. E13; PUDAHUEL "/>
  </r>
  <r>
    <n v="809"/>
    <n v="28"/>
    <x v="15"/>
    <s v="IMPO"/>
    <x v="505"/>
    <x v="744"/>
    <x v="0"/>
    <n v="5000"/>
    <s v="FRAGUA"/>
    <x v="23"/>
    <x v="4"/>
    <s v="SITRANS SAI"/>
    <x v="24"/>
    <n v="56926181825"/>
    <x v="43"/>
    <m/>
    <x v="19"/>
    <s v="cndk87675ca"/>
    <s v="Devuelto"/>
    <m/>
    <m/>
    <x v="160"/>
    <x v="0"/>
    <d v="2026-03-02T00:00:00"/>
    <s v="On time"/>
    <s v="40 "/>
    <s v="Hola!%0AServicio del día 02-03%0A *Cliente:* IMPORTADORA MIDEA CARRIER CHILE LTDA */ Cont: * TRHU5148073*/ HR Entrega: *14:00* /Dirección: *BOD. MIEA AGURTO - PUERTO MADERO 9710, BOD. E13; PUDAHUEL "/>
    <s v="Enviar mensaje"/>
    <s v="809TRHU5148073"/>
    <s v="ENT-809"/>
    <s v="ENTREGA"/>
    <d v="2026-03-02T14:00:00"/>
    <s v="https://wa.me/56926181825?text=Hola!%0AServicio del día 02-03%0A *Cliente:* IMPORTADORA MIDEA CARRIER CHILE LTDA */ Cont: * TRHU5148073*/ HR Entrega: *14:00* /Dirección: *BOD. MIEA AGURTO - PUERTO MADERO 9710, BOD. E13; PUDAHUEL "/>
  </r>
  <r>
    <n v="810"/>
    <n v="29"/>
    <x v="10"/>
    <s v="IMPO"/>
    <x v="506"/>
    <x v="745"/>
    <x v="0"/>
    <n v="18000"/>
    <s v="27/02 - 16:00"/>
    <x v="23"/>
    <x v="1"/>
    <s v="AGUNSA  SAI"/>
    <x v="34"/>
    <n v="56940144795"/>
    <x v="34"/>
    <m/>
    <x v="12"/>
    <m/>
    <s v="Devuelto"/>
    <m/>
    <m/>
    <x v="42"/>
    <x v="0"/>
    <d v="2026-03-02T00:00:00"/>
    <s v="On time"/>
    <s v="40 "/>
    <s v="Hola!%0AServicio del día 02-03%0A *Cliente:* OXIQUIM S A */ Cont: * JXLU4388609*/ HR Entrega: *08:30* /Dirección: *CAÑAVERAL 901; QUILICURA "/>
    <s v="Enviar mensaje"/>
    <s v="810JXLU4388609"/>
    <s v="ENT-810"/>
    <s v="ENTREGA"/>
    <d v="2026-03-02T08:30:00"/>
    <s v="https://wa.me/56940144795?text=Hola!%0AServicio del día 02-03%0A *Cliente:* OXIQUIM S A */ Cont: * JXLU4388609*/ HR Entrega: *08:30* /Dirección: *CAÑAVERAL 901; QUILICURA "/>
  </r>
  <r>
    <n v="811"/>
    <n v="30"/>
    <x v="86"/>
    <s v="IMPO"/>
    <x v="507"/>
    <x v="746"/>
    <x v="0"/>
    <n v="10000"/>
    <s v="26/02 - 17:45"/>
    <x v="23"/>
    <x v="7"/>
    <s v="AGUNSA SAI"/>
    <x v="46"/>
    <n v="56966631737"/>
    <x v="47"/>
    <m/>
    <x v="145"/>
    <m/>
    <s v="Devuelto"/>
    <m/>
    <m/>
    <x v="34"/>
    <x v="0"/>
    <d v="2026-03-02T00:00:00"/>
    <s v="On time"/>
    <s v="40 "/>
    <s v="Hola!%0AServicio del día 02-03%0A *Cliente:* GRUPO JNK CHILE SPA */ Cont: * JXLU6312388*/ HR Entrega: *09:00* /Dirección: *AV. CALERA DE TANGO S/N PARADERO 9 PARCELA 11A BOD.1B CALERA DE TANGO"/>
    <s v="Enviar mensaje"/>
    <s v="811JXLU6312388"/>
    <s v="ENT-811"/>
    <s v="ENTREGA"/>
    <d v="2026-03-02T09:00:00"/>
    <s v="https://wa.me/56966631737?text=Hola!%0AServicio del día 02-03%0A *Cliente:* GRUPO JNK CHILE SPA */ Cont: * JXLU6312388*/ HR Entrega: *09:00* /Dirección: *AV. CALERA DE TANGO S/N PARADERO 9 PARCELA 11A BOD.1B CALERA DE TANGO"/>
  </r>
  <r>
    <n v="812"/>
    <n v="31"/>
    <x v="13"/>
    <s v="IMPO"/>
    <x v="508"/>
    <x v="747"/>
    <x v="0"/>
    <n v="23000"/>
    <s v="FRAGUA"/>
    <x v="23"/>
    <x v="7"/>
    <s v="CONTOPSA VALP"/>
    <x v="35"/>
    <n v="56935532735"/>
    <x v="35"/>
    <m/>
    <x v="66"/>
    <m/>
    <s v="Devuelto"/>
    <m/>
    <m/>
    <x v="26"/>
    <x v="0"/>
    <d v="2026-03-02T00:00:00"/>
    <s v="On time"/>
    <s v="40 "/>
    <s v="Hola!%0AServicio del día 02-03%0A *Cliente:* CANONTEX */ Cont: * MRSU7263936*/ HR Entrega: *09:00* /Dirección: *Patricia Viñuela N°185, Lampa (BODEGA CDC) "/>
    <s v="Enviar mensaje"/>
    <s v="812MRSU7263936"/>
    <s v="ENT-812"/>
    <s v="ENTREGA"/>
    <d v="2026-03-02T09:00:00"/>
    <s v="https://wa.me/56935532735?text=Hola!%0AServicio del día 02-03%0A *Cliente:* CANONTEX */ Cont: * MRSU7263936*/ HR Entrega: *09:00* /Dirección: *Patricia Viñuela N°185, Lampa (BODEGA CDC) "/>
  </r>
  <r>
    <n v="813"/>
    <n v="32"/>
    <x v="19"/>
    <s v="IMPO"/>
    <x v="509"/>
    <x v="748"/>
    <x v="0"/>
    <n v="27000"/>
    <s v="28/03 - 20:34"/>
    <x v="23"/>
    <x v="5"/>
    <s v="CIS"/>
    <x v="5"/>
    <n v="56990025702"/>
    <x v="5"/>
    <m/>
    <x v="24"/>
    <m/>
    <s v="Devuelto"/>
    <m/>
    <m/>
    <x v="185"/>
    <x v="0"/>
    <d v="2026-03-02T00:00:00"/>
    <s v="On time"/>
    <s v="40 "/>
    <s v="Hola!%0AServicio del día 02-03%0A *Cliente:* LAMAIGNERE CHILE S.A. */ Cont: * CMAU7246691*/ HR Entrega: *12:00* /Dirección: *AV. MARTA OSSA RUIZ 601 (CAMINO CASAS VIEJAS); MAIPU "/>
    <s v="Enviar mensaje"/>
    <s v="813CMAU7246691"/>
    <s v="ENT-813"/>
    <s v="ENTREGA"/>
    <d v="2026-03-02T12:00:00"/>
    <s v="https://wa.me/56990025702?text=Hola!%0AServicio del día 02-03%0A *Cliente:* LAMAIGNERE CHILE S.A. */ Cont: * CMAU7246691*/ HR Entrega: *12:00* /Dirección: *AV. MARTA OSSA RUIZ 601 (CAMINO CASAS VIEJAS); MAIPU "/>
  </r>
  <r>
    <n v="814"/>
    <n v="33"/>
    <x v="19"/>
    <s v="IMPO"/>
    <x v="509"/>
    <x v="749"/>
    <x v="0"/>
    <n v="27000"/>
    <s v="28/03 - 20:24"/>
    <x v="23"/>
    <x v="5"/>
    <s v="CIS"/>
    <x v="55"/>
    <n v="56999972473"/>
    <x v="44"/>
    <m/>
    <x v="24"/>
    <m/>
    <s v="Devuelto"/>
    <m/>
    <m/>
    <x v="134"/>
    <x v="0"/>
    <d v="2026-03-02T00:00:00"/>
    <s v="On time"/>
    <s v="40 "/>
    <s v="Hola!%0AServicio del día 02-03%0A *Cliente:* LAMAIGNERE CHILE S.A. */ Cont: * CMAU6753433*/ HR Entrega: *12:00* /Dirección: *AV. MARTA OSSA RUIZ 601 (CAMINO CASAS VIEJAS); MAIPU "/>
    <s v="Enviar mensaje"/>
    <s v="814CMAU6753433"/>
    <s v="ENT-814"/>
    <s v="ENTREGA"/>
    <d v="2026-03-02T12:00:00"/>
    <s v="https://wa.me/56999972473?text=Hola!%0AServicio del día 02-03%0A *Cliente:* LAMAIGNERE CHILE S.A. */ Cont: * CMAU6753433*/ HR Entrega: *12:00* /Dirección: *AV. MARTA OSSA RUIZ 601 (CAMINO CASAS VIEJAS); MAIPU "/>
  </r>
  <r>
    <n v="815"/>
    <n v="34"/>
    <x v="19"/>
    <s v="IMPO"/>
    <x v="509"/>
    <x v="750"/>
    <x v="0"/>
    <n v="27000"/>
    <s v="28/03 - 21:54"/>
    <x v="23"/>
    <x v="4"/>
    <s v="CIS"/>
    <x v="12"/>
    <n v="56967384794"/>
    <x v="12"/>
    <m/>
    <x v="24"/>
    <m/>
    <s v="Devuelto"/>
    <m/>
    <m/>
    <x v="216"/>
    <x v="0"/>
    <d v="2026-03-02T00:00:00"/>
    <s v="Off time"/>
    <s v="40 "/>
    <s v="Hola!%0AServicio del día 02-03%0A *Cliente:* LAMAIGNERE CHILE S.A. */ Cont: * CMAU7142697*/ HR Entrega: *14:00* /Dirección: *AV. MARTA OSSA RUIZ 601 (CAMINO CASAS VIEJAS); MAIPU "/>
    <s v="Enviar mensaje"/>
    <s v="815CMAU7142697"/>
    <s v="ENT-815"/>
    <s v="ENTREGA"/>
    <d v="2026-03-02T14:00:00"/>
    <s v="https://wa.me/56967384794?text=Hola!%0AServicio del día 02-03%0A *Cliente:* LAMAIGNERE CHILE S.A. */ Cont: * CMAU7142697*/ HR Entrega: *14:00* /Dirección: *AV. MARTA OSSA RUIZ 601 (CAMINO CASAS VIEJAS); MAIPU "/>
  </r>
  <r>
    <n v="816"/>
    <n v="35"/>
    <x v="19"/>
    <s v="IMPO"/>
    <x v="509"/>
    <x v="751"/>
    <x v="0"/>
    <n v="27000"/>
    <s v="28/03 - 13:46"/>
    <x v="23"/>
    <x v="4"/>
    <s v="CIS"/>
    <x v="4"/>
    <n v="56984880436"/>
    <x v="4"/>
    <m/>
    <x v="24"/>
    <m/>
    <s v="Devuelto"/>
    <m/>
    <m/>
    <x v="63"/>
    <x v="0"/>
    <d v="2026-03-02T00:00:00"/>
    <s v="Off time"/>
    <s v="40 "/>
    <s v="Hola!%0AServicio del día 02-03%0A *Cliente:* LAMAIGNERE CHILE S.A. */ Cont: * CMAU6979565*/ HR Entrega: *14:00* /Dirección: *AV. MARTA OSSA RUIZ 601 (CAMINO CASAS VIEJAS); MAIPU "/>
    <s v="Enviar mensaje"/>
    <s v="816CMAU6979565"/>
    <s v="ENT-816"/>
    <s v="ENTREGA"/>
    <d v="2026-03-02T14:00:00"/>
    <s v="https://wa.me/56984880436?text=Hola!%0AServicio del día 02-03%0A *Cliente:* LAMAIGNERE CHILE S.A. */ Cont: * CMAU6979565*/ HR Entrega: *14:00* /Dirección: *AV. MARTA OSSA RUIZ 601 (CAMINO CASAS VIEJAS); MAIPU "/>
  </r>
  <r>
    <n v="817"/>
    <n v="36"/>
    <x v="8"/>
    <s v="IMPO"/>
    <x v="510"/>
    <x v="752"/>
    <x v="0"/>
    <n v="23000"/>
    <s v="28/02 - 11:00"/>
    <x v="23"/>
    <x v="13"/>
    <s v="MEDLOG SAI"/>
    <x v="30"/>
    <n v="56992164782"/>
    <x v="31"/>
    <m/>
    <x v="23"/>
    <m/>
    <s v="Devuelto"/>
    <m/>
    <m/>
    <x v="227"/>
    <x v="0"/>
    <d v="2026-03-02T00:00:00"/>
    <s v="On time"/>
    <s v="40 "/>
    <s v="Hola!%0AServicio del día 02-03%0A *Cliente:* ALCA SPA */ Cont: * WHSU6461860*/ HR Entrega: *12:30* /Dirección: *Camino del Cerro 4868 Huechuraba"/>
    <s v="Enviar mensaje"/>
    <s v="817WHSU6461860"/>
    <s v="ENT-817"/>
    <s v="ENTREGA"/>
    <d v="2026-03-02T12:30:00"/>
    <s v="https://wa.me/56992164782?text=Hola!%0AServicio del día 02-03%0A *Cliente:* ALCA SPA */ Cont: * WHSU6461860*/ HR Entrega: *12:30* /Dirección: *Camino del Cerro 4868 Huechuraba"/>
  </r>
  <r>
    <n v="818"/>
    <n v="37"/>
    <x v="84"/>
    <s v="IMPO"/>
    <x v="144"/>
    <x v="139"/>
    <x v="6"/>
    <s v="-"/>
    <s v="FRAGUA"/>
    <x v="23"/>
    <x v="7"/>
    <s v="-"/>
    <x v="38"/>
    <n v="56984994337"/>
    <x v="38"/>
    <m/>
    <x v="143"/>
    <m/>
    <s v="Sin devolución"/>
    <m/>
    <m/>
    <x v="267"/>
    <x v="0"/>
    <d v="2026-03-02T00:00:00"/>
    <s v="Off time"/>
    <s v="LCL"/>
    <s v="Hola!%0AServicio del día 02-03%0A *Cliente:* TEGA INDUSTRIES CHILE SPA . */ Cont: * RAMPLA*/ HR Entrega: *09:00* /Dirección: *Av Colorado N° 781 Quilicura"/>
    <s v="Enviar mensaje"/>
    <s v="818RAMPLA"/>
    <s v="ENT-818"/>
    <s v="ENTREGA"/>
    <d v="2026-03-02T09:00:00"/>
    <s v="https://wa.me/56984994337?text=Hola!%0AServicio del día 02-03%0A *Cliente:* TEGA INDUSTRIES CHILE SPA . */ Cont: * RAMPLA*/ HR Entrega: *09:00* /Dirección: *Av Colorado N° 781 Quilicura"/>
  </r>
  <r>
    <n v="819"/>
    <n v="38"/>
    <x v="84"/>
    <s v="IMPO"/>
    <x v="144"/>
    <x v="139"/>
    <x v="6"/>
    <s v="-"/>
    <s v="FRAGUA"/>
    <x v="23"/>
    <x v="2"/>
    <s v="-"/>
    <x v="9"/>
    <s v=""/>
    <x v="9"/>
    <m/>
    <x v="143"/>
    <m/>
    <s v="Sin devolución"/>
    <m/>
    <m/>
    <x v="9"/>
    <x v="0"/>
    <m/>
    <s v="Sin llegada"/>
    <s v="LCL"/>
    <s v="Hola!%0AServicio del día 02-03%0A *Cliente:* TEGA INDUSTRIES CHILE SPA . */ Cont: * RAMPLA*/ HR Entrega: *11:00* /Dirección: *Av Colorado N° 781 Quilicura"/>
    <s v="Enviar mensaje"/>
    <s v="819RAMPLA"/>
    <s v="ENT-819"/>
    <s v="ENTREGA"/>
    <d v="2026-03-02T11:00:00"/>
    <s v="https://wa.me/?text=Hola!%0AServicio del día 02-03%0A *Cliente:* TEGA INDUSTRIES CHILE SPA . */ Cont: * RAMPLA*/ HR Entrega: *11:00* /Dirección: *Av Colorado N° 781 Quilicura"/>
  </r>
  <r>
    <n v="820"/>
    <n v="39"/>
    <x v="45"/>
    <m/>
    <x v="144"/>
    <x v="139"/>
    <x v="0"/>
    <s v="-"/>
    <s v="-"/>
    <x v="23"/>
    <x v="0"/>
    <s v="-"/>
    <x v="49"/>
    <n v="56973887322"/>
    <x v="57"/>
    <m/>
    <x v="68"/>
    <m/>
    <s v="Sin devolución"/>
    <m/>
    <m/>
    <x v="9"/>
    <x v="0"/>
    <d v="2026-03-02T00:00:00"/>
    <s v="Sin llegada"/>
    <s v="40 "/>
    <s v="Hola!%0AServicio del día 02-03%0A *Cliente:* RITRAMA S.A. */ Cont: * RAMPLA*/ HR Entrega: *07:00* /Dirección: *AV. TUPUNGATO 3420, PLACILLA"/>
    <s v="Enviar mensaje"/>
    <s v="820RAMPLA"/>
    <s v="ENT-820"/>
    <s v="ENTREGA"/>
    <d v="2026-03-02T07:00:00"/>
    <s v="https://wa.me/56973887322?text=Hola!%0AServicio del día 02-03%0A *Cliente:* RITRAMA S.A. */ Cont: * RAMPLA*/ HR Entrega: *07:00* /Dirección: *AV. TUPUNGATO 3420, PLACILLA"/>
  </r>
  <r>
    <n v="821"/>
    <n v="40"/>
    <x v="45"/>
    <m/>
    <x v="144"/>
    <x v="139"/>
    <x v="0"/>
    <s v="-"/>
    <s v="-"/>
    <x v="23"/>
    <x v="0"/>
    <s v="-"/>
    <x v="15"/>
    <n v="56957438415"/>
    <x v="56"/>
    <m/>
    <x v="68"/>
    <m/>
    <s v="Sin devolución"/>
    <m/>
    <m/>
    <x v="9"/>
    <x v="0"/>
    <d v="2026-03-02T00:00:00"/>
    <s v="Sin llegada"/>
    <s v="40 "/>
    <s v="Hola!%0AServicio del día 02-03%0A *Cliente:* RITRAMA S.A. */ Cont: * RAMPLA*/ HR Entrega: *07:00* /Dirección: *AV. TUPUNGATO 3420, PLACILLA"/>
    <s v="Enviar mensaje"/>
    <s v="821RAMPLA"/>
    <s v="ENT-821"/>
    <s v="ENTREGA"/>
    <d v="2026-03-02T07:00:00"/>
    <s v="https://wa.me/56957438415?text=Hola!%0AServicio del día 02-03%0A *Cliente:* RITRAMA S.A. */ Cont: * RAMPLA*/ HR Entrega: *07:00* /Dirección: *AV. TUPUNGATO 3420, PLACILLA"/>
  </r>
  <r>
    <n v="822"/>
    <n v="41"/>
    <x v="46"/>
    <s v="EXPO"/>
    <x v="511"/>
    <x v="753"/>
    <x v="0"/>
    <s v="-"/>
    <s v="-"/>
    <x v="23"/>
    <x v="7"/>
    <s v="RETIRO VACIO:    DYC SAI"/>
    <x v="9"/>
    <s v=""/>
    <x v="9"/>
    <m/>
    <x v="69"/>
    <s v="STACKING: del 27/02 al  02/03 a las 15:00hrs."/>
    <s v="Sin devolución"/>
    <m/>
    <m/>
    <x v="9"/>
    <x v="0"/>
    <m/>
    <s v="Sin llegada"/>
    <s v="40 "/>
    <s v="Hola!%0AServicio del día 02-03%0A *Cliente:* ARESTI CHILE WINE S.A. */ Cont: * OOLU9266581*/ HR Entrega: *09:00* /Dirección: *CONSOLIDADO: BELLAVISTA S/N, RIO CLARO; BOD. HACIENDA ARESTI / EMBARQUE: SAI"/>
    <s v="Enviar mensaje"/>
    <s v="822OOLU9266581"/>
    <s v="ENT-822"/>
    <s v="ENTREGA"/>
    <d v="2026-03-02T09:00:00"/>
    <s v="https://wa.me/?text=Hola!%0AServicio del día 02-03%0A *Cliente:* ARESTI CHILE WINE S.A. */ Cont: * OOLU9266581*/ HR Entrega: *09:00* /Dirección: *CONSOLIDADO: BELLAVISTA S/N, RIO CLARO; BOD. HACIENDA ARESTI / EMBARQUE: SAI"/>
  </r>
  <r>
    <n v="823"/>
    <n v="42"/>
    <x v="46"/>
    <s v="EXPO"/>
    <x v="512"/>
    <x v="754"/>
    <x v="0"/>
    <s v="-"/>
    <s v="-"/>
    <x v="23"/>
    <x v="9"/>
    <s v="RETIRO VACIO:    DYC SAI"/>
    <x v="9"/>
    <s v=""/>
    <x v="9"/>
    <m/>
    <x v="69"/>
    <s v="STACKING: del 27/02 al  02/03 a las 15:00hrs."/>
    <s v="Sin devolución"/>
    <m/>
    <m/>
    <x v="9"/>
    <x v="0"/>
    <m/>
    <s v="Sin llegada"/>
    <s v="40 "/>
    <s v="Hola!%0AServicio del día 02-03%0A *Cliente:* ARESTI CHILE WINE S.A. */ Cont: * FANU3204600*/ HR Entrega: *13:00* /Dirección: *CONSOLIDADO: BELLAVISTA S/N, RIO CLARO; BOD. HACIENDA ARESTI / EMBARQUE: SAI"/>
    <s v="Enviar mensaje"/>
    <s v="823FANU3204600"/>
    <s v="ENT-823"/>
    <s v="ENTREGA"/>
    <d v="2026-03-02T13:00:00"/>
    <s v="https://wa.me/?text=Hola!%0AServicio del día 02-03%0A *Cliente:* ARESTI CHILE WINE S.A. */ Cont: * FANU3204600*/ HR Entrega: *13:00* /Dirección: *CONSOLIDADO: BELLAVISTA S/N, RIO CLARO; BOD. HACIENDA ARESTI / EMBARQUE: SAI"/>
  </r>
  <r>
    <n v="824"/>
    <n v="1"/>
    <x v="2"/>
    <s v="IMPO"/>
    <x v="449"/>
    <x v="755"/>
    <x v="0"/>
    <n v="21000"/>
    <s v="FRAGUA"/>
    <x v="24"/>
    <x v="3"/>
    <s v="SITRANS SAI"/>
    <x v="0"/>
    <n v="56965378427"/>
    <x v="0"/>
    <m/>
    <x v="4"/>
    <m/>
    <s v="Devuelto"/>
    <m/>
    <m/>
    <x v="55"/>
    <x v="0"/>
    <d v="2026-03-03T00:00:00"/>
    <s v="On time"/>
    <s v="40 "/>
    <s v="Hola!%0AServicio del día 03-03%0A *Cliente:* SUPERMERCADO DEL NEUMATICO LTDA */ Cont: * ONEU5036039*/ HR Entrega: *08:00* /Dirección: *VELASQUEZ"/>
    <s v="Enviar mensaje"/>
    <s v="824ONEU5036039"/>
    <s v="ENT-824"/>
    <s v="ENTREGA"/>
    <d v="2026-03-03T08:00:00"/>
    <s v="https://wa.me/56965378427?text=Hola!%0AServicio del día 03-03%0A *Cliente:* SUPERMERCADO DEL NEUMATICO LTDA */ Cont: * ONEU5036039*/ HR Entrega: *08:00* /Dirección: *VELASQUEZ"/>
  </r>
  <r>
    <n v="825"/>
    <n v="2"/>
    <x v="5"/>
    <s v="IMPO"/>
    <x v="513"/>
    <x v="756"/>
    <x v="0"/>
    <n v="20800"/>
    <s v="2/03 - 12:00"/>
    <x v="24"/>
    <x v="3"/>
    <s v="CONTOPSA SAI"/>
    <x v="8"/>
    <n v="56945105039"/>
    <x v="49"/>
    <m/>
    <x v="7"/>
    <m/>
    <s v="Devuelto"/>
    <m/>
    <m/>
    <x v="280"/>
    <x v="0"/>
    <d v="2026-03-03T00:00:00"/>
    <s v="On time"/>
    <s v="40 "/>
    <s v="Hola!%0AServicio del día 03-03%0A *Cliente:* INVERSIERRA S A */ Cont: * TGBU7786638*/ HR Entrega: *08:00* /Dirección: *HUECHURABA"/>
    <s v="Enviar mensaje"/>
    <s v="825TGBU7786638"/>
    <s v="ENT-825"/>
    <s v="ENTREGA"/>
    <d v="2026-03-03T08:00:00"/>
    <s v="https://wa.me/56945105039?text=Hola!%0AServicio del día 03-03%0A *Cliente:* INVERSIERRA S A */ Cont: * TGBU7786638*/ HR Entrega: *08:00* /Dirección: *HUECHURABA"/>
  </r>
  <r>
    <n v="826"/>
    <n v="3"/>
    <x v="31"/>
    <s v="IMPO"/>
    <x v="514"/>
    <x v="757"/>
    <x v="0"/>
    <n v="9000"/>
    <s v="FRAGUA"/>
    <x v="24"/>
    <x v="3"/>
    <s v="CONTOPSA SAI"/>
    <x v="52"/>
    <n v="56967386018"/>
    <x v="37"/>
    <m/>
    <x v="41"/>
    <m/>
    <s v="Devuelto"/>
    <m/>
    <m/>
    <x v="4"/>
    <x v="0"/>
    <d v="2026-03-03T00:00:00"/>
    <s v="On time"/>
    <s v="40 "/>
    <s v="Hola!%0AServicio del día 03-03%0A *Cliente:* TECNIKA S A */ Cont: * caau8123865*/ HR Entrega: *08:00* /Dirección: *Los Olivos 1270, Pudahuel"/>
    <s v="Enviar mensaje"/>
    <s v="826caau8123865"/>
    <s v="ENT-826"/>
    <s v="ENTREGA"/>
    <d v="2026-03-03T08:00:00"/>
    <s v="https://wa.me/56967386018?text=Hola!%0AServicio del día 03-03%0A *Cliente:* TECNIKA S A */ Cont: * caau8123865*/ HR Entrega: *08:00* /Dirección: *Los Olivos 1270, Pudahuel"/>
  </r>
  <r>
    <n v="827"/>
    <n v="4"/>
    <x v="31"/>
    <s v="IMPO"/>
    <x v="514"/>
    <x v="758"/>
    <x v="0"/>
    <n v="9000"/>
    <s v="FRAGUA"/>
    <x v="24"/>
    <x v="10"/>
    <s v="CONTOPSA SAI"/>
    <x v="6"/>
    <n v="56975315726"/>
    <x v="22"/>
    <m/>
    <x v="41"/>
    <m/>
    <s v="Devuelto"/>
    <m/>
    <m/>
    <x v="233"/>
    <x v="0"/>
    <d v="2026-03-03T00:00:00"/>
    <s v="On time"/>
    <s v="40 "/>
    <s v="Hola!%0AServicio del día 03-03%0A *Cliente:* TECNIKA S A */ Cont: * mrsu8922149*/ HR Entrega: *09:30* /Dirección: *Los Olivos 1270, Pudahuel"/>
    <s v="Enviar mensaje"/>
    <s v="827mrsu8922149"/>
    <s v="ENT-827"/>
    <s v="ENTREGA"/>
    <d v="2026-03-03T09:30:00"/>
    <s v="https://wa.me/56975315726?text=Hola!%0AServicio del día 03-03%0A *Cliente:* TECNIKA S A */ Cont: * mrsu8922149*/ HR Entrega: *09:30* /Dirección: *Los Olivos 1270, Pudahuel"/>
  </r>
  <r>
    <n v="828"/>
    <n v="5"/>
    <x v="24"/>
    <s v="IMPO"/>
    <x v="450"/>
    <x v="759"/>
    <x v="0"/>
    <n v="31000"/>
    <s v="FRAGUA"/>
    <x v="24"/>
    <x v="3"/>
    <s v="CONTOPSA SAI"/>
    <x v="14"/>
    <n v="56967256951"/>
    <x v="15"/>
    <m/>
    <x v="10"/>
    <m/>
    <s v="Devuelto"/>
    <m/>
    <m/>
    <x v="60"/>
    <x v="0"/>
    <d v="2026-03-03T00:00:00"/>
    <s v="On time"/>
    <s v="40 "/>
    <s v="Hola!%0AServicio del día 03-03%0A *Cliente:* COMERCIAL CANADA SPA */ Cont: * fbiu5664675*/ HR Entrega: *08:00* /Dirección: *BERNARDO O&quot;HIGGINS 158 COLINA"/>
    <s v="Enviar mensaje"/>
    <s v="828fbiu5664675"/>
    <s v="ENT-828"/>
    <s v="ENTREGA"/>
    <d v="2026-03-03T08:00:00"/>
    <s v="https://wa.me/56967256951?text=Hola!%0AServicio del día 03-03%0A *Cliente:* COMERCIAL CANADA SPA */ Cont: * fbiu5664675*/ HR Entrega: *08:00* /Dirección: *BERNARDO O&quot;HIGGINS 158 COLINA"/>
  </r>
  <r>
    <n v="829"/>
    <n v="6"/>
    <x v="24"/>
    <s v="IMPO"/>
    <x v="450"/>
    <x v="760"/>
    <x v="0"/>
    <n v="31000"/>
    <s v="FRAGUA"/>
    <x v="24"/>
    <x v="6"/>
    <s v="CONTOPSA SAI"/>
    <x v="51"/>
    <n v="56939438073"/>
    <x v="7"/>
    <m/>
    <x v="10"/>
    <m/>
    <s v="Devuelto"/>
    <m/>
    <m/>
    <x v="23"/>
    <x v="0"/>
    <d v="2026-03-03T00:00:00"/>
    <s v="On time"/>
    <s v="40 "/>
    <s v="Hola!%0AServicio del día 03-03%0A *Cliente:* COMERCIAL CANADA SPA */ Cont: * oeru4052681*/ HR Entrega: *10:00* /Dirección: *BERNARDO O&quot;HIGGINS 158 COLINA"/>
    <s v="Enviar mensaje"/>
    <s v="829oeru4052681"/>
    <s v="ENT-829"/>
    <s v="ENTREGA"/>
    <d v="2026-03-03T10:00:00"/>
    <s v="https://wa.me/56939438073?text=Hola!%0AServicio del día 03-03%0A *Cliente:* COMERCIAL CANADA SPA */ Cont: * oeru4052681*/ HR Entrega: *10:00* /Dirección: *BERNARDO O&quot;HIGGINS 158 COLINA"/>
  </r>
  <r>
    <n v="830"/>
    <n v="7"/>
    <x v="24"/>
    <s v="IMPO"/>
    <x v="450"/>
    <x v="761"/>
    <x v="0"/>
    <n v="31000"/>
    <s v="FRAGUA"/>
    <x v="24"/>
    <x v="5"/>
    <s v="CONTOPSA SAI"/>
    <x v="48"/>
    <n v="56994354094"/>
    <x v="50"/>
    <m/>
    <x v="10"/>
    <m/>
    <s v="Devuelto"/>
    <m/>
    <m/>
    <x v="281"/>
    <x v="0"/>
    <d v="2026-03-03T00:00:00"/>
    <s v="Off time"/>
    <s v="40 "/>
    <s v="Hola!%0AServicio del día 03-03%0A *Cliente:* COMERCIAL CANADA SPA */ Cont: * temu9319020*/ HR Entrega: *12:00* /Dirección: *BERNARDO O&quot;HIGGINS 158 COLINA"/>
    <s v="Enviar mensaje"/>
    <s v="830temu9319020"/>
    <s v="ENT-830"/>
    <s v="ENTREGA"/>
    <d v="2026-03-03T12:00:00"/>
    <s v="https://wa.me/56994354094?text=Hola!%0AServicio del día 03-03%0A *Cliente:* COMERCIAL CANADA SPA */ Cont: * temu9319020*/ HR Entrega: *12:00* /Dirección: *BERNARDO O&quot;HIGGINS 158 COLINA"/>
  </r>
  <r>
    <n v="831"/>
    <n v="8"/>
    <x v="40"/>
    <s v="IMPO"/>
    <x v="497"/>
    <x v="762"/>
    <x v="1"/>
    <n v="28000"/>
    <s v="FRAGUA"/>
    <x v="24"/>
    <x v="3"/>
    <s v="CIS"/>
    <x v="36"/>
    <n v="56965312953"/>
    <x v="36"/>
    <m/>
    <x v="57"/>
    <m/>
    <s v="Devuelto"/>
    <m/>
    <m/>
    <x v="60"/>
    <x v="0"/>
    <d v="2026-03-03T00:00:00"/>
    <s v="On time"/>
    <s v="20 "/>
    <s v="Hola!%0AServicio del día 03-03%0A *Cliente:* MOLYMETNOS S.A. */ Cont: * FCIU4552116*/ HR Entrega: *08:00* /Dirección: *CAMINO NOS A LOS MORROS 590, SAN BERNARDO"/>
    <s v="Enviar mensaje"/>
    <s v="831FCIU4552116"/>
    <s v="ENT-831"/>
    <s v="ENTREGA"/>
    <d v="2026-03-03T08:00:00"/>
    <s v="https://wa.me/56965312953?text=Hola!%0AServicio del día 03-03%0A *Cliente:* MOLYMETNOS S.A. */ Cont: * FCIU4552116*/ HR Entrega: *08:00* /Dirección: *CAMINO NOS A LOS MORROS 590, SAN BERNARDO"/>
  </r>
  <r>
    <n v="832"/>
    <n v="9"/>
    <x v="40"/>
    <s v="IMPO"/>
    <x v="497"/>
    <x v="763"/>
    <x v="1"/>
    <n v="28000"/>
    <s v="FRAGUA"/>
    <x v="24"/>
    <x v="1"/>
    <s v="CIS"/>
    <x v="11"/>
    <n v="56999048849"/>
    <x v="11"/>
    <m/>
    <x v="57"/>
    <m/>
    <s v="Devuelto"/>
    <m/>
    <m/>
    <x v="14"/>
    <x v="0"/>
    <d v="2026-03-03T00:00:00"/>
    <s v="On time"/>
    <s v="20 "/>
    <s v="Hola!%0AServicio del día 03-03%0A *Cliente:* MOLYMETNOS S.A. */ Cont: * ECMU2825836*/ HR Entrega: *08:30* /Dirección: *CAMINO NOS A LOS MORROS 590, SAN BERNARDO"/>
    <s v="Enviar mensaje"/>
    <s v="832ECMU2825836"/>
    <s v="ENT-832"/>
    <s v="ENTREGA"/>
    <d v="2026-03-03T08:30:00"/>
    <s v="https://wa.me/56999048849?text=Hola!%0AServicio del día 03-03%0A *Cliente:* MOLYMETNOS S.A. */ Cont: * ECMU2825836*/ HR Entrega: *08:30* /Dirección: *CAMINO NOS A LOS MORROS 590, SAN BERNARDO"/>
  </r>
  <r>
    <n v="833"/>
    <n v="10"/>
    <x v="40"/>
    <s v="IMPO"/>
    <x v="497"/>
    <x v="764"/>
    <x v="1"/>
    <n v="28000"/>
    <s v="FRAGUA"/>
    <x v="24"/>
    <x v="7"/>
    <s v="CIS"/>
    <x v="35"/>
    <n v="56935532735"/>
    <x v="35"/>
    <m/>
    <x v="57"/>
    <m/>
    <s v="Devuelto"/>
    <m/>
    <m/>
    <x v="86"/>
    <x v="0"/>
    <d v="2026-03-03T00:00:00"/>
    <s v="On time"/>
    <s v="20 "/>
    <s v="Hola!%0AServicio del día 03-03%0A *Cliente:* MOLYMETNOS S.A. */ Cont: * GLDU3923131*/ HR Entrega: *09:00* /Dirección: *CAMINO NOS A LOS MORROS 590, SAN BERNARDO"/>
    <s v="Enviar mensaje"/>
    <s v="833GLDU3923131"/>
    <s v="ENT-833"/>
    <s v="ENTREGA"/>
    <d v="2026-03-03T09:00:00"/>
    <s v="https://wa.me/56935532735?text=Hola!%0AServicio del día 03-03%0A *Cliente:* MOLYMETNOS S.A. */ Cont: * GLDU3923131*/ HR Entrega: *09:00* /Dirección: *CAMINO NOS A LOS MORROS 590, SAN BERNARDO"/>
  </r>
  <r>
    <n v="834"/>
    <n v="11"/>
    <x v="40"/>
    <s v="IMPO"/>
    <x v="497"/>
    <x v="765"/>
    <x v="1"/>
    <n v="28000"/>
    <s v="FRAGUA"/>
    <x v="24"/>
    <x v="10"/>
    <s v="CIS"/>
    <x v="23"/>
    <n v="56931745801"/>
    <x v="24"/>
    <m/>
    <x v="57"/>
    <m/>
    <s v="Devuelto"/>
    <m/>
    <m/>
    <x v="79"/>
    <x v="0"/>
    <d v="2026-03-03T00:00:00"/>
    <s v="On time"/>
    <s v="20 "/>
    <s v="Hola!%0AServicio del día 03-03%0A *Cliente:* MOLYMETNOS S.A. */ Cont: * ECMU2194480*/ HR Entrega: *09:30* /Dirección: *CAMINO NOS A LOS MORROS 590, SAN BERNARDO"/>
    <s v="Enviar mensaje"/>
    <s v="834ECMU2194480"/>
    <s v="ENT-834"/>
    <s v="ENTREGA"/>
    <d v="2026-03-03T09:30:00"/>
    <s v="https://wa.me/56931745801?text=Hola!%0AServicio del día 03-03%0A *Cliente:* MOLYMETNOS S.A. */ Cont: * ECMU2194480*/ HR Entrega: *09:30* /Dirección: *CAMINO NOS A LOS MORROS 590, SAN BERNARDO"/>
  </r>
  <r>
    <n v="835"/>
    <n v="12"/>
    <x v="3"/>
    <s v="IMPO"/>
    <x v="499"/>
    <x v="766"/>
    <x v="0"/>
    <n v="30000"/>
    <s v="FRAGUA"/>
    <x v="24"/>
    <x v="3"/>
    <s v="SITRANS SAI"/>
    <x v="53"/>
    <n v="56950104102"/>
    <x v="54"/>
    <m/>
    <x v="5"/>
    <s v="DEV. CRISTIAN ARAYA "/>
    <s v="Sin devolución"/>
    <m/>
    <m/>
    <x v="282"/>
    <x v="0"/>
    <d v="2026-03-03T00:00:00"/>
    <s v="Off time"/>
    <s v="40 "/>
    <s v="Hola!%0AServicio del día 03-03%0A *Cliente:* COMERCIAL SANDOVAL E HIJOS LTDA */ Cont: * BEAU9734276*/ HR Entrega: *08:00* /Dirección: *SANTA ISABEL 370; LAMPA"/>
    <s v="Enviar mensaje"/>
    <s v="835BEAU9734276"/>
    <s v="ENT-835"/>
    <s v="ENTREGA"/>
    <d v="2026-03-03T08:00:00"/>
    <s v="https://wa.me/56950104102?text=Hola!%0AServicio del día 03-03%0A *Cliente:* COMERCIAL SANDOVAL E HIJOS LTDA */ Cont: * BEAU9734276*/ HR Entrega: *08:00* /Dirección: *SANTA ISABEL 370; LAMPA"/>
  </r>
  <r>
    <n v="836"/>
    <n v="13"/>
    <x v="3"/>
    <s v="IMPO"/>
    <x v="499"/>
    <x v="767"/>
    <x v="0"/>
    <n v="30000"/>
    <s v="FRAGUA"/>
    <x v="24"/>
    <x v="6"/>
    <s v="SITRANS SAI"/>
    <x v="27"/>
    <n v="56985215946"/>
    <x v="28"/>
    <m/>
    <x v="5"/>
    <m/>
    <s v="Devuelto"/>
    <m/>
    <m/>
    <x v="116"/>
    <x v="0"/>
    <d v="2026-03-03T00:00:00"/>
    <s v="Off time"/>
    <s v="40 "/>
    <s v="Hola!%0AServicio del día 03-03%0A *Cliente:* COMERCIAL SANDOVAL E HIJOS LTDA */ Cont: * FBIU5350530*/ HR Entrega: *10:00* /Dirección: *SANTA ISABEL 370; LAMPA"/>
    <s v="Enviar mensaje"/>
    <s v="836FBIU5350530"/>
    <s v="ENT-836"/>
    <s v="ENTREGA"/>
    <d v="2026-03-03T10:00:00"/>
    <s v="https://wa.me/56985215946?text=Hola!%0AServicio del día 03-03%0A *Cliente:* COMERCIAL SANDOVAL E HIJOS LTDA */ Cont: * FBIU5350530*/ HR Entrega: *10:00* /Dirección: *SANTA ISABEL 370; LAMPA"/>
  </r>
  <r>
    <n v="837"/>
    <n v="14"/>
    <x v="3"/>
    <s v="IMPO"/>
    <x v="499"/>
    <x v="768"/>
    <x v="0"/>
    <n v="30000"/>
    <s v="FRAGUA"/>
    <x v="24"/>
    <x v="5"/>
    <s v="SITRANS SAI"/>
    <x v="46"/>
    <n v="56966631737"/>
    <x v="47"/>
    <m/>
    <x v="5"/>
    <m/>
    <s v="Devuelto"/>
    <m/>
    <m/>
    <x v="68"/>
    <x v="0"/>
    <d v="2026-03-03T00:00:00"/>
    <s v="Off time"/>
    <s v="40 "/>
    <s v="Hola!%0AServicio del día 03-03%0A *Cliente:* COMERCIAL SANDOVAL E HIJOS LTDA */ Cont: * FBIU5586947*/ HR Entrega: *12:00* /Dirección: *SANTA ISABEL 370; LAMPA"/>
    <s v="Enviar mensaje"/>
    <s v="837FBIU5586947"/>
    <s v="ENT-837"/>
    <s v="ENTREGA"/>
    <d v="2026-03-03T12:00:00"/>
    <s v="https://wa.me/56966631737?text=Hola!%0AServicio del día 03-03%0A *Cliente:* COMERCIAL SANDOVAL E HIJOS LTDA */ Cont: * FBIU5586947*/ HR Entrega: *12:00* /Dirección: *SANTA ISABEL 370; LAMPA"/>
  </r>
  <r>
    <n v="838"/>
    <n v="15"/>
    <x v="3"/>
    <s v="IMPO"/>
    <x v="499"/>
    <x v="769"/>
    <x v="0"/>
    <n v="30000"/>
    <s v="FRAGUA"/>
    <x v="24"/>
    <x v="4"/>
    <s v="SITRANS SAI"/>
    <x v="1"/>
    <n v="56978811158"/>
    <x v="1"/>
    <m/>
    <x v="5"/>
    <m/>
    <s v="Devuelto"/>
    <m/>
    <m/>
    <x v="182"/>
    <x v="0"/>
    <d v="2026-03-03T00:00:00"/>
    <s v="On time"/>
    <s v="40 "/>
    <s v="Hola!%0AServicio del día 03-03%0A *Cliente:* COMERCIAL SANDOVAL E HIJOS LTDA */ Cont: * FBIU5719654*/ HR Entrega: *14:00* /Dirección: *SANTA ISABEL 370; LAMPA"/>
    <s v="Enviar mensaje"/>
    <s v="838FBIU5719654"/>
    <s v="ENT-838"/>
    <s v="ENTREGA"/>
    <d v="2026-03-03T14:00:00"/>
    <s v="https://wa.me/56978811158?text=Hola!%0AServicio del día 03-03%0A *Cliente:* COMERCIAL SANDOVAL E HIJOS LTDA */ Cont: * FBIU5719654*/ HR Entrega: *14:00* /Dirección: *SANTA ISABEL 370; LAMPA"/>
  </r>
  <r>
    <n v="839"/>
    <n v="16"/>
    <x v="22"/>
    <s v="IMPO"/>
    <x v="515"/>
    <x v="770"/>
    <x v="0"/>
    <n v="25000"/>
    <s v="FRAGUA"/>
    <x v="24"/>
    <x v="7"/>
    <s v="MEDLOG STGO"/>
    <x v="16"/>
    <n v="56973887539"/>
    <x v="16"/>
    <m/>
    <x v="28"/>
    <m/>
    <s v="Devuelto"/>
    <m/>
    <m/>
    <x v="183"/>
    <x v="0"/>
    <d v="2026-03-03T00:00:00"/>
    <s v="On time"/>
    <s v="40 "/>
    <s v="Hola!%0AServicio del día 03-03%0A *Cliente:* SUMINISTROS TELEFONICOS Y COMPUTACIONALES ESTEC LT */ Cont: * MEDU7723977*/ HR Entrega: *09:00* /Dirección: *AVENIDA PEDRO DE VALDIVIA 5964, MACUL"/>
    <s v="Enviar mensaje"/>
    <s v="839MEDU7723977"/>
    <s v="ENT-839"/>
    <s v="ENTREGA"/>
    <d v="2026-03-03T09:00:00"/>
    <s v="https://wa.me/56973887539?text=Hola!%0AServicio del día 03-03%0A *Cliente:* SUMINISTROS TELEFONICOS Y COMPUTACIONALES ESTEC LT */ Cont: * MEDU7723977*/ HR Entrega: *09:00* /Dirección: *AVENIDA PEDRO DE VALDIVIA 5964, MACUL"/>
  </r>
  <r>
    <n v="840"/>
    <n v="17"/>
    <x v="69"/>
    <s v="IMPO"/>
    <x v="516"/>
    <x v="771"/>
    <x v="0"/>
    <n v="30000"/>
    <s v="28/02 - 13:38"/>
    <x v="24"/>
    <x v="7"/>
    <s v="MEDLOG SAI"/>
    <x v="19"/>
    <n v="56975045913"/>
    <x v="60"/>
    <m/>
    <x v="146"/>
    <m/>
    <s v="Devuelto"/>
    <m/>
    <m/>
    <x v="37"/>
    <x v="0"/>
    <d v="2026-03-03T00:00:00"/>
    <s v="On time"/>
    <s v="40 "/>
    <s v="Hola!%0AServicio del día 03-03%0A *Cliente:* BOLSA LA ESTRELLA */ Cont: * WHSU8287948*/ HR Entrega: *09:00* /Dirección: *Av el retiro 1227 bodega 9, renca"/>
    <s v="Enviar mensaje"/>
    <s v="840WHSU8287948"/>
    <s v="ENT-840"/>
    <s v="ENTREGA"/>
    <d v="2026-03-03T09:00:00"/>
    <s v="https://wa.me/56975045913?text=Hola!%0AServicio del día 03-03%0A *Cliente:* BOLSA LA ESTRELLA */ Cont: * WHSU8287948*/ HR Entrega: *09:00* /Dirección: *Av el retiro 1227 bodega 9, renca"/>
  </r>
  <r>
    <n v="841"/>
    <n v="18"/>
    <x v="87"/>
    <s v="IMPO"/>
    <x v="517"/>
    <x v="772"/>
    <x v="0"/>
    <n v="25122"/>
    <d v="1899-12-30T14:28:00"/>
    <x v="24"/>
    <x v="5"/>
    <s v="CIS"/>
    <x v="28"/>
    <n v="56968463649"/>
    <x v="29"/>
    <m/>
    <x v="147"/>
    <m/>
    <s v="Devuelto"/>
    <m/>
    <m/>
    <x v="267"/>
    <x v="0"/>
    <d v="2026-03-03T00:00:00"/>
    <s v="Off time"/>
    <s v="40 "/>
    <s v="Hola!%0AServicio del día 03-03%0A *Cliente:* PETROQUIMICA DOW */ Cont: * TCNU5432574*/ HR Entrega: *12:00* /Dirección: *AV. MARTA OSSA RUIZ 601 (CAMINO CASAS VIEJAS); MAIPU"/>
    <s v="Enviar mensaje"/>
    <s v="841TCNU5432574"/>
    <s v="ENT-841"/>
    <s v="ENTREGA"/>
    <d v="2026-03-03T12:00:00"/>
    <s v="https://wa.me/56968463649?text=Hola!%0AServicio del día 03-03%0A *Cliente:* PETROQUIMICA DOW */ Cont: * TCNU5432574*/ HR Entrega: *12:00* /Dirección: *AV. MARTA OSSA RUIZ 601 (CAMINO CASAS VIEJAS); MAIPU"/>
  </r>
  <r>
    <n v="842"/>
    <n v="19"/>
    <x v="87"/>
    <s v="IMPO"/>
    <x v="517"/>
    <x v="773"/>
    <x v="0"/>
    <n v="25122"/>
    <d v="1899-12-30T14:08:00"/>
    <x v="24"/>
    <x v="5"/>
    <s v="CIS"/>
    <x v="30"/>
    <n v="56992164782"/>
    <x v="31"/>
    <m/>
    <x v="147"/>
    <m/>
    <s v="Devuelto"/>
    <m/>
    <m/>
    <x v="267"/>
    <x v="0"/>
    <d v="2026-03-03T00:00:00"/>
    <s v="Off time"/>
    <s v="40 "/>
    <s v="Hola!%0AServicio del día 03-03%0A *Cliente:* PETROQUIMICA DOW */ Cont: * CMAU4556190*/ HR Entrega: *12:00* /Dirección: *AV. MARTA OSSA RUIZ 601 (CAMINO CASAS VIEJAS); MAIPU"/>
    <s v="Enviar mensaje"/>
    <s v="842CMAU4556190"/>
    <s v="ENT-842"/>
    <s v="ENTREGA"/>
    <d v="2026-03-03T12:00:00"/>
    <s v="https://wa.me/56992164782?text=Hola!%0AServicio del día 03-03%0A *Cliente:* PETROQUIMICA DOW */ Cont: * CMAU4556190*/ HR Entrega: *12:00* /Dirección: *AV. MARTA OSSA RUIZ 601 (CAMINO CASAS VIEJAS); MAIPU"/>
  </r>
  <r>
    <n v="843"/>
    <n v="20"/>
    <x v="87"/>
    <s v="IMPO"/>
    <x v="517"/>
    <x v="774"/>
    <x v="0"/>
    <n v="28205"/>
    <s v="FRAGUA"/>
    <x v="24"/>
    <x v="4"/>
    <s v="CIS"/>
    <x v="54"/>
    <n v="56967128754"/>
    <x v="27"/>
    <m/>
    <x v="147"/>
    <m/>
    <s v="Devuelto"/>
    <m/>
    <m/>
    <x v="283"/>
    <x v="0"/>
    <d v="2026-03-03T00:00:00"/>
    <s v="On time"/>
    <s v="40 "/>
    <s v="Hola!%0AServicio del día 03-03%0A *Cliente:* PETROQUIMICA DOW */ Cont: * TEMU7621113*/ HR Entrega: *14:00* /Dirección: *AV. MARTA OSSA RUIZ 601 (CAMINO CASAS VIEJAS); MAIPU"/>
    <s v="Enviar mensaje"/>
    <s v="843TEMU7621113"/>
    <s v="ENT-843"/>
    <s v="ENTREGA"/>
    <d v="2026-03-03T14:00:00"/>
    <s v="https://wa.me/56967128754?text=Hola!%0AServicio del día 03-03%0A *Cliente:* PETROQUIMICA DOW */ Cont: * TEMU7621113*/ HR Entrega: *14:00* /Dirección: *AV. MARTA OSSA RUIZ 601 (CAMINO CASAS VIEJAS); MAIPU"/>
  </r>
  <r>
    <n v="844"/>
    <n v="21"/>
    <x v="72"/>
    <s v="IMPO"/>
    <x v="518"/>
    <x v="775"/>
    <x v="0"/>
    <n v="25973"/>
    <d v="1899-12-30T08:48:00"/>
    <x v="24"/>
    <x v="14"/>
    <s v="CIS"/>
    <x v="40"/>
    <n v="56967386251"/>
    <x v="40"/>
    <m/>
    <x v="117"/>
    <m/>
    <s v="Devuelto"/>
    <m/>
    <m/>
    <x v="184"/>
    <x v="0"/>
    <d v="2026-03-03T00:00:00"/>
    <s v="On time"/>
    <s v="40 "/>
    <s v="Hola!%0AServicio del día 03-03%0A *Cliente:* ACEROS BW SPA */ Cont: * TLLU4893530*/ HR Entrega: *DIRECTO* /Dirección: *VOLCAN TUPUNGATO 832, GALPON C; PUDAHUEL"/>
    <s v="Enviar mensaje"/>
    <s v="844TLLU4893530"/>
    <s v="ENT-844"/>
    <s v="ENTREGA"/>
    <e v="#VALUE!"/>
    <s v="https://wa.me/56967386251?text=Hola!%0AServicio del día 03-03%0A *Cliente:* ACEROS BW SPA */ Cont: * TLLU4893530*/ HR Entrega: *DIRECTO* /Dirección: *VOLCAN TUPUNGATO 832, GALPON C; PUDAHUEL"/>
  </r>
  <r>
    <n v="845"/>
    <n v="22"/>
    <x v="84"/>
    <s v="IMPO"/>
    <x v="144"/>
    <x v="139"/>
    <x v="6"/>
    <s v="-"/>
    <s v="FRAGUA"/>
    <x v="24"/>
    <x v="7"/>
    <s v="-"/>
    <x v="17"/>
    <n v="56961282379"/>
    <x v="17"/>
    <m/>
    <x v="143"/>
    <m/>
    <s v="Sin devolución"/>
    <m/>
    <m/>
    <x v="61"/>
    <x v="0"/>
    <d v="2026-03-03T00:00:00"/>
    <s v="On time"/>
    <s v="LCL"/>
    <s v="Hola!%0AServicio del día 03-03%0A *Cliente:* TEGA INDUSTRIES CHILE SPA . */ Cont: * RAMPLA*/ HR Entrega: *09:00* /Dirección: *Av Colorado N° 781 Quilicura"/>
    <s v="Enviar mensaje"/>
    <s v="845RAMPLA"/>
    <s v="ENT-845"/>
    <s v="ENTREGA"/>
    <d v="2026-03-03T09:00:00"/>
    <s v="https://wa.me/56961282379?text=Hola!%0AServicio del día 03-03%0A *Cliente:* TEGA INDUSTRIES CHILE SPA . */ Cont: * RAMPLA*/ HR Entrega: *09:00* /Dirección: *Av Colorado N° 781 Quilicura"/>
  </r>
  <r>
    <n v="846"/>
    <n v="23"/>
    <x v="45"/>
    <m/>
    <x v="144"/>
    <x v="139"/>
    <x v="10"/>
    <s v="-"/>
    <s v="-"/>
    <x v="24"/>
    <x v="0"/>
    <s v="-"/>
    <x v="49"/>
    <n v="56973887322"/>
    <x v="57"/>
    <m/>
    <x v="68"/>
    <m/>
    <s v="Sin devolución"/>
    <m/>
    <m/>
    <x v="9"/>
    <x v="0"/>
    <d v="2026-03-03T00:00:00"/>
    <s v="Sin llegada"/>
    <s v=""/>
    <s v="Hola!%0AServicio del día 03-03%0A *Cliente:* RITRAMA S.A. */ Cont: * RAMPLA*/ HR Entrega: *07:00* /Dirección: *AV. TUPUNGATO 3420, PLACILLA"/>
    <s v="Enviar mensaje"/>
    <s v="846RAMPLA"/>
    <s v="ENT-846"/>
    <s v="ENTREGA"/>
    <d v="2026-03-03T07:00:00"/>
    <s v="https://wa.me/56973887322?text=Hola!%0AServicio del día 03-03%0A *Cliente:* RITRAMA S.A. */ Cont: * RAMPLA*/ HR Entrega: *07:00* /Dirección: *AV. TUPUNGATO 3420, PLACILLA"/>
  </r>
  <r>
    <n v="847"/>
    <n v="24"/>
    <x v="45"/>
    <m/>
    <x v="144"/>
    <x v="139"/>
    <x v="10"/>
    <s v="-"/>
    <s v="-"/>
    <x v="24"/>
    <x v="0"/>
    <s v="-"/>
    <x v="15"/>
    <n v="56957438415"/>
    <x v="56"/>
    <m/>
    <x v="68"/>
    <m/>
    <s v="Sin devolución"/>
    <m/>
    <m/>
    <x v="9"/>
    <x v="0"/>
    <d v="2026-03-03T00:00:00"/>
    <s v="Sin llegada"/>
    <s v=""/>
    <s v="Hola!%0AServicio del día 03-03%0A *Cliente:* RITRAMA S.A. */ Cont: * RAMPLA*/ HR Entrega: *07:00* /Dirección: *AV. TUPUNGATO 3420, PLACILLA"/>
    <s v="Enviar mensaje"/>
    <s v="847RAMPLA"/>
    <s v="ENT-847"/>
    <s v="ENTREGA"/>
    <d v="2026-03-03T07:00:00"/>
    <s v="https://wa.me/56957438415?text=Hola!%0AServicio del día 03-03%0A *Cliente:* RITRAMA S.A. */ Cont: * RAMPLA*/ HR Entrega: *07:00* /Dirección: *AV. TUPUNGATO 3420, PLACILLA"/>
  </r>
  <r>
    <n v="848"/>
    <n v="25"/>
    <x v="20"/>
    <s v="EXPO"/>
    <x v="519"/>
    <x v="776"/>
    <x v="3"/>
    <n v="4500"/>
    <s v="SITRANS CURAUMA"/>
    <x v="24"/>
    <x v="4"/>
    <m/>
    <x v="34"/>
    <n v="56940144795"/>
    <x v="34"/>
    <m/>
    <x v="148"/>
    <m/>
    <m/>
    <m/>
    <m/>
    <x v="157"/>
    <x v="0"/>
    <d v="2026-03-03T00:00:00"/>
    <s v="On time"/>
    <s v="40 "/>
    <s v="Hola!%0AServicio del día 03-03%0A *Cliente:* GREENEX SPA */ Cont: * PORRETIRAR*/ HR Entrega: *14:00* /Dirección: *PLANTA GREENEX"/>
    <s v="Enviar mensaje"/>
    <s v="848PORRETIRAR"/>
    <s v="ENT-848"/>
    <s v="ENTREGA"/>
    <d v="2026-03-03T14:00:00"/>
    <s v="https://wa.me/56940144795?text=Hola!%0AServicio del día 03-03%0A *Cliente:* GREENEX SPA */ Cont: * PORRETIRAR*/ HR Entrega: *14:00* /Dirección: *PLANTA GREENEX"/>
  </r>
  <r>
    <n v="849"/>
    <n v="26"/>
    <x v="46"/>
    <s v="EXPO"/>
    <x v="511"/>
    <x v="753"/>
    <x v="0"/>
    <n v="4500"/>
    <m/>
    <x v="24"/>
    <x v="3"/>
    <m/>
    <x v="47"/>
    <n v="56988336520"/>
    <x v="48"/>
    <m/>
    <x v="149"/>
    <m/>
    <m/>
    <m/>
    <m/>
    <x v="10"/>
    <x v="0"/>
    <d v="2026-03-03T00:00:00"/>
    <s v="On time"/>
    <s v="40 "/>
    <s v="Hola!%0AServicio del día 03-03%0A *Cliente:* ARESTI CHILE WINE S.A. */ Cont: * OOLU9266581*/ HR Entrega: *08:00* /Dirección: *BELLAVISTA S/N, RIO CLARO; BOD. HACIENDA ARESTI / EMBARQUE: SAI"/>
    <s v="Enviar mensaje"/>
    <s v="849OOLU9266581"/>
    <s v="ENT-849"/>
    <s v="ENTREGA"/>
    <d v="2026-03-03T08:00:00"/>
    <s v="https://wa.me/56988336520?text=Hola!%0AServicio del día 03-03%0A *Cliente:* ARESTI CHILE WINE S.A. */ Cont: * OOLU9266581*/ HR Entrega: *08:00* /Dirección: *BELLAVISTA S/N, RIO CLARO; BOD. HACIENDA ARESTI / EMBARQUE: SAI"/>
  </r>
  <r>
    <n v="850"/>
    <n v="27"/>
    <x v="0"/>
    <s v="IMPO"/>
    <x v="420"/>
    <x v="719"/>
    <x v="0"/>
    <n v="30000"/>
    <s v="FRAGUA"/>
    <x v="24"/>
    <x v="3"/>
    <s v="SAAM VALP"/>
    <x v="20"/>
    <n v="56987557136"/>
    <x v="20"/>
    <m/>
    <x v="129"/>
    <m/>
    <s v="Devuelto"/>
    <m/>
    <m/>
    <x v="47"/>
    <x v="0"/>
    <d v="2026-03-03T00:00:00"/>
    <s v="On time"/>
    <s v="40 "/>
    <s v="Hola!%0AServicio del día 03-03%0A *Cliente:* RENDIC S.A. */ Cont: * HLBU3147010*/ HR Entrega: *08:00* /Dirección: *CAMINO LO AGUIRRE SUR 537, PUDAHUEL"/>
    <s v="Enviar mensaje"/>
    <s v="850HLBU3147010"/>
    <s v="ENT-850"/>
    <s v="ENTREGA"/>
    <d v="2026-03-03T08:00:00"/>
    <s v="https://wa.me/56987557136?text=Hola!%0AServicio del día 03-03%0A *Cliente:* RENDIC S.A. */ Cont: * HLBU3147010*/ HR Entrega: *08:00* /Dirección: *CAMINO LO AGUIRRE SUR 537, PUDAHUEL"/>
  </r>
  <r>
    <n v="851"/>
    <n v="28"/>
    <x v="73"/>
    <s v="IMPO"/>
    <x v="520"/>
    <x v="777"/>
    <x v="0"/>
    <n v="35000"/>
    <s v="FRAGUA"/>
    <x v="24"/>
    <x v="7"/>
    <s v="MEDLOG SAI"/>
    <x v="42"/>
    <n v="56948501048"/>
    <x v="42"/>
    <m/>
    <x v="150"/>
    <m/>
    <s v="Devuelto"/>
    <m/>
    <m/>
    <x v="23"/>
    <x v="0"/>
    <d v="2026-03-03T00:00:00"/>
    <s v="On time"/>
    <s v="40 "/>
    <s v="Hola!%0AServicio del día 03-03%0A *Cliente:* TOC-TOCK */ Cont: * fbiu5294586*/ HR Entrega: *09:00* /Dirección: *SAN MIGUEL"/>
    <s v="Enviar mensaje"/>
    <s v="851fbiu5294586"/>
    <s v="ENT-851"/>
    <s v="ENTREGA"/>
    <d v="2026-03-03T09:00:00"/>
    <s v="https://wa.me/56948501048?text=Hola!%0AServicio del día 03-03%0A *Cliente:* TOC-TOCK */ Cont: * fbiu5294586*/ HR Entrega: *09:00* /Dirección: *SAN MIGUEL"/>
  </r>
  <r>
    <n v="852"/>
    <n v="29"/>
    <x v="88"/>
    <s v="IMPO"/>
    <x v="521"/>
    <x v="778"/>
    <x v="0"/>
    <n v="15560"/>
    <s v="FRAGUA"/>
    <x v="24"/>
    <x v="7"/>
    <s v="AGUNSA SAI"/>
    <x v="4"/>
    <n v="56984880436"/>
    <x v="4"/>
    <m/>
    <x v="151"/>
    <m/>
    <s v="Devuelto"/>
    <m/>
    <m/>
    <x v="9"/>
    <x v="0"/>
    <d v="2026-03-03T00:00:00"/>
    <s v="Sin llegada"/>
    <s v="40 "/>
    <s v="Hola!%0AServicio del día 03-03%0A *Cliente:* ZOOMLION */ Cont: * zcsu7190638*/ HR Entrega: *09:00* /Dirección: *MAIPU"/>
    <s v="Enviar mensaje"/>
    <s v="852zcsu7190638"/>
    <s v="ENT-852"/>
    <s v="ENTREGA"/>
    <d v="2026-03-03T09:00:00"/>
    <s v="https://wa.me/56984880436?text=Hola!%0AServicio del día 03-03%0A *Cliente:* ZOOMLION */ Cont: * zcsu7190638*/ HR Entrega: *09:00* /Dirección: *MAIPU"/>
  </r>
  <r>
    <n v="853"/>
    <n v="30"/>
    <x v="89"/>
    <s v="IMPO"/>
    <x v="522"/>
    <x v="779"/>
    <x v="0"/>
    <n v="31100"/>
    <s v="FRAGUA"/>
    <x v="24"/>
    <x v="4"/>
    <s v="MEDLOG SAI"/>
    <x v="12"/>
    <n v="56967384794"/>
    <x v="12"/>
    <m/>
    <x v="151"/>
    <s v="4-3 devuelto"/>
    <s v="Devuelto"/>
    <m/>
    <m/>
    <x v="9"/>
    <x v="0"/>
    <d v="2026-03-03T00:00:00"/>
    <s v="Sin llegada"/>
    <s v="40 "/>
    <s v="Hola!%0AServicio del día 03-03%0A *Cliente:* TRANSPERF */ Cont: * whsu6678347*/ HR Entrega: *14:00* /Dirección: *MAIPU"/>
    <s v="Enviar mensaje"/>
    <s v="853whsu6678347"/>
    <s v="ENT-853"/>
    <s v="ENTREGA"/>
    <d v="2026-03-03T14:00:00"/>
    <s v="https://wa.me/56967384794?text=Hola!%0AServicio del día 03-03%0A *Cliente:* TRANSPERF */ Cont: * whsu6678347*/ HR Entrega: *14:00* /Dirección: *MAIPU"/>
  </r>
  <r>
    <n v="854"/>
    <n v="1"/>
    <x v="22"/>
    <s v="IMPO"/>
    <x v="523"/>
    <x v="780"/>
    <x v="0"/>
    <n v="16000"/>
    <s v="FRAGUA"/>
    <x v="25"/>
    <x v="0"/>
    <s v="SITRANS SAI"/>
    <x v="19"/>
    <n v="56975045913"/>
    <x v="19"/>
    <s v="KDHT-65"/>
    <x v="28"/>
    <s v="CHASIS"/>
    <m/>
    <m/>
    <m/>
    <x v="209"/>
    <x v="0"/>
    <d v="2026-03-04T00:00:00"/>
    <s v="On time"/>
    <s v="40 "/>
    <s v="Hola!%0AServicio del día 04-03%0A *Cliente:* SUMINISTROS TELEFONICOS Y COMPUTACIONALES ESTEC LT */ Cont: * FFAU1856273*/ HR Entrega: *07:00* /Dirección: *AVENIDA PEDRO DE VALDIVIA 5964, MACUL"/>
    <s v="Enviar mensaje"/>
    <s v="854FFAU1856273"/>
    <s v="ENT-854"/>
    <s v="ENTREGA"/>
    <d v="2026-03-04T07:00:00"/>
    <s v="https://wa.me/56975045913?text=Hola!%0AServicio del día 04-03%0A *Cliente:* SUMINISTROS TELEFONICOS Y COMPUTACIONALES ESTEC LT */ Cont: * FFAU1856273*/ HR Entrega: *07:00* /Dirección: *AVENIDA PEDRO DE VALDIVIA 5964, MACUL"/>
  </r>
  <r>
    <n v="855"/>
    <n v="2"/>
    <x v="18"/>
    <s v="IMPO"/>
    <x v="524"/>
    <x v="781"/>
    <x v="11"/>
    <m/>
    <s v="FRAGUA"/>
    <x v="25"/>
    <x v="3"/>
    <s v="CIS"/>
    <x v="1"/>
    <n v="56978811158"/>
    <x v="10"/>
    <s v="KDGK-59"/>
    <x v="152"/>
    <m/>
    <m/>
    <m/>
    <m/>
    <x v="26"/>
    <x v="0"/>
    <d v="2026-03-04T00:00:00"/>
    <s v="Off time"/>
    <s v="20 "/>
    <s v="Hola!%0AServicio del día 04-03%0A *Cliente:* SOCIEDAD COMERCIAL MARBEN PETS LTDA */ Cont: * SEKU1297710*/ HR Entrega: *08:00* /Dirección: *RL705UTA F-852 LA FRAGUA 931, LOTE NUMERO 32 CARPAS BLANCAS"/>
    <s v="Enviar mensaje"/>
    <s v="855SEKU1297710"/>
    <s v="ENT-855"/>
    <s v="ENTREGA"/>
    <d v="2026-03-04T08:00:00"/>
    <s v="https://wa.me/56978811158?text=Hola!%0AServicio del día 04-03%0A *Cliente:* SOCIEDAD COMERCIAL MARBEN PETS LTDA */ Cont: * SEKU1297710*/ HR Entrega: *08:00* /Dirección: *RL705UTA F-852 LA FRAGUA 931, LOTE NUMERO 32 CARPAS BLANCAS"/>
  </r>
  <r>
    <n v="856"/>
    <n v="3"/>
    <x v="18"/>
    <s v="IMPO"/>
    <x v="524"/>
    <x v="782"/>
    <x v="11"/>
    <m/>
    <s v="FRAGUA"/>
    <x v="25"/>
    <x v="3"/>
    <s v="CIS"/>
    <x v="5"/>
    <n v="56990025702"/>
    <x v="5"/>
    <m/>
    <x v="82"/>
    <m/>
    <s v="Devuelto"/>
    <m/>
    <m/>
    <x v="282"/>
    <x v="0"/>
    <d v="2026-03-04T00:00:00"/>
    <s v="Off time"/>
    <s v="20 "/>
    <s v="Hola!%0AServicio del día 04-03%0A *Cliente:* SOCIEDAD COMERCIAL MARBEN PETS LTDA */ Cont: * TRHU3868602*/ HR Entrega: *08:00* /Dirección: *AV. LA MARTINA 445. PUDAHUEL SUR"/>
    <s v="Enviar mensaje"/>
    <s v="856TRHU3868602"/>
    <s v="ENT-856"/>
    <s v="ENTREGA"/>
    <d v="2026-03-04T08:00:00"/>
    <s v="https://wa.me/56990025702?text=Hola!%0AServicio del día 04-03%0A *Cliente:* SOCIEDAD COMERCIAL MARBEN PETS LTDA */ Cont: * TRHU3868602*/ HR Entrega: *08:00* /Dirección: *AV. LA MARTINA 445. PUDAHUEL SUR"/>
  </r>
  <r>
    <n v="857"/>
    <n v="4"/>
    <x v="40"/>
    <s v="IMPO"/>
    <x v="497"/>
    <x v="783"/>
    <x v="11"/>
    <n v="28000"/>
    <s v="FRAGUA"/>
    <x v="25"/>
    <x v="3"/>
    <s v="CIS"/>
    <x v="23"/>
    <n v="56931745801"/>
    <x v="24"/>
    <s v="PWSC-32"/>
    <x v="57"/>
    <s v="DEV. JULIO CATALAN "/>
    <s v="Devuelto"/>
    <m/>
    <m/>
    <x v="284"/>
    <x v="0"/>
    <d v="2026-03-04T00:00:00"/>
    <s v="On time"/>
    <s v="20 "/>
    <s v="Hola!%0AServicio del día 04-03%0A *Cliente:* MOLYMETNOS S.A. */ Cont: * APZU3766600*/ HR Entrega: *08:00* /Dirección: *CAMINO NOS A LOS MORROS 590, SAN BERNARDO"/>
    <s v="Enviar mensaje"/>
    <s v="857APZU3766600"/>
    <s v="ENT-857"/>
    <s v="ENTREGA"/>
    <d v="2026-03-04T08:00:00"/>
    <s v="https://wa.me/56931745801?text=Hola!%0AServicio del día 04-03%0A *Cliente:* MOLYMETNOS S.A. */ Cont: * APZU3766600*/ HR Entrega: *08:00* /Dirección: *CAMINO NOS A LOS MORROS 590, SAN BERNARDO"/>
  </r>
  <r>
    <n v="858"/>
    <n v="5"/>
    <x v="40"/>
    <s v="IMPO"/>
    <x v="497"/>
    <x v="784"/>
    <x v="11"/>
    <n v="28000"/>
    <s v="FRAGUA"/>
    <x v="25"/>
    <x v="1"/>
    <s v="CIS"/>
    <x v="17"/>
    <n v="56961282379"/>
    <x v="17"/>
    <m/>
    <x v="57"/>
    <m/>
    <s v="Devuelto"/>
    <m/>
    <m/>
    <x v="137"/>
    <x v="0"/>
    <d v="2026-03-04T00:00:00"/>
    <s v="On time"/>
    <s v="20 "/>
    <s v="Hola!%0AServicio del día 04-03%0A *Cliente:* MOLYMETNOS S.A. */ Cont: * TCLU2469947*/ HR Entrega: *08:30* /Dirección: *CAMINO NOS A LOS MORROS 590, SAN BERNARDO"/>
    <s v="Enviar mensaje"/>
    <s v="858TCLU2469947"/>
    <s v="ENT-858"/>
    <s v="ENTREGA"/>
    <d v="2026-03-04T08:30:00"/>
    <s v="https://wa.me/56961282379?text=Hola!%0AServicio del día 04-03%0A *Cliente:* MOLYMETNOS S.A. */ Cont: * TCLU2469947*/ HR Entrega: *08:30* /Dirección: *CAMINO NOS A LOS MORROS 590, SAN BERNARDO"/>
  </r>
  <r>
    <n v="859"/>
    <n v="6"/>
    <x v="40"/>
    <s v="IMPO"/>
    <x v="497"/>
    <x v="785"/>
    <x v="11"/>
    <n v="28000"/>
    <s v="FRAGUA"/>
    <x v="25"/>
    <x v="7"/>
    <s v="CIS"/>
    <x v="5"/>
    <n v="56990025702"/>
    <x v="5"/>
    <s v="GRJV-21"/>
    <x v="57"/>
    <s v="DEV. JULIO CATALAN "/>
    <s v="Devuelto"/>
    <m/>
    <m/>
    <x v="137"/>
    <x v="0"/>
    <d v="2026-03-04T00:00:00"/>
    <s v="On time"/>
    <s v="20 "/>
    <s v="Hola!%0AServicio del día 04-03%0A *Cliente:* MOLYMETNOS S.A. */ Cont: * APZU3189617*/ HR Entrega: *09:00* /Dirección: *CAMINO NOS A LOS MORROS 590, SAN BERNARDO"/>
    <s v="Enviar mensaje"/>
    <s v="859APZU3189617"/>
    <s v="ENT-859"/>
    <s v="ENTREGA"/>
    <d v="2026-03-04T09:00:00"/>
    <s v="https://wa.me/56990025702?text=Hola!%0AServicio del día 04-03%0A *Cliente:* MOLYMETNOS S.A. */ Cont: * APZU3189617*/ HR Entrega: *09:00* /Dirección: *CAMINO NOS A LOS MORROS 590, SAN BERNARDO"/>
  </r>
  <r>
    <n v="860"/>
    <n v="7"/>
    <x v="40"/>
    <s v="IMPO"/>
    <x v="497"/>
    <x v="786"/>
    <x v="11"/>
    <n v="28000"/>
    <s v="FRAGUA"/>
    <x v="25"/>
    <x v="10"/>
    <s v="CIS"/>
    <x v="54"/>
    <n v="56967128754"/>
    <x v="27"/>
    <s v="KDGB-37"/>
    <x v="57"/>
    <m/>
    <s v="Devuelto"/>
    <m/>
    <m/>
    <x v="43"/>
    <x v="0"/>
    <d v="2026-03-04T00:00:00"/>
    <s v="On time"/>
    <s v="20 "/>
    <s v="Hola!%0AServicio del día 04-03%0A *Cliente:* MOLYMETNOS S.A. */ Cont: * FCGU2956791*/ HR Entrega: *09:30* /Dirección: *CAMINO NOS A LOS MORROS 590, SAN BERNARDO"/>
    <s v="Enviar mensaje"/>
    <s v="860FCGU2956791"/>
    <s v="ENT-860"/>
    <s v="ENTREGA"/>
    <d v="2026-03-04T09:30:00"/>
    <s v="https://wa.me/56967128754?text=Hola!%0AServicio del día 04-03%0A *Cliente:* MOLYMETNOS S.A. */ Cont: * FCGU2956791*/ HR Entrega: *09:30* /Dirección: *CAMINO NOS A LOS MORROS 590, SAN BERNARDO"/>
  </r>
  <r>
    <n v="861"/>
    <n v="8"/>
    <x v="24"/>
    <s v="IMPO"/>
    <x v="450"/>
    <x v="787"/>
    <x v="0"/>
    <n v="31000"/>
    <s v="FRAGUA"/>
    <x v="25"/>
    <x v="3"/>
    <s v="CONTOPSA SAI"/>
    <x v="20"/>
    <n v="56987557136"/>
    <x v="20"/>
    <s v="JJ4746"/>
    <x v="10"/>
    <m/>
    <s v="Devuelto"/>
    <m/>
    <m/>
    <x v="11"/>
    <x v="0"/>
    <d v="2026-03-04T00:00:00"/>
    <s v="On time"/>
    <s v="40 "/>
    <s v="Hola!%0AServicio del día 04-03%0A *Cliente:* COMERCIAL CANADA SPA */ Cont: * OERU4131179*/ HR Entrega: *08:00* /Dirección: *BERNARDO O&quot;HIGGINS 158 COLINA"/>
    <s v="Enviar mensaje"/>
    <s v="861OERU4131179"/>
    <s v="ENT-861"/>
    <s v="ENTREGA"/>
    <d v="2026-03-04T08:00:00"/>
    <s v="https://wa.me/56987557136?text=Hola!%0AServicio del día 04-03%0A *Cliente:* COMERCIAL CANADA SPA */ Cont: * OERU4131179*/ HR Entrega: *08:00* /Dirección: *BERNARDO O&quot;HIGGINS 158 COLINA"/>
  </r>
  <r>
    <n v="862"/>
    <n v="9"/>
    <x v="24"/>
    <s v="IMPO"/>
    <x v="525"/>
    <x v="788"/>
    <x v="0"/>
    <n v="31000"/>
    <s v="FRAGUA"/>
    <x v="25"/>
    <x v="3"/>
    <s v="CIS"/>
    <x v="12"/>
    <n v="56967384794"/>
    <x v="0"/>
    <m/>
    <x v="10"/>
    <m/>
    <m/>
    <m/>
    <m/>
    <x v="11"/>
    <x v="0"/>
    <d v="2026-03-04T00:00:00"/>
    <s v="On time"/>
    <s v="40 "/>
    <s v="Hola!%0AServicio del día 04-03%0A *Cliente:* COMERCIAL CANADA SPA */ Cont: * CGMU6931024*/ HR Entrega: *08:00* /Dirección: *BERNARDO O&quot;HIGGINS 158 COLINA"/>
    <s v="Enviar mensaje"/>
    <s v="862CGMU6931024"/>
    <s v="ENT-862"/>
    <s v="ENTREGA"/>
    <d v="2026-03-04T08:00:00"/>
    <s v="https://wa.me/56967384794?text=Hola!%0AServicio del día 04-03%0A *Cliente:* COMERCIAL CANADA SPA */ Cont: * CGMU6931024*/ HR Entrega: *08:00* /Dirección: *BERNARDO O&quot;HIGGINS 158 COLINA"/>
  </r>
  <r>
    <n v="863"/>
    <n v="10"/>
    <x v="24"/>
    <s v="IMPO"/>
    <x v="450"/>
    <x v="789"/>
    <x v="0"/>
    <n v="31000"/>
    <s v="FRAGUA"/>
    <x v="25"/>
    <x v="6"/>
    <s v="CONTOPSA SAI"/>
    <x v="51"/>
    <n v="56939438073"/>
    <x v="7"/>
    <m/>
    <x v="10"/>
    <m/>
    <s v="Devuelto"/>
    <m/>
    <m/>
    <x v="16"/>
    <x v="0"/>
    <d v="2026-03-04T00:00:00"/>
    <s v="Off time"/>
    <s v="40 "/>
    <s v="Hola!%0AServicio del día 04-03%0A *Cliente:* COMERCIAL CANADA SPA */ Cont: * FBIU5777603*/ HR Entrega: *10:00* /Dirección: *BERNARDO O&quot;HIGGINS 158 COLINA"/>
    <s v="Enviar mensaje"/>
    <s v="863FBIU5777603"/>
    <s v="ENT-863"/>
    <s v="ENTREGA"/>
    <d v="2026-03-04T10:00:00"/>
    <s v="https://wa.me/56939438073?text=Hola!%0AServicio del día 04-03%0A *Cliente:* COMERCIAL CANADA SPA */ Cont: * FBIU5777603*/ HR Entrega: *10:00* /Dirección: *BERNARDO O&quot;HIGGINS 158 COLINA"/>
  </r>
  <r>
    <n v="864"/>
    <n v="11"/>
    <x v="24"/>
    <s v="IMPO"/>
    <x v="450"/>
    <x v="790"/>
    <x v="0"/>
    <n v="31000"/>
    <s v="FRAGUA"/>
    <x v="25"/>
    <x v="5"/>
    <s v="CONTOPSA SAI"/>
    <x v="48"/>
    <n v="56994354094"/>
    <x v="50"/>
    <m/>
    <x v="10"/>
    <m/>
    <s v="Devuelto"/>
    <m/>
    <m/>
    <x v="237"/>
    <x v="0"/>
    <d v="2026-03-04T00:00:00"/>
    <s v="Off time"/>
    <s v="40 "/>
    <s v="Hola!%0AServicio del día 04-03%0A *Cliente:* COMERCIAL CANADA SPA */ Cont: * SEKU9023016*/ HR Entrega: *12:00* /Dirección: *BERNARDO O&quot;HIGGINS 158 COLINA"/>
    <s v="Enviar mensaje"/>
    <s v="864SEKU9023016"/>
    <s v="ENT-864"/>
    <s v="ENTREGA"/>
    <d v="2026-03-04T12:00:00"/>
    <s v="https://wa.me/56994354094?text=Hola!%0AServicio del día 04-03%0A *Cliente:* COMERCIAL CANADA SPA */ Cont: * SEKU9023016*/ HR Entrega: *12:00* /Dirección: *BERNARDO O&quot;HIGGINS 158 COLINA"/>
  </r>
  <r>
    <n v="865"/>
    <n v="12"/>
    <x v="90"/>
    <s v="IMPO"/>
    <x v="526"/>
    <x v="791"/>
    <x v="0"/>
    <n v="8906"/>
    <s v="FRAGUA"/>
    <x v="25"/>
    <x v="7"/>
    <s v="CIS"/>
    <x v="52"/>
    <n v="56967386018"/>
    <x v="37"/>
    <m/>
    <x v="98"/>
    <m/>
    <s v="Devuelto"/>
    <m/>
    <m/>
    <x v="233"/>
    <x v="0"/>
    <d v="2026-03-04T00:00:00"/>
    <s v="On time"/>
    <s v="40 "/>
    <s v="Hola!%0AServicio del día 04-03%0A *Cliente:* MAR TRADE */ Cont: * SEKU5548407*/ HR Entrega: *09:00* /Dirección: *SALVADOR GUTIERREZ 4441; QUINTA NONRMAL"/>
    <s v="Enviar mensaje"/>
    <s v="865SEKU5548407"/>
    <s v="ENT-865"/>
    <s v="ENTREGA"/>
    <d v="2026-03-04T09:00:00"/>
    <s v="https://wa.me/56967386018?text=Hola!%0AServicio del día 04-03%0A *Cliente:* MAR TRADE */ Cont: * SEKU5548407*/ HR Entrega: *09:00* /Dirección: *SALVADOR GUTIERREZ 4441; QUINTA NONRMAL"/>
  </r>
  <r>
    <n v="866"/>
    <n v="13"/>
    <x v="0"/>
    <s v="IMPO"/>
    <x v="527"/>
    <x v="792"/>
    <x v="3"/>
    <n v="25080"/>
    <s v="FRAGUA"/>
    <x v="25"/>
    <x v="1"/>
    <s v="SAAM VALP"/>
    <x v="28"/>
    <n v="56968463649"/>
    <x v="29"/>
    <m/>
    <x v="29"/>
    <m/>
    <s v="Devuelto"/>
    <m/>
    <m/>
    <x v="183"/>
    <x v="0"/>
    <d v="2026-03-04T00:00:00"/>
    <s v="On time"/>
    <s v="40 "/>
    <s v="Hola!%0AServicio del día 04-03%0A *Cliente:* RENDIC S.A. */ Cont: * HLBU6252956*/ HR Entrega: *08:30* /Dirección: *AVDA EL VENSTIQUERO 1260,RENCA"/>
    <s v="Enviar mensaje"/>
    <s v="866HLBU6252956"/>
    <s v="ENT-866"/>
    <s v="ENTREGA"/>
    <d v="2026-03-04T08:30:00"/>
    <s v="https://wa.me/56968463649?text=Hola!%0AServicio del día 04-03%0A *Cliente:* RENDIC S.A. */ Cont: * HLBU6252956*/ HR Entrega: *08:30* /Dirección: *AVDA EL VENSTIQUERO 1260,RENCA"/>
  </r>
  <r>
    <n v="867"/>
    <n v="14"/>
    <x v="56"/>
    <s v="IMPO"/>
    <x v="528"/>
    <x v="793"/>
    <x v="0"/>
    <n v="19000"/>
    <s v="FRAGUA"/>
    <x v="25"/>
    <x v="3"/>
    <s v="MEDLOG SAI"/>
    <x v="44"/>
    <n v="56976511010"/>
    <x v="23"/>
    <m/>
    <x v="4"/>
    <m/>
    <s v="Devuelto"/>
    <m/>
    <m/>
    <x v="12"/>
    <x v="0"/>
    <d v="2026-03-04T00:00:00"/>
    <s v="On time"/>
    <s v="40 "/>
    <s v="Hola!%0AServicio del día 04-03%0A *Cliente:* SDN */ Cont: * WHSU5799684*/ HR Entrega: *08:00* /Dirección: *VELASQUEZ"/>
    <s v="Enviar mensaje"/>
    <s v="867WHSU5799684"/>
    <s v="ENT-867"/>
    <s v="ENTREGA"/>
    <d v="2026-03-04T08:00:00"/>
    <s v="https://wa.me/56976511010?text=Hola!%0AServicio del día 04-03%0A *Cliente:* SDN */ Cont: * WHSU5799684*/ HR Entrega: *08:00* /Dirección: *VELASQUEZ"/>
  </r>
  <r>
    <n v="868"/>
    <n v="15"/>
    <x v="31"/>
    <s v="IMPO"/>
    <x v="529"/>
    <x v="794"/>
    <x v="0"/>
    <n v="8500"/>
    <s v="FRAGUA"/>
    <x v="25"/>
    <x v="3"/>
    <s v="CONTOPSA SAI"/>
    <x v="29"/>
    <n v="56998494086"/>
    <x v="30"/>
    <m/>
    <x v="41"/>
    <m/>
    <s v="Devuelto"/>
    <m/>
    <m/>
    <x v="14"/>
    <x v="0"/>
    <d v="2026-03-04T00:00:00"/>
    <s v="On time"/>
    <s v="40 "/>
    <s v="Hola!%0AServicio del día 04-03%0A *Cliente:* TECNIKA S A */ Cont: * HASU4414920*/ HR Entrega: *08:00* /Dirección: *Los Olivos 1270, Pudahuel"/>
    <s v="Enviar mensaje"/>
    <s v="868HASU4414920"/>
    <s v="ENT-868"/>
    <s v="ENTREGA"/>
    <d v="2026-03-04T08:00:00"/>
    <s v="https://wa.me/56998494086?text=Hola!%0AServicio del día 04-03%0A *Cliente:* TECNIKA S A */ Cont: * HASU4414920*/ HR Entrega: *08:00* /Dirección: *Los Olivos 1270, Pudahuel"/>
  </r>
  <r>
    <n v="869"/>
    <n v="16"/>
    <x v="31"/>
    <s v="IMPO"/>
    <x v="529"/>
    <x v="795"/>
    <x v="0"/>
    <n v="17790"/>
    <s v="FRAGUA"/>
    <x v="25"/>
    <x v="10"/>
    <s v="CONTOPSA SAI"/>
    <x v="53"/>
    <n v="56950104102"/>
    <x v="54"/>
    <m/>
    <x v="41"/>
    <s v="DEV. JOSE AGUILAR"/>
    <s v="Devuelto"/>
    <m/>
    <m/>
    <x v="24"/>
    <x v="0"/>
    <d v="2026-03-04T00:00:00"/>
    <s v="On time"/>
    <s v="40 "/>
    <s v="Hola!%0AServicio del día 04-03%0A *Cliente:* TECNIKA S A */ Cont: * MRKU5992617*/ HR Entrega: *09:30* /Dirección: *Los Olivos 1270, Pudahuel"/>
    <s v="Enviar mensaje"/>
    <s v="869MRKU5992617"/>
    <s v="ENT-869"/>
    <s v="ENTREGA"/>
    <d v="2026-03-04T09:30:00"/>
    <s v="https://wa.me/56950104102?text=Hola!%0AServicio del día 04-03%0A *Cliente:* TECNIKA S A */ Cont: * MRKU5992617*/ HR Entrega: *09:30* /Dirección: *Los Olivos 1270, Pudahuel"/>
  </r>
  <r>
    <n v="870"/>
    <n v="17"/>
    <x v="31"/>
    <s v="IMPO"/>
    <x v="530"/>
    <x v="796"/>
    <x v="12"/>
    <n v="11447"/>
    <s v="FRAGUA"/>
    <x v="25"/>
    <x v="2"/>
    <s v="SAAM VALP"/>
    <x v="9"/>
    <s v=""/>
    <x v="9"/>
    <m/>
    <x v="41"/>
    <s v="PARA MAÑANA"/>
    <m/>
    <m/>
    <m/>
    <x v="9"/>
    <x v="0"/>
    <d v="2026-03-04T00:00:00"/>
    <s v="Sin llegada"/>
    <s v="1X2"/>
    <s v="Hola!%0AServicio del día 04-03%0A *Cliente:* TECNIKA S A */ Cont: * SEGU1103487*/ HR Entrega: *11:00* /Dirección: *Los Olivos 1270, Pudahuel"/>
    <s v="Enviar mensaje"/>
    <s v="870SEGU1103487"/>
    <s v="ENT-870"/>
    <s v="ENTREGA"/>
    <d v="2026-03-04T11:00:00"/>
    <s v="https://wa.me/?text=Hola!%0AServicio del día 04-03%0A *Cliente:* TECNIKA S A */ Cont: * SEGU1103487*/ HR Entrega: *11:00* /Dirección: *Los Olivos 1270, Pudahuel"/>
  </r>
  <r>
    <n v="871"/>
    <n v="18"/>
    <x v="41"/>
    <s v="IMPO"/>
    <x v="531"/>
    <x v="797"/>
    <x v="11"/>
    <n v="16705"/>
    <s v="FRAGUA"/>
    <x v="25"/>
    <x v="3"/>
    <s v="CIS"/>
    <x v="11"/>
    <n v="56999048849"/>
    <x v="11"/>
    <m/>
    <x v="62"/>
    <m/>
    <m/>
    <m/>
    <m/>
    <x v="146"/>
    <x v="0"/>
    <d v="2026-03-04T00:00:00"/>
    <s v="On time"/>
    <s v="20 "/>
    <s v="Hola!%0AServicio del día 04-03%0A *Cliente:* WURTH CHILE LTDA */ Cont: * CMAU2484064*/ HR Entrega: *08:00* /Dirección: *PADRE HURTADO"/>
    <s v="Enviar mensaje"/>
    <s v="871CMAU2484064"/>
    <s v="ENT-871"/>
    <s v="ENTREGA"/>
    <d v="2026-03-04T08:00:00"/>
    <s v="https://wa.me/56999048849?text=Hola!%0AServicio del día 04-03%0A *Cliente:* WURTH CHILE LTDA */ Cont: * CMAU2484064*/ HR Entrega: *08:00* /Dirección: *PADRE HURTADO"/>
  </r>
  <r>
    <n v="872"/>
    <n v="19"/>
    <x v="38"/>
    <s v="IMPO"/>
    <x v="532"/>
    <x v="798"/>
    <x v="0"/>
    <n v="13790"/>
    <s v="FRAGUA"/>
    <x v="25"/>
    <x v="3"/>
    <s v="AGUNSA VALPO"/>
    <x v="35"/>
    <n v="56935532735"/>
    <x v="35"/>
    <m/>
    <x v="153"/>
    <m/>
    <s v="Devuelto"/>
    <m/>
    <m/>
    <x v="19"/>
    <x v="0"/>
    <d v="2026-03-04T00:00:00"/>
    <s v="On time"/>
    <s v="40 "/>
    <s v="Hola!%0AServicio del día 04-03%0A *Cliente:* ENERTIK CHILE SPA */ Cont: * TCNU7747605*/ HR Entrega: *08:00* /Dirección: *BOD.PRINCESA - CARRETERA GRAL SAN MARTIN 7940, BOD. C40; QUILICURA"/>
    <s v="Enviar mensaje"/>
    <s v="872TCNU7747605"/>
    <s v="ENT-872"/>
    <s v="ENTREGA"/>
    <d v="2026-03-04T08:00:00"/>
    <s v="https://wa.me/56935532735?text=Hola!%0AServicio del día 04-03%0A *Cliente:* ENERTIK CHILE SPA */ Cont: * TCNU7747605*/ HR Entrega: *08:00* /Dirección: *BOD.PRINCESA - CARRETERA GRAL SAN MARTIN 7940, BOD. C40; QUILICURA"/>
  </r>
  <r>
    <n v="873"/>
    <n v="20"/>
    <x v="58"/>
    <s v="IMPO"/>
    <x v="533"/>
    <x v="799"/>
    <x v="11"/>
    <n v="4494"/>
    <s v="3/03 - 18:00"/>
    <x v="25"/>
    <x v="3"/>
    <s v="MEDLOG SAI"/>
    <x v="7"/>
    <n v="56950981572"/>
    <x v="14"/>
    <m/>
    <x v="154"/>
    <m/>
    <s v="Devuelto"/>
    <m/>
    <m/>
    <x v="11"/>
    <x v="0"/>
    <d v="2026-03-04T00:00:00"/>
    <s v="On time"/>
    <s v="20 "/>
    <s v="Hola!%0AServicio del día 04-03%0A *Cliente:* BLASCOOL RETAIL SPA */ Cont: * CARU2165332*/ HR Entrega: *08:00* /Dirección: *Lo Echevers 550, bodega 40-41. Quilicura. STGO"/>
    <s v="Enviar mensaje"/>
    <s v="873CARU2165332"/>
    <s v="ENT-873"/>
    <s v="ENTREGA"/>
    <d v="2026-03-04T08:00:00"/>
    <s v="https://wa.me/56950981572?text=Hola!%0AServicio del día 04-03%0A *Cliente:* BLASCOOL RETAIL SPA */ Cont: * CARU2165332*/ HR Entrega: *08:00* /Dirección: *Lo Echevers 550, bodega 40-41. Quilicura. STGO"/>
  </r>
  <r>
    <n v="874"/>
    <n v="21"/>
    <x v="9"/>
    <s v="IMPO"/>
    <x v="534"/>
    <x v="800"/>
    <x v="11"/>
    <n v="3500"/>
    <s v="FRAGUA"/>
    <x v="25"/>
    <x v="1"/>
    <s v="CONTOPSA SAI"/>
    <x v="55"/>
    <n v="56999972473"/>
    <x v="44"/>
    <m/>
    <x v="155"/>
    <m/>
    <s v="Devuelto"/>
    <m/>
    <m/>
    <x v="183"/>
    <x v="0"/>
    <d v="2026-03-04T00:00:00"/>
    <s v="On time"/>
    <s v="20 "/>
    <s v="Hola!%0AServicio del día 04-03%0A *Cliente:* FLEX EQUIPOS DE DESCANSO CHILE */ Cont: * FTAU2071549*/ HR Entrega: *08:30* /Dirección: *FLEX (Santa Margarita 01051, San Bernardo)"/>
    <s v="Enviar mensaje"/>
    <s v="874FTAU2071549"/>
    <s v="ENT-874"/>
    <s v="ENTREGA"/>
    <d v="2026-03-04T08:30:00"/>
    <s v="https://wa.me/56999972473?text=Hola!%0AServicio del día 04-03%0A *Cliente:* FLEX EQUIPOS DE DESCANSO CHILE */ Cont: * FTAU2071549*/ HR Entrega: *08:30* /Dirección: *FLEX (Santa Margarita 01051, San Bernardo)"/>
  </r>
  <r>
    <n v="875"/>
    <n v="22"/>
    <x v="91"/>
    <s v="IMPO"/>
    <x v="535"/>
    <x v="801"/>
    <x v="0"/>
    <m/>
    <s v="FRAGUA"/>
    <x v="25"/>
    <x v="3"/>
    <s v="CIS"/>
    <x v="30"/>
    <n v="56992164782"/>
    <x v="31"/>
    <m/>
    <x v="7"/>
    <m/>
    <s v="Devuelto"/>
    <m/>
    <m/>
    <x v="175"/>
    <x v="0"/>
    <d v="2026-03-04T00:00:00"/>
    <s v="On time"/>
    <s v="40 "/>
    <s v="Hola!%0AServicio del día 04-03%0A *Cliente:* INVERSIERRA */ Cont: * CMAU3650468*/ HR Entrega: *08:00* /Dirección: *HUECHURABA"/>
    <s v="Enviar mensaje"/>
    <s v="875CMAU3650468"/>
    <s v="ENT-875"/>
    <s v="ENTREGA"/>
    <d v="2026-03-04T08:00:00"/>
    <s v="https://wa.me/56992164782?text=Hola!%0AServicio del día 04-03%0A *Cliente:* INVERSIERRA */ Cont: * CMAU3650468*/ HR Entrega: *08:00* /Dirección: *HUECHURABA"/>
  </r>
  <r>
    <n v="876"/>
    <n v="23"/>
    <x v="91"/>
    <s v="IMPO"/>
    <x v="536"/>
    <x v="802"/>
    <x v="0"/>
    <m/>
    <s v="FRAGUA"/>
    <x v="25"/>
    <x v="5"/>
    <s v="CIS"/>
    <x v="53"/>
    <n v="56950104102"/>
    <x v="54"/>
    <m/>
    <x v="7"/>
    <m/>
    <m/>
    <m/>
    <m/>
    <x v="160"/>
    <x v="0"/>
    <d v="2026-03-04T00:00:00"/>
    <s v="Off time"/>
    <s v="40 "/>
    <s v="Hola!%0AServicio del día 04-03%0A *Cliente:* INVERSIERRA */ Cont: * CMAU6986517*/ HR Entrega: *12:00* /Dirección: *HUECHURABA"/>
    <s v="Enviar mensaje"/>
    <s v="876CMAU6986517"/>
    <s v="ENT-876"/>
    <s v="ENTREGA"/>
    <d v="2026-03-04T12:00:00"/>
    <s v="https://wa.me/56950104102?text=Hola!%0AServicio del día 04-03%0A *Cliente:* INVERSIERRA */ Cont: * CMAU6986517*/ HR Entrega: *12:00* /Dirección: *HUECHURABA"/>
  </r>
  <r>
    <n v="877"/>
    <n v="24"/>
    <x v="91"/>
    <s v="IMPO"/>
    <x v="535"/>
    <x v="803"/>
    <x v="0"/>
    <m/>
    <s v="FRAGUA"/>
    <x v="25"/>
    <x v="5"/>
    <s v="CIS"/>
    <x v="42"/>
    <n v="56948501048"/>
    <x v="42"/>
    <m/>
    <x v="31"/>
    <m/>
    <s v="Devuelto"/>
    <m/>
    <m/>
    <x v="69"/>
    <x v="0"/>
    <d v="2026-03-04T00:00:00"/>
    <s v="Off time"/>
    <s v="40 "/>
    <s v="Hola!%0AServicio del día 04-03%0A *Cliente:* INVERSIERRA */ Cont: * BEAU5642361*/ HR Entrega: *12:00* /Dirección: *QUILICURA"/>
    <s v="Enviar mensaje"/>
    <s v="877BEAU5642361"/>
    <s v="ENT-877"/>
    <s v="ENTREGA"/>
    <d v="2026-03-04T12:00:00"/>
    <s v="https://wa.me/56948501048?text=Hola!%0AServicio del día 04-03%0A *Cliente:* INVERSIERRA */ Cont: * BEAU5642361*/ HR Entrega: *12:00* /Dirección: *QUILICURA"/>
  </r>
  <r>
    <n v="878"/>
    <n v="25"/>
    <x v="92"/>
    <s v="IMPO"/>
    <x v="391"/>
    <x v="804"/>
    <x v="0"/>
    <m/>
    <s v="FRAGUA"/>
    <x v="25"/>
    <x v="3"/>
    <s v="SITRANS SANTIAGO"/>
    <x v="51"/>
    <n v="56939438073"/>
    <x v="7"/>
    <s v="KDGK-62"/>
    <x v="19"/>
    <m/>
    <s v="Devuelto"/>
    <m/>
    <m/>
    <x v="73"/>
    <x v="0"/>
    <d v="2026-03-04T00:00:00"/>
    <s v="On time"/>
    <s v="40 "/>
    <s v="Hola!%0AServicio del día 04-03%0A *Cliente:* MIDEA CARRIER */ Cont: * TIIU6524606*/ HR Entrega: *08:00* /Dirección: *BOD. MIEA AGURTO - PUERTO MADERO 9710, BOD. E13; PUDAHUEL "/>
    <s v="Enviar mensaje"/>
    <s v="878TIIU6524606"/>
    <s v="ENT-878"/>
    <s v="ENTREGA"/>
    <d v="2026-03-04T08:00:00"/>
    <s v="https://wa.me/56939438073?text=Hola!%0AServicio del día 04-03%0A *Cliente:* MIDEA CARRIER */ Cont: * TIIU6524606*/ HR Entrega: *08:00* /Dirección: *BOD. MIEA AGURTO - PUERTO MADERO 9710, BOD. E13; PUDAHUEL "/>
  </r>
  <r>
    <n v="879"/>
    <n v="26"/>
    <x v="92"/>
    <s v="IMPO"/>
    <x v="537"/>
    <x v="805"/>
    <x v="0"/>
    <m/>
    <s v="FRAGUA"/>
    <x v="25"/>
    <x v="3"/>
    <s v="SITRANS SANTIAGO"/>
    <x v="41"/>
    <n v="56967387744"/>
    <x v="41"/>
    <m/>
    <x v="19"/>
    <m/>
    <m/>
    <m/>
    <m/>
    <x v="4"/>
    <x v="0"/>
    <d v="2026-03-04T00:00:00"/>
    <s v="On time"/>
    <s v="40 "/>
    <s v="Hola!%0AServicio del día 04-03%0A *Cliente:* MIDEA CARRIER */ Cont: * EITU9216308*/ HR Entrega: *08:00* /Dirección: *BOD. MIEA AGURTO - PUERTO MADERO 9710, BOD. E13; PUDAHUEL "/>
    <s v="Enviar mensaje"/>
    <s v="879EITU9216308"/>
    <s v="ENT-879"/>
    <s v="ENTREGA"/>
    <d v="2026-03-04T08:00:00"/>
    <s v="https://wa.me/56967387744?text=Hola!%0AServicio del día 04-03%0A *Cliente:* MIDEA CARRIER */ Cont: * EITU9216308*/ HR Entrega: *08:00* /Dirección: *BOD. MIEA AGURTO - PUERTO MADERO 9710, BOD. E13; PUDAHUEL "/>
  </r>
  <r>
    <n v="880"/>
    <n v="27"/>
    <x v="92"/>
    <s v="IMPO"/>
    <x v="537"/>
    <x v="806"/>
    <x v="0"/>
    <m/>
    <s v="FRAGUA"/>
    <x v="25"/>
    <x v="3"/>
    <s v="SITRANS SANTIAGO"/>
    <x v="8"/>
    <n v="56945105039"/>
    <x v="49"/>
    <s v=" GRJV-20"/>
    <x v="19"/>
    <m/>
    <s v="Devuelto"/>
    <m/>
    <m/>
    <x v="8"/>
    <x v="0"/>
    <d v="2026-03-04T00:00:00"/>
    <s v="On time"/>
    <s v="40 "/>
    <s v="Hola!%0AServicio del día 04-03%0A *Cliente:* MIDEA CARRIER */ Cont: * TIIU5120488*/ HR Entrega: *08:00* /Dirección: *BOD. MIEA AGURTO - PUERTO MADERO 9710, BOD. E13; PUDAHUEL "/>
    <s v="Enviar mensaje"/>
    <s v="880TIIU5120488"/>
    <s v="ENT-880"/>
    <s v="ENTREGA"/>
    <d v="2026-03-04T08:00:00"/>
    <s v="https://wa.me/56945105039?text=Hola!%0AServicio del día 04-03%0A *Cliente:* MIDEA CARRIER */ Cont: * TIIU5120488*/ HR Entrega: *08:00* /Dirección: *BOD. MIEA AGURTO - PUERTO MADERO 9710, BOD. E13; PUDAHUEL "/>
  </r>
  <r>
    <n v="881"/>
    <n v="28"/>
    <x v="92"/>
    <s v="IMPO"/>
    <x v="538"/>
    <x v="807"/>
    <x v="0"/>
    <m/>
    <s v="FRAGUA"/>
    <x v="25"/>
    <x v="7"/>
    <s v="SITRANS SAI"/>
    <x v="19"/>
    <n v="56975045913"/>
    <x v="19"/>
    <m/>
    <x v="19"/>
    <m/>
    <s v="Devuelto"/>
    <m/>
    <m/>
    <x v="285"/>
    <x v="0"/>
    <d v="2026-03-04T00:00:00"/>
    <s v="Off time"/>
    <s v="40 "/>
    <s v="Hola!%0AServicio del día 04-03%0A *Cliente:* MIDEA CARRIER */ Cont: * KKFU7809401*/ HR Entrega: *09:00* /Dirección: *BOD. MIEA AGURTO - PUERTO MADERO 9710, BOD. E13; PUDAHUEL "/>
    <s v="Enviar mensaje"/>
    <s v="881KKFU7809401"/>
    <s v="ENT-881"/>
    <s v="ENTREGA"/>
    <d v="2026-03-04T09:00:00"/>
    <s v="https://wa.me/56975045913?text=Hola!%0AServicio del día 04-03%0A *Cliente:* MIDEA CARRIER */ Cont: * KKFU7809401*/ HR Entrega: *09:00* /Dirección: *BOD. MIEA AGURTO - PUERTO MADERO 9710, BOD. E13; PUDAHUEL "/>
  </r>
  <r>
    <n v="882"/>
    <n v="29"/>
    <x v="92"/>
    <s v="IMPO"/>
    <x v="539"/>
    <x v="808"/>
    <x v="0"/>
    <m/>
    <s v="FRAGUA"/>
    <x v="25"/>
    <x v="7"/>
    <s v="SITRANS SAI"/>
    <x v="11"/>
    <n v="56999048849"/>
    <x v="11"/>
    <m/>
    <x v="19"/>
    <m/>
    <s v="Devuelto"/>
    <m/>
    <m/>
    <x v="67"/>
    <x v="0"/>
    <d v="2026-03-04T00:00:00"/>
    <s v="Off time"/>
    <s v="40 "/>
    <s v="Hola!%0AServicio del día 04-03%0A *Cliente:* MIDEA CARRIER */ Cont: * NYKU4431495*/ HR Entrega: *09:00* /Dirección: *BOD. MIEA AGURTO - PUERTO MADERO 9710, BOD. E13; PUDAHUEL "/>
    <s v="Enviar mensaje"/>
    <s v="882NYKU4431495"/>
    <s v="ENT-882"/>
    <s v="ENTREGA"/>
    <d v="2026-03-04T09:00:00"/>
    <s v="https://wa.me/56999048849?text=Hola!%0AServicio del día 04-03%0A *Cliente:* MIDEA CARRIER */ Cont: * NYKU4431495*/ HR Entrega: *09:00* /Dirección: *BOD. MIEA AGURTO - PUERTO MADERO 9710, BOD. E13; PUDAHUEL "/>
  </r>
  <r>
    <n v="883"/>
    <n v="30"/>
    <x v="92"/>
    <s v="IMPO"/>
    <x v="540"/>
    <x v="809"/>
    <x v="0"/>
    <m/>
    <s v="FRAGUA"/>
    <x v="25"/>
    <x v="7"/>
    <s v="SITRANS SAI"/>
    <x v="13"/>
    <n v="56944277110"/>
    <x v="13"/>
    <m/>
    <x v="19"/>
    <m/>
    <s v="Devuelto"/>
    <m/>
    <m/>
    <x v="67"/>
    <x v="0"/>
    <d v="2026-03-04T00:00:00"/>
    <s v="Off time"/>
    <s v="40 "/>
    <s v="Hola!%0AServicio del día 04-03%0A *Cliente:* MIDEA CARRIER */ Cont: * FFAU3682695*/ HR Entrega: *09:00* /Dirección: *BOD. MIEA AGURTO - PUERTO MADERO 9710, BOD. E13; PUDAHUEL "/>
    <s v="Enviar mensaje"/>
    <s v="883FFAU3682695"/>
    <s v="ENT-883"/>
    <s v="ENTREGA"/>
    <d v="2026-03-04T09:00:00"/>
    <s v="https://wa.me/56944277110?text=Hola!%0AServicio del día 04-03%0A *Cliente:* MIDEA CARRIER */ Cont: * FFAU3682695*/ HR Entrega: *09:00* /Dirección: *BOD. MIEA AGURTO - PUERTO MADERO 9710, BOD. E13; PUDAHUEL "/>
  </r>
  <r>
    <n v="884"/>
    <n v="31"/>
    <x v="92"/>
    <s v="IMPO"/>
    <x v="541"/>
    <x v="810"/>
    <x v="0"/>
    <m/>
    <s v="FRAGUA"/>
    <x v="25"/>
    <x v="2"/>
    <s v="SITRANS SAI"/>
    <x v="34"/>
    <n v="56940144795"/>
    <x v="34"/>
    <m/>
    <x v="19"/>
    <m/>
    <m/>
    <m/>
    <m/>
    <x v="286"/>
    <x v="0"/>
    <d v="2026-03-04T00:00:00"/>
    <s v="Off time"/>
    <s v="40 "/>
    <s v="Hola!%0AServicio del día 04-03%0A *Cliente:* MIDEA CARRIER */ Cont: * ONEU1129766*/ HR Entrega: *11:00* /Dirección: *BOD. MIEA AGURTO - PUERTO MADERO 9710, BOD. E13; PUDAHUEL "/>
    <s v="Enviar mensaje"/>
    <s v="884ONEU1129766"/>
    <s v="ENT-884"/>
    <s v="ENTREGA"/>
    <d v="2026-03-04T11:00:00"/>
    <s v="https://wa.me/56940144795?text=Hola!%0AServicio del día 04-03%0A *Cliente:* MIDEA CARRIER */ Cont: * ONEU1129766*/ HR Entrega: *11:00* /Dirección: *BOD. MIEA AGURTO - PUERTO MADERO 9710, BOD. E13; PUDAHUEL "/>
  </r>
  <r>
    <n v="885"/>
    <n v="32"/>
    <x v="92"/>
    <s v="IMPO"/>
    <x v="542"/>
    <x v="811"/>
    <x v="0"/>
    <m/>
    <s v="FRAGUA"/>
    <x v="25"/>
    <x v="2"/>
    <s v="SITRANS SANTIAGO"/>
    <x v="33"/>
    <n v="56953801607"/>
    <x v="33"/>
    <m/>
    <x v="19"/>
    <m/>
    <s v="Devuelto"/>
    <m/>
    <m/>
    <x v="286"/>
    <x v="0"/>
    <d v="2026-03-04T00:00:00"/>
    <s v="Off time"/>
    <s v="40 "/>
    <s v="Hola!%0AServicio del día 04-03%0A *Cliente:* MIDEA CARRIER */ Cont: * TCNU1564398*/ HR Entrega: *11:00* /Dirección: *BOD. MIEA AGURTO - PUERTO MADERO 9710, BOD. E13; PUDAHUEL "/>
    <s v="Enviar mensaje"/>
    <s v="885TCNU1564398"/>
    <s v="ENT-885"/>
    <s v="ENTREGA"/>
    <d v="2026-03-04T11:00:00"/>
    <s v="https://wa.me/56953801607?text=Hola!%0AServicio del día 04-03%0A *Cliente:* MIDEA CARRIER */ Cont: * TCNU1564398*/ HR Entrega: *11:00* /Dirección: *BOD. MIEA AGURTO - PUERTO MADERO 9710, BOD. E13; PUDAHUEL "/>
  </r>
  <r>
    <n v="886"/>
    <n v="33"/>
    <x v="92"/>
    <s v="IMPO"/>
    <x v="543"/>
    <x v="812"/>
    <x v="0"/>
    <m/>
    <s v="FRAGUA"/>
    <x v="25"/>
    <x v="2"/>
    <s v="SITRANS SANTIAGO"/>
    <x v="40"/>
    <n v="56967386251"/>
    <x v="40"/>
    <m/>
    <x v="19"/>
    <m/>
    <s v="Devuelto"/>
    <m/>
    <m/>
    <x v="187"/>
    <x v="0"/>
    <d v="2026-03-04T00:00:00"/>
    <s v="Off time"/>
    <s v="40 "/>
    <s v="Hola!%0AServicio del día 04-03%0A *Cliente:* MIDEA CARRIER */ Cont: * EGSU1264508*/ HR Entrega: *11:00* /Dirección: *BOD. MIEA AGURTO - PUERTO MADERO 9710, BOD. E13; PUDAHUEL "/>
    <s v="Enviar mensaje"/>
    <s v="886EGSU1264508"/>
    <s v="ENT-886"/>
    <s v="ENTREGA"/>
    <d v="2026-03-04T11:00:00"/>
    <s v="https://wa.me/56967386251?text=Hola!%0AServicio del día 04-03%0A *Cliente:* MIDEA CARRIER */ Cont: * EGSU1264508*/ HR Entrega: *11:00* /Dirección: *BOD. MIEA AGURTO - PUERTO MADERO 9710, BOD. E13; PUDAHUEL "/>
  </r>
  <r>
    <n v="887"/>
    <n v="34"/>
    <x v="92"/>
    <s v="IMPO"/>
    <x v="543"/>
    <x v="813"/>
    <x v="0"/>
    <m/>
    <s v="FRAGUA"/>
    <x v="25"/>
    <x v="5"/>
    <s v="SITRANS SANTIAGO"/>
    <x v="8"/>
    <n v="56945105039"/>
    <x v="49"/>
    <s v=" GRJV-20"/>
    <x v="19"/>
    <m/>
    <m/>
    <m/>
    <m/>
    <x v="287"/>
    <x v="0"/>
    <d v="2026-03-04T00:00:00"/>
    <s v="Off time"/>
    <s v="40 "/>
    <s v="Hola!%0AServicio del día 04-03%0A *Cliente:* MIDEA CARRIER */ Cont: * EMCU8401368*/ HR Entrega: *12:00* /Dirección: *BOD. MIEA AGURTO - PUERTO MADERO 9710, BOD. E13; PUDAHUEL "/>
    <s v="Enviar mensaje"/>
    <s v="887EMCU8401368"/>
    <s v="ENT-887"/>
    <s v="ENTREGA"/>
    <d v="2026-03-04T12:00:00"/>
    <s v="https://wa.me/56945105039?text=Hola!%0AServicio del día 04-03%0A *Cliente:* MIDEA CARRIER */ Cont: * EMCU8401368*/ HR Entrega: *12:00* /Dirección: *BOD. MIEA AGURTO - PUERTO MADERO 9710, BOD. E13; PUDAHUEL "/>
  </r>
  <r>
    <n v="888"/>
    <n v="35"/>
    <x v="92"/>
    <s v="IMPO"/>
    <x v="544"/>
    <x v="814"/>
    <x v="0"/>
    <m/>
    <s v="FRAGUA"/>
    <x v="25"/>
    <x v="5"/>
    <s v="SITRANS SANTIAGO"/>
    <x v="23"/>
    <n v="56931745801"/>
    <x v="24"/>
    <m/>
    <x v="19"/>
    <m/>
    <m/>
    <m/>
    <m/>
    <x v="31"/>
    <x v="0"/>
    <d v="2026-03-04T00:00:00"/>
    <s v="Off time"/>
    <s v="40 "/>
    <s v="Hola!%0AServicio del día 04-03%0A *Cliente:* MIDEA CARRIER */ Cont: * HPCU4847004*/ HR Entrega: *12:00* /Dirección: *BOD. MIEA AGURTO - PUERTO MADERO 9710, BOD. E13; PUDAHUEL "/>
    <s v="Enviar mensaje"/>
    <s v="888HPCU4847004"/>
    <s v="ENT-888"/>
    <s v="ENTREGA"/>
    <d v="2026-03-04T12:00:00"/>
    <s v="https://wa.me/56931745801?text=Hola!%0AServicio del día 04-03%0A *Cliente:* MIDEA CARRIER */ Cont: * HPCU4847004*/ HR Entrega: *12:00* /Dirección: *BOD. MIEA AGURTO - PUERTO MADERO 9710, BOD. E13; PUDAHUEL "/>
  </r>
  <r>
    <n v="889"/>
    <n v="36"/>
    <x v="76"/>
    <s v="IMPO"/>
    <x v="545"/>
    <x v="815"/>
    <x v="11"/>
    <n v="7059"/>
    <s v="FRAGUA"/>
    <x v="25"/>
    <x v="1"/>
    <s v="CIS"/>
    <x v="47"/>
    <n v="56988336520"/>
    <x v="48"/>
    <m/>
    <x v="37"/>
    <m/>
    <s v="Devuelto"/>
    <m/>
    <m/>
    <x v="108"/>
    <x v="0"/>
    <d v="2026-03-04T00:00:00"/>
    <s v="On time"/>
    <s v="20 "/>
    <s v="Hola!%0AServicio del día 04-03%0A *Cliente:* COM.ARG */ Cont: * ECMU2025690*/ HR Entrega: *08:30* /Dirección: *GOREN - LA PRIMAVERA  361;  LAMPA"/>
    <s v="Enviar mensaje"/>
    <s v="889ECMU2025690"/>
    <s v="ENT-889"/>
    <s v="ENTREGA"/>
    <d v="2026-03-04T08:30:00"/>
    <s v="https://wa.me/56988336520?text=Hola!%0AServicio del día 04-03%0A *Cliente:* COM.ARG */ Cont: * ECMU2025690*/ HR Entrega: *08:30* /Dirección: *GOREN - LA PRIMAVERA  361;  LAMPA"/>
  </r>
  <r>
    <n v="890"/>
    <n v="37"/>
    <x v="93"/>
    <s v="IMPO"/>
    <x v="546"/>
    <x v="816"/>
    <x v="0"/>
    <n v="20700"/>
    <s v="FRAGUA"/>
    <x v="25"/>
    <x v="1"/>
    <s v="DYC SAI"/>
    <x v="24"/>
    <n v="56926181825"/>
    <x v="43"/>
    <m/>
    <x v="79"/>
    <m/>
    <s v="Devuelto"/>
    <m/>
    <m/>
    <x v="12"/>
    <x v="0"/>
    <d v="2026-03-04T00:00:00"/>
    <s v="On time"/>
    <s v="40 "/>
    <s v="Hola!%0AServicio del día 04-03%0A *Cliente:* IDEAL  */ Cont: * CSNU5512777*/ HR Entrega: *08:30* /Dirección: *Bodega Nutrabien, Av. Bernardo O´Higgins 3140 (entrada por calle Los Canelos) "/>
    <s v="Enviar mensaje"/>
    <s v="890CSNU5512777"/>
    <s v="ENT-890"/>
    <s v="ENTREGA"/>
    <d v="2026-03-04T08:30:00"/>
    <s v="https://wa.me/56926181825?text=Hola!%0AServicio del día 04-03%0A *Cliente:* IDEAL  */ Cont: * CSNU5512777*/ HR Entrega: *08:30* /Dirección: *Bodega Nutrabien, Av. Bernardo O´Higgins 3140 (entrada por calle Los Canelos) "/>
  </r>
  <r>
    <n v="891"/>
    <n v="38"/>
    <x v="10"/>
    <s v="IMPO"/>
    <x v="547"/>
    <x v="817"/>
    <x v="11"/>
    <m/>
    <d v="1899-12-30T15:00:00"/>
    <x v="25"/>
    <x v="1"/>
    <m/>
    <x v="9"/>
    <s v=""/>
    <x v="9"/>
    <m/>
    <x v="156"/>
    <s v="PARA MAÑANA"/>
    <m/>
    <m/>
    <m/>
    <x v="9"/>
    <x v="0"/>
    <d v="2026-03-04T00:00:00"/>
    <s v="Sin llegada"/>
    <s v="20 "/>
    <s v="Hola!%0AServicio del día 04-03%0A *Cliente:* OXIQUIM S A */ Cont: * MSNU1181500*/ HR Entrega: *08:30* /Dirección: *CAÑAVERAL 901,QUILICURA"/>
    <s v="Enviar mensaje"/>
    <s v="891MSNU1181500"/>
    <s v="ENT-891"/>
    <s v="ENTREGA"/>
    <d v="2026-03-04T08:30:00"/>
    <s v="https://wa.me/?text=Hola!%0AServicio del día 04-03%0A *Cliente:* OXIQUIM S A */ Cont: * MSNU1181500*/ HR Entrega: *08:30* /Dirección: *CAÑAVERAL 901,QUILICURA"/>
  </r>
  <r>
    <n v="892"/>
    <n v="39"/>
    <x v="10"/>
    <s v="IMPO"/>
    <x v="548"/>
    <x v="818"/>
    <x v="11"/>
    <m/>
    <d v="1899-12-30T17:13:00"/>
    <x v="25"/>
    <x v="1"/>
    <m/>
    <x v="9"/>
    <s v=""/>
    <x v="9"/>
    <m/>
    <x v="156"/>
    <s v="PARA MAÑANA"/>
    <m/>
    <m/>
    <m/>
    <x v="9"/>
    <x v="0"/>
    <d v="2026-03-04T00:00:00"/>
    <s v="Sin llegada"/>
    <s v="20 "/>
    <s v="Hola!%0AServicio del día 04-03%0A *Cliente:* OXIQUIM S A */ Cont: * CSNU2851355*/ HR Entrega: *08:30* /Dirección: *CAÑAVERAL 901,QUILICURA"/>
    <s v="Enviar mensaje"/>
    <s v="892CSNU2851355"/>
    <s v="ENT-892"/>
    <s v="ENTREGA"/>
    <d v="2026-03-04T08:30:00"/>
    <s v="https://wa.me/?text=Hola!%0AServicio del día 04-03%0A *Cliente:* OXIQUIM S A */ Cont: * CSNU2851355*/ HR Entrega: *08:30* /Dirección: *CAÑAVERAL 901,QUILICURA"/>
  </r>
  <r>
    <n v="893"/>
    <n v="40"/>
    <x v="10"/>
    <s v="IMPO"/>
    <x v="549"/>
    <x v="819"/>
    <x v="0"/>
    <m/>
    <d v="1899-12-30T17:15:00"/>
    <x v="25"/>
    <x v="1"/>
    <s v="MEDLOG SAI"/>
    <x v="32"/>
    <n v="56941491322"/>
    <x v="26"/>
    <s v="KDHG-55"/>
    <x v="156"/>
    <m/>
    <s v="Devuelto"/>
    <m/>
    <m/>
    <x v="68"/>
    <x v="0"/>
    <d v="2026-03-04T00:00:00"/>
    <s v="Off time"/>
    <s v="40 "/>
    <s v="Hola!%0AServicio del día 04-03%0A *Cliente:* OXIQUIM S A */ Cont: * TRHU7745437*/ HR Entrega: *08:30* /Dirección: *CAÑAVERAL 901,QUILICURA"/>
    <s v="Enviar mensaje"/>
    <s v="893TRHU7745437"/>
    <s v="ENT-893"/>
    <s v="ENTREGA"/>
    <d v="2026-03-04T08:30:00"/>
    <s v="https://wa.me/56941491322?text=Hola!%0AServicio del día 04-03%0A *Cliente:* OXIQUIM S A */ Cont: * TRHU7745437*/ HR Entrega: *08:30* /Dirección: *CAÑAVERAL 901,QUILICURA"/>
  </r>
  <r>
    <n v="894"/>
    <n v="41"/>
    <x v="10"/>
    <s v="IMPO"/>
    <x v="550"/>
    <x v="820"/>
    <x v="11"/>
    <m/>
    <d v="1899-12-30T18:40:00"/>
    <x v="25"/>
    <x v="1"/>
    <s v="TEPORVAL"/>
    <x v="27"/>
    <n v="56985215946"/>
    <x v="28"/>
    <m/>
    <x v="156"/>
    <m/>
    <s v="Devuelto"/>
    <m/>
    <m/>
    <x v="77"/>
    <x v="0"/>
    <d v="2026-03-04T00:00:00"/>
    <s v="On time"/>
    <s v="20 "/>
    <s v="Hola!%0AServicio del día 04-03%0A *Cliente:* OXIQUIM S A */ Cont: * TCLU9055297*/ HR Entrega: *08:30* /Dirección: *CAÑAVERAL 901,QUILICURA"/>
    <s v="Enviar mensaje"/>
    <s v="894TCLU9055297"/>
    <s v="ENT-894"/>
    <s v="ENTREGA"/>
    <d v="2026-03-04T08:30:00"/>
    <s v="https://wa.me/56985215946?text=Hola!%0AServicio del día 04-03%0A *Cliente:* OXIQUIM S A */ Cont: * TCLU9055297*/ HR Entrega: *08:30* /Dirección: *CAÑAVERAL 901,QUILICURA"/>
  </r>
  <r>
    <n v="895"/>
    <n v="42"/>
    <x v="10"/>
    <s v="IMPO"/>
    <x v="551"/>
    <x v="821"/>
    <x v="11"/>
    <m/>
    <d v="1899-12-30T18:50:00"/>
    <x v="25"/>
    <x v="1"/>
    <s v="TEPORVAL"/>
    <x v="14"/>
    <n v="56967256951"/>
    <x v="15"/>
    <m/>
    <x v="156"/>
    <m/>
    <s v="Devuelto"/>
    <m/>
    <m/>
    <x v="14"/>
    <x v="0"/>
    <d v="2026-03-04T00:00:00"/>
    <s v="On time"/>
    <s v="20 "/>
    <s v="Hola!%0AServicio del día 04-03%0A *Cliente:* OXIQUIM S A */ Cont: * HOYU9653882*/ HR Entrega: *08:30* /Dirección: *CAÑAVERAL 901,QUILICURA"/>
    <s v="Enviar mensaje"/>
    <s v="895HOYU9653882"/>
    <s v="ENT-895"/>
    <s v="ENTREGA"/>
    <d v="2026-03-04T08:30:00"/>
    <s v="https://wa.me/56967256951?text=Hola!%0AServicio del día 04-03%0A *Cliente:* OXIQUIM S A */ Cont: * HOYU9653882*/ HR Entrega: *08:30* /Dirección: *CAÑAVERAL 901,QUILICURA"/>
  </r>
  <r>
    <n v="896"/>
    <n v="43"/>
    <x v="10"/>
    <s v="IMPO"/>
    <x v="551"/>
    <x v="822"/>
    <x v="11"/>
    <m/>
    <d v="1899-12-30T18:44:00"/>
    <x v="25"/>
    <x v="1"/>
    <s v="TEPORVAL"/>
    <x v="6"/>
    <n v="56975315726"/>
    <x v="22"/>
    <m/>
    <x v="156"/>
    <m/>
    <m/>
    <m/>
    <m/>
    <x v="87"/>
    <x v="0"/>
    <d v="2026-03-04T00:00:00"/>
    <s v="On time"/>
    <s v="20 "/>
    <s v="Hola!%0AServicio del día 04-03%0A *Cliente:* OXIQUIM S A */ Cont: * HOYU9650008*/ HR Entrega: *08:30* /Dirección: *CAÑAVERAL 901,QUILICURA"/>
    <s v="Enviar mensaje"/>
    <s v="896HOYU9650008"/>
    <s v="ENT-896"/>
    <s v="ENTREGA"/>
    <d v="2026-03-04T08:30:00"/>
    <s v="https://wa.me/56975315726?text=Hola!%0AServicio del día 04-03%0A *Cliente:* OXIQUIM S A */ Cont: * HOYU9650008*/ HR Entrega: *08:30* /Dirección: *CAÑAVERAL 901,QUILICURA"/>
  </r>
  <r>
    <n v="897"/>
    <n v="44"/>
    <x v="72"/>
    <s v="IMPO"/>
    <x v="518"/>
    <x v="823"/>
    <x v="0"/>
    <n v="25973"/>
    <s v="FRAGUA"/>
    <x v="25"/>
    <x v="7"/>
    <s v="CIS"/>
    <x v="16"/>
    <n v="56973887539"/>
    <x v="16"/>
    <m/>
    <x v="117"/>
    <m/>
    <s v="Devuelto"/>
    <m/>
    <m/>
    <x v="131"/>
    <x v="0"/>
    <d v="2026-03-04T00:00:00"/>
    <s v="On time"/>
    <s v="40 "/>
    <s v="Hola!%0AServicio del día 04-03%0A *Cliente:* ACEROS BW SPA */ Cont: * TLLU4879548*/ HR Entrega: *09:00* /Dirección: *VOLCAN TUPUNGATO 832, GALPON C; PUDAHUEL"/>
    <s v="Enviar mensaje"/>
    <s v="897TLLU4879548"/>
    <s v="ENT-897"/>
    <s v="ENTREGA"/>
    <d v="2026-03-04T09:00:00"/>
    <s v="https://wa.me/56973887539?text=Hola!%0AServicio del día 04-03%0A *Cliente:* ACEROS BW SPA */ Cont: * TLLU4879548*/ HR Entrega: *09:00* /Dirección: *VOLCAN TUPUNGATO 832, GALPON C; PUDAHUEL"/>
  </r>
  <r>
    <n v="898"/>
    <n v="45"/>
    <x v="94"/>
    <s v="IMPO"/>
    <x v="552"/>
    <x v="824"/>
    <x v="0"/>
    <n v="11303"/>
    <s v="FRAGUA"/>
    <x v="25"/>
    <x v="7"/>
    <s v="CIS"/>
    <x v="4"/>
    <n v="56984880436"/>
    <x v="39"/>
    <m/>
    <x v="20"/>
    <s v="DEV. GERLINDHER BERNUY"/>
    <s v="Devuelto"/>
    <m/>
    <m/>
    <x v="89"/>
    <x v="0"/>
    <d v="2026-03-04T00:00:00"/>
    <s v="On time"/>
    <s v="40 "/>
    <s v="Hola!%0AServicio del día 04-03%0A *Cliente:* TENS SERIES */ Cont: * SEKU6986305*/ HR Entrega: *09:00* /Dirección: *PuertoMadero 9710, Bodega X36. Pudahuel"/>
    <s v="Enviar mensaje"/>
    <s v="898SEKU6986305"/>
    <s v="ENT-898"/>
    <s v="ENTREGA"/>
    <d v="2026-03-04T09:00:00"/>
    <s v="https://wa.me/56984880436?text=Hola!%0AServicio del día 04-03%0A *Cliente:* TENS SERIES */ Cont: * SEKU6986305*/ HR Entrega: *09:00* /Dirección: *PuertoMadero 9710, Bodega X36. Pudahuel"/>
  </r>
  <r>
    <n v="899"/>
    <n v="46"/>
    <x v="94"/>
    <s v="IMPO"/>
    <x v="552"/>
    <x v="825"/>
    <x v="0"/>
    <n v="10588"/>
    <s v="FRAGUA"/>
    <x v="25"/>
    <x v="6"/>
    <s v="CIS"/>
    <x v="1"/>
    <n v="56978811158"/>
    <x v="1"/>
    <m/>
    <x v="20"/>
    <m/>
    <m/>
    <m/>
    <m/>
    <x v="57"/>
    <x v="0"/>
    <d v="2026-03-04T00:00:00"/>
    <s v="Off time"/>
    <s v="40 "/>
    <s v="Hola!%0AServicio del día 04-03%0A *Cliente:* TENS SERIES */ Cont: * SGRU5030278*/ HR Entrega: *10:00* /Dirección: *PuertoMadero 9710, Bodega X36. Pudahuel"/>
    <s v="Enviar mensaje"/>
    <s v="899SGRU5030278"/>
    <s v="ENT-899"/>
    <s v="ENTREGA"/>
    <d v="2026-03-04T10:00:00"/>
    <s v="https://wa.me/56978811158?text=Hola!%0AServicio del día 04-03%0A *Cliente:* TENS SERIES */ Cont: * SGRU5030278*/ HR Entrega: *10:00* /Dirección: *PuertoMadero 9710, Bodega X36. Pudahuel"/>
  </r>
  <r>
    <n v="900"/>
    <n v="47"/>
    <x v="94"/>
    <s v="IMPO"/>
    <x v="553"/>
    <x v="826"/>
    <x v="11"/>
    <n v="4118"/>
    <s v="FRAGUA"/>
    <x v="25"/>
    <x v="2"/>
    <s v="CIS"/>
    <x v="41"/>
    <n v="56967387744"/>
    <x v="41"/>
    <m/>
    <x v="20"/>
    <m/>
    <m/>
    <m/>
    <m/>
    <x v="288"/>
    <x v="0"/>
    <d v="2026-03-04T00:00:00"/>
    <s v="Off time"/>
    <s v="20 "/>
    <s v="Hola!%0AServicio del día 04-03%0A *Cliente:* TENS SERIES */ Cont: * TEMU2498310*/ HR Entrega: *11:00* /Dirección: *PuertoMadero 9710, Bodega X36. Pudahuel"/>
    <s v="Enviar mensaje"/>
    <s v="900TEMU2498310"/>
    <s v="ENT-900"/>
    <s v="ENTREGA"/>
    <d v="2026-03-04T11:00:00"/>
    <s v="https://wa.me/56967387744?text=Hola!%0AServicio del día 04-03%0A *Cliente:* TENS SERIES */ Cont: * TEMU2498310*/ HR Entrega: *11:00* /Dirección: *PuertoMadero 9710, Bodega X36. Pudahuel"/>
  </r>
  <r>
    <n v="901"/>
    <n v="48"/>
    <x v="13"/>
    <s v="IMPO"/>
    <x v="554"/>
    <x v="827"/>
    <x v="0"/>
    <n v="7491"/>
    <s v="FRAGUA"/>
    <x v="25"/>
    <x v="2"/>
    <s v="CONTOPSA SAI"/>
    <x v="38"/>
    <n v="56984994337"/>
    <x v="38"/>
    <m/>
    <x v="66"/>
    <m/>
    <s v="Devuelto"/>
    <m/>
    <m/>
    <x v="9"/>
    <x v="0"/>
    <d v="2026-03-04T00:00:00"/>
    <s v="Sin llegada"/>
    <s v="40 "/>
    <s v="Hola!%0AServicio del día 04-03%0A *Cliente:* CANONTEX */ Cont: * MRSU9132046*/ HR Entrega: *11:00* /Dirección: *Patricia Viñuela N°185, Lampa (BODEGA CDC) "/>
    <s v="Enviar mensaje"/>
    <s v="901MRSU9132046"/>
    <s v="ENT-901"/>
    <s v="ENTREGA"/>
    <d v="2026-03-04T11:00:00"/>
    <s v="https://wa.me/56984994337?text=Hola!%0AServicio del día 04-03%0A *Cliente:* CANONTEX */ Cont: * MRSU9132046*/ HR Entrega: *11:00* /Dirección: *Patricia Viñuela N°185, Lampa (BODEGA CDC) "/>
  </r>
  <r>
    <n v="902"/>
    <n v="49"/>
    <x v="29"/>
    <s v="IMPO"/>
    <x v="555"/>
    <x v="828"/>
    <x v="3"/>
    <n v="22745"/>
    <d v="1899-12-30T09:00:00"/>
    <x v="25"/>
    <x v="14"/>
    <m/>
    <x v="9"/>
    <s v=""/>
    <x v="9"/>
    <m/>
    <x v="36"/>
    <s v="PARA MAÑANA"/>
    <m/>
    <m/>
    <m/>
    <x v="9"/>
    <x v="0"/>
    <d v="2026-03-04T00:00:00"/>
    <s v="On time"/>
    <s v="40 "/>
    <s v="Hola!%0AServicio del día 04-03%0A *Cliente:* COMERCIAL SEA GARDEN SPA */ Cont: * HLBU9635413*/ HR Entrega: *DIRECTO* /Dirección: *LOS MAITENES PONIENTE 1332; PUDAHUEL"/>
    <s v="Enviar mensaje"/>
    <s v="902HLBU9635413"/>
    <s v="ENT-902"/>
    <s v="ENTREGA"/>
    <e v="#VALUE!"/>
    <s v="https://wa.me/?text=Hola!%0AServicio del día 04-03%0A *Cliente:* COMERCIAL SEA GARDEN SPA */ Cont: * HLBU9635413*/ HR Entrega: *DIRECTO* /Dirección: *LOS MAITENES PONIENTE 1332; PUDAHUEL"/>
  </r>
  <r>
    <n v="903"/>
    <n v="50"/>
    <x v="29"/>
    <s v="IMPO"/>
    <x v="556"/>
    <x v="829"/>
    <x v="3"/>
    <m/>
    <d v="1899-12-30T09:00:00"/>
    <x v="25"/>
    <x v="14"/>
    <m/>
    <x v="28"/>
    <n v="56968463649"/>
    <x v="29"/>
    <m/>
    <x v="36"/>
    <m/>
    <m/>
    <m/>
    <m/>
    <x v="9"/>
    <x v="0"/>
    <d v="2026-03-04T00:00:00"/>
    <s v="On time"/>
    <s v="40 "/>
    <s v="Hola!%0AServicio del día 04-03%0A *Cliente:* COMERCIAL SEA GARDEN SPA */ Cont: * FBIU5335582*/ HR Entrega: *DIRECTO* /Dirección: *LOS MAITENES PONIENTE 1332; PUDAHUEL"/>
    <s v="Enviar mensaje"/>
    <s v="903FBIU5335582"/>
    <s v="ENT-903"/>
    <s v="ENTREGA"/>
    <e v="#VALUE!"/>
    <s v="https://wa.me/56968463649?text=Hola!%0AServicio del día 04-03%0A *Cliente:* COMERCIAL SEA GARDEN SPA */ Cont: * FBIU5335582*/ HR Entrega: *DIRECTO* /Dirección: *LOS MAITENES PONIENTE 1332; PUDAHUEL"/>
  </r>
  <r>
    <n v="904"/>
    <n v="51"/>
    <x v="45"/>
    <m/>
    <x v="395"/>
    <x v="139"/>
    <x v="10"/>
    <m/>
    <s v="FRAGUA"/>
    <x v="25"/>
    <x v="0"/>
    <m/>
    <x v="49"/>
    <n v="56973887322"/>
    <x v="57"/>
    <m/>
    <x v="68"/>
    <m/>
    <m/>
    <m/>
    <m/>
    <x v="9"/>
    <x v="0"/>
    <d v="2026-03-04T00:00:00"/>
    <s v="Sin llegada"/>
    <s v=""/>
    <s v="Hola!%0AServicio del día 04-03%0A *Cliente:* RITRAMA S.A. */ Cont: * RAMPLA*/ HR Entrega: *07:00* /Dirección: *AV. TUPUNGATO 3420, PLACILLA"/>
    <s v="Enviar mensaje"/>
    <s v="904RAMPLA"/>
    <s v="ENT-904"/>
    <s v="ENTREGA"/>
    <d v="2026-03-04T07:00:00"/>
    <s v="https://wa.me/56973887322?text=Hola!%0AServicio del día 04-03%0A *Cliente:* RITRAMA S.A. */ Cont: * RAMPLA*/ HR Entrega: *07:00* /Dirección: *AV. TUPUNGATO 3420, PLACILLA"/>
  </r>
  <r>
    <n v="905"/>
    <n v="1"/>
    <x v="45"/>
    <m/>
    <x v="395"/>
    <x v="139"/>
    <x v="10"/>
    <m/>
    <s v="FRAGUA"/>
    <x v="26"/>
    <x v="0"/>
    <m/>
    <x v="15"/>
    <n v="56957438415"/>
    <x v="56"/>
    <m/>
    <x v="68"/>
    <m/>
    <m/>
    <m/>
    <m/>
    <x v="9"/>
    <x v="0"/>
    <d v="2026-03-04T00:00:00"/>
    <s v="Sin llegada"/>
    <s v=""/>
    <s v="Hola!%0AServicio del día FRAGUA%0A *Cliente:* RITRAMA S.A. */ Cont: * RAMPLA*/ HR Entrega: *07:00* /Dirección: *AV. TUPUNGATO 3420, PLACILLA"/>
    <s v="Enviar mensaje"/>
    <s v="905RAMPLA"/>
    <s v="ENT-905"/>
    <s v="ENTREGA"/>
    <e v="#VALUE!"/>
    <s v="https://wa.me/56957438415?text=Hola!%0AServicio del día FRAGUA%0A *Cliente:* RITRAMA S.A. */ Cont: * RAMPLA*/ HR Entrega: *07:00* /Dirección: *AV. TUPUNGATO 3420, PLACILLA"/>
  </r>
  <r>
    <n v="906"/>
    <n v="1"/>
    <x v="46"/>
    <s v="EXPO"/>
    <x v="512"/>
    <x v="754"/>
    <x v="0"/>
    <m/>
    <s v="FRAGUA"/>
    <x v="25"/>
    <x v="3"/>
    <m/>
    <x v="36"/>
    <n v="56965312953"/>
    <x v="36"/>
    <m/>
    <x v="149"/>
    <m/>
    <m/>
    <m/>
    <m/>
    <x v="10"/>
    <x v="0"/>
    <d v="2026-03-04T00:00:00"/>
    <s v="On time"/>
    <s v="40 "/>
    <s v="Hola!%0AServicio del día 04-03%0A *Cliente:* ARESTI CHILE WINE S.A. */ Cont: * FANU3204600*/ HR Entrega: *08:00* /Dirección: *BELLAVISTA S/N, RIO CLARO; BOD. HACIENDA ARESTI / EMBARQUE: SAI"/>
    <s v="Enviar mensaje"/>
    <s v="906FANU3204600"/>
    <s v="ENT-906"/>
    <s v="ENTREGA"/>
    <d v="2026-03-04T08:00:00"/>
    <s v="https://wa.me/56965312953?text=Hola!%0AServicio del día 04-03%0A *Cliente:* ARESTI CHILE WINE S.A. */ Cont: * FANU3204600*/ HR Entrega: *08:00* /Dirección: *BELLAVISTA S/N, RIO CLARO; BOD. HACIENDA ARESTI / EMBARQUE: SAI"/>
  </r>
  <r>
    <n v="907"/>
    <n v="2"/>
    <x v="95"/>
    <s v="IMPO"/>
    <x v="557"/>
    <x v="830"/>
    <x v="0"/>
    <n v="23210"/>
    <s v="FRAGUA"/>
    <x v="25"/>
    <x v="7"/>
    <s v="MEDLOG VALPO"/>
    <x v="31"/>
    <n v="56967396661"/>
    <x v="8"/>
    <m/>
    <x v="157"/>
    <m/>
    <s v="Devuelto"/>
    <m/>
    <m/>
    <x v="108"/>
    <x v="0"/>
    <d v="2026-03-04T00:00:00"/>
    <s v="On time"/>
    <s v="40 "/>
    <s v="Hola!%0AServicio del día 04-03%0A *Cliente:* HAUSTEK */ Cont: * TGBU6664764*/ HR Entrega: *09:00* /Dirección: *TUCAPEL 1545,LA PINTANA"/>
    <s v="Enviar mensaje"/>
    <s v="907TGBU6664764"/>
    <s v="ENT-907"/>
    <s v="ENTREGA"/>
    <d v="2026-03-04T09:00:00"/>
    <s v="https://wa.me/56967396661?text=Hola!%0AServicio del día 04-03%0A *Cliente:* HAUSTEK */ Cont: * TGBU6664764*/ HR Entrega: *09:00* /Dirección: *TUCAPEL 1545,LA PINTANA"/>
  </r>
  <r>
    <n v="908"/>
    <n v="3"/>
    <x v="95"/>
    <s v="IMPO"/>
    <x v="558"/>
    <x v="831"/>
    <x v="0"/>
    <n v="22010"/>
    <s v="FRAGUA"/>
    <x v="25"/>
    <x v="16"/>
    <s v="MEDLOG VALPO"/>
    <x v="4"/>
    <n v="56984880436"/>
    <x v="39"/>
    <m/>
    <x v="157"/>
    <m/>
    <s v="Devuelto"/>
    <m/>
    <m/>
    <x v="9"/>
    <x v="0"/>
    <d v="2026-03-04T00:00:00"/>
    <s v="Sin llegada"/>
    <s v="40 "/>
    <s v="Hola!%0AServicio del día 04-03%0A *Cliente:* HAUSTEK */ Cont: * MEDU4551025*/ HR Entrega: *17:30* /Dirección: *TUCAPEL 1545,LA PINTANA"/>
    <s v="Enviar mensaje"/>
    <s v="908MEDU4551025"/>
    <s v="ENT-908"/>
    <s v="ENTREGA"/>
    <d v="2026-03-04T17:30:00"/>
    <s v="https://wa.me/56984880436?text=Hola!%0AServicio del día 04-03%0A *Cliente:* HAUSTEK */ Cont: * MEDU4551025*/ HR Entrega: *17:30* /Dirección: *TUCAPEL 1545,LA PINTANA"/>
  </r>
  <r>
    <n v="909"/>
    <n v="4"/>
    <x v="95"/>
    <s v="IMPO"/>
    <x v="559"/>
    <x v="832"/>
    <x v="11"/>
    <n v="18228"/>
    <s v="FRAGUA"/>
    <x v="25"/>
    <x v="16"/>
    <s v="MEDLOG VALPO"/>
    <x v="7"/>
    <n v="56950981572"/>
    <x v="14"/>
    <m/>
    <x v="157"/>
    <m/>
    <m/>
    <m/>
    <m/>
    <x v="9"/>
    <x v="0"/>
    <d v="2026-03-04T00:00:00"/>
    <s v="Sin llegada"/>
    <s v="20 "/>
    <s v="Hola!%0AServicio del día 04-03%0A *Cliente:* HAUSTEK */ Cont: * MSNU2093527*/ HR Entrega: *17:30* /Dirección: *TUCAPEL 1545,LA PINTANA"/>
    <s v="Enviar mensaje"/>
    <s v="909MSNU2093527"/>
    <s v="ENT-909"/>
    <s v="ENTREGA"/>
    <d v="2026-03-04T17:30:00"/>
    <s v="https://wa.me/56950981572?text=Hola!%0AServicio del día 04-03%0A *Cliente:* HAUSTEK */ Cont: * MSNU2093527*/ HR Entrega: *17:30* /Dirección: *TUCAPEL 1545,LA PINTANA"/>
  </r>
  <r>
    <n v="910"/>
    <n v="1"/>
    <x v="0"/>
    <s v="IMPO"/>
    <x v="560"/>
    <x v="833"/>
    <x v="13"/>
    <n v="10817"/>
    <s v="FRAGUA"/>
    <x v="27"/>
    <x v="0"/>
    <s v="MEDLOG SAI"/>
    <x v="16"/>
    <n v="56973887539"/>
    <x v="16"/>
    <m/>
    <x v="2"/>
    <m/>
    <s v="Devuelto"/>
    <m/>
    <m/>
    <x v="137"/>
    <x v="0"/>
    <d v="2026-03-05T00:00:00"/>
    <s v="On time"/>
    <s v="1x4"/>
    <s v="Hola!%0AServicio del día 05-03%0A *Cliente:* RENDIC S.A. */ Cont: * MSDU7626819*/ HR Entrega: *07:00* /Dirección: *Avenida Miraflores 9700-Bodega 4C, PUDAHUEL"/>
    <s v="Enviar mensaje"/>
    <s v="910MSDU7626819"/>
    <s v="ENT-910"/>
    <s v="ENTREGA"/>
    <d v="2026-03-05T07:00:00"/>
    <s v="https://wa.me/56973887539?text=Hola!%0AServicio del día 05-03%0A *Cliente:* RENDIC S.A. */ Cont: * MSDU7626819*/ HR Entrega: *07:00* /Dirección: *Avenida Miraflores 9700-Bodega 4C, PUDAHUEL"/>
  </r>
  <r>
    <n v="911"/>
    <n v="2"/>
    <x v="0"/>
    <s v="IMPO"/>
    <x v="561"/>
    <x v="834"/>
    <x v="14"/>
    <n v="23500"/>
    <s v="FRAGUA"/>
    <x v="27"/>
    <x v="2"/>
    <s v="CIS"/>
    <x v="32"/>
    <n v="56941491322"/>
    <x v="43"/>
    <m/>
    <x v="2"/>
    <m/>
    <s v="Devuelto"/>
    <m/>
    <m/>
    <x v="109"/>
    <x v="0"/>
    <d v="2026-03-05T00:00:00"/>
    <s v="On time"/>
    <s v="1X2"/>
    <s v="Hola!%0AServicio del día 05-03%0A *Cliente:* RENDIC S.A. */ Cont: * CMAU2239215*/ HR Entrega: *11:00* /Dirección: *Avenida Miraflores 9700-Bodega 4C, PUDAHUEL"/>
    <s v="Enviar mensaje"/>
    <s v="911CMAU2239215"/>
    <s v="ENT-911"/>
    <s v="ENTREGA"/>
    <d v="2026-03-05T11:00:00"/>
    <s v="https://wa.me/56941491322?text=Hola!%0AServicio del día 05-03%0A *Cliente:* RENDIC S.A. */ Cont: * CMAU2239215*/ HR Entrega: *11:00* /Dirección: *Avenida Miraflores 9700-Bodega 4C, PUDAHUEL"/>
  </r>
  <r>
    <n v="912"/>
    <n v="3"/>
    <x v="0"/>
    <s v="IMPO"/>
    <x v="562"/>
    <x v="835"/>
    <x v="13"/>
    <n v="26637"/>
    <s v="FRAGUA"/>
    <x v="27"/>
    <x v="9"/>
    <s v="CIS"/>
    <x v="23"/>
    <n v="56931745801"/>
    <x v="24"/>
    <m/>
    <x v="2"/>
    <m/>
    <s v="Devuelto"/>
    <m/>
    <m/>
    <x v="30"/>
    <x v="0"/>
    <d v="2026-03-05T00:00:00"/>
    <s v="On time"/>
    <s v="1x4"/>
    <s v="Hola!%0AServicio del día 05-03%0A *Cliente:* RENDIC S.A. */ Cont: * CMAU3466466*/ HR Entrega: *13:00* /Dirección: *Avenida Miraflores 9700-Bodega 4C, PUDAHUEL"/>
    <s v="Enviar mensaje"/>
    <s v="912CMAU3466466"/>
    <s v="ENT-912"/>
    <s v="ENTREGA"/>
    <d v="2026-03-05T13:00:00"/>
    <s v="https://wa.me/56931745801?text=Hola!%0AServicio del día 05-03%0A *Cliente:* RENDIC S.A. */ Cont: * CMAU3466466*/ HR Entrega: *13:00* /Dirección: *Avenida Miraflores 9700-Bodega 4C, PUDAHUEL"/>
  </r>
  <r>
    <n v="913"/>
    <n v="4"/>
    <x v="0"/>
    <s v="IMPO"/>
    <x v="563"/>
    <x v="836"/>
    <x v="13"/>
    <n v="26637"/>
    <s v="FRAGUA"/>
    <x v="27"/>
    <x v="9"/>
    <s v="CIS"/>
    <x v="10"/>
    <n v="56993389870"/>
    <x v="10"/>
    <m/>
    <x v="2"/>
    <m/>
    <s v="Devuelto"/>
    <m/>
    <m/>
    <x v="2"/>
    <x v="0"/>
    <d v="2026-03-05T00:00:00"/>
    <s v="On time"/>
    <s v="1x4"/>
    <s v="Hola!%0AServicio del día 05-03%0A *Cliente:* RENDIC S.A. */ Cont: * CMAU5945051*/ HR Entrega: *13:00* /Dirección: *Avenida Miraflores 9700-Bodega 4C, PUDAHUEL"/>
    <s v="Enviar mensaje"/>
    <s v="913CMAU5945051"/>
    <s v="ENT-913"/>
    <s v="ENTREGA"/>
    <d v="2026-03-05T13:00:00"/>
    <s v="https://wa.me/56993389870?text=Hola!%0AServicio del día 05-03%0A *Cliente:* RENDIC S.A. */ Cont: * CMAU5945051*/ HR Entrega: *13:00* /Dirección: *Avenida Miraflores 9700-Bodega 4C, PUDAHUEL"/>
  </r>
  <r>
    <n v="914"/>
    <n v="5"/>
    <x v="96"/>
    <s v="IMPO"/>
    <x v="531"/>
    <x v="837"/>
    <x v="15"/>
    <n v="24554"/>
    <s v="FRAGUA"/>
    <x v="27"/>
    <x v="3"/>
    <s v="SAAM PLACILLA"/>
    <x v="5"/>
    <n v="56990025702"/>
    <x v="5"/>
    <m/>
    <x v="158"/>
    <m/>
    <s v="Devuelto"/>
    <m/>
    <m/>
    <x v="14"/>
    <x v="0"/>
    <d v="2026-03-05T00:00:00"/>
    <s v="On time"/>
    <s v="1x4"/>
    <s v="Hola!%0AServicio del día 05-03%0A *Cliente:* WURTH */ Cont: * fanu 152062-0*/ HR Entrega: *08:00* /Dirección: *ID LOGISTICS"/>
    <s v="Enviar mensaje"/>
    <s v="914fanu 152062-0"/>
    <s v="ENT-914"/>
    <s v="ENTREGA"/>
    <d v="2026-03-05T08:00:00"/>
    <s v="https://wa.me/56990025702?text=Hola!%0AServicio del día 05-03%0A *Cliente:* WURTH */ Cont: * fanu 152062-0*/ HR Entrega: *08:00* /Dirección: *ID LOGISTICS"/>
  </r>
  <r>
    <n v="915"/>
    <n v="6"/>
    <x v="56"/>
    <s v="IMPO"/>
    <x v="528"/>
    <x v="838"/>
    <x v="13"/>
    <n v="21800"/>
    <s v="FRAGUA"/>
    <x v="27"/>
    <x v="3"/>
    <s v="MEDLOG SAI"/>
    <x v="34"/>
    <n v="56940144795"/>
    <x v="34"/>
    <m/>
    <x v="4"/>
    <m/>
    <s v="Devuelto"/>
    <m/>
    <m/>
    <x v="55"/>
    <x v="0"/>
    <d v="2026-03-05T00:00:00"/>
    <s v="On time"/>
    <s v="1x4"/>
    <s v="Hola!%0AServicio del día 05-03%0A *Cliente:* SDN */ Cont: * WHSU8376515*/ HR Entrega: *08:00* /Dirección: *VELASQUEZ"/>
    <s v="Enviar mensaje"/>
    <s v="915WHSU8376515"/>
    <s v="ENT-915"/>
    <s v="ENTREGA"/>
    <d v="2026-03-05T08:00:00"/>
    <s v="https://wa.me/56940144795?text=Hola!%0AServicio del día 05-03%0A *Cliente:* SDN */ Cont: * WHSU8376515*/ HR Entrega: *08:00* /Dirección: *VELASQUEZ"/>
  </r>
  <r>
    <n v="916"/>
    <n v="7"/>
    <x v="97"/>
    <s v="IMPO"/>
    <x v="530"/>
    <x v="796"/>
    <x v="14"/>
    <n v="11447"/>
    <s v="FRAGUA"/>
    <x v="27"/>
    <x v="3"/>
    <s v="SAAM PLACILLA"/>
    <x v="12"/>
    <n v="56967384794"/>
    <x v="12"/>
    <m/>
    <x v="41"/>
    <m/>
    <s v="Devuelto"/>
    <m/>
    <m/>
    <x v="11"/>
    <x v="0"/>
    <d v="2026-03-05T00:00:00"/>
    <s v="On time"/>
    <s v="1X2"/>
    <s v="Hola!%0AServicio del día 05-03%0A *Cliente:* TECNIKA */ Cont: * SEGU1103487*/ HR Entrega: *08:00* /Dirección: *Los Olivos 1270, Pudahuel"/>
    <s v="Enviar mensaje"/>
    <s v="916SEGU1103487"/>
    <s v="ENT-916"/>
    <s v="ENTREGA"/>
    <d v="2026-03-05T08:00:00"/>
    <s v="https://wa.me/56967384794?text=Hola!%0AServicio del día 05-03%0A *Cliente:* TECNIKA */ Cont: * SEGU1103487*/ HR Entrega: *08:00* /Dirección: *Los Olivos 1270, Pudahuel"/>
  </r>
  <r>
    <n v="917"/>
    <n v="8"/>
    <x v="4"/>
    <s v="IMPO"/>
    <x v="564"/>
    <x v="839"/>
    <x v="13"/>
    <n v="14935"/>
    <s v="FRAGUA"/>
    <x v="27"/>
    <x v="3"/>
    <s v="MEDLOG VALPO"/>
    <x v="23"/>
    <n v="56931745801"/>
    <x v="24"/>
    <m/>
    <x v="159"/>
    <m/>
    <s v="Devuelto"/>
    <m/>
    <m/>
    <x v="201"/>
    <x v="0"/>
    <d v="2026-03-05T00:00:00"/>
    <s v="On time"/>
    <s v="1x4"/>
    <s v="Hola!%0AServicio del día 05-03%0A *Cliente:* LANCO &amp; HARRIS SURAMERICA SPA */ Cont: * MSMU7702807*/ HR Entrega: *08:00* /Dirección: *Avenida Chorrillos 1, Sitio 19-B, Lampa"/>
    <s v="Enviar mensaje"/>
    <s v="917MSMU7702807"/>
    <s v="ENT-917"/>
    <s v="ENTREGA"/>
    <d v="2026-03-05T08:00:00"/>
    <s v="https://wa.me/56931745801?text=Hola!%0AServicio del día 05-03%0A *Cliente:* LANCO &amp; HARRIS SURAMERICA SPA */ Cont: * MSMU7702807*/ HR Entrega: *08:00* /Dirección: *Avenida Chorrillos 1, Sitio 19-B, Lampa"/>
  </r>
  <r>
    <n v="918"/>
    <n v="9"/>
    <x v="4"/>
    <s v="IMPO"/>
    <x v="565"/>
    <x v="840"/>
    <x v="14"/>
    <n v="20680"/>
    <s v="FRAGUA"/>
    <x v="27"/>
    <x v="3"/>
    <s v="MEDLOG VALPO"/>
    <x v="10"/>
    <n v="56993389870"/>
    <x v="10"/>
    <m/>
    <x v="159"/>
    <s v="DEV. GERLINDHER BERNUY"/>
    <s v="Devuelto"/>
    <m/>
    <m/>
    <x v="289"/>
    <x v="0"/>
    <d v="2026-03-05T00:00:00"/>
    <s v="On time"/>
    <s v="1X2"/>
    <s v="Hola!%0AServicio del día 05-03%0A *Cliente:* LANCO &amp; HARRIS SURAMERICA SPA */ Cont: * CAIU6417523*/ HR Entrega: *08:00* /Dirección: *Avenida Chorrillos 1, Sitio 19-B, Lampa"/>
    <s v="Enviar mensaje"/>
    <s v="918CAIU6417523"/>
    <s v="ENT-918"/>
    <s v="ENTREGA"/>
    <d v="2026-03-05T08:00:00"/>
    <s v="https://wa.me/56993389870?text=Hola!%0AServicio del día 05-03%0A *Cliente:* LANCO &amp; HARRIS SURAMERICA SPA */ Cont: * CAIU6417523*/ HR Entrega: *08:00* /Dirección: *Avenida Chorrillos 1, Sitio 19-B, Lampa"/>
  </r>
  <r>
    <n v="919"/>
    <n v="10"/>
    <x v="18"/>
    <s v="IMPO"/>
    <x v="453"/>
    <x v="841"/>
    <x v="14"/>
    <n v="29300"/>
    <s v="FRAGUA"/>
    <x v="27"/>
    <x v="3"/>
    <s v="CIS"/>
    <x v="32"/>
    <n v="56941491322"/>
    <x v="26"/>
    <m/>
    <x v="160"/>
    <m/>
    <s v="Devuelto"/>
    <m/>
    <m/>
    <x v="34"/>
    <x v="0"/>
    <d v="2026-03-05T00:00:00"/>
    <s v="Off time"/>
    <s v="1X2"/>
    <s v="Hola!%0AServicio del día 05-03%0A *Cliente:* SOCIEDAD COMERCIAL MARBEN PETS LTDA */ Cont: * APZU3541883*/ HR Entrega: *08:00* /Dirección: *RL705UTA F-852 LA FRAGUA 931, LOTE NUMERO 32 CARPAS BLANCAS "/>
    <s v="Enviar mensaje"/>
    <s v="919APZU3541883"/>
    <s v="ENT-919"/>
    <s v="ENTREGA"/>
    <d v="2026-03-05T08:00:00"/>
    <s v="https://wa.me/56941491322?text=Hola!%0AServicio del día 05-03%0A *Cliente:* SOCIEDAD COMERCIAL MARBEN PETS LTDA */ Cont: * APZU3541883*/ HR Entrega: *08:00* /Dirección: *RL705UTA F-852 LA FRAGUA 931, LOTE NUMERO 32 CARPAS BLANCAS "/>
  </r>
  <r>
    <n v="920"/>
    <n v="11"/>
    <x v="18"/>
    <s v="IMPO"/>
    <x v="524"/>
    <x v="842"/>
    <x v="14"/>
    <n v="27135"/>
    <s v="FRAGUA"/>
    <x v="27"/>
    <x v="3"/>
    <s v="CIS"/>
    <x v="15"/>
    <n v="56957438415"/>
    <x v="27"/>
    <m/>
    <x v="160"/>
    <m/>
    <m/>
    <m/>
    <m/>
    <x v="88"/>
    <x v="0"/>
    <d v="2026-03-05T00:00:00"/>
    <s v="On time"/>
    <s v="1X2"/>
    <s v="Hola!%0AServicio del día 05-03%0A *Cliente:* SOCIEDAD COMERCIAL MARBEN PETS LTDA */ Cont: * TRHU1182589*/ HR Entrega: *08:00* /Dirección: *RL705UTA F-852 LA FRAGUA 931, LOTE NUMERO 32 CARPAS BLANCAS "/>
    <s v="Enviar mensaje"/>
    <s v="920TRHU1182589"/>
    <s v="ENT-920"/>
    <s v="ENTREGA"/>
    <d v="2026-03-05T08:00:00"/>
    <s v="https://wa.me/56957438415?text=Hola!%0AServicio del día 05-03%0A *Cliente:* SOCIEDAD COMERCIAL MARBEN PETS LTDA */ Cont: * TRHU1182589*/ HR Entrega: *08:00* /Dirección: *RL705UTA F-852 LA FRAGUA 931, LOTE NUMERO 32 CARPAS BLANCAS "/>
  </r>
  <r>
    <n v="921"/>
    <n v="12"/>
    <x v="24"/>
    <s v="IMPO"/>
    <x v="525"/>
    <x v="843"/>
    <x v="13"/>
    <n v="31000"/>
    <s v="04-03/17:16"/>
    <x v="27"/>
    <x v="3"/>
    <s v="CIS"/>
    <x v="40"/>
    <n v="56967386251"/>
    <x v="40"/>
    <m/>
    <x v="10"/>
    <m/>
    <s v="Devuelto"/>
    <m/>
    <m/>
    <x v="60"/>
    <x v="0"/>
    <d v="2026-03-05T00:00:00"/>
    <s v="On time"/>
    <s v="1x4"/>
    <s v="Hola!%0AServicio del día 05-03%0A *Cliente:* COMERCIAL CANADA SPA */ Cont: * CGMU5169640*/ HR Entrega: *08:00* /Dirección: *BERNARDO O&quot;HIGGINS 158 COLINA"/>
    <s v="Enviar mensaje"/>
    <s v="921CGMU5169640"/>
    <s v="ENT-921"/>
    <s v="ENTREGA"/>
    <d v="2026-03-05T08:00:00"/>
    <s v="https://wa.me/56967386251?text=Hola!%0AServicio del día 05-03%0A *Cliente:* COMERCIAL CANADA SPA */ Cont: * CGMU5169640*/ HR Entrega: *08:00* /Dirección: *BERNARDO O&quot;HIGGINS 158 COLINA"/>
  </r>
  <r>
    <n v="922"/>
    <n v="13"/>
    <x v="24"/>
    <s v="IMPO"/>
    <x v="525"/>
    <x v="844"/>
    <x v="13"/>
    <n v="31000"/>
    <s v="04-03/17:34"/>
    <x v="27"/>
    <x v="6"/>
    <s v="CIS"/>
    <x v="20"/>
    <n v="56987557136"/>
    <x v="20"/>
    <m/>
    <x v="10"/>
    <m/>
    <s v="Devuelto"/>
    <m/>
    <m/>
    <x v="290"/>
    <x v="0"/>
    <d v="2026-03-05T00:00:00"/>
    <s v="On time"/>
    <s v="1x4"/>
    <s v="Hola!%0AServicio del día 05-03%0A *Cliente:* COMERCIAL CANADA SPA */ Cont: * CGMU6548988*/ HR Entrega: *10:00* /Dirección: *BERNARDO O&quot;HIGGINS 158 COLINA"/>
    <s v="Enviar mensaje"/>
    <s v="922CGMU6548988"/>
    <s v="ENT-922"/>
    <s v="ENTREGA"/>
    <d v="2026-03-05T10:00:00"/>
    <s v="https://wa.me/56987557136?text=Hola!%0AServicio del día 05-03%0A *Cliente:* COMERCIAL CANADA SPA */ Cont: * CGMU6548988*/ HR Entrega: *10:00* /Dirección: *BERNARDO O&quot;HIGGINS 158 COLINA"/>
  </r>
  <r>
    <n v="923"/>
    <n v="14"/>
    <x v="87"/>
    <s v="IMPO"/>
    <x v="517"/>
    <x v="845"/>
    <x v="13"/>
    <n v="28205"/>
    <s v="FRAGUA"/>
    <x v="27"/>
    <x v="3"/>
    <s v="CIS"/>
    <x v="35"/>
    <n v="56935532735"/>
    <x v="35"/>
    <m/>
    <x v="24"/>
    <m/>
    <s v="Devuelto"/>
    <m/>
    <m/>
    <x v="200"/>
    <x v="0"/>
    <d v="2026-03-05T00:00:00"/>
    <s v="On time"/>
    <s v="1x4"/>
    <s v="Hola!%0AServicio del día 05-03%0A *Cliente:* PETROQUIMICA DOW */ Cont: * CMAU3372109*/ HR Entrega: *08:00* /Dirección: *AV. MARTA OSSA RUIZ 601 (CAMINO CASAS VIEJAS); MAIPU "/>
    <s v="Enviar mensaje"/>
    <s v="923CMAU3372109"/>
    <s v="ENT-923"/>
    <s v="ENTREGA"/>
    <d v="2026-03-05T08:00:00"/>
    <s v="https://wa.me/56935532735?text=Hola!%0AServicio del día 05-03%0A *Cliente:* PETROQUIMICA DOW */ Cont: * CMAU3372109*/ HR Entrega: *08:00* /Dirección: *AV. MARTA OSSA RUIZ 601 (CAMINO CASAS VIEJAS); MAIPU "/>
  </r>
  <r>
    <n v="924"/>
    <n v="15"/>
    <x v="87"/>
    <s v="IMPO"/>
    <x v="566"/>
    <x v="846"/>
    <x v="13"/>
    <n v="28821"/>
    <s v="FRAGUA"/>
    <x v="27"/>
    <x v="3"/>
    <s v="CIS"/>
    <x v="36"/>
    <n v="56965312953"/>
    <x v="36"/>
    <m/>
    <x v="24"/>
    <m/>
    <s v="Devuelto"/>
    <m/>
    <m/>
    <x v="79"/>
    <x v="0"/>
    <d v="2026-03-05T00:00:00"/>
    <s v="On time"/>
    <s v="1x4"/>
    <s v="Hola!%0AServicio del día 05-03%0A *Cliente:* PETROQUIMICA DOW */ Cont: * CMAU7068033*/ HR Entrega: *08:00* /Dirección: *AV. MARTA OSSA RUIZ 601 (CAMINO CASAS VIEJAS); MAIPU "/>
    <s v="Enviar mensaje"/>
    <s v="924CMAU7068033"/>
    <s v="ENT-924"/>
    <s v="ENTREGA"/>
    <d v="2026-03-05T08:00:00"/>
    <s v="https://wa.me/56965312953?text=Hola!%0AServicio del día 05-03%0A *Cliente:* PETROQUIMICA DOW */ Cont: * CMAU7068033*/ HR Entrega: *08:00* /Dirección: *AV. MARTA OSSA RUIZ 601 (CAMINO CASAS VIEJAS); MAIPU "/>
  </r>
  <r>
    <n v="925"/>
    <n v="16"/>
    <x v="98"/>
    <s v="IMPO"/>
    <x v="566"/>
    <x v="847"/>
    <x v="13"/>
    <n v="28205"/>
    <s v="FRAGUA"/>
    <x v="27"/>
    <x v="6"/>
    <s v="CIS"/>
    <x v="53"/>
    <n v="56950104102"/>
    <x v="54"/>
    <m/>
    <x v="24"/>
    <m/>
    <s v="Devuelto"/>
    <m/>
    <m/>
    <x v="128"/>
    <x v="0"/>
    <d v="2026-03-05T00:00:00"/>
    <s v="Off time"/>
    <s v="1x4"/>
    <s v="Hola!%0AServicio del día 05-03%0A *Cliente:* PETROQUIMICA */ Cont: * CMAU7956878*/ HR Entrega: *10:00* /Dirección: *AV. MARTA OSSA RUIZ 601 (CAMINO CASAS VIEJAS); MAIPU "/>
    <s v="Enviar mensaje"/>
    <s v="925CMAU7956878"/>
    <s v="ENT-925"/>
    <s v="ENTREGA"/>
    <d v="2026-03-05T10:00:00"/>
    <s v="https://wa.me/56950104102?text=Hola!%0AServicio del día 05-03%0A *Cliente:* PETROQUIMICA */ Cont: * CMAU7956878*/ HR Entrega: *10:00* /Dirección: *AV. MARTA OSSA RUIZ 601 (CAMINO CASAS VIEJAS); MAIPU "/>
  </r>
  <r>
    <n v="926"/>
    <n v="17"/>
    <x v="99"/>
    <s v="IMPO"/>
    <x v="499"/>
    <x v="848"/>
    <x v="13"/>
    <n v="30000"/>
    <d v="2026-02-28T00:00:00"/>
    <x v="27"/>
    <x v="3"/>
    <s v="SITRANS SAI"/>
    <x v="21"/>
    <n v="56956654384"/>
    <x v="21"/>
    <m/>
    <x v="5"/>
    <m/>
    <s v="Devuelto"/>
    <m/>
    <m/>
    <x v="203"/>
    <x v="0"/>
    <d v="2026-03-05T00:00:00"/>
    <s v="Off time"/>
    <s v="1x4"/>
    <s v="Hola!%0AServicio del día 05-03%0A *Cliente:* COM.SANDOVAL */ Cont: * SZLU9764553*/ HR Entrega: *08:00* /Dirección: *SANTA ISABEL 370; LAMPA"/>
    <s v="Enviar mensaje"/>
    <s v="926SZLU9764553"/>
    <s v="ENT-926"/>
    <s v="ENTREGA"/>
    <d v="2026-03-05T08:00:00"/>
    <s v="https://wa.me/56956654384?text=Hola!%0AServicio del día 05-03%0A *Cliente:* COM.SANDOVAL */ Cont: * SZLU9764553*/ HR Entrega: *08:00* /Dirección: *SANTA ISABEL 370; LAMPA"/>
  </r>
  <r>
    <n v="927"/>
    <n v="18"/>
    <x v="99"/>
    <s v="IMPO"/>
    <x v="499"/>
    <x v="849"/>
    <x v="13"/>
    <n v="30000"/>
    <d v="2026-02-28T00:00:00"/>
    <x v="27"/>
    <x v="6"/>
    <s v="SITRANS SAI"/>
    <x v="4"/>
    <n v="56984880436"/>
    <x v="39"/>
    <m/>
    <x v="5"/>
    <m/>
    <m/>
    <m/>
    <m/>
    <x v="66"/>
    <x v="0"/>
    <d v="2026-03-05T00:00:00"/>
    <s v="Off time"/>
    <s v="1x4"/>
    <s v="Hola!%0AServicio del día 05-03%0A *Cliente:* COM.SANDOVAL */ Cont: * PCIU6165517*/ HR Entrega: *10:00* /Dirección: *SANTA ISABEL 370; LAMPA"/>
    <s v="Enviar mensaje"/>
    <s v="927PCIU6165517"/>
    <s v="ENT-927"/>
    <s v="ENTREGA"/>
    <d v="2026-03-05T10:00:00"/>
    <s v="https://wa.me/56984880436?text=Hola!%0AServicio del día 05-03%0A *Cliente:* COM.SANDOVAL */ Cont: * PCIU6165517*/ HR Entrega: *10:00* /Dirección: *SANTA ISABEL 370; LAMPA"/>
  </r>
  <r>
    <n v="928"/>
    <n v="19"/>
    <x v="99"/>
    <s v="IMPO"/>
    <x v="499"/>
    <x v="850"/>
    <x v="13"/>
    <n v="30000"/>
    <d v="2026-02-28T00:00:00"/>
    <x v="27"/>
    <x v="5"/>
    <s v="SITRANS SAI"/>
    <x v="6"/>
    <n v="56975315726"/>
    <x v="22"/>
    <m/>
    <x v="5"/>
    <m/>
    <m/>
    <m/>
    <m/>
    <x v="101"/>
    <x v="0"/>
    <d v="2026-03-05T00:00:00"/>
    <s v="Off time"/>
    <s v="1x4"/>
    <s v="Hola!%0AServicio del día 05-03%0A *Cliente:* COM.SANDOVAL */ Cont: * FBIU5766574*/ HR Entrega: *12:00* /Dirección: *SANTA ISABEL 370; LAMPA"/>
    <s v="Enviar mensaje"/>
    <s v="928FBIU5766574"/>
    <s v="ENT-928"/>
    <s v="ENTREGA"/>
    <d v="2026-03-05T12:00:00"/>
    <s v="https://wa.me/56975315726?text=Hola!%0AServicio del día 05-03%0A *Cliente:* COM.SANDOVAL */ Cont: * FBIU5766574*/ HR Entrega: *12:00* /Dirección: *SANTA ISABEL 370; LAMPA"/>
  </r>
  <r>
    <n v="929"/>
    <n v="20"/>
    <x v="99"/>
    <s v="IMPO"/>
    <x v="499"/>
    <x v="851"/>
    <x v="13"/>
    <n v="30000"/>
    <d v="2026-02-28T00:00:00"/>
    <x v="27"/>
    <x v="4"/>
    <s v="SITRANS SAI"/>
    <x v="41"/>
    <n v="56967387744"/>
    <x v="41"/>
    <m/>
    <x v="5"/>
    <m/>
    <m/>
    <m/>
    <m/>
    <x v="291"/>
    <x v="0"/>
    <d v="2026-03-05T00:00:00"/>
    <s v="On time"/>
    <s v="1x4"/>
    <s v="Hola!%0AServicio del día 05-03%0A *Cliente:* COM.SANDOVAL */ Cont: * FBIU5691639*/ HR Entrega: *14:00* /Dirección: *SANTA ISABEL 370; LAMPA"/>
    <s v="Enviar mensaje"/>
    <s v="929FBIU5691639"/>
    <s v="ENT-929"/>
    <s v="ENTREGA"/>
    <d v="2026-03-05T14:00:00"/>
    <s v="https://wa.me/56967387744?text=Hola!%0AServicio del día 05-03%0A *Cliente:* COM.SANDOVAL */ Cont: * FBIU5691639*/ HR Entrega: *14:00* /Dirección: *SANTA ISABEL 370; LAMPA"/>
  </r>
  <r>
    <n v="930"/>
    <n v="21"/>
    <x v="100"/>
    <s v="IMPO"/>
    <x v="567"/>
    <x v="852"/>
    <x v="14"/>
    <n v="16740"/>
    <s v="FRAGUA"/>
    <x v="27"/>
    <x v="3"/>
    <s v="CIS"/>
    <x v="19"/>
    <n v="56975045913"/>
    <x v="19"/>
    <m/>
    <x v="161"/>
    <m/>
    <s v="Devuelto"/>
    <m/>
    <m/>
    <x v="12"/>
    <x v="0"/>
    <d v="2026-03-05T00:00:00"/>
    <s v="On time"/>
    <s v="1X2"/>
    <s v="Hola!%0AServicio del día 05-03%0A *Cliente:* INV SESABE */ Cont: * TIIU3653410*/ HR Entrega: *08:00* /Dirección: *Santa Bernardita 12005, San Bernardo"/>
    <s v="Enviar mensaje"/>
    <s v="930TIIU3653410"/>
    <s v="ENT-930"/>
    <s v="ENTREGA"/>
    <d v="2026-03-05T08:00:00"/>
    <s v="https://wa.me/56975045913?text=Hola!%0AServicio del día 05-03%0A *Cliente:* INV SESABE */ Cont: * TIIU3653410*/ HR Entrega: *08:00* /Dirección: *Santa Bernardita 12005, San Bernardo"/>
  </r>
  <r>
    <n v="931"/>
    <n v="22"/>
    <x v="91"/>
    <s v="IMPO"/>
    <x v="536"/>
    <x v="853"/>
    <x v="13"/>
    <n v="14956"/>
    <s v="FRAGUA"/>
    <x v="27"/>
    <x v="3"/>
    <s v="CONTOPSA SAI"/>
    <x v="29"/>
    <n v="56998494086"/>
    <x v="45"/>
    <m/>
    <x v="7"/>
    <m/>
    <s v="Devuelto"/>
    <m/>
    <m/>
    <x v="142"/>
    <x v="0"/>
    <d v="2026-03-05T00:00:00"/>
    <s v="On time"/>
    <s v="1x4"/>
    <s v="Hola!%0AServicio del día 05-03%0A *Cliente:* INVERSIERRA */ Cont: * FCIU7025422*/ HR Entrega: *08:00* /Dirección: *HUECHURABA"/>
    <s v="Enviar mensaje"/>
    <s v="931FCIU7025422"/>
    <s v="ENT-931"/>
    <s v="ENTREGA"/>
    <d v="2026-03-05T08:00:00"/>
    <s v="https://wa.me/56998494086?text=Hola!%0AServicio del día 05-03%0A *Cliente:* INVERSIERRA */ Cont: * FCIU7025422*/ HR Entrega: *08:00* /Dirección: *HUECHURABA"/>
  </r>
  <r>
    <n v="932"/>
    <n v="23"/>
    <x v="91"/>
    <s v="IMPO"/>
    <x v="536"/>
    <x v="854"/>
    <x v="13"/>
    <n v="11831"/>
    <s v="FRAGUA"/>
    <x v="27"/>
    <x v="5"/>
    <s v="CIS"/>
    <x v="0"/>
    <n v="56965378427"/>
    <x v="0"/>
    <m/>
    <x v="31"/>
    <m/>
    <m/>
    <m/>
    <m/>
    <x v="176"/>
    <x v="0"/>
    <d v="2026-03-05T00:00:00"/>
    <s v="Off time"/>
    <s v="1x4"/>
    <s v="Hola!%0AServicio del día 05-03%0A *Cliente:* INVERSIERRA */ Cont: * SEGU6054913*/ HR Entrega: *12:00* /Dirección: *QUILICURA"/>
    <s v="Enviar mensaje"/>
    <s v="932SEGU6054913"/>
    <s v="ENT-932"/>
    <s v="ENTREGA"/>
    <d v="2026-03-05T12:00:00"/>
    <s v="https://wa.me/56965378427?text=Hola!%0AServicio del día 05-03%0A *Cliente:* INVERSIERRA */ Cont: * SEGU6054913*/ HR Entrega: *12:00* /Dirección: *QUILICURA"/>
  </r>
  <r>
    <n v="933"/>
    <n v="24"/>
    <x v="92"/>
    <s v="IMPO"/>
    <x v="456"/>
    <x v="855"/>
    <x v="13"/>
    <n v="8867"/>
    <s v="FRAGUA"/>
    <x v="27"/>
    <x v="3"/>
    <s v="SITRANS SAI"/>
    <x v="13"/>
    <n v="56944277110"/>
    <x v="13"/>
    <m/>
    <x v="19"/>
    <m/>
    <s v="Devuelto"/>
    <m/>
    <m/>
    <x v="11"/>
    <x v="0"/>
    <d v="2026-03-05T00:00:00"/>
    <s v="On time"/>
    <s v="1x4"/>
    <s v="Hola!%0AServicio del día 05-03%0A *Cliente:* MIDEA CARRIER */ Cont: * ONEU0610530*/ HR Entrega: *08:00* /Dirección: *BOD. MIEA AGURTO - PUERTO MADERO 9710, BOD. E13; PUDAHUEL "/>
    <s v="Enviar mensaje"/>
    <s v="933ONEU0610530"/>
    <s v="ENT-933"/>
    <s v="ENTREGA"/>
    <d v="2026-03-05T08:00:00"/>
    <s v="https://wa.me/56944277110?text=Hola!%0AServicio del día 05-03%0A *Cliente:* MIDEA CARRIER */ Cont: * ONEU0610530*/ HR Entrega: *08:00* /Dirección: *BOD. MIEA AGURTO - PUERTO MADERO 9710, BOD. E13; PUDAHUEL "/>
  </r>
  <r>
    <n v="934"/>
    <n v="25"/>
    <x v="92"/>
    <s v="IMPO"/>
    <x v="568"/>
    <x v="856"/>
    <x v="13"/>
    <n v="9500"/>
    <s v="FRAGUA"/>
    <x v="27"/>
    <x v="7"/>
    <s v="SITRANS SAI"/>
    <x v="27"/>
    <n v="56985215946"/>
    <x v="28"/>
    <m/>
    <x v="19"/>
    <m/>
    <s v="Devuelto"/>
    <m/>
    <m/>
    <x v="12"/>
    <x v="0"/>
    <d v="2026-03-05T00:00:00"/>
    <s v="On time"/>
    <s v="1x4"/>
    <s v="Hola!%0AServicio del día 05-03%0A *Cliente:* MIDEA CARRIER */ Cont: * TRHU7337292*/ HR Entrega: *09:00* /Dirección: *BOD. MIEA AGURTO - PUERTO MADERO 9710, BOD. E13; PUDAHUEL "/>
    <s v="Enviar mensaje"/>
    <s v="934TRHU7337292"/>
    <s v="ENT-934"/>
    <s v="ENTREGA"/>
    <d v="2026-03-05T09:00:00"/>
    <s v="https://wa.me/56985215946?text=Hola!%0AServicio del día 05-03%0A *Cliente:* MIDEA CARRIER */ Cont: * TRHU7337292*/ HR Entrega: *09:00* /Dirección: *BOD. MIEA AGURTO - PUERTO MADERO 9710, BOD. E13; PUDAHUEL "/>
  </r>
  <r>
    <n v="935"/>
    <n v="26"/>
    <x v="92"/>
    <s v="IMPO"/>
    <x v="569"/>
    <x v="857"/>
    <x v="13"/>
    <n v="8500"/>
    <s v="FRAGUA"/>
    <x v="27"/>
    <x v="6"/>
    <s v="SITRANS SAI"/>
    <x v="51"/>
    <n v="56939438073"/>
    <x v="7"/>
    <m/>
    <x v="19"/>
    <m/>
    <s v="Devuelto"/>
    <m/>
    <m/>
    <x v="145"/>
    <x v="0"/>
    <d v="2026-03-05T00:00:00"/>
    <s v="On time"/>
    <s v="1x4"/>
    <s v="Hola!%0AServicio del día 05-03%0A *Cliente:* MIDEA CARRIER */ Cont: * TRHU8251188*/ HR Entrega: *10:00* /Dirección: *BOD. MIEA AGURTO - PUERTO MADERO 9710, BOD. E13; PUDAHUEL "/>
    <s v="Enviar mensaje"/>
    <s v="935TRHU8251188"/>
    <s v="ENT-935"/>
    <s v="ENTREGA"/>
    <d v="2026-03-05T10:00:00"/>
    <s v="https://wa.me/56939438073?text=Hola!%0AServicio del día 05-03%0A *Cliente:* MIDEA CARRIER */ Cont: * TRHU8251188*/ HR Entrega: *10:00* /Dirección: *BOD. MIEA AGURTO - PUERTO MADERO 9710, BOD. E13; PUDAHUEL "/>
  </r>
  <r>
    <n v="936"/>
    <n v="27"/>
    <x v="92"/>
    <s v="IMPO"/>
    <x v="570"/>
    <x v="858"/>
    <x v="13"/>
    <n v="8400"/>
    <s v="FRAGUA"/>
    <x v="27"/>
    <x v="2"/>
    <s v="SITRANS SAI"/>
    <x v="44"/>
    <n v="56976511010"/>
    <x v="42"/>
    <m/>
    <x v="19"/>
    <m/>
    <s v="Devuelto"/>
    <m/>
    <m/>
    <x v="246"/>
    <x v="0"/>
    <d v="2026-03-05T00:00:00"/>
    <s v="On time"/>
    <s v="1x4"/>
    <s v="Hola!%0AServicio del día 05-03%0A *Cliente:* MIDEA CARRIER */ Cont: * ONEU1227660*/ HR Entrega: *11:00* /Dirección: *BOD. MIEA AGURTO - PUERTO MADERO 9710, BOD. E13; PUDAHUEL "/>
    <s v="Enviar mensaje"/>
    <s v="936ONEU1227660"/>
    <s v="ENT-936"/>
    <s v="ENTREGA"/>
    <d v="2026-03-05T11:00:00"/>
    <s v="https://wa.me/56976511010?text=Hola!%0AServicio del día 05-03%0A *Cliente:* MIDEA CARRIER */ Cont: * ONEU1227660*/ HR Entrega: *11:00* /Dirección: *BOD. MIEA AGURTO - PUERTO MADERO 9710, BOD. E13; PUDAHUEL "/>
  </r>
  <r>
    <n v="937"/>
    <n v="28"/>
    <x v="92"/>
    <s v="IMPO"/>
    <x v="568"/>
    <x v="859"/>
    <x v="13"/>
    <n v="8400"/>
    <s v="FRAGUA"/>
    <x v="27"/>
    <x v="5"/>
    <s v="SITRANS SAI"/>
    <x v="37"/>
    <n v="56950923536"/>
    <x v="18"/>
    <m/>
    <x v="19"/>
    <m/>
    <s v="Devuelto"/>
    <m/>
    <m/>
    <x v="199"/>
    <x v="0"/>
    <d v="2026-03-05T00:00:00"/>
    <s v="On time"/>
    <s v="1x4"/>
    <s v="Hola!%0AServicio del día 05-03%0A *Cliente:* MIDEA CARRIER */ Cont: * ONEU1068444*/ HR Entrega: *12:00* /Dirección: *BOD. MIEA AGURTO - PUERTO MADERO 9710, BOD. E13; PUDAHUEL "/>
    <s v="Enviar mensaje"/>
    <s v="937ONEU1068444"/>
    <s v="ENT-937"/>
    <s v="ENTREGA"/>
    <d v="2026-03-05T12:00:00"/>
    <s v="https://wa.me/56950923536?text=Hola!%0AServicio del día 05-03%0A *Cliente:* MIDEA CARRIER */ Cont: * ONEU1068444*/ HR Entrega: *12:00* /Dirección: *BOD. MIEA AGURTO - PUERTO MADERO 9710, BOD. E13; PUDAHUEL "/>
  </r>
  <r>
    <n v="938"/>
    <n v="29"/>
    <x v="92"/>
    <s v="IMPO"/>
    <x v="571"/>
    <x v="860"/>
    <x v="13"/>
    <n v="8800"/>
    <s v="FRAGUA"/>
    <x v="27"/>
    <x v="9"/>
    <s v="AGUNSA VALPO"/>
    <x v="31"/>
    <n v="56967396661"/>
    <x v="8"/>
    <m/>
    <x v="19"/>
    <m/>
    <s v="Devuelto"/>
    <m/>
    <m/>
    <x v="7"/>
    <x v="0"/>
    <d v="2026-03-05T00:00:00"/>
    <s v="Off time"/>
    <s v="1x4"/>
    <s v="Hola!%0AServicio del día 05-03%0A *Cliente:* MIDEA CARRIER */ Cont: * TCLU4603818*/ HR Entrega: *13:00* /Dirección: *BOD. MIEA AGURTO - PUERTO MADERO 9710, BOD. E13; PUDAHUEL "/>
    <s v="Enviar mensaje"/>
    <s v="938TCLU4603818"/>
    <s v="ENT-938"/>
    <s v="ENTREGA"/>
    <d v="2026-03-05T13:00:00"/>
    <s v="https://wa.me/56967396661?text=Hola!%0AServicio del día 05-03%0A *Cliente:* MIDEA CARRIER */ Cont: * TCLU4603818*/ HR Entrega: *13:00* /Dirección: *BOD. MIEA AGURTO - PUERTO MADERO 9710, BOD. E13; PUDAHUEL "/>
  </r>
  <r>
    <n v="939"/>
    <n v="30"/>
    <x v="10"/>
    <s v="IMPO"/>
    <x v="547"/>
    <x v="817"/>
    <x v="1"/>
    <n v="12980"/>
    <s v="FRAGUA"/>
    <x v="27"/>
    <x v="1"/>
    <s v="MEDLOG SAI"/>
    <x v="47"/>
    <n v="56988336520"/>
    <x v="48"/>
    <m/>
    <x v="156"/>
    <m/>
    <s v="Devuelto"/>
    <m/>
    <m/>
    <x v="201"/>
    <x v="0"/>
    <d v="2026-03-05T00:00:00"/>
    <s v="On time"/>
    <s v="20 "/>
    <s v="Hola!%0AServicio del día 05-03%0A *Cliente:* OXIQUIM S A */ Cont: * MSNU1181500*/ HR Entrega: *08:30* /Dirección: *CAÑAVERAL 901,QUILICURA"/>
    <s v="Enviar mensaje"/>
    <s v="939MSNU1181500"/>
    <s v="ENT-939"/>
    <s v="ENTREGA"/>
    <d v="2026-03-05T08:30:00"/>
    <s v="https://wa.me/56988336520?text=Hola!%0AServicio del día 05-03%0A *Cliente:* OXIQUIM S A */ Cont: * MSNU1181500*/ HR Entrega: *08:30* /Dirección: *CAÑAVERAL 901,QUILICURA"/>
  </r>
  <r>
    <n v="940"/>
    <n v="31"/>
    <x v="10"/>
    <s v="IMPO"/>
    <x v="548"/>
    <x v="818"/>
    <x v="1"/>
    <n v="24354"/>
    <s v="FRAGUA"/>
    <x v="27"/>
    <x v="1"/>
    <s v="CONTOPSA SAI"/>
    <x v="54"/>
    <n v="56967128754"/>
    <x v="47"/>
    <m/>
    <x v="156"/>
    <m/>
    <s v="Devuelto"/>
    <m/>
    <m/>
    <x v="161"/>
    <x v="0"/>
    <d v="2026-03-05T00:00:00"/>
    <s v="On time"/>
    <s v="20 "/>
    <s v="Hola!%0AServicio del día 05-03%0A *Cliente:* OXIQUIM S A */ Cont: * CSNU2851355*/ HR Entrega: *08:30* /Dirección: *CAÑAVERAL 901,QUILICURA"/>
    <s v="Enviar mensaje"/>
    <s v="940CSNU2851355"/>
    <s v="ENT-940"/>
    <s v="ENTREGA"/>
    <d v="2026-03-05T08:30:00"/>
    <s v="https://wa.me/56967128754?text=Hola!%0AServicio del día 05-03%0A *Cliente:* OXIQUIM S A */ Cont: * CSNU2851355*/ HR Entrega: *08:30* /Dirección: *CAÑAVERAL 901,QUILICURA"/>
  </r>
  <r>
    <n v="941"/>
    <n v="32"/>
    <x v="10"/>
    <s v="IMPO"/>
    <x v="550"/>
    <x v="861"/>
    <x v="8"/>
    <n v="27900"/>
    <s v="FRAGUA"/>
    <x v="27"/>
    <x v="1"/>
    <s v="TEPORVAL"/>
    <x v="30"/>
    <n v="56992164782"/>
    <x v="31"/>
    <m/>
    <x v="156"/>
    <m/>
    <s v="Devuelto"/>
    <m/>
    <m/>
    <x v="14"/>
    <x v="0"/>
    <d v="2026-03-05T00:00:00"/>
    <s v="On time"/>
    <s v="ISO"/>
    <s v="Hola!%0AServicio del día 05-03%0A *Cliente:* OXIQUIM S A */ Cont: * TCLU2587662*/ HR Entrega: *08:30* /Dirección: *CAÑAVERAL 901,QUILICURA"/>
    <s v="Enviar mensaje"/>
    <s v="941TCLU2587662"/>
    <s v="ENT-941"/>
    <s v="ENTREGA"/>
    <d v="2026-03-05T08:30:00"/>
    <s v="https://wa.me/56992164782?text=Hola!%0AServicio del día 05-03%0A *Cliente:* OXIQUIM S A */ Cont: * TCLU2587662*/ HR Entrega: *08:30* /Dirección: *CAÑAVERAL 901,QUILICURA"/>
  </r>
  <r>
    <n v="942"/>
    <n v="33"/>
    <x v="10"/>
    <s v="IMPO"/>
    <x v="572"/>
    <x v="862"/>
    <x v="8"/>
    <n v="27900"/>
    <s v="FRAGUA"/>
    <x v="27"/>
    <x v="1"/>
    <s v="TEPORVAL"/>
    <x v="14"/>
    <n v="56967256951"/>
    <x v="15"/>
    <m/>
    <x v="156"/>
    <m/>
    <s v="Devuelto"/>
    <m/>
    <m/>
    <x v="14"/>
    <x v="0"/>
    <d v="2026-03-05T00:00:00"/>
    <s v="On time"/>
    <s v="ISO"/>
    <s v="Hola!%0AServicio del día 05-03%0A *Cliente:* OXIQUIM S A */ Cont: * HGTU2411235*/ HR Entrega: *08:30* /Dirección: *CAÑAVERAL 901,QUILICURA"/>
    <s v="Enviar mensaje"/>
    <s v="942HGTU2411235"/>
    <s v="ENT-942"/>
    <s v="ENTREGA"/>
    <d v="2026-03-05T08:30:00"/>
    <s v="https://wa.me/56967256951?text=Hola!%0AServicio del día 05-03%0A *Cliente:* OXIQUIM S A */ Cont: * HGTU2411235*/ HR Entrega: *08:30* /Dirección: *CAÑAVERAL 901,QUILICURA"/>
  </r>
  <r>
    <n v="943"/>
    <n v="34"/>
    <x v="10"/>
    <s v="IMPO"/>
    <x v="551"/>
    <x v="863"/>
    <x v="8"/>
    <n v="27900"/>
    <s v="FRAGUA"/>
    <x v="27"/>
    <x v="1"/>
    <s v="TEPORVAL"/>
    <x v="16"/>
    <n v="56973887539"/>
    <x v="11"/>
    <m/>
    <x v="156"/>
    <m/>
    <m/>
    <m/>
    <m/>
    <x v="278"/>
    <x v="0"/>
    <d v="2026-03-05T00:00:00"/>
    <s v="Off time"/>
    <s v="ISO"/>
    <s v="Hola!%0AServicio del día 05-03%0A *Cliente:* OXIQUIM S A */ Cont: * RLTU2612040*/ HR Entrega: *08:30* /Dirección: *CAÑAVERAL 901,QUILICURA"/>
    <s v="Enviar mensaje"/>
    <s v="943RLTU2612040"/>
    <s v="ENT-943"/>
    <s v="ENTREGA"/>
    <d v="2026-03-05T08:30:00"/>
    <s v="https://wa.me/56973887539?text=Hola!%0AServicio del día 05-03%0A *Cliente:* OXIQUIM S A */ Cont: * RLTU2612040*/ HR Entrega: *08:30* /Dirección: *CAÑAVERAL 901,QUILICURA"/>
  </r>
  <r>
    <n v="944"/>
    <n v="35"/>
    <x v="13"/>
    <s v="IMPO"/>
    <x v="573"/>
    <x v="864"/>
    <x v="0"/>
    <n v="18364"/>
    <d v="2026-03-04T16:00:00"/>
    <x v="27"/>
    <x v="7"/>
    <s v="CONTOPSA SAI"/>
    <x v="55"/>
    <n v="56999972473"/>
    <x v="44"/>
    <m/>
    <x v="162"/>
    <m/>
    <s v="Devuelto"/>
    <m/>
    <m/>
    <x v="61"/>
    <x v="0"/>
    <d v="2026-03-05T00:00:00"/>
    <s v="On time"/>
    <s v="40 "/>
    <s v="Hola!%0AServicio del día 05-03%0A *Cliente:* CANONTEX */ Cont: * CSNU8550467*/ HR Entrega: *09:00* /Dirección: *Av. La Oración N° 1250, Pudahuel, (ENEA) "/>
    <s v="Enviar mensaje"/>
    <s v="944CSNU8550467"/>
    <s v="ENT-944"/>
    <s v="ENTREGA"/>
    <d v="2026-03-05T09:00:00"/>
    <s v="https://wa.me/56999972473?text=Hola!%0AServicio del día 05-03%0A *Cliente:* CANONTEX */ Cont: * CSNU8550467*/ HR Entrega: *09:00* /Dirección: *Av. La Oración N° 1250, Pudahuel, (ENEA) "/>
  </r>
  <r>
    <n v="945"/>
    <n v="36"/>
    <x v="101"/>
    <s v="IMPO"/>
    <x v="574"/>
    <x v="865"/>
    <x v="13"/>
    <n v="20843"/>
    <s v="FRAGUA"/>
    <x v="27"/>
    <x v="6"/>
    <s v="CIS"/>
    <x v="1"/>
    <n v="56978811158"/>
    <x v="1"/>
    <m/>
    <x v="20"/>
    <m/>
    <s v="Devuelto"/>
    <m/>
    <m/>
    <x v="92"/>
    <x v="0"/>
    <d v="2026-03-05T00:00:00"/>
    <s v="On time"/>
    <s v="1x4"/>
    <s v="Hola!%0AServicio del día 05-03%0A *Cliente:* TEN SERIES */ Cont: * SEGU4115028*/ HR Entrega: *10:00* /Dirección: *PuertoMadero 9710, Bodega X36. Pudahuel"/>
    <s v="Enviar mensaje"/>
    <s v="945SEGU4115028"/>
    <s v="ENT-945"/>
    <s v="ENTREGA"/>
    <d v="2026-03-05T10:00:00"/>
    <s v="https://wa.me/56978811158?text=Hola!%0AServicio del día 05-03%0A *Cliente:* TEN SERIES */ Cont: * SEGU4115028*/ HR Entrega: *10:00* /Dirección: *PuertoMadero 9710, Bodega X36. Pudahuel"/>
  </r>
  <r>
    <n v="946"/>
    <n v="37"/>
    <x v="58"/>
    <s v="IMPO"/>
    <x v="575"/>
    <x v="866"/>
    <x v="13"/>
    <n v="6442"/>
    <s v="04-03/16:00"/>
    <x v="27"/>
    <x v="2"/>
    <s v="CIS"/>
    <x v="52"/>
    <n v="56967386018"/>
    <x v="37"/>
    <m/>
    <x v="163"/>
    <m/>
    <s v="Devuelto"/>
    <m/>
    <m/>
    <x v="83"/>
    <x v="0"/>
    <d v="2026-03-05T00:00:00"/>
    <s v="On time"/>
    <s v="1x4"/>
    <s v="Hola!%0AServicio del día 05-03%0A *Cliente:* BLASCOOL RETAIL SPA */ Cont: * AMCU9368871*/ HR Entrega: *11:00* /Dirección: *Lo Echevers 550, bodega 40-41. Quilicura. STGO."/>
    <s v="Enviar mensaje"/>
    <s v="946AMCU9368871"/>
    <s v="ENT-946"/>
    <s v="ENTREGA"/>
    <d v="2026-03-05T11:00:00"/>
    <s v="https://wa.me/56967386018?text=Hola!%0AServicio del día 05-03%0A *Cliente:* BLASCOOL RETAIL SPA */ Cont: * AMCU9368871*/ HR Entrega: *11:00* /Dirección: *Lo Echevers 550, bodega 40-41. Quilicura. STGO."/>
  </r>
  <r>
    <n v="947"/>
    <n v="38"/>
    <x v="8"/>
    <s v="IMPO"/>
    <x v="576"/>
    <x v="867"/>
    <x v="14"/>
    <n v="21060"/>
    <s v="FRAGUA"/>
    <x v="27"/>
    <x v="11"/>
    <s v="MEDLOG STGO"/>
    <x v="7"/>
    <n v="56950981572"/>
    <x v="14"/>
    <m/>
    <x v="164"/>
    <s v="RAMPLA CORTA"/>
    <s v="Devuelto"/>
    <m/>
    <m/>
    <x v="235"/>
    <x v="0"/>
    <d v="2026-03-05T00:00:00"/>
    <s v="On time"/>
    <s v="1X2"/>
    <s v="Hola!%0AServicio del día 05-03%0A *Cliente:* ALCA SPA */ Cont: * MEDU3889255*/ HR Entrega: *11:30* /Dirección: *Camino del Cerro 4868 Huechuraba, Santiago."/>
    <s v="Enviar mensaje"/>
    <s v="947MEDU3889255"/>
    <s v="ENT-947"/>
    <s v="ENTREGA"/>
    <d v="2026-03-05T11:30:00"/>
    <s v="https://wa.me/56950981572?text=Hola!%0AServicio del día 05-03%0A *Cliente:* ALCA SPA */ Cont: * MEDU3889255*/ HR Entrega: *11:30* /Dirección: *Camino del Cerro 4868 Huechuraba, Santiago."/>
  </r>
  <r>
    <n v="948"/>
    <n v="39"/>
    <x v="95"/>
    <s v="IMPO"/>
    <x v="559"/>
    <x v="868"/>
    <x v="13"/>
    <n v="22890"/>
    <s v="FRAGUA"/>
    <x v="27"/>
    <x v="16"/>
    <s v="MEDLOG VALPO"/>
    <x v="29"/>
    <n v="56998494086"/>
    <x v="45"/>
    <m/>
    <x v="157"/>
    <m/>
    <m/>
    <m/>
    <m/>
    <x v="9"/>
    <x v="0"/>
    <d v="2026-03-05T00:00:00"/>
    <s v="Sin llegada"/>
    <s v="1x4"/>
    <s v="Hola!%0AServicio del día 05-03%0A *Cliente:* HAUSTEK */ Cont: * TRHU6090422*/ HR Entrega: *17:30* /Dirección: *TUCAPEL 1545,LA PINTANA"/>
    <s v="Enviar mensaje"/>
    <s v="948TRHU6090422"/>
    <s v="ENT-948"/>
    <s v="ENTREGA"/>
    <d v="2026-03-05T17:30:00"/>
    <s v="https://wa.me/56998494086?text=Hola!%0AServicio del día 05-03%0A *Cliente:* HAUSTEK */ Cont: * TRHU6090422*/ HR Entrega: *17:30* /Dirección: *TUCAPEL 1545,LA PINTANA"/>
  </r>
  <r>
    <n v="949"/>
    <n v="40"/>
    <x v="102"/>
    <s v="IMPO"/>
    <x v="577"/>
    <x v="869"/>
    <x v="15"/>
    <n v="25390"/>
    <d v="1899-12-30T09:00:00"/>
    <x v="27"/>
    <x v="14"/>
    <s v="MEDLOG SAI"/>
    <x v="28"/>
    <n v="56968463649"/>
    <x v="29"/>
    <m/>
    <x v="165"/>
    <m/>
    <s v="Devuelto"/>
    <m/>
    <m/>
    <x v="204"/>
    <x v="0"/>
    <d v="2026-03-05T00:00:00"/>
    <s v="On time"/>
    <s v="1x4"/>
    <s v="Hola!%0AServicio del día 05-03%0A *Cliente:* SEA GARDEN */ Cont: * SZLU9210675*/ HR Entrega: *DIRECTO* /Dirección: *Pedro jorquera 575 "/>
    <s v="Enviar mensaje"/>
    <s v="949SZLU9210675"/>
    <s v="ENT-949"/>
    <s v="ENTREGA"/>
    <e v="#VALUE!"/>
    <s v="https://wa.me/56968463649?text=Hola!%0AServicio del día 05-03%0A *Cliente:* SEA GARDEN */ Cont: * SZLU9210675*/ HR Entrega: *DIRECTO* /Dirección: *Pedro jorquera 575 "/>
  </r>
  <r>
    <n v="950"/>
    <n v="41"/>
    <x v="102"/>
    <s v="IMPO"/>
    <x v="555"/>
    <x v="828"/>
    <x v="15"/>
    <n v="22745"/>
    <d v="1899-12-30T09:00:00"/>
    <x v="27"/>
    <x v="14"/>
    <m/>
    <x v="33"/>
    <n v="56953801607"/>
    <x v="33"/>
    <m/>
    <x v="165"/>
    <m/>
    <m/>
    <m/>
    <m/>
    <x v="235"/>
    <x v="0"/>
    <d v="2026-03-05T00:00:00"/>
    <s v="On time"/>
    <s v="1x4"/>
    <s v="Hola!%0AServicio del día 05-03%0A *Cliente:* SEA GARDEN */ Cont: * HLBU9635413*/ HR Entrega: *DIRECTO* /Dirección: *Pedro jorquera 575 "/>
    <s v="Enviar mensaje"/>
    <s v="950HLBU9635413"/>
    <s v="ENT-950"/>
    <s v="ENTREGA"/>
    <e v="#VALUE!"/>
    <s v="https://wa.me/56953801607?text=Hola!%0AServicio del día 05-03%0A *Cliente:* SEA GARDEN */ Cont: * HLBU9635413*/ HR Entrega: *DIRECTO* /Dirección: *Pedro jorquera 575 "/>
  </r>
  <r>
    <n v="951"/>
    <n v="42"/>
    <x v="103"/>
    <s v="IMPO"/>
    <x v="144"/>
    <x v="139"/>
    <x v="16"/>
    <s v="-"/>
    <s v="FRAGUA"/>
    <x v="27"/>
    <x v="7"/>
    <s v="-"/>
    <x v="9"/>
    <s v=""/>
    <x v="9"/>
    <m/>
    <x v="143"/>
    <m/>
    <m/>
    <m/>
    <m/>
    <x v="9"/>
    <x v="0"/>
    <m/>
    <s v="Sin llegada"/>
    <s v="DES"/>
    <s v="Hola!%0AServicio del día 05-03%0A *Cliente:* TEGA */ Cont: * RAMPLA*/ HR Entrega: *09:00* /Dirección: *Av Colorado N° 781 Quilicura"/>
    <s v="Enviar mensaje"/>
    <s v="951RAMPLA"/>
    <s v="ENT-951"/>
    <s v="ENTREGA"/>
    <d v="2026-03-05T09:00:00"/>
    <s v="https://wa.me/?text=Hola!%0AServicio del día 05-03%0A *Cliente:* TEGA */ Cont: * RAMPLA*/ HR Entrega: *09:00* /Dirección: *Av Colorado N° 781 Quilicura"/>
  </r>
  <r>
    <n v="952"/>
    <n v="43"/>
    <x v="103"/>
    <s v="IMPO"/>
    <x v="144"/>
    <x v="139"/>
    <x v="16"/>
    <s v="-"/>
    <s v="FRAGUA"/>
    <x v="27"/>
    <x v="2"/>
    <s v="-"/>
    <x v="9"/>
    <s v=""/>
    <x v="9"/>
    <m/>
    <x v="143"/>
    <m/>
    <m/>
    <m/>
    <m/>
    <x v="9"/>
    <x v="0"/>
    <m/>
    <s v="Sin llegada"/>
    <s v="DES"/>
    <s v="Hola!%0AServicio del día 05-03%0A *Cliente:* TEGA */ Cont: * RAMPLA*/ HR Entrega: *11:00* /Dirección: *Av Colorado N° 781 Quilicura"/>
    <s v="Enviar mensaje"/>
    <s v="952RAMPLA"/>
    <s v="ENT-952"/>
    <s v="ENTREGA"/>
    <d v="2026-03-05T11:00:00"/>
    <s v="https://wa.me/?text=Hola!%0AServicio del día 05-03%0A *Cliente:* TEGA */ Cont: * RAMPLA*/ HR Entrega: *11:00* /Dirección: *Av Colorado N° 781 Quilicura"/>
  </r>
  <r>
    <n v="953"/>
    <n v="44"/>
    <x v="45"/>
    <s v="IMPO"/>
    <x v="144"/>
    <x v="870"/>
    <x v="13"/>
    <s v="-"/>
    <s v="-"/>
    <x v="27"/>
    <x v="0"/>
    <s v="-"/>
    <x v="49"/>
    <n v="56973887322"/>
    <x v="57"/>
    <m/>
    <x v="68"/>
    <m/>
    <m/>
    <m/>
    <m/>
    <x v="9"/>
    <x v="0"/>
    <d v="2026-03-05T00:00:00"/>
    <s v="Sin llegada"/>
    <s v="1x4"/>
    <s v="Hola!%0AServicio del día 05-03%0A *Cliente:* RITRAMA S.A. */ Cont: * RAMPLA */ HR Entrega: *07:00* /Dirección: *AV. TUPUNGATO 3420, PLACILLA"/>
    <s v="Enviar mensaje"/>
    <s v="953RAMPLA "/>
    <s v="ENT-953"/>
    <s v="ENTREGA"/>
    <d v="2026-03-05T07:00:00"/>
    <s v="https://wa.me/56973887322?text=Hola!%0AServicio del día 05-03%0A *Cliente:* RITRAMA S.A. */ Cont: * RAMPLA */ HR Entrega: *07:00* /Dirección: *AV. TUPUNGATO 3420, PLACILLA"/>
  </r>
  <r>
    <n v="954"/>
    <n v="45"/>
    <x v="45"/>
    <s v="IMPO"/>
    <x v="144"/>
    <x v="870"/>
    <x v="13"/>
    <s v="-"/>
    <s v="-"/>
    <x v="27"/>
    <x v="0"/>
    <s v="-"/>
    <x v="15"/>
    <n v="56957438415"/>
    <x v="56"/>
    <m/>
    <x v="68"/>
    <m/>
    <m/>
    <m/>
    <m/>
    <x v="9"/>
    <x v="0"/>
    <d v="2026-03-05T00:00:00"/>
    <s v="Sin llegada"/>
    <s v="1x4"/>
    <s v="Hola!%0AServicio del día 05-03%0A *Cliente:* RITRAMA S.A. */ Cont: * RAMPLA */ HR Entrega: *07:00* /Dirección: *AV. TUPUNGATO 3420, PLACILLA"/>
    <s v="Enviar mensaje"/>
    <s v="954RAMPLA "/>
    <s v="ENT-954"/>
    <s v="ENTREGA"/>
    <d v="2026-03-05T07:00:00"/>
    <s v="https://wa.me/56957438415?text=Hola!%0AServicio del día 05-03%0A *Cliente:* RITRAMA S.A. */ Cont: * RAMPLA */ HR Entrega: *07:00* /Dirección: *AV. TUPUNGATO 3420, PLACILLA"/>
  </r>
  <r>
    <n v="955"/>
    <n v="1"/>
    <x v="0"/>
    <s v="IMPO"/>
    <x v="578"/>
    <x v="871"/>
    <x v="0"/>
    <n v="27124"/>
    <s v="FRAGUA"/>
    <x v="28"/>
    <x v="0"/>
    <s v="CIS"/>
    <x v="19"/>
    <n v="56975045913"/>
    <x v="19"/>
    <m/>
    <x v="2"/>
    <m/>
    <s v="Devuelto"/>
    <m/>
    <m/>
    <x v="106"/>
    <x v="0"/>
    <d v="2026-03-06T00:00:00"/>
    <s v="On time"/>
    <s v="40 "/>
    <s v="Hola!%0AServicio del día 06-03%0A *Cliente:* RENDIC S.A. */ Cont: * CMAU8617204*/ HR Entrega: *07:00* /Dirección: *Avenida Miraflores 9700-Bodega 4C, PUDAHUEL"/>
    <s v="Enviar mensaje"/>
    <s v="955CMAU8617204"/>
    <s v="ENT-955"/>
    <s v="ENTREGA"/>
    <d v="2026-03-06T07:00:00"/>
    <s v="https://wa.me/56975045913?text=Hola!%0AServicio del día 06-03%0A *Cliente:* RENDIC S.A. */ Cont: * CMAU8617204*/ HR Entrega: *07:00* /Dirección: *Avenida Miraflores 9700-Bodega 4C, PUDAHUEL"/>
  </r>
  <r>
    <n v="956"/>
    <n v="2"/>
    <x v="0"/>
    <s v="IMPO"/>
    <x v="562"/>
    <x v="872"/>
    <x v="0"/>
    <n v="26637"/>
    <s v="FRAGUA"/>
    <x v="28"/>
    <x v="2"/>
    <s v="CIS"/>
    <x v="53"/>
    <n v="56950104102"/>
    <x v="54"/>
    <m/>
    <x v="2"/>
    <m/>
    <s v="Devuelto"/>
    <m/>
    <m/>
    <x v="196"/>
    <x v="0"/>
    <d v="2026-03-06T00:00:00"/>
    <s v="On time"/>
    <s v="40 "/>
    <s v="Hola!%0AServicio del día 06-03%0A *Cliente:* RENDIC S.A. */ Cont: * GCXU6137930*/ HR Entrega: *11:00* /Dirección: *Avenida Miraflores 9700-Bodega 4C, PUDAHUEL"/>
    <s v="Enviar mensaje"/>
    <s v="956GCXU6137930"/>
    <s v="ENT-956"/>
    <s v="ENTREGA"/>
    <d v="2026-03-06T11:00:00"/>
    <s v="https://wa.me/56950104102?text=Hola!%0AServicio del día 06-03%0A *Cliente:* RENDIC S.A. */ Cont: * GCXU6137930*/ HR Entrega: *11:00* /Dirección: *Avenida Miraflores 9700-Bodega 4C, PUDAHUEL"/>
  </r>
  <r>
    <n v="957"/>
    <n v="3"/>
    <x v="91"/>
    <s v="IMPO"/>
    <x v="535"/>
    <x v="873"/>
    <x v="0"/>
    <n v="22379"/>
    <s v="FRAGUA"/>
    <x v="28"/>
    <x v="3"/>
    <s v="CIS"/>
    <x v="37"/>
    <n v="56950923536"/>
    <x v="18"/>
    <m/>
    <x v="7"/>
    <m/>
    <s v="Devuelto"/>
    <m/>
    <m/>
    <x v="11"/>
    <x v="0"/>
    <d v="2026-03-06T00:00:00"/>
    <s v="On time"/>
    <s v="40 "/>
    <s v="Hola!%0AServicio del día 06-03%0A *Cliente:* INVERSIERRA */ Cont: * CMAU8959315*/ HR Entrega: *08:00* /Dirección: *HUECHURABA"/>
    <s v="Enviar mensaje"/>
    <s v="957CMAU8959315"/>
    <s v="ENT-957"/>
    <s v="ENTREGA"/>
    <d v="2026-03-06T08:00:00"/>
    <s v="https://wa.me/56950923536?text=Hola!%0AServicio del día 06-03%0A *Cliente:* INVERSIERRA */ Cont: * CMAU8959315*/ HR Entrega: *08:00* /Dirección: *HUECHURABA"/>
  </r>
  <r>
    <n v="958"/>
    <n v="4"/>
    <x v="91"/>
    <s v="IMPO"/>
    <x v="536"/>
    <x v="874"/>
    <x v="0"/>
    <n v="14956"/>
    <s v="FRAGUA"/>
    <x v="28"/>
    <x v="5"/>
    <s v="CIS"/>
    <x v="4"/>
    <n v="56984880436"/>
    <x v="39"/>
    <m/>
    <x v="7"/>
    <m/>
    <m/>
    <m/>
    <m/>
    <x v="9"/>
    <x v="0"/>
    <d v="2026-03-06T00:00:00"/>
    <s v="Sin llegada"/>
    <s v="40 "/>
    <s v="Hola!%0AServicio del día 06-03%0A *Cliente:* INVERSIERRA */ Cont: * CMAU8859701*/ HR Entrega: *12:00* /Dirección: *HUECHURABA"/>
    <s v="Enviar mensaje"/>
    <s v="958CMAU8859701"/>
    <s v="ENT-958"/>
    <s v="ENTREGA"/>
    <d v="2026-03-06T12:00:00"/>
    <s v="https://wa.me/56984880436?text=Hola!%0AServicio del día 06-03%0A *Cliente:* INVERSIERRA */ Cont: * CMAU8859701*/ HR Entrega: *12:00* /Dirección: *HUECHURABA"/>
  </r>
  <r>
    <n v="959"/>
    <n v="5"/>
    <x v="91"/>
    <s v="IMPO"/>
    <x v="536"/>
    <x v="875"/>
    <x v="7"/>
    <n v="16605"/>
    <s v="FRAGUA"/>
    <x v="28"/>
    <x v="3"/>
    <s v="CIS"/>
    <x v="44"/>
    <n v="56976511010"/>
    <x v="53"/>
    <m/>
    <x v="31"/>
    <m/>
    <m/>
    <m/>
    <m/>
    <x v="55"/>
    <x v="0"/>
    <d v="2026-03-06T00:00:00"/>
    <s v="On time"/>
    <s v="40 "/>
    <s v="Hola!%0AServicio del día 06-03%0A *Cliente:* INVERSIERRA */ Cont: * CMAU7096143*/ HR Entrega: *08:00* /Dirección: *QUILICURA"/>
    <s v="Enviar mensaje"/>
    <s v="959CMAU7096143"/>
    <s v="ENT-959"/>
    <s v="ENTREGA"/>
    <d v="2026-03-06T08:00:00"/>
    <s v="https://wa.me/56976511010?text=Hola!%0AServicio del día 06-03%0A *Cliente:* INVERSIERRA */ Cont: * CMAU7096143*/ HR Entrega: *08:00* /Dirección: *QUILICURA"/>
  </r>
  <r>
    <n v="960"/>
    <n v="6"/>
    <x v="91"/>
    <s v="IMPO"/>
    <x v="536"/>
    <x v="876"/>
    <x v="7"/>
    <n v="22332"/>
    <s v="MAIPU"/>
    <x v="28"/>
    <x v="5"/>
    <s v="CIS"/>
    <x v="33"/>
    <n v="56953801607"/>
    <x v="33"/>
    <m/>
    <x v="31"/>
    <m/>
    <m/>
    <m/>
    <m/>
    <x v="9"/>
    <x v="0"/>
    <d v="2026-03-06T00:00:00"/>
    <s v="Sin llegada"/>
    <s v="40 "/>
    <s v="Hola!%0AServicio del día 06-03%0A *Cliente:* INVERSIERRA */ Cont: * TXGU6677893*/ HR Entrega: *12:00* /Dirección: *QUILICURA"/>
    <s v="Enviar mensaje"/>
    <s v="960TXGU6677893"/>
    <s v="ENT-960"/>
    <s v="ENTREGA"/>
    <d v="2026-03-06T12:00:00"/>
    <s v="https://wa.me/56953801607?text=Hola!%0AServicio del día 06-03%0A *Cliente:* INVERSIERRA */ Cont: * TXGU6677893*/ HR Entrega: *12:00* /Dirección: *QUILICURA"/>
  </r>
  <r>
    <n v="961"/>
    <n v="7"/>
    <x v="92"/>
    <s v="IMPO"/>
    <x v="579"/>
    <x v="877"/>
    <x v="7"/>
    <n v="14050"/>
    <s v="FRAGUA"/>
    <x v="28"/>
    <x v="3"/>
    <s v="SITRANS SCL"/>
    <x v="10"/>
    <n v="56993389870"/>
    <x v="10"/>
    <m/>
    <x v="19"/>
    <m/>
    <s v="Devuelto"/>
    <m/>
    <m/>
    <x v="47"/>
    <x v="0"/>
    <d v="2026-03-06T00:00:00"/>
    <s v="On time"/>
    <s v="40 "/>
    <s v="Hola!%0AServicio del día 06-03%0A *Cliente:* MIDEA CARRIER */ Cont: * GAOU6243288*/ HR Entrega: *08:00* /Dirección: *BOD. MIEA AGURTO - PUERTO MADERO 9710, BOD. E13; PUDAHUEL "/>
    <s v="Enviar mensaje"/>
    <s v="961GAOU6243288"/>
    <s v="ENT-961"/>
    <s v="ENTREGA"/>
    <d v="2026-03-06T08:00:00"/>
    <s v="https://wa.me/56993389870?text=Hola!%0AServicio del día 06-03%0A *Cliente:* MIDEA CARRIER */ Cont: * GAOU6243288*/ HR Entrega: *08:00* /Dirección: *BOD. MIEA AGURTO - PUERTO MADERO 9710, BOD. E13; PUDAHUEL "/>
  </r>
  <r>
    <n v="962"/>
    <n v="8"/>
    <x v="92"/>
    <s v="IMPO"/>
    <x v="580"/>
    <x v="878"/>
    <x v="7"/>
    <n v="10800"/>
    <s v="FRAGUA"/>
    <x v="28"/>
    <x v="3"/>
    <s v="SITRANS SCL"/>
    <x v="33"/>
    <n v="56953801607"/>
    <x v="33"/>
    <m/>
    <x v="19"/>
    <m/>
    <s v="Devuelto"/>
    <m/>
    <m/>
    <x v="23"/>
    <x v="0"/>
    <d v="2026-03-06T00:00:00"/>
    <s v="Off time"/>
    <s v="40 "/>
    <s v="Hola!%0AServicio del día 06-03%0A *Cliente:* MIDEA CARRIER */ Cont: * EGSU1397624*/ HR Entrega: *08:00* /Dirección: *BOD. MIEA AGURTO - PUERTO MADERO 9710, BOD. E13; PUDAHUEL "/>
    <s v="Enviar mensaje"/>
    <s v="962EGSU1397624"/>
    <s v="ENT-962"/>
    <s v="ENTREGA"/>
    <d v="2026-03-06T08:00:00"/>
    <s v="https://wa.me/56953801607?text=Hola!%0AServicio del día 06-03%0A *Cliente:* MIDEA CARRIER */ Cont: * EGSU1397624*/ HR Entrega: *08:00* /Dirección: *BOD. MIEA AGURTO - PUERTO MADERO 9710, BOD. E13; PUDAHUEL "/>
  </r>
  <r>
    <n v="963"/>
    <n v="9"/>
    <x v="24"/>
    <s v="IMPO"/>
    <x v="525"/>
    <x v="879"/>
    <x v="7"/>
    <n v="31000"/>
    <s v="FRAGUA"/>
    <x v="28"/>
    <x v="3"/>
    <s v="CIS"/>
    <x v="34"/>
    <n v="56940144795"/>
    <x v="34"/>
    <m/>
    <x v="10"/>
    <m/>
    <s v="Devuelto"/>
    <m/>
    <m/>
    <x v="292"/>
    <x v="0"/>
    <d v="2026-03-06T00:00:00"/>
    <s v="On time"/>
    <s v="40 "/>
    <s v="Hola!%0AServicio del día 06-03%0A *Cliente:* COMERCIAL CANADA SPA */ Cont: * CGMU6913078*/ HR Entrega: *08:00* /Dirección: *BERNARDO O&quot;HIGGINS 158 COLINA"/>
    <s v="Enviar mensaje"/>
    <s v="963CGMU6913078"/>
    <s v="ENT-963"/>
    <s v="ENTREGA"/>
    <d v="2026-03-06T08:00:00"/>
    <s v="https://wa.me/56940144795?text=Hola!%0AServicio del día 06-03%0A *Cliente:* COMERCIAL CANADA SPA */ Cont: * CGMU6913078*/ HR Entrega: *08:00* /Dirección: *BERNARDO O&quot;HIGGINS 158 COLINA"/>
  </r>
  <r>
    <n v="964"/>
    <n v="10"/>
    <x v="24"/>
    <s v="IMPO"/>
    <x v="525"/>
    <x v="880"/>
    <x v="7"/>
    <n v="31000"/>
    <s v="FRAGUA"/>
    <x v="28"/>
    <x v="6"/>
    <s v="CIS"/>
    <x v="1"/>
    <n v="56978811158"/>
    <x v="1"/>
    <m/>
    <x v="10"/>
    <m/>
    <s v="Devuelto"/>
    <m/>
    <m/>
    <x v="88"/>
    <x v="0"/>
    <d v="2026-03-06T00:00:00"/>
    <s v="On time"/>
    <s v="40 "/>
    <s v="Hola!%0AServicio del día 06-03%0A *Cliente:* COMERCIAL CANADA SPA */ Cont: * CGMU6900152*/ HR Entrega: *10:00* /Dirección: *BERNARDO O&quot;HIGGINS 158 COLINA"/>
    <s v="Enviar mensaje"/>
    <s v="964CGMU6900152"/>
    <s v="ENT-964"/>
    <s v="ENTREGA"/>
    <d v="2026-03-06T10:00:00"/>
    <s v="https://wa.me/56978811158?text=Hola!%0AServicio del día 06-03%0A *Cliente:* COMERCIAL CANADA SPA */ Cont: * CGMU6900152*/ HR Entrega: *10:00* /Dirección: *BERNARDO O&quot;HIGGINS 158 COLINA"/>
  </r>
  <r>
    <n v="965"/>
    <n v="11"/>
    <x v="13"/>
    <s v="IMPO"/>
    <x v="581"/>
    <x v="881"/>
    <x v="7"/>
    <n v="6293"/>
    <s v="FRAGUA"/>
    <x v="28"/>
    <x v="7"/>
    <s v="DYC SAI"/>
    <x v="21"/>
    <n v="56956654384"/>
    <x v="21"/>
    <m/>
    <x v="166"/>
    <m/>
    <s v="Devuelto"/>
    <m/>
    <m/>
    <x v="108"/>
    <x v="0"/>
    <d v="2026-03-06T00:00:00"/>
    <s v="On time"/>
    <s v="40 "/>
    <s v="Hola!%0AServicio del día 06-03%0A *Cliente:* CANONTEX */ Cont: * OOCU6815613*/ HR Entrega: *09:00* /Dirección: *Av. La Oración N° 1250, Pudahuel, (ENEA)"/>
    <s v="Enviar mensaje"/>
    <s v="965OOCU6815613"/>
    <s v="ENT-965"/>
    <s v="ENTREGA"/>
    <d v="2026-03-06T09:00:00"/>
    <s v="https://wa.me/56956654384?text=Hola!%0AServicio del día 06-03%0A *Cliente:* CANONTEX */ Cont: * OOCU6815613*/ HR Entrega: *09:00* /Dirección: *Av. La Oración N° 1250, Pudahuel, (ENEA)"/>
  </r>
  <r>
    <n v="966"/>
    <n v="12"/>
    <x v="13"/>
    <s v="IMPO"/>
    <x v="582"/>
    <x v="882"/>
    <x v="7"/>
    <n v="7200"/>
    <s v="FRAGUA"/>
    <x v="28"/>
    <x v="7"/>
    <s v="SITRANS SAI"/>
    <x v="13"/>
    <n v="56944277110"/>
    <x v="13"/>
    <m/>
    <x v="167"/>
    <m/>
    <s v="Devuelto"/>
    <m/>
    <m/>
    <x v="198"/>
    <x v="0"/>
    <d v="2026-03-06T00:00:00"/>
    <s v="On time"/>
    <s v="40 "/>
    <s v="Hola!%0AServicio del día 06-03%0A *Cliente:* CANONTEX */ Cont: * PCIU9122308*/ HR Entrega: *09:00* /Dirección: * Patricia Viñuela N°185, Lampa (BODEGA CDC)"/>
    <s v="Enviar mensaje"/>
    <s v="966PCIU9122308"/>
    <s v="ENT-966"/>
    <s v="ENTREGA"/>
    <d v="2026-03-06T09:00:00"/>
    <s v="https://wa.me/56944277110?text=Hola!%0AServicio del día 06-03%0A *Cliente:* CANONTEX */ Cont: * PCIU9122308*/ HR Entrega: *09:00* /Dirección: * Patricia Viñuela N°185, Lampa (BODEGA CDC)"/>
  </r>
  <r>
    <n v="967"/>
    <n v="13"/>
    <x v="101"/>
    <s v="IMPO"/>
    <x v="583"/>
    <x v="883"/>
    <x v="7"/>
    <n v="21200"/>
    <s v="FRAGUA"/>
    <x v="28"/>
    <x v="7"/>
    <s v="MEDLOG SCL"/>
    <x v="46"/>
    <n v="56966631737"/>
    <x v="47"/>
    <m/>
    <x v="20"/>
    <m/>
    <s v="Devuelto"/>
    <m/>
    <m/>
    <x v="26"/>
    <x v="0"/>
    <d v="2026-03-06T00:00:00"/>
    <s v="On time"/>
    <s v="40 "/>
    <s v="Hola!%0AServicio del día 06-03%0A *Cliente:* Ten Series */ Cont: * UESU5218333*/ HR Entrega: *09:00* /Dirección: *PuertoMadero 9710, Bodega X36. Pudahuel"/>
    <s v="Enviar mensaje"/>
    <s v="967UESU5218333"/>
    <s v="ENT-967"/>
    <s v="ENTREGA"/>
    <d v="2026-03-06T09:00:00"/>
    <s v="https://wa.me/56966631737?text=Hola!%0AServicio del día 06-03%0A *Cliente:* Ten Series */ Cont: * UESU5218333*/ HR Entrega: *09:00* /Dirección: *PuertoMadero 9710, Bodega X36. Pudahuel"/>
  </r>
  <r>
    <n v="968"/>
    <n v="14"/>
    <x v="101"/>
    <s v="IMPO"/>
    <x v="583"/>
    <x v="884"/>
    <x v="7"/>
    <n v="29200"/>
    <s v="FRAGUA"/>
    <x v="28"/>
    <x v="6"/>
    <s v="MEDLOG SCL"/>
    <x v="5"/>
    <n v="56990025702"/>
    <x v="5"/>
    <m/>
    <x v="20"/>
    <m/>
    <s v="Devuelto"/>
    <m/>
    <m/>
    <x v="62"/>
    <x v="0"/>
    <d v="2026-03-06T00:00:00"/>
    <s v="Off time"/>
    <s v="40 "/>
    <s v="Hola!%0AServicio del día 06-03%0A *Cliente:* Ten Series */ Cont: * MSNU6791995*/ HR Entrega: *10:00* /Dirección: *PuertoMadero 9710, Bodega X36. Pudahuel"/>
    <s v="Enviar mensaje"/>
    <s v="968MSNU6791995"/>
    <s v="ENT-968"/>
    <s v="ENTREGA"/>
    <d v="2026-03-06T10:00:00"/>
    <s v="https://wa.me/56990025702?text=Hola!%0AServicio del día 06-03%0A *Cliente:* Ten Series */ Cont: * MSNU6791995*/ HR Entrega: *10:00* /Dirección: *PuertoMadero 9710, Bodega X36. Pudahuel"/>
  </r>
  <r>
    <n v="969"/>
    <n v="15"/>
    <x v="104"/>
    <s v="IMPO"/>
    <x v="584"/>
    <x v="885"/>
    <x v="1"/>
    <n v="29300"/>
    <s v="FRAGUA"/>
    <x v="28"/>
    <x v="3"/>
    <s v="CIS"/>
    <x v="5"/>
    <n v="56990025702"/>
    <x v="38"/>
    <m/>
    <x v="160"/>
    <m/>
    <m/>
    <m/>
    <m/>
    <x v="273"/>
    <x v="0"/>
    <d v="2026-03-06T00:00:00"/>
    <s v="Off time"/>
    <s v="20 "/>
    <s v="Hola!%0AServicio del día 06-03%0A *Cliente:* MARBEN PETS */ Cont: * GLDU9868670*/ HR Entrega: *08:00* /Dirección: *RL705UTA F-852 LA FRAGUA 931, LOTE NUMERO 32 CARPAS BLANCAS "/>
    <s v="Enviar mensaje"/>
    <s v="969GLDU9868670"/>
    <s v="ENT-969"/>
    <s v="ENTREGA"/>
    <d v="2026-03-06T08:00:00"/>
    <s v="https://wa.me/56990025702?text=Hola!%0AServicio del día 06-03%0A *Cliente:* MARBEN PETS */ Cont: * GLDU9868670*/ HR Entrega: *08:00* /Dirección: *RL705UTA F-852 LA FRAGUA 931, LOTE NUMERO 32 CARPAS BLANCAS "/>
  </r>
  <r>
    <n v="970"/>
    <n v="16"/>
    <x v="104"/>
    <s v="IMPO"/>
    <x v="453"/>
    <x v="886"/>
    <x v="1"/>
    <n v="29300"/>
    <s v="FRAGUA"/>
    <x v="28"/>
    <x v="3"/>
    <s v="CIS"/>
    <x v="8"/>
    <n v="56945105039"/>
    <x v="31"/>
    <m/>
    <x v="160"/>
    <m/>
    <m/>
    <m/>
    <m/>
    <x v="131"/>
    <x v="0"/>
    <d v="2026-03-06T00:00:00"/>
    <s v="On time"/>
    <s v="20 "/>
    <s v="Hola!%0AServicio del día 06-03%0A *Cliente:* MARBEN PETS */ Cont: * TCLU7444788*/ HR Entrega: *08:00* /Dirección: *RL705UTA F-852 LA FRAGUA 931, LOTE NUMERO 32 CARPAS BLANCAS "/>
    <s v="Enviar mensaje"/>
    <s v="970TCLU7444788"/>
    <s v="ENT-970"/>
    <s v="ENTREGA"/>
    <d v="2026-03-06T08:00:00"/>
    <s v="https://wa.me/56945105039?text=Hola!%0AServicio del día 06-03%0A *Cliente:* MARBEN PETS */ Cont: * TCLU7444788*/ HR Entrega: *08:00* /Dirección: *RL705UTA F-852 LA FRAGUA 931, LOTE NUMERO 32 CARPAS BLANCAS "/>
  </r>
  <r>
    <n v="971"/>
    <n v="17"/>
    <x v="104"/>
    <s v="IMPO"/>
    <x v="524"/>
    <x v="887"/>
    <x v="1"/>
    <n v="29335"/>
    <s v="FRAGUA"/>
    <x v="28"/>
    <x v="3"/>
    <s v="CIS"/>
    <x v="24"/>
    <n v="56926181825"/>
    <x v="43"/>
    <m/>
    <x v="22"/>
    <s v="RAMPLA CORTA"/>
    <m/>
    <m/>
    <m/>
    <x v="4"/>
    <x v="0"/>
    <d v="2026-03-06T00:00:00"/>
    <s v="On time"/>
    <s v="20 "/>
    <s v="Hola!%0AServicio del día 06-03%0A *Cliente:* MARBEN PETS */ Cont: * TLLU2001614*/ HR Entrega: *08:00* /Dirección: *CARRETERA GENERAL SAN MARTIN 8250 BODEGA A 21 QUILICURA"/>
    <s v="Enviar mensaje"/>
    <s v="971TLLU2001614"/>
    <s v="ENT-971"/>
    <s v="ENTREGA"/>
    <d v="2026-03-06T08:00:00"/>
    <s v="https://wa.me/56926181825?text=Hola!%0AServicio del día 06-03%0A *Cliente:* MARBEN PETS */ Cont: * TLLU2001614*/ HR Entrega: *08:00* /Dirección: *CARRETERA GENERAL SAN MARTIN 8250 BODEGA A 21 QUILICURA"/>
  </r>
  <r>
    <n v="972"/>
    <n v="18"/>
    <x v="104"/>
    <s v="IMPO"/>
    <x v="524"/>
    <x v="888"/>
    <x v="1"/>
    <n v="28233"/>
    <s v="FRAGUA"/>
    <x v="28"/>
    <x v="3"/>
    <s v="CIS"/>
    <x v="32"/>
    <n v="56941491322"/>
    <x v="26"/>
    <m/>
    <x v="82"/>
    <s v="DEV- PEDRO FERREIRA"/>
    <s v="Devuelto"/>
    <m/>
    <m/>
    <x v="77"/>
    <x v="0"/>
    <d v="2026-03-06T00:00:00"/>
    <s v="On time"/>
    <s v="20 "/>
    <s v="Hola!%0AServicio del día 06-03%0A *Cliente:* MARBEN PETS */ Cont: * TLLU2325995*/ HR Entrega: *08:00* /Dirección: *AV. LA MARTINA 445. PUDAHUEL SUR"/>
    <s v="Enviar mensaje"/>
    <s v="972TLLU2325995"/>
    <s v="ENT-972"/>
    <s v="ENTREGA"/>
    <d v="2026-03-06T08:00:00"/>
    <s v="https://wa.me/56941491322?text=Hola!%0AServicio del día 06-03%0A *Cliente:* MARBEN PETS */ Cont: * TLLU2325995*/ HR Entrega: *08:00* /Dirección: *AV. LA MARTINA 445. PUDAHUEL SUR"/>
  </r>
  <r>
    <n v="973"/>
    <n v="19"/>
    <x v="10"/>
    <s v="IMPO"/>
    <x v="551"/>
    <x v="889"/>
    <x v="1"/>
    <m/>
    <s v="FRAGUA"/>
    <x v="28"/>
    <x v="1"/>
    <s v="TEPORVAL"/>
    <x v="11"/>
    <n v="56999048849"/>
    <x v="11"/>
    <m/>
    <x v="156"/>
    <m/>
    <m/>
    <m/>
    <m/>
    <x v="104"/>
    <x v="0"/>
    <d v="2026-03-06T00:00:00"/>
    <s v="Off time"/>
    <s v="20 "/>
    <s v="Hola!%0AServicio del día 06-03%0A *Cliente:* OXIQUIM S A */ Cont: * TIFU1007702*/ HR Entrega: *08:30* /Dirección: *CAÑAVERAL 901,QUILICURA"/>
    <s v="Enviar mensaje"/>
    <s v="973TIFU1007702"/>
    <s v="ENT-973"/>
    <s v="ENTREGA"/>
    <d v="2026-03-06T08:30:00"/>
    <s v="https://wa.me/56999048849?text=Hola!%0AServicio del día 06-03%0A *Cliente:* OXIQUIM S A */ Cont: * TIFU1007702*/ HR Entrega: *08:30* /Dirección: *CAÑAVERAL 901,QUILICURA"/>
  </r>
  <r>
    <n v="974"/>
    <n v="20"/>
    <x v="10"/>
    <s v="IMPO"/>
    <x v="550"/>
    <x v="890"/>
    <x v="8"/>
    <n v="22620"/>
    <s v="FRAGUA"/>
    <x v="28"/>
    <x v="1"/>
    <s v="TEPORVAL"/>
    <x v="40"/>
    <n v="56967386251"/>
    <x v="40"/>
    <m/>
    <x v="156"/>
    <m/>
    <s v="Devuelto"/>
    <m/>
    <m/>
    <x v="205"/>
    <x v="0"/>
    <d v="2026-03-06T00:00:00"/>
    <s v="On time"/>
    <s v="ISO"/>
    <s v="Hola!%0AServicio del día 06-03%0A *Cliente:* OXIQUIM S A */ Cont: * tifu 175430-7*/ HR Entrega: *08:30* /Dirección: *CAÑAVERAL 901,QUILICURA"/>
    <s v="Enviar mensaje"/>
    <s v="974tifu 175430-7"/>
    <s v="ENT-974"/>
    <s v="ENTREGA"/>
    <d v="2026-03-06T08:30:00"/>
    <s v="https://wa.me/56967386251?text=Hola!%0AServicio del día 06-03%0A *Cliente:* OXIQUIM S A */ Cont: * tifu 175430-7*/ HR Entrega: *08:30* /Dirección: *CAÑAVERAL 901,QUILICURA"/>
  </r>
  <r>
    <n v="975"/>
    <n v="21"/>
    <x v="10"/>
    <s v="IMPO"/>
    <x v="550"/>
    <x v="891"/>
    <x v="8"/>
    <n v="22900"/>
    <s v="FRAGUA"/>
    <x v="28"/>
    <x v="1"/>
    <s v="TEPORVAL"/>
    <x v="23"/>
    <n v="56931745801"/>
    <x v="24"/>
    <m/>
    <x v="156"/>
    <m/>
    <s v="Devuelto"/>
    <m/>
    <m/>
    <x v="205"/>
    <x v="0"/>
    <d v="2026-03-06T00:00:00"/>
    <s v="On time"/>
    <s v="ISO"/>
    <s v="Hola!%0AServicio del día 06-03%0A *Cliente:* OXIQUIM S A */ Cont: * tifu 150195-2*/ HR Entrega: *08:30* /Dirección: *CAÑAVERAL 901,QUILICURA"/>
    <s v="Enviar mensaje"/>
    <s v="975tifu 150195-2"/>
    <s v="ENT-975"/>
    <s v="ENTREGA"/>
    <d v="2026-03-06T08:30:00"/>
    <s v="https://wa.me/56931745801?text=Hola!%0AServicio del día 06-03%0A *Cliente:* OXIQUIM S A */ Cont: * tifu 150195-2*/ HR Entrega: *08:30* /Dirección: *CAÑAVERAL 901,QUILICURA"/>
  </r>
  <r>
    <n v="976"/>
    <n v="22"/>
    <x v="97"/>
    <s v="IMPO"/>
    <x v="585"/>
    <x v="892"/>
    <x v="1"/>
    <n v="4572"/>
    <s v="FRAGUA"/>
    <x v="28"/>
    <x v="3"/>
    <s v="SITRANS CURAUMA"/>
    <x v="55"/>
    <n v="56999972473"/>
    <x v="44"/>
    <m/>
    <x v="41"/>
    <m/>
    <s v="Devuelto"/>
    <m/>
    <m/>
    <x v="14"/>
    <x v="0"/>
    <d v="2026-03-06T00:00:00"/>
    <s v="On time"/>
    <s v="20 "/>
    <s v="Hola!%0AServicio del día 06-03%0A *Cliente:* TECNIKA */ Cont: * TEMU1743011*/ HR Entrega: *08:00* /Dirección: *Los Olivos 1270, Pudahuel"/>
    <s v="Enviar mensaje"/>
    <s v="976TEMU1743011"/>
    <s v="ENT-976"/>
    <s v="ENTREGA"/>
    <d v="2026-03-06T08:00:00"/>
    <s v="https://wa.me/56999972473?text=Hola!%0AServicio del día 06-03%0A *Cliente:* TECNIKA */ Cont: * TEMU1743011*/ HR Entrega: *08:00* /Dirección: *Los Olivos 1270, Pudahuel"/>
  </r>
  <r>
    <n v="977"/>
    <n v="23"/>
    <x v="95"/>
    <s v="IMPO"/>
    <x v="559"/>
    <x v="893"/>
    <x v="7"/>
    <n v="23060"/>
    <s v="FRAGUA"/>
    <x v="28"/>
    <x v="24"/>
    <s v="MEDLOG VALPO"/>
    <x v="27"/>
    <n v="56985215946"/>
    <x v="28"/>
    <m/>
    <x v="157"/>
    <m/>
    <m/>
    <m/>
    <m/>
    <x v="9"/>
    <x v="0"/>
    <d v="2026-03-06T00:00:00"/>
    <s v="Sin llegada"/>
    <s v="40 "/>
    <s v="Hola!%0AServicio del día 06-03%0A *Cliente:* HAUSTEK */ Cont: * MSDU5528480*/ HR Entrega: *16:30* /Dirección: *TUCAPEL 1545,LA PINTANA"/>
    <s v="Enviar mensaje"/>
    <s v="977MSDU5528480"/>
    <s v="ENT-977"/>
    <s v="ENTREGA"/>
    <d v="2026-03-06T16:30:00"/>
    <s v="https://wa.me/56985215946?text=Hola!%0AServicio del día 06-03%0A *Cliente:* HAUSTEK */ Cont: * MSDU5528480*/ HR Entrega: *16:30* /Dirección: *TUCAPEL 1545,LA PINTANA"/>
  </r>
  <r>
    <n v="978"/>
    <n v="24"/>
    <x v="105"/>
    <s v="IMPO"/>
    <x v="586"/>
    <x v="894"/>
    <x v="7"/>
    <n v="7962"/>
    <s v="05-03/18:12"/>
    <x v="28"/>
    <x v="7"/>
    <s v="CONTOPSA VALP"/>
    <x v="14"/>
    <n v="56967256951"/>
    <x v="15"/>
    <m/>
    <x v="168"/>
    <m/>
    <s v="Devuelto"/>
    <m/>
    <m/>
    <x v="183"/>
    <x v="0"/>
    <d v="2026-03-06T00:00:00"/>
    <s v="On time"/>
    <s v="40 "/>
    <s v="Hola!%0AServicio del día 06-03%0A *Cliente:* VILLAR HERMANOS */ Cont: * TRHU4485594*/ HR Entrega: *09:00* /Dirección: *SALAR DE ATACAMA"/>
    <s v="Enviar mensaje"/>
    <s v="978TRHU4485594"/>
    <s v="ENT-978"/>
    <s v="ENTREGA"/>
    <d v="2026-03-06T09:00:00"/>
    <s v="https://wa.me/56967256951?text=Hola!%0AServicio del día 06-03%0A *Cliente:* VILLAR HERMANOS */ Cont: * TRHU4485594*/ HR Entrega: *09:00* /Dirección: *SALAR DE ATACAMA"/>
  </r>
  <r>
    <n v="979"/>
    <n v="25"/>
    <x v="106"/>
    <s v="IMPO"/>
    <x v="587"/>
    <x v="895"/>
    <x v="1"/>
    <n v="25432"/>
    <s v="FRAGUA"/>
    <x v="28"/>
    <x v="3"/>
    <s v="CIS"/>
    <x v="7"/>
    <n v="56950981572"/>
    <x v="14"/>
    <m/>
    <x v="169"/>
    <s v="RAMPLA CORTA"/>
    <s v="Devuelto"/>
    <m/>
    <m/>
    <x v="4"/>
    <x v="0"/>
    <d v="2026-03-06T00:00:00"/>
    <s v="On time"/>
    <s v="20 "/>
    <s v="Hola!%0AServicio del día 06-03%0A *Cliente:* nva comerc import spa */ Cont: * CAIU6380825*/ HR Entrega: *08:00* /Dirección: *AMADOR NEGHME 03639-B MODULO 34, LA PINTANA"/>
    <s v="Enviar mensaje"/>
    <s v="979CAIU6380825"/>
    <s v="ENT-979"/>
    <s v="ENTREGA"/>
    <d v="2026-03-06T08:00:00"/>
    <s v="https://wa.me/56950981572?text=Hola!%0AServicio del día 06-03%0A *Cliente:* nva comerc import spa */ Cont: * CAIU6380825*/ HR Entrega: *08:00* /Dirección: *AMADOR NEGHME 03639-B MODULO 34, LA PINTANA"/>
  </r>
  <r>
    <n v="980"/>
    <n v="26"/>
    <x v="107"/>
    <s v="IMPO"/>
    <x v="588"/>
    <x v="896"/>
    <x v="1"/>
    <n v="2090"/>
    <s v="FRAGUA"/>
    <x v="28"/>
    <x v="3"/>
    <s v="CONTOPSA VALPARAISO"/>
    <x v="47"/>
    <n v="56988336520"/>
    <x v="48"/>
    <m/>
    <x v="72"/>
    <m/>
    <s v="Devuelto"/>
    <m/>
    <m/>
    <x v="111"/>
    <x v="0"/>
    <d v="2026-03-06T00:00:00"/>
    <s v="On time"/>
    <s v="20 "/>
    <s v="Hola!%0AServicio del día 06-03%0A *Cliente:* NEREUS */ Cont: * MRKU8723360*/ HR Entrega: *08:00* /Dirección: *AV EL VENTISQUERO 1204, RENCA"/>
    <s v="Enviar mensaje"/>
    <s v="980MRKU8723360"/>
    <s v="ENT-980"/>
    <s v="ENTREGA"/>
    <d v="2026-03-06T08:00:00"/>
    <s v="https://wa.me/56988336520?text=Hola!%0AServicio del día 06-03%0A *Cliente:* NEREUS */ Cont: * MRKU8723360*/ HR Entrega: *08:00* /Dirección: *AV EL VENTISQUERO 1204, RENCA"/>
  </r>
  <r>
    <n v="981"/>
    <n v="27"/>
    <x v="108"/>
    <s v="IMPO"/>
    <x v="589"/>
    <x v="897"/>
    <x v="7"/>
    <n v="17360"/>
    <s v="FRAGUA"/>
    <x v="28"/>
    <x v="6"/>
    <s v="CONTOPSA VALPARAISO"/>
    <x v="31"/>
    <n v="56967396661"/>
    <x v="8"/>
    <m/>
    <x v="170"/>
    <m/>
    <m/>
    <m/>
    <m/>
    <x v="220"/>
    <x v="0"/>
    <d v="2026-03-06T00:00:00"/>
    <s v="On time"/>
    <s v="40 "/>
    <s v="Hola!%0AServicio del día 06-03%0A *Cliente:* qbox modular spa */ Cont: * caau4612913*/ HR Entrega: *10:00* /Dirección: *Av. Américo Vespucio 1001 Bodega 01 Edificio D, Quilicura, Santiago"/>
    <s v="Enviar mensaje"/>
    <s v="981caau4612913"/>
    <s v="ENT-981"/>
    <s v="ENTREGA"/>
    <d v="2026-03-06T10:00:00"/>
    <s v="https://wa.me/56967396661?text=Hola!%0AServicio del día 06-03%0A *Cliente:* qbox modular spa */ Cont: * caau4612913*/ HR Entrega: *10:00* /Dirección: *Av. Américo Vespucio 1001 Bodega 01 Edificio D, Quilicura, Santiago"/>
  </r>
  <r>
    <n v="982"/>
    <n v="28"/>
    <x v="32"/>
    <s v="IMPO"/>
    <x v="590"/>
    <x v="898"/>
    <x v="7"/>
    <n v="17000"/>
    <s v="FRAGUA"/>
    <x v="28"/>
    <x v="8"/>
    <s v="MEDLOG SAI"/>
    <x v="6"/>
    <n v="56975315726"/>
    <x v="22"/>
    <m/>
    <x v="171"/>
    <m/>
    <m/>
    <m/>
    <m/>
    <x v="9"/>
    <x v="0"/>
    <d v="2026-03-06T00:00:00"/>
    <s v="Sin llegada"/>
    <s v="40 "/>
    <s v="Hola!%0AServicio del día 06-03%0A *Cliente:* EL CONTAINER SPA */ Cont: * whsu 887440-0*/ HR Entrega: *15:00* /Dirección: *San Ignacio 951 Comuna de Quilicura "/>
    <s v="Enviar mensaje"/>
    <s v="982whsu 887440-0"/>
    <s v="ENT-982"/>
    <s v="ENTREGA"/>
    <d v="2026-03-06T15:00:00"/>
    <s v="https://wa.me/56975315726?text=Hola!%0AServicio del día 06-03%0A *Cliente:* EL CONTAINER SPA */ Cont: * whsu 887440-0*/ HR Entrega: *15:00* /Dirección: *San Ignacio 951 Comuna de Quilicura "/>
  </r>
  <r>
    <n v="983"/>
    <n v="29"/>
    <x v="46"/>
    <s v="IMPO"/>
    <x v="591"/>
    <x v="716"/>
    <x v="7"/>
    <s v="-"/>
    <s v="FRAGUA"/>
    <x v="28"/>
    <x v="6"/>
    <m/>
    <x v="16"/>
    <n v="56973887539"/>
    <x v="16"/>
    <m/>
    <x v="172"/>
    <m/>
    <m/>
    <m/>
    <m/>
    <x v="220"/>
    <x v="0"/>
    <d v="2026-03-06T00:00:00"/>
    <s v="On time"/>
    <s v="40 "/>
    <s v="Hola!%0AServicio del día 06-03%0A *Cliente:* ARESTI CHILE WINE S.A. */ Cont: * CSNU8935406*/ HR Entrega: *10:00* /Dirección: *BELLAVISTA S/N, RIO CLARO; BOD. HACIENDA ARESTI / EMBARQUE: "/>
    <s v="Enviar mensaje"/>
    <s v="983CSNU8935406"/>
    <s v="ENT-983"/>
    <s v="ENTREGA"/>
    <d v="2026-03-06T10:00:00"/>
    <s v="https://wa.me/56973887539?text=Hola!%0AServicio del día 06-03%0A *Cliente:* ARESTI CHILE WINE S.A. */ Cont: * CSNU8935406*/ HR Entrega: *10:00* /Dirección: *BELLAVISTA S/N, RIO CLARO; BOD. HACIENDA ARESTI / EMBARQUE: "/>
  </r>
  <r>
    <n v="984"/>
    <n v="30"/>
    <x v="46"/>
    <s v="IMPO"/>
    <x v="592"/>
    <x v="899"/>
    <x v="7"/>
    <s v="-"/>
    <s v="FRAGUA"/>
    <x v="28"/>
    <x v="3"/>
    <m/>
    <x v="36"/>
    <n v="56965312953"/>
    <x v="36"/>
    <m/>
    <x v="172"/>
    <m/>
    <m/>
    <m/>
    <m/>
    <x v="293"/>
    <x v="0"/>
    <d v="2026-03-05T00:00:00"/>
    <s v="On time"/>
    <s v="40 "/>
    <s v="Hola!%0AServicio del día 06-03%0A *Cliente:* ARESTI CHILE WINE S.A. */ Cont: * OOCU8255122*/ HR Entrega: *08:00* /Dirección: *BELLAVISTA S/N, RIO CLARO; BOD. HACIENDA ARESTI / EMBARQUE: "/>
    <s v="Enviar mensaje"/>
    <s v="984OOCU8255122"/>
    <s v="ENT-984"/>
    <s v="ENTREGA"/>
    <d v="2026-03-06T08:00:00"/>
    <s v="https://wa.me/56965312953?text=Hola!%0AServicio del día 06-03%0A *Cliente:* ARESTI CHILE WINE S.A. */ Cont: * OOCU8255122*/ HR Entrega: *08:00* /Dirección: *BELLAVISTA S/N, RIO CLARO; BOD. HACIENDA ARESTI / EMBARQUE: "/>
  </r>
  <r>
    <n v="985"/>
    <n v="31"/>
    <x v="46"/>
    <s v="IMPO"/>
    <x v="593"/>
    <x v="900"/>
    <x v="7"/>
    <s v="-"/>
    <s v="FRAGUA"/>
    <x v="28"/>
    <x v="5"/>
    <m/>
    <x v="51"/>
    <n v="56939438073"/>
    <x v="37"/>
    <m/>
    <x v="172"/>
    <m/>
    <m/>
    <m/>
    <m/>
    <x v="276"/>
    <x v="0"/>
    <d v="2026-03-06T00:00:00"/>
    <s v="On time"/>
    <s v="40 "/>
    <s v="Hola!%0AServicio del día 06-03%0A *Cliente:* ARESTI CHILE WINE S.A. */ Cont: * FFAU2449483*/ HR Entrega: *12:00* /Dirección: *BELLAVISTA S/N, RIO CLARO; BOD. HACIENDA ARESTI / EMBARQUE: "/>
    <s v="Enviar mensaje"/>
    <s v="985FFAU2449483"/>
    <s v="ENT-985"/>
    <s v="ENTREGA"/>
    <d v="2026-03-06T12:00:00"/>
    <s v="https://wa.me/56939438073?text=Hola!%0AServicio del día 06-03%0A *Cliente:* ARESTI CHILE WINE S.A. */ Cont: * FFAU2449483*/ HR Entrega: *12:00* /Dirección: *BELLAVISTA S/N, RIO CLARO; BOD. HACIENDA ARESTI / EMBARQUE: "/>
  </r>
  <r>
    <n v="986"/>
    <n v="32"/>
    <x v="45"/>
    <s v="IMPO"/>
    <x v="144"/>
    <x v="870"/>
    <x v="7"/>
    <s v="-"/>
    <s v="FRAGUA"/>
    <x v="28"/>
    <x v="0"/>
    <s v="-"/>
    <x v="49"/>
    <n v="56973887322"/>
    <x v="57"/>
    <m/>
    <x v="68"/>
    <m/>
    <m/>
    <m/>
    <m/>
    <x v="9"/>
    <x v="0"/>
    <d v="2026-03-06T00:00:00"/>
    <s v="Sin llegada"/>
    <s v="40 "/>
    <s v="Hola!%0AServicio del día 06-03%0A *Cliente:* RITRAMA S.A. */ Cont: * RAMPLA */ HR Entrega: *07:00* /Dirección: *AV. TUPUNGATO 3420, PLACILLA"/>
    <s v="Enviar mensaje"/>
    <s v="986RAMPLA "/>
    <s v="ENT-986"/>
    <s v="ENTREGA"/>
    <d v="2026-03-06T07:00:00"/>
    <s v="https://wa.me/56973887322?text=Hola!%0AServicio del día 06-03%0A *Cliente:* RITRAMA S.A. */ Cont: * RAMPLA */ HR Entrega: *07:00* /Dirección: *AV. TUPUNGATO 3420, PLACILLA"/>
  </r>
  <r>
    <n v="987"/>
    <n v="33"/>
    <x v="45"/>
    <s v="IMPO"/>
    <x v="144"/>
    <x v="870"/>
    <x v="7"/>
    <s v="-"/>
    <s v="FRAGUA"/>
    <x v="28"/>
    <x v="0"/>
    <s v="-"/>
    <x v="15"/>
    <n v="56957438415"/>
    <x v="56"/>
    <m/>
    <x v="68"/>
    <m/>
    <m/>
    <m/>
    <m/>
    <x v="9"/>
    <x v="0"/>
    <d v="2026-03-06T00:00:00"/>
    <s v="Sin llegada"/>
    <s v="40 "/>
    <s v="Hola!%0AServicio del día 06-03%0A *Cliente:* RITRAMA S.A. */ Cont: * RAMPLA */ HR Entrega: *07:00* /Dirección: *AV. TUPUNGATO 3420, PLACILLA"/>
    <s v="Enviar mensaje"/>
    <s v="987RAMPLA "/>
    <s v="ENT-987"/>
    <s v="ENTREGA"/>
    <d v="2026-03-06T07:00:00"/>
    <s v="https://wa.me/56957438415?text=Hola!%0AServicio del día 06-03%0A *Cliente:* RITRAMA S.A. */ Cont: * RAMPLA */ HR Entrega: *07:00* /Dirección: *AV. TUPUNGATO 3420, PLACILLA"/>
  </r>
  <r>
    <n v="988"/>
    <n v="34"/>
    <x v="84"/>
    <s v="IMPO"/>
    <x v="144"/>
    <x v="139"/>
    <x v="16"/>
    <s v="-"/>
    <s v="FRAGUA"/>
    <x v="28"/>
    <x v="7"/>
    <s v="-"/>
    <x v="9"/>
    <s v=""/>
    <x v="9"/>
    <m/>
    <x v="143"/>
    <m/>
    <m/>
    <m/>
    <m/>
    <x v="9"/>
    <x v="0"/>
    <d v="2026-03-06T00:00:00"/>
    <s v="Sin llegada"/>
    <s v="DES"/>
    <s v="Hola!%0AServicio del día 06-03%0A *Cliente:* TEGA INDUSTRIES CHILE SPA . */ Cont: * RAMPLA*/ HR Entrega: *09:00* /Dirección: *Av Colorado N° 781 Quilicura"/>
    <s v="Enviar mensaje"/>
    <s v="988RAMPLA"/>
    <s v="ENT-988"/>
    <s v="ENTREGA"/>
    <d v="2026-03-06T09:00:00"/>
    <s v="https://wa.me/?text=Hola!%0AServicio del día 06-03%0A *Cliente:* TEGA INDUSTRIES CHILE SPA . */ Cont: * RAMPLA*/ HR Entrega: *09:00* /Dirección: *Av Colorado N° 781 Quilicura"/>
  </r>
  <r>
    <n v="989"/>
    <n v="35"/>
    <x v="84"/>
    <s v="IMPO"/>
    <x v="144"/>
    <x v="139"/>
    <x v="16"/>
    <s v="-"/>
    <s v="FRAGUA"/>
    <x v="28"/>
    <x v="2"/>
    <s v="-"/>
    <x v="9"/>
    <s v=""/>
    <x v="9"/>
    <m/>
    <x v="143"/>
    <m/>
    <m/>
    <m/>
    <m/>
    <x v="9"/>
    <x v="0"/>
    <d v="2026-03-06T00:00:00"/>
    <s v="Sin llegada"/>
    <s v="DES"/>
    <s v="Hola!%0AServicio del día 06-03%0A *Cliente:* TEGA INDUSTRIES CHILE SPA . */ Cont: * RAMPLA*/ HR Entrega: *11:00* /Dirección: *Av Colorado N° 781 Quilicura"/>
    <s v="Enviar mensaje"/>
    <s v="989RAMPLA"/>
    <s v="ENT-989"/>
    <s v="ENTREGA"/>
    <d v="2026-03-06T11:00:00"/>
    <s v="https://wa.me/?text=Hola!%0AServicio del día 06-03%0A *Cliente:* TEGA INDUSTRIES CHILE SPA . */ Cont: * RAMPLA*/ HR Entrega: *11:00* /Dirección: *Av Colorado N° 781 Quilicura"/>
  </r>
  <r>
    <n v="990"/>
    <n v="36"/>
    <x v="4"/>
    <s v="IMPO"/>
    <x v="594"/>
    <x v="901"/>
    <x v="7"/>
    <n v="15555"/>
    <d v="1899-12-30T00:13:00"/>
    <x v="28"/>
    <x v="7"/>
    <s v="CONTOPSA VALPARAISO"/>
    <x v="17"/>
    <n v="56961282379"/>
    <x v="17"/>
    <m/>
    <x v="159"/>
    <m/>
    <s v="Devuelto"/>
    <m/>
    <m/>
    <x v="61"/>
    <x v="0"/>
    <d v="2026-03-06T00:00:00"/>
    <s v="On time"/>
    <s v="40 "/>
    <s v="Hola!%0AServicio del día 06-03%0A *Cliente:* LANCO &amp; HARRIS SURAMERICA SPA */ Cont: * CAAU7084403*/ HR Entrega: *09:00* /Dirección: *Avenida Chorrillos 1, Sitio 19-B, Lampa"/>
    <s v="Enviar mensaje"/>
    <s v="990CAAU7084403"/>
    <s v="ENT-990"/>
    <s v="ENTREGA"/>
    <d v="2026-03-06T09:00:00"/>
    <s v="https://wa.me/56961282379?text=Hola!%0AServicio del día 06-03%0A *Cliente:* LANCO &amp; HARRIS SURAMERICA SPA */ Cont: * CAAU7084403*/ HR Entrega: *09:00* /Dirección: *Avenida Chorrillos 1, Sitio 19-B, Lampa"/>
  </r>
  <r>
    <n v="991"/>
    <n v="37"/>
    <x v="4"/>
    <s v="IMPO"/>
    <x v="595"/>
    <x v="902"/>
    <x v="7"/>
    <n v="18762"/>
    <d v="1899-12-30T00:19:00"/>
    <x v="28"/>
    <x v="7"/>
    <s v="CONTOPSA VALPARAISO"/>
    <x v="42"/>
    <n v="56948501048"/>
    <x v="50"/>
    <m/>
    <x v="159"/>
    <m/>
    <s v="Devuelto"/>
    <m/>
    <m/>
    <x v="14"/>
    <x v="0"/>
    <d v="2026-03-06T00:00:00"/>
    <s v="On time"/>
    <s v="40 "/>
    <s v="Hola!%0AServicio del día 06-03%0A *Cliente:* LANCO &amp; HARRIS SURAMERICA SPA */ Cont: * GAOU7356967*/ HR Entrega: *09:00* /Dirección: *Avenida Chorrillos 1, Sitio 19-B, Lampa"/>
    <s v="Enviar mensaje"/>
    <s v="991GAOU7356967"/>
    <s v="ENT-991"/>
    <s v="ENTREGA"/>
    <d v="2026-03-06T09:00:00"/>
    <s v="https://wa.me/56948501048?text=Hola!%0AServicio del día 06-03%0A *Cliente:* LANCO &amp; HARRIS SURAMERICA SPA */ Cont: * GAOU7356967*/ HR Entrega: *09:00* /Dirección: *Avenida Chorrillos 1, Sitio 19-B, Lampa"/>
  </r>
  <r>
    <n v="992"/>
    <n v="1"/>
    <x v="109"/>
    <s v="IMPO"/>
    <x v="596"/>
    <x v="903"/>
    <x v="7"/>
    <n v="21504"/>
    <s v="FRAGUA"/>
    <x v="29"/>
    <x v="6"/>
    <s v="SITRANS CURAUMA"/>
    <x v="51"/>
    <n v="56939438073"/>
    <x v="7"/>
    <m/>
    <x v="173"/>
    <m/>
    <m/>
    <m/>
    <m/>
    <x v="117"/>
    <x v="0"/>
    <d v="2026-03-07T00:00:00"/>
    <s v="On time"/>
    <s v="40 "/>
    <s v="Hola!%0AServicio del día 07-03%0A *Cliente:* IDEAL */ Cont: * HAMU3583729*/ HR Entrega: *10:00* /Dirección: *Agunsa, dirección La montaña 1550, Quilicura (Ingreso por portería A) "/>
    <s v="Enviar mensaje"/>
    <s v="992HAMU3583729"/>
    <s v="ENT-992"/>
    <s v="ENTREGA"/>
    <d v="2026-03-07T10:00:00"/>
    <s v="https://wa.me/56939438073?text=Hola!%0AServicio del día 07-03%0A *Cliente:* IDEAL */ Cont: * HAMU3583729*/ HR Entrega: *10:00* /Dirección: *Agunsa, dirección La montaña 1550, Quilicura (Ingreso por portería A) "/>
  </r>
  <r>
    <n v="993"/>
    <n v="2"/>
    <x v="109"/>
    <s v="IMPO"/>
    <x v="596"/>
    <x v="904"/>
    <x v="7"/>
    <n v="21504"/>
    <s v="06-03/12:34"/>
    <x v="29"/>
    <x v="2"/>
    <s v="SITRANS CURAUMA"/>
    <x v="29"/>
    <n v="56998494086"/>
    <x v="31"/>
    <m/>
    <x v="173"/>
    <m/>
    <m/>
    <m/>
    <m/>
    <x v="132"/>
    <x v="0"/>
    <d v="2026-03-07T00:00:00"/>
    <s v="On time"/>
    <s v="40 "/>
    <s v="Hola!%0AServicio del día 07-03%0A *Cliente:* IDEAL */ Cont: * HAMU4513916*/ HR Entrega: *11:00* /Dirección: *Agunsa, dirección La montaña 1550, Quilicura (Ingreso por portería A) "/>
    <s v="Enviar mensaje"/>
    <s v="993HAMU4513916"/>
    <s v="ENT-993"/>
    <s v="ENTREGA"/>
    <d v="2026-03-07T11:00:00"/>
    <s v="https://wa.me/56998494086?text=Hola!%0AServicio del día 07-03%0A *Cliente:* IDEAL */ Cont: * HAMU4513916*/ HR Entrega: *11:00* /Dirección: *Agunsa, dirección La montaña 1550, Quilicura (Ingreso por portería A) "/>
  </r>
  <r>
    <n v="994"/>
    <n v="3"/>
    <x v="109"/>
    <s v="IMPO"/>
    <x v="597"/>
    <x v="905"/>
    <x v="1"/>
    <n v="12260"/>
    <s v="06-03/12:34"/>
    <x v="29"/>
    <x v="6"/>
    <s v="CIS"/>
    <x v="16"/>
    <n v="56973887539"/>
    <x v="16"/>
    <m/>
    <x v="173"/>
    <m/>
    <m/>
    <m/>
    <m/>
    <x v="185"/>
    <x v="0"/>
    <d v="2026-03-07T00:00:00"/>
    <s v="Off time"/>
    <s v="20 "/>
    <s v="Hola!%0AServicio del día 07-03%0A *Cliente:* IDEAL */ Cont: * TLLU 274832-2*/ HR Entrega: *10:00* /Dirección: *Agunsa, dirección La montaña 1550, Quilicura (Ingreso por portería A) "/>
    <s v="Enviar mensaje"/>
    <s v="994TLLU 274832-2"/>
    <s v="ENT-994"/>
    <s v="ENTREGA"/>
    <d v="2026-03-07T10:00:00"/>
    <s v="https://wa.me/56973887539?text=Hola!%0AServicio del día 07-03%0A *Cliente:* IDEAL */ Cont: * TLLU 274832-2*/ HR Entrega: *10:00* /Dirección: *Agunsa, dirección La montaña 1550, Quilicura (Ingreso por portería A) "/>
  </r>
  <r>
    <n v="995"/>
    <n v="4"/>
    <x v="109"/>
    <s v="IMPO"/>
    <x v="598"/>
    <x v="906"/>
    <x v="7"/>
    <n v="12260"/>
    <s v="06-03/17:00"/>
    <x v="29"/>
    <x v="7"/>
    <s v="AGUNSA SAI"/>
    <x v="21"/>
    <n v="56956654384"/>
    <x v="21"/>
    <m/>
    <x v="173"/>
    <m/>
    <m/>
    <m/>
    <m/>
    <x v="22"/>
    <x v="0"/>
    <d v="2026-03-07T00:00:00"/>
    <s v="On time"/>
    <s v="40 "/>
    <s v="Hola!%0AServicio del día 07-03%0A *Cliente:* IDEAL */ Cont: * FBIU 520556-8*/ HR Entrega: *09:00* /Dirección: *Agunsa, dirección La montaña 1550, Quilicura (Ingreso por portería A) "/>
    <s v="Enviar mensaje"/>
    <s v="995FBIU 520556-8"/>
    <s v="ENT-995"/>
    <s v="ENTREGA"/>
    <d v="2026-03-07T09:00:00"/>
    <s v="https://wa.me/56956654384?text=Hola!%0AServicio del día 07-03%0A *Cliente:* IDEAL */ Cont: * FBIU 520556-8*/ HR Entrega: *09:00* /Dirección: *Agunsa, dirección La montaña 1550, Quilicura (Ingreso por portería A) "/>
  </r>
  <r>
    <n v="996"/>
    <n v="5"/>
    <x v="109"/>
    <s v="IMPO"/>
    <x v="599"/>
    <x v="907"/>
    <x v="7"/>
    <n v="12260"/>
    <s v="06-03/17:00"/>
    <x v="29"/>
    <x v="3"/>
    <s v="AGUNSA SAI"/>
    <x v="37"/>
    <n v="56950923536"/>
    <x v="18"/>
    <m/>
    <x v="174"/>
    <m/>
    <m/>
    <m/>
    <m/>
    <x v="132"/>
    <x v="0"/>
    <d v="2026-03-07T00:00:00"/>
    <s v="Off time"/>
    <s v="40 "/>
    <s v="Hola!%0AServicio del día 07-03%0A *Cliente:* IDEAL */ Cont: * OOCU 929685-1*/ HR Entrega: *08:00* /Dirección: *cañaveral 870 Quilicura."/>
    <s v="Enviar mensaje"/>
    <s v="996OOCU 929685-1"/>
    <s v="ENT-996"/>
    <s v="ENTREGA"/>
    <d v="2026-03-07T08:00:00"/>
    <s v="https://wa.me/56950923536?text=Hola!%0AServicio del día 07-03%0A *Cliente:* IDEAL */ Cont: * OOCU 929685-1*/ HR Entrega: *08:00* /Dirección: *cañaveral 870 Quilicura."/>
  </r>
  <r>
    <n v="997"/>
    <n v="6"/>
    <x v="109"/>
    <s v="IMPO"/>
    <x v="600"/>
    <x v="908"/>
    <x v="1"/>
    <n v="2087"/>
    <s v="FRAGUA"/>
    <x v="29"/>
    <x v="7"/>
    <s v="CONTOPSA SCL"/>
    <x v="52"/>
    <n v="56967386018"/>
    <x v="37"/>
    <m/>
    <x v="173"/>
    <m/>
    <m/>
    <m/>
    <m/>
    <x v="294"/>
    <x v="0"/>
    <d v="2026-03-07T00:00:00"/>
    <s v="On time"/>
    <s v="20 "/>
    <s v="Hola!%0AServicio del día 07-03%0A *Cliente:* IDEAL */ Cont: * MRKU6612162*/ HR Entrega: *09:00* /Dirección: *Agunsa, dirección La montaña 1550, Quilicura (Ingreso por portería A) "/>
    <s v="Enviar mensaje"/>
    <s v="997MRKU6612162"/>
    <s v="ENT-997"/>
    <s v="ENTREGA"/>
    <d v="2026-03-07T09:00:00"/>
    <s v="https://wa.me/56967386018?text=Hola!%0AServicio del día 07-03%0A *Cliente:* IDEAL */ Cont: * MRKU6612162*/ HR Entrega: *09:00* /Dirección: *Agunsa, dirección La montaña 1550, Quilicura (Ingreso por portería A) "/>
  </r>
  <r>
    <n v="998"/>
    <n v="7"/>
    <x v="110"/>
    <s v="IMPO"/>
    <x v="601"/>
    <x v="909"/>
    <x v="7"/>
    <n v="4280"/>
    <s v="DIRECTO"/>
    <x v="29"/>
    <x v="7"/>
    <s v="dyc valparaiso"/>
    <x v="15"/>
    <n v="56957438415"/>
    <x v="38"/>
    <m/>
    <x v="175"/>
    <s v="folio 282528"/>
    <m/>
    <m/>
    <m/>
    <x v="117"/>
    <x v="0"/>
    <d v="2026-03-07T00:00:00"/>
    <s v="Off time"/>
    <s v="40 "/>
    <s v="Hola!%0AServicio del día 07-03%0A *Cliente:* TATTERSALL AUTOMOTRIZ */ Cont: * CAIU7956155*/ HR Entrega: *09:00* /Dirección: *Claudio Arrau."/>
    <s v="Enviar mensaje"/>
    <s v="998CAIU7956155"/>
    <s v="ENT-998"/>
    <s v="ENTREGA"/>
    <d v="2026-03-07T09:00:00"/>
    <s v="https://wa.me/56957438415?text=Hola!%0AServicio del día 07-03%0A *Cliente:* TATTERSALL AUTOMOTRIZ */ Cont: * CAIU7956155*/ HR Entrega: *09:00* /Dirección: *Claudio Arrau."/>
  </r>
  <r>
    <n v="999"/>
    <n v="8"/>
    <x v="110"/>
    <s v="IMPO"/>
    <x v="602"/>
    <x v="910"/>
    <x v="7"/>
    <n v="4280"/>
    <s v="DIRECTO"/>
    <x v="29"/>
    <x v="7"/>
    <s v="dyc valparaiso"/>
    <x v="6"/>
    <n v="56975315726"/>
    <x v="22"/>
    <m/>
    <x v="175"/>
    <s v="folio  282537"/>
    <m/>
    <m/>
    <m/>
    <x v="273"/>
    <x v="0"/>
    <d v="2026-03-07T00:00:00"/>
    <s v="On time"/>
    <s v="40 "/>
    <s v="Hola!%0AServicio del día 07-03%0A *Cliente:* TATTERSALL AUTOMOTRIZ */ Cont: * FANU1211405*/ HR Entrega: *09:00* /Dirección: *Claudio Arrau."/>
    <s v="Enviar mensaje"/>
    <s v="999FANU1211405"/>
    <s v="ENT-999"/>
    <s v="ENTREGA"/>
    <d v="2026-03-07T09:00:00"/>
    <s v="https://wa.me/56975315726?text=Hola!%0AServicio del día 07-03%0A *Cliente:* TATTERSALL AUTOMOTRIZ */ Cont: * FANU1211405*/ HR Entrega: *09:00* /Dirección: *Claudio Arrau."/>
  </r>
  <r>
    <n v="1000"/>
    <n v="9"/>
    <x v="110"/>
    <s v="IMPO"/>
    <x v="603"/>
    <x v="911"/>
    <x v="7"/>
    <n v="4280"/>
    <s v="DIRECTO"/>
    <x v="29"/>
    <x v="7"/>
    <s v="dyc valparaiso"/>
    <x v="19"/>
    <n v="56975045913"/>
    <x v="19"/>
    <m/>
    <x v="175"/>
    <s v="folio 282539"/>
    <m/>
    <m/>
    <m/>
    <x v="93"/>
    <x v="0"/>
    <d v="2026-03-07T00:00:00"/>
    <s v="On time"/>
    <s v="40 "/>
    <s v="Hola!%0AServicio del día 07-03%0A *Cliente:* TATTERSALL AUTOMOTRIZ */ Cont: * FANU3372414*/ HR Entrega: *09:00* /Dirección: *Claudio Arrau."/>
    <s v="Enviar mensaje"/>
    <s v="1000FANU3372414"/>
    <s v="ENT-1000"/>
    <s v="ENTREGA"/>
    <d v="2026-03-07T09:00:00"/>
    <s v="https://wa.me/56975045913?text=Hola!%0AServicio del día 07-03%0A *Cliente:* TATTERSALL AUTOMOTRIZ */ Cont: * FANU3372414*/ HR Entrega: *09:00* /Dirección: *Claudio Arrau."/>
  </r>
  <r>
    <n v="1001"/>
    <n v="10"/>
    <x v="110"/>
    <s v="IMPO"/>
    <x v="604"/>
    <x v="912"/>
    <x v="7"/>
    <n v="4280"/>
    <s v="DIRECTO"/>
    <x v="29"/>
    <x v="7"/>
    <s v="dyc valparaiso"/>
    <x v="53"/>
    <n v="56950104102"/>
    <x v="54"/>
    <m/>
    <x v="175"/>
    <m/>
    <m/>
    <m/>
    <m/>
    <x v="295"/>
    <x v="0"/>
    <d v="2026-03-07T00:00:00"/>
    <s v="On time"/>
    <s v="40 "/>
    <s v="Hola!%0AServicio del día 07-03%0A *Cliente:* TATTERSALL AUTOMOTRIZ */ Cont: * FANU3502082*/ HR Entrega: *09:00* /Dirección: *Claudio Arrau."/>
    <s v="Enviar mensaje"/>
    <s v="1001FANU3502082"/>
    <s v="ENT-1001"/>
    <s v="ENTREGA"/>
    <d v="2026-03-07T09:00:00"/>
    <s v="https://wa.me/56950104102?text=Hola!%0AServicio del día 07-03%0A *Cliente:* TATTERSALL AUTOMOTRIZ */ Cont: * FANU3502082*/ HR Entrega: *09:00* /Dirección: *Claudio Arrau."/>
  </r>
  <r>
    <n v="1002"/>
    <n v="11"/>
    <x v="110"/>
    <s v="IMPO"/>
    <x v="605"/>
    <x v="913"/>
    <x v="7"/>
    <n v="4280"/>
    <s v="DIRECTO"/>
    <x v="29"/>
    <x v="7"/>
    <s v="dyc valparaiso"/>
    <x v="54"/>
    <n v="56967128754"/>
    <x v="45"/>
    <m/>
    <x v="175"/>
    <m/>
    <m/>
    <m/>
    <m/>
    <x v="233"/>
    <x v="0"/>
    <d v="2026-03-07T00:00:00"/>
    <s v="On time"/>
    <s v="40 "/>
    <s v="Hola!%0AServicio del día 07-03%0A *Cliente:* TATTERSALL AUTOMOTRIZ */ Cont: * FSCU7256415*/ HR Entrega: *09:00* /Dirección: *Claudio Arrau."/>
    <s v="Enviar mensaje"/>
    <s v="1002FSCU7256415"/>
    <s v="ENT-1002"/>
    <s v="ENTREGA"/>
    <d v="2026-03-07T09:00:00"/>
    <s v="https://wa.me/56967128754?text=Hola!%0AServicio del día 07-03%0A *Cliente:* TATTERSALL AUTOMOTRIZ */ Cont: * FSCU7256415*/ HR Entrega: *09:00* /Dirección: *Claudio Arrau."/>
  </r>
  <r>
    <n v="1003"/>
    <n v="12"/>
    <x v="110"/>
    <s v="IMPO"/>
    <x v="606"/>
    <x v="914"/>
    <x v="7"/>
    <n v="4280"/>
    <s v="DIRECTO"/>
    <x v="29"/>
    <x v="7"/>
    <s v="dyc valparaiso"/>
    <x v="46"/>
    <n v="56966631737"/>
    <x v="47"/>
    <m/>
    <x v="175"/>
    <m/>
    <m/>
    <m/>
    <m/>
    <x v="61"/>
    <x v="0"/>
    <d v="2026-03-07T00:00:00"/>
    <s v="On time"/>
    <s v="40 "/>
    <s v="Hola!%0AServicio del día 07-03%0A *Cliente:* TATTERSALL AUTOMOTRIZ */ Cont: * HAMU1313468*/ HR Entrega: *09:00* /Dirección: *Claudio Arrau."/>
    <s v="Enviar mensaje"/>
    <s v="1003HAMU1313468"/>
    <s v="ENT-1003"/>
    <s v="ENTREGA"/>
    <d v="2026-03-07T09:00:00"/>
    <s v="https://wa.me/56966631737?text=Hola!%0AServicio del día 07-03%0A *Cliente:* TATTERSALL AUTOMOTRIZ */ Cont: * HAMU1313468*/ HR Entrega: *09:00* /Dirección: *Claudio Arrau."/>
  </r>
  <r>
    <n v="1004"/>
    <n v="13"/>
    <x v="110"/>
    <s v="IMPO"/>
    <x v="607"/>
    <x v="915"/>
    <x v="7"/>
    <n v="4280"/>
    <s v="DIRECTO"/>
    <x v="29"/>
    <x v="7"/>
    <s v="dyc valparaiso"/>
    <x v="28"/>
    <n v="56968463649"/>
    <x v="29"/>
    <m/>
    <x v="175"/>
    <m/>
    <m/>
    <m/>
    <m/>
    <x v="192"/>
    <x v="0"/>
    <d v="2026-03-07T00:00:00"/>
    <s v="On time"/>
    <s v="40 "/>
    <s v="Hola!%0AServicio del día 07-03%0A *Cliente:* TATTERSALL AUTOMOTRIZ */ Cont: * HAMU1888919*/ HR Entrega: *09:00* /Dirección: *Claudio Arrau."/>
    <s v="Enviar mensaje"/>
    <s v="1004HAMU1888919"/>
    <s v="ENT-1004"/>
    <s v="ENTREGA"/>
    <d v="2026-03-07T09:00:00"/>
    <s v="https://wa.me/56968463649?text=Hola!%0AServicio del día 07-03%0A *Cliente:* TATTERSALL AUTOMOTRIZ */ Cont: * HAMU1888919*/ HR Entrega: *09:00* /Dirección: *Claudio Arrau."/>
  </r>
  <r>
    <n v="1005"/>
    <n v="14"/>
    <x v="110"/>
    <s v="IMPO"/>
    <x v="608"/>
    <x v="916"/>
    <x v="7"/>
    <n v="4280"/>
    <s v="DIRECTO"/>
    <x v="29"/>
    <x v="7"/>
    <s v="dyc valparaiso"/>
    <x v="1"/>
    <n v="56978811158"/>
    <x v="1"/>
    <m/>
    <x v="175"/>
    <s v="folio  282540"/>
    <m/>
    <m/>
    <m/>
    <x v="83"/>
    <x v="0"/>
    <d v="2026-03-07T00:00:00"/>
    <s v="Off time"/>
    <s v="40 "/>
    <s v="Hola!%0AServicio del día 07-03%0A *Cliente:* TATTERSALL AUTOMOTRIZ */ Cont: * HAMU2287487*/ HR Entrega: *09:00* /Dirección: *Claudio Arrau."/>
    <s v="Enviar mensaje"/>
    <s v="1005HAMU2287487"/>
    <s v="ENT-1005"/>
    <s v="ENTREGA"/>
    <d v="2026-03-07T09:00:00"/>
    <s v="https://wa.me/56978811158?text=Hola!%0AServicio del día 07-03%0A *Cliente:* TATTERSALL AUTOMOTRIZ */ Cont: * HAMU2287487*/ HR Entrega: *09:00* /Dirección: *Claudio Arrau."/>
  </r>
  <r>
    <n v="1006"/>
    <n v="15"/>
    <x v="110"/>
    <s v="IMPO"/>
    <x v="609"/>
    <x v="917"/>
    <x v="7"/>
    <n v="4280"/>
    <s v="DIRECTO"/>
    <x v="29"/>
    <x v="7"/>
    <s v="dyc valparaiso"/>
    <x v="0"/>
    <n v="56965378427"/>
    <x v="34"/>
    <m/>
    <x v="175"/>
    <s v="folio 282541"/>
    <m/>
    <m/>
    <m/>
    <x v="26"/>
    <x v="0"/>
    <d v="2026-03-07T00:00:00"/>
    <s v="On time"/>
    <s v="40 "/>
    <s v="Hola!%0AServicio del día 07-03%0A *Cliente:* TATTERSALL AUTOMOTRIZ */ Cont: * HAMU2438794*/ HR Entrega: *09:00* /Dirección: *Claudio Arrau."/>
    <s v="Enviar mensaje"/>
    <s v="1006HAMU2438794"/>
    <s v="ENT-1006"/>
    <s v="ENTREGA"/>
    <d v="2026-03-07T09:00:00"/>
    <s v="https://wa.me/56965378427?text=Hola!%0AServicio del día 07-03%0A *Cliente:* TATTERSALL AUTOMOTRIZ */ Cont: * HAMU2438794*/ HR Entrega: *09:00* /Dirección: *Claudio Arrau."/>
  </r>
  <r>
    <n v="1007"/>
    <n v="16"/>
    <x v="110"/>
    <s v="IMPO"/>
    <x v="610"/>
    <x v="918"/>
    <x v="7"/>
    <n v="4280"/>
    <s v="DIRECTO"/>
    <x v="29"/>
    <x v="7"/>
    <s v="dyc valparaiso"/>
    <x v="33"/>
    <n v="56953801607"/>
    <x v="33"/>
    <m/>
    <x v="175"/>
    <s v="folio 282543"/>
    <m/>
    <m/>
    <m/>
    <x v="59"/>
    <x v="0"/>
    <d v="2026-03-07T00:00:00"/>
    <s v="Off time"/>
    <s v="40 "/>
    <s v="Hola!%0AServicio del día 07-03%0A *Cliente:* TATTERSALL AUTOMOTRIZ */ Cont: * HAMU3438280*/ HR Entrega: *09:00* /Dirección: *Claudio Arrau."/>
    <s v="Enviar mensaje"/>
    <s v="1007HAMU3438280"/>
    <s v="ENT-1007"/>
    <s v="ENTREGA"/>
    <d v="2026-03-07T09:00:00"/>
    <s v="https://wa.me/56953801607?text=Hola!%0AServicio del día 07-03%0A *Cliente:* TATTERSALL AUTOMOTRIZ */ Cont: * HAMU3438280*/ HR Entrega: *09:00* /Dirección: *Claudio Arrau."/>
  </r>
  <r>
    <n v="1008"/>
    <n v="17"/>
    <x v="110"/>
    <s v="IMPO"/>
    <x v="611"/>
    <x v="919"/>
    <x v="7"/>
    <n v="4280"/>
    <s v="DIRECTO"/>
    <x v="29"/>
    <x v="7"/>
    <s v="dyc valparaiso"/>
    <x v="24"/>
    <n v="56926181825"/>
    <x v="43"/>
    <m/>
    <x v="175"/>
    <m/>
    <m/>
    <m/>
    <m/>
    <x v="10"/>
    <x v="0"/>
    <d v="2026-03-07T00:00:00"/>
    <s v="On time"/>
    <s v="40 "/>
    <s v="Hola!%0AServicio del día 07-03%0A *Cliente:* TATTERSALL AUTOMOTRIZ */ Cont: * HAMU4423474*/ HR Entrega: *09:00* /Dirección: *Claudio Arrau."/>
    <s v="Enviar mensaje"/>
    <s v="1008HAMU4423474"/>
    <s v="ENT-1008"/>
    <s v="ENTREGA"/>
    <d v="2026-03-07T09:00:00"/>
    <s v="https://wa.me/56926181825?text=Hola!%0AServicio del día 07-03%0A *Cliente:* TATTERSALL AUTOMOTRIZ */ Cont: * HAMU4423474*/ HR Entrega: *09:00* /Dirección: *Claudio Arrau."/>
  </r>
  <r>
    <n v="1009"/>
    <n v="18"/>
    <x v="110"/>
    <s v="IMPO"/>
    <x v="612"/>
    <x v="920"/>
    <x v="7"/>
    <n v="4280"/>
    <s v="DIRECTO"/>
    <x v="29"/>
    <x v="7"/>
    <s v="dyc valparaiso"/>
    <x v="41"/>
    <n v="56967387744"/>
    <x v="41"/>
    <m/>
    <x v="175"/>
    <s v="folio  282544"/>
    <m/>
    <m/>
    <m/>
    <x v="132"/>
    <x v="0"/>
    <d v="2026-03-07T00:00:00"/>
    <s v="Off time"/>
    <s v="40 "/>
    <s v="Hola!%0AServicio del día 07-03%0A *Cliente:* TATTERSALL AUTOMOTRIZ */ Cont: * HLBU1306155*/ HR Entrega: *09:00* /Dirección: *Claudio Arrau."/>
    <s v="Enviar mensaje"/>
    <s v="1009HLBU1306155"/>
    <s v="ENT-1009"/>
    <s v="ENTREGA"/>
    <d v="2026-03-07T09:00:00"/>
    <s v="https://wa.me/56967387744?text=Hola!%0AServicio del día 07-03%0A *Cliente:* TATTERSALL AUTOMOTRIZ */ Cont: * HLBU1306155*/ HR Entrega: *09:00* /Dirección: *Claudio Arrau."/>
  </r>
  <r>
    <n v="1010"/>
    <n v="19"/>
    <x v="110"/>
    <s v="IMPO"/>
    <x v="613"/>
    <x v="921"/>
    <x v="7"/>
    <n v="4280"/>
    <s v="DIRECTO"/>
    <x v="29"/>
    <x v="7"/>
    <s v="dyc valparaiso"/>
    <x v="44"/>
    <n v="56976511010"/>
    <x v="30"/>
    <m/>
    <x v="175"/>
    <m/>
    <m/>
    <m/>
    <m/>
    <x v="296"/>
    <x v="0"/>
    <d v="2026-03-07T00:00:00"/>
    <s v="On time"/>
    <s v="40 "/>
    <s v="Hola!%0AServicio del día 07-03%0A *Cliente:* TATTERSALL AUTOMOTRIZ */ Cont: * HLBU1854610*/ HR Entrega: *09:00* /Dirección: *Claudio Arrau."/>
    <s v="Enviar mensaje"/>
    <s v="1010HLBU1854610"/>
    <s v="ENT-1010"/>
    <s v="ENTREGA"/>
    <d v="2026-03-07T09:00:00"/>
    <s v="https://wa.me/56976511010?text=Hola!%0AServicio del día 07-03%0A *Cliente:* TATTERSALL AUTOMOTRIZ */ Cont: * HLBU1854610*/ HR Entrega: *09:00* /Dirección: *Claudio Arrau."/>
  </r>
  <r>
    <n v="1011"/>
    <n v="20"/>
    <x v="110"/>
    <s v="IMPO"/>
    <x v="614"/>
    <x v="922"/>
    <x v="7"/>
    <n v="4280"/>
    <s v="DIRECTO"/>
    <x v="29"/>
    <x v="7"/>
    <s v="dyc valparaiso"/>
    <x v="34"/>
    <n v="56940144795"/>
    <x v="34"/>
    <m/>
    <x v="175"/>
    <m/>
    <m/>
    <m/>
    <m/>
    <x v="37"/>
    <x v="0"/>
    <d v="2026-03-07T00:00:00"/>
    <s v="On time"/>
    <s v="40 "/>
    <s v="Hola!%0AServicio del día 07-03%0A *Cliente:* TATTERSALL AUTOMOTRIZ */ Cont: * HLBU3352864*/ HR Entrega: *09:00* /Dirección: *Claudio Arrau."/>
    <s v="Enviar mensaje"/>
    <s v="1011HLBU3352864"/>
    <s v="ENT-1011"/>
    <s v="ENTREGA"/>
    <d v="2026-03-07T09:00:00"/>
    <s v="https://wa.me/56940144795?text=Hola!%0AServicio del día 07-03%0A *Cliente:* TATTERSALL AUTOMOTRIZ */ Cont: * HLBU3352864*/ HR Entrega: *09:00* /Dirección: *Claudio Arrau."/>
  </r>
  <r>
    <n v="1012"/>
    <n v="21"/>
    <x v="110"/>
    <s v="IMPO"/>
    <x v="615"/>
    <x v="923"/>
    <x v="7"/>
    <n v="4280"/>
    <s v="DIRECTO"/>
    <x v="29"/>
    <x v="7"/>
    <s v="dyc valparaiso"/>
    <x v="8"/>
    <n v="56945105039"/>
    <x v="49"/>
    <m/>
    <x v="175"/>
    <s v="folio 282545"/>
    <m/>
    <m/>
    <m/>
    <x v="79"/>
    <x v="0"/>
    <d v="2026-03-07T00:00:00"/>
    <s v="On time"/>
    <s v="40 "/>
    <s v="Hola!%0AServicio del día 07-03%0A *Cliente:* TATTERSALL AUTOMOTRIZ */ Cont: * UACU5632065*/ HR Entrega: *09:00* /Dirección: *Claudio Arrau."/>
    <s v="Enviar mensaje"/>
    <s v="1012UACU5632065"/>
    <s v="ENT-1012"/>
    <s v="ENTREGA"/>
    <d v="2026-03-07T09:00:00"/>
    <s v="https://wa.me/56945105039?text=Hola!%0AServicio del día 07-03%0A *Cliente:* TATTERSALL AUTOMOTRIZ */ Cont: * UACU5632065*/ HR Entrega: *09:00* /Dirección: *Claudio Arrau."/>
  </r>
  <r>
    <n v="1013"/>
    <n v="22"/>
    <x v="104"/>
    <s v="IMPO"/>
    <x v="524"/>
    <x v="924"/>
    <x v="1"/>
    <n v="29335"/>
    <s v="FRAGUA"/>
    <x v="29"/>
    <x v="2"/>
    <s v="CIS"/>
    <x v="4"/>
    <n v="56984880436"/>
    <x v="9"/>
    <m/>
    <x v="176"/>
    <s v="folio 232276"/>
    <m/>
    <m/>
    <m/>
    <x v="68"/>
    <x v="0"/>
    <d v="2026-03-07T00:00:00"/>
    <s v="Off time"/>
    <s v="20 "/>
    <s v="Hola!%0AServicio del día 07-03%0A *Cliente:* MARBEN PETS */ Cont: * TLLU8398767*/ HR Entrega: *11:00* /Dirección: *El ventisquero 1318. RENCA"/>
    <s v="Enviar mensaje"/>
    <s v="1013TLLU8398767"/>
    <s v="ENT-1013"/>
    <s v="ENTREGA"/>
    <d v="2026-03-07T11:00:00"/>
    <s v="https://wa.me/56984880436?text=Hola!%0AServicio del día 07-03%0A *Cliente:* MARBEN PETS */ Cont: * TLLU8398767*/ HR Entrega: *11:00* /Dirección: *El ventisquero 1318. RENCA"/>
  </r>
  <r>
    <n v="1014"/>
    <n v="23"/>
    <x v="104"/>
    <s v="IMPO"/>
    <x v="524"/>
    <x v="925"/>
    <x v="1"/>
    <n v="29335"/>
    <s v="FRAGUA"/>
    <x v="29"/>
    <x v="3"/>
    <s v="CIS"/>
    <x v="14"/>
    <n v="56967256951"/>
    <x v="15"/>
    <m/>
    <x v="82"/>
    <s v="folio 232165"/>
    <m/>
    <m/>
    <m/>
    <x v="47"/>
    <x v="0"/>
    <d v="2026-03-07T00:00:00"/>
    <s v="On time"/>
    <s v="20 "/>
    <s v="Hola!%0AServicio del día 07-03%0A *Cliente:* MARBEN PETS */ Cont: * ECMU2630135*/ HR Entrega: *08:00* /Dirección: *AV. LA MARTINA 445. PUDAHUEL SUR"/>
    <s v="Enviar mensaje"/>
    <s v="1014ECMU2630135"/>
    <s v="ENT-1014"/>
    <s v="ENTREGA"/>
    <d v="2026-03-07T08:00:00"/>
    <s v="https://wa.me/56967256951?text=Hola!%0AServicio del día 07-03%0A *Cliente:* MARBEN PETS */ Cont: * ECMU2630135*/ HR Entrega: *08:00* /Dirección: *AV. LA MARTINA 445. PUDAHUEL SUR"/>
  </r>
  <r>
    <n v="1015"/>
    <n v="24"/>
    <x v="104"/>
    <s v="IMPO"/>
    <x v="524"/>
    <x v="926"/>
    <x v="1"/>
    <n v="29335"/>
    <s v="FRAGUA"/>
    <x v="29"/>
    <x v="7"/>
    <s v="CIS"/>
    <x v="7"/>
    <n v="56950981572"/>
    <x v="14"/>
    <m/>
    <x v="176"/>
    <s v="folio 232166"/>
    <m/>
    <m/>
    <m/>
    <x v="87"/>
    <x v="0"/>
    <d v="2026-03-07T00:00:00"/>
    <s v="On time"/>
    <s v="20 "/>
    <s v="Hola!%0AServicio del día 07-03%0A *Cliente:* MARBEN PETS */ Cont: * CMAU1650540*/ HR Entrega: *09:00* /Dirección: *El ventisquero 1318. RENCA"/>
    <s v="Enviar mensaje"/>
    <s v="1015CMAU1650540"/>
    <s v="ENT-1015"/>
    <s v="ENTREGA"/>
    <d v="2026-03-07T09:00:00"/>
    <s v="https://wa.me/56950981572?text=Hola!%0AServicio del día 07-03%0A *Cliente:* MARBEN PETS */ Cont: * CMAU1650540*/ HR Entrega: *09:00* /Dirección: *El ventisquero 1318. RENCA"/>
  </r>
  <r>
    <n v="1016"/>
    <n v="1"/>
    <x v="111"/>
    <s v="IMPO"/>
    <x v="578"/>
    <x v="927"/>
    <x v="7"/>
    <n v="27724"/>
    <s v="FRAGUA"/>
    <x v="30"/>
    <x v="0"/>
    <s v="CIS"/>
    <x v="13"/>
    <n v="56944277110"/>
    <x v="13"/>
    <m/>
    <x v="2"/>
    <m/>
    <s v="Devuelto"/>
    <m/>
    <m/>
    <x v="209"/>
    <x v="0"/>
    <d v="2026-03-09T00:00:00"/>
    <s v="On time"/>
    <s v="40 "/>
    <s v="Hola!%0AServicio del día 09-03%0A *Cliente:* RENDIC */ Cont: * ECMU4925840*/ HR Entrega: *07:00* /Dirección: *Avenida Miraflores 9700-Bodega 4C, PUDAHUEL"/>
    <s v="Enviar mensaje"/>
    <s v="1016ECMU4925840"/>
    <s v="ENT-1016"/>
    <s v="ENTREGA"/>
    <d v="2026-03-09T07:00:00"/>
    <s v="https://wa.me/56944277110?text=Hola!%0AServicio del día 09-03%0A *Cliente:* RENDIC */ Cont: * ECMU4925840*/ HR Entrega: *07:00* /Dirección: *Avenida Miraflores 9700-Bodega 4C, PUDAHUEL"/>
  </r>
  <r>
    <n v="1017"/>
    <n v="2"/>
    <x v="111"/>
    <s v="IMPO"/>
    <x v="578"/>
    <x v="928"/>
    <x v="7"/>
    <n v="27724"/>
    <s v="FRAGUA"/>
    <x v="30"/>
    <x v="0"/>
    <s v="CIS"/>
    <x v="40"/>
    <n v="56967386251"/>
    <x v="40"/>
    <m/>
    <x v="2"/>
    <m/>
    <s v="Devuelto"/>
    <m/>
    <m/>
    <x v="297"/>
    <x v="0"/>
    <d v="2026-03-09T00:00:00"/>
    <s v="On time"/>
    <s v="40 "/>
    <s v="Hola!%0AServicio del día 09-03%0A *Cliente:* RENDIC */ Cont: * GAOU7608816*/ HR Entrega: *07:00* /Dirección: *Avenida Miraflores 9700-Bodega 4C, PUDAHUEL"/>
    <s v="Enviar mensaje"/>
    <s v="1017GAOU7608816"/>
    <s v="ENT-1017"/>
    <s v="ENTREGA"/>
    <d v="2026-03-09T07:00:00"/>
    <s v="https://wa.me/56967386251?text=Hola!%0AServicio del día 09-03%0A *Cliente:* RENDIC */ Cont: * GAOU7608816*/ HR Entrega: *07:00* /Dirección: *Avenida Miraflores 9700-Bodega 4C, PUDAHUEL"/>
  </r>
  <r>
    <n v="1018"/>
    <n v="3"/>
    <x v="111"/>
    <s v="IMPO"/>
    <x v="578"/>
    <x v="929"/>
    <x v="7"/>
    <n v="27724"/>
    <s v="FRAGUA"/>
    <x v="30"/>
    <x v="3"/>
    <s v="CIS"/>
    <x v="5"/>
    <n v="56990025702"/>
    <x v="5"/>
    <m/>
    <x v="129"/>
    <m/>
    <m/>
    <m/>
    <m/>
    <x v="11"/>
    <x v="0"/>
    <d v="2026-03-09T00:00:00"/>
    <s v="On time"/>
    <s v="40 "/>
    <s v="Hola!%0AServicio del día 09-03%0A *Cliente:* RENDIC */ Cont: * GCXU6108398*/ HR Entrega: *08:00* /Dirección: *CAMINO LO AGUIRRE SUR 537, PUDAHUEL"/>
    <s v="Enviar mensaje"/>
    <s v="1018GCXU6108398"/>
    <s v="ENT-1018"/>
    <s v="ENTREGA"/>
    <d v="2026-03-09T08:00:00"/>
    <s v="https://wa.me/56990025702?text=Hola!%0AServicio del día 09-03%0A *Cliente:* RENDIC */ Cont: * GCXU6108398*/ HR Entrega: *08:00* /Dirección: *CAMINO LO AGUIRRE SUR 537, PUDAHUEL"/>
  </r>
  <r>
    <n v="1019"/>
    <n v="4"/>
    <x v="111"/>
    <s v="IMPO"/>
    <x v="578"/>
    <x v="930"/>
    <x v="7"/>
    <n v="27724"/>
    <s v="FRAGUA"/>
    <x v="30"/>
    <x v="1"/>
    <s v="CIS"/>
    <x v="19"/>
    <n v="56975045913"/>
    <x v="19"/>
    <m/>
    <x v="1"/>
    <m/>
    <m/>
    <m/>
    <m/>
    <x v="38"/>
    <x v="0"/>
    <d v="2026-03-08T00:00:00"/>
    <s v="On time"/>
    <s v="40 "/>
    <s v="Hola!%0AServicio del día 09-03%0A *Cliente:* RENDIC */ Cont: * CMAU8551806*/ HR Entrega: *08:30* /Dirección: *PARCELA 109 A COQUIMBO"/>
    <s v="Enviar mensaje"/>
    <s v="1019CMAU8551806"/>
    <s v="ENT-1019"/>
    <s v="ENTREGA"/>
    <d v="2026-03-09T08:30:00"/>
    <s v="https://wa.me/56975045913?text=Hola!%0AServicio del día 09-03%0A *Cliente:* RENDIC */ Cont: * CMAU8551806*/ HR Entrega: *08:30* /Dirección: *PARCELA 109 A COQUIMBO"/>
  </r>
  <r>
    <n v="1020"/>
    <n v="5"/>
    <x v="111"/>
    <s v="IMPO"/>
    <x v="578"/>
    <x v="931"/>
    <x v="7"/>
    <n v="27724"/>
    <s v="FRAGUA"/>
    <x v="30"/>
    <x v="2"/>
    <s v="CIS"/>
    <x v="22"/>
    <n v="56953157599"/>
    <x v="44"/>
    <m/>
    <x v="2"/>
    <m/>
    <s v="Devuelto"/>
    <m/>
    <m/>
    <x v="197"/>
    <x v="0"/>
    <d v="2026-03-09T00:00:00"/>
    <s v="On time"/>
    <s v="40 "/>
    <s v="Hola!%0AServicio del día 09-03%0A *Cliente:* RENDIC */ Cont: * SEKU6039451*/ HR Entrega: *11:00* /Dirección: *Avenida Miraflores 9700-Bodega 4C, PUDAHUEL"/>
    <s v="Enviar mensaje"/>
    <s v="1020SEKU6039451"/>
    <s v="ENT-1020"/>
    <s v="ENTREGA"/>
    <d v="2026-03-09T11:00:00"/>
    <s v="https://wa.me/56953157599?text=Hola!%0AServicio del día 09-03%0A *Cliente:* RENDIC */ Cont: * SEKU6039451*/ HR Entrega: *11:00* /Dirección: *Avenida Miraflores 9700-Bodega 4C, PUDAHUEL"/>
  </r>
  <r>
    <n v="1021"/>
    <n v="6"/>
    <x v="111"/>
    <s v="IMPO"/>
    <x v="616"/>
    <x v="932"/>
    <x v="7"/>
    <n v="16100"/>
    <s v="FRAGUA"/>
    <x v="30"/>
    <x v="9"/>
    <s v="CONTOPSA SCL"/>
    <x v="30"/>
    <n v="56992164782"/>
    <x v="31"/>
    <m/>
    <x v="2"/>
    <m/>
    <s v="Devuelto"/>
    <m/>
    <m/>
    <x v="244"/>
    <x v="0"/>
    <d v="2026-03-09T00:00:00"/>
    <s v="On time"/>
    <s v="40 "/>
    <s v="Hola!%0AServicio del día 09-03%0A *Cliente:* RENDIC */ Cont: * BSIU8573840*/ HR Entrega: *13:00* /Dirección: *Avenida Miraflores 9700-Bodega 4C, PUDAHUEL"/>
    <s v="Enviar mensaje"/>
    <s v="1021BSIU8573840"/>
    <s v="ENT-1021"/>
    <s v="ENTREGA"/>
    <d v="2026-03-09T13:00:00"/>
    <s v="https://wa.me/56992164782?text=Hola!%0AServicio del día 09-03%0A *Cliente:* RENDIC */ Cont: * BSIU8573840*/ HR Entrega: *13:00* /Dirección: *Avenida Miraflores 9700-Bodega 4C, PUDAHUEL"/>
  </r>
  <r>
    <n v="1022"/>
    <n v="7"/>
    <x v="97"/>
    <s v="IMPO"/>
    <x v="617"/>
    <x v="933"/>
    <x v="7"/>
    <n v="4982"/>
    <s v="FRAGUA"/>
    <x v="30"/>
    <x v="2"/>
    <s v="DYC SAI"/>
    <x v="10"/>
    <n v="56993389870"/>
    <x v="10"/>
    <m/>
    <x v="41"/>
    <m/>
    <s v="Devuelto"/>
    <m/>
    <m/>
    <x v="185"/>
    <x v="0"/>
    <d v="2026-03-09T00:00:00"/>
    <s v="Off time"/>
    <s v="40 "/>
    <s v="Hola!%0AServicio del día 09-03%0A *Cliente:* TECNIKA */ Cont: * TLLU5267655*/ HR Entrega: *11:00* /Dirección: *Los Olivos 1270, Pudahuel"/>
    <s v="Enviar mensaje"/>
    <s v="1022TLLU5267655"/>
    <s v="ENT-1022"/>
    <s v="ENTREGA"/>
    <d v="2026-03-09T11:00:00"/>
    <s v="https://wa.me/56993389870?text=Hola!%0AServicio del día 09-03%0A *Cliente:* TECNIKA */ Cont: * TLLU5267655*/ HR Entrega: *11:00* /Dirección: *Los Olivos 1270, Pudahuel"/>
  </r>
  <r>
    <n v="1023"/>
    <n v="8"/>
    <x v="97"/>
    <s v="IMPO"/>
    <x v="618"/>
    <x v="934"/>
    <x v="7"/>
    <n v="5691"/>
    <s v="FRAGUA"/>
    <x v="30"/>
    <x v="3"/>
    <s v="SITRANS SAI"/>
    <x v="51"/>
    <n v="56939438073"/>
    <x v="7"/>
    <m/>
    <x v="41"/>
    <m/>
    <s v="Devuelto"/>
    <m/>
    <m/>
    <x v="298"/>
    <x v="0"/>
    <d v="2026-03-09T00:00:00"/>
    <s v="On time"/>
    <s v="40 "/>
    <s v="Hola!%0AServicio del día 09-03%0A *Cliente:* TECNIKA */ Cont: * CAAU9572855*/ HR Entrega: *08:00* /Dirección: *Los Olivos 1270, Pudahuel"/>
    <s v="Enviar mensaje"/>
    <s v="1023CAAU9572855"/>
    <s v="ENT-1023"/>
    <s v="ENTREGA"/>
    <d v="2026-03-09T08:00:00"/>
    <s v="https://wa.me/56939438073?text=Hola!%0AServicio del día 09-03%0A *Cliente:* TECNIKA */ Cont: * CAAU9572855*/ HR Entrega: *08:00* /Dirección: *Los Olivos 1270, Pudahuel"/>
  </r>
  <r>
    <n v="1024"/>
    <n v="9"/>
    <x v="97"/>
    <s v="IMPO"/>
    <x v="619"/>
    <x v="935"/>
    <x v="7"/>
    <n v="4572"/>
    <s v="FRAGUA"/>
    <x v="30"/>
    <x v="10"/>
    <s v="HANSEATIC VALPO"/>
    <x v="52"/>
    <n v="56967386018"/>
    <x v="37"/>
    <m/>
    <x v="41"/>
    <m/>
    <s v="Devuelto"/>
    <m/>
    <m/>
    <x v="14"/>
    <x v="0"/>
    <d v="2026-03-09T00:00:00"/>
    <s v="On time"/>
    <s v="40 "/>
    <s v="Hola!%0AServicio del día 09-03%0A *Cliente:* TECNIKA */ Cont: * DFSU7066092*/ HR Entrega: *09:30* /Dirección: *Los Olivos 1270, Pudahuel"/>
    <s v="Enviar mensaje"/>
    <s v="1024DFSU7066092"/>
    <s v="ENT-1024"/>
    <s v="ENTREGA"/>
    <d v="2026-03-09T09:30:00"/>
    <s v="https://wa.me/56967386018?text=Hola!%0AServicio del día 09-03%0A *Cliente:* TECNIKA */ Cont: * DFSU7066092*/ HR Entrega: *09:30* /Dirección: *Los Olivos 1270, Pudahuel"/>
  </r>
  <r>
    <n v="1025"/>
    <n v="10"/>
    <x v="112"/>
    <s v="IMPO"/>
    <x v="525"/>
    <x v="936"/>
    <x v="7"/>
    <n v="31000"/>
    <s v="FRAGUA"/>
    <x v="30"/>
    <x v="3"/>
    <s v="CIS"/>
    <x v="23"/>
    <n v="56931745801"/>
    <x v="24"/>
    <m/>
    <x v="10"/>
    <m/>
    <s v="Devuelto"/>
    <m/>
    <m/>
    <x v="79"/>
    <x v="0"/>
    <d v="2026-03-09T00:00:00"/>
    <s v="On time"/>
    <s v="40 "/>
    <s v="Hola!%0AServicio del día 09-03%0A *Cliente:* COM.CANADA */ Cont: * CGMU5564388*/ HR Entrega: *08:00* /Dirección: *BERNARDO O&quot;HIGGINS 158 COLINA"/>
    <s v="Enviar mensaje"/>
    <s v="1025CGMU5564388"/>
    <s v="ENT-1025"/>
    <s v="ENTREGA"/>
    <d v="2026-03-09T08:00:00"/>
    <s v="https://wa.me/56931745801?text=Hola!%0AServicio del día 09-03%0A *Cliente:* COM.CANADA */ Cont: * CGMU5564388*/ HR Entrega: *08:00* /Dirección: *BERNARDO O&quot;HIGGINS 158 COLINA"/>
  </r>
  <r>
    <n v="1026"/>
    <n v="11"/>
    <x v="112"/>
    <s v="IMPO"/>
    <x v="525"/>
    <x v="937"/>
    <x v="7"/>
    <n v="31000"/>
    <s v="FRAGUA"/>
    <x v="30"/>
    <x v="6"/>
    <s v="CIS"/>
    <x v="24"/>
    <n v="56926181825"/>
    <x v="43"/>
    <m/>
    <x v="10"/>
    <m/>
    <m/>
    <m/>
    <m/>
    <x v="111"/>
    <x v="0"/>
    <d v="2026-03-09T00:00:00"/>
    <s v="On time"/>
    <s v="40 "/>
    <s v="Hola!%0AServicio del día 09-03%0A *Cliente:* COM.CANADA */ Cont: * CGMU6978145*/ HR Entrega: *10:00* /Dirección: *BERNARDO O&quot;HIGGINS 158 COLINA"/>
    <s v="Enviar mensaje"/>
    <s v="1026CGMU6978145"/>
    <s v="ENT-1026"/>
    <s v="ENTREGA"/>
    <d v="2026-03-09T10:00:00"/>
    <s v="https://wa.me/56926181825?text=Hola!%0AServicio del día 09-03%0A *Cliente:* COM.CANADA */ Cont: * CGMU6978145*/ HR Entrega: *10:00* /Dirección: *BERNARDO O&quot;HIGGINS 158 COLINA"/>
  </r>
  <r>
    <n v="1027"/>
    <n v="12"/>
    <x v="112"/>
    <s v="IMPO"/>
    <x v="525"/>
    <x v="938"/>
    <x v="7"/>
    <n v="31000"/>
    <s v="FRAGUA"/>
    <x v="30"/>
    <x v="5"/>
    <s v="CIS"/>
    <x v="42"/>
    <n v="56948501048"/>
    <x v="41"/>
    <m/>
    <x v="10"/>
    <m/>
    <m/>
    <m/>
    <m/>
    <x v="299"/>
    <x v="0"/>
    <d v="2026-03-09T00:00:00"/>
    <s v="Off time"/>
    <s v="40 "/>
    <s v="Hola!%0AServicio del día 09-03%0A *Cliente:* COM.CANADA */ Cont: * CXRU1244856 */ HR Entrega: *12:00* /Dirección: *BERNARDO O&quot;HIGGINS 158 COLINA"/>
    <s v="Enviar mensaje"/>
    <s v="1027CXRU1244856 "/>
    <s v="ENT-1027"/>
    <s v="ENTREGA"/>
    <d v="2026-03-09T12:00:00"/>
    <s v="https://wa.me/56948501048?text=Hola!%0AServicio del día 09-03%0A *Cliente:* COM.CANADA */ Cont: * CXRU1244856 */ HR Entrega: *12:00* /Dirección: *BERNARDO O&quot;HIGGINS 158 COLINA"/>
  </r>
  <r>
    <n v="1028"/>
    <n v="13"/>
    <x v="108"/>
    <s v="IMPO"/>
    <x v="589"/>
    <x v="939"/>
    <x v="7"/>
    <n v="17360"/>
    <s v="FRAGUA"/>
    <x v="30"/>
    <x v="6"/>
    <s v="CONTOPSA VALPARAISO"/>
    <x v="11"/>
    <n v="56999048849"/>
    <x v="11"/>
    <m/>
    <x v="170"/>
    <m/>
    <m/>
    <m/>
    <m/>
    <x v="211"/>
    <x v="0"/>
    <d v="2026-03-09T00:00:00"/>
    <s v="Off time"/>
    <s v="40 "/>
    <s v="Hola!%0AServicio del día 09-03%0A *Cliente:* qbox modular spa */ Cont: * mrku4591918*/ HR Entrega: *10:00* /Dirección: *Av. Américo Vespucio 1001 Bodega 01 Edificio D, Quilicura, Santiago"/>
    <s v="Enviar mensaje"/>
    <s v="1028mrku4591918"/>
    <s v="ENT-1028"/>
    <s v="ENTREGA"/>
    <d v="2026-03-09T10:00:00"/>
    <s v="https://wa.me/56999048849?text=Hola!%0AServicio del día 09-03%0A *Cliente:* qbox modular spa */ Cont: * mrku4591918*/ HR Entrega: *10:00* /Dirección: *Av. Américo Vespucio 1001 Bodega 01 Edificio D, Quilicura, Santiago"/>
  </r>
  <r>
    <n v="1029"/>
    <n v="14"/>
    <x v="113"/>
    <s v="IMPO"/>
    <x v="620"/>
    <x v="940"/>
    <x v="7"/>
    <n v="20424"/>
    <s v="FRAGUA"/>
    <x v="30"/>
    <x v="7"/>
    <s v="SITRANS CURAUMA"/>
    <x v="54"/>
    <n v="56967128754"/>
    <x v="27"/>
    <m/>
    <x v="177"/>
    <m/>
    <m/>
    <m/>
    <m/>
    <x v="144"/>
    <x v="0"/>
    <d v="2026-03-09T00:00:00"/>
    <s v="On time"/>
    <s v="40 "/>
    <s v="Hola!%0AServicio del día 09-03%0A *Cliente:* PLASTICOS HOFFENS S.A  */ Cont: * ONEU6763048*/ HR Entrega: *09:00* /Dirección: *FUNDO LAS MERCEDEZ 384, PLACILLA, VALPARAISO."/>
    <s v="Enviar mensaje"/>
    <s v="1029ONEU6763048"/>
    <s v="ENT-1029"/>
    <s v="ENTREGA"/>
    <d v="2026-03-09T09:00:00"/>
    <s v="https://wa.me/56967128754?text=Hola!%0AServicio del día 09-03%0A *Cliente:* PLASTICOS HOFFENS S.A  */ Cont: * ONEU6763048*/ HR Entrega: *09:00* /Dirección: *FUNDO LAS MERCEDEZ 384, PLACILLA, VALPARAISO."/>
  </r>
  <r>
    <n v="1030"/>
    <n v="15"/>
    <x v="113"/>
    <s v="IMPO"/>
    <x v="621"/>
    <x v="941"/>
    <x v="7"/>
    <n v="20903"/>
    <s v="FRAGUA"/>
    <x v="30"/>
    <x v="7"/>
    <s v="SITRANS CURAUMA"/>
    <x v="28"/>
    <n v="56968463649"/>
    <x v="29"/>
    <m/>
    <x v="177"/>
    <m/>
    <m/>
    <m/>
    <m/>
    <x v="46"/>
    <x v="0"/>
    <d v="2026-03-09T00:00:00"/>
    <s v="On time"/>
    <s v="40 "/>
    <s v="Hola!%0AServicio del día 09-03%0A *Cliente:* PLASTICOS HOFFENS S.A  */ Cont: * NYKU5226690*/ HR Entrega: *09:00* /Dirección: *FUNDO LAS MERCEDEZ 384, PLACILLA, VALPARAISO."/>
    <s v="Enviar mensaje"/>
    <s v="1030NYKU5226690"/>
    <s v="ENT-1030"/>
    <s v="ENTREGA"/>
    <d v="2026-03-09T09:00:00"/>
    <s v="https://wa.me/56968463649?text=Hola!%0AServicio del día 09-03%0A *Cliente:* PLASTICOS HOFFENS S.A  */ Cont: * NYKU5226690*/ HR Entrega: *09:00* /Dirección: *FUNDO LAS MERCEDEZ 384, PLACILLA, VALPARAISO."/>
  </r>
  <r>
    <n v="1031"/>
    <n v="16"/>
    <x v="91"/>
    <s v="IMPO"/>
    <x v="536"/>
    <x v="942"/>
    <x v="7"/>
    <n v="14384"/>
    <s v="FRAGUA"/>
    <x v="30"/>
    <x v="3"/>
    <s v="CIS"/>
    <x v="31"/>
    <n v="56967396661"/>
    <x v="8"/>
    <m/>
    <x v="7"/>
    <m/>
    <m/>
    <m/>
    <m/>
    <x v="88"/>
    <x v="0"/>
    <d v="2026-03-09T00:00:00"/>
    <s v="On time"/>
    <s v="40 "/>
    <s v="Hola!%0AServicio del día 09-03%0A *Cliente:* INVERSIERRA */ Cont: * CMAU6559372*/ HR Entrega: *08:00* /Dirección: *HUECHURABA"/>
    <s v="Enviar mensaje"/>
    <s v="1031CMAU6559372"/>
    <s v="ENT-1031"/>
    <s v="ENTREGA"/>
    <d v="2026-03-09T08:00:00"/>
    <s v="https://wa.me/56967396661?text=Hola!%0AServicio del día 09-03%0A *Cliente:* INVERSIERRA */ Cont: * CMAU6559372*/ HR Entrega: *08:00* /Dirección: *HUECHURABA"/>
  </r>
  <r>
    <n v="1032"/>
    <n v="17"/>
    <x v="91"/>
    <s v="IMPO"/>
    <x v="622"/>
    <x v="943"/>
    <x v="7"/>
    <n v="18954"/>
    <s v="FRAGUA"/>
    <x v="30"/>
    <x v="5"/>
    <s v="MEDLOG VALPO"/>
    <x v="32"/>
    <n v="56941491322"/>
    <x v="17"/>
    <m/>
    <x v="7"/>
    <m/>
    <m/>
    <m/>
    <m/>
    <x v="300"/>
    <x v="0"/>
    <d v="2026-03-09T00:00:00"/>
    <s v="Off time"/>
    <s v="40 "/>
    <s v="Hola!%0AServicio del día 09-03%0A *Cliente:* INVERSIERRA */ Cont: * MSDU7702170*/ HR Entrega: *12:00* /Dirección: *HUECHURABA"/>
    <s v="Enviar mensaje"/>
    <s v="1032MSDU7702170"/>
    <s v="ENT-1032"/>
    <s v="ENTREGA"/>
    <d v="2026-03-09T12:00:00"/>
    <s v="https://wa.me/56941491322?text=Hola!%0AServicio del día 09-03%0A *Cliente:* INVERSIERRA */ Cont: * MSDU7702170*/ HR Entrega: *12:00* /Dirección: *HUECHURABA"/>
  </r>
  <r>
    <n v="1033"/>
    <n v="18"/>
    <x v="114"/>
    <s v="IMPO"/>
    <x v="407"/>
    <x v="944"/>
    <x v="1"/>
    <n v="18000"/>
    <s v="FRAGUA"/>
    <x v="30"/>
    <x v="1"/>
    <s v="SITRANS SAI"/>
    <x v="36"/>
    <n v="56965312953"/>
    <x v="36"/>
    <m/>
    <x v="156"/>
    <m/>
    <s v="Devuelto"/>
    <m/>
    <m/>
    <x v="301"/>
    <x v="0"/>
    <d v="2026-03-09T00:00:00"/>
    <s v="On time"/>
    <s v="20 "/>
    <s v="Hola!%0AServicio del día 09-03%0A *Cliente:* OXIQUIM */ Cont: * UTCU5055315*/ HR Entrega: *08:30* /Dirección: *CAÑAVERAL 901,QUILICURA"/>
    <s v="Enviar mensaje"/>
    <s v="1033UTCU5055315"/>
    <s v="ENT-1033"/>
    <s v="ENTREGA"/>
    <d v="2026-03-09T08:30:00"/>
    <s v="https://wa.me/56965312953?text=Hola!%0AServicio del día 09-03%0A *Cliente:* OXIQUIM */ Cont: * UTCU5055315*/ HR Entrega: *08:30* /Dirección: *CAÑAVERAL 901,QUILICURA"/>
  </r>
  <r>
    <n v="1034"/>
    <n v="19"/>
    <x v="114"/>
    <s v="IMPO"/>
    <x v="623"/>
    <x v="945"/>
    <x v="7"/>
    <n v="31600"/>
    <s v="FRAGUA"/>
    <x v="30"/>
    <x v="1"/>
    <s v="CONTOPSA SAI"/>
    <x v="0"/>
    <n v="56965378427"/>
    <x v="0"/>
    <m/>
    <x v="178"/>
    <m/>
    <s v="Devuelto"/>
    <m/>
    <m/>
    <x v="19"/>
    <x v="0"/>
    <d v="2026-03-09T00:00:00"/>
    <s v="On time"/>
    <s v="40 "/>
    <s v="Hola!%0AServicio del día 09-03%0A *Cliente:* OXIQUIM */ Cont: * FBIU5419256*/ HR Entrega: *08:30* /Dirección: *Bodega Megacentro Noviciado"/>
    <s v="Enviar mensaje"/>
    <s v="1034FBIU5419256"/>
    <s v="ENT-1034"/>
    <s v="ENTREGA"/>
    <d v="2026-03-09T08:30:00"/>
    <s v="https://wa.me/56965378427?text=Hola!%0AServicio del día 09-03%0A *Cliente:* OXIQUIM */ Cont: * FBIU5419256*/ HR Entrega: *08:30* /Dirección: *Bodega Megacentro Noviciado"/>
  </r>
  <r>
    <n v="1035"/>
    <n v="20"/>
    <x v="114"/>
    <s v="IMPO"/>
    <x v="624"/>
    <x v="946"/>
    <x v="7"/>
    <n v="3850"/>
    <s v="07-03/18:09"/>
    <x v="30"/>
    <x v="1"/>
    <s v="MEDLOG VALPARAISO"/>
    <x v="1"/>
    <n v="56978811158"/>
    <x v="1"/>
    <m/>
    <x v="156"/>
    <s v="CARGADO"/>
    <m/>
    <m/>
    <m/>
    <x v="86"/>
    <x v="0"/>
    <d v="2026-03-09T00:00:00"/>
    <s v="On time"/>
    <s v="40 "/>
    <s v="Hola!%0AServicio del día 09-03%0A *Cliente:* OXIQUIM */ Cont: * BEAU4230190*/ HR Entrega: *08:30* /Dirección: *CAÑAVERAL 901,QUILICURA"/>
    <s v="Enviar mensaje"/>
    <s v="1035BEAU4230190"/>
    <s v="ENT-1035"/>
    <s v="ENTREGA"/>
    <d v="2026-03-09T08:30:00"/>
    <s v="https://wa.me/56978811158?text=Hola!%0AServicio del día 09-03%0A *Cliente:* OXIQUIM */ Cont: * BEAU4230190*/ HR Entrega: *08:30* /Dirección: *CAÑAVERAL 901,QUILICURA"/>
  </r>
  <r>
    <n v="1036"/>
    <n v="21"/>
    <x v="114"/>
    <s v="IMPO"/>
    <x v="625"/>
    <x v="947"/>
    <x v="7"/>
    <n v="3700"/>
    <s v="07-03/16:54"/>
    <x v="30"/>
    <x v="1"/>
    <s v="MEDLOG VALPARAISO"/>
    <x v="44"/>
    <n v="56976511010"/>
    <x v="53"/>
    <m/>
    <x v="156"/>
    <s v="CARGADO"/>
    <s v="Devuelto"/>
    <m/>
    <m/>
    <x v="86"/>
    <x v="0"/>
    <d v="2026-03-09T00:00:00"/>
    <s v="On time"/>
    <s v="40 "/>
    <s v="Hola!%0AServicio del día 09-03%0A *Cliente:* OXIQUIM */ Cont: * MSDU5415545*/ HR Entrega: *08:30* /Dirección: *CAÑAVERAL 901,QUILICURA"/>
    <s v="Enviar mensaje"/>
    <s v="1036MSDU5415545"/>
    <s v="ENT-1036"/>
    <s v="ENTREGA"/>
    <d v="2026-03-09T08:30:00"/>
    <s v="https://wa.me/56976511010?text=Hola!%0AServicio del día 09-03%0A *Cliente:* OXIQUIM */ Cont: * MSDU5415545*/ HR Entrega: *08:30* /Dirección: *CAÑAVERAL 901,QUILICURA"/>
  </r>
  <r>
    <n v="1037"/>
    <n v="22"/>
    <x v="104"/>
    <s v="IMPO"/>
    <x v="453"/>
    <x v="948"/>
    <x v="1"/>
    <n v="29300"/>
    <s v="FRAGUA"/>
    <x v="30"/>
    <x v="3"/>
    <s v="CIS"/>
    <x v="8"/>
    <n v="56945105039"/>
    <x v="49"/>
    <m/>
    <x v="160"/>
    <s v="A LA COLA"/>
    <m/>
    <m/>
    <m/>
    <x v="55"/>
    <x v="0"/>
    <d v="2026-03-09T00:00:00"/>
    <s v="On time"/>
    <s v="20 "/>
    <s v="Hola!%0AServicio del día 09-03%0A *Cliente:* MARBEN PETS */ Cont: * TGCU2035875*/ HR Entrega: *08:00* /Dirección: *RL705UTA F-852 LA FRAGUA 931, LOTE NUMERO 32 CARPAS BLANCAS "/>
    <s v="Enviar mensaje"/>
    <s v="1037TGCU2035875"/>
    <s v="ENT-1037"/>
    <s v="ENTREGA"/>
    <d v="2026-03-09T08:00:00"/>
    <s v="https://wa.me/56945105039?text=Hola!%0AServicio del día 09-03%0A *Cliente:* MARBEN PETS */ Cont: * TGCU2035875*/ HR Entrega: *08:00* /Dirección: *RL705UTA F-852 LA FRAGUA 931, LOTE NUMERO 32 CARPAS BLANCAS "/>
  </r>
  <r>
    <n v="1038"/>
    <n v="23"/>
    <x v="104"/>
    <s v="IMPO"/>
    <x v="453"/>
    <x v="949"/>
    <x v="1"/>
    <n v="29300"/>
    <s v="FRAGUA"/>
    <x v="30"/>
    <x v="3"/>
    <s v="CIS"/>
    <x v="42"/>
    <n v="56948501048"/>
    <x v="17"/>
    <m/>
    <x v="160"/>
    <s v="A LA COLA"/>
    <m/>
    <m/>
    <m/>
    <x v="77"/>
    <x v="0"/>
    <d v="2026-03-09T00:00:00"/>
    <s v="On time"/>
    <s v="20 "/>
    <s v="Hola!%0AServicio del día 09-03%0A *Cliente:* MARBEN PETS */ Cont: * ECMU2978096*/ HR Entrega: *08:00* /Dirección: *RL705UTA F-852 LA FRAGUA 931, LOTE NUMERO 32 CARPAS BLANCAS "/>
    <s v="Enviar mensaje"/>
    <s v="1038ECMU2978096"/>
    <s v="ENT-1038"/>
    <s v="ENTREGA"/>
    <d v="2026-03-09T08:00:00"/>
    <s v="https://wa.me/56948501048?text=Hola!%0AServicio del día 09-03%0A *Cliente:* MARBEN PETS */ Cont: * ECMU2978096*/ HR Entrega: *08:00* /Dirección: *RL705UTA F-852 LA FRAGUA 931, LOTE NUMERO 32 CARPAS BLANCAS "/>
  </r>
  <r>
    <n v="1039"/>
    <n v="24"/>
    <x v="104"/>
    <s v="IMPO"/>
    <x v="626"/>
    <x v="950"/>
    <x v="1"/>
    <n v="29335"/>
    <s v="FRAGUA"/>
    <x v="30"/>
    <x v="3"/>
    <s v="CIS"/>
    <x v="7"/>
    <n v="56950981572"/>
    <x v="14"/>
    <m/>
    <x v="179"/>
    <m/>
    <m/>
    <m/>
    <m/>
    <x v="86"/>
    <x v="0"/>
    <d v="2026-03-09T00:00:00"/>
    <s v="On time"/>
    <s v="20 "/>
    <s v="Hola!%0AServicio del día 09-03%0A *Cliente:* MARBEN PETS */ Cont: * CMAU2051228*/ HR Entrega: *08:00* /Dirección: *Santa rosa 15551 la pintana"/>
    <s v="Enviar mensaje"/>
    <s v="1039CMAU2051228"/>
    <s v="ENT-1039"/>
    <s v="ENTREGA"/>
    <d v="2026-03-09T08:00:00"/>
    <s v="https://wa.me/56950981572?text=Hola!%0AServicio del día 09-03%0A *Cliente:* MARBEN PETS */ Cont: * CMAU2051228*/ HR Entrega: *08:00* /Dirección: *Santa rosa 15551 la pintana"/>
  </r>
  <r>
    <n v="1040"/>
    <n v="25"/>
    <x v="104"/>
    <s v="IMPO"/>
    <x v="627"/>
    <x v="951"/>
    <x v="7"/>
    <n v="12100"/>
    <s v="FRAGUA"/>
    <x v="30"/>
    <x v="7"/>
    <s v="MEDLOG VALPO"/>
    <x v="29"/>
    <n v="56998494086"/>
    <x v="34"/>
    <m/>
    <x v="180"/>
    <m/>
    <s v="Devuelto"/>
    <m/>
    <m/>
    <x v="220"/>
    <x v="0"/>
    <d v="2026-03-09T00:00:00"/>
    <s v="Off time"/>
    <s v="40 "/>
    <s v="Hola!%0AServicio del día 09-03%0A *Cliente:* MARBEN PETS */ Cont: * MSCU5103749*/ HR Entrega: *09:00* /Dirección: *bodega principal"/>
    <s v="Enviar mensaje"/>
    <s v="1040MSCU5103749"/>
    <s v="ENT-1040"/>
    <s v="ENTREGA"/>
    <d v="2026-03-09T09:00:00"/>
    <s v="https://wa.me/56998494086?text=Hola!%0AServicio del día 09-03%0A *Cliente:* MARBEN PETS */ Cont: * MSCU5103749*/ HR Entrega: *09:00* /Dirección: *bodega principal"/>
  </r>
  <r>
    <n v="1041"/>
    <n v="26"/>
    <x v="13"/>
    <s v="IMPO"/>
    <x v="628"/>
    <x v="952"/>
    <x v="7"/>
    <n v="21824"/>
    <s v="FRAGUA"/>
    <x v="30"/>
    <x v="7"/>
    <s v="DYC SAI"/>
    <x v="53"/>
    <n v="56950104102"/>
    <x v="54"/>
    <m/>
    <x v="181"/>
    <m/>
    <s v="Devuelto"/>
    <m/>
    <m/>
    <x v="220"/>
    <x v="0"/>
    <d v="2026-03-09T00:00:00"/>
    <s v="Off time"/>
    <s v="40 "/>
    <s v="Hola!%0AServicio del día 09-03%0A *Cliente:* CANONTEX */ Cont: * SEGU4163601*/ HR Entrega: *09:00* /Dirección: *Patricia Viñuela N°334, Lampa (BODEGA MPR"/>
    <s v="Enviar mensaje"/>
    <s v="1041SEGU4163601"/>
    <s v="ENT-1041"/>
    <s v="ENTREGA"/>
    <d v="2026-03-09T09:00:00"/>
    <s v="https://wa.me/56950104102?text=Hola!%0AServicio del día 09-03%0A *Cliente:* CANONTEX */ Cont: * SEGU4163601*/ HR Entrega: *09:00* /Dirección: *Patricia Viñuela N°334, Lampa (BODEGA MPR"/>
  </r>
  <r>
    <n v="1042"/>
    <n v="27"/>
    <x v="13"/>
    <s v="IMPO"/>
    <x v="628"/>
    <x v="953"/>
    <x v="7"/>
    <n v="21824"/>
    <s v="FRAGUA"/>
    <x v="30"/>
    <x v="2"/>
    <s v="DYC SAI"/>
    <x v="15"/>
    <n v="56957438415"/>
    <x v="35"/>
    <m/>
    <x v="181"/>
    <m/>
    <m/>
    <m/>
    <m/>
    <x v="185"/>
    <x v="0"/>
    <d v="2026-03-09T00:00:00"/>
    <s v="Off time"/>
    <s v="40 "/>
    <s v="Hola!%0AServicio del día 09-03%0A *Cliente:* CANONTEX */ Cont: * OOLU9340668*/ HR Entrega: *11:00* /Dirección: *Patricia Viñuela N°334, Lampa (BODEGA MPR"/>
    <s v="Enviar mensaje"/>
    <s v="1042OOLU9340668"/>
    <s v="ENT-1042"/>
    <s v="ENTREGA"/>
    <d v="2026-03-09T11:00:00"/>
    <s v="https://wa.me/56957438415?text=Hola!%0AServicio del día 09-03%0A *Cliente:* CANONTEX */ Cont: * OOLU9340668*/ HR Entrega: *11:00* /Dirección: *Patricia Viñuela N°334, Lampa (BODEGA MPR"/>
  </r>
  <r>
    <n v="1043"/>
    <n v="28"/>
    <x v="13"/>
    <s v="IMPO"/>
    <x v="629"/>
    <x v="954"/>
    <x v="7"/>
    <n v="17220"/>
    <s v="FRAGUA"/>
    <x v="30"/>
    <x v="7"/>
    <s v="TEPORVAL"/>
    <x v="6"/>
    <n v="56975315726"/>
    <x v="22"/>
    <m/>
    <x v="162"/>
    <m/>
    <m/>
    <m/>
    <m/>
    <x v="198"/>
    <x v="0"/>
    <d v="2026-03-09T00:00:00"/>
    <s v="On time"/>
    <s v="40 "/>
    <s v="Hola!%0AServicio del día 09-03%0A *Cliente:* CANONTEX */ Cont: * PCIU8985916*/ HR Entrega: *09:00* /Dirección: *Av. La Oración N° 1250, Pudahuel, (ENEA) "/>
    <s v="Enviar mensaje"/>
    <s v="1043PCIU8985916"/>
    <s v="ENT-1043"/>
    <s v="ENTREGA"/>
    <d v="2026-03-09T09:00:00"/>
    <s v="https://wa.me/56975315726?text=Hola!%0AServicio del día 09-03%0A *Cliente:* CANONTEX */ Cont: * PCIU8985916*/ HR Entrega: *09:00* /Dirección: *Av. La Oración N° 1250, Pudahuel, (ENEA) "/>
  </r>
  <r>
    <n v="1044"/>
    <n v="29"/>
    <x v="13"/>
    <s v="IMPO"/>
    <x v="630"/>
    <x v="955"/>
    <x v="7"/>
    <n v="16063"/>
    <s v="FRAGUA"/>
    <x v="30"/>
    <x v="7"/>
    <s v="AGUNSA VALP"/>
    <x v="37"/>
    <n v="56950923536"/>
    <x v="18"/>
    <m/>
    <x v="66"/>
    <m/>
    <m/>
    <m/>
    <m/>
    <x v="302"/>
    <x v="0"/>
    <d v="2026-03-09T00:00:00"/>
    <s v="Off time"/>
    <s v="40 "/>
    <s v="Hola!%0AServicio del día 09-03%0A *Cliente:* CANONTEX */ Cont: * PILU8000867*/ HR Entrega: *09:00* /Dirección: *Patricia Viñuela N°185, Lampa (BODEGA CDC) "/>
    <s v="Enviar mensaje"/>
    <s v="1044PILU8000867"/>
    <s v="ENT-1044"/>
    <s v="ENTREGA"/>
    <d v="2026-03-09T09:00:00"/>
    <s v="https://wa.me/56950923536?text=Hola!%0AServicio del día 09-03%0A *Cliente:* CANONTEX */ Cont: * PILU8000867*/ HR Entrega: *09:00* /Dirección: *Patricia Viñuela N°185, Lampa (BODEGA CDC) "/>
  </r>
  <r>
    <n v="1045"/>
    <n v="30"/>
    <x v="115"/>
    <s v="IMPO"/>
    <x v="575"/>
    <x v="956"/>
    <x v="7"/>
    <n v="7712"/>
    <s v="FRAGUA"/>
    <x v="30"/>
    <x v="7"/>
    <s v="CIS"/>
    <x v="21"/>
    <n v="56956654384"/>
    <x v="21"/>
    <m/>
    <x v="154"/>
    <m/>
    <s v="Devuelto"/>
    <m/>
    <m/>
    <x v="37"/>
    <x v="0"/>
    <d v="2026-03-09T00:00:00"/>
    <s v="On time"/>
    <s v="40 "/>
    <s v="Hola!%0AServicio del día 09-03%0A *Cliente:* BLASCOOL */ Cont: * TRIU8189402*/ HR Entrega: *09:00* /Dirección: *Lo Echevers 550, bodega 40-41. Quilicura. STGO"/>
    <s v="Enviar mensaje"/>
    <s v="1045TRIU8189402"/>
    <s v="ENT-1045"/>
    <s v="ENTREGA"/>
    <d v="2026-03-09T09:00:00"/>
    <s v="https://wa.me/56956654384?text=Hola!%0AServicio del día 09-03%0A *Cliente:* BLASCOOL */ Cont: * TRIU8189402*/ HR Entrega: *09:00* /Dirección: *Lo Echevers 550, bodega 40-41. Quilicura. STGO"/>
  </r>
  <r>
    <n v="1046"/>
    <n v="31"/>
    <x v="95"/>
    <s v="IMPO"/>
    <x v="559"/>
    <x v="957"/>
    <x v="7"/>
    <n v="22920"/>
    <s v="FRAGUA"/>
    <x v="30"/>
    <x v="16"/>
    <s v="MEDLOG VALP"/>
    <x v="52"/>
    <n v="56967386018"/>
    <x v="37"/>
    <m/>
    <x v="157"/>
    <m/>
    <m/>
    <m/>
    <m/>
    <x v="303"/>
    <x v="0"/>
    <d v="2026-03-09T00:00:00"/>
    <s v="On time"/>
    <s v="40 "/>
    <s v="Hola!%0AServicio del día 09-03%0A *Cliente:* HAUSTEK */ Cont: * MSMU7913688*/ HR Entrega: *17:30* /Dirección: *TUCAPEL 1545,LA PINTANA"/>
    <s v="Enviar mensaje"/>
    <s v="1046MSMU7913688"/>
    <s v="ENT-1046"/>
    <s v="ENTREGA"/>
    <d v="2026-03-09T17:30:00"/>
    <s v="https://wa.me/56967386018?text=Hola!%0AServicio del día 09-03%0A *Cliente:* HAUSTEK */ Cont: * MSMU7913688*/ HR Entrega: *17:30* /Dirección: *TUCAPEL 1545,LA PINTANA"/>
  </r>
  <r>
    <n v="1047"/>
    <n v="32"/>
    <x v="116"/>
    <s v="IMPO"/>
    <x v="631"/>
    <x v="958"/>
    <x v="7"/>
    <n v="29806"/>
    <s v="FRAGUA"/>
    <x v="30"/>
    <x v="7"/>
    <s v="DYC VALPO"/>
    <x v="48"/>
    <n v="56994354094"/>
    <x v="50"/>
    <m/>
    <x v="176"/>
    <m/>
    <m/>
    <m/>
    <m/>
    <x v="304"/>
    <x v="0"/>
    <d v="2026-03-09T00:00:00"/>
    <s v="On time"/>
    <s v="40 "/>
    <s v="Hola!%0AServicio del día 09-03%0A *Cliente:* ABRAVEN SPA */ Cont: * SEGU9848331*/ HR Entrega: *09:00* /Dirección: *El ventisquero 1318. RENCA"/>
    <s v="Enviar mensaje"/>
    <s v="1047SEGU9848331"/>
    <s v="ENT-1047"/>
    <s v="ENTREGA"/>
    <d v="2026-03-09T09:00:00"/>
    <s v="https://wa.me/56994354094?text=Hola!%0AServicio del día 09-03%0A *Cliente:* ABRAVEN SPA */ Cont: * SEGU9848331*/ HR Entrega: *09:00* /Dirección: *El ventisquero 1318. RENCA"/>
  </r>
  <r>
    <n v="1048"/>
    <n v="33"/>
    <x v="117"/>
    <s v="IMPO"/>
    <x v="632"/>
    <x v="959"/>
    <x v="7"/>
    <n v="22751"/>
    <s v="FRAGUA"/>
    <x v="30"/>
    <x v="1"/>
    <s v="CONTOPSA VALPO"/>
    <x v="12"/>
    <n v="56967384794"/>
    <x v="12"/>
    <m/>
    <x v="11"/>
    <m/>
    <s v="Devuelto"/>
    <m/>
    <m/>
    <x v="130"/>
    <x v="0"/>
    <d v="2026-03-09T00:00:00"/>
    <s v="On time"/>
    <s v="40 "/>
    <s v="Hola!%0AServicio del día 09-03%0A *Cliente:* FLEX */ Cont: * MRSU8531611*/ HR Entrega: *08:30* /Dirección: *MERSAN (José Joaquín Prieto 9001, Lo Espejo. Bodegas: 7-8-9-10-15-16-17-18)"/>
    <s v="Enviar mensaje"/>
    <s v="1048MRSU8531611"/>
    <s v="ENT-1048"/>
    <s v="ENTREGA"/>
    <d v="2026-03-09T08:30:00"/>
    <s v="https://wa.me/56967384794?text=Hola!%0AServicio del día 09-03%0A *Cliente:* FLEX */ Cont: * MRSU8531611*/ HR Entrega: *08:30* /Dirección: *MERSAN (José Joaquín Prieto 9001, Lo Espejo. Bodegas: 7-8-9-10-15-16-17-18)"/>
  </r>
  <r>
    <n v="1049"/>
    <n v="34"/>
    <x v="118"/>
    <s v="IMPO"/>
    <x v="633"/>
    <x v="960"/>
    <x v="7"/>
    <n v="25200"/>
    <s v="FRAGUA"/>
    <x v="30"/>
    <x v="18"/>
    <s v="SITRANS CURAUMA"/>
    <x v="40"/>
    <n v="56967386251"/>
    <x v="40"/>
    <m/>
    <x v="182"/>
    <m/>
    <m/>
    <m/>
    <m/>
    <x v="305"/>
    <x v="0"/>
    <d v="2026-03-09T00:00:00"/>
    <s v="On time"/>
    <s v="40 "/>
    <s v="Hola!%0AServicio del día 09-03%0A *Cliente:* ALMACEN CERVECERO SPA */ Cont: * TXGU6810012*/ HR Entrega: *17:00* /Dirección: *Av el retiro 1227 bod 30. Renca. "/>
    <s v="Enviar mensaje"/>
    <s v="1049TXGU6810012"/>
    <s v="ENT-1049"/>
    <s v="ENTREGA"/>
    <d v="2026-03-09T17:00:00"/>
    <s v="https://wa.me/56967386251?text=Hola!%0AServicio del día 09-03%0A *Cliente:* ALMACEN CERVECERO SPA */ Cont: * TXGU6810012*/ HR Entrega: *17:00* /Dirección: *Av el retiro 1227 bod 30. Renca. "/>
  </r>
  <r>
    <n v="1050"/>
    <n v="35"/>
    <x v="96"/>
    <s v="IMPO"/>
    <x v="634"/>
    <x v="961"/>
    <x v="1"/>
    <n v="13446"/>
    <s v="FRAGUA"/>
    <x v="30"/>
    <x v="3"/>
    <s v="CIS"/>
    <x v="11"/>
    <n v="56999048849"/>
    <x v="15"/>
    <m/>
    <x v="183"/>
    <s v="maipu"/>
    <s v="Devuelto"/>
    <m/>
    <m/>
    <x v="220"/>
    <x v="0"/>
    <d v="2026-03-09T00:00:00"/>
    <s v="Off time"/>
    <s v="20 "/>
    <s v="Hola!%0AServicio del día 09-03%0A *Cliente:* WURTH */ Cont: * GESU1421396*/ HR Entrega: *08:00* /Dirección: *San Bernardo."/>
    <s v="Enviar mensaje"/>
    <s v="1050GESU1421396"/>
    <s v="ENT-1050"/>
    <s v="ENTREGA"/>
    <d v="2026-03-09T08:00:00"/>
    <s v="https://wa.me/56999048849?text=Hola!%0AServicio del día 09-03%0A *Cliente:* WURTH */ Cont: * GESU1421396*/ HR Entrega: *08:00* /Dirección: *San Bernardo."/>
  </r>
  <r>
    <n v="1051"/>
    <n v="36"/>
    <x v="119"/>
    <s v="IMPO"/>
    <x v="635"/>
    <x v="962"/>
    <x v="7"/>
    <n v="14870"/>
    <s v="07-03/12:54"/>
    <x v="30"/>
    <x v="6"/>
    <s v="DYC VALPARAISO"/>
    <x v="46"/>
    <n v="56966631737"/>
    <x v="47"/>
    <m/>
    <x v="184"/>
    <m/>
    <m/>
    <m/>
    <m/>
    <x v="259"/>
    <x v="0"/>
    <d v="2026-03-09T00:00:00"/>
    <s v="On time"/>
    <s v="40 "/>
    <s v="Hola!%0AServicio del día 09-03%0A *Cliente:* Mayekawa Chile S.A.C.E.I. */ Cont: * HLBU1284565*/ HR Entrega: *10:00* /Dirección: *Cordillera N°331, Modulo C2 Y C3, Quilicura."/>
    <s v="Enviar mensaje"/>
    <s v="1051HLBU1284565"/>
    <s v="ENT-1051"/>
    <s v="ENTREGA"/>
    <d v="2026-03-09T10:00:00"/>
    <s v="https://wa.me/56966631737?text=Hola!%0AServicio del día 09-03%0A *Cliente:* Mayekawa Chile S.A.C.E.I. */ Cont: * HLBU1284565*/ HR Entrega: *10:00* /Dirección: *Cordillera N°331, Modulo C2 Y C3, Quilicura."/>
  </r>
  <r>
    <n v="1052"/>
    <n v="37"/>
    <x v="120"/>
    <s v="IMPO"/>
    <x v="636"/>
    <x v="963"/>
    <x v="7"/>
    <n v="10940"/>
    <s v="07-03/09:03"/>
    <x v="30"/>
    <x v="7"/>
    <s v="contopsa sai"/>
    <x v="27"/>
    <n v="56985215946"/>
    <x v="28"/>
    <m/>
    <x v="80"/>
    <m/>
    <m/>
    <m/>
    <m/>
    <x v="88"/>
    <x v="0"/>
    <d v="2026-03-09T00:00:00"/>
    <s v="On time"/>
    <s v="40 "/>
    <s v="Hola!%0AServicio del día 09-03%0A *Cliente:*  IMER CHILE S.A */ Cont: * MAEU4155116*/ HR Entrega: *09:00* /Dirección: *Barrón Vieyra 10-A, Colina"/>
    <s v="Enviar mensaje"/>
    <s v="1052MAEU4155116"/>
    <s v="ENT-1052"/>
    <s v="ENTREGA"/>
    <d v="2026-03-09T09:00:00"/>
    <s v="https://wa.me/56985215946?text=Hola!%0AServicio del día 09-03%0A *Cliente:*  IMER CHILE S.A */ Cont: * MAEU4155116*/ HR Entrega: *09:00* /Dirección: *Barrón Vieyra 10-A, Colina"/>
  </r>
  <r>
    <n v="1053"/>
    <n v="38"/>
    <x v="45"/>
    <s v="IMPO"/>
    <x v="144"/>
    <x v="870"/>
    <x v="7"/>
    <s v="-"/>
    <s v="-"/>
    <x v="30"/>
    <x v="0"/>
    <s v="-"/>
    <x v="49"/>
    <n v="56973887322"/>
    <x v="57"/>
    <m/>
    <x v="68"/>
    <m/>
    <m/>
    <m/>
    <m/>
    <x v="9"/>
    <x v="0"/>
    <d v="2026-03-09T00:00:00"/>
    <s v="Sin llegada"/>
    <s v="40 "/>
    <s v="Hola!%0AServicio del día 09-03%0A *Cliente:* RITRAMA S.A. */ Cont: * RAMPLA */ HR Entrega: *07:00* /Dirección: *AV. TUPUNGATO 3420, PLACILLA"/>
    <s v="Enviar mensaje"/>
    <s v="1053RAMPLA "/>
    <s v="ENT-1053"/>
    <s v="ENTREGA"/>
    <d v="2026-03-09T07:00:00"/>
    <s v="https://wa.me/56973887322?text=Hola!%0AServicio del día 09-03%0A *Cliente:* RITRAMA S.A. */ Cont: * RAMPLA */ HR Entrega: *07:00* /Dirección: *AV. TUPUNGATO 3420, PLACILLA"/>
  </r>
  <r>
    <n v="1054"/>
    <n v="39"/>
    <x v="45"/>
    <s v="IMPO"/>
    <x v="144"/>
    <x v="870"/>
    <x v="7"/>
    <s v="-"/>
    <s v="-"/>
    <x v="30"/>
    <x v="0"/>
    <s v="-"/>
    <x v="50"/>
    <n v="56964069749"/>
    <x v="56"/>
    <m/>
    <x v="68"/>
    <m/>
    <m/>
    <m/>
    <m/>
    <x v="9"/>
    <x v="0"/>
    <d v="2026-03-09T00:00:00"/>
    <s v="Sin llegada"/>
    <s v="40 "/>
    <s v="Hola!%0AServicio del día 09-03%0A *Cliente:* RITRAMA S.A. */ Cont: * RAMPLA */ HR Entrega: *07:00* /Dirección: *AV. TUPUNGATO 3420, PLACILLA"/>
    <s v="Enviar mensaje"/>
    <s v="1054RAMPLA "/>
    <s v="ENT-1054"/>
    <s v="ENTREGA"/>
    <d v="2026-03-09T07:00:00"/>
    <s v="https://wa.me/56964069749?text=Hola!%0AServicio del día 09-03%0A *Cliente:* RITRAMA S.A. */ Cont: * RAMPLA */ HR Entrega: *07:00* /Dirección: *AV. TUPUNGATO 3420, PLACILLA"/>
  </r>
  <r>
    <n v="1055"/>
    <n v="40"/>
    <x v="121"/>
    <s v="IMPO"/>
    <x v="637"/>
    <x v="964"/>
    <x v="1"/>
    <m/>
    <s v="FRAGUA"/>
    <x v="30"/>
    <x v="1"/>
    <s v="TERCOP"/>
    <x v="4"/>
    <n v="56984880436"/>
    <x v="23"/>
    <m/>
    <x v="5"/>
    <s v="DEV. 10-3"/>
    <s v="Devuelto"/>
    <m/>
    <m/>
    <x v="68"/>
    <x v="0"/>
    <d v="2026-03-09T00:00:00"/>
    <s v="Off time"/>
    <s v="20 "/>
    <s v="Hola!%0AServicio del día 09-03%0A *Cliente:* COM SANDOVAL */ Cont: * CMAU3013074*/ HR Entrega: *08:30* /Dirección: *SANTA ISABEL 370; LAMPA"/>
    <s v="Enviar mensaje"/>
    <s v="1055CMAU3013074"/>
    <s v="ENT-1055"/>
    <s v="ENTREGA"/>
    <d v="2026-03-09T08:30:00"/>
    <s v="https://wa.me/56984880436?text=Hola!%0AServicio del día 09-03%0A *Cliente:* COM SANDOVAL */ Cont: * CMAU3013074*/ HR Entrega: *08:30* /Dirección: *SANTA ISABEL 370; LAMPA"/>
  </r>
  <r>
    <n v="1056"/>
    <n v="41"/>
    <x v="37"/>
    <s v="IMPO"/>
    <x v="638"/>
    <x v="965"/>
    <x v="1"/>
    <m/>
    <s v="FRAGUA"/>
    <x v="30"/>
    <x v="25"/>
    <s v="SITRANS SAI"/>
    <x v="1"/>
    <n v="56978811158"/>
    <x v="1"/>
    <m/>
    <x v="185"/>
    <m/>
    <m/>
    <m/>
    <m/>
    <x v="306"/>
    <x v="0"/>
    <d v="2026-03-09T00:00:00"/>
    <s v="On time"/>
    <s v="20 "/>
    <s v="Hola!%0AServicio del día 09-03%0A *Cliente:* IDEAL S A */ Cont: * TEMU1638084*/ HR Entrega: *16:00* /Dirección: *Av. Cañaveral 870, Quilicura"/>
    <s v="Enviar mensaje"/>
    <s v="1056TEMU1638084"/>
    <s v="ENT-1056"/>
    <s v="ENTREGA"/>
    <d v="2026-03-09T16:00:00"/>
    <s v="https://wa.me/56978811158?text=Hola!%0AServicio del día 09-03%0A *Cliente:* IDEAL S A */ Cont: * TEMU1638084*/ HR Entrega: *16:00* /Dirección: *Av. Cañaveral 870, Quilicura"/>
  </r>
  <r>
    <n v="1057"/>
    <n v="42"/>
    <x v="74"/>
    <s v="IMPO"/>
    <x v="635"/>
    <x v="966"/>
    <x v="1"/>
    <m/>
    <s v="DIRECTO"/>
    <x v="30"/>
    <x v="14"/>
    <s v="DYC VALP"/>
    <x v="33"/>
    <n v="56953801607"/>
    <x v="33"/>
    <m/>
    <x v="184"/>
    <m/>
    <s v="Devuelto"/>
    <m/>
    <m/>
    <x v="204"/>
    <x v="0"/>
    <d v="2026-03-09T00:00:00"/>
    <s v="On time"/>
    <s v="20 "/>
    <s v="Hola!%0AServicio del día 09-03%0A *Cliente:* MAYEKAWA CHILE */ Cont: * SEGU3572652*/ HR Entrega: *DIRECTO* /Dirección: *Cordillera N°331, Modulo C2 Y C3, Quilicura."/>
    <s v="Enviar mensaje"/>
    <s v="1057SEGU3572652"/>
    <s v="ENT-1057"/>
    <s v="ENTREGA"/>
    <e v="#VALUE!"/>
    <s v="https://wa.me/56953801607?text=Hola!%0AServicio del día 09-03%0A *Cliente:* MAYEKAWA CHILE */ Cont: * SEGU3572652*/ HR Entrega: *DIRECTO* /Dirección: *Cordillera N°331, Modulo C2 Y C3, Quilicura."/>
  </r>
  <r>
    <n v="1058"/>
    <n v="1"/>
    <x v="31"/>
    <s v="IMPO"/>
    <x v="639"/>
    <x v="967"/>
    <x v="7"/>
    <n v="12414"/>
    <s v="FRAGUA"/>
    <x v="31"/>
    <x v="3"/>
    <s v="CIS"/>
    <x v="47"/>
    <n v="56988336520"/>
    <x v="48"/>
    <m/>
    <x v="41"/>
    <m/>
    <m/>
    <m/>
    <m/>
    <x v="4"/>
    <x v="0"/>
    <d v="2026-03-10T00:00:00"/>
    <s v="On time"/>
    <s v="40 "/>
    <s v="Hola!%0AServicio del día 10-03%0A *Cliente:* TECNIKA S A */ Cont: * TIIU6911293*/ HR Entrega: *08:00* /Dirección: *Los Olivos 1270, Pudahuel"/>
    <s v="Enviar mensaje"/>
    <s v="1058TIIU6911293"/>
    <s v="ENT-1058"/>
    <s v="ENTREGA"/>
    <d v="2026-03-10T08:00:00"/>
    <s v="https://wa.me/56988336520?text=Hola!%0AServicio del día 10-03%0A *Cliente:* TECNIKA S A */ Cont: * TIIU6911293*/ HR Entrega: *08:00* /Dirección: *Los Olivos 1270, Pudahuel"/>
  </r>
  <r>
    <n v="1059"/>
    <n v="2"/>
    <x v="31"/>
    <s v="IMPO"/>
    <x v="640"/>
    <x v="968"/>
    <x v="7"/>
    <n v="9320"/>
    <s v="FRAGUA"/>
    <x v="31"/>
    <x v="10"/>
    <s v="CIS"/>
    <x v="8"/>
    <n v="56945105039"/>
    <x v="49"/>
    <m/>
    <x v="41"/>
    <m/>
    <s v="Devuelto"/>
    <m/>
    <m/>
    <x v="170"/>
    <x v="0"/>
    <d v="2026-03-10T00:00:00"/>
    <s v="Off time"/>
    <s v="40 "/>
    <s v="Hola!%0AServicio del día 10-03%0A *Cliente:* TECNIKA S A */ Cont: * TIIU6911570*/ HR Entrega: *09:30* /Dirección: *Los Olivos 1270, Pudahuel"/>
    <s v="Enviar mensaje"/>
    <s v="1059TIIU6911570"/>
    <s v="ENT-1059"/>
    <s v="ENTREGA"/>
    <d v="2026-03-10T09:30:00"/>
    <s v="https://wa.me/56945105039?text=Hola!%0AServicio del día 10-03%0A *Cliente:* TECNIKA S A */ Cont: * TIIU6911570*/ HR Entrega: *09:30* /Dirección: *Los Olivos 1270, Pudahuel"/>
  </r>
  <r>
    <n v="1060"/>
    <n v="3"/>
    <x v="33"/>
    <s v="IMPO"/>
    <x v="559"/>
    <x v="969"/>
    <x v="7"/>
    <n v="22580"/>
    <s v="FRAGUA"/>
    <x v="31"/>
    <x v="16"/>
    <s v="MEDLOG VALPO"/>
    <x v="11"/>
    <n v="56999048849"/>
    <x v="11"/>
    <m/>
    <x v="157"/>
    <m/>
    <m/>
    <m/>
    <m/>
    <x v="231"/>
    <x v="0"/>
    <d v="2026-03-10T00:00:00"/>
    <s v="On time"/>
    <s v="40 "/>
    <s v="Hola!%0AServicio del día 10-03%0A *Cliente:* HAUSTEK S.A */ Cont: * MSNU5785133*/ HR Entrega: *17:30* /Dirección: *TUCAPEL 1545,LA PINTANA"/>
    <s v="Enviar mensaje"/>
    <s v="1060MSNU5785133"/>
    <s v="ENT-1060"/>
    <s v="ENTREGA"/>
    <d v="2026-03-10T17:30:00"/>
    <s v="https://wa.me/56999048849?text=Hola!%0AServicio del día 10-03%0A *Cliente:* HAUSTEK S.A */ Cont: * MSNU5785133*/ HR Entrega: *17:30* /Dirección: *TUCAPEL 1545,LA PINTANA"/>
  </r>
  <r>
    <n v="1061"/>
    <n v="4"/>
    <x v="24"/>
    <s v="IMPO"/>
    <x v="525"/>
    <x v="970"/>
    <x v="0"/>
    <n v="31000"/>
    <s v="FRAGUA"/>
    <x v="31"/>
    <x v="3"/>
    <s v="CIS"/>
    <x v="23"/>
    <n v="56931745801"/>
    <x v="24"/>
    <m/>
    <x v="10"/>
    <m/>
    <s v="Devuelto"/>
    <m/>
    <m/>
    <x v="254"/>
    <x v="0"/>
    <d v="2026-03-10T00:00:00"/>
    <s v="On time"/>
    <s v="40 "/>
    <s v="Hola!%0AServicio del día 10-03%0A *Cliente:* COMERCIAL CANADA SPA */ Cont: * CGMU6923918*/ HR Entrega: *08:00* /Dirección: *BERNARDO O&quot;HIGGINS 158 COLINA"/>
    <s v="Enviar mensaje"/>
    <s v="1061CGMU6923918"/>
    <s v="ENT-1061"/>
    <s v="ENTREGA"/>
    <d v="2026-03-10T08:00:00"/>
    <s v="https://wa.me/56931745801?text=Hola!%0AServicio del día 10-03%0A *Cliente:* COMERCIAL CANADA SPA */ Cont: * CGMU6923918*/ HR Entrega: *08:00* /Dirección: *BERNARDO O&quot;HIGGINS 158 COLINA"/>
  </r>
  <r>
    <n v="1062"/>
    <n v="5"/>
    <x v="24"/>
    <s v="IMPO"/>
    <x v="525"/>
    <x v="971"/>
    <x v="0"/>
    <n v="31000"/>
    <s v="FRAGUA"/>
    <x v="31"/>
    <x v="6"/>
    <s v="CIS"/>
    <x v="40"/>
    <n v="56967386251"/>
    <x v="40"/>
    <m/>
    <x v="10"/>
    <m/>
    <s v="Devuelto"/>
    <m/>
    <m/>
    <x v="307"/>
    <x v="0"/>
    <d v="2026-03-10T00:00:00"/>
    <s v="Off time"/>
    <s v="40 "/>
    <s v="Hola!%0AServicio del día 10-03%0A *Cliente:* COMERCIAL CANADA SPA */ Cont: * CGMU7005326*/ HR Entrega: *10:00* /Dirección: *BERNARDO O&quot;HIGGINS 158 COLINA"/>
    <s v="Enviar mensaje"/>
    <s v="1062CGMU7005326"/>
    <s v="ENT-1062"/>
    <s v="ENTREGA"/>
    <d v="2026-03-10T10:00:00"/>
    <s v="https://wa.me/56967386251?text=Hola!%0AServicio del día 10-03%0A *Cliente:* COMERCIAL CANADA SPA */ Cont: * CGMU7005326*/ HR Entrega: *10:00* /Dirección: *BERNARDO O&quot;HIGGINS 158 COLINA"/>
  </r>
  <r>
    <n v="1063"/>
    <n v="6"/>
    <x v="24"/>
    <s v="IMPO"/>
    <x v="525"/>
    <x v="972"/>
    <x v="0"/>
    <n v="31000"/>
    <s v="FRAGUA"/>
    <x v="31"/>
    <x v="3"/>
    <s v="CIS"/>
    <x v="9"/>
    <s v=""/>
    <x v="9"/>
    <m/>
    <x v="10"/>
    <m/>
    <m/>
    <s v="REPROGRAMADO"/>
    <m/>
    <x v="9"/>
    <x v="0"/>
    <m/>
    <s v="Sin llegada"/>
    <s v="40 "/>
    <s v="Hola!%0AServicio del día 10-03%0A *Cliente:* COMERCIAL CANADA SPA */ Cont: * SEGU9178100 */ HR Entrega: *08:00* /Dirección: *BERNARDO O&quot;HIGGINS 158 COLINA"/>
    <s v="Enviar mensaje"/>
    <s v="1063SEGU9178100 "/>
    <s v="ENT-1063"/>
    <s v="ENTREGA"/>
    <d v="2026-03-10T08:00:00"/>
    <s v="https://wa.me/?text=Hola!%0AServicio del día 10-03%0A *Cliente:* COMERCIAL CANADA SPA */ Cont: * SEGU9178100 */ HR Entrega: *08:00* /Dirección: *BERNARDO O&quot;HIGGINS 158 COLINA"/>
  </r>
  <r>
    <n v="1064"/>
    <n v="7"/>
    <x v="0"/>
    <s v="IMPO"/>
    <x v="578"/>
    <x v="973"/>
    <x v="7"/>
    <n v="27724"/>
    <s v="FRAGUA"/>
    <x v="31"/>
    <x v="0"/>
    <s v="CIS"/>
    <x v="38"/>
    <n v="56984994337"/>
    <x v="38"/>
    <m/>
    <x v="2"/>
    <m/>
    <s v="Devuelto"/>
    <m/>
    <m/>
    <x v="205"/>
    <x v="0"/>
    <d v="2026-03-10T00:00:00"/>
    <s v="On time"/>
    <s v="40 "/>
    <s v="Hola!%0AServicio del día 10-03%0A *Cliente:* RENDIC S.A. */ Cont: * TCKU7662490*/ HR Entrega: *07:00* /Dirección: *Avenida Miraflores 9700-Bodega 4C, PUDAHUEL"/>
    <s v="Enviar mensaje"/>
    <s v="1064TCKU7662490"/>
    <s v="ENT-1064"/>
    <s v="ENTREGA"/>
    <d v="2026-03-10T07:00:00"/>
    <s v="https://wa.me/56984994337?text=Hola!%0AServicio del día 10-03%0A *Cliente:* RENDIC S.A. */ Cont: * TCKU7662490*/ HR Entrega: *07:00* /Dirección: *Avenida Miraflores 9700-Bodega 4C, PUDAHUEL"/>
  </r>
  <r>
    <n v="1065"/>
    <n v="8"/>
    <x v="0"/>
    <s v="IMPO"/>
    <x v="641"/>
    <x v="974"/>
    <x v="3"/>
    <n v="5740"/>
    <s v="FRAGUA"/>
    <x v="31"/>
    <x v="0"/>
    <s v="DYC SAI"/>
    <x v="34"/>
    <n v="56940144795"/>
    <x v="34"/>
    <m/>
    <x v="2"/>
    <m/>
    <s v="Devuelto"/>
    <m/>
    <m/>
    <x v="308"/>
    <x v="0"/>
    <d v="2026-03-10T00:00:00"/>
    <s v="On time"/>
    <s v="40 "/>
    <s v="Hola!%0AServicio del día 10-03%0A *Cliente:* RENDIC S.A. */ Cont: * TTNU8277643*/ HR Entrega: *07:00* /Dirección: *Avenida Miraflores 9700-Bodega 4C, PUDAHUEL"/>
    <s v="Enviar mensaje"/>
    <s v="1065TTNU8277643"/>
    <s v="ENT-1065"/>
    <s v="ENTREGA"/>
    <d v="2026-03-10T07:00:00"/>
    <s v="https://wa.me/56940144795?text=Hola!%0AServicio del día 10-03%0A *Cliente:* RENDIC S.A. */ Cont: * TTNU8277643*/ HR Entrega: *07:00* /Dirección: *Avenida Miraflores 9700-Bodega 4C, PUDAHUEL"/>
  </r>
  <r>
    <n v="1066"/>
    <n v="9"/>
    <x v="0"/>
    <s v="IMPO"/>
    <x v="578"/>
    <x v="975"/>
    <x v="7"/>
    <n v="27724"/>
    <s v="FRAGUA"/>
    <x v="31"/>
    <x v="3"/>
    <s v="CIS"/>
    <x v="25"/>
    <n v="56966749408"/>
    <x v="26"/>
    <m/>
    <x v="129"/>
    <m/>
    <m/>
    <m/>
    <m/>
    <x v="129"/>
    <x v="0"/>
    <m/>
    <s v="On time"/>
    <s v="40 "/>
    <s v="Hola!%0AServicio del día 10-03%0A *Cliente:* RENDIC S.A. */ Cont: * TLLU4525396*/ HR Entrega: *08:00* /Dirección: *CAMINO LO AGUIRRE SUR 537, PUDAHUEL"/>
    <s v="Enviar mensaje"/>
    <s v="1066TLLU4525396"/>
    <s v="ENT-1066"/>
    <s v="ENTREGA"/>
    <d v="2026-03-10T08:00:00"/>
    <s v="https://wa.me/56966749408?text=Hola!%0AServicio del día 10-03%0A *Cliente:* RENDIC S.A. */ Cont: * TLLU4525396*/ HR Entrega: *08:00* /Dirección: *CAMINO LO AGUIRRE SUR 537, PUDAHUEL"/>
  </r>
  <r>
    <n v="1067"/>
    <n v="10"/>
    <x v="0"/>
    <s v="IMPO"/>
    <x v="642"/>
    <x v="976"/>
    <x v="3"/>
    <n v="24109"/>
    <s v="FRAGUA"/>
    <x v="31"/>
    <x v="7"/>
    <s v="DYC SAI"/>
    <x v="28"/>
    <n v="56968463649"/>
    <x v="29"/>
    <m/>
    <x v="2"/>
    <m/>
    <m/>
    <m/>
    <m/>
    <x v="131"/>
    <x v="0"/>
    <d v="2026-03-10T00:00:00"/>
    <s v="On time"/>
    <s v="40 "/>
    <s v="Hola!%0AServicio del día 10-03%0A *Cliente:* RENDIC S.A. */ Cont: * 903913*/ HR Entrega: *09:00* /Dirección: *Avenida Miraflores 9700-Bodega 4C, PUDAHUEL"/>
    <s v="Enviar mensaje"/>
    <s v="1067903913"/>
    <s v="ENT-1067"/>
    <s v="ENTREGA"/>
    <d v="2026-03-10T09:00:00"/>
    <s v="https://wa.me/56968463649?text=Hola!%0AServicio del día 10-03%0A *Cliente:* RENDIC S.A. */ Cont: * 903913*/ HR Entrega: *09:00* /Dirección: *Avenida Miraflores 9700-Bodega 4C, PUDAHUEL"/>
  </r>
  <r>
    <n v="1068"/>
    <n v="11"/>
    <x v="18"/>
    <s v="IMPO"/>
    <x v="626"/>
    <x v="977"/>
    <x v="1"/>
    <n v="29335"/>
    <s v="FRAGUA"/>
    <x v="31"/>
    <x v="3"/>
    <s v="CIS"/>
    <x v="7"/>
    <n v="56950981572"/>
    <x v="14"/>
    <m/>
    <x v="179"/>
    <s v="RAMPLA CORTA"/>
    <s v="Devuelto"/>
    <m/>
    <m/>
    <x v="142"/>
    <x v="0"/>
    <d v="2026-03-10T00:00:00"/>
    <s v="On time"/>
    <s v="20 "/>
    <s v="Hola!%0AServicio del día 10-03%0A *Cliente:* SOCIEDAD COMERCIAL MARBEN PETS LTDA */ Cont: * UETU2454046*/ HR Entrega: *08:00* /Dirección: *Santa rosa 15551 la pintana"/>
    <s v="Enviar mensaje"/>
    <s v="1068UETU2454046"/>
    <s v="ENT-1068"/>
    <s v="ENTREGA"/>
    <d v="2026-03-10T08:00:00"/>
    <s v="https://wa.me/56950981572?text=Hola!%0AServicio del día 10-03%0A *Cliente:* SOCIEDAD COMERCIAL MARBEN PETS LTDA */ Cont: * UETU2454046*/ HR Entrega: *08:00* /Dirección: *Santa rosa 15551 la pintana"/>
  </r>
  <r>
    <n v="1069"/>
    <n v="12"/>
    <x v="13"/>
    <s v="IMPO"/>
    <x v="643"/>
    <x v="978"/>
    <x v="7"/>
    <n v="17400"/>
    <s v="FRAGUA"/>
    <x v="31"/>
    <x v="9"/>
    <s v="TEPORVAL"/>
    <x v="37"/>
    <n v="56950923536"/>
    <x v="18"/>
    <m/>
    <x v="162"/>
    <m/>
    <m/>
    <m/>
    <m/>
    <x v="121"/>
    <x v="0"/>
    <d v="2026-03-10T00:00:00"/>
    <s v="On time"/>
    <s v="40 "/>
    <s v="Hola!%0AServicio del día 10-03%0A *Cliente:* CANONTEX */ Cont: * PIDU423956-8*/ HR Entrega: *13:00* /Dirección: *Av. La Oración N° 1250, Pudahuel, (ENEA) "/>
    <s v="Enviar mensaje"/>
    <s v="1069PIDU423956-8"/>
    <s v="ENT-1069"/>
    <s v="ENTREGA"/>
    <d v="2026-03-10T13:00:00"/>
    <s v="https://wa.me/56950923536?text=Hola!%0AServicio del día 10-03%0A *Cliente:* CANONTEX */ Cont: * PIDU423956-8*/ HR Entrega: *13:00* /Dirección: *Av. La Oración N° 1250, Pudahuel, (ENEA) "/>
  </r>
  <r>
    <n v="1070"/>
    <n v="13"/>
    <x v="13"/>
    <s v="IMPO"/>
    <x v="644"/>
    <x v="979"/>
    <x v="7"/>
    <n v="17400"/>
    <s v="FRAGUA"/>
    <x v="31"/>
    <x v="3"/>
    <s v="TEPORVAL"/>
    <x v="45"/>
    <n v="56989844861"/>
    <x v="45"/>
    <m/>
    <x v="162"/>
    <m/>
    <m/>
    <m/>
    <m/>
    <x v="193"/>
    <x v="0"/>
    <d v="2026-03-10T00:00:00"/>
    <s v="On time"/>
    <s v="40 "/>
    <s v="Hola!%0AServicio del día 10-03%0A *Cliente:* CANONTEX */ Cont: * PIDU4287210*/ HR Entrega: *08:00* /Dirección: *Av. La Oración N° 1250, Pudahuel, (ENEA) "/>
    <s v="Enviar mensaje"/>
    <s v="1070PIDU4287210"/>
    <s v="ENT-1070"/>
    <s v="ENTREGA"/>
    <d v="2026-03-10T08:00:00"/>
    <s v="https://wa.me/56989844861?text=Hola!%0AServicio del día 10-03%0A *Cliente:* CANONTEX */ Cont: * PIDU4287210*/ HR Entrega: *08:00* /Dirección: *Av. La Oración N° 1250, Pudahuel, (ENEA) "/>
  </r>
  <r>
    <n v="1071"/>
    <n v="14"/>
    <x v="51"/>
    <s v="IMPO"/>
    <x v="645"/>
    <x v="980"/>
    <x v="7"/>
    <n v="5750"/>
    <s v="09-03/21:58"/>
    <x v="31"/>
    <x v="26"/>
    <s v="CIS"/>
    <x v="29"/>
    <n v="56998494086"/>
    <x v="8"/>
    <m/>
    <x v="186"/>
    <m/>
    <s v="Devuelto"/>
    <m/>
    <m/>
    <x v="47"/>
    <x v="0"/>
    <d v="2026-03-10T00:00:00"/>
    <s v="On time"/>
    <s v="40 "/>
    <s v="Hola!%0AServicio del día 10-03%0A *Cliente:* IMPORTADORA DCIC SPA */ Cont: * SZLU9893376*/ HR Entrega: *07:30* /Dirección: *dcic"/>
    <s v="Enviar mensaje"/>
    <s v="1071SZLU9893376"/>
    <s v="ENT-1071"/>
    <s v="ENTREGA"/>
    <d v="2026-03-10T07:30:00"/>
    <s v="https://wa.me/56998494086?text=Hola!%0AServicio del día 10-03%0A *Cliente:* IMPORTADORA DCIC SPA */ Cont: * SZLU9893376*/ HR Entrega: *07:30* /Dirección: *dcic"/>
  </r>
  <r>
    <n v="1072"/>
    <n v="15"/>
    <x v="24"/>
    <s v="IMPO"/>
    <x v="646"/>
    <x v="981"/>
    <x v="7"/>
    <n v="17480"/>
    <s v="FRAGUA"/>
    <x v="31"/>
    <x v="7"/>
    <s v="CIS"/>
    <x v="6"/>
    <n v="56975315726"/>
    <x v="7"/>
    <m/>
    <x v="187"/>
    <m/>
    <m/>
    <m/>
    <m/>
    <x v="23"/>
    <x v="0"/>
    <d v="2026-03-10T00:00:00"/>
    <s v="On time"/>
    <s v="40 "/>
    <s v="Hola!%0AServicio del día 10-03%0A *Cliente:* COMERCIAL CANADA SPA */ Cont: * SEKU6242638*/ HR Entrega: *09:00* /Dirección: *Bodega Megalogística en Camino el Noviciado 1107,Lampa"/>
    <s v="Enviar mensaje"/>
    <s v="1072SEKU6242638"/>
    <s v="ENT-1072"/>
    <s v="ENTREGA"/>
    <d v="2026-03-10T09:00:00"/>
    <s v="https://wa.me/56975315726?text=Hola!%0AServicio del día 10-03%0A *Cliente:* COMERCIAL CANADA SPA */ Cont: * SEKU6242638*/ HR Entrega: *09:00* /Dirección: *Bodega Megalogística en Camino el Noviciado 1107,Lampa"/>
  </r>
  <r>
    <n v="1073"/>
    <n v="16"/>
    <x v="2"/>
    <s v="IMPO"/>
    <x v="647"/>
    <x v="982"/>
    <x v="7"/>
    <n v="14300"/>
    <s v="FRAGUA"/>
    <x v="31"/>
    <x v="3"/>
    <s v="AGUNSA SAI"/>
    <x v="24"/>
    <n v="56926181825"/>
    <x v="43"/>
    <m/>
    <x v="4"/>
    <m/>
    <s v="Devuelto"/>
    <m/>
    <m/>
    <x v="166"/>
    <x v="0"/>
    <d v="2026-03-10T00:00:00"/>
    <s v="On time"/>
    <s v="40 "/>
    <s v="Hola!%0AServicio del día 10-03%0A *Cliente:* SUPERMERCADO DEL NEUMATICO LTDA */ Cont: * OOCU9917917*/ HR Entrega: *08:00* /Dirección: *VELASQUEZ"/>
    <s v="Enviar mensaje"/>
    <s v="1073OOCU9917917"/>
    <s v="ENT-1073"/>
    <s v="ENTREGA"/>
    <d v="2026-03-10T08:00:00"/>
    <s v="https://wa.me/56926181825?text=Hola!%0AServicio del día 10-03%0A *Cliente:* SUPERMERCADO DEL NEUMATICO LTDA */ Cont: * OOCU9917917*/ HR Entrega: *08:00* /Dirección: *VELASQUEZ"/>
  </r>
  <r>
    <n v="1074"/>
    <n v="17"/>
    <x v="51"/>
    <s v="IMPO"/>
    <x v="648"/>
    <x v="983"/>
    <x v="7"/>
    <n v="10170"/>
    <s v="10-03/11:20"/>
    <x v="31"/>
    <x v="14"/>
    <s v="CONTOPSA SAI"/>
    <x v="19"/>
    <n v="56975045913"/>
    <x v="19"/>
    <m/>
    <x v="186"/>
    <m/>
    <s v="Devuelto"/>
    <m/>
    <m/>
    <x v="36"/>
    <x v="0"/>
    <d v="2026-03-10T00:00:00"/>
    <s v="On time"/>
    <s v="40 "/>
    <s v="Hola!%0AServicio del día 10-03%0A *Cliente:* IMPORTADORA DCIC SPA */ Cont: * CSGU6145764*/ HR Entrega: *DIRECTO* /Dirección: *dcic"/>
    <s v="Enviar mensaje"/>
    <s v="1074CSGU6145764"/>
    <s v="ENT-1074"/>
    <s v="ENTREGA"/>
    <e v="#VALUE!"/>
    <s v="https://wa.me/56975045913?text=Hola!%0AServicio del día 10-03%0A *Cliente:* IMPORTADORA DCIC SPA */ Cont: * CSGU6145764*/ HR Entrega: *DIRECTO* /Dirección: *dcic"/>
  </r>
  <r>
    <n v="1075"/>
    <n v="18"/>
    <x v="47"/>
    <s v="IMPO"/>
    <x v="649"/>
    <x v="984"/>
    <x v="7"/>
    <n v="17673"/>
    <s v="09-03/16:44"/>
    <x v="31"/>
    <x v="1"/>
    <s v="MEDLOG VALP"/>
    <x v="0"/>
    <n v="56965378427"/>
    <x v="0"/>
    <m/>
    <x v="188"/>
    <m/>
    <m/>
    <m/>
    <m/>
    <x v="4"/>
    <x v="0"/>
    <d v="2026-03-10T00:00:00"/>
    <s v="On time"/>
    <s v="40 "/>
    <s v="Hola!%0AServicio del día 10-03%0A *Cliente:* NIBSA S A */ Cont: * MEDU759532-5*/ HR Entrega: *08:30* /Dirección: *bodega de hoffens "/>
    <s v="Enviar mensaje"/>
    <s v="1075MEDU759532-5"/>
    <s v="ENT-1075"/>
    <s v="ENTREGA"/>
    <d v="2026-03-10T08:30:00"/>
    <s v="https://wa.me/56965378427?text=Hola!%0AServicio del día 10-03%0A *Cliente:* NIBSA S A */ Cont: * MEDU759532-5*/ HR Entrega: *08:30* /Dirección: *bodega de hoffens "/>
  </r>
  <r>
    <n v="1076"/>
    <n v="19"/>
    <x v="8"/>
    <s v="IMPO"/>
    <x v="650"/>
    <x v="985"/>
    <x v="3"/>
    <m/>
    <s v="09-03/18:41"/>
    <x v="31"/>
    <x v="25"/>
    <s v="CONTOPSA SAI "/>
    <x v="34"/>
    <n v="56940144795"/>
    <x v="34"/>
    <m/>
    <x v="189"/>
    <m/>
    <s v="Devuelto"/>
    <m/>
    <m/>
    <x v="309"/>
    <x v="0"/>
    <d v="2026-03-10T00:00:00"/>
    <s v="Off time"/>
    <s v="40 "/>
    <s v="Hola!%0AServicio del día 10-03%0A *Cliente:* ALCA SPA */ Cont: * SZLU9140074*/ HR Entrega: *16:00* /Dirección: *Av. Américo Vespucio 1955, Renca, CD FRÍO I."/>
    <s v="Enviar mensaje"/>
    <s v="1076SZLU9140074"/>
    <s v="ENT-1076"/>
    <s v="ENTREGA"/>
    <d v="2026-03-10T16:00:00"/>
    <s v="https://wa.me/56940144795?text=Hola!%0AServicio del día 10-03%0A *Cliente:* ALCA SPA */ Cont: * SZLU9140074*/ HR Entrega: *16:00* /Dirección: *Av. Américo Vespucio 1955, Renca, CD FRÍO I."/>
  </r>
  <r>
    <n v="1077"/>
    <n v="20"/>
    <x v="29"/>
    <s v="IMPO"/>
    <x v="651"/>
    <x v="986"/>
    <x v="3"/>
    <n v="25300"/>
    <s v="10-03/08:30"/>
    <x v="31"/>
    <x v="14"/>
    <s v="DYC SAI"/>
    <x v="35"/>
    <n v="56935532735"/>
    <x v="35"/>
    <m/>
    <x v="190"/>
    <m/>
    <s v="Devuelto"/>
    <m/>
    <m/>
    <x v="176"/>
    <x v="0"/>
    <d v="2026-03-10T00:00:00"/>
    <s v="On time"/>
    <s v="40 "/>
    <s v="Hola!%0AServicio del día 10-03%0A *Cliente:* COMERCIAL SEA GARDEN SPA */ Cont: * HLBU9841538*/ HR Entrega: *DIRECTO* /Dirección: *"/>
    <s v="Enviar mensaje"/>
    <s v="1077HLBU9841538"/>
    <s v="ENT-1077"/>
    <s v="ENTREGA"/>
    <e v="#VALUE!"/>
    <s v="https://wa.me/56935532735?text=Hola!%0AServicio del día 10-03%0A *Cliente:* COMERCIAL SEA GARDEN SPA */ Cont: * HLBU9841538*/ HR Entrega: *DIRECTO* /Dirección: *"/>
  </r>
  <r>
    <n v="1078"/>
    <n v="21"/>
    <x v="8"/>
    <s v="IMPO"/>
    <x v="652"/>
    <x v="987"/>
    <x v="3"/>
    <n v="26125"/>
    <s v="09-03/20:10"/>
    <x v="31"/>
    <x v="11"/>
    <s v="CONTOPSA SAI "/>
    <x v="33"/>
    <n v="56953801607"/>
    <x v="33"/>
    <m/>
    <x v="191"/>
    <m/>
    <s v="Devuelto"/>
    <m/>
    <m/>
    <x v="310"/>
    <x v="0"/>
    <d v="2026-03-10T00:00:00"/>
    <s v="Off time"/>
    <s v="40 "/>
    <s v="Hola!%0AServicio del día 10-03%0A *Cliente:* ALCA SPA */ Cont: * TEMU9354700*/ HR Entrega: *11:30* /Dirección: *Direccion: Camino del Cerro 4868 Huechuraba, Santiago."/>
    <s v="Enviar mensaje"/>
    <s v="1078TEMU9354700"/>
    <s v="ENT-1078"/>
    <s v="ENTREGA"/>
    <d v="2026-03-10T11:30:00"/>
    <s v="https://wa.me/56953801607?text=Hola!%0AServicio del día 10-03%0A *Cliente:* ALCA SPA */ Cont: * TEMU9354700*/ HR Entrega: *11:30* /Dirección: *Direccion: Camino del Cerro 4868 Huechuraba, Santiago."/>
  </r>
  <r>
    <n v="1079"/>
    <n v="22"/>
    <x v="8"/>
    <s v="IMPO"/>
    <x v="652"/>
    <x v="988"/>
    <x v="3"/>
    <n v="26125"/>
    <s v="09-03/18:51"/>
    <x v="31"/>
    <x v="19"/>
    <s v="CONTOPSA SAI"/>
    <x v="28"/>
    <n v="56968463649"/>
    <x v="29"/>
    <m/>
    <x v="191"/>
    <m/>
    <s v="Devuelto"/>
    <m/>
    <m/>
    <x v="311"/>
    <x v="0"/>
    <d v="2026-03-10T00:00:00"/>
    <s v="On time"/>
    <s v="40 "/>
    <s v="Hola!%0AServicio del día 10-03%0A *Cliente:* ALCA SPA */ Cont: * FBIU5000486*/ HR Entrega: *14:30* /Dirección: *Direccion: Camino del Cerro 4868 Huechuraba, Santiago."/>
    <s v="Enviar mensaje"/>
    <s v="1079FBIU5000486"/>
    <s v="ENT-1079"/>
    <s v="ENTREGA"/>
    <d v="2026-03-10T14:30:00"/>
    <s v="https://wa.me/56968463649?text=Hola!%0AServicio del día 10-03%0A *Cliente:* ALCA SPA */ Cont: * FBIU5000486*/ HR Entrega: *14:30* /Dirección: *Direccion: Camino del Cerro 4868 Huechuraba, Santiago."/>
  </r>
  <r>
    <n v="1080"/>
    <n v="23"/>
    <x v="11"/>
    <s v="IMPO"/>
    <x v="653"/>
    <x v="989"/>
    <x v="7"/>
    <n v="12215"/>
    <s v="09-03/17:24"/>
    <x v="31"/>
    <x v="1"/>
    <s v="DYC LA DIVISA"/>
    <x v="27"/>
    <n v="56985215946"/>
    <x v="28"/>
    <m/>
    <x v="102"/>
    <m/>
    <s v="Devuelto"/>
    <m/>
    <m/>
    <x v="218"/>
    <x v="0"/>
    <d v="2026-03-10T00:00:00"/>
    <s v="On time"/>
    <s v="40 "/>
    <s v="Hola!%0AServicio del día 10-03%0A *Cliente:* COMERCIAL PICHARA SPA */ Cont: * ECMU5590442*/ HR Entrega: *08:30* /Dirección: *Crucero Peralillo, Parcela 37, Lote 1, Lampa. "/>
    <s v="Enviar mensaje"/>
    <s v="1080ECMU5590442"/>
    <s v="ENT-1080"/>
    <s v="ENTREGA"/>
    <d v="2026-03-10T08:30:00"/>
    <s v="https://wa.me/56985215946?text=Hola!%0AServicio del día 10-03%0A *Cliente:* COMERCIAL PICHARA SPA */ Cont: * ECMU5590442*/ HR Entrega: *08:30* /Dirección: *Crucero Peralillo, Parcela 37, Lote 1, Lampa. "/>
  </r>
  <r>
    <n v="1081"/>
    <n v="24"/>
    <x v="15"/>
    <s v="IMPO"/>
    <x v="654"/>
    <x v="990"/>
    <x v="7"/>
    <n v="9670"/>
    <s v="FRAGUA"/>
    <x v="31"/>
    <x v="3"/>
    <s v="SITRANS SCL"/>
    <x v="21"/>
    <n v="56956654384"/>
    <x v="21"/>
    <m/>
    <x v="19"/>
    <m/>
    <m/>
    <m/>
    <m/>
    <x v="220"/>
    <x v="0"/>
    <d v="2026-03-10T00:00:00"/>
    <s v="Off time"/>
    <s v="40 "/>
    <s v="Hola!%0AServicio del día 10-03%0A *Cliente:* IMPORTADORA MIDEA CARRIER CHILE LTDA */ Cont: * EGHU9194018*/ HR Entrega: *08:00* /Dirección: *BOD. MIEA AGURTO - PUERTO MADERO 9710, BOD. E13; PUDAHUEL "/>
    <s v="Enviar mensaje"/>
    <s v="1081EGHU9194018"/>
    <s v="ENT-1081"/>
    <s v="ENTREGA"/>
    <d v="2026-03-10T08:00:00"/>
    <s v="https://wa.me/56956654384?text=Hola!%0AServicio del día 10-03%0A *Cliente:* IMPORTADORA MIDEA CARRIER CHILE LTDA */ Cont: * EGHU9194018*/ HR Entrega: *08:00* /Dirección: *BOD. MIEA AGURTO - PUERTO MADERO 9710, BOD. E13; PUDAHUEL "/>
  </r>
  <r>
    <n v="1082"/>
    <n v="25"/>
    <x v="15"/>
    <s v="IMPO"/>
    <x v="655"/>
    <x v="991"/>
    <x v="7"/>
    <n v="4656"/>
    <s v="FRAGUA"/>
    <x v="31"/>
    <x v="6"/>
    <s v="MEDLOG SAI"/>
    <x v="42"/>
    <n v="56948501048"/>
    <x v="42"/>
    <m/>
    <x v="19"/>
    <m/>
    <s v="Devuelto"/>
    <m/>
    <m/>
    <x v="15"/>
    <x v="0"/>
    <d v="2026-03-10T00:00:00"/>
    <s v="On time"/>
    <s v="40 "/>
    <s v="Hola!%0AServicio del día 10-03%0A *Cliente:* IMPORTADORA MIDEA CARRIER CHILE LTDA */ Cont: * MEDU8505096*/ HR Entrega: *10:00* /Dirección: *BOD. MIEA AGURTO - PUERTO MADERO 9710, BOD. E13; PUDAHUEL "/>
    <s v="Enviar mensaje"/>
    <s v="1082MEDU8505096"/>
    <s v="ENT-1082"/>
    <s v="ENTREGA"/>
    <d v="2026-03-10T10:00:00"/>
    <s v="https://wa.me/56948501048?text=Hola!%0AServicio del día 10-03%0A *Cliente:* IMPORTADORA MIDEA CARRIER CHILE LTDA */ Cont: * MEDU8505096*/ HR Entrega: *10:00* /Dirección: *BOD. MIEA AGURTO - PUERTO MADERO 9710, BOD. E13; PUDAHUEL "/>
  </r>
  <r>
    <n v="1083"/>
    <n v="26"/>
    <x v="15"/>
    <s v="IMPO"/>
    <x v="656"/>
    <x v="992"/>
    <x v="7"/>
    <n v="8500"/>
    <s v="FRAGUA"/>
    <x v="31"/>
    <x v="6"/>
    <s v="MEDLOG SAI"/>
    <x v="11"/>
    <n v="56999048849"/>
    <x v="11"/>
    <m/>
    <x v="19"/>
    <m/>
    <s v="Devuelto"/>
    <m/>
    <m/>
    <x v="61"/>
    <x v="0"/>
    <d v="2026-03-10T00:00:00"/>
    <s v="On time"/>
    <s v="40 "/>
    <s v="Hola!%0AServicio del día 10-03%0A *Cliente:* IMPORTADORA MIDEA CARRIER CHILE LTDA */ Cont: * MSMU7080874*/ HR Entrega: *10:00* /Dirección: *BOD. MIEA AGURTO - PUERTO MADERO 9710, BOD. E13; PUDAHUEL "/>
    <s v="Enviar mensaje"/>
    <s v="1083MSMU7080874"/>
    <s v="ENT-1083"/>
    <s v="ENTREGA"/>
    <d v="2026-03-10T10:00:00"/>
    <s v="https://wa.me/56999048849?text=Hola!%0AServicio del día 10-03%0A *Cliente:* IMPORTADORA MIDEA CARRIER CHILE LTDA */ Cont: * MSMU7080874*/ HR Entrega: *10:00* /Dirección: *BOD. MIEA AGURTO - PUERTO MADERO 9710, BOD. E13; PUDAHUEL "/>
  </r>
  <r>
    <n v="1084"/>
    <n v="27"/>
    <x v="15"/>
    <s v="IMPO"/>
    <x v="657"/>
    <x v="993"/>
    <x v="7"/>
    <n v="4656"/>
    <s v="FRAGUA"/>
    <x v="31"/>
    <x v="2"/>
    <s v="MEDLOG SAI"/>
    <x v="41"/>
    <n v="56967387744"/>
    <x v="41"/>
    <m/>
    <x v="19"/>
    <m/>
    <s v="Devuelto"/>
    <m/>
    <m/>
    <x v="199"/>
    <x v="0"/>
    <d v="2026-03-10T00:00:00"/>
    <s v="Off time"/>
    <s v="40 "/>
    <s v="Hola!%0AServicio del día 10-03%0A *Cliente:* IMPORTADORA MIDEA CARRIER CHILE LTDA */ Cont: * TGHU8904444*/ HR Entrega: *11:00* /Dirección: *BOD. MIEA AGURTO - PUERTO MADERO 9710, BOD. E13; PUDAHUEL "/>
    <s v="Enviar mensaje"/>
    <s v="1084TGHU8904444"/>
    <s v="ENT-1084"/>
    <s v="ENTREGA"/>
    <d v="2026-03-10T11:00:00"/>
    <s v="https://wa.me/56967387744?text=Hola!%0AServicio del día 10-03%0A *Cliente:* IMPORTADORA MIDEA CARRIER CHILE LTDA */ Cont: * TGHU8904444*/ HR Entrega: *11:00* /Dirección: *BOD. MIEA AGURTO - PUERTO MADERO 9710, BOD. E13; PUDAHUEL "/>
  </r>
  <r>
    <n v="1085"/>
    <n v="28"/>
    <x v="15"/>
    <s v="IMPO"/>
    <x v="658"/>
    <x v="994"/>
    <x v="7"/>
    <n v="4656"/>
    <s v="FRAGUA"/>
    <x v="31"/>
    <x v="2"/>
    <s v="MEDLOG SAI"/>
    <x v="1"/>
    <n v="56978811158"/>
    <x v="1"/>
    <m/>
    <x v="19"/>
    <m/>
    <s v="Devuelto"/>
    <m/>
    <m/>
    <x v="268"/>
    <x v="0"/>
    <d v="2026-03-10T00:00:00"/>
    <s v="Off time"/>
    <s v="40 "/>
    <s v="Hola!%0AServicio del día 10-03%0A *Cliente:* IMPORTADORA MIDEA CARRIER CHILE LTDA */ Cont: * UETU6278583*/ HR Entrega: *11:00* /Dirección: *BOD. MIEA AGURTO - PUERTO MADERO 9710, BOD. E13; PUDAHUEL "/>
    <s v="Enviar mensaje"/>
    <s v="1085UETU6278583"/>
    <s v="ENT-1085"/>
    <s v="ENTREGA"/>
    <d v="2026-03-10T11:00:00"/>
    <s v="https://wa.me/56978811158?text=Hola!%0AServicio del día 10-03%0A *Cliente:* IMPORTADORA MIDEA CARRIER CHILE LTDA */ Cont: * UETU6278583*/ HR Entrega: *11:00* /Dirección: *BOD. MIEA AGURTO - PUERTO MADERO 9710, BOD. E13; PUDAHUEL "/>
  </r>
  <r>
    <n v="1086"/>
    <n v="29"/>
    <x v="15"/>
    <s v="IMPO"/>
    <x v="659"/>
    <x v="995"/>
    <x v="7"/>
    <n v="13740"/>
    <s v="FRAGUA"/>
    <x v="31"/>
    <x v="5"/>
    <s v="SITRANS SCL"/>
    <x v="30"/>
    <n v="56992164782"/>
    <x v="31"/>
    <m/>
    <x v="19"/>
    <m/>
    <s v="Devuelto"/>
    <m/>
    <m/>
    <x v="199"/>
    <x v="0"/>
    <d v="2026-03-10T00:00:00"/>
    <s v="On time"/>
    <s v="40 "/>
    <s v="Hola!%0AServicio del día 10-03%0A *Cliente:* IMPORTADORA MIDEA CARRIER CHILE LTDA */ Cont: * TIIU6245073*/ HR Entrega: *12:00* /Dirección: *BOD. MIEA AGURTO - PUERTO MADERO 9710, BOD. E13; PUDAHUEL "/>
    <s v="Enviar mensaje"/>
    <s v="1086TIIU6245073"/>
    <s v="ENT-1086"/>
    <s v="ENTREGA"/>
    <d v="2026-03-10T12:00:00"/>
    <s v="https://wa.me/56992164782?text=Hola!%0AServicio del día 10-03%0A *Cliente:* IMPORTADORA MIDEA CARRIER CHILE LTDA */ Cont: * TIIU6245073*/ HR Entrega: *12:00* /Dirección: *BOD. MIEA AGURTO - PUERTO MADERO 9710, BOD. E13; PUDAHUEL "/>
  </r>
  <r>
    <n v="1087"/>
    <n v="30"/>
    <x v="9"/>
    <s v="IMPO"/>
    <x v="660"/>
    <x v="996"/>
    <x v="7"/>
    <n v="10433"/>
    <s v="09-03/17:00"/>
    <x v="31"/>
    <x v="1"/>
    <s v="DYC SAI"/>
    <x v="55"/>
    <n v="56999972473"/>
    <x v="44"/>
    <m/>
    <x v="11"/>
    <m/>
    <s v="Devuelto"/>
    <m/>
    <m/>
    <x v="130"/>
    <x v="0"/>
    <d v="2026-03-10T00:00:00"/>
    <s v="On time"/>
    <s v="40 "/>
    <s v="Hola!%0AServicio del día 10-03%0A *Cliente:* FLEX EQUIPOS DE DESCANSO CHILE */ Cont: * FSCU8622463*/ HR Entrega: *08:30* /Dirección: *MERSAN (José Joaquín Prieto 9001, Lo Espejo. Bodegas: 7-8-9-10-15-16-17-18)"/>
    <s v="Enviar mensaje"/>
    <s v="1087FSCU8622463"/>
    <s v="ENT-1087"/>
    <s v="ENTREGA"/>
    <d v="2026-03-10T08:30:00"/>
    <s v="https://wa.me/56999972473?text=Hola!%0AServicio del día 10-03%0A *Cliente:* FLEX EQUIPOS DE DESCANSO CHILE */ Cont: * FSCU8622463*/ HR Entrega: *08:30* /Dirección: *MERSAN (José Joaquín Prieto 9001, Lo Espejo. Bodegas: 7-8-9-10-15-16-17-18)"/>
  </r>
  <r>
    <n v="1088"/>
    <n v="31"/>
    <x v="37"/>
    <s v="IMPO"/>
    <x v="661"/>
    <x v="997"/>
    <x v="7"/>
    <n v="14155"/>
    <s v="09-03/16:00"/>
    <x v="31"/>
    <x v="1"/>
    <s v="MEDLOG SAI"/>
    <x v="44"/>
    <n v="56976511010"/>
    <x v="53"/>
    <m/>
    <x v="192"/>
    <m/>
    <s v="Devuelto"/>
    <m/>
    <m/>
    <x v="152"/>
    <x v="0"/>
    <d v="2026-03-10T00:00:00"/>
    <s v="On time"/>
    <s v="40 "/>
    <s v="Hola!%0AServicio del día 10-03%0A *Cliente:* IDEAL S A */ Cont: * MSCU4581403*/ HR Entrega: *08:30* /Dirección: *bodega Agunsa, dirección La montaña 1550, Quilicura "/>
    <s v="Enviar mensaje"/>
    <s v="1088MSCU4581403"/>
    <s v="ENT-1088"/>
    <s v="ENTREGA"/>
    <d v="2026-03-10T08:30:00"/>
    <s v="https://wa.me/56976511010?text=Hola!%0AServicio del día 10-03%0A *Cliente:* IDEAL S A */ Cont: * MSCU4581403*/ HR Entrega: *08:30* /Dirección: *bodega Agunsa, dirección La montaña 1550, Quilicura "/>
  </r>
  <r>
    <n v="1089"/>
    <n v="32"/>
    <x v="18"/>
    <s v="IMPO"/>
    <x v="662"/>
    <x v="998"/>
    <x v="0"/>
    <n v="14906"/>
    <s v="FRAGUA"/>
    <x v="31"/>
    <x v="7"/>
    <s v="CIS"/>
    <x v="8"/>
    <n v="56945105039"/>
    <x v="13"/>
    <m/>
    <x v="193"/>
    <m/>
    <m/>
    <m/>
    <m/>
    <x v="312"/>
    <x v="0"/>
    <d v="2026-03-10T00:00:00"/>
    <s v="Off time"/>
    <s v="40 "/>
    <s v="Hola!%0AServicio del día 10-03%0A *Cliente:* SOCIEDAD COMERCIAL MARBEN PETS LTDA */ Cont: * UETU5630621*/ HR Entrega: *09:00* /Dirección: *FRAGUA BOD PRINCIPAL"/>
    <s v="Enviar mensaje"/>
    <s v="1089UETU5630621"/>
    <s v="ENT-1089"/>
    <s v="ENTREGA"/>
    <d v="2026-03-10T09:00:00"/>
    <s v="https://wa.me/56945105039?text=Hola!%0AServicio del día 10-03%0A *Cliente:* SOCIEDAD COMERCIAL MARBEN PETS LTDA */ Cont: * UETU5630621*/ HR Entrega: *09:00* /Dirección: *FRAGUA BOD PRINCIPAL"/>
  </r>
  <r>
    <n v="1090"/>
    <n v="33"/>
    <x v="45"/>
    <s v="IMPO"/>
    <x v="395"/>
    <x v="870"/>
    <x v="7"/>
    <m/>
    <s v="FRAGUA"/>
    <x v="31"/>
    <x v="0"/>
    <m/>
    <x v="49"/>
    <n v="56973887322"/>
    <x v="9"/>
    <m/>
    <x v="68"/>
    <m/>
    <m/>
    <m/>
    <m/>
    <x v="9"/>
    <x v="0"/>
    <m/>
    <s v="Sin llegada"/>
    <s v="40 "/>
    <s v="Hola!%0AServicio del día 10-03%0A *Cliente:* RITRAMA S.A. */ Cont: * RAMPLA */ HR Entrega: *07:00* /Dirección: *AV. TUPUNGATO 3420, PLACILLA"/>
    <s v="Enviar mensaje"/>
    <s v="1090RAMPLA "/>
    <s v="ENT-1090"/>
    <s v="ENTREGA"/>
    <d v="2026-03-10T07:00:00"/>
    <s v="https://wa.me/56973887322?text=Hola!%0AServicio del día 10-03%0A *Cliente:* RITRAMA S.A. */ Cont: * RAMPLA */ HR Entrega: *07:00* /Dirección: *AV. TUPUNGATO 3420, PLACILLA"/>
  </r>
  <r>
    <n v="1091"/>
    <n v="34"/>
    <x v="45"/>
    <s v="IMPO"/>
    <x v="395"/>
    <x v="870"/>
    <x v="7"/>
    <m/>
    <s v="FRAGUA"/>
    <x v="31"/>
    <x v="0"/>
    <m/>
    <x v="50"/>
    <n v="56964069749"/>
    <x v="9"/>
    <m/>
    <x v="68"/>
    <m/>
    <m/>
    <m/>
    <m/>
    <x v="9"/>
    <x v="0"/>
    <m/>
    <s v="Sin llegada"/>
    <s v="40 "/>
    <s v="Hola!%0AServicio del día 10-03%0A *Cliente:* RITRAMA S.A. */ Cont: * RAMPLA */ HR Entrega: *07:00* /Dirección: *AV. TUPUNGATO 3420, PLACILLA"/>
    <s v="Enviar mensaje"/>
    <s v="1091RAMPLA "/>
    <s v="ENT-1091"/>
    <s v="ENTREGA"/>
    <d v="2026-03-10T07:00:00"/>
    <s v="https://wa.me/56964069749?text=Hola!%0AServicio del día 10-03%0A *Cliente:* RITRAMA S.A. */ Cont: * RAMPLA */ HR Entrega: *07:00* /Dirección: *AV. TUPUNGATO 3420, PLACILLA"/>
  </r>
  <r>
    <n v="1092"/>
    <n v="35"/>
    <x v="10"/>
    <s v="IMPO"/>
    <x v="407"/>
    <x v="999"/>
    <x v="8"/>
    <n v="18000"/>
    <s v="FRAGUA"/>
    <x v="31"/>
    <x v="1"/>
    <s v="SITRANS SAI"/>
    <x v="14"/>
    <n v="56967256951"/>
    <x v="15"/>
    <m/>
    <x v="156"/>
    <m/>
    <m/>
    <m/>
    <m/>
    <x v="313"/>
    <x v="0"/>
    <d v="2026-03-10T00:00:00"/>
    <s v="Off time"/>
    <s v="ISO"/>
    <s v="Hola!%0AServicio del día 10-03%0A *Cliente:* OXIQUIM S A */ Cont: * SLZU2886330*/ HR Entrega: *08:30* /Dirección: *CAÑAVERAL 901,QUILICURA"/>
    <s v="Enviar mensaje"/>
    <s v="1092SLZU2886330"/>
    <s v="ENT-1092"/>
    <s v="ENTREGA"/>
    <d v="2026-03-10T08:30:00"/>
    <s v="https://wa.me/56967256951?text=Hola!%0AServicio del día 10-03%0A *Cliente:* OXIQUIM S A */ Cont: * SLZU2886330*/ HR Entrega: *08:30* /Dirección: *CAÑAVERAL 901,QUILICURA"/>
  </r>
  <r>
    <n v="1093"/>
    <n v="36"/>
    <x v="10"/>
    <s v="IMPO"/>
    <x v="623"/>
    <x v="1000"/>
    <x v="7"/>
    <n v="27000"/>
    <s v="FRAGUA"/>
    <x v="31"/>
    <x v="22"/>
    <s v="CONTOPSA SAI"/>
    <x v="47"/>
    <n v="56988336520"/>
    <x v="48"/>
    <m/>
    <x v="178"/>
    <m/>
    <m/>
    <m/>
    <m/>
    <x v="50"/>
    <x v="0"/>
    <d v="2026-03-10T00:00:00"/>
    <s v="On time"/>
    <s v="40 "/>
    <s v="Hola!%0AServicio del día 10-03%0A *Cliente:* OXIQUIM S A */ Cont: * OERU4359195*/ HR Entrega: *15:30* /Dirección: *Bodega Megacentro Noviciado"/>
    <s v="Enviar mensaje"/>
    <s v="1093OERU4359195"/>
    <s v="ENT-1093"/>
    <s v="ENTREGA"/>
    <d v="2026-03-10T15:30:00"/>
    <s v="https://wa.me/56988336520?text=Hola!%0AServicio del día 10-03%0A *Cliente:* OXIQUIM S A */ Cont: * OERU4359195*/ HR Entrega: *15:30* /Dirección: *Bodega Megacentro Noviciado"/>
  </r>
  <r>
    <n v="1094"/>
    <n v="37"/>
    <x v="10"/>
    <s v="IMPO"/>
    <x v="663"/>
    <x v="1001"/>
    <x v="7"/>
    <n v="20183"/>
    <s v="FRAGUA"/>
    <x v="31"/>
    <x v="1"/>
    <s v="CONTOPSA VALPO"/>
    <x v="10"/>
    <n v="56993389870"/>
    <x v="10"/>
    <m/>
    <x v="156"/>
    <m/>
    <s v="Devuelto"/>
    <m/>
    <m/>
    <x v="79"/>
    <x v="0"/>
    <d v="2026-03-10T00:00:00"/>
    <s v="On time"/>
    <s v="40 "/>
    <s v="Hola!%0AServicio del día 10-03%0A *Cliente:* OXIQUIM S A */ Cont: * MRKU5483158*/ HR Entrega: *08:30* /Dirección: *CAÑAVERAL 901,QUILICURA"/>
    <s v="Enviar mensaje"/>
    <s v="1094MRKU5483158"/>
    <s v="ENT-1094"/>
    <s v="ENTREGA"/>
    <d v="2026-03-10T08:30:00"/>
    <s v="https://wa.me/56993389870?text=Hola!%0AServicio del día 10-03%0A *Cliente:* OXIQUIM S A */ Cont: * MRKU5483158*/ HR Entrega: *08:30* /Dirección: *CAÑAVERAL 901,QUILICURA"/>
  </r>
  <r>
    <n v="1095"/>
    <n v="38"/>
    <x v="10"/>
    <s v="IMPO"/>
    <x v="664"/>
    <x v="1002"/>
    <x v="8"/>
    <n v="21600"/>
    <s v="FRAGUA"/>
    <x v="31"/>
    <x v="1"/>
    <s v="CIS"/>
    <x v="36"/>
    <n v="56965312953"/>
    <x v="36"/>
    <m/>
    <x v="156"/>
    <m/>
    <s v="Devuelto"/>
    <m/>
    <m/>
    <x v="42"/>
    <x v="0"/>
    <d v="2026-03-10T00:00:00"/>
    <s v="On time"/>
    <s v="ISO"/>
    <s v="Hola!%0AServicio del día 10-03%0A *Cliente:* OXIQUIM S A */ Cont: * TEMU0581256*/ HR Entrega: *08:30* /Dirección: *CAÑAVERAL 901,QUILICURA"/>
    <s v="Enviar mensaje"/>
    <s v="1095TEMU0581256"/>
    <s v="ENT-1095"/>
    <s v="ENTREGA"/>
    <d v="2026-03-10T08:30:00"/>
    <s v="https://wa.me/56965312953?text=Hola!%0AServicio del día 10-03%0A *Cliente:* OXIQUIM S A */ Cont: * TEMU0581256*/ HR Entrega: *08:30* /Dirección: *CAÑAVERAL 901,QUILICURA"/>
  </r>
  <r>
    <n v="1096"/>
    <n v="39"/>
    <x v="10"/>
    <s v="IMPO"/>
    <x v="664"/>
    <x v="1003"/>
    <x v="5"/>
    <n v="21600"/>
    <s v="FRAGUA"/>
    <x v="31"/>
    <x v="1"/>
    <s v="CIS"/>
    <x v="48"/>
    <n v="56994354094"/>
    <x v="50"/>
    <m/>
    <x v="156"/>
    <m/>
    <s v="Devuelto"/>
    <m/>
    <m/>
    <x v="282"/>
    <x v="0"/>
    <d v="2026-03-10T00:00:00"/>
    <s v="Off time"/>
    <s v="IMO"/>
    <s v="Hola!%0AServicio del día 10-03%0A *Cliente:* OXIQUIM S A */ Cont: * TGHU1924747*/ HR Entrega: *08:30* /Dirección: *CAÑAVERAL 901,QUILICURA"/>
    <s v="Enviar mensaje"/>
    <s v="1096TGHU1924747"/>
    <s v="ENT-1096"/>
    <s v="ENTREGA"/>
    <d v="2026-03-10T08:30:00"/>
    <s v="https://wa.me/56994354094?text=Hola!%0AServicio del día 10-03%0A *Cliente:* OXIQUIM S A */ Cont: * TGHU1924747*/ HR Entrega: *08:30* /Dirección: *CAÑAVERAL 901,QUILICURA"/>
  </r>
  <r>
    <n v="1097"/>
    <n v="40"/>
    <x v="16"/>
    <s v="IMPO"/>
    <x v="665"/>
    <x v="1004"/>
    <x v="7"/>
    <n v="28293"/>
    <s v="09-03/20:04"/>
    <x v="31"/>
    <x v="6"/>
    <s v="CIS"/>
    <x v="54"/>
    <n v="56967128754"/>
    <x v="27"/>
    <m/>
    <x v="20"/>
    <m/>
    <s v="Devuelto"/>
    <m/>
    <m/>
    <x v="150"/>
    <x v="0"/>
    <d v="2026-03-10T00:00:00"/>
    <s v="Off time"/>
    <s v="40 "/>
    <s v="Hola!%0AServicio del día 10-03%0A *Cliente:* IMPORTADORA Y COMERCIALIZADORA BZ SPA */ Cont: * TIIU6495447*/ HR Entrega: *10:00* /Dirección: *PuertoMadero 9710, Bodega X36. Pudahuel"/>
    <s v="Enviar mensaje"/>
    <s v="1097TIIU6495447"/>
    <s v="ENT-1097"/>
    <s v="ENTREGA"/>
    <d v="2026-03-10T10:00:00"/>
    <s v="https://wa.me/56967128754?text=Hola!%0AServicio del día 10-03%0A *Cliente:* IMPORTADORA Y COMERCIALIZADORA BZ SPA */ Cont: * TIIU6495447*/ HR Entrega: *10:00* /Dirección: *PuertoMadero 9710, Bodega X36. Pudahuel"/>
  </r>
  <r>
    <n v="1098"/>
    <n v="41"/>
    <x v="37"/>
    <s v="IMPO"/>
    <x v="666"/>
    <x v="1005"/>
    <x v="7"/>
    <n v="16884"/>
    <s v="FRAGUA"/>
    <x v="31"/>
    <x v="1"/>
    <s v="AGUNSA SAI"/>
    <x v="22"/>
    <n v="56953157599"/>
    <x v="22"/>
    <m/>
    <x v="192"/>
    <m/>
    <s v="Devuelto"/>
    <m/>
    <m/>
    <x v="130"/>
    <x v="0"/>
    <d v="2026-03-10T00:00:00"/>
    <s v="On time"/>
    <s v="40 "/>
    <s v="Hola!%0AServicio del día 10-03%0A *Cliente:* IDEAL S A */ Cont: * CCLU5191257*/ HR Entrega: *08:30* /Dirección: *bodega Agunsa, dirección La montaña 1550, Quilicura "/>
    <s v="Enviar mensaje"/>
    <s v="1098CCLU5191257"/>
    <s v="ENT-1098"/>
    <s v="ENTREGA"/>
    <d v="2026-03-10T08:30:00"/>
    <s v="https://wa.me/56953157599?text=Hola!%0AServicio del día 10-03%0A *Cliente:* IDEAL S A */ Cont: * CCLU5191257*/ HR Entrega: *08:30* /Dirección: *bodega Agunsa, dirección La montaña 1550, Quilicura "/>
  </r>
  <r>
    <n v="1099"/>
    <n v="42"/>
    <x v="122"/>
    <s v="IMPO"/>
    <x v="667"/>
    <x v="1006"/>
    <x v="1"/>
    <n v="16226"/>
    <s v="10-03/09:42"/>
    <x v="31"/>
    <x v="14"/>
    <m/>
    <x v="12"/>
    <n v="56967384794"/>
    <x v="12"/>
    <m/>
    <x v="194"/>
    <m/>
    <m/>
    <s v="REPROGRAMADO"/>
    <m/>
    <x v="150"/>
    <x v="0"/>
    <m/>
    <s v="On time"/>
    <s v="20 "/>
    <s v="Hola!%0AServicio del día 10-03%0A *Cliente:* ASOCIADOS UNDURRAGA IMPRESORES LTDA */ Cont: * MSMU1059530*/ HR Entrega: *directo* /Dirección: *Rivas vicuña 1043, quinta normal"/>
    <s v="Enviar mensaje"/>
    <s v="1099MSMU1059530"/>
    <s v="ENT-1099"/>
    <s v="ENTREGA"/>
    <e v="#VALUE!"/>
    <s v="https://wa.me/56967384794?text=Hola!%0AServicio del día 10-03%0A *Cliente:* ASOCIADOS UNDURRAGA IMPRESORES LTDA */ Cont: * MSMU1059530*/ HR Entrega: *directo* /Dirección: *Rivas vicuña 1043, quinta normal"/>
  </r>
  <r>
    <n v="1100"/>
    <n v="43"/>
    <x v="5"/>
    <s v="IMPO"/>
    <x v="668"/>
    <x v="1007"/>
    <x v="7"/>
    <n v="25700"/>
    <s v="FRAGUA"/>
    <x v="31"/>
    <x v="3"/>
    <s v="CONTOPSA SAI"/>
    <x v="53"/>
    <n v="56950104102"/>
    <x v="54"/>
    <m/>
    <x v="7"/>
    <m/>
    <s v="Devuelto"/>
    <m/>
    <m/>
    <x v="49"/>
    <x v="0"/>
    <d v="2026-03-10T00:00:00"/>
    <s v="On time"/>
    <s v="40 "/>
    <s v="Hola!%0AServicio del día 10-03%0A *Cliente:* INVERSIERRA S A */ Cont: * TGCU5173796*/ HR Entrega: *08:00* /Dirección: *HUECHURABA"/>
    <s v="Enviar mensaje"/>
    <s v="1100TGCU5173796"/>
    <s v="ENT-1100"/>
    <s v="ENTREGA"/>
    <d v="2026-03-10T08:00:00"/>
    <s v="https://wa.me/56950104102?text=Hola!%0AServicio del día 10-03%0A *Cliente:* INVERSIERRA S A */ Cont: * TGCU5173796*/ HR Entrega: *08:00* /Dirección: *HUECHURABA"/>
  </r>
  <r>
    <n v="1101"/>
    <n v="44"/>
    <x v="5"/>
    <s v="IMPO"/>
    <x v="668"/>
    <x v="1008"/>
    <x v="7"/>
    <n v="17664"/>
    <s v="FRAGUA"/>
    <x v="31"/>
    <x v="5"/>
    <s v="CONTOPSA SAI "/>
    <x v="0"/>
    <n v="56965378427"/>
    <x v="0"/>
    <m/>
    <x v="7"/>
    <m/>
    <m/>
    <m/>
    <m/>
    <x v="267"/>
    <x v="0"/>
    <d v="2026-03-10T00:00:00"/>
    <s v="Off time"/>
    <s v="40 "/>
    <s v="Hola!%0AServicio del día 10-03%0A *Cliente:* INVERSIERRA S A */ Cont: * HAMU2104550*/ HR Entrega: *12:00* /Dirección: *HUECHURABA"/>
    <s v="Enviar mensaje"/>
    <s v="1101HAMU2104550"/>
    <s v="ENT-1101"/>
    <s v="ENTREGA"/>
    <d v="2026-03-10T12:00:00"/>
    <s v="https://wa.me/56965378427?text=Hola!%0AServicio del día 10-03%0A *Cliente:* INVERSIERRA S A */ Cont: * HAMU2104550*/ HR Entrega: *12:00* /Dirección: *HUECHURABA"/>
  </r>
  <r>
    <n v="1102"/>
    <n v="45"/>
    <x v="108"/>
    <s v="IMPO"/>
    <x v="589"/>
    <x v="1009"/>
    <x v="7"/>
    <n v="17360"/>
    <s v="MAIPU"/>
    <x v="31"/>
    <x v="7"/>
    <s v="CONTOPSA VALPARAISO"/>
    <x v="16"/>
    <n v="56973887539"/>
    <x v="16"/>
    <m/>
    <x v="170"/>
    <m/>
    <s v="Devuelto"/>
    <m/>
    <m/>
    <x v="163"/>
    <x v="0"/>
    <d v="2026-03-10T00:00:00"/>
    <s v="Off time"/>
    <s v="40 "/>
    <s v="Hola!%0AServicio del día 10-03%0A *Cliente:* qbox modular spa */ Cont: * caau6475039*/ HR Entrega: *09:00* /Dirección: *Av. Américo Vespucio 1001 Bodega 01 Edificio D, Quilicura, Santiago"/>
    <s v="Enviar mensaje"/>
    <s v="1102caau6475039"/>
    <s v="ENT-1102"/>
    <s v="ENTREGA"/>
    <d v="2026-03-10T09:00:00"/>
    <s v="https://wa.me/56973887539?text=Hola!%0AServicio del día 10-03%0A *Cliente:* qbox modular spa */ Cont: * caau6475039*/ HR Entrega: *09:00* /Dirección: *Av. Américo Vespucio 1001 Bodega 01 Edificio D, Quilicura, Santiago"/>
  </r>
  <r>
    <n v="1103"/>
    <n v="46"/>
    <x v="3"/>
    <s v="IMPO"/>
    <x v="637"/>
    <x v="1010"/>
    <x v="1"/>
    <m/>
    <s v="ALCATRANAS "/>
    <x v="31"/>
    <x v="1"/>
    <s v="TERCOP"/>
    <x v="7"/>
    <n v="56950981572"/>
    <x v="14"/>
    <m/>
    <x v="5"/>
    <s v="RAMPLA CORTA"/>
    <m/>
    <m/>
    <m/>
    <x v="231"/>
    <x v="0"/>
    <d v="2026-03-10T00:00:00"/>
    <s v="Off time"/>
    <s v="20 "/>
    <s v="Hola!%0AServicio del día 10-03%0A *Cliente:* COMERCIAL SANDOVAL E HIJOS LTDA */ Cont: * TEMU5801517*/ HR Entrega: *08:30* /Dirección: *SANTA ISABEL 370; LAMPA"/>
    <s v="Enviar mensaje"/>
    <s v="1103TEMU5801517"/>
    <s v="ENT-1103"/>
    <s v="ENTREGA"/>
    <d v="2026-03-10T08:30:00"/>
    <s v="https://wa.me/56950981572?text=Hola!%0AServicio del día 10-03%0A *Cliente:* COMERCIAL SANDOVAL E HIJOS LTDA */ Cont: * TEMU5801517*/ HR Entrega: *08:30* /Dirección: *SANTA ISABEL 370; LAMPA"/>
  </r>
  <r>
    <n v="1104"/>
    <n v="1"/>
    <x v="0"/>
    <s v="IMPO"/>
    <x v="669"/>
    <x v="1011"/>
    <x v="0"/>
    <n v="26560"/>
    <s v="FRAGUA"/>
    <x v="32"/>
    <x v="0"/>
    <s v="CIS"/>
    <x v="27"/>
    <n v="56985215946"/>
    <x v="28"/>
    <m/>
    <x v="2"/>
    <m/>
    <s v="Devuelto"/>
    <m/>
    <m/>
    <x v="79"/>
    <x v="0"/>
    <d v="2026-03-11T00:00:00"/>
    <s v="On time"/>
    <s v="40 "/>
    <s v="Hola!%0AServicio del día 11-03%0A *Cliente:* RENDIC S.A. */ Cont: * ECMU5139721*/ HR Entrega: *07:00* /Dirección: *Avenida Miraflores 9700-Bodega 4C, PUDAHUEL"/>
    <s v="Enviar mensaje"/>
    <s v="1104ECMU5139721"/>
    <s v="ENT-1104"/>
    <s v="ENTREGA"/>
    <d v="2026-03-11T07:00:00"/>
    <s v="https://wa.me/56985215946?text=Hola!%0AServicio del día 11-03%0A *Cliente:* RENDIC S.A. */ Cont: * ECMU5139721*/ HR Entrega: *07:00* /Dirección: *Avenida Miraflores 9700-Bodega 4C, PUDAHUEL"/>
  </r>
  <r>
    <n v="1105"/>
    <n v="2"/>
    <x v="0"/>
    <s v="IMPO"/>
    <x v="669"/>
    <x v="1012"/>
    <x v="0"/>
    <n v="26560"/>
    <s v="FRAGUA"/>
    <x v="32"/>
    <x v="0"/>
    <s v="CIS"/>
    <x v="1"/>
    <n v="56978811158"/>
    <x v="1"/>
    <m/>
    <x v="2"/>
    <m/>
    <s v="Devuelto"/>
    <m/>
    <m/>
    <x v="314"/>
    <x v="0"/>
    <d v="2026-03-11T00:00:00"/>
    <s v="On time"/>
    <s v="40 "/>
    <s v="Hola!%0AServicio del día 11-03%0A *Cliente:* RENDIC S.A. */ Cont: * SELU4486606*/ HR Entrega: *07:00* /Dirección: *Avenida Miraflores 9700-Bodega 4C, PUDAHUEL"/>
    <s v="Enviar mensaje"/>
    <s v="1105SELU4486606"/>
    <s v="ENT-1105"/>
    <s v="ENTREGA"/>
    <d v="2026-03-11T07:00:00"/>
    <s v="https://wa.me/56978811158?text=Hola!%0AServicio del día 11-03%0A *Cliente:* RENDIC S.A. */ Cont: * SELU4486606*/ HR Entrega: *07:00* /Dirección: *Avenida Miraflores 9700-Bodega 4C, PUDAHUEL"/>
  </r>
  <r>
    <n v="1106"/>
    <n v="3"/>
    <x v="51"/>
    <s v="IMPO"/>
    <x v="670"/>
    <x v="1013"/>
    <x v="0"/>
    <n v="15000"/>
    <s v="10/03 - 20:27"/>
    <x v="32"/>
    <x v="26"/>
    <s v="DYC SAI"/>
    <x v="51"/>
    <n v="56939438073"/>
    <x v="7"/>
    <m/>
    <x v="76"/>
    <m/>
    <s v="Devuelto"/>
    <m/>
    <m/>
    <x v="111"/>
    <x v="0"/>
    <d v="2026-03-11T00:00:00"/>
    <s v="On time"/>
    <s v="40 "/>
    <s v="Hola!%0AServicio del día 11-03%0A *Cliente:* IMPORTADORA DCIC SPA */ Cont: * TCNU6579894*/ HR Entrega: *07:30* /Dirección: *PUERTO MADERO 9710 BOD. P01 - P03, PUDAHUEL"/>
    <s v="Enviar mensaje"/>
    <s v="1106TCNU6579894"/>
    <s v="ENT-1106"/>
    <s v="ENTREGA"/>
    <d v="2026-03-11T07:30:00"/>
    <s v="https://wa.me/56939438073?text=Hola!%0AServicio del día 11-03%0A *Cliente:* IMPORTADORA DCIC SPA */ Cont: * TCNU6579894*/ HR Entrega: *07:30* /Dirección: *PUERTO MADERO 9710 BOD. P01 - P03, PUDAHUEL"/>
  </r>
  <r>
    <n v="1107"/>
    <n v="4"/>
    <x v="51"/>
    <s v="IMPO"/>
    <x v="645"/>
    <x v="1014"/>
    <x v="0"/>
    <n v="17000"/>
    <d v="1899-12-30T12:46:00"/>
    <x v="32"/>
    <x v="14"/>
    <s v="DYC SAI"/>
    <x v="46"/>
    <n v="56966631737"/>
    <x v="47"/>
    <m/>
    <x v="76"/>
    <m/>
    <m/>
    <m/>
    <m/>
    <x v="172"/>
    <x v="0"/>
    <m/>
    <s v="On time"/>
    <s v="40 "/>
    <s v="Hola!%0AServicio del día 11-03%0A *Cliente:* IMPORTADORA DCIC SPA */ Cont: * CSNU7419200*/ HR Entrega: *DIRECTO* /Dirección: *PUERTO MADERO 9710 BOD. P01 - P03, PUDAHUEL"/>
    <s v="Enviar mensaje"/>
    <s v="1107CSNU7419200"/>
    <s v="ENT-1107"/>
    <s v="ENTREGA"/>
    <s v="46092DIRECTO"/>
    <s v="https://wa.me/56966631737?text=Hola!%0AServicio del día 11-03%0A *Cliente:* IMPORTADORA DCIC SPA */ Cont: * CSNU7419200*/ HR Entrega: *DIRECTO* /Dirección: *PUERTO MADERO 9710 BOD. P01 - P03, PUDAHUEL"/>
  </r>
  <r>
    <n v="1108"/>
    <n v="5"/>
    <x v="123"/>
    <s v="IMPO"/>
    <x v="671"/>
    <x v="1015"/>
    <x v="0"/>
    <n v="31000"/>
    <s v="10/03 - 17:00"/>
    <x v="32"/>
    <x v="3"/>
    <s v="SAAM VALP"/>
    <x v="23"/>
    <n v="56931745801"/>
    <x v="24"/>
    <m/>
    <x v="195"/>
    <m/>
    <s v="Devuelto"/>
    <m/>
    <m/>
    <x v="42"/>
    <x v="0"/>
    <d v="2026-03-11T00:00:00"/>
    <s v="On time"/>
    <s v="40 "/>
    <s v="Hola!%0AServicio del día 11-03%0A *Cliente:* CANORO Y ABSOLUTO SPA */ Cont: * HAMU4442670*/ HR Entrega: *08:00* /Dirección: *CARRETERA GENERAL SAN MARTIN 8250 BOD 22A QUILICURA"/>
    <s v="Enviar mensaje"/>
    <s v="1108HAMU4442670"/>
    <s v="ENT-1108"/>
    <s v="ENTREGA"/>
    <d v="2026-03-11T08:00:00"/>
    <s v="https://wa.me/56931745801?text=Hola!%0AServicio del día 11-03%0A *Cliente:* CANORO Y ABSOLUTO SPA */ Cont: * HAMU4442670*/ HR Entrega: *08:00* /Dirección: *CARRETERA GENERAL SAN MARTIN 8250 BOD 22A QUILICURA"/>
  </r>
  <r>
    <n v="1109"/>
    <n v="6"/>
    <x v="2"/>
    <s v="IMPO"/>
    <x v="672"/>
    <x v="1016"/>
    <x v="0"/>
    <n v="14540"/>
    <s v="FRAGUA"/>
    <x v="32"/>
    <x v="3"/>
    <s v="MDLOG VALPO"/>
    <x v="29"/>
    <n v="56998494086"/>
    <x v="26"/>
    <m/>
    <x v="4"/>
    <m/>
    <m/>
    <m/>
    <m/>
    <x v="206"/>
    <x v="0"/>
    <d v="2026-03-11T00:00:00"/>
    <s v="Off time"/>
    <s v="40 "/>
    <s v="Hola!%0AServicio del día 11-03%0A *Cliente:* SUPERMERCADO DEL NEUMATICO LTDA */ Cont: * MEDU7584594*/ HR Entrega: *08:00* /Dirección: *VELASQUEZ"/>
    <s v="Enviar mensaje"/>
    <s v="1109MEDU7584594"/>
    <s v="ENT-1109"/>
    <s v="ENTREGA"/>
    <d v="2026-03-11T08:00:00"/>
    <s v="https://wa.me/56998494086?text=Hola!%0AServicio del día 11-03%0A *Cliente:* SUPERMERCADO DEL NEUMATICO LTDA */ Cont: * MEDU7584594*/ HR Entrega: *08:00* /Dirección: *VELASQUEZ"/>
  </r>
  <r>
    <n v="1110"/>
    <n v="7"/>
    <x v="19"/>
    <s v="IMPO"/>
    <x v="673"/>
    <x v="1017"/>
    <x v="0"/>
    <n v="29000"/>
    <s v="10/03 - 14:30"/>
    <x v="32"/>
    <x v="3"/>
    <s v="MEDLOG SAI "/>
    <x v="46"/>
    <n v="56966631737"/>
    <x v="47"/>
    <m/>
    <x v="24"/>
    <m/>
    <s v="Devuelto"/>
    <m/>
    <m/>
    <x v="4"/>
    <x v="0"/>
    <d v="2026-03-11T00:00:00"/>
    <s v="On time"/>
    <s v="40 "/>
    <s v="Hola!%0AServicio del día 11-03%0A *Cliente:* LAMAIGNERE CHILE S.A. */ Cont: * MEDU9438937*/ HR Entrega: *08:00* /Dirección: *AV. MARTA OSSA RUIZ 601 (CAMINO CASAS VIEJAS); MAIPU "/>
    <s v="Enviar mensaje"/>
    <s v="1110MEDU9438937"/>
    <s v="ENT-1110"/>
    <s v="ENTREGA"/>
    <d v="2026-03-11T08:00:00"/>
    <s v="https://wa.me/56966631737?text=Hola!%0AServicio del día 11-03%0A *Cliente:* LAMAIGNERE CHILE S.A. */ Cont: * MEDU9438937*/ HR Entrega: *08:00* /Dirección: *AV. MARTA OSSA RUIZ 601 (CAMINO CASAS VIEJAS); MAIPU "/>
  </r>
  <r>
    <n v="1111"/>
    <n v="8"/>
    <x v="24"/>
    <s v="IMPO"/>
    <x v="525"/>
    <x v="972"/>
    <x v="0"/>
    <n v="31000"/>
    <s v="FRAGUA"/>
    <x v="32"/>
    <x v="3"/>
    <s v="CIS"/>
    <x v="40"/>
    <n v="56967386251"/>
    <x v="40"/>
    <m/>
    <x v="10"/>
    <m/>
    <s v="Devuelto"/>
    <m/>
    <m/>
    <x v="315"/>
    <x v="0"/>
    <d v="2026-03-11T00:00:00"/>
    <s v="On time"/>
    <s v="40 "/>
    <s v="Hola!%0AServicio del día 11-03%0A *Cliente:* COMERCIAL CANADA SPA */ Cont: * SEGU9178100 */ HR Entrega: *08:00* /Dirección: *BERNARDO O&quot;HIGGINS 158 COLINA"/>
    <s v="Enviar mensaje"/>
    <s v="1111SEGU9178100 "/>
    <s v="ENT-1111"/>
    <s v="ENTREGA"/>
    <d v="2026-03-11T08:00:00"/>
    <s v="https://wa.me/56967386251?text=Hola!%0AServicio del día 11-03%0A *Cliente:* COMERCIAL CANADA SPA */ Cont: * SEGU9178100 */ HR Entrega: *08:00* /Dirección: *BERNARDO O&quot;HIGGINS 158 COLINA"/>
  </r>
  <r>
    <n v="1112"/>
    <n v="9"/>
    <x v="122"/>
    <s v="IMPO"/>
    <x v="667"/>
    <x v="1006"/>
    <x v="1"/>
    <n v="16226"/>
    <s v="10-03/09:42"/>
    <x v="32"/>
    <x v="3"/>
    <s v="MEDLOG VALP"/>
    <x v="12"/>
    <n v="56967384794"/>
    <x v="19"/>
    <m/>
    <x v="194"/>
    <s v="RAMPLA CORTA"/>
    <m/>
    <m/>
    <m/>
    <x v="87"/>
    <x v="0"/>
    <m/>
    <s v="On time"/>
    <s v="20 "/>
    <s v="Hola!%0AServicio del día 11-03%0A *Cliente:* ASOCIADOS UNDURRAGA IMPRESORES LTDA */ Cont: * MSMU1059530*/ HR Entrega: *08:00* /Dirección: *Rivas vicuña 1043, quinta normal"/>
    <s v="Enviar mensaje"/>
    <s v="1112MSMU1059530"/>
    <s v="ENT-1112"/>
    <s v="ENTREGA"/>
    <d v="2026-03-11T08:00:00"/>
    <s v="https://wa.me/56967384794?text=Hola!%0AServicio del día 11-03%0A *Cliente:* ASOCIADOS UNDURRAGA IMPRESORES LTDA */ Cont: * MSMU1059530*/ HR Entrega: *08:00* /Dirección: *Rivas vicuña 1043, quinta normal"/>
  </r>
  <r>
    <n v="1113"/>
    <n v="10"/>
    <x v="12"/>
    <s v="IMPO"/>
    <x v="674"/>
    <x v="1018"/>
    <x v="0"/>
    <n v="3900"/>
    <s v="FRAGUA"/>
    <x v="32"/>
    <x v="3"/>
    <s v="MDLOG VALPO"/>
    <x v="36"/>
    <n v="56965312953"/>
    <x v="36"/>
    <m/>
    <x v="196"/>
    <m/>
    <m/>
    <m/>
    <m/>
    <x v="47"/>
    <x v="0"/>
    <d v="2026-03-11T00:00:00"/>
    <s v="On time"/>
    <s v="40 "/>
    <s v="Hola!%0AServicio del día 11-03%0A *Cliente:* PTM CHILE LTDA */ Cont: * MSNU6069200*/ HR Entrega: *08:00* /Dirección: *Hospital  de  Chillan    dirección  OHIGGINS 1651     "/>
    <s v="Enviar mensaje"/>
    <s v="1113MSNU6069200"/>
    <s v="ENT-1113"/>
    <s v="ENTREGA"/>
    <d v="2026-03-11T08:00:00"/>
    <s v="https://wa.me/56965312953?text=Hola!%0AServicio del día 11-03%0A *Cliente:* PTM CHILE LTDA */ Cont: * MSNU6069200*/ HR Entrega: *08:00* /Dirección: *Hospital  de  Chillan    dirección  OHIGGINS 1651     "/>
  </r>
  <r>
    <n v="1114"/>
    <n v="11"/>
    <x v="12"/>
    <s v="IMPO"/>
    <x v="674"/>
    <x v="1019"/>
    <x v="0"/>
    <n v="2960"/>
    <s v="FRAGUA"/>
    <x v="32"/>
    <x v="3"/>
    <s v="MDLOG VALPO"/>
    <x v="38"/>
    <n v="56984994337"/>
    <x v="38"/>
    <m/>
    <x v="196"/>
    <m/>
    <m/>
    <m/>
    <m/>
    <x v="47"/>
    <x v="0"/>
    <d v="2026-03-11T00:00:00"/>
    <s v="On time"/>
    <s v="40 "/>
    <s v="Hola!%0AServicio del día 11-03%0A *Cliente:* PTM CHILE LTDA */ Cont: * MSDU8307694*/ HR Entrega: *08:00* /Dirección: *Hospital  de  Chillan    dirección  OHIGGINS 1651     "/>
    <s v="Enviar mensaje"/>
    <s v="1114MSDU8307694"/>
    <s v="ENT-1114"/>
    <s v="ENTREGA"/>
    <d v="2026-03-11T08:00:00"/>
    <s v="https://wa.me/56984994337?text=Hola!%0AServicio del día 11-03%0A *Cliente:* PTM CHILE LTDA */ Cont: * MSDU8307694*/ HR Entrega: *08:00* /Dirección: *Hospital  de  Chillan    dirección  OHIGGINS 1651     "/>
  </r>
  <r>
    <n v="1115"/>
    <n v="12"/>
    <x v="31"/>
    <s v="IMPO"/>
    <x v="675"/>
    <x v="1020"/>
    <x v="0"/>
    <n v="12000"/>
    <s v="FRAGUA"/>
    <x v="32"/>
    <x v="3"/>
    <s v="CIS"/>
    <x v="55"/>
    <n v="56999972473"/>
    <x v="44"/>
    <m/>
    <x v="41"/>
    <m/>
    <s v="Devuelto"/>
    <m/>
    <m/>
    <x v="198"/>
    <x v="0"/>
    <d v="2026-03-11T00:00:00"/>
    <s v="Off time"/>
    <s v="40 "/>
    <s v="Hola!%0AServicio del día 11-03%0A *Cliente:* TECNIKA S A */ Cont: * CMAU7259940*/ HR Entrega: *08:00* /Dirección: *Los Olivos 1270, Pudahuel"/>
    <s v="Enviar mensaje"/>
    <s v="1115CMAU7259940"/>
    <s v="ENT-1115"/>
    <s v="ENTREGA"/>
    <d v="2026-03-11T08:00:00"/>
    <s v="https://wa.me/56999972473?text=Hola!%0AServicio del día 11-03%0A *Cliente:* TECNIKA S A */ Cont: * CMAU7259940*/ HR Entrega: *08:00* /Dirección: *Los Olivos 1270, Pudahuel"/>
  </r>
  <r>
    <n v="1116"/>
    <n v="13"/>
    <x v="31"/>
    <s v="IMPO"/>
    <x v="676"/>
    <x v="1021"/>
    <x v="0"/>
    <n v="14000"/>
    <s v="FRAGUA"/>
    <x v="32"/>
    <x v="10"/>
    <s v="SAAM VALP"/>
    <x v="33"/>
    <n v="56953801607"/>
    <x v="33"/>
    <m/>
    <x v="41"/>
    <m/>
    <s v="Devuelto"/>
    <m/>
    <m/>
    <x v="148"/>
    <x v="0"/>
    <d v="2026-03-11T00:00:00"/>
    <s v="Off time"/>
    <s v="40 "/>
    <s v="Hola!%0AServicio del día 11-03%0A *Cliente:* TECNIKA S A */ Cont: * HLBU1851632*/ HR Entrega: *09:30* /Dirección: *Los Olivos 1270, Pudahuel"/>
    <s v="Enviar mensaje"/>
    <s v="1116HLBU1851632"/>
    <s v="ENT-1116"/>
    <s v="ENTREGA"/>
    <d v="2026-03-11T09:30:00"/>
    <s v="https://wa.me/56953801607?text=Hola!%0AServicio del día 11-03%0A *Cliente:* TECNIKA S A */ Cont: * HLBU1851632*/ HR Entrega: *09:30* /Dirección: *Los Olivos 1270, Pudahuel"/>
  </r>
  <r>
    <n v="1117"/>
    <n v="14"/>
    <x v="5"/>
    <s v="IMPO"/>
    <x v="677"/>
    <x v="1022"/>
    <x v="0"/>
    <n v="15000"/>
    <s v="FRAGUA"/>
    <x v="32"/>
    <x v="3"/>
    <s v="MEDLOG STGO"/>
    <x v="9"/>
    <s v=""/>
    <x v="9"/>
    <m/>
    <x v="107"/>
    <m/>
    <s v="REPROGRAMADO"/>
    <m/>
    <m/>
    <x v="9"/>
    <x v="0"/>
    <m/>
    <s v="Sin llegada"/>
    <s v="40 "/>
    <s v="Hola!%0AServicio del día 11-03%0A *Cliente:* INVERSIERRA S A */ Cont: * MSBU6933834*/ HR Entrega: *08:00* /Dirección: *AVENIDA PEDRO FONTOBA 6350, HUECHURABA"/>
    <s v="Enviar mensaje"/>
    <s v="1117MSBU6933834"/>
    <s v="ENT-1117"/>
    <s v="ENTREGA"/>
    <d v="2026-03-11T08:00:00"/>
    <s v="https://wa.me/?text=Hola!%0AServicio del día 11-03%0A *Cliente:* INVERSIERRA S A */ Cont: * MSBU6933834*/ HR Entrega: *08:00* /Dirección: *AVENIDA PEDRO FONTOBA 6350, HUECHURABA"/>
  </r>
  <r>
    <n v="1118"/>
    <n v="15"/>
    <x v="5"/>
    <s v="IMPO"/>
    <x v="677"/>
    <x v="1023"/>
    <x v="0"/>
    <n v="15000"/>
    <s v="FRAGUA"/>
    <x v="32"/>
    <x v="5"/>
    <s v="MEDLOG STGO"/>
    <x v="7"/>
    <n v="56950981572"/>
    <x v="14"/>
    <m/>
    <x v="107"/>
    <m/>
    <s v="Devuelto"/>
    <m/>
    <m/>
    <x v="258"/>
    <x v="0"/>
    <d v="2026-03-11T00:00:00"/>
    <s v="On time"/>
    <s v="40 "/>
    <s v="Hola!%0AServicio del día 11-03%0A *Cliente:* INVERSIERRA S A */ Cont: * BEAU5868343*/ HR Entrega: *12:00* /Dirección: *AVENIDA PEDRO FONTOBA 6350, HUECHURABA"/>
    <s v="Enviar mensaje"/>
    <s v="1118BEAU5868343"/>
    <s v="ENT-1118"/>
    <s v="ENTREGA"/>
    <d v="2026-03-11T12:00:00"/>
    <s v="https://wa.me/56950981572?text=Hola!%0AServicio del día 11-03%0A *Cliente:* INVERSIERRA S A */ Cont: * BEAU5868343*/ HR Entrega: *12:00* /Dirección: *AVENIDA PEDRO FONTOBA 6350, HUECHURABA"/>
  </r>
  <r>
    <n v="1119"/>
    <n v="16"/>
    <x v="18"/>
    <s v="IMPO"/>
    <x v="524"/>
    <x v="1024"/>
    <x v="1"/>
    <n v="30000"/>
    <s v="FRAGUA"/>
    <x v="32"/>
    <x v="3"/>
    <s v="CIS"/>
    <x v="17"/>
    <n v="56961282379"/>
    <x v="17"/>
    <m/>
    <x v="63"/>
    <m/>
    <s v="Devuelto"/>
    <m/>
    <m/>
    <x v="18"/>
    <x v="0"/>
    <d v="2026-03-11T00:00:00"/>
    <s v="Off time"/>
    <s v="20 "/>
    <s v="Hola!%0AServicio del día 11-03%0A *Cliente:* SOCIEDAD COMERCIAL MARBEN PETS LTDA */ Cont: * TEMU0948315*/ HR Entrega: *08:00* /Dirección: *FRAGUA - BOD.PRINCIPAL"/>
    <s v="Enviar mensaje"/>
    <s v="1119TEMU0948315"/>
    <s v="ENT-1119"/>
    <s v="ENTREGA"/>
    <d v="2026-03-11T08:00:00"/>
    <s v="https://wa.me/56961282379?text=Hola!%0AServicio del día 11-03%0A *Cliente:* SOCIEDAD COMERCIAL MARBEN PETS LTDA */ Cont: * TEMU0948315*/ HR Entrega: *08:00* /Dirección: *FRAGUA - BOD.PRINCIPAL"/>
  </r>
  <r>
    <n v="1120"/>
    <n v="17"/>
    <x v="18"/>
    <s v="IMPO"/>
    <x v="524"/>
    <x v="1025"/>
    <x v="1"/>
    <n v="30000"/>
    <s v="FRAGUA"/>
    <x v="32"/>
    <x v="7"/>
    <s v="CIS"/>
    <x v="4"/>
    <n v="56984880436"/>
    <x v="23"/>
    <n v="20"/>
    <x v="22"/>
    <s v="RAMPLA CORTA"/>
    <s v="Devuelto"/>
    <m/>
    <m/>
    <x v="61"/>
    <x v="0"/>
    <d v="2026-03-11T00:00:00"/>
    <s v="On time"/>
    <s v="20 "/>
    <s v="Hola!%0AServicio del día 11-03%0A *Cliente:* SOCIEDAD COMERCIAL MARBEN PETS LTDA */ Cont: * TEMU0022480*/ HR Entrega: *09:00* /Dirección: *CARRETERA GENERAL SAN MARTIN 8250 BODEGA A 21 QUILICURA"/>
    <s v="Enviar mensaje"/>
    <s v="1120TEMU0022480"/>
    <s v="ENT-1120"/>
    <s v="ENTREGA"/>
    <d v="2026-03-11T09:00:00"/>
    <s v="https://wa.me/56984880436?text=Hola!%0AServicio del día 11-03%0A *Cliente:* SOCIEDAD COMERCIAL MARBEN PETS LTDA */ Cont: * TEMU0022480*/ HR Entrega: *09:00* /Dirección: *CARRETERA GENERAL SAN MARTIN 8250 BODEGA A 21 QUILICURA"/>
  </r>
  <r>
    <n v="1121"/>
    <n v="18"/>
    <x v="18"/>
    <s v="IMPO"/>
    <x v="524"/>
    <x v="1026"/>
    <x v="1"/>
    <n v="29335"/>
    <s v="FRAGUA"/>
    <x v="32"/>
    <x v="6"/>
    <s v="CIS"/>
    <x v="26"/>
    <n v="56967398822"/>
    <x v="27"/>
    <m/>
    <x v="93"/>
    <m/>
    <m/>
    <m/>
    <m/>
    <x v="316"/>
    <x v="0"/>
    <d v="2026-03-11T00:00:00"/>
    <s v="Off time"/>
    <s v="20 "/>
    <s v="Hola!%0AServicio del día 11-03%0A *Cliente:* SOCIEDAD COMERCIAL MARBEN PETS LTDA */ Cont: * APZU3250152*/ HR Entrega: *10:00* /Dirección: *AV LO ESPEJO 01565 BODEGA 0231 COMUNA LO ESPEJO"/>
    <s v="Enviar mensaje"/>
    <s v="1121APZU3250152"/>
    <s v="ENT-1121"/>
    <s v="ENTREGA"/>
    <d v="2026-03-11T10:00:00"/>
    <s v="https://wa.me/56967398822?text=Hola!%0AServicio del día 11-03%0A *Cliente:* SOCIEDAD COMERCIAL MARBEN PETS LTDA */ Cont: * APZU3250152*/ HR Entrega: *10:00* /Dirección: *AV LO ESPEJO 01565 BODEGA 0231 COMUNA LO ESPEJO"/>
  </r>
  <r>
    <n v="1122"/>
    <n v="19"/>
    <x v="18"/>
    <s v="IMPO"/>
    <x v="678"/>
    <x v="1027"/>
    <x v="0"/>
    <n v="16000"/>
    <d v="1899-12-30T11:30:00"/>
    <x v="32"/>
    <x v="14"/>
    <s v="-"/>
    <x v="28"/>
    <n v="56968463649"/>
    <x v="29"/>
    <m/>
    <x v="63"/>
    <m/>
    <m/>
    <m/>
    <m/>
    <x v="267"/>
    <x v="0"/>
    <d v="2026-03-11T00:00:00"/>
    <s v="On time"/>
    <s v="40 "/>
    <s v="Hola!%0AServicio del día 11-03%0A *Cliente:* SOCIEDAD COMERCIAL MARBEN PETS LTDA */ Cont: * FCIU9644792*/ HR Entrega: *DIRECTO* /Dirección: *FRAGUA - BOD.PRINCIPAL"/>
    <s v="Enviar mensaje"/>
    <s v="1122FCIU9644792"/>
    <s v="ENT-1122"/>
    <s v="ENTREGA"/>
    <e v="#VALUE!"/>
    <s v="https://wa.me/56968463649?text=Hola!%0AServicio del día 11-03%0A *Cliente:* SOCIEDAD COMERCIAL MARBEN PETS LTDA */ Cont: * FCIU9644792*/ HR Entrega: *DIRECTO* /Dirección: *FRAGUA - BOD.PRINCIPAL"/>
  </r>
  <r>
    <n v="1123"/>
    <n v="20"/>
    <x v="15"/>
    <s v="IMPO"/>
    <x v="679"/>
    <x v="1028"/>
    <x v="0"/>
    <n v="12000"/>
    <s v="FRAGUA"/>
    <x v="32"/>
    <x v="3"/>
    <s v="SITRANS STGO"/>
    <x v="41"/>
    <n v="56967387744"/>
    <x v="41"/>
    <m/>
    <x v="19"/>
    <s v="emcrfn4494"/>
    <s v="Devuelto"/>
    <m/>
    <m/>
    <x v="14"/>
    <x v="0"/>
    <d v="2026-03-11T00:00:00"/>
    <s v="On time"/>
    <s v="40 "/>
    <s v="Hola!%0AServicio del día 11-03%0A *Cliente:* IMPORTADORA MIDEA CARRIER CHILE LTDA */ Cont: * EMCU0038343*/ HR Entrega: *08:00* /Dirección: *BOD. MIEA AGURTO - PUERTO MADERO 9710, BOD. E13; PUDAHUEL "/>
    <s v="Enviar mensaje"/>
    <s v="1123EMCU0038343"/>
    <s v="ENT-1123"/>
    <s v="ENTREGA"/>
    <d v="2026-03-11T08:00:00"/>
    <s v="https://wa.me/56967387744?text=Hola!%0AServicio del día 11-03%0A *Cliente:* IMPORTADORA MIDEA CARRIER CHILE LTDA */ Cont: * EMCU0038343*/ HR Entrega: *08:00* /Dirección: *BOD. MIEA AGURTO - PUERTO MADERO 9710, BOD. E13; PUDAHUEL "/>
  </r>
  <r>
    <n v="1124"/>
    <n v="21"/>
    <x v="15"/>
    <s v="IMPO"/>
    <x v="654"/>
    <x v="1029"/>
    <x v="0"/>
    <n v="13000"/>
    <s v="FRAGUA"/>
    <x v="32"/>
    <x v="6"/>
    <s v="SITRANS STGO"/>
    <x v="8"/>
    <n v="56945105039"/>
    <x v="49"/>
    <m/>
    <x v="19"/>
    <s v="emctce7284"/>
    <s v="Devuelto"/>
    <m/>
    <m/>
    <x v="4"/>
    <x v="0"/>
    <d v="2026-03-11T00:00:00"/>
    <s v="On time"/>
    <s v="40 "/>
    <s v="Hola!%0AServicio del día 11-03%0A *Cliente:* IMPORTADORA MIDEA CARRIER CHILE LTDA */ Cont: * TEMU7130125*/ HR Entrega: *10:00* /Dirección: *BOD. MIEA AGURTO - PUERTO MADERO 9710, BOD. E13; PUDAHUEL "/>
    <s v="Enviar mensaje"/>
    <s v="1124TEMU7130125"/>
    <s v="ENT-1124"/>
    <s v="ENTREGA"/>
    <d v="2026-03-11T10:00:00"/>
    <s v="https://wa.me/56945105039?text=Hola!%0AServicio del día 11-03%0A *Cliente:* IMPORTADORA MIDEA CARRIER CHILE LTDA */ Cont: * TEMU7130125*/ HR Entrega: *10:00* /Dirección: *BOD. MIEA AGURTO - PUERTO MADERO 9710, BOD. E13; PUDAHUEL "/>
  </r>
  <r>
    <n v="1125"/>
    <n v="22"/>
    <x v="15"/>
    <s v="IMPO"/>
    <x v="654"/>
    <x v="1030"/>
    <x v="0"/>
    <n v="12000"/>
    <s v="FRAGUA"/>
    <x v="32"/>
    <x v="6"/>
    <s v="SITRANS STGO"/>
    <x v="11"/>
    <n v="56999048849"/>
    <x v="37"/>
    <m/>
    <x v="19"/>
    <s v="emctce7254"/>
    <s v="Devuelto"/>
    <m/>
    <m/>
    <x v="92"/>
    <x v="0"/>
    <d v="2026-03-11T00:00:00"/>
    <s v="On time"/>
    <s v="40 "/>
    <s v="Hola!%0AServicio del día 11-03%0A *Cliente:* IMPORTADORA MIDEA CARRIER CHILE LTDA */ Cont: * TRHU6057912*/ HR Entrega: *10:00* /Dirección: *BOD. MIEA AGURTO - PUERTO MADERO 9710, BOD. E13; PUDAHUEL "/>
    <s v="Enviar mensaje"/>
    <s v="1125TRHU6057912"/>
    <s v="ENT-1125"/>
    <s v="ENTREGA"/>
    <d v="2026-03-11T10:00:00"/>
    <s v="https://wa.me/56999048849?text=Hola!%0AServicio del día 11-03%0A *Cliente:* IMPORTADORA MIDEA CARRIER CHILE LTDA */ Cont: * TRHU6057912*/ HR Entrega: *10:00* /Dirección: *BOD. MIEA AGURTO - PUERTO MADERO 9710, BOD. E13; PUDAHUEL "/>
  </r>
  <r>
    <n v="1126"/>
    <n v="23"/>
    <x v="15"/>
    <s v="IMPO"/>
    <x v="654"/>
    <x v="1031"/>
    <x v="0"/>
    <n v="15000"/>
    <s v="FRAGUA"/>
    <x v="32"/>
    <x v="9"/>
    <s v="SITRANS STGO"/>
    <x v="34"/>
    <n v="56940144795"/>
    <x v="34"/>
    <m/>
    <x v="19"/>
    <s v="emctce7484"/>
    <s v="Devuelto"/>
    <m/>
    <m/>
    <x v="317"/>
    <x v="0"/>
    <d v="2026-03-11T00:00:00"/>
    <s v="On time"/>
    <s v="40 "/>
    <s v="Hola!%0AServicio del día 11-03%0A *Cliente:* IMPORTADORA MIDEA CARRIER CHILE LTDA */ Cont: * EGSU1668114*/ HR Entrega: *13:00* /Dirección: *BOD. MIEA AGURTO - PUERTO MADERO 9710, BOD. E13; PUDAHUEL "/>
    <s v="Enviar mensaje"/>
    <s v="1126EGSU1668114"/>
    <s v="ENT-1126"/>
    <s v="ENTREGA"/>
    <d v="2026-03-11T13:00:00"/>
    <s v="https://wa.me/56940144795?text=Hola!%0AServicio del día 11-03%0A *Cliente:* IMPORTADORA MIDEA CARRIER CHILE LTDA */ Cont: * EGSU1668114*/ HR Entrega: *13:00* /Dirección: *BOD. MIEA AGURTO - PUERTO MADERO 9710, BOD. E13; PUDAHUEL "/>
  </r>
  <r>
    <n v="1127"/>
    <n v="24"/>
    <x v="15"/>
    <s v="IMPO"/>
    <x v="654"/>
    <x v="1032"/>
    <x v="0"/>
    <n v="15000"/>
    <s v="FRAGUA"/>
    <x v="32"/>
    <x v="9"/>
    <s v="SITRANS STGO"/>
    <x v="10"/>
    <n v="56993389870"/>
    <x v="10"/>
    <m/>
    <x v="19"/>
    <s v="emctce7214"/>
    <s v="Devuelto"/>
    <m/>
    <m/>
    <x v="267"/>
    <x v="0"/>
    <d v="2026-03-11T00:00:00"/>
    <s v="On time"/>
    <s v="40 "/>
    <s v="Hola!%0AServicio del día 11-03%0A *Cliente:* IMPORTADORA MIDEA CARRIER CHILE LTDA */ Cont: * EGSU1719211*/ HR Entrega: *13:00* /Dirección: *BOD. MIEA AGURTO - PUERTO MADERO 9710, BOD. E13; PUDAHUEL "/>
    <s v="Enviar mensaje"/>
    <s v="1127EGSU1719211"/>
    <s v="ENT-1127"/>
    <s v="ENTREGA"/>
    <d v="2026-03-11T13:00:00"/>
    <s v="https://wa.me/56993389870?text=Hola!%0AServicio del día 11-03%0A *Cliente:* IMPORTADORA MIDEA CARRIER CHILE LTDA */ Cont: * EGSU1719211*/ HR Entrega: *13:00* /Dirección: *BOD. MIEA AGURTO - PUERTO MADERO 9710, BOD. E13; PUDAHUEL "/>
  </r>
  <r>
    <n v="1128"/>
    <n v="25"/>
    <x v="9"/>
    <s v="IMPO"/>
    <x v="680"/>
    <x v="1033"/>
    <x v="0"/>
    <n v="22000"/>
    <s v="FRAGUA"/>
    <x v="32"/>
    <x v="1"/>
    <s v="CONTOPSA VALP"/>
    <x v="31"/>
    <n v="56967396661"/>
    <x v="8"/>
    <m/>
    <x v="11"/>
    <m/>
    <s v="Devuelto"/>
    <m/>
    <m/>
    <x v="318"/>
    <x v="0"/>
    <d v="2026-03-11T00:00:00"/>
    <s v="On time"/>
    <s v="40 "/>
    <s v="Hola!%0AServicio del día 11-03%0A *Cliente:* FLEX EQUIPOS DE DESCANSO CHILE */ Cont: * MRSU6581866*/ HR Entrega: *08:30* /Dirección: *MERSAN (José Joaquín Prieto 9001, Lo Espejo. Bodegas: 7-8-9-10-15-16-17-18)"/>
    <s v="Enviar mensaje"/>
    <s v="1128MRSU6581866"/>
    <s v="ENT-1128"/>
    <s v="ENTREGA"/>
    <d v="2026-03-11T08:30:00"/>
    <s v="https://wa.me/56967396661?text=Hola!%0AServicio del día 11-03%0A *Cliente:* FLEX EQUIPOS DE DESCANSO CHILE */ Cont: * MRSU6581866*/ HR Entrega: *08:30* /Dirección: *MERSAN (José Joaquín Prieto 9001, Lo Espejo. Bodegas: 7-8-9-10-15-16-17-18)"/>
  </r>
  <r>
    <n v="1129"/>
    <n v="26"/>
    <x v="37"/>
    <s v="IMPO"/>
    <x v="681"/>
    <x v="1034"/>
    <x v="0"/>
    <n v="20500"/>
    <s v="FRAGUA"/>
    <x v="32"/>
    <x v="1"/>
    <s v="DYC SAI"/>
    <x v="30"/>
    <n v="56992164782"/>
    <x v="31"/>
    <m/>
    <x v="197"/>
    <m/>
    <s v="Devuelto"/>
    <m/>
    <m/>
    <x v="183"/>
    <x v="0"/>
    <d v="2026-03-11T00:00:00"/>
    <s v="On time"/>
    <s v="40 "/>
    <s v="Hola!%0AServicio del día 11-03%0A *Cliente:* IDEAL S A */ Cont: * CSGU6486930*/ HR Entrega: *08:30* /Dirección: *Nutrabien, Av. Bernardo O´Higgins 3140 "/>
    <s v="Enviar mensaje"/>
    <s v="1129CSGU6486930"/>
    <s v="ENT-1129"/>
    <s v="ENTREGA"/>
    <d v="2026-03-11T08:30:00"/>
    <s v="https://wa.me/56992164782?text=Hola!%0AServicio del día 11-03%0A *Cliente:* IDEAL S A */ Cont: * CSGU6486930*/ HR Entrega: *08:30* /Dirección: *Nutrabien, Av. Bernardo O´Higgins 3140 "/>
  </r>
  <r>
    <n v="1130"/>
    <n v="27"/>
    <x v="37"/>
    <s v="IMPO"/>
    <x v="682"/>
    <x v="1035"/>
    <x v="1"/>
    <n v="14000"/>
    <s v="10/03 - 12:34"/>
    <x v="32"/>
    <x v="1"/>
    <s v="CONTOPSA SAI"/>
    <x v="14"/>
    <n v="56967256951"/>
    <x v="15"/>
    <m/>
    <x v="32"/>
    <m/>
    <s v="Devuelto"/>
    <m/>
    <m/>
    <x v="49"/>
    <x v="0"/>
    <d v="2026-03-11T00:00:00"/>
    <s v="On time"/>
    <s v="20 "/>
    <s v="Hola!%0AServicio del día 11-03%0A *Cliente:* IDEAL S A */ Cont: * TIIU2193222*/ HR Entrega: *08:30* /Dirección: *AGUNSA - La montaña 1550, Quilicura (Ingreso por portería A) "/>
    <s v="Enviar mensaje"/>
    <s v="1130TIIU2193222"/>
    <s v="ENT-1130"/>
    <s v="ENTREGA"/>
    <d v="2026-03-11T08:30:00"/>
    <s v="https://wa.me/56967256951?text=Hola!%0AServicio del día 11-03%0A *Cliente:* IDEAL S A */ Cont: * TIIU2193222*/ HR Entrega: *08:30* /Dirección: *AGUNSA - La montaña 1550, Quilicura (Ingreso por portería A) "/>
  </r>
  <r>
    <n v="1131"/>
    <n v="28"/>
    <x v="10"/>
    <s v="IMPO"/>
    <x v="623"/>
    <x v="1036"/>
    <x v="0"/>
    <n v="31000"/>
    <s v="FRAGUA"/>
    <x v="32"/>
    <x v="1"/>
    <s v="CONTOPSA SAI"/>
    <x v="24"/>
    <n v="56926181825"/>
    <x v="43"/>
    <m/>
    <x v="198"/>
    <m/>
    <s v="Devuelto"/>
    <m/>
    <m/>
    <x v="319"/>
    <x v="0"/>
    <d v="2026-03-11T00:00:00"/>
    <s v="On time"/>
    <s v="40 "/>
    <s v="Hola!%0AServicio del día 11-03%0A *Cliente:* OXIQUIM S A */ Cont: * OERU4188786*/ HR Entrega: *08:30* /Dirección: *BOD. MEGALOGISTICA - CAMINO EL NOVICIADO 1107, LAMPA"/>
    <s v="Enviar mensaje"/>
    <s v="1131OERU4188786"/>
    <s v="ENT-1131"/>
    <s v="ENTREGA"/>
    <d v="2026-03-11T08:30:00"/>
    <s v="https://wa.me/56926181825?text=Hola!%0AServicio del día 11-03%0A *Cliente:* OXIQUIM S A */ Cont: * OERU4188786*/ HR Entrega: *08:30* /Dirección: *BOD. MEGALOGISTICA - CAMINO EL NOVICIADO 1107, LAMPA"/>
  </r>
  <r>
    <n v="1132"/>
    <n v="29"/>
    <x v="10"/>
    <s v="IMPO"/>
    <x v="683"/>
    <x v="1037"/>
    <x v="0"/>
    <n v="12000"/>
    <s v="10/03 - 20:39"/>
    <x v="32"/>
    <x v="1"/>
    <s v="MEDLOG VALP"/>
    <x v="32"/>
    <n v="56941491322"/>
    <x v="20"/>
    <m/>
    <x v="199"/>
    <m/>
    <s v="Devuelto"/>
    <m/>
    <m/>
    <x v="87"/>
    <x v="0"/>
    <d v="2026-03-11T00:00:00"/>
    <s v="On time"/>
    <s v="40 "/>
    <s v="Hola!%0AServicio del día 11-03%0A *Cliente:* OXIQUIM S A */ Cont: * TCNU1267039*/ HR Entrega: *08:30* /Dirección: *CAÑAVERAL 901, QUILICURA"/>
    <s v="Enviar mensaje"/>
    <s v="1132TCNU1267039"/>
    <s v="ENT-1132"/>
    <s v="ENTREGA"/>
    <d v="2026-03-11T08:30:00"/>
    <s v="https://wa.me/56941491322?text=Hola!%0AServicio del día 11-03%0A *Cliente:* OXIQUIM S A */ Cont: * TCNU1267039*/ HR Entrega: *08:30* /Dirección: *CAÑAVERAL 901, QUILICURA"/>
  </r>
  <r>
    <n v="1133"/>
    <n v="30"/>
    <x v="22"/>
    <s v="IMPO"/>
    <x v="684"/>
    <x v="1038"/>
    <x v="0"/>
    <n v="16851"/>
    <s v="FRAGUA"/>
    <x v="32"/>
    <x v="7"/>
    <s v="MEDLOG SCL"/>
    <x v="19"/>
    <n v="56975045913"/>
    <x v="19"/>
    <s v="CHASIS"/>
    <x v="28"/>
    <m/>
    <s v="Devuelto"/>
    <m/>
    <m/>
    <x v="15"/>
    <x v="0"/>
    <d v="2026-03-11T00:00:00"/>
    <s v="Off time"/>
    <s v="40 "/>
    <s v="Hola!%0AServicio del día 11-03%0A *Cliente:* SUMINISTROS TELEFONICOS Y COMPUTACIONALES ESTEC LT */ Cont: * MSDU7401010*/ HR Entrega: *09:00* /Dirección: *AVENIDA PEDRO DE VALDIVIA 5964, MACUL"/>
    <s v="Enviar mensaje"/>
    <s v="1133MSDU7401010"/>
    <s v="ENT-1133"/>
    <s v="ENTREGA"/>
    <d v="2026-03-11T09:00:00"/>
    <s v="https://wa.me/56975045913?text=Hola!%0AServicio del día 11-03%0A *Cliente:* SUMINISTROS TELEFONICOS Y COMPUTACIONALES ESTEC LT */ Cont: * MSDU7401010*/ HR Entrega: *09:00* /Dirección: *AVENIDA PEDRO DE VALDIVIA 5964, MACUL"/>
  </r>
  <r>
    <n v="1134"/>
    <n v="31"/>
    <x v="89"/>
    <s v="IMPO"/>
    <x v="685"/>
    <x v="1039"/>
    <x v="0"/>
    <n v="17020"/>
    <s v="10-03/11:40"/>
    <x v="32"/>
    <x v="7"/>
    <s v="MEDLOG SAI"/>
    <x v="22"/>
    <n v="56953157599"/>
    <x v="22"/>
    <m/>
    <x v="200"/>
    <m/>
    <m/>
    <m/>
    <m/>
    <x v="155"/>
    <x v="0"/>
    <d v="2026-03-11T00:00:00"/>
    <s v="Off time"/>
    <s v="40 "/>
    <s v="Hola!%0AServicio del día 11-03%0A *Cliente:* TRANSPERF */ Cont: * WHSU5199606*/ HR Entrega: *09:00* /Dirección: *LA SERENA"/>
    <s v="Enviar mensaje"/>
    <s v="1134WHSU5199606"/>
    <s v="ENT-1134"/>
    <s v="ENTREGA"/>
    <d v="2026-03-11T09:00:00"/>
    <s v="https://wa.me/56953157599?text=Hola!%0AServicio del día 11-03%0A *Cliente:* TRANSPERF */ Cont: * WHSU5199606*/ HR Entrega: *09:00* /Dirección: *LA SERENA"/>
  </r>
  <r>
    <n v="1135"/>
    <n v="32"/>
    <x v="13"/>
    <s v="IMPO"/>
    <x v="686"/>
    <x v="1040"/>
    <x v="1"/>
    <n v="4378"/>
    <s v="FRAGUA"/>
    <x v="32"/>
    <x v="3"/>
    <s v="CONTOPSA SAI"/>
    <x v="44"/>
    <n v="56976511010"/>
    <x v="53"/>
    <m/>
    <x v="201"/>
    <m/>
    <s v="Devuelto"/>
    <m/>
    <m/>
    <x v="320"/>
    <x v="0"/>
    <d v="2026-03-11T00:00:00"/>
    <s v="Off time"/>
    <s v="20 "/>
    <s v="Hola!%0AServicio del día 11-03%0A *Cliente:* CANONTEX */ Cont: * HASU1301751*/ HR Entrega: *08:00* /Dirección: *Av. La Oración N° 1250, Pudahuel"/>
    <s v="Enviar mensaje"/>
    <s v="1135HASU1301751"/>
    <s v="ENT-1135"/>
    <s v="ENTREGA"/>
    <d v="2026-03-11T08:00:00"/>
    <s v="https://wa.me/56976511010?text=Hola!%0AServicio del día 11-03%0A *Cliente:* CANONTEX */ Cont: * HASU1301751*/ HR Entrega: *08:00* /Dirección: *Av. La Oración N° 1250, Pudahuel"/>
  </r>
  <r>
    <n v="1136"/>
    <n v="33"/>
    <x v="13"/>
    <s v="IMPO"/>
    <x v="687"/>
    <x v="1041"/>
    <x v="0"/>
    <n v="18035"/>
    <s v="10-03/09:00"/>
    <x v="32"/>
    <x v="7"/>
    <s v="CONTOPSA VALP"/>
    <x v="5"/>
    <n v="56990025702"/>
    <x v="5"/>
    <m/>
    <x v="202"/>
    <m/>
    <s v="Devuelto"/>
    <m/>
    <m/>
    <x v="206"/>
    <x v="0"/>
    <d v="2026-03-11T00:00:00"/>
    <s v="Off time"/>
    <s v="40 "/>
    <s v="Hola!%0AServicio del día 11-03%0A *Cliente:* CANONTEX */ Cont: * TCNU1472476*/ HR Entrega: *09:00* /Dirección: *Patricia Viñuela N°185, Lampa "/>
    <s v="Enviar mensaje"/>
    <s v="1136TCNU1472476"/>
    <s v="ENT-1136"/>
    <s v="ENTREGA"/>
    <d v="2026-03-11T09:00:00"/>
    <s v="https://wa.me/56990025702?text=Hola!%0AServicio del día 11-03%0A *Cliente:* CANONTEX */ Cont: * TCNU1472476*/ HR Entrega: *09:00* /Dirección: *Patricia Viñuela N°185, Lampa "/>
  </r>
  <r>
    <n v="1137"/>
    <n v="34"/>
    <x v="13"/>
    <s v="IMPO"/>
    <x v="688"/>
    <x v="1042"/>
    <x v="0"/>
    <n v="9201"/>
    <s v="FRAGUA"/>
    <x v="32"/>
    <x v="5"/>
    <s v="CONTOPSA SAI"/>
    <x v="45"/>
    <n v="56989844861"/>
    <x v="45"/>
    <m/>
    <x v="201"/>
    <m/>
    <s v="Devuelto"/>
    <m/>
    <m/>
    <x v="321"/>
    <x v="0"/>
    <d v="2026-03-11T00:00:00"/>
    <s v="Off time"/>
    <s v="40 "/>
    <s v="Hola!%0AServicio del día 11-03%0A *Cliente:* CANONTEX */ Cont: * MRSU9039139*/ HR Entrega: *12:00* /Dirección: *Av. La Oración N° 1250, Pudahuel"/>
    <s v="Enviar mensaje"/>
    <s v="1137MRSU9039139"/>
    <s v="ENT-1137"/>
    <s v="ENTREGA"/>
    <d v="2026-03-11T12:00:00"/>
    <s v="https://wa.me/56989844861?text=Hola!%0AServicio del día 11-03%0A *Cliente:* CANONTEX */ Cont: * MRSU9039139*/ HR Entrega: *12:00* /Dirección: *Av. La Oración N° 1250, Pudahuel"/>
  </r>
  <r>
    <n v="1138"/>
    <n v="35"/>
    <x v="7"/>
    <s v="IMPO"/>
    <x v="689"/>
    <x v="1043"/>
    <x v="0"/>
    <n v="7800"/>
    <s v="10-03/18:06"/>
    <x v="32"/>
    <x v="2"/>
    <s v="MEDLOG VALP"/>
    <x v="16"/>
    <n v="56973887539"/>
    <x v="16"/>
    <m/>
    <x v="9"/>
    <s v="4 DESCARGADORES"/>
    <s v="Devuelto"/>
    <m/>
    <m/>
    <x v="322"/>
    <x v="0"/>
    <d v="2026-03-11T00:00:00"/>
    <s v="On time"/>
    <s v="40 "/>
    <s v="Hola!%0AServicio del día 11-03%0A *Cliente:* BAYONA SPA */ Cont: * TLLU5414340*/ HR Entrega: *11:00* /Dirección: * BOULEVAR 1313 BODENOR FLEX CENTER ENEA, PUDAHUEL"/>
    <s v="Enviar mensaje"/>
    <s v="1138TLLU5414340"/>
    <s v="ENT-1138"/>
    <s v="ENTREGA"/>
    <d v="2026-03-11T11:00:00"/>
    <s v="https://wa.me/56973887539?text=Hola!%0AServicio del día 11-03%0A *Cliente:* BAYONA SPA */ Cont: * TLLU5414340*/ HR Entrega: *11:00* /Dirección: * BOULEVAR 1313 BODENOR FLEX CENTER ENEA, PUDAHUEL"/>
  </r>
  <r>
    <n v="1139"/>
    <n v="36"/>
    <x v="8"/>
    <s v="IMPO"/>
    <x v="690"/>
    <x v="1044"/>
    <x v="0"/>
    <n v="18469"/>
    <s v="10-03/13:44"/>
    <x v="32"/>
    <x v="11"/>
    <s v="SITRANS SAI"/>
    <x v="53"/>
    <n v="56950104102"/>
    <x v="54"/>
    <m/>
    <x v="191"/>
    <m/>
    <s v="Devuelto"/>
    <m/>
    <m/>
    <x v="258"/>
    <x v="0"/>
    <d v="2026-03-11T00:00:00"/>
    <s v="On time"/>
    <s v="40 "/>
    <s v="Hola!%0AServicio del día 11-03%0A *Cliente:* ALCA SPA */ Cont: * _x000a_WHSU8004565*/ HR Entrega: *11:30* /Dirección: *Direccion: Camino del Cerro 4868 Huechuraba, Santiago."/>
    <s v="Enviar mensaje"/>
    <s v="1139_x000a_WHSU8004565"/>
    <s v="ENT-1139"/>
    <s v="ENTREGA"/>
    <d v="2026-03-11T11:30:00"/>
    <s v="https://wa.me/56950104102?text=Hola!%0AServicio del día 11-03%0A *Cliente:* ALCA SPA */ Cont: * _x000a_WHSU8004565*/ HR Entrega: *11:30* /Dirección: *Direccion: Camino del Cerro 4868 Huechuraba, Santiago."/>
  </r>
  <r>
    <n v="1140"/>
    <n v="37"/>
    <x v="73"/>
    <s v="IMPO"/>
    <x v="691"/>
    <x v="1045"/>
    <x v="0"/>
    <n v="28000"/>
    <s v="10/03 - 8:40"/>
    <x v="32"/>
    <x v="8"/>
    <s v="-"/>
    <x v="21"/>
    <n v="56956654384"/>
    <x v="21"/>
    <m/>
    <x v="203"/>
    <m/>
    <m/>
    <m/>
    <m/>
    <x v="323"/>
    <x v="0"/>
    <d v="2026-03-11T00:00:00"/>
    <s v="On time"/>
    <s v="40 "/>
    <s v="Hola!%0AServicio del día 11-03%0A *Cliente:* TOC-TOCK */ Cont: * WHLU5656190*/ HR Entrega: *15:00* /Dirección: *RUTA 5 SUR KM 42 CALETERA ORIENTE PARCELA 194- PAINE"/>
    <s v="Enviar mensaje"/>
    <s v="1140WHLU5656190"/>
    <s v="ENT-1140"/>
    <s v="ENTREGA"/>
    <s v="460920,625"/>
    <s v="https://wa.me/56956654384?text=Hola!%0AServicio del día 11-03%0A *Cliente:* TOC-TOCK */ Cont: * WHLU5656190*/ HR Entrega: *15:00* /Dirección: *RUTA 5 SUR KM 42 CALETERA ORIENTE PARCELA 194- PAINE"/>
  </r>
  <r>
    <n v="1141"/>
    <n v="38"/>
    <x v="73"/>
    <s v="IMPO"/>
    <x v="691"/>
    <x v="1046"/>
    <x v="0"/>
    <n v="28000"/>
    <s v="10/03 - 8:44"/>
    <x v="32"/>
    <x v="8"/>
    <s v="-"/>
    <x v="42"/>
    <n v="56948501048"/>
    <x v="42"/>
    <m/>
    <x v="203"/>
    <m/>
    <s v="Devuelto"/>
    <m/>
    <m/>
    <x v="167"/>
    <x v="0"/>
    <d v="2026-03-11T00:00:00"/>
    <s v="On time"/>
    <s v="40 "/>
    <s v="Hola!%0AServicio del día 11-03%0A *Cliente:* TOC-TOCK */ Cont: * WHSU8323290*/ HR Entrega: *15:00* /Dirección: *RUTA 5 SUR KM 42 CALETERA ORIENTE PARCELA 194- PAINE"/>
    <s v="Enviar mensaje"/>
    <s v="1141WHSU8323290"/>
    <s v="ENT-1141"/>
    <s v="ENTREGA"/>
    <s v="460920,625"/>
    <s v="https://wa.me/56948501048?text=Hola!%0AServicio del día 11-03%0A *Cliente:* TOC-TOCK */ Cont: * WHSU8323290*/ HR Entrega: *15:00* /Dirección: *RUTA 5 SUR KM 42 CALETERA ORIENTE PARCELA 194- PAINE"/>
  </r>
  <r>
    <n v="1142"/>
    <n v="39"/>
    <x v="35"/>
    <s v="IMPO"/>
    <x v="144"/>
    <x v="139"/>
    <x v="6"/>
    <s v="-"/>
    <s v="FRAGUA"/>
    <x v="32"/>
    <x v="7"/>
    <s v="-"/>
    <x v="48"/>
    <n v="56994354094"/>
    <x v="9"/>
    <m/>
    <x v="50"/>
    <m/>
    <m/>
    <m/>
    <m/>
    <x v="227"/>
    <x v="0"/>
    <d v="2026-03-11T00:00:00"/>
    <s v="Off time"/>
    <s v="LCL"/>
    <s v="Hola!%0AServicio del día 11-03%0A *Cliente:* YANY CABACH */ Cont: * RAMPLA*/ HR Entrega: *09:00* /Dirección: *CAMINO INTERNACIONAL 5250, BOD. C13 - C14, VIÑA DEL MAR"/>
    <s v="Enviar mensaje"/>
    <s v="1142RAMPLA"/>
    <s v="ENT-1142"/>
    <s v="ENTREGA"/>
    <d v="2026-03-11T09:00:00"/>
    <s v="https://wa.me/56994354094?text=Hola!%0AServicio del día 11-03%0A *Cliente:* YANY CABACH */ Cont: * RAMPLA*/ HR Entrega: *09:00* /Dirección: *CAMINO INTERNACIONAL 5250, BOD. C13 - C14, VIÑA DEL MAR"/>
  </r>
  <r>
    <n v="1143"/>
    <n v="40"/>
    <x v="45"/>
    <s v="IMPO"/>
    <x v="144"/>
    <x v="870"/>
    <x v="0"/>
    <s v="-"/>
    <s v="-"/>
    <x v="32"/>
    <x v="0"/>
    <s v="-"/>
    <x v="49"/>
    <n v="56973887322"/>
    <x v="9"/>
    <m/>
    <x v="68"/>
    <m/>
    <m/>
    <m/>
    <m/>
    <x v="9"/>
    <x v="0"/>
    <m/>
    <s v="Sin llegada"/>
    <s v="40 "/>
    <s v="Hola!%0AServicio del día 11-03%0A *Cliente:* RITRAMA S.A. */ Cont: * RAMPLA */ HR Entrega: *07:00* /Dirección: *AV. TUPUNGATO 3420, PLACILLA"/>
    <s v="Enviar mensaje"/>
    <s v="1143RAMPLA "/>
    <s v="ENT-1143"/>
    <s v="ENTREGA"/>
    <d v="2026-03-11T07:00:00"/>
    <s v="https://wa.me/56973887322?text=Hola!%0AServicio del día 11-03%0A *Cliente:* RITRAMA S.A. */ Cont: * RAMPLA */ HR Entrega: *07:00* /Dirección: *AV. TUPUNGATO 3420, PLACILLA"/>
  </r>
  <r>
    <n v="1144"/>
    <n v="41"/>
    <x v="45"/>
    <s v="IMPO"/>
    <x v="144"/>
    <x v="870"/>
    <x v="0"/>
    <s v="-"/>
    <s v="-"/>
    <x v="32"/>
    <x v="0"/>
    <s v="-"/>
    <x v="50"/>
    <n v="56964069749"/>
    <x v="9"/>
    <m/>
    <x v="68"/>
    <m/>
    <m/>
    <m/>
    <m/>
    <x v="9"/>
    <x v="0"/>
    <m/>
    <s v="Sin llegada"/>
    <s v="40 "/>
    <s v="Hola!%0AServicio del día 11-03%0A *Cliente:* RITRAMA S.A. */ Cont: * RAMPLA */ HR Entrega: *07:00* /Dirección: *AV. TUPUNGATO 3420, PLACILLA"/>
    <s v="Enviar mensaje"/>
    <s v="1144RAMPLA "/>
    <s v="ENT-1144"/>
    <s v="ENTREGA"/>
    <d v="2026-03-11T07:00:00"/>
    <s v="https://wa.me/56964069749?text=Hola!%0AServicio del día 11-03%0A *Cliente:* RITRAMA S.A. */ Cont: * RAMPLA */ HR Entrega: *07:00* /Dirección: *AV. TUPUNGATO 3420, PLACILLA"/>
  </r>
  <r>
    <n v="1145"/>
    <n v="1"/>
    <x v="0"/>
    <s v="IMPO"/>
    <x v="669"/>
    <x v="1047"/>
    <x v="0"/>
    <n v="28000"/>
    <s v="FRAGUA"/>
    <x v="33"/>
    <x v="0"/>
    <s v="CIS"/>
    <x v="0"/>
    <n v="56965378427"/>
    <x v="0"/>
    <m/>
    <x v="2"/>
    <m/>
    <s v="Devuelto"/>
    <m/>
    <m/>
    <x v="324"/>
    <x v="0"/>
    <d v="2026-03-12T00:00:00"/>
    <s v="On time"/>
    <s v="40 "/>
    <s v="Hola!%0AServicio del día 12-03%0A *Cliente:* RENDIC S.A. */ Cont: * ECMU7440673*/ HR Entrega: *07:00* /Dirección: *Avenida Miraflores 9700-Bodega 4C, PUDAHUEL"/>
    <s v="Enviar mensaje"/>
    <s v="1145ECMU7440673"/>
    <s v="ENT-1145"/>
    <s v="ENTREGA"/>
    <s v="460930,291666666666667"/>
    <s v="https://wa.me/56965378427?text=Hola!%0AServicio del día 12-03%0A *Cliente:* RENDIC S.A. */ Cont: * ECMU7440673*/ HR Entrega: *07:00* /Dirección: *Avenida Miraflores 9700-Bodega 4C, PUDAHUEL"/>
  </r>
  <r>
    <n v="1146"/>
    <n v="2"/>
    <x v="0"/>
    <s v="IMPO"/>
    <x v="669"/>
    <x v="1048"/>
    <x v="0"/>
    <n v="28000"/>
    <s v="FRAGUA"/>
    <x v="33"/>
    <x v="0"/>
    <s v="CIS"/>
    <x v="16"/>
    <n v="56973887539"/>
    <x v="16"/>
    <m/>
    <x v="2"/>
    <m/>
    <s v="Devuelto"/>
    <m/>
    <m/>
    <x v="105"/>
    <x v="0"/>
    <d v="2026-03-12T00:00:00"/>
    <s v="On time"/>
    <s v="40 "/>
    <s v="Hola!%0AServicio del día 12-03%0A *Cliente:* RENDIC S.A. */ Cont: * TIIU5397929*/ HR Entrega: *07:00* /Dirección: *Avenida Miraflores 9700-Bodega 4C, PUDAHUEL"/>
    <s v="Enviar mensaje"/>
    <s v="1146TIIU5397929"/>
    <s v="ENT-1146"/>
    <s v="ENTREGA"/>
    <s v="460930,291666666666667"/>
    <s v="https://wa.me/56973887539?text=Hola!%0AServicio del día 12-03%0A *Cliente:* RENDIC S.A. */ Cont: * TIIU5397929*/ HR Entrega: *07:00* /Dirección: *Avenida Miraflores 9700-Bodega 4C, PUDAHUEL"/>
  </r>
  <r>
    <n v="1147"/>
    <n v="3"/>
    <x v="0"/>
    <s v="IMPO"/>
    <x v="669"/>
    <x v="1049"/>
    <x v="0"/>
    <n v="30000"/>
    <s v="FRAGUA"/>
    <x v="33"/>
    <x v="7"/>
    <s v="CIS"/>
    <x v="23"/>
    <n v="56931745801"/>
    <x v="24"/>
    <m/>
    <x v="2"/>
    <m/>
    <s v="Devuelto"/>
    <m/>
    <m/>
    <x v="47"/>
    <x v="0"/>
    <d v="2006-03-12T00:00:00"/>
    <s v="On time"/>
    <s v="40 "/>
    <s v="Hola!%0AServicio del día 12-03%0A *Cliente:* RENDIC S.A. */ Cont: * ECMU5301025*/ HR Entrega: *09:00* /Dirección: *Avenida Miraflores 9700-Bodega 4C, PUDAHUEL"/>
    <s v="Enviar mensaje"/>
    <s v="1147ECMU5301025"/>
    <s v="ENT-1147"/>
    <s v="ENTREGA"/>
    <s v="460930,375"/>
    <s v="https://wa.me/56931745801?text=Hola!%0AServicio del día 12-03%0A *Cliente:* RENDIC S.A. */ Cont: * ECMU5301025*/ HR Entrega: *09:00* /Dirección: *Avenida Miraflores 9700-Bodega 4C, PUDAHUEL"/>
  </r>
  <r>
    <n v="1148"/>
    <n v="4"/>
    <x v="0"/>
    <s v="IMPO"/>
    <x v="692"/>
    <x v="1050"/>
    <x v="0"/>
    <n v="20000"/>
    <s v="FRAGUA"/>
    <x v="33"/>
    <x v="7"/>
    <s v="DYC SAI"/>
    <x v="25"/>
    <n v="56966749408"/>
    <x v="26"/>
    <m/>
    <x v="2"/>
    <m/>
    <s v="Devuelto"/>
    <m/>
    <m/>
    <x v="4"/>
    <x v="0"/>
    <d v="2026-03-12T00:00:00"/>
    <s v="On time"/>
    <s v="40 "/>
    <s v="Hola!%0AServicio del día 12-03%0A *Cliente:* RENDIC S.A. */ Cont: * CAIU8832858*/ HR Entrega: *09:00* /Dirección: *Avenida Miraflores 9700-Bodega 4C, PUDAHUEL"/>
    <s v="Enviar mensaje"/>
    <s v="1148CAIU8832858"/>
    <s v="ENT-1148"/>
    <s v="ENTREGA"/>
    <s v="460930,375"/>
    <s v="https://wa.me/56966749408?text=Hola!%0AServicio del día 12-03%0A *Cliente:* RENDIC S.A. */ Cont: * CAIU8832858*/ HR Entrega: *09:00* /Dirección: *Avenida Miraflores 9700-Bodega 4C, PUDAHUEL"/>
  </r>
  <r>
    <n v="1149"/>
    <n v="5"/>
    <x v="0"/>
    <s v="IMPO"/>
    <x v="693"/>
    <x v="1051"/>
    <x v="1"/>
    <n v="24000"/>
    <s v="FRAGUA"/>
    <x v="33"/>
    <x v="2"/>
    <s v="CONTOPSA SAI"/>
    <x v="7"/>
    <n v="56950981572"/>
    <x v="14"/>
    <m/>
    <x v="2"/>
    <s v="RAMPLA CORTA"/>
    <s v="Devuelto"/>
    <m/>
    <m/>
    <x v="83"/>
    <x v="0"/>
    <d v="2026-03-12T00:00:00"/>
    <s v="On time"/>
    <s v="20 "/>
    <s v="Hola!%0AServicio del día 12-03%0A *Cliente:* RENDIC S.A. */ Cont: * GAOU2537833*/ HR Entrega: *11:00* /Dirección: *Avenida Miraflores 9700-Bodega 4C, PUDAHUEL"/>
    <s v="Enviar mensaje"/>
    <s v="1149GAOU2537833"/>
    <s v="ENT-1149"/>
    <s v="ENTREGA"/>
    <s v="460930,458333333333333"/>
    <s v="https://wa.me/56950981572?text=Hola!%0AServicio del día 12-03%0A *Cliente:* RENDIC S.A. */ Cont: * GAOU2537833*/ HR Entrega: *11:00* /Dirección: *Avenida Miraflores 9700-Bodega 4C, PUDAHUEL"/>
  </r>
  <r>
    <n v="1150"/>
    <n v="6"/>
    <x v="0"/>
    <s v="IMPO"/>
    <x v="694"/>
    <x v="1052"/>
    <x v="0"/>
    <n v="15000"/>
    <s v="FRAGUA"/>
    <x v="33"/>
    <x v="2"/>
    <s v="MEDLOG SAI"/>
    <x v="45"/>
    <n v="56989844861"/>
    <x v="45"/>
    <m/>
    <x v="2"/>
    <m/>
    <s v="Devuelto"/>
    <m/>
    <m/>
    <x v="258"/>
    <x v="0"/>
    <d v="2026-03-12T00:00:00"/>
    <s v="On time"/>
    <s v="40 "/>
    <s v="Hola!%0AServicio del día 12-03%0A *Cliente:* RENDIC S.A. */ Cont: * MSMU8946897*/ HR Entrega: *11:00* /Dirección: *Avenida Miraflores 9700-Bodega 4C, PUDAHUEL"/>
    <s v="Enviar mensaje"/>
    <s v="1150MSMU8946897"/>
    <s v="ENT-1150"/>
    <s v="ENTREGA"/>
    <s v="460930,458333333333333"/>
    <s v="https://wa.me/56989844861?text=Hola!%0AServicio del día 12-03%0A *Cliente:* RENDIC S.A. */ Cont: * MSMU8946897*/ HR Entrega: *11:00* /Dirección: *Avenida Miraflores 9700-Bodega 4C, PUDAHUEL"/>
  </r>
  <r>
    <n v="1151"/>
    <n v="7"/>
    <x v="124"/>
    <s v="IMPO"/>
    <x v="695"/>
    <x v="1053"/>
    <x v="3"/>
    <n v="25000"/>
    <s v="11/03 - 16:28"/>
    <x v="33"/>
    <x v="3"/>
    <s v="AGUNSA VALP"/>
    <x v="34"/>
    <n v="56940144795"/>
    <x v="34"/>
    <m/>
    <x v="204"/>
    <m/>
    <s v="Devuelto"/>
    <m/>
    <m/>
    <x v="111"/>
    <x v="0"/>
    <d v="2026-03-12T00:00:00"/>
    <s v="On time"/>
    <s v="40 "/>
    <s v="Hola!%0AServicio del día 12-03%0A *Cliente:* BIDFOOD */ Cont: * OTPU6401280*/ HR Entrega: *08:00* /Dirección: *Av colo colo 61, Quilicura"/>
    <s v="Enviar mensaje"/>
    <s v="1151OTPU6401280"/>
    <s v="ENT-1151"/>
    <s v="ENTREGA"/>
    <s v="460930,333333333333333"/>
    <s v="https://wa.me/56940144795?text=Hola!%0AServicio del día 12-03%0A *Cliente:* BIDFOOD */ Cont: * OTPU6401280*/ HR Entrega: *08:00* /Dirección: *Av colo colo 61, Quilicura"/>
  </r>
  <r>
    <n v="1152"/>
    <n v="8"/>
    <x v="2"/>
    <s v="IMPO"/>
    <x v="528"/>
    <x v="1054"/>
    <x v="0"/>
    <n v="15000"/>
    <s v="MAIPU"/>
    <x v="33"/>
    <x v="3"/>
    <s v="MEDLOG SAI"/>
    <x v="52"/>
    <n v="56967386018"/>
    <x v="23"/>
    <m/>
    <x v="4"/>
    <m/>
    <s v="Devuelto"/>
    <m/>
    <m/>
    <x v="87"/>
    <x v="0"/>
    <d v="2026-03-12T00:00:00"/>
    <s v="Off time"/>
    <s v="40 "/>
    <s v="Hola!%0AServicio del día 12-03%0A *Cliente:* SUPERMERCADO DEL NEUMATICO LTDA */ Cont: * WHSU8472571*/ HR Entrega: *08:00* /Dirección: *VELASQUEZ"/>
    <s v="Enviar mensaje"/>
    <s v="1152WHSU8472571"/>
    <s v="ENT-1152"/>
    <s v="ENTREGA"/>
    <s v="460930,333333333333333"/>
    <s v="https://wa.me/56967386018?text=Hola!%0AServicio del día 12-03%0A *Cliente:* SUPERMERCADO DEL NEUMATICO LTDA */ Cont: * WHSU8472571*/ HR Entrega: *08:00* /Dirección: *VELASQUEZ"/>
  </r>
  <r>
    <n v="1153"/>
    <n v="9"/>
    <x v="7"/>
    <s v="IMPO"/>
    <x v="696"/>
    <x v="1055"/>
    <x v="0"/>
    <n v="6500"/>
    <s v="FRAGUA"/>
    <x v="33"/>
    <x v="3"/>
    <s v="MEDLOG VALP"/>
    <x v="11"/>
    <n v="56999048849"/>
    <x v="11"/>
    <m/>
    <x v="9"/>
    <s v="4 DESCARGADORES"/>
    <s v="Devuelto"/>
    <m/>
    <m/>
    <x v="14"/>
    <x v="0"/>
    <d v="2026-03-12T00:00:00"/>
    <s v="On time"/>
    <s v="40 "/>
    <s v="Hola!%0AServicio del día 12-03%0A *Cliente:* BAYONA SPA */ Cont: * MSDU5350927*/ HR Entrega: *08:00* /Dirección: * BOULEVAR 1313 BODENOR FLEX CENTER ENEA, PUDAHUEL"/>
    <s v="Enviar mensaje"/>
    <s v="1153MSDU5350927"/>
    <s v="ENT-1153"/>
    <s v="ENTREGA"/>
    <s v="460930,333333333333333"/>
    <s v="https://wa.me/56999048849?text=Hola!%0AServicio del día 12-03%0A *Cliente:* BAYONA SPA */ Cont: * MSDU5350927*/ HR Entrega: *08:00* /Dirección: * BOULEVAR 1313 BODENOR FLEX CENTER ENEA, PUDAHUEL"/>
  </r>
  <r>
    <n v="1154"/>
    <n v="10"/>
    <x v="38"/>
    <s v="IMPO"/>
    <x v="697"/>
    <x v="1056"/>
    <x v="5"/>
    <n v="6000"/>
    <s v="FRAGUA"/>
    <x v="33"/>
    <x v="3"/>
    <s v="CIS"/>
    <x v="4"/>
    <n v="56984880436"/>
    <x v="4"/>
    <m/>
    <x v="55"/>
    <s v="RAMPLA CORTA"/>
    <m/>
    <m/>
    <m/>
    <x v="325"/>
    <x v="0"/>
    <d v="2026-03-12T00:00:00"/>
    <s v="Off time"/>
    <s v="IMO"/>
    <s v="Hola!%0AServicio del día 12-03%0A *Cliente:* ENERTIK CHILE SPA */ Cont: * tllu8374127*/ HR Entrega: *08:00* /Dirección: *BOD.PRINCESA - CARRETERA GRAL SAN MARTIN 7940, BOD. C2; QUILICURA"/>
    <s v="Enviar mensaje"/>
    <s v="1154tllu8374127"/>
    <s v="ENT-1154"/>
    <s v="ENTREGA"/>
    <s v="460930,333333333333333"/>
    <s v="https://wa.me/56984880436?text=Hola!%0AServicio del día 12-03%0A *Cliente:* ENERTIK CHILE SPA */ Cont: * tllu8374127*/ HR Entrega: *08:00* /Dirección: *BOD.PRINCESA - CARRETERA GRAL SAN MARTIN 7940, BOD. C2; QUILICURA"/>
  </r>
  <r>
    <n v="1155"/>
    <n v="11"/>
    <x v="40"/>
    <s v="IMPO"/>
    <x v="698"/>
    <x v="1057"/>
    <x v="0"/>
    <n v="25000"/>
    <s v="FRAGUA"/>
    <x v="33"/>
    <x v="3"/>
    <s v="CIS"/>
    <x v="30"/>
    <n v="56992164782"/>
    <x v="31"/>
    <m/>
    <x v="57"/>
    <m/>
    <s v="Devuelto"/>
    <m/>
    <m/>
    <x v="183"/>
    <x v="0"/>
    <d v="2026-03-12T00:00:00"/>
    <s v="On time"/>
    <s v="40 "/>
    <s v="Hola!%0AServicio del día 12-03%0A *Cliente:* MOLYMETNOS S.A. */ Cont: * caiu7326412*/ HR Entrega: *08:00* /Dirección: *CAMINO NOS A LOS MORROS 590, SAN BERNARDO"/>
    <s v="Enviar mensaje"/>
    <s v="1155caiu7326412"/>
    <s v="ENT-1155"/>
    <s v="ENTREGA"/>
    <s v="460930,333333333333333"/>
    <s v="https://wa.me/56992164782?text=Hola!%0AServicio del día 12-03%0A *Cliente:* MOLYMETNOS S.A. */ Cont: * caiu7326412*/ HR Entrega: *08:00* /Dirección: *CAMINO NOS A LOS MORROS 590, SAN BERNARDO"/>
  </r>
  <r>
    <n v="1156"/>
    <n v="12"/>
    <x v="4"/>
    <s v="IMPO"/>
    <x v="699"/>
    <x v="1058"/>
    <x v="1"/>
    <n v="27000"/>
    <s v="FRAGUA"/>
    <x v="33"/>
    <x v="3"/>
    <s v="CONTOPSA VALP"/>
    <x v="44"/>
    <n v="56976511010"/>
    <x v="53"/>
    <m/>
    <x v="6"/>
    <s v="RAMPLA CORTA"/>
    <m/>
    <m/>
    <m/>
    <x v="111"/>
    <x v="0"/>
    <d v="2026-03-12T00:00:00"/>
    <s v="On time"/>
    <s v="20 "/>
    <s v="Hola!%0AServicio del día 12-03%0A *Cliente:* LANCO &amp; HARRIS SURAMERICA SPA */ Cont: * msku7700974*/ HR Entrega: *08:00* /Dirección: *CALLE CHORRILLOS 1 PARC.19B, LAMPA"/>
    <s v="Enviar mensaje"/>
    <s v="1156msku7700974"/>
    <s v="ENT-1156"/>
    <s v="ENTREGA"/>
    <s v="460930,333333333333333"/>
    <s v="https://wa.me/56976511010?text=Hola!%0AServicio del día 12-03%0A *Cliente:* LANCO &amp; HARRIS SURAMERICA SPA */ Cont: * msku7700974*/ HR Entrega: *08:00* /Dirección: *CALLE CHORRILLOS 1 PARC.19B, LAMPA"/>
  </r>
  <r>
    <n v="1157"/>
    <n v="13"/>
    <x v="31"/>
    <s v="IMPO"/>
    <x v="700"/>
    <x v="1059"/>
    <x v="0"/>
    <n v="14000"/>
    <s v="FRAGUA"/>
    <x v="33"/>
    <x v="3"/>
    <s v="CONTOPSA SAI"/>
    <x v="51"/>
    <n v="56939438073"/>
    <x v="7"/>
    <m/>
    <x v="205"/>
    <m/>
    <s v="Devuelto"/>
    <m/>
    <m/>
    <x v="14"/>
    <x v="0"/>
    <d v="2026-03-12T00:00:00"/>
    <s v="On time"/>
    <s v="40 "/>
    <s v="Hola!%0AServicio del día 12-03%0A *Cliente:* TECNIKA S A */ Cont: * TGBU5054978*/ HR Entrega: *08:00* /Dirección: *Olivos 1270, Pudahuel"/>
    <s v="Enviar mensaje"/>
    <s v="1157TGBU5054978"/>
    <s v="ENT-1157"/>
    <s v="ENTREGA"/>
    <s v="460930,333333333333333"/>
    <s v="https://wa.me/56939438073?text=Hola!%0AServicio del día 12-03%0A *Cliente:* TECNIKA S A */ Cont: * TGBU5054978*/ HR Entrega: *08:00* /Dirección: *Olivos 1270, Pudahuel"/>
  </r>
  <r>
    <n v="1158"/>
    <n v="14"/>
    <x v="31"/>
    <s v="IMPO"/>
    <x v="701"/>
    <x v="1060"/>
    <x v="0"/>
    <n v="13000"/>
    <s v="FRAGUA"/>
    <x v="33"/>
    <x v="3"/>
    <s v="CONTOPSA SAI"/>
    <x v="53"/>
    <n v="56950104102"/>
    <x v="54"/>
    <m/>
    <x v="205"/>
    <m/>
    <s v="Devuelto"/>
    <m/>
    <m/>
    <x v="87"/>
    <x v="0"/>
    <d v="2026-03-12T00:00:00"/>
    <s v="Off time"/>
    <s v="40 "/>
    <s v="Hola!%0AServicio del día 12-03%0A *Cliente:* TECNIKA S A */ Cont: * TGHU6852167*/ HR Entrega: *08:00* /Dirección: *Olivos 1270, Pudahuel"/>
    <s v="Enviar mensaje"/>
    <s v="1158TGHU6852167"/>
    <s v="ENT-1158"/>
    <s v="ENTREGA"/>
    <s v="460930,333333333333333"/>
    <s v="https://wa.me/56950104102?text=Hola!%0AServicio del día 12-03%0A *Cliente:* TECNIKA S A */ Cont: * TGHU6852167*/ HR Entrega: *08:00* /Dirección: *Olivos 1270, Pudahuel"/>
  </r>
  <r>
    <n v="1159"/>
    <n v="15"/>
    <x v="5"/>
    <s v="IMPO"/>
    <x v="677"/>
    <x v="1061"/>
    <x v="0"/>
    <n v="17000"/>
    <s v="FRAGUA"/>
    <x v="33"/>
    <x v="3"/>
    <s v="MEDLOG STGO"/>
    <x v="54"/>
    <n v="56967128754"/>
    <x v="41"/>
    <m/>
    <x v="7"/>
    <m/>
    <s v="Devuelto"/>
    <m/>
    <m/>
    <x v="142"/>
    <x v="0"/>
    <d v="2026-03-12T00:00:00"/>
    <s v="On time"/>
    <s v="40 "/>
    <s v="Hola!%0AServicio del día 12-03%0A *Cliente:* INVERSIERRA S A */ Cont: * CXDU2158676*/ HR Entrega: *08:00* /Dirección: *HUECHURABA"/>
    <s v="Enviar mensaje"/>
    <s v="1159CXDU2158676"/>
    <s v="ENT-1159"/>
    <s v="ENTREGA"/>
    <s v="460930,333333333333333"/>
    <s v="https://wa.me/56967128754?text=Hola!%0AServicio del día 12-03%0A *Cliente:* INVERSIERRA S A */ Cont: * CXDU2158676*/ HR Entrega: *08:00* /Dirección: *HUECHURABA"/>
  </r>
  <r>
    <n v="1160"/>
    <n v="16"/>
    <x v="5"/>
    <s v="IMPO"/>
    <x v="677"/>
    <x v="1022"/>
    <x v="0"/>
    <n v="15000"/>
    <s v="FRAGUA"/>
    <x v="33"/>
    <x v="5"/>
    <s v="MEDLOG STGO"/>
    <x v="21"/>
    <n v="56956654384"/>
    <x v="21"/>
    <m/>
    <x v="7"/>
    <m/>
    <s v="Devuelto"/>
    <m/>
    <m/>
    <x v="326"/>
    <x v="0"/>
    <d v="2026-03-12T00:00:00"/>
    <s v="Off time"/>
    <s v="40 "/>
    <s v="Hola!%0AServicio del día 12-03%0A *Cliente:* INVERSIERRA S A */ Cont: * MSBU6933834*/ HR Entrega: *12:00* /Dirección: *HUECHURABA"/>
    <s v="Enviar mensaje"/>
    <s v="1160MSBU6933834"/>
    <s v="ENT-1160"/>
    <s v="ENTREGA"/>
    <s v="460930,5"/>
    <s v="https://wa.me/56956654384?text=Hola!%0AServicio del día 12-03%0A *Cliente:* INVERSIERRA S A */ Cont: * MSBU6933834*/ HR Entrega: *12:00* /Dirección: *HUECHURABA"/>
  </r>
  <r>
    <n v="1161"/>
    <n v="17"/>
    <x v="5"/>
    <s v="IMPO"/>
    <x v="702"/>
    <x v="1062"/>
    <x v="0"/>
    <n v="11000"/>
    <s v="FRAGUA"/>
    <x v="33"/>
    <x v="3"/>
    <s v="SITRANS STGO"/>
    <x v="31"/>
    <n v="56967396661"/>
    <x v="8"/>
    <m/>
    <x v="31"/>
    <m/>
    <s v="Devuelto"/>
    <m/>
    <m/>
    <x v="14"/>
    <x v="0"/>
    <d v="2026-03-12T00:00:00"/>
    <s v="On time"/>
    <s v="40 "/>
    <s v="Hola!%0AServicio del día 12-03%0A *Cliente:* INVERSIERRA S A */ Cont: * BEAU5468049*/ HR Entrega: *08:00* /Dirección: *QUILICURA"/>
    <s v="Enviar mensaje"/>
    <s v="1161BEAU5468049"/>
    <s v="ENT-1161"/>
    <s v="ENTREGA"/>
    <s v="460930,333333333333333"/>
    <s v="https://wa.me/56967396661?text=Hola!%0AServicio del día 12-03%0A *Cliente:* INVERSIERRA S A */ Cont: * BEAU5468049*/ HR Entrega: *08:00* /Dirección: *QUILICURA"/>
  </r>
  <r>
    <n v="1162"/>
    <n v="18"/>
    <x v="5"/>
    <s v="IMPO"/>
    <x v="702"/>
    <x v="1063"/>
    <x v="0"/>
    <n v="12000"/>
    <s v="FRAGUA"/>
    <x v="33"/>
    <x v="5"/>
    <s v="SITRANS STGO"/>
    <x v="28"/>
    <n v="56968463649"/>
    <x v="29"/>
    <m/>
    <x v="31"/>
    <m/>
    <s v="Devuelto"/>
    <m/>
    <m/>
    <x v="67"/>
    <x v="0"/>
    <d v="2026-03-12T00:00:00"/>
    <s v="On time"/>
    <s v="40 "/>
    <s v="Hola!%0AServicio del día 12-03%0A *Cliente:* INVERSIERRA S A */ Cont: * NYKU4881131*/ HR Entrega: *12:00* /Dirección: *QUILICURA"/>
    <s v="Enviar mensaje"/>
    <s v="1162NYKU4881131"/>
    <s v="ENT-1162"/>
    <s v="ENTREGA"/>
    <s v="460930,5"/>
    <s v="https://wa.me/56968463649?text=Hola!%0AServicio del día 12-03%0A *Cliente:* INVERSIERRA S A */ Cont: * NYKU4881131*/ HR Entrega: *12:00* /Dirección: *QUILICURA"/>
  </r>
  <r>
    <n v="1163"/>
    <n v="19"/>
    <x v="76"/>
    <s v="IMPO"/>
    <x v="703"/>
    <x v="1064"/>
    <x v="0"/>
    <n v="29000"/>
    <s v="FRAGUA"/>
    <x v="33"/>
    <x v="1"/>
    <s v="SITRANS SAI"/>
    <x v="26"/>
    <n v="56967398822"/>
    <x v="27"/>
    <m/>
    <x v="37"/>
    <m/>
    <s v="Devuelto"/>
    <m/>
    <m/>
    <x v="19"/>
    <x v="0"/>
    <d v="2026-03-12T00:00:00"/>
    <s v="On time"/>
    <s v="40 "/>
    <s v="Hola!%0AServicio del día 12-03%0A *Cliente:* COM.ARG */ Cont: * WHSU6887115*/ HR Entrega: *08:30* /Dirección: *GOREN - LA PRIMAVERA  361;  LAMPA"/>
    <s v="Enviar mensaje"/>
    <s v="1163WHSU6887115"/>
    <s v="ENT-1163"/>
    <s v="ENTREGA"/>
    <s v="460930,354166666666667"/>
    <s v="https://wa.me/56967398822?text=Hola!%0AServicio del día 12-03%0A *Cliente:* COM.ARG */ Cont: * WHSU6887115*/ HR Entrega: *08:30* /Dirección: *GOREN - LA PRIMAVERA  361;  LAMPA"/>
  </r>
  <r>
    <n v="1164"/>
    <n v="20"/>
    <x v="76"/>
    <s v="IMPO"/>
    <x v="703"/>
    <x v="1065"/>
    <x v="0"/>
    <n v="32000"/>
    <s v="FRAGUA"/>
    <x v="33"/>
    <x v="6"/>
    <s v="SITRANS SAI"/>
    <x v="8"/>
    <n v="56945105039"/>
    <x v="49"/>
    <m/>
    <x v="37"/>
    <m/>
    <s v="Devuelto"/>
    <m/>
    <m/>
    <x v="219"/>
    <x v="0"/>
    <d v="2026-03-12T00:00:00"/>
    <s v="On time"/>
    <s v="40 "/>
    <s v="Hola!%0AServicio del día 12-03%0A *Cliente:* COM.ARG */ Cont: * WHSU6543845*/ HR Entrega: *10:00* /Dirección: *GOREN - LA PRIMAVERA  361;  LAMPA"/>
    <s v="Enviar mensaje"/>
    <s v="1164WHSU6543845"/>
    <s v="ENT-1164"/>
    <s v="ENTREGA"/>
    <s v="460930,416666666666667"/>
    <s v="https://wa.me/56945105039?text=Hola!%0AServicio del día 12-03%0A *Cliente:* COM.ARG */ Cont: * WHSU6543845*/ HR Entrega: *10:00* /Dirección: *GOREN - LA PRIMAVERA  361;  LAMPA"/>
  </r>
  <r>
    <n v="1165"/>
    <n v="21"/>
    <x v="41"/>
    <s v="IMPO"/>
    <x v="704"/>
    <x v="1066"/>
    <x v="9"/>
    <n v="16000"/>
    <s v="FRAGUA"/>
    <x v="33"/>
    <x v="1"/>
    <s v="DYC SAI"/>
    <x v="27"/>
    <n v="56985215946"/>
    <x v="28"/>
    <m/>
    <x v="206"/>
    <m/>
    <m/>
    <m/>
    <m/>
    <x v="152"/>
    <x v="0"/>
    <d v="2026-03-12T00:00:00"/>
    <s v="On time"/>
    <s v="IMO"/>
    <s v="Hola!%0AServicio del día 12-03%0A *Cliente:* WURTH CHILE LTDA */ Cont: * CMAU9449810*/ HR Entrega: *08:30* /Dirección: *ID Logistics "/>
    <s v="Enviar mensaje"/>
    <s v="1165CMAU9449810"/>
    <s v="ENT-1165"/>
    <s v="ENTREGA"/>
    <s v="460930,354166666666667"/>
    <s v="https://wa.me/56985215946?text=Hola!%0AServicio del día 12-03%0A *Cliente:* WURTH CHILE LTDA */ Cont: * CMAU9449810*/ HR Entrega: *08:30* /Dirección: *ID Logistics "/>
  </r>
  <r>
    <n v="1166"/>
    <n v="22"/>
    <x v="41"/>
    <s v="IMPO"/>
    <x v="705"/>
    <x v="1067"/>
    <x v="1"/>
    <n v="8000"/>
    <s v="FRAGUA"/>
    <x v="33"/>
    <x v="1"/>
    <s v="CONTOPSA AI"/>
    <x v="14"/>
    <n v="56967256951"/>
    <x v="15"/>
    <m/>
    <x v="62"/>
    <s v="RAMPLA CORTA"/>
    <s v="Devuelto"/>
    <m/>
    <m/>
    <x v="327"/>
    <x v="0"/>
    <d v="2026-03-12T00:00:00"/>
    <s v="On time"/>
    <s v="20 "/>
    <s v="Hola!%0AServicio del día 12-03%0A *Cliente:* WURTH CHILE LTDA */ Cont: * CSNU2911665*/ HR Entrega: *08:30* /Dirección: *PADRE HURTADO"/>
    <s v="Enviar mensaje"/>
    <s v="1166CSNU2911665"/>
    <s v="ENT-1166"/>
    <s v="ENTREGA"/>
    <s v="460930,354166666666667"/>
    <s v="https://wa.me/56967256951?text=Hola!%0AServicio del día 12-03%0A *Cliente:* WURTH CHILE LTDA */ Cont: * CSNU2911665*/ HR Entrega: *08:30* /Dirección: *PADRE HURTADO"/>
  </r>
  <r>
    <n v="1167"/>
    <n v="23"/>
    <x v="22"/>
    <s v="IMPO"/>
    <x v="706"/>
    <x v="1068"/>
    <x v="0"/>
    <n v="14000"/>
    <s v="FRAGUA"/>
    <x v="33"/>
    <x v="7"/>
    <s v="MEDLOG STGO"/>
    <x v="19"/>
    <n v="56975045913"/>
    <x v="19"/>
    <s v="CHASIS"/>
    <x v="28"/>
    <m/>
    <m/>
    <m/>
    <m/>
    <x v="64"/>
    <x v="0"/>
    <d v="2026-03-12T00:00:00"/>
    <s v="On time"/>
    <s v="40 "/>
    <s v="Hola!%0AServicio del día 12-03%0A *Cliente:* SUMINISTROS TELEFONICOS Y COMPUTACIONALES ESTEC LT */ Cont: * MSMU5000020*/ HR Entrega: *09:00* /Dirección: *AVENIDA PEDRO DE VALDIVIA 5964, MACUL"/>
    <s v="Enviar mensaje"/>
    <s v="1167MSMU5000020"/>
    <s v="ENT-1167"/>
    <s v="ENTREGA"/>
    <s v="460930,375"/>
    <s v="https://wa.me/56975045913?text=Hola!%0AServicio del día 12-03%0A *Cliente:* SUMINISTROS TELEFONICOS Y COMPUTACIONALES ESTEC LT */ Cont: * MSMU5000020*/ HR Entrega: *09:00* /Dirección: *AVENIDA PEDRO DE VALDIVIA 5964, MACUL"/>
  </r>
  <r>
    <n v="1168"/>
    <n v="24"/>
    <x v="14"/>
    <s v="IMPO"/>
    <x v="707"/>
    <x v="1069"/>
    <x v="0"/>
    <n v="24000"/>
    <s v="11/03 - 17:40"/>
    <x v="33"/>
    <x v="7"/>
    <s v="MEDLOG VALP"/>
    <x v="17"/>
    <n v="56961282379"/>
    <x v="17"/>
    <m/>
    <x v="18"/>
    <m/>
    <m/>
    <m/>
    <m/>
    <x v="61"/>
    <x v="0"/>
    <d v="2026-03-12T00:00:00"/>
    <s v="On time"/>
    <s v="40 "/>
    <s v="Hola!%0AServicio del día 12-03%0A *Cliente:* VILLAR HERMANOS S.A. */ Cont: * MSDU4373070*/ HR Entrega: *09:00* /Dirección: *SALAR DE ATACAMA 1330, PUDAHUEL"/>
    <s v="Enviar mensaje"/>
    <s v="1168MSDU4373070"/>
    <s v="ENT-1168"/>
    <s v="ENTREGA"/>
    <s v="460930,375"/>
    <s v="https://wa.me/56961282379?text=Hola!%0AServicio del día 12-03%0A *Cliente:* VILLAR HERMANOS S.A. */ Cont: * MSDU4373070*/ HR Entrega: *09:00* /Dirección: *SALAR DE ATACAMA 1330, PUDAHUEL"/>
  </r>
  <r>
    <n v="1169"/>
    <n v="25"/>
    <x v="16"/>
    <s v="IMPO"/>
    <x v="574"/>
    <x v="1070"/>
    <x v="0"/>
    <n v="29000"/>
    <s v="FRAGUA"/>
    <x v="33"/>
    <x v="7"/>
    <s v="CIS"/>
    <x v="40"/>
    <n v="56967386251"/>
    <x v="40"/>
    <m/>
    <x v="20"/>
    <m/>
    <m/>
    <m/>
    <m/>
    <x v="162"/>
    <x v="0"/>
    <d v="2026-03-12T00:00:00"/>
    <s v="On time"/>
    <s v="40 "/>
    <s v="Hola!%0AServicio del día 12-03%0A *Cliente:* IMPORTADORA Y COMERCIALIZADORA BZ SPA */ Cont: * UETU7299873*/ HR Entrega: *09:00* /Dirección: *PuertoMadero 9710, Bodega X36. Pudahuel"/>
    <s v="Enviar mensaje"/>
    <s v="1169UETU7299873"/>
    <s v="ENT-1169"/>
    <s v="ENTREGA"/>
    <s v="460930,375"/>
    <s v="https://wa.me/56967386251?text=Hola!%0AServicio del día 12-03%0A *Cliente:* IMPORTADORA Y COMERCIALIZADORA BZ SPA */ Cont: * UETU7299873*/ HR Entrega: *09:00* /Dirección: *PuertoMadero 9710, Bodega X36. Pudahuel"/>
  </r>
  <r>
    <n v="1170"/>
    <n v="26"/>
    <x v="16"/>
    <s v="IMPO"/>
    <x v="708"/>
    <x v="1071"/>
    <x v="1"/>
    <n v="7000"/>
    <s v="FRAGUA"/>
    <x v="33"/>
    <x v="6"/>
    <s v="CIS"/>
    <x v="14"/>
    <n v="56967256951"/>
    <x v="15"/>
    <m/>
    <x v="20"/>
    <m/>
    <m/>
    <m/>
    <m/>
    <x v="29"/>
    <x v="0"/>
    <d v="2026-03-12T00:00:00"/>
    <s v="Off time"/>
    <s v="20 "/>
    <s v="Hola!%0AServicio del día 12-03%0A *Cliente:* IMPORTADORA Y COMERCIALIZADORA BZ SPA */ Cont: * CMAU0720350*/ HR Entrega: *10:00* /Dirección: *PuertoMadero 9710, Bodega X36. Pudahuel"/>
    <s v="Enviar mensaje"/>
    <s v="1170CMAU0720350"/>
    <s v="ENT-1170"/>
    <s v="ENTREGA"/>
    <s v="460930,416666666666667"/>
    <s v="https://wa.me/56967256951?text=Hola!%0AServicio del día 12-03%0A *Cliente:* IMPORTADORA Y COMERCIALIZADORA BZ SPA */ Cont: * CMAU0720350*/ HR Entrega: *10:00* /Dirección: *PuertoMadero 9710, Bodega X36. Pudahuel"/>
  </r>
  <r>
    <n v="1171"/>
    <n v="27"/>
    <x v="18"/>
    <s v="IMPO"/>
    <x v="709"/>
    <x v="1072"/>
    <x v="0"/>
    <n v="29000"/>
    <s v="11/03 - 17:20"/>
    <x v="33"/>
    <x v="7"/>
    <s v="AGUNSA SAI"/>
    <x v="55"/>
    <n v="56999972473"/>
    <x v="44"/>
    <m/>
    <x v="207"/>
    <m/>
    <m/>
    <m/>
    <m/>
    <x v="23"/>
    <x v="0"/>
    <d v="2026-03-12T00:00:00"/>
    <s v="On time"/>
    <s v="40 "/>
    <s v="Hola!%0AServicio del día 12-03%0A *Cliente:* SOCIEDAD COMERCIAL MARBEN PETS LTDA */ Cont: * OERU4162713 */ HR Entrega: *09:00* /Dirección: *FRAGUA - BOS.PRINCIPAL"/>
    <s v="Enviar mensaje"/>
    <s v="1171OERU4162713 "/>
    <s v="ENT-1171"/>
    <s v="ENTREGA"/>
    <s v="460930,375"/>
    <s v="https://wa.me/56999972473?text=Hola!%0AServicio del día 12-03%0A *Cliente:* SOCIEDAD COMERCIAL MARBEN PETS LTDA */ Cont: * OERU4162713 */ HR Entrega: *09:00* /Dirección: *FRAGUA - BOS.PRINCIPAL"/>
  </r>
  <r>
    <n v="1172"/>
    <n v="28"/>
    <x v="18"/>
    <s v="IMPO"/>
    <x v="524"/>
    <x v="1073"/>
    <x v="1"/>
    <n v="30000"/>
    <s v="FRAGUA"/>
    <x v="33"/>
    <x v="6"/>
    <s v="CIS"/>
    <x v="12"/>
    <n v="56967384794"/>
    <x v="12"/>
    <m/>
    <x v="93"/>
    <m/>
    <m/>
    <m/>
    <m/>
    <x v="161"/>
    <x v="0"/>
    <d v="2026-03-12T00:00:00"/>
    <s v="On time"/>
    <s v="20 "/>
    <s v="Hola!%0AServicio del día 12-03%0A *Cliente:* SOCIEDAD COMERCIAL MARBEN PETS LTDA */ Cont: * APZU3559687*/ HR Entrega: *10:00* /Dirección: *AV LO ESPEJO 01565 BODEGA 0231 COMUNA LO ESPEJO"/>
    <s v="Enviar mensaje"/>
    <s v="1172APZU3559687"/>
    <s v="ENT-1172"/>
    <s v="ENTREGA"/>
    <s v="460930,416666666666667"/>
    <s v="https://wa.me/56967384794?text=Hola!%0AServicio del día 12-03%0A *Cliente:* SOCIEDAD COMERCIAL MARBEN PETS LTDA */ Cont: * APZU3559687*/ HR Entrega: *10:00* /Dirección: *AV LO ESPEJO 01565 BODEGA 0231 COMUNA LO ESPEJO"/>
  </r>
  <r>
    <n v="1173"/>
    <n v="29"/>
    <x v="13"/>
    <s v="IMPO"/>
    <x v="710"/>
    <x v="1074"/>
    <x v="0"/>
    <n v="15000"/>
    <s v="FRAGUA"/>
    <x v="33"/>
    <x v="2"/>
    <s v="CONTOPSA VALP"/>
    <x v="42"/>
    <n v="56948501048"/>
    <x v="42"/>
    <m/>
    <x v="66"/>
    <m/>
    <m/>
    <m/>
    <m/>
    <x v="328"/>
    <x v="0"/>
    <d v="2026-03-12T00:00:00"/>
    <s v="Off time"/>
    <s v="40 "/>
    <s v="Hola!%0AServicio del día 12-03%0A *Cliente:* CANONTEX */ Cont: * MRKU6258070*/ HR Entrega: *11:00* /Dirección: *Patricia Viñuela N°185, Lampa (BODEGA CDC) "/>
    <s v="Enviar mensaje"/>
    <s v="1173MRKU6258070"/>
    <s v="ENT-1173"/>
    <s v="ENTREGA"/>
    <s v="460930,458333333333333"/>
    <s v="https://wa.me/56948501048?text=Hola!%0AServicio del día 12-03%0A *Cliente:* CANONTEX */ Cont: * MRKU6258070*/ HR Entrega: *11:00* /Dirección: *Patricia Viñuela N°185, Lampa (BODEGA CDC) "/>
  </r>
  <r>
    <n v="1174"/>
    <n v="30"/>
    <x v="32"/>
    <s v="IMPO"/>
    <x v="711"/>
    <x v="1075"/>
    <x v="0"/>
    <n v="15000"/>
    <s v="FRAGUA"/>
    <x v="33"/>
    <x v="8"/>
    <s v="MEDLOG STGO"/>
    <x v="54"/>
    <n v="56967128754"/>
    <x v="41"/>
    <m/>
    <x v="46"/>
    <m/>
    <m/>
    <m/>
    <m/>
    <x v="234"/>
    <x v="0"/>
    <d v="2026-03-12T00:00:00"/>
    <s v="Off time"/>
    <s v="40 "/>
    <s v="Hola!%0AServicio del día 12-03%0A *Cliente:* EL CONTAINER SPA */ Cont: * beau5849338*/ HR Entrega: *15:00* /Dirección: *SAN IGNACIO 951, QUILICURA"/>
    <s v="Enviar mensaje"/>
    <s v="1174beau5849338"/>
    <s v="ENT-1174"/>
    <s v="ENTREGA"/>
    <s v="460930,625"/>
    <s v="https://wa.me/56967128754?text=Hola!%0AServicio del día 12-03%0A *Cliente:* EL CONTAINER SPA */ Cont: * beau5849338*/ HR Entrega: *15:00* /Dirección: *SAN IGNACIO 951, QUILICURA"/>
  </r>
  <r>
    <n v="1175"/>
    <n v="31"/>
    <x v="44"/>
    <s v="IMPO"/>
    <x v="144"/>
    <x v="1076"/>
    <x v="0"/>
    <n v="10000"/>
    <s v="11/03 - 8:27"/>
    <x v="33"/>
    <x v="21"/>
    <s v="CONTOPSA SAI"/>
    <x v="28"/>
    <n v="56968463649"/>
    <x v="29"/>
    <m/>
    <x v="67"/>
    <m/>
    <m/>
    <m/>
    <m/>
    <x v="329"/>
    <x v="0"/>
    <d v="2026-03-12T00:00:00"/>
    <s v="Off time"/>
    <s v="40 "/>
    <s v="Hola!%0AServicio del día 12-03%0A *Cliente:* NICOMA */ Cont: * CBHU7082492*/ HR Entrega: *18:00* /Dirección: *SAN NICOLAS 860, BOD. 7; SAN MIGUEL"/>
    <s v="Enviar mensaje"/>
    <s v="1175CBHU7082492"/>
    <s v="ENT-1175"/>
    <s v="ENTREGA"/>
    <s v="460930,75"/>
    <s v="https://wa.me/56968463649?text=Hola!%0AServicio del día 12-03%0A *Cliente:* NICOMA */ Cont: * CBHU7082492*/ HR Entrega: *18:00* /Dirección: *SAN NICOLAS 860, BOD. 7; SAN MIGUEL"/>
  </r>
  <r>
    <n v="1176"/>
    <n v="32"/>
    <x v="44"/>
    <s v="IMPO"/>
    <x v="144"/>
    <x v="1077"/>
    <x v="0"/>
    <n v="10000"/>
    <s v="11/03 - 8:38"/>
    <x v="33"/>
    <x v="25"/>
    <s v="CONTOPSA SAI"/>
    <x v="29"/>
    <n v="56998494086"/>
    <x v="48"/>
    <m/>
    <x v="67"/>
    <m/>
    <m/>
    <m/>
    <m/>
    <x v="330"/>
    <x v="0"/>
    <d v="2026-03-12T00:00:00"/>
    <s v="On time"/>
    <s v="40 "/>
    <s v="Hola!%0AServicio del día 12-03%0A *Cliente:* NICOMA */ Cont: * CSNU5723466*/ HR Entrega: *16:00* /Dirección: *SAN NICOLAS 860, BOD. 7; SAN MIGUEL"/>
    <s v="Enviar mensaje"/>
    <s v="1176CSNU5723466"/>
    <s v="ENT-1176"/>
    <s v="ENTREGA"/>
    <s v="460930,666666666666667"/>
    <s v="https://wa.me/56998494086?text=Hola!%0AServicio del día 12-03%0A *Cliente:* NICOMA */ Cont: * CSNU5723466*/ HR Entrega: *16:00* /Dirección: *SAN NICOLAS 860, BOD. 7; SAN MIGUEL"/>
  </r>
  <r>
    <n v="1177"/>
    <n v="33"/>
    <x v="29"/>
    <s v="IMPO"/>
    <x v="712"/>
    <x v="1078"/>
    <x v="3"/>
    <n v="25000"/>
    <d v="1899-12-30T09:00:00"/>
    <x v="33"/>
    <x v="14"/>
    <s v="CONTOPSA SAI"/>
    <x v="35"/>
    <n v="56935532735"/>
    <x v="35"/>
    <m/>
    <x v="49"/>
    <m/>
    <m/>
    <m/>
    <m/>
    <x v="29"/>
    <x v="0"/>
    <d v="2026-03-12T00:00:00"/>
    <s v="On time"/>
    <s v="40 "/>
    <s v="Hola!%0AServicio del día 12-03%0A *Cliente:* COMERCIAL SEA GARDEN SPA */ Cont: * FSCU5333024*/ HR Entrega: *DIRECTO* /Dirección: *Pedro Jorquera 575, Pudahuel"/>
    <s v="Enviar mensaje"/>
    <s v="1177FSCU5333024"/>
    <s v="ENT-1177"/>
    <s v="ENTREGA"/>
    <s v="46093DIRECTO"/>
    <s v="https://wa.me/56935532735?text=Hola!%0AServicio del día 12-03%0A *Cliente:* COMERCIAL SEA GARDEN SPA */ Cont: * FSCU5333024*/ HR Entrega: *DIRECTO* /Dirección: *Pedro Jorquera 575, Pudahuel"/>
  </r>
  <r>
    <n v="1178"/>
    <n v="34"/>
    <x v="29"/>
    <s v="IMPO"/>
    <x v="713"/>
    <x v="1079"/>
    <x v="3"/>
    <n v="25000"/>
    <d v="1899-12-30T09:00:00"/>
    <x v="33"/>
    <x v="14"/>
    <s v="CONTOPSA SAI"/>
    <x v="36"/>
    <n v="56965312953"/>
    <x v="36"/>
    <m/>
    <x v="49"/>
    <m/>
    <m/>
    <m/>
    <m/>
    <x v="31"/>
    <x v="0"/>
    <d v="2026-03-12T00:00:00"/>
    <s v="On time"/>
    <s v="40 "/>
    <s v="Hola!%0AServicio del día 12-03%0A *Cliente:* COMERCIAL SEA GARDEN SPA */ Cont: * FBIU5671988*/ HR Entrega: *DIRECTO* /Dirección: *Pedro Jorquera 575, Pudahuel"/>
    <s v="Enviar mensaje"/>
    <s v="1178FBIU5671988"/>
    <s v="ENT-1178"/>
    <s v="ENTREGA"/>
    <s v="46093DIRECTO"/>
    <s v="https://wa.me/56965312953?text=Hola!%0AServicio del día 12-03%0A *Cliente:* COMERCIAL SEA GARDEN SPA */ Cont: * FBIU5671988*/ HR Entrega: *DIRECTO* /Dirección: *Pedro Jorquera 575, Pudahuel"/>
  </r>
  <r>
    <n v="1179"/>
    <n v="35"/>
    <x v="17"/>
    <s v="IMPO"/>
    <x v="714"/>
    <x v="1080"/>
    <x v="0"/>
    <n v="28000"/>
    <d v="1899-12-30T09:40:00"/>
    <x v="33"/>
    <x v="14"/>
    <s v="CONTOPSA SAI"/>
    <x v="10"/>
    <n v="56993389870"/>
    <x v="10"/>
    <m/>
    <x v="21"/>
    <m/>
    <m/>
    <m/>
    <m/>
    <x v="30"/>
    <x v="0"/>
    <d v="2026-03-12T00:00:00"/>
    <s v="On time"/>
    <s v="40 "/>
    <s v="Hola!%0AServicio del día 12-03%0A *Cliente:* SISTEMAS HIDRAULICOS E INDUSTRIALES BALFLEX CHILE */ Cont: * MRKU5871050*/ HR Entrega: *DIRECTO* /Dirección: *SANTA ADELA 10120 MAIPU"/>
    <s v="Enviar mensaje"/>
    <s v="1179MRKU5871050"/>
    <s v="ENT-1179"/>
    <s v="ENTREGA"/>
    <s v="46093DIRECTO"/>
    <s v="https://wa.me/56993389870?text=Hola!%0AServicio del día 12-03%0A *Cliente:* SISTEMAS HIDRAULICOS E INDUSTRIALES BALFLEX CHILE */ Cont: * MRKU5871050*/ HR Entrega: *DIRECTO* /Dirección: *SANTA ADELA 10120 MAIPU"/>
  </r>
  <r>
    <n v="1180"/>
    <n v="36"/>
    <x v="125"/>
    <s v="IMPO"/>
    <x v="715"/>
    <x v="1081"/>
    <x v="0"/>
    <n v="7000"/>
    <d v="1899-12-30T13:10:00"/>
    <x v="33"/>
    <x v="14"/>
    <s v="MEDLOG SAI"/>
    <x v="37"/>
    <n v="56950923536"/>
    <x v="18"/>
    <m/>
    <x v="208"/>
    <m/>
    <m/>
    <m/>
    <m/>
    <x v="156"/>
    <x v="0"/>
    <d v="2026-03-12T00:00:00"/>
    <s v="On time"/>
    <s v="40 "/>
    <s v="Hola!%0AServicio del día 12-03%0A *Cliente:* LOG SERVICES SPA */ Cont: * MSDU7112595*/ HR Entrega: *DIRECTO* /Dirección: *CLAUDIO ARRAU 8600, PUDAHUEL"/>
    <s v="Enviar mensaje"/>
    <s v="1180MSDU7112595"/>
    <s v="ENT-1180"/>
    <s v="ENTREGA"/>
    <s v="46093DIRECTO"/>
    <s v="https://wa.me/56950923536?text=Hola!%0AServicio del día 12-03%0A *Cliente:* LOG SERVICES SPA */ Cont: * MSDU7112595*/ HR Entrega: *DIRECTO* /Dirección: *CLAUDIO ARRAU 8600, PUDAHUEL"/>
  </r>
  <r>
    <n v="1181"/>
    <n v="37"/>
    <x v="125"/>
    <s v="IMPO"/>
    <x v="715"/>
    <x v="1082"/>
    <x v="0"/>
    <n v="7000"/>
    <d v="1899-12-30T13:12:00"/>
    <x v="33"/>
    <x v="14"/>
    <s v="MEDLOG SAI"/>
    <x v="24"/>
    <n v="56926181825"/>
    <x v="43"/>
    <m/>
    <x v="208"/>
    <m/>
    <m/>
    <m/>
    <m/>
    <x v="331"/>
    <x v="0"/>
    <d v="2026-03-12T00:00:00"/>
    <s v="On time"/>
    <s v="40 "/>
    <s v="Hola!%0AServicio del día 12-03%0A *Cliente:* LOG SERVICES SPA */ Cont: * MSDU8410090*/ HR Entrega: *DIRECTO* /Dirección: *CLAUDIO ARRAU 8600, PUDAHUEL"/>
    <s v="Enviar mensaje"/>
    <s v="1181MSDU8410090"/>
    <s v="ENT-1181"/>
    <s v="ENTREGA"/>
    <s v="46093DIRECTO"/>
    <s v="https://wa.me/56926181825?text=Hola!%0AServicio del día 12-03%0A *Cliente:* LOG SERVICES SPA */ Cont: * MSDU8410090*/ HR Entrega: *DIRECTO* /Dirección: *CLAUDIO ARRAU 8600, PUDAHUEL"/>
  </r>
  <r>
    <n v="1182"/>
    <n v="38"/>
    <x v="125"/>
    <s v="IMPO"/>
    <x v="715"/>
    <x v="1083"/>
    <x v="0"/>
    <n v="7000"/>
    <d v="1899-12-30T13:14:00"/>
    <x v="33"/>
    <x v="14"/>
    <s v="MEDLOG SAI"/>
    <x v="51"/>
    <n v="56939438073"/>
    <x v="7"/>
    <m/>
    <x v="208"/>
    <m/>
    <m/>
    <m/>
    <m/>
    <x v="332"/>
    <x v="0"/>
    <d v="2026-03-12T00:00:00"/>
    <s v="On time"/>
    <s v="40 "/>
    <s v="Hola!%0AServicio del día 12-03%0A *Cliente:* LOG SERVICES SPA */ Cont: * MSDU6732930*/ HR Entrega: *DIRECTO* /Dirección: *CLAUDIO ARRAU 8600, PUDAHUEL"/>
    <s v="Enviar mensaje"/>
    <s v="1182MSDU6732930"/>
    <s v="ENT-1182"/>
    <s v="ENTREGA"/>
    <s v="46093DIRECTO"/>
    <s v="https://wa.me/56939438073?text=Hola!%0AServicio del día 12-03%0A *Cliente:* LOG SERVICES SPA */ Cont: * MSDU6732930*/ HR Entrega: *DIRECTO* /Dirección: *CLAUDIO ARRAU 8600, PUDAHUEL"/>
  </r>
  <r>
    <n v="1183"/>
    <n v="39"/>
    <x v="125"/>
    <s v="IMPO"/>
    <x v="715"/>
    <x v="1084"/>
    <x v="0"/>
    <n v="7000"/>
    <d v="1899-12-30T13:16:00"/>
    <x v="33"/>
    <x v="14"/>
    <s v="MEDLOG SAI"/>
    <x v="16"/>
    <n v="56973887539"/>
    <x v="61"/>
    <m/>
    <x v="208"/>
    <m/>
    <m/>
    <m/>
    <m/>
    <x v="333"/>
    <x v="0"/>
    <d v="2026-03-12T00:00:00"/>
    <s v="On time"/>
    <s v="40 "/>
    <s v="Hola!%0AServicio del día 12-03%0A *Cliente:* LOG SERVICES SPA */ Cont: * MEDU4500542*/ HR Entrega: *DIRECTO* /Dirección: *CLAUDIO ARRAU 8600, PUDAHUEL"/>
    <s v="Enviar mensaje"/>
    <s v="1183MEDU4500542"/>
    <s v="ENT-1183"/>
    <s v="ENTREGA"/>
    <s v="46093DIRECTO"/>
    <s v="https://wa.me/56973887539?text=Hola!%0AServicio del día 12-03%0A *Cliente:* LOG SERVICES SPA */ Cont: * MEDU4500542*/ HR Entrega: *DIRECTO* /Dirección: *CLAUDIO ARRAU 8600, PUDAHUEL"/>
  </r>
  <r>
    <n v="1184"/>
    <n v="40"/>
    <x v="125"/>
    <s v="IMPO"/>
    <x v="715"/>
    <x v="1085"/>
    <x v="0"/>
    <n v="7000"/>
    <d v="1899-12-30T13:18:00"/>
    <x v="33"/>
    <x v="14"/>
    <s v="MEDLOG SAI"/>
    <x v="44"/>
    <n v="56976511010"/>
    <x v="53"/>
    <m/>
    <x v="208"/>
    <m/>
    <m/>
    <m/>
    <m/>
    <x v="334"/>
    <x v="0"/>
    <d v="2026-03-12T00:00:00"/>
    <s v="On time"/>
    <s v="40 "/>
    <s v="Hola!%0AServicio del día 12-03%0A *Cliente:* LOG SERVICES SPA */ Cont: * FFAU5676794*/ HR Entrega: *DIRECTO* /Dirección: *CLAUDIO ARRAU 8600, PUDAHUEL"/>
    <s v="Enviar mensaje"/>
    <s v="1184FFAU5676794"/>
    <s v="ENT-1184"/>
    <s v="ENTREGA"/>
    <s v="46093DIRECTO"/>
    <s v="https://wa.me/56976511010?text=Hola!%0AServicio del día 12-03%0A *Cliente:* LOG SERVICES SPA */ Cont: * FFAU5676794*/ HR Entrega: *DIRECTO* /Dirección: *CLAUDIO ARRAU 8600, PUDAHUEL"/>
  </r>
  <r>
    <n v="1185"/>
    <n v="41"/>
    <x v="125"/>
    <s v="IMPO"/>
    <x v="715"/>
    <x v="1086"/>
    <x v="0"/>
    <n v="7000"/>
    <d v="1899-12-30T13:20:00"/>
    <x v="33"/>
    <x v="14"/>
    <s v="MEDLOG SAI"/>
    <x v="11"/>
    <n v="56999048849"/>
    <x v="11"/>
    <m/>
    <x v="208"/>
    <m/>
    <m/>
    <m/>
    <m/>
    <x v="335"/>
    <x v="0"/>
    <d v="2026-03-12T00:00:00"/>
    <s v="On time"/>
    <s v="40 "/>
    <s v="Hola!%0AServicio del día 12-03%0A *Cliente:* LOG SERVICES SPA */ Cont: * MEDU4416880*/ HR Entrega: *DIRECTO* /Dirección: *CLAUDIO ARRAU 8600, PUDAHUEL"/>
    <s v="Enviar mensaje"/>
    <s v="1185MEDU4416880"/>
    <s v="ENT-1185"/>
    <s v="ENTREGA"/>
    <s v="46093DIRECTO"/>
    <s v="https://wa.me/56999048849?text=Hola!%0AServicio del día 12-03%0A *Cliente:* LOG SERVICES SPA */ Cont: * MEDU4416880*/ HR Entrega: *DIRECTO* /Dirección: *CLAUDIO ARRAU 8600, PUDAHUEL"/>
  </r>
  <r>
    <n v="1186"/>
    <n v="42"/>
    <x v="125"/>
    <s v="IMPO"/>
    <x v="715"/>
    <x v="1087"/>
    <x v="0"/>
    <n v="7000"/>
    <d v="1899-12-30T13:22:00"/>
    <x v="33"/>
    <x v="14"/>
    <s v="MEDLOG SAI"/>
    <x v="34"/>
    <n v="56940144795"/>
    <x v="34"/>
    <m/>
    <x v="208"/>
    <m/>
    <m/>
    <m/>
    <m/>
    <x v="336"/>
    <x v="0"/>
    <d v="2026-03-12T00:00:00"/>
    <s v="On time"/>
    <s v="40 "/>
    <s v="Hola!%0AServicio del día 12-03%0A *Cliente:* LOG SERVICES SPA */ Cont: * FSCU6522254*/ HR Entrega: *DIRECTO* /Dirección: *CLAUDIO ARRAU 8600, PUDAHUEL"/>
    <s v="Enviar mensaje"/>
    <s v="1186FSCU6522254"/>
    <s v="ENT-1186"/>
    <s v="ENTREGA"/>
    <s v="46093DIRECTO"/>
    <s v="https://wa.me/56940144795?text=Hola!%0AServicio del día 12-03%0A *Cliente:* LOG SERVICES SPA */ Cont: * FSCU6522254*/ HR Entrega: *DIRECTO* /Dirección: *CLAUDIO ARRAU 8600, PUDAHUEL"/>
  </r>
  <r>
    <n v="1187"/>
    <n v="43"/>
    <x v="125"/>
    <s v="IMPO"/>
    <x v="715"/>
    <x v="1088"/>
    <x v="0"/>
    <n v="7000"/>
    <d v="1899-12-30T13:24:00"/>
    <x v="33"/>
    <x v="14"/>
    <s v="MEDLOG SAI"/>
    <x v="30"/>
    <n v="56992164782"/>
    <x v="31"/>
    <m/>
    <x v="208"/>
    <m/>
    <m/>
    <m/>
    <m/>
    <x v="337"/>
    <x v="0"/>
    <d v="2026-03-12T00:00:00"/>
    <s v="On time"/>
    <s v="40 "/>
    <s v="Hola!%0AServicio del día 12-03%0A *Cliente:* LOG SERVICES SPA */ Cont: * MSDU6192092*/ HR Entrega: *DIRECTO* /Dirección: *CLAUDIO ARRAU 8600, PUDAHUEL"/>
    <s v="Enviar mensaje"/>
    <s v="1187MSDU6192092"/>
    <s v="ENT-1187"/>
    <s v="ENTREGA"/>
    <s v="46093DIRECTO"/>
    <s v="https://wa.me/56992164782?text=Hola!%0AServicio del día 12-03%0A *Cliente:* LOG SERVICES SPA */ Cont: * MSDU6192092*/ HR Entrega: *DIRECTO* /Dirección: *CLAUDIO ARRAU 8600, PUDAHUEL"/>
  </r>
  <r>
    <n v="1188"/>
    <n v="44"/>
    <x v="125"/>
    <s v="IMPO"/>
    <x v="715"/>
    <x v="1089"/>
    <x v="0"/>
    <n v="7000"/>
    <d v="1899-12-30T13:26:00"/>
    <x v="33"/>
    <x v="14"/>
    <s v="MEDLOG SAI"/>
    <x v="28"/>
    <n v="56968463649"/>
    <x v="29"/>
    <m/>
    <x v="208"/>
    <m/>
    <m/>
    <m/>
    <m/>
    <x v="338"/>
    <x v="0"/>
    <d v="2026-03-12T00:00:00"/>
    <s v="On time"/>
    <s v="40 "/>
    <s v="Hola!%0AServicio del día 12-03%0A *Cliente:* LOG SERVICES SPA */ Cont: * MSNU8429033*/ HR Entrega: *DIRECTO* /Dirección: *CLAUDIO ARRAU 8600, PUDAHUEL"/>
    <s v="Enviar mensaje"/>
    <s v="1188MSNU8429033"/>
    <s v="ENT-1188"/>
    <s v="ENTREGA"/>
    <s v="46093DIRECTO"/>
    <s v="https://wa.me/56968463649?text=Hola!%0AServicio del día 12-03%0A *Cliente:* LOG SERVICES SPA */ Cont: * MSNU8429033*/ HR Entrega: *DIRECTO* /Dirección: *CLAUDIO ARRAU 8600, PUDAHUEL"/>
  </r>
  <r>
    <n v="1189"/>
    <n v="45"/>
    <x v="125"/>
    <s v="IMPO"/>
    <x v="715"/>
    <x v="1090"/>
    <x v="0"/>
    <n v="7000"/>
    <d v="1899-12-30T13:26:00"/>
    <x v="33"/>
    <x v="14"/>
    <s v="MEDLOG SAI"/>
    <x v="1"/>
    <n v="56978811158"/>
    <x v="1"/>
    <m/>
    <x v="208"/>
    <m/>
    <m/>
    <m/>
    <m/>
    <x v="339"/>
    <x v="0"/>
    <d v="2026-03-12T00:00:00"/>
    <s v="On time"/>
    <s v="40 "/>
    <s v="Hola!%0AServicio del día 12-03%0A *Cliente:* LOG SERVICES SPA */ Cont: * MSBU5271693*/ HR Entrega: *DIRECTO* /Dirección: *CLAUDIO ARRAU 8600, PUDAHUEL"/>
    <s v="Enviar mensaje"/>
    <s v="1189MSBU5271693"/>
    <s v="ENT-1189"/>
    <s v="ENTREGA"/>
    <s v="46093DIRECTO"/>
    <s v="https://wa.me/56978811158?text=Hola!%0AServicio del día 12-03%0A *Cliente:* LOG SERVICES SPA */ Cont: * MSBU5271693*/ HR Entrega: *DIRECTO* /Dirección: *CLAUDIO ARRAU 8600, PUDAHUEL"/>
  </r>
  <r>
    <n v="1190"/>
    <n v="46"/>
    <x v="125"/>
    <s v="IMPO"/>
    <x v="715"/>
    <x v="1091"/>
    <x v="0"/>
    <n v="7000"/>
    <d v="1899-12-30T13:30:00"/>
    <x v="33"/>
    <x v="14"/>
    <s v="MEDLOG SAI"/>
    <x v="5"/>
    <n v="56990025702"/>
    <x v="5"/>
    <m/>
    <x v="208"/>
    <m/>
    <m/>
    <m/>
    <m/>
    <x v="340"/>
    <x v="0"/>
    <d v="2026-03-12T00:00:00"/>
    <s v="On time"/>
    <s v="40 "/>
    <s v="Hola!%0AServicio del día 12-03%0A *Cliente:* LOG SERVICES SPA */ Cont: * MSCU5199904*/ HR Entrega: *DIRECTO* /Dirección: *CLAUDIO ARRAU 8600, PUDAHUEL"/>
    <s v="Enviar mensaje"/>
    <s v="1190MSCU5199904"/>
    <s v="ENT-1190"/>
    <s v="ENTREGA"/>
    <s v="46093DIRECTO"/>
    <s v="https://wa.me/56990025702?text=Hola!%0AServicio del día 12-03%0A *Cliente:* LOG SERVICES SPA */ Cont: * MSCU5199904*/ HR Entrega: *DIRECTO* /Dirección: *CLAUDIO ARRAU 8600, PUDAHUEL"/>
  </r>
  <r>
    <n v="1191"/>
    <n v="47"/>
    <x v="125"/>
    <s v="IMPO"/>
    <x v="715"/>
    <x v="1092"/>
    <x v="0"/>
    <n v="7000"/>
    <d v="1899-12-30T13:32:00"/>
    <x v="33"/>
    <x v="14"/>
    <s v="MEDLOG SAI"/>
    <x v="25"/>
    <n v="56966749408"/>
    <x v="26"/>
    <m/>
    <x v="208"/>
    <m/>
    <m/>
    <m/>
    <m/>
    <x v="332"/>
    <x v="0"/>
    <d v="2026-03-12T00:00:00"/>
    <s v="On time"/>
    <s v="40 "/>
    <s v="Hola!%0AServicio del día 12-03%0A *Cliente:* LOG SERVICES SPA */ Cont: * BMOU6010728*/ HR Entrega: *DIRECTO* /Dirección: *CLAUDIO ARRAU 8600, PUDAHUEL"/>
    <s v="Enviar mensaje"/>
    <s v="1191BMOU6010728"/>
    <s v="ENT-1191"/>
    <s v="ENTREGA"/>
    <s v="46093DIRECTO"/>
    <s v="https://wa.me/56966749408?text=Hola!%0AServicio del día 12-03%0A *Cliente:* LOG SERVICES SPA */ Cont: * BMOU6010728*/ HR Entrega: *DIRECTO* /Dirección: *CLAUDIO ARRAU 8600, PUDAHUEL"/>
  </r>
  <r>
    <n v="1192"/>
    <n v="48"/>
    <x v="125"/>
    <s v="IMPO"/>
    <x v="715"/>
    <x v="1093"/>
    <x v="0"/>
    <n v="7000"/>
    <d v="1899-12-30T13:34:00"/>
    <x v="33"/>
    <x v="14"/>
    <s v="MEDLOG SAI"/>
    <x v="38"/>
    <n v="56984994337"/>
    <x v="38"/>
    <m/>
    <x v="208"/>
    <m/>
    <m/>
    <m/>
    <m/>
    <x v="341"/>
    <x v="0"/>
    <d v="2026-03-12T00:00:00"/>
    <s v="On time"/>
    <s v="40 "/>
    <s v="Hola!%0AServicio del día 12-03%0A *Cliente:* LOG SERVICES SPA */ Cont: * FSCU9769757*/ HR Entrega: *DIRECTO* /Dirección: *CLAUDIO ARRAU 8600, PUDAHUEL"/>
    <s v="Enviar mensaje"/>
    <s v="1192FSCU9769757"/>
    <s v="ENT-1192"/>
    <s v="ENTREGA"/>
    <s v="46093DIRECTO"/>
    <s v="https://wa.me/56984994337?text=Hola!%0AServicio del día 12-03%0A *Cliente:* LOG SERVICES SPA */ Cont: * FSCU9769757*/ HR Entrega: *DIRECTO* /Dirección: *CLAUDIO ARRAU 8600, PUDAHUEL"/>
  </r>
  <r>
    <n v="1193"/>
    <n v="49"/>
    <x v="125"/>
    <s v="IMPO"/>
    <x v="715"/>
    <x v="1094"/>
    <x v="0"/>
    <n v="7000"/>
    <d v="1899-12-30T13:36:00"/>
    <x v="33"/>
    <x v="14"/>
    <s v="MEDLOG SAI"/>
    <x v="19"/>
    <n v="56975045913"/>
    <x v="19"/>
    <m/>
    <x v="208"/>
    <m/>
    <m/>
    <m/>
    <m/>
    <x v="342"/>
    <x v="0"/>
    <d v="2026-03-12T00:00:00"/>
    <s v="On time"/>
    <s v="40 "/>
    <s v="Hola!%0AServicio del día 12-03%0A *Cliente:* LOG SERVICES SPA */ Cont: * FFAU2534712*/ HR Entrega: *DIRECTO* /Dirección: *CLAUDIO ARRAU 8600, PUDAHUEL"/>
    <s v="Enviar mensaje"/>
    <s v="1193FFAU2534712"/>
    <s v="ENT-1193"/>
    <s v="ENTREGA"/>
    <s v="46093DIRECTO"/>
    <s v="https://wa.me/56975045913?text=Hola!%0AServicio del día 12-03%0A *Cliente:* LOG SERVICES SPA */ Cont: * FFAU2534712*/ HR Entrega: *DIRECTO* /Dirección: *CLAUDIO ARRAU 8600, PUDAHUEL"/>
  </r>
  <r>
    <n v="1194"/>
    <n v="50"/>
    <x v="125"/>
    <s v="IMPO"/>
    <x v="715"/>
    <x v="1095"/>
    <x v="0"/>
    <n v="7000"/>
    <d v="1899-12-30T13:38:00"/>
    <x v="33"/>
    <x v="14"/>
    <s v="MEDLOG SAI"/>
    <x v="13"/>
    <n v="56944277110"/>
    <x v="13"/>
    <m/>
    <x v="208"/>
    <m/>
    <m/>
    <m/>
    <m/>
    <x v="343"/>
    <x v="0"/>
    <d v="2026-03-12T00:00:00"/>
    <s v="On time"/>
    <s v="40 "/>
    <s v="Hola!%0AServicio del día 12-03%0A *Cliente:* LOG SERVICES SPA */ Cont: * MSMU8022825*/ HR Entrega: *DIRECTO* /Dirección: *CLAUDIO ARRAU 8600, PUDAHUEL"/>
    <s v="Enviar mensaje"/>
    <s v="1194MSMU8022825"/>
    <s v="ENT-1194"/>
    <s v="ENTREGA"/>
    <s v="46093DIRECTO"/>
    <s v="https://wa.me/56944277110?text=Hola!%0AServicio del día 12-03%0A *Cliente:* LOG SERVICES SPA */ Cont: * MSMU8022825*/ HR Entrega: *DIRECTO* /Dirección: *CLAUDIO ARRAU 8600, PUDAHUEL"/>
  </r>
  <r>
    <n v="1195"/>
    <n v="51"/>
    <x v="125"/>
    <s v="IMPO"/>
    <x v="715"/>
    <x v="1096"/>
    <x v="0"/>
    <n v="7000"/>
    <d v="1899-12-30T13:40:00"/>
    <x v="33"/>
    <x v="14"/>
    <s v="MEDLOG SAI"/>
    <x v="4"/>
    <n v="56984880436"/>
    <x v="4"/>
    <m/>
    <x v="208"/>
    <m/>
    <m/>
    <m/>
    <m/>
    <x v="32"/>
    <x v="0"/>
    <d v="2026-03-12T00:00:00"/>
    <s v="On time"/>
    <s v="40 "/>
    <s v="Hola!%0AServicio del día 12-03%0A *Cliente:* LOG SERVICES SPA */ Cont: * MSDU8335422*/ HR Entrega: *DIRECTO* /Dirección: *CLAUDIO ARRAU 8600, PUDAHUEL"/>
    <s v="Enviar mensaje"/>
    <s v="1195MSDU8335422"/>
    <s v="ENT-1195"/>
    <s v="ENTREGA"/>
    <s v="46093DIRECTO"/>
    <s v="https://wa.me/56984880436?text=Hola!%0AServicio del día 12-03%0A *Cliente:* LOG SERVICES SPA */ Cont: * MSDU8335422*/ HR Entrega: *DIRECTO* /Dirección: *CLAUDIO ARRAU 8600, PUDAHUEL"/>
  </r>
  <r>
    <n v="1196"/>
    <n v="52"/>
    <x v="125"/>
    <s v="IMPO"/>
    <x v="715"/>
    <x v="1097"/>
    <x v="0"/>
    <n v="7000"/>
    <d v="1899-12-30T13:42:00"/>
    <x v="33"/>
    <x v="14"/>
    <s v="MEDLOG SAI"/>
    <x v="31"/>
    <n v="56967396661"/>
    <x v="30"/>
    <m/>
    <x v="208"/>
    <m/>
    <m/>
    <m/>
    <m/>
    <x v="344"/>
    <x v="0"/>
    <d v="2026-03-12T00:00:00"/>
    <s v="On time"/>
    <s v="40 "/>
    <s v="Hola!%0AServicio del día 12-03%0A *Cliente:* LOG SERVICES SPA */ Cont: * MSDU7100850*/ HR Entrega: *DIRECTO* /Dirección: *CLAUDIO ARRAU 8600, PUDAHUEL"/>
    <s v="Enviar mensaje"/>
    <s v="1196MSDU7100850"/>
    <s v="ENT-1196"/>
    <s v="ENTREGA"/>
    <s v="46093DIRECTO"/>
    <s v="https://wa.me/56967396661?text=Hola!%0AServicio del día 12-03%0A *Cliente:* LOG SERVICES SPA */ Cont: * MSDU7100850*/ HR Entrega: *DIRECTO* /Dirección: *CLAUDIO ARRAU 8600, PUDAHUEL"/>
  </r>
  <r>
    <n v="1197"/>
    <n v="53"/>
    <x v="125"/>
    <s v="IMPO"/>
    <x v="715"/>
    <x v="1098"/>
    <x v="0"/>
    <n v="7000"/>
    <d v="1899-12-30T13:44:00"/>
    <x v="33"/>
    <x v="14"/>
    <s v="MEDLOG SAI"/>
    <x v="53"/>
    <n v="56950104102"/>
    <x v="54"/>
    <m/>
    <x v="208"/>
    <m/>
    <m/>
    <m/>
    <m/>
    <x v="337"/>
    <x v="0"/>
    <d v="2026-03-12T00:00:00"/>
    <s v="On time"/>
    <s v="40 "/>
    <s v="Hola!%0AServicio del día 12-03%0A *Cliente:* LOG SERVICES SPA */ Cont: * TGBU8004646*/ HR Entrega: *DIRECTO* /Dirección: *CLAUDIO ARRAU 8600, PUDAHUEL"/>
    <s v="Enviar mensaje"/>
    <s v="1197TGBU8004646"/>
    <s v="ENT-1197"/>
    <s v="ENTREGA"/>
    <s v="46093DIRECTO"/>
    <s v="https://wa.me/56950104102?text=Hola!%0AServicio del día 12-03%0A *Cliente:* LOG SERVICES SPA */ Cont: * TGBU8004646*/ HR Entrega: *DIRECTO* /Dirección: *CLAUDIO ARRAU 8600, PUDAHUEL"/>
  </r>
  <r>
    <n v="1198"/>
    <n v="54"/>
    <x v="125"/>
    <s v="IMPO"/>
    <x v="715"/>
    <x v="1099"/>
    <x v="0"/>
    <n v="7000"/>
    <d v="1899-12-30T13:46:00"/>
    <x v="33"/>
    <x v="14"/>
    <s v="MEDLOG SAI"/>
    <x v="0"/>
    <n v="56965378427"/>
    <x v="0"/>
    <m/>
    <x v="208"/>
    <m/>
    <m/>
    <m/>
    <m/>
    <x v="102"/>
    <x v="0"/>
    <d v="2026-03-12T00:00:00"/>
    <s v="On time"/>
    <s v="40 "/>
    <s v="Hola!%0AServicio del día 12-03%0A *Cliente:* LOG SERVICES SPA */ Cont: * MEDU7805864*/ HR Entrega: *DIRECTO* /Dirección: *CLAUDIO ARRAU 8600, PUDAHUEL"/>
    <s v="Enviar mensaje"/>
    <s v="1198MEDU7805864"/>
    <s v="ENT-1198"/>
    <s v="ENTREGA"/>
    <s v="46093DIRECTO"/>
    <s v="https://wa.me/56965378427?text=Hola!%0AServicio del día 12-03%0A *Cliente:* LOG SERVICES SPA */ Cont: * MEDU7805864*/ HR Entrega: *DIRECTO* /Dirección: *CLAUDIO ARRAU 8600, PUDAHUEL"/>
  </r>
  <r>
    <n v="1199"/>
    <n v="55"/>
    <x v="125"/>
    <s v="IMPO"/>
    <x v="715"/>
    <x v="1100"/>
    <x v="0"/>
    <n v="7000"/>
    <d v="1899-12-30T13:48:00"/>
    <x v="33"/>
    <x v="14"/>
    <s v="MEDLOG SAI"/>
    <x v="32"/>
    <n v="56941491322"/>
    <x v="20"/>
    <m/>
    <x v="208"/>
    <m/>
    <m/>
    <m/>
    <m/>
    <x v="345"/>
    <x v="0"/>
    <d v="2026-03-12T00:00:00"/>
    <s v="On time"/>
    <s v="40 "/>
    <s v="Hola!%0AServicio del día 12-03%0A *Cliente:* LOG SERVICES SPA */ Cont: * MSMU7605643*/ HR Entrega: *DIRECTO* /Dirección: *CLAUDIO ARRAU 8600, PUDAHUEL"/>
    <s v="Enviar mensaje"/>
    <s v="1199MSMU7605643"/>
    <s v="ENT-1199"/>
    <s v="ENTREGA"/>
    <s v="46093DIRECTO"/>
    <s v="https://wa.me/56941491322?text=Hola!%0AServicio del día 12-03%0A *Cliente:* LOG SERVICES SPA */ Cont: * MSMU7605643*/ HR Entrega: *DIRECTO* /Dirección: *CLAUDIO ARRAU 8600, PUDAHUEL"/>
  </r>
  <r>
    <n v="1200"/>
    <n v="56"/>
    <x v="125"/>
    <s v="IMPO"/>
    <x v="715"/>
    <x v="1101"/>
    <x v="0"/>
    <n v="7000"/>
    <m/>
    <x v="33"/>
    <x v="14"/>
    <s v="MEDLOG SAI"/>
    <x v="46"/>
    <n v="56966631737"/>
    <x v="47"/>
    <m/>
    <x v="208"/>
    <m/>
    <m/>
    <m/>
    <m/>
    <x v="343"/>
    <x v="0"/>
    <d v="2026-03-12T00:00:00"/>
    <s v="On time"/>
    <s v="40 "/>
    <s v="Hola!%0AServicio del día 12-03%0A *Cliente:* LOG SERVICES SPA */ Cont: * MSMU5233573*/ HR Entrega: *DIRECTO* /Dirección: *CLAUDIO ARRAU 8600, PUDAHUEL"/>
    <s v="Enviar mensaje"/>
    <s v="1200MSMU5233573"/>
    <s v="ENT-1200"/>
    <s v="ENTREGA"/>
    <s v="46093DIRECTO"/>
    <s v="https://wa.me/56966631737?text=Hola!%0AServicio del día 12-03%0A *Cliente:* LOG SERVICES SPA */ Cont: * MSMU5233573*/ HR Entrega: *DIRECTO* /Dirección: *CLAUDIO ARRAU 8600, PUDAHUEL"/>
  </r>
  <r>
    <n v="1201"/>
    <n v="57"/>
    <x v="125"/>
    <s v="IMPO"/>
    <x v="715"/>
    <x v="1102"/>
    <x v="0"/>
    <n v="7000"/>
    <d v="1899-12-30T13:50:00"/>
    <x v="33"/>
    <x v="14"/>
    <s v="MEDLOG SAI"/>
    <x v="48"/>
    <n v="56994354094"/>
    <x v="50"/>
    <m/>
    <x v="208"/>
    <m/>
    <m/>
    <m/>
    <m/>
    <x v="346"/>
    <x v="0"/>
    <d v="2026-03-12T00:00:00"/>
    <s v="On time"/>
    <s v="40 "/>
    <s v="Hola!%0AServicio del día 12-03%0A *Cliente:* LOG SERVICES SPA */ Cont: * FFAU6957630*/ HR Entrega: *DIRECTO* /Dirección: *CLAUDIO ARRAU 8600, PUDAHUEL"/>
    <s v="Enviar mensaje"/>
    <s v="1201FFAU6957630"/>
    <s v="ENT-1201"/>
    <s v="ENTREGA"/>
    <s v="46093DIRECTO"/>
    <s v="https://wa.me/56994354094?text=Hola!%0AServicio del día 12-03%0A *Cliente:* LOG SERVICES SPA */ Cont: * FFAU6957630*/ HR Entrega: *DIRECTO* /Dirección: *CLAUDIO ARRAU 8600, PUDAHUEL"/>
  </r>
  <r>
    <n v="1202"/>
    <n v="58"/>
    <x v="45"/>
    <m/>
    <x v="144"/>
    <x v="870"/>
    <x v="0"/>
    <s v="-"/>
    <s v="-"/>
    <x v="33"/>
    <x v="0"/>
    <s v="-"/>
    <x v="49"/>
    <n v="56973887322"/>
    <x v="9"/>
    <m/>
    <x v="68"/>
    <m/>
    <m/>
    <m/>
    <m/>
    <x v="9"/>
    <x v="0"/>
    <m/>
    <s v="Sin llegada"/>
    <s v="40 "/>
    <s v="Hola!%0AServicio del día 12-03%0A *Cliente:* RITRAMA S.A. */ Cont: * RAMPLA */ HR Entrega: *07:00* /Dirección: *AV. TUPUNGATO 3420, PLACILLA"/>
    <s v="Enviar mensaje"/>
    <s v="1202RAMPLA "/>
    <s v="ENT-1202"/>
    <s v="ENTREGA"/>
    <s v="460930,291666666666667"/>
    <s v="https://wa.me/56973887322?text=Hola!%0AServicio del día 12-03%0A *Cliente:* RITRAMA S.A. */ Cont: * RAMPLA */ HR Entrega: *07:00* /Dirección: *AV. TUPUNGATO 3420, PLACILLA"/>
  </r>
  <r>
    <n v="1203"/>
    <n v="59"/>
    <x v="45"/>
    <m/>
    <x v="144"/>
    <x v="870"/>
    <x v="0"/>
    <s v="-"/>
    <s v="-"/>
    <x v="33"/>
    <x v="0"/>
    <s v="-"/>
    <x v="50"/>
    <n v="56964069749"/>
    <x v="9"/>
    <m/>
    <x v="68"/>
    <m/>
    <m/>
    <m/>
    <m/>
    <x v="9"/>
    <x v="0"/>
    <m/>
    <s v="Sin llegada"/>
    <s v="40 "/>
    <s v="Hola!%0AServicio del día 12-03%0A *Cliente:* RITRAMA S.A. */ Cont: * RAMPLA */ HR Entrega: *07:00* /Dirección: *AV. TUPUNGATO 3420, PLACILLA"/>
    <s v="Enviar mensaje"/>
    <s v="1203RAMPLA "/>
    <s v="ENT-1203"/>
    <s v="ENTREGA"/>
    <s v="460930,291666666666667"/>
    <s v="https://wa.me/56964069749?text=Hola!%0AServicio del día 12-03%0A *Cliente:* RITRAMA S.A. */ Cont: * RAMPLA */ HR Entrega: *07:00* /Dirección: *AV. TUPUNGATO 3420, PLACILLA"/>
  </r>
  <r>
    <n v="1204"/>
    <n v="1"/>
    <x v="125"/>
    <s v="IMPO"/>
    <x v="715"/>
    <x v="1103"/>
    <x v="0"/>
    <n v="7000"/>
    <s v="FRAGUA"/>
    <x v="34"/>
    <x v="0"/>
    <s v="MEDLOG SAI"/>
    <x v="27"/>
    <n v="56985215946"/>
    <x v="28"/>
    <m/>
    <x v="208"/>
    <m/>
    <m/>
    <m/>
    <m/>
    <x v="347"/>
    <x v="0"/>
    <d v="2026-03-13T00:00:00"/>
    <s v="Off time"/>
    <s v="40 "/>
    <s v="Hola!%0AServicio del día 13-03%0A *Cliente:* LOG SERVICES SPA */ Cont: * UETU6084818*/ HR Entrega: *07:00* /Dirección: *CLAUDIO ARRAU 8600, PUDAHUEL"/>
    <s v="Enviar mensaje"/>
    <s v="1204UETU6084818"/>
    <s v="ENT-1204"/>
    <s v="ENTREGA"/>
    <s v="460940,291666666666667"/>
    <s v="https://wa.me/56985215946?text=Hola!%0AServicio del día 13-03%0A *Cliente:* LOG SERVICES SPA */ Cont: * UETU6084818*/ HR Entrega: *07:00* /Dirección: *CLAUDIO ARRAU 8600, PUDAHUEL"/>
  </r>
  <r>
    <n v="1205"/>
    <n v="2"/>
    <x v="125"/>
    <s v="IMPO"/>
    <x v="715"/>
    <x v="1104"/>
    <x v="0"/>
    <n v="7000"/>
    <s v="FRAGUA"/>
    <x v="34"/>
    <x v="0"/>
    <s v="MEDLOG SAI"/>
    <x v="12"/>
    <n v="56967384794"/>
    <x v="12"/>
    <m/>
    <x v="208"/>
    <m/>
    <m/>
    <m/>
    <m/>
    <x v="47"/>
    <x v="0"/>
    <d v="2026-03-13T00:00:00"/>
    <s v="Off time"/>
    <s v="40 "/>
    <s v="Hola!%0AServicio del día 13-03%0A *Cliente:* LOG SERVICES SPA */ Cont: * FFAU1769780*/ HR Entrega: *07:00* /Dirección: *CLAUDIO ARRAU 8600, PUDAHUEL"/>
    <s v="Enviar mensaje"/>
    <s v="1205FFAU1769780"/>
    <s v="ENT-1205"/>
    <s v="ENTREGA"/>
    <s v="460940,291666666666667"/>
    <s v="https://wa.me/56967384794?text=Hola!%0AServicio del día 13-03%0A *Cliente:* LOG SERVICES SPA */ Cont: * FFAU1769780*/ HR Entrega: *07:00* /Dirección: *CLAUDIO ARRAU 8600, PUDAHUEL"/>
  </r>
  <r>
    <n v="1206"/>
    <n v="3"/>
    <x v="125"/>
    <s v="IMPO"/>
    <x v="715"/>
    <x v="1105"/>
    <x v="0"/>
    <n v="7000"/>
    <s v="FRAGUA"/>
    <x v="34"/>
    <x v="0"/>
    <s v="MEDLOG SAI"/>
    <x v="37"/>
    <n v="56950923536"/>
    <x v="18"/>
    <m/>
    <x v="208"/>
    <m/>
    <m/>
    <m/>
    <m/>
    <x v="117"/>
    <x v="0"/>
    <d v="2026-03-13T00:00:00"/>
    <s v="Off time"/>
    <s v="40 "/>
    <s v="Hola!%0AServicio del día 13-03%0A *Cliente:* LOG SERVICES SPA */ Cont: * CAIU7822222*/ HR Entrega: *07:00* /Dirección: *CLAUDIO ARRAU 8600, PUDAHUEL"/>
    <s v="Enviar mensaje"/>
    <s v="1206CAIU7822222"/>
    <s v="ENT-1206"/>
    <s v="ENTREGA"/>
    <s v="460940,291666666666667"/>
    <s v="https://wa.me/56950923536?text=Hola!%0AServicio del día 13-03%0A *Cliente:* LOG SERVICES SPA */ Cont: * CAIU7822222*/ HR Entrega: *07:00* /Dirección: *CLAUDIO ARRAU 8600, PUDAHUEL"/>
  </r>
  <r>
    <n v="1207"/>
    <n v="4"/>
    <x v="125"/>
    <s v="IMPO"/>
    <x v="715"/>
    <x v="1106"/>
    <x v="0"/>
    <n v="7000"/>
    <s v="FRAGUA"/>
    <x v="34"/>
    <x v="0"/>
    <s v="MEDLOG SAI"/>
    <x v="46"/>
    <n v="56966631737"/>
    <x v="47"/>
    <m/>
    <x v="208"/>
    <m/>
    <m/>
    <m/>
    <m/>
    <x v="4"/>
    <x v="0"/>
    <d v="2026-03-13T00:00:00"/>
    <s v="Off time"/>
    <s v="40 "/>
    <s v="Hola!%0AServicio del día 13-03%0A *Cliente:* LOG SERVICES SPA */ Cont: * MSMU5000376*/ HR Entrega: *07:00* /Dirección: *CLAUDIO ARRAU 8600, PUDAHUEL"/>
    <s v="Enviar mensaje"/>
    <s v="1207MSMU5000376"/>
    <s v="ENT-1207"/>
    <s v="ENTREGA"/>
    <s v="460940,291666666666667"/>
    <s v="https://wa.me/56966631737?text=Hola!%0AServicio del día 13-03%0A *Cliente:* LOG SERVICES SPA */ Cont: * MSMU5000376*/ HR Entrega: *07:00* /Dirección: *CLAUDIO ARRAU 8600, PUDAHUEL"/>
  </r>
  <r>
    <n v="1208"/>
    <n v="5"/>
    <x v="125"/>
    <s v="IMPO"/>
    <x v="715"/>
    <x v="1107"/>
    <x v="0"/>
    <n v="7000"/>
    <s v="FRAGUA"/>
    <x v="34"/>
    <x v="0"/>
    <s v="MEDLOG SAI"/>
    <x v="23"/>
    <n v="56931745801"/>
    <x v="24"/>
    <m/>
    <x v="208"/>
    <m/>
    <m/>
    <m/>
    <m/>
    <x v="284"/>
    <x v="0"/>
    <d v="2026-03-13T00:00:00"/>
    <s v="On time"/>
    <s v="40 "/>
    <s v="Hola!%0AServicio del día 13-03%0A *Cliente:* LOG SERVICES SPA */ Cont: * CXDU2179088*/ HR Entrega: *07:00* /Dirección: *CLAUDIO ARRAU 8600, PUDAHUEL"/>
    <s v="Enviar mensaje"/>
    <s v="1208CXDU2179088"/>
    <s v="ENT-1208"/>
    <s v="ENTREGA"/>
    <s v="460940,291666666666667"/>
    <s v="https://wa.me/56931745801?text=Hola!%0AServicio del día 13-03%0A *Cliente:* LOG SERVICES SPA */ Cont: * CXDU2179088*/ HR Entrega: *07:00* /Dirección: *CLAUDIO ARRAU 8600, PUDAHUEL"/>
  </r>
  <r>
    <n v="1209"/>
    <n v="6"/>
    <x v="125"/>
    <s v="IMPO"/>
    <x v="715"/>
    <x v="1108"/>
    <x v="0"/>
    <n v="7000"/>
    <s v="FRAGUA"/>
    <x v="34"/>
    <x v="0"/>
    <s v="MEDLOG SAI"/>
    <x v="16"/>
    <n v="56973887539"/>
    <x v="16"/>
    <m/>
    <x v="208"/>
    <m/>
    <m/>
    <m/>
    <m/>
    <x v="205"/>
    <x v="0"/>
    <d v="2026-03-13T00:00:00"/>
    <s v="On time"/>
    <s v="40 "/>
    <s v="Hola!%0AServicio del día 13-03%0A *Cliente:* LOG SERVICES SPA */ Cont: * XINU8097496*/ HR Entrega: *07:00* /Dirección: *CLAUDIO ARRAU 8600, PUDAHUEL"/>
    <s v="Enviar mensaje"/>
    <s v="1209XINU8097496"/>
    <s v="ENT-1209"/>
    <s v="ENTREGA"/>
    <s v="460940,291666666666667"/>
    <s v="https://wa.me/56973887539?text=Hola!%0AServicio del día 13-03%0A *Cliente:* LOG SERVICES SPA */ Cont: * XINU8097496*/ HR Entrega: *07:00* /Dirección: *CLAUDIO ARRAU 8600, PUDAHUEL"/>
  </r>
  <r>
    <n v="1210"/>
    <n v="7"/>
    <x v="125"/>
    <s v="IMPO"/>
    <x v="715"/>
    <x v="1109"/>
    <x v="0"/>
    <n v="7000"/>
    <s v="FRAGUA"/>
    <x v="34"/>
    <x v="0"/>
    <s v="MEDLOG SAI"/>
    <x v="51"/>
    <n v="56939438073"/>
    <x v="7"/>
    <m/>
    <x v="208"/>
    <m/>
    <m/>
    <m/>
    <m/>
    <x v="272"/>
    <x v="0"/>
    <d v="2026-03-13T00:00:00"/>
    <s v="Off time"/>
    <s v="40 "/>
    <s v="Hola!%0AServicio del día 13-03%0A *Cliente:* LOG SERVICES SPA */ Cont: * MSMU8277451*/ HR Entrega: *07:00* /Dirección: *CLAUDIO ARRAU 8600, PUDAHUEL"/>
    <s v="Enviar mensaje"/>
    <s v="1210MSMU8277451"/>
    <s v="ENT-1210"/>
    <s v="ENTREGA"/>
    <s v="460940,291666666666667"/>
    <s v="https://wa.me/56939438073?text=Hola!%0AServicio del día 13-03%0A *Cliente:* LOG SERVICES SPA */ Cont: * MSMU8277451*/ HR Entrega: *07:00* /Dirección: *CLAUDIO ARRAU 8600, PUDAHUEL"/>
  </r>
  <r>
    <n v="1211"/>
    <n v="8"/>
    <x v="125"/>
    <s v="IMPO"/>
    <x v="715"/>
    <x v="1110"/>
    <x v="0"/>
    <n v="7000"/>
    <s v="FRAGUA"/>
    <x v="34"/>
    <x v="27"/>
    <s v="MEDLOG SAI"/>
    <x v="31"/>
    <n v="56967396661"/>
    <x v="30"/>
    <m/>
    <x v="208"/>
    <m/>
    <m/>
    <m/>
    <m/>
    <x v="316"/>
    <x v="0"/>
    <d v="2026-03-13T00:00:00"/>
    <s v="On time"/>
    <s v="40 "/>
    <s v="Hola!%0AServicio del día 13-03%0A *Cliente:* LOG SERVICES SPA */ Cont: * MSNU6826094*/ HR Entrega: *13:19* /Dirección: *CLAUDIO ARRAU 8600, PUDAHUEL"/>
    <s v="Enviar mensaje"/>
    <s v="1211MSNU6826094"/>
    <s v="ENT-1211"/>
    <s v="ENTREGA"/>
    <s v="460940,554861111111111"/>
    <s v="https://wa.me/56967396661?text=Hola!%0AServicio del día 13-03%0A *Cliente:* LOG SERVICES SPA */ Cont: * MSNU6826094*/ HR Entrega: *13:19* /Dirección: *CLAUDIO ARRAU 8600, PUDAHUEL"/>
  </r>
  <r>
    <n v="1212"/>
    <n v="9"/>
    <x v="125"/>
    <s v="IMPO"/>
    <x v="715"/>
    <x v="1111"/>
    <x v="0"/>
    <n v="7000"/>
    <d v="1899-12-30T13:56:00"/>
    <x v="34"/>
    <x v="28"/>
    <s v="MEDLOG SAI"/>
    <x v="37"/>
    <n v="56950923536"/>
    <x v="18"/>
    <m/>
    <x v="208"/>
    <m/>
    <m/>
    <m/>
    <m/>
    <x v="165"/>
    <x v="0"/>
    <d v="2026-03-13T00:00:00"/>
    <s v="On time"/>
    <s v="40 "/>
    <s v="Hola!%0AServicio del día 13-03%0A *Cliente:* LOG SERVICES SPA */ Cont: * MSNU7707000*/ HR Entrega: *11:53* /Dirección: *CLAUDIO ARRAU 8600, PUDAHUEL"/>
    <s v="Enviar mensaje"/>
    <s v="1212MSNU7707000"/>
    <s v="ENT-1212"/>
    <s v="ENTREGA"/>
    <s v="460940,495138888888889"/>
    <s v="https://wa.me/56950923536?text=Hola!%0AServicio del día 13-03%0A *Cliente:* LOG SERVICES SPA */ Cont: * MSNU7707000*/ HR Entrega: *11:53* /Dirección: *CLAUDIO ARRAU 8600, PUDAHUEL"/>
  </r>
  <r>
    <n v="1213"/>
    <n v="10"/>
    <x v="125"/>
    <s v="IMPO"/>
    <x v="715"/>
    <x v="1112"/>
    <x v="0"/>
    <n v="7000"/>
    <d v="1899-12-30T13:52:00"/>
    <x v="34"/>
    <x v="29"/>
    <s v="MEDLOG SAI"/>
    <x v="12"/>
    <n v="56967384794"/>
    <x v="12"/>
    <m/>
    <x v="208"/>
    <m/>
    <m/>
    <m/>
    <m/>
    <x v="348"/>
    <x v="0"/>
    <d v="2026-03-13T00:00:00"/>
    <s v="On time"/>
    <s v="40 "/>
    <s v="Hola!%0AServicio del día 13-03%0A *Cliente:* LOG SERVICES SPA */ Cont: * MSMU4793608*/ HR Entrega: *11:42* /Dirección: *CLAUDIO ARRAU 8600, PUDAHUEL"/>
    <s v="Enviar mensaje"/>
    <s v="1213MSMU4793608"/>
    <s v="ENT-1213"/>
    <s v="ENTREGA"/>
    <s v="460940,4875"/>
    <s v="https://wa.me/56967384794?text=Hola!%0AServicio del día 13-03%0A *Cliente:* LOG SERVICES SPA */ Cont: * MSMU4793608*/ HR Entrega: *11:42* /Dirección: *CLAUDIO ARRAU 8600, PUDAHUEL"/>
  </r>
  <r>
    <n v="1214"/>
    <n v="11"/>
    <x v="125"/>
    <s v="IMPO"/>
    <x v="715"/>
    <x v="1113"/>
    <x v="0"/>
    <n v="7000"/>
    <d v="1899-12-30T13:54:00"/>
    <x v="34"/>
    <x v="30"/>
    <s v="MEDLOG SAI"/>
    <x v="46"/>
    <n v="56966631737"/>
    <x v="47"/>
    <m/>
    <x v="208"/>
    <m/>
    <m/>
    <m/>
    <m/>
    <x v="120"/>
    <x v="0"/>
    <d v="2026-03-13T00:00:00"/>
    <s v="On time"/>
    <s v="40 "/>
    <s v="Hola!%0AServicio del día 13-03%0A *Cliente:* LOG SERVICES SPA */ Cont: * CAIU9887264*/ HR Entrega: *13:42* /Dirección: *CLAUDIO ARRAU 8600, PUDAHUEL"/>
    <s v="Enviar mensaje"/>
    <s v="1214CAIU9887264"/>
    <s v="ENT-1214"/>
    <s v="ENTREGA"/>
    <s v="460940,570833333333333"/>
    <s v="https://wa.me/56966631737?text=Hola!%0AServicio del día 13-03%0A *Cliente:* LOG SERVICES SPA */ Cont: * CAIU9887264*/ HR Entrega: *13:42* /Dirección: *CLAUDIO ARRAU 8600, PUDAHUEL"/>
  </r>
  <r>
    <n v="1215"/>
    <n v="12"/>
    <x v="125"/>
    <s v="IMPO"/>
    <x v="715"/>
    <x v="1114"/>
    <x v="0"/>
    <n v="7000"/>
    <d v="1899-12-30T13:58:00"/>
    <x v="34"/>
    <x v="31"/>
    <s v="MEDLOG SAI"/>
    <x v="51"/>
    <n v="56939438073"/>
    <x v="7"/>
    <m/>
    <x v="208"/>
    <m/>
    <m/>
    <m/>
    <m/>
    <x v="167"/>
    <x v="0"/>
    <d v="2026-03-13T00:00:00"/>
    <s v="On time"/>
    <s v="40 "/>
    <s v="Hola!%0AServicio del día 13-03%0A *Cliente:* LOG SERVICES SPA */ Cont: * MEDU8900803*/ HR Entrega: *14:09* /Dirección: *CLAUDIO ARRAU 8600, PUDAHUEL"/>
    <s v="Enviar mensaje"/>
    <s v="1215MEDU8900803"/>
    <s v="ENT-1215"/>
    <s v="ENTREGA"/>
    <s v="460940,589583333333333"/>
    <s v="https://wa.me/56939438073?text=Hola!%0AServicio del día 13-03%0A *Cliente:* LOG SERVICES SPA */ Cont: * MEDU8900803*/ HR Entrega: *14:09* /Dirección: *CLAUDIO ARRAU 8600, PUDAHUEL"/>
  </r>
  <r>
    <n v="1216"/>
    <n v="13"/>
    <x v="125"/>
    <s v="IMPO"/>
    <x v="715"/>
    <x v="1115"/>
    <x v="0"/>
    <n v="7000"/>
    <d v="1899-12-30T14:00:00"/>
    <x v="34"/>
    <x v="30"/>
    <s v="MEDLOG SAI"/>
    <x v="21"/>
    <n v="56956654384"/>
    <x v="21"/>
    <m/>
    <x v="208"/>
    <m/>
    <s v="Devuelto"/>
    <m/>
    <m/>
    <x v="120"/>
    <x v="0"/>
    <d v="2026-03-13T00:00:00"/>
    <s v="On time"/>
    <s v="40 "/>
    <s v="Hola!%0AServicio del día 13-03%0A *Cliente:* LOG SERVICES SPA */ Cont: * TCLU9483490*/ HR Entrega: *13:42* /Dirección: *CLAUDIO ARRAU 8600, PUDAHUEL"/>
    <s v="Enviar mensaje"/>
    <s v="1216TCLU9483490"/>
    <s v="ENT-1216"/>
    <s v="ENTREGA"/>
    <s v="460940,570833333333333"/>
    <s v="https://wa.me/56956654384?text=Hola!%0AServicio del día 13-03%0A *Cliente:* LOG SERVICES SPA */ Cont: * TCLU9483490*/ HR Entrega: *13:42* /Dirección: *CLAUDIO ARRAU 8600, PUDAHUEL"/>
  </r>
  <r>
    <n v="1217"/>
    <n v="14"/>
    <x v="125"/>
    <s v="IMPO"/>
    <x v="715"/>
    <x v="1116"/>
    <x v="0"/>
    <n v="7000"/>
    <d v="1899-12-30T14:02:00"/>
    <x v="34"/>
    <x v="32"/>
    <s v="MEDLOG SAI"/>
    <x v="13"/>
    <n v="56944277110"/>
    <x v="13"/>
    <m/>
    <x v="208"/>
    <m/>
    <m/>
    <m/>
    <m/>
    <x v="349"/>
    <x v="0"/>
    <d v="2026-03-13T00:00:00"/>
    <s v="On time"/>
    <s v="40 "/>
    <s v="Hola!%0AServicio del día 13-03%0A *Cliente:* LOG SERVICES SPA */ Cont: * BEAU5720166*/ HR Entrega: *14:18* /Dirección: *CLAUDIO ARRAU 8600, PUDAHUEL"/>
    <s v="Enviar mensaje"/>
    <s v="1217BEAU5720166"/>
    <s v="ENT-1217"/>
    <s v="ENTREGA"/>
    <s v="460940,595833333333333"/>
    <s v="https://wa.me/56944277110?text=Hola!%0AServicio del día 13-03%0A *Cliente:* LOG SERVICES SPA */ Cont: * BEAU5720166*/ HR Entrega: *14:18* /Dirección: *CLAUDIO ARRAU 8600, PUDAHUEL"/>
  </r>
  <r>
    <n v="1218"/>
    <n v="15"/>
    <x v="125"/>
    <s v="IMPO"/>
    <x v="715"/>
    <x v="1117"/>
    <x v="0"/>
    <n v="7000"/>
    <d v="1899-12-30T14:04:00"/>
    <x v="34"/>
    <x v="33"/>
    <s v="MEDLOG SAI"/>
    <x v="37"/>
    <n v="56950923536"/>
    <x v="18"/>
    <m/>
    <x v="208"/>
    <m/>
    <m/>
    <m/>
    <m/>
    <x v="350"/>
    <x v="0"/>
    <d v="2026-03-13T00:00:00"/>
    <s v="On time"/>
    <s v="40 "/>
    <s v="Hola!%0AServicio del día 13-03%0A *Cliente:* LOG SERVICES SPA */ Cont: * FFAU2189703*/ HR Entrega: *15:01* /Dirección: *CLAUDIO ARRAU 8600, PUDAHUEL"/>
    <s v="Enviar mensaje"/>
    <s v="1218FFAU2189703"/>
    <s v="ENT-1218"/>
    <s v="ENTREGA"/>
    <s v="460940,625694444444444"/>
    <s v="https://wa.me/56950923536?text=Hola!%0AServicio del día 13-03%0A *Cliente:* LOG SERVICES SPA */ Cont: * FFAU2189703*/ HR Entrega: *15:01* /Dirección: *CLAUDIO ARRAU 8600, PUDAHUEL"/>
  </r>
  <r>
    <n v="1219"/>
    <n v="16"/>
    <x v="125"/>
    <s v="IMPO"/>
    <x v="715"/>
    <x v="1118"/>
    <x v="0"/>
    <n v="7000"/>
    <d v="1899-12-30T14:08:00"/>
    <x v="34"/>
    <x v="34"/>
    <s v="MEDLOG SAI"/>
    <x v="0"/>
    <n v="56965378427"/>
    <x v="0"/>
    <m/>
    <x v="208"/>
    <m/>
    <m/>
    <m/>
    <m/>
    <x v="283"/>
    <x v="0"/>
    <d v="2026-03-13T00:00:00"/>
    <s v="On time"/>
    <s v="40 "/>
    <s v="Hola!%0AServicio del día 13-03%0A *Cliente:* LOG SERVICES SPA */ Cont: * MSBU5216968*/ HR Entrega: *13:03* /Dirección: *CLAUDIO ARRAU 8600, PUDAHUEL"/>
    <s v="Enviar mensaje"/>
    <s v="1219MSBU5216968"/>
    <s v="ENT-1219"/>
    <s v="ENTREGA"/>
    <s v="460940,54375"/>
    <s v="https://wa.me/56965378427?text=Hola!%0AServicio del día 13-03%0A *Cliente:* LOG SERVICES SPA */ Cont: * MSBU5216968*/ HR Entrega: *13:03* /Dirección: *CLAUDIO ARRAU 8600, PUDAHUEL"/>
  </r>
  <r>
    <n v="1220"/>
    <n v="17"/>
    <x v="125"/>
    <s v="IMPO"/>
    <x v="715"/>
    <x v="1119"/>
    <x v="0"/>
    <n v="7000"/>
    <d v="1899-12-30T14:10:00"/>
    <x v="34"/>
    <x v="35"/>
    <s v="MEDLOG SAI"/>
    <x v="12"/>
    <n v="56967384794"/>
    <x v="12"/>
    <m/>
    <x v="208"/>
    <m/>
    <m/>
    <m/>
    <m/>
    <x v="323"/>
    <x v="0"/>
    <d v="2026-03-13T00:00:00"/>
    <s v="On time"/>
    <s v="40 "/>
    <s v="Hola!%0AServicio del día 13-03%0A *Cliente:* LOG SERVICES SPA */ Cont: * MSNU7725534*/ HR Entrega: *14:10* /Dirección: *CLAUDIO ARRAU 8600, PUDAHUEL"/>
    <s v="Enviar mensaje"/>
    <s v="1220MSNU7725534"/>
    <s v="ENT-1220"/>
    <s v="ENTREGA"/>
    <s v="460940,590277777777778"/>
    <s v="https://wa.me/56967384794?text=Hola!%0AServicio del día 13-03%0A *Cliente:* LOG SERVICES SPA */ Cont: * MSNU7725534*/ HR Entrega: *14:10* /Dirección: *CLAUDIO ARRAU 8600, PUDAHUEL"/>
  </r>
  <r>
    <n v="1221"/>
    <n v="18"/>
    <x v="125"/>
    <s v="IMPO"/>
    <x v="715"/>
    <x v="1120"/>
    <x v="0"/>
    <n v="7000"/>
    <d v="1899-12-30T14:12:00"/>
    <x v="34"/>
    <x v="36"/>
    <s v="MEDLOG SAI"/>
    <x v="51"/>
    <n v="56939438073"/>
    <x v="7"/>
    <m/>
    <x v="208"/>
    <m/>
    <m/>
    <m/>
    <m/>
    <x v="179"/>
    <x v="0"/>
    <d v="2026-03-13T00:00:00"/>
    <s v="On time"/>
    <s v="40 "/>
    <s v="Hola!%0AServicio del día 13-03%0A *Cliente:* LOG SERVICES SPA */ Cont: * TRHU7751276*/ HR Entrega: *11:16* /Dirección: *CLAUDIO ARRAU 8600, PUDAHUEL"/>
    <s v="Enviar mensaje"/>
    <s v="1221TRHU7751276"/>
    <s v="ENT-1221"/>
    <s v="ENTREGA"/>
    <s v="460940,469444444444444"/>
    <s v="https://wa.me/56939438073?text=Hola!%0AServicio del día 13-03%0A *Cliente:* LOG SERVICES SPA */ Cont: * TRHU7751276*/ HR Entrega: *11:16* /Dirección: *CLAUDIO ARRAU 8600, PUDAHUEL"/>
  </r>
  <r>
    <n v="1222"/>
    <n v="19"/>
    <x v="125"/>
    <s v="IMPO"/>
    <x v="715"/>
    <x v="1121"/>
    <x v="0"/>
    <n v="7000"/>
    <d v="1899-12-30T14:14:00"/>
    <x v="34"/>
    <x v="37"/>
    <s v="MEDLOG SAI"/>
    <x v="46"/>
    <n v="56966631737"/>
    <x v="47"/>
    <m/>
    <x v="208"/>
    <m/>
    <m/>
    <m/>
    <m/>
    <x v="351"/>
    <x v="0"/>
    <d v="2026-03-13T00:00:00"/>
    <s v="On time"/>
    <s v="40 "/>
    <s v="Hola!%0AServicio del día 13-03%0A *Cliente:* LOG SERVICES SPA */ Cont: * MSMU4031541*/ HR Entrega: *11:24* /Dirección: *CLAUDIO ARRAU 8600, PUDAHUEL"/>
    <s v="Enviar mensaje"/>
    <s v="1222MSMU4031541"/>
    <s v="ENT-1222"/>
    <s v="ENTREGA"/>
    <s v="460940,475"/>
    <s v="https://wa.me/56966631737?text=Hola!%0AServicio del día 13-03%0A *Cliente:* LOG SERVICES SPA */ Cont: * MSMU4031541*/ HR Entrega: *11:24* /Dirección: *CLAUDIO ARRAU 8600, PUDAHUEL"/>
  </r>
  <r>
    <n v="1223"/>
    <n v="20"/>
    <x v="31"/>
    <s v="IMPO"/>
    <x v="716"/>
    <x v="1122"/>
    <x v="0"/>
    <n v="12700"/>
    <s v="FRAGUA"/>
    <x v="34"/>
    <x v="3"/>
    <s v="DYC SAI"/>
    <x v="4"/>
    <n v="56984880436"/>
    <x v="4"/>
    <m/>
    <x v="205"/>
    <m/>
    <s v="Devuelto"/>
    <m/>
    <m/>
    <x v="14"/>
    <x v="0"/>
    <d v="2026-03-13T00:00:00"/>
    <s v="On time"/>
    <s v="40 "/>
    <s v="Hola!%0AServicio del día 13-03%0A *Cliente:* TECNIKA S A */ Cont: * OOCU6974153*/ HR Entrega: *08:00* /Dirección: *Olivos 1270, Pudahuel"/>
    <s v="Enviar mensaje"/>
    <s v="1223OOCU6974153"/>
    <s v="ENT-1223"/>
    <s v="ENTREGA"/>
    <s v="460940,333333333333333"/>
    <s v="https://wa.me/56984880436?text=Hola!%0AServicio del día 13-03%0A *Cliente:* TECNIKA S A */ Cont: * OOCU6974153*/ HR Entrega: *08:00* /Dirección: *Olivos 1270, Pudahuel"/>
  </r>
  <r>
    <n v="1224"/>
    <n v="21"/>
    <x v="126"/>
    <s v="IMPO"/>
    <x v="717"/>
    <x v="1123"/>
    <x v="1"/>
    <n v="2500"/>
    <s v="12/03 - 11:00"/>
    <x v="34"/>
    <x v="3"/>
    <s v="AGUNSA VALP"/>
    <x v="14"/>
    <n v="56967256951"/>
    <x v="15"/>
    <m/>
    <x v="209"/>
    <s v="RAMPLA CORTA"/>
    <s v="Devuelto"/>
    <m/>
    <m/>
    <x v="11"/>
    <x v="0"/>
    <d v="2026-03-13T00:00:00"/>
    <s v="On time"/>
    <s v="20 "/>
    <s v="Hola!%0AServicio del día 13-03%0A *Cliente:* COM.SCL LOGISTICS */ Cont: * EITU0481960*/ HR Entrega: *08:00* /Dirección: *Avda. La Dehesa 3372, Local 2. Lo Barnechea"/>
    <s v="Enviar mensaje"/>
    <s v="1224EITU0481960"/>
    <s v="ENT-1224"/>
    <s v="ENTREGA"/>
    <s v="460940,333333333333333"/>
    <s v="https://wa.me/56967256951?text=Hola!%0AServicio del día 13-03%0A *Cliente:* COM.SCL LOGISTICS */ Cont: * EITU0481960*/ HR Entrega: *08:00* /Dirección: *Avda. La Dehesa 3372, Local 2. Lo Barnechea"/>
  </r>
  <r>
    <n v="1225"/>
    <n v="22"/>
    <x v="5"/>
    <s v="IMPO"/>
    <x v="718"/>
    <x v="1124"/>
    <x v="0"/>
    <n v="14000"/>
    <s v="FRAGUA"/>
    <x v="34"/>
    <x v="3"/>
    <s v="MEDLOG STGO"/>
    <x v="38"/>
    <n v="56984994337"/>
    <x v="38"/>
    <m/>
    <x v="7"/>
    <m/>
    <m/>
    <m/>
    <m/>
    <x v="19"/>
    <x v="0"/>
    <d v="2026-03-13T00:00:00"/>
    <s v="On time"/>
    <s v="40 "/>
    <s v="Hola!%0AServicio del día 13-03%0A *Cliente:* INVERSIERRA S A */ Cont: * MSNU5559440*/ HR Entrega: *08:00* /Dirección: *HUECHURABA"/>
    <s v="Enviar mensaje"/>
    <s v="1225MSNU5559440"/>
    <s v="ENT-1225"/>
    <s v="ENTREGA"/>
    <s v="460940,333333333333333"/>
    <s v="https://wa.me/56984994337?text=Hola!%0AServicio del día 13-03%0A *Cliente:* INVERSIERRA S A */ Cont: * MSNU5559440*/ HR Entrega: *08:00* /Dirección: *HUECHURABA"/>
  </r>
  <r>
    <n v="1226"/>
    <n v="23"/>
    <x v="5"/>
    <s v="IMPO"/>
    <x v="719"/>
    <x v="1125"/>
    <x v="0"/>
    <n v="16000"/>
    <s v="FRAGUA"/>
    <x v="34"/>
    <x v="3"/>
    <s v="SITRANS STGO"/>
    <x v="19"/>
    <n v="56975045913"/>
    <x v="19"/>
    <m/>
    <x v="31"/>
    <m/>
    <m/>
    <m/>
    <m/>
    <x v="212"/>
    <x v="0"/>
    <d v="2026-03-13T00:00:00"/>
    <s v="On time"/>
    <s v="40 "/>
    <s v="Hola!%0AServicio del día 13-03%0A *Cliente:* INVERSIERRA S A */ Cont: * CAAU8089230*/ HR Entrega: *08:00* /Dirección: *QUILICURA"/>
    <s v="Enviar mensaje"/>
    <s v="1226CAAU8089230"/>
    <s v="ENT-1226"/>
    <s v="ENTREGA"/>
    <s v="460940,333333333333333"/>
    <s v="https://wa.me/56975045913?text=Hola!%0AServicio del día 13-03%0A *Cliente:* INVERSIERRA S A */ Cont: * CAAU8089230*/ HR Entrega: *08:00* /Dirección: *QUILICURA"/>
  </r>
  <r>
    <n v="1227"/>
    <n v="24"/>
    <x v="18"/>
    <s v="IMPO"/>
    <x v="626"/>
    <x v="1126"/>
    <x v="1"/>
    <n v="30000"/>
    <s v="FRAGUA"/>
    <x v="34"/>
    <x v="3"/>
    <s v="CIS"/>
    <x v="21"/>
    <n v="56956654384"/>
    <x v="21"/>
    <m/>
    <x v="70"/>
    <m/>
    <m/>
    <m/>
    <m/>
    <x v="14"/>
    <x v="0"/>
    <d v="2026-03-13T00:00:00"/>
    <s v="On time"/>
    <s v="20 "/>
    <s v="Hola!%0AServicio del día 13-03%0A *Cliente:* SOCIEDAD COMERCIAL MARBEN PETS LTDA */ Cont: * CMAU2774910*/ HR Entrega: *08:00* /Dirección: *FRAGUA - CARPAS BLANCAS"/>
    <s v="Enviar mensaje"/>
    <s v="1227CMAU2774910"/>
    <s v="ENT-1227"/>
    <s v="ENTREGA"/>
    <s v="460940,333333333333333"/>
    <s v="https://wa.me/56956654384?text=Hola!%0AServicio del día 13-03%0A *Cliente:* SOCIEDAD COMERCIAL MARBEN PETS LTDA */ Cont: * CMAU2774910*/ HR Entrega: *08:00* /Dirección: *FRAGUA - CARPAS BLANCAS"/>
  </r>
  <r>
    <n v="1228"/>
    <n v="25"/>
    <x v="18"/>
    <s v="IMPO"/>
    <x v="626"/>
    <x v="1127"/>
    <x v="1"/>
    <n v="30000"/>
    <s v="FRAGUA"/>
    <x v="34"/>
    <x v="3"/>
    <s v="CIS"/>
    <x v="44"/>
    <n v="56976511010"/>
    <x v="53"/>
    <m/>
    <x v="70"/>
    <m/>
    <m/>
    <m/>
    <m/>
    <x v="14"/>
    <x v="0"/>
    <d v="2026-03-13T00:00:00"/>
    <s v="On time"/>
    <s v="20 "/>
    <s v="Hola!%0AServicio del día 13-03%0A *Cliente:* SOCIEDAD COMERCIAL MARBEN PETS LTDA */ Cont: * TLLU8395198*/ HR Entrega: *08:00* /Dirección: *FRAGUA - CARPAS BLANCAS"/>
    <s v="Enviar mensaje"/>
    <s v="1228TLLU8395198"/>
    <s v="ENT-1228"/>
    <s v="ENTREGA"/>
    <s v="460940,333333333333333"/>
    <s v="https://wa.me/56976511010?text=Hola!%0AServicio del día 13-03%0A *Cliente:* SOCIEDAD COMERCIAL MARBEN PETS LTDA */ Cont: * TLLU8395198*/ HR Entrega: *08:00* /Dirección: *FRAGUA - CARPAS BLANCAS"/>
  </r>
  <r>
    <n v="1229"/>
    <n v="26"/>
    <x v="18"/>
    <s v="IMPO"/>
    <x v="720"/>
    <x v="1128"/>
    <x v="0"/>
    <n v="10000"/>
    <s v="FRAGUA"/>
    <x v="34"/>
    <x v="7"/>
    <s v="MEDLOG VALP"/>
    <x v="12"/>
    <n v="56967384794"/>
    <x v="1"/>
    <m/>
    <x v="63"/>
    <m/>
    <m/>
    <m/>
    <m/>
    <x v="184"/>
    <x v="0"/>
    <d v="2026-03-13T00:00:00"/>
    <s v="Off time"/>
    <s v="40 "/>
    <s v="Hola!%0AServicio del día 13-03%0A *Cliente:* SOCIEDAD COMERCIAL MARBEN PETS LTDA */ Cont: * MSMU4093184*/ HR Entrega: *09:00* /Dirección: *FRAGUA - BOD.PRINCIPAL"/>
    <s v="Enviar mensaje"/>
    <s v="1229MSMU4093184"/>
    <s v="ENT-1229"/>
    <s v="ENTREGA"/>
    <s v="460940,375"/>
    <s v="https://wa.me/56967384794?text=Hola!%0AServicio del día 13-03%0A *Cliente:* SOCIEDAD COMERCIAL MARBEN PETS LTDA */ Cont: * MSMU4093184*/ HR Entrega: *09:00* /Dirección: *FRAGUA - BOD.PRINCIPAL"/>
  </r>
  <r>
    <n v="1230"/>
    <n v="27"/>
    <x v="15"/>
    <s v="IMPO"/>
    <x v="721"/>
    <x v="1129"/>
    <x v="0"/>
    <n v="12000"/>
    <s v="FRAGUA"/>
    <x v="34"/>
    <x v="3"/>
    <s v="SITRANS STGO"/>
    <x v="40"/>
    <n v="56967386251"/>
    <x v="40"/>
    <m/>
    <x v="19"/>
    <s v="emcvrw0704"/>
    <s v="Devuelto"/>
    <m/>
    <m/>
    <x v="253"/>
    <x v="0"/>
    <d v="2026-03-13T00:00:00"/>
    <s v="On time"/>
    <s v="40 "/>
    <s v="Hola!%0AServicio del día 13-03%0A *Cliente:* IMPORTADORA MIDEA CARRIER CHILE LTDA */ Cont: * CAAU5448424*/ HR Entrega: *08:00* /Dirección: *BOD. MIEA AGURTO - PUERTO MADERO 9710, BOD. E13; PUDAHUEL "/>
    <s v="Enviar mensaje"/>
    <s v="1230CAAU5448424"/>
    <s v="ENT-1230"/>
    <s v="ENTREGA"/>
    <s v="460940,333333333333333"/>
    <s v="https://wa.me/56967386251?text=Hola!%0AServicio del día 13-03%0A *Cliente:* IMPORTADORA MIDEA CARRIER CHILE LTDA */ Cont: * CAAU5448424*/ HR Entrega: *08:00* /Dirección: *BOD. MIEA AGURTO - PUERTO MADERO 9710, BOD. E13; PUDAHUEL "/>
  </r>
  <r>
    <n v="1231"/>
    <n v="28"/>
    <x v="15"/>
    <s v="IMPO"/>
    <x v="722"/>
    <x v="1130"/>
    <x v="0"/>
    <n v="12000"/>
    <s v="FRAGUA"/>
    <x v="34"/>
    <x v="3"/>
    <s v="MEDLOG SAI"/>
    <x v="13"/>
    <n v="56944277110"/>
    <x v="13"/>
    <m/>
    <x v="19"/>
    <s v="fx43803386ca"/>
    <m/>
    <m/>
    <m/>
    <x v="14"/>
    <x v="0"/>
    <d v="2026-03-13T00:00:00"/>
    <s v="On time"/>
    <s v="40 "/>
    <s v="Hola!%0AServicio del día 13-03%0A *Cliente:* IMPORTADORA MIDEA CARRIER CHILE LTDA */ Cont: * MSBU7550300*/ HR Entrega: *08:00* /Dirección: *BOD. MIEA AGURTO - PUERTO MADERO 9710, BOD. E13; PUDAHUEL "/>
    <s v="Enviar mensaje"/>
    <s v="1231MSBU7550300"/>
    <s v="ENT-1231"/>
    <s v="ENTREGA"/>
    <s v="460940,333333333333333"/>
    <s v="https://wa.me/56944277110?text=Hola!%0AServicio del día 13-03%0A *Cliente:* IMPORTADORA MIDEA CARRIER CHILE LTDA */ Cont: * MSBU7550300*/ HR Entrega: *08:00* /Dirección: *BOD. MIEA AGURTO - PUERTO MADERO 9710, BOD. E13; PUDAHUEL "/>
  </r>
  <r>
    <n v="1232"/>
    <n v="29"/>
    <x v="15"/>
    <s v="IMPO"/>
    <x v="723"/>
    <x v="1131"/>
    <x v="0"/>
    <n v="10000"/>
    <s v="FRAGUA"/>
    <x v="34"/>
    <x v="6"/>
    <s v="MEDLOG SAI"/>
    <x v="54"/>
    <n v="56967128754"/>
    <x v="54"/>
    <m/>
    <x v="19"/>
    <s v="fx43801789ca"/>
    <m/>
    <m/>
    <m/>
    <x v="148"/>
    <x v="0"/>
    <d v="2026-03-13T00:00:00"/>
    <s v="On time"/>
    <s v="40 "/>
    <s v="Hola!%0AServicio del día 13-03%0A *Cliente:* IMPORTADORA MIDEA CARRIER CHILE LTDA */ Cont: * MSBU7586560*/ HR Entrega: *10:00* /Dirección: *BOD. MIEA AGURTO - PUERTO MADERO 9710, BOD. E13; PUDAHUEL "/>
    <s v="Enviar mensaje"/>
    <s v="1232MSBU7586560"/>
    <s v="ENT-1232"/>
    <s v="ENTREGA"/>
    <s v="460940,416666666666667"/>
    <s v="https://wa.me/56967128754?text=Hola!%0AServicio del día 13-03%0A *Cliente:* IMPORTADORA MIDEA CARRIER CHILE LTDA */ Cont: * MSBU7586560*/ HR Entrega: *10:00* /Dirección: *BOD. MIEA AGURTO - PUERTO MADERO 9710, BOD. E13; PUDAHUEL "/>
  </r>
  <r>
    <n v="1233"/>
    <n v="30"/>
    <x v="15"/>
    <s v="IMPO"/>
    <x v="724"/>
    <x v="1132"/>
    <x v="0"/>
    <n v="10000"/>
    <s v="FRAGUA"/>
    <x v="34"/>
    <x v="6"/>
    <s v="SITRANS SAI"/>
    <x v="27"/>
    <n v="56985215946"/>
    <x v="28"/>
    <m/>
    <x v="19"/>
    <s v="cndl 35969ca"/>
    <m/>
    <m/>
    <m/>
    <x v="179"/>
    <x v="0"/>
    <d v="2026-03-13T00:00:00"/>
    <s v="Off time"/>
    <s v="40 "/>
    <s v="Hola!%0AServicio del día 13-03%0A *Cliente:* IMPORTADORA MIDEA CARRIER CHILE LTDA */ Cont: * NYKU5176100*/ HR Entrega: *10:00* /Dirección: *BOD. MIEA AGURTO - PUERTO MADERO 9710, BOD. E13; PUDAHUEL "/>
    <s v="Enviar mensaje"/>
    <s v="1233NYKU5176100"/>
    <s v="ENT-1233"/>
    <s v="ENTREGA"/>
    <s v="460940,416666666666667"/>
    <s v="https://wa.me/56985215946?text=Hola!%0AServicio del día 13-03%0A *Cliente:* IMPORTADORA MIDEA CARRIER CHILE LTDA */ Cont: * NYKU5176100*/ HR Entrega: *10:00* /Dirección: *BOD. MIEA AGURTO - PUERTO MADERO 9710, BOD. E13; PUDAHUEL "/>
  </r>
  <r>
    <n v="1234"/>
    <n v="31"/>
    <x v="37"/>
    <s v="IMPO"/>
    <x v="725"/>
    <x v="1133"/>
    <x v="0"/>
    <n v="10000"/>
    <s v="12/03 - 11:30"/>
    <x v="34"/>
    <x v="3"/>
    <s v="RETIRO VACIO: CONTOPSA SAI"/>
    <x v="22"/>
    <n v="56953157599"/>
    <x v="22"/>
    <m/>
    <x v="78"/>
    <m/>
    <s v="Devuelto"/>
    <m/>
    <m/>
    <x v="88"/>
    <x v="0"/>
    <d v="2026-03-13T00:00:00"/>
    <s v="On time"/>
    <s v="40 "/>
    <s v="Hola!%0AServicio del día 13-03%0A *Cliente:* IDEAL S A */ Cont: * CSGU6258288*/ HR Entrega: *08:00* /Dirección: *Cañaveral 870 Quilicura"/>
    <s v="Enviar mensaje"/>
    <s v="1234CSGU6258288"/>
    <s v="ENT-1234"/>
    <s v="ENTREGA"/>
    <s v="460940,333333333333333"/>
    <s v="https://wa.me/56953157599?text=Hola!%0AServicio del día 13-03%0A *Cliente:* IDEAL S A */ Cont: * CSGU6258288*/ HR Entrega: *08:00* /Dirección: *Cañaveral 870 Quilicura"/>
  </r>
  <r>
    <n v="1235"/>
    <n v="32"/>
    <x v="37"/>
    <s v="IMPO"/>
    <x v="726"/>
    <x v="1134"/>
    <x v="0"/>
    <n v="25000"/>
    <s v="12/03 - 10:00"/>
    <x v="34"/>
    <x v="1"/>
    <s v="SAAM SAI"/>
    <x v="15"/>
    <n v="56957438415"/>
    <x v="5"/>
    <m/>
    <x v="32"/>
    <m/>
    <s v="Devuelto"/>
    <m/>
    <m/>
    <x v="108"/>
    <x v="0"/>
    <d v="2026-03-13T00:00:00"/>
    <s v="On time"/>
    <s v="40 "/>
    <s v="Hola!%0AServicio del día 13-03%0A *Cliente:* IDEAL S A */ Cont: * FFAU5460573*/ HR Entrega: *08:30* /Dirección: *AGUNSA - La montaña 1550, Quilicura (Ingreso por portería A) "/>
    <s v="Enviar mensaje"/>
    <s v="1235FFAU5460573"/>
    <s v="ENT-1235"/>
    <s v="ENTREGA"/>
    <s v="460940,354166666666667"/>
    <s v="https://wa.me/56957438415?text=Hola!%0AServicio del día 13-03%0A *Cliente:* IDEAL S A */ Cont: * FFAU5460573*/ HR Entrega: *08:30* /Dirección: *AGUNSA - La montaña 1550, Quilicura (Ingreso por portería A) "/>
  </r>
  <r>
    <n v="1236"/>
    <n v="33"/>
    <x v="37"/>
    <s v="IMPO"/>
    <x v="726"/>
    <x v="1135"/>
    <x v="0"/>
    <n v="25000"/>
    <s v="12/03 - 10:30"/>
    <x v="34"/>
    <x v="7"/>
    <s v="SAAM SAI"/>
    <x v="25"/>
    <n v="56966749408"/>
    <x v="26"/>
    <m/>
    <x v="32"/>
    <m/>
    <m/>
    <m/>
    <m/>
    <x v="14"/>
    <x v="0"/>
    <d v="2026-03-13T00:00:00"/>
    <s v="On time"/>
    <s v="40 "/>
    <s v="Hola!%0AServicio del día 13-03%0A *Cliente:* IDEAL S A */ Cont: * HLBU1330110*/ HR Entrega: *09:00* /Dirección: *AGUNSA - La montaña 1550, Quilicura (Ingreso por portería A) "/>
    <s v="Enviar mensaje"/>
    <s v="1236HLBU1330110"/>
    <s v="ENT-1236"/>
    <s v="ENTREGA"/>
    <s v="460940,375"/>
    <s v="https://wa.me/56966749408?text=Hola!%0AServicio del día 13-03%0A *Cliente:* IDEAL S A */ Cont: * HLBU1330110*/ HR Entrega: *09:00* /Dirección: *AGUNSA - La montaña 1550, Quilicura (Ingreso por portería A) "/>
  </r>
  <r>
    <n v="1237"/>
    <n v="34"/>
    <x v="37"/>
    <s v="IMPO"/>
    <x v="726"/>
    <x v="1136"/>
    <x v="0"/>
    <n v="25000"/>
    <s v="12/03 - 11:00"/>
    <x v="34"/>
    <x v="10"/>
    <s v="SAAM SAI"/>
    <x v="31"/>
    <n v="56967396661"/>
    <x v="8"/>
    <m/>
    <x v="32"/>
    <m/>
    <m/>
    <m/>
    <m/>
    <x v="108"/>
    <x v="0"/>
    <d v="2026-03-13T00:00:00"/>
    <s v="On time"/>
    <s v="40 "/>
    <s v="Hola!%0AServicio del día 13-03%0A *Cliente:* IDEAL S A */ Cont: * UACU5871497*/ HR Entrega: *09:30* /Dirección: *AGUNSA - La montaña 1550, Quilicura (Ingreso por portería A) "/>
    <s v="Enviar mensaje"/>
    <s v="1237UACU5871497"/>
    <s v="ENT-1237"/>
    <s v="ENTREGA"/>
    <s v="460940,395833333333333"/>
    <s v="https://wa.me/56967396661?text=Hola!%0AServicio del día 13-03%0A *Cliente:* IDEAL S A */ Cont: * UACU5871497*/ HR Entrega: *09:30* /Dirección: *AGUNSA - La montaña 1550, Quilicura (Ingreso por portería A) "/>
  </r>
  <r>
    <n v="1238"/>
    <n v="35"/>
    <x v="37"/>
    <s v="IMPO"/>
    <x v="727"/>
    <x v="1137"/>
    <x v="1"/>
    <n v="14000"/>
    <s v="12/03 - 11:00"/>
    <x v="34"/>
    <x v="6"/>
    <s v="MEDLOG SAI"/>
    <x v="10"/>
    <n v="56993389870"/>
    <x v="10"/>
    <m/>
    <x v="32"/>
    <m/>
    <s v="Devuelto"/>
    <m/>
    <m/>
    <x v="23"/>
    <x v="0"/>
    <d v="2026-03-13T00:00:00"/>
    <s v="On time"/>
    <s v="20 "/>
    <s v="Hola!%0AServicio del día 13-03%0A *Cliente:* IDEAL S A */ Cont: * MSMU3447827*/ HR Entrega: *10:00* /Dirección: *AGUNSA - La montaña 1550, Quilicura (Ingreso por portería A) "/>
    <s v="Enviar mensaje"/>
    <s v="1238MSMU3447827"/>
    <s v="ENT-1238"/>
    <s v="ENTREGA"/>
    <s v="460940,416666666666667"/>
    <s v="https://wa.me/56993389870?text=Hola!%0AServicio del día 13-03%0A *Cliente:* IDEAL S A */ Cont: * MSMU3447827*/ HR Entrega: *10:00* /Dirección: *AGUNSA - La montaña 1550, Quilicura (Ingreso por portería A) "/>
  </r>
  <r>
    <n v="1239"/>
    <n v="36"/>
    <x v="37"/>
    <s v="IMPO"/>
    <x v="728"/>
    <x v="1138"/>
    <x v="0"/>
    <n v="7000"/>
    <s v="12/03 - 12:34"/>
    <x v="34"/>
    <x v="2"/>
    <s v="DYC SAI"/>
    <x v="52"/>
    <n v="56967386018"/>
    <x v="37"/>
    <m/>
    <x v="32"/>
    <m/>
    <m/>
    <m/>
    <m/>
    <x v="352"/>
    <x v="0"/>
    <d v="2026-03-13T00:00:00"/>
    <s v="On time"/>
    <s v="40 "/>
    <s v="Hola!%0AServicio del día 13-03%0A *Cliente:* IDEAL S A */ Cont: * TGBU6368865*/ HR Entrega: *11:00* /Dirección: *AGUNSA - La montaña 1550, Quilicura (Ingreso por portería A) "/>
    <s v="Enviar mensaje"/>
    <s v="1239TGBU6368865"/>
    <s v="ENT-1239"/>
    <s v="ENTREGA"/>
    <s v="460940,458333333333333"/>
    <s v="https://wa.me/56967386018?text=Hola!%0AServicio del día 13-03%0A *Cliente:* IDEAL S A */ Cont: * TGBU6368865*/ HR Entrega: *11:00* /Dirección: *AGUNSA - La montaña 1550, Quilicura (Ingreso por portería A) "/>
  </r>
  <r>
    <n v="1240"/>
    <n v="37"/>
    <x v="30"/>
    <s v="IMPO"/>
    <x v="703"/>
    <x v="1139"/>
    <x v="0"/>
    <n v="29000"/>
    <s v="FRAGUA"/>
    <x v="34"/>
    <x v="1"/>
    <s v="SITRANS SAI"/>
    <x v="8"/>
    <n v="56945105039"/>
    <x v="8"/>
    <m/>
    <x v="37"/>
    <m/>
    <s v="Devuelto"/>
    <m/>
    <m/>
    <x v="4"/>
    <x v="0"/>
    <d v="2026-03-13T00:00:00"/>
    <s v="On time"/>
    <s v="40 "/>
    <s v="Hola!%0AServicio del día 13-03%0A *Cliente:* A R G TRAILERS SPA */ Cont: * WHSU6385760*/ HR Entrega: *08:30* /Dirección: *GOREN - LA PRIMAVERA  361;  LAMPA"/>
    <s v="Enviar mensaje"/>
    <s v="1240WHSU6385760"/>
    <s v="ENT-1240"/>
    <s v="ENTREGA"/>
    <s v="460940,354166666666667"/>
    <s v="https://wa.me/56945105039?text=Hola!%0AServicio del día 13-03%0A *Cliente:* A R G TRAILERS SPA */ Cont: * WHSU6385760*/ HR Entrega: *08:30* /Dirección: *GOREN - LA PRIMAVERA  361;  LAMPA"/>
  </r>
  <r>
    <n v="1241"/>
    <n v="38"/>
    <x v="9"/>
    <s v="IMPO"/>
    <x v="729"/>
    <x v="1140"/>
    <x v="0"/>
    <n v="25000"/>
    <s v="FRAGUA"/>
    <x v="34"/>
    <x v="1"/>
    <s v="MEDLOG STGO"/>
    <x v="47"/>
    <n v="56988336520"/>
    <x v="48"/>
    <m/>
    <x v="11"/>
    <m/>
    <s v="Devuelto"/>
    <m/>
    <m/>
    <x v="353"/>
    <x v="0"/>
    <d v="2026-03-13T00:00:00"/>
    <s v="On time"/>
    <s v="40 "/>
    <s v="Hola!%0AServicio del día 13-03%0A *Cliente:* FLEX EQUIPOS DE DESCANSO CHILE */ Cont: * BEAU4282086*/ HR Entrega: *08:30* /Dirección: *MERSAN (José Joaquín Prieto 9001, Lo Espejo. Bodegas: 7-8-9-10-15-16-17-18)"/>
    <s v="Enviar mensaje"/>
    <s v="1241BEAU4282086"/>
    <s v="ENT-1241"/>
    <s v="ENTREGA"/>
    <s v="460940,354166666666667"/>
    <s v="https://wa.me/56988336520?text=Hola!%0AServicio del día 13-03%0A *Cliente:* FLEX EQUIPOS DE DESCANSO CHILE */ Cont: * BEAU4282086*/ HR Entrega: *08:30* /Dirección: *MERSAN (José Joaquín Prieto 9001, Lo Espejo. Bodegas: 7-8-9-10-15-16-17-18)"/>
  </r>
  <r>
    <n v="1242"/>
    <n v="39"/>
    <x v="11"/>
    <s v="IMPO"/>
    <x v="730"/>
    <x v="1141"/>
    <x v="0"/>
    <n v="20000"/>
    <s v="12/03 - 21:08"/>
    <x v="34"/>
    <x v="1"/>
    <s v="CIS"/>
    <x v="55"/>
    <n v="56999972473"/>
    <x v="44"/>
    <m/>
    <x v="210"/>
    <m/>
    <m/>
    <m/>
    <m/>
    <x v="84"/>
    <x v="0"/>
    <d v="2026-03-13T00:00:00"/>
    <s v="On time"/>
    <s v="40 "/>
    <s v="Hola!%0AServicio del día 13-03%0A *Cliente:* COMERCIAL PICHARA SPA */ Cont: * CMAU7550770*/ HR Entrega: *08:30* /Dirección: *Crucero Peralillo, Parcela 37, Lote 1, Lampa"/>
    <s v="Enviar mensaje"/>
    <s v="1242CMAU7550770"/>
    <s v="ENT-1242"/>
    <s v="ENTREGA"/>
    <s v="460940,354166666666667"/>
    <s v="https://wa.me/56999972473?text=Hola!%0AServicio del día 13-03%0A *Cliente:* COMERCIAL PICHARA SPA */ Cont: * CMAU7550770*/ HR Entrega: *08:30* /Dirección: *Crucero Peralillo, Parcela 37, Lote 1, Lampa"/>
  </r>
  <r>
    <n v="1243"/>
    <n v="40"/>
    <x v="58"/>
    <s v="IMPO"/>
    <x v="731"/>
    <x v="1142"/>
    <x v="1"/>
    <n v="7000"/>
    <s v="12/03 - 12:50"/>
    <x v="34"/>
    <x v="7"/>
    <s v="MEDLOG SAI"/>
    <x v="48"/>
    <n v="56994354094"/>
    <x v="50"/>
    <m/>
    <x v="91"/>
    <s v="4 DESCARGADORES"/>
    <s v="Devuelto"/>
    <m/>
    <m/>
    <x v="19"/>
    <x v="0"/>
    <d v="2026-03-13T00:00:00"/>
    <s v="On time"/>
    <s v="20 "/>
    <s v="Hola!%0AServicio del día 13-03%0A *Cliente:* BLASCOOL RETAIL SPA */ Cont: * MSNU3575082*/ HR Entrega: *09:00* /Dirección: *Lo Echevers 550, bodega 40-41. Quilicura"/>
    <s v="Enviar mensaje"/>
    <s v="1243MSNU3575082"/>
    <s v="ENT-1243"/>
    <s v="ENTREGA"/>
    <s v="460940,375"/>
    <s v="https://wa.me/56994354094?text=Hola!%0AServicio del día 13-03%0A *Cliente:* BLASCOOL RETAIL SPA */ Cont: * MSNU3575082*/ HR Entrega: *09:00* /Dirección: *Lo Echevers 550, bodega 40-41. Quilicura"/>
  </r>
  <r>
    <n v="1244"/>
    <n v="41"/>
    <x v="79"/>
    <s v="IMPO"/>
    <x v="732"/>
    <x v="1143"/>
    <x v="1"/>
    <n v="7000"/>
    <s v="12/03 - 16:00"/>
    <x v="34"/>
    <x v="7"/>
    <s v="SITRANS VALP"/>
    <x v="42"/>
    <n v="56948501048"/>
    <x v="42"/>
    <m/>
    <x v="131"/>
    <m/>
    <m/>
    <m/>
    <m/>
    <x v="26"/>
    <x v="0"/>
    <d v="2026-03-13T00:00:00"/>
    <s v="On time"/>
    <s v="20 "/>
    <s v="Hola!%0AServicio del día 13-03%0A *Cliente:* STAR CLUTCH S A */ Cont: * FTAU1600165*/ HR Entrega: *09:00* /Dirección: *CAMINO SAN PEDRO 9580, PUDAHUEL"/>
    <s v="Enviar mensaje"/>
    <s v="1244FTAU1600165"/>
    <s v="ENT-1244"/>
    <s v="ENTREGA"/>
    <s v="460940,375"/>
    <s v="https://wa.me/56948501048?text=Hola!%0AServicio del día 13-03%0A *Cliente:* STAR CLUTCH S A */ Cont: * FTAU1600165*/ HR Entrega: *09:00* /Dirección: *CAMINO SAN PEDRO 9580, PUDAHUEL"/>
  </r>
  <r>
    <n v="1245"/>
    <n v="42"/>
    <x v="26"/>
    <s v="IMPO"/>
    <x v="733"/>
    <x v="1144"/>
    <x v="3"/>
    <n v="27000"/>
    <s v="12/03 - 9:10"/>
    <x v="34"/>
    <x v="7"/>
    <s v="CONTOPSA SAI"/>
    <x v="35"/>
    <n v="56935532735"/>
    <x v="35"/>
    <m/>
    <x v="211"/>
    <m/>
    <s v="Devuelto"/>
    <m/>
    <m/>
    <x v="4"/>
    <x v="0"/>
    <d v="2026-03-13T00:00:00"/>
    <s v="On time"/>
    <s v="40 "/>
    <s v="Hola!%0AServicio del día 13-03%0A *Cliente:* ALMAKILA SPA */ Cont: * MNBU3564749*/ HR Entrega: *09:00* /Dirección: *Parinacota 233, Quilicura"/>
    <s v="Enviar mensaje"/>
    <s v="1245MNBU3564749"/>
    <s v="ENT-1245"/>
    <s v="ENTREGA"/>
    <s v="460940,375"/>
    <s v="https://wa.me/56935532735?text=Hola!%0AServicio del día 13-03%0A *Cliente:* ALMAKILA SPA */ Cont: * MNBU3564749*/ HR Entrega: *09:00* /Dirección: *Parinacota 233, Quilicura"/>
  </r>
  <r>
    <n v="1246"/>
    <n v="43"/>
    <x v="13"/>
    <s v="IMPO"/>
    <x v="734"/>
    <x v="1145"/>
    <x v="0"/>
    <n v="13000"/>
    <s v="FRAGUA"/>
    <x v="34"/>
    <x v="7"/>
    <s v="CONTOPSA VALP"/>
    <x v="34"/>
    <n v="56940144795"/>
    <x v="34"/>
    <m/>
    <x v="66"/>
    <m/>
    <m/>
    <m/>
    <m/>
    <x v="198"/>
    <x v="0"/>
    <d v="2026-03-13T00:00:00"/>
    <s v="On time"/>
    <s v="40 "/>
    <s v="Hola!%0AServicio del día 13-03%0A *Cliente:* CANONTEX */ Cont: * MRSU3505754*/ HR Entrega: *09:00* /Dirección: *Patricia Viñuela N°185, Lampa (BODEGA CDC) "/>
    <s v="Enviar mensaje"/>
    <s v="1246MRSU3505754"/>
    <s v="ENT-1246"/>
    <s v="ENTREGA"/>
    <s v="460940,375"/>
    <s v="https://wa.me/56940144795?text=Hola!%0AServicio del día 13-03%0A *Cliente:* CANONTEX */ Cont: * MRSU3505754*/ HR Entrega: *09:00* /Dirección: *Patricia Viñuela N°185, Lampa (BODEGA CDC) "/>
  </r>
  <r>
    <n v="1247"/>
    <n v="44"/>
    <x v="13"/>
    <s v="IMPO"/>
    <x v="734"/>
    <x v="1146"/>
    <x v="1"/>
    <n v="6000"/>
    <s v="FRAGUA"/>
    <x v="34"/>
    <x v="2"/>
    <s v="CONTOPSA VALP"/>
    <x v="41"/>
    <n v="56967387744"/>
    <x v="41"/>
    <m/>
    <x v="66"/>
    <m/>
    <m/>
    <m/>
    <m/>
    <x v="78"/>
    <x v="0"/>
    <d v="2026-03-13T00:00:00"/>
    <s v="Off time"/>
    <s v="20 "/>
    <s v="Hola!%0AServicio del día 13-03%0A *Cliente:* CANONTEX */ Cont: * TCKU3951410*/ HR Entrega: *11:00* /Dirección: *Patricia Viñuela N°185, Lampa (BODEGA CDC) "/>
    <s v="Enviar mensaje"/>
    <s v="1247TCKU3951410"/>
    <s v="ENT-1247"/>
    <s v="ENTREGA"/>
    <s v="460940,458333333333333"/>
    <s v="https://wa.me/56967387744?text=Hola!%0AServicio del día 13-03%0A *Cliente:* CANONTEX */ Cont: * TCKU3951410*/ HR Entrega: *11:00* /Dirección: *Patricia Viñuela N°185, Lampa (BODEGA CDC) "/>
  </r>
  <r>
    <n v="1248"/>
    <n v="45"/>
    <x v="127"/>
    <s v="IMPO"/>
    <x v="735"/>
    <x v="1147"/>
    <x v="0"/>
    <n v="15000"/>
    <s v="FRAGUA"/>
    <x v="34"/>
    <x v="5"/>
    <s v="MEDLOG SAI"/>
    <x v="44"/>
    <n v="56976511010"/>
    <x v="53"/>
    <m/>
    <x v="212"/>
    <m/>
    <m/>
    <m/>
    <m/>
    <x v="354"/>
    <x v="0"/>
    <d v="2026-03-13T00:00:00"/>
    <s v="Off time"/>
    <s v="40 "/>
    <s v="Hola!%0AServicio del día 13-03%0A *Cliente:* JUEGOS DE MESA Y TCG */ Cont: * MSBU7142186*/ HR Entrega: *12:00* /Dirección: *Av. Lo Espejo 01565, Lo espejo, Bodegas Mersan, Bodega 0012/06"/>
    <s v="Enviar mensaje"/>
    <s v="1248MSBU7142186"/>
    <s v="ENT-1248"/>
    <s v="ENTREGA"/>
    <s v="460940,5"/>
    <s v="https://wa.me/56976511010?text=Hola!%0AServicio del día 13-03%0A *Cliente:* JUEGOS DE MESA Y TCG */ Cont: * MSBU7142186*/ HR Entrega: *12:00* /Dirección: *Av. Lo Espejo 01565, Lo espejo, Bodegas Mersan, Bodega 0012/06"/>
  </r>
  <r>
    <n v="1249"/>
    <n v="46"/>
    <x v="74"/>
    <s v="IMPO"/>
    <x v="736"/>
    <x v="1148"/>
    <x v="0"/>
    <n v="15000"/>
    <s v="FRAGUA"/>
    <x v="34"/>
    <x v="22"/>
    <s v="SHIPPER OWN"/>
    <x v="8"/>
    <n v="56945105039"/>
    <x v="49"/>
    <m/>
    <x v="213"/>
    <m/>
    <m/>
    <m/>
    <m/>
    <x v="116"/>
    <x v="0"/>
    <d v="2026-03-13T00:00:00"/>
    <s v="On time"/>
    <s v="40 "/>
    <s v="Hola!%0AServicio del día 13-03%0A *Cliente:* MAYEKAWA CHILE */ Cont: * CPLU4983002*/ HR Entrega: *15:30* /Dirección: *AV. CORDILLERA 331 MODULO C2 C3 QUILICURA"/>
    <s v="Enviar mensaje"/>
    <s v="1249CPLU4983002"/>
    <s v="ENT-1249"/>
    <s v="ENTREGA"/>
    <s v="460940,645833333333333"/>
    <s v="https://wa.me/56945105039?text=Hola!%0AServicio del día 13-03%0A *Cliente:* MAYEKAWA CHILE */ Cont: * CPLU4983002*/ HR Entrega: *15:30* /Dirección: *AV. CORDILLERA 331 MODULO C2 C3 QUILICURA"/>
  </r>
  <r>
    <n v="1250"/>
    <n v="47"/>
    <x v="74"/>
    <s v="IMPO"/>
    <x v="736"/>
    <x v="1149"/>
    <x v="0"/>
    <n v="16000"/>
    <d v="1899-12-30T11:20:00"/>
    <x v="34"/>
    <x v="14"/>
    <s v="SHIPPER OWN"/>
    <x v="17"/>
    <n v="56961282379"/>
    <x v="17"/>
    <m/>
    <x v="213"/>
    <m/>
    <m/>
    <m/>
    <m/>
    <x v="68"/>
    <x v="0"/>
    <d v="2026-03-13T00:00:00"/>
    <s v="On time"/>
    <s v="40 "/>
    <s v="Hola!%0AServicio del día 13-03%0A *Cliente:* MAYEKAWA CHILE */ Cont: * CPLU4984884*/ HR Entrega: *DIRECTO* /Dirección: *AV. CORDILLERA 331 MODULO C2 C3 QUILICURA"/>
    <s v="Enviar mensaje"/>
    <s v="1250CPLU4984884"/>
    <s v="ENT-1250"/>
    <s v="ENTREGA"/>
    <s v="46094DIRECTO"/>
    <s v="https://wa.me/56961282379?text=Hola!%0AServicio del día 13-03%0A *Cliente:* MAYEKAWA CHILE */ Cont: * CPLU4984884*/ HR Entrega: *DIRECTO* /Dirección: *AV. CORDILLERA 331 MODULO C2 C3 QUILICURA"/>
  </r>
  <r>
    <n v="1251"/>
    <n v="48"/>
    <x v="29"/>
    <s v="IMPO"/>
    <x v="737"/>
    <x v="1150"/>
    <x v="3"/>
    <n v="28000"/>
    <d v="1899-12-30T09:00:00"/>
    <x v="34"/>
    <x v="14"/>
    <s v="MEDLOG SAI"/>
    <x v="33"/>
    <n v="56953801607"/>
    <x v="33"/>
    <m/>
    <x v="49"/>
    <s v="GD CLIENTE"/>
    <s v="Devuelto"/>
    <m/>
    <m/>
    <x v="204"/>
    <x v="0"/>
    <d v="2026-03-13T00:00:00"/>
    <s v="On time"/>
    <s v="40 "/>
    <s v="Hola!%0AServicio del día 13-03%0A *Cliente:* COMERCIAL SEA GARDEN SPA */ Cont: * OERU4100060*/ HR Entrega: *DIRECTO* /Dirección: *Pedro Jorquera 575, Pudahuel"/>
    <s v="Enviar mensaje"/>
    <s v="1251OERU4100060"/>
    <s v="ENT-1251"/>
    <s v="ENTREGA"/>
    <s v="46094DIRECTO"/>
    <s v="https://wa.me/56953801607?text=Hola!%0AServicio del día 13-03%0A *Cliente:* COMERCIAL SEA GARDEN SPA */ Cont: * OERU4100060*/ HR Entrega: *DIRECTO* /Dirección: *Pedro Jorquera 575, Pudahuel"/>
  </r>
  <r>
    <n v="1252"/>
    <n v="49"/>
    <x v="29"/>
    <s v="IMPO"/>
    <x v="738"/>
    <x v="1151"/>
    <x v="3"/>
    <n v="27000"/>
    <d v="1899-12-30T09:00:00"/>
    <x v="34"/>
    <x v="14"/>
    <s v="-"/>
    <x v="23"/>
    <n v="56931745801"/>
    <x v="24"/>
    <m/>
    <x v="49"/>
    <s v="GD CLIENTE"/>
    <s v="Devuelto"/>
    <m/>
    <m/>
    <x v="355"/>
    <x v="0"/>
    <d v="2026-03-13T00:00:00"/>
    <s v="On time"/>
    <s v="40 "/>
    <s v="Hola!%0AServicio del día 13-03%0A *Cliente:* COMERCIAL SEA GARDEN SPA */ Cont: * AMCU9394187*/ HR Entrega: *DIRECTO* /Dirección: *Pedro Jorquera 575, Pudahuel"/>
    <s v="Enviar mensaje"/>
    <s v="1252AMCU9394187"/>
    <s v="ENT-1252"/>
    <s v="ENTREGA"/>
    <s v="46094DIRECTO"/>
    <s v="https://wa.me/56931745801?text=Hola!%0AServicio del día 13-03%0A *Cliente:* COMERCIAL SEA GARDEN SPA */ Cont: * AMCU9394187*/ HR Entrega: *DIRECTO* /Dirección: *Pedro Jorquera 575, Pudahuel"/>
  </r>
  <r>
    <n v="1253"/>
    <n v="50"/>
    <x v="61"/>
    <s v="IMPO"/>
    <x v="144"/>
    <x v="1152"/>
    <x v="0"/>
    <n v="8000"/>
    <d v="1899-12-30T10:22:00"/>
    <x v="34"/>
    <x v="14"/>
    <s v="CONTOPSA STGO"/>
    <x v="30"/>
    <n v="56992164782"/>
    <x v="31"/>
    <m/>
    <x v="98"/>
    <m/>
    <s v="Devuelto"/>
    <m/>
    <m/>
    <x v="116"/>
    <x v="0"/>
    <d v="2026-03-13T00:00:00"/>
    <s v="On time"/>
    <s v="40 "/>
    <s v="Hola!%0AServicio del día 13-03%0A *Cliente:* MOTOR DOO CHILE LTDA */ Cont: * MRSU8630281*/ HR Entrega: *DIRECTO* /Dirección: *SALVADOR GUTIERREZ 4441; QUINTA NONRMAL"/>
    <s v="Enviar mensaje"/>
    <s v="1253MRSU8630281"/>
    <s v="ENT-1253"/>
    <s v="ENTREGA"/>
    <s v="46094DIRECTO"/>
    <s v="https://wa.me/56992164782?text=Hola!%0AServicio del día 13-03%0A *Cliente:* MOTOR DOO CHILE LTDA */ Cont: * MRSU8630281*/ HR Entrega: *DIRECTO* /Dirección: *SALVADOR GUTIERREZ 4441; QUINTA NONRMAL"/>
  </r>
  <r>
    <n v="1254"/>
    <n v="51"/>
    <x v="61"/>
    <s v="IMPO"/>
    <x v="144"/>
    <x v="1153"/>
    <x v="0"/>
    <n v="5000"/>
    <d v="1899-12-30T13:52:00"/>
    <x v="34"/>
    <x v="14"/>
    <s v="CONTOPSA SAI"/>
    <x v="16"/>
    <n v="56973887539"/>
    <x v="16"/>
    <m/>
    <x v="98"/>
    <m/>
    <s v="Devuelto"/>
    <m/>
    <m/>
    <x v="333"/>
    <x v="0"/>
    <d v="2026-03-13T00:00:00"/>
    <s v="On time"/>
    <s v="40 "/>
    <s v="Hola!%0AServicio del día 13-03%0A *Cliente:* MOTOR DOO CHILE LTDA */ Cont: * UETU8356659*/ HR Entrega: *DIRECTO* /Dirección: *SALVADOR GUTIERREZ 4441; QUINTA NONRMAL"/>
    <s v="Enviar mensaje"/>
    <s v="1254UETU8356659"/>
    <s v="ENT-1254"/>
    <s v="ENTREGA"/>
    <s v="46094DIRECTO"/>
    <s v="https://wa.me/56973887539?text=Hola!%0AServicio del día 13-03%0A *Cliente:* MOTOR DOO CHILE LTDA */ Cont: * UETU8356659*/ HR Entrega: *DIRECTO* /Dirección: *SALVADOR GUTIERREZ 4441; QUINTA NONRMAL"/>
  </r>
  <r>
    <n v="1255"/>
    <n v="52"/>
    <x v="19"/>
    <s v="IMPO"/>
    <x v="739"/>
    <x v="1154"/>
    <x v="0"/>
    <n v="28000"/>
    <d v="1899-12-30T10:40:00"/>
    <x v="34"/>
    <x v="14"/>
    <s v="SAAM VALP"/>
    <x v="26"/>
    <n v="56967398822"/>
    <x v="27"/>
    <m/>
    <x v="24"/>
    <m/>
    <s v="Devuelto"/>
    <m/>
    <m/>
    <x v="244"/>
    <x v="0"/>
    <d v="2026-03-13T00:00:00"/>
    <s v="On time"/>
    <s v="40 "/>
    <s v="Hola!%0AServicio del día 13-03%0A *Cliente:* LAMAIGNERE CHILE S.A. */ Cont: * FANU3426906*/ HR Entrega: *DIRECTO* /Dirección: *AV. MARTA OSSA RUIZ 601 (CAMINO CASAS VIEJAS); MAIPU "/>
    <s v="Enviar mensaje"/>
    <s v="1255FANU3426906"/>
    <s v="ENT-1255"/>
    <s v="ENTREGA"/>
    <s v="46094DIRECTO"/>
    <s v="https://wa.me/56967398822?text=Hola!%0AServicio del día 13-03%0A *Cliente:* LAMAIGNERE CHILE S.A. */ Cont: * FANU3426906*/ HR Entrega: *DIRECTO* /Dirección: *AV. MARTA OSSA RUIZ 601 (CAMINO CASAS VIEJAS); MAIPU "/>
  </r>
  <r>
    <n v="1256"/>
    <n v="53"/>
    <x v="19"/>
    <s v="IMPO"/>
    <x v="739"/>
    <x v="1155"/>
    <x v="0"/>
    <n v="28000"/>
    <d v="1899-12-30T11:19:00"/>
    <x v="34"/>
    <x v="14"/>
    <s v="SAAM VALP"/>
    <x v="11"/>
    <n v="56999048849"/>
    <x v="11"/>
    <m/>
    <x v="24"/>
    <m/>
    <s v="Devuelto"/>
    <m/>
    <m/>
    <x v="35"/>
    <x v="0"/>
    <d v="2026-03-13T00:00:00"/>
    <s v="On time"/>
    <s v="40 "/>
    <s v="Hola!%0AServicio del día 13-03%0A *Cliente:* LAMAIGNERE CHILE S.A. */ Cont: * HAMU3939065*/ HR Entrega: *DIRECTO* /Dirección: *AV. MARTA OSSA RUIZ 601 (CAMINO CASAS VIEJAS); MAIPU "/>
    <s v="Enviar mensaje"/>
    <s v="1256HAMU3939065"/>
    <s v="ENT-1256"/>
    <s v="ENTREGA"/>
    <s v="46094DIRECTO"/>
    <s v="https://wa.me/56999048849?text=Hola!%0AServicio del día 13-03%0A *Cliente:* LAMAIGNERE CHILE S.A. */ Cont: * HAMU3939065*/ HR Entrega: *DIRECTO* /Dirección: *AV. MARTA OSSA RUIZ 601 (CAMINO CASAS VIEJAS); MAIPU "/>
  </r>
  <r>
    <n v="1257"/>
    <n v="54"/>
    <x v="124"/>
    <s v="IMPO"/>
    <x v="740"/>
    <x v="1156"/>
    <x v="3"/>
    <n v="26000"/>
    <d v="1899-12-30T11:00:00"/>
    <x v="34"/>
    <x v="14"/>
    <s v="DYC VALP"/>
    <x v="34"/>
    <n v="56940144795"/>
    <x v="34"/>
    <m/>
    <x v="204"/>
    <m/>
    <s v="Devuelto"/>
    <m/>
    <m/>
    <x v="356"/>
    <x v="0"/>
    <d v="2026-03-13T00:00:00"/>
    <s v="On time"/>
    <s v="40 "/>
    <s v="Hola!%0AServicio del día 13-03%0A *Cliente:* BIDFOOD */ Cont: * ONEU9052130*/ HR Entrega: *DIRECTO* /Dirección: *Av colo colo 61, Quilicura"/>
    <s v="Enviar mensaje"/>
    <s v="1257ONEU9052130"/>
    <s v="ENT-1257"/>
    <s v="ENTREGA"/>
    <s v="46094DIRECTO"/>
    <s v="https://wa.me/56940144795?text=Hola!%0AServicio del día 13-03%0A *Cliente:* BIDFOOD */ Cont: * ONEU9052130*/ HR Entrega: *DIRECTO* /Dirección: *Av colo colo 61, Quilicura"/>
  </r>
  <r>
    <n v="1258"/>
    <n v="55"/>
    <x v="6"/>
    <s v="IMPO"/>
    <x v="741"/>
    <x v="1157"/>
    <x v="1"/>
    <n v="6000"/>
    <d v="1899-12-30T11:48:00"/>
    <x v="34"/>
    <x v="14"/>
    <s v="MEDLOG SAI"/>
    <x v="32"/>
    <n v="56941491322"/>
    <x v="20"/>
    <m/>
    <x v="8"/>
    <s v="RAMPLA CORTA"/>
    <s v="Devuelto"/>
    <m/>
    <m/>
    <x v="357"/>
    <x v="0"/>
    <d v="2026-03-13T00:00:00"/>
    <s v="On time"/>
    <s v="20 "/>
    <s v="Hola!%0AServicio del día 13-03%0A *Cliente:* BATERIAS TUBULAR S.A. */ Cont: * MSNU1300229*/ HR Entrega: *DIRECTO* /Dirección: *AV. CHENA PONIENTE 12624, SAN BERNARDO"/>
    <s v="Enviar mensaje"/>
    <s v="1258MSNU1300229"/>
    <s v="ENT-1258"/>
    <s v="ENTREGA"/>
    <s v="46094DIRECTO"/>
    <s v="https://wa.me/56941491322?text=Hola!%0AServicio del día 13-03%0A *Cliente:* BATERIAS TUBULAR S.A. */ Cont: * MSNU1300229*/ HR Entrega: *DIRECTO* /Dirección: *AV. CHENA PONIENTE 12624, SAN BERNARDO"/>
  </r>
  <r>
    <n v="1259"/>
    <n v="56"/>
    <x v="45"/>
    <m/>
    <x v="144"/>
    <x v="870"/>
    <x v="0"/>
    <s v="-"/>
    <s v="-"/>
    <x v="34"/>
    <x v="0"/>
    <s v="-"/>
    <x v="49"/>
    <n v="56973887322"/>
    <x v="57"/>
    <m/>
    <x v="68"/>
    <m/>
    <m/>
    <m/>
    <m/>
    <x v="9"/>
    <x v="0"/>
    <m/>
    <s v="Sin llegada"/>
    <s v="40 "/>
    <s v="Hola!%0AServicio del día 13-03%0A *Cliente:* RITRAMA S.A. */ Cont: * RAMPLA */ HR Entrega: *07:00* /Dirección: *AV. TUPUNGATO 3420, PLACILLA"/>
    <s v="Enviar mensaje"/>
    <s v="1259RAMPLA "/>
    <s v="ENT-1259"/>
    <s v="ENTREGA"/>
    <s v="460940,291666666666667"/>
    <s v="https://wa.me/56973887322?text=Hola!%0AServicio del día 13-03%0A *Cliente:* RITRAMA S.A. */ Cont: * RAMPLA */ HR Entrega: *07:00* /Dirección: *AV. TUPUNGATO 3420, PLACILLA"/>
  </r>
  <r>
    <n v="1260"/>
    <n v="57"/>
    <x v="45"/>
    <m/>
    <x v="144"/>
    <x v="870"/>
    <x v="0"/>
    <s v="-"/>
    <s v="I1263"/>
    <x v="34"/>
    <x v="0"/>
    <s v="-"/>
    <x v="50"/>
    <n v="56964069749"/>
    <x v="56"/>
    <m/>
    <x v="68"/>
    <m/>
    <m/>
    <m/>
    <m/>
    <x v="9"/>
    <x v="0"/>
    <m/>
    <s v="Sin llegada"/>
    <s v="40 "/>
    <s v="Hola!%0AServicio del día 13-03%0A *Cliente:* RITRAMA S.A. */ Cont: * RAMPLA */ HR Entrega: *07:00* /Dirección: *AV. TUPUNGATO 3420, PLACILLA"/>
    <s v="Enviar mensaje"/>
    <s v="1260RAMPLA "/>
    <s v="ENT-1260"/>
    <s v="ENTREGA"/>
    <s v="460940,291666666666667"/>
    <s v="https://wa.me/56964069749?text=Hola!%0AServicio del día 13-03%0A *Cliente:* RITRAMA S.A. */ Cont: * RAMPLA */ HR Entrega: *07:00* /Dirección: *AV. TUPUNGATO 3420, PLACILLA"/>
  </r>
  <r>
    <n v="1261"/>
    <n v="58"/>
    <x v="33"/>
    <s v="EXPO"/>
    <x v="742"/>
    <x v="1158"/>
    <x v="0"/>
    <s v="-"/>
    <s v="-"/>
    <x v="34"/>
    <x v="3"/>
    <s v="RETIRO VACIO: CONTOPSA SAI"/>
    <x v="45"/>
    <n v="56989844861"/>
    <x v="45"/>
    <m/>
    <x v="214"/>
    <s v="STACKING: del 14.03 al 16.03 de 08:00 a 21:00 hrs"/>
    <m/>
    <m/>
    <m/>
    <x v="14"/>
    <x v="0"/>
    <d v="2026-03-13T00:00:00"/>
    <s v="On time"/>
    <s v="40 "/>
    <s v="Hola!%0AServicio del día 13-03%0A *Cliente:* HAUSTEK S.A */ Cont: * -*/ HR Entrega: *08:00* /Dirección: *CONSOLIDADO: TUCAPEL 1540 LA PINTANA  / EMBARQUE: SAI"/>
    <s v="Enviar mensaje"/>
    <s v="1261-"/>
    <s v="ENT-1261"/>
    <s v="ENTREGA"/>
    <s v="460940,333333333333333"/>
    <s v="https://wa.me/56989844861?text=Hola!%0AServicio del día 13-03%0A *Cliente:* HAUSTEK S.A */ Cont: * -*/ HR Entrega: *08:00* /Dirección: *CONSOLIDADO: TUCAPEL 1540 LA PINTANA  / EMBARQUE: SAI"/>
  </r>
  <r>
    <n v="1262"/>
    <n v="59"/>
    <x v="27"/>
    <s v="EXPO"/>
    <x v="743"/>
    <x v="1158"/>
    <x v="1"/>
    <s v="-"/>
    <s v="-"/>
    <x v="34"/>
    <x v="1"/>
    <s v="RETIRO VACIO: DYC SAI"/>
    <x v="7"/>
    <n v="56950981572"/>
    <x v="14"/>
    <m/>
    <x v="215"/>
    <s v="STACKING:///"/>
    <m/>
    <m/>
    <m/>
    <x v="256"/>
    <x v="0"/>
    <d v="2026-03-13T00:00:00"/>
    <s v="On time"/>
    <s v="20 "/>
    <s v="Hola!%0AServicio del día 13-03%0A *Cliente:* GRAYSON GROUP  */ Cont: * -*/ HR Entrega: *08:30* /Dirección: *CONSOLIDADO: av presidente eduardo frei montalva 7050 bodega 5 Quilicura  / EMBARQUE: SAI"/>
    <s v="Enviar mensaje"/>
    <s v="1262-"/>
    <s v="ENT-1262"/>
    <s v="ENTREGA"/>
    <s v="460940,354166666666667"/>
    <s v="https://wa.me/56950981572?text=Hola!%0AServicio del día 13-03%0A *Cliente:* GRAYSON GROUP  */ Cont: * -*/ HR Entrega: *08:30* /Dirección: *CONSOLIDADO: av presidente eduardo frei montalva 7050 bodega 5 Quilicura  / EMBARQUE: SAI"/>
  </r>
  <r>
    <n v="1263"/>
    <n v="60"/>
    <x v="46"/>
    <s v="EXPO"/>
    <x v="744"/>
    <x v="1159"/>
    <x v="0"/>
    <s v="-"/>
    <s v="-"/>
    <x v="34"/>
    <x v="3"/>
    <s v="RETIRO VACIO: CONTOPSA SAI"/>
    <x v="24"/>
    <n v="56926181825"/>
    <x v="43"/>
    <m/>
    <x v="69"/>
    <s v="STACKING: ///"/>
    <m/>
    <m/>
    <m/>
    <x v="193"/>
    <x v="0"/>
    <d v="2026-03-13T00:00:00"/>
    <s v="On time"/>
    <s v="40 "/>
    <s v="Hola!%0AServicio del día 13-03%0A *Cliente:* ARESTI CHILE WINE S.A. */ Cont: * TLLU461445-1*/ HR Entrega: *08:00* /Dirección: *CONSOLIDADO: BELLAVISTA S/N, RIO CLARO; BOD. HACIENDA ARESTI / EMBARQUE: SAI"/>
    <s v="Enviar mensaje"/>
    <s v="1263TLLU461445-1"/>
    <s v="ENT-1263"/>
    <s v="ENTREGA"/>
    <s v="460940,333333333333333"/>
    <s v="https://wa.me/56926181825?text=Hola!%0AServicio del día 13-03%0A *Cliente:* ARESTI CHILE WINE S.A. */ Cont: * TLLU461445-1*/ HR Entrega: *08:00* /Dirección: *CONSOLIDADO: BELLAVISTA S/N, RIO CLARO; BOD. HACIENDA ARESTI / EMBARQUE: SAI"/>
  </r>
  <r>
    <n v="1264"/>
    <n v="61"/>
    <x v="46"/>
    <s v="EXPO"/>
    <x v="745"/>
    <x v="1160"/>
    <x v="0"/>
    <s v="-"/>
    <s v="-"/>
    <x v="34"/>
    <x v="6"/>
    <s v="RETIRO VACIO: CONTOPSA SAI"/>
    <x v="36"/>
    <n v="56965312953"/>
    <x v="36"/>
    <m/>
    <x v="69"/>
    <s v="STACKING: ///"/>
    <m/>
    <m/>
    <m/>
    <x v="39"/>
    <x v="0"/>
    <d v="2026-03-12T00:00:00"/>
    <s v="On time"/>
    <s v="40 "/>
    <s v="Hola!%0AServicio del día 13-03%0A *Cliente:* ARESTI CHILE WINE S.A. */ Cont: * SELU403907-0*/ HR Entrega: *10:00* /Dirección: *CONSOLIDADO: BELLAVISTA S/N, RIO CLARO; BOD. HACIENDA ARESTI / EMBARQUE: SAI"/>
    <s v="Enviar mensaje"/>
    <s v="1264SELU403907-0"/>
    <s v="ENT-1264"/>
    <s v="ENTREGA"/>
    <s v="460940,416666666666667"/>
    <s v="https://wa.me/56965312953?text=Hola!%0AServicio del día 13-03%0A *Cliente:* ARESTI CHILE WINE S.A. */ Cont: * SELU403907-0*/ HR Entrega: *10:00* /Dirección: *CONSOLIDADO: BELLAVISTA S/N, RIO CLARO; BOD. HACIENDA ARESTI / EMBARQUE: SAI"/>
  </r>
  <r>
    <n v="1265"/>
    <n v="1"/>
    <x v="15"/>
    <s v="IMPO"/>
    <x v="746"/>
    <x v="1161"/>
    <x v="0"/>
    <n v="12000"/>
    <s v="FRAGUA"/>
    <x v="35"/>
    <x v="3"/>
    <s v="SITRANS STGO"/>
    <x v="12"/>
    <n v="56967384794"/>
    <x v="12"/>
    <m/>
    <x v="19"/>
    <s v="emcvrp0394"/>
    <s v="Devuelto"/>
    <m/>
    <m/>
    <x v="12"/>
    <x v="0"/>
    <d v="2026-03-14T00:00:00"/>
    <s v="On time"/>
    <s v="40 "/>
    <s v="Hola!%0AServicio del día 14-03%0A *Cliente:* IMPORTADORA MIDEA CARRIER CHILE LTDA */ Cont: * EMCU8241125*/ HR Entrega: *08:00* /Dirección: *BOD. MIEA AGURTO - PUERTO MADERO 9710, BOD. E13; PUDAHUEL "/>
    <s v="Enviar mensaje"/>
    <s v="1265EMCU8241125"/>
    <s v="ENT-1265"/>
    <s v="ENTREGA"/>
    <s v="460950,333333333333333"/>
    <s v="https://wa.me/56967384794?text=Hola!%0AServicio del día 14-03%0A *Cliente:* IMPORTADORA MIDEA CARRIER CHILE LTDA */ Cont: * EMCU8241125*/ HR Entrega: *08:00* /Dirección: *BOD. MIEA AGURTO - PUERTO MADERO 9710, BOD. E13; PUDAHUEL "/>
  </r>
  <r>
    <n v="1266"/>
    <n v="2"/>
    <x v="15"/>
    <s v="IMPO"/>
    <x v="747"/>
    <x v="1162"/>
    <x v="0"/>
    <n v="8000"/>
    <s v="FRAGUA"/>
    <x v="35"/>
    <x v="3"/>
    <s v="SITRANS STGO"/>
    <x v="51"/>
    <n v="56939438073"/>
    <x v="7"/>
    <m/>
    <x v="19"/>
    <s v="emcvrw2224"/>
    <s v="Devuelto"/>
    <m/>
    <m/>
    <x v="4"/>
    <x v="0"/>
    <d v="2026-03-14T00:00:00"/>
    <s v="On time"/>
    <s v="40 "/>
    <s v="Hola!%0AServicio del día 14-03%0A *Cliente:* IMPORTADORA MIDEA CARRIER CHILE LTDA */ Cont: * TLLU4050217*/ HR Entrega: *08:00* /Dirección: *BOD. MIEA AGURTO - PUERTO MADERO 9710, BOD. E13; PUDAHUEL "/>
    <s v="Enviar mensaje"/>
    <s v="1266TLLU4050217"/>
    <s v="ENT-1266"/>
    <s v="ENTREGA"/>
    <s v="460950,333333333333333"/>
    <s v="https://wa.me/56939438073?text=Hola!%0AServicio del día 14-03%0A *Cliente:* IMPORTADORA MIDEA CARRIER CHILE LTDA */ Cont: * TLLU4050217*/ HR Entrega: *08:00* /Dirección: *BOD. MIEA AGURTO - PUERTO MADERO 9710, BOD. E13; PUDAHUEL "/>
  </r>
  <r>
    <n v="1267"/>
    <n v="3"/>
    <x v="15"/>
    <s v="IMPO"/>
    <x v="654"/>
    <x v="1163"/>
    <x v="0"/>
    <n v="13000"/>
    <s v="FRAGUA"/>
    <x v="35"/>
    <x v="7"/>
    <s v="SITRANS STGO"/>
    <x v="0"/>
    <n v="56965378427"/>
    <x v="0"/>
    <m/>
    <x v="19"/>
    <s v="emctce7474"/>
    <s v="Devuelto"/>
    <m/>
    <m/>
    <x v="4"/>
    <x v="0"/>
    <d v="2026-03-14T00:00:00"/>
    <s v="On time"/>
    <s v="40 "/>
    <s v="Hola!%0AServicio del día 14-03%0A *Cliente:* IMPORTADORA MIDEA CARRIER CHILE LTDA */ Cont: * DRYU9798574*/ HR Entrega: *09:00* /Dirección: *BOD. MIEA AGURTO - PUERTO MADERO 9710, BOD. E13; PUDAHUEL "/>
    <s v="Enviar mensaje"/>
    <s v="1267DRYU9798574"/>
    <s v="ENT-1267"/>
    <s v="ENTREGA"/>
    <s v="460950,375"/>
    <s v="https://wa.me/56965378427?text=Hola!%0AServicio del día 14-03%0A *Cliente:* IMPORTADORA MIDEA CARRIER CHILE LTDA */ Cont: * DRYU9798574*/ HR Entrega: *09:00* /Dirección: *BOD. MIEA AGURTO - PUERTO MADERO 9710, BOD. E13; PUDAHUEL "/>
  </r>
  <r>
    <n v="1268"/>
    <n v="4"/>
    <x v="15"/>
    <s v="IMPO"/>
    <x v="654"/>
    <x v="1164"/>
    <x v="0"/>
    <n v="13000"/>
    <s v="FRAGUA"/>
    <x v="35"/>
    <x v="6"/>
    <s v="SITRANS STGO"/>
    <x v="4"/>
    <n v="56984880436"/>
    <x v="4"/>
    <m/>
    <x v="19"/>
    <s v="emctce7494"/>
    <s v="Devuelto"/>
    <m/>
    <m/>
    <x v="14"/>
    <x v="0"/>
    <d v="2026-03-14T00:00:00"/>
    <s v="On time"/>
    <s v="40 "/>
    <s v="Hola!%0AServicio del día 14-03%0A *Cliente:* IMPORTADORA MIDEA CARRIER CHILE LTDA */ Cont: * EMCU8304500*/ HR Entrega: *10:00* /Dirección: *BOD. MIEA AGURTO - PUERTO MADERO 9710, BOD. E13; PUDAHUEL "/>
    <s v="Enviar mensaje"/>
    <s v="1268EMCU8304500"/>
    <s v="ENT-1268"/>
    <s v="ENTREGA"/>
    <s v="460950,416666666666667"/>
    <s v="https://wa.me/56984880436?text=Hola!%0AServicio del día 14-03%0A *Cliente:* IMPORTADORA MIDEA CARRIER CHILE LTDA */ Cont: * EMCU8304500*/ HR Entrega: *10:00* /Dirección: *BOD. MIEA AGURTO - PUERTO MADERO 9710, BOD. E13; PUDAHUEL "/>
  </r>
  <r>
    <n v="1269"/>
    <n v="5"/>
    <x v="25"/>
    <s v="IMPO"/>
    <x v="748"/>
    <x v="1165"/>
    <x v="0"/>
    <n v="23000"/>
    <s v="13/03 - 16:00"/>
    <x v="35"/>
    <x v="1"/>
    <s v="DYC VALP"/>
    <x v="30"/>
    <n v="56992164782"/>
    <x v="31"/>
    <m/>
    <x v="32"/>
    <m/>
    <s v="Devuelto"/>
    <m/>
    <m/>
    <x v="108"/>
    <x v="0"/>
    <d v="2026-03-14T00:00:00"/>
    <s v="On time"/>
    <s v="40 "/>
    <s v="Hola!%0AServicio del día 14-03%0A *Cliente:* BARCEL CHILE S.A. */ Cont: * HAMU1340057*/ HR Entrega: *08:30* /Dirección: *AGUNSA - La montaña 1550, Quilicura (Ingreso por portería A) "/>
    <s v="Enviar mensaje"/>
    <s v="1269HAMU1340057"/>
    <s v="ENT-1269"/>
    <s v="ENTREGA"/>
    <s v="460950,354166666666667"/>
    <s v="https://wa.me/56992164782?text=Hola!%0AServicio del día 14-03%0A *Cliente:* BARCEL CHILE S.A. */ Cont: * HAMU1340057*/ HR Entrega: *08:30* /Dirección: *AGUNSA - La montaña 1550, Quilicura (Ingreso por portería A) "/>
  </r>
  <r>
    <n v="1270"/>
    <n v="6"/>
    <x v="25"/>
    <s v="IMPO"/>
    <x v="748"/>
    <x v="1166"/>
    <x v="0"/>
    <n v="23000"/>
    <s v="13/03 - 16:00"/>
    <x v="35"/>
    <x v="7"/>
    <s v="DYC VALP"/>
    <x v="31"/>
    <n v="56967396661"/>
    <x v="48"/>
    <m/>
    <x v="32"/>
    <m/>
    <m/>
    <m/>
    <m/>
    <x v="233"/>
    <x v="0"/>
    <d v="2026-03-14T00:00:00"/>
    <s v="On time"/>
    <s v="40 "/>
    <s v="Hola!%0AServicio del día 14-03%0A *Cliente:* BARCEL CHILE S.A. */ Cont: * HAMU2490935*/ HR Entrega: *09:00* /Dirección: *AGUNSA - La montaña 1550, Quilicura (Ingreso por portería A) "/>
    <s v="Enviar mensaje"/>
    <s v="1270HAMU2490935"/>
    <s v="ENT-1270"/>
    <s v="ENTREGA"/>
    <s v="460950,375"/>
    <s v="https://wa.me/56967396661?text=Hola!%0AServicio del día 14-03%0A *Cliente:* BARCEL CHILE S.A. */ Cont: * HAMU2490935*/ HR Entrega: *09:00* /Dirección: *AGUNSA - La montaña 1550, Quilicura (Ingreso por portería A) "/>
  </r>
  <r>
    <n v="1271"/>
    <n v="7"/>
    <x v="25"/>
    <s v="IMPO"/>
    <x v="748"/>
    <x v="1167"/>
    <x v="0"/>
    <n v="23000"/>
    <s v="13/03 - 16:00"/>
    <x v="35"/>
    <x v="10"/>
    <s v="DYC VALP"/>
    <x v="26"/>
    <n v="56967398822"/>
    <x v="27"/>
    <m/>
    <x v="32"/>
    <m/>
    <m/>
    <m/>
    <m/>
    <x v="220"/>
    <x v="0"/>
    <d v="2026-03-14T00:00:00"/>
    <s v="On time"/>
    <s v="40 "/>
    <s v="Hola!%0AServicio del día 14-03%0A *Cliente:* BARCEL CHILE S.A. */ Cont: * HAMU4075717*/ HR Entrega: *09:30* /Dirección: *AGUNSA - La montaña 1550, Quilicura (Ingreso por portería A) "/>
    <s v="Enviar mensaje"/>
    <s v="1271HAMU4075717"/>
    <s v="ENT-1271"/>
    <s v="ENTREGA"/>
    <s v="460950,395833333333333"/>
    <s v="https://wa.me/56967398822?text=Hola!%0AServicio del día 14-03%0A *Cliente:* BARCEL CHILE S.A. */ Cont: * HAMU4075717*/ HR Entrega: *09:30* /Dirección: *AGUNSA - La montaña 1550, Quilicura (Ingreso por portería A) "/>
  </r>
  <r>
    <n v="1272"/>
    <n v="8"/>
    <x v="25"/>
    <s v="IMPO"/>
    <x v="748"/>
    <x v="1168"/>
    <x v="0"/>
    <n v="23000"/>
    <s v="13/03 - 16:00"/>
    <x v="35"/>
    <x v="6"/>
    <s v="DYC VALP"/>
    <x v="11"/>
    <n v="56999048849"/>
    <x v="11"/>
    <m/>
    <x v="32"/>
    <m/>
    <s v="Devuelto"/>
    <m/>
    <m/>
    <x v="131"/>
    <x v="0"/>
    <d v="2026-03-14T00:00:00"/>
    <s v="On time"/>
    <s v="40 "/>
    <s v="Hola!%0AServicio del día 14-03%0A *Cliente:* BARCEL CHILE S.A. */ Cont: * HAMU3866987*/ HR Entrega: *10:00* /Dirección: *AGUNSA - La montaña 1550, Quilicura (Ingreso por portería A) "/>
    <s v="Enviar mensaje"/>
    <s v="1272HAMU3866987"/>
    <s v="ENT-1272"/>
    <s v="ENTREGA"/>
    <s v="460950,416666666666667"/>
    <s v="https://wa.me/56999048849?text=Hola!%0AServicio del día 14-03%0A *Cliente:* BARCEL CHILE S.A. */ Cont: * HAMU3866987*/ HR Entrega: *10:00* /Dirección: *AGUNSA - La montaña 1550, Quilicura (Ingreso por portería A) "/>
  </r>
  <r>
    <n v="1273"/>
    <n v="9"/>
    <x v="25"/>
    <s v="IMPO"/>
    <x v="748"/>
    <x v="1169"/>
    <x v="0"/>
    <n v="23000"/>
    <s v="13/03 - 16:00"/>
    <x v="35"/>
    <x v="12"/>
    <s v="DYC VALP"/>
    <x v="32"/>
    <n v="56941491322"/>
    <x v="20"/>
    <m/>
    <x v="32"/>
    <m/>
    <m/>
    <m/>
    <m/>
    <x v="171"/>
    <x v="0"/>
    <d v="2026-03-14T00:00:00"/>
    <s v="On time"/>
    <s v="40 "/>
    <s v="Hola!%0AServicio del día 14-03%0A *Cliente:* BARCEL CHILE S.A. */ Cont: * FANU3399478*/ HR Entrega: *10:30* /Dirección: *AGUNSA - La montaña 1550, Quilicura (Ingreso por portería A) "/>
    <s v="Enviar mensaje"/>
    <s v="1273FANU3399478"/>
    <s v="ENT-1273"/>
    <s v="ENTREGA"/>
    <s v="460950,4375"/>
    <s v="https://wa.me/56941491322?text=Hola!%0AServicio del día 14-03%0A *Cliente:* BARCEL CHILE S.A. */ Cont: * FANU3399478*/ HR Entrega: *10:30* /Dirección: *AGUNSA - La montaña 1550, Quilicura (Ingreso por portería A) "/>
  </r>
  <r>
    <n v="1274"/>
    <n v="10"/>
    <x v="3"/>
    <s v="IMPO"/>
    <x v="749"/>
    <x v="1170"/>
    <x v="1"/>
    <n v="30000"/>
    <s v="FRAGUA"/>
    <x v="35"/>
    <x v="7"/>
    <s v="DYC STGO"/>
    <x v="14"/>
    <n v="56967256951"/>
    <x v="15"/>
    <m/>
    <x v="5"/>
    <s v="RAMPLA CORTA"/>
    <s v="Devuelto"/>
    <m/>
    <m/>
    <x v="108"/>
    <x v="0"/>
    <d v="2026-03-14T00:00:00"/>
    <s v="On time"/>
    <s v="20 "/>
    <s v="Hola!%0AServicio del día 14-03%0A *Cliente:* COMERCIAL SANDOVAL E HIJOS LTDA */ Cont: * DFSU3120153*/ HR Entrega: *09:00* /Dirección: *SANTA ISABEL 370; LAMPA"/>
    <s v="Enviar mensaje"/>
    <s v="1274DFSU3120153"/>
    <s v="ENT-1274"/>
    <s v="ENTREGA"/>
    <s v="460950,375"/>
    <s v="https://wa.me/56967256951?text=Hola!%0AServicio del día 14-03%0A *Cliente:* COMERCIAL SANDOVAL E HIJOS LTDA */ Cont: * DFSU3120153*/ HR Entrega: *09:00* /Dirección: *SANTA ISABEL 370; LAMPA"/>
  </r>
  <r>
    <n v="1275"/>
    <n v="11"/>
    <x v="18"/>
    <s v="IMPO"/>
    <x v="750"/>
    <x v="1171"/>
    <x v="1"/>
    <n v="30000"/>
    <s v="FRAGUA"/>
    <x v="35"/>
    <x v="7"/>
    <s v="CIS"/>
    <x v="7"/>
    <n v="56950981572"/>
    <x v="14"/>
    <m/>
    <x v="176"/>
    <m/>
    <m/>
    <m/>
    <m/>
    <x v="183"/>
    <x v="0"/>
    <d v="2026-03-14T00:00:00"/>
    <s v="On time"/>
    <s v="20 "/>
    <s v="Hola!%0AServicio del día 14-03%0A *Cliente:* SOCIEDAD COMERCIAL MARBEN PETS LTDA */ Cont: * SEGU1813982*/ HR Entrega: *09:00* /Dirección: *El ventisquero 1318. RENCA"/>
    <s v="Enviar mensaje"/>
    <s v="1275SEGU1813982"/>
    <s v="ENT-1275"/>
    <s v="ENTREGA"/>
    <s v="460950,375"/>
    <s v="https://wa.me/56950981572?text=Hola!%0AServicio del día 14-03%0A *Cliente:* SOCIEDAD COMERCIAL MARBEN PETS LTDA */ Cont: * SEGU1813982*/ HR Entrega: *09:00* /Dirección: *El ventisquero 1318. RENCA"/>
  </r>
  <r>
    <n v="1276"/>
    <n v="1"/>
    <x v="18"/>
    <s v="IMPO"/>
    <x v="524"/>
    <x v="1172"/>
    <x v="1"/>
    <n v="30000"/>
    <s v="FRAGUA"/>
    <x v="36"/>
    <x v="0"/>
    <s v="CIS"/>
    <x v="4"/>
    <n v="56984880436"/>
    <x v="4"/>
    <m/>
    <x v="95"/>
    <m/>
    <m/>
    <m/>
    <m/>
    <x v="358"/>
    <x v="0"/>
    <d v="2026-03-16T00:00:00"/>
    <s v="On time"/>
    <s v="20 "/>
    <s v="Hola!%0AServicio del día 16-03%0A *Cliente:* SOCIEDAD COMERCIAL MARBEN PETS LTDA */ Cont: * MAGU2523849*/ HR Entrega: *07:00* /Dirección: *Avenida Buzeta #3558. Estación central. Bodega 48"/>
    <s v="Enviar mensaje"/>
    <s v="1276MAGU2523849"/>
    <s v="ENT-1276"/>
    <s v="ENTREGA"/>
    <s v="460970,291666666666667"/>
    <s v="https://wa.me/56984880436?text=Hola!%0AServicio del día 16-03%0A *Cliente:* SOCIEDAD COMERCIAL MARBEN PETS LTDA */ Cont: * MAGU2523849*/ HR Entrega: *07:00* /Dirección: *Avenida Buzeta #3558. Estación central. Bodega 48"/>
  </r>
  <r>
    <n v="1277"/>
    <n v="2"/>
    <x v="18"/>
    <s v="IMPO"/>
    <x v="524"/>
    <x v="1173"/>
    <x v="1"/>
    <n v="30000"/>
    <s v="FRAGUA"/>
    <x v="36"/>
    <x v="3"/>
    <s v="CIS"/>
    <x v="14"/>
    <n v="56967256951"/>
    <x v="15"/>
    <m/>
    <x v="216"/>
    <m/>
    <m/>
    <m/>
    <m/>
    <x v="111"/>
    <x v="0"/>
    <d v="2026-03-16T00:00:00"/>
    <s v="On time"/>
    <s v="20 "/>
    <s v="Hola!%0AServicio del día 16-03%0A *Cliente:* SOCIEDAD COMERCIAL MARBEN PETS LTDA */ Cont: * CMAU2148049*/ HR Entrega: *08:00* /Dirección: *Santa Teresa 998 la ligua"/>
    <s v="Enviar mensaje"/>
    <s v="1277CMAU2148049"/>
    <s v="ENT-1277"/>
    <s v="ENTREGA"/>
    <s v="460970,333333333333333"/>
    <s v="https://wa.me/56967256951?text=Hola!%0AServicio del día 16-03%0A *Cliente:* SOCIEDAD COMERCIAL MARBEN PETS LTDA */ Cont: * CMAU2148049*/ HR Entrega: *08:00* /Dirección: *Santa Teresa 998 la ligua"/>
  </r>
  <r>
    <n v="1278"/>
    <n v="3"/>
    <x v="18"/>
    <s v="IMPO"/>
    <x v="453"/>
    <x v="1174"/>
    <x v="1"/>
    <n v="30000"/>
    <s v="FRAGUA"/>
    <x v="36"/>
    <x v="3"/>
    <s v="CIS"/>
    <x v="48"/>
    <n v="56994354094"/>
    <x v="50"/>
    <m/>
    <x v="217"/>
    <m/>
    <m/>
    <m/>
    <m/>
    <x v="14"/>
    <x v="0"/>
    <d v="2026-03-16T00:00:00"/>
    <s v="On time"/>
    <s v="20 "/>
    <s v="Hola!%0AServicio del día 16-03%0A *Cliente:* SOCIEDAD COMERCIAL MARBEN PETS LTDA */ Cont: * GCXU2360945*/ HR Entrega: *08:00* /Dirección: *FRAGUA - CARPASS BLANCAS"/>
    <s v="Enviar mensaje"/>
    <s v="1278GCXU2360945"/>
    <s v="ENT-1278"/>
    <s v="ENTREGA"/>
    <s v="460970,333333333333333"/>
    <s v="https://wa.me/56994354094?text=Hola!%0AServicio del día 16-03%0A *Cliente:* SOCIEDAD COMERCIAL MARBEN PETS LTDA */ Cont: * GCXU2360945*/ HR Entrega: *08:00* /Dirección: *FRAGUA - CARPASS BLANCAS"/>
  </r>
  <r>
    <n v="1279"/>
    <n v="4"/>
    <x v="18"/>
    <s v="IMPO"/>
    <x v="453"/>
    <x v="1175"/>
    <x v="1"/>
    <n v="30000"/>
    <s v="FRAGUA"/>
    <x v="36"/>
    <x v="3"/>
    <s v="CIS"/>
    <x v="1"/>
    <n v="56978811158"/>
    <x v="1"/>
    <m/>
    <x v="217"/>
    <m/>
    <m/>
    <m/>
    <m/>
    <x v="14"/>
    <x v="0"/>
    <d v="2026-03-16T00:00:00"/>
    <s v="On time"/>
    <s v="20 "/>
    <s v="Hola!%0AServicio del día 16-03%0A *Cliente:* SOCIEDAD COMERCIAL MARBEN PETS LTDA */ Cont: * APZU3429615*/ HR Entrega: *08:00* /Dirección: *FRAGUA - CARPASS BLANCAS"/>
    <s v="Enviar mensaje"/>
    <s v="1279APZU3429615"/>
    <s v="ENT-1279"/>
    <s v="ENTREGA"/>
    <s v="460970,333333333333333"/>
    <s v="https://wa.me/56978811158?text=Hola!%0AServicio del día 16-03%0A *Cliente:* SOCIEDAD COMERCIAL MARBEN PETS LTDA */ Cont: * APZU3429615*/ HR Entrega: *08:00* /Dirección: *FRAGUA - CARPASS BLANCAS"/>
  </r>
  <r>
    <n v="1280"/>
    <n v="5"/>
    <x v="18"/>
    <s v="IMPO"/>
    <x v="453"/>
    <x v="1176"/>
    <x v="1"/>
    <n v="30000"/>
    <s v="FRAGUA"/>
    <x v="36"/>
    <x v="3"/>
    <s v="CIS"/>
    <x v="28"/>
    <n v="56968463649"/>
    <x v="29"/>
    <m/>
    <x v="217"/>
    <m/>
    <m/>
    <m/>
    <m/>
    <x v="359"/>
    <x v="0"/>
    <d v="2026-03-16T00:00:00"/>
    <s v="Off time"/>
    <s v="20 "/>
    <s v="Hola!%0AServicio del día 16-03%0A *Cliente:* SOCIEDAD COMERCIAL MARBEN PETS LTDA */ Cont: * TCLU3937220*/ HR Entrega: *08:00* /Dirección: *FRAGUA - CARPASS BLANCAS"/>
    <s v="Enviar mensaje"/>
    <s v="1280TCLU3937220"/>
    <s v="ENT-1280"/>
    <s v="ENTREGA"/>
    <s v="460970,333333333333333"/>
    <s v="https://wa.me/56968463649?text=Hola!%0AServicio del día 16-03%0A *Cliente:* SOCIEDAD COMERCIAL MARBEN PETS LTDA */ Cont: * TCLU3937220*/ HR Entrega: *08:00* /Dirección: *FRAGUA - CARPASS BLANCAS"/>
  </r>
  <r>
    <n v="1281"/>
    <n v="6"/>
    <x v="18"/>
    <s v="IMPO"/>
    <x v="750"/>
    <x v="1177"/>
    <x v="1"/>
    <n v="30000"/>
    <s v="FRAGUA"/>
    <x v="36"/>
    <x v="3"/>
    <s v="CIS"/>
    <x v="52"/>
    <n v="56967386018"/>
    <x v="37"/>
    <m/>
    <x v="218"/>
    <m/>
    <m/>
    <m/>
    <m/>
    <x v="111"/>
    <x v="0"/>
    <d v="2026-03-16T00:00:00"/>
    <s v="On time"/>
    <s v="20 "/>
    <s v="Hola!%0AServicio del día 16-03%0A *Cliente:* SOCIEDAD COMERCIAL MARBEN PETS LTDA */ Cont: * TLLU2104628*/ HR Entrega: *08:00* /Dirección: *AV. DE LA VICTORIA 2498, MAIPU"/>
    <s v="Enviar mensaje"/>
    <s v="1281TLLU2104628"/>
    <s v="ENT-1281"/>
    <s v="ENTREGA"/>
    <s v="460970,333333333333333"/>
    <s v="https://wa.me/56967386018?text=Hola!%0AServicio del día 16-03%0A *Cliente:* SOCIEDAD COMERCIAL MARBEN PETS LTDA */ Cont: * TLLU2104628*/ HR Entrega: *08:00* /Dirección: *AV. DE LA VICTORIA 2498, MAIPU"/>
  </r>
  <r>
    <n v="1282"/>
    <n v="7"/>
    <x v="18"/>
    <s v="IMPO"/>
    <x v="751"/>
    <x v="1178"/>
    <x v="0"/>
    <n v="15000"/>
    <s v="13/03 - 15:30"/>
    <x v="36"/>
    <x v="7"/>
    <s v="-"/>
    <x v="5"/>
    <n v="56990025702"/>
    <x v="42"/>
    <m/>
    <x v="63"/>
    <m/>
    <m/>
    <m/>
    <m/>
    <x v="94"/>
    <x v="0"/>
    <d v="2026-03-16T00:00:00"/>
    <s v="Off time"/>
    <s v="40 "/>
    <s v="Hola!%0AServicio del día 16-03%0A *Cliente:* SOCIEDAD COMERCIAL MARBEN PETS LTDA */ Cont: * OOLU9998849*/ HR Entrega: *09:00* /Dirección: *FRAGUA - BOD.PRINCIPAL"/>
    <s v="Enviar mensaje"/>
    <s v="1282OOLU9998849"/>
    <s v="ENT-1282"/>
    <s v="ENTREGA"/>
    <s v="460970,375"/>
    <s v="https://wa.me/56990025702?text=Hola!%0AServicio del día 16-03%0A *Cliente:* SOCIEDAD COMERCIAL MARBEN PETS LTDA */ Cont: * OOLU9998849*/ HR Entrega: *09:00* /Dirección: *FRAGUA - BOD.PRINCIPAL"/>
  </r>
  <r>
    <n v="1283"/>
    <n v="8"/>
    <x v="4"/>
    <s v="IMPO"/>
    <x v="752"/>
    <x v="1179"/>
    <x v="1"/>
    <n v="23000"/>
    <s v="FRAGUA"/>
    <x v="36"/>
    <x v="3"/>
    <s v="CONTOPSA VALP"/>
    <x v="7"/>
    <n v="56950981572"/>
    <x v="14"/>
    <m/>
    <x v="6"/>
    <s v="RAMPLA CORTA"/>
    <s v="Devuelto"/>
    <m/>
    <m/>
    <x v="88"/>
    <x v="0"/>
    <d v="2026-03-16T00:00:00"/>
    <s v="On time"/>
    <s v="20 "/>
    <s v="Hola!%0AServicio del día 16-03%0A *Cliente:* LANCO &amp; HARRIS SURAMERICA SPA */ Cont: * MSKU5628206*/ HR Entrega: *08:00* /Dirección: *CALLE CHORRILLOS 1 PARC.19B, LAMPA"/>
    <s v="Enviar mensaje"/>
    <s v="1283MSKU5628206"/>
    <s v="ENT-1283"/>
    <s v="ENTREGA"/>
    <s v="460970,333333333333333"/>
    <s v="https://wa.me/56950981572?text=Hola!%0AServicio del día 16-03%0A *Cliente:* LANCO &amp; HARRIS SURAMERICA SPA */ Cont: * MSKU5628206*/ HR Entrega: *08:00* /Dirección: *CALLE CHORRILLOS 1 PARC.19B, LAMPA"/>
  </r>
  <r>
    <n v="1284"/>
    <n v="9"/>
    <x v="22"/>
    <s v="IMPO"/>
    <x v="753"/>
    <x v="1180"/>
    <x v="0"/>
    <n v="17000"/>
    <s v="FRAGUA"/>
    <x v="36"/>
    <x v="3"/>
    <s v="SITRANS VALP"/>
    <x v="27"/>
    <n v="56985215946"/>
    <x v="28"/>
    <m/>
    <x v="28"/>
    <m/>
    <m/>
    <m/>
    <m/>
    <x v="151"/>
    <x v="0"/>
    <d v="2026-03-16T00:00:00"/>
    <s v="On time"/>
    <s v="40 "/>
    <s v="Hola!%0AServicio del día 16-03%0A *Cliente:* SUMINISTROS TELEFONICOS Y COMPUTACIONALES ESTEC LT */ Cont: * ONEU5292452*/ HR Entrega: *08:00* /Dirección: *AVENIDA PEDRO DE VALDIVIA 5964, MACUL"/>
    <s v="Enviar mensaje"/>
    <s v="1284ONEU5292452"/>
    <s v="ENT-1284"/>
    <s v="ENTREGA"/>
    <s v="460970,333333333333333"/>
    <s v="https://wa.me/56985215946?text=Hola!%0AServicio del día 16-03%0A *Cliente:* SUMINISTROS TELEFONICOS Y COMPUTACIONALES ESTEC LT */ Cont: * ONEU5292452*/ HR Entrega: *08:00* /Dirección: *AVENIDA PEDRO DE VALDIVIA 5964, MACUL"/>
  </r>
  <r>
    <n v="1285"/>
    <n v="10"/>
    <x v="40"/>
    <s v="IMPO"/>
    <x v="754"/>
    <x v="1181"/>
    <x v="1"/>
    <n v="30000"/>
    <s v="FRAGUA"/>
    <x v="36"/>
    <x v="3"/>
    <s v="MEDLOG SAI"/>
    <x v="30"/>
    <n v="56992164782"/>
    <x v="31"/>
    <m/>
    <x v="57"/>
    <m/>
    <m/>
    <m/>
    <m/>
    <x v="79"/>
    <x v="0"/>
    <d v="2026-03-16T00:00:00"/>
    <s v="On time"/>
    <s v="20 "/>
    <s v="Hola!%0AServicio del día 16-03%0A *Cliente:* MOLYMETNOS S.A. */ Cont: * MSMU1921074*/ HR Entrega: *08:00* /Dirección: *CAMINO NOS A LOS MORROS 590, SAN BERNARDO"/>
    <s v="Enviar mensaje"/>
    <s v="1285MSMU1921074"/>
    <s v="ENT-1285"/>
    <s v="ENTREGA"/>
    <s v="460970,333333333333333"/>
    <s v="https://wa.me/56992164782?text=Hola!%0AServicio del día 16-03%0A *Cliente:* MOLYMETNOS S.A. */ Cont: * MSMU1921074*/ HR Entrega: *08:00* /Dirección: *CAMINO NOS A LOS MORROS 590, SAN BERNARDO"/>
  </r>
  <r>
    <n v="1286"/>
    <n v="11"/>
    <x v="40"/>
    <s v="IMPO"/>
    <x v="755"/>
    <x v="1182"/>
    <x v="1"/>
    <n v="30000"/>
    <s v="FRAGUA"/>
    <x v="36"/>
    <x v="3"/>
    <s v="MEDLOG SAI"/>
    <x v="38"/>
    <n v="56984994337"/>
    <x v="38"/>
    <m/>
    <x v="57"/>
    <m/>
    <m/>
    <m/>
    <m/>
    <x v="47"/>
    <x v="0"/>
    <d v="2026-03-16T00:00:00"/>
    <s v="On time"/>
    <s v="20 "/>
    <s v="Hola!%0AServicio del día 16-03%0A *Cliente:* MOLYMETNOS S.A. */ Cont: * BMOU2346967*/ HR Entrega: *08:00* /Dirección: *CAMINO NOS A LOS MORROS 590, SAN BERNARDO"/>
    <s v="Enviar mensaje"/>
    <s v="1286BMOU2346967"/>
    <s v="ENT-1286"/>
    <s v="ENTREGA"/>
    <s v="460970,333333333333333"/>
    <s v="https://wa.me/56984994337?text=Hola!%0AServicio del día 16-03%0A *Cliente:* MOLYMETNOS S.A. */ Cont: * BMOU2346967*/ HR Entrega: *08:00* /Dirección: *CAMINO NOS A LOS MORROS 590, SAN BERNARDO"/>
  </r>
  <r>
    <n v="1287"/>
    <n v="12"/>
    <x v="31"/>
    <s v="IMPO"/>
    <x v="756"/>
    <x v="1183"/>
    <x v="0"/>
    <n v="16000"/>
    <s v="FRAGUA"/>
    <x v="36"/>
    <x v="3"/>
    <s v="DYC VALP"/>
    <x v="16"/>
    <n v="56973887539"/>
    <x v="16"/>
    <m/>
    <x v="205"/>
    <m/>
    <m/>
    <m/>
    <m/>
    <x v="14"/>
    <x v="0"/>
    <d v="2026-03-16T00:00:00"/>
    <s v="On time"/>
    <s v="40 "/>
    <s v="Hola!%0AServicio del día 16-03%0A *Cliente:* TECNIKA S A */ Cont: * TCLU6419604*/ HR Entrega: *08:00* /Dirección: *Olivos 1270, Pudahuel"/>
    <s v="Enviar mensaje"/>
    <s v="1287TCLU6419604"/>
    <s v="ENT-1287"/>
    <s v="ENTREGA"/>
    <s v="460970,333333333333333"/>
    <s v="https://wa.me/56973887539?text=Hola!%0AServicio del día 16-03%0A *Cliente:* TECNIKA S A */ Cont: * TCLU6419604*/ HR Entrega: *08:00* /Dirección: *Olivos 1270, Pudahuel"/>
  </r>
  <r>
    <n v="1288"/>
    <n v="13"/>
    <x v="31"/>
    <s v="IMPO"/>
    <x v="757"/>
    <x v="1184"/>
    <x v="0"/>
    <n v="15000"/>
    <s v="FRAGUA"/>
    <x v="36"/>
    <x v="10"/>
    <s v="SAAM VALP"/>
    <x v="21"/>
    <n v="56956654384"/>
    <x v="21"/>
    <m/>
    <x v="205"/>
    <m/>
    <m/>
    <m/>
    <m/>
    <x v="23"/>
    <x v="0"/>
    <d v="2026-03-16T00:00:00"/>
    <s v="On time"/>
    <s v="40 "/>
    <s v="Hola!%0AServicio del día 16-03%0A *Cliente:* TECNIKA S A */ Cont: * FANU3165905*/ HR Entrega: *09:30* /Dirección: *Olivos 1270, Pudahuel"/>
    <s v="Enviar mensaje"/>
    <s v="1288FANU3165905"/>
    <s v="ENT-1288"/>
    <s v="ENTREGA"/>
    <s v="460970,395833333333333"/>
    <s v="https://wa.me/56956654384?text=Hola!%0AServicio del día 16-03%0A *Cliente:* TECNIKA S A */ Cont: * FANU3165905*/ HR Entrega: *09:30* /Dirección: *Olivos 1270, Pudahuel"/>
  </r>
  <r>
    <n v="1289"/>
    <n v="14"/>
    <x v="19"/>
    <s v="IMPO"/>
    <x v="758"/>
    <x v="1185"/>
    <x v="0"/>
    <n v="28000"/>
    <s v="FRAGUA"/>
    <x v="36"/>
    <x v="3"/>
    <s v="SAAM VALP"/>
    <x v="35"/>
    <n v="56935532735"/>
    <x v="35"/>
    <m/>
    <x v="24"/>
    <m/>
    <m/>
    <m/>
    <m/>
    <x v="201"/>
    <x v="0"/>
    <d v="2026-03-16T00:00:00"/>
    <s v="On time"/>
    <s v="40 "/>
    <s v="Hola!%0AServicio del día 16-03%0A *Cliente:* LAMAIGNERE CHILE S.A. */ Cont: * HAMU1471170*/ HR Entrega: *08:00* /Dirección: *AV. MARTA OSSA RUIZ 601 (CAMINO CASAS VIEJAS); MAIPU "/>
    <s v="Enviar mensaje"/>
    <s v="1289HAMU1471170"/>
    <s v="ENT-1289"/>
    <s v="ENTREGA"/>
    <s v="460970,333333333333333"/>
    <s v="https://wa.me/56935532735?text=Hola!%0AServicio del día 16-03%0A *Cliente:* LAMAIGNERE CHILE S.A. */ Cont: * HAMU1471170*/ HR Entrega: *08:00* /Dirección: *AV. MARTA OSSA RUIZ 601 (CAMINO CASAS VIEJAS); MAIPU "/>
  </r>
  <r>
    <n v="1290"/>
    <n v="15"/>
    <x v="19"/>
    <s v="IMPO"/>
    <x v="739"/>
    <x v="1186"/>
    <x v="0"/>
    <n v="28000"/>
    <s v="FRAGUA"/>
    <x v="36"/>
    <x v="6"/>
    <s v="SAAM VALP"/>
    <x v="47"/>
    <n v="56988336520"/>
    <x v="48"/>
    <m/>
    <x v="24"/>
    <m/>
    <m/>
    <m/>
    <m/>
    <x v="61"/>
    <x v="0"/>
    <d v="2026-03-16T00:00:00"/>
    <s v="On time"/>
    <s v="40 "/>
    <s v="Hola!%0AServicio del día 16-03%0A *Cliente:* LAMAIGNERE CHILE S.A. */ Cont: * HAMU1341198*/ HR Entrega: *10:00* /Dirección: *AV. MARTA OSSA RUIZ 601 (CAMINO CASAS VIEJAS); MAIPU "/>
    <s v="Enviar mensaje"/>
    <s v="1290HAMU1341198"/>
    <s v="ENT-1290"/>
    <s v="ENTREGA"/>
    <s v="460970,416666666666667"/>
    <s v="https://wa.me/56988336520?text=Hola!%0AServicio del día 16-03%0A *Cliente:* LAMAIGNERE CHILE S.A. */ Cont: * HAMU1341198*/ HR Entrega: *10:00* /Dirección: *AV. MARTA OSSA RUIZ 601 (CAMINO CASAS VIEJAS); MAIPU "/>
  </r>
  <r>
    <n v="1291"/>
    <n v="16"/>
    <x v="5"/>
    <s v="IMPO"/>
    <x v="718"/>
    <x v="1187"/>
    <x v="0"/>
    <n v="13000"/>
    <s v="FRAGUA"/>
    <x v="36"/>
    <x v="3"/>
    <s v="MEDLOG STGO"/>
    <x v="25"/>
    <n v="56966749408"/>
    <x v="26"/>
    <m/>
    <x v="7"/>
    <m/>
    <m/>
    <m/>
    <m/>
    <x v="106"/>
    <x v="0"/>
    <d v="2026-03-16T00:00:00"/>
    <s v="On time"/>
    <s v="40 "/>
    <s v="Hola!%0AServicio del día 16-03%0A *Cliente:* INVERSIERRA S A */ Cont: * MSMU8985580*/ HR Entrega: *08:00* /Dirección: *HUECHURABA"/>
    <s v="Enviar mensaje"/>
    <s v="1291MSMU8985580"/>
    <s v="ENT-1291"/>
    <s v="ENTREGA"/>
    <s v="460970,333333333333333"/>
    <s v="https://wa.me/56966749408?text=Hola!%0AServicio del día 16-03%0A *Cliente:* INVERSIERRA S A */ Cont: * MSMU8985580*/ HR Entrega: *08:00* /Dirección: *HUECHURABA"/>
  </r>
  <r>
    <n v="1292"/>
    <n v="17"/>
    <x v="5"/>
    <s v="IMPO"/>
    <x v="718"/>
    <x v="1188"/>
    <x v="0"/>
    <n v="13000"/>
    <s v="FRAGUA"/>
    <x v="36"/>
    <x v="5"/>
    <s v="MEDLOG STGO"/>
    <x v="41"/>
    <n v="56967387744"/>
    <x v="41"/>
    <m/>
    <x v="7"/>
    <m/>
    <m/>
    <m/>
    <m/>
    <x v="204"/>
    <x v="0"/>
    <d v="2026-03-16T00:00:00"/>
    <s v="On time"/>
    <s v="40 "/>
    <s v="Hola!%0AServicio del día 16-03%0A *Cliente:* INVERSIERRA S A */ Cont: * TCNU3622298*/ HR Entrega: *12:00* /Dirección: *HUECHURABA"/>
    <s v="Enviar mensaje"/>
    <s v="1292TCNU3622298"/>
    <s v="ENT-1292"/>
    <s v="ENTREGA"/>
    <s v="460970,5"/>
    <s v="https://wa.me/56967387744?text=Hola!%0AServicio del día 16-03%0A *Cliente:* INVERSIERRA S A */ Cont: * TCNU3622298*/ HR Entrega: *12:00* /Dirección: *HUECHURABA"/>
  </r>
  <r>
    <n v="1293"/>
    <n v="18"/>
    <x v="5"/>
    <s v="IMPO"/>
    <x v="759"/>
    <x v="1189"/>
    <x v="0"/>
    <n v="17000"/>
    <s v="FRAGUA"/>
    <x v="36"/>
    <x v="3"/>
    <s v="MEDLOG STGO"/>
    <x v="17"/>
    <n v="56961282379"/>
    <x v="17"/>
    <m/>
    <x v="31"/>
    <m/>
    <m/>
    <m/>
    <m/>
    <x v="88"/>
    <x v="0"/>
    <d v="2026-03-16T00:00:00"/>
    <s v="On time"/>
    <s v="40 "/>
    <s v="Hola!%0AServicio del día 16-03%0A *Cliente:* INVERSIERRA S A */ Cont: * CAAU8183416*/ HR Entrega: *08:00* /Dirección: *QUILICURA"/>
    <s v="Enviar mensaje"/>
    <s v="1293CAAU8183416"/>
    <s v="ENT-1293"/>
    <s v="ENTREGA"/>
    <s v="460970,333333333333333"/>
    <s v="https://wa.me/56961282379?text=Hola!%0AServicio del día 16-03%0A *Cliente:* INVERSIERRA S A */ Cont: * CAAU8183416*/ HR Entrega: *08:00* /Dirección: *QUILICURA"/>
  </r>
  <r>
    <n v="1294"/>
    <n v="19"/>
    <x v="5"/>
    <s v="IMPO"/>
    <x v="719"/>
    <x v="1190"/>
    <x v="0"/>
    <n v="18000"/>
    <s v="FRAGUA"/>
    <x v="36"/>
    <x v="5"/>
    <s v="SITRANS STGO"/>
    <x v="13"/>
    <n v="56944277110"/>
    <x v="13"/>
    <m/>
    <x v="31"/>
    <m/>
    <m/>
    <m/>
    <m/>
    <x v="221"/>
    <x v="0"/>
    <d v="2026-03-16T00:00:00"/>
    <s v="On time"/>
    <s v="40 "/>
    <s v="Hola!%0AServicio del día 16-03%0A *Cliente:* INVERSIERRA S A */ Cont: * EISU8286333*/ HR Entrega: *12:00* /Dirección: *QUILICURA"/>
    <s v="Enviar mensaje"/>
    <s v="1294EISU8286333"/>
    <s v="ENT-1294"/>
    <s v="ENTREGA"/>
    <s v="460970,5"/>
    <s v="https://wa.me/56944277110?text=Hola!%0AServicio del día 16-03%0A *Cliente:* INVERSIERRA S A */ Cont: * EISU8286333*/ HR Entrega: *12:00* /Dirección: *QUILICURA"/>
  </r>
  <r>
    <n v="1295"/>
    <n v="20"/>
    <x v="128"/>
    <s v="IMPO"/>
    <x v="760"/>
    <x v="1191"/>
    <x v="0"/>
    <n v="14000"/>
    <s v="FRAGUA"/>
    <x v="36"/>
    <x v="1"/>
    <s v="CONTOPSA SAI"/>
    <x v="12"/>
    <n v="56967384794"/>
    <x v="12"/>
    <m/>
    <x v="71"/>
    <m/>
    <m/>
    <m/>
    <m/>
    <x v="142"/>
    <x v="0"/>
    <d v="2026-03-16T00:00:00"/>
    <s v="On time"/>
    <s v="40 "/>
    <s v="Hola!%0AServicio del día 16-03%0A *Cliente:* GARCIA,LLORENTE,LERVA */ Cont: * MNBU4572250*/ HR Entrega: *08:30* /Dirección: *CAMINO LONQUEN 10707; MAIPU"/>
    <s v="Enviar mensaje"/>
    <s v="1295MNBU4572250"/>
    <s v="ENT-1295"/>
    <s v="ENTREGA"/>
    <s v="460970,354166666666667"/>
    <s v="https://wa.me/56967384794?text=Hola!%0AServicio del día 16-03%0A *Cliente:* GARCIA,LLORENTE,LERVA */ Cont: * MNBU4572250*/ HR Entrega: *08:30* /Dirección: *CAMINO LONQUEN 10707; MAIPU"/>
  </r>
  <r>
    <n v="1296"/>
    <n v="21"/>
    <x v="61"/>
    <s v="IMPO"/>
    <x v="761"/>
    <x v="1192"/>
    <x v="0"/>
    <n v="14000"/>
    <s v="FRAGUA"/>
    <x v="36"/>
    <x v="7"/>
    <s v="AGUNSA SAI"/>
    <x v="0"/>
    <n v="56965378427"/>
    <x v="0"/>
    <m/>
    <x v="98"/>
    <m/>
    <m/>
    <m/>
    <m/>
    <x v="87"/>
    <x v="0"/>
    <d v="2026-03-16T00:00:00"/>
    <s v="On time"/>
    <s v="40 "/>
    <s v="Hola!%0AServicio del día 16-03%0A *Cliente:* MOTOR DOO CHILE LTDA */ Cont: * TCNU6694096*/ HR Entrega: *09:00* /Dirección: *SALVADOR GUTIERREZ 4441; QUINTA NONRMAL"/>
    <s v="Enviar mensaje"/>
    <s v="1296TCNU6694096"/>
    <s v="ENT-1296"/>
    <s v="ENTREGA"/>
    <s v="460970,375"/>
    <s v="https://wa.me/56965378427?text=Hola!%0AServicio del día 16-03%0A *Cliente:* MOTOR DOO CHILE LTDA */ Cont: * TCNU6694096*/ HR Entrega: *09:00* /Dirección: *SALVADOR GUTIERREZ 4441; QUINTA NONRMAL"/>
  </r>
  <r>
    <n v="1297"/>
    <n v="22"/>
    <x v="116"/>
    <s v="IMPO"/>
    <x v="762"/>
    <x v="1193"/>
    <x v="0"/>
    <n v="30000"/>
    <s v="14/03 - 10:57"/>
    <x v="36"/>
    <x v="7"/>
    <s v="MEDLOG VALP"/>
    <x v="26"/>
    <n v="56967398822"/>
    <x v="27"/>
    <m/>
    <x v="219"/>
    <m/>
    <m/>
    <m/>
    <m/>
    <x v="79"/>
    <x v="0"/>
    <d v="2026-03-16T00:00:00"/>
    <s v="On time"/>
    <s v="40 "/>
    <s v="Hola!%0AServicio del día 16-03%0A *Cliente:* ABRAVEN SPA */ Cont: * TTNU8123777*/ HR Entrega: *09:00* /Dirección: *San nicolas 860. San miguel"/>
    <s v="Enviar mensaje"/>
    <s v="1297TTNU8123777"/>
    <s v="ENT-1297"/>
    <s v="ENTREGA"/>
    <s v="460970,375"/>
    <s v="https://wa.me/56967398822?text=Hola!%0AServicio del día 16-03%0A *Cliente:* ABRAVEN SPA */ Cont: * TTNU8123777*/ HR Entrega: *09:00* /Dirección: *San nicolas 860. San miguel"/>
  </r>
  <r>
    <n v="1298"/>
    <n v="23"/>
    <x v="29"/>
    <s v="IMPO"/>
    <x v="763"/>
    <x v="1194"/>
    <x v="3"/>
    <n v="25000"/>
    <d v="1899-12-30T09:00:00"/>
    <x v="36"/>
    <x v="14"/>
    <s v="CONTOPSA SAI"/>
    <x v="33"/>
    <n v="56953801607"/>
    <x v="9"/>
    <m/>
    <x v="49"/>
    <s v="GD CLIENTE"/>
    <m/>
    <m/>
    <m/>
    <x v="360"/>
    <x v="0"/>
    <d v="2026-03-16T00:00:00"/>
    <s v="On time"/>
    <s v="40 "/>
    <s v="Hola!%0AServicio del día 16-03%0A *Cliente:* COMERCIAL SEA GARDEN SPA */ Cont: * OTPU6164002*/ HR Entrega: *DIRECTO* /Dirección: *Pedro Jorquera 575, Pudahuel"/>
    <s v="Enviar mensaje"/>
    <s v="1298OTPU6164002"/>
    <s v="ENT-1298"/>
    <s v="ENTREGA"/>
    <s v="46097DIRECTO"/>
    <s v="https://wa.me/56953801607?text=Hola!%0AServicio del día 16-03%0A *Cliente:* COMERCIAL SEA GARDEN SPA */ Cont: * OTPU6164002*/ HR Entrega: *DIRECTO* /Dirección: *Pedro Jorquera 575, Pudahuel"/>
  </r>
  <r>
    <n v="1299"/>
    <n v="24"/>
    <x v="29"/>
    <s v="IMPO"/>
    <x v="764"/>
    <x v="1195"/>
    <x v="3"/>
    <n v="25000"/>
    <d v="1899-12-30T09:00:00"/>
    <x v="36"/>
    <x v="14"/>
    <s v="-"/>
    <x v="36"/>
    <n v="56965312953"/>
    <x v="9"/>
    <m/>
    <x v="49"/>
    <s v="GD CLIENTE"/>
    <m/>
    <m/>
    <m/>
    <x v="179"/>
    <x v="0"/>
    <d v="2026-03-16T00:00:00"/>
    <s v="On time"/>
    <s v="40 "/>
    <s v="Hola!%0AServicio del día 16-03%0A *Cliente:* COMERCIAL SEA GARDEN SPA */ Cont: * OTPU6235723*/ HR Entrega: *DIRECTO* /Dirección: *Pedro Jorquera 575, Pudahuel"/>
    <s v="Enviar mensaje"/>
    <s v="1299OTPU6235723"/>
    <s v="ENT-1299"/>
    <s v="ENTREGA"/>
    <s v="46097DIRECTO"/>
    <s v="https://wa.me/56965312953?text=Hola!%0AServicio del día 16-03%0A *Cliente:* COMERCIAL SEA GARDEN SPA */ Cont: * OTPU6235723*/ HR Entrega: *DIRECTO* /Dirección: *Pedro Jorquera 575, Pudahuel"/>
  </r>
  <r>
    <n v="1300"/>
    <n v="25"/>
    <x v="51"/>
    <s v="IMPO"/>
    <x v="765"/>
    <x v="1196"/>
    <x v="0"/>
    <n v="13000"/>
    <d v="1899-12-30T09:00:00"/>
    <x v="36"/>
    <x v="8"/>
    <s v="MEDLOG SAI"/>
    <x v="45"/>
    <n v="56989844861"/>
    <x v="45"/>
    <m/>
    <x v="76"/>
    <m/>
    <m/>
    <m/>
    <m/>
    <x v="101"/>
    <x v="0"/>
    <d v="2026-03-16T00:00:00"/>
    <s v="On time"/>
    <s v="40 "/>
    <s v="Hola!%0AServicio del día 16-03%0A *Cliente:* IMPORTADORA DCIC SPA */ Cont: * MSNU5711697*/ HR Entrega: *15:00* /Dirección: *PUERTO MADERO 9710 BOD. P01 - P03, PUDAHUEL"/>
    <s v="Enviar mensaje"/>
    <s v="1300MSNU5711697"/>
    <s v="ENT-1300"/>
    <s v="ENTREGA"/>
    <s v="460970,625"/>
    <s v="https://wa.me/56989844861?text=Hola!%0AServicio del día 16-03%0A *Cliente:* IMPORTADORA DCIC SPA */ Cont: * MSNU5711697*/ HR Entrega: *15:00* /Dirección: *PUERTO MADERO 9710 BOD. P01 - P03, PUDAHUEL"/>
  </r>
  <r>
    <n v="1301"/>
    <n v="26"/>
    <x v="0"/>
    <s v="IMPO"/>
    <x v="766"/>
    <x v="1197"/>
    <x v="3"/>
    <n v="25000"/>
    <d v="1899-12-30T16:00:00"/>
    <x v="36"/>
    <x v="14"/>
    <s v="CONTOPSA VALP"/>
    <x v="35"/>
    <n v="56935532735"/>
    <x v="35"/>
    <m/>
    <x v="99"/>
    <m/>
    <m/>
    <m/>
    <m/>
    <x v="361"/>
    <x v="0"/>
    <d v="2026-03-16T00:00:00"/>
    <s v="On time"/>
    <s v="40 "/>
    <s v="Hola!%0AServicio del día 16-03%0A *Cliente:* RENDIC S.A. */ Cont: * MNBU3844251*/ HR Entrega: *DIRECTO* /Dirección: *CAMINO LO AGUIRRE SUR 537; PUDAHUEL"/>
    <s v="Enviar mensaje"/>
    <s v="1301MNBU3844251"/>
    <s v="ENT-1301"/>
    <s v="ENTREGA"/>
    <s v="46097DIRECTO"/>
    <s v="https://wa.me/56935532735?text=Hola!%0AServicio del día 16-03%0A *Cliente:* RENDIC S.A. */ Cont: * MNBU3844251*/ HR Entrega: *DIRECTO* /Dirección: *CAMINO LO AGUIRRE SUR 537; PUDAHUEL"/>
  </r>
  <r>
    <n v="1302"/>
    <n v="27"/>
    <x v="10"/>
    <m/>
    <x v="144"/>
    <x v="583"/>
    <x v="6"/>
    <s v="-"/>
    <s v="-"/>
    <x v="36"/>
    <x v="1"/>
    <s v="-"/>
    <x v="2"/>
    <n v="56971084915"/>
    <x v="2"/>
    <m/>
    <x v="220"/>
    <m/>
    <m/>
    <m/>
    <m/>
    <x v="362"/>
    <x v="0"/>
    <d v="2026-03-16T00:00:00"/>
    <s v="Off time"/>
    <s v="LCL"/>
    <s v="Hola!%0AServicio del día 16-03%0A *Cliente:* OXIQUIM S A */ Cont: * SIDER*/ HR Entrega: *08:30* /Dirección: *Megacentro Noviciado (Cam. El Noviciado 1107, Lampa) / CD OXIQUIM"/>
    <s v="Enviar mensaje"/>
    <s v="1302SIDER"/>
    <s v="ENT-1302"/>
    <s v="ENTREGA"/>
    <s v="460970,354166666666667"/>
    <s v="https://wa.me/56971084915?text=Hola!%0AServicio del día 16-03%0A *Cliente:* OXIQUIM S A */ Cont: * SIDER*/ HR Entrega: *08:30* /Dirección: *Megacentro Noviciado (Cam. El Noviciado 1107, Lampa) / CD OXIQUIM"/>
  </r>
  <r>
    <n v="1303"/>
    <n v="28"/>
    <x v="45"/>
    <m/>
    <x v="144"/>
    <x v="870"/>
    <x v="0"/>
    <s v="-"/>
    <s v="-"/>
    <x v="36"/>
    <x v="0"/>
    <s v="-"/>
    <x v="49"/>
    <n v="56973887322"/>
    <x v="57"/>
    <m/>
    <x v="68"/>
    <m/>
    <m/>
    <m/>
    <m/>
    <x v="9"/>
    <x v="0"/>
    <m/>
    <s v="Sin llegada"/>
    <s v="40 "/>
    <s v="Hola!%0AServicio del día 16-03%0A *Cliente:* RITRAMA S.A. */ Cont: * RAMPLA */ HR Entrega: *07:00* /Dirección: *AV. TUPUNGATO 3420, PLACILLA"/>
    <s v="Enviar mensaje"/>
    <s v="1303RAMPLA "/>
    <s v="ENT-1303"/>
    <s v="ENTREGA"/>
    <s v="460970,291666666666667"/>
    <s v="https://wa.me/56973887322?text=Hola!%0AServicio del día 16-03%0A *Cliente:* RITRAMA S.A. */ Cont: * RAMPLA */ HR Entrega: *07:00* /Dirección: *AV. TUPUNGATO 3420, PLACILLA"/>
  </r>
  <r>
    <n v="1304"/>
    <n v="29"/>
    <x v="45"/>
    <m/>
    <x v="144"/>
    <x v="870"/>
    <x v="0"/>
    <s v="-"/>
    <s v="-"/>
    <x v="36"/>
    <x v="0"/>
    <s v="-"/>
    <x v="15"/>
    <n v="56957438415"/>
    <x v="56"/>
    <m/>
    <x v="68"/>
    <m/>
    <m/>
    <m/>
    <m/>
    <x v="9"/>
    <x v="0"/>
    <m/>
    <s v="Sin llegada"/>
    <s v="40 "/>
    <s v="Hola!%0AServicio del día 16-03%0A *Cliente:* RITRAMA S.A. */ Cont: * RAMPLA */ HR Entrega: *07:00* /Dirección: *AV. TUPUNGATO 3420, PLACILLA"/>
    <s v="Enviar mensaje"/>
    <s v="1304RAMPLA "/>
    <s v="ENT-1304"/>
    <s v="ENTREGA"/>
    <s v="460970,291666666666667"/>
    <s v="https://wa.me/56957438415?text=Hola!%0AServicio del día 16-03%0A *Cliente:* RITRAMA S.A. */ Cont: * RAMPLA */ HR Entrega: *07:00* /Dirección: *AV. TUPUNGATO 3420, PLACILLA"/>
  </r>
  <r>
    <n v="1305"/>
    <n v="30"/>
    <x v="85"/>
    <s v="EXPO"/>
    <x v="767"/>
    <x v="1198"/>
    <x v="3"/>
    <s v="-"/>
    <s v="-"/>
    <x v="36"/>
    <x v="6"/>
    <s v="RETIRO VACIO: MEDLOG SAI"/>
    <x v="23"/>
    <n v="56931745801"/>
    <x v="24"/>
    <m/>
    <x v="144"/>
    <s v="STACKING: DIRECTO"/>
    <m/>
    <m/>
    <m/>
    <x v="6"/>
    <x v="0"/>
    <d v="2026-03-16T00:00:00"/>
    <s v="On time"/>
    <s v="40 "/>
    <s v="Hola!%0AServicio del día 16-03%0A *Cliente:* TUNICHE FRUITS LTDA */ Cont: * TTNU8363042*/ HR Entrega: *10:00* /Dirección: *CONSOLIDADO: CAMINO REAL 4320, GRANEROS. RANCAGUA  / EMBARQUE: TPS"/>
    <s v="Enviar mensaje"/>
    <s v="1305TTNU8363042"/>
    <s v="ENT-1305"/>
    <s v="ENTREGA"/>
    <s v="460970,416666666666667"/>
    <s v="https://wa.me/56931745801?text=Hola!%0AServicio del día 16-03%0A *Cliente:* TUNICHE FRUITS LTDA */ Cont: * TTNU8363042*/ HR Entrega: *10:00* /Dirección: *CONSOLIDADO: CAMINO REAL 4320, GRANEROS. RANCAGUA  / EMBARQUE: TPS"/>
  </r>
  <r>
    <n v="1306"/>
    <n v="31"/>
    <x v="85"/>
    <s v="EXPO"/>
    <x v="768"/>
    <x v="1158"/>
    <x v="3"/>
    <s v="-"/>
    <s v="-"/>
    <x v="36"/>
    <x v="38"/>
    <s v="RETIRO VACIO: SITRANS VALP"/>
    <x v="34"/>
    <n v="56940144795"/>
    <x v="34"/>
    <m/>
    <x v="144"/>
    <m/>
    <m/>
    <m/>
    <m/>
    <x v="363"/>
    <x v="0"/>
    <d v="2026-03-16T00:00:00"/>
    <s v="On time"/>
    <s v="40 "/>
    <s v="Hola!%0AServicio del día 16-03%0A *Cliente:* TUNICHE FRUITS LTDA */ Cont: * -*/ HR Entrega: *23:30* /Dirección: *CONSOLIDADO: CAMINO REAL 4320, GRANEROS. RANCAGUA  / EMBARQUE: TPS"/>
    <s v="Enviar mensaje"/>
    <s v="1306-"/>
    <s v="ENT-1306"/>
    <s v="ENTREGA"/>
    <s v="460970,979166666666667"/>
    <s v="https://wa.me/56940144795?text=Hola!%0AServicio del día 16-03%0A *Cliente:* TUNICHE FRUITS LTDA */ Cont: * -*/ HR Entrega: *23:30* /Dirección: *CONSOLIDADO: CAMINO REAL 4320, GRANEROS. RANCAGUA  / EMBARQUE: TPS"/>
  </r>
  <r>
    <n v="1307"/>
    <n v="32"/>
    <x v="85"/>
    <s v="EXPO"/>
    <x v="768"/>
    <x v="1158"/>
    <x v="3"/>
    <s v="-"/>
    <s v="-"/>
    <x v="36"/>
    <x v="38"/>
    <s v="RETIRO VACIO: SITRANS VALP"/>
    <x v="33"/>
    <n v="56953801607"/>
    <x v="33"/>
    <m/>
    <x v="144"/>
    <m/>
    <m/>
    <m/>
    <m/>
    <x v="364"/>
    <x v="0"/>
    <d v="2026-03-16T00:00:00"/>
    <s v="On time"/>
    <s v="40 "/>
    <s v="Hola!%0AServicio del día 16-03%0A *Cliente:* TUNICHE FRUITS LTDA */ Cont: * -*/ HR Entrega: *23:30* /Dirección: *CONSOLIDADO: CAMINO REAL 4320, GRANEROS. RANCAGUA  / EMBARQUE: TPS"/>
    <s v="Enviar mensaje"/>
    <s v="1307-"/>
    <s v="ENT-1307"/>
    <s v="ENTREGA"/>
    <s v="460970,979166666666667"/>
    <s v="https://wa.me/56953801607?text=Hola!%0AServicio del día 16-03%0A *Cliente:* TUNICHE FRUITS LTDA */ Cont: * -*/ HR Entrega: *23:30* /Dirección: *CONSOLIDADO: CAMINO REAL 4320, GRANEROS. RANCAGUA  / EMBARQUE: TPS"/>
  </r>
  <r>
    <n v="1308"/>
    <n v="1"/>
    <x v="129"/>
    <s v="IMPO"/>
    <x v="769"/>
    <x v="1199"/>
    <x v="17"/>
    <n v="5000"/>
    <s v="16/03 - 14:24"/>
    <x v="37"/>
    <x v="3"/>
    <s v="SITRANS SAI"/>
    <x v="46"/>
    <n v="56966631737"/>
    <x v="47"/>
    <m/>
    <x v="221"/>
    <m/>
    <s v="Devuelto"/>
    <m/>
    <m/>
    <x v="205"/>
    <x v="0"/>
    <d v="2026-03-17T00:00:00"/>
    <s v="On time"/>
    <s v="20 "/>
    <s v="Hola!%0AServicio del día 17-03%0A *Cliente:* LADY GENNY */ Cont: * NYKU9724840*/ HR Entrega: *08:00* /Dirección: *ARTURO PRAT 855 SANTIAGO CENTRO"/>
    <s v="Enviar mensaje"/>
    <s v="1308NYKU9724840"/>
    <s v="ENT-1308"/>
    <s v="ENTREGA"/>
    <s v="460980,333333333333333"/>
    <s v="https://wa.me/56966631737?text=Hola!%0AServicio del día 17-03%0A *Cliente:* LADY GENNY */ Cont: * NYKU9724840*/ HR Entrega: *08:00* /Dirección: *ARTURO PRAT 855 SANTIAGO CENTRO"/>
  </r>
  <r>
    <n v="1309"/>
    <n v="2"/>
    <x v="2"/>
    <s v="IMPO"/>
    <x v="770"/>
    <x v="1200"/>
    <x v="0"/>
    <n v="15000"/>
    <s v="FRAGUA"/>
    <x v="37"/>
    <x v="3"/>
    <s v="RETIRO VACIO: CONTOPSA SAI"/>
    <x v="51"/>
    <n v="56939438073"/>
    <x v="7"/>
    <m/>
    <x v="4"/>
    <m/>
    <s v="Devuelto"/>
    <m/>
    <m/>
    <x v="4"/>
    <x v="0"/>
    <d v="2026-03-17T00:00:00"/>
    <s v="On time"/>
    <s v="40 "/>
    <s v="Hola!%0AServicio del día 17-03%0A *Cliente:* SUPERMERCADO DEL NEUMATICO LTDA */ Cont: * CAIU4926310*/ HR Entrega: *08:00* /Dirección: *VELASQUEZ"/>
    <s v="Enviar mensaje"/>
    <s v="1309CAIU4926310"/>
    <s v="ENT-1309"/>
    <s v="ENTREGA"/>
    <s v="460980,333333333333333"/>
    <s v="https://wa.me/56939438073?text=Hola!%0AServicio del día 17-03%0A *Cliente:* SUPERMERCADO DEL NEUMATICO LTDA */ Cont: * CAIU4926310*/ HR Entrega: *08:00* /Dirección: *VELASQUEZ"/>
  </r>
  <r>
    <n v="1310"/>
    <n v="3"/>
    <x v="52"/>
    <s v="IMPO"/>
    <x v="771"/>
    <x v="1201"/>
    <x v="1"/>
    <n v="9000"/>
    <s v="16/03 - 11:00"/>
    <x v="37"/>
    <x v="3"/>
    <s v="AGUNSA VALP"/>
    <x v="7"/>
    <n v="56950981572"/>
    <x v="14"/>
    <m/>
    <x v="77"/>
    <s v="RAMPLA CORTA"/>
    <s v="Devuelto"/>
    <m/>
    <m/>
    <x v="86"/>
    <x v="0"/>
    <d v="2026-03-17T00:00:00"/>
    <s v="On time"/>
    <s v="20 "/>
    <s v="Hola!%0AServicio del día 17-03%0A *Cliente:* DOKA CHILE ENCOFRADOS LTDA */ Cont: * ONEU2631193*/ HR Entrega: *08:00* /Dirección: *SANTA ISABEL 1697, LAMPA"/>
    <s v="Enviar mensaje"/>
    <s v="1310ONEU2631193"/>
    <s v="ENT-1310"/>
    <s v="ENTREGA"/>
    <s v="460980,333333333333333"/>
    <s v="https://wa.me/56950981572?text=Hola!%0AServicio del día 17-03%0A *Cliente:* DOKA CHILE ENCOFRADOS LTDA */ Cont: * ONEU2631193*/ HR Entrega: *08:00* /Dirección: *SANTA ISABEL 1697, LAMPA"/>
  </r>
  <r>
    <n v="1311"/>
    <n v="4"/>
    <x v="5"/>
    <s v="IMPO"/>
    <x v="759"/>
    <x v="1202"/>
    <x v="0"/>
    <n v="13000"/>
    <s v="FRAGUA"/>
    <x v="37"/>
    <x v="3"/>
    <s v="MEDLOG STGO"/>
    <x v="21"/>
    <n v="56956654384"/>
    <x v="21"/>
    <m/>
    <x v="7"/>
    <m/>
    <s v="Devuelto"/>
    <m/>
    <m/>
    <x v="108"/>
    <x v="0"/>
    <d v="2026-03-17T00:00:00"/>
    <s v="Off time"/>
    <s v="40 "/>
    <s v="Hola!%0AServicio del día 17-03%0A *Cliente:* INVERSIERRA S A */ Cont: * BMOU4305972*/ HR Entrega: *08:00* /Dirección: *HUECHURABA"/>
    <s v="Enviar mensaje"/>
    <s v="1311BMOU4305972"/>
    <s v="ENT-1311"/>
    <s v="ENTREGA"/>
    <s v="460980,333333333333333"/>
    <s v="https://wa.me/56956654384?text=Hola!%0AServicio del día 17-03%0A *Cliente:* INVERSIERRA S A */ Cont: * BMOU4305972*/ HR Entrega: *08:00* /Dirección: *HUECHURABA"/>
  </r>
  <r>
    <n v="1312"/>
    <n v="5"/>
    <x v="5"/>
    <s v="IMPO"/>
    <x v="759"/>
    <x v="1203"/>
    <x v="0"/>
    <n v="17000"/>
    <s v="FRAGUA"/>
    <x v="37"/>
    <x v="5"/>
    <s v="MEDLOG STGO"/>
    <x v="27"/>
    <n v="56985215946"/>
    <x v="28"/>
    <m/>
    <x v="7"/>
    <m/>
    <s v="Devuelto"/>
    <m/>
    <m/>
    <x v="180"/>
    <x v="0"/>
    <d v="2026-03-17T00:00:00"/>
    <s v="On time"/>
    <s v="40 "/>
    <s v="Hola!%0AServicio del día 17-03%0A *Cliente:* INVERSIERRA S A */ Cont: * FFAU3886488*/ HR Entrega: *12:00* /Dirección: *HUECHURABA"/>
    <s v="Enviar mensaje"/>
    <s v="1312FFAU3886488"/>
    <s v="ENT-1312"/>
    <s v="ENTREGA"/>
    <s v="460980,5"/>
    <s v="https://wa.me/56985215946?text=Hola!%0AServicio del día 17-03%0A *Cliente:* INVERSIERRA S A */ Cont: * FFAU3886488*/ HR Entrega: *12:00* /Dirección: *HUECHURABA"/>
  </r>
  <r>
    <n v="1313"/>
    <n v="6"/>
    <x v="18"/>
    <s v="IMPO"/>
    <x v="750"/>
    <x v="1204"/>
    <x v="17"/>
    <n v="30000"/>
    <s v="FRAGUA"/>
    <x v="37"/>
    <x v="3"/>
    <s v="CIS"/>
    <x v="31"/>
    <n v="56967396661"/>
    <x v="11"/>
    <m/>
    <x v="82"/>
    <m/>
    <s v="Devuelto"/>
    <m/>
    <m/>
    <x v="4"/>
    <x v="0"/>
    <d v="2026-03-17T00:00:00"/>
    <s v="On time"/>
    <s v="20 "/>
    <s v="Hola!%0AServicio del día 17-03%0A *Cliente:* SOCIEDAD COMERCIAL MARBEN PETS LTDA */ Cont: * CAIU2257535*/ HR Entrega: *08:00* /Dirección: *AV. LA MARTINA 445. PUDAHUEL SUR"/>
    <s v="Enviar mensaje"/>
    <s v="1313CAIU2257535"/>
    <s v="ENT-1313"/>
    <s v="ENTREGA"/>
    <s v="460980,333333333333333"/>
    <s v="https://wa.me/56967396661?text=Hola!%0AServicio del día 17-03%0A *Cliente:* SOCIEDAD COMERCIAL MARBEN PETS LTDA */ Cont: * CAIU2257535*/ HR Entrega: *08:00* /Dirección: *AV. LA MARTINA 445. PUDAHUEL SUR"/>
  </r>
  <r>
    <n v="1314"/>
    <n v="7"/>
    <x v="18"/>
    <s v="IMPO"/>
    <x v="750"/>
    <x v="1205"/>
    <x v="17"/>
    <n v="30000"/>
    <s v="FRAGUA"/>
    <x v="37"/>
    <x v="3"/>
    <s v="CIS"/>
    <x v="8"/>
    <n v="56945105039"/>
    <x v="49"/>
    <m/>
    <x v="70"/>
    <m/>
    <s v="Devuelto"/>
    <m/>
    <m/>
    <x v="108"/>
    <x v="0"/>
    <d v="2026-03-17T00:00:00"/>
    <s v="Off time"/>
    <s v="20 "/>
    <s v="Hola!%0AServicio del día 17-03%0A *Cliente:* SOCIEDAD COMERCIAL MARBEN PETS LTDA */ Cont: * XINU1285090*/ HR Entrega: *08:00* /Dirección: *FRAGUA - CARPAS BLANCAS"/>
    <s v="Enviar mensaje"/>
    <s v="1314XINU1285090"/>
    <s v="ENT-1314"/>
    <s v="ENTREGA"/>
    <s v="460980,333333333333333"/>
    <s v="https://wa.me/56945105039?text=Hola!%0AServicio del día 17-03%0A *Cliente:* SOCIEDAD COMERCIAL MARBEN PETS LTDA */ Cont: * XINU1285090*/ HR Entrega: *08:00* /Dirección: *FRAGUA - CARPAS BLANCAS"/>
  </r>
  <r>
    <n v="1315"/>
    <n v="8"/>
    <x v="18"/>
    <s v="IMPO"/>
    <x v="750"/>
    <x v="1206"/>
    <x v="17"/>
    <n v="30000"/>
    <s v="FRAGUA"/>
    <x v="37"/>
    <x v="7"/>
    <s v="CIS"/>
    <x v="14"/>
    <n v="56967256951"/>
    <x v="15"/>
    <m/>
    <x v="222"/>
    <m/>
    <s v="Devuelto"/>
    <m/>
    <m/>
    <x v="108"/>
    <x v="0"/>
    <d v="2026-03-17T00:00:00"/>
    <s v="On time"/>
    <s v="20 "/>
    <s v="Hola!%0AServicio del día 17-03%0A *Cliente:* SOCIEDAD COMERCIAL MARBEN PETS LTDA */ Cont: * GLDU9476149*/ HR Entrega: *09:00* /Dirección: *Camino Buin Maipo Paradero N° 9 Santa Adela, Parcela N° 43. BUÍN"/>
    <s v="Enviar mensaje"/>
    <s v="1315GLDU9476149"/>
    <s v="ENT-1315"/>
    <s v="ENTREGA"/>
    <s v="460980,375"/>
    <s v="https://wa.me/56967256951?text=Hola!%0AServicio del día 17-03%0A *Cliente:* SOCIEDAD COMERCIAL MARBEN PETS LTDA */ Cont: * GLDU9476149*/ HR Entrega: *09:00* /Dirección: *Camino Buin Maipo Paradero N° 9 Santa Adela, Parcela N° 43. BUÍN"/>
  </r>
  <r>
    <n v="1316"/>
    <n v="9"/>
    <x v="41"/>
    <s v="IMPO"/>
    <x v="772"/>
    <x v="1207"/>
    <x v="17"/>
    <n v="19000"/>
    <s v="FRAGUA"/>
    <x v="37"/>
    <x v="1"/>
    <s v="CONTOPSA SAI"/>
    <x v="4"/>
    <n v="56984880436"/>
    <x v="4"/>
    <m/>
    <x v="61"/>
    <m/>
    <s v="Devuelto"/>
    <m/>
    <m/>
    <x v="320"/>
    <x v="0"/>
    <d v="2026-03-17T00:00:00"/>
    <s v="On time"/>
    <s v="20 "/>
    <s v="Hola!%0AServicio del día 17-03%0A *Cliente:* WURTH CHILE LTDA */ Cont: * MSKU4307515*/ HR Entrega: *08:30* /Dirección: *SAN BERNARDO"/>
    <s v="Enviar mensaje"/>
    <s v="1316MSKU4307515"/>
    <s v="ENT-1316"/>
    <s v="ENTREGA"/>
    <s v="460980,354166666666667"/>
    <s v="https://wa.me/56984880436?text=Hola!%0AServicio del día 17-03%0A *Cliente:* WURTH CHILE LTDA */ Cont: * MSKU4307515*/ HR Entrega: *08:30* /Dirección: *SAN BERNARDO"/>
  </r>
  <r>
    <n v="1317"/>
    <n v="10"/>
    <x v="9"/>
    <s v="IMPO"/>
    <x v="773"/>
    <x v="1208"/>
    <x v="0"/>
    <n v="22000"/>
    <s v="FRAGUA"/>
    <x v="37"/>
    <x v="1"/>
    <s v="CONTOPSA VALP"/>
    <x v="44"/>
    <n v="56976511010"/>
    <x v="53"/>
    <m/>
    <x v="11"/>
    <m/>
    <s v="Devuelto"/>
    <m/>
    <m/>
    <x v="111"/>
    <x v="0"/>
    <d v="2026-03-17T00:00:00"/>
    <s v="On time"/>
    <s v="40 "/>
    <s v="Hola!%0AServicio del día 17-03%0A *Cliente:* FLEX EQUIPOS DE DESCANSO CHILE */ Cont: * FFAU7608021*/ HR Entrega: *08:30* /Dirección: *MERSAN (José Joaquín Prieto 9001, Lo Espejo. Bodegas: 7-8-9-10-15-16-17-18)"/>
    <s v="Enviar mensaje"/>
    <s v="1317FFAU7608021"/>
    <s v="ENT-1317"/>
    <s v="ENTREGA"/>
    <s v="460980,354166666666667"/>
    <s v="https://wa.me/56976511010?text=Hola!%0AServicio del día 17-03%0A *Cliente:* FLEX EQUIPOS DE DESCANSO CHILE */ Cont: * FFAU7608021*/ HR Entrega: *08:30* /Dirección: *MERSAN (José Joaquín Prieto 9001, Lo Espejo. Bodegas: 7-8-9-10-15-16-17-18)"/>
  </r>
  <r>
    <n v="1318"/>
    <n v="11"/>
    <x v="130"/>
    <s v="IMPO"/>
    <x v="774"/>
    <x v="1209"/>
    <x v="0"/>
    <n v="5680"/>
    <s v="14/03 - 20:32"/>
    <x v="37"/>
    <x v="1"/>
    <s v="CIS"/>
    <x v="30"/>
    <n v="56992164782"/>
    <x v="31"/>
    <m/>
    <x v="223"/>
    <m/>
    <s v="Devuelto"/>
    <m/>
    <m/>
    <x v="61"/>
    <x v="0"/>
    <d v="2026-03-17T00:00:00"/>
    <s v="On time"/>
    <s v="40 "/>
    <s v="Hola!%0AServicio del día 17-03%0A *Cliente:* COM. PABLO GAMBERINI  */ Cont: * CMAU435708-0*/ HR Entrega: *08:30* /Dirección: *BELLA VISTA 2730 QUEBRADA ESCOBARES VILLA ALEMANA"/>
    <s v="Enviar mensaje"/>
    <s v="1318CMAU435708-0"/>
    <s v="ENT-1318"/>
    <s v="ENTREGA"/>
    <s v="460980,354166666666667"/>
    <s v="https://wa.me/56992164782?text=Hola!%0AServicio del día 17-03%0A *Cliente:* COM. PABLO GAMBERINI  */ Cont: * CMAU435708-0*/ HR Entrega: *08:30* /Dirección: *BELLA VISTA 2730 QUEBRADA ESCOBARES VILLA ALEMANA"/>
  </r>
  <r>
    <n v="1319"/>
    <n v="12"/>
    <x v="130"/>
    <s v="IMPO"/>
    <x v="774"/>
    <x v="1210"/>
    <x v="0"/>
    <n v="5680"/>
    <s v="14/03 - 21:17"/>
    <x v="37"/>
    <x v="1"/>
    <s v="CIS"/>
    <x v="41"/>
    <n v="56967387744"/>
    <x v="41"/>
    <m/>
    <x v="223"/>
    <m/>
    <s v="Devuelto"/>
    <m/>
    <m/>
    <x v="183"/>
    <x v="0"/>
    <d v="2026-03-17T00:00:00"/>
    <s v="On time"/>
    <s v="40 "/>
    <s v="Hola!%0AServicio del día 17-03%0A *Cliente:* COM. PABLO GAMBERINI  */ Cont: * GCXU613720-4*/ HR Entrega: *08:30* /Dirección: *BELLA VISTA 2730 QUEBRADA ESCOBARES VILLA ALEMANA"/>
    <s v="Enviar mensaje"/>
    <s v="1319GCXU613720-4"/>
    <s v="ENT-1319"/>
    <s v="ENTREGA"/>
    <s v="460980,354166666666667"/>
    <s v="https://wa.me/56967387744?text=Hola!%0AServicio del día 17-03%0A *Cliente:* COM. PABLO GAMBERINI  */ Cont: * GCXU613720-4*/ HR Entrega: *08:30* /Dirección: *BELLA VISTA 2730 QUEBRADA ESCOBARES VILLA ALEMANA"/>
  </r>
  <r>
    <n v="1320"/>
    <n v="13"/>
    <x v="13"/>
    <s v="IMPO"/>
    <x v="775"/>
    <x v="1211"/>
    <x v="0"/>
    <n v="22000"/>
    <s v="FRAGUA"/>
    <x v="37"/>
    <x v="7"/>
    <s v="CONTOPSA VALP"/>
    <x v="16"/>
    <n v="56973887539"/>
    <x v="16"/>
    <m/>
    <x v="66"/>
    <m/>
    <s v="Devuelto"/>
    <m/>
    <m/>
    <x v="365"/>
    <x v="0"/>
    <d v="2026-03-17T00:00:00"/>
    <s v="On time"/>
    <s v="40 "/>
    <s v="Hola!%0AServicio del día 17-03%0A *Cliente:* CANONTEX */ Cont: * MRKU3227120*/ HR Entrega: *09:00* /Dirección: *Patricia Viñuela N°185, Lampa (BODEGA CDC) "/>
    <s v="Enviar mensaje"/>
    <s v="1320MRKU3227120"/>
    <s v="ENT-1320"/>
    <s v="ENTREGA"/>
    <s v="460980,375"/>
    <s v="https://wa.me/56973887539?text=Hola!%0AServicio del día 17-03%0A *Cliente:* CANONTEX */ Cont: * MRKU3227120*/ HR Entrega: *09:00* /Dirección: *Patricia Viñuela N°185, Lampa (BODEGA CDC) "/>
  </r>
  <r>
    <n v="1321"/>
    <n v="14"/>
    <x v="22"/>
    <s v="IMPO"/>
    <x v="776"/>
    <x v="1212"/>
    <x v="0"/>
    <n v="20000"/>
    <s v="FRAGUA"/>
    <x v="37"/>
    <x v="7"/>
    <s v="MEDLOG STGO"/>
    <x v="0"/>
    <n v="56965378427"/>
    <x v="0"/>
    <m/>
    <x v="28"/>
    <m/>
    <s v="Devuelto"/>
    <m/>
    <m/>
    <x v="365"/>
    <x v="0"/>
    <d v="2026-03-17T00:00:00"/>
    <s v="On time"/>
    <s v="40 "/>
    <s v="Hola!%0AServicio del día 17-03%0A *Cliente:* SUMINISTROS TELEFONICOS Y COMPUTACIONALES ESTEC LT */ Cont: * CAAU7406916*/ HR Entrega: *09:00* /Dirección: *AVENIDA PEDRO DE VALDIVIA 5964, MACUL"/>
    <s v="Enviar mensaje"/>
    <s v="1321CAAU7406916"/>
    <s v="ENT-1321"/>
    <s v="ENTREGA"/>
    <s v="460980,375"/>
    <s v="https://wa.me/56965378427?text=Hola!%0AServicio del día 17-03%0A *Cliente:* SUMINISTROS TELEFONICOS Y COMPUTACIONALES ESTEC LT */ Cont: * CAAU7406916*/ HR Entrega: *09:00* /Dirección: *AVENIDA PEDRO DE VALDIVIA 5964, MACUL"/>
  </r>
  <r>
    <n v="1322"/>
    <n v="15"/>
    <x v="22"/>
    <s v="IMPO"/>
    <x v="776"/>
    <x v="1213"/>
    <x v="0"/>
    <n v="10000"/>
    <s v="MAIPU"/>
    <x v="37"/>
    <x v="7"/>
    <s v="MEDLOG STGO"/>
    <x v="43"/>
    <n v="56964850744"/>
    <x v="43"/>
    <m/>
    <x v="224"/>
    <m/>
    <m/>
    <m/>
    <m/>
    <x v="9"/>
    <x v="0"/>
    <m/>
    <s v="Sin llegada"/>
    <s v="40 "/>
    <s v="Hola!%0AServicio del día 17-03%0A *Cliente:* SUMINISTROS TELEFONICOS Y COMPUTACIONALES ESTEC LT */ Cont: * MSNU2714434*/ HR Entrega: *09:00* /Dirección: *SCHENKER PUDAHUEL"/>
    <s v="Enviar mensaje"/>
    <s v="1322MSNU2714434"/>
    <s v="ENT-1322"/>
    <s v="ENTREGA"/>
    <s v="460980,375"/>
    <s v="https://wa.me/56964850744?text=Hola!%0AServicio del día 17-03%0A *Cliente:* SUMINISTROS TELEFONICOS Y COMPUTACIONALES ESTEC LT */ Cont: * MSNU2714434*/ HR Entrega: *09:00* /Dirección: *SCHENKER PUDAHUEL"/>
  </r>
  <r>
    <n v="1323"/>
    <n v="16"/>
    <x v="16"/>
    <s v="IMPO"/>
    <x v="777"/>
    <x v="1214"/>
    <x v="0"/>
    <n v="15000"/>
    <s v="16/03 - 16:12"/>
    <x v="37"/>
    <x v="7"/>
    <s v="SITRANS STGO"/>
    <x v="12"/>
    <n v="56967384794"/>
    <x v="12"/>
    <m/>
    <x v="20"/>
    <m/>
    <s v="Devuelto"/>
    <m/>
    <m/>
    <x v="142"/>
    <x v="0"/>
    <d v="2026-03-17T00:00:00"/>
    <s v="On time"/>
    <s v="40 "/>
    <s v="Hola!%0AServicio del día 17-03%0A *Cliente:* IMPORTADORA Y COMERCIALIZADORA BZ SPA */ Cont: * DFSU7243536*/ HR Entrega: *09:00* /Dirección: *PuertoMadero 9710, Bodega X36. Pudahuel"/>
    <s v="Enviar mensaje"/>
    <s v="1323DFSU7243536"/>
    <s v="ENT-1323"/>
    <s v="ENTREGA"/>
    <s v="460980,375"/>
    <s v="https://wa.me/56967384794?text=Hola!%0AServicio del día 17-03%0A *Cliente:* IMPORTADORA Y COMERCIALIZADORA BZ SPA */ Cont: * DFSU7243536*/ HR Entrega: *09:00* /Dirección: *PuertoMadero 9710, Bodega X36. Pudahuel"/>
  </r>
  <r>
    <n v="1324"/>
    <n v="17"/>
    <x v="16"/>
    <s v="IMPO"/>
    <x v="778"/>
    <x v="1215"/>
    <x v="0"/>
    <n v="23000"/>
    <s v="FRAGUA"/>
    <x v="37"/>
    <x v="6"/>
    <s v="SITRANS STGO"/>
    <x v="5"/>
    <n v="56990025702"/>
    <x v="5"/>
    <m/>
    <x v="20"/>
    <m/>
    <s v="Devuelto"/>
    <m/>
    <m/>
    <x v="366"/>
    <x v="0"/>
    <d v="2026-03-17T00:00:00"/>
    <s v="On time"/>
    <s v="40 "/>
    <s v="Hola!%0AServicio del día 17-03%0A *Cliente:* IMPORTADORA Y COMERCIALIZADORA BZ SPA */ Cont: * TGBU7083830*/ HR Entrega: *10:00* /Dirección: *PuertoMadero 9710, Bodega X36. Pudahuel"/>
    <s v="Enviar mensaje"/>
    <s v="1324TGBU7083830"/>
    <s v="ENT-1324"/>
    <s v="ENTREGA"/>
    <s v="460980,416666666666667"/>
    <s v="https://wa.me/56990025702?text=Hola!%0AServicio del día 17-03%0A *Cliente:* IMPORTADORA Y COMERCIALIZADORA BZ SPA */ Cont: * TGBU7083830*/ HR Entrega: *10:00* /Dirección: *PuertoMadero 9710, Bodega X36. Pudahuel"/>
  </r>
  <r>
    <n v="1325"/>
    <n v="18"/>
    <x v="19"/>
    <s v="IMPO"/>
    <x v="779"/>
    <x v="1216"/>
    <x v="0"/>
    <n v="30000"/>
    <s v="FRAGUA"/>
    <x v="37"/>
    <x v="6"/>
    <s v="CIS"/>
    <x v="26"/>
    <n v="56967398822"/>
    <x v="27"/>
    <m/>
    <x v="24"/>
    <m/>
    <s v="Devuelto"/>
    <m/>
    <m/>
    <x v="15"/>
    <x v="0"/>
    <d v="2026-03-17T00:00:00"/>
    <s v="On time"/>
    <s v="40 "/>
    <s v="Hola!%0AServicio del día 17-03%0A *Cliente:* LAMAIGNERE CHILE S.A. */ Cont: * BEAU4072639*/ HR Entrega: *10:00* /Dirección: *AV. MARTA OSSA RUIZ 601 (CAMINO CASAS VIEJAS); MAIPU "/>
    <s v="Enviar mensaje"/>
    <s v="1325BEAU4072639"/>
    <s v="ENT-1325"/>
    <s v="ENTREGA"/>
    <s v="460980,416666666666667"/>
    <s v="https://wa.me/56967398822?text=Hola!%0AServicio del día 17-03%0A *Cliente:* LAMAIGNERE CHILE S.A. */ Cont: * BEAU4072639*/ HR Entrega: *10:00* /Dirección: *AV. MARTA OSSA RUIZ 601 (CAMINO CASAS VIEJAS); MAIPU "/>
  </r>
  <r>
    <n v="1326"/>
    <n v="19"/>
    <x v="19"/>
    <s v="IMPO"/>
    <x v="758"/>
    <x v="1217"/>
    <x v="0"/>
    <n v="30000"/>
    <s v="FRAGUA"/>
    <x v="37"/>
    <x v="6"/>
    <s v="SAAM VALP"/>
    <x v="47"/>
    <n v="56988336520"/>
    <x v="48"/>
    <m/>
    <x v="24"/>
    <m/>
    <s v="Devuelto"/>
    <m/>
    <m/>
    <x v="359"/>
    <x v="0"/>
    <d v="2026-03-17T00:00:00"/>
    <s v="On time"/>
    <s v="40 "/>
    <s v="Hola!%0AServicio del día 17-03%0A *Cliente:* LAMAIGNERE CHILE S.A. */ Cont: * HAMU2797644*/ HR Entrega: *10:00* /Dirección: *AV. MARTA OSSA RUIZ 601 (CAMINO CASAS VIEJAS); MAIPU "/>
    <s v="Enviar mensaje"/>
    <s v="1326HAMU2797644"/>
    <s v="ENT-1326"/>
    <s v="ENTREGA"/>
    <s v="460980,416666666666667"/>
    <s v="https://wa.me/56988336520?text=Hola!%0AServicio del día 17-03%0A *Cliente:* LAMAIGNERE CHILE S.A. */ Cont: * HAMU2797644*/ HR Entrega: *10:00* /Dirección: *AV. MARTA OSSA RUIZ 601 (CAMINO CASAS VIEJAS); MAIPU "/>
  </r>
  <r>
    <n v="1327"/>
    <n v="20"/>
    <x v="19"/>
    <s v="IMPO"/>
    <x v="780"/>
    <x v="1218"/>
    <x v="0"/>
    <n v="28000"/>
    <s v="16/03 - 10:12"/>
    <x v="37"/>
    <x v="5"/>
    <s v="CIS"/>
    <x v="40"/>
    <n v="56967386251"/>
    <x v="40"/>
    <m/>
    <x v="24"/>
    <m/>
    <s v="Devuelto"/>
    <m/>
    <m/>
    <x v="31"/>
    <x v="0"/>
    <d v="2026-03-17T00:00:00"/>
    <s v="Off time"/>
    <s v="40 "/>
    <s v="Hola!%0AServicio del día 17-03%0A *Cliente:* LAMAIGNERE CHILE S.A. */ Cont: * CMAU7213759*/ HR Entrega: *12:00* /Dirección: *AV. MARTA OSSA RUIZ 601 (CAMINO CASAS VIEJAS); MAIPU "/>
    <s v="Enviar mensaje"/>
    <s v="1327CMAU7213759"/>
    <s v="ENT-1327"/>
    <s v="ENTREGA"/>
    <s v="460980,5"/>
    <s v="https://wa.me/56967386251?text=Hola!%0AServicio del día 17-03%0A *Cliente:* LAMAIGNERE CHILE S.A. */ Cont: * CMAU7213759*/ HR Entrega: *12:00* /Dirección: *AV. MARTA OSSA RUIZ 601 (CAMINO CASAS VIEJAS); MAIPU "/>
  </r>
  <r>
    <n v="1328"/>
    <n v="21"/>
    <x v="19"/>
    <s v="IMPO"/>
    <x v="780"/>
    <x v="1219"/>
    <x v="0"/>
    <n v="28000"/>
    <s v="16/03 - 9:39"/>
    <x v="37"/>
    <x v="5"/>
    <s v="CIS"/>
    <x v="46"/>
    <n v="56966631737"/>
    <x v="47"/>
    <m/>
    <x v="24"/>
    <m/>
    <s v="Devuelto"/>
    <m/>
    <m/>
    <x v="367"/>
    <x v="0"/>
    <d v="2026-03-17T00:00:00"/>
    <s v="On time"/>
    <s v="40 "/>
    <s v="Hola!%0AServicio del día 17-03%0A *Cliente:* LAMAIGNERE CHILE S.A. */ Cont: * CMAU4174880*/ HR Entrega: *12:00* /Dirección: *AV. MARTA OSSA RUIZ 601 (CAMINO CASAS VIEJAS); MAIPU "/>
    <s v="Enviar mensaje"/>
    <s v="1328CMAU4174880"/>
    <s v="ENT-1328"/>
    <s v="ENTREGA"/>
    <s v="460980,5"/>
    <s v="https://wa.me/56966631737?text=Hola!%0AServicio del día 17-03%0A *Cliente:* LAMAIGNERE CHILE S.A. */ Cont: * CMAU4174880*/ HR Entrega: *12:00* /Dirección: *AV. MARTA OSSA RUIZ 601 (CAMINO CASAS VIEJAS); MAIPU "/>
  </r>
  <r>
    <n v="1329"/>
    <n v="22"/>
    <x v="131"/>
    <s v="IMPO"/>
    <x v="781"/>
    <x v="1220"/>
    <x v="9"/>
    <n v="22000"/>
    <d v="1899-12-30T01:26:00"/>
    <x v="37"/>
    <x v="14"/>
    <s v="AGUNSA VALP"/>
    <x v="28"/>
    <n v="56968463649"/>
    <x v="29"/>
    <m/>
    <x v="225"/>
    <m/>
    <s v="Devuelto"/>
    <m/>
    <m/>
    <x v="8"/>
    <x v="0"/>
    <d v="2026-03-17T00:00:00"/>
    <s v="On time"/>
    <s v="IMO"/>
    <s v="Hola!%0AServicio del día 17-03%0A *Cliente:* REPR.INDUSTRIALES */ Cont: * TGBU4534057*/ HR Entrega: *DIRECTO* /Dirección: *WAREHOUSING VALLE GRANDE - EL PERAL No 454, LAMPA, BODEGA B5"/>
    <s v="Enviar mensaje"/>
    <s v="1329TGBU4534057"/>
    <s v="ENT-1329"/>
    <s v="ENTREGA"/>
    <s v="46098DIRECTO"/>
    <s v="https://wa.me/56968463649?text=Hola!%0AServicio del día 17-03%0A *Cliente:* REPR.INDUSTRIALES */ Cont: * TGBU4534057*/ HR Entrega: *DIRECTO* /Dirección: *WAREHOUSING VALLE GRANDE - EL PERAL No 454, LAMPA, BODEGA B5"/>
  </r>
  <r>
    <n v="1330"/>
    <n v="23"/>
    <x v="131"/>
    <s v="IMPO"/>
    <x v="782"/>
    <x v="1221"/>
    <x v="9"/>
    <n v="20000"/>
    <d v="1899-12-30T01:35:00"/>
    <x v="37"/>
    <x v="14"/>
    <s v="AGUNSA VALP"/>
    <x v="1"/>
    <n v="56978811158"/>
    <x v="1"/>
    <m/>
    <x v="225"/>
    <m/>
    <s v="Devuelto"/>
    <m/>
    <m/>
    <x v="8"/>
    <x v="0"/>
    <d v="2026-03-17T00:00:00"/>
    <s v="On time"/>
    <s v="IMO"/>
    <s v="Hola!%0AServicio del día 17-03%0A *Cliente:* REPR.INDUSTRIALES */ Cont: * ONEU6345691*/ HR Entrega: *DIRECTO* /Dirección: *WAREHOUSING VALLE GRANDE - EL PERAL No 454, LAMPA, BODEGA B5"/>
    <s v="Enviar mensaje"/>
    <s v="1330ONEU6345691"/>
    <s v="ENT-1330"/>
    <s v="ENTREGA"/>
    <s v="46098DIRECTO"/>
    <s v="https://wa.me/56978811158?text=Hola!%0AServicio del día 17-03%0A *Cliente:* REPR.INDUSTRIALES */ Cont: * ONEU6345691*/ HR Entrega: *DIRECTO* /Dirección: *WAREHOUSING VALLE GRANDE - EL PERAL No 454, LAMPA, BODEGA B5"/>
  </r>
  <r>
    <n v="1331"/>
    <n v="24"/>
    <x v="10"/>
    <s v="IMPO"/>
    <x v="783"/>
    <x v="1222"/>
    <x v="1"/>
    <n v="27000"/>
    <d v="1899-12-30T00:08:00"/>
    <x v="37"/>
    <x v="14"/>
    <s v="DYC VALP"/>
    <x v="19"/>
    <n v="56975045913"/>
    <x v="19"/>
    <m/>
    <x v="199"/>
    <m/>
    <s v="Devuelto"/>
    <m/>
    <m/>
    <x v="148"/>
    <x v="0"/>
    <d v="2026-03-17T00:00:00"/>
    <s v="On time"/>
    <s v="20 "/>
    <s v="Hola!%0AServicio del día 17-03%0A *Cliente:* OXIQUIM S A */ Cont: * HLXU1225596*/ HR Entrega: *DIRECTO* /Dirección: *CAÑAVERAL 901, QUILICURA"/>
    <s v="Enviar mensaje"/>
    <s v="1331HLXU1225596"/>
    <s v="ENT-1331"/>
    <s v="ENTREGA"/>
    <s v="46098DIRECTO"/>
    <s v="https://wa.me/56975045913?text=Hola!%0AServicio del día 17-03%0A *Cliente:* OXIQUIM S A */ Cont: * HLXU1225596*/ HR Entrega: *DIRECTO* /Dirección: *CAÑAVERAL 901, QUILICURA"/>
  </r>
  <r>
    <n v="1332"/>
    <n v="25"/>
    <x v="10"/>
    <s v="IMPO"/>
    <x v="784"/>
    <x v="1223"/>
    <x v="5"/>
    <n v="18000"/>
    <d v="1899-12-30T11:24:00"/>
    <x v="37"/>
    <x v="14"/>
    <s v="AGUNSA SAI"/>
    <x v="52"/>
    <n v="56967386018"/>
    <x v="37"/>
    <m/>
    <x v="199"/>
    <m/>
    <s v="Devuelto"/>
    <m/>
    <m/>
    <x v="120"/>
    <x v="0"/>
    <d v="2026-03-17T00:00:00"/>
    <s v="On time"/>
    <s v="IMO"/>
    <s v="Hola!%0AServicio del día 17-03%0A *Cliente:* OXIQUIM S A */ Cont: * TGBU2347381*/ HR Entrega: *DIRECTO* /Dirección: *CAÑAVERAL 901, QUILICURA"/>
    <s v="Enviar mensaje"/>
    <s v="1332TGBU2347381"/>
    <s v="ENT-1332"/>
    <s v="ENTREGA"/>
    <s v="46098DIRECTO"/>
    <s v="https://wa.me/56967386018?text=Hola!%0AServicio del día 17-03%0A *Cliente:* OXIQUIM S A */ Cont: * TGBU2347381*/ HR Entrega: *DIRECTO* /Dirección: *CAÑAVERAL 901, QUILICURA"/>
  </r>
  <r>
    <n v="1333"/>
    <n v="26"/>
    <x v="29"/>
    <s v="IMPO"/>
    <x v="785"/>
    <x v="1224"/>
    <x v="3"/>
    <n v="28000"/>
    <d v="1899-12-30T09:00:00"/>
    <x v="37"/>
    <x v="14"/>
    <s v="-"/>
    <x v="34"/>
    <n v="56940144795"/>
    <x v="34"/>
    <m/>
    <x v="190"/>
    <m/>
    <m/>
    <m/>
    <m/>
    <x v="368"/>
    <x v="0"/>
    <d v="2026-03-17T00:00:00"/>
    <s v="On time"/>
    <s v="40 "/>
    <s v="Hola!%0AServicio del día 17-03%0A *Cliente:* COMERCIAL SEA GARDEN SPA */ Cont: * TCLU1353227*/ HR Entrega: *DIRECTO* /Dirección: *"/>
    <s v="Enviar mensaje"/>
    <s v="1333TCLU1353227"/>
    <s v="ENT-1333"/>
    <s v="ENTREGA"/>
    <s v="46098DIRECTO"/>
    <s v="https://wa.me/56940144795?text=Hola!%0AServicio del día 17-03%0A *Cliente:* COMERCIAL SEA GARDEN SPA */ Cont: * TCLU1353227*/ HR Entrega: *DIRECTO* /Dirección: *"/>
  </r>
  <r>
    <n v="1334"/>
    <n v="27"/>
    <x v="132"/>
    <s v="IMPO"/>
    <x v="786"/>
    <x v="870"/>
    <x v="6"/>
    <s v="-"/>
    <s v="FRAGUA"/>
    <x v="37"/>
    <x v="7"/>
    <s v="-"/>
    <x v="48"/>
    <n v="56994354094"/>
    <x v="50"/>
    <m/>
    <x v="226"/>
    <m/>
    <m/>
    <m/>
    <m/>
    <x v="154"/>
    <x v="0"/>
    <d v="2026-03-17T00:00:00"/>
    <s v="On time"/>
    <s v="LCL"/>
    <s v="Hola!%0AServicio del día 17-03%0A *Cliente:* AUTOMOTIVE SPA / DSV */ Cont: * RAMPLA */ HR Entrega: *09:00* /Dirección: *Planta Granallos ByR - Camino la estancilla de Nos parcela 55 km 25 San Bernardo"/>
    <s v="Enviar mensaje"/>
    <s v="1334RAMPLA "/>
    <s v="ENT-1334"/>
    <s v="ENTREGA"/>
    <s v="460980,375"/>
    <s v="https://wa.me/56994354094?text=Hola!%0AServicio del día 17-03%0A *Cliente:* AUTOMOTIVE SPA / DSV */ Cont: * RAMPLA */ HR Entrega: *09:00* /Dirección: *Planta Granallos ByR - Camino la estancilla de Nos parcela 55 km 25 San Bernardo"/>
  </r>
  <r>
    <n v="1335"/>
    <n v="28"/>
    <x v="132"/>
    <s v="IMPO"/>
    <x v="786"/>
    <x v="870"/>
    <x v="6"/>
    <s v="-"/>
    <s v="FRAGUA"/>
    <x v="37"/>
    <x v="6"/>
    <s v="-"/>
    <x v="32"/>
    <n v="56941491322"/>
    <x v="20"/>
    <m/>
    <x v="226"/>
    <m/>
    <m/>
    <m/>
    <m/>
    <x v="369"/>
    <x v="0"/>
    <d v="2026-03-17T00:00:00"/>
    <s v="Off time"/>
    <s v="LCL"/>
    <s v="Hola!%0AServicio del día 17-03%0A *Cliente:* AUTOMOTIVE SPA / DSV */ Cont: * RAMPLA */ HR Entrega: *10:00* /Dirección: *Planta Granallos ByR - Camino la estancilla de Nos parcela 55 km 25 San Bernardo"/>
    <s v="Enviar mensaje"/>
    <s v="1335RAMPLA "/>
    <s v="ENT-1335"/>
    <s v="ENTREGA"/>
    <s v="460980,416666666666667"/>
    <s v="https://wa.me/56941491322?text=Hola!%0AServicio del día 17-03%0A *Cliente:* AUTOMOTIVE SPA / DSV */ Cont: * RAMPLA */ HR Entrega: *10:00* /Dirección: *Planta Granallos ByR - Camino la estancilla de Nos parcela 55 km 25 San Bernardo"/>
  </r>
  <r>
    <n v="1336"/>
    <n v="29"/>
    <x v="132"/>
    <s v="IMPO"/>
    <x v="786"/>
    <x v="870"/>
    <x v="6"/>
    <s v="-"/>
    <s v="FRAGUA"/>
    <x v="37"/>
    <x v="9"/>
    <s v="-"/>
    <x v="10"/>
    <n v="56993389870"/>
    <x v="10"/>
    <m/>
    <x v="226"/>
    <m/>
    <m/>
    <m/>
    <m/>
    <x v="370"/>
    <x v="0"/>
    <d v="2026-03-17T00:00:00"/>
    <s v="On time"/>
    <s v="LCL"/>
    <s v="Hola!%0AServicio del día 17-03%0A *Cliente:* AUTOMOTIVE SPA / DSV */ Cont: * RAMPLA */ HR Entrega: *13:00* /Dirección: *Planta Granallos ByR - Camino la estancilla de Nos parcela 55 km 25 San Bernardo"/>
    <s v="Enviar mensaje"/>
    <s v="1336RAMPLA "/>
    <s v="ENT-1336"/>
    <s v="ENTREGA"/>
    <s v="460980,541666666666667"/>
    <s v="https://wa.me/56993389870?text=Hola!%0AServicio del día 17-03%0A *Cliente:* AUTOMOTIVE SPA / DSV */ Cont: * RAMPLA */ HR Entrega: *13:00* /Dirección: *Planta Granallos ByR - Camino la estancilla de Nos parcela 55 km 25 San Bernardo"/>
  </r>
  <r>
    <n v="1337"/>
    <n v="30"/>
    <x v="132"/>
    <s v="IMPO"/>
    <x v="786"/>
    <x v="870"/>
    <x v="6"/>
    <s v="-"/>
    <s v="FRAGUA"/>
    <x v="37"/>
    <x v="4"/>
    <s v="-"/>
    <x v="2"/>
    <n v="56971084915"/>
    <x v="2"/>
    <m/>
    <x v="226"/>
    <m/>
    <m/>
    <m/>
    <m/>
    <x v="370"/>
    <x v="0"/>
    <d v="2026-03-17T00:00:00"/>
    <s v="On time"/>
    <s v="LCL"/>
    <s v="Hola!%0AServicio del día 17-03%0A *Cliente:* AUTOMOTIVE SPA / DSV */ Cont: * RAMPLA */ HR Entrega: *14:00* /Dirección: *Planta Granallos ByR - Camino la estancilla de Nos parcela 55 km 25 San Bernardo"/>
    <s v="Enviar mensaje"/>
    <s v="1337RAMPLA "/>
    <s v="ENT-1337"/>
    <s v="ENTREGA"/>
    <s v="460980,583333333333333"/>
    <s v="https://wa.me/56971084915?text=Hola!%0AServicio del día 17-03%0A *Cliente:* AUTOMOTIVE SPA / DSV */ Cont: * RAMPLA */ HR Entrega: *14:00* /Dirección: *Planta Granallos ByR - Camino la estancilla de Nos parcela 55 km 25 San Bernardo"/>
  </r>
  <r>
    <n v="1338"/>
    <n v="31"/>
    <x v="45"/>
    <m/>
    <x v="144"/>
    <x v="870"/>
    <x v="0"/>
    <s v="-"/>
    <s v="-"/>
    <x v="37"/>
    <x v="0"/>
    <s v="-"/>
    <x v="49"/>
    <n v="56973887322"/>
    <x v="57"/>
    <m/>
    <x v="68"/>
    <m/>
    <m/>
    <m/>
    <m/>
    <x v="9"/>
    <x v="0"/>
    <m/>
    <s v="Sin llegada"/>
    <s v="40 "/>
    <s v="Hola!%0AServicio del día 17-03%0A *Cliente:* RITRAMA S.A. */ Cont: * RAMPLA */ HR Entrega: *07:00* /Dirección: *AV. TUPUNGATO 3420, PLACILLA"/>
    <s v="Enviar mensaje"/>
    <s v="1338RAMPLA "/>
    <s v="ENT-1338"/>
    <s v="ENTREGA"/>
    <s v="460980,291666666666667"/>
    <s v="https://wa.me/56973887322?text=Hola!%0AServicio del día 17-03%0A *Cliente:* RITRAMA S.A. */ Cont: * RAMPLA */ HR Entrega: *07:00* /Dirección: *AV. TUPUNGATO 3420, PLACILLA"/>
  </r>
  <r>
    <n v="1339"/>
    <n v="32"/>
    <x v="45"/>
    <m/>
    <x v="144"/>
    <x v="870"/>
    <x v="0"/>
    <s v="-"/>
    <s v="-"/>
    <x v="37"/>
    <x v="0"/>
    <s v="-"/>
    <x v="50"/>
    <n v="56964069749"/>
    <x v="56"/>
    <m/>
    <x v="68"/>
    <m/>
    <m/>
    <m/>
    <m/>
    <x v="9"/>
    <x v="0"/>
    <m/>
    <s v="Sin llegada"/>
    <s v="40 "/>
    <s v="Hola!%0AServicio del día 17-03%0A *Cliente:* RITRAMA S.A. */ Cont: * RAMPLA */ HR Entrega: *07:00* /Dirección: *AV. TUPUNGATO 3420, PLACILLA"/>
    <s v="Enviar mensaje"/>
    <s v="1339RAMPLA "/>
    <s v="ENT-1339"/>
    <s v="ENTREGA"/>
    <s v="460980,291666666666667"/>
    <s v="https://wa.me/56964069749?text=Hola!%0AServicio del día 17-03%0A *Cliente:* RITRAMA S.A. */ Cont: * RAMPLA */ HR Entrega: *07:00* /Dirección: *AV. TUPUNGATO 3420, PLACILLA"/>
  </r>
  <r>
    <n v="1340"/>
    <n v="33"/>
    <x v="65"/>
    <s v="EXPO"/>
    <x v="787"/>
    <x v="1158"/>
    <x v="0"/>
    <s v="-"/>
    <s v="-"/>
    <x v="37"/>
    <x v="1"/>
    <s v="RETIRO VACIO: CONTOPSA SAI"/>
    <x v="52"/>
    <n v="56967386018"/>
    <x v="37"/>
    <m/>
    <x v="105"/>
    <s v="STACKING: 18/3 al 19/3 08:00 - 21:00"/>
    <m/>
    <m/>
    <m/>
    <x v="17"/>
    <x v="0"/>
    <d v="2026-03-17T00:00:00"/>
    <s v="On time"/>
    <s v="40 "/>
    <s v="Hola!%0AServicio del día 17-03%0A *Cliente:* ITALZIP S A */ Cont: * -*/ HR Entrega: *08:30* /Dirección: *CONSOLIDADO: BOD.ITALZIP - AV. BOULEVARD AEROPUERTO NORTE 9627 ENEA PUDAHUEL / EMBARQUE: STI"/>
    <s v="Enviar mensaje"/>
    <s v="1340-"/>
    <s v="ENT-1340"/>
    <s v="ENTREGA"/>
    <s v="460980,354166666666667"/>
    <s v="https://wa.me/56967386018?text=Hola!%0AServicio del día 17-03%0A *Cliente:* ITALZIP S A */ Cont: * -*/ HR Entrega: *08:30* /Dirección: *CONSOLIDADO: BOD.ITALZIP - AV. BOULEVARD AEROPUERTO NORTE 9627 ENEA PUDAHUEL / EMBARQUE: STI"/>
  </r>
  <r>
    <n v="1341"/>
    <n v="34"/>
    <x v="85"/>
    <s v="EXPO"/>
    <x v="788"/>
    <x v="1225"/>
    <x v="3"/>
    <s v="-"/>
    <s v="-"/>
    <x v="37"/>
    <x v="0"/>
    <s v="RETIRO VACIO: TEPORVAL"/>
    <x v="35"/>
    <n v="56935532735"/>
    <x v="35"/>
    <m/>
    <x v="144"/>
    <s v="STACKING: DIRECTO"/>
    <m/>
    <m/>
    <m/>
    <x v="358"/>
    <x v="0"/>
    <d v="2026-03-17T00:00:00"/>
    <s v="On time"/>
    <s v="40 "/>
    <s v="Hola!%0AServicio del día 17-03%0A *Cliente:* TUNICHE FRUITS LTDA */ Cont: * BMOU935297-7*/ HR Entrega: *07:00* /Dirección: *CONSOLIDADO: CAMINO REAL 4320, GRANEROS. RANCAGUA  / EMBARQUE: TPS"/>
    <s v="Enviar mensaje"/>
    <s v="1341BMOU935297-7"/>
    <s v="ENT-1341"/>
    <s v="ENTREGA"/>
    <s v="460980,291666666666667"/>
    <s v="https://wa.me/56935532735?text=Hola!%0AServicio del día 17-03%0A *Cliente:* TUNICHE FRUITS LTDA */ Cont: * BMOU935297-7*/ HR Entrega: *07:00* /Dirección: *CONSOLIDADO: CAMINO REAL 4320, GRANEROS. RANCAGUA  / EMBARQUE: TPS"/>
  </r>
  <r>
    <n v="1342"/>
    <n v="35"/>
    <x v="85"/>
    <s v="EXPO"/>
    <x v="788"/>
    <x v="1226"/>
    <x v="3"/>
    <s v="-"/>
    <s v="-"/>
    <x v="37"/>
    <x v="0"/>
    <s v="RETIRO VACIO: TEPORVAL"/>
    <x v="23"/>
    <n v="56931745801"/>
    <x v="24"/>
    <m/>
    <x v="144"/>
    <s v="STACKING: DIRECTO"/>
    <m/>
    <m/>
    <m/>
    <x v="224"/>
    <x v="0"/>
    <d v="2026-03-17T00:00:00"/>
    <s v="On time"/>
    <s v="40 "/>
    <s v="Hola!%0AServicio del día 17-03%0A *Cliente:* TUNICHE FRUITS LTDA */ Cont: * BMOU930796-2*/ HR Entrega: *07:00* /Dirección: *CONSOLIDADO: CAMINO REAL 4320, GRANEROS. RANCAGUA  / EMBARQUE: TPS"/>
    <s v="Enviar mensaje"/>
    <s v="1342BMOU930796-2"/>
    <s v="ENT-1342"/>
    <s v="ENTREGA"/>
    <s v="460980,291666666666667"/>
    <s v="https://wa.me/56931745801?text=Hola!%0AServicio del día 17-03%0A *Cliente:* TUNICHE FRUITS LTDA */ Cont: * BMOU930796-2*/ HR Entrega: *07:00* /Dirección: *CONSOLIDADO: CAMINO REAL 4320, GRANEROS. RANCAGUA  / EMBARQUE: TPS"/>
  </r>
  <r>
    <n v="1343"/>
    <n v="1"/>
    <x v="2"/>
    <s v="IMPO"/>
    <x v="789"/>
    <x v="1227"/>
    <x v="0"/>
    <n v="15000"/>
    <s v="FRAGUA"/>
    <x v="38"/>
    <x v="3"/>
    <s v="CONTOPSA SAI"/>
    <x v="12"/>
    <n v="56967384794"/>
    <x v="12"/>
    <m/>
    <x v="106"/>
    <m/>
    <m/>
    <m/>
    <m/>
    <x v="5"/>
    <x v="0"/>
    <d v="2026-03-18T00:00:00"/>
    <s v="On time"/>
    <s v="40 "/>
    <s v="Hola!%0AServicio del día 18-03%0A *Cliente:* SUPERMERCADO DEL NEUMATICO LTDA */ Cont: * HASU5054726*/ HR Entrega: *08:00* /Dirección: *AV. GENERAL VELASQUEZ 10901, SAN BERNARDO"/>
    <s v="Enviar mensaje"/>
    <s v="1343HASU5054726"/>
    <s v="ENT-1343"/>
    <s v="ENTREGA"/>
    <s v="460990,333333333333333"/>
    <s v="https://wa.me/56967384794?text=Hola!%0AServicio del día 18-03%0A *Cliente:* SUPERMERCADO DEL NEUMATICO LTDA */ Cont: * HASU5054726*/ HR Entrega: *08:00* /Dirección: *AV. GENERAL VELASQUEZ 10901, SAN BERNARDO"/>
  </r>
  <r>
    <n v="1344"/>
    <n v="2"/>
    <x v="133"/>
    <s v="IMPO"/>
    <x v="790"/>
    <x v="1228"/>
    <x v="1"/>
    <n v="9000"/>
    <s v="17/03 - 14:26"/>
    <x v="38"/>
    <x v="3"/>
    <s v="DYC STGO"/>
    <x v="6"/>
    <n v="56975315726"/>
    <x v="14"/>
    <m/>
    <x v="227"/>
    <s v="Francisco Rojas Celular 961691989"/>
    <m/>
    <m/>
    <m/>
    <x v="371"/>
    <x v="0"/>
    <d v="2026-03-18T00:00:00"/>
    <s v="Off time"/>
    <s v="20 "/>
    <s v="Hola!%0AServicio del día 18-03%0A *Cliente:* THE ANDES BRANDS / CHILESIN */ Cont: * FTAU2477570*/ HR Entrega: *08:00* /Dirección: *CHILESIN - Panamericana Sur Km 81.2, Rancagua"/>
    <s v="Enviar mensaje"/>
    <s v="1344FTAU2477570"/>
    <s v="ENT-1344"/>
    <s v="ENTREGA"/>
    <s v="460990,333333333333333"/>
    <s v="https://wa.me/56975315726?text=Hola!%0AServicio del día 18-03%0A *Cliente:* THE ANDES BRANDS / CHILESIN */ Cont: * FTAU2477570*/ HR Entrega: *08:00* /Dirección: *CHILESIN - Panamericana Sur Km 81.2, Rancagua"/>
  </r>
  <r>
    <n v="1345"/>
    <n v="3"/>
    <x v="134"/>
    <s v="IMPO"/>
    <x v="791"/>
    <x v="1229"/>
    <x v="0"/>
    <n v="11000"/>
    <s v="FRAGUA "/>
    <x v="38"/>
    <x v="3"/>
    <s v="TERCOP"/>
    <x v="31"/>
    <n v="56967396661"/>
    <x v="11"/>
    <m/>
    <x v="228"/>
    <s v="Freddy Celis Celular 972102526"/>
    <m/>
    <m/>
    <m/>
    <x v="4"/>
    <x v="0"/>
    <d v="2026-03-18T00:00:00"/>
    <s v="On time"/>
    <s v="40 "/>
    <s v="Hola!%0AServicio del día 18-03%0A *Cliente:* THE ANDES BRANDS */ Cont: * CGMU6954668*/ HR Entrega: *08:00* /Dirección: *BODENOR FLEXCENTER - Boulevard Poniente, Modulos 21 y 22 ENEA, Pudahuel"/>
    <s v="Enviar mensaje"/>
    <s v="1345CGMU6954668"/>
    <s v="ENT-1345"/>
    <s v="ENTREGA"/>
    <s v="460990,333333333333333"/>
    <s v="https://wa.me/56967396661?text=Hola!%0AServicio del día 18-03%0A *Cliente:* THE ANDES BRANDS */ Cont: * CGMU6954668*/ HR Entrega: *08:00* /Dirección: *BODENOR FLEXCENTER - Boulevard Poniente, Modulos 21 y 22 ENEA, Pudahuel"/>
  </r>
  <r>
    <n v="1346"/>
    <n v="4"/>
    <x v="31"/>
    <s v="IMPO"/>
    <x v="792"/>
    <x v="1230"/>
    <x v="0"/>
    <n v="14000"/>
    <s v="FRAGUA "/>
    <x v="38"/>
    <x v="3"/>
    <s v="DYC SAI"/>
    <x v="47"/>
    <n v="56988336520"/>
    <x v="48"/>
    <m/>
    <x v="205"/>
    <m/>
    <m/>
    <m/>
    <m/>
    <x v="54"/>
    <x v="0"/>
    <d v="2026-03-18T00:00:00"/>
    <s v="On time"/>
    <s v="40 "/>
    <s v="Hola!%0AServicio del día 18-03%0A *Cliente:* TECNIKA S A */ Cont: * TGBU8779119*/ HR Entrega: *08:00* /Dirección: *Olivos 1270, Pudahuel"/>
    <s v="Enviar mensaje"/>
    <s v="1346TGBU8779119"/>
    <s v="ENT-1346"/>
    <s v="ENTREGA"/>
    <s v="460990,333333333333333"/>
    <s v="https://wa.me/56988336520?text=Hola!%0AServicio del día 18-03%0A *Cliente:* TECNIKA S A */ Cont: * TGBU8779119*/ HR Entrega: *08:00* /Dirección: *Olivos 1270, Pudahuel"/>
  </r>
  <r>
    <n v="1347"/>
    <n v="5"/>
    <x v="31"/>
    <s v="IMPO"/>
    <x v="793"/>
    <x v="1231"/>
    <x v="0"/>
    <n v="14000"/>
    <s v="FRAGUA "/>
    <x v="38"/>
    <x v="10"/>
    <s v="DYC SAI"/>
    <x v="15"/>
    <n v="56957438415"/>
    <x v="33"/>
    <m/>
    <x v="205"/>
    <m/>
    <m/>
    <m/>
    <m/>
    <x v="131"/>
    <x v="0"/>
    <d v="2026-03-18T00:00:00"/>
    <s v="On time"/>
    <s v="40 "/>
    <s v="Hola!%0AServicio del día 18-03%0A *Cliente:* TECNIKA S A */ Cont: * OOLU8969018*/ HR Entrega: *09:30* /Dirección: *Olivos 1270, Pudahuel"/>
    <s v="Enviar mensaje"/>
    <s v="1347OOLU8969018"/>
    <s v="ENT-1347"/>
    <s v="ENTREGA"/>
    <s v="460990,395833333333333"/>
    <s v="https://wa.me/56957438415?text=Hola!%0AServicio del día 18-03%0A *Cliente:* TECNIKA S A */ Cont: * OOLU8969018*/ HR Entrega: *09:30* /Dirección: *Olivos 1270, Pudahuel"/>
  </r>
  <r>
    <n v="1348"/>
    <n v="6"/>
    <x v="5"/>
    <s v="IMPO"/>
    <x v="794"/>
    <x v="1232"/>
    <x v="0"/>
    <n v="9000"/>
    <s v="FRAGUA"/>
    <x v="38"/>
    <x v="3"/>
    <s v="MEDLOG STGO"/>
    <x v="22"/>
    <n v="56953157599"/>
    <x v="22"/>
    <m/>
    <x v="107"/>
    <m/>
    <m/>
    <m/>
    <m/>
    <x v="19"/>
    <x v="0"/>
    <d v="2026-03-18T00:00:00"/>
    <s v="On time"/>
    <s v="40 "/>
    <s v="Hola!%0AServicio del día 18-03%0A *Cliente:* INVERSIERRA S A */ Cont: * TCLU4983071*/ HR Entrega: *08:00* /Dirección: *AVENIDA PEDRO FONTOBA 6350, HUECHURABA"/>
    <s v="Enviar mensaje"/>
    <s v="1348TCLU4983071"/>
    <s v="ENT-1348"/>
    <s v="ENTREGA"/>
    <s v="460990,333333333333333"/>
    <s v="https://wa.me/56953157599?text=Hola!%0AServicio del día 18-03%0A *Cliente:* INVERSIERRA S A */ Cont: * TCLU4983071*/ HR Entrega: *08:00* /Dirección: *AVENIDA PEDRO FONTOBA 6350, HUECHURABA"/>
  </r>
  <r>
    <n v="1349"/>
    <n v="7"/>
    <x v="5"/>
    <s v="IMPO"/>
    <x v="794"/>
    <x v="1233"/>
    <x v="0"/>
    <n v="9000"/>
    <s v="FRAGUA"/>
    <x v="38"/>
    <x v="5"/>
    <s v="MEDLOG STGO"/>
    <x v="35"/>
    <n v="56935532735"/>
    <x v="34"/>
    <m/>
    <x v="107"/>
    <m/>
    <m/>
    <m/>
    <m/>
    <x v="150"/>
    <x v="0"/>
    <d v="2026-03-18T00:00:00"/>
    <s v="On time"/>
    <s v="40 "/>
    <s v="Hola!%0AServicio del día 18-03%0A *Cliente:* INVERSIERRA S A */ Cont: * MSBU6699270*/ HR Entrega: *12:00* /Dirección: *AVENIDA PEDRO FONTOBA 6350, HUECHURABA"/>
    <s v="Enviar mensaje"/>
    <s v="1349MSBU6699270"/>
    <s v="ENT-1349"/>
    <s v="ENTREGA"/>
    <s v="460990,5"/>
    <s v="https://wa.me/56935532735?text=Hola!%0AServicio del día 18-03%0A *Cliente:* INVERSIERRA S A */ Cont: * MSBU6699270*/ HR Entrega: *12:00* /Dirección: *AVENIDA PEDRO FONTOBA 6350, HUECHURABA"/>
  </r>
  <r>
    <n v="1350"/>
    <n v="8"/>
    <x v="24"/>
    <s v="IMPO"/>
    <x v="795"/>
    <x v="1234"/>
    <x v="0"/>
    <n v="30000"/>
    <s v="17/03 - 12:55"/>
    <x v="38"/>
    <x v="3"/>
    <s v="CIS"/>
    <x v="53"/>
    <n v="56950104102"/>
    <x v="54"/>
    <m/>
    <x v="10"/>
    <m/>
    <m/>
    <m/>
    <m/>
    <x v="183"/>
    <x v="0"/>
    <d v="2026-03-18T00:00:00"/>
    <s v="On time"/>
    <s v="40 "/>
    <s v="Hola!%0AServicio del día 18-03%0A *Cliente:* COMERCIAL CANADA SPA */ Cont: * CGMU5225419*/ HR Entrega: *08:00* /Dirección: *BERNARDO O&quot;HIGGINS 158 COLINA"/>
    <s v="Enviar mensaje"/>
    <s v="1350CGMU5225419"/>
    <s v="ENT-1350"/>
    <s v="ENTREGA"/>
    <s v="460990,333333333333333"/>
    <s v="https://wa.me/56950104102?text=Hola!%0AServicio del día 18-03%0A *Cliente:* COMERCIAL CANADA SPA */ Cont: * CGMU5225419*/ HR Entrega: *08:00* /Dirección: *BERNARDO O&quot;HIGGINS 158 COLINA"/>
  </r>
  <r>
    <n v="1351"/>
    <n v="9"/>
    <x v="24"/>
    <s v="IMPO"/>
    <x v="795"/>
    <x v="1235"/>
    <x v="0"/>
    <n v="30000"/>
    <s v="17/03 - 12:58"/>
    <x v="38"/>
    <x v="6"/>
    <s v="CIS"/>
    <x v="54"/>
    <n v="56967128754"/>
    <x v="45"/>
    <m/>
    <x v="10"/>
    <m/>
    <m/>
    <m/>
    <m/>
    <x v="184"/>
    <x v="0"/>
    <d v="2026-03-18T00:00:00"/>
    <s v="Off time"/>
    <s v="40 "/>
    <s v="Hola!%0AServicio del día 18-03%0A *Cliente:* COMERCIAL CANADA SPA */ Cont: * TTNU8092932*/ HR Entrega: *10:00* /Dirección: *BERNARDO O&quot;HIGGINS 158 COLINA"/>
    <s v="Enviar mensaje"/>
    <s v="1351TTNU8092932"/>
    <s v="ENT-1351"/>
    <s v="ENTREGA"/>
    <s v="460990,416666666666667"/>
    <s v="https://wa.me/56967128754?text=Hola!%0AServicio del día 18-03%0A *Cliente:* COMERCIAL CANADA SPA */ Cont: * TTNU8092932*/ HR Entrega: *10:00* /Dirección: *BERNARDO O&quot;HIGGINS 158 COLINA"/>
  </r>
  <r>
    <n v="1352"/>
    <n v="10"/>
    <x v="24"/>
    <s v="IMPO"/>
    <x v="795"/>
    <x v="1236"/>
    <x v="0"/>
    <n v="30000"/>
    <s v="17/03 - 13:34"/>
    <x v="38"/>
    <x v="5"/>
    <s v="CIS"/>
    <x v="26"/>
    <n v="56967398822"/>
    <x v="27"/>
    <m/>
    <x v="10"/>
    <m/>
    <m/>
    <m/>
    <m/>
    <x v="227"/>
    <x v="0"/>
    <d v="2026-03-18T00:00:00"/>
    <s v="On time"/>
    <s v="40 "/>
    <s v="Hola!%0AServicio del día 18-03%0A *Cliente:* COMERCIAL CANADA SPA */ Cont: * TEMU9494194 */ HR Entrega: *12:00* /Dirección: *BERNARDO O&quot;HIGGINS 158 COLINA"/>
    <s v="Enviar mensaje"/>
    <s v="1352TEMU9494194 "/>
    <s v="ENT-1352"/>
    <s v="ENTREGA"/>
    <s v="460990,5"/>
    <s v="https://wa.me/56967398822?text=Hola!%0AServicio del día 18-03%0A *Cliente:* COMERCIAL CANADA SPA */ Cont: * TEMU9494194 */ HR Entrega: *12:00* /Dirección: *BERNARDO O&quot;HIGGINS 158 COLINA"/>
  </r>
  <r>
    <n v="1353"/>
    <n v="11"/>
    <x v="9"/>
    <s v="IMPO"/>
    <x v="796"/>
    <x v="1237"/>
    <x v="0"/>
    <n v="13000"/>
    <s v="FRAGUA"/>
    <x v="38"/>
    <x v="1"/>
    <s v="MEDLOG SAI"/>
    <x v="27"/>
    <n v="56985215946"/>
    <x v="28"/>
    <m/>
    <x v="11"/>
    <m/>
    <m/>
    <m/>
    <m/>
    <x v="12"/>
    <x v="0"/>
    <d v="2026-03-18T00:00:00"/>
    <s v="On time"/>
    <s v="40 "/>
    <s v="Hola!%0AServicio del día 18-03%0A *Cliente:* FLEX EQUIPOS DE DESCANSO CHILE */ Cont: * TGBU7465237*/ HR Entrega: *08:30* /Dirección: *MERSAN (José Joaquín Prieto 9001, Lo Espejo. Bodegas: 7-8-9-10-15-16-17-18)"/>
    <s v="Enviar mensaje"/>
    <s v="1353TGBU7465237"/>
    <s v="ENT-1353"/>
    <s v="ENTREGA"/>
    <s v="460990,354166666666667"/>
    <s v="https://wa.me/56985215946?text=Hola!%0AServicio del día 18-03%0A *Cliente:* FLEX EQUIPOS DE DESCANSO CHILE */ Cont: * TGBU7465237*/ HR Entrega: *08:30* /Dirección: *MERSAN (José Joaquín Prieto 9001, Lo Espejo. Bodegas: 7-8-9-10-15-16-17-18)"/>
  </r>
  <r>
    <n v="1354"/>
    <n v="12"/>
    <x v="124"/>
    <s v="IMPO"/>
    <x v="797"/>
    <x v="1238"/>
    <x v="3"/>
    <n v="23000"/>
    <s v="17/03 - 9:30"/>
    <x v="38"/>
    <x v="1"/>
    <s v="AGUNSA SAI"/>
    <x v="28"/>
    <n v="56968463649"/>
    <x v="29"/>
    <m/>
    <x v="229"/>
    <m/>
    <m/>
    <m/>
    <m/>
    <x v="55"/>
    <x v="0"/>
    <d v="2026-03-18T00:00:00"/>
    <s v="On time"/>
    <s v="40 "/>
    <s v="Hola!%0AServicio del día 18-03%0A *Cliente:* BIDFOOD */ Cont: * IKSU2515131*/ HR Entrega: *08:30* /Dirección: *Camino internacional 4390, Montemar, Viña del mar"/>
    <s v="Enviar mensaje"/>
    <s v="1354IKSU2515131"/>
    <s v="ENT-1354"/>
    <s v="ENTREGA"/>
    <s v="460990,354166666666667"/>
    <s v="https://wa.me/56968463649?text=Hola!%0AServicio del día 18-03%0A *Cliente:* BIDFOOD */ Cont: * IKSU2515131*/ HR Entrega: *08:30* /Dirección: *Camino internacional 4390, Montemar, Viña del mar"/>
  </r>
  <r>
    <n v="1355"/>
    <n v="13"/>
    <x v="28"/>
    <s v="IMPO"/>
    <x v="798"/>
    <x v="1239"/>
    <x v="1"/>
    <n v="23000"/>
    <s v="17/03 - 20:43"/>
    <x v="38"/>
    <x v="7"/>
    <s v="SITRANS SAI"/>
    <x v="14"/>
    <n v="56967256951"/>
    <x v="15"/>
    <m/>
    <x v="35"/>
    <s v="4 DESCARGADORES"/>
    <s v="RAMPLA CORTA"/>
    <m/>
    <m/>
    <x v="26"/>
    <x v="0"/>
    <d v="2026-03-18T00:00:00"/>
    <s v="On time"/>
    <s v="20 "/>
    <s v="Hola!%0AServicio del día 18-03%0A *Cliente:* COMERCIAL ESCOCIA LTDA */ Cont: * CXDU1609158*/ HR Entrega: *09:00* /Dirección: *LO ERRAZURIZ 926 CERRILLOS"/>
    <s v="Enviar mensaje"/>
    <s v="1355CXDU1609158"/>
    <s v="ENT-1355"/>
    <s v="ENTREGA"/>
    <s v="460990,375"/>
    <s v="https://wa.me/56967256951?text=Hola!%0AServicio del día 18-03%0A *Cliente:* COMERCIAL ESCOCIA LTDA */ Cont: * CXDU1609158*/ HR Entrega: *09:00* /Dirección: *LO ERRAZURIZ 926 CERRILLOS"/>
  </r>
  <r>
    <n v="1356"/>
    <n v="14"/>
    <x v="79"/>
    <s v="IMPO"/>
    <x v="799"/>
    <x v="1240"/>
    <x v="1"/>
    <n v="25000"/>
    <s v="17/03 - 10:54"/>
    <x v="38"/>
    <x v="7"/>
    <s v="DYC STGO"/>
    <x v="4"/>
    <n v="56984880436"/>
    <x v="4"/>
    <m/>
    <x v="131"/>
    <m/>
    <m/>
    <m/>
    <m/>
    <x v="87"/>
    <x v="0"/>
    <d v="2026-03-18T00:00:00"/>
    <s v="On time"/>
    <s v="20 "/>
    <s v="Hola!%0AServicio del día 18-03%0A *Cliente:* STAR CLUTCH S A */ Cont: * FTAU1765843*/ HR Entrega: *09:00* /Dirección: *CAMINO SAN PEDRO 9580, PUDAHUEL"/>
    <s v="Enviar mensaje"/>
    <s v="1356FTAU1765843"/>
    <s v="ENT-1356"/>
    <s v="ENTREGA"/>
    <s v="460990,375"/>
    <s v="https://wa.me/56984880436?text=Hola!%0AServicio del día 18-03%0A *Cliente:* STAR CLUTCH S A */ Cont: * FTAU1765843*/ HR Entrega: *09:00* /Dirección: *CAMINO SAN PEDRO 9580, PUDAHUEL"/>
  </r>
  <r>
    <n v="1357"/>
    <n v="15"/>
    <x v="135"/>
    <s v="IMPO"/>
    <x v="800"/>
    <x v="1241"/>
    <x v="0"/>
    <n v="28000"/>
    <s v="17/03 - 18:26"/>
    <x v="38"/>
    <x v="7"/>
    <s v="CIS"/>
    <x v="52"/>
    <n v="56967386018"/>
    <x v="37"/>
    <m/>
    <x v="230"/>
    <m/>
    <m/>
    <m/>
    <m/>
    <x v="372"/>
    <x v="0"/>
    <d v="2026-03-18T00:00:00"/>
    <s v="On time"/>
    <s v="40 "/>
    <s v="Hola!%0AServicio del día 18-03%0A *Cliente:* BOLOGNESI Y GOREN */ Cont: * TCKU6268753*/ HR Entrega: *09:00* /Dirección: *PLANTA BOLOGNESI - CERRO LOS CONDORES 9690- QUILICURA"/>
    <s v="Enviar mensaje"/>
    <s v="1357TCKU6268753"/>
    <s v="ENT-1357"/>
    <s v="ENTREGA"/>
    <s v="460990,375"/>
    <s v="https://wa.me/56967386018?text=Hola!%0AServicio del día 18-03%0A *Cliente:* BOLOGNESI Y GOREN */ Cont: * TCKU6268753*/ HR Entrega: *09:00* /Dirección: *PLANTA BOLOGNESI - CERRO LOS CONDORES 9690- QUILICURA"/>
  </r>
  <r>
    <n v="1358"/>
    <n v="16"/>
    <x v="63"/>
    <s v="IMPO"/>
    <x v="801"/>
    <x v="1242"/>
    <x v="0"/>
    <n v="31000"/>
    <s v="17/03 - 21:40"/>
    <x v="38"/>
    <x v="7"/>
    <s v="CIS"/>
    <x v="16"/>
    <n v="56973887539"/>
    <x v="16"/>
    <m/>
    <x v="231"/>
    <m/>
    <m/>
    <m/>
    <m/>
    <x v="26"/>
    <x v="0"/>
    <d v="2026-03-18T00:00:00"/>
    <s v="On time"/>
    <s v="40 "/>
    <s v="Hola!%0AServicio del día 18-03%0A *Cliente:* FERREPLUS SPA */ Cont: * FBIU5820572*/ HR Entrega: *09:00* /Dirección: *Ferreplus SAN Nicolas 860 bodega BC05B , san Miguel"/>
    <s v="Enviar mensaje"/>
    <s v="1358FBIU5820572"/>
    <s v="ENT-1358"/>
    <s v="ENTREGA"/>
    <s v="460990,375"/>
    <s v="https://wa.me/56973887539?text=Hola!%0AServicio del día 18-03%0A *Cliente:* FERREPLUS SPA */ Cont: * FBIU5820572*/ HR Entrega: *09:00* /Dirección: *Ferreplus SAN Nicolas 860 bodega BC05B , san Miguel"/>
  </r>
  <r>
    <n v="1359"/>
    <n v="17"/>
    <x v="136"/>
    <s v="IMPO"/>
    <x v="802"/>
    <x v="1243"/>
    <x v="0"/>
    <n v="28000"/>
    <s v="17/03 - 18:46"/>
    <x v="38"/>
    <x v="7"/>
    <s v="CIS"/>
    <x v="0"/>
    <n v="56965378427"/>
    <x v="0"/>
    <m/>
    <x v="232"/>
    <s v="4 DESCARGADORES"/>
    <m/>
    <m/>
    <m/>
    <x v="233"/>
    <x v="0"/>
    <d v="2026-03-18T00:00:00"/>
    <s v="On time"/>
    <s v="40 "/>
    <s v="Hola!%0AServicio del día 18-03%0A *Cliente:* IMPOLIMP */ Cont: * SEGU9964558*/ HR Entrega: *09:00* /Dirección: *Parque logístico Princesa - General San Martin 1940 bodega 17 A Quilicura"/>
    <s v="Enviar mensaje"/>
    <s v="1359SEGU9964558"/>
    <s v="ENT-1359"/>
    <s v="ENTREGA"/>
    <s v="460990,375"/>
    <s v="https://wa.me/56965378427?text=Hola!%0AServicio del día 18-03%0A *Cliente:* IMPOLIMP */ Cont: * SEGU9964558*/ HR Entrega: *09:00* /Dirección: *Parque logístico Princesa - General San Martin 1940 bodega 17 A Quilicura"/>
  </r>
  <r>
    <n v="1360"/>
    <n v="18"/>
    <x v="13"/>
    <s v="IMPO"/>
    <x v="803"/>
    <x v="1244"/>
    <x v="0"/>
    <n v="22000"/>
    <s v="FRAGUA"/>
    <x v="38"/>
    <x v="7"/>
    <s v="MEDLOG SAI"/>
    <x v="29"/>
    <n v="56998494086"/>
    <x v="30"/>
    <m/>
    <x v="162"/>
    <m/>
    <m/>
    <m/>
    <m/>
    <x v="23"/>
    <x v="0"/>
    <d v="2026-03-18T00:00:00"/>
    <s v="On time"/>
    <s v="40 "/>
    <s v="Hola!%0AServicio del día 18-03%0A *Cliente:* CANONTEX */ Cont: * MSBU7093836*/ HR Entrega: *09:00* /Dirección: *Av. La Oración N° 1250, Pudahuel, (ENEA) "/>
    <s v="Enviar mensaje"/>
    <s v="1360MSBU7093836"/>
    <s v="ENT-1360"/>
    <s v="ENTREGA"/>
    <s v="460990,375"/>
    <s v="https://wa.me/56998494086?text=Hola!%0AServicio del día 18-03%0A *Cliente:* CANONTEX */ Cont: * MSBU7093836*/ HR Entrega: *09:00* /Dirección: *Av. La Oración N° 1250, Pudahuel, (ENEA) "/>
  </r>
  <r>
    <n v="1361"/>
    <n v="19"/>
    <x v="13"/>
    <s v="IMPO"/>
    <x v="804"/>
    <x v="1245"/>
    <x v="0"/>
    <n v="12000"/>
    <s v="FRAGUA"/>
    <x v="38"/>
    <x v="7"/>
    <s v="CONTOPSA VALP"/>
    <x v="46"/>
    <n v="56966631737"/>
    <x v="47"/>
    <m/>
    <x v="66"/>
    <m/>
    <m/>
    <m/>
    <m/>
    <x v="26"/>
    <x v="0"/>
    <d v="2026-03-18T00:00:00"/>
    <s v="On time"/>
    <s v="40 "/>
    <s v="Hola!%0AServicio del día 18-03%0A *Cliente:* CANONTEX */ Cont: * SUDU8728579*/ HR Entrega: *09:00* /Dirección: *Patricia Viñuela N°185, Lampa (BODEGA CDC) "/>
    <s v="Enviar mensaje"/>
    <s v="1361SUDU8728579"/>
    <s v="ENT-1361"/>
    <s v="ENTREGA"/>
    <s v="460990,375"/>
    <s v="https://wa.me/56966631737?text=Hola!%0AServicio del día 18-03%0A *Cliente:* CANONTEX */ Cont: * SUDU8728579*/ HR Entrega: *09:00* /Dirección: *Patricia Viñuela N°185, Lampa (BODEGA CDC) "/>
  </r>
  <r>
    <n v="1362"/>
    <n v="20"/>
    <x v="22"/>
    <s v="IMPO"/>
    <x v="776"/>
    <x v="1246"/>
    <x v="0"/>
    <n v="16000"/>
    <s v="FRAGUA"/>
    <x v="38"/>
    <x v="7"/>
    <s v="MEDLOG STGO"/>
    <x v="51"/>
    <n v="56939438073"/>
    <x v="7"/>
    <m/>
    <x v="28"/>
    <m/>
    <m/>
    <m/>
    <m/>
    <x v="372"/>
    <x v="0"/>
    <d v="2026-03-18T00:00:00"/>
    <s v="On time"/>
    <s v="40 "/>
    <s v="Hola!%0AServicio del día 18-03%0A *Cliente:* SUMINISTROS TELEFONICOS Y COMPUTACIONALES ESTEC LT */ Cont: * TCLU4444439*/ HR Entrega: *09:00* /Dirección: *AVENIDA PEDRO DE VALDIVIA 5964, MACUL"/>
    <s v="Enviar mensaje"/>
    <s v="1362TCLU4444439"/>
    <s v="ENT-1362"/>
    <s v="ENTREGA"/>
    <s v="460990,375"/>
    <s v="https://wa.me/56939438073?text=Hola!%0AServicio del día 18-03%0A *Cliente:* SUMINISTROS TELEFONICOS Y COMPUTACIONALES ESTEC LT */ Cont: * TCLU4444439*/ HR Entrega: *09:00* /Dirección: *AVENIDA PEDRO DE VALDIVIA 5964, MACUL"/>
  </r>
  <r>
    <n v="1363"/>
    <n v="21"/>
    <x v="18"/>
    <s v="IMPO"/>
    <x v="805"/>
    <x v="1247"/>
    <x v="0"/>
    <n v="11000"/>
    <s v="FRAGUA"/>
    <x v="38"/>
    <x v="7"/>
    <s v="MEDLOG VALP"/>
    <x v="42"/>
    <n v="56948501048"/>
    <x v="42"/>
    <m/>
    <x v="63"/>
    <m/>
    <m/>
    <m/>
    <m/>
    <x v="23"/>
    <x v="0"/>
    <d v="2026-03-18T00:00:00"/>
    <s v="On time"/>
    <s v="40 "/>
    <s v="Hola!%0AServicio del día 18-03%0A *Cliente:* SOCIEDAD COMERCIAL MARBEN PETS LTDA */ Cont: * MSBU7267476*/ HR Entrega: *09:00* /Dirección: *FRAGUA - BOD.PRINCIPAL"/>
    <s v="Enviar mensaje"/>
    <s v="1363MSBU7267476"/>
    <s v="ENT-1363"/>
    <s v="ENTREGA"/>
    <s v="460990,375"/>
    <s v="https://wa.me/56948501048?text=Hola!%0AServicio del día 18-03%0A *Cliente:* SOCIEDAD COMERCIAL MARBEN PETS LTDA */ Cont: * MSBU7267476*/ HR Entrega: *09:00* /Dirección: *FRAGUA - BOD.PRINCIPAL"/>
  </r>
  <r>
    <n v="1364"/>
    <n v="22"/>
    <x v="18"/>
    <s v="IMPO"/>
    <x v="750"/>
    <x v="1248"/>
    <x v="1"/>
    <n v="30000"/>
    <s v="FRAGUA "/>
    <x v="38"/>
    <x v="2"/>
    <s v="CIS"/>
    <x v="40"/>
    <n v="56967386251"/>
    <x v="40"/>
    <m/>
    <x v="82"/>
    <m/>
    <m/>
    <m/>
    <m/>
    <x v="359"/>
    <x v="0"/>
    <d v="2026-03-18T00:00:00"/>
    <s v="On time"/>
    <s v="20 "/>
    <s v="Hola!%0AServicio del día 18-03%0A *Cliente:* SOCIEDAD COMERCIAL MARBEN PETS LTDA */ Cont: * TLLU8125700*/ HR Entrega: *11:00* /Dirección: *AV. LA MARTINA 445. PUDAHUEL SUR"/>
    <s v="Enviar mensaje"/>
    <s v="1364TLLU8125700"/>
    <s v="ENT-1364"/>
    <s v="ENTREGA"/>
    <s v="460990,458333333333333"/>
    <s v="https://wa.me/56967386251?text=Hola!%0AServicio del día 18-03%0A *Cliente:* SOCIEDAD COMERCIAL MARBEN PETS LTDA */ Cont: * TLLU8125700*/ HR Entrega: *11:00* /Dirección: *AV. LA MARTINA 445. PUDAHUEL SUR"/>
  </r>
  <r>
    <n v="1365"/>
    <n v="23"/>
    <x v="26"/>
    <s v="IMPO"/>
    <x v="806"/>
    <x v="1249"/>
    <x v="3"/>
    <n v="28000"/>
    <s v="17/03 - 16:30"/>
    <x v="38"/>
    <x v="2"/>
    <s v="CONTOPSA SAI"/>
    <x v="34"/>
    <n v="56940144795"/>
    <x v="34"/>
    <m/>
    <x v="233"/>
    <m/>
    <m/>
    <m/>
    <m/>
    <x v="373"/>
    <x v="0"/>
    <d v="2026-03-18T00:00:00"/>
    <s v="On time"/>
    <s v="40 "/>
    <s v="Hola!%0AServicio del día 18-03%0A *Cliente:* ALMAKILA SPA */ Cont: * MNBU3746126*/ HR Entrega: *11:00* /Dirección: *Parinacota 233 Quilicura / Antillanca 451"/>
    <s v="Enviar mensaje"/>
    <s v="1365MNBU3746126"/>
    <s v="ENT-1365"/>
    <s v="ENTREGA"/>
    <s v="460990,458333333333333"/>
    <s v="https://wa.me/56940144795?text=Hola!%0AServicio del día 18-03%0A *Cliente:* ALMAKILA SPA */ Cont: * MNBU3746126*/ HR Entrega: *11:00* /Dirección: *Parinacota 233 Quilicura / Antillanca 451"/>
  </r>
  <r>
    <n v="1366"/>
    <n v="24"/>
    <x v="0"/>
    <s v="IMPO"/>
    <x v="807"/>
    <x v="1250"/>
    <x v="0"/>
    <n v="29000"/>
    <s v="FRAGUA"/>
    <x v="38"/>
    <x v="2"/>
    <s v="CIS"/>
    <x v="1"/>
    <n v="56978811158"/>
    <x v="1"/>
    <m/>
    <x v="2"/>
    <m/>
    <m/>
    <m/>
    <m/>
    <x v="6"/>
    <x v="0"/>
    <d v="2026-03-18T00:00:00"/>
    <s v="On time"/>
    <s v="40 "/>
    <s v="Hola!%0AServicio del día 18-03%0A *Cliente:* RENDIC S.A. */ Cont: * TLLU8865455*/ HR Entrega: *11:00* /Dirección: *Avenida Miraflores 9700-Bodega 4C, PUDAHUEL"/>
    <s v="Enviar mensaje"/>
    <s v="1366TLLU8865455"/>
    <s v="ENT-1366"/>
    <s v="ENTREGA"/>
    <s v="460990,458333333333333"/>
    <s v="https://wa.me/56978811158?text=Hola!%0AServicio del día 18-03%0A *Cliente:* RENDIC S.A. */ Cont: * TLLU8865455*/ HR Entrega: *11:00* /Dirección: *Avenida Miraflores 9700-Bodega 4C, PUDAHUEL"/>
  </r>
  <r>
    <n v="1367"/>
    <n v="25"/>
    <x v="8"/>
    <s v="IMPO"/>
    <x v="808"/>
    <x v="1251"/>
    <x v="3"/>
    <n v="28000"/>
    <s v="17/03 - 11:25"/>
    <x v="38"/>
    <x v="11"/>
    <s v="CIS"/>
    <x v="23"/>
    <n v="56931745801"/>
    <x v="24"/>
    <m/>
    <x v="23"/>
    <m/>
    <m/>
    <m/>
    <m/>
    <x v="109"/>
    <x v="0"/>
    <d v="2026-03-18T00:00:00"/>
    <s v="On time"/>
    <s v="40 "/>
    <s v="Hola!%0AServicio del día 18-03%0A *Cliente:* ALCA SPA */ Cont: * CGMU5404029*/ HR Entrega: *11:30* /Dirección: *Camino del Cerro 4868 Huechuraba"/>
    <s v="Enviar mensaje"/>
    <s v="1367CGMU5404029"/>
    <s v="ENT-1367"/>
    <s v="ENTREGA"/>
    <s v="460990,479166666666667"/>
    <s v="https://wa.me/56931745801?text=Hola!%0AServicio del día 18-03%0A *Cliente:* ALCA SPA */ Cont: * CGMU5404029*/ HR Entrega: *11:30* /Dirección: *Camino del Cerro 4868 Huechuraba"/>
  </r>
  <r>
    <n v="1368"/>
    <n v="26"/>
    <x v="8"/>
    <s v="IMPO"/>
    <x v="809"/>
    <x v="1252"/>
    <x v="0"/>
    <n v="17000"/>
    <d v="1899-12-30T08:46:00"/>
    <x v="38"/>
    <x v="19"/>
    <s v="MEDLOG SAI"/>
    <x v="8"/>
    <n v="56945105039"/>
    <x v="49"/>
    <m/>
    <x v="23"/>
    <m/>
    <m/>
    <m/>
    <m/>
    <x v="35"/>
    <x v="0"/>
    <d v="2026-03-18T00:00:00"/>
    <s v="On time"/>
    <s v="40 "/>
    <s v="Hola!%0AServicio del día 18-03%0A *Cliente:* ALCA SPA */ Cont: * MSCU5103517*/ HR Entrega: *14:30* /Dirección: *Camino del Cerro 4868 Huechuraba"/>
    <s v="Enviar mensaje"/>
    <s v="1368MSCU5103517"/>
    <s v="ENT-1368"/>
    <s v="ENTREGA"/>
    <s v="460990,604166666666667"/>
    <s v="https://wa.me/56945105039?text=Hola!%0AServicio del día 18-03%0A *Cliente:* ALCA SPA */ Cont: * MSCU5103517*/ HR Entrega: *14:30* /Dirección: *Camino del Cerro 4868 Huechuraba"/>
  </r>
  <r>
    <n v="1369"/>
    <n v="27"/>
    <x v="8"/>
    <s v="IMPO"/>
    <x v="810"/>
    <x v="1253"/>
    <x v="0"/>
    <n v="18000"/>
    <d v="1899-12-30T08:52:00"/>
    <x v="38"/>
    <x v="19"/>
    <s v="MEDLOG SAI"/>
    <x v="43"/>
    <n v="56964850744"/>
    <x v="43"/>
    <m/>
    <x v="23"/>
    <m/>
    <m/>
    <m/>
    <m/>
    <x v="264"/>
    <x v="0"/>
    <d v="2026-03-18T00:00:00"/>
    <s v="On time"/>
    <s v="40 "/>
    <s v="Hola!%0AServicio del día 18-03%0A *Cliente:* ALCA SPA */ Cont: * MSDU8398225*/ HR Entrega: *14:30* /Dirección: *Camino del Cerro 4868 Huechuraba"/>
    <s v="Enviar mensaje"/>
    <s v="1369MSDU8398225"/>
    <s v="ENT-1369"/>
    <s v="ENTREGA"/>
    <s v="460990,604166666666667"/>
    <s v="https://wa.me/56964850744?text=Hola!%0AServicio del día 18-03%0A *Cliente:* ALCA SPA */ Cont: * MSDU8398225*/ HR Entrega: *14:30* /Dirección: *Camino del Cerro 4868 Huechuraba"/>
  </r>
  <r>
    <n v="1370"/>
    <n v="28"/>
    <x v="19"/>
    <s v="IMPO"/>
    <x v="811"/>
    <x v="1254"/>
    <x v="0"/>
    <n v="28000"/>
    <s v="17/03 - 16:45"/>
    <x v="38"/>
    <x v="4"/>
    <s v="AGUNSA SAI"/>
    <x v="39"/>
    <n v="56950103942"/>
    <x v="39"/>
    <m/>
    <x v="24"/>
    <m/>
    <m/>
    <m/>
    <m/>
    <x v="13"/>
    <x v="0"/>
    <d v="2026-03-18T00:00:00"/>
    <s v="On time"/>
    <s v="40 "/>
    <s v="Hola!%0AServicio del día 18-03%0A *Cliente:* LAMAIGNERE CHILE S.A. */ Cont: * TCLU1893288*/ HR Entrega: *14:00* /Dirección: *AV. MARTA OSSA RUIZ 601 (CAMINO CASAS VIEJAS); MAIPU "/>
    <s v="Enviar mensaje"/>
    <s v="1370TCLU1893288"/>
    <s v="ENT-1370"/>
    <s v="ENTREGA"/>
    <s v="460990,583333333333333"/>
    <s v="https://wa.me/56950103942?text=Hola!%0AServicio del día 18-03%0A *Cliente:* LAMAIGNERE CHILE S.A. */ Cont: * TCLU1893288*/ HR Entrega: *14:00* /Dirección: *AV. MARTA OSSA RUIZ 601 (CAMINO CASAS VIEJAS); MAIPU "/>
  </r>
  <r>
    <n v="1371"/>
    <n v="29"/>
    <x v="19"/>
    <s v="IMPO"/>
    <x v="812"/>
    <x v="1255"/>
    <x v="0"/>
    <n v="30000"/>
    <s v="FRAGUA"/>
    <x v="38"/>
    <x v="4"/>
    <s v="CIS"/>
    <x v="30"/>
    <n v="56992164782"/>
    <x v="31"/>
    <m/>
    <x v="24"/>
    <m/>
    <m/>
    <m/>
    <m/>
    <x v="374"/>
    <x v="0"/>
    <d v="2026-03-18T00:00:00"/>
    <s v="On time"/>
    <s v="40 "/>
    <s v="Hola!%0AServicio del día 18-03%0A *Cliente:* LAMAIGNERE CHILE S.A. */ Cont: * CMAU4277889*/ HR Entrega: *14:00* /Dirección: *AV. MARTA OSSA RUIZ 601 (CAMINO CASAS VIEJAS); MAIPU "/>
    <s v="Enviar mensaje"/>
    <s v="1371CMAU4277889"/>
    <s v="ENT-1371"/>
    <s v="ENTREGA"/>
    <s v="460990,583333333333333"/>
    <s v="https://wa.me/56992164782?text=Hola!%0AServicio del día 18-03%0A *Cliente:* LAMAIGNERE CHILE S.A. */ Cont: * CMAU4277889*/ HR Entrega: *14:00* /Dirección: *AV. MARTA OSSA RUIZ 601 (CAMINO CASAS VIEJAS); MAIPU "/>
  </r>
  <r>
    <n v="1372"/>
    <n v="30"/>
    <x v="50"/>
    <s v="IMPO"/>
    <x v="813"/>
    <x v="1256"/>
    <x v="0"/>
    <n v="10000"/>
    <d v="1899-12-30T13:10:00"/>
    <x v="38"/>
    <x v="14"/>
    <s v="DYC SAI"/>
    <x v="48"/>
    <n v="56994354094"/>
    <x v="50"/>
    <m/>
    <x v="75"/>
    <m/>
    <m/>
    <m/>
    <m/>
    <x v="266"/>
    <x v="0"/>
    <d v="2026-03-18T00:00:00"/>
    <s v="On time"/>
    <s v="40 "/>
    <s v="Hola!%0AServicio del día 18-03%0A *Cliente:* GENERACION SERVICIO Y ARRIENDO SPA */ Cont: * TLLU4502908*/ HR Entrega: *DIRECTO* /Dirección: *CORDILLERA 570, PUDAHUEL"/>
    <s v="Enviar mensaje"/>
    <s v="1372TLLU4502908"/>
    <s v="ENT-1372"/>
    <s v="ENTREGA"/>
    <s v="46099DIRECTO"/>
    <s v="https://wa.me/56994354094?text=Hola!%0AServicio del día 18-03%0A *Cliente:* GENERACION SERVICIO Y ARRIENDO SPA */ Cont: * TLLU4502908*/ HR Entrega: *DIRECTO* /Dirección: *CORDILLERA 570, PUDAHUEL"/>
  </r>
  <r>
    <n v="1373"/>
    <n v="31"/>
    <x v="50"/>
    <s v="IMPO"/>
    <x v="813"/>
    <x v="1257"/>
    <x v="0"/>
    <n v="15000"/>
    <d v="1899-12-30T13:20:00"/>
    <x v="38"/>
    <x v="14"/>
    <s v="DYC SAI"/>
    <x v="10"/>
    <n v="56993389870"/>
    <x v="10"/>
    <m/>
    <x v="75"/>
    <m/>
    <m/>
    <m/>
    <m/>
    <x v="95"/>
    <x v="0"/>
    <d v="2026-03-18T00:00:00"/>
    <s v="On time"/>
    <s v="40 "/>
    <s v="Hola!%0AServicio del día 18-03%0A *Cliente:* GENERACION SERVICIO Y ARRIENDO SPA */ Cont: * CSNU6453853*/ HR Entrega: *DIRECTO* /Dirección: *CORDILLERA 570, PUDAHUEL"/>
    <s v="Enviar mensaje"/>
    <s v="1373CSNU6453853"/>
    <s v="ENT-1373"/>
    <s v="ENTREGA"/>
    <s v="46099DIRECTO"/>
    <s v="https://wa.me/56993389870?text=Hola!%0AServicio del día 18-03%0A *Cliente:* GENERACION SERVICIO Y ARRIENDO SPA */ Cont: * CSNU6453853*/ HR Entrega: *DIRECTO* /Dirección: *CORDILLERA 570, PUDAHUEL"/>
  </r>
  <r>
    <n v="1374"/>
    <n v="32"/>
    <x v="50"/>
    <s v="IMPO"/>
    <x v="813"/>
    <x v="1258"/>
    <x v="0"/>
    <n v="15000"/>
    <d v="1899-12-30T13:30:00"/>
    <x v="38"/>
    <x v="14"/>
    <s v="DYC SAI"/>
    <x v="44"/>
    <n v="56976511010"/>
    <x v="53"/>
    <m/>
    <x v="75"/>
    <m/>
    <m/>
    <m/>
    <m/>
    <x v="375"/>
    <x v="0"/>
    <d v="2026-03-18T00:00:00"/>
    <s v="On time"/>
    <s v="40 "/>
    <s v="Hola!%0AServicio del día 18-03%0A *Cliente:* GENERACION SERVICIO Y ARRIENDO SPA */ Cont: * CSLU6130642*/ HR Entrega: *DIRECTO* /Dirección: *CORDILLERA 570, PUDAHUEL"/>
    <s v="Enviar mensaje"/>
    <s v="1374CSLU6130642"/>
    <s v="ENT-1374"/>
    <s v="ENTREGA"/>
    <s v="46099DIRECTO"/>
    <s v="https://wa.me/56976511010?text=Hola!%0AServicio del día 18-03%0A *Cliente:* GENERACION SERVICIO Y ARRIENDO SPA */ Cont: * CSLU6130642*/ HR Entrega: *DIRECTO* /Dirección: *CORDILLERA 570, PUDAHUEL"/>
  </r>
  <r>
    <n v="1375"/>
    <n v="33"/>
    <x v="137"/>
    <m/>
    <x v="144"/>
    <x v="870"/>
    <x v="0"/>
    <s v="-"/>
    <s v="-"/>
    <x v="38"/>
    <x v="0"/>
    <s v="-"/>
    <x v="49"/>
    <n v="56973887322"/>
    <x v="57"/>
    <m/>
    <x v="68"/>
    <m/>
    <m/>
    <m/>
    <m/>
    <x v="9"/>
    <x v="0"/>
    <m/>
    <s v="Sin llegada"/>
    <s v="40 "/>
    <s v="Hola!%0AServicio del día 18-03%0A *Cliente:* RITRAMA */ Cont: * RAMPLA */ HR Entrega: *07:00* /Dirección: *AV. TUPUNGATO 3420, PLACILLA"/>
    <s v="Enviar mensaje"/>
    <s v="1375RAMPLA "/>
    <s v="ENT-1375"/>
    <s v="ENTREGA"/>
    <s v="460990,291666666666667"/>
    <s v="https://wa.me/56973887322?text=Hola!%0AServicio del día 18-03%0A *Cliente:* RITRAMA */ Cont: * RAMPLA */ HR Entrega: *07:00* /Dirección: *AV. TUPUNGATO 3420, PLACILLA"/>
  </r>
  <r>
    <n v="1376"/>
    <n v="34"/>
    <x v="137"/>
    <m/>
    <x v="144"/>
    <x v="870"/>
    <x v="0"/>
    <s v="-"/>
    <s v="-"/>
    <x v="38"/>
    <x v="0"/>
    <s v="-"/>
    <x v="50"/>
    <n v="56964069749"/>
    <x v="56"/>
    <m/>
    <x v="68"/>
    <m/>
    <m/>
    <m/>
    <m/>
    <x v="9"/>
    <x v="0"/>
    <m/>
    <s v="Sin llegada"/>
    <s v="40 "/>
    <s v="Hola!%0AServicio del día 18-03%0A *Cliente:* RITRAMA */ Cont: * RAMPLA */ HR Entrega: *07:00* /Dirección: *AV. TUPUNGATO 3420, PLACILLA"/>
    <s v="Enviar mensaje"/>
    <s v="1376RAMPLA "/>
    <s v="ENT-1376"/>
    <s v="ENTREGA"/>
    <s v="460990,291666666666667"/>
    <s v="https://wa.me/56964069749?text=Hola!%0AServicio del día 18-03%0A *Cliente:* RITRAMA */ Cont: * RAMPLA */ HR Entrega: *07:00* /Dirección: *AV. TUPUNGATO 3420, PLACILLA"/>
  </r>
  <r>
    <n v="1377"/>
    <n v="35"/>
    <x v="46"/>
    <s v="EXPO"/>
    <x v="814"/>
    <x v="1158"/>
    <x v="0"/>
    <s v="-"/>
    <s v="-"/>
    <x v="38"/>
    <x v="6"/>
    <s v="RETIRO VACIO: DYC SAI"/>
    <x v="36"/>
    <n v="56965312953"/>
    <x v="36"/>
    <m/>
    <x v="69"/>
    <s v="STACKING: 15/03 al 17/03 A LAS 15:00HRS."/>
    <m/>
    <m/>
    <m/>
    <x v="264"/>
    <x v="0"/>
    <d v="2026-03-18T00:00:00"/>
    <s v="Off time"/>
    <s v="40 "/>
    <s v="Hola!%0AServicio del día 18-03%0A *Cliente:* ARESTI CHILE WINE S.A. */ Cont: * -*/ HR Entrega: *10:00* /Dirección: *CONSOLIDADO: BELLAVISTA S/N, RIO CLARO; BOD. HACIENDA ARESTI / EMBARQUE: SAI"/>
    <s v="Enviar mensaje"/>
    <s v="1377-"/>
    <s v="ENT-1377"/>
    <s v="ENTREGA"/>
    <s v="460990,416666666666667"/>
    <s v="https://wa.me/56965312953?text=Hola!%0AServicio del día 18-03%0A *Cliente:* ARESTI CHILE WINE S.A. */ Cont: * -*/ HR Entrega: *10:00* /Dirección: *CONSOLIDADO: BELLAVISTA S/N, RIO CLARO; BOD. HACIENDA ARESTI / EMBARQUE: SAI"/>
  </r>
  <r>
    <n v="1378"/>
    <n v="1"/>
    <x v="0"/>
    <s v="IMPO"/>
    <x v="815"/>
    <x v="1259"/>
    <x v="0"/>
    <n v="26000"/>
    <s v="FRAGUA"/>
    <x v="39"/>
    <x v="0"/>
    <s v="CIS"/>
    <x v="52"/>
    <n v="56967386018"/>
    <x v="37"/>
    <m/>
    <x v="2"/>
    <m/>
    <s v="Devuelto"/>
    <m/>
    <m/>
    <x v="54"/>
    <x v="0"/>
    <d v="2026-03-19T00:00:00"/>
    <s v="On time"/>
    <s v="40 "/>
    <s v="Hola!%0AServicio del día 19-03%0A *Cliente:* RENDIC S.A. */ Cont: * GAOU7612312*/ HR Entrega: *07:00* /Dirección: *Avenida Miraflores 9700-Bodega 4C, PUDAHUEL"/>
    <s v="Enviar mensaje"/>
    <s v="1378GAOU7612312"/>
    <s v="ENT-1378"/>
    <s v="ENTREGA"/>
    <s v="461000,291666666666667"/>
    <s v="https://wa.me/56967386018?text=Hola!%0AServicio del día 19-03%0A *Cliente:* RENDIC S.A. */ Cont: * GAOU7612312*/ HR Entrega: *07:00* /Dirección: *Avenida Miraflores 9700-Bodega 4C, PUDAHUEL"/>
  </r>
  <r>
    <n v="1379"/>
    <n v="2"/>
    <x v="0"/>
    <s v="IMPO"/>
    <x v="815"/>
    <x v="1260"/>
    <x v="0"/>
    <n v="25000"/>
    <s v="FRAGUA"/>
    <x v="39"/>
    <x v="0"/>
    <s v="CIS"/>
    <x v="51"/>
    <n v="56939438073"/>
    <x v="7"/>
    <m/>
    <x v="2"/>
    <m/>
    <s v="Devuelto"/>
    <m/>
    <m/>
    <x v="253"/>
    <x v="0"/>
    <d v="2026-03-19T00:00:00"/>
    <s v="On time"/>
    <s v="40 "/>
    <s v="Hola!%0AServicio del día 19-03%0A *Cliente:* RENDIC S.A. */ Cont: * TIIU6155112*/ HR Entrega: *07:00* /Dirección: *Avenida Miraflores 9700-Bodega 4C, PUDAHUEL"/>
    <s v="Enviar mensaje"/>
    <s v="1379TIIU6155112"/>
    <s v="ENT-1379"/>
    <s v="ENTREGA"/>
    <s v="461000,291666666666667"/>
    <s v="https://wa.me/56939438073?text=Hola!%0AServicio del día 19-03%0A *Cliente:* RENDIC S.A. */ Cont: * TIIU6155112*/ HR Entrega: *07:00* /Dirección: *Avenida Miraflores 9700-Bodega 4C, PUDAHUEL"/>
  </r>
  <r>
    <n v="1380"/>
    <n v="3"/>
    <x v="0"/>
    <s v="IMPO"/>
    <x v="816"/>
    <x v="1261"/>
    <x v="1"/>
    <n v="23000"/>
    <s v="FRAGUA"/>
    <x v="39"/>
    <x v="7"/>
    <s v="CONTOPSA SAI"/>
    <x v="14"/>
    <n v="56967256951"/>
    <x v="15"/>
    <m/>
    <x v="2"/>
    <s v="RAMPLA CORTA"/>
    <s v="Devuelto"/>
    <m/>
    <m/>
    <x v="318"/>
    <x v="0"/>
    <d v="2026-03-19T00:00:00"/>
    <s v="On time"/>
    <s v="20 "/>
    <s v="Hola!%0AServicio del día 19-03%0A *Cliente:* RENDIC S.A. */ Cont: * MRSU0650569*/ HR Entrega: *09:00* /Dirección: *Avenida Miraflores 9700-Bodega 4C, PUDAHUEL"/>
    <s v="Enviar mensaje"/>
    <s v="1380MRSU0650569"/>
    <s v="ENT-1380"/>
    <s v="ENTREGA"/>
    <s v="461000,375"/>
    <s v="https://wa.me/56967256951?text=Hola!%0AServicio del día 19-03%0A *Cliente:* RENDIC S.A. */ Cont: * MRSU0650569*/ HR Entrega: *09:00* /Dirección: *Avenida Miraflores 9700-Bodega 4C, PUDAHUEL"/>
  </r>
  <r>
    <n v="1381"/>
    <n v="4"/>
    <x v="134"/>
    <s v="IMPO"/>
    <x v="817"/>
    <x v="1262"/>
    <x v="0"/>
    <n v="9000"/>
    <s v="FRAGUA"/>
    <x v="39"/>
    <x v="3"/>
    <s v="TERCOP"/>
    <x v="1"/>
    <n v="56978811158"/>
    <x v="1"/>
    <m/>
    <x v="228"/>
    <s v="CON ESCOLTA"/>
    <s v="Devuelto"/>
    <m/>
    <m/>
    <x v="55"/>
    <x v="0"/>
    <d v="2026-03-19T00:00:00"/>
    <s v="On time"/>
    <s v="40 "/>
    <s v="Hola!%0AServicio del día 19-03%0A *Cliente:* THE ANDES BRANDS */ Cont: * OTPU6310010*/ HR Entrega: *08:00* /Dirección: *BODENOR FLEXCENTER - Boulevard Poniente, Modulos 21 y 22 ENEA, Pudahuel"/>
    <s v="Enviar mensaje"/>
    <s v="1381OTPU6310010"/>
    <s v="ENT-1381"/>
    <s v="ENTREGA"/>
    <s v="461000,333333333333333"/>
    <s v="https://wa.me/56978811158?text=Hola!%0AServicio del día 19-03%0A *Cliente:* THE ANDES BRANDS */ Cont: * OTPU6310010*/ HR Entrega: *08:00* /Dirección: *BODENOR FLEXCENTER - Boulevard Poniente, Modulos 21 y 22 ENEA, Pudahuel"/>
  </r>
  <r>
    <n v="1382"/>
    <n v="5"/>
    <x v="31"/>
    <s v="IMPO"/>
    <x v="818"/>
    <x v="1263"/>
    <x v="0"/>
    <n v="17000"/>
    <s v="FRAGUA"/>
    <x v="39"/>
    <x v="3"/>
    <s v="SITRANS VALP"/>
    <x v="46"/>
    <n v="56966631737"/>
    <x v="47"/>
    <m/>
    <x v="205"/>
    <m/>
    <s v="Devuelto"/>
    <m/>
    <m/>
    <x v="11"/>
    <x v="0"/>
    <d v="2026-03-19T00:00:00"/>
    <s v="On time"/>
    <s v="40 "/>
    <s v="Hola!%0AServicio del día 19-03%0A *Cliente:* TECNIKA S A */ Cont: * HAMU2920321*/ HR Entrega: *08:00* /Dirección: *Olivos 1270, Pudahuel"/>
    <s v="Enviar mensaje"/>
    <s v="1382HAMU2920321"/>
    <s v="ENT-1382"/>
    <s v="ENTREGA"/>
    <s v="461000,333333333333333"/>
    <s v="https://wa.me/56966631737?text=Hola!%0AServicio del día 19-03%0A *Cliente:* TECNIKA S A */ Cont: * HAMU2920321*/ HR Entrega: *08:00* /Dirección: *Olivos 1270, Pudahuel"/>
  </r>
  <r>
    <n v="1383"/>
    <n v="6"/>
    <x v="2"/>
    <s v="IMPO"/>
    <x v="819"/>
    <x v="1264"/>
    <x v="0"/>
    <n v="18000"/>
    <s v="FRAGUA"/>
    <x v="39"/>
    <x v="3"/>
    <s v="SITRANS SAI"/>
    <x v="8"/>
    <n v="56945105039"/>
    <x v="49"/>
    <m/>
    <x v="106"/>
    <m/>
    <s v="Devuelto"/>
    <m/>
    <m/>
    <x v="201"/>
    <x v="0"/>
    <d v="2026-03-19T00:00:00"/>
    <s v="On time"/>
    <s v="40 "/>
    <s v="Hola!%0AServicio del día 19-03%0A *Cliente:* SUPERMERCADO DEL NEUMATICO LTDA */ Cont: * TCNU4280055*/ HR Entrega: *08:00* /Dirección: *AV. GENERAL VELASQUEZ 10901, SAN BERNARDO"/>
    <s v="Enviar mensaje"/>
    <s v="1383TCNU4280055"/>
    <s v="ENT-1383"/>
    <s v="ENTREGA"/>
    <s v="461000,333333333333333"/>
    <s v="https://wa.me/56945105039?text=Hola!%0AServicio del día 19-03%0A *Cliente:* SUPERMERCADO DEL NEUMATICO LTDA */ Cont: * TCNU4280055*/ HR Entrega: *08:00* /Dirección: *AV. GENERAL VELASQUEZ 10901, SAN BERNARDO"/>
  </r>
  <r>
    <n v="1384"/>
    <n v="7"/>
    <x v="48"/>
    <s v="IMPO"/>
    <x v="820"/>
    <x v="1265"/>
    <x v="0"/>
    <n v="6000"/>
    <s v="18/03 - 16:00"/>
    <x v="39"/>
    <x v="3"/>
    <s v="CONTOPSA VALP"/>
    <x v="42"/>
    <n v="56948501048"/>
    <x v="42"/>
    <m/>
    <x v="72"/>
    <m/>
    <s v="Devuelto"/>
    <m/>
    <m/>
    <x v="220"/>
    <x v="0"/>
    <d v="2026-03-19T00:00:00"/>
    <s v="Off time"/>
    <s v="40 "/>
    <s v="Hola!%0AServicio del día 19-03%0A *Cliente:* NEREUS SPA */ Cont: * HASU4854703*/ HR Entrega: *08:00* /Dirección: *AV EL VENTISQUERO 1204, RENCA"/>
    <s v="Enviar mensaje"/>
    <s v="1384HASU4854703"/>
    <s v="ENT-1384"/>
    <s v="ENTREGA"/>
    <s v="461000,333333333333333"/>
    <s v="https://wa.me/56948501048?text=Hola!%0AServicio del día 19-03%0A *Cliente:* NEREUS SPA */ Cont: * HASU4854703*/ HR Entrega: *08:00* /Dirección: *AV EL VENTISQUERO 1204, RENCA"/>
  </r>
  <r>
    <n v="1385"/>
    <n v="8"/>
    <x v="24"/>
    <s v="IMPO"/>
    <x v="795"/>
    <x v="1266"/>
    <x v="0"/>
    <n v="30000"/>
    <s v="18/03 - 12:34"/>
    <x v="39"/>
    <x v="3"/>
    <s v="CIS"/>
    <x v="55"/>
    <n v="56999972473"/>
    <x v="44"/>
    <m/>
    <x v="10"/>
    <m/>
    <s v="Devuelto"/>
    <m/>
    <m/>
    <x v="183"/>
    <x v="0"/>
    <d v="2026-03-19T00:00:00"/>
    <s v="On time"/>
    <s v="40 "/>
    <s v="Hola!%0AServicio del día 19-03%0A *Cliente:* COMERCIAL CANADA SPA */ Cont: * CGMU5222662*/ HR Entrega: *08:00* /Dirección: *BERNARDO O&quot;HIGGINS 158 COLINA"/>
    <s v="Enviar mensaje"/>
    <s v="1385CGMU5222662"/>
    <s v="ENT-1385"/>
    <s v="ENTREGA"/>
    <s v="461000,333333333333333"/>
    <s v="https://wa.me/56999972473?text=Hola!%0AServicio del día 19-03%0A *Cliente:* COMERCIAL CANADA SPA */ Cont: * CGMU5222662*/ HR Entrega: *08:00* /Dirección: *BERNARDO O&quot;HIGGINS 158 COLINA"/>
  </r>
  <r>
    <n v="1386"/>
    <n v="9"/>
    <x v="24"/>
    <s v="IMPO"/>
    <x v="795"/>
    <x v="1267"/>
    <x v="0"/>
    <n v="30000"/>
    <s v="FRAGUA"/>
    <x v="39"/>
    <x v="6"/>
    <s v="CIS"/>
    <x v="45"/>
    <n v="56989844861"/>
    <x v="45"/>
    <m/>
    <x v="10"/>
    <m/>
    <s v="Devuelto"/>
    <m/>
    <m/>
    <x v="376"/>
    <x v="0"/>
    <d v="2026-03-19T00:00:00"/>
    <s v="Off time"/>
    <s v="40 "/>
    <s v="Hola!%0AServicio del día 19-03%0A *Cliente:* COMERCIAL CANADA SPA */ Cont: * BMOU9603542*/ HR Entrega: *10:00* /Dirección: *BERNARDO O&quot;HIGGINS 158 COLINA"/>
    <s v="Enviar mensaje"/>
    <s v="1386BMOU9603542"/>
    <s v="ENT-1386"/>
    <s v="ENTREGA"/>
    <s v="461000,416666666666667"/>
    <s v="https://wa.me/56989844861?text=Hola!%0AServicio del día 19-03%0A *Cliente:* COMERCIAL CANADA SPA */ Cont: * BMOU9603542*/ HR Entrega: *10:00* /Dirección: *BERNARDO O&quot;HIGGINS 158 COLINA"/>
  </r>
  <r>
    <n v="1387"/>
    <n v="10"/>
    <x v="19"/>
    <s v="IMPO"/>
    <x v="821"/>
    <x v="1268"/>
    <x v="0"/>
    <n v="30000"/>
    <s v="FRAGUA"/>
    <x v="39"/>
    <x v="3"/>
    <s v="CIS"/>
    <x v="16"/>
    <n v="56973887539"/>
    <x v="16"/>
    <m/>
    <x v="24"/>
    <m/>
    <s v="Devuelto"/>
    <m/>
    <m/>
    <x v="12"/>
    <x v="0"/>
    <d v="2026-03-19T00:00:00"/>
    <s v="On time"/>
    <s v="40 "/>
    <s v="Hola!%0AServicio del día 19-03%0A *Cliente:* LAMAIGNERE CHILE S.A. */ Cont: * CAAU7763528*/ HR Entrega: *08:00* /Dirección: *AV. MARTA OSSA RUIZ 601 (CAMINO CASAS VIEJAS); MAIPU "/>
    <s v="Enviar mensaje"/>
    <s v="1387CAAU7763528"/>
    <s v="ENT-1387"/>
    <s v="ENTREGA"/>
    <s v="461000,333333333333333"/>
    <s v="https://wa.me/56973887539?text=Hola!%0AServicio del día 19-03%0A *Cliente:* LAMAIGNERE CHILE S.A. */ Cont: * CAAU7763528*/ HR Entrega: *08:00* /Dirección: *AV. MARTA OSSA RUIZ 601 (CAMINO CASAS VIEJAS); MAIPU "/>
  </r>
  <r>
    <n v="1388"/>
    <n v="11"/>
    <x v="19"/>
    <s v="IMPO"/>
    <x v="821"/>
    <x v="1269"/>
    <x v="0"/>
    <n v="30000"/>
    <s v="FRAGUA"/>
    <x v="39"/>
    <x v="3"/>
    <s v="CIS"/>
    <x v="39"/>
    <n v="56950103942"/>
    <x v="39"/>
    <m/>
    <x v="24"/>
    <m/>
    <s v="Devuelto"/>
    <m/>
    <m/>
    <x v="205"/>
    <x v="0"/>
    <d v="2026-03-19T00:00:00"/>
    <s v="On time"/>
    <s v="40 "/>
    <s v="Hola!%0AServicio del día 19-03%0A *Cliente:* LAMAIGNERE CHILE S.A. */ Cont: * CMAU6800690*/ HR Entrega: *08:00* /Dirección: *AV. MARTA OSSA RUIZ 601 (CAMINO CASAS VIEJAS); MAIPU "/>
    <s v="Enviar mensaje"/>
    <s v="1388CMAU6800690"/>
    <s v="ENT-1388"/>
    <s v="ENTREGA"/>
    <s v="461000,333333333333333"/>
    <s v="https://wa.me/56950103942?text=Hola!%0AServicio del día 19-03%0A *Cliente:* LAMAIGNERE CHILE S.A. */ Cont: * CMAU6800690*/ HR Entrega: *08:00* /Dirección: *AV. MARTA OSSA RUIZ 601 (CAMINO CASAS VIEJAS); MAIPU "/>
  </r>
  <r>
    <n v="1389"/>
    <n v="12"/>
    <x v="19"/>
    <s v="IMPO"/>
    <x v="821"/>
    <x v="1270"/>
    <x v="0"/>
    <n v="30000"/>
    <s v="FRAGUA"/>
    <x v="39"/>
    <x v="6"/>
    <s v="CIS"/>
    <x v="48"/>
    <n v="56994354094"/>
    <x v="50"/>
    <m/>
    <x v="24"/>
    <m/>
    <s v="Devuelto"/>
    <m/>
    <m/>
    <x v="292"/>
    <x v="0"/>
    <d v="2026-03-19T00:00:00"/>
    <s v="On time"/>
    <s v="40 "/>
    <s v="Hola!%0AServicio del día 19-03%0A *Cliente:* LAMAIGNERE CHILE S.A. */ Cont: * TGBU7055886*/ HR Entrega: *10:00* /Dirección: *AV. MARTA OSSA RUIZ 601 (CAMINO CASAS VIEJAS); MAIPU "/>
    <s v="Enviar mensaje"/>
    <s v="1389TGBU7055886"/>
    <s v="ENT-1389"/>
    <s v="ENTREGA"/>
    <s v="461000,416666666666667"/>
    <s v="https://wa.me/56994354094?text=Hola!%0AServicio del día 19-03%0A *Cliente:* LAMAIGNERE CHILE S.A. */ Cont: * TGBU7055886*/ HR Entrega: *10:00* /Dirección: *AV. MARTA OSSA RUIZ 601 (CAMINO CASAS VIEJAS); MAIPU "/>
  </r>
  <r>
    <n v="1390"/>
    <n v="13"/>
    <x v="18"/>
    <s v="IMPO"/>
    <x v="750"/>
    <x v="1271"/>
    <x v="1"/>
    <n v="30000"/>
    <s v="FRAGUA"/>
    <x v="39"/>
    <x v="3"/>
    <s v="CIS"/>
    <x v="26"/>
    <n v="56967398822"/>
    <x v="27"/>
    <m/>
    <x v="112"/>
    <m/>
    <s v="Devuelto"/>
    <m/>
    <m/>
    <x v="377"/>
    <x v="0"/>
    <d v="2026-03-19T00:00:00"/>
    <s v="On time"/>
    <s v="20 "/>
    <s v="Hola!%0AServicio del día 19-03%0A *Cliente:* SOCIEDAD COMERCIAL MARBEN PETS LTDA */ Cont: * CAIU3700102*/ HR Entrega: *08:00* /Dirección: *JOSE JOAQUIN PEREZ 8726 PUDAHUEL"/>
    <s v="Enviar mensaje"/>
    <s v="1390CAIU3700102"/>
    <s v="ENT-1390"/>
    <s v="ENTREGA"/>
    <s v="461000,333333333333333"/>
    <s v="https://wa.me/56967398822?text=Hola!%0AServicio del día 19-03%0A *Cliente:* SOCIEDAD COMERCIAL MARBEN PETS LTDA */ Cont: * CAIU3700102*/ HR Entrega: *08:00* /Dirección: *JOSE JOAQUIN PEREZ 8726 PUDAHUEL"/>
  </r>
  <r>
    <n v="1391"/>
    <n v="14"/>
    <x v="18"/>
    <s v="IMPO"/>
    <x v="750"/>
    <x v="1272"/>
    <x v="1"/>
    <n v="30000"/>
    <s v="FRAGUA"/>
    <x v="39"/>
    <x v="3"/>
    <s v="CIS"/>
    <x v="7"/>
    <n v="56950981572"/>
    <x v="14"/>
    <m/>
    <x v="179"/>
    <s v="RAMPLA CORTA"/>
    <s v="Devuelto"/>
    <m/>
    <m/>
    <x v="217"/>
    <x v="0"/>
    <d v="2026-03-19T00:00:00"/>
    <s v="On time"/>
    <s v="20 "/>
    <s v="Hola!%0AServicio del día 19-03%0A *Cliente:* SOCIEDAD COMERCIAL MARBEN PETS LTDA */ Cont: * TRHU2340400*/ HR Entrega: *08:00* /Dirección: *Santa rosa 15551 la pintana"/>
    <s v="Enviar mensaje"/>
    <s v="1391TRHU2340400"/>
    <s v="ENT-1391"/>
    <s v="ENTREGA"/>
    <s v="461000,333333333333333"/>
    <s v="https://wa.me/56950981572?text=Hola!%0AServicio del día 19-03%0A *Cliente:* SOCIEDAD COMERCIAL MARBEN PETS LTDA */ Cont: * TRHU2340400*/ HR Entrega: *08:00* /Dirección: *Santa rosa 15551 la pintana"/>
  </r>
  <r>
    <n v="1392"/>
    <n v="15"/>
    <x v="18"/>
    <s v="IMPO"/>
    <x v="524"/>
    <x v="1273"/>
    <x v="1"/>
    <n v="30000"/>
    <s v="FRAGUA"/>
    <x v="39"/>
    <x v="3"/>
    <s v="CIS"/>
    <x v="29"/>
    <n v="56998494086"/>
    <x v="30"/>
    <m/>
    <x v="63"/>
    <m/>
    <s v="Devuelto"/>
    <m/>
    <m/>
    <x v="161"/>
    <x v="0"/>
    <d v="2026-03-19T00:00:00"/>
    <s v="On time"/>
    <s v="20 "/>
    <s v="Hola!%0AServicio del día 19-03%0A *Cliente:* SOCIEDAD COMERCIAL MARBEN PETS LTDA */ Cont: * SGCU2035642*/ HR Entrega: *08:00* /Dirección: *FRAGUA - BOD.PRINCIPAL"/>
    <s v="Enviar mensaje"/>
    <s v="1392SGCU2035642"/>
    <s v="ENT-1392"/>
    <s v="ENTREGA"/>
    <s v="461000,333333333333333"/>
    <s v="https://wa.me/56998494086?text=Hola!%0AServicio del día 19-03%0A *Cliente:* SOCIEDAD COMERCIAL MARBEN PETS LTDA */ Cont: * SGCU2035642*/ HR Entrega: *08:00* /Dirección: *FRAGUA - BOD.PRINCIPAL"/>
  </r>
  <r>
    <n v="1393"/>
    <n v="16"/>
    <x v="18"/>
    <s v="IMPO"/>
    <x v="524"/>
    <x v="1274"/>
    <x v="1"/>
    <n v="30000"/>
    <s v="FRAGUA"/>
    <x v="39"/>
    <x v="3"/>
    <s v="CIS"/>
    <x v="28"/>
    <n v="56968463649"/>
    <x v="29"/>
    <m/>
    <x v="217"/>
    <m/>
    <s v="Devuelto"/>
    <m/>
    <m/>
    <x v="14"/>
    <x v="0"/>
    <d v="2026-03-19T00:00:00"/>
    <s v="On time"/>
    <s v="20 "/>
    <s v="Hola!%0AServicio del día 19-03%0A *Cliente:* SOCIEDAD COMERCIAL MARBEN PETS LTDA */ Cont: * TRHU2493163 */ HR Entrega: *08:00* /Dirección: *FRAGUA - CARPASS BLANCAS"/>
    <s v="Enviar mensaje"/>
    <s v="1393TRHU2493163 "/>
    <s v="ENT-1393"/>
    <s v="ENTREGA"/>
    <s v="461000,333333333333333"/>
    <s v="https://wa.me/56968463649?text=Hola!%0AServicio del día 19-03%0A *Cliente:* SOCIEDAD COMERCIAL MARBEN PETS LTDA */ Cont: * TRHU2493163 */ HR Entrega: *08:00* /Dirección: *FRAGUA - CARPASS BLANCAS"/>
  </r>
  <r>
    <n v="1394"/>
    <n v="17"/>
    <x v="18"/>
    <s v="IMPO"/>
    <x v="750"/>
    <x v="1275"/>
    <x v="1"/>
    <n v="30000"/>
    <s v="FRAGUA"/>
    <x v="39"/>
    <x v="3"/>
    <s v="CIS"/>
    <x v="31"/>
    <n v="56967396661"/>
    <x v="11"/>
    <m/>
    <x v="234"/>
    <m/>
    <s v="Devuelto"/>
    <m/>
    <m/>
    <x v="131"/>
    <x v="0"/>
    <d v="2026-03-19T00:00:00"/>
    <s v="On time"/>
    <s v="20 "/>
    <s v="Hola!%0AServicio del día 19-03%0A *Cliente:* SOCIEDAD COMERCIAL MARBEN PETS LTDA */ Cont: * TRHU2808635*/ HR Entrega: *08:00* /Dirección: *AV. DE LA VICTORIA 2498"/>
    <s v="Enviar mensaje"/>
    <s v="1394TRHU2808635"/>
    <s v="ENT-1394"/>
    <s v="ENTREGA"/>
    <s v="461000,333333333333333"/>
    <s v="https://wa.me/56967396661?text=Hola!%0AServicio del día 19-03%0A *Cliente:* SOCIEDAD COMERCIAL MARBEN PETS LTDA */ Cont: * TRHU2808635*/ HR Entrega: *08:00* /Dirección: *AV. DE LA VICTORIA 2498"/>
  </r>
  <r>
    <n v="1395"/>
    <n v="18"/>
    <x v="18"/>
    <s v="IMPO"/>
    <x v="822"/>
    <x v="1276"/>
    <x v="1"/>
    <n v="10000"/>
    <s v="FRAGUA"/>
    <x v="39"/>
    <x v="7"/>
    <s v="MEDLOG VALP"/>
    <x v="30"/>
    <n v="56992164782"/>
    <x v="31"/>
    <m/>
    <x v="63"/>
    <m/>
    <s v="Devuelto"/>
    <m/>
    <m/>
    <x v="37"/>
    <x v="0"/>
    <d v="2026-03-19T00:00:00"/>
    <s v="On time"/>
    <s v="20 "/>
    <s v="Hola!%0AServicio del día 19-03%0A *Cliente:* SOCIEDAD COMERCIAL MARBEN PETS LTDA */ Cont: * MEDU3998554*/ HR Entrega: *09:00* /Dirección: *FRAGUA - BOD.PRINCIPAL"/>
    <s v="Enviar mensaje"/>
    <s v="1395MEDU3998554"/>
    <s v="ENT-1395"/>
    <s v="ENTREGA"/>
    <s v="461000,375"/>
    <s v="https://wa.me/56992164782?text=Hola!%0AServicio del día 19-03%0A *Cliente:* SOCIEDAD COMERCIAL MARBEN PETS LTDA */ Cont: * MEDU3998554*/ HR Entrega: *09:00* /Dirección: *FRAGUA - BOD.PRINCIPAL"/>
  </r>
  <r>
    <n v="1396"/>
    <n v="19"/>
    <x v="9"/>
    <s v="IMPO"/>
    <x v="823"/>
    <x v="1277"/>
    <x v="0"/>
    <n v="14000"/>
    <s v="FRAGUA"/>
    <x v="39"/>
    <x v="1"/>
    <s v="MEDLOG SAI"/>
    <x v="25"/>
    <n v="56966749408"/>
    <x v="26"/>
    <m/>
    <x v="11"/>
    <m/>
    <s v="Devuelto"/>
    <m/>
    <m/>
    <x v="12"/>
    <x v="0"/>
    <d v="2026-03-19T00:00:00"/>
    <s v="On time"/>
    <s v="40 "/>
    <s v="Hola!%0AServicio del día 19-03%0A *Cliente:* FLEX EQUIPOS DE DESCANSO CHILE */ Cont: * TIIU4740062*/ HR Entrega: *08:30* /Dirección: *MERSAN (José Joaquín Prieto 9001, Lo Espejo. Bodegas: 7-8-9-10-15-16-17-18)"/>
    <s v="Enviar mensaje"/>
    <s v="1396TIIU4740062"/>
    <s v="ENT-1396"/>
    <s v="ENTREGA"/>
    <s v="461000,354166666666667"/>
    <s v="https://wa.me/56966749408?text=Hola!%0AServicio del día 19-03%0A *Cliente:* FLEX EQUIPOS DE DESCANSO CHILE */ Cont: * TIIU4740062*/ HR Entrega: *08:30* /Dirección: *MERSAN (José Joaquín Prieto 9001, Lo Espejo. Bodegas: 7-8-9-10-15-16-17-18)"/>
  </r>
  <r>
    <n v="1397"/>
    <n v="20"/>
    <x v="30"/>
    <s v="IMPO"/>
    <x v="824"/>
    <x v="1278"/>
    <x v="1"/>
    <n v="27000"/>
    <s v="18/03 - 14:24"/>
    <x v="39"/>
    <x v="1"/>
    <s v="SITRANS VALP"/>
    <x v="4"/>
    <n v="56984880436"/>
    <x v="4"/>
    <m/>
    <x v="37"/>
    <s v="RAMPLA CORTA"/>
    <s v="Devuelto"/>
    <m/>
    <m/>
    <x v="24"/>
    <x v="0"/>
    <d v="2026-03-19T00:00:00"/>
    <s v="On time"/>
    <s v="20 "/>
    <s v="Hola!%0AServicio del día 19-03%0A *Cliente:* A R G TRAILERS SPA */ Cont: * WHSU0406742*/ HR Entrega: *08:30* /Dirección: *GOREN - LA PRIMAVERA  361;  LAMPA"/>
    <s v="Enviar mensaje"/>
    <s v="1397WHSU0406742"/>
    <s v="ENT-1397"/>
    <s v="ENTREGA"/>
    <s v="461000,354166666666667"/>
    <s v="https://wa.me/56984880436?text=Hola!%0AServicio del día 19-03%0A *Cliente:* A R G TRAILERS SPA */ Cont: * WHSU0406742*/ HR Entrega: *08:30* /Dirección: *GOREN - LA PRIMAVERA  361;  LAMPA"/>
  </r>
  <r>
    <n v="1398"/>
    <n v="21"/>
    <x v="10"/>
    <s v="IMPO"/>
    <x v="825"/>
    <x v="1279"/>
    <x v="1"/>
    <n v="22000"/>
    <s v="18/03 - 18:20"/>
    <x v="39"/>
    <x v="1"/>
    <s v="-"/>
    <x v="13"/>
    <n v="56944277110"/>
    <x v="10"/>
    <m/>
    <x v="199"/>
    <m/>
    <s v="Devuelto"/>
    <m/>
    <m/>
    <x v="45"/>
    <x v="0"/>
    <d v="2026-03-19T00:00:00"/>
    <s v="Off time"/>
    <s v="20 "/>
    <s v="Hola!%0AServicio del día 19-03%0A *Cliente:* OXIQUIM S A */ Cont: * CXDU2251747*/ HR Entrega: *08:30* /Dirección: *CAÑAVERAL 901, QUILICURA"/>
    <s v="Enviar mensaje"/>
    <s v="1398CXDU2251747"/>
    <s v="ENT-1398"/>
    <s v="ENTREGA"/>
    <s v="461000,354166666666667"/>
    <s v="https://wa.me/56944277110?text=Hola!%0AServicio del día 19-03%0A *Cliente:* OXIQUIM S A */ Cont: * CXDU2251747*/ HR Entrega: *08:30* /Dirección: *CAÑAVERAL 901, QUILICURA"/>
  </r>
  <r>
    <n v="1399"/>
    <n v="22"/>
    <x v="10"/>
    <s v="IMPO"/>
    <x v="826"/>
    <x v="1280"/>
    <x v="5"/>
    <n v="22000"/>
    <s v="18/03 - 17:02"/>
    <x v="39"/>
    <x v="1"/>
    <s v="TEPORVAL"/>
    <x v="27"/>
    <n v="56985215946"/>
    <x v="28"/>
    <m/>
    <x v="199"/>
    <m/>
    <s v="Devuelto"/>
    <m/>
    <m/>
    <x v="14"/>
    <x v="0"/>
    <d v="2026-03-19T00:00:00"/>
    <s v="On time"/>
    <s v="IMO"/>
    <s v="Hola!%0AServicio del día 19-03%0A *Cliente:* OXIQUIM S A */ Cont: * HOTU1611913*/ HR Entrega: *08:30* /Dirección: *CAÑAVERAL 901, QUILICURA"/>
    <s v="Enviar mensaje"/>
    <s v="1399HOTU1611913"/>
    <s v="ENT-1399"/>
    <s v="ENTREGA"/>
    <s v="461000,354166666666667"/>
    <s v="https://wa.me/56985215946?text=Hola!%0AServicio del día 19-03%0A *Cliente:* OXIQUIM S A */ Cont: * HOTU1611913*/ HR Entrega: *08:30* /Dirección: *CAÑAVERAL 901, QUILICURA"/>
  </r>
  <r>
    <n v="1400"/>
    <n v="23"/>
    <x v="58"/>
    <s v="IMPO"/>
    <x v="827"/>
    <x v="1281"/>
    <x v="0"/>
    <n v="14000"/>
    <s v="18/03 - 9:20"/>
    <x v="39"/>
    <x v="7"/>
    <s v="MEDLOG SAI"/>
    <x v="43"/>
    <n v="56964850744"/>
    <x v="43"/>
    <m/>
    <x v="91"/>
    <s v="4 DESCARGADORES"/>
    <s v="Devuelto"/>
    <m/>
    <m/>
    <x v="61"/>
    <x v="0"/>
    <d v="2026-03-19T00:00:00"/>
    <s v="On time"/>
    <s v="40 "/>
    <s v="Hola!%0AServicio del día 19-03%0A *Cliente:* BLASCOOL RETAIL SPA */ Cont: * MSNU5487587*/ HR Entrega: *09:00* /Dirección: *Lo Echevers 550, bodega 40-41. Quilicura"/>
    <s v="Enviar mensaje"/>
    <s v="1400MSNU5487587"/>
    <s v="ENT-1400"/>
    <s v="ENTREGA"/>
    <s v="461000,375"/>
    <s v="https://wa.me/56964850744?text=Hola!%0AServicio del día 19-03%0A *Cliente:* BLASCOOL RETAIL SPA */ Cont: * MSNU5487587*/ HR Entrega: *09:00* /Dirección: *Lo Echevers 550, bodega 40-41. Quilicura"/>
  </r>
  <r>
    <n v="1401"/>
    <n v="24"/>
    <x v="22"/>
    <s v="IMPO"/>
    <x v="828"/>
    <x v="1282"/>
    <x v="0"/>
    <n v="15000"/>
    <s v="FRAGUA"/>
    <x v="39"/>
    <x v="7"/>
    <s v="MEDLOG STGO"/>
    <x v="0"/>
    <n v="56965378427"/>
    <x v="0"/>
    <m/>
    <x v="28"/>
    <m/>
    <s v="Devuelto"/>
    <m/>
    <m/>
    <x v="378"/>
    <x v="0"/>
    <d v="2026-03-19T00:00:00"/>
    <s v="On time"/>
    <s v="40 "/>
    <s v="Hola!%0AServicio del día 19-03%0A *Cliente:* SUMINISTROS TELEFONICOS Y COMPUTACIONALES ESTEC LT */ Cont: * MSBU8343272*/ HR Entrega: *09:00* /Dirección: *AVENIDA PEDRO DE VALDIVIA 5964, MACUL"/>
    <s v="Enviar mensaje"/>
    <s v="1401MSBU8343272"/>
    <s v="ENT-1401"/>
    <s v="ENTREGA"/>
    <s v="461000,375"/>
    <s v="https://wa.me/56965378427?text=Hola!%0AServicio del día 19-03%0A *Cliente:* SUMINISTROS TELEFONICOS Y COMPUTACIONALES ESTEC LT */ Cont: * MSBU8343272*/ HR Entrega: *09:00* /Dirección: *AVENIDA PEDRO DE VALDIVIA 5964, MACUL"/>
  </r>
  <r>
    <n v="1402"/>
    <n v="25"/>
    <x v="8"/>
    <s v="IMPO"/>
    <x v="808"/>
    <x v="1283"/>
    <x v="3"/>
    <n v="28000"/>
    <s v="17/03 - 13:22"/>
    <x v="39"/>
    <x v="11"/>
    <s v="CIS"/>
    <x v="35"/>
    <n v="56935532735"/>
    <x v="35"/>
    <m/>
    <x v="23"/>
    <m/>
    <s v="Devuelto"/>
    <m/>
    <m/>
    <x v="249"/>
    <x v="0"/>
    <d v="2026-03-19T00:00:00"/>
    <s v="On time"/>
    <s v="40 "/>
    <s v="Hola!%0AServicio del día 19-03%0A *Cliente:* ALCA SPA */ Cont: * TTNU8629750*/ HR Entrega: *11:30* /Dirección: *Camino del Cerro 4868 Huechuraba"/>
    <s v="Enviar mensaje"/>
    <s v="1402TTNU8629750"/>
    <s v="ENT-1402"/>
    <s v="ENTREGA"/>
    <s v="461000,479166666666667"/>
    <s v="https://wa.me/56935532735?text=Hola!%0AServicio del día 19-03%0A *Cliente:* ALCA SPA */ Cont: * TTNU8629750*/ HR Entrega: *11:30* /Dirección: *Camino del Cerro 4868 Huechuraba"/>
  </r>
  <r>
    <n v="1403"/>
    <n v="26"/>
    <x v="8"/>
    <s v="IMPO"/>
    <x v="829"/>
    <x v="1284"/>
    <x v="1"/>
    <n v="23000"/>
    <s v="18/03 - 17:24"/>
    <x v="39"/>
    <x v="19"/>
    <s v="MEDLOG SAI"/>
    <x v="4"/>
    <n v="56984880436"/>
    <x v="4"/>
    <m/>
    <x v="23"/>
    <m/>
    <m/>
    <m/>
    <m/>
    <x v="379"/>
    <x v="0"/>
    <d v="2026-03-19T00:00:00"/>
    <s v="Off time"/>
    <s v="20 "/>
    <s v="Hola!%0AServicio del día 19-03%0A *Cliente:* ALCA SPA */ Cont: * MSNU1991157*/ HR Entrega: *14:30* /Dirección: *Camino del Cerro 4868 Huechuraba"/>
    <s v="Enviar mensaje"/>
    <s v="1403MSNU1991157"/>
    <s v="ENT-1403"/>
    <s v="ENTREGA"/>
    <s v="461000,604166666666667"/>
    <s v="https://wa.me/56984880436?text=Hola!%0AServicio del día 19-03%0A *Cliente:* ALCA SPA */ Cont: * MSNU1991157*/ HR Entrega: *14:30* /Dirección: *Camino del Cerro 4868 Huechuraba"/>
  </r>
  <r>
    <n v="1404"/>
    <n v="27"/>
    <x v="29"/>
    <s v="IMPO"/>
    <x v="830"/>
    <x v="1285"/>
    <x v="3"/>
    <n v="25000"/>
    <d v="1899-12-30T09:00:00"/>
    <x v="39"/>
    <x v="14"/>
    <s v="-"/>
    <x v="34"/>
    <n v="56940144795"/>
    <x v="34"/>
    <m/>
    <x v="49"/>
    <s v="GD CLIENTE"/>
    <s v="Devuelto"/>
    <m/>
    <m/>
    <x v="150"/>
    <x v="0"/>
    <d v="2026-03-19T00:00:00"/>
    <s v="On time"/>
    <s v="40 "/>
    <s v="Hola!%0AServicio del día 19-03%0A *Cliente:* COMERCIAL SEA GARDEN SPA */ Cont: * HMMU5404601*/ HR Entrega: *DIRECTO* /Dirección: *Pedro Jorquera 575, Pudahuel"/>
    <s v="Enviar mensaje"/>
    <s v="1404HMMU5404601"/>
    <s v="ENT-1404"/>
    <s v="ENTREGA"/>
    <s v="46100DIRECTO"/>
    <s v="https://wa.me/56940144795?text=Hola!%0AServicio del día 19-03%0A *Cliente:* COMERCIAL SEA GARDEN SPA */ Cont: * HMMU5404601*/ HR Entrega: *DIRECTO* /Dirección: *Pedro Jorquera 575, Pudahuel"/>
  </r>
  <r>
    <n v="1405"/>
    <n v="28"/>
    <x v="10"/>
    <m/>
    <x v="144"/>
    <x v="583"/>
    <x v="6"/>
    <s v="-"/>
    <s v="-"/>
    <x v="39"/>
    <x v="2"/>
    <s v="-"/>
    <x v="42"/>
    <n v="56948501048"/>
    <x v="42"/>
    <m/>
    <x v="220"/>
    <m/>
    <m/>
    <m/>
    <m/>
    <x v="380"/>
    <x v="0"/>
    <d v="2026-03-19T00:00:00"/>
    <s v="Off time"/>
    <s v="LCL"/>
    <s v="Hola!%0AServicio del día 19-03%0A *Cliente:* OXIQUIM S A */ Cont: * SIDER*/ HR Entrega: *11:00* /Dirección: *Megacentro Noviciado (Cam. El Noviciado 1107, Lampa) / CD OXIQUIM"/>
    <s v="Enviar mensaje"/>
    <s v="1405SIDER"/>
    <s v="ENT-1405"/>
    <s v="ENTREGA"/>
    <s v="461000,458333333333333"/>
    <s v="https://wa.me/56948501048?text=Hola!%0AServicio del día 19-03%0A *Cliente:* OXIQUIM S A */ Cont: * SIDER*/ HR Entrega: *11:00* /Dirección: *Megacentro Noviciado (Cam. El Noviciado 1107, Lampa) / CD OXIQUIM"/>
  </r>
  <r>
    <n v="1406"/>
    <n v="29"/>
    <x v="84"/>
    <s v="IMPO"/>
    <x v="831"/>
    <x v="870"/>
    <x v="6"/>
    <m/>
    <m/>
    <x v="39"/>
    <x v="4"/>
    <s v="-"/>
    <x v="9"/>
    <s v=""/>
    <x v="9"/>
    <m/>
    <x v="235"/>
    <m/>
    <m/>
    <m/>
    <m/>
    <x v="264"/>
    <x v="0"/>
    <d v="2026-03-19T00:00:00"/>
    <s v="On time"/>
    <s v="LCL"/>
    <s v="Hola!%0AServicio del día 19-03%0A *Cliente:* TEGA INDUSTRIES CHILE SPA . */ Cont: * RAMPLA */ HR Entrega: *14:00* /Dirección: *Av Colorado 781 Quilicura"/>
    <s v="Enviar mensaje"/>
    <s v="1406RAMPLA "/>
    <s v="ENT-1406"/>
    <s v="ENTREGA"/>
    <s v="461000,583333333333333"/>
    <s v="https://wa.me/?text=Hola!%0AServicio del día 19-03%0A *Cliente:* TEGA INDUSTRIES CHILE SPA . */ Cont: * RAMPLA */ HR Entrega: *14:00* /Dirección: *Av Colorado 781 Quilicura"/>
  </r>
  <r>
    <n v="1407"/>
    <n v="30"/>
    <x v="84"/>
    <s v="IMPO"/>
    <x v="144"/>
    <x v="870"/>
    <x v="6"/>
    <m/>
    <m/>
    <x v="39"/>
    <x v="8"/>
    <s v="-"/>
    <x v="9"/>
    <s v=""/>
    <x v="9"/>
    <m/>
    <x v="235"/>
    <m/>
    <m/>
    <m/>
    <m/>
    <x v="381"/>
    <x v="0"/>
    <d v="2026-03-19T00:00:00"/>
    <s v="On time"/>
    <s v="LCL"/>
    <s v="Hola!%0AServicio del día 19-03%0A *Cliente:* TEGA INDUSTRIES CHILE SPA . */ Cont: * RAMPLA */ HR Entrega: *15:00* /Dirección: *Av Colorado 781 Quilicura"/>
    <s v="Enviar mensaje"/>
    <s v="1407RAMPLA "/>
    <s v="ENT-1407"/>
    <s v="ENTREGA"/>
    <s v="461000,625"/>
    <s v="https://wa.me/?text=Hola!%0AServicio del día 19-03%0A *Cliente:* TEGA INDUSTRIES CHILE SPA . */ Cont: * RAMPLA */ HR Entrega: *15:00* /Dirección: *Av Colorado 781 Quilicura"/>
  </r>
  <r>
    <n v="1408"/>
    <n v="31"/>
    <x v="137"/>
    <m/>
    <x v="144"/>
    <x v="870"/>
    <x v="6"/>
    <s v="-"/>
    <s v="-"/>
    <x v="39"/>
    <x v="0"/>
    <s v="-"/>
    <x v="49"/>
    <n v="56973887322"/>
    <x v="57"/>
    <m/>
    <x v="68"/>
    <m/>
    <m/>
    <m/>
    <m/>
    <x v="9"/>
    <x v="0"/>
    <m/>
    <s v="Sin llegada"/>
    <s v="LCL"/>
    <s v="Hola!%0AServicio del día 19-03%0A *Cliente:* RITRAMA */ Cont: * RAMPLA */ HR Entrega: *07:00* /Dirección: *AV. TUPUNGATO 3420, PLACILLA"/>
    <s v="Enviar mensaje"/>
    <s v="1408RAMPLA "/>
    <s v="ENT-1408"/>
    <s v="ENTREGA"/>
    <s v="461000,291666666666667"/>
    <s v="https://wa.me/56973887322?text=Hola!%0AServicio del día 19-03%0A *Cliente:* RITRAMA */ Cont: * RAMPLA */ HR Entrega: *07:00* /Dirección: *AV. TUPUNGATO 3420, PLACILLA"/>
  </r>
  <r>
    <n v="1409"/>
    <n v="32"/>
    <x v="137"/>
    <m/>
    <x v="144"/>
    <x v="870"/>
    <x v="6"/>
    <s v="-"/>
    <s v="-"/>
    <x v="39"/>
    <x v="0"/>
    <s v="-"/>
    <x v="50"/>
    <n v="56964069749"/>
    <x v="56"/>
    <m/>
    <x v="68"/>
    <m/>
    <m/>
    <m/>
    <m/>
    <x v="9"/>
    <x v="0"/>
    <m/>
    <s v="Sin llegada"/>
    <s v="LCL"/>
    <s v="Hola!%0AServicio del día 19-03%0A *Cliente:* RITRAMA */ Cont: * RAMPLA */ HR Entrega: *07:00* /Dirección: *AV. TUPUNGATO 3420, PLACILLA"/>
    <s v="Enviar mensaje"/>
    <s v="1409RAMPLA "/>
    <s v="ENT-1409"/>
    <s v="ENTREGA"/>
    <s v="461000,291666666666667"/>
    <s v="https://wa.me/56964069749?text=Hola!%0AServicio del día 19-03%0A *Cliente:* RITRAMA */ Cont: * RAMPLA */ HR Entrega: *07:00* /Dirección: *AV. TUPUNGATO 3420, PLACILLA"/>
  </r>
  <r>
    <n v="1410"/>
    <n v="33"/>
    <x v="65"/>
    <s v="EXPO"/>
    <x v="787"/>
    <x v="1286"/>
    <x v="0"/>
    <m/>
    <s v="FRAGUA"/>
    <x v="39"/>
    <x v="2"/>
    <s v="-"/>
    <x v="40"/>
    <n v="56967386251"/>
    <x v="40"/>
    <m/>
    <x v="236"/>
    <s v="STACKING: DEL 17 AL 19/03 A LAS 21:00HRS."/>
    <m/>
    <m/>
    <m/>
    <x v="9"/>
    <x v="0"/>
    <m/>
    <s v="Sin llegada"/>
    <s v="40 "/>
    <s v="Hola!%0AServicio del día 19-03%0A *Cliente:* ITALZIP S A */ Cont: * DFSU741536-3*/ HR Entrega: *11:00* /Dirección: *EMBARCAR X STI"/>
    <s v="Enviar mensaje"/>
    <s v="1410DFSU741536-3"/>
    <s v="ENT-1410"/>
    <s v="ENTREGA"/>
    <s v="461000,458333333333333"/>
    <s v="https://wa.me/56967386251?text=Hola!%0AServicio del día 19-03%0A *Cliente:* ITALZIP S A */ Cont: * DFSU741536-3*/ HR Entrega: *11:00* /Dirección: *EMBARCAR X STI"/>
  </r>
  <r>
    <n v="1411"/>
    <n v="34"/>
    <x v="46"/>
    <s v="EXPO"/>
    <x v="832"/>
    <x v="1158"/>
    <x v="1"/>
    <s v="-"/>
    <s v="-"/>
    <x v="39"/>
    <x v="3"/>
    <s v="RETIRO VACIO: CIS"/>
    <x v="21"/>
    <n v="56956654384"/>
    <x v="21"/>
    <m/>
    <x v="69"/>
    <s v="STACKING: DEL 17 AL 19/03 A LAS 21:00HRS."/>
    <m/>
    <m/>
    <m/>
    <x v="41"/>
    <x v="0"/>
    <d v="2026-03-19T00:00:00"/>
    <s v="On time"/>
    <s v="20 "/>
    <s v="Hola!%0AServicio del día 19-03%0A *Cliente:* ARESTI CHILE WINE S.A. */ Cont: * -*/ HR Entrega: *08:00* /Dirección: *CONSOLIDADO: BELLAVISTA S/N, RIO CLARO; BOD. HACIENDA ARESTI / EMBARQUE: SAI"/>
    <s v="Enviar mensaje"/>
    <s v="1411-"/>
    <s v="ENT-1411"/>
    <s v="ENTREGA"/>
    <s v="461000,333333333333333"/>
    <s v="https://wa.me/56956654384?text=Hola!%0AServicio del día 19-03%0A *Cliente:* ARESTI CHILE WINE S.A. */ Cont: * -*/ HR Entrega: *08:00* /Dirección: *CONSOLIDADO: BELLAVISTA S/N, RIO CLARO; BOD. HACIENDA ARESTI / EMBARQUE: SAI"/>
  </r>
  <r>
    <n v="1412"/>
    <n v="35"/>
    <x v="46"/>
    <s v="EXPO"/>
    <x v="833"/>
    <x v="1158"/>
    <x v="1"/>
    <s v="-"/>
    <s v="-"/>
    <x v="39"/>
    <x v="3"/>
    <s v="RETIRO VACIO: CONTOPSA SAI"/>
    <x v="19"/>
    <n v="56975045913"/>
    <x v="19"/>
    <m/>
    <x v="69"/>
    <s v="STACKING: del 13 al 16/03 a las 15:30hrs."/>
    <m/>
    <s v="NO CARGADA"/>
    <m/>
    <x v="9"/>
    <x v="0"/>
    <m/>
    <s v="Sin llegada"/>
    <s v="20 "/>
    <s v="Hola!%0AServicio del día 19-03%0A *Cliente:* ARESTI CHILE WINE S.A. */ Cont: * -*/ HR Entrega: *08:00* /Dirección: *CONSOLIDADO: BELLAVISTA S/N, RIO CLARO; BOD. HACIENDA ARESTI / EMBARQUE: SAI"/>
    <s v="Enviar mensaje"/>
    <s v="1412-"/>
    <s v="ENT-1412"/>
    <s v="ENTREGA"/>
    <s v="461000,333333333333333"/>
    <s v="https://wa.me/56975045913?text=Hola!%0AServicio del día 19-03%0A *Cliente:* ARESTI CHILE WINE S.A. */ Cont: * -*/ HR Entrega: *08:00* /Dirección: *CONSOLIDADO: BELLAVISTA S/N, RIO CLARO; BOD. HACIENDA ARESTI / EMBARQUE: SAI"/>
  </r>
  <r>
    <n v="1413"/>
    <n v="36"/>
    <x v="46"/>
    <s v="EXPO"/>
    <x v="834"/>
    <x v="1158"/>
    <x v="1"/>
    <s v="-"/>
    <s v="-"/>
    <x v="39"/>
    <x v="6"/>
    <s v="RETIRO VACIO: CONTOPSA SAI"/>
    <x v="47"/>
    <n v="56988336520"/>
    <x v="48"/>
    <m/>
    <x v="69"/>
    <s v="STACKING: del 13 al 16/03 a las 15:30hrs."/>
    <m/>
    <s v="NO CARGADA"/>
    <m/>
    <x v="9"/>
    <x v="0"/>
    <m/>
    <s v="Sin llegada"/>
    <s v="20 "/>
    <s v="Hola!%0AServicio del día 19-03%0A *Cliente:* ARESTI CHILE WINE S.A. */ Cont: * -*/ HR Entrega: *10:00* /Dirección: *CONSOLIDADO: BELLAVISTA S/N, RIO CLARO; BOD. HACIENDA ARESTI / EMBARQUE: SAI"/>
    <s v="Enviar mensaje"/>
    <s v="1413-"/>
    <s v="ENT-1413"/>
    <s v="ENTREGA"/>
    <s v="461000,416666666666667"/>
    <s v="https://wa.me/56988336520?text=Hola!%0AServicio del día 19-03%0A *Cliente:* ARESTI CHILE WINE S.A. */ Cont: * -*/ HR Entrega: *10:00* /Dirección: *CONSOLIDADO: BELLAVISTA S/N, RIO CLARO; BOD. HACIENDA ARESTI / EMBARQUE: SAI"/>
  </r>
  <r>
    <n v="1414"/>
    <n v="37"/>
    <x v="46"/>
    <s v="EXPO"/>
    <x v="488"/>
    <x v="1158"/>
    <x v="0"/>
    <s v="-"/>
    <s v="-"/>
    <x v="39"/>
    <x v="3"/>
    <s v="RETIRO VACIO: DYC SAI"/>
    <x v="33"/>
    <n v="56953801607"/>
    <x v="19"/>
    <m/>
    <x v="69"/>
    <s v="STACKING: del 20 al 23/03 a las 15:00hrs."/>
    <m/>
    <m/>
    <m/>
    <x v="382"/>
    <x v="0"/>
    <d v="2026-03-19T00:00:00"/>
    <s v="Off time"/>
    <s v="40 "/>
    <s v="Hola!%0AServicio del día 19-03%0A *Cliente:* ARESTI CHILE WINE S.A. */ Cont: * -*/ HR Entrega: *08:00* /Dirección: *CONSOLIDADO: BELLAVISTA S/N, RIO CLARO; BOD. HACIENDA ARESTI / EMBARQUE: SAI"/>
    <s v="Enviar mensaje"/>
    <s v="1414-"/>
    <s v="ENT-1414"/>
    <s v="ENTREGA"/>
    <s v="461000,333333333333333"/>
    <s v="https://wa.me/56953801607?text=Hola!%0AServicio del día 19-03%0A *Cliente:* ARESTI CHILE WINE S.A. */ Cont: * -*/ HR Entrega: *08:00* /Dirección: *CONSOLIDADO: BELLAVISTA S/N, RIO CLARO; BOD. HACIENDA ARESTI / EMBARQUE: SAI"/>
  </r>
  <r>
    <n v="1415"/>
    <n v="38"/>
    <x v="46"/>
    <s v="EXPO"/>
    <x v="835"/>
    <x v="1158"/>
    <x v="0"/>
    <s v="-"/>
    <s v="-"/>
    <x v="39"/>
    <x v="6"/>
    <s v="RETIRO VACIO: DYC SAI"/>
    <x v="24"/>
    <n v="56926181825"/>
    <x v="18"/>
    <m/>
    <x v="69"/>
    <s v="STACKING: del 20 al 23/03 a las 15:00hrs."/>
    <m/>
    <m/>
    <m/>
    <x v="383"/>
    <x v="0"/>
    <d v="2026-03-19T00:00:00"/>
    <s v="On time"/>
    <s v="40 "/>
    <s v="Hola!%0AServicio del día 19-03%0A *Cliente:* ARESTI CHILE WINE S.A. */ Cont: * -*/ HR Entrega: *10:00* /Dirección: *CONSOLIDADO: BELLAVISTA S/N, RIO CLARO; BOD. HACIENDA ARESTI / EMBARQUE: SAI"/>
    <s v="Enviar mensaje"/>
    <s v="1415-"/>
    <s v="ENT-1415"/>
    <s v="ENTREGA"/>
    <s v="461000,416666666666667"/>
    <s v="https://wa.me/56926181825?text=Hola!%0AServicio del día 19-03%0A *Cliente:* ARESTI CHILE WINE S.A. */ Cont: * -*/ HR Entrega: *10:00* /Dirección: *CONSOLIDADO: BELLAVISTA S/N, RIO CLARO; BOD. HACIENDA ARESTI / EMBARQUE: SAI"/>
  </r>
  <r>
    <n v="1416"/>
    <n v="1"/>
    <x v="0"/>
    <s v="IMPO"/>
    <x v="836"/>
    <x v="1287"/>
    <x v="1"/>
    <n v="24000"/>
    <s v="FRAGUA"/>
    <x v="40"/>
    <x v="0"/>
    <s v="MEDLOG STGO"/>
    <x v="14"/>
    <n v="56967256951"/>
    <x v="15"/>
    <m/>
    <x v="2"/>
    <s v="RAMPLA CORTA"/>
    <s v="Devuelto"/>
    <m/>
    <m/>
    <x v="202"/>
    <x v="0"/>
    <d v="2026-03-20T00:00:00"/>
    <s v="On time"/>
    <s v="20 "/>
    <s v="Hola!%0AServicio del día 20-03%0A *Cliente:* RENDIC S.A. */ Cont: * TGBU3973944*/ HR Entrega: *07:00* /Dirección: *Avenida Miraflores 9700-Bodega 4C, PUDAHUEL"/>
    <s v="Enviar mensaje"/>
    <s v="1416TGBU3973944"/>
    <s v="ENT-1416"/>
    <s v="ENTREGA"/>
    <s v="461010,291666666666667"/>
    <s v="https://wa.me/56967256951?text=Hola!%0AServicio del día 20-03%0A *Cliente:* RENDIC S.A. */ Cont: * TGBU3973944*/ HR Entrega: *07:00* /Dirección: *Avenida Miraflores 9700-Bodega 4C, PUDAHUEL"/>
  </r>
  <r>
    <n v="1417"/>
    <n v="2"/>
    <x v="0"/>
    <s v="IMPO"/>
    <x v="837"/>
    <x v="1288"/>
    <x v="0"/>
    <n v="25000"/>
    <s v="FRAGUA"/>
    <x v="40"/>
    <x v="0"/>
    <s v="CIS"/>
    <x v="27"/>
    <n v="56985215946"/>
    <x v="28"/>
    <m/>
    <x v="2"/>
    <m/>
    <s v="Devuelto"/>
    <m/>
    <m/>
    <x v="166"/>
    <x v="0"/>
    <d v="2026-03-20T00:00:00"/>
    <s v="Off time"/>
    <s v="40 "/>
    <s v="Hola!%0AServicio del día 20-03%0A *Cliente:* RENDIC S.A. */ Cont: * ECMU5707272*/ HR Entrega: *07:00* /Dirección: *Avenida Miraflores 9700-Bodega 4C, PUDAHUEL"/>
    <s v="Enviar mensaje"/>
    <s v="1417ECMU5707272"/>
    <s v="ENT-1417"/>
    <s v="ENTREGA"/>
    <s v="461010,291666666666667"/>
    <s v="https://wa.me/56985215946?text=Hola!%0AServicio del día 20-03%0A *Cliente:* RENDIC S.A. */ Cont: * ECMU5707272*/ HR Entrega: *07:00* /Dirección: *Avenida Miraflores 9700-Bodega 4C, PUDAHUEL"/>
  </r>
  <r>
    <n v="1418"/>
    <n v="3"/>
    <x v="22"/>
    <s v="IMPO"/>
    <x v="776"/>
    <x v="1213"/>
    <x v="1"/>
    <n v="10000"/>
    <s v="MAIPU"/>
    <x v="40"/>
    <x v="0"/>
    <s v="MEDLOG STGO"/>
    <x v="6"/>
    <n v="56975315726"/>
    <x v="6"/>
    <m/>
    <x v="28"/>
    <m/>
    <s v="Devuelto"/>
    <m/>
    <m/>
    <x v="34"/>
    <x v="0"/>
    <d v="2026-03-20T00:00:00"/>
    <s v="Off time"/>
    <s v="20 "/>
    <s v="Hola!%0AServicio del día 20-03%0A *Cliente:* SUMINISTROS TELEFONICOS Y COMPUTACIONALES ESTEC LT */ Cont: * MSNU2714434*/ HR Entrega: *07:00* /Dirección: *AVENIDA PEDRO DE VALDIVIA 5964, MACUL"/>
    <s v="Enviar mensaje"/>
    <s v="1418MSNU2714434"/>
    <s v="ENT-1418"/>
    <s v="ENTREGA"/>
    <s v="461010,291666666666667"/>
    <s v="https://wa.me/56975315726?text=Hola!%0AServicio del día 20-03%0A *Cliente:* SUMINISTROS TELEFONICOS Y COMPUTACIONALES ESTEC LT */ Cont: * MSNU2714434*/ HR Entrega: *07:00* /Dirección: *AVENIDA PEDRO DE VALDIVIA 5964, MACUL"/>
  </r>
  <r>
    <n v="1419"/>
    <n v="4"/>
    <x v="22"/>
    <s v="IMPO"/>
    <x v="776"/>
    <x v="1289"/>
    <x v="0"/>
    <n v="20000"/>
    <s v="FRAGUA"/>
    <x v="40"/>
    <x v="5"/>
    <s v="MEDLOG STGO"/>
    <x v="31"/>
    <n v="56967396661"/>
    <x v="11"/>
    <m/>
    <x v="28"/>
    <m/>
    <s v="Devuelto"/>
    <m/>
    <m/>
    <x v="189"/>
    <x v="0"/>
    <d v="2026-03-20T00:00:00"/>
    <s v="On time"/>
    <s v="40 "/>
    <s v="Hola!%0AServicio del día 20-03%0A *Cliente:* SUMINISTROS TELEFONICOS Y COMPUTACIONALES ESTEC LT */ Cont: * FFAU3738644*/ HR Entrega: *12:00* /Dirección: *AVENIDA PEDRO DE VALDIVIA 5964, MACUL"/>
    <s v="Enviar mensaje"/>
    <s v="1419FFAU3738644"/>
    <s v="ENT-1419"/>
    <s v="ENTREGA"/>
    <s v="461010,5"/>
    <s v="https://wa.me/56967396661?text=Hola!%0AServicio del día 20-03%0A *Cliente:* SUMINISTROS TELEFONICOS Y COMPUTACIONALES ESTEC LT */ Cont: * FFAU3738644*/ HR Entrega: *12:00* /Dirección: *AVENIDA PEDRO DE VALDIVIA 5964, MACUL"/>
  </r>
  <r>
    <n v="1420"/>
    <n v="5"/>
    <x v="22"/>
    <s v="IMPO"/>
    <x v="776"/>
    <x v="1290"/>
    <x v="0"/>
    <n v="20000"/>
    <s v="FRAGUA"/>
    <x v="40"/>
    <x v="5"/>
    <s v="MEDLOG STGO"/>
    <x v="12"/>
    <n v="56967384794"/>
    <x v="12"/>
    <m/>
    <x v="224"/>
    <m/>
    <s v="Devuelto"/>
    <m/>
    <m/>
    <x v="219"/>
    <x v="0"/>
    <d v="2026-03-20T00:00:00"/>
    <s v="On time"/>
    <s v="40 "/>
    <s v="Hola!%0AServicio del día 20-03%0A *Cliente:* SUMINISTROS TELEFONICOS Y COMPUTACIONALES ESTEC LT */ Cont: * MSDU8445040 */ HR Entrega: *12:00* /Dirección: *SCHENKER PUDAHUEL"/>
    <s v="Enviar mensaje"/>
    <s v="1420MSDU8445040 "/>
    <s v="ENT-1420"/>
    <s v="ENTREGA"/>
    <s v="461010,5"/>
    <s v="https://wa.me/56967384794?text=Hola!%0AServicio del día 20-03%0A *Cliente:* SUMINISTROS TELEFONICOS Y COMPUTACIONALES ESTEC LT */ Cont: * MSDU8445040 */ HR Entrega: *12:00* /Dirección: *SCHENKER PUDAHUEL"/>
  </r>
  <r>
    <n v="1421"/>
    <n v="6"/>
    <x v="22"/>
    <s v="IMPO"/>
    <x v="838"/>
    <x v="1291"/>
    <x v="0"/>
    <n v="23000"/>
    <s v="MAIPU"/>
    <x v="40"/>
    <x v="4"/>
    <s v="SITRANS VALP"/>
    <x v="5"/>
    <n v="56990025702"/>
    <x v="5"/>
    <m/>
    <x v="237"/>
    <m/>
    <s v="Devuelto"/>
    <m/>
    <m/>
    <x v="381"/>
    <x v="0"/>
    <d v="2026-03-20T00:00:00"/>
    <s v="On time"/>
    <s v="40 "/>
    <s v="Hola!%0AServicio del día 20-03%0A *Cliente:* SUMINISTROS TELEFONICOS Y COMPUTACIONALES ESTEC LT */ Cont: * ONEU6133054*/ HR Entrega: *14:00* /Dirección: *SCHENKER - LO BOZA 422, PUDAHUEL"/>
    <s v="Enviar mensaje"/>
    <s v="1421ONEU6133054"/>
    <s v="ENT-1421"/>
    <s v="ENTREGA"/>
    <s v="461010,583333333333333"/>
    <s v="https://wa.me/56990025702?text=Hola!%0AServicio del día 20-03%0A *Cliente:* SUMINISTROS TELEFONICOS Y COMPUTACIONALES ESTEC LT */ Cont: * ONEU6133054*/ HR Entrega: *14:00* /Dirección: *SCHENKER - LO BOZA 422, PUDAHUEL"/>
  </r>
  <r>
    <n v="1422"/>
    <n v="7"/>
    <x v="18"/>
    <s v="IMPO"/>
    <x v="524"/>
    <x v="1292"/>
    <x v="1"/>
    <n v="30000"/>
    <s v="FRAGUA"/>
    <x v="40"/>
    <x v="3"/>
    <s v="CIS"/>
    <x v="47"/>
    <n v="56988336520"/>
    <x v="48"/>
    <m/>
    <x v="63"/>
    <m/>
    <s v="Devuelto"/>
    <m/>
    <m/>
    <x v="14"/>
    <x v="0"/>
    <d v="2026-03-20T00:00:00"/>
    <s v="On time"/>
    <s v="20 "/>
    <s v="Hola!%0AServicio del día 20-03%0A *Cliente:* SOCIEDAD COMERCIAL MARBEN PETS LTDA */ Cont: * DFSU1419274*/ HR Entrega: *08:00* /Dirección: *FRAGUA - BOD.PRINCIPAL"/>
    <s v="Enviar mensaje"/>
    <s v="1422DFSU1419274"/>
    <s v="ENT-1422"/>
    <s v="ENTREGA"/>
    <s v="461010,333333333333333"/>
    <s v="https://wa.me/56988336520?text=Hola!%0AServicio del día 20-03%0A *Cliente:* SOCIEDAD COMERCIAL MARBEN PETS LTDA */ Cont: * DFSU1419274*/ HR Entrega: *08:00* /Dirección: *FRAGUA - BOD.PRINCIPAL"/>
  </r>
  <r>
    <n v="1423"/>
    <n v="8"/>
    <x v="18"/>
    <s v="IMPO"/>
    <x v="709"/>
    <x v="1293"/>
    <x v="0"/>
    <n v="32000"/>
    <s v="FRAGUA"/>
    <x v="40"/>
    <x v="1"/>
    <s v="AGUNSA SAI"/>
    <x v="31"/>
    <n v="56967396661"/>
    <x v="44"/>
    <m/>
    <x v="63"/>
    <m/>
    <s v="Devuelto"/>
    <m/>
    <m/>
    <x v="34"/>
    <x v="0"/>
    <d v="2026-03-20T00:00:00"/>
    <s v="Off time"/>
    <s v="40 "/>
    <s v="Hola!%0AServicio del día 20-03%0A *Cliente:* SOCIEDAD COMERCIAL MARBEN PETS LTDA */ Cont: * TTNU8655110 */ HR Entrega: *08:30* /Dirección: *FRAGUA - BOD.PRINCIPAL"/>
    <s v="Enviar mensaje"/>
    <s v="1423TTNU8655110 "/>
    <s v="ENT-1423"/>
    <s v="ENTREGA"/>
    <s v="461010,354166666666667"/>
    <s v="https://wa.me/56967396661?text=Hola!%0AServicio del día 20-03%0A *Cliente:* SOCIEDAD COMERCIAL MARBEN PETS LTDA */ Cont: * TTNU8655110 */ HR Entrega: *08:30* /Dirección: *FRAGUA - BOD.PRINCIPAL"/>
  </r>
  <r>
    <n v="1424"/>
    <n v="9"/>
    <x v="134"/>
    <s v="IMPO"/>
    <x v="839"/>
    <x v="1294"/>
    <x v="0"/>
    <n v="7000"/>
    <s v="19/03 - 11:37"/>
    <x v="40"/>
    <x v="3"/>
    <s v="TERCOP"/>
    <x v="53"/>
    <n v="56950104102"/>
    <x v="54"/>
    <m/>
    <x v="228"/>
    <s v="CON ESCOLTA"/>
    <s v="Devuelto"/>
    <m/>
    <m/>
    <x v="3"/>
    <x v="0"/>
    <d v="2026-03-20T00:00:00"/>
    <s v="On time"/>
    <s v="40 "/>
    <s v="Hola!%0AServicio del día 20-03%0A *Cliente:* THE ANDES BRANDS */ Cont: * SZLU5075509*/ HR Entrega: *08:00* /Dirección: *BODENOR FLEXCENTER - Boulevard Poniente, Modulos 21 y 22 ENEA, Pudahuel"/>
    <s v="Enviar mensaje"/>
    <s v="1424SZLU5075509"/>
    <s v="ENT-1424"/>
    <s v="ENTREGA"/>
    <s v="461010,333333333333333"/>
    <s v="https://wa.me/56950104102?text=Hola!%0AServicio del día 20-03%0A *Cliente:* THE ANDES BRANDS */ Cont: * SZLU5075509*/ HR Entrega: *08:00* /Dirección: *BODENOR FLEXCENTER - Boulevard Poniente, Modulos 21 y 22 ENEA, Pudahuel"/>
  </r>
  <r>
    <n v="1425"/>
    <n v="10"/>
    <x v="134"/>
    <s v="IMPO"/>
    <x v="839"/>
    <x v="1295"/>
    <x v="0"/>
    <n v="7000"/>
    <s v="19/03 - 13:10"/>
    <x v="40"/>
    <x v="6"/>
    <s v="TERCOP"/>
    <x v="54"/>
    <n v="56967128754"/>
    <x v="40"/>
    <m/>
    <x v="238"/>
    <s v="CON ESCOLTA"/>
    <s v="Devuelto"/>
    <m/>
    <m/>
    <x v="220"/>
    <x v="0"/>
    <d v="2026-03-20T00:00:00"/>
    <s v="On time"/>
    <s v="40 "/>
    <s v="Hola!%0AServicio del día 20-03%0A *Cliente:* THE ANDES BRANDS */ Cont: * CGMU7729300*/ HR Entrega: *10:00* /Dirección: *BOD.VICSA - Puerto Santiago #259 Bodega C2 Anden 3 Centro Huingal, Pudahuel"/>
    <s v="Enviar mensaje"/>
    <s v="1425CGMU7729300"/>
    <s v="ENT-1425"/>
    <s v="ENTREGA"/>
    <s v="461010,416666666666667"/>
    <s v="https://wa.me/56967128754?text=Hola!%0AServicio del día 20-03%0A *Cliente:* THE ANDES BRANDS */ Cont: * CGMU7729300*/ HR Entrega: *10:00* /Dirección: *BOD.VICSA - Puerto Santiago #259 Bodega C2 Anden 3 Centro Huingal, Pudahuel"/>
  </r>
  <r>
    <n v="1426"/>
    <n v="11"/>
    <x v="19"/>
    <s v="IMPO"/>
    <x v="840"/>
    <x v="1296"/>
    <x v="0"/>
    <n v="27000"/>
    <s v="19/03 - 20:00"/>
    <x v="40"/>
    <x v="3"/>
    <s v="AGUNSA SAI"/>
    <x v="52"/>
    <n v="56967386018"/>
    <x v="37"/>
    <m/>
    <x v="24"/>
    <m/>
    <s v="Devuelto"/>
    <m/>
    <m/>
    <x v="212"/>
    <x v="0"/>
    <d v="2026-03-20T00:00:00"/>
    <s v="On time"/>
    <s v="40 "/>
    <s v="Hola!%0AServicio del día 20-03%0A *Cliente:* LAMAIGNERE CHILE S.A. */ Cont: * MAGU5629618*/ HR Entrega: *08:00* /Dirección: *AV. MARTA OSSA RUIZ 601 (CAMINO CASAS VIEJAS); MAIPU "/>
    <s v="Enviar mensaje"/>
    <s v="1426MAGU5629618"/>
    <s v="ENT-1426"/>
    <s v="ENTREGA"/>
    <s v="461010,333333333333333"/>
    <s v="https://wa.me/56967386018?text=Hola!%0AServicio del día 20-03%0A *Cliente:* LAMAIGNERE CHILE S.A. */ Cont: * MAGU5629618*/ HR Entrega: *08:00* /Dirección: *AV. MARTA OSSA RUIZ 601 (CAMINO CASAS VIEJAS); MAIPU "/>
  </r>
  <r>
    <n v="1427"/>
    <n v="12"/>
    <x v="19"/>
    <s v="IMPO"/>
    <x v="840"/>
    <x v="1297"/>
    <x v="0"/>
    <n v="27000"/>
    <s v="19/03 - 20:00"/>
    <x v="40"/>
    <x v="3"/>
    <s v="AGUNSA SAI"/>
    <x v="51"/>
    <n v="56939438073"/>
    <x v="28"/>
    <m/>
    <x v="24"/>
    <m/>
    <s v="Devuelto"/>
    <m/>
    <m/>
    <x v="212"/>
    <x v="0"/>
    <d v="2026-03-20T00:00:00"/>
    <s v="On time"/>
    <s v="40 "/>
    <s v="Hola!%0AServicio del día 20-03%0A *Cliente:* LAMAIGNERE CHILE S.A. */ Cont: * TCLU4172290*/ HR Entrega: *08:00* /Dirección: *AV. MARTA OSSA RUIZ 601 (CAMINO CASAS VIEJAS); MAIPU "/>
    <s v="Enviar mensaje"/>
    <s v="1427TCLU4172290"/>
    <s v="ENT-1427"/>
    <s v="ENTREGA"/>
    <s v="461010,333333333333333"/>
    <s v="https://wa.me/56939438073?text=Hola!%0AServicio del día 20-03%0A *Cliente:* LAMAIGNERE CHILE S.A. */ Cont: * TCLU4172290*/ HR Entrega: *08:00* /Dirección: *AV. MARTA OSSA RUIZ 601 (CAMINO CASAS VIEJAS); MAIPU "/>
  </r>
  <r>
    <n v="1428"/>
    <n v="13"/>
    <x v="31"/>
    <s v="IMPO"/>
    <x v="841"/>
    <x v="1298"/>
    <x v="1"/>
    <n v="7000"/>
    <s v="FRAGUA"/>
    <x v="40"/>
    <x v="3"/>
    <s v="DYC VALP"/>
    <x v="7"/>
    <n v="56950981572"/>
    <x v="14"/>
    <m/>
    <x v="205"/>
    <m/>
    <s v="Devuelto"/>
    <m/>
    <m/>
    <x v="55"/>
    <x v="0"/>
    <d v="2026-03-20T00:00:00"/>
    <s v="On time"/>
    <s v="20 "/>
    <s v="Hola!%0AServicio del día 20-03%0A *Cliente:* TECNIKA S A */ Cont: * HLBU3798429*/ HR Entrega: *08:00* /Dirección: *Olivos 1270, Pudahuel"/>
    <s v="Enviar mensaje"/>
    <s v="1428HLBU3798429"/>
    <s v="ENT-1428"/>
    <s v="ENTREGA"/>
    <s v="461010,333333333333333"/>
    <s v="https://wa.me/56950981572?text=Hola!%0AServicio del día 20-03%0A *Cliente:* TECNIKA S A */ Cont: * HLBU3798429*/ HR Entrega: *08:00* /Dirección: *Olivos 1270, Pudahuel"/>
  </r>
  <r>
    <n v="1429"/>
    <n v="14"/>
    <x v="31"/>
    <s v="IMPO"/>
    <x v="842"/>
    <x v="1299"/>
    <x v="0"/>
    <n v="15000"/>
    <s v="FRAGUA"/>
    <x v="40"/>
    <x v="10"/>
    <s v="SITRANS VALP"/>
    <x v="42"/>
    <n v="56948501048"/>
    <x v="42"/>
    <m/>
    <x v="205"/>
    <m/>
    <s v="Devuelto"/>
    <m/>
    <m/>
    <x v="233"/>
    <x v="0"/>
    <d v="2026-03-20T00:00:00"/>
    <s v="On time"/>
    <s v="40 "/>
    <s v="Hola!%0AServicio del día 20-03%0A *Cliente:* TECNIKA S A */ Cont: * SEGU5790078*/ HR Entrega: *09:30* /Dirección: *Olivos 1270, Pudahuel"/>
    <s v="Enviar mensaje"/>
    <s v="1429SEGU5790078"/>
    <s v="ENT-1429"/>
    <s v="ENTREGA"/>
    <s v="461010,395833333333333"/>
    <s v="https://wa.me/56948501048?text=Hola!%0AServicio del día 20-03%0A *Cliente:* TECNIKA S A */ Cont: * SEGU5790078*/ HR Entrega: *09:30* /Dirección: *Olivos 1270, Pudahuel"/>
  </r>
  <r>
    <n v="1430"/>
    <n v="15"/>
    <x v="24"/>
    <s v="IMPO"/>
    <x v="795"/>
    <x v="1300"/>
    <x v="0"/>
    <n v="30000"/>
    <s v="FRAGUA"/>
    <x v="40"/>
    <x v="3"/>
    <s v="CIS"/>
    <x v="0"/>
    <n v="56965378427"/>
    <x v="0"/>
    <m/>
    <x v="10"/>
    <m/>
    <s v="Devuelto"/>
    <m/>
    <m/>
    <x v="60"/>
    <x v="0"/>
    <d v="2026-03-20T00:00:00"/>
    <s v="On time"/>
    <s v="40 "/>
    <s v="Hola!%0AServicio del día 20-03%0A *Cliente:* COMERCIAL CANADA SPA */ Cont: * CGMU6918948*/ HR Entrega: *08:00* /Dirección: *BERNARDO O&quot;HIGGINS 158 COLINA"/>
    <s v="Enviar mensaje"/>
    <s v="1430CGMU6918948"/>
    <s v="ENT-1430"/>
    <s v="ENTREGA"/>
    <s v="461010,333333333333333"/>
    <s v="https://wa.me/56965378427?text=Hola!%0AServicio del día 20-03%0A *Cliente:* COMERCIAL CANADA SPA */ Cont: * CGMU6918948*/ HR Entrega: *08:00* /Dirección: *BERNARDO O&quot;HIGGINS 158 COLINA"/>
  </r>
  <r>
    <n v="1431"/>
    <n v="16"/>
    <x v="24"/>
    <s v="IMPO"/>
    <x v="795"/>
    <x v="1301"/>
    <x v="0"/>
    <n v="30000"/>
    <s v="FRAGUA"/>
    <x v="40"/>
    <x v="6"/>
    <s v="AGUNSA SAI"/>
    <x v="19"/>
    <n v="56975045913"/>
    <x v="19"/>
    <m/>
    <x v="10"/>
    <m/>
    <s v="Devuelto"/>
    <m/>
    <m/>
    <x v="384"/>
    <x v="0"/>
    <d v="2026-03-20T00:00:00"/>
    <s v="On time"/>
    <s v="40 "/>
    <s v="Hola!%0AServicio del día 20-03%0A *Cliente:* COMERCIAL CANADA SPA */ Cont: * BMOU9624057*/ HR Entrega: *10:00* /Dirección: *BERNARDO O&quot;HIGGINS 158 COLINA"/>
    <s v="Enviar mensaje"/>
    <s v="1431BMOU9624057"/>
    <s v="ENT-1431"/>
    <s v="ENTREGA"/>
    <s v="461010,416666666666667"/>
    <s v="https://wa.me/56975045913?text=Hola!%0AServicio del día 20-03%0A *Cliente:* COMERCIAL CANADA SPA */ Cont: * BMOU9624057*/ HR Entrega: *10:00* /Dirección: *BERNARDO O&quot;HIGGINS 158 COLINA"/>
  </r>
  <r>
    <n v="1432"/>
    <n v="17"/>
    <x v="5"/>
    <s v="IMPO"/>
    <x v="843"/>
    <x v="1302"/>
    <x v="0"/>
    <n v="27000"/>
    <s v="FRAGUA"/>
    <x v="40"/>
    <x v="3"/>
    <s v="CIS"/>
    <x v="1"/>
    <n v="56978811158"/>
    <x v="1"/>
    <m/>
    <x v="107"/>
    <m/>
    <s v="Devuelto"/>
    <m/>
    <m/>
    <x v="385"/>
    <x v="0"/>
    <d v="2026-03-20T00:00:00"/>
    <s v="On time"/>
    <s v="40 "/>
    <s v="Hola!%0AServicio del día 20-03%0A *Cliente:* INVERSIERRA S A */ Cont: * TIIU6197714*/ HR Entrega: *08:00* /Dirección: *AVENIDA PEDRO FONTOBA 6350, HUECHURABA"/>
    <s v="Enviar mensaje"/>
    <s v="1432TIIU6197714"/>
    <s v="ENT-1432"/>
    <s v="ENTREGA"/>
    <s v="461010,333333333333333"/>
    <s v="https://wa.me/56978811158?text=Hola!%0AServicio del día 20-03%0A *Cliente:* INVERSIERRA S A */ Cont: * TIIU6197714*/ HR Entrega: *08:00* /Dirección: *AVENIDA PEDRO FONTOBA 6350, HUECHURABA"/>
  </r>
  <r>
    <n v="1433"/>
    <n v="18"/>
    <x v="5"/>
    <s v="IMPO"/>
    <x v="844"/>
    <x v="1303"/>
    <x v="0"/>
    <n v="29000"/>
    <s v="MAIPU"/>
    <x v="40"/>
    <x v="5"/>
    <s v="DYC VALP"/>
    <x v="53"/>
    <n v="56950104102"/>
    <x v="54"/>
    <m/>
    <x v="107"/>
    <m/>
    <m/>
    <m/>
    <m/>
    <x v="157"/>
    <x v="0"/>
    <d v="2026-03-20T00:00:00"/>
    <s v="On time"/>
    <s v="40 "/>
    <s v="Hola!%0AServicio del día 20-03%0A *Cliente:* INVERSIERRA S A */ Cont: * BMOU9873390*/ HR Entrega: *12:00* /Dirección: *AVENIDA PEDRO FONTOBA 6350, HUECHURABA"/>
    <s v="Enviar mensaje"/>
    <s v="1433BMOU9873390"/>
    <s v="ENT-1433"/>
    <s v="ENTREGA"/>
    <s v="461010,5"/>
    <s v="https://wa.me/56950104102?text=Hola!%0AServicio del día 20-03%0A *Cliente:* INVERSIERRA S A */ Cont: * BMOU9873390*/ HR Entrega: *12:00* /Dirección: *AVENIDA PEDRO FONTOBA 6350, HUECHURABA"/>
  </r>
  <r>
    <n v="1434"/>
    <n v="19"/>
    <x v="37"/>
    <s v="IMPO"/>
    <x v="845"/>
    <x v="1304"/>
    <x v="0"/>
    <n v="25000"/>
    <s v="FRAGUA"/>
    <x v="40"/>
    <x v="1"/>
    <s v="CONTOPSA SAI"/>
    <x v="43"/>
    <n v="56964850744"/>
    <x v="43"/>
    <m/>
    <x v="79"/>
    <m/>
    <s v="Devuelto"/>
    <m/>
    <m/>
    <x v="184"/>
    <x v="0"/>
    <d v="2026-03-20T00:00:00"/>
    <s v="Off time"/>
    <s v="40 "/>
    <s v="Hola!%0AServicio del día 20-03%0A *Cliente:* IDEAL S A */ Cont: * OOCU9247076*/ HR Entrega: *08:30* /Dirección: *Bodega Nutrabien, Av. Bernardo O´Higgins 3140 (entrada por calle Los Canelos) "/>
    <s v="Enviar mensaje"/>
    <s v="1434OOCU9247076"/>
    <s v="ENT-1434"/>
    <s v="ENTREGA"/>
    <s v="461010,354166666666667"/>
    <s v="https://wa.me/56964850744?text=Hola!%0AServicio del día 20-03%0A *Cliente:* IDEAL S A */ Cont: * OOCU9247076*/ HR Entrega: *08:30* /Dirección: *Bodega Nutrabien, Av. Bernardo O´Higgins 3140 (entrada por calle Los Canelos) "/>
  </r>
  <r>
    <n v="1435"/>
    <n v="20"/>
    <x v="37"/>
    <s v="IMPO"/>
    <x v="846"/>
    <x v="1305"/>
    <x v="0"/>
    <n v="23000"/>
    <s v="19/03 - 17:00"/>
    <x v="40"/>
    <x v="1"/>
    <s v="CONTOPSA SAI"/>
    <x v="16"/>
    <n v="56973887539"/>
    <x v="16"/>
    <m/>
    <x v="32"/>
    <m/>
    <s v="Devuelto"/>
    <m/>
    <m/>
    <x v="108"/>
    <x v="0"/>
    <d v="2026-03-20T00:00:00"/>
    <s v="On time"/>
    <s v="40 "/>
    <s v="Hola!%0AServicio del día 20-03%0A *Cliente:* IDEAL S A */ Cont: * GCXU5768381*/ HR Entrega: *08:30* /Dirección: *AGUNSA - La montaña 1550, Quilicura (Ingreso por portería A) "/>
    <s v="Enviar mensaje"/>
    <s v="1435GCXU5768381"/>
    <s v="ENT-1435"/>
    <s v="ENTREGA"/>
    <s v="461010,354166666666667"/>
    <s v="https://wa.me/56973887539?text=Hola!%0AServicio del día 20-03%0A *Cliente:* IDEAL S A */ Cont: * GCXU5768381*/ HR Entrega: *08:30* /Dirección: *AGUNSA - La montaña 1550, Quilicura (Ingreso por portería A) "/>
  </r>
  <r>
    <n v="1436"/>
    <n v="21"/>
    <x v="15"/>
    <s v="IMPO"/>
    <x v="847"/>
    <x v="1306"/>
    <x v="0"/>
    <n v="11000"/>
    <s v="FRAGUA"/>
    <x v="40"/>
    <x v="6"/>
    <s v="SITRANS STGO"/>
    <x v="45"/>
    <n v="56989844861"/>
    <x v="45"/>
    <m/>
    <x v="19"/>
    <s v="emcvrw1644"/>
    <s v="Devuelto"/>
    <m/>
    <m/>
    <x v="278"/>
    <x v="0"/>
    <d v="2026-03-20T00:00:00"/>
    <s v="Off time"/>
    <s v="40 "/>
    <s v="Hola!%0AServicio del día 20-03%0A *Cliente:* IMPORTADORA MIDEA CARRIER CHILE LTDA */ Cont: * TXGU7438213*/ HR Entrega: *10:00* /Dirección: *BOD. MIEA AGURTO - PUERTO MADERO 9710, BOD. E13; PUDAHUEL "/>
    <s v="Enviar mensaje"/>
    <s v="1436TXGU7438213"/>
    <s v="ENT-1436"/>
    <s v="ENTREGA"/>
    <s v="461010,416666666666667"/>
    <s v="https://wa.me/56989844861?text=Hola!%0AServicio del día 20-03%0A *Cliente:* IMPORTADORA MIDEA CARRIER CHILE LTDA */ Cont: * TXGU7438213*/ HR Entrega: *10:00* /Dirección: *BOD. MIEA AGURTO - PUERTO MADERO 9710, BOD. E13; PUDAHUEL "/>
  </r>
  <r>
    <n v="1437"/>
    <n v="22"/>
    <x v="39"/>
    <s v="IMPO"/>
    <x v="848"/>
    <x v="1307"/>
    <x v="1"/>
    <n v="7000"/>
    <s v="19/03 - 11:03"/>
    <x v="40"/>
    <x v="6"/>
    <s v="CONTOPSA SAI"/>
    <x v="29"/>
    <n v="56998494086"/>
    <x v="30"/>
    <m/>
    <x v="239"/>
    <m/>
    <s v="Devuelto"/>
    <m/>
    <m/>
    <x v="386"/>
    <x v="0"/>
    <d v="2026-03-20T00:00:00"/>
    <s v="On time"/>
    <s v="20 "/>
    <s v="Hola!%0AServicio del día 20-03%0A *Cliente:* LARU SPA */ Cont: * CSNU1787396*/ HR Entrega: *10:00* /Dirección: *Pdte Jorge Alessandri Rodríguez 11491, Bodega 48, San Bernardo "/>
    <s v="Enviar mensaje"/>
    <s v="1437CSNU1787396"/>
    <s v="ENT-1437"/>
    <s v="ENTREGA"/>
    <s v="461010,416666666666667"/>
    <s v="https://wa.me/56998494086?text=Hola!%0AServicio del día 20-03%0A *Cliente:* LARU SPA */ Cont: * CSNU1787396*/ HR Entrega: *10:00* /Dirección: *Pdte Jorge Alessandri Rodríguez 11491, Bodega 48, San Bernardo "/>
  </r>
  <r>
    <n v="1438"/>
    <n v="23"/>
    <x v="48"/>
    <s v="IMPO"/>
    <x v="820"/>
    <x v="1308"/>
    <x v="1"/>
    <n v="4000"/>
    <s v="FRAGUA"/>
    <x v="40"/>
    <x v="9"/>
    <s v="CONTOPSA VALP"/>
    <x v="7"/>
    <n v="56950981572"/>
    <x v="14"/>
    <m/>
    <x v="72"/>
    <s v="RAMPLA CORTA"/>
    <s v="Devuelto"/>
    <m/>
    <m/>
    <x v="387"/>
    <x v="0"/>
    <d v="2026-03-20T00:00:00"/>
    <s v="On time"/>
    <s v="20 "/>
    <s v="Hola!%0AServicio del día 20-03%0A *Cliente:* NEREUS SPA */ Cont: * CAIU2749052*/ HR Entrega: *13:00* /Dirección: *AV EL VENTISQUERO 1204, RENCA"/>
    <s v="Enviar mensaje"/>
    <s v="1438CAIU2749052"/>
    <s v="ENT-1438"/>
    <s v="ENTREGA"/>
    <s v="461010,541666666666667"/>
    <s v="https://wa.me/56950981572?text=Hola!%0AServicio del día 20-03%0A *Cliente:* NEREUS SPA */ Cont: * CAIU2749052*/ HR Entrega: *13:00* /Dirección: *AV EL VENTISQUERO 1204, RENCA"/>
  </r>
  <r>
    <n v="1439"/>
    <n v="24"/>
    <x v="29"/>
    <s v="IMPO"/>
    <x v="849"/>
    <x v="1309"/>
    <x v="3"/>
    <n v="18000"/>
    <d v="1899-12-30T09:00:00"/>
    <x v="40"/>
    <x v="14"/>
    <s v="SITRANS VALP"/>
    <x v="34"/>
    <n v="56940144795"/>
    <x v="35"/>
    <m/>
    <x v="49"/>
    <s v="GD CLIENTE"/>
    <s v="Devuelto"/>
    <m/>
    <m/>
    <x v="388"/>
    <x v="0"/>
    <d v="2026-03-20T00:00:00"/>
    <s v="On time"/>
    <s v="40 "/>
    <s v="Hola!%0AServicio del día 20-03%0A *Cliente:* COMERCIAL SEA GARDEN SPA */ Cont: * SEKU9162937*/ HR Entrega: *DIRECTO* /Dirección: *Pedro Jorquera 575, Pudahuel"/>
    <s v="Enviar mensaje"/>
    <s v="1439SEKU9162937"/>
    <s v="ENT-1439"/>
    <s v="ENTREGA"/>
    <s v="46101DIRECTO"/>
    <s v="https://wa.me/56940144795?text=Hola!%0AServicio del día 20-03%0A *Cliente:* COMERCIAL SEA GARDEN SPA */ Cont: * SEKU9162937*/ HR Entrega: *DIRECTO* /Dirección: *Pedro Jorquera 575, Pudahuel"/>
  </r>
  <r>
    <n v="1440"/>
    <n v="25"/>
    <x v="29"/>
    <s v="IMPO"/>
    <x v="850"/>
    <x v="1310"/>
    <x v="3"/>
    <n v="21000"/>
    <d v="1899-12-30T09:00:00"/>
    <x v="40"/>
    <x v="14"/>
    <s v="DYC SAI"/>
    <x v="35"/>
    <n v="56935532735"/>
    <x v="34"/>
    <m/>
    <x v="36"/>
    <m/>
    <s v="Devuelto"/>
    <m/>
    <m/>
    <x v="389"/>
    <x v="0"/>
    <d v="2026-03-20T00:00:00"/>
    <s v="On time"/>
    <s v="40 "/>
    <s v="Hola!%0AServicio del día 20-03%0A *Cliente:* COMERCIAL SEA GARDEN SPA */ Cont: * HLBU6211767*/ HR Entrega: *DIRECTO* /Dirección: *LOS MAITENES PONIENTE 1332; PUDAHUEL"/>
    <s v="Enviar mensaje"/>
    <s v="1440HLBU6211767"/>
    <s v="ENT-1440"/>
    <s v="ENTREGA"/>
    <s v="46101DIRECTO"/>
    <s v="https://wa.me/56935532735?text=Hola!%0AServicio del día 20-03%0A *Cliente:* COMERCIAL SEA GARDEN SPA */ Cont: * HLBU6211767*/ HR Entrega: *DIRECTO* /Dirección: *LOS MAITENES PONIENTE 1332; PUDAHUEL"/>
  </r>
  <r>
    <n v="1441"/>
    <n v="26"/>
    <x v="84"/>
    <s v="IMPO"/>
    <x v="144"/>
    <x v="870"/>
    <x v="6"/>
    <s v="-"/>
    <s v="FRAGUA"/>
    <x v="40"/>
    <x v="39"/>
    <s v="-"/>
    <x v="9"/>
    <s v=""/>
    <x v="9"/>
    <m/>
    <x v="235"/>
    <s v="NO ENVIADO"/>
    <m/>
    <m/>
    <m/>
    <x v="9"/>
    <x v="0"/>
    <m/>
    <s v="Sin llegada"/>
    <s v="LCL"/>
    <s v="Hola!%0AServicio del día 20-03%0A *Cliente:* TEGA INDUSTRIES CHILE SPA . */ Cont: * RAMPLA */ HR Entrega: *00:00* /Dirección: *Av Colorado 781 Quilicura"/>
    <s v="Enviar mensaje"/>
    <s v="1441RAMPLA "/>
    <s v="ENT-1441"/>
    <s v="ENTREGA"/>
    <s v="46101"/>
    <s v="https://wa.me/?text=Hola!%0AServicio del día 20-03%0A *Cliente:* TEGA INDUSTRIES CHILE SPA . */ Cont: * RAMPLA */ HR Entrega: *00:00* /Dirección: *Av Colorado 781 Quilicura"/>
  </r>
  <r>
    <n v="1442"/>
    <n v="27"/>
    <x v="84"/>
    <s v="IMPO"/>
    <x v="144"/>
    <x v="870"/>
    <x v="6"/>
    <s v="-"/>
    <s v="FRAGUA"/>
    <x v="40"/>
    <x v="6"/>
    <s v="-"/>
    <x v="5"/>
    <n v="56990025702"/>
    <x v="5"/>
    <m/>
    <x v="235"/>
    <m/>
    <m/>
    <m/>
    <m/>
    <x v="199"/>
    <x v="0"/>
    <d v="2026-03-20T00:00:00"/>
    <s v="Off time"/>
    <s v="LCL"/>
    <s v="Hola!%0AServicio del día 20-03%0A *Cliente:* TEGA INDUSTRIES CHILE SPA . */ Cont: * RAMPLA */ HR Entrega: *10:00* /Dirección: *Av Colorado 781 Quilicura"/>
    <s v="Enviar mensaje"/>
    <s v="1442RAMPLA "/>
    <s v="ENT-1442"/>
    <s v="ENTREGA"/>
    <s v="461010,416666666666667"/>
    <s v="https://wa.me/56990025702?text=Hola!%0AServicio del día 20-03%0A *Cliente:* TEGA INDUSTRIES CHILE SPA . */ Cont: * RAMPLA */ HR Entrega: *10:00* /Dirección: *Av Colorado 781 Quilicura"/>
  </r>
  <r>
    <n v="1443"/>
    <n v="28"/>
    <x v="132"/>
    <s v="IMPO"/>
    <x v="786"/>
    <x v="870"/>
    <x v="6"/>
    <s v="-"/>
    <s v="FRAGUA"/>
    <x v="40"/>
    <x v="1"/>
    <s v="-"/>
    <x v="25"/>
    <n v="56966749408"/>
    <x v="26"/>
    <m/>
    <x v="226"/>
    <m/>
    <m/>
    <m/>
    <m/>
    <x v="235"/>
    <x v="0"/>
    <d v="2026-03-20T00:00:00"/>
    <s v="Off time"/>
    <s v="LCL"/>
    <s v="Hola!%0AServicio del día 20-03%0A *Cliente:* AUTOMOTIVE SPA / DSV */ Cont: * RAMPLA */ HR Entrega: *08:30* /Dirección: *Planta Granallos ByR - Camino la estancilla de Nos parcela 55 km 25 San Bernardo"/>
    <s v="Enviar mensaje"/>
    <s v="1443RAMPLA "/>
    <s v="ENT-1443"/>
    <s v="ENTREGA"/>
    <s v="461010,354166666666667"/>
    <s v="https://wa.me/56966749408?text=Hola!%0AServicio del día 20-03%0A *Cliente:* AUTOMOTIVE SPA / DSV */ Cont: * RAMPLA */ HR Entrega: *08:30* /Dirección: *Planta Granallos ByR - Camino la estancilla de Nos parcela 55 km 25 San Bernardo"/>
  </r>
  <r>
    <n v="1444"/>
    <n v="29"/>
    <x v="132"/>
    <s v="IMPO"/>
    <x v="786"/>
    <x v="870"/>
    <x v="6"/>
    <s v="-"/>
    <s v="FRAGUA"/>
    <x v="40"/>
    <x v="1"/>
    <s v="-"/>
    <x v="22"/>
    <n v="56953157599"/>
    <x v="22"/>
    <m/>
    <x v="226"/>
    <m/>
    <m/>
    <m/>
    <m/>
    <x v="235"/>
    <x v="0"/>
    <d v="2026-03-20T00:00:00"/>
    <s v="Off time"/>
    <s v="LCL"/>
    <s v="Hola!%0AServicio del día 20-03%0A *Cliente:* AUTOMOTIVE SPA / DSV */ Cont: * RAMPLA */ HR Entrega: *08:30* /Dirección: *Planta Granallos ByR - Camino la estancilla de Nos parcela 55 km 25 San Bernardo"/>
    <s v="Enviar mensaje"/>
    <s v="1444RAMPLA "/>
    <s v="ENT-1444"/>
    <s v="ENTREGA"/>
    <s v="461010,354166666666667"/>
    <s v="https://wa.me/56953157599?text=Hola!%0AServicio del día 20-03%0A *Cliente:* AUTOMOTIVE SPA / DSV */ Cont: * RAMPLA */ HR Entrega: *08:30* /Dirección: *Planta Granallos ByR - Camino la estancilla de Nos parcela 55 km 25 San Bernardo"/>
  </r>
  <r>
    <n v="1445"/>
    <n v="30"/>
    <x v="132"/>
    <s v="IMPO"/>
    <x v="786"/>
    <x v="870"/>
    <x v="6"/>
    <s v="-"/>
    <s v="FRAGUA"/>
    <x v="40"/>
    <x v="5"/>
    <s v="-"/>
    <x v="32"/>
    <n v="56941491322"/>
    <x v="20"/>
    <m/>
    <x v="226"/>
    <m/>
    <m/>
    <m/>
    <m/>
    <x v="235"/>
    <x v="0"/>
    <d v="2026-03-20T00:00:00"/>
    <s v="On time"/>
    <s v="LCL"/>
    <s v="Hola!%0AServicio del día 20-03%0A *Cliente:* AUTOMOTIVE SPA / DSV */ Cont: * RAMPLA */ HR Entrega: *12:00* /Dirección: *Planta Granallos ByR - Camino la estancilla de Nos parcela 55 km 25 San Bernardo"/>
    <s v="Enviar mensaje"/>
    <s v="1445RAMPLA "/>
    <s v="ENT-1445"/>
    <s v="ENTREGA"/>
    <s v="461010,5"/>
    <s v="https://wa.me/56941491322?text=Hola!%0AServicio del día 20-03%0A *Cliente:* AUTOMOTIVE SPA / DSV */ Cont: * RAMPLA */ HR Entrega: *12:00* /Dirección: *Planta Granallos ByR - Camino la estancilla de Nos parcela 55 km 25 San Bernardo"/>
  </r>
  <r>
    <n v="1446"/>
    <n v="31"/>
    <x v="132"/>
    <s v="IMPO"/>
    <x v="786"/>
    <x v="870"/>
    <x v="6"/>
    <s v="-"/>
    <s v="FRAGUA"/>
    <x v="40"/>
    <x v="5"/>
    <s v="-"/>
    <x v="10"/>
    <n v="56993389870"/>
    <x v="10"/>
    <m/>
    <x v="226"/>
    <m/>
    <m/>
    <m/>
    <m/>
    <x v="390"/>
    <x v="0"/>
    <d v="2026-03-20T00:00:00"/>
    <s v="Off time"/>
    <s v="LCL"/>
    <s v="Hola!%0AServicio del día 20-03%0A *Cliente:* AUTOMOTIVE SPA / DSV */ Cont: * RAMPLA */ HR Entrega: *12:00* /Dirección: *Planta Granallos ByR - Camino la estancilla de Nos parcela 55 km 25 San Bernardo"/>
    <s v="Enviar mensaje"/>
    <s v="1446RAMPLA "/>
    <s v="ENT-1446"/>
    <s v="ENTREGA"/>
    <s v="461010,5"/>
    <s v="https://wa.me/56993389870?text=Hola!%0AServicio del día 20-03%0A *Cliente:* AUTOMOTIVE SPA / DSV */ Cont: * RAMPLA */ HR Entrega: *12:00* /Dirección: *Planta Granallos ByR - Camino la estancilla de Nos parcela 55 km 25 San Bernardo"/>
  </r>
  <r>
    <n v="1447"/>
    <n v="32"/>
    <x v="137"/>
    <m/>
    <x v="144"/>
    <x v="870"/>
    <x v="0"/>
    <s v="-"/>
    <s v="-"/>
    <x v="40"/>
    <x v="0"/>
    <s v="-"/>
    <x v="49"/>
    <n v="56973887322"/>
    <x v="57"/>
    <m/>
    <x v="68"/>
    <m/>
    <m/>
    <m/>
    <m/>
    <x v="9"/>
    <x v="0"/>
    <m/>
    <s v="Sin llegada"/>
    <s v="40 "/>
    <s v="Hola!%0AServicio del día 20-03%0A *Cliente:* RITRAMA */ Cont: * RAMPLA */ HR Entrega: *07:00* /Dirección: *AV. TUPUNGATO 3420, PLACILLA"/>
    <s v="Enviar mensaje"/>
    <s v="1447RAMPLA "/>
    <s v="ENT-1447"/>
    <s v="ENTREGA"/>
    <s v="461010,291666666666667"/>
    <s v="https://wa.me/56973887322?text=Hola!%0AServicio del día 20-03%0A *Cliente:* RITRAMA */ Cont: * RAMPLA */ HR Entrega: *07:00* /Dirección: *AV. TUPUNGATO 3420, PLACILLA"/>
  </r>
  <r>
    <n v="1448"/>
    <n v="33"/>
    <x v="45"/>
    <m/>
    <x v="144"/>
    <x v="870"/>
    <x v="0"/>
    <s v="-"/>
    <s v="-"/>
    <x v="40"/>
    <x v="0"/>
    <s v="-"/>
    <x v="50"/>
    <n v="56964069749"/>
    <x v="56"/>
    <m/>
    <x v="68"/>
    <m/>
    <m/>
    <m/>
    <m/>
    <x v="9"/>
    <x v="0"/>
    <m/>
    <s v="Sin llegada"/>
    <s v="40 "/>
    <s v="Hola!%0AServicio del día 20-03%0A *Cliente:* RITRAMA S.A. */ Cont: * RAMPLA */ HR Entrega: *07:00* /Dirección: *AV. TUPUNGATO 3420, PLACILLA"/>
    <s v="Enviar mensaje"/>
    <s v="1448RAMPLA "/>
    <s v="ENT-1448"/>
    <s v="ENTREGA"/>
    <s v="461010,291666666666667"/>
    <s v="https://wa.me/56964069749?text=Hola!%0AServicio del día 20-03%0A *Cliente:* RITRAMA S.A. */ Cont: * RAMPLA */ HR Entrega: *07:00* /Dirección: *AV. TUPUNGATO 3420, PLACILLA"/>
  </r>
  <r>
    <n v="1449"/>
    <n v="34"/>
    <x v="46"/>
    <s v="EXPO"/>
    <x v="851"/>
    <x v="1311"/>
    <x v="0"/>
    <s v="-"/>
    <s v="-"/>
    <x v="40"/>
    <x v="5"/>
    <s v="RETIRO VACIO: DYC SAI"/>
    <x v="33"/>
    <n v="56953801607"/>
    <x v="33"/>
    <m/>
    <x v="69"/>
    <s v="STACKING: del 20 al 23/03 a las 15:00hrs."/>
    <m/>
    <m/>
    <m/>
    <x v="214"/>
    <x v="0"/>
    <d v="2026-03-20T00:00:00"/>
    <s v="Off time"/>
    <s v="40 "/>
    <s v="Hola!%0AServicio del día 20-03%0A *Cliente:* ARESTI CHILE WINE S.A. */ Cont: * TRHU527623-8*/ HR Entrega: *12:00* /Dirección: *CONSOLIDADO: BELLAVISTA S/N, RIO CLARO; BOD. HACIENDA ARESTI / EMBARQUE: SAI"/>
    <s v="Enviar mensaje"/>
    <s v="1449TRHU527623-8"/>
    <s v="ENT-1449"/>
    <s v="ENTREGA"/>
    <s v="461010,5"/>
    <s v="https://wa.me/56953801607?text=Hola!%0AServicio del día 20-03%0A *Cliente:* ARESTI CHILE WINE S.A. */ Cont: * TRHU527623-8*/ HR Entrega: *12:00* /Dirección: *CONSOLIDADO: BELLAVISTA S/N, RIO CLARO; BOD. HACIENDA ARESTI / EMBARQUE: SAI"/>
  </r>
  <r>
    <n v="1450"/>
    <n v="35"/>
    <x v="46"/>
    <s v="EXPO"/>
    <x v="852"/>
    <x v="1312"/>
    <x v="0"/>
    <s v="-"/>
    <s v="-"/>
    <x v="40"/>
    <x v="4"/>
    <s v="RETIRO VACIO: DYC SAI"/>
    <x v="15"/>
    <n v="56957438415"/>
    <x v="47"/>
    <m/>
    <x v="69"/>
    <s v="STACKING: del 20 al 23/03 a las 15:00hrs."/>
    <m/>
    <m/>
    <m/>
    <x v="391"/>
    <x v="0"/>
    <d v="2026-03-20T00:00:00"/>
    <s v="On time"/>
    <s v="40 "/>
    <s v="Hola!%0AServicio del día 20-03%0A *Cliente:* ARESTI CHILE WINE S.A. */ Cont: * TRHU444774-2*/ HR Entrega: *14:00* /Dirección: *CONSOLIDADO: BELLAVISTA S/N, RIO CLARO; BOD. HACIENDA ARESTI / EMBARQUE: SAI"/>
    <s v="Enviar mensaje"/>
    <s v="1450TRHU444774-2"/>
    <s v="ENT-1450"/>
    <s v="ENTREGA"/>
    <s v="461010,583333333333333"/>
    <s v="https://wa.me/56957438415?text=Hola!%0AServicio del día 20-03%0A *Cliente:* ARESTI CHILE WINE S.A. */ Cont: * TRHU444774-2*/ HR Entrega: *14:00* /Dirección: *CONSOLIDADO: BELLAVISTA S/N, RIO CLARO; BOD. HACIENDA ARESTI / EMBARQUE: SAI"/>
  </r>
  <r>
    <n v="1451"/>
    <n v="36"/>
    <x v="46"/>
    <s v="EXPO"/>
    <x v="853"/>
    <x v="1313"/>
    <x v="0"/>
    <s v="-"/>
    <s v="-"/>
    <x v="40"/>
    <x v="22"/>
    <s v="RETIRO VACIO: DYC SAI"/>
    <x v="24"/>
    <n v="56926181825"/>
    <x v="53"/>
    <m/>
    <x v="69"/>
    <s v="STACKING: del 20 al 23/03 a las 15:00hrs."/>
    <m/>
    <m/>
    <m/>
    <x v="392"/>
    <x v="0"/>
    <d v="2026-03-20T00:00:00"/>
    <s v="On time"/>
    <s v="40 "/>
    <s v="Hola!%0AServicio del día 20-03%0A *Cliente:* ARESTI CHILE WINE S.A. */ Cont: * TGBU877911-9*/ HR Entrega: *15:30* /Dirección: *CONSOLIDADO: BELLAVISTA S/N, RIO CLARO; BOD. HACIENDA ARESTI / EMBARQUE: SAI"/>
    <s v="Enviar mensaje"/>
    <s v="1451TGBU877911-9"/>
    <s v="ENT-1451"/>
    <s v="ENTREGA"/>
    <s v="461010,645833333333333"/>
    <s v="https://wa.me/56926181825?text=Hola!%0AServicio del día 20-03%0A *Cliente:* ARESTI CHILE WINE S.A. */ Cont: * TGBU877911-9*/ HR Entrega: *15:30* /Dirección: *CONSOLIDADO: BELLAVISTA S/N, RIO CLARO; BOD. HACIENDA ARESTI / EMBARQUE: SAI"/>
  </r>
  <r>
    <n v="1452"/>
    <n v="37"/>
    <x v="46"/>
    <s v="EXPO"/>
    <x v="854"/>
    <x v="1314"/>
    <x v="0"/>
    <s v="-"/>
    <s v="-"/>
    <x v="40"/>
    <x v="4"/>
    <s v="RETIRO VACIO: CIS"/>
    <x v="37"/>
    <n v="56950923536"/>
    <x v="18"/>
    <m/>
    <x v="69"/>
    <s v="STACKING: del 20 al 23/03 a las 15:00hrs."/>
    <m/>
    <m/>
    <m/>
    <x v="393"/>
    <x v="0"/>
    <d v="2026-03-20T00:00:00"/>
    <s v="On time"/>
    <s v="40 "/>
    <s v="Hola!%0AServicio del día 20-03%0A *Cliente:* ARESTI CHILE WINE S.A. */ Cont: * CAAU5974584*/ HR Entrega: *14:00* /Dirección: *CONSOLIDADO: BELLAVISTA S/N, RIO CLARO; BOD. HACIENDA ARESTI / EMBARQUE: SAI"/>
    <s v="Enviar mensaje"/>
    <s v="1452CAAU5974584"/>
    <s v="ENT-1452"/>
    <s v="ENTREGA"/>
    <s v="461010,583333333333333"/>
    <s v="https://wa.me/56950923536?text=Hola!%0AServicio del día 20-03%0A *Cliente:* ARESTI CHILE WINE S.A. */ Cont: * CAAU5974584*/ HR Entrega: *14:00* /Dirección: *CONSOLIDADO: BELLAVISTA S/N, RIO CLARO; BOD. HACIENDA ARESTI / EMBARQUE: SAI"/>
  </r>
  <r>
    <n v="1453"/>
    <n v="38"/>
    <x v="85"/>
    <s v="EXPO"/>
    <x v="855"/>
    <x v="1158"/>
    <x v="3"/>
    <s v="-"/>
    <s v="-"/>
    <x v="40"/>
    <x v="25"/>
    <s v="RETIRO VACIO: CONTOPSA VALP"/>
    <x v="28"/>
    <n v="56968463649"/>
    <x v="29"/>
    <m/>
    <x v="144"/>
    <s v="STACKING: DIRECTO"/>
    <m/>
    <m/>
    <m/>
    <x v="361"/>
    <x v="0"/>
    <d v="2026-03-20T00:00:00"/>
    <s v="Off time"/>
    <s v="40 "/>
    <s v="Hola!%0AServicio del día 20-03%0A *Cliente:* TUNICHE FRUITS LTDA */ Cont: * -*/ HR Entrega: *16:00* /Dirección: *CONSOLIDADO: CAMINO REAL 4320, GRANEROS. RANCAGUA  / EMBARQUE: TPS"/>
    <s v="Enviar mensaje"/>
    <s v="1453-"/>
    <s v="ENT-1453"/>
    <s v="ENTREGA"/>
    <s v="461010,666666666666667"/>
    <s v="https://wa.me/56968463649?text=Hola!%0AServicio del día 20-03%0A *Cliente:* TUNICHE FRUITS LTDA */ Cont: * -*/ HR Entrega: *16:00* /Dirección: *CONSOLIDADO: CAMINO REAL 4320, GRANEROS. RANCAGUA  / EMBARQUE: TPS"/>
  </r>
  <r>
    <n v="1454"/>
    <n v="1"/>
    <x v="25"/>
    <s v="IMPO"/>
    <x v="856"/>
    <x v="1315"/>
    <x v="0"/>
    <n v="23000"/>
    <s v="20/03 - 10:00"/>
    <x v="41"/>
    <x v="1"/>
    <s v="SAAM VALP"/>
    <x v="48"/>
    <n v="56994354094"/>
    <x v="9"/>
    <m/>
    <x v="32"/>
    <m/>
    <m/>
    <m/>
    <m/>
    <x v="183"/>
    <x v="0"/>
    <d v="2026-03-21T00:00:00"/>
    <s v="On time"/>
    <s v="40 "/>
    <s v="Hola!%0AServicio del día 21-03%0A *Cliente:* BARCEL CHILE S.A. */ Cont: * FANU3748862*/ HR Entrega: *08:30* /Dirección: *AGUNSA - La montaña 1550, Quilicura (Ingreso por portería A) "/>
    <s v="Enviar mensaje"/>
    <s v="1454FANU3748862"/>
    <s v="ENT-1454"/>
    <s v="ENTREGA"/>
    <s v="461020,354166666666667"/>
    <s v="https://wa.me/56994354094?text=Hola!%0AServicio del día 21-03%0A *Cliente:* BARCEL CHILE S.A. */ Cont: * FANU3748862*/ HR Entrega: *08:30* /Dirección: *AGUNSA - La montaña 1550, Quilicura (Ingreso por portería A) "/>
  </r>
  <r>
    <n v="1455"/>
    <n v="2"/>
    <x v="25"/>
    <s v="IMPO"/>
    <x v="856"/>
    <x v="1316"/>
    <x v="0"/>
    <n v="23000"/>
    <s v="20/03 - 10:00"/>
    <x v="41"/>
    <x v="1"/>
    <s v="SAAM VALP"/>
    <x v="52"/>
    <n v="56967386018"/>
    <x v="9"/>
    <m/>
    <x v="32"/>
    <m/>
    <m/>
    <m/>
    <m/>
    <x v="394"/>
    <x v="0"/>
    <d v="2026-03-21T00:00:00"/>
    <s v="On time"/>
    <s v="40 "/>
    <s v="Hola!%0AServicio del día 21-03%0A *Cliente:* BARCEL CHILE S.A. */ Cont: * HAMU1961007*/ HR Entrega: *08:30* /Dirección: *AGUNSA - La montaña 1550, Quilicura (Ingreso por portería A) "/>
    <s v="Enviar mensaje"/>
    <s v="1455HAMU1961007"/>
    <s v="ENT-1455"/>
    <s v="ENTREGA"/>
    <s v="461020,354166666666667"/>
    <s v="https://wa.me/56967386018?text=Hola!%0AServicio del día 21-03%0A *Cliente:* BARCEL CHILE S.A. */ Cont: * HAMU1961007*/ HR Entrega: *08:30* /Dirección: *AGUNSA - La montaña 1550, Quilicura (Ingreso por portería A) "/>
  </r>
  <r>
    <n v="1456"/>
    <n v="3"/>
    <x v="25"/>
    <s v="IMPO"/>
    <x v="856"/>
    <x v="1317"/>
    <x v="0"/>
    <n v="23000"/>
    <s v="20/03 - 10:00"/>
    <x v="41"/>
    <x v="10"/>
    <s v="SAAM VALP"/>
    <x v="13"/>
    <n v="56944277110"/>
    <x v="9"/>
    <m/>
    <x v="32"/>
    <m/>
    <m/>
    <m/>
    <m/>
    <x v="77"/>
    <x v="0"/>
    <d v="2026-03-21T00:00:00"/>
    <s v="On time"/>
    <s v="40 "/>
    <s v="Hola!%0AServicio del día 21-03%0A *Cliente:* BARCEL CHILE S.A. */ Cont: * HAMU5125617*/ HR Entrega: *09:30* /Dirección: *AGUNSA - La montaña 1550, Quilicura (Ingreso por portería A) "/>
    <s v="Enviar mensaje"/>
    <s v="1456HAMU5125617"/>
    <s v="ENT-1456"/>
    <s v="ENTREGA"/>
    <s v="461020,395833333333333"/>
    <s v="https://wa.me/56944277110?text=Hola!%0AServicio del día 21-03%0A *Cliente:* BARCEL CHILE S.A. */ Cont: * HAMU5125617*/ HR Entrega: *09:30* /Dirección: *AGUNSA - La montaña 1550, Quilicura (Ingreso por portería A) "/>
  </r>
  <r>
    <n v="1457"/>
    <n v="4"/>
    <x v="25"/>
    <s v="IMPO"/>
    <x v="856"/>
    <x v="1318"/>
    <x v="0"/>
    <n v="23000"/>
    <s v="20/03 - 10:00"/>
    <x v="41"/>
    <x v="12"/>
    <s v="SAAM VALP"/>
    <x v="36"/>
    <n v="56965312953"/>
    <x v="9"/>
    <m/>
    <x v="32"/>
    <m/>
    <m/>
    <m/>
    <m/>
    <x v="51"/>
    <x v="0"/>
    <d v="2026-03-21T00:00:00"/>
    <s v="On time"/>
    <s v="40 "/>
    <s v="Hola!%0AServicio del día 21-03%0A *Cliente:* BARCEL CHILE S.A. */ Cont: * HAMU4254646*/ HR Entrega: *10:30* /Dirección: *AGUNSA - La montaña 1550, Quilicura (Ingreso por portería A) "/>
    <s v="Enviar mensaje"/>
    <s v="1457HAMU4254646"/>
    <s v="ENT-1457"/>
    <s v="ENTREGA"/>
    <s v="461020,4375"/>
    <s v="https://wa.me/56965312953?text=Hola!%0AServicio del día 21-03%0A *Cliente:* BARCEL CHILE S.A. */ Cont: * HAMU4254646*/ HR Entrega: *10:30* /Dirección: *AGUNSA - La montaña 1550, Quilicura (Ingreso por portería A) "/>
  </r>
  <r>
    <n v="1458"/>
    <n v="5"/>
    <x v="25"/>
    <s v="IMPO"/>
    <x v="856"/>
    <x v="1319"/>
    <x v="0"/>
    <n v="23000"/>
    <s v="20/03 - 10:00"/>
    <x v="41"/>
    <x v="11"/>
    <s v="SAAM VALP"/>
    <x v="42"/>
    <n v="56948501048"/>
    <x v="9"/>
    <m/>
    <x v="32"/>
    <m/>
    <m/>
    <m/>
    <m/>
    <x v="24"/>
    <x v="0"/>
    <d v="2026-03-21T00:00:00"/>
    <s v="On time"/>
    <s v="40 "/>
    <s v="Hola!%0AServicio del día 21-03%0A *Cliente:* BARCEL CHILE S.A. */ Cont: * HAMU2188442*/ HR Entrega: *11:30* /Dirección: *AGUNSA - La montaña 1550, Quilicura (Ingreso por portería A) "/>
    <s v="Enviar mensaje"/>
    <s v="1458HAMU2188442"/>
    <s v="ENT-1458"/>
    <s v="ENTREGA"/>
    <s v="461020,479166666666667"/>
    <s v="https://wa.me/56948501048?text=Hola!%0AServicio del día 21-03%0A *Cliente:* BARCEL CHILE S.A. */ Cont: * HAMU2188442*/ HR Entrega: *11:30* /Dirección: *AGUNSA - La montaña 1550, Quilicura (Ingreso por portería A) "/>
  </r>
  <r>
    <n v="1459"/>
    <n v="6"/>
    <x v="18"/>
    <s v="IMPO"/>
    <x v="750"/>
    <x v="1320"/>
    <x v="1"/>
    <n v="30000"/>
    <s v="FRAGUA"/>
    <x v="41"/>
    <x v="7"/>
    <s v="CIS"/>
    <x v="19"/>
    <n v="56975045913"/>
    <x v="9"/>
    <m/>
    <x v="176"/>
    <m/>
    <m/>
    <m/>
    <m/>
    <x v="365"/>
    <x v="0"/>
    <d v="2026-03-21T00:00:00"/>
    <s v="On time"/>
    <s v="20 "/>
    <s v="Hola!%0AServicio del día 21-03%0A *Cliente:* SOCIEDAD COMERCIAL MARBEN PETS LTDA */ Cont: * TRHU1695200*/ HR Entrega: *09:00* /Dirección: *El ventisquero 1318. RENCA"/>
    <s v="Enviar mensaje"/>
    <s v="1459TRHU1695200"/>
    <s v="ENT-1459"/>
    <s v="ENTREGA"/>
    <s v="461020,375"/>
    <s v="https://wa.me/56975045913?text=Hola!%0AServicio del día 21-03%0A *Cliente:* SOCIEDAD COMERCIAL MARBEN PETS LTDA */ Cont: * TRHU1695200*/ HR Entrega: *09:00* /Dirección: *El ventisquero 1318. RENCA"/>
  </r>
  <r>
    <n v="1460"/>
    <n v="7"/>
    <x v="15"/>
    <s v="IMPO"/>
    <x v="857"/>
    <x v="1321"/>
    <x v="0"/>
    <n v="18000"/>
    <s v="FRAGUA"/>
    <x v="41"/>
    <x v="6"/>
    <s v="MEDLOG SAI"/>
    <x v="16"/>
    <n v="56973887539"/>
    <x v="9"/>
    <m/>
    <x v="19"/>
    <s v="fx43790166ca"/>
    <m/>
    <m/>
    <m/>
    <x v="52"/>
    <x v="0"/>
    <d v="2026-03-21T00:00:00"/>
    <s v="On time"/>
    <s v="40 "/>
    <s v="Hola!%0AServicio del día 21-03%0A *Cliente:* IMPORTADORA MIDEA CARRIER CHILE LTDA */ Cont: * MSNU6945914*/ HR Entrega: *10:00* /Dirección: *BOD. MIEA AGURTO - PUERTO MADERO 9710, BOD. E13; PUDAHUEL "/>
    <s v="Enviar mensaje"/>
    <s v="1460MSNU6945914"/>
    <s v="ENT-1460"/>
    <s v="ENTREGA"/>
    <s v="461020,416666666666667"/>
    <s v="https://wa.me/56973887539?text=Hola!%0AServicio del día 21-03%0A *Cliente:* IMPORTADORA MIDEA CARRIER CHILE LTDA */ Cont: * MSNU6945914*/ HR Entrega: *10:00* /Dirección: *BOD. MIEA AGURTO - PUERTO MADERO 9710, BOD. E13; PUDAHUEL "/>
  </r>
  <r>
    <n v="1461"/>
    <n v="8"/>
    <x v="34"/>
    <s v="IMPO"/>
    <x v="858"/>
    <x v="1322"/>
    <x v="0"/>
    <n v="15000"/>
    <s v="20/03 - 20:49"/>
    <x v="41"/>
    <x v="22"/>
    <s v="SITRANS SAI"/>
    <x v="27"/>
    <n v="56985215946"/>
    <x v="9"/>
    <m/>
    <x v="240"/>
    <m/>
    <m/>
    <m/>
    <m/>
    <x v="395"/>
    <x v="0"/>
    <d v="2026-03-21T00:00:00"/>
    <s v="On time"/>
    <s v="40 "/>
    <s v="Hola!%0AServicio del día 21-03%0A *Cliente:* INVERSIONES SOSA BOBADILLA SPA */ Cont: * WHLU5765884*/ HR Entrega: *15:30* /Dirección: *Av. lo espejo 02124 - San Bernardo - Bodega E1 "/>
    <s v="Enviar mensaje"/>
    <s v="1461WHLU5765884"/>
    <s v="ENT-1461"/>
    <s v="ENTREGA"/>
    <s v="461020,645833333333333"/>
    <s v="https://wa.me/56985215946?text=Hola!%0AServicio del día 21-03%0A *Cliente:* INVERSIONES SOSA BOBADILLA SPA */ Cont: * WHLU5765884*/ HR Entrega: *15:30* /Dirección: *Av. lo espejo 02124 - San Bernardo - Bodega E1 "/>
  </r>
  <r>
    <n v="1462"/>
    <n v="9"/>
    <x v="46"/>
    <s v="EXPO"/>
    <x v="488"/>
    <x v="1323"/>
    <x v="0"/>
    <s v="-"/>
    <s v="FRAGUA"/>
    <x v="41"/>
    <x v="6"/>
    <s v="-"/>
    <x v="9"/>
    <s v=""/>
    <x v="9"/>
    <m/>
    <x v="241"/>
    <m/>
    <m/>
    <m/>
    <m/>
    <x v="9"/>
    <x v="0"/>
    <m/>
    <s v="Sin llegada"/>
    <s v="40 "/>
    <s v="Hola!%0AServicio del día 21-03%0A *Cliente:* ARESTI CHILE WINE S.A. */ Cont: * oocu 996717-9*/ HR Entrega: *10:00* /Dirección: *EMBARCAR POR PCE"/>
    <s v="Enviar mensaje"/>
    <s v="1462oocu 996717-9"/>
    <s v="ENT-1462"/>
    <s v="ENTREGA"/>
    <s v="461020,416666666666667"/>
    <s v="https://wa.me/?text=Hola!%0AServicio del día 21-03%0A *Cliente:* ARESTI CHILE WINE S.A. */ Cont: * oocu 996717-9*/ HR Entrega: *10:00* /Dirección: *EMBARCAR POR PCE"/>
  </r>
  <r>
    <n v="1463"/>
    <n v="10"/>
    <x v="46"/>
    <s v="EXPO"/>
    <x v="835"/>
    <x v="1324"/>
    <x v="0"/>
    <s v="-"/>
    <s v="FRAGUA"/>
    <x v="41"/>
    <x v="6"/>
    <s v="-"/>
    <x v="9"/>
    <s v=""/>
    <x v="9"/>
    <m/>
    <x v="241"/>
    <m/>
    <m/>
    <m/>
    <m/>
    <x v="9"/>
    <x v="0"/>
    <m/>
    <s v="Sin llegada"/>
    <s v="40 "/>
    <s v="Hola!%0AServicio del día 21-03%0A *Cliente:* ARESTI CHILE WINE S.A. */ Cont: * tcku 781292-2*/ HR Entrega: *10:00* /Dirección: *EMBARCAR POR PCE"/>
    <s v="Enviar mensaje"/>
    <s v="1463tcku 781292-2"/>
    <s v="ENT-1463"/>
    <s v="ENTREGA"/>
    <s v="461020,416666666666667"/>
    <s v="https://wa.me/?text=Hola!%0AServicio del día 21-03%0A *Cliente:* ARESTI CHILE WINE S.A. */ Cont: * tcku 781292-2*/ HR Entrega: *10:00* /Dirección: *EMBARCAR POR PCE"/>
  </r>
  <r>
    <n v="1464"/>
    <n v="1"/>
    <x v="4"/>
    <s v="IMPO"/>
    <x v="859"/>
    <x v="1325"/>
    <x v="1"/>
    <n v="22000"/>
    <s v="20/03 - 18:09"/>
    <x v="42"/>
    <x v="3"/>
    <s v="CONTOPSA VALP"/>
    <x v="4"/>
    <n v="56984880436"/>
    <x v="4"/>
    <m/>
    <x v="6"/>
    <s v="RAMPLA CORTA"/>
    <m/>
    <m/>
    <m/>
    <x v="14"/>
    <x v="0"/>
    <d v="2026-03-23T00:00:00"/>
    <s v="On time"/>
    <s v="20 "/>
    <s v="Hola!%0AServicio del día 23-03%0A *Cliente:* LANCO &amp; HARRIS SURAMERICA SPA */ Cont: * MRKU7635584*/ HR Entrega: *08:00* /Dirección: *CALLE CHORRILLOS 1 PARC.19B, LAMPA"/>
    <s v="Enviar mensaje"/>
    <s v="1464MRKU7635584"/>
    <s v="ENT-1464"/>
    <s v="ENTREGA"/>
    <s v="461040,333333333333333"/>
    <s v="https://wa.me/56984880436?text=Hola!%0AServicio del día 23-03%0A *Cliente:* LANCO &amp; HARRIS SURAMERICA SPA */ Cont: * MRKU7635584*/ HR Entrega: *08:00* /Dirección: *CALLE CHORRILLOS 1 PARC.19B, LAMPA"/>
  </r>
  <r>
    <n v="1465"/>
    <n v="2"/>
    <x v="134"/>
    <s v="IMPO"/>
    <x v="839"/>
    <x v="1326"/>
    <x v="0"/>
    <n v="7000"/>
    <s v="FRAGUA"/>
    <x v="42"/>
    <x v="3"/>
    <s v="TERCOP"/>
    <x v="24"/>
    <n v="56926181825"/>
    <x v="53"/>
    <m/>
    <x v="228"/>
    <s v="CON ESCOLTA"/>
    <s v="Devuelto"/>
    <m/>
    <m/>
    <x v="256"/>
    <x v="0"/>
    <d v="2026-03-23T00:00:00"/>
    <s v="On time"/>
    <s v="40 "/>
    <s v="Hola!%0AServicio del día 23-03%0A *Cliente:* THE ANDES BRANDS */ Cont: * CGMU7730997*/ HR Entrega: *08:00* /Dirección: *BODENOR FLEXCENTER - Boulevard Poniente, Modulos 21 y 22 ENEA, Pudahuel"/>
    <s v="Enviar mensaje"/>
    <s v="1465CGMU7730997"/>
    <s v="ENT-1465"/>
    <s v="ENTREGA"/>
    <s v="461040,333333333333333"/>
    <s v="https://wa.me/56926181825?text=Hola!%0AServicio del día 23-03%0A *Cliente:* THE ANDES BRANDS */ Cont: * CGMU7730997*/ HR Entrega: *08:00* /Dirección: *BODENOR FLEXCENTER - Boulevard Poniente, Modulos 21 y 22 ENEA, Pudahuel"/>
  </r>
  <r>
    <n v="1466"/>
    <n v="3"/>
    <x v="2"/>
    <s v="IMPO"/>
    <x v="819"/>
    <x v="1327"/>
    <x v="0"/>
    <n v="19000"/>
    <s v="FRAGUA"/>
    <x v="42"/>
    <x v="3"/>
    <s v="SITRANS SAI"/>
    <x v="54"/>
    <n v="56967128754"/>
    <x v="27"/>
    <m/>
    <x v="106"/>
    <m/>
    <s v="Devuelto"/>
    <m/>
    <m/>
    <x v="217"/>
    <x v="0"/>
    <d v="2026-03-23T00:00:00"/>
    <s v="On time"/>
    <s v="40 "/>
    <s v="Hola!%0AServicio del día 23-03%0A *Cliente:* SUPERMERCADO DEL NEUMATICO LTDA */ Cont: * NYKU4948430*/ HR Entrega: *08:00* /Dirección: *AV. GENERAL VELASQUEZ 10901, SAN BERNARDO"/>
    <s v="Enviar mensaje"/>
    <s v="1466NYKU4948430"/>
    <s v="ENT-1466"/>
    <s v="ENTREGA"/>
    <s v="461040,333333333333333"/>
    <s v="https://wa.me/56967128754?text=Hola!%0AServicio del día 23-03%0A *Cliente:* SUPERMERCADO DEL NEUMATICO LTDA */ Cont: * NYKU4948430*/ HR Entrega: *08:00* /Dirección: *AV. GENERAL VELASQUEZ 10901, SAN BERNARDO"/>
  </r>
  <r>
    <n v="1467"/>
    <n v="4"/>
    <x v="62"/>
    <s v="IMPO"/>
    <x v="860"/>
    <x v="1328"/>
    <x v="0"/>
    <n v="15000"/>
    <s v="21/03 - 12:46"/>
    <x v="42"/>
    <x v="3"/>
    <s v="DYC VALP"/>
    <x v="28"/>
    <n v="56968463649"/>
    <x v="29"/>
    <m/>
    <x v="80"/>
    <m/>
    <s v="Devuelto"/>
    <m/>
    <m/>
    <x v="273"/>
    <x v="0"/>
    <d v="2026-03-23T00:00:00"/>
    <s v="Off time"/>
    <s v="40 "/>
    <s v="Hola!%0AServicio del día 23-03%0A *Cliente:* IMER CHILE */ Cont: * SEKU6372143*/ HR Entrega: *08:00* /Dirección: *Barrón Vieyra 10-A, Colina"/>
    <s v="Enviar mensaje"/>
    <s v="1467SEKU6372143"/>
    <s v="ENT-1467"/>
    <s v="ENTREGA"/>
    <s v="461040,333333333333333"/>
    <s v="https://wa.me/56968463649?text=Hola!%0AServicio del día 23-03%0A *Cliente:* IMER CHILE */ Cont: * SEKU6372143*/ HR Entrega: *08:00* /Dirección: *Barrón Vieyra 10-A, Colina"/>
  </r>
  <r>
    <n v="1468"/>
    <n v="5"/>
    <x v="18"/>
    <s v="IMPO"/>
    <x v="750"/>
    <x v="1329"/>
    <x v="1"/>
    <n v="30000"/>
    <s v="FRAGUA"/>
    <x v="42"/>
    <x v="3"/>
    <s v="CIS"/>
    <x v="40"/>
    <n v="56967386251"/>
    <x v="9"/>
    <m/>
    <x v="63"/>
    <m/>
    <m/>
    <m/>
    <m/>
    <x v="18"/>
    <x v="0"/>
    <d v="2026-03-23T00:00:00"/>
    <s v="Off time"/>
    <s v="20 "/>
    <s v="Hola!%0AServicio del día 23-03%0A *Cliente:* SOCIEDAD COMERCIAL MARBEN PETS LTDA */ Cont: * TRHU1099406*/ HR Entrega: *08:00* /Dirección: *FRAGUA - BOD.PRINCIPAL"/>
    <s v="Enviar mensaje"/>
    <s v="1468TRHU1099406"/>
    <s v="ENT-1468"/>
    <s v="ENTREGA"/>
    <s v="461040,333333333333333"/>
    <s v="https://wa.me/56967386251?text=Hola!%0AServicio del día 23-03%0A *Cliente:* SOCIEDAD COMERCIAL MARBEN PETS LTDA */ Cont: * TRHU1099406*/ HR Entrega: *08:00* /Dirección: *FRAGUA - BOD.PRINCIPAL"/>
  </r>
  <r>
    <n v="1469"/>
    <n v="6"/>
    <x v="18"/>
    <s v="IMPO"/>
    <x v="750"/>
    <x v="1330"/>
    <x v="1"/>
    <n v="30000"/>
    <s v="FRAGUA"/>
    <x v="42"/>
    <x v="3"/>
    <s v="CIS"/>
    <x v="41"/>
    <n v="56967387744"/>
    <x v="9"/>
    <m/>
    <x v="63"/>
    <m/>
    <m/>
    <m/>
    <m/>
    <x v="87"/>
    <x v="0"/>
    <d v="2026-03-23T00:00:00"/>
    <s v="Off time"/>
    <s v="20 "/>
    <s v="Hola!%0AServicio del día 23-03%0A *Cliente:* SOCIEDAD COMERCIAL MARBEN PETS LTDA */ Cont: * TRHU2613660*/ HR Entrega: *08:00* /Dirección: *FRAGUA - BOD.PRINCIPAL"/>
    <s v="Enviar mensaje"/>
    <s v="1469TRHU2613660"/>
    <s v="ENT-1469"/>
    <s v="ENTREGA"/>
    <s v="461040,333333333333333"/>
    <s v="https://wa.me/56967387744?text=Hola!%0AServicio del día 23-03%0A *Cliente:* SOCIEDAD COMERCIAL MARBEN PETS LTDA */ Cont: * TRHU2613660*/ HR Entrega: *08:00* /Dirección: *FRAGUA - BOD.PRINCIPAL"/>
  </r>
  <r>
    <n v="1470"/>
    <n v="7"/>
    <x v="18"/>
    <s v="IMPO"/>
    <x v="861"/>
    <x v="1331"/>
    <x v="0"/>
    <n v="13000"/>
    <s v="FRAGUA"/>
    <x v="42"/>
    <x v="7"/>
    <s v="MEDLOG SAI"/>
    <x v="53"/>
    <n v="56950104102"/>
    <x v="9"/>
    <m/>
    <x v="63"/>
    <m/>
    <s v="Devuelto"/>
    <m/>
    <m/>
    <x v="394"/>
    <x v="0"/>
    <d v="2026-03-23T00:00:00"/>
    <s v="On time"/>
    <s v="40 "/>
    <s v="Hola!%0AServicio del día 23-03%0A *Cliente:* SOCIEDAD COMERCIAL MARBEN PETS LTDA */ Cont: * MSMU8951830*/ HR Entrega: *09:00* /Dirección: *FRAGUA - BOD.PRINCIPAL"/>
    <s v="Enviar mensaje"/>
    <s v="1470MSMU8951830"/>
    <s v="ENT-1470"/>
    <s v="ENTREGA"/>
    <s v="461040,375"/>
    <s v="https://wa.me/56950104102?text=Hola!%0AServicio del día 23-03%0A *Cliente:* SOCIEDAD COMERCIAL MARBEN PETS LTDA */ Cont: * MSMU8951830*/ HR Entrega: *09:00* /Dirección: *FRAGUA - BOD.PRINCIPAL"/>
  </r>
  <r>
    <n v="1471"/>
    <n v="8"/>
    <x v="11"/>
    <s v="IMPO"/>
    <x v="862"/>
    <x v="1332"/>
    <x v="0"/>
    <n v="5000"/>
    <s v="20/03 - 20:45"/>
    <x v="42"/>
    <x v="3"/>
    <s v="CONTOPSA SAI"/>
    <x v="36"/>
    <n v="56965312953"/>
    <x v="36"/>
    <m/>
    <x v="242"/>
    <m/>
    <s v="Devuelto"/>
    <m/>
    <m/>
    <x v="55"/>
    <x v="0"/>
    <d v="2026-03-23T00:00:00"/>
    <s v="On time"/>
    <s v="40 "/>
    <s v="Hola!%0AServicio del día 23-03%0A *Cliente:* COMERCIAL PICHARA SPA */ Cont: * MNBU3129280*/ HR Entrega: *08:00* /Dirección: *Olivo 740, Recoleta."/>
    <s v="Enviar mensaje"/>
    <s v="1471MNBU3129280"/>
    <s v="ENT-1471"/>
    <s v="ENTREGA"/>
    <s v="461040,333333333333333"/>
    <s v="https://wa.me/56965312953?text=Hola!%0AServicio del día 23-03%0A *Cliente:* COMERCIAL PICHARA SPA */ Cont: * MNBU3129280*/ HR Entrega: *08:00* /Dirección: *Olivo 740, Recoleta."/>
  </r>
  <r>
    <n v="1472"/>
    <n v="9"/>
    <x v="11"/>
    <s v="IMPO"/>
    <x v="863"/>
    <x v="1333"/>
    <x v="0"/>
    <n v="18000"/>
    <s v="20/03 - 22:56"/>
    <x v="42"/>
    <x v="1"/>
    <s v="DYC STGO"/>
    <x v="32"/>
    <n v="56941491322"/>
    <x v="0"/>
    <m/>
    <x v="39"/>
    <m/>
    <s v="Devuelto"/>
    <m/>
    <m/>
    <x v="396"/>
    <x v="0"/>
    <d v="2026-03-23T00:00:00"/>
    <s v="Off time"/>
    <s v="40 "/>
    <s v="Hola!%0AServicio del día 23-03%0A *Cliente:* COMERCIAL PICHARA SPA */ Cont: * GESU6123753*/ HR Entrega: *08:30* /Dirección: *OLIVOS 672, RECOLETA"/>
    <s v="Enviar mensaje"/>
    <s v="1472GESU6123753"/>
    <s v="ENT-1472"/>
    <s v="ENTREGA"/>
    <s v="461040,354166666666667"/>
    <s v="https://wa.me/56941491322?text=Hola!%0AServicio del día 23-03%0A *Cliente:* COMERCIAL PICHARA SPA */ Cont: * GESU6123753*/ HR Entrega: *08:30* /Dirección: *OLIVOS 672, RECOLETA"/>
  </r>
  <r>
    <n v="1473"/>
    <n v="10"/>
    <x v="11"/>
    <s v="IMPO"/>
    <x v="863"/>
    <x v="1334"/>
    <x v="0"/>
    <n v="19000"/>
    <s v="21/03 - 11:04"/>
    <x v="42"/>
    <x v="6"/>
    <s v="DYC STGO"/>
    <x v="30"/>
    <n v="56992164782"/>
    <x v="9"/>
    <m/>
    <x v="39"/>
    <m/>
    <s v="Devuelto"/>
    <m/>
    <m/>
    <x v="31"/>
    <x v="0"/>
    <d v="2026-03-23T00:00:00"/>
    <s v="Off time"/>
    <s v="40 "/>
    <s v="Hola!%0AServicio del día 23-03%0A *Cliente:* COMERCIAL PICHARA SPA */ Cont: * APHU7288786*/ HR Entrega: *10:00* /Dirección: *OLIVOS 672, RECOLETA"/>
    <s v="Enviar mensaje"/>
    <s v="1473APHU7288786"/>
    <s v="ENT-1473"/>
    <s v="ENTREGA"/>
    <s v="461040,416666666666667"/>
    <s v="https://wa.me/56992164782?text=Hola!%0AServicio del día 23-03%0A *Cliente:* COMERCIAL PICHARA SPA */ Cont: * APHU7288786*/ HR Entrega: *10:00* /Dirección: *OLIVOS 672, RECOLETA"/>
  </r>
  <r>
    <n v="1474"/>
    <n v="11"/>
    <x v="24"/>
    <s v="IMPO"/>
    <x v="795"/>
    <x v="1335"/>
    <x v="0"/>
    <n v="30000"/>
    <m/>
    <x v="42"/>
    <x v="3"/>
    <s v="CIS"/>
    <x v="45"/>
    <n v="56989844861"/>
    <x v="45"/>
    <m/>
    <x v="10"/>
    <m/>
    <s v="Devuelto"/>
    <m/>
    <m/>
    <x v="397"/>
    <x v="0"/>
    <d v="2026-03-23T00:00:00"/>
    <s v="Off time"/>
    <s v="40 "/>
    <s v="Hola!%0AServicio del día 23-03%0A *Cliente:* COMERCIAL CANADA SPA */ Cont: * CGMU7017292*/ HR Entrega: *08:00* /Dirección: *BERNARDO O&quot;HIGGINS 158 COLINA"/>
    <s v="Enviar mensaje"/>
    <s v="1474CGMU7017292"/>
    <s v="ENT-1474"/>
    <s v="ENTREGA"/>
    <s v="461040,333333333333333"/>
    <s v="https://wa.me/56989844861?text=Hola!%0AServicio del día 23-03%0A *Cliente:* COMERCIAL CANADA SPA */ Cont: * CGMU7017292*/ HR Entrega: *08:00* /Dirección: *BERNARDO O&quot;HIGGINS 158 COLINA"/>
  </r>
  <r>
    <n v="1475"/>
    <n v="12"/>
    <x v="24"/>
    <s v="IMPO"/>
    <x v="795"/>
    <x v="1336"/>
    <x v="0"/>
    <n v="30000"/>
    <s v="FRAGUA"/>
    <x v="42"/>
    <x v="6"/>
    <s v="CIS"/>
    <x v="47"/>
    <n v="56988336520"/>
    <x v="9"/>
    <m/>
    <x v="10"/>
    <m/>
    <s v="Devuelto"/>
    <m/>
    <m/>
    <x v="75"/>
    <x v="0"/>
    <d v="2026-03-23T00:00:00"/>
    <s v="Off time"/>
    <s v="40 "/>
    <s v="Hola!%0AServicio del día 23-03%0A *Cliente:* COMERCIAL CANADA SPA */ Cont: * CGMU7007925*/ HR Entrega: *10:00* /Dirección: *BERNARDO O&quot;HIGGINS 158 COLINA"/>
    <s v="Enviar mensaje"/>
    <s v="1475CGMU7007925"/>
    <s v="ENT-1475"/>
    <s v="ENTREGA"/>
    <s v="461040,416666666666667"/>
    <s v="https://wa.me/56988336520?text=Hola!%0AServicio del día 23-03%0A *Cliente:* COMERCIAL CANADA SPA */ Cont: * CGMU7007925*/ HR Entrega: *10:00* /Dirección: *BERNARDO O&quot;HIGGINS 158 COLINA"/>
  </r>
  <r>
    <n v="1476"/>
    <n v="13"/>
    <x v="24"/>
    <s v="IMPO"/>
    <x v="795"/>
    <x v="1337"/>
    <x v="0"/>
    <n v="30000"/>
    <s v="FRAGUA"/>
    <x v="42"/>
    <x v="5"/>
    <s v="CIS"/>
    <x v="9"/>
    <s v=""/>
    <x v="9"/>
    <m/>
    <x v="10"/>
    <m/>
    <m/>
    <s v="REPROGRAMADO"/>
    <m/>
    <x v="9"/>
    <x v="0"/>
    <m/>
    <s v="Sin llegada"/>
    <s v="40 "/>
    <s v="Hola!%0AServicio del día 23-03%0A *Cliente:* COMERCIAL CANADA SPA */ Cont: * CGMU5156703*/ HR Entrega: *12:00* /Dirección: *BERNARDO O&quot;HIGGINS 158 COLINA"/>
    <s v="Enviar mensaje"/>
    <s v="1476CGMU5156703"/>
    <s v="ENT-1476"/>
    <s v="ENTREGA"/>
    <s v="461040,5"/>
    <s v="https://wa.me/?text=Hola!%0AServicio del día 23-03%0A *Cliente:* COMERCIAL CANADA SPA */ Cont: * CGMU5156703*/ HR Entrega: *12:00* /Dirección: *BERNARDO O&quot;HIGGINS 158 COLINA"/>
  </r>
  <r>
    <n v="1477"/>
    <n v="14"/>
    <x v="15"/>
    <s v="IMPO"/>
    <x v="864"/>
    <x v="1338"/>
    <x v="0"/>
    <n v="10000"/>
    <s v="FRAGUA"/>
    <x v="42"/>
    <x v="3"/>
    <s v="DYC SAI"/>
    <x v="29"/>
    <n v="56998494086"/>
    <x v="30"/>
    <m/>
    <x v="19"/>
    <s v="m7974633"/>
    <s v="Devuelto"/>
    <m/>
    <m/>
    <x v="130"/>
    <x v="0"/>
    <d v="2026-03-23T00:00:00"/>
    <s v="Off time"/>
    <s v="40 "/>
    <s v="Hola!%0AServicio del día 23-03%0A *Cliente:* IMPORTADORA MIDEA CARRIER CHILE LTDA */ Cont: * TLLU4522170*/ HR Entrega: *08:00* /Dirección: *BOD. MIEA AGURTO - PUERTO MADERO 9710, BOD. E13; PUDAHUEL "/>
    <s v="Enviar mensaje"/>
    <s v="1477TLLU4522170"/>
    <s v="ENT-1477"/>
    <s v="ENTREGA"/>
    <s v="461040,333333333333333"/>
    <s v="https://wa.me/56998494086?text=Hola!%0AServicio del día 23-03%0A *Cliente:* IMPORTADORA MIDEA CARRIER CHILE LTDA */ Cont: * TLLU4522170*/ HR Entrega: *08:00* /Dirección: *BOD. MIEA AGURTO - PUERTO MADERO 9710, BOD. E13; PUDAHUEL "/>
  </r>
  <r>
    <n v="1478"/>
    <n v="15"/>
    <x v="15"/>
    <s v="IMPO"/>
    <x v="865"/>
    <x v="1339"/>
    <x v="0"/>
    <n v="10000"/>
    <s v="FRAGUA"/>
    <x v="42"/>
    <x v="6"/>
    <s v="DYC SAI"/>
    <x v="39"/>
    <n v="56950103942"/>
    <x v="39"/>
    <m/>
    <x v="19"/>
    <s v="m7973485"/>
    <s v="Devuelto"/>
    <m/>
    <m/>
    <x v="398"/>
    <x v="0"/>
    <d v="2026-03-23T00:00:00"/>
    <s v="On time"/>
    <s v="40 "/>
    <s v="Hola!%0AServicio del día 23-03%0A *Cliente:* IMPORTADORA MIDEA CARRIER CHILE LTDA */ Cont: * CMAU3704517*/ HR Entrega: *10:00* /Dirección: *BOD. MIEA AGURTO - PUERTO MADERO 9710, BOD. E13; PUDAHUEL "/>
    <s v="Enviar mensaje"/>
    <s v="1478CMAU3704517"/>
    <s v="ENT-1478"/>
    <s v="ENTREGA"/>
    <s v="461040,416666666666667"/>
    <s v="https://wa.me/56950103942?text=Hola!%0AServicio del día 23-03%0A *Cliente:* IMPORTADORA MIDEA CARRIER CHILE LTDA */ Cont: * CMAU3704517*/ HR Entrega: *10:00* /Dirección: *BOD. MIEA AGURTO - PUERTO MADERO 9710, BOD. E13; PUDAHUEL "/>
  </r>
  <r>
    <n v="1479"/>
    <n v="16"/>
    <x v="15"/>
    <s v="IMPO"/>
    <x v="865"/>
    <x v="1340"/>
    <x v="0"/>
    <n v="10000"/>
    <s v="FRAGUA"/>
    <x v="42"/>
    <x v="2"/>
    <s v="DYC SAI"/>
    <x v="16"/>
    <n v="56973887539"/>
    <x v="16"/>
    <m/>
    <x v="19"/>
    <s v="m7973484"/>
    <s v="Devuelto"/>
    <m/>
    <m/>
    <x v="399"/>
    <x v="0"/>
    <d v="2026-03-23T00:00:00"/>
    <s v="On time"/>
    <s v="40 "/>
    <s v="Hola!%0AServicio del día 23-03%0A *Cliente:* IMPORTADORA MIDEA CARRIER CHILE LTDA */ Cont: * CMAU6499400*/ HR Entrega: *11:00* /Dirección: *BOD. MIEA AGURTO - PUERTO MADERO 9710, BOD. E13; PUDAHUEL "/>
    <s v="Enviar mensaje"/>
    <s v="1479CMAU6499400"/>
    <s v="ENT-1479"/>
    <s v="ENTREGA"/>
    <s v="461040,458333333333333"/>
    <s v="https://wa.me/56973887539?text=Hola!%0AServicio del día 23-03%0A *Cliente:* IMPORTADORA MIDEA CARRIER CHILE LTDA */ Cont: * CMAU6499400*/ HR Entrega: *11:00* /Dirección: *BOD. MIEA AGURTO - PUERTO MADERO 9710, BOD. E13; PUDAHUEL "/>
  </r>
  <r>
    <n v="1480"/>
    <n v="17"/>
    <x v="15"/>
    <s v="IMPO"/>
    <x v="865"/>
    <x v="1341"/>
    <x v="0"/>
    <n v="10000"/>
    <s v="FRAGUA"/>
    <x v="42"/>
    <x v="2"/>
    <s v="DYC SAI"/>
    <x v="43"/>
    <n v="56964850744"/>
    <x v="43"/>
    <m/>
    <x v="19"/>
    <s v="m7973487"/>
    <s v="Devuelto"/>
    <m/>
    <m/>
    <x v="400"/>
    <x v="0"/>
    <d v="2026-03-23T00:00:00"/>
    <s v="On time"/>
    <s v="40 "/>
    <s v="Hola!%0AServicio del día 23-03%0A *Cliente:* IMPORTADORA MIDEA CARRIER CHILE LTDA */ Cont: * TLLU7929004*/ HR Entrega: *11:00* /Dirección: *BOD. MIEA AGURTO - PUERTO MADERO 9710, BOD. E13; PUDAHUEL "/>
    <s v="Enviar mensaje"/>
    <s v="1480TLLU7929004"/>
    <s v="ENT-1480"/>
    <s v="ENTREGA"/>
    <s v="461040,458333333333333"/>
    <s v="https://wa.me/56964850744?text=Hola!%0AServicio del día 23-03%0A *Cliente:* IMPORTADORA MIDEA CARRIER CHILE LTDA */ Cont: * TLLU7929004*/ HR Entrega: *11:00* /Dirección: *BOD. MIEA AGURTO - PUERTO MADERO 9710, BOD. E13; PUDAHUEL "/>
  </r>
  <r>
    <n v="1481"/>
    <n v="18"/>
    <x v="3"/>
    <s v="IMPO"/>
    <x v="866"/>
    <x v="1342"/>
    <x v="0"/>
    <n v="31000"/>
    <s v="tls"/>
    <x v="42"/>
    <x v="3"/>
    <s v="CONTOPSA SAI"/>
    <x v="12"/>
    <n v="56967384794"/>
    <x v="12"/>
    <m/>
    <x v="5"/>
    <m/>
    <s v="Devuelto"/>
    <m/>
    <m/>
    <x v="4"/>
    <x v="0"/>
    <d v="2026-03-23T00:00:00"/>
    <s v="On time"/>
    <s v="40 "/>
    <s v="Hola!%0AServicio del día 23-03%0A *Cliente:* COMERCIAL SANDOVAL E HIJOS LTDA */ Cont: * MMAU1465331*/ HR Entrega: *08:00* /Dirección: *SANTA ISABEL 370; LAMPA"/>
    <s v="Enviar mensaje"/>
    <s v="1481MMAU1465331"/>
    <s v="ENT-1481"/>
    <s v="ENTREGA"/>
    <s v="461040,333333333333333"/>
    <s v="https://wa.me/56967384794?text=Hola!%0AServicio del día 23-03%0A *Cliente:* COMERCIAL SANDOVAL E HIJOS LTDA */ Cont: * MMAU1465331*/ HR Entrega: *08:00* /Dirección: *SANTA ISABEL 370; LAMPA"/>
  </r>
  <r>
    <n v="1482"/>
    <n v="19"/>
    <x v="3"/>
    <s v="IMPO"/>
    <x v="866"/>
    <x v="1343"/>
    <x v="0"/>
    <n v="31000"/>
    <s v="tls"/>
    <x v="42"/>
    <x v="6"/>
    <s v="CONTOPSA SAI"/>
    <x v="52"/>
    <n v="56967386018"/>
    <x v="37"/>
    <m/>
    <x v="5"/>
    <m/>
    <s v="Devuelto"/>
    <m/>
    <m/>
    <x v="273"/>
    <x v="0"/>
    <d v="2026-03-23T00:00:00"/>
    <s v="On time"/>
    <s v="40 "/>
    <s v="Hola!%0AServicio del día 23-03%0A *Cliente:* COMERCIAL SANDOVAL E HIJOS LTDA */ Cont: * MMAU1463180*/ HR Entrega: *10:00* /Dirección: *SANTA ISABEL 370; LAMPA"/>
    <s v="Enviar mensaje"/>
    <s v="1482MMAU1463180"/>
    <s v="ENT-1482"/>
    <s v="ENTREGA"/>
    <s v="461040,416666666666667"/>
    <s v="https://wa.me/56967386018?text=Hola!%0AServicio del día 23-03%0A *Cliente:* COMERCIAL SANDOVAL E HIJOS LTDA */ Cont: * MMAU1463180*/ HR Entrega: *10:00* /Dirección: *SANTA ISABEL 370; LAMPA"/>
  </r>
  <r>
    <n v="1483"/>
    <n v="20"/>
    <x v="3"/>
    <s v="IMPO"/>
    <x v="866"/>
    <x v="1344"/>
    <x v="0"/>
    <n v="31000"/>
    <d v="2026-03-20T00:00:00"/>
    <x v="42"/>
    <x v="5"/>
    <s v="-"/>
    <x v="9"/>
    <s v=""/>
    <x v="9"/>
    <m/>
    <x v="5"/>
    <m/>
    <m/>
    <s v="NO ENTREGADO"/>
    <m/>
    <x v="9"/>
    <x v="0"/>
    <m/>
    <s v="Sin llegada"/>
    <s v="40 "/>
    <s v="Hola!%0AServicio del día 23-03%0A *Cliente:* COMERCIAL SANDOVAL E HIJOS LTDA */ Cont: * MMAU1465265*/ HR Entrega: *12:00* /Dirección: *SANTA ISABEL 370; LAMPA"/>
    <s v="Enviar mensaje"/>
    <s v="1483MMAU1465265"/>
    <s v="ENT-1483"/>
    <s v="ENTREGA"/>
    <s v="461040,5"/>
    <s v="https://wa.me/?text=Hola!%0AServicio del día 23-03%0A *Cliente:* COMERCIAL SANDOVAL E HIJOS LTDA */ Cont: * MMAU1465265*/ HR Entrega: *12:00* /Dirección: *SANTA ISABEL 370; LAMPA"/>
  </r>
  <r>
    <n v="1484"/>
    <n v="21"/>
    <x v="3"/>
    <s v="IMPO"/>
    <x v="866"/>
    <x v="1345"/>
    <x v="0"/>
    <n v="31000"/>
    <d v="2026-03-20T00:00:00"/>
    <x v="42"/>
    <x v="4"/>
    <s v="-"/>
    <x v="9"/>
    <s v=""/>
    <x v="9"/>
    <m/>
    <x v="5"/>
    <m/>
    <m/>
    <s v="NO ENTREGADO"/>
    <m/>
    <x v="9"/>
    <x v="0"/>
    <m/>
    <s v="Sin llegada"/>
    <s v="40 "/>
    <s v="Hola!%0AServicio del día 23-03%0A *Cliente:* COMERCIAL SANDOVAL E HIJOS LTDA */ Cont: * MMAU1465769*/ HR Entrega: *14:00* /Dirección: *SANTA ISABEL 370; LAMPA"/>
    <s v="Enviar mensaje"/>
    <s v="1484MMAU1465769"/>
    <s v="ENT-1484"/>
    <s v="ENTREGA"/>
    <s v="461040,583333333333333"/>
    <s v="https://wa.me/?text=Hola!%0AServicio del día 23-03%0A *Cliente:* COMERCIAL SANDOVAL E HIJOS LTDA */ Cont: * MMAU1465769*/ HR Entrega: *14:00* /Dirección: *SANTA ISABEL 370; LAMPA"/>
  </r>
  <r>
    <n v="1485"/>
    <n v="22"/>
    <x v="138"/>
    <s v="IMPO"/>
    <x v="867"/>
    <x v="1346"/>
    <x v="1"/>
    <n v="6000"/>
    <s v="20/03 - 11:18"/>
    <x v="42"/>
    <x v="1"/>
    <s v="SITRANS SAI"/>
    <x v="5"/>
    <n v="56990025702"/>
    <x v="5"/>
    <m/>
    <x v="243"/>
    <m/>
    <m/>
    <m/>
    <m/>
    <x v="183"/>
    <x v="0"/>
    <d v="2026-03-23T00:00:00"/>
    <s v="On time"/>
    <s v="20 "/>
    <s v="Hola!%0AServicio del día 23-03%0A *Cliente:* GARCIA LLORENTE LEIVA */ Cont: * PCIU1392441*/ HR Entrega: *08:30* /Dirección: *Hoffens: Camino Lonquén 10.707 – Maipú"/>
    <s v="Enviar mensaje"/>
    <s v="1485PCIU1392441"/>
    <s v="ENT-1485"/>
    <s v="ENTREGA"/>
    <s v="461040,354166666666667"/>
    <s v="https://wa.me/56990025702?text=Hola!%0AServicio del día 23-03%0A *Cliente:* GARCIA LLORENTE LEIVA */ Cont: * PCIU1392441*/ HR Entrega: *08:30* /Dirección: *Hoffens: Camino Lonquén 10.707 – Maipú"/>
  </r>
  <r>
    <n v="1486"/>
    <n v="23"/>
    <x v="138"/>
    <s v="IMPO"/>
    <x v="868"/>
    <x v="1347"/>
    <x v="1"/>
    <n v="9000"/>
    <s v="20/03 - 11:55"/>
    <x v="42"/>
    <x v="1"/>
    <s v="SITRANS SAI"/>
    <x v="15"/>
    <n v="56957438415"/>
    <x v="1"/>
    <m/>
    <x v="243"/>
    <m/>
    <s v="Devuelto"/>
    <m/>
    <m/>
    <x v="31"/>
    <x v="0"/>
    <d v="2026-03-23T00:00:00"/>
    <s v="Off time"/>
    <s v="20 "/>
    <s v="Hola!%0AServicio del día 23-03%0A *Cliente:* GARCIA LLORENTE LEIVA */ Cont: * PCIU1802850*/ HR Entrega: *08:30* /Dirección: *Hoffens: Camino Lonquén 10.707 – Maipú"/>
    <s v="Enviar mensaje"/>
    <s v="1486PCIU1802850"/>
    <s v="ENT-1486"/>
    <s v="ENTREGA"/>
    <s v="461040,354166666666667"/>
    <s v="https://wa.me/56957438415?text=Hola!%0AServicio del día 23-03%0A *Cliente:* GARCIA LLORENTE LEIVA */ Cont: * PCIU1802850*/ HR Entrega: *08:30* /Dirección: *Hoffens: Camino Lonquén 10.707 – Maipú"/>
  </r>
  <r>
    <n v="1487"/>
    <n v="24"/>
    <x v="30"/>
    <s v="IMPO"/>
    <x v="869"/>
    <x v="1348"/>
    <x v="1"/>
    <n v="26000"/>
    <s v="20/03 - 11:36"/>
    <x v="42"/>
    <x v="1"/>
    <s v="CONTOPSA SAI"/>
    <x v="14"/>
    <n v="56967256951"/>
    <x v="15"/>
    <m/>
    <x v="37"/>
    <s v="RAMPLA CORTA"/>
    <m/>
    <m/>
    <m/>
    <x v="108"/>
    <x v="0"/>
    <d v="2026-03-23T00:00:00"/>
    <s v="On time"/>
    <s v="20 "/>
    <s v="Hola!%0AServicio del día 23-03%0A *Cliente:* A R G TRAILERS SPA */ Cont: * MRKU7710585*/ HR Entrega: *08:30* /Dirección: *GOREN - LA PRIMAVERA  361;  LAMPA"/>
    <s v="Enviar mensaje"/>
    <s v="1487MRKU7710585"/>
    <s v="ENT-1487"/>
    <s v="ENTREGA"/>
    <s v="461040,354166666666667"/>
    <s v="https://wa.me/56967256951?text=Hola!%0AServicio del día 23-03%0A *Cliente:* A R G TRAILERS SPA */ Cont: * MRKU7710585*/ HR Entrega: *08:30* /Dirección: *GOREN - LA PRIMAVERA  361;  LAMPA"/>
  </r>
  <r>
    <n v="1488"/>
    <n v="25"/>
    <x v="30"/>
    <s v="IMPO"/>
    <x v="869"/>
    <x v="1349"/>
    <x v="1"/>
    <n v="23000"/>
    <s v="21/03 - 11:33"/>
    <x v="42"/>
    <x v="13"/>
    <s v="CONTOPSA SAI"/>
    <x v="7"/>
    <n v="56950981572"/>
    <x v="14"/>
    <m/>
    <x v="37"/>
    <s v="RAMPLA CORTA"/>
    <s v="Devuelto"/>
    <m/>
    <m/>
    <x v="401"/>
    <x v="0"/>
    <d v="2026-03-23T00:00:00"/>
    <s v="Off time"/>
    <s v="20 "/>
    <s v="Hola!%0AServicio del día 23-03%0A *Cliente:* A R G TRAILERS SPA */ Cont: * SUDU7745777*/ HR Entrega: *12:30* /Dirección: *GOREN - LA PRIMAVERA  361;  LAMPA"/>
    <s v="Enviar mensaje"/>
    <s v="1488SUDU7745777"/>
    <s v="ENT-1488"/>
    <s v="ENTREGA"/>
    <s v="461040,520833333333333"/>
    <s v="https://wa.me/56950981572?text=Hola!%0AServicio del día 23-03%0A *Cliente:* A R G TRAILERS SPA */ Cont: * SUDU7745777*/ HR Entrega: *12:30* /Dirección: *GOREN - LA PRIMAVERA  361;  LAMPA"/>
  </r>
  <r>
    <n v="1489"/>
    <n v="26"/>
    <x v="10"/>
    <s v="IMPO"/>
    <x v="870"/>
    <x v="1350"/>
    <x v="1"/>
    <n v="12000"/>
    <s v="FRAGUA"/>
    <x v="42"/>
    <x v="1"/>
    <s v="CONTOPSA SAI"/>
    <x v="8"/>
    <n v="56945105039"/>
    <x v="49"/>
    <m/>
    <x v="199"/>
    <m/>
    <s v="Devuelto"/>
    <m/>
    <m/>
    <x v="84"/>
    <x v="0"/>
    <d v="2026-03-23T00:00:00"/>
    <s v="On time"/>
    <s v="20 "/>
    <s v="Hola!%0AServicio del día 23-03%0A *Cliente:* OXIQUIM S A */ Cont: * CSNU1744795*/ HR Entrega: *08:30* /Dirección: *CAÑAVERAL 901, QUILICURA"/>
    <s v="Enviar mensaje"/>
    <s v="1489CSNU1744795"/>
    <s v="ENT-1489"/>
    <s v="ENTREGA"/>
    <s v="461040,354166666666667"/>
    <s v="https://wa.me/56945105039?text=Hola!%0AServicio del día 23-03%0A *Cliente:* OXIQUIM S A */ Cont: * CSNU1744795*/ HR Entrega: *08:30* /Dirección: *CAÑAVERAL 901, QUILICURA"/>
  </r>
  <r>
    <n v="1490"/>
    <n v="27"/>
    <x v="10"/>
    <s v="IMPO"/>
    <x v="871"/>
    <x v="1351"/>
    <x v="1"/>
    <n v="27000"/>
    <s v="FRAGUA"/>
    <x v="42"/>
    <x v="1"/>
    <s v="MEDLOG SAI"/>
    <x v="7"/>
    <n v="56950981572"/>
    <x v="14"/>
    <m/>
    <x v="199"/>
    <m/>
    <m/>
    <m/>
    <m/>
    <x v="168"/>
    <x v="0"/>
    <d v="2026-03-23T00:00:00"/>
    <s v="On time"/>
    <s v="20 "/>
    <s v="Hola!%0AServicio del día 23-03%0A *Cliente:* OXIQUIM S A */ Cont: * WHSU2781090*/ HR Entrega: *08:30* /Dirección: *CAÑAVERAL 901, QUILICURA"/>
    <s v="Enviar mensaje"/>
    <s v="1490WHSU2781090"/>
    <s v="ENT-1490"/>
    <s v="ENTREGA"/>
    <s v="461040,354166666666667"/>
    <s v="https://wa.me/56950981572?text=Hola!%0AServicio del día 23-03%0A *Cliente:* OXIQUIM S A */ Cont: * WHSU2781090*/ HR Entrega: *08:30* /Dirección: *CAÑAVERAL 901, QUILICURA"/>
  </r>
  <r>
    <n v="1491"/>
    <n v="28"/>
    <x v="10"/>
    <s v="IMPO"/>
    <x v="871"/>
    <x v="1352"/>
    <x v="1"/>
    <n v="27000"/>
    <s v="FRAGUA"/>
    <x v="42"/>
    <x v="1"/>
    <s v="MEDLOG SAI"/>
    <x v="48"/>
    <n v="56994354094"/>
    <x v="50"/>
    <m/>
    <x v="199"/>
    <m/>
    <s v="Devuelto"/>
    <m/>
    <m/>
    <x v="192"/>
    <x v="0"/>
    <d v="2026-03-23T00:00:00"/>
    <s v="On time"/>
    <s v="20 "/>
    <s v="Hola!%0AServicio del día 23-03%0A *Cliente:* OXIQUIM S A */ Cont: * WHSU2263492*/ HR Entrega: *08:30* /Dirección: *CAÑAVERAL 901, QUILICURA"/>
    <s v="Enviar mensaje"/>
    <s v="1491WHSU2263492"/>
    <s v="ENT-1491"/>
    <s v="ENTREGA"/>
    <s v="461040,354166666666667"/>
    <s v="https://wa.me/56994354094?text=Hola!%0AServicio del día 23-03%0A *Cliente:* OXIQUIM S A */ Cont: * WHSU2263492*/ HR Entrega: *08:30* /Dirección: *CAÑAVERAL 901, QUILICURA"/>
  </r>
  <r>
    <n v="1492"/>
    <n v="29"/>
    <x v="10"/>
    <s v="IMPO"/>
    <x v="872"/>
    <x v="1353"/>
    <x v="1"/>
    <n v="10000"/>
    <s v="21/03 - 20:15"/>
    <x v="42"/>
    <x v="1"/>
    <s v="-"/>
    <x v="9"/>
    <s v=""/>
    <x v="9"/>
    <m/>
    <x v="199"/>
    <m/>
    <m/>
    <s v="REPROGRAMADO"/>
    <m/>
    <x v="9"/>
    <x v="0"/>
    <m/>
    <s v="Sin llegada"/>
    <s v="20 "/>
    <s v="Hola!%0AServicio del día 23-03%0A *Cliente:* OXIQUIM S A */ Cont: * MSBU3096164*/ HR Entrega: *08:30* /Dirección: *CAÑAVERAL 901, QUILICURA"/>
    <s v="Enviar mensaje"/>
    <s v="1492MSBU3096164"/>
    <s v="ENT-1492"/>
    <s v="ENTREGA"/>
    <s v="461040,354166666666667"/>
    <s v="https://wa.me/?text=Hola!%0AServicio del día 23-03%0A *Cliente:* OXIQUIM S A */ Cont: * MSBU3096164*/ HR Entrega: *08:30* /Dirección: *CAÑAVERAL 901, QUILICURA"/>
  </r>
  <r>
    <n v="1493"/>
    <n v="30"/>
    <x v="14"/>
    <s v="IMPO"/>
    <x v="873"/>
    <x v="1354"/>
    <x v="0"/>
    <n v="19000"/>
    <s v="20/03 - 18:40"/>
    <x v="42"/>
    <x v="7"/>
    <s v="SITRANS SAI"/>
    <x v="51"/>
    <n v="56939438073"/>
    <x v="7"/>
    <m/>
    <x v="18"/>
    <m/>
    <m/>
    <m/>
    <m/>
    <x v="233"/>
    <x v="0"/>
    <d v="2026-03-23T00:00:00"/>
    <s v="On time"/>
    <s v="40 "/>
    <s v="Hola!%0AServicio del día 23-03%0A *Cliente:* VILLAR HERMANOS S.A. */ Cont: * UETU5681233*/ HR Entrega: *09:00* /Dirección: *SALAR DE ATACAMA 1330, PUDAHUEL"/>
    <s v="Enviar mensaje"/>
    <s v="1493UETU5681233"/>
    <s v="ENT-1493"/>
    <s v="ENTREGA"/>
    <s v="461040,375"/>
    <s v="https://wa.me/56939438073?text=Hola!%0AServicio del día 23-03%0A *Cliente:* VILLAR HERMANOS S.A. */ Cont: * UETU5681233*/ HR Entrega: *09:00* /Dirección: *SALAR DE ATACAMA 1330, PUDAHUEL"/>
  </r>
  <r>
    <n v="1494"/>
    <n v="31"/>
    <x v="139"/>
    <s v="IMPO"/>
    <x v="874"/>
    <x v="1355"/>
    <x v="0"/>
    <n v="20000"/>
    <s v="21/03 - 8:36"/>
    <x v="42"/>
    <x v="7"/>
    <s v="SITRANS SAI"/>
    <x v="42"/>
    <n v="56948501048"/>
    <x v="42"/>
    <m/>
    <x v="244"/>
    <m/>
    <s v="Devuelto"/>
    <m/>
    <m/>
    <x v="219"/>
    <x v="0"/>
    <d v="2026-03-23T00:00:00"/>
    <s v="Off time"/>
    <s v="40 "/>
    <s v="Hola!%0AServicio del día 23-03%0A *Cliente:* IMP Y COM PAUL POZO */ Cont: * FBIU5724326*/ HR Entrega: *09:00* /Dirección: *Calle Hoevel 5176 quinta normal"/>
    <s v="Enviar mensaje"/>
    <s v="1494FBIU5724326"/>
    <s v="ENT-1494"/>
    <s v="ENTREGA"/>
    <s v="461040,375"/>
    <s v="https://wa.me/56948501048?text=Hola!%0AServicio del día 23-03%0A *Cliente:* IMP Y COM PAUL POZO */ Cont: * FBIU5724326*/ HR Entrega: *09:00* /Dirección: *Calle Hoevel 5176 quinta normal"/>
  </r>
  <r>
    <n v="1495"/>
    <n v="32"/>
    <x v="22"/>
    <s v="IMPO"/>
    <x v="875"/>
    <x v="1356"/>
    <x v="1"/>
    <n v="8000"/>
    <s v="FRAGUA"/>
    <x v="42"/>
    <x v="7"/>
    <s v="MEDLOG STGO"/>
    <x v="19"/>
    <n v="56975045913"/>
    <x v="19"/>
    <m/>
    <x v="28"/>
    <m/>
    <m/>
    <m/>
    <m/>
    <x v="89"/>
    <x v="0"/>
    <d v="2026-03-23T00:00:00"/>
    <s v="On time"/>
    <s v="20 "/>
    <s v="Hola!%0AServicio del día 23-03%0A *Cliente:* SUMINISTROS TELEFONICOS Y COMPUTACIONALES ESTEC LT */ Cont: * SEKU1008294*/ HR Entrega: *09:00* /Dirección: *AVENIDA PEDRO DE VALDIVIA 5964, MACUL"/>
    <s v="Enviar mensaje"/>
    <s v="1495SEKU1008294"/>
    <s v="ENT-1495"/>
    <s v="ENTREGA"/>
    <s v="461040,375"/>
    <s v="https://wa.me/56975045913?text=Hola!%0AServicio del día 23-03%0A *Cliente:* SUMINISTROS TELEFONICOS Y COMPUTACIONALES ESTEC LT */ Cont: * SEKU1008294*/ HR Entrega: *09:00* /Dirección: *AVENIDA PEDRO DE VALDIVIA 5964, MACUL"/>
  </r>
  <r>
    <n v="1496"/>
    <n v="33"/>
    <x v="22"/>
    <s v="IMPO"/>
    <x v="776"/>
    <x v="1357"/>
    <x v="0"/>
    <n v="16000"/>
    <s v="FRAGUA"/>
    <x v="42"/>
    <x v="7"/>
    <s v="MEDLOG STGO"/>
    <x v="55"/>
    <n v="56999972473"/>
    <x v="44"/>
    <m/>
    <x v="237"/>
    <m/>
    <s v="Devuelto"/>
    <m/>
    <m/>
    <x v="144"/>
    <x v="0"/>
    <d v="2026-03-23T00:00:00"/>
    <s v="On time"/>
    <s v="40 "/>
    <s v="Hola!%0AServicio del día 23-03%0A *Cliente:* SUMINISTROS TELEFONICOS Y COMPUTACIONALES ESTEC LT */ Cont: * MSDU6945426*/ HR Entrega: *09:00* /Dirección: *SCHENKER - LO BOZA 422, PUDAHUEL"/>
    <s v="Enviar mensaje"/>
    <s v="1496MSDU6945426"/>
    <s v="ENT-1496"/>
    <s v="ENTREGA"/>
    <s v="461040,375"/>
    <s v="https://wa.me/56999972473?text=Hola!%0AServicio del día 23-03%0A *Cliente:* SUMINISTROS TELEFONICOS Y COMPUTACIONALES ESTEC LT */ Cont: * MSDU6945426*/ HR Entrega: *09:00* /Dirección: *SCHENKER - LO BOZA 422, PUDAHUEL"/>
  </r>
  <r>
    <n v="1497"/>
    <n v="34"/>
    <x v="22"/>
    <s v="IMPO"/>
    <x v="776"/>
    <x v="1358"/>
    <x v="0"/>
    <n v="21000"/>
    <s v="FRAGUA"/>
    <x v="42"/>
    <x v="5"/>
    <s v="MEDLOG STGO"/>
    <x v="41"/>
    <n v="56967387744"/>
    <x v="41"/>
    <m/>
    <x v="237"/>
    <m/>
    <s v="Devuelto"/>
    <m/>
    <m/>
    <x v="264"/>
    <x v="0"/>
    <d v="2026-03-23T00:00:00"/>
    <s v="Off time"/>
    <s v="40 "/>
    <s v="Hola!%0AServicio del día 23-03%0A *Cliente:* SUMINISTROS TELEFONICOS Y COMPUTACIONALES ESTEC LT */ Cont: * MSNU5269224*/ HR Entrega: *12:00* /Dirección: *SCHENKER - LO BOZA 422, PUDAHUEL"/>
    <s v="Enviar mensaje"/>
    <s v="1497MSNU5269224"/>
    <s v="ENT-1497"/>
    <s v="ENTREGA"/>
    <s v="461040,5"/>
    <s v="https://wa.me/56967387744?text=Hola!%0AServicio del día 23-03%0A *Cliente:* SUMINISTROS TELEFONICOS Y COMPUTACIONALES ESTEC LT */ Cont: * MSNU5269224*/ HR Entrega: *12:00* /Dirección: *SCHENKER - LO BOZA 422, PUDAHUEL"/>
  </r>
  <r>
    <n v="1498"/>
    <n v="35"/>
    <x v="23"/>
    <s v="IMPO"/>
    <x v="876"/>
    <x v="1359"/>
    <x v="4"/>
    <n v="21000"/>
    <s v="21/03 - 10:06"/>
    <x v="42"/>
    <x v="6"/>
    <s v="DYC SAI"/>
    <x v="31"/>
    <n v="56967396661"/>
    <x v="11"/>
    <m/>
    <x v="80"/>
    <m/>
    <m/>
    <m/>
    <m/>
    <x v="148"/>
    <x v="0"/>
    <d v="2026-03-23T00:00:00"/>
    <s v="On time"/>
    <s v="40 "/>
    <s v="Hola!%0AServicio del día 23-03%0A *Cliente:* FASSI CHILE S.A. */ Cont: * HLBU8150906*/ HR Entrega: *10:00* /Dirección: *Barrón Vieyra 10-A, Colina"/>
    <s v="Enviar mensaje"/>
    <s v="1498HLBU8150906"/>
    <s v="ENT-1498"/>
    <s v="ENTREGA"/>
    <s v="461040,416666666666667"/>
    <s v="https://wa.me/56967396661?text=Hola!%0AServicio del día 23-03%0A *Cliente:* FASSI CHILE S.A. */ Cont: * HLBU8150906*/ HR Entrega: *10:00* /Dirección: *Barrón Vieyra 10-A, Colina"/>
  </r>
  <r>
    <n v="1499"/>
    <n v="36"/>
    <x v="19"/>
    <s v="IMPO"/>
    <x v="877"/>
    <x v="1360"/>
    <x v="0"/>
    <n v="27000"/>
    <s v="20/03 - 20:58"/>
    <x v="42"/>
    <x v="5"/>
    <s v="SAAM VALP"/>
    <x v="51"/>
    <n v="56939438073"/>
    <x v="7"/>
    <m/>
    <x v="24"/>
    <m/>
    <s v="Devuelto"/>
    <m/>
    <m/>
    <x v="56"/>
    <x v="0"/>
    <d v="2026-03-23T00:00:00"/>
    <s v="Off time"/>
    <s v="40 "/>
    <s v="Hola!%0AServicio del día 23-03%0A *Cliente:* LAMAIGNERE CHILE S.A. */ Cont: * FANU3651050*/ HR Entrega: *12:00* /Dirección: *AV. MARTA OSSA RUIZ 601 (CAMINO CASAS VIEJAS); MAIPU "/>
    <s v="Enviar mensaje"/>
    <s v="1499FANU3651050"/>
    <s v="ENT-1499"/>
    <s v="ENTREGA"/>
    <s v="461040,5"/>
    <s v="https://wa.me/56939438073?text=Hola!%0AServicio del día 23-03%0A *Cliente:* LAMAIGNERE CHILE S.A. */ Cont: * FANU3651050*/ HR Entrega: *12:00* /Dirección: *AV. MARTA OSSA RUIZ 601 (CAMINO CASAS VIEJAS); MAIPU "/>
  </r>
  <r>
    <n v="1500"/>
    <n v="37"/>
    <x v="19"/>
    <s v="IMPO"/>
    <x v="877"/>
    <x v="1361"/>
    <x v="0"/>
    <n v="27000"/>
    <s v="20/03 - 18:43"/>
    <x v="42"/>
    <x v="5"/>
    <s v="SAAM VALP"/>
    <x v="5"/>
    <n v="56990025702"/>
    <x v="5"/>
    <m/>
    <x v="24"/>
    <m/>
    <s v="Devuelto"/>
    <m/>
    <m/>
    <x v="402"/>
    <x v="0"/>
    <d v="2026-03-23T00:00:00"/>
    <s v="Off time"/>
    <s v="40 "/>
    <s v="Hola!%0AServicio del día 23-03%0A *Cliente:* LAMAIGNERE CHILE S.A. */ Cont: * HLBU3165436*/ HR Entrega: *12:00* /Dirección: *AV. MARTA OSSA RUIZ 601 (CAMINO CASAS VIEJAS); MAIPU "/>
    <s v="Enviar mensaje"/>
    <s v="1500HLBU3165436"/>
    <s v="ENT-1500"/>
    <s v="ENTREGA"/>
    <s v="461040,5"/>
    <s v="https://wa.me/56990025702?text=Hola!%0AServicio del día 23-03%0A *Cliente:* LAMAIGNERE CHILE S.A. */ Cont: * HLBU3165436*/ HR Entrega: *12:00* /Dirección: *AV. MARTA OSSA RUIZ 601 (CAMINO CASAS VIEJAS); MAIPU "/>
  </r>
  <r>
    <n v="1501"/>
    <n v="38"/>
    <x v="19"/>
    <s v="IMPO"/>
    <x v="877"/>
    <x v="1362"/>
    <x v="0"/>
    <n v="27000"/>
    <s v="20/03 - 16:58"/>
    <x v="42"/>
    <x v="4"/>
    <s v="SAAM VALP"/>
    <x v="40"/>
    <n v="56967386251"/>
    <x v="40"/>
    <m/>
    <x v="24"/>
    <m/>
    <s v="Devuelto"/>
    <m/>
    <m/>
    <x v="282"/>
    <x v="0"/>
    <d v="2026-03-23T00:00:00"/>
    <s v="On time"/>
    <s v="40 "/>
    <s v="Hola!%0AServicio del día 23-03%0A *Cliente:* LAMAIGNERE CHILE S.A. */ Cont: * SEGU5014222*/ HR Entrega: *14:00* /Dirección: *AV. MARTA OSSA RUIZ 601 (CAMINO CASAS VIEJAS); MAIPU "/>
    <s v="Enviar mensaje"/>
    <s v="1501SEGU5014222"/>
    <s v="ENT-1501"/>
    <s v="ENTREGA"/>
    <s v="461040,583333333333333"/>
    <s v="https://wa.me/56967386251?text=Hola!%0AServicio del día 23-03%0A *Cliente:* LAMAIGNERE CHILE S.A. */ Cont: * SEGU5014222*/ HR Entrega: *14:00* /Dirección: *AV. MARTA OSSA RUIZ 601 (CAMINO CASAS VIEJAS); MAIPU "/>
  </r>
  <r>
    <n v="1502"/>
    <n v="39"/>
    <x v="19"/>
    <s v="IMPO"/>
    <x v="877"/>
    <x v="1363"/>
    <x v="0"/>
    <n v="27000"/>
    <s v="20/03 - 16:04"/>
    <x v="42"/>
    <x v="4"/>
    <s v="SAAM VALP"/>
    <x v="29"/>
    <n v="56998494086"/>
    <x v="30"/>
    <m/>
    <x v="24"/>
    <m/>
    <m/>
    <m/>
    <m/>
    <x v="229"/>
    <x v="0"/>
    <d v="2026-03-23T00:00:00"/>
    <s v="Off time"/>
    <s v="40 "/>
    <s v="Hola!%0AServicio del día 23-03%0A *Cliente:* LAMAIGNERE CHILE S.A. */ Cont: * TCLU5291139*/ HR Entrega: *14:00* /Dirección: *AV. MARTA OSSA RUIZ 601 (CAMINO CASAS VIEJAS); MAIPU "/>
    <s v="Enviar mensaje"/>
    <s v="1502TCLU5291139"/>
    <s v="ENT-1502"/>
    <s v="ENTREGA"/>
    <s v="461040,583333333333333"/>
    <s v="https://wa.me/56998494086?text=Hola!%0AServicio del día 23-03%0A *Cliente:* LAMAIGNERE CHILE S.A. */ Cont: * TCLU5291139*/ HR Entrega: *14:00* /Dirección: *AV. MARTA OSSA RUIZ 601 (CAMINO CASAS VIEJAS); MAIPU "/>
  </r>
  <r>
    <n v="1503"/>
    <n v="40"/>
    <x v="32"/>
    <s v="IMPO"/>
    <x v="878"/>
    <x v="1364"/>
    <x v="0"/>
    <n v="26000"/>
    <s v="FRAGUA"/>
    <x v="42"/>
    <x v="8"/>
    <s v="SITRANS VALP"/>
    <x v="37"/>
    <n v="56950923536"/>
    <x v="18"/>
    <m/>
    <x v="46"/>
    <m/>
    <m/>
    <m/>
    <m/>
    <x v="341"/>
    <x v="0"/>
    <d v="2026-03-23T00:00:00"/>
    <s v="Off time"/>
    <s v="40 "/>
    <s v="Hola!%0AServicio del día 23-03%0A *Cliente:* EL CONTAINER SPA */ Cont: * WHSU5535850*/ HR Entrega: *15:00* /Dirección: *SAN IGNACIO 951, QUILICURA"/>
    <s v="Enviar mensaje"/>
    <s v="1503WHSU5535850"/>
    <s v="ENT-1503"/>
    <s v="ENTREGA"/>
    <s v="461040,625"/>
    <s v="https://wa.me/56950923536?text=Hola!%0AServicio del día 23-03%0A *Cliente:* EL CONTAINER SPA */ Cont: * WHSU5535850*/ HR Entrega: *15:00* /Dirección: *SAN IGNACIO 951, QUILICURA"/>
  </r>
  <r>
    <n v="1504"/>
    <n v="41"/>
    <x v="29"/>
    <s v="IMPO"/>
    <x v="879"/>
    <x v="1365"/>
    <x v="3"/>
    <n v="25000"/>
    <d v="1899-12-30T09:00:00"/>
    <x v="42"/>
    <x v="14"/>
    <s v="AGUNSA SAI"/>
    <x v="35"/>
    <n v="56935532735"/>
    <x v="35"/>
    <m/>
    <x v="49"/>
    <s v="GD CLIENTE"/>
    <m/>
    <m/>
    <m/>
    <x v="221"/>
    <x v="0"/>
    <d v="2026-03-23T00:00:00"/>
    <s v="On time"/>
    <s v="40 "/>
    <s v="Hola!%0AServicio del día 23-03%0A *Cliente:* COMERCIAL SEA GARDEN SPA */ Cont: * ONUE9147220*/ HR Entrega: *DIRECTO* /Dirección: *Pedro Jorquera 575, Pudahuel"/>
    <s v="Enviar mensaje"/>
    <s v="1504ONUE9147220"/>
    <s v="ENT-1504"/>
    <s v="ENTREGA"/>
    <s v="46104DIRECTO"/>
    <s v="https://wa.me/56935532735?text=Hola!%0AServicio del día 23-03%0A *Cliente:* COMERCIAL SEA GARDEN SPA */ Cont: * ONUE9147220*/ HR Entrega: *DIRECTO* /Dirección: *Pedro Jorquera 575, Pudahuel"/>
  </r>
  <r>
    <n v="1505"/>
    <n v="42"/>
    <x v="29"/>
    <s v="IMPO"/>
    <x v="880"/>
    <x v="1366"/>
    <x v="3"/>
    <n v="25000"/>
    <d v="1899-12-30T09:00:00"/>
    <x v="42"/>
    <x v="14"/>
    <s v="AGUNSA SAI"/>
    <x v="34"/>
    <n v="56940144795"/>
    <x v="34"/>
    <m/>
    <x v="49"/>
    <s v="GD CLIENTE"/>
    <m/>
    <m/>
    <m/>
    <x v="95"/>
    <x v="0"/>
    <d v="2026-03-23T00:00:00"/>
    <s v="On time"/>
    <s v="40 "/>
    <s v="Hola!%0AServicio del día 23-03%0A *Cliente:* COMERCIAL SEA GARDEN SPA */ Cont: * OTPU6264589*/ HR Entrega: *DIRECTO* /Dirección: *Pedro Jorquera 575, Pudahuel"/>
    <s v="Enviar mensaje"/>
    <s v="1505OTPU6264589"/>
    <s v="ENT-1505"/>
    <s v="ENTREGA"/>
    <s v="46104DIRECTO"/>
    <s v="https://wa.me/56940144795?text=Hola!%0AServicio del día 23-03%0A *Cliente:* COMERCIAL SEA GARDEN SPA */ Cont: * OTPU6264589*/ HR Entrega: *DIRECTO* /Dirección: *Pedro Jorquera 575, Pudahuel"/>
  </r>
  <r>
    <n v="1506"/>
    <n v="43"/>
    <x v="29"/>
    <s v="IMPO"/>
    <x v="881"/>
    <x v="1367"/>
    <x v="3"/>
    <n v="25000"/>
    <d v="1899-12-30T09:00:00"/>
    <x v="42"/>
    <x v="14"/>
    <s v="-"/>
    <x v="33"/>
    <n v="56953801607"/>
    <x v="33"/>
    <m/>
    <x v="49"/>
    <s v="GD CLIENTE"/>
    <m/>
    <m/>
    <m/>
    <x v="36"/>
    <x v="0"/>
    <d v="2026-03-23T00:00:00"/>
    <s v="On time"/>
    <s v="40 "/>
    <s v="Hola!%0AServicio del día 23-03%0A *Cliente:* COMERCIAL SEA GARDEN SPA */ Cont: * FSCU5348981*/ HR Entrega: *DIRECTO* /Dirección: *Pedro Jorquera 575, Pudahuel"/>
    <s v="Enviar mensaje"/>
    <s v="1506FSCU5348981"/>
    <s v="ENT-1506"/>
    <s v="ENTREGA"/>
    <s v="46104DIRECTO"/>
    <s v="https://wa.me/56953801607?text=Hola!%0AServicio del día 23-03%0A *Cliente:* COMERCIAL SEA GARDEN SPA */ Cont: * FSCU5348981*/ HR Entrega: *DIRECTO* /Dirección: *Pedro Jorquera 575, Pudahuel"/>
  </r>
  <r>
    <n v="1507"/>
    <n v="44"/>
    <x v="84"/>
    <s v="IMPO"/>
    <x v="144"/>
    <x v="870"/>
    <x v="6"/>
    <s v="-"/>
    <s v="FRAGUA"/>
    <x v="42"/>
    <x v="3"/>
    <s v="-"/>
    <x v="9"/>
    <s v=""/>
    <x v="9"/>
    <m/>
    <x v="235"/>
    <m/>
    <m/>
    <s v="NO ENTREGADO"/>
    <m/>
    <x v="9"/>
    <x v="0"/>
    <m/>
    <s v="Sin llegada"/>
    <s v="LCL"/>
    <s v="Hola!%0AServicio del día 23-03%0A *Cliente:* TEGA INDUSTRIES CHILE SPA . */ Cont: * RAMPLA */ HR Entrega: *08:00* /Dirección: *Av Colorado 781 Quilicura"/>
    <s v="Enviar mensaje"/>
    <s v="1507RAMPLA "/>
    <s v="ENT-1507"/>
    <s v="ENTREGA"/>
    <s v="461040,333333333333333"/>
    <s v="https://wa.me/?text=Hola!%0AServicio del día 23-03%0A *Cliente:* TEGA INDUSTRIES CHILE SPA . */ Cont: * RAMPLA */ HR Entrega: *08:00* /Dirección: *Av Colorado 781 Quilicura"/>
  </r>
  <r>
    <n v="1508"/>
    <n v="45"/>
    <x v="84"/>
    <s v="IMPO"/>
    <x v="144"/>
    <x v="870"/>
    <x v="6"/>
    <s v="-"/>
    <s v="FRAGUA"/>
    <x v="42"/>
    <x v="6"/>
    <s v="-"/>
    <x v="9"/>
    <s v=""/>
    <x v="9"/>
    <m/>
    <x v="235"/>
    <m/>
    <m/>
    <s v="NO ENTREGADO"/>
    <m/>
    <x v="9"/>
    <x v="0"/>
    <m/>
    <s v="Sin llegada"/>
    <s v="LCL"/>
    <s v="Hola!%0AServicio del día 23-03%0A *Cliente:* TEGA INDUSTRIES CHILE SPA . */ Cont: * RAMPLA */ HR Entrega: *10:00* /Dirección: *Av Colorado 781 Quilicura"/>
    <s v="Enviar mensaje"/>
    <s v="1508RAMPLA "/>
    <s v="ENT-1508"/>
    <s v="ENTREGA"/>
    <s v="461040,416666666666667"/>
    <s v="https://wa.me/?text=Hola!%0AServicio del día 23-03%0A *Cliente:* TEGA INDUSTRIES CHILE SPA . */ Cont: * RAMPLA */ HR Entrega: *10:00* /Dirección: *Av Colorado 781 Quilicura"/>
  </r>
  <r>
    <n v="1509"/>
    <n v="46"/>
    <x v="132"/>
    <s v="IMPO"/>
    <x v="786"/>
    <x v="870"/>
    <x v="6"/>
    <s v="-"/>
    <s v="FRAGUA"/>
    <x v="42"/>
    <x v="7"/>
    <s v="-"/>
    <x v="22"/>
    <n v="56953157599"/>
    <x v="22"/>
    <m/>
    <x v="226"/>
    <m/>
    <m/>
    <m/>
    <m/>
    <x v="403"/>
    <x v="0"/>
    <d v="2026-03-23T00:00:00"/>
    <s v="Off time"/>
    <s v="LCL"/>
    <s v="Hola!%0AServicio del día 23-03%0A *Cliente:* AUTOMOTIVE SPA / DSV */ Cont: * RAMPLA */ HR Entrega: *09:00* /Dirección: *Planta Granallos ByR - Camino la estancilla de Nos parcela 55 km 25 San Bernardo"/>
    <s v="Enviar mensaje"/>
    <s v="1509RAMPLA "/>
    <s v="ENT-1509"/>
    <s v="ENTREGA"/>
    <s v="461040,375"/>
    <s v="https://wa.me/56953157599?text=Hola!%0AServicio del día 23-03%0A *Cliente:* AUTOMOTIVE SPA / DSV */ Cont: * RAMPLA */ HR Entrega: *09:00* /Dirección: *Planta Granallos ByR - Camino la estancilla de Nos parcela 55 km 25 San Bernardo"/>
  </r>
  <r>
    <n v="1510"/>
    <n v="47"/>
    <x v="132"/>
    <s v="IMPO"/>
    <x v="786"/>
    <x v="870"/>
    <x v="6"/>
    <s v="-"/>
    <s v="FRAGUA"/>
    <x v="42"/>
    <x v="6"/>
    <s v="-"/>
    <x v="25"/>
    <n v="56966749408"/>
    <x v="26"/>
    <m/>
    <x v="226"/>
    <m/>
    <m/>
    <m/>
    <m/>
    <x v="150"/>
    <x v="0"/>
    <d v="2026-03-23T00:00:00"/>
    <s v="Off time"/>
    <s v="LCL"/>
    <s v="Hola!%0AServicio del día 23-03%0A *Cliente:* AUTOMOTIVE SPA / DSV */ Cont: * RAMPLA */ HR Entrega: *10:00* /Dirección: *Planta Granallos ByR - Camino la estancilla de Nos parcela 55 km 25 San Bernardo"/>
    <s v="Enviar mensaje"/>
    <s v="1510RAMPLA "/>
    <s v="ENT-1510"/>
    <s v="ENTREGA"/>
    <s v="461040,416666666666667"/>
    <s v="https://wa.me/56966749408?text=Hola!%0AServicio del día 23-03%0A *Cliente:* AUTOMOTIVE SPA / DSV */ Cont: * RAMPLA */ HR Entrega: *10:00* /Dirección: *Planta Granallos ByR - Camino la estancilla de Nos parcela 55 km 25 San Bernardo"/>
  </r>
  <r>
    <n v="1511"/>
    <n v="48"/>
    <x v="132"/>
    <s v="IMPO"/>
    <x v="786"/>
    <x v="870"/>
    <x v="6"/>
    <s v="-"/>
    <s v="FRAGUA"/>
    <x v="42"/>
    <x v="9"/>
    <s v="-"/>
    <x v="20"/>
    <n v="56987557136"/>
    <x v="20"/>
    <m/>
    <x v="226"/>
    <m/>
    <m/>
    <m/>
    <m/>
    <x v="75"/>
    <x v="0"/>
    <d v="2026-03-23T00:00:00"/>
    <s v="On time"/>
    <s v="LCL"/>
    <s v="Hola!%0AServicio del día 23-03%0A *Cliente:* AUTOMOTIVE SPA / DSV */ Cont: * RAMPLA */ HR Entrega: *13:00* /Dirección: *Planta Granallos ByR - Camino la estancilla de Nos parcela 55 km 25 San Bernardo"/>
    <s v="Enviar mensaje"/>
    <s v="1511RAMPLA "/>
    <s v="ENT-1511"/>
    <s v="ENTREGA"/>
    <s v="461040,541666666666667"/>
    <s v="https://wa.me/56987557136?text=Hola!%0AServicio del día 23-03%0A *Cliente:* AUTOMOTIVE SPA / DSV */ Cont: * RAMPLA */ HR Entrega: *13:00* /Dirección: *Planta Granallos ByR - Camino la estancilla de Nos parcela 55 km 25 San Bernardo"/>
  </r>
  <r>
    <n v="1512"/>
    <n v="49"/>
    <x v="132"/>
    <s v="IMPO"/>
    <x v="786"/>
    <x v="870"/>
    <x v="6"/>
    <s v="-"/>
    <s v="FRAGUA"/>
    <x v="42"/>
    <x v="4"/>
    <s v="-"/>
    <x v="10"/>
    <n v="56993389870"/>
    <x v="10"/>
    <m/>
    <x v="226"/>
    <m/>
    <m/>
    <m/>
    <m/>
    <x v="404"/>
    <x v="0"/>
    <d v="2026-03-23T00:00:00"/>
    <s v="On time"/>
    <s v="LCL"/>
    <s v="Hola!%0AServicio del día 23-03%0A *Cliente:* AUTOMOTIVE SPA / DSV */ Cont: * RAMPLA */ HR Entrega: *14:00* /Dirección: *Planta Granallos ByR - Camino la estancilla de Nos parcela 55 km 25 San Bernardo"/>
    <s v="Enviar mensaje"/>
    <s v="1512RAMPLA "/>
    <s v="ENT-1512"/>
    <s v="ENTREGA"/>
    <s v="461040,583333333333333"/>
    <s v="https://wa.me/56993389870?text=Hola!%0AServicio del día 23-03%0A *Cliente:* AUTOMOTIVE SPA / DSV */ Cont: * RAMPLA */ HR Entrega: *14:00* /Dirección: *Planta Granallos ByR - Camino la estancilla de Nos parcela 55 km 25 San Bernardo"/>
  </r>
  <r>
    <n v="1513"/>
    <n v="50"/>
    <x v="45"/>
    <m/>
    <x v="144"/>
    <x v="870"/>
    <x v="0"/>
    <s v="-"/>
    <s v="-"/>
    <x v="42"/>
    <x v="0"/>
    <s v="-"/>
    <x v="49"/>
    <n v="56973887322"/>
    <x v="57"/>
    <m/>
    <x v="68"/>
    <m/>
    <s v="CAAU791198-6"/>
    <m/>
    <m/>
    <x v="9"/>
    <x v="0"/>
    <m/>
    <s v="Sin llegada"/>
    <s v="40 "/>
    <s v="Hola!%0AServicio del día 23-03%0A *Cliente:* RITRAMA S.A. */ Cont: * RAMPLA */ HR Entrega: *07:00* /Dirección: *AV. TUPUNGATO 3420, PLACILLA"/>
    <s v="Enviar mensaje"/>
    <s v="1513RAMPLA "/>
    <s v="ENT-1513"/>
    <s v="ENTREGA"/>
    <s v="461040,291666666666667"/>
    <s v="https://wa.me/56973887322?text=Hola!%0AServicio del día 23-03%0A *Cliente:* RITRAMA S.A. */ Cont: * RAMPLA */ HR Entrega: *07:00* /Dirección: *AV. TUPUNGATO 3420, PLACILLA"/>
  </r>
  <r>
    <n v="1514"/>
    <n v="51"/>
    <x v="45"/>
    <m/>
    <x v="144"/>
    <x v="870"/>
    <x v="0"/>
    <s v="-"/>
    <s v="-"/>
    <x v="42"/>
    <x v="0"/>
    <s v="-"/>
    <x v="50"/>
    <n v="56964069749"/>
    <x v="56"/>
    <m/>
    <x v="68"/>
    <m/>
    <m/>
    <m/>
    <m/>
    <x v="9"/>
    <x v="0"/>
    <m/>
    <s v="Sin llegada"/>
    <s v="40 "/>
    <s v="Hola!%0AServicio del día 23-03%0A *Cliente:* RITRAMA S.A. */ Cont: * RAMPLA */ HR Entrega: *07:00* /Dirección: *AV. TUPUNGATO 3420, PLACILLA"/>
    <s v="Enviar mensaje"/>
    <s v="1514RAMPLA "/>
    <s v="ENT-1514"/>
    <s v="ENTREGA"/>
    <s v="461040,291666666666667"/>
    <s v="https://wa.me/56964069749?text=Hola!%0AServicio del día 23-03%0A *Cliente:* RITRAMA S.A. */ Cont: * RAMPLA */ HR Entrega: *07:00* /Dirección: *AV. TUPUNGATO 3420, PLACILLA"/>
  </r>
  <r>
    <n v="1515"/>
    <n v="52"/>
    <x v="65"/>
    <s v="EXPO"/>
    <x v="882"/>
    <x v="1368"/>
    <x v="0"/>
    <s v="-"/>
    <s v="-"/>
    <x v="42"/>
    <x v="5"/>
    <s v="RETIRO VACIO: CONTOPSA SAI"/>
    <x v="46"/>
    <n v="56966631737"/>
    <x v="47"/>
    <m/>
    <x v="105"/>
    <s v="STACKING: del 20/03 al 23/03 a las 15:30hrs."/>
    <m/>
    <m/>
    <m/>
    <x v="62"/>
    <x v="0"/>
    <d v="2026-03-23T00:00:00"/>
    <s v="On time"/>
    <s v="40 "/>
    <s v="Hola!%0AServicio del día 23-03%0A *Cliente:* ITALZIP S A */ Cont: * FANU376864-2*/ HR Entrega: *12:00* /Dirección: *CONSOLIDADO: BOD.ITALZIP - AV. BOULEVARD AEROPUERTO NORTE 9627 ENEA PUDAHUEL / EMBARQUE: STI"/>
    <s v="Enviar mensaje"/>
    <s v="1515FANU376864-2"/>
    <s v="ENT-1515"/>
    <s v="ENTREGA"/>
    <s v="461040,5"/>
    <s v="https://wa.me/56966631737?text=Hola!%0AServicio del día 23-03%0A *Cliente:* ITALZIP S A */ Cont: * FANU376864-2*/ HR Entrega: *12:00* /Dirección: *CONSOLIDADO: BOD.ITALZIP - AV. BOULEVARD AEROPUERTO NORTE 9627 ENEA PUDAHUEL / EMBARQUE: STI"/>
  </r>
  <r>
    <n v="1516"/>
    <n v="53"/>
    <x v="46"/>
    <s v="EXPO"/>
    <x v="854"/>
    <x v="370"/>
    <x v="0"/>
    <s v="-"/>
    <s v="-"/>
    <x v="42"/>
    <x v="4"/>
    <s v="RETIRO VACIO: DYC SAI"/>
    <x v="6"/>
    <n v="56975315726"/>
    <x v="6"/>
    <m/>
    <x v="69"/>
    <s v="STACKING: del 20 al 23/03 a las 15:00hrs."/>
    <m/>
    <m/>
    <m/>
    <x v="36"/>
    <x v="0"/>
    <d v="2026-03-23T00:00:00"/>
    <s v="On time"/>
    <s v="40 "/>
    <s v="Hola!%0AServicio del día 23-03%0A *Cliente:* ARESTI CHILE WINE S.A. */ Cont: * */ HR Entrega: *14:00* /Dirección: *CONSOLIDADO: BELLAVISTA S/N, RIO CLARO; BOD. HACIENDA ARESTI / EMBARQUE: SAI"/>
    <s v="Enviar mensaje"/>
    <s v="1516"/>
    <s v="ENT-1516"/>
    <s v="ENTREGA"/>
    <s v="461040,583333333333333"/>
    <s v="https://wa.me/56975315726?text=Hola!%0AServicio del día 23-03%0A *Cliente:* ARESTI CHILE WINE S.A. */ Cont: * */ HR Entrega: *14:00* /Dirección: *CONSOLIDADO: BELLAVISTA S/N, RIO CLARO; BOD. HACIENDA ARESTI / EMBARQUE: SAI"/>
  </r>
  <r>
    <n v="1517"/>
    <n v="1"/>
    <x v="2"/>
    <s v="IMPO"/>
    <x v="819"/>
    <x v="1369"/>
    <x v="0"/>
    <n v="19000"/>
    <s v="FRAGUA"/>
    <x v="43"/>
    <x v="3"/>
    <s v="SITRANS SAI"/>
    <x v="10"/>
    <n v="56993389870"/>
    <x v="10"/>
    <m/>
    <x v="106"/>
    <m/>
    <s v="Devuelto"/>
    <m/>
    <m/>
    <x v="10"/>
    <x v="0"/>
    <d v="2026-03-24T00:00:00"/>
    <s v="On time"/>
    <s v="40 "/>
    <s v="Hola!%0AServicio del día 24-03%0A *Cliente:* SUPERMERCADO DEL NEUMATICO LTDA */ Cont: * TRHU6007167*/ HR Entrega: *08:00* /Dirección: *AV. GENERAL VELASQUEZ 10901, SAN BERNARDO"/>
    <s v="Enviar mensaje"/>
    <s v="1517TRHU6007167"/>
    <s v="ENT-1517"/>
    <s v="ENTREGA"/>
    <s v="461050,333333333333333"/>
    <s v="https://wa.me/56993389870?text=Hola!%0AServicio del día 24-03%0A *Cliente:* SUPERMERCADO DEL NEUMATICO LTDA */ Cont: * TRHU6007167*/ HR Entrega: *08:00* /Dirección: *AV. GENERAL VELASQUEZ 10901, SAN BERNARDO"/>
  </r>
  <r>
    <n v="1518"/>
    <n v="2"/>
    <x v="55"/>
    <s v="IMPO"/>
    <x v="883"/>
    <x v="1370"/>
    <x v="0"/>
    <n v="14000"/>
    <s v="23/03 - 13:50"/>
    <x v="43"/>
    <x v="3"/>
    <s v="SITRANS SAI"/>
    <x v="41"/>
    <n v="56967387744"/>
    <x v="41"/>
    <m/>
    <x v="245"/>
    <m/>
    <s v="Devuelto"/>
    <m/>
    <m/>
    <x v="14"/>
    <x v="0"/>
    <d v="2026-03-24T00:00:00"/>
    <s v="On time"/>
    <s v="40 "/>
    <s v="Hola!%0AServicio del día 24-03%0A *Cliente:* EL REY DEL NEUMATICO SPA */ Cont: * PIDU4539884*/ HR Entrega: *08:00* /Dirección: *AV. SANTA ROSA 6128, SAN JOAQUIN"/>
    <s v="Enviar mensaje"/>
    <s v="1518PIDU4539884"/>
    <s v="ENT-1518"/>
    <s v="ENTREGA"/>
    <s v="461050,333333333333333"/>
    <s v="https://wa.me/56967387744?text=Hola!%0AServicio del día 24-03%0A *Cliente:* EL REY DEL NEUMATICO SPA */ Cont: * PIDU4539884*/ HR Entrega: *08:00* /Dirección: *AV. SANTA ROSA 6128, SAN JOAQUIN"/>
  </r>
  <r>
    <n v="1519"/>
    <n v="3"/>
    <x v="52"/>
    <s v="IMPO"/>
    <x v="884"/>
    <x v="1371"/>
    <x v="0"/>
    <n v="24000"/>
    <s v="FRAGUA"/>
    <x v="43"/>
    <x v="3"/>
    <s v="AGUNSA SAI "/>
    <x v="20"/>
    <n v="56987557136"/>
    <x v="20"/>
    <m/>
    <x v="77"/>
    <m/>
    <m/>
    <m/>
    <m/>
    <x v="14"/>
    <x v="0"/>
    <d v="2026-03-24T00:00:00"/>
    <s v="On time"/>
    <s v="40 "/>
    <s v="Hola!%0AServicio del día 24-03%0A *Cliente:* DOKA CHILE ENCOFRADOS LTDA */ Cont: * TGCU0207975*/ HR Entrega: *08:00* /Dirección: *SANTA ISABEL 1697, LAMPA"/>
    <s v="Enviar mensaje"/>
    <s v="1519TGCU0207975"/>
    <s v="ENT-1519"/>
    <s v="ENTREGA"/>
    <s v="461050,333333333333333"/>
    <s v="https://wa.me/56987557136?text=Hola!%0AServicio del día 24-03%0A *Cliente:* DOKA CHILE ENCOFRADOS LTDA */ Cont: * TGCU0207975*/ HR Entrega: *08:00* /Dirección: *SANTA ISABEL 1697, LAMPA"/>
  </r>
  <r>
    <n v="1520"/>
    <n v="4"/>
    <x v="37"/>
    <s v="IMPO"/>
    <x v="885"/>
    <x v="1372"/>
    <x v="0"/>
    <n v="9000"/>
    <s v="FRAGUA"/>
    <x v="43"/>
    <x v="3"/>
    <s v="CONTOPSA SAI"/>
    <x v="21"/>
    <n v="56956654384"/>
    <x v="21"/>
    <m/>
    <x v="78"/>
    <m/>
    <s v="Devuelto"/>
    <m/>
    <m/>
    <x v="14"/>
    <x v="0"/>
    <d v="2026-03-24T00:00:00"/>
    <s v="On time"/>
    <s v="40 "/>
    <s v="Hola!%0AServicio del día 24-03%0A *Cliente:* IDEAL S A */ Cont: * GAOU7583425*/ HR Entrega: *08:00* /Dirección: *Cañaveral 870 Quilicura"/>
    <s v="Enviar mensaje"/>
    <s v="1520GAOU7583425"/>
    <s v="ENT-1520"/>
    <s v="ENTREGA"/>
    <s v="461050,333333333333333"/>
    <s v="https://wa.me/56956654384?text=Hola!%0AServicio del día 24-03%0A *Cliente:* IDEAL S A */ Cont: * GAOU7583425*/ HR Entrega: *08:00* /Dirección: *Cañaveral 870 Quilicura"/>
  </r>
  <r>
    <n v="1521"/>
    <n v="5"/>
    <x v="5"/>
    <s v="IMPO"/>
    <x v="886"/>
    <x v="1373"/>
    <x v="1"/>
    <n v="24000"/>
    <s v="23/03 - 9:51"/>
    <x v="43"/>
    <x v="3"/>
    <s v="DYC SAI"/>
    <x v="4"/>
    <n v="56984880436"/>
    <x v="4"/>
    <m/>
    <x v="108"/>
    <m/>
    <m/>
    <m/>
    <m/>
    <x v="405"/>
    <x v="0"/>
    <d v="2026-03-24T00:00:00"/>
    <s v="Off time"/>
    <s v="20 "/>
    <s v="Hola!%0AServicio del día 24-03%0A *Cliente:* INVERSIERRA S A */ Cont: * NIDU2291035*/ HR Entrega: *08:00* /Dirección: *ALCALDE GUZMAN 0121, G32; QUILICURA"/>
    <s v="Enviar mensaje"/>
    <s v="1521NIDU2291035"/>
    <s v="ENT-1521"/>
    <s v="ENTREGA"/>
    <s v="461050,333333333333333"/>
    <s v="https://wa.me/56984880436?text=Hola!%0AServicio del día 24-03%0A *Cliente:* INVERSIERRA S A */ Cont: * NIDU2291035*/ HR Entrega: *08:00* /Dirección: *ALCALDE GUZMAN 0121, G32; QUILICURA"/>
  </r>
  <r>
    <n v="1522"/>
    <n v="6"/>
    <x v="31"/>
    <s v="IMPO"/>
    <x v="887"/>
    <x v="1374"/>
    <x v="0"/>
    <n v="10000"/>
    <s v="FRAGUA"/>
    <x v="43"/>
    <x v="3"/>
    <s v="SAAM VALP"/>
    <x v="51"/>
    <n v="56939438073"/>
    <x v="7"/>
    <m/>
    <x v="205"/>
    <m/>
    <s v="Devuelto"/>
    <m/>
    <m/>
    <x v="46"/>
    <x v="0"/>
    <d v="2026-03-24T00:00:00"/>
    <s v="On time"/>
    <s v="40 "/>
    <s v="Hola!%0AServicio del día 24-03%0A *Cliente:* TECNIKA S A */ Cont: * HLXU8594908*/ HR Entrega: *08:00* /Dirección: *Olivos 1270, Pudahuel"/>
    <s v="Enviar mensaje"/>
    <s v="1522HLXU8594908"/>
    <s v="ENT-1522"/>
    <s v="ENTREGA"/>
    <s v="461050,333333333333333"/>
    <s v="https://wa.me/56939438073?text=Hola!%0AServicio del día 24-03%0A *Cliente:* TECNIKA S A */ Cont: * HLXU8594908*/ HR Entrega: *08:00* /Dirección: *Olivos 1270, Pudahuel"/>
  </r>
  <r>
    <n v="1523"/>
    <n v="7"/>
    <x v="31"/>
    <s v="IMPO"/>
    <x v="888"/>
    <x v="1375"/>
    <x v="0"/>
    <n v="10000"/>
    <s v="FRAGUA"/>
    <x v="43"/>
    <x v="10"/>
    <s v="SITRANS SAI"/>
    <x v="8"/>
    <n v="56945105039"/>
    <x v="49"/>
    <m/>
    <x v="205"/>
    <m/>
    <s v="Devuelto"/>
    <m/>
    <m/>
    <x v="77"/>
    <x v="0"/>
    <d v="2026-03-24T00:00:00"/>
    <s v="On time"/>
    <s v="40 "/>
    <s v="Hola!%0AServicio del día 24-03%0A *Cliente:* TECNIKA S A */ Cont: * TRHU4037692*/ HR Entrega: *09:30* /Dirección: *Olivos 1270, Pudahuel"/>
    <s v="Enviar mensaje"/>
    <s v="1523TRHU4037692"/>
    <s v="ENT-1523"/>
    <s v="ENTREGA"/>
    <s v="461050,395833333333333"/>
    <s v="https://wa.me/56945105039?text=Hola!%0AServicio del día 24-03%0A *Cliente:* TECNIKA S A */ Cont: * TRHU4037692*/ HR Entrega: *09:30* /Dirección: *Olivos 1270, Pudahuel"/>
  </r>
  <r>
    <n v="1524"/>
    <n v="8"/>
    <x v="31"/>
    <s v="IMPO"/>
    <x v="889"/>
    <x v="1376"/>
    <x v="0"/>
    <n v="15000"/>
    <s v="FRAGUA"/>
    <x v="43"/>
    <x v="2"/>
    <s v="SAAM VALP"/>
    <x v="43"/>
    <n v="56964850744"/>
    <x v="43"/>
    <m/>
    <x v="205"/>
    <m/>
    <m/>
    <m/>
    <m/>
    <x v="134"/>
    <x v="0"/>
    <d v="2026-03-24T00:00:00"/>
    <s v="Off time"/>
    <s v="40 "/>
    <s v="Hola!%0AServicio del día 24-03%0A *Cliente:* TECNIKA S A */ Cont: * HLBU1013666*/ HR Entrega: *11:00* /Dirección: *Olivos 1270, Pudahuel"/>
    <s v="Enviar mensaje"/>
    <s v="1524HLBU1013666"/>
    <s v="ENT-1524"/>
    <s v="ENTREGA"/>
    <s v="461050,458333333333333"/>
    <s v="https://wa.me/56964850744?text=Hola!%0AServicio del día 24-03%0A *Cliente:* TECNIKA S A */ Cont: * HLBU1013666*/ HR Entrega: *11:00* /Dirección: *Olivos 1270, Pudahuel"/>
  </r>
  <r>
    <n v="1525"/>
    <n v="9"/>
    <x v="24"/>
    <s v="IMPO"/>
    <x v="795"/>
    <x v="1377"/>
    <x v="0"/>
    <n v="30000"/>
    <s v="FRAGUA"/>
    <x v="43"/>
    <x v="3"/>
    <s v="CIS"/>
    <x v="19"/>
    <n v="56975045913"/>
    <x v="19"/>
    <m/>
    <x v="10"/>
    <m/>
    <s v="Devuelto"/>
    <m/>
    <m/>
    <x v="55"/>
    <x v="0"/>
    <d v="2026-03-24T00:00:00"/>
    <s v="On time"/>
    <s v="40 "/>
    <s v="Hola!%0AServicio del día 24-03%0A *Cliente:* COMERCIAL CANADA SPA */ Cont: * CGMU6977318*/ HR Entrega: *08:00* /Dirección: *BERNARDO O&quot;HIGGINS 158 COLINA"/>
    <s v="Enviar mensaje"/>
    <s v="1525CGMU6977318"/>
    <s v="ENT-1525"/>
    <s v="ENTREGA"/>
    <s v="461050,333333333333333"/>
    <s v="https://wa.me/56975045913?text=Hola!%0AServicio del día 24-03%0A *Cliente:* COMERCIAL CANADA SPA */ Cont: * CGMU6977318*/ HR Entrega: *08:00* /Dirección: *BERNARDO O&quot;HIGGINS 158 COLINA"/>
  </r>
  <r>
    <n v="1526"/>
    <n v="10"/>
    <x v="24"/>
    <s v="IMPO"/>
    <x v="795"/>
    <x v="1378"/>
    <x v="0"/>
    <n v="30000"/>
    <s v="FRAGUA"/>
    <x v="43"/>
    <x v="6"/>
    <s v="AGUNSA SAI "/>
    <x v="31"/>
    <n v="56967396661"/>
    <x v="11"/>
    <m/>
    <x v="10"/>
    <m/>
    <m/>
    <m/>
    <m/>
    <x v="31"/>
    <x v="0"/>
    <d v="2026-03-24T00:00:00"/>
    <s v="Off time"/>
    <s v="40 "/>
    <s v="Hola!%0AServicio del día 24-03%0A *Cliente:* COMERCIAL CANADA SPA */ Cont: * TRIU8130174*/ HR Entrega: *10:00* /Dirección: *BERNARDO O&quot;HIGGINS 158 COLINA"/>
    <s v="Enviar mensaje"/>
    <s v="1526TRIU8130174"/>
    <s v="ENT-1526"/>
    <s v="ENTREGA"/>
    <s v="461050,416666666666667"/>
    <s v="https://wa.me/56967396661?text=Hola!%0AServicio del día 24-03%0A *Cliente:* COMERCIAL CANADA SPA */ Cont: * TRIU8130174*/ HR Entrega: *10:00* /Dirección: *BERNARDO O&quot;HIGGINS 158 COLINA"/>
  </r>
  <r>
    <n v="1527"/>
    <n v="11"/>
    <x v="24"/>
    <s v="IMPO"/>
    <x v="795"/>
    <x v="1379"/>
    <x v="0"/>
    <n v="30000"/>
    <s v="FRAGUA"/>
    <x v="43"/>
    <x v="5"/>
    <s v="CIS"/>
    <x v="9"/>
    <s v=""/>
    <x v="9"/>
    <m/>
    <x v="10"/>
    <m/>
    <m/>
    <s v="REPROGRAMADO"/>
    <m/>
    <x v="9"/>
    <x v="0"/>
    <m/>
    <s v="Sin llegada"/>
    <s v="40 "/>
    <s v="Hola!%0AServicio del día 24-03%0A *Cliente:* COMERCIAL CANADA SPA */ Cont: * FBIU5203924*/ HR Entrega: *12:00* /Dirección: *BERNARDO O&quot;HIGGINS 158 COLINA"/>
    <s v="Enviar mensaje"/>
    <s v="1527FBIU5203924"/>
    <s v="ENT-1527"/>
    <s v="ENTREGA"/>
    <s v="461050,5"/>
    <s v="https://wa.me/?text=Hola!%0AServicio del día 24-03%0A *Cliente:* COMERCIAL CANADA SPA */ Cont: * FBIU5203924*/ HR Entrega: *12:00* /Dirección: *BERNARDO O&quot;HIGGINS 158 COLINA"/>
  </r>
  <r>
    <n v="1528"/>
    <n v="12"/>
    <x v="18"/>
    <s v="IMPO"/>
    <x v="524"/>
    <x v="1380"/>
    <x v="1"/>
    <n v="30000"/>
    <s v="FRAGUA"/>
    <x v="43"/>
    <x v="3"/>
    <s v="CIS"/>
    <x v="45"/>
    <n v="56989844861"/>
    <x v="45"/>
    <m/>
    <x v="82"/>
    <m/>
    <m/>
    <m/>
    <m/>
    <x v="406"/>
    <x v="0"/>
    <d v="2026-03-24T00:00:00"/>
    <s v="On time"/>
    <s v="20 "/>
    <s v="Hola!%0AServicio del día 24-03%0A *Cliente:* SOCIEDAD COMERCIAL MARBEN PETS LTDA */ Cont: * CAIU6973836*/ HR Entrega: *08:00* /Dirección: *AV. LA MARTINA 445. PUDAHUEL SUR"/>
    <s v="Enviar mensaje"/>
    <s v="1528CAIU6973836"/>
    <s v="ENT-1528"/>
    <s v="ENTREGA"/>
    <s v="461050,333333333333333"/>
    <s v="https://wa.me/56989844861?text=Hola!%0AServicio del día 24-03%0A *Cliente:* SOCIEDAD COMERCIAL MARBEN PETS LTDA */ Cont: * CAIU6973836*/ HR Entrega: *08:00* /Dirección: *AV. LA MARTINA 445. PUDAHUEL SUR"/>
  </r>
  <r>
    <n v="1529"/>
    <n v="13"/>
    <x v="18"/>
    <s v="IMPO"/>
    <x v="524"/>
    <x v="1381"/>
    <x v="1"/>
    <n v="30000"/>
    <s v="FRAGUA"/>
    <x v="43"/>
    <x v="3"/>
    <s v="CIS"/>
    <x v="47"/>
    <n v="56988336520"/>
    <x v="48"/>
    <m/>
    <x v="82"/>
    <m/>
    <m/>
    <m/>
    <m/>
    <x v="55"/>
    <x v="0"/>
    <d v="2026-03-24T00:00:00"/>
    <s v="On time"/>
    <s v="20 "/>
    <s v="Hola!%0AServicio del día 24-03%0A *Cliente:* SOCIEDAD COMERCIAL MARBEN PETS LTDA */ Cont: * GCXU2369557*/ HR Entrega: *08:00* /Dirección: *AV. LA MARTINA 445. PUDAHUEL SUR"/>
    <s v="Enviar mensaje"/>
    <s v="1529GCXU2369557"/>
    <s v="ENT-1529"/>
    <s v="ENTREGA"/>
    <s v="461050,333333333333333"/>
    <s v="https://wa.me/56988336520?text=Hola!%0AServicio del día 24-03%0A *Cliente:* SOCIEDAD COMERCIAL MARBEN PETS LTDA */ Cont: * GCXU2369557*/ HR Entrega: *08:00* /Dirección: *AV. LA MARTINA 445. PUDAHUEL SUR"/>
  </r>
  <r>
    <n v="1530"/>
    <n v="14"/>
    <x v="18"/>
    <s v="IMPO"/>
    <x v="524"/>
    <x v="1382"/>
    <x v="1"/>
    <n v="30000"/>
    <s v="FRAGUA"/>
    <x v="43"/>
    <x v="3"/>
    <s v="CIS"/>
    <x v="15"/>
    <n v="56957438415"/>
    <x v="23"/>
    <m/>
    <x v="63"/>
    <m/>
    <m/>
    <m/>
    <m/>
    <x v="138"/>
    <x v="0"/>
    <d v="2026-03-24T00:00:00"/>
    <s v="Off time"/>
    <s v="20 "/>
    <s v="Hola!%0AServicio del día 24-03%0A *Cliente:* SOCIEDAD COMERCIAL MARBEN PETS LTDA */ Cont: * TTNU1169098*/ HR Entrega: *08:00* /Dirección: *FRAGUA - BOD.PRINCIPAL"/>
    <s v="Enviar mensaje"/>
    <s v="1530TTNU1169098"/>
    <s v="ENT-1530"/>
    <s v="ENTREGA"/>
    <s v="461050,333333333333333"/>
    <s v="https://wa.me/56957438415?text=Hola!%0AServicio del día 24-03%0A *Cliente:* SOCIEDAD COMERCIAL MARBEN PETS LTDA */ Cont: * TTNU1169098*/ HR Entrega: *08:00* /Dirección: *FRAGUA - BOD.PRINCIPAL"/>
  </r>
  <r>
    <n v="1531"/>
    <n v="15"/>
    <x v="18"/>
    <s v="IMPO"/>
    <x v="750"/>
    <x v="1383"/>
    <x v="1"/>
    <n v="30000"/>
    <s v="FRAGUA"/>
    <x v="43"/>
    <x v="3"/>
    <s v="CIS"/>
    <x v="15"/>
    <n v="56957438415"/>
    <x v="50"/>
    <m/>
    <x v="63"/>
    <m/>
    <m/>
    <m/>
    <m/>
    <x v="242"/>
    <x v="0"/>
    <d v="2026-03-24T00:00:00"/>
    <s v="Off time"/>
    <s v="20 "/>
    <s v="Hola!%0AServicio del día 24-03%0A *Cliente:* SOCIEDAD COMERCIAL MARBEN PETS LTDA */ Cont: * CMAU3075796*/ HR Entrega: *08:00* /Dirección: *FRAGUA - BOD.PRINCIPAL"/>
    <s v="Enviar mensaje"/>
    <s v="1531CMAU3075796"/>
    <s v="ENT-1531"/>
    <s v="ENTREGA"/>
    <s v="461050,333333333333333"/>
    <s v="https://wa.me/56957438415?text=Hola!%0AServicio del día 24-03%0A *Cliente:* SOCIEDAD COMERCIAL MARBEN PETS LTDA */ Cont: * CMAU3075796*/ HR Entrega: *08:00* /Dirección: *FRAGUA - BOD.PRINCIPAL"/>
  </r>
  <r>
    <n v="1532"/>
    <n v="16"/>
    <x v="19"/>
    <s v="IMPO"/>
    <x v="890"/>
    <x v="1384"/>
    <x v="0"/>
    <n v="30000"/>
    <s v="23/03 - 13:53"/>
    <x v="43"/>
    <x v="3"/>
    <s v="CIS"/>
    <x v="26"/>
    <n v="56967398822"/>
    <x v="27"/>
    <m/>
    <x v="24"/>
    <m/>
    <m/>
    <m/>
    <m/>
    <x v="55"/>
    <x v="0"/>
    <d v="2026-03-24T00:00:00"/>
    <s v="On time"/>
    <s v="40 "/>
    <s v="Hola!%0AServicio del día 24-03%0A *Cliente:* LAMAIGNERE CHILE S.A. */ Cont: * CMAU3528207*/ HR Entrega: *08:00* /Dirección: *AV. MARTA OSSA RUIZ 601 (CAMINO CASAS VIEJAS); MAIPU "/>
    <s v="Enviar mensaje"/>
    <s v="1532CMAU3528207"/>
    <s v="ENT-1532"/>
    <s v="ENTREGA"/>
    <s v="461050,333333333333333"/>
    <s v="https://wa.me/56967398822?text=Hola!%0AServicio del día 24-03%0A *Cliente:* LAMAIGNERE CHILE S.A. */ Cont: * CMAU3528207*/ HR Entrega: *08:00* /Dirección: *AV. MARTA OSSA RUIZ 601 (CAMINO CASAS VIEJAS); MAIPU "/>
  </r>
  <r>
    <n v="1533"/>
    <n v="17"/>
    <x v="19"/>
    <s v="IMPO"/>
    <x v="891"/>
    <x v="1385"/>
    <x v="0"/>
    <n v="30000"/>
    <s v="FRAGUA"/>
    <x v="43"/>
    <x v="3"/>
    <s v="CONTOPSA SAI"/>
    <x v="46"/>
    <n v="56966631737"/>
    <x v="47"/>
    <m/>
    <x v="24"/>
    <m/>
    <m/>
    <m/>
    <m/>
    <x v="298"/>
    <x v="0"/>
    <d v="2026-03-24T00:00:00"/>
    <s v="On time"/>
    <s v="40 "/>
    <s v="Hola!%0AServicio del día 24-03%0A *Cliente:* LAMAIGNERE CHILE S.A. */ Cont: * TXGU6908776*/ HR Entrega: *08:00* /Dirección: *AV. MARTA OSSA RUIZ 601 (CAMINO CASAS VIEJAS); MAIPU "/>
    <s v="Enviar mensaje"/>
    <s v="1533TXGU6908776"/>
    <s v="ENT-1533"/>
    <s v="ENTREGA"/>
    <s v="461050,333333333333333"/>
    <s v="https://wa.me/56966631737?text=Hola!%0AServicio del día 24-03%0A *Cliente:* LAMAIGNERE CHILE S.A. */ Cont: * TXGU6908776*/ HR Entrega: *08:00* /Dirección: *AV. MARTA OSSA RUIZ 601 (CAMINO CASAS VIEJAS); MAIPU "/>
  </r>
  <r>
    <n v="1534"/>
    <n v="18"/>
    <x v="19"/>
    <s v="IMPO"/>
    <x v="892"/>
    <x v="1386"/>
    <x v="0"/>
    <n v="30000"/>
    <s v="FRAGUA"/>
    <x v="43"/>
    <x v="5"/>
    <s v="SITRANS VALP"/>
    <x v="13"/>
    <n v="56944277110"/>
    <x v="32"/>
    <m/>
    <x v="24"/>
    <m/>
    <m/>
    <m/>
    <m/>
    <x v="134"/>
    <x v="0"/>
    <d v="2026-03-24T00:00:00"/>
    <s v="On time"/>
    <s v="40 "/>
    <s v="Hola!%0AServicio del día 24-03%0A *Cliente:* LAMAIGNERE CHILE S.A. */ Cont: * CAIU7944792*/ HR Entrega: *12:00* /Dirección: *AV. MARTA OSSA RUIZ 601 (CAMINO CASAS VIEJAS); MAIPU "/>
    <s v="Enviar mensaje"/>
    <s v="1534CAIU7944792"/>
    <s v="ENT-1534"/>
    <s v="ENTREGA"/>
    <s v="461050,5"/>
    <s v="https://wa.me/56944277110?text=Hola!%0AServicio del día 24-03%0A *Cliente:* LAMAIGNERE CHILE S.A. */ Cont: * CAIU7944792*/ HR Entrega: *12:00* /Dirección: *AV. MARTA OSSA RUIZ 601 (CAMINO CASAS VIEJAS); MAIPU "/>
  </r>
  <r>
    <n v="1535"/>
    <n v="19"/>
    <x v="19"/>
    <s v="IMPO"/>
    <x v="892"/>
    <x v="1387"/>
    <x v="0"/>
    <n v="30000"/>
    <s v="FRAGUA"/>
    <x v="43"/>
    <x v="5"/>
    <s v="SITRANS VALP"/>
    <x v="53"/>
    <n v="56950104102"/>
    <x v="54"/>
    <m/>
    <x v="24"/>
    <m/>
    <m/>
    <m/>
    <m/>
    <x v="53"/>
    <x v="0"/>
    <d v="2026-03-24T00:00:00"/>
    <s v="Off time"/>
    <s v="40 "/>
    <s v="Hola!%0AServicio del día 24-03%0A *Cliente:* LAMAIGNERE CHILE S.A. */ Cont: * HAMU2944724*/ HR Entrega: *12:00* /Dirección: *AV. MARTA OSSA RUIZ 601 (CAMINO CASAS VIEJAS); MAIPU "/>
    <s v="Enviar mensaje"/>
    <s v="1535HAMU2944724"/>
    <s v="ENT-1535"/>
    <s v="ENTREGA"/>
    <s v="461050,5"/>
    <s v="https://wa.me/56950104102?text=Hola!%0AServicio del día 24-03%0A *Cliente:* LAMAIGNERE CHILE S.A. */ Cont: * HAMU2944724*/ HR Entrega: *12:00* /Dirección: *AV. MARTA OSSA RUIZ 601 (CAMINO CASAS VIEJAS); MAIPU "/>
  </r>
  <r>
    <n v="1536"/>
    <n v="20"/>
    <x v="3"/>
    <s v="IMPO"/>
    <x v="893"/>
    <x v="1388"/>
    <x v="0"/>
    <n v="35000"/>
    <s v="FRAGUA"/>
    <x v="43"/>
    <x v="3"/>
    <s v="CONTOPSA SAI"/>
    <x v="0"/>
    <n v="56965378427"/>
    <x v="0"/>
    <m/>
    <x v="5"/>
    <m/>
    <m/>
    <m/>
    <m/>
    <x v="206"/>
    <x v="0"/>
    <d v="2026-03-24T00:00:00"/>
    <s v="Off time"/>
    <s v="40 "/>
    <s v="Hola!%0AServicio del día 24-03%0A *Cliente:* COMERCIAL SANDOVAL E HIJOS LTDA */ Cont: * MMAU1466050*/ HR Entrega: *08:00* /Dirección: *SANTA ISABEL 370; LAMPA"/>
    <s v="Enviar mensaje"/>
    <s v="1536MMAU1466050"/>
    <s v="ENT-1536"/>
    <s v="ENTREGA"/>
    <s v="461050,333333333333333"/>
    <s v="https://wa.me/56965378427?text=Hola!%0AServicio del día 24-03%0A *Cliente:* COMERCIAL SANDOVAL E HIJOS LTDA */ Cont: * MMAU1466050*/ HR Entrega: *08:00* /Dirección: *SANTA ISABEL 370; LAMPA"/>
  </r>
  <r>
    <n v="1537"/>
    <n v="21"/>
    <x v="3"/>
    <s v="IMPO"/>
    <x v="866"/>
    <x v="1389"/>
    <x v="0"/>
    <n v="35000"/>
    <s v="FRAGUA"/>
    <x v="43"/>
    <x v="6"/>
    <s v="CONTOPSA SAI"/>
    <x v="29"/>
    <n v="56998494086"/>
    <x v="30"/>
    <m/>
    <x v="5"/>
    <m/>
    <m/>
    <m/>
    <m/>
    <x v="31"/>
    <x v="0"/>
    <d v="2026-03-24T00:00:00"/>
    <s v="Off time"/>
    <s v="40 "/>
    <s v="Hola!%0AServicio del día 24-03%0A *Cliente:* COMERCIAL SANDOVAL E HIJOS LTDA */ Cont: * MMAU1449541*/ HR Entrega: *10:00* /Dirección: *SANTA ISABEL 370; LAMPA"/>
    <s v="Enviar mensaje"/>
    <s v="1537MMAU1449541"/>
    <s v="ENT-1537"/>
    <s v="ENTREGA"/>
    <s v="461050,416666666666667"/>
    <s v="https://wa.me/56998494086?text=Hola!%0AServicio del día 24-03%0A *Cliente:* COMERCIAL SANDOVAL E HIJOS LTDA */ Cont: * MMAU1449541*/ HR Entrega: *10:00* /Dirección: *SANTA ISABEL 370; LAMPA"/>
  </r>
  <r>
    <n v="1538"/>
    <n v="22"/>
    <x v="3"/>
    <s v="IMPO"/>
    <x v="866"/>
    <x v="1390"/>
    <x v="0"/>
    <n v="35000"/>
    <s v="FRAGUA"/>
    <x v="43"/>
    <x v="5"/>
    <s v="CONTOPSA SAI"/>
    <x v="47"/>
    <n v="56988336520"/>
    <x v="48"/>
    <m/>
    <x v="5"/>
    <m/>
    <m/>
    <m/>
    <m/>
    <x v="63"/>
    <x v="0"/>
    <d v="2026-03-24T00:00:00"/>
    <s v="Off time"/>
    <s v="40 "/>
    <s v="Hola!%0AServicio del día 24-03%0A *Cliente:* COMERCIAL SANDOVAL E HIJOS LTDA */ Cont: * MMAU1457336*/ HR Entrega: *12:00* /Dirección: *SANTA ISABEL 370; LAMPA"/>
    <s v="Enviar mensaje"/>
    <s v="1538MMAU1457336"/>
    <s v="ENT-1538"/>
    <s v="ENTREGA"/>
    <s v="461050,5"/>
    <s v="https://wa.me/56988336520?text=Hola!%0AServicio del día 24-03%0A *Cliente:* COMERCIAL SANDOVAL E HIJOS LTDA */ Cont: * MMAU1457336*/ HR Entrega: *12:00* /Dirección: *SANTA ISABEL 370; LAMPA"/>
  </r>
  <r>
    <n v="1539"/>
    <n v="23"/>
    <x v="3"/>
    <s v="IMPO"/>
    <x v="866"/>
    <x v="1391"/>
    <x v="0"/>
    <n v="35000"/>
    <s v="FRAGUA"/>
    <x v="43"/>
    <x v="4"/>
    <s v="CONTOPSA SAI"/>
    <x v="9"/>
    <s v=""/>
    <x v="9"/>
    <m/>
    <x v="5"/>
    <m/>
    <m/>
    <s v="REPROGRAMADO"/>
    <m/>
    <x v="9"/>
    <x v="0"/>
    <m/>
    <s v="Sin llegada"/>
    <s v="40 "/>
    <s v="Hola!%0AServicio del día 24-03%0A *Cliente:* COMERCIAL SANDOVAL E HIJOS LTDA */ Cont: * MMAU1465199*/ HR Entrega: *14:00* /Dirección: *SANTA ISABEL 370; LAMPA"/>
    <s v="Enviar mensaje"/>
    <s v="1539MMAU1465199"/>
    <s v="ENT-1539"/>
    <s v="ENTREGA"/>
    <s v="461050,583333333333333"/>
    <s v="https://wa.me/?text=Hola!%0AServicio del día 24-03%0A *Cliente:* COMERCIAL SANDOVAL E HIJOS LTDA */ Cont: * MMAU1465199*/ HR Entrega: *14:00* /Dirección: *SANTA ISABEL 370; LAMPA"/>
  </r>
  <r>
    <n v="1540"/>
    <n v="24"/>
    <x v="10"/>
    <s v="IMPO"/>
    <x v="872"/>
    <x v="1353"/>
    <x v="1"/>
    <n v="10000"/>
    <s v="FRAGUA"/>
    <x v="43"/>
    <x v="1"/>
    <s v="MEDLOG VALP"/>
    <x v="23"/>
    <n v="56931745801"/>
    <x v="24"/>
    <m/>
    <x v="199"/>
    <m/>
    <m/>
    <m/>
    <m/>
    <x v="377"/>
    <x v="0"/>
    <d v="2026-03-24T00:00:00"/>
    <s v="On time"/>
    <s v="20 "/>
    <s v="Hola!%0AServicio del día 24-03%0A *Cliente:* OXIQUIM S A */ Cont: * MSBU3096164*/ HR Entrega: *08:30* /Dirección: *CAÑAVERAL 901, QUILICURA"/>
    <s v="Enviar mensaje"/>
    <s v="1540MSBU3096164"/>
    <s v="ENT-1540"/>
    <s v="ENTREGA"/>
    <s v="461050,354166666666667"/>
    <s v="https://wa.me/56931745801?text=Hola!%0AServicio del día 24-03%0A *Cliente:* OXIQUIM S A */ Cont: * MSBU3096164*/ HR Entrega: *08:30* /Dirección: *CAÑAVERAL 901, QUILICURA"/>
  </r>
  <r>
    <n v="1541"/>
    <n v="25"/>
    <x v="10"/>
    <s v="IMPO"/>
    <x v="894"/>
    <x v="1392"/>
    <x v="0"/>
    <n v="32000"/>
    <s v="FRAGUA"/>
    <x v="43"/>
    <x v="1"/>
    <s v="CONTOPSA SAI"/>
    <x v="24"/>
    <n v="56926181825"/>
    <x v="53"/>
    <m/>
    <x v="199"/>
    <m/>
    <m/>
    <m/>
    <m/>
    <x v="108"/>
    <x v="0"/>
    <d v="2026-03-24T00:00:00"/>
    <s v="On time"/>
    <s v="40 "/>
    <s v="Hola!%0AServicio del día 24-03%0A *Cliente:* OXIQUIM S A */ Cont: * DFOU6159278*/ HR Entrega: *08:30* /Dirección: *CAÑAVERAL 901, QUILICURA"/>
    <s v="Enviar mensaje"/>
    <s v="1541DFOU6159278"/>
    <s v="ENT-1541"/>
    <s v="ENTREGA"/>
    <s v="461050,354166666666667"/>
    <s v="https://wa.me/56926181825?text=Hola!%0AServicio del día 24-03%0A *Cliente:* OXIQUIM S A */ Cont: * DFOU6159278*/ HR Entrega: *08:30* /Dirección: *CAÑAVERAL 901, QUILICURA"/>
  </r>
  <r>
    <n v="1542"/>
    <n v="26"/>
    <x v="72"/>
    <s v="IMPO"/>
    <x v="895"/>
    <x v="1393"/>
    <x v="1"/>
    <n v="28000"/>
    <s v="23/03 - 11:24"/>
    <x v="43"/>
    <x v="7"/>
    <s v="SITRANS SAI"/>
    <x v="30"/>
    <n v="56992164782"/>
    <x v="31"/>
    <m/>
    <x v="117"/>
    <s v="RAMPLA CORTA"/>
    <m/>
    <m/>
    <m/>
    <x v="19"/>
    <x v="0"/>
    <d v="2026-03-24T00:00:00"/>
    <s v="On time"/>
    <s v="20 "/>
    <s v="Hola!%0AServicio del día 24-03%0A *Cliente:* ACEROS BW SPA */ Cont: * PIDU20255084*/ HR Entrega: *09:00* /Dirección: *VOLCAN TUPUNGATO 832, GALPON C; PUDAHUEL"/>
    <s v="Enviar mensaje"/>
    <s v="1542PIDU20255084"/>
    <s v="ENT-1542"/>
    <s v="ENTREGA"/>
    <s v="461050,375"/>
    <s v="https://wa.me/56992164782?text=Hola!%0AServicio del día 24-03%0A *Cliente:* ACEROS BW SPA */ Cont: * PIDU20255084*/ HR Entrega: *09:00* /Dirección: *VOLCAN TUPUNGATO 832, GALPON C; PUDAHUEL"/>
  </r>
  <r>
    <n v="1543"/>
    <n v="27"/>
    <x v="72"/>
    <s v="IMPO"/>
    <x v="895"/>
    <x v="1394"/>
    <x v="0"/>
    <n v="25000"/>
    <s v="23/03 - 11:22"/>
    <x v="43"/>
    <x v="2"/>
    <s v="SITRANS SAI"/>
    <x v="37"/>
    <n v="56950923536"/>
    <x v="18"/>
    <m/>
    <x v="117"/>
    <m/>
    <m/>
    <m/>
    <m/>
    <x v="91"/>
    <x v="0"/>
    <d v="2026-03-24T00:00:00"/>
    <s v="Off time"/>
    <s v="40 "/>
    <s v="Hola!%0AServicio del día 24-03%0A *Cliente:* ACEROS BW SPA */ Cont: * PIDU4591943*/ HR Entrega: *11:00* /Dirección: *VOLCAN TUPUNGATO 832, GALPON C; PUDAHUEL"/>
    <s v="Enviar mensaje"/>
    <s v="1543PIDU4591943"/>
    <s v="ENT-1543"/>
    <s v="ENTREGA"/>
    <s v="461050,458333333333333"/>
    <s v="https://wa.me/56950923536?text=Hola!%0AServicio del día 24-03%0A *Cliente:* ACEROS BW SPA */ Cont: * PIDU4591943*/ HR Entrega: *11:00* /Dirección: *VOLCAN TUPUNGATO 832, GALPON C; PUDAHUEL"/>
  </r>
  <r>
    <n v="1544"/>
    <n v="28"/>
    <x v="26"/>
    <s v="IMPO"/>
    <x v="896"/>
    <x v="1395"/>
    <x v="3"/>
    <n v="27000"/>
    <s v="FRAGUA"/>
    <x v="43"/>
    <x v="7"/>
    <s v="CONTOPSA SAI"/>
    <x v="35"/>
    <n v="56935532735"/>
    <x v="35"/>
    <m/>
    <x v="233"/>
    <m/>
    <m/>
    <m/>
    <m/>
    <x v="166"/>
    <x v="0"/>
    <d v="2026-03-24T00:00:00"/>
    <s v="On time"/>
    <s v="40 "/>
    <s v="Hola!%0AServicio del día 24-03%0A *Cliente:* ALMAKILA SPA */ Cont: * MNBU0411279*/ HR Entrega: *09:00* /Dirección: *Parinacota 233 Quilicura / Antillanca 451"/>
    <s v="Enviar mensaje"/>
    <s v="1544MNBU0411279"/>
    <s v="ENT-1544"/>
    <s v="ENTREGA"/>
    <s v="461050,375"/>
    <s v="https://wa.me/56935532735?text=Hola!%0AServicio del día 24-03%0A *Cliente:* ALMAKILA SPA */ Cont: * MNBU0411279*/ HR Entrega: *09:00* /Dirección: *Parinacota 233 Quilicura / Antillanca 451"/>
  </r>
  <r>
    <n v="1545"/>
    <n v="29"/>
    <x v="26"/>
    <s v="IMPO"/>
    <x v="897"/>
    <x v="1396"/>
    <x v="3"/>
    <n v="28000"/>
    <s v="FRAGUA"/>
    <x v="43"/>
    <x v="5"/>
    <s v="CONTOPSA SAI"/>
    <x v="33"/>
    <n v="56953801607"/>
    <x v="33"/>
    <m/>
    <x v="233"/>
    <m/>
    <m/>
    <m/>
    <m/>
    <x v="69"/>
    <x v="0"/>
    <d v="2026-03-24T00:00:00"/>
    <s v="Off time"/>
    <s v="40 "/>
    <s v="Hola!%0AServicio del día 24-03%0A *Cliente:* ALMAKILA SPA */ Cont: * MNBU0512844*/ HR Entrega: *12:00* /Dirección: *Parinacota 233 Quilicura / Antillanca 451"/>
    <s v="Enviar mensaje"/>
    <s v="1545MNBU0512844"/>
    <s v="ENT-1545"/>
    <s v="ENTREGA"/>
    <s v="461050,5"/>
    <s v="https://wa.me/56953801607?text=Hola!%0AServicio del día 24-03%0A *Cliente:* ALMAKILA SPA */ Cont: * MNBU0512844*/ HR Entrega: *12:00* /Dirección: *Parinacota 233 Quilicura / Antillanca 451"/>
  </r>
  <r>
    <n v="1546"/>
    <n v="30"/>
    <x v="16"/>
    <s v="IMPO"/>
    <x v="898"/>
    <x v="1397"/>
    <x v="0"/>
    <n v="25000"/>
    <s v="FRAGUA"/>
    <x v="43"/>
    <x v="7"/>
    <s v="SITRANS STGO"/>
    <x v="42"/>
    <n v="56948501048"/>
    <x v="42"/>
    <m/>
    <x v="20"/>
    <m/>
    <s v="Devuelto"/>
    <m/>
    <m/>
    <x v="23"/>
    <x v="0"/>
    <d v="2026-03-24T00:00:00"/>
    <s v="On time"/>
    <s v="40 "/>
    <s v="Hola!%0AServicio del día 24-03%0A *Cliente:* IMPORTADORA Y COMERCIALIZADORA BZ SPA */ Cont: * EMCU8655320*/ HR Entrega: *09:00* /Dirección: *PuertoMadero 9710, Bodega X36. Pudahuel"/>
    <s v="Enviar mensaje"/>
    <s v="1546EMCU8655320"/>
    <s v="ENT-1546"/>
    <s v="ENTREGA"/>
    <s v="461050,375"/>
    <s v="https://wa.me/56948501048?text=Hola!%0AServicio del día 24-03%0A *Cliente:* IMPORTADORA Y COMERCIALIZADORA BZ SPA */ Cont: * EMCU8655320*/ HR Entrega: *09:00* /Dirección: *PuertoMadero 9710, Bodega X36. Pudahuel"/>
  </r>
  <r>
    <n v="1547"/>
    <n v="31"/>
    <x v="16"/>
    <s v="IMPO"/>
    <x v="899"/>
    <x v="1398"/>
    <x v="0"/>
    <n v="14000"/>
    <s v="FRAGUA"/>
    <x v="43"/>
    <x v="6"/>
    <s v="MEDLOG STGO"/>
    <x v="54"/>
    <n v="56967128754"/>
    <x v="34"/>
    <m/>
    <x v="20"/>
    <m/>
    <m/>
    <m/>
    <m/>
    <x v="67"/>
    <x v="0"/>
    <d v="2026-03-24T00:00:00"/>
    <s v="Off time"/>
    <s v="40 "/>
    <s v="Hola!%0AServicio del día 24-03%0A *Cliente:* IMPORTADORA Y COMERCIALIZADORA BZ SPA */ Cont: * MSMU4168792*/ HR Entrega: *10:00* /Dirección: *PuertoMadero 9710, Bodega X36. Pudahuel"/>
    <s v="Enviar mensaje"/>
    <s v="1547MSMU4168792"/>
    <s v="ENT-1547"/>
    <s v="ENTREGA"/>
    <s v="461050,416666666666667"/>
    <s v="https://wa.me/56967128754?text=Hola!%0AServicio del día 24-03%0A *Cliente:* IMPORTADORA Y COMERCIALIZADORA BZ SPA */ Cont: * MSMU4168792*/ HR Entrega: *10:00* /Dirección: *PuertoMadero 9710, Bodega X36. Pudahuel"/>
  </r>
  <r>
    <n v="1548"/>
    <n v="32"/>
    <x v="16"/>
    <s v="IMPO"/>
    <x v="778"/>
    <x v="1399"/>
    <x v="0"/>
    <n v="14000"/>
    <s v="FRAGUA"/>
    <x v="43"/>
    <x v="2"/>
    <s v="SITRANS STGO"/>
    <x v="46"/>
    <n v="56966631737"/>
    <x v="47"/>
    <m/>
    <x v="20"/>
    <m/>
    <m/>
    <m/>
    <m/>
    <x v="331"/>
    <x v="0"/>
    <d v="2026-03-24T00:00:00"/>
    <s v="Off time"/>
    <s v="40 "/>
    <s v="Hola!%0AServicio del día 24-03%0A *Cliente:* IMPORTADORA Y COMERCIALIZADORA BZ SPA */ Cont: * TLLU4300722*/ HR Entrega: *11:00* /Dirección: *PuertoMadero 9710, Bodega X36. Pudahuel"/>
    <s v="Enviar mensaje"/>
    <s v="1548TLLU4300722"/>
    <s v="ENT-1548"/>
    <s v="ENTREGA"/>
    <s v="461050,458333333333333"/>
    <s v="https://wa.me/56966631737?text=Hola!%0AServicio del día 24-03%0A *Cliente:* IMPORTADORA Y COMERCIALIZADORA BZ SPA */ Cont: * TLLU4300722*/ HR Entrega: *11:00* /Dirección: *PuertoMadero 9710, Bodega X36. Pudahuel"/>
  </r>
  <r>
    <n v="1549"/>
    <n v="33"/>
    <x v="22"/>
    <s v="IMPO"/>
    <x v="900"/>
    <x v="1400"/>
    <x v="0"/>
    <n v="20000"/>
    <s v="FRAGUA"/>
    <x v="43"/>
    <x v="7"/>
    <s v="SITRANS VALP"/>
    <x v="40"/>
    <n v="56967386251"/>
    <x v="40"/>
    <m/>
    <x v="28"/>
    <m/>
    <s v="Devuelto"/>
    <m/>
    <m/>
    <x v="84"/>
    <x v="0"/>
    <d v="2026-03-24T00:00:00"/>
    <s v="On time"/>
    <s v="40 "/>
    <s v="Hola!%0AServicio del día 24-03%0A *Cliente:* SUMINISTROS TELEFONICOS Y COMPUTACIONALES ESTEC LT */ Cont: * CAAU9567479*/ HR Entrega: *09:00* /Dirección: *AVENIDA PEDRO DE VALDIVIA 5964, MACUL"/>
    <s v="Enviar mensaje"/>
    <s v="1549CAAU9567479"/>
    <s v="ENT-1549"/>
    <s v="ENTREGA"/>
    <s v="461050,375"/>
    <s v="https://wa.me/56967386251?text=Hola!%0AServicio del día 24-03%0A *Cliente:* SUMINISTROS TELEFONICOS Y COMPUTACIONALES ESTEC LT */ Cont: * CAAU9567479*/ HR Entrega: *09:00* /Dirección: *AVENIDA PEDRO DE VALDIVIA 5964, MACUL"/>
  </r>
  <r>
    <n v="1550"/>
    <n v="34"/>
    <x v="22"/>
    <s v="IMPO"/>
    <x v="900"/>
    <x v="1401"/>
    <x v="0"/>
    <n v="20000"/>
    <s v="FRAGUA"/>
    <x v="43"/>
    <x v="7"/>
    <s v="SITRANS VALP"/>
    <x v="25"/>
    <n v="56966749408"/>
    <x v="26"/>
    <m/>
    <x v="237"/>
    <m/>
    <s v="Devuelto"/>
    <m/>
    <m/>
    <x v="4"/>
    <x v="0"/>
    <d v="2026-03-24T00:00:00"/>
    <s v="On time"/>
    <s v="40 "/>
    <s v="Hola!%0AServicio del día 24-03%0A *Cliente:* SUMINISTROS TELEFONICOS Y COMPUTACIONALES ESTEC LT */ Cont: * CAAU9573893*/ HR Entrega: *09:00* /Dirección: *SCHENKER - LO BOZA 422, PUDAHUEL"/>
    <s v="Enviar mensaje"/>
    <s v="1550CAAU9573893"/>
    <s v="ENT-1550"/>
    <s v="ENTREGA"/>
    <s v="461050,375"/>
    <s v="https://wa.me/56966749408?text=Hola!%0AServicio del día 24-03%0A *Cliente:* SUMINISTROS TELEFONICOS Y COMPUTACIONALES ESTEC LT */ Cont: * CAAU9573893*/ HR Entrega: *09:00* /Dirección: *SCHENKER - LO BOZA 422, PUDAHUEL"/>
  </r>
  <r>
    <n v="1551"/>
    <n v="35"/>
    <x v="22"/>
    <s v="IMPO"/>
    <x v="901"/>
    <x v="1402"/>
    <x v="1"/>
    <n v="16000"/>
    <s v="FRAGUA"/>
    <x v="43"/>
    <x v="5"/>
    <s v="AGUNSA SAI "/>
    <x v="40"/>
    <n v="56967386251"/>
    <x v="40"/>
    <m/>
    <x v="237"/>
    <m/>
    <m/>
    <m/>
    <m/>
    <x v="216"/>
    <x v="0"/>
    <d v="2026-03-24T00:00:00"/>
    <s v="Off time"/>
    <s v="20 "/>
    <s v="Hola!%0AServicio del día 24-03%0A *Cliente:* SUMINISTROS TELEFONICOS Y COMPUTACIONALES ESTEC LT */ Cont: * TEMU1095536*/ HR Entrega: *12:00* /Dirección: *SCHENKER - LO BOZA 422, PUDAHUEL"/>
    <s v="Enviar mensaje"/>
    <s v="1551TEMU1095536"/>
    <s v="ENT-1551"/>
    <s v="ENTREGA"/>
    <s v="461050,5"/>
    <s v="https://wa.me/56967386251?text=Hola!%0AServicio del día 24-03%0A *Cliente:* SUMINISTROS TELEFONICOS Y COMPUTACIONALES ESTEC LT */ Cont: * TEMU1095536*/ HR Entrega: *12:00* /Dirección: *SCHENKER - LO BOZA 422, PUDAHUEL"/>
  </r>
  <r>
    <n v="1552"/>
    <n v="36"/>
    <x v="15"/>
    <s v="IMPO"/>
    <x v="865"/>
    <x v="1403"/>
    <x v="0"/>
    <n v="8000"/>
    <s v="FRAGUA"/>
    <x v="43"/>
    <x v="6"/>
    <s v="DYC SAI"/>
    <x v="36"/>
    <n v="56965312953"/>
    <x v="36"/>
    <m/>
    <x v="19"/>
    <s v="m7973489"/>
    <m/>
    <m/>
    <m/>
    <x v="148"/>
    <x v="0"/>
    <d v="2026-03-24T00:00:00"/>
    <s v="On time"/>
    <s v="40 "/>
    <s v="Hola!%0AServicio del día 24-03%0A *Cliente:* IMPORTADORA MIDEA CARRIER CHILE LTDA */ Cont: * CMAU6269840*/ HR Entrega: *10:00* /Dirección: *BOD. MIEA AGURTO - PUERTO MADERO 9710, BOD. E13; PUDAHUEL "/>
    <s v="Enviar mensaje"/>
    <s v="1552CMAU6269840"/>
    <s v="ENT-1552"/>
    <s v="ENTREGA"/>
    <s v="461050,416666666666667"/>
    <s v="https://wa.me/56965312953?text=Hola!%0AServicio del día 24-03%0A *Cliente:* IMPORTADORA MIDEA CARRIER CHILE LTDA */ Cont: * CMAU6269840*/ HR Entrega: *10:00* /Dirección: *BOD. MIEA AGURTO - PUERTO MADERO 9710, BOD. E13; PUDAHUEL "/>
  </r>
  <r>
    <n v="1553"/>
    <n v="37"/>
    <x v="69"/>
    <s v="IMPO"/>
    <x v="902"/>
    <x v="1404"/>
    <x v="1"/>
    <n v="19000"/>
    <s v="23/03 - 10:05"/>
    <x v="43"/>
    <x v="2"/>
    <s v="SITRANS SAI"/>
    <x v="51"/>
    <n v="56939438073"/>
    <x v="7"/>
    <m/>
    <x v="246"/>
    <s v="RAMPLA CORTA"/>
    <m/>
    <m/>
    <m/>
    <x v="407"/>
    <x v="0"/>
    <d v="2026-03-24T00:00:00"/>
    <s v="Off time"/>
    <s v="20 "/>
    <s v="Hola!%0AServicio del día 24-03%0A *Cliente:* BOLSA LA ESTRELLA */ Cont: * WHSU2010133*/ HR Entrega: *11:00* /Dirección: *Av el retiro 1227, renca. Bodega 9"/>
    <s v="Enviar mensaje"/>
    <s v="1553WHSU2010133"/>
    <s v="ENT-1553"/>
    <s v="ENTREGA"/>
    <s v="461050,458333333333333"/>
    <s v="https://wa.me/56939438073?text=Hola!%0AServicio del día 24-03%0A *Cliente:* BOLSA LA ESTRELLA */ Cont: * WHSU2010133*/ HR Entrega: *11:00* /Dirección: *Av el retiro 1227, renca. Bodega 9"/>
  </r>
  <r>
    <n v="1554"/>
    <n v="38"/>
    <x v="125"/>
    <s v="IMPO"/>
    <x v="903"/>
    <x v="1405"/>
    <x v="0"/>
    <n v="6000"/>
    <s v="23/03 - 17:23"/>
    <x v="43"/>
    <x v="40"/>
    <s v="MEDLOG SAI"/>
    <x v="55"/>
    <n v="56999972473"/>
    <x v="44"/>
    <m/>
    <x v="208"/>
    <m/>
    <m/>
    <m/>
    <m/>
    <x v="310"/>
    <x v="0"/>
    <d v="2026-03-24T00:00:00"/>
    <s v="On time"/>
    <s v="40 "/>
    <s v="Hola!%0AServicio del día 24-03%0A *Cliente:* LOG SERVICES SPA */ Cont: * FFAU299833-3*/ HR Entrega: *12:26* /Dirección: *CLAUDIO ARRAU 8600, PUDAHUEL"/>
    <s v="Enviar mensaje"/>
    <s v="1554FFAU299833-3"/>
    <s v="ENT-1554"/>
    <s v="ENTREGA"/>
    <s v="461050,518055555555556"/>
    <s v="https://wa.me/56999972473?text=Hola!%0AServicio del día 24-03%0A *Cliente:* LOG SERVICES SPA */ Cont: * FFAU299833-3*/ HR Entrega: *12:26* /Dirección: *CLAUDIO ARRAU 8600, PUDAHUEL"/>
  </r>
  <r>
    <n v="1555"/>
    <n v="39"/>
    <x v="125"/>
    <s v="IMPO"/>
    <x v="903"/>
    <x v="1406"/>
    <x v="0"/>
    <n v="6000"/>
    <s v="23/03 - 17:25"/>
    <x v="43"/>
    <x v="22"/>
    <s v="MEDLOG SAI"/>
    <x v="39"/>
    <n v="56950103942"/>
    <x v="39"/>
    <m/>
    <x v="208"/>
    <m/>
    <m/>
    <m/>
    <m/>
    <x v="95"/>
    <x v="0"/>
    <d v="2026-03-24T00:00:00"/>
    <s v="On time"/>
    <s v="40 "/>
    <s v="Hola!%0AServicio del día 24-03%0A *Cliente:* LOG SERVICES SPA */ Cont: * FFAU3903461*/ HR Entrega: *15:30* /Dirección: *CLAUDIO ARRAU 8600, PUDAHUEL"/>
    <s v="Enviar mensaje"/>
    <s v="1555FFAU3903461"/>
    <s v="ENT-1555"/>
    <s v="ENTREGA"/>
    <s v="461050,645833333333333"/>
    <s v="https://wa.me/56950103942?text=Hola!%0AServicio del día 24-03%0A *Cliente:* LOG SERVICES SPA */ Cont: * FFAU3903461*/ HR Entrega: *15:30* /Dirección: *CLAUDIO ARRAU 8600, PUDAHUEL"/>
  </r>
  <r>
    <n v="1556"/>
    <n v="40"/>
    <x v="125"/>
    <s v="IMPO"/>
    <x v="903"/>
    <x v="1407"/>
    <x v="0"/>
    <n v="6000"/>
    <s v="23/03 - 17:27"/>
    <x v="43"/>
    <x v="41"/>
    <s v="MEDLOG SAI"/>
    <x v="52"/>
    <n v="56967386018"/>
    <x v="37"/>
    <m/>
    <x v="208"/>
    <m/>
    <m/>
    <m/>
    <m/>
    <x v="408"/>
    <x v="0"/>
    <d v="2026-03-24T00:00:00"/>
    <s v="On time"/>
    <s v="40 "/>
    <s v="Hola!%0AServicio del día 24-03%0A *Cliente:* LOG SERVICES SPA */ Cont: * MEDU791768-0*/ HR Entrega: *11:46* /Dirección: *CLAUDIO ARRAU 8600, PUDAHUEL"/>
    <s v="Enviar mensaje"/>
    <s v="1556MEDU791768-0"/>
    <s v="ENT-1556"/>
    <s v="ENTREGA"/>
    <s v="461050,490277777777778"/>
    <s v="https://wa.me/56967386018?text=Hola!%0AServicio del día 24-03%0A *Cliente:* LOG SERVICES SPA */ Cont: * MEDU791768-0*/ HR Entrega: *11:46* /Dirección: *CLAUDIO ARRAU 8600, PUDAHUEL"/>
  </r>
  <r>
    <n v="1557"/>
    <n v="41"/>
    <x v="125"/>
    <s v="IMPO"/>
    <x v="903"/>
    <x v="1408"/>
    <x v="0"/>
    <n v="6000"/>
    <s v="23/03 - 17:29"/>
    <x v="43"/>
    <x v="39"/>
    <s v="MEDLOG SAI"/>
    <x v="55"/>
    <n v="56999972473"/>
    <x v="44"/>
    <m/>
    <x v="208"/>
    <m/>
    <m/>
    <m/>
    <m/>
    <x v="305"/>
    <x v="0"/>
    <d v="2026-03-24T00:00:00"/>
    <s v="Off time"/>
    <s v="40 "/>
    <s v="Hola!%0AServicio del día 24-03%0A *Cliente:* LOG SERVICES SPA */ Cont: * TGBU9752719*/ HR Entrega: *00:00* /Dirección: *CLAUDIO ARRAU 8600, PUDAHUEL"/>
    <s v="Enviar mensaje"/>
    <s v="1557TGBU9752719"/>
    <s v="ENT-1557"/>
    <s v="ENTREGA"/>
    <s v="46105"/>
    <s v="https://wa.me/56999972473?text=Hola!%0AServicio del día 24-03%0A *Cliente:* LOG SERVICES SPA */ Cont: * TGBU9752719*/ HR Entrega: *00:00* /Dirección: *CLAUDIO ARRAU 8600, PUDAHUEL"/>
  </r>
  <r>
    <n v="1558"/>
    <n v="42"/>
    <x v="125"/>
    <s v="IMPO"/>
    <x v="903"/>
    <x v="1409"/>
    <x v="0"/>
    <n v="6000"/>
    <s v="23/03 - 17:31"/>
    <x v="43"/>
    <x v="42"/>
    <s v="MEDLOG SAI"/>
    <x v="39"/>
    <n v="56950103942"/>
    <x v="39"/>
    <m/>
    <x v="208"/>
    <m/>
    <m/>
    <m/>
    <m/>
    <x v="193"/>
    <x v="0"/>
    <d v="2026-03-24T00:00:00"/>
    <s v="On time"/>
    <s v="40 "/>
    <s v="Hola!%0AServicio del día 24-03%0A *Cliente:* LOG SERVICES SPA */ Cont: * CARU997613-6*/ HR Entrega: *06:45* /Dirección: *CLAUDIO ARRAU 8600, PUDAHUEL"/>
    <s v="Enviar mensaje"/>
    <s v="1558CARU997613-6"/>
    <s v="ENT-1558"/>
    <s v="ENTREGA"/>
    <s v="461050,28125"/>
    <s v="https://wa.me/56950103942?text=Hola!%0AServicio del día 24-03%0A *Cliente:* LOG SERVICES SPA */ Cont: * CARU997613-6*/ HR Entrega: *06:45* /Dirección: *CLAUDIO ARRAU 8600, PUDAHUEL"/>
  </r>
  <r>
    <n v="1559"/>
    <n v="43"/>
    <x v="125"/>
    <s v="IMPO"/>
    <x v="903"/>
    <x v="1410"/>
    <x v="0"/>
    <n v="6000"/>
    <s v="23/03 - 17:33"/>
    <x v="43"/>
    <x v="43"/>
    <s v="MEDLOG SAI"/>
    <x v="39"/>
    <n v="56950103942"/>
    <x v="39"/>
    <m/>
    <x v="208"/>
    <m/>
    <m/>
    <m/>
    <m/>
    <x v="409"/>
    <x v="0"/>
    <d v="2026-03-24T00:00:00"/>
    <s v="On time"/>
    <s v="40 "/>
    <s v="Hola!%0AServicio del día 24-03%0A *Cliente:* LOG SERVICES SPA */ Cont: * FFAU300627-9*/ HR Entrega: *12:13* /Dirección: *CLAUDIO ARRAU 8600, PUDAHUEL"/>
    <s v="Enviar mensaje"/>
    <s v="1559FFAU300627-9"/>
    <s v="ENT-1559"/>
    <s v="ENTREGA"/>
    <s v="461050,509027777777778"/>
    <s v="https://wa.me/56950103942?text=Hola!%0AServicio del día 24-03%0A *Cliente:* LOG SERVICES SPA */ Cont: * FFAU300627-9*/ HR Entrega: *12:13* /Dirección: *CLAUDIO ARRAU 8600, PUDAHUEL"/>
  </r>
  <r>
    <n v="1560"/>
    <n v="44"/>
    <x v="125"/>
    <s v="IMPO"/>
    <x v="903"/>
    <x v="1411"/>
    <x v="0"/>
    <n v="6000"/>
    <s v="23/03 - 17:39"/>
    <x v="43"/>
    <x v="44"/>
    <s v="MEDLOG SAI"/>
    <x v="16"/>
    <n v="56973887539"/>
    <x v="16"/>
    <m/>
    <x v="208"/>
    <m/>
    <m/>
    <m/>
    <m/>
    <x v="221"/>
    <x v="0"/>
    <d v="2026-03-24T00:00:00"/>
    <s v="On time"/>
    <s v="40 "/>
    <s v="Hola!%0AServicio del día 24-03%0A *Cliente:* LOG SERVICES SPA */ Cont: * MSNU5896836  */ HR Entrega: *11:05* /Dirección: *CLAUDIO ARRAU 8600, PUDAHUEL"/>
    <s v="Enviar mensaje"/>
    <s v="1560MSNU5896836  "/>
    <s v="ENT-1560"/>
    <s v="ENTREGA"/>
    <s v="461050,461805555555556"/>
    <s v="https://wa.me/56973887539?text=Hola!%0AServicio del día 24-03%0A *Cliente:* LOG SERVICES SPA */ Cont: * MSNU5896836  */ HR Entrega: *11:05* /Dirección: *CLAUDIO ARRAU 8600, PUDAHUEL"/>
  </r>
  <r>
    <n v="1561"/>
    <n v="45"/>
    <x v="125"/>
    <s v="IMPO"/>
    <x v="903"/>
    <x v="1412"/>
    <x v="0"/>
    <n v="6000"/>
    <s v="23/03 - 17:41"/>
    <x v="43"/>
    <x v="45"/>
    <s v="MEDLOG SAI"/>
    <x v="16"/>
    <n v="56973887539"/>
    <x v="16"/>
    <m/>
    <x v="208"/>
    <m/>
    <m/>
    <m/>
    <m/>
    <x v="410"/>
    <x v="0"/>
    <d v="2026-03-24T00:00:00"/>
    <s v="On time"/>
    <s v="40 "/>
    <s v="Hola!%0AServicio del día 24-03%0A *Cliente:* LOG SERVICES SPA */ Cont: * MSMU461354-2*/ HR Entrega: *06:44* /Dirección: *CLAUDIO ARRAU 8600, PUDAHUEL"/>
    <s v="Enviar mensaje"/>
    <s v="1561MSMU461354-2"/>
    <s v="ENT-1561"/>
    <s v="ENTREGA"/>
    <s v="461050,280555555555556"/>
    <s v="https://wa.me/56973887539?text=Hola!%0AServicio del día 24-03%0A *Cliente:* LOG SERVICES SPA */ Cont: * MSMU461354-2*/ HR Entrega: *06:44* /Dirección: *CLAUDIO ARRAU 8600, PUDAHUEL"/>
  </r>
  <r>
    <n v="1562"/>
    <n v="46"/>
    <x v="125"/>
    <s v="IMPO"/>
    <x v="903"/>
    <x v="1413"/>
    <x v="0"/>
    <n v="6000"/>
    <s v="23/03 - 17:43"/>
    <x v="43"/>
    <x v="22"/>
    <s v="MEDLOG SAI"/>
    <x v="52"/>
    <n v="56967386018"/>
    <x v="37"/>
    <m/>
    <x v="208"/>
    <m/>
    <m/>
    <m/>
    <m/>
    <x v="95"/>
    <x v="0"/>
    <d v="2026-03-24T00:00:00"/>
    <s v="On time"/>
    <s v="40 "/>
    <s v="Hola!%0AServicio del día 24-03%0A *Cliente:* LOG SERVICES SPA */ Cont: * TLLU517347-4*/ HR Entrega: *15:30* /Dirección: *CLAUDIO ARRAU 8600, PUDAHUEL"/>
    <s v="Enviar mensaje"/>
    <s v="1562TLLU517347-4"/>
    <s v="ENT-1562"/>
    <s v="ENTREGA"/>
    <s v="461050,645833333333333"/>
    <s v="https://wa.me/56967386018?text=Hola!%0AServicio del día 24-03%0A *Cliente:* LOG SERVICES SPA */ Cont: * TLLU517347-4*/ HR Entrega: *15:30* /Dirección: *CLAUDIO ARRAU 8600, PUDAHUEL"/>
  </r>
  <r>
    <n v="1563"/>
    <n v="47"/>
    <x v="125"/>
    <s v="IMPO"/>
    <x v="903"/>
    <x v="1414"/>
    <x v="0"/>
    <n v="6000"/>
    <s v="23/03 - 17:45"/>
    <x v="43"/>
    <x v="46"/>
    <s v="MEDLOG SAI"/>
    <x v="16"/>
    <n v="56973887539"/>
    <x v="16"/>
    <m/>
    <x v="208"/>
    <m/>
    <m/>
    <m/>
    <m/>
    <x v="411"/>
    <x v="0"/>
    <d v="2026-03-24T00:00:00"/>
    <s v="On time"/>
    <s v="40 "/>
    <s v="Hola!%0AServicio del día 24-03%0A *Cliente:* LOG SERVICES SPA */ Cont: * MEDU937985-5*/ HR Entrega: *15:43* /Dirección: *CLAUDIO ARRAU 8600, PUDAHUEL"/>
    <s v="Enviar mensaje"/>
    <s v="1563MEDU937985-5"/>
    <s v="ENT-1563"/>
    <s v="ENTREGA"/>
    <s v="461050,654861111111111"/>
    <s v="https://wa.me/56973887539?text=Hola!%0AServicio del día 24-03%0A *Cliente:* LOG SERVICES SPA */ Cont: * MEDU937985-5*/ HR Entrega: *15:43* /Dirección: *CLAUDIO ARRAU 8600, PUDAHUEL"/>
  </r>
  <r>
    <n v="1564"/>
    <n v="48"/>
    <x v="125"/>
    <s v="IMPO"/>
    <x v="903"/>
    <x v="1415"/>
    <x v="0"/>
    <n v="6000"/>
    <s v="23/03 - 17:47"/>
    <x v="43"/>
    <x v="47"/>
    <s v="MEDLOG SAI"/>
    <x v="1"/>
    <n v="56978811158"/>
    <x v="1"/>
    <m/>
    <x v="208"/>
    <m/>
    <m/>
    <m/>
    <m/>
    <x v="292"/>
    <x v="0"/>
    <d v="2026-03-24T00:00:00"/>
    <s v="On time"/>
    <s v="40 "/>
    <s v="Hola!%0AServicio del día 24-03%0A *Cliente:* LOG SERVICES SPA */ Cont: * GAOU746573-6*/ HR Entrega: *07:32* /Dirección: *CLAUDIO ARRAU 8600, PUDAHUEL"/>
    <s v="Enviar mensaje"/>
    <s v="1564GAOU746573-6"/>
    <s v="ENT-1564"/>
    <s v="ENTREGA"/>
    <s v="461050,313888888888889"/>
    <s v="https://wa.me/56978811158?text=Hola!%0AServicio del día 24-03%0A *Cliente:* LOG SERVICES SPA */ Cont: * GAOU746573-6*/ HR Entrega: *07:32* /Dirección: *CLAUDIO ARRAU 8600, PUDAHUEL"/>
  </r>
  <r>
    <n v="1565"/>
    <n v="49"/>
    <x v="125"/>
    <s v="IMPO"/>
    <x v="903"/>
    <x v="1416"/>
    <x v="0"/>
    <n v="6000"/>
    <s v="23/03 - 17:49"/>
    <x v="43"/>
    <x v="48"/>
    <s v="MEDLOG SAI"/>
    <x v="52"/>
    <n v="56967386018"/>
    <x v="37"/>
    <m/>
    <x v="208"/>
    <m/>
    <m/>
    <m/>
    <m/>
    <x v="412"/>
    <x v="0"/>
    <d v="2026-03-24T00:00:00"/>
    <s v="On time"/>
    <s v="40 "/>
    <s v="Hola!%0AServicio del día 24-03%0A *Cliente:* LOG SERVICES SPA */ Cont: * UETU775182-8*/ HR Entrega: *07:51* /Dirección: *CLAUDIO ARRAU 8600, PUDAHUEL"/>
    <s v="Enviar mensaje"/>
    <s v="1565UETU775182-8"/>
    <s v="ENT-1565"/>
    <s v="ENTREGA"/>
    <s v="461050,327083333333333"/>
    <s v="https://wa.me/56967386018?text=Hola!%0AServicio del día 24-03%0A *Cliente:* LOG SERVICES SPA */ Cont: * UETU775182-8*/ HR Entrega: *07:51* /Dirección: *CLAUDIO ARRAU 8600, PUDAHUEL"/>
  </r>
  <r>
    <n v="1566"/>
    <n v="50"/>
    <x v="125"/>
    <s v="IMPO"/>
    <x v="903"/>
    <x v="1417"/>
    <x v="0"/>
    <n v="6000"/>
    <s v="23/03 - 17:53"/>
    <x v="43"/>
    <x v="49"/>
    <s v="MEDLOG SAI"/>
    <x v="5"/>
    <n v="56990025702"/>
    <x v="5"/>
    <m/>
    <x v="208"/>
    <m/>
    <m/>
    <m/>
    <m/>
    <x v="370"/>
    <x v="0"/>
    <d v="2026-03-24T00:00:00"/>
    <s v="On time"/>
    <s v="40 "/>
    <s v="Hola!%0AServicio del día 24-03%0A *Cliente:* LOG SERVICES SPA */ Cont: * MSDU705538-7*/ HR Entrega: *11:26* /Dirección: *CLAUDIO ARRAU 8600, PUDAHUEL"/>
    <s v="Enviar mensaje"/>
    <s v="1566MSDU705538-7"/>
    <s v="ENT-1566"/>
    <s v="ENTREGA"/>
    <s v="461050,476388888888889"/>
    <s v="https://wa.me/56990025702?text=Hola!%0AServicio del día 24-03%0A *Cliente:* LOG SERVICES SPA */ Cont: * MSDU705538-7*/ HR Entrega: *11:26* /Dirección: *CLAUDIO ARRAU 8600, PUDAHUEL"/>
  </r>
  <r>
    <n v="1567"/>
    <n v="51"/>
    <x v="125"/>
    <s v="IMPO"/>
    <x v="903"/>
    <x v="1418"/>
    <x v="0"/>
    <n v="6000"/>
    <s v="23/03 - 17:55"/>
    <x v="43"/>
    <x v="50"/>
    <s v="MEDLOG SAI"/>
    <x v="5"/>
    <n v="56990025702"/>
    <x v="5"/>
    <m/>
    <x v="208"/>
    <m/>
    <m/>
    <m/>
    <m/>
    <x v="413"/>
    <x v="0"/>
    <d v="2026-03-24T00:00:00"/>
    <s v="On time"/>
    <s v="40 "/>
    <s v="Hola!%0AServicio del día 24-03%0A *Cliente:* LOG SERVICES SPA */ Cont: * MSDU635658-1*/ HR Entrega: *07:28* /Dirección: *CLAUDIO ARRAU 8600, PUDAHUEL"/>
    <s v="Enviar mensaje"/>
    <s v="1567MSDU635658-1"/>
    <s v="ENT-1567"/>
    <s v="ENTREGA"/>
    <s v="461050,311111111111111"/>
    <s v="https://wa.me/56990025702?text=Hola!%0AServicio del día 24-03%0A *Cliente:* LOG SERVICES SPA */ Cont: * MSDU635658-1*/ HR Entrega: *07:28* /Dirección: *CLAUDIO ARRAU 8600, PUDAHUEL"/>
  </r>
  <r>
    <n v="1568"/>
    <n v="52"/>
    <x v="125"/>
    <s v="IMPO"/>
    <x v="903"/>
    <x v="1419"/>
    <x v="0"/>
    <n v="6000"/>
    <s v="23/03 - 18:01"/>
    <x v="43"/>
    <x v="51"/>
    <s v="MEDLOG SAI"/>
    <x v="1"/>
    <n v="56978811158"/>
    <x v="1"/>
    <m/>
    <x v="208"/>
    <m/>
    <m/>
    <m/>
    <m/>
    <x v="414"/>
    <x v="0"/>
    <d v="2026-03-24T00:00:00"/>
    <s v="On time"/>
    <s v="40 "/>
    <s v="Hola!%0AServicio del día 24-03%0A *Cliente:* LOG SERVICES SPA */ Cont: * MSDU767191-0*/ HR Entrega: *11:34* /Dirección: *CLAUDIO ARRAU 8600, PUDAHUEL"/>
    <s v="Enviar mensaje"/>
    <s v="1568MSDU767191-0"/>
    <s v="ENT-1568"/>
    <s v="ENTREGA"/>
    <s v="461050,481944444444444"/>
    <s v="https://wa.me/56978811158?text=Hola!%0AServicio del día 24-03%0A *Cliente:* LOG SERVICES SPA */ Cont: * MSDU767191-0*/ HR Entrega: *11:34* /Dirección: *CLAUDIO ARRAU 8600, PUDAHUEL"/>
  </r>
  <r>
    <n v="1569"/>
    <n v="53"/>
    <x v="125"/>
    <s v="IMPO"/>
    <x v="903"/>
    <x v="1420"/>
    <x v="0"/>
    <n v="6000"/>
    <s v="23/03 - 18:03"/>
    <x v="43"/>
    <x v="52"/>
    <s v="MEDLOG SAI"/>
    <x v="12"/>
    <n v="56967384794"/>
    <x v="12"/>
    <m/>
    <x v="208"/>
    <m/>
    <m/>
    <m/>
    <m/>
    <x v="159"/>
    <x v="0"/>
    <d v="2026-03-24T00:00:00"/>
    <s v="On time"/>
    <s v="40 "/>
    <s v="Hola!%0AServicio del día 24-03%0A *Cliente:* LOG SERVICES SPA */ Cont: * MSMU684876-2*/ HR Entrega: *12:33* /Dirección: *CLAUDIO ARRAU 8600, PUDAHUEL"/>
    <s v="Enviar mensaje"/>
    <s v="1569MSMU684876-2"/>
    <s v="ENT-1569"/>
    <s v="ENTREGA"/>
    <s v="461050,522916666666667"/>
    <s v="https://wa.me/56967384794?text=Hola!%0AServicio del día 24-03%0A *Cliente:* LOG SERVICES SPA */ Cont: * MSMU684876-2*/ HR Entrega: *12:33* /Dirección: *CLAUDIO ARRAU 8600, PUDAHUEL"/>
  </r>
  <r>
    <n v="1570"/>
    <n v="54"/>
    <x v="125"/>
    <s v="IMPO"/>
    <x v="903"/>
    <x v="1421"/>
    <x v="0"/>
    <n v="6000"/>
    <s v="23/03 - 18:05"/>
    <x v="43"/>
    <x v="53"/>
    <s v="MEDLOG SAI"/>
    <x v="12"/>
    <n v="56967384794"/>
    <x v="12"/>
    <m/>
    <x v="208"/>
    <m/>
    <m/>
    <m/>
    <m/>
    <x v="415"/>
    <x v="0"/>
    <d v="2026-03-24T00:00:00"/>
    <s v="On time"/>
    <s v="40 "/>
    <s v="Hola!%0AServicio del día 24-03%0A *Cliente:* LOG SERVICES SPA */ Cont: * SEGU548889-6*/ HR Entrega: *07:11* /Dirección: *CLAUDIO ARRAU 8600, PUDAHUEL"/>
    <s v="Enviar mensaje"/>
    <s v="1570SEGU548889-6"/>
    <s v="ENT-1570"/>
    <s v="ENTREGA"/>
    <s v="461050,299305555555556"/>
    <s v="https://wa.me/56967384794?text=Hola!%0AServicio del día 24-03%0A *Cliente:* LOG SERVICES SPA */ Cont: * SEGU548889-6*/ HR Entrega: *07:11* /Dirección: *CLAUDIO ARRAU 8600, PUDAHUEL"/>
  </r>
  <r>
    <n v="1571"/>
    <n v="55"/>
    <x v="125"/>
    <s v="IMPO"/>
    <x v="903"/>
    <x v="1422"/>
    <x v="0"/>
    <n v="6000"/>
    <s v="23/03 - 18:07"/>
    <x v="43"/>
    <x v="54"/>
    <s v="MEDLOG SAI"/>
    <x v="1"/>
    <n v="56978811158"/>
    <x v="1"/>
    <m/>
    <x v="208"/>
    <m/>
    <m/>
    <m/>
    <m/>
    <x v="354"/>
    <x v="0"/>
    <d v="2026-03-24T00:00:00"/>
    <s v="On time"/>
    <s v="40 "/>
    <s v="Hola!%0AServicio del día 24-03%0A *Cliente:* LOG SERVICES SPA */ Cont: * TRLU818604-9*/ HR Entrega: *13:58* /Dirección: *CLAUDIO ARRAU 8600, PUDAHUEL"/>
    <s v="Enviar mensaje"/>
    <s v="1571TRLU818604-9"/>
    <s v="ENT-1571"/>
    <s v="ENTREGA"/>
    <s v="461050,581944444444444"/>
    <s v="https://wa.me/56978811158?text=Hola!%0AServicio del día 24-03%0A *Cliente:* LOG SERVICES SPA */ Cont: * TRLU818604-9*/ HR Entrega: *13:58* /Dirección: *CLAUDIO ARRAU 8600, PUDAHUEL"/>
  </r>
  <r>
    <n v="1572"/>
    <n v="56"/>
    <x v="125"/>
    <s v="IMPO"/>
    <x v="903"/>
    <x v="1423"/>
    <x v="0"/>
    <n v="6000"/>
    <s v="23/03 - 18:09"/>
    <x v="43"/>
    <x v="55"/>
    <s v="MEDLOG SAI"/>
    <x v="5"/>
    <n v="56990025702"/>
    <x v="5"/>
    <m/>
    <x v="208"/>
    <m/>
    <m/>
    <m/>
    <m/>
    <x v="416"/>
    <x v="0"/>
    <d v="2026-03-24T00:00:00"/>
    <s v="On time"/>
    <s v="40 "/>
    <s v="Hola!%0AServicio del día 24-03%0A *Cliente:* LOG SERVICES SPA */ Cont: * FCIU907423-6*/ HR Entrega: *13:44* /Dirección: *CLAUDIO ARRAU 8600, PUDAHUEL"/>
    <s v="Enviar mensaje"/>
    <s v="1572FCIU907423-6"/>
    <s v="ENT-1572"/>
    <s v="ENTREGA"/>
    <s v="461050,572222222222222"/>
    <s v="https://wa.me/56990025702?text=Hola!%0AServicio del día 24-03%0A *Cliente:* LOG SERVICES SPA */ Cont: * FCIU907423-6*/ HR Entrega: *13:44* /Dirección: *CLAUDIO ARRAU 8600, PUDAHUEL"/>
  </r>
  <r>
    <n v="1573"/>
    <n v="57"/>
    <x v="125"/>
    <s v="IMPO"/>
    <x v="903"/>
    <x v="1424"/>
    <x v="0"/>
    <n v="6000"/>
    <s v="23/03 - 18:11"/>
    <x v="43"/>
    <x v="56"/>
    <s v="MEDLOG SAI"/>
    <x v="12"/>
    <n v="56967384794"/>
    <x v="12"/>
    <m/>
    <x v="208"/>
    <m/>
    <m/>
    <m/>
    <m/>
    <x v="343"/>
    <x v="0"/>
    <d v="2026-03-24T00:00:00"/>
    <s v="On time"/>
    <s v="40 "/>
    <s v="Hola!%0AServicio del día 24-03%0A *Cliente:* LOG SERVICES SPA */ Cont: * MSMU5188772*/ HR Entrega: *15:16* /Dirección: *CLAUDIO ARRAU 8600, PUDAHUEL"/>
    <s v="Enviar mensaje"/>
    <s v="1573MSMU5188772"/>
    <s v="ENT-1573"/>
    <s v="ENTREGA"/>
    <s v="461050,636111111111111"/>
    <s v="https://wa.me/56967384794?text=Hola!%0AServicio del día 24-03%0A *Cliente:* LOG SERVICES SPA */ Cont: * MSMU5188772*/ HR Entrega: *15:16* /Dirección: *CLAUDIO ARRAU 8600, PUDAHUEL"/>
  </r>
  <r>
    <n v="1574"/>
    <n v="58"/>
    <x v="29"/>
    <s v="IMPO"/>
    <x v="850"/>
    <x v="1425"/>
    <x v="3"/>
    <n v="23000"/>
    <d v="1899-12-30T09:00:00"/>
    <x v="43"/>
    <x v="14"/>
    <s v="-"/>
    <x v="28"/>
    <n v="56968463649"/>
    <x v="29"/>
    <m/>
    <x v="36"/>
    <m/>
    <m/>
    <m/>
    <m/>
    <x v="207"/>
    <x v="0"/>
    <d v="2026-03-24T00:00:00"/>
    <s v="On time"/>
    <s v="40 "/>
    <s v="Hola!%0AServicio del día 24-03%0A *Cliente:* COMERCIAL SEA GARDEN SPA */ Cont: * DAYU6723073*/ HR Entrega: *DIRECTO* /Dirección: *LOS MAITENES PONIENTE 1332; PUDAHUEL"/>
    <s v="Enviar mensaje"/>
    <s v="1574DAYU6723073"/>
    <s v="ENT-1574"/>
    <s v="ENTREGA"/>
    <s v="46105DIRECTO"/>
    <s v="https://wa.me/56968463649?text=Hola!%0AServicio del día 24-03%0A *Cliente:* COMERCIAL SEA GARDEN SPA */ Cont: * DAYU6723073*/ HR Entrega: *DIRECTO* /Dirección: *LOS MAITENES PONIENTE 1332; PUDAHUEL"/>
  </r>
  <r>
    <n v="1575"/>
    <n v="59"/>
    <x v="50"/>
    <s v="IMPO"/>
    <x v="904"/>
    <x v="1426"/>
    <x v="0"/>
    <n v="14000"/>
    <d v="1899-12-30T16:20:00"/>
    <x v="43"/>
    <x v="14"/>
    <s v="DYC SAI"/>
    <x v="9"/>
    <s v=""/>
    <x v="9"/>
    <m/>
    <x v="75"/>
    <m/>
    <m/>
    <m/>
    <m/>
    <x v="417"/>
    <x v="0"/>
    <d v="2026-03-24T00:00:00"/>
    <s v="On time"/>
    <s v="40 "/>
    <s v="Hola!%0AServicio del día 24-03%0A *Cliente:* GENERACION SERVICIO Y ARRIENDO SPA */ Cont: * OOCU8000604*/ HR Entrega: *DIRECTO* /Dirección: *CORDILLERA 570, PUDAHUEL"/>
    <s v="Enviar mensaje"/>
    <s v="1575OOCU8000604"/>
    <s v="ENT-1575"/>
    <s v="ENTREGA"/>
    <s v="46105DIRECTO"/>
    <s v="https://wa.me/?text=Hola!%0AServicio del día 24-03%0A *Cliente:* GENERACION SERVICIO Y ARRIENDO SPA */ Cont: * OOCU8000604*/ HR Entrega: *DIRECTO* /Dirección: *CORDILLERA 570, PUDAHUEL"/>
  </r>
  <r>
    <n v="1576"/>
    <n v="60"/>
    <x v="50"/>
    <s v="IMPO"/>
    <x v="904"/>
    <x v="1427"/>
    <x v="0"/>
    <n v="17000"/>
    <d v="1899-12-30T16:22:00"/>
    <x v="43"/>
    <x v="14"/>
    <s v="DYC SAI"/>
    <x v="9"/>
    <s v=""/>
    <x v="9"/>
    <m/>
    <x v="75"/>
    <m/>
    <m/>
    <m/>
    <m/>
    <x v="418"/>
    <x v="0"/>
    <d v="2026-03-24T00:00:00"/>
    <s v="On time"/>
    <s v="40 "/>
    <s v="Hola!%0AServicio del día 24-03%0A *Cliente:* GENERACION SERVICIO Y ARRIENDO SPA */ Cont: * TRHU6576667*/ HR Entrega: *DIRECTO* /Dirección: *CORDILLERA 570, PUDAHUEL"/>
    <s v="Enviar mensaje"/>
    <s v="1576TRHU6576667"/>
    <s v="ENT-1576"/>
    <s v="ENTREGA"/>
    <s v="46105DIRECTO"/>
    <s v="https://wa.me/?text=Hola!%0AServicio del día 24-03%0A *Cliente:* GENERACION SERVICIO Y ARRIENDO SPA */ Cont: * TRHU6576667*/ HR Entrega: *DIRECTO* /Dirección: *CORDILLERA 570, PUDAHUEL"/>
  </r>
  <r>
    <n v="1577"/>
    <n v="61"/>
    <x v="132"/>
    <s v="IMPO"/>
    <x v="786"/>
    <x v="870"/>
    <x v="6"/>
    <s v="-"/>
    <s v="FRAGUA"/>
    <x v="43"/>
    <x v="7"/>
    <s v="-"/>
    <x v="22"/>
    <n v="56953157599"/>
    <x v="22"/>
    <m/>
    <x v="226"/>
    <m/>
    <m/>
    <m/>
    <m/>
    <x v="68"/>
    <x v="0"/>
    <d v="2026-03-24T00:00:00"/>
    <s v="Off time"/>
    <s v="LCL"/>
    <s v="Hola!%0AServicio del día 24-03%0A *Cliente:* AUTOMOTIVE SPA / DSV */ Cont: * RAMPLA */ HR Entrega: *09:00* /Dirección: *Planta Granallos ByR - Camino la estancilla de Nos parcela 55 km 25 San Bernardo"/>
    <s v="Enviar mensaje"/>
    <s v="1577RAMPLA "/>
    <s v="ENT-1577"/>
    <s v="ENTREGA"/>
    <s v="461050,375"/>
    <s v="https://wa.me/56953157599?text=Hola!%0AServicio del día 24-03%0A *Cliente:* AUTOMOTIVE SPA / DSV */ Cont: * RAMPLA */ HR Entrega: *09:00* /Dirección: *Planta Granallos ByR - Camino la estancilla de Nos parcela 55 km 25 San Bernardo"/>
  </r>
  <r>
    <n v="1578"/>
    <n v="62"/>
    <x v="132"/>
    <s v="IMPO"/>
    <x v="786"/>
    <x v="870"/>
    <x v="6"/>
    <s v="-"/>
    <s v="FRAGUA"/>
    <x v="43"/>
    <x v="6"/>
    <s v="-"/>
    <x v="9"/>
    <s v=""/>
    <x v="32"/>
    <m/>
    <x v="226"/>
    <m/>
    <m/>
    <s v="REPROGRAMADO"/>
    <m/>
    <x v="9"/>
    <x v="0"/>
    <m/>
    <s v="Sin llegada"/>
    <s v="LCL"/>
    <s v="Hola!%0AServicio del día 24-03%0A *Cliente:* AUTOMOTIVE SPA / DSV */ Cont: * RAMPLA */ HR Entrega: *10:00* /Dirección: *Planta Granallos ByR - Camino la estancilla de Nos parcela 55 km 25 San Bernardo"/>
    <s v="Enviar mensaje"/>
    <s v="1578RAMPLA "/>
    <s v="ENT-1578"/>
    <s v="ENTREGA"/>
    <s v="461050,416666666666667"/>
    <s v="https://wa.me/?text=Hola!%0AServicio del día 24-03%0A *Cliente:* AUTOMOTIVE SPA / DSV */ Cont: * RAMPLA */ HR Entrega: *10:00* /Dirección: *Planta Granallos ByR - Camino la estancilla de Nos parcela 55 km 25 San Bernardo"/>
  </r>
  <r>
    <n v="1579"/>
    <n v="63"/>
    <x v="132"/>
    <s v="IMPO"/>
    <x v="786"/>
    <x v="870"/>
    <x v="6"/>
    <s v="-"/>
    <s v="FRAGUA"/>
    <x v="43"/>
    <x v="9"/>
    <s v="-"/>
    <x v="9"/>
    <s v=""/>
    <x v="9"/>
    <m/>
    <x v="226"/>
    <m/>
    <m/>
    <s v="REPROGRAMADO"/>
    <m/>
    <x v="9"/>
    <x v="0"/>
    <m/>
    <s v="Sin llegada"/>
    <s v="LCL"/>
    <s v="Hola!%0AServicio del día 24-03%0A *Cliente:* AUTOMOTIVE SPA / DSV */ Cont: * RAMPLA */ HR Entrega: *13:00* /Dirección: *Planta Granallos ByR - Camino la estancilla de Nos parcela 55 km 25 San Bernardo"/>
    <s v="Enviar mensaje"/>
    <s v="1579RAMPLA "/>
    <s v="ENT-1579"/>
    <s v="ENTREGA"/>
    <s v="461050,541666666666667"/>
    <s v="https://wa.me/?text=Hola!%0AServicio del día 24-03%0A *Cliente:* AUTOMOTIVE SPA / DSV */ Cont: * RAMPLA */ HR Entrega: *13:00* /Dirección: *Planta Granallos ByR - Camino la estancilla de Nos parcela 55 km 25 San Bernardo"/>
  </r>
  <r>
    <n v="1580"/>
    <n v="64"/>
    <x v="132"/>
    <s v="IMPO"/>
    <x v="786"/>
    <x v="870"/>
    <x v="6"/>
    <s v="-"/>
    <s v="FRAGUA"/>
    <x v="43"/>
    <x v="4"/>
    <s v="-"/>
    <x v="9"/>
    <s v=""/>
    <x v="9"/>
    <m/>
    <x v="226"/>
    <m/>
    <m/>
    <s v="REPROGRAMADO"/>
    <m/>
    <x v="9"/>
    <x v="0"/>
    <m/>
    <s v="Sin llegada"/>
    <s v="LCL"/>
    <s v="Hola!%0AServicio del día 24-03%0A *Cliente:* AUTOMOTIVE SPA / DSV */ Cont: * RAMPLA */ HR Entrega: *14:00* /Dirección: *Planta Granallos ByR - Camino la estancilla de Nos parcela 55 km 25 San Bernardo"/>
    <s v="Enviar mensaje"/>
    <s v="1580RAMPLA "/>
    <s v="ENT-1580"/>
    <s v="ENTREGA"/>
    <s v="461050,583333333333333"/>
    <s v="https://wa.me/?text=Hola!%0AServicio del día 24-03%0A *Cliente:* AUTOMOTIVE SPA / DSV */ Cont: * RAMPLA */ HR Entrega: *14:00* /Dirección: *Planta Granallos ByR - Camino la estancilla de Nos parcela 55 km 25 San Bernardo"/>
  </r>
  <r>
    <n v="1581"/>
    <n v="65"/>
    <x v="45"/>
    <m/>
    <x v="144"/>
    <x v="870"/>
    <x v="0"/>
    <s v="-"/>
    <s v="-"/>
    <x v="43"/>
    <x v="0"/>
    <s v="-"/>
    <x v="49"/>
    <n v="56973887322"/>
    <x v="57"/>
    <m/>
    <x v="68"/>
    <m/>
    <m/>
    <m/>
    <m/>
    <x v="9"/>
    <x v="0"/>
    <m/>
    <s v="Sin llegada"/>
    <s v="40 "/>
    <s v="Hola!%0AServicio del día 24-03%0A *Cliente:* RITRAMA S.A. */ Cont: * RAMPLA */ HR Entrega: *07:00* /Dirección: *AV. TUPUNGATO 3420, PLACILLA"/>
    <s v="Enviar mensaje"/>
    <s v="1581RAMPLA "/>
    <s v="ENT-1581"/>
    <s v="ENTREGA"/>
    <s v="461050,291666666666667"/>
    <s v="https://wa.me/56973887322?text=Hola!%0AServicio del día 24-03%0A *Cliente:* RITRAMA S.A. */ Cont: * RAMPLA */ HR Entrega: *07:00* /Dirección: *AV. TUPUNGATO 3420, PLACILLA"/>
  </r>
  <r>
    <n v="1582"/>
    <n v="66"/>
    <x v="45"/>
    <m/>
    <x v="144"/>
    <x v="870"/>
    <x v="0"/>
    <s v="-"/>
    <s v="-"/>
    <x v="43"/>
    <x v="0"/>
    <s v="-"/>
    <x v="50"/>
    <n v="56964069749"/>
    <x v="56"/>
    <m/>
    <x v="68"/>
    <m/>
    <m/>
    <m/>
    <m/>
    <x v="9"/>
    <x v="0"/>
    <m/>
    <s v="Sin llegada"/>
    <s v="40 "/>
    <s v="Hola!%0AServicio del día 24-03%0A *Cliente:* RITRAMA S.A. */ Cont: * RAMPLA */ HR Entrega: *07:00* /Dirección: *AV. TUPUNGATO 3420, PLACILLA"/>
    <s v="Enviar mensaje"/>
    <s v="1582RAMPLA "/>
    <s v="ENT-1582"/>
    <s v="ENTREGA"/>
    <s v="461050,291666666666667"/>
    <s v="https://wa.me/56964069749?text=Hola!%0AServicio del día 24-03%0A *Cliente:* RITRAMA S.A. */ Cont: * RAMPLA */ HR Entrega: *07:00* /Dirección: *AV. TUPUNGATO 3420, PLACILLA"/>
  </r>
  <r>
    <n v="1583"/>
    <n v="67"/>
    <x v="140"/>
    <s v="EXPO"/>
    <x v="905"/>
    <x v="370"/>
    <x v="1"/>
    <s v="-"/>
    <s v="-"/>
    <x v="43"/>
    <x v="1"/>
    <s v="RETIRO VACIO: MEDLOG STGO"/>
    <x v="7"/>
    <n v="56950981572"/>
    <x v="14"/>
    <m/>
    <x v="247"/>
    <s v="STACKING: del 20 al 23/03 a las 15:00hrs."/>
    <m/>
    <m/>
    <m/>
    <x v="11"/>
    <x v="0"/>
    <d v="2026-03-24T00:00:00"/>
    <s v="On time"/>
    <s v="20 "/>
    <s v="Hola!%0AServicio del día 24-03%0A *Cliente:* SOC.DISTR. DE PRODUCTOS CABAGAN */ Cont: * */ HR Entrega: *08:30* /Dirección: *CONSOLIDADO:San Martin de Porres Nº 10911 San Bernardo  / EMBARQUE: SAI"/>
    <s v="Enviar mensaje"/>
    <s v="1583"/>
    <s v="ENT-1583"/>
    <s v="ENTREGA"/>
    <s v="461050,354166666666667"/>
    <s v="https://wa.me/56950981572?text=Hola!%0AServicio del día 24-03%0A *Cliente:* SOC.DISTR. DE PRODUCTOS CABAGAN */ Cont: * */ HR Entrega: *08:30* /Dirección: *CONSOLIDADO:San Martin de Porres Nº 10911 San Bernardo  / EMBARQUE: SAI"/>
  </r>
  <r>
    <n v="1584"/>
    <n v="1"/>
    <x v="125"/>
    <s v="IMPO"/>
    <x v="903"/>
    <x v="1428"/>
    <x v="0"/>
    <n v="6000"/>
    <d v="2026-03-23T00:00:00"/>
    <x v="44"/>
    <x v="0"/>
    <s v="MEDLOG SAI"/>
    <x v="14"/>
    <n v="56967256951"/>
    <x v="15"/>
    <m/>
    <x v="208"/>
    <m/>
    <m/>
    <m/>
    <m/>
    <x v="86"/>
    <x v="0"/>
    <d v="2026-03-25T00:00:00"/>
    <s v="Off time"/>
    <s v="40 "/>
    <s v="Hola!%0AServicio del día 25-03%0A *Cliente:* LOG SERVICES SPA */ Cont: * CAAU7911986*/ HR Entrega: *07:00* /Dirección: *CLAUDIO ARRAU 8600, PUDAHUEL"/>
    <s v="Enviar mensaje"/>
    <s v="1584CAAU7911986"/>
    <s v="ENT-1584"/>
    <s v="ENTREGA"/>
    <s v="461060,291666666666667"/>
    <s v="https://wa.me/56967256951?text=Hola!%0AServicio del día 25-03%0A *Cliente:* LOG SERVICES SPA */ Cont: * CAAU7911986*/ HR Entrega: *07:00* /Dirección: *CLAUDIO ARRAU 8600, PUDAHUEL"/>
  </r>
  <r>
    <n v="1585"/>
    <n v="2"/>
    <x v="125"/>
    <s v="IMPO"/>
    <x v="903"/>
    <x v="1429"/>
    <x v="0"/>
    <n v="6000"/>
    <d v="2026-03-23T00:00:00"/>
    <x v="44"/>
    <x v="0"/>
    <s v="MEDLOG SAI"/>
    <x v="39"/>
    <n v="56950103942"/>
    <x v="39"/>
    <m/>
    <x v="208"/>
    <m/>
    <m/>
    <m/>
    <m/>
    <x v="60"/>
    <x v="0"/>
    <d v="2026-03-25T00:00:00"/>
    <s v="On time"/>
    <s v="40 "/>
    <s v="Hola!%0AServicio del día 25-03%0A *Cliente:* LOG SERVICES SPA */ Cont: * MEDU4784860*/ HR Entrega: *07:00* /Dirección: *CLAUDIO ARRAU 8600, PUDAHUEL"/>
    <s v="Enviar mensaje"/>
    <s v="1585MEDU4784860"/>
    <s v="ENT-1585"/>
    <s v="ENTREGA"/>
    <s v="461060,291666666666667"/>
    <s v="https://wa.me/56950103942?text=Hola!%0AServicio del día 25-03%0A *Cliente:* LOG SERVICES SPA */ Cont: * MEDU4784860*/ HR Entrega: *07:00* /Dirección: *CLAUDIO ARRAU 8600, PUDAHUEL"/>
  </r>
  <r>
    <n v="1586"/>
    <n v="3"/>
    <x v="125"/>
    <s v="IMPO"/>
    <x v="903"/>
    <x v="1430"/>
    <x v="0"/>
    <n v="6000"/>
    <d v="2026-03-23T00:00:00"/>
    <x v="44"/>
    <x v="0"/>
    <s v="MEDLOG SAI"/>
    <x v="2"/>
    <n v="56971084915"/>
    <x v="2"/>
    <m/>
    <x v="208"/>
    <m/>
    <m/>
    <m/>
    <m/>
    <x v="4"/>
    <x v="0"/>
    <d v="2026-03-25T00:00:00"/>
    <s v="Off time"/>
    <s v="40 "/>
    <s v="Hola!%0AServicio del día 25-03%0A *Cliente:* LOG SERVICES SPA */ Cont: * CAAU9989957*/ HR Entrega: *07:00* /Dirección: *CLAUDIO ARRAU 8600, PUDAHUEL"/>
    <s v="Enviar mensaje"/>
    <s v="1586CAAU9989957"/>
    <s v="ENT-1586"/>
    <s v="ENTREGA"/>
    <s v="461060,291666666666667"/>
    <s v="https://wa.me/56971084915?text=Hola!%0AServicio del día 25-03%0A *Cliente:* LOG SERVICES SPA */ Cont: * CAAU9989957*/ HR Entrega: *07:00* /Dirección: *CLAUDIO ARRAU 8600, PUDAHUEL"/>
  </r>
  <r>
    <n v="1587"/>
    <n v="4"/>
    <x v="125"/>
    <s v="IMPO"/>
    <x v="903"/>
    <x v="1431"/>
    <x v="0"/>
    <n v="6000"/>
    <d v="2026-03-23T00:00:00"/>
    <x v="44"/>
    <x v="0"/>
    <s v="MEDLOG SAI"/>
    <x v="20"/>
    <n v="56987557136"/>
    <x v="20"/>
    <m/>
    <x v="208"/>
    <m/>
    <m/>
    <m/>
    <m/>
    <x v="4"/>
    <x v="0"/>
    <d v="2026-03-25T00:00:00"/>
    <s v="Off time"/>
    <s v="40 "/>
    <s v="Hola!%0AServicio del día 25-03%0A *Cliente:* LOG SERVICES SPA */ Cont: * MSMU6253160*/ HR Entrega: *07:00* /Dirección: *CLAUDIO ARRAU 8600, PUDAHUEL"/>
    <s v="Enviar mensaje"/>
    <s v="1587MSMU6253160"/>
    <s v="ENT-1587"/>
    <s v="ENTREGA"/>
    <s v="461060,291666666666667"/>
    <s v="https://wa.me/56987557136?text=Hola!%0AServicio del día 25-03%0A *Cliente:* LOG SERVICES SPA */ Cont: * MSMU6253160*/ HR Entrega: *07:00* /Dirección: *CLAUDIO ARRAU 8600, PUDAHUEL"/>
  </r>
  <r>
    <n v="1588"/>
    <n v="5"/>
    <x v="125"/>
    <s v="IMPO"/>
    <x v="903"/>
    <x v="1432"/>
    <x v="0"/>
    <n v="6000"/>
    <d v="2026-03-23T00:00:00"/>
    <x v="44"/>
    <x v="0"/>
    <s v="MEDLOG SAI"/>
    <x v="27"/>
    <n v="56985215946"/>
    <x v="28"/>
    <m/>
    <x v="208"/>
    <m/>
    <m/>
    <m/>
    <m/>
    <x v="77"/>
    <x v="0"/>
    <d v="2026-03-25T00:00:00"/>
    <s v="Off time"/>
    <s v="40 "/>
    <s v="Hola!%0AServicio del día 25-03%0A *Cliente:* LOG SERVICES SPA */ Cont: * MSNU7871729*/ HR Entrega: *07:00* /Dirección: *CLAUDIO ARRAU 8600, PUDAHUEL"/>
    <s v="Enviar mensaje"/>
    <s v="1588MSNU7871729"/>
    <s v="ENT-1588"/>
    <s v="ENTREGA"/>
    <s v="461060,291666666666667"/>
    <s v="https://wa.me/56985215946?text=Hola!%0AServicio del día 25-03%0A *Cliente:* LOG SERVICES SPA */ Cont: * MSNU7871729*/ HR Entrega: *07:00* /Dirección: *CLAUDIO ARRAU 8600, PUDAHUEL"/>
  </r>
  <r>
    <n v="1589"/>
    <n v="6"/>
    <x v="125"/>
    <s v="IMPO"/>
    <x v="903"/>
    <x v="1433"/>
    <x v="0"/>
    <n v="6000"/>
    <d v="2026-03-23T00:00:00"/>
    <x v="44"/>
    <x v="57"/>
    <s v="MEDLOG SAI"/>
    <x v="52"/>
    <n v="56967386018"/>
    <x v="37"/>
    <m/>
    <x v="208"/>
    <m/>
    <m/>
    <m/>
    <m/>
    <x v="4"/>
    <x v="0"/>
    <d v="2026-03-25T00:00:00"/>
    <s v="On time"/>
    <s v="40 "/>
    <s v="Hola!%0AServicio del día 25-03%0A *Cliente:* LOG SERVICES SPA */ Cont: * MSMU7702279*/ HR Entrega: *07:50* /Dirección: *CLAUDIO ARRAU 8600, PUDAHUEL"/>
    <s v="Enviar mensaje"/>
    <s v="1589MSMU7702279"/>
    <s v="ENT-1589"/>
    <s v="ENTREGA"/>
    <s v="461060,326388888888889"/>
    <s v="https://wa.me/56967386018?text=Hola!%0AServicio del día 25-03%0A *Cliente:* LOG SERVICES SPA */ Cont: * MSMU7702279*/ HR Entrega: *07:50* /Dirección: *CLAUDIO ARRAU 8600, PUDAHUEL"/>
  </r>
  <r>
    <n v="1590"/>
    <n v="7"/>
    <x v="125"/>
    <s v="IMPO"/>
    <x v="903"/>
    <x v="1434"/>
    <x v="0"/>
    <n v="6000"/>
    <d v="2026-03-23T00:00:00"/>
    <x v="44"/>
    <x v="58"/>
    <s v="MEDLOG SAI"/>
    <x v="8"/>
    <n v="56945105039"/>
    <x v="49"/>
    <m/>
    <x v="208"/>
    <m/>
    <m/>
    <m/>
    <m/>
    <x v="137"/>
    <x v="0"/>
    <d v="2026-03-25T00:00:00"/>
    <s v="On time"/>
    <s v="40 "/>
    <s v="Hola!%0AServicio del día 25-03%0A *Cliente:* LOG SERVICES SPA */ Cont: * TIIU4190388*/ HR Entrega: *06:30* /Dirección: *CLAUDIO ARRAU 8600, PUDAHUEL"/>
    <s v="Enviar mensaje"/>
    <s v="1590TIIU4190388"/>
    <s v="ENT-1590"/>
    <s v="ENTREGA"/>
    <s v="461060,270833333333333"/>
    <s v="https://wa.me/56945105039?text=Hola!%0AServicio del día 25-03%0A *Cliente:* LOG SERVICES SPA */ Cont: * TIIU4190388*/ HR Entrega: *06:30* /Dirección: *CLAUDIO ARRAU 8600, PUDAHUEL"/>
  </r>
  <r>
    <n v="1591"/>
    <n v="8"/>
    <x v="125"/>
    <s v="IMPO"/>
    <x v="903"/>
    <x v="1435"/>
    <x v="0"/>
    <n v="6000"/>
    <d v="2026-03-23T00:00:00"/>
    <x v="44"/>
    <x v="59"/>
    <s v="MEDLOG SAI"/>
    <x v="39"/>
    <n v="56950103942"/>
    <x v="39"/>
    <m/>
    <x v="208"/>
    <m/>
    <m/>
    <m/>
    <m/>
    <x v="250"/>
    <x v="0"/>
    <d v="2026-03-25T00:00:00"/>
    <s v="On time"/>
    <s v="40 "/>
    <s v="Hola!%0AServicio del día 25-03%0A *Cliente:* LOG SERVICES SPA */ Cont: * MSDU8869290*/ HR Entrega: *11:52* /Dirección: *CLAUDIO ARRAU 8600, PUDAHUEL"/>
    <s v="Enviar mensaje"/>
    <s v="1591MSDU8869290"/>
    <s v="ENT-1591"/>
    <s v="ENTREGA"/>
    <s v="461060,494444444444444"/>
    <s v="https://wa.me/56950103942?text=Hola!%0AServicio del día 25-03%0A *Cliente:* LOG SERVICES SPA */ Cont: * MSDU8869290*/ HR Entrega: *11:52* /Dirección: *CLAUDIO ARRAU 8600, PUDAHUEL"/>
  </r>
  <r>
    <n v="1592"/>
    <n v="9"/>
    <x v="125"/>
    <s v="IMPO"/>
    <x v="903"/>
    <x v="1436"/>
    <x v="0"/>
    <n v="6000"/>
    <d v="2026-03-23T00:00:00"/>
    <x v="44"/>
    <x v="60"/>
    <s v="MEDLOG SAI"/>
    <x v="55"/>
    <n v="56999972473"/>
    <x v="44"/>
    <m/>
    <x v="208"/>
    <m/>
    <m/>
    <m/>
    <m/>
    <x v="419"/>
    <x v="0"/>
    <d v="2026-03-25T00:00:00"/>
    <s v="On time"/>
    <s v="40 "/>
    <s v="Hola!%0AServicio del día 25-03%0A *Cliente:* LOG SERVICES SPA */ Cont: * UETU7671213*/ HR Entrega: *11:32* /Dirección: *CLAUDIO ARRAU 8600, PUDAHUEL"/>
    <s v="Enviar mensaje"/>
    <s v="1592UETU7671213"/>
    <s v="ENT-1592"/>
    <s v="ENTREGA"/>
    <s v="461060,480555555555556"/>
    <s v="https://wa.me/56999972473?text=Hola!%0AServicio del día 25-03%0A *Cliente:* LOG SERVICES SPA */ Cont: * UETU7671213*/ HR Entrega: *11:32* /Dirección: *CLAUDIO ARRAU 8600, PUDAHUEL"/>
  </r>
  <r>
    <n v="1593"/>
    <n v="10"/>
    <x v="125"/>
    <s v="IMPO"/>
    <x v="903"/>
    <x v="1437"/>
    <x v="0"/>
    <n v="6000"/>
    <d v="2026-03-23T00:00:00"/>
    <x v="44"/>
    <x v="61"/>
    <s v="MEDLOG SAI"/>
    <x v="20"/>
    <n v="56987557136"/>
    <x v="20"/>
    <m/>
    <x v="208"/>
    <m/>
    <m/>
    <m/>
    <m/>
    <x v="186"/>
    <x v="0"/>
    <d v="2026-03-25T00:00:00"/>
    <s v="On time"/>
    <s v="40 "/>
    <s v="Hola!%0AServicio del día 25-03%0A *Cliente:* LOG SERVICES SPA */ Cont: * MSMU8524187*/ HR Entrega: *12:03* /Dirección: *CLAUDIO ARRAU 8600, PUDAHUEL"/>
    <s v="Enviar mensaje"/>
    <s v="1593MSMU8524187"/>
    <s v="ENT-1593"/>
    <s v="ENTREGA"/>
    <s v="461060,502083333333333"/>
    <s v="https://wa.me/56987557136?text=Hola!%0AServicio del día 25-03%0A *Cliente:* LOG SERVICES SPA */ Cont: * MSMU8524187*/ HR Entrega: *12:03* /Dirección: *CLAUDIO ARRAU 8600, PUDAHUEL"/>
  </r>
  <r>
    <n v="1594"/>
    <n v="11"/>
    <x v="125"/>
    <s v="IMPO"/>
    <x v="903"/>
    <x v="1438"/>
    <x v="0"/>
    <n v="6000"/>
    <d v="2026-03-23T00:00:00"/>
    <x v="44"/>
    <x v="62"/>
    <s v="MEDLOG SAI"/>
    <x v="2"/>
    <n v="56971084915"/>
    <x v="2"/>
    <m/>
    <x v="208"/>
    <m/>
    <m/>
    <m/>
    <m/>
    <x v="420"/>
    <x v="0"/>
    <d v="2026-03-25T00:00:00"/>
    <s v="On time"/>
    <s v="40 "/>
    <s v="Hola!%0AServicio del día 25-03%0A *Cliente:* LOG SERVICES SPA */ Cont: * MEDU4783530*/ HR Entrega: *12:04* /Dirección: *CLAUDIO ARRAU 8600, PUDAHUEL"/>
    <s v="Enviar mensaje"/>
    <s v="1594MEDU4783530"/>
    <s v="ENT-1594"/>
    <s v="ENTREGA"/>
    <s v="461060,502777777777778"/>
    <s v="https://wa.me/56971084915?text=Hola!%0AServicio del día 25-03%0A *Cliente:* LOG SERVICES SPA */ Cont: * MEDU4783530*/ HR Entrega: *12:04* /Dirección: *CLAUDIO ARRAU 8600, PUDAHUEL"/>
  </r>
  <r>
    <n v="1595"/>
    <n v="12"/>
    <x v="125"/>
    <s v="IMPO"/>
    <x v="903"/>
    <x v="1439"/>
    <x v="0"/>
    <n v="6000"/>
    <d v="2026-03-23T00:00:00"/>
    <x v="44"/>
    <x v="63"/>
    <s v="MEDLOG SAI"/>
    <x v="52"/>
    <n v="56967386018"/>
    <x v="37"/>
    <m/>
    <x v="208"/>
    <m/>
    <m/>
    <m/>
    <m/>
    <x v="123"/>
    <x v="0"/>
    <d v="2026-03-25T00:00:00"/>
    <s v="On time"/>
    <s v="40 "/>
    <s v="Hola!%0AServicio del día 25-03%0A *Cliente:* LOG SERVICES SPA */ Cont: * MSBU8145908*/ HR Entrega: *12:05* /Dirección: *CLAUDIO ARRAU 8600, PUDAHUEL"/>
    <s v="Enviar mensaje"/>
    <s v="1595MSBU8145908"/>
    <s v="ENT-1595"/>
    <s v="ENTREGA"/>
    <s v="461060,503472222222222"/>
    <s v="https://wa.me/56967386018?text=Hola!%0AServicio del día 25-03%0A *Cliente:* LOG SERVICES SPA */ Cont: * MSBU8145908*/ HR Entrega: *12:05* /Dirección: *CLAUDIO ARRAU 8600, PUDAHUEL"/>
  </r>
  <r>
    <n v="1596"/>
    <n v="13"/>
    <x v="125"/>
    <s v="IMPO"/>
    <x v="903"/>
    <x v="1440"/>
    <x v="0"/>
    <n v="6000"/>
    <d v="2026-03-23T00:00:00"/>
    <x v="44"/>
    <x v="64"/>
    <s v="MEDLOG SAI"/>
    <x v="14"/>
    <n v="56967256951"/>
    <x v="15"/>
    <m/>
    <x v="208"/>
    <m/>
    <m/>
    <m/>
    <m/>
    <x v="214"/>
    <x v="0"/>
    <d v="2026-03-25T00:00:00"/>
    <s v="On time"/>
    <s v="40 "/>
    <s v="Hola!%0AServicio del día 25-03%0A *Cliente:* LOG SERVICES SPA */ Cont: * MSDU7887880*/ HR Entrega: *12:18* /Dirección: *CLAUDIO ARRAU 8600, PUDAHUEL"/>
    <s v="Enviar mensaje"/>
    <s v="1596MSDU7887880"/>
    <s v="ENT-1596"/>
    <s v="ENTREGA"/>
    <s v="461060,5125"/>
    <s v="https://wa.me/56967256951?text=Hola!%0AServicio del día 25-03%0A *Cliente:* LOG SERVICES SPA */ Cont: * MSDU7887880*/ HR Entrega: *12:18* /Dirección: *CLAUDIO ARRAU 8600, PUDAHUEL"/>
  </r>
  <r>
    <n v="1597"/>
    <n v="14"/>
    <x v="125"/>
    <s v="IMPO"/>
    <x v="903"/>
    <x v="1441"/>
    <x v="0"/>
    <n v="6000"/>
    <d v="2026-03-23T00:00:00"/>
    <x v="44"/>
    <x v="65"/>
    <s v="MEDLOG SAI"/>
    <x v="27"/>
    <n v="56985215946"/>
    <x v="28"/>
    <m/>
    <x v="208"/>
    <m/>
    <m/>
    <m/>
    <m/>
    <x v="380"/>
    <x v="0"/>
    <d v="2026-03-25T00:00:00"/>
    <s v="On time"/>
    <s v="40 "/>
    <s v="Hola!%0AServicio del día 25-03%0A *Cliente:* LOG SERVICES SPA */ Cont: * BMOU5976260*/ HR Entrega: *12:27* /Dirección: *CLAUDIO ARRAU 8600, PUDAHUEL"/>
    <s v="Enviar mensaje"/>
    <s v="1597BMOU5976260"/>
    <s v="ENT-1597"/>
    <s v="ENTREGA"/>
    <s v="461060,51875"/>
    <s v="https://wa.me/56985215946?text=Hola!%0AServicio del día 25-03%0A *Cliente:* LOG SERVICES SPA */ Cont: * BMOU5976260*/ HR Entrega: *12:27* /Dirección: *CLAUDIO ARRAU 8600, PUDAHUEL"/>
  </r>
  <r>
    <n v="1598"/>
    <n v="15"/>
    <x v="26"/>
    <s v="IMPO"/>
    <x v="906"/>
    <x v="1442"/>
    <x v="3"/>
    <n v="27000"/>
    <s v="FRAGUA"/>
    <x v="44"/>
    <x v="0"/>
    <s v="CONTOPSA SAI"/>
    <x v="34"/>
    <n v="56940144795"/>
    <x v="34"/>
    <m/>
    <x v="233"/>
    <m/>
    <m/>
    <m/>
    <m/>
    <x v="209"/>
    <x v="0"/>
    <d v="2026-03-25T00:00:00"/>
    <s v="On time"/>
    <s v="40 "/>
    <s v="Hola!%0AServicio del día 25-03%0A *Cliente:* ALMAKILA SPA */ Cont: * MNBU3024669*/ HR Entrega: *07:00* /Dirección: *Parinacota 233 Quilicura / Antillanca 451"/>
    <s v="Enviar mensaje"/>
    <s v="1598MNBU3024669"/>
    <s v="ENT-1598"/>
    <s v="ENTREGA"/>
    <s v="461060,291666666666667"/>
    <s v="https://wa.me/56940144795?text=Hola!%0AServicio del día 25-03%0A *Cliente:* ALMAKILA SPA */ Cont: * MNBU3024669*/ HR Entrega: *07:00* /Dirección: *Parinacota 233 Quilicura / Antillanca 451"/>
  </r>
  <r>
    <n v="1599"/>
    <n v="16"/>
    <x v="0"/>
    <s v="IMPO"/>
    <x v="907"/>
    <x v="1443"/>
    <x v="1"/>
    <n v="21000"/>
    <s v="24/03 - 14:19"/>
    <x v="44"/>
    <x v="0"/>
    <s v="DYC SAI"/>
    <x v="7"/>
    <n v="56950981572"/>
    <x v="14"/>
    <m/>
    <x v="2"/>
    <s v="RAMPLA CORTA"/>
    <m/>
    <m/>
    <m/>
    <x v="205"/>
    <x v="0"/>
    <d v="2026-03-25T00:00:00"/>
    <s v="On time"/>
    <s v="20 "/>
    <s v="Hola!%0AServicio del día 25-03%0A *Cliente:* RENDIC S.A. */ Cont: * TCLU3929482*/ HR Entrega: *07:00* /Dirección: *Avenida Miraflores 9700-Bodega 4C, PUDAHUEL"/>
    <s v="Enviar mensaje"/>
    <s v="1599TCLU3929482"/>
    <s v="ENT-1599"/>
    <s v="ENTREGA"/>
    <s v="461060,291666666666667"/>
    <s v="https://wa.me/56950981572?text=Hola!%0AServicio del día 25-03%0A *Cliente:* RENDIC S.A. */ Cont: * TCLU3929482*/ HR Entrega: *07:00* /Dirección: *Avenida Miraflores 9700-Bodega 4C, PUDAHUEL"/>
  </r>
  <r>
    <n v="1600"/>
    <n v="17"/>
    <x v="2"/>
    <s v="IMPO"/>
    <x v="908"/>
    <x v="1444"/>
    <x v="0"/>
    <n v="15000"/>
    <s v="FRAGUA"/>
    <x v="44"/>
    <x v="3"/>
    <s v="CONTOPSA SAI"/>
    <x v="15"/>
    <n v="56957438415"/>
    <x v="23"/>
    <m/>
    <x v="106"/>
    <m/>
    <m/>
    <m/>
    <m/>
    <x v="14"/>
    <x v="0"/>
    <d v="2026-03-25T00:00:00"/>
    <s v="On time"/>
    <s v="40 "/>
    <s v="Hola!%0AServicio del día 25-03%0A *Cliente:* SUPERMERCADO DEL NEUMATICO LTDA */ Cont: * OOCU9918913*/ HR Entrega: *08:00* /Dirección: *AV. GENERAL VELASQUEZ 10901, SAN BERNARDO"/>
    <s v="Enviar mensaje"/>
    <s v="1600OOCU9918913"/>
    <s v="ENT-1600"/>
    <s v="ENTREGA"/>
    <s v="461060,333333333333333"/>
    <s v="https://wa.me/56957438415?text=Hola!%0AServicio del día 25-03%0A *Cliente:* SUPERMERCADO DEL NEUMATICO LTDA */ Cont: * OOCU9918913*/ HR Entrega: *08:00* /Dirección: *AV. GENERAL VELASQUEZ 10901, SAN BERNARDO"/>
  </r>
  <r>
    <n v="1601"/>
    <n v="18"/>
    <x v="24"/>
    <s v="IMPO"/>
    <x v="795"/>
    <x v="1337"/>
    <x v="0"/>
    <n v="30000"/>
    <s v="FRAGUA"/>
    <x v="44"/>
    <x v="3"/>
    <s v="CIS"/>
    <x v="53"/>
    <n v="56950104102"/>
    <x v="54"/>
    <m/>
    <x v="10"/>
    <m/>
    <m/>
    <m/>
    <m/>
    <x v="168"/>
    <x v="0"/>
    <d v="2026-03-25T00:00:00"/>
    <s v="On time"/>
    <s v="40 "/>
    <s v="Hola!%0AServicio del día 25-03%0A *Cliente:* COMERCIAL CANADA SPA */ Cont: * CGMU5156703*/ HR Entrega: *08:00* /Dirección: *BERNARDO O&quot;HIGGINS 158 COLINA"/>
    <s v="Enviar mensaje"/>
    <s v="1601CGMU5156703"/>
    <s v="ENT-1601"/>
    <s v="ENTREGA"/>
    <s v="461060,333333333333333"/>
    <s v="https://wa.me/56950104102?text=Hola!%0AServicio del día 25-03%0A *Cliente:* COMERCIAL CANADA SPA */ Cont: * CGMU5156703*/ HR Entrega: *08:00* /Dirección: *BERNARDO O&quot;HIGGINS 158 COLINA"/>
  </r>
  <r>
    <n v="1602"/>
    <n v="19"/>
    <x v="24"/>
    <s v="IMPO"/>
    <x v="795"/>
    <x v="1379"/>
    <x v="0"/>
    <n v="30000"/>
    <s v="FRAGUA"/>
    <x v="44"/>
    <x v="6"/>
    <s v="CIS"/>
    <x v="45"/>
    <n v="56989844861"/>
    <x v="45"/>
    <m/>
    <x v="10"/>
    <m/>
    <m/>
    <m/>
    <m/>
    <x v="15"/>
    <x v="0"/>
    <d v="2026-03-25T00:00:00"/>
    <s v="On time"/>
    <s v="40 "/>
    <s v="Hola!%0AServicio del día 25-03%0A *Cliente:* COMERCIAL CANADA SPA */ Cont: * FBIU5203924*/ HR Entrega: *10:00* /Dirección: *BERNARDO O&quot;HIGGINS 158 COLINA"/>
    <s v="Enviar mensaje"/>
    <s v="1602FBIU5203924"/>
    <s v="ENT-1602"/>
    <s v="ENTREGA"/>
    <s v="461060,416666666666667"/>
    <s v="https://wa.me/56989844861?text=Hola!%0AServicio del día 25-03%0A *Cliente:* COMERCIAL CANADA SPA */ Cont: * FBIU5203924*/ HR Entrega: *10:00* /Dirección: *BERNARDO O&quot;HIGGINS 158 COLINA"/>
  </r>
  <r>
    <n v="1603"/>
    <n v="20"/>
    <x v="31"/>
    <s v="IMPO"/>
    <x v="909"/>
    <x v="1445"/>
    <x v="0"/>
    <n v="13000"/>
    <s v="FRAGUA"/>
    <x v="44"/>
    <x v="3"/>
    <s v="CONTOPSA SAI"/>
    <x v="46"/>
    <n v="56966631737"/>
    <x v="47"/>
    <m/>
    <x v="205"/>
    <m/>
    <m/>
    <m/>
    <m/>
    <x v="421"/>
    <x v="0"/>
    <d v="2026-03-25T00:00:00"/>
    <s v="Off time"/>
    <s v="40 "/>
    <s v="Hola!%0AServicio del día 25-03%0A *Cliente:* TECNIKA S A */ Cont: * FCIU9621077*/ HR Entrega: *08:00* /Dirección: *Olivos 1270, Pudahuel"/>
    <s v="Enviar mensaje"/>
    <s v="1603FCIU9621077"/>
    <s v="ENT-1603"/>
    <s v="ENTREGA"/>
    <s v="461060,333333333333333"/>
    <s v="https://wa.me/56966631737?text=Hola!%0AServicio del día 25-03%0A *Cliente:* TECNIKA S A */ Cont: * FCIU9621077*/ HR Entrega: *08:00* /Dirección: *Olivos 1270, Pudahuel"/>
  </r>
  <r>
    <n v="1604"/>
    <n v="21"/>
    <x v="31"/>
    <s v="IMPO"/>
    <x v="909"/>
    <x v="1446"/>
    <x v="0"/>
    <n v="13000"/>
    <s v="FRAGUA"/>
    <x v="44"/>
    <x v="10"/>
    <s v="CONTOPSA SAI"/>
    <x v="42"/>
    <n v="56948501048"/>
    <x v="42"/>
    <m/>
    <x v="205"/>
    <m/>
    <m/>
    <m/>
    <m/>
    <x v="22"/>
    <x v="0"/>
    <d v="2026-03-25T00:00:00"/>
    <s v="On time"/>
    <s v="40 "/>
    <s v="Hola!%0AServicio del día 25-03%0A *Cliente:* TECNIKA S A */ Cont: * FCIU9653027*/ HR Entrega: *09:30* /Dirección: *Olivos 1270, Pudahuel"/>
    <s v="Enviar mensaje"/>
    <s v="1604FCIU9653027"/>
    <s v="ENT-1604"/>
    <s v="ENTREGA"/>
    <s v="461060,395833333333333"/>
    <s v="https://wa.me/56948501048?text=Hola!%0AServicio del día 25-03%0A *Cliente:* TECNIKA S A */ Cont: * FCIU9653027*/ HR Entrega: *09:30* /Dirección: *Olivos 1270, Pudahuel"/>
  </r>
  <r>
    <n v="1605"/>
    <n v="22"/>
    <x v="5"/>
    <s v="IMPO"/>
    <x v="910"/>
    <x v="1447"/>
    <x v="0"/>
    <n v="24000"/>
    <s v="FRAGUA"/>
    <x v="44"/>
    <x v="3"/>
    <s v="MEDLOG STGO"/>
    <x v="10"/>
    <n v="56993389870"/>
    <x v="10"/>
    <m/>
    <x v="108"/>
    <m/>
    <m/>
    <m/>
    <m/>
    <x v="162"/>
    <x v="0"/>
    <d v="2026-03-25T00:00:00"/>
    <s v="On time"/>
    <s v="40 "/>
    <s v="Hola!%0AServicio del día 25-03%0A *Cliente:* INVERSIERRA S A */ Cont: * MEDU4927431*/ HR Entrega: *08:00* /Dirección: *ALCALDE GUZMAN 0121, G32; QUILICURA"/>
    <s v="Enviar mensaje"/>
    <s v="1605MEDU4927431"/>
    <s v="ENT-1605"/>
    <s v="ENTREGA"/>
    <s v="461060,333333333333333"/>
    <s v="https://wa.me/56993389870?text=Hola!%0AServicio del día 25-03%0A *Cliente:* INVERSIERRA S A */ Cont: * MEDU4927431*/ HR Entrega: *08:00* /Dirección: *ALCALDE GUZMAN 0121, G32; QUILICURA"/>
  </r>
  <r>
    <n v="1606"/>
    <n v="23"/>
    <x v="5"/>
    <s v="IMPO"/>
    <x v="886"/>
    <x v="1448"/>
    <x v="1"/>
    <n v="25000"/>
    <s v="FRAGUA"/>
    <x v="44"/>
    <x v="5"/>
    <s v="DYC SAI"/>
    <x v="30"/>
    <n v="56992164782"/>
    <x v="31"/>
    <m/>
    <x v="108"/>
    <m/>
    <m/>
    <m/>
    <m/>
    <x v="20"/>
    <x v="0"/>
    <d v="2026-03-25T00:00:00"/>
    <s v="Off time"/>
    <s v="20 "/>
    <s v="Hola!%0AServicio del día 25-03%0A *Cliente:* INVERSIERRA S A */ Cont: * TEMU1062189*/ HR Entrega: *12:00* /Dirección: *ALCALDE GUZMAN 0121, G32; QUILICURA"/>
    <s v="Enviar mensaje"/>
    <s v="1606TEMU1062189"/>
    <s v="ENT-1606"/>
    <s v="ENTREGA"/>
    <s v="461060,5"/>
    <s v="https://wa.me/56992164782?text=Hola!%0AServicio del día 25-03%0A *Cliente:* INVERSIERRA S A */ Cont: * TEMU1062189*/ HR Entrega: *12:00* /Dirección: *ALCALDE GUZMAN 0121, G32; QUILICURA"/>
  </r>
  <r>
    <n v="1607"/>
    <n v="24"/>
    <x v="19"/>
    <s v="IMPO"/>
    <x v="911"/>
    <x v="1449"/>
    <x v="0"/>
    <n v="29000"/>
    <s v="FRAGUA"/>
    <x v="44"/>
    <x v="3"/>
    <s v="DYC VALP"/>
    <x v="26"/>
    <n v="56967398822"/>
    <x v="27"/>
    <m/>
    <x v="24"/>
    <m/>
    <m/>
    <m/>
    <m/>
    <x v="5"/>
    <x v="0"/>
    <d v="2026-03-25T00:00:00"/>
    <s v="On time"/>
    <s v="40 "/>
    <s v="Hola!%0AServicio del día 25-03%0A *Cliente:* LAMAIGNERE CHILE S.A. */ Cont: * FANU1081615*/ HR Entrega: *08:00* /Dirección: *AV. MARTA OSSA RUIZ 601 (CAMINO CASAS VIEJAS); MAIPU "/>
    <s v="Enviar mensaje"/>
    <s v="1607FANU1081615"/>
    <s v="ENT-1607"/>
    <s v="ENTREGA"/>
    <s v="461060,333333333333333"/>
    <s v="https://wa.me/56967398822?text=Hola!%0AServicio del día 25-03%0A *Cliente:* LAMAIGNERE CHILE S.A. */ Cont: * FANU1081615*/ HR Entrega: *08:00* /Dirección: *AV. MARTA OSSA RUIZ 601 (CAMINO CASAS VIEJAS); MAIPU "/>
  </r>
  <r>
    <n v="1608"/>
    <n v="25"/>
    <x v="19"/>
    <s v="IMPO"/>
    <x v="912"/>
    <x v="1450"/>
    <x v="0"/>
    <n v="29000"/>
    <s v="FRAGUA"/>
    <x v="44"/>
    <x v="3"/>
    <s v="CIS"/>
    <x v="54"/>
    <n v="56967128754"/>
    <x v="36"/>
    <m/>
    <x v="24"/>
    <m/>
    <m/>
    <m/>
    <m/>
    <x v="422"/>
    <x v="0"/>
    <d v="2026-03-25T00:00:00"/>
    <s v="Off time"/>
    <s v="40 "/>
    <s v="Hola!%0AServicio del día 25-03%0A *Cliente:* LAMAIGNERE CHILE S.A. */ Cont: * TCNU5906945*/ HR Entrega: *08:00* /Dirección: *AV. MARTA OSSA RUIZ 601 (CAMINO CASAS VIEJAS); MAIPU "/>
    <s v="Enviar mensaje"/>
    <s v="1608TCNU5906945"/>
    <s v="ENT-1608"/>
    <s v="ENTREGA"/>
    <s v="461060,333333333333333"/>
    <s v="https://wa.me/56967128754?text=Hola!%0AServicio del día 25-03%0A *Cliente:* LAMAIGNERE CHILE S.A. */ Cont: * TCNU5906945*/ HR Entrega: *08:00* /Dirección: *AV. MARTA OSSA RUIZ 601 (CAMINO CASAS VIEJAS); MAIPU "/>
  </r>
  <r>
    <n v="1609"/>
    <n v="26"/>
    <x v="19"/>
    <s v="IMPO"/>
    <x v="912"/>
    <x v="1451"/>
    <x v="0"/>
    <n v="29000"/>
    <s v="FRAGUA"/>
    <x v="44"/>
    <x v="6"/>
    <s v="CIS"/>
    <x v="19"/>
    <n v="56975045913"/>
    <x v="19"/>
    <m/>
    <x v="24"/>
    <m/>
    <m/>
    <m/>
    <m/>
    <x v="150"/>
    <x v="0"/>
    <d v="2026-03-25T00:00:00"/>
    <s v="Off time"/>
    <s v="40 "/>
    <s v="Hola!%0AServicio del día 25-03%0A *Cliente:* LAMAIGNERE CHILE S.A. */ Cont: * CMAU4508118*/ HR Entrega: *10:00* /Dirección: *AV. MARTA OSSA RUIZ 601 (CAMINO CASAS VIEJAS); MAIPU "/>
    <s v="Enviar mensaje"/>
    <s v="1609CMAU4508118"/>
    <s v="ENT-1609"/>
    <s v="ENTREGA"/>
    <s v="461060,416666666666667"/>
    <s v="https://wa.me/56975045913?text=Hola!%0AServicio del día 25-03%0A *Cliente:* LAMAIGNERE CHILE S.A. */ Cont: * CMAU4508118*/ HR Entrega: *10:00* /Dirección: *AV. MARTA OSSA RUIZ 601 (CAMINO CASAS VIEJAS); MAIPU "/>
  </r>
  <r>
    <n v="1610"/>
    <n v="27"/>
    <x v="18"/>
    <s v="IMPO"/>
    <x v="750"/>
    <x v="1452"/>
    <x v="1"/>
    <n v="30000"/>
    <s v="FRAGUA"/>
    <x v="44"/>
    <x v="3"/>
    <s v="CIS"/>
    <x v="51"/>
    <n v="56939438073"/>
    <x v="7"/>
    <m/>
    <x v="82"/>
    <m/>
    <m/>
    <m/>
    <m/>
    <x v="218"/>
    <x v="0"/>
    <d v="2026-03-25T00:00:00"/>
    <s v="Off time"/>
    <s v="20 "/>
    <s v="Hola!%0AServicio del día 25-03%0A *Cliente:* SOCIEDAD COMERCIAL MARBEN PETS LTDA */ Cont: * CMAU2885339*/ HR Entrega: *08:00* /Dirección: *AV. LA MARTINA 445. PUDAHUEL SUR"/>
    <s v="Enviar mensaje"/>
    <s v="1610CMAU2885339"/>
    <s v="ENT-1610"/>
    <s v="ENTREGA"/>
    <s v="461060,333333333333333"/>
    <s v="https://wa.me/56939438073?text=Hola!%0AServicio del día 25-03%0A *Cliente:* SOCIEDAD COMERCIAL MARBEN PETS LTDA */ Cont: * CMAU2885339*/ HR Entrega: *08:00* /Dirección: *AV. LA MARTINA 445. PUDAHUEL SUR"/>
  </r>
  <r>
    <n v="1611"/>
    <n v="28"/>
    <x v="18"/>
    <s v="IMPO"/>
    <x v="750"/>
    <x v="1453"/>
    <x v="1"/>
    <n v="30000"/>
    <s v="FRAGUA"/>
    <x v="44"/>
    <x v="3"/>
    <s v="CIS"/>
    <x v="30"/>
    <n v="56992164782"/>
    <x v="31"/>
    <m/>
    <x v="84"/>
    <m/>
    <m/>
    <m/>
    <m/>
    <x v="14"/>
    <x v="0"/>
    <d v="2026-03-25T00:00:00"/>
    <s v="On time"/>
    <s v="20 "/>
    <s v="Hola!%0AServicio del día 25-03%0A *Cliente:* SOCIEDAD COMERCIAL MARBEN PETS LTDA */ Cont: * CMAU2778325*/ HR Entrega: *08:00* /Dirección: *FRAGUA - CARPAS BLANCAS "/>
    <s v="Enviar mensaje"/>
    <s v="1611CMAU2778325"/>
    <s v="ENT-1611"/>
    <s v="ENTREGA"/>
    <s v="461060,333333333333333"/>
    <s v="https://wa.me/56992164782?text=Hola!%0AServicio del día 25-03%0A *Cliente:* SOCIEDAD COMERCIAL MARBEN PETS LTDA */ Cont: * CMAU2778325*/ HR Entrega: *08:00* /Dirección: *FRAGUA - CARPAS BLANCAS "/>
  </r>
  <r>
    <n v="1612"/>
    <n v="29"/>
    <x v="18"/>
    <s v="IMPO"/>
    <x v="750"/>
    <x v="1454"/>
    <x v="1"/>
    <n v="30000"/>
    <s v="FRAGUA"/>
    <x v="44"/>
    <x v="3"/>
    <s v="CIS"/>
    <x v="46"/>
    <n v="56966631737"/>
    <x v="35"/>
    <m/>
    <x v="84"/>
    <m/>
    <m/>
    <m/>
    <m/>
    <x v="219"/>
    <x v="0"/>
    <d v="2026-03-25T00:00:00"/>
    <s v="Off time"/>
    <s v="20 "/>
    <s v="Hola!%0AServicio del día 25-03%0A *Cliente:* SOCIEDAD COMERCIAL MARBEN PETS LTDA */ Cont: * FCIU5165030*/ HR Entrega: *08:00* /Dirección: *FRAGUA - CARPAS BLANCAS "/>
    <s v="Enviar mensaje"/>
    <s v="1612FCIU5165030"/>
    <s v="ENT-1612"/>
    <s v="ENTREGA"/>
    <s v="461060,333333333333333"/>
    <s v="https://wa.me/56966631737?text=Hola!%0AServicio del día 25-03%0A *Cliente:* SOCIEDAD COMERCIAL MARBEN PETS LTDA */ Cont: * FCIU5165030*/ HR Entrega: *08:00* /Dirección: *FRAGUA - CARPAS BLANCAS "/>
  </r>
  <r>
    <n v="1613"/>
    <n v="30"/>
    <x v="18"/>
    <s v="IMPO"/>
    <x v="750"/>
    <x v="1455"/>
    <x v="1"/>
    <n v="30000"/>
    <s v="FRAGUA"/>
    <x v="44"/>
    <x v="3"/>
    <s v="CIS"/>
    <x v="9"/>
    <s v=""/>
    <x v="9"/>
    <m/>
    <x v="112"/>
    <m/>
    <m/>
    <s v="REPROGRAMADO"/>
    <m/>
    <x v="9"/>
    <x v="0"/>
    <m/>
    <s v="Sin llegada"/>
    <s v="20 "/>
    <s v="Hola!%0AServicio del día 25-03%0A *Cliente:* SOCIEDAD COMERCIAL MARBEN PETS LTDA */ Cont: * TCLU7198555*/ HR Entrega: *08:00* /Dirección: *JOSE JOAQUIN PEREZ 8726 PUDAHUEL"/>
    <s v="Enviar mensaje"/>
    <s v="1613TCLU7198555"/>
    <s v="ENT-1613"/>
    <s v="ENTREGA"/>
    <s v="461060,333333333333333"/>
    <s v="https://wa.me/?text=Hola!%0AServicio del día 25-03%0A *Cliente:* SOCIEDAD COMERCIAL MARBEN PETS LTDA */ Cont: * TCLU7198555*/ HR Entrega: *08:00* /Dirección: *JOSE JOAQUIN PEREZ 8726 PUDAHUEL"/>
  </r>
  <r>
    <n v="1614"/>
    <n v="31"/>
    <x v="3"/>
    <s v="IMPO"/>
    <x v="866"/>
    <x v="1456"/>
    <x v="0"/>
    <n v="35000"/>
    <s v="FRAGUA"/>
    <x v="44"/>
    <x v="3"/>
    <s v="CONTOPSA SAI"/>
    <x v="33"/>
    <n v="56953801607"/>
    <x v="33"/>
    <m/>
    <x v="5"/>
    <m/>
    <m/>
    <m/>
    <m/>
    <x v="214"/>
    <x v="0"/>
    <d v="2026-03-25T00:00:00"/>
    <s v="Off time"/>
    <s v="40 "/>
    <s v="Hola!%0AServicio del día 25-03%0A *Cliente:* COMERCIAL SANDOVAL E HIJOS LTDA */ Cont: * MMAU1464968*/ HR Entrega: *08:00* /Dirección: *SANTA ISABEL 370; LAMPA"/>
    <s v="Enviar mensaje"/>
    <s v="1614MMAU1464968"/>
    <s v="ENT-1614"/>
    <s v="ENTREGA"/>
    <s v="461060,333333333333333"/>
    <s v="https://wa.me/56953801607?text=Hola!%0AServicio del día 25-03%0A *Cliente:* COMERCIAL SANDOVAL E HIJOS LTDA */ Cont: * MMAU1464968*/ HR Entrega: *08:00* /Dirección: *SANTA ISABEL 370; LAMPA"/>
  </r>
  <r>
    <n v="1615"/>
    <n v="32"/>
    <x v="3"/>
    <s v="IMPO"/>
    <x v="866"/>
    <x v="1344"/>
    <x v="0"/>
    <n v="35000"/>
    <s v="FRAGUA"/>
    <x v="44"/>
    <x v="6"/>
    <s v="CONTOPSA SAI"/>
    <x v="40"/>
    <n v="56967386251"/>
    <x v="40"/>
    <m/>
    <x v="5"/>
    <m/>
    <m/>
    <m/>
    <m/>
    <x v="160"/>
    <x v="0"/>
    <d v="2026-03-25T00:00:00"/>
    <s v="Off time"/>
    <s v="40 "/>
    <s v="Hola!%0AServicio del día 25-03%0A *Cliente:* COMERCIAL SANDOVAL E HIJOS LTDA */ Cont: * MMAU1465265*/ HR Entrega: *10:00* /Dirección: *SANTA ISABEL 370; LAMPA"/>
    <s v="Enviar mensaje"/>
    <s v="1615MMAU1465265"/>
    <s v="ENT-1615"/>
    <s v="ENTREGA"/>
    <s v="461060,416666666666667"/>
    <s v="https://wa.me/56967386251?text=Hola!%0AServicio del día 25-03%0A *Cliente:* COMERCIAL SANDOVAL E HIJOS LTDA */ Cont: * MMAU1465265*/ HR Entrega: *10:00* /Dirección: *SANTA ISABEL 370; LAMPA"/>
  </r>
  <r>
    <n v="1616"/>
    <n v="33"/>
    <x v="3"/>
    <s v="IMPO"/>
    <x v="866"/>
    <x v="1345"/>
    <x v="0"/>
    <n v="35000"/>
    <s v="FRAGUA"/>
    <x v="44"/>
    <x v="5"/>
    <s v="CONTOPSA SAI"/>
    <x v="9"/>
    <s v=""/>
    <x v="9"/>
    <m/>
    <x v="5"/>
    <m/>
    <m/>
    <s v="REPROGRAMADO"/>
    <m/>
    <x v="9"/>
    <x v="0"/>
    <m/>
    <s v="Sin llegada"/>
    <s v="40 "/>
    <s v="Hola!%0AServicio del día 25-03%0A *Cliente:* COMERCIAL SANDOVAL E HIJOS LTDA */ Cont: * MMAU1465769*/ HR Entrega: *12:00* /Dirección: *SANTA ISABEL 370; LAMPA"/>
    <s v="Enviar mensaje"/>
    <s v="1616MMAU1465769"/>
    <s v="ENT-1616"/>
    <s v="ENTREGA"/>
    <s v="461060,5"/>
    <s v="https://wa.me/?text=Hola!%0AServicio del día 25-03%0A *Cliente:* COMERCIAL SANDOVAL E HIJOS LTDA */ Cont: * MMAU1465769*/ HR Entrega: *12:00* /Dirección: *SANTA ISABEL 370; LAMPA"/>
  </r>
  <r>
    <n v="1617"/>
    <n v="34"/>
    <x v="3"/>
    <s v="IMPO"/>
    <x v="893"/>
    <x v="1457"/>
    <x v="0"/>
    <n v="35000"/>
    <s v="FRAGUA"/>
    <x v="44"/>
    <x v="4"/>
    <s v="CONTOPSA SAI"/>
    <x v="9"/>
    <s v=""/>
    <x v="9"/>
    <m/>
    <x v="5"/>
    <m/>
    <m/>
    <s v="REPROGRAMADO"/>
    <m/>
    <x v="9"/>
    <x v="0"/>
    <m/>
    <s v="Sin llegada"/>
    <s v="40 "/>
    <s v="Hola!%0AServicio del día 25-03%0A *Cliente:* COMERCIAL SANDOVAL E HIJOS LTDA */ Cont: * MMAU1466024*/ HR Entrega: *14:00* /Dirección: *SANTA ISABEL 370; LAMPA"/>
    <s v="Enviar mensaje"/>
    <s v="1617MMAU1466024"/>
    <s v="ENT-1617"/>
    <s v="ENTREGA"/>
    <s v="461060,583333333333333"/>
    <s v="https://wa.me/?text=Hola!%0AServicio del día 25-03%0A *Cliente:* COMERCIAL SANDOVAL E HIJOS LTDA */ Cont: * MMAU1466024*/ HR Entrega: *14:00* /Dirección: *SANTA ISABEL 370; LAMPA"/>
  </r>
  <r>
    <n v="1618"/>
    <n v="35"/>
    <x v="10"/>
    <s v="IMPO"/>
    <x v="913"/>
    <x v="1458"/>
    <x v="1"/>
    <n v="22000"/>
    <s v="FRAGUA"/>
    <x v="44"/>
    <x v="1"/>
    <s v="TEPORVAL"/>
    <x v="4"/>
    <n v="56984880436"/>
    <x v="4"/>
    <m/>
    <x v="199"/>
    <m/>
    <m/>
    <m/>
    <m/>
    <x v="114"/>
    <x v="0"/>
    <d v="2026-03-25T00:00:00"/>
    <s v="On time"/>
    <s v="20 "/>
    <s v="Hola!%0AServicio del día 25-03%0A *Cliente:* OXIQUIM S A */ Cont: * RLTU2625650*/ HR Entrega: *08:30* /Dirección: *CAÑAVERAL 901, QUILICURA"/>
    <s v="Enviar mensaje"/>
    <s v="1618RLTU2625650"/>
    <s v="ENT-1618"/>
    <s v="ENTREGA"/>
    <s v="461060,354166666666667"/>
    <s v="https://wa.me/56984880436?text=Hola!%0AServicio del día 25-03%0A *Cliente:* OXIQUIM S A */ Cont: * RLTU2625650*/ HR Entrega: *08:30* /Dirección: *CAÑAVERAL 901, QUILICURA"/>
  </r>
  <r>
    <n v="1619"/>
    <n v="36"/>
    <x v="69"/>
    <s v="IMPO"/>
    <x v="914"/>
    <x v="1459"/>
    <x v="0"/>
    <n v="30000"/>
    <s v="FRAGUA"/>
    <x v="44"/>
    <x v="7"/>
    <s v="SITRANS SAI"/>
    <x v="29"/>
    <n v="56998494086"/>
    <x v="30"/>
    <m/>
    <x v="246"/>
    <m/>
    <m/>
    <m/>
    <m/>
    <x v="23"/>
    <x v="0"/>
    <d v="2026-03-25T00:00:00"/>
    <s v="On time"/>
    <s v="40 "/>
    <s v="Hola!%0AServicio del día 25-03%0A *Cliente:* BOLSA LA ESTRELLA */ Cont: * WHSU5297644*/ HR Entrega: *09:00* /Dirección: *Av el retiro 1227, renca. Bodega 9"/>
    <s v="Enviar mensaje"/>
    <s v="1619WHSU5297644"/>
    <s v="ENT-1619"/>
    <s v="ENTREGA"/>
    <s v="461060,375"/>
    <s v="https://wa.me/56998494086?text=Hola!%0AServicio del día 25-03%0A *Cliente:* BOLSA LA ESTRELLA */ Cont: * WHSU5297644*/ HR Entrega: *09:00* /Dirección: *Av el retiro 1227, renca. Bodega 9"/>
  </r>
  <r>
    <n v="1620"/>
    <n v="37"/>
    <x v="134"/>
    <s v="IMPO"/>
    <x v="915"/>
    <x v="1460"/>
    <x v="0"/>
    <n v="7000"/>
    <s v="24/03 - 16:30"/>
    <x v="44"/>
    <x v="7"/>
    <s v="DYC STGO"/>
    <x v="41"/>
    <n v="56967387744"/>
    <x v="41"/>
    <m/>
    <x v="228"/>
    <s v="CON ESCOLTA"/>
    <m/>
    <m/>
    <m/>
    <x v="84"/>
    <x v="0"/>
    <d v="2026-03-25T00:00:00"/>
    <s v="On time"/>
    <s v="40 "/>
    <s v="Hola!%0AServicio del día 25-03%0A *Cliente:* THE ANDES BRANDS */ Cont: * CMAU5936276*/ HR Entrega: *09:00* /Dirección: *BODENOR FLEXCENTER - Boulevard Poniente, Modulos 21 y 22 ENEA, Pudahuel"/>
    <s v="Enviar mensaje"/>
    <s v="1620CMAU5936276"/>
    <s v="ENT-1620"/>
    <s v="ENTREGA"/>
    <s v="461060,375"/>
    <s v="https://wa.me/56967387744?text=Hola!%0AServicio del día 25-03%0A *Cliente:* THE ANDES BRANDS */ Cont: * CMAU5936276*/ HR Entrega: *09:00* /Dirección: *BODENOR FLEXCENTER - Boulevard Poniente, Modulos 21 y 22 ENEA, Pudahuel"/>
  </r>
  <r>
    <n v="1621"/>
    <n v="38"/>
    <x v="78"/>
    <s v="IMPO"/>
    <x v="916"/>
    <x v="1461"/>
    <x v="0"/>
    <n v="14000"/>
    <s v="24/03 - 21:14"/>
    <x v="44"/>
    <x v="7"/>
    <s v="SITRANS SAI"/>
    <x v="43"/>
    <n v="56964850744"/>
    <x v="43"/>
    <m/>
    <x v="126"/>
    <s v="4 DESCARGADORES"/>
    <m/>
    <m/>
    <m/>
    <x v="26"/>
    <x v="0"/>
    <d v="2026-03-25T00:00:00"/>
    <s v="On time"/>
    <s v="40 "/>
    <s v="Hola!%0AServicio del día 25-03%0A *Cliente:* JEANSBLUE SPA */ Cont: * SEGU5956430*/ HR Entrega: *09:00* /Dirección: *LAGUNA SUR 9600 BOD.SAN FRANCISCO BOD.A15, PUDAHUEL"/>
    <s v="Enviar mensaje"/>
    <s v="1621SEGU5956430"/>
    <s v="ENT-1621"/>
    <s v="ENTREGA"/>
    <s v="461060,375"/>
    <s v="https://wa.me/56964850744?text=Hola!%0AServicio del día 25-03%0A *Cliente:* JEANSBLUE SPA */ Cont: * SEGU5956430*/ HR Entrega: *09:00* /Dirección: *LAGUNA SUR 9600 BOD.SAN FRANCISCO BOD.A15, PUDAHUEL"/>
  </r>
  <r>
    <n v="1622"/>
    <n v="39"/>
    <x v="141"/>
    <s v="IMPO"/>
    <x v="916"/>
    <x v="1462"/>
    <x v="0"/>
    <n v="15000"/>
    <d v="1899-12-30T08:56:00"/>
    <x v="44"/>
    <x v="14"/>
    <s v="SITRANS SAI"/>
    <x v="37"/>
    <n v="56950923536"/>
    <x v="18"/>
    <m/>
    <x v="126"/>
    <s v="4 DESCARGADORES"/>
    <m/>
    <m/>
    <m/>
    <x v="158"/>
    <x v="0"/>
    <d v="2026-03-25T00:00:00"/>
    <s v="On time"/>
    <s v="40 "/>
    <s v="Hola!%0AServicio del día 25-03%0A *Cliente:* JEANS BLUE SPA */ Cont: * ONEU0414584*/ HR Entrega: *DIRECTO* /Dirección: *LAGUNA SUR 9600 BOD.SAN FRANCISCO BOD.A15, PUDAHUEL"/>
    <s v="Enviar mensaje"/>
    <s v="1622ONEU0414584"/>
    <s v="ENT-1622"/>
    <s v="ENTREGA"/>
    <s v="46106DIRECTO"/>
    <s v="https://wa.me/56950923536?text=Hola!%0AServicio del día 25-03%0A *Cliente:* JEANS BLUE SPA */ Cont: * ONEU0414584*/ HR Entrega: *DIRECTO* /Dirección: *LAGUNA SUR 9600 BOD.SAN FRANCISCO BOD.A15, PUDAHUEL"/>
  </r>
  <r>
    <n v="1623"/>
    <n v="40"/>
    <x v="22"/>
    <s v="IMPO"/>
    <x v="917"/>
    <x v="1463"/>
    <x v="0"/>
    <n v="28000"/>
    <s v="FRAGUA"/>
    <x v="44"/>
    <x v="7"/>
    <s v="DYC SAI"/>
    <x v="1"/>
    <n v="56978811158"/>
    <x v="1"/>
    <m/>
    <x v="28"/>
    <m/>
    <m/>
    <m/>
    <m/>
    <x v="114"/>
    <x v="0"/>
    <d v="2026-03-25T00:00:00"/>
    <s v="On time"/>
    <s v="40 "/>
    <s v="Hola!%0AServicio del día 25-03%0A *Cliente:* SUMINISTROS TELEFONICOS Y COMPUTACIONALES ESTEC LT */ Cont: * OOLU9131349*/ HR Entrega: *09:00* /Dirección: *AVENIDA PEDRO DE VALDIVIA 5964, MACUL"/>
    <s v="Enviar mensaje"/>
    <s v="1623OOLU9131349"/>
    <s v="ENT-1623"/>
    <s v="ENTREGA"/>
    <s v="461060,375"/>
    <s v="https://wa.me/56978811158?text=Hola!%0AServicio del día 25-03%0A *Cliente:* SUMINISTROS TELEFONICOS Y COMPUTACIONALES ESTEC LT */ Cont: * OOLU9131349*/ HR Entrega: *09:00* /Dirección: *AVENIDA PEDRO DE VALDIVIA 5964, MACUL"/>
  </r>
  <r>
    <n v="1624"/>
    <n v="41"/>
    <x v="22"/>
    <s v="IMPO"/>
    <x v="918"/>
    <x v="1464"/>
    <x v="0"/>
    <n v="29000"/>
    <s v="FRAGUA"/>
    <x v="44"/>
    <x v="4"/>
    <s v="MEDLOG VALP"/>
    <x v="28"/>
    <n v="56968463649"/>
    <x v="29"/>
    <m/>
    <x v="237"/>
    <m/>
    <m/>
    <m/>
    <m/>
    <x v="281"/>
    <x v="0"/>
    <d v="2026-03-25T00:00:00"/>
    <s v="On time"/>
    <s v="40 "/>
    <s v="Hola!%0AServicio del día 25-03%0A *Cliente:* SUMINISTROS TELEFONICOS Y COMPUTACIONALES ESTEC LT */ Cont: * TGBU5579415*/ HR Entrega: *14:00* /Dirección: *SCHENKER - LO BOZA 422, PUDAHUEL"/>
    <s v="Enviar mensaje"/>
    <s v="1624TGBU5579415"/>
    <s v="ENT-1624"/>
    <s v="ENTREGA"/>
    <s v="461060,583333333333333"/>
    <s v="https://wa.me/56968463649?text=Hola!%0AServicio del día 25-03%0A *Cliente:* SUMINISTROS TELEFONICOS Y COMPUTACIONALES ESTEC LT */ Cont: * TGBU5579415*/ HR Entrega: *14:00* /Dirección: *SCHENKER - LO BOZA 422, PUDAHUEL"/>
  </r>
  <r>
    <n v="1625"/>
    <n v="42"/>
    <x v="22"/>
    <s v="IMPO"/>
    <x v="917"/>
    <x v="1465"/>
    <x v="0"/>
    <n v="28000"/>
    <s v="FRAGUA"/>
    <x v="44"/>
    <x v="5"/>
    <s v="DYC SAI"/>
    <x v="6"/>
    <n v="56975315726"/>
    <x v="16"/>
    <m/>
    <x v="237"/>
    <m/>
    <m/>
    <m/>
    <m/>
    <x v="134"/>
    <x v="0"/>
    <d v="2026-03-25T00:00:00"/>
    <s v="On time"/>
    <s v="40 "/>
    <s v="Hola!%0AServicio del día 25-03%0A *Cliente:* SUMINISTROS TELEFONICOS Y COMPUTACIONALES ESTEC LT */ Cont: * GCXU5098891*/ HR Entrega: *12:00* /Dirección: *SCHENKER - LO BOZA 422, PUDAHUEL"/>
    <s v="Enviar mensaje"/>
    <s v="1625GCXU5098891"/>
    <s v="ENT-1625"/>
    <s v="ENTREGA"/>
    <s v="461060,5"/>
    <s v="https://wa.me/56975315726?text=Hola!%0AServicio del día 25-03%0A *Cliente:* SUMINISTROS TELEFONICOS Y COMPUTACIONALES ESTEC LT */ Cont: * GCXU5098891*/ HR Entrega: *12:00* /Dirección: *SCHENKER - LO BOZA 422, PUDAHUEL"/>
  </r>
  <r>
    <n v="1626"/>
    <n v="43"/>
    <x v="16"/>
    <s v="IMPO"/>
    <x v="919"/>
    <x v="370"/>
    <x v="0"/>
    <n v="24000"/>
    <s v="24/03 - 8:51"/>
    <x v="44"/>
    <x v="6"/>
    <s v="-"/>
    <x v="24"/>
    <n v="56926181825"/>
    <x v="53"/>
    <m/>
    <x v="20"/>
    <m/>
    <m/>
    <m/>
    <m/>
    <x v="52"/>
    <x v="0"/>
    <d v="2026-03-25T00:00:00"/>
    <s v="On time"/>
    <s v="40 "/>
    <s v="Hola!%0AServicio del día 25-03%0A *Cliente:* IMPORTADORA Y COMERCIALIZADORA BZ SPA */ Cont: * */ HR Entrega: *10:00* /Dirección: *PuertoMadero 9710, Bodega X36. Pudahuel"/>
    <s v="Enviar mensaje"/>
    <s v="1626"/>
    <s v="ENT-1626"/>
    <s v="ENTREGA"/>
    <s v="461060,416666666666667"/>
    <s v="https://wa.me/56926181825?text=Hola!%0AServicio del día 25-03%0A *Cliente:* IMPORTADORA Y COMERCIALIZADORA BZ SPA */ Cont: * */ HR Entrega: *10:00* /Dirección: *PuertoMadero 9710, Bodega X36. Pudahuel"/>
  </r>
  <r>
    <n v="1627"/>
    <n v="44"/>
    <x v="32"/>
    <s v="IMPO"/>
    <x v="920"/>
    <x v="1466"/>
    <x v="0"/>
    <n v="15000"/>
    <s v="FRAGUA"/>
    <x v="44"/>
    <x v="8"/>
    <s v="SITRANS SAI"/>
    <x v="41"/>
    <n v="56967387744"/>
    <x v="12"/>
    <m/>
    <x v="46"/>
    <m/>
    <m/>
    <m/>
    <m/>
    <x v="331"/>
    <x v="0"/>
    <d v="2026-03-25T00:00:00"/>
    <s v="On time"/>
    <s v="40 "/>
    <s v="Hola!%0AServicio del día 25-03%0A *Cliente:* EL CONTAINER SPA */ Cont: * WHSU8876064*/ HR Entrega: *15:00* /Dirección: *SAN IGNACIO 951, QUILICURA"/>
    <s v="Enviar mensaje"/>
    <s v="1627WHSU8876064"/>
    <s v="ENT-1627"/>
    <s v="ENTREGA"/>
    <s v="461060,625"/>
    <s v="https://wa.me/56967387744?text=Hola!%0AServicio del día 25-03%0A *Cliente:* EL CONTAINER SPA */ Cont: * WHSU8876064*/ HR Entrega: *15:00* /Dirección: *SAN IGNACIO 951, QUILICURA"/>
  </r>
  <r>
    <n v="1628"/>
    <n v="45"/>
    <x v="142"/>
    <s v="IMPO"/>
    <x v="921"/>
    <x v="1467"/>
    <x v="0"/>
    <n v="16000"/>
    <d v="1899-12-30T11:10:00"/>
    <x v="44"/>
    <x v="14"/>
    <s v="AGUNSA SAI"/>
    <x v="0"/>
    <n v="56965378427"/>
    <x v="0"/>
    <m/>
    <x v="248"/>
    <m/>
    <m/>
    <m/>
    <m/>
    <x v="176"/>
    <x v="0"/>
    <d v="2026-03-25T00:00:00"/>
    <s v="On time"/>
    <s v="40 "/>
    <s v="Hola!%0AServicio del día 25-03%0A *Cliente:* FACTORY REGALOS &amp; BRANDPACK SPA */ Cont: * FCIU9763370*/ HR Entrega: *DIRECTO* /Dirección: *LO ESPEJO 02124 bod.B01; SAN BERNARDO"/>
    <s v="Enviar mensaje"/>
    <s v="1628FCIU9763370"/>
    <s v="ENT-1628"/>
    <s v="ENTREGA"/>
    <s v="46106DIRECTO"/>
    <s v="https://wa.me/56965378427?text=Hola!%0AServicio del día 25-03%0A *Cliente:* FACTORY REGALOS &amp; BRANDPACK SPA */ Cont: * FCIU9763370*/ HR Entrega: *DIRECTO* /Dirección: *LO ESPEJO 02124 bod.B01; SAN BERNARDO"/>
  </r>
  <r>
    <n v="1629"/>
    <n v="46"/>
    <x v="51"/>
    <s v="IMPO"/>
    <x v="922"/>
    <x v="1468"/>
    <x v="1"/>
    <n v="8000"/>
    <d v="1899-12-30T11:14:00"/>
    <x v="44"/>
    <x v="8"/>
    <s v="SITRANS SAI"/>
    <x v="21"/>
    <n v="56956654384"/>
    <x v="21"/>
    <m/>
    <x v="76"/>
    <s v="RAMPLA CORTA"/>
    <m/>
    <m/>
    <m/>
    <x v="63"/>
    <x v="0"/>
    <d v="2026-03-25T00:00:00"/>
    <s v="On time"/>
    <s v="20 "/>
    <s v="Hola!%0AServicio del día 25-03%0A *Cliente:* IMPORTADORA DCIC SPA */ Cont: * BMOU1574751*/ HR Entrega: *15:00* /Dirección: *PUERTO MADERO 9710 BOD. P01 - P03, PUDAHUEL"/>
    <s v="Enviar mensaje"/>
    <s v="1629BMOU1574751"/>
    <s v="ENT-1629"/>
    <s v="ENTREGA"/>
    <s v="461060,625"/>
    <s v="https://wa.me/56956654384?text=Hola!%0AServicio del día 25-03%0A *Cliente:* IMPORTADORA DCIC SPA */ Cont: * BMOU1574751*/ HR Entrega: *15:00* /Dirección: *PUERTO MADERO 9710 BOD. P01 - P03, PUDAHUEL"/>
  </r>
  <r>
    <n v="1630"/>
    <n v="47"/>
    <x v="61"/>
    <s v="IMPO"/>
    <x v="144"/>
    <x v="1469"/>
    <x v="0"/>
    <n v="13000"/>
    <d v="1899-12-30T14:29:00"/>
    <x v="44"/>
    <x v="14"/>
    <s v="-"/>
    <x v="9"/>
    <s v=""/>
    <x v="9"/>
    <m/>
    <x v="98"/>
    <m/>
    <m/>
    <m/>
    <m/>
    <x v="9"/>
    <x v="0"/>
    <m/>
    <s v="On time"/>
    <s v="40 "/>
    <s v="Hola!%0AServicio del día 25-03%0A *Cliente:* MOTOR DOO CHILE LTDA */ Cont: * OOCU6218855*/ HR Entrega: *DIRECTO* /Dirección: *SALVADOR GUTIERREZ 4441; QUINTA NONRMAL"/>
    <s v="Enviar mensaje"/>
    <s v="1630OOCU6218855"/>
    <s v="ENT-1630"/>
    <s v="ENTREGA"/>
    <s v="46106DIRECTO"/>
    <s v="https://wa.me/?text=Hola!%0AServicio del día 25-03%0A *Cliente:* MOTOR DOO CHILE LTDA */ Cont: * OOCU6218855*/ HR Entrega: *DIRECTO* /Dirección: *SALVADOR GUTIERREZ 4441; QUINTA NONRMAL"/>
  </r>
  <r>
    <n v="1631"/>
    <n v="48"/>
    <x v="132"/>
    <s v="IMPO"/>
    <x v="786"/>
    <x v="870"/>
    <x v="6"/>
    <s v="-"/>
    <s v="FRAGUA"/>
    <x v="44"/>
    <x v="7"/>
    <s v="-"/>
    <x v="22"/>
    <n v="56953157599"/>
    <x v="22"/>
    <m/>
    <x v="226"/>
    <m/>
    <m/>
    <m/>
    <m/>
    <x v="216"/>
    <x v="0"/>
    <d v="2026-03-25T00:00:00"/>
    <s v="Off time"/>
    <s v="LCL"/>
    <s v="Hola!%0AServicio del día 25-03%0A *Cliente:* AUTOMOTIVE SPA / DSV */ Cont: * RAMPLA */ HR Entrega: *09:00* /Dirección: *Planta Granallos ByR - Camino la estancilla de Nos parcela 55 km 25 San Bernardo"/>
    <s v="Enviar mensaje"/>
    <s v="1631RAMPLA "/>
    <s v="ENT-1631"/>
    <s v="ENTREGA"/>
    <s v="461060,375"/>
    <s v="https://wa.me/56953157599?text=Hola!%0AServicio del día 25-03%0A *Cliente:* AUTOMOTIVE SPA / DSV */ Cont: * RAMPLA */ HR Entrega: *09:00* /Dirección: *Planta Granallos ByR - Camino la estancilla de Nos parcela 55 km 25 San Bernardo"/>
  </r>
  <r>
    <n v="1632"/>
    <n v="49"/>
    <x v="132"/>
    <s v="IMPO"/>
    <x v="786"/>
    <x v="870"/>
    <x v="6"/>
    <s v="-"/>
    <s v="FRAGUA"/>
    <x v="44"/>
    <x v="6"/>
    <s v="-"/>
    <x v="25"/>
    <n v="56966749408"/>
    <x v="26"/>
    <m/>
    <x v="226"/>
    <m/>
    <m/>
    <m/>
    <m/>
    <x v="423"/>
    <x v="0"/>
    <d v="2026-03-25T00:00:00"/>
    <s v="Off time"/>
    <s v="LCL"/>
    <s v="Hola!%0AServicio del día 25-03%0A *Cliente:* AUTOMOTIVE SPA / DSV */ Cont: * RAMPLA */ HR Entrega: *10:00* /Dirección: *Planta Granallos ByR - Camino la estancilla de Nos parcela 55 km 25 San Bernardo"/>
    <s v="Enviar mensaje"/>
    <s v="1632RAMPLA "/>
    <s v="ENT-1632"/>
    <s v="ENTREGA"/>
    <s v="461060,416666666666667"/>
    <s v="https://wa.me/56966749408?text=Hola!%0AServicio del día 25-03%0A *Cliente:* AUTOMOTIVE SPA / DSV */ Cont: * RAMPLA */ HR Entrega: *10:00* /Dirección: *Planta Granallos ByR - Camino la estancilla de Nos parcela 55 km 25 San Bernardo"/>
  </r>
  <r>
    <n v="1633"/>
    <n v="50"/>
    <x v="132"/>
    <s v="IMPO"/>
    <x v="786"/>
    <x v="870"/>
    <x v="6"/>
    <s v="-"/>
    <s v="FRAGUA"/>
    <x v="44"/>
    <x v="9"/>
    <s v="-"/>
    <x v="48"/>
    <n v="56994354094"/>
    <x v="50"/>
    <m/>
    <x v="226"/>
    <m/>
    <m/>
    <m/>
    <m/>
    <x v="424"/>
    <x v="0"/>
    <d v="2026-03-25T00:00:00"/>
    <s v="Off time"/>
    <s v="LCL"/>
    <s v="Hola!%0AServicio del día 25-03%0A *Cliente:* AUTOMOTIVE SPA / DSV */ Cont: * RAMPLA */ HR Entrega: *13:00* /Dirección: *Planta Granallos ByR - Camino la estancilla de Nos parcela 55 km 25 San Bernardo"/>
    <s v="Enviar mensaje"/>
    <s v="1633RAMPLA "/>
    <s v="ENT-1633"/>
    <s v="ENTREGA"/>
    <s v="461060,541666666666667"/>
    <s v="https://wa.me/56994354094?text=Hola!%0AServicio del día 25-03%0A *Cliente:* AUTOMOTIVE SPA / DSV */ Cont: * RAMPLA */ HR Entrega: *13:00* /Dirección: *Planta Granallos ByR - Camino la estancilla de Nos parcela 55 km 25 San Bernardo"/>
  </r>
  <r>
    <n v="1634"/>
    <n v="51"/>
    <x v="132"/>
    <s v="IMPO"/>
    <x v="786"/>
    <x v="870"/>
    <x v="6"/>
    <s v="-"/>
    <s v="FRAGUA"/>
    <x v="44"/>
    <x v="4"/>
    <s v="-"/>
    <x v="9"/>
    <s v=""/>
    <x v="9"/>
    <m/>
    <x v="226"/>
    <m/>
    <m/>
    <m/>
    <m/>
    <x v="9"/>
    <x v="0"/>
    <m/>
    <s v="Sin llegada"/>
    <s v="LCL"/>
    <s v="Hola!%0AServicio del día 25-03%0A *Cliente:* AUTOMOTIVE SPA / DSV */ Cont: * RAMPLA */ HR Entrega: *14:00* /Dirección: *Planta Granallos ByR - Camino la estancilla de Nos parcela 55 km 25 San Bernardo"/>
    <s v="Enviar mensaje"/>
    <s v="1634RAMPLA "/>
    <s v="ENT-1634"/>
    <s v="ENTREGA"/>
    <s v="461060,583333333333333"/>
    <s v="https://wa.me/?text=Hola!%0AServicio del día 25-03%0A *Cliente:* AUTOMOTIVE SPA / DSV */ Cont: * RAMPLA */ HR Entrega: *14:00* /Dirección: *Planta Granallos ByR - Camino la estancilla de Nos parcela 55 km 25 San Bernardo"/>
  </r>
  <r>
    <n v="1635"/>
    <n v="52"/>
    <x v="45"/>
    <m/>
    <x v="144"/>
    <x v="870"/>
    <x v="10"/>
    <s v="-"/>
    <s v="-"/>
    <x v="44"/>
    <x v="0"/>
    <s v="-"/>
    <x v="49"/>
    <n v="56973887322"/>
    <x v="57"/>
    <m/>
    <x v="68"/>
    <m/>
    <m/>
    <m/>
    <m/>
    <x v="9"/>
    <x v="0"/>
    <m/>
    <s v="Sin llegada"/>
    <s v=""/>
    <s v="Hola!%0AServicio del día 25-03%0A *Cliente:* RITRAMA S.A. */ Cont: * RAMPLA */ HR Entrega: *07:00* /Dirección: *AV. TUPUNGATO 3420, PLACILLA"/>
    <s v="Enviar mensaje"/>
    <s v="1635RAMPLA "/>
    <s v="ENT-1635"/>
    <s v="ENTREGA"/>
    <s v="461060,291666666666667"/>
    <s v="https://wa.me/56973887322?text=Hola!%0AServicio del día 25-03%0A *Cliente:* RITRAMA S.A. */ Cont: * RAMPLA */ HR Entrega: *07:00* /Dirección: *AV. TUPUNGATO 3420, PLACILLA"/>
  </r>
  <r>
    <n v="1636"/>
    <n v="53"/>
    <x v="45"/>
    <m/>
    <x v="144"/>
    <x v="870"/>
    <x v="10"/>
    <s v="-"/>
    <s v="-"/>
    <x v="44"/>
    <x v="0"/>
    <s v="-"/>
    <x v="50"/>
    <n v="56964069749"/>
    <x v="56"/>
    <m/>
    <x v="68"/>
    <m/>
    <m/>
    <m/>
    <m/>
    <x v="9"/>
    <x v="0"/>
    <m/>
    <s v="Sin llegada"/>
    <s v=""/>
    <s v="Hola!%0AServicio del día 25-03%0A *Cliente:* RITRAMA S.A. */ Cont: * RAMPLA */ HR Entrega: *07:00* /Dirección: *AV. TUPUNGATO 3420, PLACILLA"/>
    <s v="Enviar mensaje"/>
    <s v="1636RAMPLA "/>
    <s v="ENT-1636"/>
    <s v="ENTREGA"/>
    <s v="461060,291666666666667"/>
    <s v="https://wa.me/56964069749?text=Hola!%0AServicio del día 25-03%0A *Cliente:* RITRAMA S.A. */ Cont: * RAMPLA */ HR Entrega: *07:00* /Dirección: *AV. TUPUNGATO 3420, PLACILLA"/>
  </r>
  <r>
    <n v="1637"/>
    <n v="1"/>
    <x v="125"/>
    <s v="IMPO"/>
    <x v="903"/>
    <x v="1470"/>
    <x v="0"/>
    <n v="6000"/>
    <s v="TLS"/>
    <x v="45"/>
    <x v="66"/>
    <s v="MEDLOG SAI"/>
    <x v="9"/>
    <s v=""/>
    <x v="9"/>
    <m/>
    <x v="208"/>
    <m/>
    <m/>
    <s v="REPROGRAMADO"/>
    <m/>
    <x v="9"/>
    <x v="0"/>
    <m/>
    <s v="Sin llegada"/>
    <s v="40 "/>
    <s v="Hola!%0AServicio del día 26-03%0A *Cliente:* LOG SERVICES SPA */ Cont: * BEAU4286311*/ HR Entrega: *-* /Dirección: *CLAUDIO ARRAU 8600, PUDAHUEL"/>
    <s v="Enviar mensaje"/>
    <s v="1637BEAU4286311"/>
    <s v="ENT-1637"/>
    <s v="ENTREGA"/>
    <s v="46107-"/>
    <s v="https://wa.me/?text=Hola!%0AServicio del día 26-03%0A *Cliente:* LOG SERVICES SPA */ Cont: * BEAU4286311*/ HR Entrega: *-* /Dirección: *CLAUDIO ARRAU 8600, PUDAHUEL"/>
  </r>
  <r>
    <n v="1638"/>
    <n v="2"/>
    <x v="125"/>
    <s v="IMPO"/>
    <x v="903"/>
    <x v="1471"/>
    <x v="0"/>
    <n v="6000"/>
    <s v="TLS"/>
    <x v="45"/>
    <x v="66"/>
    <s v="MEDLOG SAI"/>
    <x v="9"/>
    <s v=""/>
    <x v="9"/>
    <m/>
    <x v="208"/>
    <m/>
    <m/>
    <s v="REPROGRAMADO"/>
    <m/>
    <x v="9"/>
    <x v="0"/>
    <m/>
    <s v="Sin llegada"/>
    <s v="40 "/>
    <s v="Hola!%0AServicio del día 26-03%0A *Cliente:* LOG SERVICES SPA */ Cont: * MSMU4944772*/ HR Entrega: *-* /Dirección: *CLAUDIO ARRAU 8600, PUDAHUEL"/>
    <s v="Enviar mensaje"/>
    <s v="1638MSMU4944772"/>
    <s v="ENT-1638"/>
    <s v="ENTREGA"/>
    <s v="46107-"/>
    <s v="https://wa.me/?text=Hola!%0AServicio del día 26-03%0A *Cliente:* LOG SERVICES SPA */ Cont: * MSMU4944772*/ HR Entrega: *-* /Dirección: *CLAUDIO ARRAU 8600, PUDAHUEL"/>
  </r>
  <r>
    <n v="1639"/>
    <n v="3"/>
    <x v="125"/>
    <s v="IMPO"/>
    <x v="903"/>
    <x v="1472"/>
    <x v="0"/>
    <n v="6000"/>
    <s v="TLS"/>
    <x v="45"/>
    <x v="66"/>
    <s v="MEDLOG SAI"/>
    <x v="9"/>
    <s v=""/>
    <x v="9"/>
    <m/>
    <x v="208"/>
    <m/>
    <m/>
    <s v="REPROGRAMADO"/>
    <m/>
    <x v="9"/>
    <x v="0"/>
    <m/>
    <s v="Sin llegada"/>
    <s v="40 "/>
    <s v="Hola!%0AServicio del día 26-03%0A *Cliente:* LOG SERVICES SPA */ Cont: * MSCU5270664*/ HR Entrega: *-* /Dirección: *CLAUDIO ARRAU 8600, PUDAHUEL"/>
    <s v="Enviar mensaje"/>
    <s v="1639MSCU5270664"/>
    <s v="ENT-1639"/>
    <s v="ENTREGA"/>
    <s v="46107-"/>
    <s v="https://wa.me/?text=Hola!%0AServicio del día 26-03%0A *Cliente:* LOG SERVICES SPA */ Cont: * MSCU5270664*/ HR Entrega: *-* /Dirección: *CLAUDIO ARRAU 8600, PUDAHUEL"/>
  </r>
  <r>
    <n v="1640"/>
    <n v="4"/>
    <x v="125"/>
    <s v="IMPO"/>
    <x v="903"/>
    <x v="1473"/>
    <x v="0"/>
    <n v="6000"/>
    <s v="TLS"/>
    <x v="45"/>
    <x v="66"/>
    <s v="MEDLOG SAI"/>
    <x v="9"/>
    <s v=""/>
    <x v="9"/>
    <m/>
    <x v="208"/>
    <m/>
    <m/>
    <s v="REPROGRAMADO"/>
    <m/>
    <x v="9"/>
    <x v="0"/>
    <m/>
    <s v="Sin llegada"/>
    <s v="40 "/>
    <s v="Hola!%0AServicio del día 26-03%0A *Cliente:* LOG SERVICES SPA */ Cont: * MSDU6260113*/ HR Entrega: *-* /Dirección: *CLAUDIO ARRAU 8600, PUDAHUEL"/>
    <s v="Enviar mensaje"/>
    <s v="1640MSDU6260113"/>
    <s v="ENT-1640"/>
    <s v="ENTREGA"/>
    <s v="46107-"/>
    <s v="https://wa.me/?text=Hola!%0AServicio del día 26-03%0A *Cliente:* LOG SERVICES SPA */ Cont: * MSDU6260113*/ HR Entrega: *-* /Dirección: *CLAUDIO ARRAU 8600, PUDAHUEL"/>
  </r>
  <r>
    <n v="1641"/>
    <n v="5"/>
    <x v="125"/>
    <s v="IMPO"/>
    <x v="903"/>
    <x v="1474"/>
    <x v="0"/>
    <n v="6000"/>
    <s v="TLS"/>
    <x v="45"/>
    <x v="66"/>
    <s v="MEDLOG SAI"/>
    <x v="9"/>
    <s v=""/>
    <x v="9"/>
    <m/>
    <x v="208"/>
    <m/>
    <m/>
    <s v="REPROGRAMADO"/>
    <m/>
    <x v="9"/>
    <x v="0"/>
    <m/>
    <s v="Sin llegada"/>
    <s v="40 "/>
    <s v="Hola!%0AServicio del día 26-03%0A *Cliente:* LOG SERVICES SPA */ Cont: * TGBU7737778*/ HR Entrega: *-* /Dirección: *CLAUDIO ARRAU 8600, PUDAHUEL"/>
    <s v="Enviar mensaje"/>
    <s v="1641TGBU7737778"/>
    <s v="ENT-1641"/>
    <s v="ENTREGA"/>
    <s v="46107-"/>
    <s v="https://wa.me/?text=Hola!%0AServicio del día 26-03%0A *Cliente:* LOG SERVICES SPA */ Cont: * TGBU7737778*/ HR Entrega: *-* /Dirección: *CLAUDIO ARRAU 8600, PUDAHUEL"/>
  </r>
  <r>
    <n v="1642"/>
    <n v="6"/>
    <x v="125"/>
    <s v="IMPO"/>
    <x v="903"/>
    <x v="1475"/>
    <x v="0"/>
    <n v="6000"/>
    <s v="TLS"/>
    <x v="45"/>
    <x v="66"/>
    <s v="MEDLOG SAI"/>
    <x v="9"/>
    <s v=""/>
    <x v="9"/>
    <m/>
    <x v="208"/>
    <m/>
    <m/>
    <s v="REPROGRAMADO"/>
    <m/>
    <x v="9"/>
    <x v="0"/>
    <m/>
    <s v="Sin llegada"/>
    <s v="40 "/>
    <s v="Hola!%0AServicio del día 26-03%0A *Cliente:* LOG SERVICES SPA */ Cont: * MSDU8614833*/ HR Entrega: *-* /Dirección: *CLAUDIO ARRAU 8600, PUDAHUEL"/>
    <s v="Enviar mensaje"/>
    <s v="1642MSDU8614833"/>
    <s v="ENT-1642"/>
    <s v="ENTREGA"/>
    <s v="46107-"/>
    <s v="https://wa.me/?text=Hola!%0AServicio del día 26-03%0A *Cliente:* LOG SERVICES SPA */ Cont: * MSDU8614833*/ HR Entrega: *-* /Dirección: *CLAUDIO ARRAU 8600, PUDAHUEL"/>
  </r>
  <r>
    <n v="1643"/>
    <n v="7"/>
    <x v="125"/>
    <s v="IMPO"/>
    <x v="903"/>
    <x v="1476"/>
    <x v="0"/>
    <n v="6000"/>
    <s v="TLS"/>
    <x v="45"/>
    <x v="66"/>
    <s v="MEDLOG SAI"/>
    <x v="9"/>
    <s v=""/>
    <x v="9"/>
    <m/>
    <x v="208"/>
    <m/>
    <m/>
    <s v="REPROGRAMADO"/>
    <m/>
    <x v="9"/>
    <x v="0"/>
    <m/>
    <s v="Sin llegada"/>
    <s v="40 "/>
    <s v="Hola!%0AServicio del día 26-03%0A *Cliente:* LOG SERVICES SPA */ Cont: * MSNU5050030*/ HR Entrega: *-* /Dirección: *CLAUDIO ARRAU 8600, PUDAHUEL"/>
    <s v="Enviar mensaje"/>
    <s v="1643MSNU5050030"/>
    <s v="ENT-1643"/>
    <s v="ENTREGA"/>
    <s v="46107-"/>
    <s v="https://wa.me/?text=Hola!%0AServicio del día 26-03%0A *Cliente:* LOG SERVICES SPA */ Cont: * MSNU5050030*/ HR Entrega: *-* /Dirección: *CLAUDIO ARRAU 8600, PUDAHUEL"/>
  </r>
  <r>
    <n v="1644"/>
    <n v="8"/>
    <x v="143"/>
    <s v="IMPO"/>
    <x v="923"/>
    <x v="1477"/>
    <x v="0"/>
    <n v="22000"/>
    <s v="FRAGUA"/>
    <x v="45"/>
    <x v="3"/>
    <s v="MEDLOG VALP"/>
    <x v="19"/>
    <n v="56975045913"/>
    <x v="19"/>
    <m/>
    <x v="249"/>
    <m/>
    <m/>
    <m/>
    <m/>
    <x v="4"/>
    <x v="0"/>
    <d v="2026-03-26T00:00:00"/>
    <s v="On time"/>
    <s v="40 "/>
    <s v="Hola!%0AServicio del día 26-03%0A *Cliente:* IMPORTADORA MONSERRAT SPA */ Cont: * TXGU5308864*/ HR Entrega: *08:00* /Dirección: *PRESIDENTE FREI MONTALVA 5151 OF 9 CONCHALI"/>
    <s v="Enviar mensaje"/>
    <s v="1644TXGU5308864"/>
    <s v="ENT-1644"/>
    <s v="ENTREGA"/>
    <s v="461070,333333333333333"/>
    <s v="https://wa.me/56975045913?text=Hola!%0AServicio del día 26-03%0A *Cliente:* IMPORTADORA MONSERRAT SPA */ Cont: * TXGU5308864*/ HR Entrega: *08:00* /Dirección: *PRESIDENTE FREI MONTALVA 5151 OF 9 CONCHALI"/>
  </r>
  <r>
    <n v="1645"/>
    <n v="9"/>
    <x v="13"/>
    <s v="IMPO"/>
    <x v="924"/>
    <x v="1478"/>
    <x v="0"/>
    <n v="21000"/>
    <s v="FRAGUA"/>
    <x v="45"/>
    <x v="3"/>
    <s v="SITRANS VALP"/>
    <x v="26"/>
    <n v="56967398822"/>
    <x v="27"/>
    <m/>
    <x v="162"/>
    <m/>
    <m/>
    <m/>
    <m/>
    <x v="161"/>
    <x v="0"/>
    <d v="2026-03-26T00:00:00"/>
    <s v="On time"/>
    <s v="40 "/>
    <s v="Hola!%0AServicio del día 26-03%0A *Cliente:* CANONTEX */ Cont: * ONEU5887553*/ HR Entrega: *08:00* /Dirección: *Av. La Oración N° 1250, Pudahuel, (ENEA) "/>
    <s v="Enviar mensaje"/>
    <s v="1645ONEU5887553"/>
    <s v="ENT-1645"/>
    <s v="ENTREGA"/>
    <s v="461070,333333333333333"/>
    <s v="https://wa.me/56967398822?text=Hola!%0AServicio del día 26-03%0A *Cliente:* CANONTEX */ Cont: * ONEU5887553*/ HR Entrega: *08:00* /Dirección: *Av. La Oración N° 1250, Pudahuel, (ENEA) "/>
  </r>
  <r>
    <n v="1646"/>
    <n v="10"/>
    <x v="134"/>
    <s v="IMPO"/>
    <x v="925"/>
    <x v="1479"/>
    <x v="1"/>
    <n v="5000"/>
    <s v="25/03 - 18:32"/>
    <x v="45"/>
    <x v="3"/>
    <s v="TERCOP"/>
    <x v="54"/>
    <n v="56967128754"/>
    <x v="43"/>
    <m/>
    <x v="228"/>
    <s v="CON ESCOLTA"/>
    <m/>
    <m/>
    <m/>
    <x v="12"/>
    <x v="0"/>
    <d v="2026-03-26T00:00:00"/>
    <s v="On time"/>
    <s v="20 "/>
    <s v="Hola!%0AServicio del día 26-03%0A *Cliente:* THE ANDES BRANDS */ Cont: * APZU3920911*/ HR Entrega: *08:00* /Dirección: *BODENOR FLEXCENTER - Boulevard Poniente, Modulos 21 y 22 ENEA, Pudahuel"/>
    <s v="Enviar mensaje"/>
    <s v="1646APZU3920911"/>
    <s v="ENT-1646"/>
    <s v="ENTREGA"/>
    <s v="461070,333333333333333"/>
    <s v="https://wa.me/56967128754?text=Hola!%0AServicio del día 26-03%0A *Cliente:* THE ANDES BRANDS */ Cont: * APZU3920911*/ HR Entrega: *08:00* /Dirección: *BODENOR FLEXCENTER - Boulevard Poniente, Modulos 21 y 22 ENEA, Pudahuel"/>
  </r>
  <r>
    <n v="1647"/>
    <n v="11"/>
    <x v="134"/>
    <s v="IMPO"/>
    <x v="926"/>
    <x v="1480"/>
    <x v="0"/>
    <n v="8000"/>
    <s v="25/03 - 17:36"/>
    <x v="45"/>
    <x v="3"/>
    <s v="TERCOP"/>
    <x v="24"/>
    <n v="56926181825"/>
    <x v="53"/>
    <m/>
    <x v="228"/>
    <s v="CON ESCOLTA"/>
    <m/>
    <m/>
    <m/>
    <x v="55"/>
    <x v="0"/>
    <d v="2026-03-26T00:00:00"/>
    <s v="On time"/>
    <s v="40 "/>
    <s v="Hola!%0AServicio del día 26-03%0A *Cliente:* THE ANDES BRANDS */ Cont: * CGMU5232486*/ HR Entrega: *08:00* /Dirección: *BODENOR FLEXCENTER - Boulevard Poniente, Modulos 21 y 22 ENEA, Pudahuel"/>
    <s v="Enviar mensaje"/>
    <s v="1647CGMU5232486"/>
    <s v="ENT-1647"/>
    <s v="ENTREGA"/>
    <s v="461070,333333333333333"/>
    <s v="https://wa.me/56926181825?text=Hola!%0AServicio del día 26-03%0A *Cliente:* THE ANDES BRANDS */ Cont: * CGMU5232486*/ HR Entrega: *08:00* /Dirección: *BODENOR FLEXCENTER - Boulevard Poniente, Modulos 21 y 22 ENEA, Pudahuel"/>
  </r>
  <r>
    <n v="1648"/>
    <n v="12"/>
    <x v="31"/>
    <s v="IMPO"/>
    <x v="927"/>
    <x v="1481"/>
    <x v="0"/>
    <n v="13000"/>
    <s v="FRAGUA"/>
    <x v="45"/>
    <x v="3"/>
    <s v="CONTOPSA SAI"/>
    <x v="36"/>
    <n v="56965312953"/>
    <x v="36"/>
    <m/>
    <x v="205"/>
    <m/>
    <m/>
    <m/>
    <m/>
    <x v="45"/>
    <x v="0"/>
    <d v="2026-03-26T00:00:00"/>
    <s v="Off time"/>
    <s v="40 "/>
    <s v="Hola!%0AServicio del día 26-03%0A *Cliente:* TECNIKA S A */ Cont: * FCIU9462020*/ HR Entrega: *08:00* /Dirección: *Olivos 1270, Pudahuel"/>
    <s v="Enviar mensaje"/>
    <s v="1648FCIU9462020"/>
    <s v="ENT-1648"/>
    <s v="ENTREGA"/>
    <s v="461070,333333333333333"/>
    <s v="https://wa.me/56965312953?text=Hola!%0AServicio del día 26-03%0A *Cliente:* TECNIKA S A */ Cont: * FCIU9462020*/ HR Entrega: *08:00* /Dirección: *Olivos 1270, Pudahuel"/>
  </r>
  <r>
    <n v="1649"/>
    <n v="13"/>
    <x v="31"/>
    <s v="IMPO"/>
    <x v="927"/>
    <x v="1482"/>
    <x v="0"/>
    <n v="13000"/>
    <s v="FRAGUA"/>
    <x v="45"/>
    <x v="10"/>
    <s v="CONTOPSA SAI"/>
    <x v="40"/>
    <n v="56967386251"/>
    <x v="40"/>
    <m/>
    <x v="205"/>
    <m/>
    <m/>
    <m/>
    <m/>
    <x v="171"/>
    <x v="0"/>
    <d v="2026-03-26T00:00:00"/>
    <s v="Off time"/>
    <s v="40 "/>
    <s v="Hola!%0AServicio del día 26-03%0A *Cliente:* TECNIKA S A */ Cont: * FCIU9585468*/ HR Entrega: *09:30* /Dirección: *Olivos 1270, Pudahuel"/>
    <s v="Enviar mensaje"/>
    <s v="1649FCIU9585468"/>
    <s v="ENT-1649"/>
    <s v="ENTREGA"/>
    <s v="461070,395833333333333"/>
    <s v="https://wa.me/56967386251?text=Hola!%0AServicio del día 26-03%0A *Cliente:* TECNIKA S A */ Cont: * FCIU9585468*/ HR Entrega: *09:30* /Dirección: *Olivos 1270, Pudahuel"/>
  </r>
  <r>
    <n v="1650"/>
    <n v="14"/>
    <x v="144"/>
    <s v="IMPO"/>
    <x v="928"/>
    <x v="1483"/>
    <x v="0"/>
    <n v="30000"/>
    <s v="25/03 - 14:46"/>
    <x v="45"/>
    <x v="3"/>
    <s v="AGUNSA SAI"/>
    <x v="23"/>
    <n v="56931745801"/>
    <x v="62"/>
    <m/>
    <x v="10"/>
    <m/>
    <m/>
    <m/>
    <m/>
    <x v="347"/>
    <x v="0"/>
    <d v="2026-03-26T00:00:00"/>
    <s v="On time"/>
    <s v="40 "/>
    <s v="Hola!%0AServicio del día 26-03%0A *Cliente:* ALLCA SPA */ Cont: * CGMU5102203*/ HR Entrega: *08:00* /Dirección: *BERNARDO O&quot;HIGGINS 158 COLINA"/>
    <s v="Enviar mensaje"/>
    <s v="1650CGMU5102203"/>
    <s v="ENT-1650"/>
    <s v="ENTREGA"/>
    <s v="461070,333333333333333"/>
    <s v="https://wa.me/56931745801?text=Hola!%0AServicio del día 26-03%0A *Cliente:* ALLCA SPA */ Cont: * CGMU5102203*/ HR Entrega: *08:00* /Dirección: *BERNARDO O&quot;HIGGINS 158 COLINA"/>
  </r>
  <r>
    <n v="1651"/>
    <n v="15"/>
    <x v="144"/>
    <s v="IMPO"/>
    <x v="928"/>
    <x v="1484"/>
    <x v="0"/>
    <n v="30000"/>
    <s v="25/03 - 14:28"/>
    <x v="45"/>
    <x v="6"/>
    <s v="AGUNSA SAI"/>
    <x v="8"/>
    <n v="56945105039"/>
    <x v="49"/>
    <m/>
    <x v="10"/>
    <m/>
    <m/>
    <m/>
    <m/>
    <x v="279"/>
    <x v="0"/>
    <d v="2026-03-26T00:00:00"/>
    <s v="Off time"/>
    <s v="40 "/>
    <s v="Hola!%0AServicio del día 26-03%0A *Cliente:* ALLCA SPA */ Cont: * CXRU1075015*/ HR Entrega: *10:00* /Dirección: *BERNARDO O&quot;HIGGINS 158 COLINA"/>
    <s v="Enviar mensaje"/>
    <s v="1651CXRU1075015"/>
    <s v="ENT-1651"/>
    <s v="ENTREGA"/>
    <s v="461070,416666666666667"/>
    <s v="https://wa.me/56945105039?text=Hola!%0AServicio del día 26-03%0A *Cliente:* ALLCA SPA */ Cont: * CXRU1075015*/ HR Entrega: *10:00* /Dirección: *BERNARDO O&quot;HIGGINS 158 COLINA"/>
  </r>
  <r>
    <n v="1652"/>
    <n v="17"/>
    <x v="18"/>
    <s v="IMPO"/>
    <x v="929"/>
    <x v="1485"/>
    <x v="0"/>
    <n v="12000"/>
    <s v="FRAGUA"/>
    <x v="45"/>
    <x v="3"/>
    <s v="AGUNSA SAI"/>
    <x v="9"/>
    <s v=""/>
    <x v="11"/>
    <m/>
    <x v="250"/>
    <m/>
    <m/>
    <m/>
    <m/>
    <x v="148"/>
    <x v="0"/>
    <d v="2026-03-26T00:00:00"/>
    <s v="Off time"/>
    <s v="40 "/>
    <s v="Hola!%0AServicio del día 26-03%0A *Cliente:* SOCIEDAD COMERCIAL MARBEN PETS LTDA */ Cont: * EGSU6597420*/ HR Entrega: *08:00* /Dirección: *FRAGUA -  BOD.PRINCIPAL"/>
    <s v="Enviar mensaje"/>
    <s v="1652EGSU6597420"/>
    <s v="ENT-1652"/>
    <s v="ENTREGA"/>
    <s v="461070,333333333333333"/>
    <s v="https://wa.me/?text=Hola!%0AServicio del día 26-03%0A *Cliente:* SOCIEDAD COMERCIAL MARBEN PETS LTDA */ Cont: * EGSU6597420*/ HR Entrega: *08:00* /Dirección: *FRAGUA -  BOD.PRINCIPAL"/>
  </r>
  <r>
    <n v="1653"/>
    <n v="18"/>
    <x v="18"/>
    <s v="IMPO"/>
    <x v="930"/>
    <x v="1486"/>
    <x v="0"/>
    <n v="10000"/>
    <s v="25/03 - 16:22"/>
    <x v="45"/>
    <x v="3"/>
    <s v="-"/>
    <x v="9"/>
    <s v=""/>
    <x v="9"/>
    <m/>
    <x v="250"/>
    <m/>
    <m/>
    <s v="REPROGRAMADO"/>
    <m/>
    <x v="9"/>
    <x v="0"/>
    <m/>
    <s v="Sin llegada"/>
    <s v="40 "/>
    <s v="Hola!%0AServicio del día 26-03%0A *Cliente:* SOCIEDAD COMERCIAL MARBEN PETS LTDA */ Cont: * EGSU6585820*/ HR Entrega: *08:00* /Dirección: *FRAGUA -  BOD.PRINCIPAL"/>
    <s v="Enviar mensaje"/>
    <s v="1653EGSU6585820"/>
    <s v="ENT-1653"/>
    <s v="ENTREGA"/>
    <s v="461070,333333333333333"/>
    <s v="https://wa.me/?text=Hola!%0AServicio del día 26-03%0A *Cliente:* SOCIEDAD COMERCIAL MARBEN PETS LTDA */ Cont: * EGSU6585820*/ HR Entrega: *08:00* /Dirección: *FRAGUA -  BOD.PRINCIPAL"/>
  </r>
  <r>
    <n v="1654"/>
    <n v="19"/>
    <x v="3"/>
    <s v="IMPO"/>
    <x v="866"/>
    <x v="1391"/>
    <x v="0"/>
    <n v="35000"/>
    <s v="FRAGUA"/>
    <x v="45"/>
    <x v="3"/>
    <s v="CONTOPSA SAI"/>
    <x v="9"/>
    <s v=""/>
    <x v="9"/>
    <m/>
    <x v="5"/>
    <m/>
    <m/>
    <s v="REPROGRAMADO"/>
    <m/>
    <x v="9"/>
    <x v="0"/>
    <m/>
    <s v="Sin llegada"/>
    <s v="40 "/>
    <s v="Hola!%0AServicio del día 26-03%0A *Cliente:* COMERCIAL SANDOVAL E HIJOS LTDA */ Cont: * MMAU1465199*/ HR Entrega: *08:00* /Dirección: *SANTA ISABEL 370; LAMPA"/>
    <s v="Enviar mensaje"/>
    <s v="1654MMAU1465199"/>
    <s v="ENT-1654"/>
    <s v="ENTREGA"/>
    <s v="461070,333333333333333"/>
    <s v="https://wa.me/?text=Hola!%0AServicio del día 26-03%0A *Cliente:* COMERCIAL SANDOVAL E HIJOS LTDA */ Cont: * MMAU1465199*/ HR Entrega: *08:00* /Dirección: *SANTA ISABEL 370; LAMPA"/>
  </r>
  <r>
    <n v="1655"/>
    <n v="20"/>
    <x v="3"/>
    <s v="IMPO"/>
    <x v="866"/>
    <x v="1345"/>
    <x v="0"/>
    <n v="35000"/>
    <s v="FRAGUA"/>
    <x v="45"/>
    <x v="6"/>
    <s v="CONTOPSA SAI"/>
    <x v="9"/>
    <s v=""/>
    <x v="9"/>
    <m/>
    <x v="5"/>
    <m/>
    <m/>
    <s v="REPROGRAMADO"/>
    <m/>
    <x v="9"/>
    <x v="0"/>
    <m/>
    <s v="Sin llegada"/>
    <s v="40 "/>
    <s v="Hola!%0AServicio del día 26-03%0A *Cliente:* COMERCIAL SANDOVAL E HIJOS LTDA */ Cont: * MMAU1465769*/ HR Entrega: *10:00* /Dirección: *SANTA ISABEL 370; LAMPA"/>
    <s v="Enviar mensaje"/>
    <s v="1655MMAU1465769"/>
    <s v="ENT-1655"/>
    <s v="ENTREGA"/>
    <s v="461070,416666666666667"/>
    <s v="https://wa.me/?text=Hola!%0AServicio del día 26-03%0A *Cliente:* COMERCIAL SANDOVAL E HIJOS LTDA */ Cont: * MMAU1465769*/ HR Entrega: *10:00* /Dirección: *SANTA ISABEL 370; LAMPA"/>
  </r>
  <r>
    <n v="1656"/>
    <n v="21"/>
    <x v="3"/>
    <s v="IMPO"/>
    <x v="893"/>
    <x v="1457"/>
    <x v="0"/>
    <n v="35000"/>
    <s v="FRAGUA"/>
    <x v="45"/>
    <x v="5"/>
    <s v="CONTOPSA SAI"/>
    <x v="9"/>
    <s v=""/>
    <x v="9"/>
    <m/>
    <x v="5"/>
    <m/>
    <m/>
    <s v="REPROGRAMADO"/>
    <m/>
    <x v="9"/>
    <x v="0"/>
    <m/>
    <s v="Sin llegada"/>
    <s v="40 "/>
    <s v="Hola!%0AServicio del día 26-03%0A *Cliente:* COMERCIAL SANDOVAL E HIJOS LTDA */ Cont: * MMAU1466024*/ HR Entrega: *12:00* /Dirección: *SANTA ISABEL 370; LAMPA"/>
    <s v="Enviar mensaje"/>
    <s v="1656MMAU1466024"/>
    <s v="ENT-1656"/>
    <s v="ENTREGA"/>
    <s v="461070,5"/>
    <s v="https://wa.me/?text=Hola!%0AServicio del día 26-03%0A *Cliente:* COMERCIAL SANDOVAL E HIJOS LTDA */ Cont: * MMAU1466024*/ HR Entrega: *12:00* /Dirección: *SANTA ISABEL 370; LAMPA"/>
  </r>
  <r>
    <n v="1657"/>
    <n v="22"/>
    <x v="8"/>
    <s v="IMPO"/>
    <x v="931"/>
    <x v="1487"/>
    <x v="0"/>
    <n v="20000"/>
    <s v="25/03 - 19:00"/>
    <x v="45"/>
    <x v="3"/>
    <s v="-"/>
    <x v="33"/>
    <n v="56953801607"/>
    <x v="33"/>
    <m/>
    <x v="23"/>
    <m/>
    <m/>
    <m/>
    <m/>
    <x v="199"/>
    <x v="0"/>
    <d v="2026-03-26T00:00:00"/>
    <s v="Off time"/>
    <s v="40 "/>
    <s v="Hola!%0AServicio del día 26-03%0A *Cliente:* ALCA SPA */ Cont: * HLBU9239670*/ HR Entrega: *08:00* /Dirección: *Camino del Cerro 4868 Huechuraba"/>
    <s v="Enviar mensaje"/>
    <s v="1657HLBU9239670"/>
    <s v="ENT-1657"/>
    <s v="ENTREGA"/>
    <s v="461070,333333333333333"/>
    <s v="https://wa.me/56953801607?text=Hola!%0AServicio del día 26-03%0A *Cliente:* ALCA SPA */ Cont: * HLBU9239670*/ HR Entrega: *08:00* /Dirección: *Camino del Cerro 4868 Huechuraba"/>
  </r>
  <r>
    <n v="1658"/>
    <n v="23"/>
    <x v="8"/>
    <s v="IMPO"/>
    <x v="932"/>
    <x v="1488"/>
    <x v="3"/>
    <n v="28000"/>
    <s v="25/03 - 16:45"/>
    <x v="45"/>
    <x v="11"/>
    <s v="SITRANS SAI"/>
    <x v="28"/>
    <n v="56968463649"/>
    <x v="29"/>
    <m/>
    <x v="23"/>
    <m/>
    <m/>
    <m/>
    <m/>
    <x v="360"/>
    <x v="0"/>
    <d v="2026-03-26T00:00:00"/>
    <s v="On time"/>
    <s v="40 "/>
    <s v="Hola!%0AServicio del día 26-03%0A *Cliente:* ALCA SPA */ Cont: * HDMU5593195*/ HR Entrega: *11:30* /Dirección: *Camino del Cerro 4868 Huechuraba"/>
    <s v="Enviar mensaje"/>
    <s v="1658HDMU5593195"/>
    <s v="ENT-1658"/>
    <s v="ENTREGA"/>
    <s v="461070,479166666666667"/>
    <s v="https://wa.me/56968463649?text=Hola!%0AServicio del día 26-03%0A *Cliente:* ALCA SPA */ Cont: * HDMU5593195*/ HR Entrega: *11:30* /Dirección: *Camino del Cerro 4868 Huechuraba"/>
  </r>
  <r>
    <n v="1659"/>
    <n v="24"/>
    <x v="8"/>
    <s v="IMPO"/>
    <x v="933"/>
    <x v="1489"/>
    <x v="3"/>
    <n v="28000"/>
    <s v="25/03 - 18:30"/>
    <x v="45"/>
    <x v="19"/>
    <s v="SITRANS SAI"/>
    <x v="36"/>
    <n v="56965312953"/>
    <x v="36"/>
    <m/>
    <x v="23"/>
    <m/>
    <m/>
    <m/>
    <m/>
    <x v="425"/>
    <x v="0"/>
    <d v="2026-03-26T00:00:00"/>
    <s v="Off time"/>
    <s v="40 "/>
    <s v="Hola!%0AServicio del día 26-03%0A *Cliente:* ALCA SPA */ Cont: * HDMU5648472*/ HR Entrega: *14:30* /Dirección: *Camino del Cerro 4868 Huechuraba"/>
    <s v="Enviar mensaje"/>
    <s v="1659HDMU5648472"/>
    <s v="ENT-1659"/>
    <s v="ENTREGA"/>
    <s v="461070,604166666666667"/>
    <s v="https://wa.me/56965312953?text=Hola!%0AServicio del día 26-03%0A *Cliente:* ALCA SPA */ Cont: * HDMU5648472*/ HR Entrega: *14:30* /Dirección: *Camino del Cerro 4868 Huechuraba"/>
  </r>
  <r>
    <n v="1660"/>
    <n v="25"/>
    <x v="19"/>
    <s v="IMPO"/>
    <x v="934"/>
    <x v="1490"/>
    <x v="0"/>
    <n v="27000"/>
    <s v="25/03 - 10:39"/>
    <x v="45"/>
    <x v="3"/>
    <s v="SITRANS SAI"/>
    <x v="2"/>
    <n v="56971084915"/>
    <x v="2"/>
    <m/>
    <x v="24"/>
    <m/>
    <m/>
    <m/>
    <m/>
    <x v="92"/>
    <x v="0"/>
    <d v="2026-03-26T00:00:00"/>
    <s v="Off time"/>
    <s v="40 "/>
    <s v="Hola!%0AServicio del día 26-03%0A *Cliente:* LAMAIGNERE CHILE S.A. */ Cont: * TXGU8691308*/ HR Entrega: *08:00* /Dirección: *AV. MARTA OSSA RUIZ 601 (CAMINO CASAS VIEJAS); MAIPU "/>
    <s v="Enviar mensaje"/>
    <s v="1660TXGU8691308"/>
    <s v="ENT-1660"/>
    <s v="ENTREGA"/>
    <s v="461070,333333333333333"/>
    <s v="https://wa.me/56971084915?text=Hola!%0AServicio del día 26-03%0A *Cliente:* LAMAIGNERE CHILE S.A. */ Cont: * TXGU8691308*/ HR Entrega: *08:00* /Dirección: *AV. MARTA OSSA RUIZ 601 (CAMINO CASAS VIEJAS); MAIPU "/>
  </r>
  <r>
    <n v="1661"/>
    <n v="26"/>
    <x v="19"/>
    <s v="IMPO"/>
    <x v="934"/>
    <x v="1491"/>
    <x v="0"/>
    <n v="27000"/>
    <s v="25/03 - 10:29"/>
    <x v="45"/>
    <x v="6"/>
    <s v="SITRANS SAI"/>
    <x v="20"/>
    <n v="56987557136"/>
    <x v="20"/>
    <m/>
    <x v="24"/>
    <m/>
    <m/>
    <m/>
    <m/>
    <x v="92"/>
    <x v="0"/>
    <d v="2026-03-26T00:00:00"/>
    <s v="On time"/>
    <s v="40 "/>
    <s v="Hola!%0AServicio del día 26-03%0A *Cliente:* LAMAIGNERE CHILE S.A. */ Cont: * TRHU5194192*/ HR Entrega: *10:00* /Dirección: *AV. MARTA OSSA RUIZ 601 (CAMINO CASAS VIEJAS); MAIPU "/>
    <s v="Enviar mensaje"/>
    <s v="1661TRHU5194192"/>
    <s v="ENT-1661"/>
    <s v="ENTREGA"/>
    <s v="461070,416666666666667"/>
    <s v="https://wa.me/56987557136?text=Hola!%0AServicio del día 26-03%0A *Cliente:* LAMAIGNERE CHILE S.A. */ Cont: * TRHU5194192*/ HR Entrega: *10:00* /Dirección: *AV. MARTA OSSA RUIZ 601 (CAMINO CASAS VIEJAS); MAIPU "/>
  </r>
  <r>
    <n v="1662"/>
    <n v="27"/>
    <x v="19"/>
    <s v="IMPO"/>
    <x v="934"/>
    <x v="1492"/>
    <x v="0"/>
    <n v="27000"/>
    <s v="25/03 - 10:25"/>
    <x v="45"/>
    <x v="4"/>
    <s v="SITRANS SAI"/>
    <x v="42"/>
    <n v="56948501048"/>
    <x v="42"/>
    <m/>
    <x v="24"/>
    <m/>
    <m/>
    <m/>
    <m/>
    <x v="101"/>
    <x v="0"/>
    <d v="2026-03-26T00:00:00"/>
    <s v="On time"/>
    <s v="40 "/>
    <s v="Hola!%0AServicio del día 26-03%0A *Cliente:* LAMAIGNERE CHILE S.A. */ Cont: * UETU4102532*/ HR Entrega: *14:00* /Dirección: *AV. MARTA OSSA RUIZ 601 (CAMINO CASAS VIEJAS); MAIPU "/>
    <s v="Enviar mensaje"/>
    <s v="1662UETU4102532"/>
    <s v="ENT-1662"/>
    <s v="ENTREGA"/>
    <s v="461070,583333333333333"/>
    <s v="https://wa.me/56948501048?text=Hola!%0AServicio del día 26-03%0A *Cliente:* LAMAIGNERE CHILE S.A. */ Cont: * UETU4102532*/ HR Entrega: *14:00* /Dirección: *AV. MARTA OSSA RUIZ 601 (CAMINO CASAS VIEJAS); MAIPU "/>
  </r>
  <r>
    <n v="1663"/>
    <n v="28"/>
    <x v="5"/>
    <s v="IMPO"/>
    <x v="910"/>
    <x v="1493"/>
    <x v="0"/>
    <n v="24000"/>
    <s v="FRAGUA"/>
    <x v="45"/>
    <x v="3"/>
    <s v="MEDLOG STGO"/>
    <x v="10"/>
    <n v="56993389870"/>
    <x v="10"/>
    <m/>
    <x v="108"/>
    <m/>
    <m/>
    <m/>
    <m/>
    <x v="111"/>
    <x v="0"/>
    <d v="2026-03-26T00:00:00"/>
    <s v="On time"/>
    <s v="40 "/>
    <s v="Hola!%0AServicio del día 26-03%0A *Cliente:* INVERSIERRA S A */ Cont: * MSNU9278857*/ HR Entrega: *08:00* /Dirección: *ALCALDE GUZMAN 0121, G32; QUILICURA"/>
    <s v="Enviar mensaje"/>
    <s v="1663MSNU9278857"/>
    <s v="ENT-1663"/>
    <s v="ENTREGA"/>
    <s v="461070,333333333333333"/>
    <s v="https://wa.me/56993389870?text=Hola!%0AServicio del día 26-03%0A *Cliente:* INVERSIERRA S A */ Cont: * MSNU9278857*/ HR Entrega: *08:00* /Dirección: *ALCALDE GUZMAN 0121, G32; QUILICURA"/>
  </r>
  <r>
    <n v="1664"/>
    <n v="29"/>
    <x v="5"/>
    <s v="IMPO"/>
    <x v="910"/>
    <x v="1494"/>
    <x v="0"/>
    <n v="24000"/>
    <s v="FRAGUA"/>
    <x v="45"/>
    <x v="5"/>
    <s v="MEDLOG STGO"/>
    <x v="39"/>
    <n v="56950103942"/>
    <x v="39"/>
    <m/>
    <x v="108"/>
    <m/>
    <m/>
    <m/>
    <m/>
    <x v="69"/>
    <x v="0"/>
    <d v="2026-03-26T00:00:00"/>
    <s v="Off time"/>
    <s v="40 "/>
    <s v="Hola!%0AServicio del día 26-03%0A *Cliente:* INVERSIERRA S A */ Cont: * MSMU7105397*/ HR Entrega: *12:00* /Dirección: *ALCALDE GUZMAN 0121, G32; QUILICURA"/>
    <s v="Enviar mensaje"/>
    <s v="1664MSMU7105397"/>
    <s v="ENT-1664"/>
    <s v="ENTREGA"/>
    <s v="461070,5"/>
    <s v="https://wa.me/56950103942?text=Hola!%0AServicio del día 26-03%0A *Cliente:* INVERSIERRA S A */ Cont: * MSMU7105397*/ HR Entrega: *12:00* /Dirección: *ALCALDE GUZMAN 0121, G32; QUILICURA"/>
  </r>
  <r>
    <n v="1665"/>
    <n v="30"/>
    <x v="5"/>
    <s v="IMPO"/>
    <x v="935"/>
    <x v="1495"/>
    <x v="0"/>
    <n v="28000"/>
    <s v="25/03 - 18:24"/>
    <x v="45"/>
    <x v="3"/>
    <s v="-"/>
    <x v="0"/>
    <n v="56965378427"/>
    <x v="0"/>
    <m/>
    <x v="107"/>
    <m/>
    <m/>
    <m/>
    <m/>
    <x v="60"/>
    <x v="0"/>
    <d v="2026-03-26T00:00:00"/>
    <s v="On time"/>
    <s v="40 "/>
    <s v="Hola!%0AServicio del día 26-03%0A *Cliente:* INVERSIERRA S A */ Cont: * CMAU3341617*/ HR Entrega: *08:00* /Dirección: *AVENIDA PEDRO FONTOBA 6350, HUECHURABA"/>
    <s v="Enviar mensaje"/>
    <s v="1665CMAU3341617"/>
    <s v="ENT-1665"/>
    <s v="ENTREGA"/>
    <s v="461070,333333333333333"/>
    <s v="https://wa.me/56965378427?text=Hola!%0AServicio del día 26-03%0A *Cliente:* INVERSIERRA S A */ Cont: * CMAU3341617*/ HR Entrega: *08:00* /Dirección: *AVENIDA PEDRO FONTOBA 6350, HUECHURABA"/>
  </r>
  <r>
    <n v="1666"/>
    <n v="31"/>
    <x v="5"/>
    <s v="IMPO"/>
    <x v="936"/>
    <x v="1496"/>
    <x v="0"/>
    <n v="18000"/>
    <s v="25/03 - 21:42"/>
    <x v="45"/>
    <x v="5"/>
    <s v="-"/>
    <x v="9"/>
    <s v=""/>
    <x v="9"/>
    <m/>
    <x v="107"/>
    <m/>
    <m/>
    <s v="NO ENTREGADO"/>
    <m/>
    <x v="9"/>
    <x v="0"/>
    <m/>
    <s v="Sin llegada"/>
    <s v="40 "/>
    <s v="Hola!%0AServicio del día 26-03%0A *Cliente:* INVERSIERRA S A */ Cont: * TCNU6375930*/ HR Entrega: *12:00* /Dirección: *AVENIDA PEDRO FONTOBA 6350, HUECHURABA"/>
    <s v="Enviar mensaje"/>
    <s v="1666TCNU6375930"/>
    <s v="ENT-1666"/>
    <s v="ENTREGA"/>
    <s v="461070,5"/>
    <s v="https://wa.me/?text=Hola!%0AServicio del día 26-03%0A *Cliente:* INVERSIERRA S A */ Cont: * TCNU6375930*/ HR Entrega: *12:00* /Dirección: *AVENIDA PEDRO FONTOBA 6350, HUECHURABA"/>
  </r>
  <r>
    <n v="1667"/>
    <n v="32"/>
    <x v="41"/>
    <s v="IMPO"/>
    <x v="937"/>
    <x v="1497"/>
    <x v="1"/>
    <n v="15000"/>
    <s v="FRAGUA"/>
    <x v="45"/>
    <x v="1"/>
    <s v="CONTOPSA SAI"/>
    <x v="37"/>
    <n v="56950923536"/>
    <x v="18"/>
    <m/>
    <x v="81"/>
    <m/>
    <m/>
    <m/>
    <m/>
    <x v="220"/>
    <x v="0"/>
    <d v="2026-03-26T00:00:00"/>
    <s v="Off time"/>
    <s v="20 "/>
    <s v="Hola!%0AServicio del día 26-03%0A *Cliente:* WURTH CHILE LTDA */ Cont: * TLLU2413078*/ HR Entrega: *08:30* /Dirección: *ID LOGISTIC"/>
    <s v="Enviar mensaje"/>
    <s v="1667TLLU2413078"/>
    <s v="ENT-1667"/>
    <s v="ENTREGA"/>
    <s v="461070,354166666666667"/>
    <s v="https://wa.me/56950923536?text=Hola!%0AServicio del día 26-03%0A *Cliente:* WURTH CHILE LTDA */ Cont: * TLLU2413078*/ HR Entrega: *08:30* /Dirección: *ID LOGISTIC"/>
  </r>
  <r>
    <n v="1668"/>
    <n v="33"/>
    <x v="10"/>
    <s v="IMPO"/>
    <x v="938"/>
    <x v="1498"/>
    <x v="5"/>
    <n v="30000"/>
    <s v="25/03 - 16:00"/>
    <x v="45"/>
    <x v="1"/>
    <s v="-"/>
    <x v="45"/>
    <n v="56989844861"/>
    <x v="45"/>
    <m/>
    <x v="199"/>
    <m/>
    <m/>
    <m/>
    <m/>
    <x v="227"/>
    <x v="0"/>
    <d v="2026-03-26T00:00:00"/>
    <s v="Off time"/>
    <s v="IMO"/>
    <s v="Hola!%0AServicio del día 26-03%0A *Cliente:* OXIQUIM S A */ Cont: * DFSU1939384*/ HR Entrega: *08:30* /Dirección: *CAÑAVERAL 901, QUILICURA"/>
    <s v="Enviar mensaje"/>
    <s v="1668DFSU1939384"/>
    <s v="ENT-1668"/>
    <s v="ENTREGA"/>
    <s v="461070,354166666666667"/>
    <s v="https://wa.me/56989844861?text=Hola!%0AServicio del día 26-03%0A *Cliente:* OXIQUIM S A */ Cont: * DFSU1939384*/ HR Entrega: *08:30* /Dirección: *CAÑAVERAL 901, QUILICURA"/>
  </r>
  <r>
    <n v="1669"/>
    <n v="34"/>
    <x v="10"/>
    <s v="IMPO"/>
    <x v="939"/>
    <x v="1499"/>
    <x v="0"/>
    <n v="30000"/>
    <s v="25/03 - 18:01"/>
    <x v="45"/>
    <x v="1"/>
    <s v="-"/>
    <x v="34"/>
    <n v="56940144795"/>
    <x v="9"/>
    <m/>
    <x v="199"/>
    <m/>
    <m/>
    <m/>
    <m/>
    <x v="183"/>
    <x v="0"/>
    <d v="2026-03-26T00:00:00"/>
    <s v="On time"/>
    <s v="40 "/>
    <s v="Hola!%0AServicio del día 26-03%0A *Cliente:* OXIQUIM S A */ Cont: * CGMU7726050*/ HR Entrega: *08:30* /Dirección: *CAÑAVERAL 901, QUILICURA"/>
    <s v="Enviar mensaje"/>
    <s v="1669CGMU7726050"/>
    <s v="ENT-1669"/>
    <s v="ENTREGA"/>
    <s v="461070,354166666666667"/>
    <s v="https://wa.me/56940144795?text=Hola!%0AServicio del día 26-03%0A *Cliente:* OXIQUIM S A */ Cont: * CGMU7726050*/ HR Entrega: *08:30* /Dirección: *CAÑAVERAL 901, QUILICURA"/>
  </r>
  <r>
    <n v="1670"/>
    <n v="35"/>
    <x v="14"/>
    <s v="IMPO"/>
    <x v="940"/>
    <x v="1500"/>
    <x v="0"/>
    <n v="28000"/>
    <s v="25/03 - 10:38"/>
    <x v="45"/>
    <x v="7"/>
    <s v="DYC SAI"/>
    <x v="55"/>
    <n v="56999972473"/>
    <x v="9"/>
    <m/>
    <x v="18"/>
    <m/>
    <m/>
    <m/>
    <m/>
    <x v="149"/>
    <x v="0"/>
    <d v="2026-03-26T00:00:00"/>
    <s v="Off time"/>
    <s v="40 "/>
    <s v="Hola!%0AServicio del día 26-03%0A *Cliente:* VILLAR HERMANOS S.A. */ Cont: * CGMU7728650*/ HR Entrega: *09:00* /Dirección: *SALAR DE ATACAMA 1330, PUDAHUEL"/>
    <s v="Enviar mensaje"/>
    <s v="1670CGMU7728650"/>
    <s v="ENT-1670"/>
    <s v="ENTREGA"/>
    <s v="461070,375"/>
    <s v="https://wa.me/56999972473?text=Hola!%0AServicio del día 26-03%0A *Cliente:* VILLAR HERMANOS S.A. */ Cont: * CGMU7728650*/ HR Entrega: *09:00* /Dirección: *SALAR DE ATACAMA 1330, PUDAHUEL"/>
  </r>
  <r>
    <n v="1671"/>
    <n v="36"/>
    <x v="0"/>
    <s v="IMPO"/>
    <x v="907"/>
    <x v="1501"/>
    <x v="1"/>
    <n v="22000"/>
    <s v="FRAGUA"/>
    <x v="45"/>
    <x v="7"/>
    <s v="DYC SAI"/>
    <x v="4"/>
    <n v="56984880436"/>
    <x v="4"/>
    <m/>
    <x v="2"/>
    <s v="RAMPLA CORTA"/>
    <m/>
    <m/>
    <m/>
    <x v="23"/>
    <x v="0"/>
    <d v="2026-03-26T00:00:00"/>
    <s v="On time"/>
    <s v="20 "/>
    <s v="Hola!%0AServicio del día 26-03%0A *Cliente:* RENDIC S.A. */ Cont: * HLXU1330755*/ HR Entrega: *09:00* /Dirección: *Avenida Miraflores 9700-Bodega 4C, PUDAHUEL"/>
    <s v="Enviar mensaje"/>
    <s v="1671HLXU1330755"/>
    <s v="ENT-1671"/>
    <s v="ENTREGA"/>
    <s v="461070,375"/>
    <s v="https://wa.me/56984880436?text=Hola!%0AServicio del día 26-03%0A *Cliente:* RENDIC S.A. */ Cont: * HLXU1330755*/ HR Entrega: *09:00* /Dirección: *Avenida Miraflores 9700-Bodega 4C, PUDAHUEL"/>
  </r>
  <r>
    <n v="1672"/>
    <n v="37"/>
    <x v="58"/>
    <s v="IMPO"/>
    <x v="941"/>
    <x v="1502"/>
    <x v="1"/>
    <n v="5000"/>
    <s v="25/03 - 11:28"/>
    <x v="45"/>
    <x v="7"/>
    <s v="MEDLOG SAI"/>
    <x v="51"/>
    <n v="56939438073"/>
    <x v="7"/>
    <m/>
    <x v="251"/>
    <s v="RAMPLA CORTA"/>
    <m/>
    <m/>
    <m/>
    <x v="37"/>
    <x v="0"/>
    <d v="2026-03-26T00:00:00"/>
    <s v="On time"/>
    <s v="20 "/>
    <s v="Hola!%0AServicio del día 26-03%0A *Cliente:* BLASCOOL RETAIL SPA */ Cont: * MEDU2382411*/ HR Entrega: *09:00* /Dirección: *Lo Echevers #550, Bodega 40-41, Quilicura"/>
    <s v="Enviar mensaje"/>
    <s v="1672MEDU2382411"/>
    <s v="ENT-1672"/>
    <s v="ENTREGA"/>
    <s v="461070,375"/>
    <s v="https://wa.me/56939438073?text=Hola!%0AServicio del día 26-03%0A *Cliente:* BLASCOOL RETAIL SPA */ Cont: * MEDU2382411*/ HR Entrega: *09:00* /Dirección: *Lo Echevers #550, Bodega 40-41, Quilicura"/>
  </r>
  <r>
    <n v="1673"/>
    <n v="38"/>
    <x v="58"/>
    <s v="IMPO"/>
    <x v="941"/>
    <x v="1503"/>
    <x v="0"/>
    <n v="7000"/>
    <s v="FRAGUA"/>
    <x v="45"/>
    <x v="5"/>
    <s v="MEDLOG STGO"/>
    <x v="21"/>
    <n v="56956654384"/>
    <x v="21"/>
    <m/>
    <x v="251"/>
    <m/>
    <m/>
    <m/>
    <m/>
    <x v="348"/>
    <x v="0"/>
    <d v="2026-03-26T00:00:00"/>
    <s v="On time"/>
    <s v="40 "/>
    <s v="Hola!%0AServicio del día 26-03%0A *Cliente:* BLASCOOL RETAIL SPA */ Cont: * MEDU9675121*/ HR Entrega: *12:00* /Dirección: *Lo Echevers #550, Bodega 40-41, Quilicura"/>
    <s v="Enviar mensaje"/>
    <s v="1673MEDU9675121"/>
    <s v="ENT-1673"/>
    <s v="ENTREGA"/>
    <s v="461070,5"/>
    <s v="https://wa.me/56956654384?text=Hola!%0AServicio del día 26-03%0A *Cliente:* BLASCOOL RETAIL SPA */ Cont: * MEDU9675121*/ HR Entrega: *12:00* /Dirección: *Lo Echevers #550, Bodega 40-41, Quilicura"/>
  </r>
  <r>
    <n v="1674"/>
    <n v="39"/>
    <x v="22"/>
    <s v="IMPO"/>
    <x v="917"/>
    <x v="1504"/>
    <x v="0"/>
    <n v="18000"/>
    <s v="FRAGUA"/>
    <x v="45"/>
    <x v="7"/>
    <s v="DYC SAI"/>
    <x v="1"/>
    <n v="56978811158"/>
    <x v="1"/>
    <m/>
    <x v="28"/>
    <m/>
    <m/>
    <m/>
    <m/>
    <x v="37"/>
    <x v="0"/>
    <d v="2026-03-26T00:00:00"/>
    <s v="On time"/>
    <s v="40 "/>
    <s v="Hola!%0AServicio del día 26-03%0A *Cliente:* SUMINISTROS TELEFONICOS Y COMPUTACIONALES ESTEC LT */ Cont: * CAAU7398934*/ HR Entrega: *09:00* /Dirección: *AVENIDA PEDRO DE VALDIVIA 5964, MACUL"/>
    <s v="Enviar mensaje"/>
    <s v="1674CAAU7398934"/>
    <s v="ENT-1674"/>
    <s v="ENTREGA"/>
    <s v="461070,375"/>
    <s v="https://wa.me/56978811158?text=Hola!%0AServicio del día 26-03%0A *Cliente:* SUMINISTROS TELEFONICOS Y COMPUTACIONALES ESTEC LT */ Cont: * CAAU7398934*/ HR Entrega: *09:00* /Dirección: *AVENIDA PEDRO DE VALDIVIA 5964, MACUL"/>
  </r>
  <r>
    <n v="1675"/>
    <n v="40"/>
    <x v="22"/>
    <s v="IMPO"/>
    <x v="917"/>
    <x v="1505"/>
    <x v="0"/>
    <n v="28000"/>
    <s v="FRAGUA"/>
    <x v="45"/>
    <x v="5"/>
    <s v="DYC SAI"/>
    <x v="47"/>
    <n v="56988336520"/>
    <x v="48"/>
    <m/>
    <x v="237"/>
    <m/>
    <m/>
    <m/>
    <m/>
    <x v="264"/>
    <x v="0"/>
    <d v="2026-03-26T00:00:00"/>
    <s v="Off time"/>
    <s v="40 "/>
    <s v="Hola!%0AServicio del día 26-03%0A *Cliente:* SUMINISTROS TELEFONICOS Y COMPUTACIONALES ESTEC LT */ Cont: * SEGU6696364*/ HR Entrega: *12:00* /Dirección: *SCHENKER - LO BOZA 422, PUDAHUEL"/>
    <s v="Enviar mensaje"/>
    <s v="1675SEGU6696364"/>
    <s v="ENT-1675"/>
    <s v="ENTREGA"/>
    <s v="461070,5"/>
    <s v="https://wa.me/56988336520?text=Hola!%0AServicio del día 26-03%0A *Cliente:* SUMINISTROS TELEFONICOS Y COMPUTACIONALES ESTEC LT */ Cont: * SEGU6696364*/ HR Entrega: *12:00* /Dirección: *SCHENKER - LO BOZA 422, PUDAHUEL"/>
  </r>
  <r>
    <n v="1676"/>
    <n v="41"/>
    <x v="22"/>
    <s v="IMPO"/>
    <x v="917"/>
    <x v="1506"/>
    <x v="0"/>
    <n v="28000"/>
    <s v="FRAGUA"/>
    <x v="45"/>
    <x v="4"/>
    <s v="DYC SAI"/>
    <x v="10"/>
    <n v="56993389870"/>
    <x v="9"/>
    <m/>
    <x v="237"/>
    <m/>
    <m/>
    <s v="REPROGRAMADO"/>
    <m/>
    <x v="9"/>
    <x v="0"/>
    <m/>
    <s v="Sin llegada"/>
    <s v="40 "/>
    <s v="Hola!%0AServicio del día 26-03%0A *Cliente:* SUMINISTROS TELEFONICOS Y COMPUTACIONALES ESTEC LT */ Cont: * OOCU9258466*/ HR Entrega: *14:00* /Dirección: *SCHENKER - LO BOZA 422, PUDAHUEL"/>
    <s v="Enviar mensaje"/>
    <s v="1676OOCU9258466"/>
    <s v="ENT-1676"/>
    <s v="ENTREGA"/>
    <s v="461070,583333333333333"/>
    <s v="https://wa.me/56993389870?text=Hola!%0AServicio del día 26-03%0A *Cliente:* SUMINISTROS TELEFONICOS Y COMPUTACIONALES ESTEC LT */ Cont: * OOCU9258466*/ HR Entrega: *14:00* /Dirección: *SCHENKER - LO BOZA 422, PUDAHUEL"/>
  </r>
  <r>
    <n v="1677"/>
    <n v="42"/>
    <x v="15"/>
    <s v="IMPO"/>
    <x v="942"/>
    <x v="1507"/>
    <x v="0"/>
    <n v="9000"/>
    <s v="FRAGUA"/>
    <x v="45"/>
    <x v="2"/>
    <s v="MEDLOG SAI"/>
    <x v="29"/>
    <n v="56998494086"/>
    <x v="54"/>
    <m/>
    <x v="19"/>
    <s v="fx4066736ca"/>
    <m/>
    <m/>
    <m/>
    <x v="37"/>
    <x v="0"/>
    <d v="2026-03-26T00:00:00"/>
    <s v="On time"/>
    <s v="40 "/>
    <s v="Hola!%0AServicio del día 26-03%0A *Cliente:* IMPORTADORA MIDEA CARRIER CHILE LTDA */ Cont: * MSDU8138402*/ HR Entrega: *11:00* /Dirección: *BOD. MIEA AGURTO - PUERTO MADERO 9710, BOD. E13; PUDAHUEL "/>
    <s v="Enviar mensaje"/>
    <s v="1677MSDU8138402"/>
    <s v="ENT-1677"/>
    <s v="ENTREGA"/>
    <s v="461070,458333333333333"/>
    <s v="https://wa.me/56998494086?text=Hola!%0AServicio del día 26-03%0A *Cliente:* IMPORTADORA MIDEA CARRIER CHILE LTDA */ Cont: * MSDU8138402*/ HR Entrega: *11:00* /Dirección: *BOD. MIEA AGURTO - PUERTO MADERO 9710, BOD. E13; PUDAHUEL "/>
  </r>
  <r>
    <n v="1678"/>
    <n v="43"/>
    <x v="15"/>
    <s v="IMPO"/>
    <x v="943"/>
    <x v="1508"/>
    <x v="0"/>
    <n v="9000"/>
    <s v="FRAGUA"/>
    <x v="45"/>
    <x v="2"/>
    <s v="MEDLOG SAI"/>
    <x v="27"/>
    <n v="56985215946"/>
    <x v="28"/>
    <m/>
    <x v="19"/>
    <s v="fx40666732ca"/>
    <m/>
    <m/>
    <m/>
    <x v="419"/>
    <x v="0"/>
    <d v="2026-03-26T00:00:00"/>
    <s v="Off time"/>
    <s v="40 "/>
    <s v="Hola!%0AServicio del día 26-03%0A *Cliente:* IMPORTADORA MIDEA CARRIER CHILE LTDA */ Cont: * TIIU4483534*/ HR Entrega: *11:00* /Dirección: *BOD. MIEA AGURTO - PUERTO MADERO 9710, BOD. E13; PUDAHUEL "/>
    <s v="Enviar mensaje"/>
    <s v="1678TIIU4483534"/>
    <s v="ENT-1678"/>
    <s v="ENTREGA"/>
    <s v="461070,458333333333333"/>
    <s v="https://wa.me/56985215946?text=Hola!%0AServicio del día 26-03%0A *Cliente:* IMPORTADORA MIDEA CARRIER CHILE LTDA */ Cont: * TIIU4483534*/ HR Entrega: *11:00* /Dirección: *BOD. MIEA AGURTO - PUERTO MADERO 9710, BOD. E13; PUDAHUEL "/>
  </r>
  <r>
    <n v="1679"/>
    <n v="44"/>
    <x v="34"/>
    <s v="IMPO"/>
    <x v="944"/>
    <x v="1509"/>
    <x v="0"/>
    <n v="12000"/>
    <s v="25/03 - 22:04"/>
    <x v="45"/>
    <x v="67"/>
    <s v="CIS"/>
    <x v="9"/>
    <s v=""/>
    <x v="9"/>
    <m/>
    <x v="252"/>
    <m/>
    <m/>
    <s v="NO ENTREGADO"/>
    <m/>
    <x v="9"/>
    <x v="0"/>
    <m/>
    <s v="Sin llegada"/>
    <s v="40 "/>
    <s v="Hola!%0AServicio del día 26-03%0A *Cliente:* INVERSIONES SOSA BOBADILLA SPA */ Cont: * CMAU3790984*/ HR Entrega: *19:00* /Dirección: *Av lo espejo 02124 - San Bernardo - bodega E1"/>
    <s v="Enviar mensaje"/>
    <s v="1679CMAU3790984"/>
    <s v="ENT-1679"/>
    <s v="ENTREGA"/>
    <s v="461070,791666666666667"/>
    <s v="https://wa.me/?text=Hola!%0AServicio del día 26-03%0A *Cliente:* INVERSIONES SOSA BOBADILLA SPA */ Cont: * CMAU3790984*/ HR Entrega: *19:00* /Dirección: *Av lo espejo 02124 - San Bernardo - bodega E1"/>
  </r>
  <r>
    <n v="1680"/>
    <n v="45"/>
    <x v="29"/>
    <s v="IMPO"/>
    <x v="945"/>
    <x v="1510"/>
    <x v="3"/>
    <n v="27000"/>
    <d v="1899-12-30T09:00:00"/>
    <x v="45"/>
    <x v="14"/>
    <s v="-"/>
    <x v="35"/>
    <n v="56935532735"/>
    <x v="35"/>
    <m/>
    <x v="49"/>
    <m/>
    <m/>
    <m/>
    <m/>
    <x v="426"/>
    <x v="0"/>
    <d v="2026-03-26T00:00:00"/>
    <s v="On time"/>
    <s v="40 "/>
    <s v="Hola!%0AServicio del día 26-03%0A *Cliente:* COMERCIAL SEA GARDEN SPA */ Cont: * FBIU5146465*/ HR Entrega: *DIRECTO* /Dirección: *Pedro Jorquera 575, Pudahuel"/>
    <s v="Enviar mensaje"/>
    <s v="1680FBIU5146465"/>
    <s v="ENT-1680"/>
    <s v="ENTREGA"/>
    <s v="46107DIRECTO"/>
    <s v="https://wa.me/56935532735?text=Hola!%0AServicio del día 26-03%0A *Cliente:* COMERCIAL SEA GARDEN SPA */ Cont: * FBIU5146465*/ HR Entrega: *DIRECTO* /Dirección: *Pedro Jorquera 575, Pudahuel"/>
  </r>
  <r>
    <n v="1681"/>
    <n v="46"/>
    <x v="29"/>
    <s v="IMPO"/>
    <x v="946"/>
    <x v="1511"/>
    <x v="3"/>
    <n v="28000"/>
    <d v="1899-12-30T09:00:00"/>
    <x v="45"/>
    <x v="14"/>
    <s v="-"/>
    <x v="34"/>
    <n v="56940144795"/>
    <x v="34"/>
    <m/>
    <x v="49"/>
    <m/>
    <m/>
    <m/>
    <m/>
    <x v="56"/>
    <x v="0"/>
    <d v="2026-03-26T00:00:00"/>
    <s v="On time"/>
    <s v="40 "/>
    <s v="Hola!%0AServicio del día 26-03%0A *Cliente:* COMERCIAL SEA GARDEN SPA */ Cont: * OERU4253222*/ HR Entrega: *DIRECTO* /Dirección: *Pedro Jorquera 575, Pudahuel"/>
    <s v="Enviar mensaje"/>
    <s v="1681OERU4253222"/>
    <s v="ENT-1681"/>
    <s v="ENTREGA"/>
    <s v="46107DIRECTO"/>
    <s v="https://wa.me/56940144795?text=Hola!%0AServicio del día 26-03%0A *Cliente:* COMERCIAL SEA GARDEN SPA */ Cont: * OERU4253222*/ HR Entrega: *DIRECTO* /Dirección: *Pedro Jorquera 575, Pudahuel"/>
  </r>
  <r>
    <n v="1682"/>
    <n v="47"/>
    <x v="61"/>
    <s v="IMPO"/>
    <x v="947"/>
    <x v="1512"/>
    <x v="1"/>
    <n v="3000"/>
    <d v="1899-12-30T09:52:00"/>
    <x v="45"/>
    <x v="14"/>
    <s v="-"/>
    <x v="9"/>
    <s v=""/>
    <x v="9"/>
    <m/>
    <x v="98"/>
    <m/>
    <m/>
    <m/>
    <m/>
    <x v="50"/>
    <x v="0"/>
    <d v="2026-03-26T00:00:00"/>
    <s v="On time"/>
    <s v="20 "/>
    <s v="Hola!%0AServicio del día 26-03%0A *Cliente:* MOTOR DOO CHILE LTDA */ Cont: * WHSU0314688*/ HR Entrega: *DIRECTO* /Dirección: *SALVADOR GUTIERREZ 4441; QUINTA NONRMAL"/>
    <s v="Enviar mensaje"/>
    <s v="1682WHSU0314688"/>
    <s v="ENT-1682"/>
    <s v="ENTREGA"/>
    <s v="46107DIRECTO"/>
    <s v="https://wa.me/?text=Hola!%0AServicio del día 26-03%0A *Cliente:* MOTOR DOO CHILE LTDA */ Cont: * WHSU0314688*/ HR Entrega: *DIRECTO* /Dirección: *SALVADOR GUTIERREZ 4441; QUINTA NONRMAL"/>
  </r>
  <r>
    <n v="1683"/>
    <n v="48"/>
    <x v="7"/>
    <s v="IMPO"/>
    <x v="948"/>
    <x v="1513"/>
    <x v="0"/>
    <n v="7000"/>
    <d v="1899-12-30T10:16:00"/>
    <x v="45"/>
    <x v="14"/>
    <s v="DYC SAI"/>
    <x v="53"/>
    <n v="56950104102"/>
    <x v="54"/>
    <m/>
    <x v="9"/>
    <s v="4 DESCARGADORES"/>
    <m/>
    <m/>
    <m/>
    <x v="177"/>
    <x v="0"/>
    <d v="2026-03-26T00:00:00"/>
    <s v="On time"/>
    <s v="40 "/>
    <s v="Hola!%0AServicio del día 26-03%0A *Cliente:* BAYONA SPA */ Cont: * DFSU7558554*/ HR Entrega: *DIRECTO* /Dirección: * BOULEVAR 1313 BODENOR FLEX CENTER ENEA, PUDAHUEL"/>
    <s v="Enviar mensaje"/>
    <s v="1683DFSU7558554"/>
    <s v="ENT-1683"/>
    <s v="ENTREGA"/>
    <s v="46107DIRECTO"/>
    <s v="https://wa.me/56950104102?text=Hola!%0AServicio del día 26-03%0A *Cliente:* BAYONA SPA */ Cont: * DFSU7558554*/ HR Entrega: *DIRECTO* /Dirección: * BOULEVAR 1313 BODENOR FLEX CENTER ENEA, PUDAHUEL"/>
  </r>
  <r>
    <n v="1684"/>
    <n v="49"/>
    <x v="7"/>
    <s v="IMPO"/>
    <x v="948"/>
    <x v="1514"/>
    <x v="0"/>
    <n v="7000"/>
    <d v="1899-12-30T10:22:00"/>
    <x v="45"/>
    <x v="14"/>
    <s v="DYC SAI"/>
    <x v="41"/>
    <n v="56967387744"/>
    <x v="41"/>
    <m/>
    <x v="9"/>
    <s v="4 DESCARGADORES"/>
    <m/>
    <m/>
    <m/>
    <x v="427"/>
    <x v="0"/>
    <d v="2026-03-26T00:00:00"/>
    <s v="On time"/>
    <s v="40 "/>
    <s v="Hola!%0AServicio del día 26-03%0A *Cliente:* BAYONA SPA */ Cont: * OOCU9466027*/ HR Entrega: *DIRECTO* /Dirección: * BOULEVAR 1313 BODENOR FLEX CENTER ENEA, PUDAHUEL"/>
    <s v="Enviar mensaje"/>
    <s v="1684OOCU9466027"/>
    <s v="ENT-1684"/>
    <s v="ENTREGA"/>
    <s v="46107DIRECTO"/>
    <s v="https://wa.me/56967387744?text=Hola!%0AServicio del día 26-03%0A *Cliente:* BAYONA SPA */ Cont: * OOCU9466027*/ HR Entrega: *DIRECTO* /Dirección: * BOULEVAR 1313 BODENOR FLEX CENTER ENEA, PUDAHUEL"/>
  </r>
  <r>
    <n v="1685"/>
    <n v="50"/>
    <x v="11"/>
    <s v="IMPO"/>
    <x v="949"/>
    <x v="1515"/>
    <x v="1"/>
    <n v="5000"/>
    <d v="1899-12-30T11:52:00"/>
    <x v="45"/>
    <x v="14"/>
    <s v="CONTOPSA SAI"/>
    <x v="30"/>
    <n v="56992164782"/>
    <x v="31"/>
    <m/>
    <x v="39"/>
    <s v="RAMPLA CORTA"/>
    <m/>
    <s v="REPROGRAMADO"/>
    <m/>
    <x v="9"/>
    <x v="0"/>
    <m/>
    <s v="On time"/>
    <s v="20 "/>
    <s v="Hola!%0AServicio del día 26-03%0A *Cliente:* COMERCIAL PICHARA SPA */ Cont: *    */ HR Entrega: *DIRECTO* /Dirección: *OLIVOS 672, RECOLETA"/>
    <s v="Enviar mensaje"/>
    <s v="1685   "/>
    <s v="ENT-1685"/>
    <s v="ENTREGA"/>
    <s v="46107DIRECTO"/>
    <s v="https://wa.me/56992164782?text=Hola!%0AServicio del día 26-03%0A *Cliente:* COMERCIAL PICHARA SPA */ Cont: *    */ HR Entrega: *DIRECTO* /Dirección: *OLIVOS 672, RECOLETA"/>
  </r>
  <r>
    <n v="1686"/>
    <n v="51"/>
    <x v="132"/>
    <s v="IMPO"/>
    <x v="786"/>
    <x v="870"/>
    <x v="6"/>
    <s v="-"/>
    <s v="FRAGUA"/>
    <x v="45"/>
    <x v="7"/>
    <s v="-"/>
    <x v="22"/>
    <n v="56953157599"/>
    <x v="22"/>
    <m/>
    <x v="226"/>
    <m/>
    <m/>
    <m/>
    <m/>
    <x v="266"/>
    <x v="0"/>
    <d v="2026-03-26T00:00:00"/>
    <s v="Off time"/>
    <s v="LCL"/>
    <s v="Hola!%0AServicio del día 26-03%0A *Cliente:* AUTOMOTIVE SPA / DSV */ Cont: * RAMPLA */ HR Entrega: *09:00* /Dirección: *Planta Granallos ByR - Camino la estancilla de Nos parcela 55 km 25 San Bernardo"/>
    <s v="Enviar mensaje"/>
    <s v="1686RAMPLA "/>
    <s v="ENT-1686"/>
    <s v="ENTREGA"/>
    <s v="461070,375"/>
    <s v="https://wa.me/56953157599?text=Hola!%0AServicio del día 26-03%0A *Cliente:* AUTOMOTIVE SPA / DSV */ Cont: * RAMPLA */ HR Entrega: *09:00* /Dirección: *Planta Granallos ByR - Camino la estancilla de Nos parcela 55 km 25 San Bernardo"/>
  </r>
  <r>
    <n v="1687"/>
    <n v="52"/>
    <x v="132"/>
    <s v="IMPO"/>
    <x v="786"/>
    <x v="870"/>
    <x v="6"/>
    <s v="-"/>
    <s v="FRAGUA"/>
    <x v="45"/>
    <x v="6"/>
    <s v="-"/>
    <x v="48"/>
    <n v="56994354094"/>
    <x v="50"/>
    <m/>
    <x v="226"/>
    <m/>
    <m/>
    <m/>
    <m/>
    <x v="344"/>
    <x v="0"/>
    <d v="2026-03-26T00:00:00"/>
    <s v="Off time"/>
    <s v="LCL"/>
    <s v="Hola!%0AServicio del día 26-03%0A *Cliente:* AUTOMOTIVE SPA / DSV */ Cont: * RAMPLA */ HR Entrega: *10:00* /Dirección: *Planta Granallos ByR - Camino la estancilla de Nos parcela 55 km 25 San Bernardo"/>
    <s v="Enviar mensaje"/>
    <s v="1687RAMPLA "/>
    <s v="ENT-1687"/>
    <s v="ENTREGA"/>
    <s v="461070,416666666666667"/>
    <s v="https://wa.me/56994354094?text=Hola!%0AServicio del día 26-03%0A *Cliente:* AUTOMOTIVE SPA / DSV */ Cont: * RAMPLA */ HR Entrega: *10:00* /Dirección: *Planta Granallos ByR - Camino la estancilla de Nos parcela 55 km 25 San Bernardo"/>
  </r>
  <r>
    <n v="1688"/>
    <n v="53"/>
    <x v="132"/>
    <s v="IMPO"/>
    <x v="786"/>
    <x v="870"/>
    <x v="6"/>
    <s v="-"/>
    <s v="FRAGUA"/>
    <x v="45"/>
    <x v="9"/>
    <s v="-"/>
    <x v="9"/>
    <s v=""/>
    <x v="9"/>
    <m/>
    <x v="226"/>
    <m/>
    <m/>
    <s v="REPROGRAMADO"/>
    <m/>
    <x v="9"/>
    <x v="0"/>
    <m/>
    <s v="Sin llegada"/>
    <s v="LCL"/>
    <s v="Hola!%0AServicio del día 26-03%0A *Cliente:* AUTOMOTIVE SPA / DSV */ Cont: * RAMPLA */ HR Entrega: *13:00* /Dirección: *Planta Granallos ByR - Camino la estancilla de Nos parcela 55 km 25 San Bernardo"/>
    <s v="Enviar mensaje"/>
    <s v="1688RAMPLA "/>
    <s v="ENT-1688"/>
    <s v="ENTREGA"/>
    <s v="461070,541666666666667"/>
    <s v="https://wa.me/?text=Hola!%0AServicio del día 26-03%0A *Cliente:* AUTOMOTIVE SPA / DSV */ Cont: * RAMPLA */ HR Entrega: *13:00* /Dirección: *Planta Granallos ByR - Camino la estancilla de Nos parcela 55 km 25 San Bernardo"/>
  </r>
  <r>
    <n v="1689"/>
    <n v="54"/>
    <x v="132"/>
    <s v="IMPO"/>
    <x v="786"/>
    <x v="870"/>
    <x v="6"/>
    <s v="-"/>
    <s v="FRAGUA"/>
    <x v="45"/>
    <x v="4"/>
    <s v="-"/>
    <x v="9"/>
    <s v=""/>
    <x v="9"/>
    <m/>
    <x v="226"/>
    <m/>
    <m/>
    <s v="REPROGRAMADO"/>
    <m/>
    <x v="9"/>
    <x v="0"/>
    <m/>
    <s v="Sin llegada"/>
    <s v="LCL"/>
    <s v="Hola!%0AServicio del día 26-03%0A *Cliente:* AUTOMOTIVE SPA / DSV */ Cont: * RAMPLA */ HR Entrega: *14:00* /Dirección: *Planta Granallos ByR - Camino la estancilla de Nos parcela 55 km 25 San Bernardo"/>
    <s v="Enviar mensaje"/>
    <s v="1689RAMPLA "/>
    <s v="ENT-1689"/>
    <s v="ENTREGA"/>
    <s v="461070,583333333333333"/>
    <s v="https://wa.me/?text=Hola!%0AServicio del día 26-03%0A *Cliente:* AUTOMOTIVE SPA / DSV */ Cont: * RAMPLA */ HR Entrega: *14:00* /Dirección: *Planta Granallos ByR - Camino la estancilla de Nos parcela 55 km 25 San Bernardo"/>
  </r>
  <r>
    <n v="1690"/>
    <n v="55"/>
    <x v="137"/>
    <m/>
    <x v="144"/>
    <x v="870"/>
    <x v="0"/>
    <s v="-"/>
    <s v="-"/>
    <x v="45"/>
    <x v="0"/>
    <s v="-"/>
    <x v="49"/>
    <n v="56973887322"/>
    <x v="57"/>
    <m/>
    <x v="68"/>
    <m/>
    <m/>
    <m/>
    <m/>
    <x v="9"/>
    <x v="0"/>
    <m/>
    <s v="Sin llegada"/>
    <s v="40 "/>
    <s v="Hola!%0AServicio del día 26-03%0A *Cliente:* RITRAMA */ Cont: * RAMPLA */ HR Entrega: *07:00* /Dirección: *AV. TUPUNGATO 3420, PLACILLA"/>
    <s v="Enviar mensaje"/>
    <s v="1690RAMPLA "/>
    <s v="ENT-1690"/>
    <s v="ENTREGA"/>
    <s v="461070,291666666666667"/>
    <s v="https://wa.me/56973887322?text=Hola!%0AServicio del día 26-03%0A *Cliente:* RITRAMA */ Cont: * RAMPLA */ HR Entrega: *07:00* /Dirección: *AV. TUPUNGATO 3420, PLACILLA"/>
  </r>
  <r>
    <n v="1691"/>
    <n v="56"/>
    <x v="137"/>
    <m/>
    <x v="144"/>
    <x v="870"/>
    <x v="0"/>
    <s v="-"/>
    <s v="-"/>
    <x v="45"/>
    <x v="0"/>
    <s v="-"/>
    <x v="50"/>
    <n v="56964069749"/>
    <x v="56"/>
    <m/>
    <x v="68"/>
    <m/>
    <m/>
    <m/>
    <m/>
    <x v="9"/>
    <x v="0"/>
    <m/>
    <s v="Sin llegada"/>
    <s v="40 "/>
    <s v="Hola!%0AServicio del día 26-03%0A *Cliente:* RITRAMA */ Cont: * RAMPLA */ HR Entrega: *07:00* /Dirección: *AV. TUPUNGATO 3420, PLACILLA"/>
    <s v="Enviar mensaje"/>
    <s v="1691RAMPLA "/>
    <s v="ENT-1691"/>
    <s v="ENTREGA"/>
    <s v="461070,291666666666667"/>
    <s v="https://wa.me/56964069749?text=Hola!%0AServicio del día 26-03%0A *Cliente:* RITRAMA */ Cont: * RAMPLA */ HR Entrega: *07:00* /Dirección: *AV. TUPUNGATO 3420, PLACILLA"/>
  </r>
  <r>
    <n v="1692"/>
    <n v="57"/>
    <x v="46"/>
    <s v="EXPO"/>
    <x v="833"/>
    <x v="1158"/>
    <x v="1"/>
    <d v="1899-12-30T08:00:00"/>
    <s v="RETIRO VACIO: CONTOPSA SAI"/>
    <x v="45"/>
    <x v="3"/>
    <s v="RETIRO VACIO: CONTOPSA SAI"/>
    <x v="15"/>
    <n v="56957438415"/>
    <x v="23"/>
    <m/>
    <x v="69"/>
    <m/>
    <m/>
    <m/>
    <m/>
    <x v="44"/>
    <x v="0"/>
    <d v="2026-03-26T00:00:00"/>
    <s v="On time"/>
    <s v="20 "/>
    <s v="Hola!%0AServicio del día 26-03%0A *Cliente:* ARESTI CHILE WINE S.A. */ Cont: * -*/ HR Entrega: *08:00* /Dirección: *CONSOLIDADO: BELLAVISTA S/N, RIO CLARO; BOD. HACIENDA ARESTI / EMBARQUE: SAI"/>
    <s v="Enviar mensaje"/>
    <s v="1692-"/>
    <s v="ENT-1692"/>
    <s v="ENTREGA"/>
    <s v="461070,333333333333333"/>
    <s v="https://wa.me/56957438415?text=Hola!%0AServicio del día 26-03%0A *Cliente:* ARESTI CHILE WINE S.A. */ Cont: * -*/ HR Entrega: *08:00* /Dirección: *CONSOLIDADO: BELLAVISTA S/N, RIO CLARO; BOD. HACIENDA ARESTI / EMBARQUE: SAI"/>
  </r>
  <r>
    <n v="1693"/>
    <n v="58"/>
    <x v="46"/>
    <s v="EXPO"/>
    <x v="834"/>
    <x v="1158"/>
    <x v="1"/>
    <d v="1899-12-30T10:00:00"/>
    <s v="RETIRO VACIO: CONTOPSA SAI"/>
    <x v="45"/>
    <x v="6"/>
    <s v="RETIRO VACIO: CONTOPSA SAI"/>
    <x v="7"/>
    <n v="56950981572"/>
    <x v="14"/>
    <m/>
    <x v="69"/>
    <m/>
    <m/>
    <m/>
    <m/>
    <x v="109"/>
    <x v="0"/>
    <d v="2026-03-26T00:00:00"/>
    <s v="Off time"/>
    <s v="20 "/>
    <s v="Hola!%0AServicio del día 26-03%0A *Cliente:* ARESTI CHILE WINE S.A. */ Cont: * -*/ HR Entrega: *10:00* /Dirección: *CONSOLIDADO: BELLAVISTA S/N, RIO CLARO; BOD. HACIENDA ARESTI / EMBARQUE: SAI"/>
    <s v="Enviar mensaje"/>
    <s v="1693-"/>
    <s v="ENT-1693"/>
    <s v="ENTREGA"/>
    <s v="461070,416666666666667"/>
    <s v="https://wa.me/56950981572?text=Hola!%0AServicio del día 26-03%0A *Cliente:* ARESTI CHILE WINE S.A. */ Cont: * -*/ HR Entrega: *10:00* /Dirección: *CONSOLIDADO: BELLAVISTA S/N, RIO CLARO; BOD. HACIENDA ARESTI / EMBARQUE: SAI"/>
  </r>
  <r>
    <n v="1694"/>
    <n v="59"/>
    <x v="46"/>
    <s v="EXPO"/>
    <x v="950"/>
    <x v="1516"/>
    <x v="0"/>
    <s v="-"/>
    <s v="-"/>
    <x v="45"/>
    <x v="10"/>
    <s v="RETIRO VACIO: DYC SAI"/>
    <x v="46"/>
    <n v="56966631737"/>
    <x v="47"/>
    <m/>
    <x v="69"/>
    <s v="STACKING: del 27 al 30/03 a las 15:00hrs."/>
    <m/>
    <m/>
    <m/>
    <x v="109"/>
    <x v="0"/>
    <d v="2026-03-26T00:00:00"/>
    <s v="Off time"/>
    <s v="40 "/>
    <s v="Hola!%0AServicio del día 26-03%0A *Cliente:* ARESTI CHILE WINE S.A. */ Cont: * oocu8251866*/ HR Entrega: *09:30* /Dirección: *CONSOLIDADO: BELLAVISTA S/N, RIO CLARO; BOD. HACIENDA ARESTI / EMBARQUE: SAI"/>
    <s v="Enviar mensaje"/>
    <s v="1694oocu8251866"/>
    <s v="ENT-1694"/>
    <s v="ENTREGA"/>
    <s v="461070,395833333333333"/>
    <s v="https://wa.me/56966631737?text=Hola!%0AServicio del día 26-03%0A *Cliente:* ARESTI CHILE WINE S.A. */ Cont: * oocu8251866*/ HR Entrega: *09:30* /Dirección: *CONSOLIDADO: BELLAVISTA S/N, RIO CLARO; BOD. HACIENDA ARESTI / EMBARQUE: SAI"/>
  </r>
  <r>
    <n v="1695"/>
    <n v="60"/>
    <x v="46"/>
    <s v="EXPO"/>
    <x v="951"/>
    <x v="1517"/>
    <x v="0"/>
    <s v="-"/>
    <s v="-"/>
    <x v="45"/>
    <x v="2"/>
    <s v="RETIRO VACIO: DYC SAI"/>
    <x v="13"/>
    <n v="56944277110"/>
    <x v="13"/>
    <m/>
    <x v="69"/>
    <s v="STACKING: del 27 al 30/03 a las 15:00hrs."/>
    <m/>
    <m/>
    <m/>
    <x v="109"/>
    <x v="0"/>
    <d v="2026-03-26T00:00:00"/>
    <s v="On time"/>
    <s v="40 "/>
    <s v="Hola!%0AServicio del día 26-03%0A *Cliente:* ARESTI CHILE WINE S.A. */ Cont: * CSGU6572361*/ HR Entrega: *11:00* /Dirección: *CONSOLIDADO: BELLAVISTA S/N, RIO CLARO; BOD. HACIENDA ARESTI / EMBARQUE: SAI"/>
    <s v="Enviar mensaje"/>
    <s v="1695CSGU6572361"/>
    <s v="ENT-1695"/>
    <s v="ENTREGA"/>
    <s v="461070,458333333333333"/>
    <s v="https://wa.me/56944277110?text=Hola!%0AServicio del día 26-03%0A *Cliente:* ARESTI CHILE WINE S.A. */ Cont: * CSGU6572361*/ HR Entrega: *11:00* /Dirección: *CONSOLIDADO: BELLAVISTA S/N, RIO CLARO; BOD. HACIENDA ARESTI / EMBARQUE: SAI"/>
  </r>
  <r>
    <n v="1696"/>
    <n v="61"/>
    <x v="46"/>
    <s v="EXPO"/>
    <x v="952"/>
    <x v="1158"/>
    <x v="0"/>
    <s v="-"/>
    <s v="-"/>
    <x v="45"/>
    <x v="13"/>
    <s v="RETIRO VACIO: DYC SAI"/>
    <x v="14"/>
    <n v="56967256951"/>
    <x v="15"/>
    <m/>
    <x v="69"/>
    <s v="STACKING: del 27 al 30/03 a las 15:00hrs."/>
    <m/>
    <m/>
    <m/>
    <x v="31"/>
    <x v="0"/>
    <d v="2026-03-26T00:00:00"/>
    <s v="On time"/>
    <s v="40 "/>
    <s v="Hola!%0AServicio del día 26-03%0A *Cliente:* ARESTI CHILE WINE S.A. */ Cont: * -*/ HR Entrega: *12:30* /Dirección: *CONSOLIDADO: BELLAVISTA S/N, RIO CLARO; BOD. HACIENDA ARESTI / EMBARQUE: SAI"/>
    <s v="Enviar mensaje"/>
    <s v="1696-"/>
    <s v="ENT-1696"/>
    <s v="ENTREGA"/>
    <s v="461070,520833333333333"/>
    <s v="https://wa.me/56967256951?text=Hola!%0AServicio del día 26-03%0A *Cliente:* ARESTI CHILE WINE S.A. */ Cont: * -*/ HR Entrega: *12:30* /Dirección: *CONSOLIDADO: BELLAVISTA S/N, RIO CLARO; BOD. HACIENDA ARESTI / EMBARQUE: SAI"/>
  </r>
  <r>
    <n v="1697"/>
    <n v="62"/>
    <x v="46"/>
    <s v="EXPO"/>
    <x v="953"/>
    <x v="1158"/>
    <x v="0"/>
    <s v="-"/>
    <s v="-"/>
    <x v="45"/>
    <x v="4"/>
    <s v="RETIRO VACIO: DYC SAI"/>
    <x v="16"/>
    <n v="56973887539"/>
    <x v="16"/>
    <m/>
    <x v="69"/>
    <s v="STACKING: del 27 al 30/03 a las 15:00hrs."/>
    <m/>
    <m/>
    <m/>
    <x v="101"/>
    <x v="0"/>
    <d v="2026-03-26T00:00:00"/>
    <s v="On time"/>
    <s v="40 "/>
    <s v="Hola!%0AServicio del día 26-03%0A *Cliente:* ARESTI CHILE WINE S.A. */ Cont: * -*/ HR Entrega: *14:00* /Dirección: *CONSOLIDADO: BELLAVISTA S/N, RIO CLARO; BOD. HACIENDA ARESTI / EMBARQUE: SAI"/>
    <s v="Enviar mensaje"/>
    <s v="1697-"/>
    <s v="ENT-1697"/>
    <s v="ENTREGA"/>
    <s v="461070,583333333333333"/>
    <s v="https://wa.me/56973887539?text=Hola!%0AServicio del día 26-03%0A *Cliente:* ARESTI CHILE WINE S.A. */ Cont: * -*/ HR Entrega: *14:00* /Dirección: *CONSOLIDADO: BELLAVISTA S/N, RIO CLARO; BOD. HACIENDA ARESTI / EMBARQUE: SAI"/>
  </r>
  <r>
    <n v="1698"/>
    <n v="63"/>
    <x v="46"/>
    <s v="EXPO"/>
    <x v="954"/>
    <x v="1158"/>
    <x v="0"/>
    <s v="-"/>
    <s v="-"/>
    <x v="45"/>
    <x v="22"/>
    <s v="RETIRO VACIO: DYC SAI"/>
    <x v="25"/>
    <n v="56966749408"/>
    <x v="26"/>
    <m/>
    <x v="69"/>
    <s v="STACKING: del 27 al 30/03 a las 15:00hrs."/>
    <m/>
    <m/>
    <m/>
    <x v="95"/>
    <x v="0"/>
    <d v="2026-03-26T00:00:00"/>
    <s v="On time"/>
    <s v="40 "/>
    <s v="Hola!%0AServicio del día 26-03%0A *Cliente:* ARESTI CHILE WINE S.A. */ Cont: * -*/ HR Entrega: *15:30* /Dirección: *CONSOLIDADO: BELLAVISTA S/N, RIO CLARO; BOD. HACIENDA ARESTI / EMBARQUE: SAI"/>
    <s v="Enviar mensaje"/>
    <s v="1698-"/>
    <s v="ENT-1698"/>
    <s v="ENTREGA"/>
    <s v="461070,645833333333333"/>
    <s v="https://wa.me/56966749408?text=Hola!%0AServicio del día 26-03%0A *Cliente:* ARESTI CHILE WINE S.A. */ Cont: * -*/ HR Entrega: *15:30* /Dirección: *CONSOLIDADO: BELLAVISTA S/N, RIO CLARO; BOD. HACIENDA ARESTI / EMBARQUE: SAI"/>
  </r>
  <r>
    <n v="1699"/>
    <n v="1"/>
    <x v="0"/>
    <s v="IMPO"/>
    <x v="907"/>
    <x v="1518"/>
    <x v="1"/>
    <n v="22000"/>
    <s v="FRAGUA"/>
    <x v="46"/>
    <x v="0"/>
    <s v="DYC SAI"/>
    <x v="4"/>
    <n v="56984880436"/>
    <x v="4"/>
    <m/>
    <x v="2"/>
    <s v="RAMPLA CORTA"/>
    <m/>
    <m/>
    <m/>
    <x v="192"/>
    <x v="0"/>
    <d v="2026-03-27T00:00:00"/>
    <s v="On time"/>
    <s v="20 "/>
    <s v="Hola!%0AServicio del día 27-03%0A *Cliente:* RENDIC S.A. */ Cont: * TCKU1680599*/ HR Entrega: *07:00* /Dirección: *Avenida Miraflores 9700-Bodega 4C, PUDAHUEL"/>
    <s v="Enviar mensaje"/>
    <s v="1699TCKU1680599"/>
    <s v="ENT-1699"/>
    <s v="ENTREGA"/>
    <s v="461080,291666666666667"/>
    <s v="https://wa.me/56984880436?text=Hola!%0AServicio del día 27-03%0A *Cliente:* RENDIC S.A. */ Cont: * TCKU1680599*/ HR Entrega: *07:00* /Dirección: *Avenida Miraflores 9700-Bodega 4C, PUDAHUEL"/>
  </r>
  <r>
    <n v="1700"/>
    <n v="2"/>
    <x v="0"/>
    <s v="IMPO"/>
    <x v="955"/>
    <x v="1519"/>
    <x v="3"/>
    <n v="28000"/>
    <s v="26/03 - 20:34"/>
    <x v="46"/>
    <x v="1"/>
    <s v="DYC SAI"/>
    <x v="28"/>
    <n v="56968463649"/>
    <x v="29"/>
    <m/>
    <x v="29"/>
    <m/>
    <m/>
    <m/>
    <m/>
    <x v="84"/>
    <x v="0"/>
    <d v="2026-03-27T00:00:00"/>
    <s v="On time"/>
    <s v="40 "/>
    <s v="Hola!%0AServicio del día 27-03%0A *Cliente:* RENDIC S.A. */ Cont: * CGMU7720200*/ HR Entrega: *08:30* /Dirección: *AVDA EL VENSTIQUERO 1260,RENCA"/>
    <s v="Enviar mensaje"/>
    <s v="1700CGMU7720200"/>
    <s v="ENT-1700"/>
    <s v="ENTREGA"/>
    <s v="461080,354166666666667"/>
    <s v="https://wa.me/56968463649?text=Hola!%0AServicio del día 27-03%0A *Cliente:* RENDIC S.A. */ Cont: * CGMU7720200*/ HR Entrega: *08:30* /Dirección: *AVDA EL VENSTIQUERO 1260,RENCA"/>
  </r>
  <r>
    <n v="1701"/>
    <n v="3"/>
    <x v="0"/>
    <s v="IMPO"/>
    <x v="956"/>
    <x v="1520"/>
    <x v="0"/>
    <n v="25000"/>
    <s v="FRAGUA"/>
    <x v="46"/>
    <x v="7"/>
    <s v="CIS"/>
    <x v="46"/>
    <n v="56966631737"/>
    <x v="47"/>
    <m/>
    <x v="2"/>
    <m/>
    <m/>
    <m/>
    <m/>
    <x v="87"/>
    <x v="0"/>
    <d v="2026-03-27T00:00:00"/>
    <s v="On time"/>
    <s v="40 "/>
    <s v="Hola!%0AServicio del día 27-03%0A *Cliente:* RENDIC S.A. */ Cont: * TIIU6170884*/ HR Entrega: *09:00* /Dirección: *Avenida Miraflores 9700-Bodega 4C, PUDAHUEL"/>
    <s v="Enviar mensaje"/>
    <s v="1701TIIU6170884"/>
    <s v="ENT-1701"/>
    <s v="ENTREGA"/>
    <s v="461080,375"/>
    <s v="https://wa.me/56966631737?text=Hola!%0AServicio del día 27-03%0A *Cliente:* RENDIC S.A. */ Cont: * TIIU6170884*/ HR Entrega: *09:00* /Dirección: *Avenida Miraflores 9700-Bodega 4C, PUDAHUEL"/>
  </r>
  <r>
    <n v="1702"/>
    <n v="4"/>
    <x v="129"/>
    <s v="IMPO"/>
    <x v="957"/>
    <x v="1521"/>
    <x v="0"/>
    <n v="5000"/>
    <s v="26/03 - 11:04"/>
    <x v="46"/>
    <x v="3"/>
    <s v="CONTOPSA SAI"/>
    <x v="10"/>
    <n v="56993389870"/>
    <x v="10"/>
    <m/>
    <x v="253"/>
    <m/>
    <m/>
    <m/>
    <m/>
    <x v="87"/>
    <x v="0"/>
    <d v="2026-03-27T00:00:00"/>
    <s v="Off time"/>
    <s v="40 "/>
    <s v="Hola!%0AServicio del día 27-03%0A *Cliente:* LADY GENNY */ Cont: * MNBU4449987*/ HR Entrega: *08:00* /Dirección: *ARTURO PRAT 855, SANTIAGO "/>
    <s v="Enviar mensaje"/>
    <s v="1702MNBU4449987"/>
    <s v="ENT-1702"/>
    <s v="ENTREGA"/>
    <s v="461080,333333333333333"/>
    <s v="https://wa.me/56993389870?text=Hola!%0AServicio del día 27-03%0A *Cliente:* LADY GENNY */ Cont: * MNBU4449987*/ HR Entrega: *08:00* /Dirección: *ARTURO PRAT 855, SANTIAGO "/>
  </r>
  <r>
    <n v="1703"/>
    <n v="5"/>
    <x v="134"/>
    <s v="IMPO"/>
    <x v="925"/>
    <x v="1479"/>
    <x v="1"/>
    <n v="5000"/>
    <s v="FRAGUA"/>
    <x v="46"/>
    <x v="3"/>
    <s v="TERCOP"/>
    <x v="21"/>
    <n v="56956654384"/>
    <x v="21"/>
    <m/>
    <x v="228"/>
    <s v="CON ESCOLTA"/>
    <m/>
    <m/>
    <m/>
    <x v="12"/>
    <x v="0"/>
    <d v="2026-03-27T00:00:00"/>
    <s v="On time"/>
    <s v="20 "/>
    <s v="Hola!%0AServicio del día 27-03%0A *Cliente:* THE ANDES BRANDS */ Cont: * APZU3920911*/ HR Entrega: *08:00* /Dirección: *BODENOR FLEXCENTER - Boulevard Poniente, Modulos 21 y 22 ENEA, Pudahuel"/>
    <s v="Enviar mensaje"/>
    <s v="1703APZU3920911"/>
    <s v="ENT-1703"/>
    <s v="ENTREGA"/>
    <s v="461080,333333333333333"/>
    <s v="https://wa.me/56956654384?text=Hola!%0AServicio del día 27-03%0A *Cliente:* THE ANDES BRANDS */ Cont: * APZU3920911*/ HR Entrega: *08:00* /Dirección: *BODENOR FLEXCENTER - Boulevard Poniente, Modulos 21 y 22 ENEA, Pudahuel"/>
  </r>
  <r>
    <n v="1704"/>
    <n v="6"/>
    <x v="134"/>
    <s v="IMPO"/>
    <x v="958"/>
    <x v="1522"/>
    <x v="0"/>
    <n v="9000"/>
    <s v="FRAGUA"/>
    <x v="46"/>
    <x v="3"/>
    <s v="TERCOP"/>
    <x v="55"/>
    <n v="56999972473"/>
    <x v="44"/>
    <m/>
    <x v="228"/>
    <s v="CON ESCOLTA"/>
    <m/>
    <m/>
    <m/>
    <x v="11"/>
    <x v="0"/>
    <d v="2026-03-27T00:00:00"/>
    <s v="On time"/>
    <s v="40 "/>
    <s v="Hola!%0AServicio del día 27-03%0A *Cliente:* THE ANDES BRANDS */ Cont: * CGMU7723112*/ HR Entrega: *08:00* /Dirección: *BODENOR FLEXCENTER - Boulevard Poniente, Modulos 21 y 22 ENEA, Pudahuel"/>
    <s v="Enviar mensaje"/>
    <s v="1704CGMU7723112"/>
    <s v="ENT-1704"/>
    <s v="ENTREGA"/>
    <s v="461080,333333333333333"/>
    <s v="https://wa.me/56999972473?text=Hola!%0AServicio del día 27-03%0A *Cliente:* THE ANDES BRANDS */ Cont: * CGMU7723112*/ HR Entrega: *08:00* /Dirección: *BODENOR FLEXCENTER - Boulevard Poniente, Modulos 21 y 22 ENEA, Pudahuel"/>
  </r>
  <r>
    <n v="1758"/>
    <n v="7"/>
    <x v="5"/>
    <s v="IMPO"/>
    <x v="959"/>
    <x v="1523"/>
    <x v="0"/>
    <n v="25000"/>
    <s v="FRAGUA"/>
    <x v="46"/>
    <x v="3"/>
    <s v="MEDLOG SAI"/>
    <x v="8"/>
    <n v="56945105039"/>
    <x v="49"/>
    <m/>
    <x v="108"/>
    <m/>
    <m/>
    <m/>
    <m/>
    <x v="106"/>
    <x v="0"/>
    <d v="2026-03-27T00:00:00"/>
    <s v="On time"/>
    <s v="40 "/>
    <s v="Hola!%0AServicio del día 27-03%0A *Cliente:* INVERSIERRA S A */ Cont: * CAIU7357938*/ HR Entrega: *08:00* /Dirección: *ALCALDE GUZMAN 0121, G32; QUILICURA"/>
    <s v="Enviar mensaje"/>
    <s v="1758CAIU7357938"/>
    <s v="ENT-1758"/>
    <s v="ENTREGA"/>
    <s v="461080,333333333333333"/>
    <s v="https://wa.me/56945105039?text=Hola!%0AServicio del día 27-03%0A *Cliente:* INVERSIERRA S A */ Cont: * CAIU7357938*/ HR Entrega: *08:00* /Dirección: *ALCALDE GUZMAN 0121, G32; QUILICURA"/>
  </r>
  <r>
    <n v="1706"/>
    <n v="8"/>
    <x v="5"/>
    <s v="IMPO"/>
    <x v="960"/>
    <x v="1524"/>
    <x v="0"/>
    <n v="12000"/>
    <s v="26/03 - 8:42"/>
    <x v="46"/>
    <x v="3"/>
    <s v="AGUNSA SAI"/>
    <x v="16"/>
    <n v="56973887539"/>
    <x v="16"/>
    <m/>
    <x v="107"/>
    <m/>
    <m/>
    <m/>
    <m/>
    <x v="4"/>
    <x v="0"/>
    <d v="2026-03-27T00:00:00"/>
    <s v="On time"/>
    <s v="40 "/>
    <s v="Hola!%0AServicio del día 27-03%0A *Cliente:* INVERSIERRA S A */ Cont: * CSNU6759695*/ HR Entrega: *08:00* /Dirección: *AVENIDA PEDRO FONTOBA 6350, HUECHURABA"/>
    <s v="Enviar mensaje"/>
    <s v="1706CSNU6759695"/>
    <s v="ENT-1706"/>
    <s v="ENTREGA"/>
    <s v="461080,333333333333333"/>
    <s v="https://wa.me/56973887539?text=Hola!%0AServicio del día 27-03%0A *Cliente:* INVERSIERRA S A */ Cont: * CSNU6759695*/ HR Entrega: *08:00* /Dirección: *AVENIDA PEDRO FONTOBA 6350, HUECHURABA"/>
  </r>
  <r>
    <n v="1705"/>
    <n v="9"/>
    <x v="31"/>
    <s v="IMPO"/>
    <x v="961"/>
    <x v="1525"/>
    <x v="0"/>
    <n v="15000"/>
    <s v="FRAGUA"/>
    <x v="46"/>
    <x v="3"/>
    <s v="SAAM VALP"/>
    <x v="42"/>
    <n v="56948501048"/>
    <x v="42"/>
    <m/>
    <x v="205"/>
    <m/>
    <m/>
    <m/>
    <m/>
    <x v="14"/>
    <x v="0"/>
    <d v="2026-03-27T00:00:00"/>
    <s v="On time"/>
    <s v="40 "/>
    <s v="Hola!%0AServicio del día 27-03%0A *Cliente:* TECNIKA S A */ Cont: * TEMU6720852*/ HR Entrega: *08:00* /Dirección: *Olivos 1270, Pudahuel"/>
    <s v="Enviar mensaje"/>
    <s v="1705TEMU6720852"/>
    <s v="ENT-1705"/>
    <s v="ENTREGA"/>
    <s v="461080,333333333333333"/>
    <s v="https://wa.me/56948501048?text=Hola!%0AServicio del día 27-03%0A *Cliente:* TECNIKA S A */ Cont: * TEMU6720852*/ HR Entrega: *08:00* /Dirección: *Olivos 1270, Pudahuel"/>
  </r>
  <r>
    <n v="1708"/>
    <n v="10"/>
    <x v="31"/>
    <s v="IMPO"/>
    <x v="962"/>
    <x v="1526"/>
    <x v="0"/>
    <n v="15000"/>
    <s v="FRAGUA"/>
    <x v="46"/>
    <x v="10"/>
    <s v="TPS"/>
    <x v="35"/>
    <n v="56935532735"/>
    <x v="35"/>
    <m/>
    <x v="205"/>
    <m/>
    <m/>
    <m/>
    <m/>
    <x v="388"/>
    <x v="0"/>
    <d v="2026-03-27T00:00:00"/>
    <s v="Off time"/>
    <s v="40 "/>
    <s v="Hola!%0AServicio del día 27-03%0A *Cliente:* TECNIKA S A */ Cont: * TRHU4557462*/ HR Entrega: *09:30* /Dirección: *Olivos 1270, Pudahuel"/>
    <s v="Enviar mensaje"/>
    <s v="1708TRHU4557462"/>
    <s v="ENT-1708"/>
    <s v="ENTREGA"/>
    <s v="461080,395833333333333"/>
    <s v="https://wa.me/56935532735?text=Hola!%0AServicio del día 27-03%0A *Cliente:* TECNIKA S A */ Cont: * TRHU4557462*/ HR Entrega: *09:30* /Dirección: *Olivos 1270, Pudahuel"/>
  </r>
  <r>
    <n v="1709"/>
    <n v="11"/>
    <x v="144"/>
    <s v="IMPO"/>
    <x v="928"/>
    <x v="1527"/>
    <x v="0"/>
    <n v="30000"/>
    <s v="FRAGUA"/>
    <x v="46"/>
    <x v="3"/>
    <s v="DYC SAI"/>
    <x v="14"/>
    <n v="56967256951"/>
    <x v="15"/>
    <m/>
    <x v="10"/>
    <m/>
    <m/>
    <m/>
    <m/>
    <x v="310"/>
    <x v="0"/>
    <d v="2026-03-27T00:00:00"/>
    <s v="Off time"/>
    <s v="40 "/>
    <s v="Hola!%0AServicio del día 27-03%0A *Cliente:* ALLCA SPA */ Cont: * SEGU9528261*/ HR Entrega: *08:00* /Dirección: *BERNARDO O&quot;HIGGINS 158 COLINA"/>
    <s v="Enviar mensaje"/>
    <s v="1709SEGU9528261"/>
    <s v="ENT-1709"/>
    <s v="ENTREGA"/>
    <s v="461080,333333333333333"/>
    <s v="https://wa.me/56967256951?text=Hola!%0AServicio del día 27-03%0A *Cliente:* ALLCA SPA */ Cont: * SEGU9528261*/ HR Entrega: *08:00* /Dirección: *BERNARDO O&quot;HIGGINS 158 COLINA"/>
  </r>
  <r>
    <n v="1710"/>
    <n v="12"/>
    <x v="144"/>
    <s v="IMPO"/>
    <x v="928"/>
    <x v="1528"/>
    <x v="0"/>
    <n v="30000"/>
    <s v="FRAGUA"/>
    <x v="46"/>
    <x v="6"/>
    <s v="AGUNSA SAI"/>
    <x v="13"/>
    <n v="56944277110"/>
    <x v="13"/>
    <m/>
    <x v="10"/>
    <m/>
    <m/>
    <m/>
    <m/>
    <x v="142"/>
    <x v="0"/>
    <d v="2026-03-27T00:00:00"/>
    <s v="On time"/>
    <s v="40 "/>
    <s v="Hola!%0AServicio del día 27-03%0A *Cliente:* ALLCA SPA */ Cont: * CGMU5290224*/ HR Entrega: *10:00* /Dirección: *BERNARDO O&quot;HIGGINS 158 COLINA"/>
    <s v="Enviar mensaje"/>
    <s v="1710CGMU5290224"/>
    <s v="ENT-1710"/>
    <s v="ENTREGA"/>
    <s v="461080,416666666666667"/>
    <s v="https://wa.me/56944277110?text=Hola!%0AServicio del día 27-03%0A *Cliente:* ALLCA SPA */ Cont: * CGMU5290224*/ HR Entrega: *10:00* /Dirección: *BERNARDO O&quot;HIGGINS 158 COLINA"/>
  </r>
  <r>
    <n v="1758"/>
    <n v="13"/>
    <x v="18"/>
    <s v="IMPO"/>
    <x v="930"/>
    <x v="1486"/>
    <x v="0"/>
    <n v="10000"/>
    <s v="FRAGUA"/>
    <x v="46"/>
    <x v="3"/>
    <s v="DYC SAI"/>
    <x v="7"/>
    <n v="56950981572"/>
    <x v="41"/>
    <m/>
    <x v="250"/>
    <m/>
    <m/>
    <m/>
    <m/>
    <x v="428"/>
    <x v="0"/>
    <m/>
    <s v="On time"/>
    <s v="40 "/>
    <s v="Hola!%0AServicio del día 27-03%0A *Cliente:* SOCIEDAD COMERCIAL MARBEN PETS LTDA */ Cont: * EGSU6585820*/ HR Entrega: *08:00* /Dirección: *FRAGUA -  BOD.PRINCIPAL"/>
    <s v="Enviar mensaje"/>
    <s v="1758EGSU6585820"/>
    <s v="ENT-1758"/>
    <s v="ENTREGA"/>
    <s v="461080,333333333333333"/>
    <s v="https://wa.me/56950981572?text=Hola!%0AServicio del día 27-03%0A *Cliente:* SOCIEDAD COMERCIAL MARBEN PETS LTDA */ Cont: * EGSU6585820*/ HR Entrega: *08:00* /Dirección: *FRAGUA -  BOD.PRINCIPAL"/>
  </r>
  <r>
    <n v="1711"/>
    <n v="14"/>
    <x v="18"/>
    <s v="IMPO"/>
    <x v="750"/>
    <x v="1455"/>
    <x v="1"/>
    <n v="30000"/>
    <s v="FRAGUA"/>
    <x v="46"/>
    <x v="3"/>
    <s v="CIS"/>
    <x v="19"/>
    <n v="56975045913"/>
    <x v="19"/>
    <m/>
    <x v="112"/>
    <m/>
    <m/>
    <m/>
    <m/>
    <x v="4"/>
    <x v="0"/>
    <m/>
    <s v="On time"/>
    <s v="20 "/>
    <s v="Hola!%0AServicio del día 27-03%0A *Cliente:* SOCIEDAD COMERCIAL MARBEN PETS LTDA */ Cont: * TCLU7198555*/ HR Entrega: *08:00* /Dirección: *JOSE JOAQUIN PEREZ 8726 PUDAHUEL"/>
    <s v="Enviar mensaje"/>
    <s v="1711TCLU7198555"/>
    <s v="ENT-1711"/>
    <s v="ENTREGA"/>
    <s v="461080,333333333333333"/>
    <s v="https://wa.me/56975045913?text=Hola!%0AServicio del día 27-03%0A *Cliente:* SOCIEDAD COMERCIAL MARBEN PETS LTDA */ Cont: * TCLU7198555*/ HR Entrega: *08:00* /Dirección: *JOSE JOAQUIN PEREZ 8726 PUDAHUEL"/>
  </r>
  <r>
    <n v="1713"/>
    <n v="15"/>
    <x v="18"/>
    <s v="IMPO"/>
    <x v="750"/>
    <x v="1529"/>
    <x v="1"/>
    <n v="30000"/>
    <s v="FRAGUA"/>
    <x v="46"/>
    <x v="3"/>
    <s v="CIS"/>
    <x v="15"/>
    <n v="56957438415"/>
    <x v="23"/>
    <m/>
    <x v="254"/>
    <m/>
    <m/>
    <m/>
    <m/>
    <x v="256"/>
    <x v="0"/>
    <m/>
    <s v="On time"/>
    <s v="20 "/>
    <s v="Hola!%0AServicio del día 27-03%0A *Cliente:* SOCIEDAD COMERCIAL MARBEN PETS LTDA */ Cont: * TRHU1115810*/ HR Entrega: *08:00* /Dirección: *RL705UTA F-852 LA FRAGUA 931, LOTE NUMERO 32 bodega principal"/>
    <s v="Enviar mensaje"/>
    <s v="1713TRHU1115810"/>
    <s v="ENT-1713"/>
    <s v="ENTREGA"/>
    <s v="461080,333333333333333"/>
    <s v="https://wa.me/56957438415?text=Hola!%0AServicio del día 27-03%0A *Cliente:* SOCIEDAD COMERCIAL MARBEN PETS LTDA */ Cont: * TRHU1115810*/ HR Entrega: *08:00* /Dirección: *RL705UTA F-852 LA FRAGUA 931, LOTE NUMERO 32 bodega principal"/>
  </r>
  <r>
    <n v="1714"/>
    <n v="16"/>
    <x v="18"/>
    <s v="IMPO"/>
    <x v="750"/>
    <x v="1530"/>
    <x v="1"/>
    <n v="30000"/>
    <s v="FRAGUA"/>
    <x v="46"/>
    <x v="3"/>
    <s v="CIS"/>
    <x v="7"/>
    <n v="56950981572"/>
    <x v="31"/>
    <m/>
    <x v="254"/>
    <m/>
    <m/>
    <m/>
    <m/>
    <x v="149"/>
    <x v="0"/>
    <m/>
    <s v="On time"/>
    <s v="20 "/>
    <s v="Hola!%0AServicio del día 27-03%0A *Cliente:* SOCIEDAD COMERCIAL MARBEN PETS LTDA */ Cont: * FCIU4537641*/ HR Entrega: *08:00* /Dirección: *RL705UTA F-852 LA FRAGUA 931, LOTE NUMERO 32 bodega principal"/>
    <s v="Enviar mensaje"/>
    <s v="1714FCIU4537641"/>
    <s v="ENT-1714"/>
    <s v="ENTREGA"/>
    <s v="461080,333333333333333"/>
    <s v="https://wa.me/56950981572?text=Hola!%0AServicio del día 27-03%0A *Cliente:* SOCIEDAD COMERCIAL MARBEN PETS LTDA */ Cont: * FCIU4537641*/ HR Entrega: *08:00* /Dirección: *RL705UTA F-852 LA FRAGUA 931, LOTE NUMERO 32 bodega principal"/>
  </r>
  <r>
    <n v="1758"/>
    <n v="17"/>
    <x v="18"/>
    <s v="IMPO"/>
    <x v="963"/>
    <x v="1531"/>
    <x v="1"/>
    <n v="12000"/>
    <s v="FRAGUA"/>
    <x v="46"/>
    <x v="7"/>
    <s v="MEDLOG STGO"/>
    <x v="48"/>
    <n v="56994354094"/>
    <x v="18"/>
    <m/>
    <x v="250"/>
    <m/>
    <m/>
    <m/>
    <m/>
    <x v="72"/>
    <x v="0"/>
    <m/>
    <s v="On time"/>
    <s v="20 "/>
    <s v="Hola!%0AServicio del día 27-03%0A *Cliente:* SOCIEDAD COMERCIAL MARBEN PETS LTDA */ Cont: * TGBU3511231 */ HR Entrega: *09:00* /Dirección: *FRAGUA -  BOD.PRINCIPAL"/>
    <s v="Enviar mensaje"/>
    <s v="1758TGBU3511231 "/>
    <s v="ENT-1758"/>
    <s v="ENTREGA"/>
    <s v="461080,375"/>
    <s v="https://wa.me/56994354094?text=Hola!%0AServicio del día 27-03%0A *Cliente:* SOCIEDAD COMERCIAL MARBEN PETS LTDA */ Cont: * TGBU3511231 */ HR Entrega: *09:00* /Dirección: *FRAGUA -  BOD.PRINCIPAL"/>
  </r>
  <r>
    <n v="1715"/>
    <n v="18"/>
    <x v="40"/>
    <s v="IMPO"/>
    <x v="964"/>
    <x v="1532"/>
    <x v="1"/>
    <n v="28000"/>
    <s v="FRAGUA"/>
    <x v="46"/>
    <x v="3"/>
    <s v="CIS"/>
    <x v="39"/>
    <n v="56950103942"/>
    <x v="39"/>
    <m/>
    <x v="57"/>
    <m/>
    <m/>
    <m/>
    <m/>
    <x v="60"/>
    <x v="0"/>
    <d v="2026-03-27T00:00:00"/>
    <s v="On time"/>
    <s v="20 "/>
    <s v="Hola!%0AServicio del día 27-03%0A *Cliente:* MOLYMETNOS S.A. */ Cont: * ECMU2049943*/ HR Entrega: *08:00* /Dirección: *CAMINO NOS A LOS MORROS 590, SAN BERNARDO"/>
    <s v="Enviar mensaje"/>
    <s v="1715ECMU2049943"/>
    <s v="ENT-1715"/>
    <s v="ENTREGA"/>
    <s v="461080,333333333333333"/>
    <s v="https://wa.me/56950103942?text=Hola!%0AServicio del día 27-03%0A *Cliente:* MOLYMETNOS S.A. */ Cont: * ECMU2049943*/ HR Entrega: *08:00* /Dirección: *CAMINO NOS A LOS MORROS 590, SAN BERNARDO"/>
  </r>
  <r>
    <n v="1717"/>
    <n v="19"/>
    <x v="40"/>
    <s v="IMPO"/>
    <x v="964"/>
    <x v="1533"/>
    <x v="1"/>
    <n v="28000"/>
    <s v="FRAGUA"/>
    <x v="46"/>
    <x v="39"/>
    <s v="CIS"/>
    <x v="9"/>
    <s v=""/>
    <x v="9"/>
    <m/>
    <x v="57"/>
    <m/>
    <m/>
    <s v="REPROGRAMADO"/>
    <m/>
    <x v="9"/>
    <x v="0"/>
    <m/>
    <s v="Sin llegada"/>
    <s v="20 "/>
    <s v="Hola!%0AServicio del día 27-03%0A *Cliente:* MOLYMETNOS S.A. */ Cont: * ECMU1939161*/ HR Entrega: *00:00* /Dirección: *CAMINO NOS A LOS MORROS 590, SAN BERNARDO"/>
    <s v="Enviar mensaje"/>
    <s v="1717ECMU1939161"/>
    <s v="ENT-1717"/>
    <s v="ENTREGA"/>
    <s v="46108"/>
    <s v="https://wa.me/?text=Hola!%0AServicio del día 27-03%0A *Cliente:* MOLYMETNOS S.A. */ Cont: * ECMU1939161*/ HR Entrega: *00:00* /Dirección: *CAMINO NOS A LOS MORROS 590, SAN BERNARDO"/>
  </r>
  <r>
    <n v="1718"/>
    <n v="20"/>
    <x v="40"/>
    <s v="IMPO"/>
    <x v="964"/>
    <x v="1534"/>
    <x v="1"/>
    <n v="28000"/>
    <s v="FRAGUA"/>
    <x v="46"/>
    <x v="7"/>
    <s v="CIS"/>
    <x v="7"/>
    <n v="56950981572"/>
    <x v="14"/>
    <m/>
    <x v="57"/>
    <m/>
    <m/>
    <m/>
    <m/>
    <x v="235"/>
    <x v="0"/>
    <d v="2026-03-27T00:00:00"/>
    <s v="Off time"/>
    <s v="20 "/>
    <s v="Hola!%0AServicio del día 27-03%0A *Cliente:* MOLYMETNOS S.A. */ Cont: * APZU3185123*/ HR Entrega: *09:00* /Dirección: *CAMINO NOS A LOS MORROS 590, SAN BERNARDO"/>
    <s v="Enviar mensaje"/>
    <s v="1718APZU3185123"/>
    <s v="ENT-1718"/>
    <s v="ENTREGA"/>
    <s v="461080,375"/>
    <s v="https://wa.me/56950981572?text=Hola!%0AServicio del día 27-03%0A *Cliente:* MOLYMETNOS S.A. */ Cont: * APZU3185123*/ HR Entrega: *09:00* /Dirección: *CAMINO NOS A LOS MORROS 590, SAN BERNARDO"/>
  </r>
  <r>
    <n v="1719"/>
    <n v="21"/>
    <x v="3"/>
    <s v="IMPO"/>
    <x v="866"/>
    <x v="1391"/>
    <x v="0"/>
    <n v="35000"/>
    <s v="FRAGUA"/>
    <x v="46"/>
    <x v="3"/>
    <s v="CONTOPSA SAI"/>
    <x v="0"/>
    <n v="56965378427"/>
    <x v="0"/>
    <m/>
    <x v="5"/>
    <m/>
    <m/>
    <m/>
    <m/>
    <x v="166"/>
    <x v="0"/>
    <d v="2026-03-27T00:00:00"/>
    <s v="On time"/>
    <s v="40 "/>
    <s v="Hola!%0AServicio del día 27-03%0A *Cliente:* COMERCIAL SANDOVAL E HIJOS LTDA */ Cont: * MMAU1465199*/ HR Entrega: *08:00* /Dirección: *SANTA ISABEL 370; LAMPA"/>
    <s v="Enviar mensaje"/>
    <s v="1719MMAU1465199"/>
    <s v="ENT-1719"/>
    <s v="ENTREGA"/>
    <s v="461080,333333333333333"/>
    <s v="https://wa.me/56965378427?text=Hola!%0AServicio del día 27-03%0A *Cliente:* COMERCIAL SANDOVAL E HIJOS LTDA */ Cont: * MMAU1465199*/ HR Entrega: *08:00* /Dirección: *SANTA ISABEL 370; LAMPA"/>
  </r>
  <r>
    <n v="1720"/>
    <n v="22"/>
    <x v="3"/>
    <s v="IMPO"/>
    <x v="866"/>
    <x v="1345"/>
    <x v="0"/>
    <n v="35000"/>
    <s v="FRAGUA"/>
    <x v="46"/>
    <x v="6"/>
    <s v="CONTOPSA SAI"/>
    <x v="35"/>
    <n v="56935532735"/>
    <x v="35"/>
    <m/>
    <x v="5"/>
    <m/>
    <m/>
    <m/>
    <m/>
    <x v="9"/>
    <x v="0"/>
    <m/>
    <s v="Sin llegada"/>
    <s v="40 "/>
    <s v="Hola!%0AServicio del día 27-03%0A *Cliente:* COMERCIAL SANDOVAL E HIJOS LTDA */ Cont: * MMAU1465769*/ HR Entrega: *10:00* /Dirección: *SANTA ISABEL 370; LAMPA"/>
    <s v="Enviar mensaje"/>
    <s v="1720MMAU1465769"/>
    <s v="ENT-1720"/>
    <s v="ENTREGA"/>
    <s v="461080,416666666666667"/>
    <s v="https://wa.me/56935532735?text=Hola!%0AServicio del día 27-03%0A *Cliente:* COMERCIAL SANDOVAL E HIJOS LTDA */ Cont: * MMAU1465769*/ HR Entrega: *10:00* /Dirección: *SANTA ISABEL 370; LAMPA"/>
  </r>
  <r>
    <n v="1721"/>
    <n v="23"/>
    <x v="3"/>
    <s v="IMPO"/>
    <x v="893"/>
    <x v="1457"/>
    <x v="0"/>
    <n v="35000"/>
    <s v="FRAGUA"/>
    <x v="46"/>
    <x v="5"/>
    <s v="CONTOPSA SAI"/>
    <x v="48"/>
    <n v="56994354094"/>
    <x v="34"/>
    <m/>
    <x v="5"/>
    <m/>
    <m/>
    <m/>
    <m/>
    <x v="9"/>
    <x v="0"/>
    <m/>
    <s v="Sin llegada"/>
    <s v="40 "/>
    <s v="Hola!%0AServicio del día 27-03%0A *Cliente:* COMERCIAL SANDOVAL E HIJOS LTDA */ Cont: * MMAU1466024*/ HR Entrega: *12:00* /Dirección: *SANTA ISABEL 370; LAMPA"/>
    <s v="Enviar mensaje"/>
    <s v="1721MMAU1466024"/>
    <s v="ENT-1721"/>
    <s v="ENTREGA"/>
    <s v="461080,5"/>
    <s v="https://wa.me/56994354094?text=Hola!%0AServicio del día 27-03%0A *Cliente:* COMERCIAL SANDOVAL E HIJOS LTDA */ Cont: * MMAU1466024*/ HR Entrega: *12:00* /Dirección: *SANTA ISABEL 370; LAMPA"/>
  </r>
  <r>
    <n v="1722"/>
    <n v="24"/>
    <x v="145"/>
    <s v="IMPO"/>
    <x v="903"/>
    <x v="1470"/>
    <x v="0"/>
    <n v="6000"/>
    <s v="TLS"/>
    <x v="46"/>
    <x v="5"/>
    <s v="MEDLOG SAI"/>
    <x v="1"/>
    <n v="56978811158"/>
    <x v="1"/>
    <m/>
    <x v="208"/>
    <m/>
    <m/>
    <m/>
    <m/>
    <x v="55"/>
    <x v="0"/>
    <d v="2026-03-27T00:00:00"/>
    <s v="On time"/>
    <s v="40 "/>
    <s v="Hola!%0AServicio del día 27-03%0A *Cliente:* TATTERSALL AUT. */ Cont: * BEAU4286311*/ HR Entrega: *12:00* /Dirección: *CLAUDIO ARRAU 8600, PUDAHUEL"/>
    <s v="Enviar mensaje"/>
    <s v="1722BEAU4286311"/>
    <s v="ENT-1722"/>
    <s v="ENTREGA"/>
    <s v="461080,5"/>
    <s v="https://wa.me/56978811158?text=Hola!%0AServicio del día 27-03%0A *Cliente:* TATTERSALL AUT. */ Cont: * BEAU4286311*/ HR Entrega: *12:00* /Dirección: *CLAUDIO ARRAU 8600, PUDAHUEL"/>
  </r>
  <r>
    <n v="1723"/>
    <n v="25"/>
    <x v="145"/>
    <s v="IMPO"/>
    <x v="903"/>
    <x v="1471"/>
    <x v="0"/>
    <n v="6000"/>
    <s v="TLS"/>
    <x v="46"/>
    <x v="5"/>
    <s v="MEDLOG SAI"/>
    <x v="23"/>
    <n v="56931745801"/>
    <x v="62"/>
    <m/>
    <x v="208"/>
    <m/>
    <m/>
    <m/>
    <m/>
    <x v="192"/>
    <x v="0"/>
    <d v="2026-03-27T00:00:00"/>
    <s v="On time"/>
    <s v="40 "/>
    <s v="Hola!%0AServicio del día 27-03%0A *Cliente:* TATTERSALL AUT. */ Cont: * MSMU4944772*/ HR Entrega: *12:00* /Dirección: *CLAUDIO ARRAU 8600, PUDAHUEL"/>
    <s v="Enviar mensaje"/>
    <s v="1723MSMU4944772"/>
    <s v="ENT-1723"/>
    <s v="ENTREGA"/>
    <s v="461080,5"/>
    <s v="https://wa.me/56931745801?text=Hola!%0AServicio del día 27-03%0A *Cliente:* TATTERSALL AUT. */ Cont: * MSMU4944772*/ HR Entrega: *12:00* /Dirección: *CLAUDIO ARRAU 8600, PUDAHUEL"/>
  </r>
  <r>
    <n v="1724"/>
    <n v="26"/>
    <x v="145"/>
    <s v="IMPO"/>
    <x v="903"/>
    <x v="1472"/>
    <x v="0"/>
    <n v="6000"/>
    <m/>
    <x v="46"/>
    <x v="3"/>
    <s v="MEDLOG SAI"/>
    <x v="29"/>
    <n v="56998494086"/>
    <x v="30"/>
    <m/>
    <x v="208"/>
    <m/>
    <m/>
    <m/>
    <m/>
    <x v="151"/>
    <x v="0"/>
    <d v="2026-03-27T00:00:00"/>
    <s v="On time"/>
    <s v="40 "/>
    <s v="Hola!%0AServicio del día 27-03%0A *Cliente:* TATTERSALL AUT. */ Cont: * MSCU5270664*/ HR Entrega: *08:00* /Dirección: *CLAUDIO ARRAU 8600, PUDAHUEL"/>
    <s v="Enviar mensaje"/>
    <s v="1724MSCU5270664"/>
    <s v="ENT-1724"/>
    <s v="ENTREGA"/>
    <s v="461080,333333333333333"/>
    <s v="https://wa.me/56998494086?text=Hola!%0AServicio del día 27-03%0A *Cliente:* TATTERSALL AUT. */ Cont: * MSCU5270664*/ HR Entrega: *08:00* /Dirección: *CLAUDIO ARRAU 8600, PUDAHUEL"/>
  </r>
  <r>
    <n v="1725"/>
    <n v="27"/>
    <x v="145"/>
    <s v="IMPO"/>
    <x v="903"/>
    <x v="1473"/>
    <x v="0"/>
    <n v="6000"/>
    <s v="TLS"/>
    <x v="46"/>
    <x v="5"/>
    <s v="MEDLOG SAI"/>
    <x v="40"/>
    <n v="56967386251"/>
    <x v="40"/>
    <m/>
    <x v="208"/>
    <m/>
    <m/>
    <m/>
    <m/>
    <x v="35"/>
    <x v="0"/>
    <d v="2026-03-27T00:00:00"/>
    <s v="Off time"/>
    <s v="40 "/>
    <s v="Hola!%0AServicio del día 27-03%0A *Cliente:* TATTERSALL AUT. */ Cont: * MSDU6260113*/ HR Entrega: *12:00* /Dirección: *CLAUDIO ARRAU 8600, PUDAHUEL"/>
    <s v="Enviar mensaje"/>
    <s v="1725MSDU6260113"/>
    <s v="ENT-1725"/>
    <s v="ENTREGA"/>
    <s v="461080,5"/>
    <s v="https://wa.me/56967386251?text=Hola!%0AServicio del día 27-03%0A *Cliente:* TATTERSALL AUT. */ Cont: * MSDU6260113*/ HR Entrega: *12:00* /Dirección: *CLAUDIO ARRAU 8600, PUDAHUEL"/>
  </r>
  <r>
    <n v="1726"/>
    <n v="28"/>
    <x v="145"/>
    <s v="IMPO"/>
    <x v="903"/>
    <x v="1474"/>
    <x v="0"/>
    <n v="6000"/>
    <m/>
    <x v="46"/>
    <x v="3"/>
    <s v="MEDLOG SAI"/>
    <x v="1"/>
    <n v="56978811158"/>
    <x v="1"/>
    <m/>
    <x v="208"/>
    <m/>
    <m/>
    <m/>
    <m/>
    <x v="69"/>
    <x v="0"/>
    <d v="2026-03-27T00:00:00"/>
    <s v="Off time"/>
    <s v="40 "/>
    <s v="Hola!%0AServicio del día 27-03%0A *Cliente:* TATTERSALL AUT. */ Cont: * TGBU7737778*/ HR Entrega: *08:00* /Dirección: *CLAUDIO ARRAU 8600, PUDAHUEL"/>
    <s v="Enviar mensaje"/>
    <s v="1726TGBU7737778"/>
    <s v="ENT-1726"/>
    <s v="ENTREGA"/>
    <s v="461080,333333333333333"/>
    <s v="https://wa.me/56978811158?text=Hola!%0AServicio del día 27-03%0A *Cliente:* TATTERSALL AUT. */ Cont: * TGBU7737778*/ HR Entrega: *08:00* /Dirección: *CLAUDIO ARRAU 8600, PUDAHUEL"/>
  </r>
  <r>
    <n v="1727"/>
    <n v="29"/>
    <x v="145"/>
    <s v="IMPO"/>
    <x v="903"/>
    <x v="1475"/>
    <x v="0"/>
    <n v="6000"/>
    <m/>
    <x v="46"/>
    <x v="3"/>
    <s v="MEDLOG SAI"/>
    <x v="23"/>
    <n v="56931745801"/>
    <x v="62"/>
    <m/>
    <x v="208"/>
    <m/>
    <m/>
    <m/>
    <m/>
    <x v="69"/>
    <x v="0"/>
    <d v="2026-03-27T00:00:00"/>
    <s v="Off time"/>
    <s v="40 "/>
    <s v="Hola!%0AServicio del día 27-03%0A *Cliente:* TATTERSALL AUT. */ Cont: * MSDU8614833*/ HR Entrega: *08:00* /Dirección: *CLAUDIO ARRAU 8600, PUDAHUEL"/>
    <s v="Enviar mensaje"/>
    <s v="1727MSDU8614833"/>
    <s v="ENT-1727"/>
    <s v="ENTREGA"/>
    <s v="461080,333333333333333"/>
    <s v="https://wa.me/56931745801?text=Hola!%0AServicio del día 27-03%0A *Cliente:* TATTERSALL AUT. */ Cont: * MSDU8614833*/ HR Entrega: *08:00* /Dirección: *CLAUDIO ARRAU 8600, PUDAHUEL"/>
  </r>
  <r>
    <n v="1728"/>
    <n v="30"/>
    <x v="145"/>
    <s v="IMPO"/>
    <x v="903"/>
    <x v="1476"/>
    <x v="0"/>
    <n v="6000"/>
    <m/>
    <x v="46"/>
    <x v="3"/>
    <s v="MEDLOG SAI"/>
    <x v="5"/>
    <n v="56990025702"/>
    <x v="5"/>
    <m/>
    <x v="208"/>
    <m/>
    <m/>
    <m/>
    <m/>
    <x v="84"/>
    <x v="0"/>
    <d v="2026-03-27T00:00:00"/>
    <s v="Off time"/>
    <s v="40 "/>
    <s v="Hola!%0AServicio del día 27-03%0A *Cliente:* TATTERSALL AUT. */ Cont: * MSNU5050030*/ HR Entrega: *08:00* /Dirección: *CLAUDIO ARRAU 8600, PUDAHUEL"/>
    <s v="Enviar mensaje"/>
    <s v="1728MSNU5050030"/>
    <s v="ENT-1728"/>
    <s v="ENTREGA"/>
    <s v="461080,333333333333333"/>
    <s v="https://wa.me/56990025702?text=Hola!%0AServicio del día 27-03%0A *Cliente:* TATTERSALL AUT. */ Cont: * MSNU5050030*/ HR Entrega: *08:00* /Dirección: *CLAUDIO ARRAU 8600, PUDAHUEL"/>
  </r>
  <r>
    <n v="1729"/>
    <n v="31"/>
    <x v="9"/>
    <s v="IMPO"/>
    <x v="965"/>
    <x v="1535"/>
    <x v="0"/>
    <n v="15000"/>
    <s v="FRAGUA"/>
    <x v="46"/>
    <x v="1"/>
    <s v="SITRANS SAI"/>
    <x v="31"/>
    <n v="56967396661"/>
    <x v="11"/>
    <m/>
    <x v="11"/>
    <m/>
    <m/>
    <m/>
    <m/>
    <x v="4"/>
    <x v="0"/>
    <d v="2026-03-27T00:00:00"/>
    <s v="On time"/>
    <s v="40 "/>
    <s v="Hola!%0AServicio del día 27-03%0A *Cliente:* FLEX EQUIPOS DE DESCANSO CHILE */ Cont: * ONEU1271045*/ HR Entrega: *08:30* /Dirección: *MERSAN (José Joaquín Prieto 9001, Lo Espejo. Bodegas: 7-8-9-10-15-16-17-18)"/>
    <s v="Enviar mensaje"/>
    <s v="1729ONEU1271045"/>
    <s v="ENT-1729"/>
    <s v="ENTREGA"/>
    <s v="461080,354166666666667"/>
    <s v="https://wa.me/56967396661?text=Hola!%0AServicio del día 27-03%0A *Cliente:* FLEX EQUIPOS DE DESCANSO CHILE */ Cont: * ONEU1271045*/ HR Entrega: *08:30* /Dirección: *MERSAN (José Joaquín Prieto 9001, Lo Espejo. Bodegas: 7-8-9-10-15-16-17-18)"/>
  </r>
  <r>
    <n v="1730"/>
    <n v="32"/>
    <x v="41"/>
    <s v="IMPO"/>
    <x v="966"/>
    <x v="1536"/>
    <x v="0"/>
    <n v="8000"/>
    <s v="26/03 - 18:20"/>
    <x v="46"/>
    <x v="1"/>
    <s v="CIS"/>
    <x v="40"/>
    <n v="56967386251"/>
    <x v="40"/>
    <m/>
    <x v="255"/>
    <m/>
    <m/>
    <m/>
    <m/>
    <x v="201"/>
    <x v="0"/>
    <d v="2026-03-27T00:00:00"/>
    <s v="On time"/>
    <s v="40 "/>
    <s v="Hola!%0AServicio del día 27-03%0A *Cliente:* WURTH CHILE LTDA */ Cont: * CMAU6637011*/ HR Entrega: *08:30* /Dirección: *CORONEL STGO BUERAS 1345, PADRE HURTADO"/>
    <s v="Enviar mensaje"/>
    <s v="1730CMAU6637011"/>
    <s v="ENT-1730"/>
    <s v="ENTREGA"/>
    <s v="461080,354166666666667"/>
    <s v="https://wa.me/56967386251?text=Hola!%0AServicio del día 27-03%0A *Cliente:* WURTH CHILE LTDA */ Cont: * CMAU6637011*/ HR Entrega: *08:30* /Dirección: *CORONEL STGO BUERAS 1345, PADRE HURTADO"/>
  </r>
  <r>
    <n v="1758"/>
    <n v="33"/>
    <x v="11"/>
    <s v="IMPO"/>
    <x v="949"/>
    <x v="1537"/>
    <x v="1"/>
    <n v="5000"/>
    <s v="FRAGUA"/>
    <x v="46"/>
    <x v="1"/>
    <s v="CONTOPSA SAI"/>
    <x v="51"/>
    <n v="56939438073"/>
    <x v="7"/>
    <m/>
    <x v="39"/>
    <s v="RAMPLA CORTA"/>
    <m/>
    <m/>
    <m/>
    <x v="55"/>
    <x v="0"/>
    <d v="2026-03-27T00:00:00"/>
    <s v="On time"/>
    <s v="20 "/>
    <s v="Hola!%0AServicio del día 27-03%0A *Cliente:* COMERCIAL PICHARA SPA */ Cont: * MRKU9707425*/ HR Entrega: *08:30* /Dirección: *OLIVOS 672, RECOLETA"/>
    <s v="Enviar mensaje"/>
    <s v="1758MRKU9707425"/>
    <s v="ENT-1758"/>
    <s v="ENTREGA"/>
    <s v="461080,354166666666667"/>
    <s v="https://wa.me/56939438073?text=Hola!%0AServicio del día 27-03%0A *Cliente:* COMERCIAL PICHARA SPA */ Cont: * MRKU9707425*/ HR Entrega: *08:30* /Dirección: *OLIVOS 672, RECOLETA"/>
  </r>
  <r>
    <n v="1758"/>
    <n v="34"/>
    <x v="37"/>
    <s v="IMPO"/>
    <x v="967"/>
    <x v="1538"/>
    <x v="0"/>
    <n v="23000"/>
    <s v="26/03 - 20:30"/>
    <x v="46"/>
    <x v="10"/>
    <s v="CONTOPSA SAI"/>
    <x v="45"/>
    <n v="56989844861"/>
    <x v="45"/>
    <m/>
    <x v="32"/>
    <m/>
    <m/>
    <m/>
    <m/>
    <x v="161"/>
    <x v="0"/>
    <d v="2026-03-27T00:00:00"/>
    <s v="On time"/>
    <s v="40 "/>
    <s v="Hola!%0AServicio del día 27-03%0A *Cliente:* IDEAL S A */ Cont: * GCXU5112916*/ HR Entrega: *09:30* /Dirección: *AGUNSA - La montaña 1550, Quilicura (Ingreso por portería A) "/>
    <s v="Enviar mensaje"/>
    <s v="1758GCXU5112916"/>
    <s v="ENT-1758"/>
    <s v="ENTREGA"/>
    <s v="461080,395833333333333"/>
    <s v="https://wa.me/56989844861?text=Hola!%0AServicio del día 27-03%0A *Cliente:* IDEAL S A */ Cont: * GCXU5112916*/ HR Entrega: *09:30* /Dirección: *AGUNSA - La montaña 1550, Quilicura (Ingreso por portería A) "/>
  </r>
  <r>
    <n v="1733"/>
    <n v="35"/>
    <x v="37"/>
    <s v="IMPO"/>
    <x v="967"/>
    <x v="1539"/>
    <x v="0"/>
    <n v="22000"/>
    <s v="26/03 - 21:42"/>
    <x v="46"/>
    <x v="1"/>
    <s v="CONTOPSA SAI"/>
    <x v="12"/>
    <n v="56967384794"/>
    <x v="12"/>
    <m/>
    <x v="32"/>
    <m/>
    <m/>
    <m/>
    <m/>
    <x v="84"/>
    <x v="0"/>
    <d v="2026-03-27T00:00:00"/>
    <s v="On time"/>
    <s v="40 "/>
    <s v="Hola!%0AServicio del día 27-03%0A *Cliente:* IDEAL S A */ Cont: * HAMU4109571*/ HR Entrega: *08:30* /Dirección: *AGUNSA - La montaña 1550, Quilicura (Ingreso por portería A) "/>
    <s v="Enviar mensaje"/>
    <s v="1733HAMU4109571"/>
    <s v="ENT-1733"/>
    <s v="ENTREGA"/>
    <s v="461080,354166666666667"/>
    <s v="https://wa.me/56967384794?text=Hola!%0AServicio del día 27-03%0A *Cliente:* IDEAL S A */ Cont: * HAMU4109571*/ HR Entrega: *08:30* /Dirección: *AGUNSA - La montaña 1550, Quilicura (Ingreso por portería A) "/>
  </r>
  <r>
    <n v="1734"/>
    <n v="36"/>
    <x v="37"/>
    <s v="IMPO"/>
    <x v="967"/>
    <x v="1540"/>
    <x v="0"/>
    <n v="22000"/>
    <s v="26/03 - 22:02"/>
    <x v="46"/>
    <x v="1"/>
    <s v="CONTOPSA SAI"/>
    <x v="53"/>
    <n v="56950104102"/>
    <x v="54"/>
    <m/>
    <x v="32"/>
    <m/>
    <m/>
    <m/>
    <m/>
    <x v="127"/>
    <x v="0"/>
    <d v="2026-03-27T00:00:00"/>
    <s v="On time"/>
    <s v="40 "/>
    <s v="Hola!%0AServicio del día 27-03%0A *Cliente:* IDEAL S A */ Cont: * HAMU4778509*/ HR Entrega: *08:30* /Dirección: *AGUNSA - La montaña 1550, Quilicura (Ingreso por portería A) "/>
    <s v="Enviar mensaje"/>
    <s v="1734HAMU4778509"/>
    <s v="ENT-1734"/>
    <s v="ENTREGA"/>
    <s v="461080,354166666666667"/>
    <s v="https://wa.me/56950104102?text=Hola!%0AServicio del día 27-03%0A *Cliente:* IDEAL S A */ Cont: * HAMU4778509*/ HR Entrega: *08:30* /Dirección: *AGUNSA - La montaña 1550, Quilicura (Ingreso por portería A) "/>
  </r>
  <r>
    <n v="1735"/>
    <n v="37"/>
    <x v="37"/>
    <s v="IMPO"/>
    <x v="968"/>
    <x v="1541"/>
    <x v="0"/>
    <n v="22000"/>
    <s v="26/03 - 20:04"/>
    <x v="46"/>
    <x v="12"/>
    <s v="CIS"/>
    <x v="26"/>
    <n v="56967398822"/>
    <x v="27"/>
    <m/>
    <x v="32"/>
    <m/>
    <m/>
    <m/>
    <m/>
    <x v="108"/>
    <x v="0"/>
    <d v="2026-03-27T00:00:00"/>
    <s v="On time"/>
    <s v="40 "/>
    <s v="Hola!%0AServicio del día 27-03%0A *Cliente:* IDEAL S A */ Cont: * APZU4411987*/ HR Entrega: *10:30* /Dirección: *AGUNSA - La montaña 1550, Quilicura (Ingreso por portería A) "/>
    <s v="Enviar mensaje"/>
    <s v="1735APZU4411987"/>
    <s v="ENT-1735"/>
    <s v="ENTREGA"/>
    <s v="461080,4375"/>
    <s v="https://wa.me/56967398822?text=Hola!%0AServicio del día 27-03%0A *Cliente:* IDEAL S A */ Cont: * APZU4411987*/ HR Entrega: *10:30* /Dirección: *AGUNSA - La montaña 1550, Quilicura (Ingreso por portería A) "/>
  </r>
  <r>
    <n v="1736"/>
    <n v="38"/>
    <x v="37"/>
    <s v="IMPO"/>
    <x v="969"/>
    <x v="1542"/>
    <x v="0"/>
    <n v="22000"/>
    <d v="1899-12-30T11:00:00"/>
    <x v="46"/>
    <x v="11"/>
    <s v="CONTOPSA SAI"/>
    <x v="5"/>
    <n v="56990025702"/>
    <x v="5"/>
    <m/>
    <x v="32"/>
    <m/>
    <m/>
    <m/>
    <m/>
    <x v="134"/>
    <x v="0"/>
    <d v="2026-03-27T00:00:00"/>
    <s v="Off time"/>
    <s v="40 "/>
    <s v="Hola!%0AServicio del día 27-03%0A *Cliente:* IDEAL S A */ Cont: * SEKU4463239*/ HR Entrega: *11:30* /Dirección: *AGUNSA - La montaña 1550, Quilicura (Ingreso por portería A) "/>
    <s v="Enviar mensaje"/>
    <s v="1736SEKU4463239"/>
    <s v="ENT-1736"/>
    <s v="ENTREGA"/>
    <s v="461080,479166666666667"/>
    <s v="https://wa.me/56990025702?text=Hola!%0AServicio del día 27-03%0A *Cliente:* IDEAL S A */ Cont: * SEKU4463239*/ HR Entrega: *11:30* /Dirección: *AGUNSA - La montaña 1550, Quilicura (Ingreso por portería A) "/>
  </r>
  <r>
    <n v="1758"/>
    <n v="39"/>
    <x v="146"/>
    <s v="IMPO"/>
    <x v="970"/>
    <x v="1543"/>
    <x v="0"/>
    <n v="12000"/>
    <s v="26/03 - 18:26"/>
    <x v="46"/>
    <x v="9"/>
    <s v="CONTOPSA SAI"/>
    <x v="6"/>
    <n v="56975315726"/>
    <x v="6"/>
    <m/>
    <x v="256"/>
    <m/>
    <m/>
    <m/>
    <m/>
    <x v="56"/>
    <x v="0"/>
    <d v="2026-03-27T00:00:00"/>
    <s v="Off time"/>
    <s v="40 "/>
    <s v="Hola!%0AServicio del día 27-03%0A *Cliente:* COMERCIAL CELTEX S.A. */ Cont: * TRHU4874045*/ HR Entrega: *13:00* /Dirección: *LOS HERREROS 8723; LA REINA"/>
    <s v="Enviar mensaje"/>
    <s v="1758TRHU4874045"/>
    <s v="ENT-1758"/>
    <s v="ENTREGA"/>
    <s v="461080,541666666666667"/>
    <s v="https://wa.me/56975315726?text=Hola!%0AServicio del día 27-03%0A *Cliente:* COMERCIAL CELTEX S.A. */ Cont: * TRHU4874045*/ HR Entrega: *13:00* /Dirección: *LOS HERREROS 8723; LA REINA"/>
  </r>
  <r>
    <n v="1758"/>
    <n v="40"/>
    <x v="22"/>
    <s v="IMPO"/>
    <x v="917"/>
    <x v="1505"/>
    <x v="0"/>
    <n v="28000"/>
    <s v="FRAGUA"/>
    <x v="46"/>
    <x v="7"/>
    <s v="DYC SAI"/>
    <x v="27"/>
    <n v="56985215946"/>
    <x v="28"/>
    <m/>
    <x v="28"/>
    <s v="DESCARGADO X LA MITAD"/>
    <m/>
    <m/>
    <m/>
    <x v="273"/>
    <x v="0"/>
    <d v="2026-03-27T00:00:00"/>
    <s v="On time"/>
    <s v="40 "/>
    <s v="Hola!%0AServicio del día 27-03%0A *Cliente:* SUMINISTROS TELEFONICOS Y COMPUTACIONALES ESTEC LT */ Cont: * SEGU6696364*/ HR Entrega: *09:00* /Dirección: *AVENIDA PEDRO DE VALDIVIA 5964, MACUL"/>
    <s v="Enviar mensaje"/>
    <s v="1758SEGU6696364"/>
    <s v="ENT-1758"/>
    <s v="ENTREGA"/>
    <s v="461080,375"/>
    <s v="https://wa.me/56985215946?text=Hola!%0AServicio del día 27-03%0A *Cliente:* SUMINISTROS TELEFONICOS Y COMPUTACIONALES ESTEC LT */ Cont: * SEGU6696364*/ HR Entrega: *09:00* /Dirección: *AVENIDA PEDRO DE VALDIVIA 5964, MACUL"/>
  </r>
  <r>
    <n v="1738"/>
    <n v="41"/>
    <x v="22"/>
    <s v="IMPO"/>
    <x v="917"/>
    <x v="1544"/>
    <x v="0"/>
    <n v="28000"/>
    <s v="FRAGUA"/>
    <x v="46"/>
    <x v="5"/>
    <s v="DYC SAI"/>
    <x v="19"/>
    <n v="56975045913"/>
    <x v="19"/>
    <m/>
    <x v="28"/>
    <m/>
    <m/>
    <s v="REPROGRAMADO"/>
    <m/>
    <x v="9"/>
    <x v="0"/>
    <m/>
    <s v="Sin llegada"/>
    <s v="40 "/>
    <s v="Hola!%0AServicio del día 27-03%0A *Cliente:* SUMINISTROS TELEFONICOS Y COMPUTACIONALES ESTEC LT */ Cont: * FFAU2695790*/ HR Entrega: *12:00* /Dirección: *AVENIDA PEDRO DE VALDIVIA 5964, MACUL"/>
    <s v="Enviar mensaje"/>
    <s v="1738FFAU2695790"/>
    <s v="ENT-1738"/>
    <s v="ENTREGA"/>
    <s v="461080,5"/>
    <s v="https://wa.me/56975045913?text=Hola!%0AServicio del día 27-03%0A *Cliente:* SUMINISTROS TELEFONICOS Y COMPUTACIONALES ESTEC LT */ Cont: * FFAU2695790*/ HR Entrega: *12:00* /Dirección: *AVENIDA PEDRO DE VALDIVIA 5964, MACUL"/>
  </r>
  <r>
    <n v="1758"/>
    <n v="42"/>
    <x v="34"/>
    <s v="IMPO"/>
    <x v="944"/>
    <x v="1509"/>
    <x v="0"/>
    <n v="12000"/>
    <d v="1899-12-30T08:40:00"/>
    <x v="46"/>
    <x v="67"/>
    <s v="CIS"/>
    <x v="9"/>
    <s v=""/>
    <x v="9"/>
    <m/>
    <x v="252"/>
    <m/>
    <m/>
    <m/>
    <m/>
    <x v="9"/>
    <x v="0"/>
    <m/>
    <s v="Sin llegada"/>
    <s v="40 "/>
    <s v="Hola!%0AServicio del día 27-03%0A *Cliente:* INVERSIONES SOSA BOBADILLA SPA */ Cont: * CMAU3790984*/ HR Entrega: *19:00* /Dirección: *Av lo espejo 02124 - San Bernardo - Bodega E1"/>
    <s v="Enviar mensaje"/>
    <s v="1758CMAU3790984"/>
    <s v="ENT-1758"/>
    <s v="ENTREGA"/>
    <s v="461080,791666666666667"/>
    <s v="https://wa.me/?text=Hola!%0AServicio del día 27-03%0A *Cliente:* INVERSIONES SOSA BOBADILLA SPA */ Cont: * CMAU3790984*/ HR Entrega: *19:00* /Dirección: *Av lo espejo 02124 - San Bernardo - Bodega E1"/>
  </r>
  <r>
    <n v="1758"/>
    <n v="43"/>
    <x v="29"/>
    <s v="IMPO"/>
    <x v="971"/>
    <x v="1545"/>
    <x v="3"/>
    <n v="25000"/>
    <d v="1899-12-30T09:00:00"/>
    <x v="46"/>
    <x v="14"/>
    <s v="-"/>
    <x v="34"/>
    <n v="56940144795"/>
    <x v="34"/>
    <m/>
    <x v="49"/>
    <s v="GD CLIENTE"/>
    <m/>
    <m/>
    <m/>
    <x v="36"/>
    <x v="0"/>
    <m/>
    <s v="On time"/>
    <s v="40 "/>
    <s v="Hola!%0AServicio del día 27-03%0A *Cliente:* COMERCIAL SEA GARDEN SPA */ Cont: * CGMU8012783*/ HR Entrega: *DIRECTO* /Dirección: *Pedro Jorquera 575, Pudahuel"/>
    <s v="Enviar mensaje"/>
    <s v="1758CGMU8012783"/>
    <s v="ENT-1758"/>
    <s v="ENTREGA"/>
    <s v="46108DIRECTO"/>
    <s v="https://wa.me/56940144795?text=Hola!%0AServicio del día 27-03%0A *Cliente:* COMERCIAL SEA GARDEN SPA */ Cont: * CGMU8012783*/ HR Entrega: *DIRECTO* /Dirección: *Pedro Jorquera 575, Pudahuel"/>
  </r>
  <r>
    <n v="1741"/>
    <n v="44"/>
    <x v="147"/>
    <s v="IMPO"/>
    <x v="972"/>
    <x v="1546"/>
    <x v="1"/>
    <n v="28000"/>
    <d v="1899-12-30T09:30:00"/>
    <x v="46"/>
    <x v="14"/>
    <s v="CONTOPSA VALP"/>
    <x v="51"/>
    <n v="56939438073"/>
    <x v="7"/>
    <m/>
    <x v="257"/>
    <m/>
    <m/>
    <m/>
    <m/>
    <x v="264"/>
    <x v="0"/>
    <m/>
    <s v="On time"/>
    <s v="20 "/>
    <s v="Hola!%0AServicio del día 27-03%0A *Cliente:* COMERCIAL AMBIENTO */ Cont: * MSKU5448375*/ HR Entrega: *DIRECTO* /Dirección: *Carretera Gral San Martin 6000 Local 104, Colina"/>
    <s v="Enviar mensaje"/>
    <s v="1741MSKU5448375"/>
    <s v="ENT-1741"/>
    <s v="ENTREGA"/>
    <s v="46108DIRECTO"/>
    <s v="https://wa.me/56939438073?text=Hola!%0AServicio del día 27-03%0A *Cliente:* COMERCIAL AMBIENTO */ Cont: * MSKU5448375*/ HR Entrega: *DIRECTO* /Dirección: *Carretera Gral San Martin 6000 Local 104, Colina"/>
  </r>
  <r>
    <n v="1758"/>
    <n v="45"/>
    <x v="123"/>
    <s v="IMPO"/>
    <x v="973"/>
    <x v="1547"/>
    <x v="0"/>
    <n v="29000"/>
    <d v="1899-12-30T12:00:00"/>
    <x v="46"/>
    <x v="14"/>
    <s v="-"/>
    <x v="12"/>
    <n v="56967384794"/>
    <x v="12"/>
    <m/>
    <x v="195"/>
    <m/>
    <m/>
    <m/>
    <m/>
    <x v="9"/>
    <x v="0"/>
    <m/>
    <s v="On time"/>
    <s v="40 "/>
    <s v="Hola!%0AServicio del día 27-03%0A *Cliente:* CANORO Y ABSOLUTO SPA */ Cont: * PCIU9102322*/ HR Entrega: *DIRECTO* /Dirección: *CARRETERA GENERAL SAN MARTIN 8250 BOD 22A QUILICURA"/>
    <s v="Enviar mensaje"/>
    <s v="1758PCIU9102322"/>
    <s v="ENT-1758"/>
    <s v="ENTREGA"/>
    <s v="46108DIRECTO"/>
    <s v="https://wa.me/56967384794?text=Hola!%0AServicio del día 27-03%0A *Cliente:* CANORO Y ABSOLUTO SPA */ Cont: * PCIU9102322*/ HR Entrega: *DIRECTO* /Dirección: *CARRETERA GENERAL SAN MARTIN 8250 BOD 22A QUILICURA"/>
  </r>
  <r>
    <n v="1731"/>
    <n v="46"/>
    <x v="148"/>
    <s v="IMPO"/>
    <x v="974"/>
    <x v="870"/>
    <x v="6"/>
    <m/>
    <s v="FRAGUA"/>
    <x v="46"/>
    <x v="3"/>
    <s v="-"/>
    <x v="22"/>
    <n v="56953157599"/>
    <x v="22"/>
    <m/>
    <x v="50"/>
    <s v="HAMU1047970"/>
    <m/>
    <m/>
    <m/>
    <x v="272"/>
    <x v="0"/>
    <d v="2026-03-27T00:00:00"/>
    <s v="Off time"/>
    <s v="LCL"/>
    <s v="Hola!%0AServicio del día 27-03%0A *Cliente:* YANNY CABACH */ Cont: * RAMPLA */ HR Entrega: *08:00* /Dirección: *CAMINO INTERNACIONAL 5250, BOD. C13 - C14, VIÑA DEL MAR"/>
    <s v="Enviar mensaje"/>
    <s v="1731RAMPLA "/>
    <s v="ENT-1731"/>
    <s v="ENTREGA"/>
    <s v="461080,333333333333333"/>
    <s v="https://wa.me/56953157599?text=Hola!%0AServicio del día 27-03%0A *Cliente:* YANNY CABACH */ Cont: * RAMPLA */ HR Entrega: *08:00* /Dirección: *CAMINO INTERNACIONAL 5250, BOD. C13 - C14, VIÑA DEL MAR"/>
  </r>
  <r>
    <n v="1745"/>
    <n v="47"/>
    <x v="149"/>
    <s v="IMPO"/>
    <x v="975"/>
    <x v="870"/>
    <x v="6"/>
    <s v="-"/>
    <s v="FRAGUA"/>
    <x v="46"/>
    <x v="68"/>
    <s v="-"/>
    <x v="39"/>
    <n v="56950103942"/>
    <x v="39"/>
    <m/>
    <x v="258"/>
    <m/>
    <m/>
    <m/>
    <m/>
    <x v="429"/>
    <x v="0"/>
    <d v="2026-03-27T00:00:00"/>
    <e v="#VALUE!"/>
    <s v="LCL"/>
    <s v="Hola!%0AServicio del día 27-03%0A *Cliente:* AFS ARRIENDO */ Cont: * RAMPLA */ HR Entrega: *AM* /Dirección: *FREIRE 1320, QUILPUE"/>
    <s v="Enviar mensaje"/>
    <s v="1745RAMPLA "/>
    <s v="ENT-1745"/>
    <s v="ENTREGA"/>
    <s v="46108AM"/>
    <s v="https://wa.me/56950103942?text=Hola!%0AServicio del día 27-03%0A *Cliente:* AFS ARRIENDO */ Cont: * RAMPLA */ HR Entrega: *AM* /Dirección: *FREIRE 1320, QUILPUE"/>
  </r>
  <r>
    <n v="1746"/>
    <n v="48"/>
    <x v="149"/>
    <s v="IMPO"/>
    <x v="975"/>
    <x v="870"/>
    <x v="6"/>
    <s v="-"/>
    <s v="FRAGUA"/>
    <x v="46"/>
    <x v="69"/>
    <s v="-"/>
    <x v="48"/>
    <n v="56994354094"/>
    <x v="50"/>
    <m/>
    <x v="258"/>
    <m/>
    <m/>
    <m/>
    <m/>
    <x v="150"/>
    <x v="0"/>
    <d v="2026-03-27T00:00:00"/>
    <e v="#VALUE!"/>
    <s v="LCL"/>
    <s v="Hola!%0AServicio del día 27-03%0A *Cliente:* AFS ARRIENDO */ Cont: * RAMPLA */ HR Entrega: *PM* /Dirección: *FREIRE 1320, QUILPUE"/>
    <s v="Enviar mensaje"/>
    <s v="1746RAMPLA "/>
    <s v="ENT-1746"/>
    <s v="ENTREGA"/>
    <s v="46108PM"/>
    <s v="https://wa.me/56994354094?text=Hola!%0AServicio del día 27-03%0A *Cliente:* AFS ARRIENDO */ Cont: * RAMPLA */ HR Entrega: *PM* /Dirección: *FREIRE 1320, QUILPUE"/>
  </r>
  <r>
    <n v="1747"/>
    <n v="49"/>
    <x v="132"/>
    <s v="IMPO"/>
    <x v="786"/>
    <x v="870"/>
    <x v="6"/>
    <s v="-"/>
    <s v="FRAGUA"/>
    <x v="46"/>
    <x v="7"/>
    <s v="-"/>
    <x v="22"/>
    <n v="56953157599"/>
    <x v="22"/>
    <m/>
    <x v="226"/>
    <m/>
    <m/>
    <m/>
    <m/>
    <x v="9"/>
    <x v="0"/>
    <m/>
    <s v="Sin llegada"/>
    <s v="LCL"/>
    <s v="Hola!%0AServicio del día 27-03%0A *Cliente:* AUTOMOTIVE SPA / DSV */ Cont: * RAMPLA */ HR Entrega: *09:00* /Dirección: *Planta Granallos ByR - Camino la estancilla de Nos parcela 55 km 25 San Bernardo"/>
    <s v="Enviar mensaje"/>
    <s v="1747RAMPLA "/>
    <s v="ENT-1747"/>
    <s v="ENTREGA"/>
    <s v="461080,375"/>
    <s v="https://wa.me/56953157599?text=Hola!%0AServicio del día 27-03%0A *Cliente:* AUTOMOTIVE SPA / DSV */ Cont: * RAMPLA */ HR Entrega: *09:00* /Dirección: *Planta Granallos ByR - Camino la estancilla de Nos parcela 55 km 25 San Bernardo"/>
  </r>
  <r>
    <n v="1748"/>
    <n v="50"/>
    <x v="132"/>
    <s v="IMPO"/>
    <x v="786"/>
    <x v="870"/>
    <x v="6"/>
    <s v="-"/>
    <s v="FRAGUA"/>
    <x v="46"/>
    <x v="6"/>
    <s v="-"/>
    <x v="25"/>
    <n v="56966749408"/>
    <x v="26"/>
    <m/>
    <x v="226"/>
    <m/>
    <m/>
    <m/>
    <m/>
    <x v="9"/>
    <x v="0"/>
    <m/>
    <s v="Sin llegada"/>
    <s v="LCL"/>
    <s v="Hola!%0AServicio del día 27-03%0A *Cliente:* AUTOMOTIVE SPA / DSV */ Cont: * RAMPLA */ HR Entrega: *10:00* /Dirección: *Planta Granallos ByR - Camino la estancilla de Nos parcela 55 km 25 San Bernardo"/>
    <s v="Enviar mensaje"/>
    <s v="1748RAMPLA "/>
    <s v="ENT-1748"/>
    <s v="ENTREGA"/>
    <s v="461080,416666666666667"/>
    <s v="https://wa.me/56966749408?text=Hola!%0AServicio del día 27-03%0A *Cliente:* AUTOMOTIVE SPA / DSV */ Cont: * RAMPLA */ HR Entrega: *10:00* /Dirección: *Planta Granallos ByR - Camino la estancilla de Nos parcela 55 km 25 San Bernardo"/>
  </r>
  <r>
    <n v="1749"/>
    <n v="51"/>
    <x v="132"/>
    <s v="IMPO"/>
    <x v="786"/>
    <x v="870"/>
    <x v="6"/>
    <s v="-"/>
    <s v="FRAGUA"/>
    <x v="46"/>
    <x v="9"/>
    <s v="-"/>
    <x v="48"/>
    <n v="56994354094"/>
    <x v="9"/>
    <m/>
    <x v="226"/>
    <m/>
    <m/>
    <m/>
    <m/>
    <x v="9"/>
    <x v="0"/>
    <m/>
    <s v="Sin llegada"/>
    <s v="LCL"/>
    <s v="Hola!%0AServicio del día 27-03%0A *Cliente:* AUTOMOTIVE SPA / DSV */ Cont: * RAMPLA */ HR Entrega: *13:00* /Dirección: *Planta Granallos ByR - Camino la estancilla de Nos parcela 55 km 25 San Bernardo"/>
    <s v="Enviar mensaje"/>
    <s v="1749RAMPLA "/>
    <s v="ENT-1749"/>
    <s v="ENTREGA"/>
    <s v="461080,541666666666667"/>
    <s v="https://wa.me/56994354094?text=Hola!%0AServicio del día 27-03%0A *Cliente:* AUTOMOTIVE SPA / DSV */ Cont: * RAMPLA */ HR Entrega: *13:00* /Dirección: *Planta Granallos ByR - Camino la estancilla de Nos parcela 55 km 25 San Bernardo"/>
  </r>
  <r>
    <n v="1750"/>
    <n v="52"/>
    <x v="132"/>
    <s v="IMPO"/>
    <x v="786"/>
    <x v="870"/>
    <x v="6"/>
    <s v="-"/>
    <s v="FRAGUA"/>
    <x v="46"/>
    <x v="4"/>
    <s v="-"/>
    <x v="9"/>
    <s v=""/>
    <x v="9"/>
    <m/>
    <x v="226"/>
    <m/>
    <m/>
    <m/>
    <m/>
    <x v="9"/>
    <x v="0"/>
    <m/>
    <s v="Sin llegada"/>
    <s v="LCL"/>
    <s v="Hola!%0AServicio del día 27-03%0A *Cliente:* AUTOMOTIVE SPA / DSV */ Cont: * RAMPLA */ HR Entrega: *14:00* /Dirección: *Planta Granallos ByR - Camino la estancilla de Nos parcela 55 km 25 San Bernardo"/>
    <s v="Enviar mensaje"/>
    <s v="1750RAMPLA "/>
    <s v="ENT-1750"/>
    <s v="ENTREGA"/>
    <s v="461080,583333333333333"/>
    <s v="https://wa.me/?text=Hola!%0AServicio del día 27-03%0A *Cliente:* AUTOMOTIVE SPA / DSV */ Cont: * RAMPLA */ HR Entrega: *14:00* /Dirección: *Planta Granallos ByR - Camino la estancilla de Nos parcela 55 km 25 San Bernardo"/>
  </r>
  <r>
    <n v="1751"/>
    <n v="53"/>
    <x v="137"/>
    <m/>
    <x v="144"/>
    <x v="870"/>
    <x v="0"/>
    <s v="-"/>
    <s v="-"/>
    <x v="46"/>
    <x v="0"/>
    <s v="-"/>
    <x v="49"/>
    <n v="56973887322"/>
    <x v="57"/>
    <m/>
    <x v="68"/>
    <m/>
    <m/>
    <m/>
    <m/>
    <x v="9"/>
    <x v="0"/>
    <m/>
    <s v="Sin llegada"/>
    <s v="40 "/>
    <s v="Hola!%0AServicio del día 27-03%0A *Cliente:* RITRAMA */ Cont: * RAMPLA */ HR Entrega: *07:00* /Dirección: *AV. TUPUNGATO 3420, PLACILLA"/>
    <s v="Enviar mensaje"/>
    <s v="1751RAMPLA "/>
    <s v="ENT-1751"/>
    <s v="ENTREGA"/>
    <s v="461080,291666666666667"/>
    <s v="https://wa.me/56973887322?text=Hola!%0AServicio del día 27-03%0A *Cliente:* RITRAMA */ Cont: * RAMPLA */ HR Entrega: *07:00* /Dirección: *AV. TUPUNGATO 3420, PLACILLA"/>
  </r>
  <r>
    <n v="1752"/>
    <n v="54"/>
    <x v="137"/>
    <m/>
    <x v="144"/>
    <x v="870"/>
    <x v="0"/>
    <s v="-"/>
    <s v="-"/>
    <x v="46"/>
    <x v="0"/>
    <s v="-"/>
    <x v="27"/>
    <n v="56985215946"/>
    <x v="28"/>
    <m/>
    <x v="68"/>
    <m/>
    <m/>
    <m/>
    <m/>
    <x v="9"/>
    <x v="0"/>
    <m/>
    <s v="Sin llegada"/>
    <s v="40 "/>
    <s v="Hola!%0AServicio del día 27-03%0A *Cliente:* RITRAMA */ Cont: * RAMPLA */ HR Entrega: *07:00* /Dirección: *AV. TUPUNGATO 3420, PLACILLA"/>
    <s v="Enviar mensaje"/>
    <s v="1752RAMPLA "/>
    <s v="ENT-1752"/>
    <s v="ENTREGA"/>
    <s v="461080,291666666666667"/>
    <s v="https://wa.me/56985215946?text=Hola!%0AServicio del día 27-03%0A *Cliente:* RITRAMA */ Cont: * RAMPLA */ HR Entrega: *07:00* /Dirección: *AV. TUPUNGATO 3420, PLACILLA"/>
  </r>
  <r>
    <n v="1753"/>
    <n v="55"/>
    <x v="46"/>
    <s v="EXPO"/>
    <x v="976"/>
    <x v="1548"/>
    <x v="0"/>
    <s v="-"/>
    <s v="-"/>
    <x v="46"/>
    <x v="3"/>
    <s v="RETIRO VACIO: DYC SAI"/>
    <x v="24"/>
    <n v="56926181825"/>
    <x v="25"/>
    <m/>
    <x v="69"/>
    <s v="STACKING: del 27 al 30/03 a las 15:00hrs."/>
    <m/>
    <m/>
    <m/>
    <x v="43"/>
    <x v="0"/>
    <d v="2026-03-27T00:00:00"/>
    <s v="On time"/>
    <s v="40 "/>
    <s v="Hola!%0AServicio del día 27-03%0A *Cliente:* ARESTI CHILE WINE S.A. */ Cont: * csnu5932188*/ HR Entrega: *08:00* /Dirección: *CONSOLIDADO: BELLAVISTA S/N, RIO CLARO; BOD. HACIENDA ARESTI / EMBARQUE: SAI"/>
    <s v="Enviar mensaje"/>
    <s v="1753csnu5932188"/>
    <s v="ENT-1753"/>
    <s v="ENTREGA"/>
    <s v="461080,333333333333333"/>
    <s v="https://wa.me/56926181825?text=Hola!%0AServicio del día 27-03%0A *Cliente:* ARESTI CHILE WINE S.A. */ Cont: * csnu5932188*/ HR Entrega: *08:00* /Dirección: *CONSOLIDADO: BELLAVISTA S/N, RIO CLARO; BOD. HACIENDA ARESTI / EMBARQUE: SAI"/>
  </r>
  <r>
    <n v="1754"/>
    <n v="56"/>
    <x v="46"/>
    <s v="EXPO"/>
    <x v="977"/>
    <x v="1549"/>
    <x v="0"/>
    <s v="-"/>
    <s v="-"/>
    <x v="46"/>
    <x v="3"/>
    <s v="RETIRO VACIO: DYC SAI"/>
    <x v="2"/>
    <n v="56971084915"/>
    <x v="2"/>
    <m/>
    <x v="69"/>
    <s v="STACKING: del 27 al 30/03 a las 15:00hrs."/>
    <m/>
    <m/>
    <m/>
    <x v="38"/>
    <x v="0"/>
    <d v="2026-03-26T00:00:00"/>
    <s v="On time"/>
    <s v="40 "/>
    <s v="Hola!%0AServicio del día 27-03%0A *Cliente:* ARESTI CHILE WINE S.A. */ Cont: * csnu6659079*/ HR Entrega: *08:00* /Dirección: *CONSOLIDADO: BELLAVISTA S/N, RIO CLARO; BOD. HACIENDA ARESTI / EMBARQUE: SAI"/>
    <s v="Enviar mensaje"/>
    <s v="1754csnu6659079"/>
    <s v="ENT-1754"/>
    <s v="ENTREGA"/>
    <s v="461080,333333333333333"/>
    <s v="https://wa.me/56971084915?text=Hola!%0AServicio del día 27-03%0A *Cliente:* ARESTI CHILE WINE S.A. */ Cont: * csnu6659079*/ HR Entrega: *08:00* /Dirección: *CONSOLIDADO: BELLAVISTA S/N, RIO CLARO; BOD. HACIENDA ARESTI / EMBARQUE: SAI"/>
  </r>
  <r>
    <n v="1755"/>
    <n v="57"/>
    <x v="46"/>
    <s v="EXPO"/>
    <x v="978"/>
    <x v="1550"/>
    <x v="0"/>
    <s v="-"/>
    <s v="-"/>
    <x v="46"/>
    <x v="7"/>
    <s v="RETIRO VACIO: DYC SAI"/>
    <x v="20"/>
    <n v="56987557136"/>
    <x v="20"/>
    <m/>
    <x v="69"/>
    <s v="STACKING: del 27 al 30/03 a las 15:00hrs."/>
    <m/>
    <m/>
    <m/>
    <x v="38"/>
    <x v="0"/>
    <d v="2026-03-26T00:00:00"/>
    <s v="On time"/>
    <s v="40 "/>
    <s v="Hola!%0AServicio del día 27-03%0A *Cliente:* ARESTI CHILE WINE S.A. */ Cont: * CSNU8517730*/ HR Entrega: *09:00* /Dirección: *CONSOLIDADO: BELLAVISTA S/N, RIO CLARO; BOD. HACIENDA ARESTI / EMBARQUE: SAI"/>
    <s v="Enviar mensaje"/>
    <s v="1755CSNU8517730"/>
    <s v="ENT-1755"/>
    <s v="ENTREGA"/>
    <s v="461080,375"/>
    <s v="https://wa.me/56987557136?text=Hola!%0AServicio del día 27-03%0A *Cliente:* ARESTI CHILE WINE S.A. */ Cont: * CSNU8517730*/ HR Entrega: *09:00* /Dirección: *CONSOLIDADO: BELLAVISTA S/N, RIO CLARO; BOD. HACIENDA ARESTI / EMBARQUE: SAI"/>
  </r>
  <r>
    <n v="1756"/>
    <n v="58"/>
    <x v="46"/>
    <s v="EXPO"/>
    <x v="979"/>
    <x v="1551"/>
    <x v="0"/>
    <s v="-"/>
    <s v="-"/>
    <x v="46"/>
    <x v="11"/>
    <s v="RETIRO VACIO: DYC SAI"/>
    <x v="52"/>
    <n v="56967386018"/>
    <x v="37"/>
    <m/>
    <x v="69"/>
    <s v="STACKING: del 27 al 30/03 a las 15:00hrs."/>
    <m/>
    <m/>
    <m/>
    <x v="9"/>
    <x v="0"/>
    <m/>
    <s v="Sin llegada"/>
    <s v="40 "/>
    <s v="Hola!%0AServicio del día 27-03%0A *Cliente:* ARESTI CHILE WINE S.A. */ Cont: * csnu8673517*/ HR Entrega: *11:30* /Dirección: *CONSOLIDADO: BELLAVISTA S/N, RIO CLARO; BOD. HACIENDA ARESTI / EMBARQUE: SAI"/>
    <s v="Enviar mensaje"/>
    <s v="1756csnu8673517"/>
    <s v="ENT-1756"/>
    <s v="ENTREGA"/>
    <s v="461080,479166666666667"/>
    <s v="https://wa.me/56967386018?text=Hola!%0AServicio del día 27-03%0A *Cliente:* ARESTI CHILE WINE S.A. */ Cont: * csnu8673517*/ HR Entrega: *11:30* /Dirección: *CONSOLIDADO: BELLAVISTA S/N, RIO CLARO; BOD. HACIENDA ARESTI / EMBARQUE: SAI"/>
  </r>
  <r>
    <n v="1757"/>
    <n v="59"/>
    <x v="46"/>
    <s v="EXPO"/>
    <x v="980"/>
    <x v="1552"/>
    <x v="0"/>
    <s v="-"/>
    <s v="-"/>
    <x v="46"/>
    <x v="5"/>
    <s v="RETIRO VACIO: DYC SAI"/>
    <x v="36"/>
    <n v="56965312953"/>
    <x v="36"/>
    <m/>
    <x v="69"/>
    <s v="STACKING: del 27 al 30/03 a las 15:00hrs."/>
    <m/>
    <m/>
    <m/>
    <x v="40"/>
    <x v="0"/>
    <d v="2026-03-27T00:00:00"/>
    <s v="On time"/>
    <s v="40 "/>
    <s v="Hola!%0AServicio del día 27-03%0A *Cliente:* ARESTI CHILE WINE S.A. */ Cont: * CSNU7220049*/ HR Entrega: *12:00* /Dirección: *CONSOLIDADO: BELLAVISTA S/N, RIO CLARO; BOD. HACIENDA ARESTI / EMBARQUE: SAI"/>
    <s v="Enviar mensaje"/>
    <s v="1757CSNU7220049"/>
    <s v="ENT-1757"/>
    <s v="ENTREGA"/>
    <s v="461080,5"/>
    <s v="https://wa.me/56965312953?text=Hola!%0AServicio del día 27-03%0A *Cliente:* ARESTI CHILE WINE S.A. */ Cont: * CSNU7220049*/ HR Entrega: *12:00* /Dirección: *CONSOLIDADO: BELLAVISTA S/N, RIO CLARO; BOD. HACIENDA ARESTI / EMBARQUE: SAI"/>
  </r>
  <r>
    <n v="1758"/>
    <n v="60"/>
    <x v="85"/>
    <s v="EXPO"/>
    <x v="981"/>
    <x v="1553"/>
    <x v="3"/>
    <s v="-"/>
    <s v="FRAGUA"/>
    <x v="46"/>
    <x v="70"/>
    <s v="RETIRO VACIO: CONTOPSA VALP"/>
    <x v="28"/>
    <n v="56968463649"/>
    <x v="29"/>
    <m/>
    <x v="144"/>
    <s v="STACKING: DIRECTO"/>
    <m/>
    <m/>
    <m/>
    <x v="9"/>
    <x v="0"/>
    <m/>
    <s v="Sin llegada"/>
    <s v="40 "/>
    <s v="Hola!%0AServicio del día 27-03%0A *Cliente:* TUNICHE FRUITS LTDA */ Cont: * SUDU6183042*/ HR Entrega: *22:00* /Dirección: *CONSOLIDADO: CAMINO REAL 4320, GRANEROS. RANCAGUA  / EMBARQUE: TPS"/>
    <s v="Enviar mensaje"/>
    <s v="1758SUDU6183042"/>
    <s v="ENT-1758"/>
    <s v="ENTREGA"/>
    <s v="461080,916666666666667"/>
    <s v="https://wa.me/56968463649?text=Hola!%0AServicio del día 27-03%0A *Cliente:* TUNICHE FRUITS LTDA */ Cont: * SUDU6183042*/ HR Entrega: *22:00* /Dirección: *CONSOLIDADO: CAMINO REAL 4320, GRANEROS. RANCAGUA  / EMBARQUE: TPS"/>
  </r>
  <r>
    <n v="1759"/>
    <n v="1"/>
    <x v="147"/>
    <s v="IMPO"/>
    <x v="972"/>
    <x v="1554"/>
    <x v="1"/>
    <n v="25000"/>
    <s v="27/03 - 17:27"/>
    <x v="47"/>
    <x v="3"/>
    <s v="CONTOPSA VALP"/>
    <x v="4"/>
    <n v="56984880436"/>
    <x v="9"/>
    <m/>
    <x v="257"/>
    <s v="RAMPLA CORTA"/>
    <m/>
    <m/>
    <m/>
    <x v="9"/>
    <x v="0"/>
    <m/>
    <s v="Sin llegada"/>
    <s v="20 "/>
    <s v="Hola!%0AServicio del día 28-03%0A *Cliente:* COMERCIAL AMBIENTO */ Cont: * MSKU3953589*/ HR Entrega: *08:00* /Dirección: *Carretera Gral San Martin 6000 Local 104, Colina"/>
    <s v="Enviar mensaje"/>
    <s v="1759MSKU3953589"/>
    <s v="ENT-1759"/>
    <s v="ENTREGA"/>
    <s v="461090,333333333333333"/>
    <s v="https://wa.me/56984880436?text=Hola!%0AServicio del día 28-03%0A *Cliente:* COMERCIAL AMBIENTO */ Cont: * MSKU3953589*/ HR Entrega: *08:00* /Dirección: *Carretera Gral San Martin 6000 Local 104, Colina"/>
  </r>
  <r>
    <n v="1801"/>
    <n v="2"/>
    <x v="41"/>
    <s v="IMPO"/>
    <x v="982"/>
    <x v="1555"/>
    <x v="9"/>
    <n v="28000"/>
    <s v="27/03 - 17:30"/>
    <x v="47"/>
    <x v="3"/>
    <s v="CIS"/>
    <x v="9"/>
    <s v=""/>
    <x v="9"/>
    <m/>
    <x v="255"/>
    <m/>
    <m/>
    <m/>
    <m/>
    <x v="9"/>
    <x v="0"/>
    <m/>
    <s v="Sin llegada"/>
    <s v="IMO"/>
    <s v="Hola!%0AServicio del día 28-03%0A *Cliente:* WURTH CHILE LTDA */ Cont: * ECMU7294440*/ HR Entrega: *08:00* /Dirección: *CORONEL STGO BUERAS 1345, PADRE HURTADO"/>
    <s v="Enviar mensaje"/>
    <s v="1801ECMU7294440"/>
    <s v="ENT-1801"/>
    <s v="ENTREGA"/>
    <s v="461090,333333333333333"/>
    <s v="https://wa.me/?text=Hola!%0AServicio del día 28-03%0A *Cliente:* WURTH CHILE LTDA */ Cont: * ECMU7294440*/ HR Entrega: *08:00* /Dirección: *CORONEL STGO BUERAS 1345, PADRE HURTADO"/>
  </r>
  <r>
    <n v="1801"/>
    <n v="3"/>
    <x v="15"/>
    <s v="IMPO"/>
    <x v="983"/>
    <x v="1556"/>
    <x v="0"/>
    <n v="11000"/>
    <s v="FRAGUA"/>
    <x v="47"/>
    <x v="3"/>
    <s v="MEDLOG SAI"/>
    <x v="9"/>
    <s v=""/>
    <x v="9"/>
    <m/>
    <x v="19"/>
    <s v="fx43803387ca"/>
    <m/>
    <m/>
    <m/>
    <x v="9"/>
    <x v="0"/>
    <m/>
    <s v="Sin llegada"/>
    <s v="40 "/>
    <s v="Hola!%0AServicio del día 28-03%0A *Cliente:* IMPORTADORA MIDEA CARRIER CHILE LTDA */ Cont: * MSBU7553736*/ HR Entrega: *08:00* /Dirección: *BOD. MIEA AGURTO - PUERTO MADERO 9710, BOD. E13; PUDAHUEL "/>
    <s v="Enviar mensaje"/>
    <s v="1801MSBU7553736"/>
    <s v="ENT-1801"/>
    <s v="ENTREGA"/>
    <s v="461090,333333333333333"/>
    <s v="https://wa.me/?text=Hola!%0AServicio del día 28-03%0A *Cliente:* IMPORTADORA MIDEA CARRIER CHILE LTDA */ Cont: * MSBU7553736*/ HR Entrega: *08:00* /Dirección: *BOD. MIEA AGURTO - PUERTO MADERO 9710, BOD. E13; PUDAHUEL "/>
  </r>
  <r>
    <n v="1762"/>
    <n v="4"/>
    <x v="15"/>
    <s v="IMPO"/>
    <x v="984"/>
    <x v="1557"/>
    <x v="0"/>
    <n v="14000"/>
    <s v="FRAGUA"/>
    <x v="47"/>
    <x v="3"/>
    <s v="SITRANS STGO"/>
    <x v="9"/>
    <s v=""/>
    <x v="9"/>
    <m/>
    <x v="19"/>
    <s v="emcrsy1924"/>
    <m/>
    <m/>
    <m/>
    <x v="9"/>
    <x v="0"/>
    <m/>
    <s v="Sin llegada"/>
    <s v="40 "/>
    <s v="Hola!%0AServicio del día 28-03%0A *Cliente:* IMPORTADORA MIDEA CARRIER CHILE LTDA */ Cont: * TXGU7763738*/ HR Entrega: *08:00* /Dirección: *BOD. MIEA AGURTO - PUERTO MADERO 9710, BOD. E13; PUDAHUEL "/>
    <s v="Enviar mensaje"/>
    <s v="1762TXGU7763738"/>
    <s v="ENT-1762"/>
    <s v="ENTREGA"/>
    <s v="461090,333333333333333"/>
    <s v="https://wa.me/?text=Hola!%0AServicio del día 28-03%0A *Cliente:* IMPORTADORA MIDEA CARRIER CHILE LTDA */ Cont: * TXGU7763738*/ HR Entrega: *08:00* /Dirección: *BOD. MIEA AGURTO - PUERTO MADERO 9710, BOD. E13; PUDAHUEL "/>
  </r>
  <r>
    <n v="1801"/>
    <n v="5"/>
    <x v="25"/>
    <s v="IMPO"/>
    <x v="985"/>
    <x v="1558"/>
    <x v="0"/>
    <n v="23000"/>
    <s v="27/03 - 17:00"/>
    <x v="47"/>
    <x v="1"/>
    <s v="SAAM VALP"/>
    <x v="0"/>
    <n v="56965378427"/>
    <x v="0"/>
    <m/>
    <x v="32"/>
    <m/>
    <m/>
    <m/>
    <m/>
    <x v="9"/>
    <x v="0"/>
    <m/>
    <s v="Sin llegada"/>
    <s v="40 "/>
    <s v="Hola!%0AServicio del día 28-03%0A *Cliente:* BARCEL CHILE S.A. */ Cont: * HAMU4080945*/ HR Entrega: *08:30* /Dirección: *AGUNSA - La montaña 1550, Quilicura (Ingreso por portería A) "/>
    <s v="Enviar mensaje"/>
    <s v="1801HAMU4080945"/>
    <s v="ENT-1801"/>
    <s v="ENTREGA"/>
    <s v="461090,354166666666667"/>
    <s v="https://wa.me/56965378427?text=Hola!%0AServicio del día 28-03%0A *Cliente:* BARCEL CHILE S.A. */ Cont: * HAMU4080945*/ HR Entrega: *08:30* /Dirección: *AGUNSA - La montaña 1550, Quilicura (Ingreso por portería A) "/>
  </r>
  <r>
    <n v="1764"/>
    <n v="6"/>
    <x v="25"/>
    <s v="IMPO"/>
    <x v="985"/>
    <x v="1559"/>
    <x v="0"/>
    <n v="23000"/>
    <s v="27/03 - 17:20"/>
    <x v="47"/>
    <x v="10"/>
    <s v="SAAM VALP"/>
    <x v="27"/>
    <n v="56985215946"/>
    <x v="28"/>
    <m/>
    <x v="32"/>
    <m/>
    <m/>
    <m/>
    <m/>
    <x v="9"/>
    <x v="0"/>
    <m/>
    <s v="Sin llegada"/>
    <s v="40 "/>
    <s v="Hola!%0AServicio del día 28-03%0A *Cliente:* BARCEL CHILE S.A. */ Cont: * HAMU3521820*/ HR Entrega: *09:30* /Dirección: *AGUNSA - La montaña 1550, Quilicura (Ingreso por portería A) "/>
    <s v="Enviar mensaje"/>
    <s v="1764HAMU3521820"/>
    <s v="ENT-1764"/>
    <s v="ENTREGA"/>
    <s v="461090,395833333333333"/>
    <s v="https://wa.me/56985215946?text=Hola!%0AServicio del día 28-03%0A *Cliente:* BARCEL CHILE S.A. */ Cont: * HAMU3521820*/ HR Entrega: *09:30* /Dirección: *AGUNSA - La montaña 1550, Quilicura (Ingreso por portería A) "/>
  </r>
  <r>
    <n v="1765"/>
    <n v="7"/>
    <x v="25"/>
    <s v="IMPO"/>
    <x v="985"/>
    <x v="1560"/>
    <x v="0"/>
    <n v="23000"/>
    <s v="27/03 - 17:10"/>
    <x v="47"/>
    <x v="1"/>
    <s v="SAAM VALP"/>
    <x v="14"/>
    <n v="56967256951"/>
    <x v="15"/>
    <m/>
    <x v="32"/>
    <m/>
    <m/>
    <m/>
    <m/>
    <x v="9"/>
    <x v="0"/>
    <m/>
    <s v="Sin llegada"/>
    <s v="40 "/>
    <s v="Hola!%0AServicio del día 28-03%0A *Cliente:* BARCEL CHILE S.A. */ Cont: * HAMU2947960*/ HR Entrega: *08:30* /Dirección: *AGUNSA - La montaña 1550, Quilicura (Ingreso por portería A) "/>
    <s v="Enviar mensaje"/>
    <s v="1765HAMU2947960"/>
    <s v="ENT-1765"/>
    <s v="ENTREGA"/>
    <s v="461090,354166666666667"/>
    <s v="https://wa.me/56967256951?text=Hola!%0AServicio del día 28-03%0A *Cliente:* BARCEL CHILE S.A. */ Cont: * HAMU2947960*/ HR Entrega: *08:30* /Dirección: *AGUNSA - La montaña 1550, Quilicura (Ingreso por portería A) "/>
  </r>
  <r>
    <n v="1801"/>
    <n v="8"/>
    <x v="44"/>
    <s v="IMPO"/>
    <x v="144"/>
    <x v="1561"/>
    <x v="0"/>
    <n v="15000"/>
    <s v="27/03 - 15:00"/>
    <x v="47"/>
    <x v="9"/>
    <s v="-"/>
    <x v="9"/>
    <s v=""/>
    <x v="9"/>
    <m/>
    <x v="67"/>
    <m/>
    <m/>
    <m/>
    <m/>
    <x v="9"/>
    <x v="0"/>
    <m/>
    <s v="Sin llegada"/>
    <s v="40 "/>
    <s v="Hola!%0AServicio del día 28-03%0A *Cliente:* NICOMA */ Cont: * TCNU7511965*/ HR Entrega: *13:00* /Dirección: *SAN NICOLAS 860, BOD. 7; SAN MIGUEL"/>
    <s v="Enviar mensaje"/>
    <s v="1801TCNU7511965"/>
    <s v="ENT-1801"/>
    <s v="ENTREGA"/>
    <s v="461090,541666666666667"/>
    <s v="https://wa.me/?text=Hola!%0AServicio del día 28-03%0A *Cliente:* NICOMA */ Cont: * TCNU7511965*/ HR Entrega: *13:00* /Dirección: *SAN NICOLAS 860, BOD. 7; SAN MIGUEL"/>
  </r>
  <r>
    <n v="1760"/>
    <n v="1"/>
    <x v="0"/>
    <s v="IMPO"/>
    <x v="907"/>
    <x v="1562"/>
    <x v="1"/>
    <n v="23000"/>
    <s v="FRAGUA"/>
    <x v="48"/>
    <x v="0"/>
    <s v="DYC SAI"/>
    <x v="9"/>
    <s v=""/>
    <x v="9"/>
    <m/>
    <x v="2"/>
    <s v="RAMPLA CORTA"/>
    <m/>
    <m/>
    <m/>
    <x v="9"/>
    <x v="0"/>
    <m/>
    <s v="Sin llegada"/>
    <s v="20 "/>
    <s v="Hola!%0AServicio del día 30-03%0A *Cliente:* RENDIC S.A. */ Cont: * UACU3775940*/ HR Entrega: *07:00* /Dirección: *Avenida Miraflores 9700-Bodega 4C, PUDAHUEL"/>
    <s v="Enviar mensaje"/>
    <s v="1760UACU3775940"/>
    <s v="ENT-1760"/>
    <s v="ENTREGA"/>
    <s v="461110,291666666666667"/>
    <s v="https://wa.me/?text=Hola!%0AServicio del día 30-03%0A *Cliente:* RENDIC S.A. */ Cont: * UACU3775940*/ HR Entrega: *07:00* /Dirección: *Avenida Miraflores 9700-Bodega 4C, PUDAHUEL"/>
  </r>
  <r>
    <n v="1768"/>
    <n v="2"/>
    <x v="31"/>
    <s v="IMPO"/>
    <x v="986"/>
    <x v="1563"/>
    <x v="0"/>
    <n v="17000"/>
    <s v="FRAGUA"/>
    <x v="48"/>
    <x v="3"/>
    <s v="TPS"/>
    <x v="9"/>
    <s v=""/>
    <x v="9"/>
    <m/>
    <x v="205"/>
    <m/>
    <m/>
    <m/>
    <m/>
    <x v="9"/>
    <x v="0"/>
    <m/>
    <s v="Sin llegada"/>
    <s v="40 "/>
    <s v="Hola!%0AServicio del día 30-03%0A *Cliente:* TECNIKA S A */ Cont: * HLXU8271783*/ HR Entrega: *08:00* /Dirección: *Olivos 1270, Pudahuel"/>
    <s v="Enviar mensaje"/>
    <s v="1768HLXU8271783"/>
    <s v="ENT-1768"/>
    <s v="ENTREGA"/>
    <s v="461110,333333333333333"/>
    <s v="https://wa.me/?text=Hola!%0AServicio del día 30-03%0A *Cliente:* TECNIKA S A */ Cont: * HLXU8271783*/ HR Entrega: *08:00* /Dirección: *Olivos 1270, Pudahuel"/>
  </r>
  <r>
    <n v="1769"/>
    <n v="3"/>
    <x v="31"/>
    <s v="IMPO"/>
    <x v="987"/>
    <x v="1564"/>
    <x v="0"/>
    <n v="16000"/>
    <s v="FRAGUA"/>
    <x v="48"/>
    <x v="10"/>
    <s v="SAAM VALP"/>
    <x v="9"/>
    <s v=""/>
    <x v="9"/>
    <m/>
    <x v="205"/>
    <m/>
    <m/>
    <m/>
    <m/>
    <x v="9"/>
    <x v="0"/>
    <m/>
    <s v="Sin llegada"/>
    <s v="40 "/>
    <s v="Hola!%0AServicio del día 30-03%0A *Cliente:* TECNIKA S A */ Cont: * FANU1710913*/ HR Entrega: *09:30* /Dirección: *Olivos 1270, Pudahuel"/>
    <s v="Enviar mensaje"/>
    <s v="1769FANU1710913"/>
    <s v="ENT-1769"/>
    <s v="ENTREGA"/>
    <s v="461110,395833333333333"/>
    <s v="https://wa.me/?text=Hola!%0AServicio del día 30-03%0A *Cliente:* TECNIKA S A */ Cont: * FANU1710913*/ HR Entrega: *09:30* /Dirección: *Olivos 1270, Pudahuel"/>
  </r>
  <r>
    <n v="1801"/>
    <n v="4"/>
    <x v="8"/>
    <s v="IMPO"/>
    <x v="988"/>
    <x v="1565"/>
    <x v="3"/>
    <n v="27000"/>
    <s v="28/03 - 10:54"/>
    <x v="48"/>
    <x v="3"/>
    <s v="SITRANS VALP"/>
    <x v="9"/>
    <s v=""/>
    <x v="9"/>
    <m/>
    <x v="259"/>
    <m/>
    <m/>
    <m/>
    <m/>
    <x v="9"/>
    <x v="0"/>
    <m/>
    <s v="Sin llegada"/>
    <s v="40 "/>
    <s v="Hola!%0AServicio del día 30-03%0A *Cliente:* ALCA SPA */ Cont: * HMMU5522184*/ HR Entrega: *08:00* /Dirección: *Camino del Cerro 4868 hrs. Huechuraba"/>
    <s v="Enviar mensaje"/>
    <s v="1801HMMU5522184"/>
    <s v="ENT-1801"/>
    <s v="ENTREGA"/>
    <s v="461110,333333333333333"/>
    <s v="https://wa.me/?text=Hola!%0AServicio del día 30-03%0A *Cliente:* ALCA SPA */ Cont: * HMMU5522184*/ HR Entrega: *08:00* /Dirección: *Camino del Cerro 4868 hrs. Huechuraba"/>
  </r>
  <r>
    <n v="1771"/>
    <n v="5"/>
    <x v="8"/>
    <s v="IMPO"/>
    <x v="989"/>
    <x v="1566"/>
    <x v="3"/>
    <n v="27000"/>
    <s v="28/03 - 10:48"/>
    <x v="48"/>
    <x v="11"/>
    <s v="SITRANS VALP"/>
    <x v="9"/>
    <s v=""/>
    <x v="9"/>
    <m/>
    <x v="259"/>
    <m/>
    <m/>
    <m/>
    <m/>
    <x v="9"/>
    <x v="0"/>
    <m/>
    <s v="Sin llegada"/>
    <s v="40 "/>
    <s v="Hola!%0AServicio del día 30-03%0A *Cliente:* ALCA SPA */ Cont: * TCLU1311896*/ HR Entrega: *11:30* /Dirección: *Camino del Cerro 4868 hrs. Huechuraba"/>
    <s v="Enviar mensaje"/>
    <s v="1771TCLU1311896"/>
    <s v="ENT-1771"/>
    <s v="ENTREGA"/>
    <s v="461110,479166666666667"/>
    <s v="https://wa.me/?text=Hola!%0AServicio del día 30-03%0A *Cliente:* ALCA SPA */ Cont: * TCLU1311896*/ HR Entrega: *11:30* /Dirección: *Camino del Cerro 4868 hrs. Huechuraba"/>
  </r>
  <r>
    <n v="1772"/>
    <n v="6"/>
    <x v="5"/>
    <s v="IMPO"/>
    <x v="936"/>
    <x v="1496"/>
    <x v="3"/>
    <n v="18000"/>
    <s v="27/03 - 8:36"/>
    <x v="48"/>
    <x v="3"/>
    <s v="-"/>
    <x v="9"/>
    <s v=""/>
    <x v="9"/>
    <m/>
    <x v="108"/>
    <m/>
    <m/>
    <m/>
    <m/>
    <x v="9"/>
    <x v="0"/>
    <m/>
    <s v="Sin llegada"/>
    <s v="40 "/>
    <s v="Hola!%0AServicio del día 30-03%0A *Cliente:* INVERSIERRA S A */ Cont: * TCNU6375930*/ HR Entrega: *08:00* /Dirección: *ALCALDE GUZMAN 0121, G32; QUILICURA"/>
    <s v="Enviar mensaje"/>
    <s v="1772TCNU6375930"/>
    <s v="ENT-1772"/>
    <s v="ENTREGA"/>
    <s v="461110,333333333333333"/>
    <s v="https://wa.me/?text=Hola!%0AServicio del día 30-03%0A *Cliente:* INVERSIERRA S A */ Cont: * TCNU6375930*/ HR Entrega: *08:00* /Dirección: *ALCALDE GUZMAN 0121, G32; QUILICURA"/>
  </r>
  <r>
    <n v="1773"/>
    <n v="7"/>
    <x v="5"/>
    <s v="IMPO"/>
    <x v="990"/>
    <x v="1567"/>
    <x v="0"/>
    <n v="10000"/>
    <s v="28/03 - 10:32"/>
    <x v="48"/>
    <x v="3"/>
    <s v="-"/>
    <x v="9"/>
    <s v=""/>
    <x v="9"/>
    <m/>
    <x v="107"/>
    <m/>
    <m/>
    <m/>
    <m/>
    <x v="9"/>
    <x v="0"/>
    <m/>
    <s v="Sin llegada"/>
    <s v="40 "/>
    <s v="Hola!%0AServicio del día 30-03%0A *Cliente:* INVERSIERRA S A */ Cont: * MEDU8775213*/ HR Entrega: *08:00* /Dirección: *AVENIDA PEDRO FONTOBA 6350, HUECHURABA"/>
    <s v="Enviar mensaje"/>
    <s v="1773MEDU8775213"/>
    <s v="ENT-1773"/>
    <s v="ENTREGA"/>
    <s v="461110,333333333333333"/>
    <s v="https://wa.me/?text=Hola!%0AServicio del día 30-03%0A *Cliente:* INVERSIERRA S A */ Cont: * MEDU8775213*/ HR Entrega: *08:00* /Dirección: *AVENIDA PEDRO FONTOBA 6350, HUECHURABA"/>
  </r>
  <r>
    <n v="1774"/>
    <n v="8"/>
    <x v="5"/>
    <s v="IMPO"/>
    <x v="991"/>
    <x v="1568"/>
    <x v="0"/>
    <n v="6000"/>
    <s v="27/03 - 10:38"/>
    <x v="48"/>
    <x v="5"/>
    <s v="-"/>
    <x v="9"/>
    <s v=""/>
    <x v="9"/>
    <m/>
    <x v="107"/>
    <m/>
    <m/>
    <m/>
    <m/>
    <x v="9"/>
    <x v="0"/>
    <m/>
    <s v="Sin llegada"/>
    <s v="40 "/>
    <s v="Hola!%0AServicio del día 30-03%0A *Cliente:* INVERSIERRA S A */ Cont: * HLXU8466445*/ HR Entrega: *12:00* /Dirección: *AVENIDA PEDRO FONTOBA 6350, HUECHURABA"/>
    <s v="Enviar mensaje"/>
    <s v="1774HLXU8466445"/>
    <s v="ENT-1774"/>
    <s v="ENTREGA"/>
    <s v="461110,5"/>
    <s v="https://wa.me/?text=Hola!%0AServicio del día 30-03%0A *Cliente:* INVERSIERRA S A */ Cont: * HLXU8466445*/ HR Entrega: *12:00* /Dirección: *AVENIDA PEDRO FONTOBA 6350, HUECHURABA"/>
  </r>
  <r>
    <n v="1770"/>
    <n v="9"/>
    <x v="2"/>
    <s v="IMPO"/>
    <x v="992"/>
    <x v="1569"/>
    <x v="0"/>
    <n v="13000"/>
    <s v="FRAGUA"/>
    <x v="48"/>
    <x v="3"/>
    <s v="AGUNSA VALP"/>
    <x v="9"/>
    <s v=""/>
    <x v="9"/>
    <m/>
    <x v="106"/>
    <m/>
    <m/>
    <m/>
    <m/>
    <x v="9"/>
    <x v="0"/>
    <m/>
    <s v="Sin llegada"/>
    <s v="40 "/>
    <s v="Hola!%0AServicio del día 30-03%0A *Cliente:* SUPERMERCADO DEL NEUMATICO LTDA */ Cont: * KKFU7894213*/ HR Entrega: *08:00* /Dirección: *AV. GENERAL VELASQUEZ 10901, SAN BERNARDO"/>
    <s v="Enviar mensaje"/>
    <s v="1770KKFU7894213"/>
    <s v="ENT-1770"/>
    <s v="ENTREGA"/>
    <s v="461110,333333333333333"/>
    <s v="https://wa.me/?text=Hola!%0AServicio del día 30-03%0A *Cliente:* SUPERMERCADO DEL NEUMATICO LTDA */ Cont: * KKFU7894213*/ HR Entrega: *08:00* /Dirección: *AV. GENERAL VELASQUEZ 10901, SAN BERNARDO"/>
  </r>
  <r>
    <n v="1776"/>
    <n v="10"/>
    <x v="2"/>
    <s v="IMPO"/>
    <x v="819"/>
    <x v="1570"/>
    <x v="0"/>
    <n v="18000"/>
    <s v="FRAGUA"/>
    <x v="48"/>
    <x v="6"/>
    <s v="SITRANS SAI"/>
    <x v="9"/>
    <s v=""/>
    <x v="9"/>
    <m/>
    <x v="260"/>
    <m/>
    <m/>
    <m/>
    <m/>
    <x v="9"/>
    <x v="0"/>
    <m/>
    <s v="Sin llegada"/>
    <s v="40 "/>
    <s v="Hola!%0AServicio del día 30-03%0A *Cliente:* SUPERMERCADO DEL NEUMATICO LTDA */ Cont: * NYKU4432383*/ HR Entrega: *10:00* /Dirección: *AV. PRESIDENTE EDUARDO FREY MONTALVA 4480, RENCA"/>
    <s v="Enviar mensaje"/>
    <s v="1776NYKU4432383"/>
    <s v="ENT-1776"/>
    <s v="ENTREGA"/>
    <s v="461110,416666666666667"/>
    <s v="https://wa.me/?text=Hola!%0AServicio del día 30-03%0A *Cliente:* SUPERMERCADO DEL NEUMATICO LTDA */ Cont: * NYKU4432383*/ HR Entrega: *10:00* /Dirección: *AV. PRESIDENTE EDUARDO FREY MONTALVA 4480, RENCA"/>
  </r>
  <r>
    <n v="1777"/>
    <n v="11"/>
    <x v="2"/>
    <s v="IMPO"/>
    <x v="819"/>
    <x v="1571"/>
    <x v="0"/>
    <n v="18000"/>
    <s v="FRAGUA"/>
    <x v="48"/>
    <x v="5"/>
    <s v="SITRANS SAI"/>
    <x v="9"/>
    <s v=""/>
    <x v="9"/>
    <m/>
    <x v="260"/>
    <m/>
    <m/>
    <m/>
    <m/>
    <x v="9"/>
    <x v="0"/>
    <m/>
    <s v="Sin llegada"/>
    <s v="40 "/>
    <s v="Hola!%0AServicio del día 30-03%0A *Cliente:* SUPERMERCADO DEL NEUMATICO LTDA */ Cont: * TEMU7492079*/ HR Entrega: *12:00* /Dirección: *AV. PRESIDENTE EDUARDO FREY MONTALVA 4480, RENCA"/>
    <s v="Enviar mensaje"/>
    <s v="1777TEMU7492079"/>
    <s v="ENT-1777"/>
    <s v="ENTREGA"/>
    <s v="461110,5"/>
    <s v="https://wa.me/?text=Hola!%0AServicio del día 30-03%0A *Cliente:* SUPERMERCADO DEL NEUMATICO LTDA */ Cont: * TEMU7492079*/ HR Entrega: *12:00* /Dirección: *AV. PRESIDENTE EDUARDO FREY MONTALVA 4480, RENCA"/>
  </r>
  <r>
    <n v="1778"/>
    <n v="12"/>
    <x v="144"/>
    <s v="IMPO"/>
    <x v="928"/>
    <x v="1572"/>
    <x v="0"/>
    <n v="30000"/>
    <s v="FRAGUA"/>
    <x v="48"/>
    <x v="3"/>
    <s v="AGUNSA SAI"/>
    <x v="9"/>
    <s v=""/>
    <x v="9"/>
    <m/>
    <x v="10"/>
    <m/>
    <m/>
    <m/>
    <m/>
    <x v="9"/>
    <x v="0"/>
    <m/>
    <s v="Sin llegada"/>
    <s v="40 "/>
    <s v="Hola!%0AServicio del día 30-03%0A *Cliente:* ALLCA SPA */ Cont: * CXRU1252050*/ HR Entrega: *08:00* /Dirección: *BERNARDO O&quot;HIGGINS 158 COLINA"/>
    <s v="Enviar mensaje"/>
    <s v="1778CXRU1252050"/>
    <s v="ENT-1778"/>
    <s v="ENTREGA"/>
    <s v="461110,333333333333333"/>
    <s v="https://wa.me/?text=Hola!%0AServicio del día 30-03%0A *Cliente:* ALLCA SPA */ Cont: * CXRU1252050*/ HR Entrega: *08:00* /Dirección: *BERNARDO O&quot;HIGGINS 158 COLINA"/>
  </r>
  <r>
    <n v="1779"/>
    <n v="13"/>
    <x v="144"/>
    <s v="IMPO"/>
    <x v="928"/>
    <x v="1573"/>
    <x v="0"/>
    <n v="30000"/>
    <s v="FRAGUA"/>
    <x v="48"/>
    <x v="6"/>
    <s v="AGUNSA SAI"/>
    <x v="9"/>
    <s v=""/>
    <x v="9"/>
    <m/>
    <x v="10"/>
    <m/>
    <m/>
    <m/>
    <m/>
    <x v="9"/>
    <x v="0"/>
    <m/>
    <s v="Sin llegada"/>
    <s v="40 "/>
    <s v="Hola!%0AServicio del día 30-03%0A *Cliente:* ALLCA SPA */ Cont: * SZLU9862204*/ HR Entrega: *10:00* /Dirección: *BERNARDO O&quot;HIGGINS 158 COLINA"/>
    <s v="Enviar mensaje"/>
    <s v="1779SZLU9862204"/>
    <s v="ENT-1779"/>
    <s v="ENTREGA"/>
    <s v="461110,416666666666667"/>
    <s v="https://wa.me/?text=Hola!%0AServicio del día 30-03%0A *Cliente:* ALLCA SPA */ Cont: * SZLU9862204*/ HR Entrega: *10:00* /Dirección: *BERNARDO O&quot;HIGGINS 158 COLINA"/>
  </r>
  <r>
    <n v="1780"/>
    <n v="14"/>
    <x v="144"/>
    <s v="IMPO"/>
    <x v="928"/>
    <x v="1574"/>
    <x v="0"/>
    <n v="30000"/>
    <s v="FRAGUA"/>
    <x v="48"/>
    <x v="5"/>
    <s v="AGUNSA SAI"/>
    <x v="9"/>
    <s v=""/>
    <x v="9"/>
    <m/>
    <x v="10"/>
    <m/>
    <m/>
    <m/>
    <m/>
    <x v="9"/>
    <x v="0"/>
    <m/>
    <s v="Sin llegada"/>
    <s v="40 "/>
    <s v="Hola!%0AServicio del día 30-03%0A *Cliente:* ALLCA SPA */ Cont: * GESU9602087*/ HR Entrega: *12:00* /Dirección: *BERNARDO O&quot;HIGGINS 158 COLINA"/>
    <s v="Enviar mensaje"/>
    <s v="1780GESU9602087"/>
    <s v="ENT-1780"/>
    <s v="ENTREGA"/>
    <s v="461110,5"/>
    <s v="https://wa.me/?text=Hola!%0AServicio del día 30-03%0A *Cliente:* ALLCA SPA */ Cont: * GESU9602087*/ HR Entrega: *12:00* /Dirección: *BERNARDO O&quot;HIGGINS 158 COLINA"/>
  </r>
  <r>
    <n v="1781"/>
    <n v="15"/>
    <x v="40"/>
    <s v="IMPO"/>
    <x v="964"/>
    <x v="1575"/>
    <x v="1"/>
    <n v="28000"/>
    <s v="FRAGUA"/>
    <x v="48"/>
    <x v="3"/>
    <s v="CIS"/>
    <x v="9"/>
    <s v=""/>
    <x v="9"/>
    <m/>
    <x v="57"/>
    <m/>
    <m/>
    <m/>
    <m/>
    <x v="9"/>
    <x v="0"/>
    <m/>
    <s v="Sin llegada"/>
    <s v="20 "/>
    <s v="Hola!%0AServicio del día 30-03%0A *Cliente:* MOLYMETNOS S.A. */ Cont: * ECMU1738300*/ HR Entrega: *08:00* /Dirección: *CAMINO NOS A LOS MORROS 590, SAN BERNARDO"/>
    <s v="Enviar mensaje"/>
    <s v="1781ECMU1738300"/>
    <s v="ENT-1781"/>
    <s v="ENTREGA"/>
    <s v="461110,333333333333333"/>
    <s v="https://wa.me/?text=Hola!%0AServicio del día 30-03%0A *Cliente:* MOLYMETNOS S.A. */ Cont: * ECMU1738300*/ HR Entrega: *08:00* /Dirección: *CAMINO NOS A LOS MORROS 590, SAN BERNARDO"/>
  </r>
  <r>
    <n v="1782"/>
    <n v="16"/>
    <x v="40"/>
    <s v="IMPO"/>
    <x v="964"/>
    <x v="1576"/>
    <x v="1"/>
    <n v="28000"/>
    <s v="FRAGUA"/>
    <x v="48"/>
    <x v="1"/>
    <s v="CIS"/>
    <x v="9"/>
    <s v=""/>
    <x v="9"/>
    <m/>
    <x v="57"/>
    <m/>
    <m/>
    <m/>
    <m/>
    <x v="9"/>
    <x v="0"/>
    <m/>
    <s v="Sin llegada"/>
    <s v="20 "/>
    <s v="Hola!%0AServicio del día 30-03%0A *Cliente:* MOLYMETNOS S.A. */ Cont: * CNCU1612667*/ HR Entrega: *08:30* /Dirección: *CAMINO NOS A LOS MORROS 590, SAN BERNARDO"/>
    <s v="Enviar mensaje"/>
    <s v="1782CNCU1612667"/>
    <s v="ENT-1782"/>
    <s v="ENTREGA"/>
    <s v="461110,354166666666667"/>
    <s v="https://wa.me/?text=Hola!%0AServicio del día 30-03%0A *Cliente:* MOLYMETNOS S.A. */ Cont: * CNCU1612667*/ HR Entrega: *08:30* /Dirección: *CAMINO NOS A LOS MORROS 590, SAN BERNARDO"/>
  </r>
  <r>
    <n v="1783"/>
    <n v="17"/>
    <x v="40"/>
    <s v="IMPO"/>
    <x v="964"/>
    <x v="1577"/>
    <x v="1"/>
    <n v="28000"/>
    <s v="FRAGUA"/>
    <x v="48"/>
    <x v="7"/>
    <s v="CIS"/>
    <x v="9"/>
    <s v=""/>
    <x v="9"/>
    <m/>
    <x v="57"/>
    <m/>
    <m/>
    <m/>
    <m/>
    <x v="9"/>
    <x v="0"/>
    <m/>
    <s v="Sin llegada"/>
    <s v="20 "/>
    <s v="Hola!%0AServicio del día 30-03%0A *Cliente:* MOLYMETNOS S.A. */ Cont: * APZU3660183*/ HR Entrega: *09:00* /Dirección: *CAMINO NOS A LOS MORROS 590, SAN BERNARDO"/>
    <s v="Enviar mensaje"/>
    <s v="1783APZU3660183"/>
    <s v="ENT-1783"/>
    <s v="ENTREGA"/>
    <s v="461110,375"/>
    <s v="https://wa.me/?text=Hola!%0AServicio del día 30-03%0A *Cliente:* MOLYMETNOS S.A. */ Cont: * APZU3660183*/ HR Entrega: *09:00* /Dirección: *CAMINO NOS A LOS MORROS 590, SAN BERNARDO"/>
  </r>
  <r>
    <n v="1784"/>
    <n v="18"/>
    <x v="40"/>
    <s v="IMPO"/>
    <x v="964"/>
    <x v="1578"/>
    <x v="1"/>
    <n v="28000"/>
    <s v="FRAGUA"/>
    <x v="48"/>
    <x v="10"/>
    <s v="CIS"/>
    <x v="9"/>
    <s v=""/>
    <x v="9"/>
    <m/>
    <x v="57"/>
    <m/>
    <m/>
    <m/>
    <m/>
    <x v="9"/>
    <x v="0"/>
    <m/>
    <s v="Sin llegada"/>
    <s v="20 "/>
    <s v="Hola!%0AServicio del día 30-03%0A *Cliente:* MOLYMETNOS S.A. */ Cont: * CMAU2044110*/ HR Entrega: *09:30* /Dirección: *CAMINO NOS A LOS MORROS 590, SAN BERNARDO"/>
    <s v="Enviar mensaje"/>
    <s v="1784CMAU2044110"/>
    <s v="ENT-1784"/>
    <s v="ENTREGA"/>
    <s v="461110,395833333333333"/>
    <s v="https://wa.me/?text=Hola!%0AServicio del día 30-03%0A *Cliente:* MOLYMETNOS S.A. */ Cont: * CMAU2044110*/ HR Entrega: *09:30* /Dirección: *CAMINO NOS A LOS MORROS 590, SAN BERNARDO"/>
  </r>
  <r>
    <n v="1785"/>
    <n v="19"/>
    <x v="40"/>
    <s v="IMPO"/>
    <x v="964"/>
    <x v="1579"/>
    <x v="1"/>
    <n v="28000"/>
    <s v="FRAGUA"/>
    <x v="48"/>
    <x v="6"/>
    <s v="CIS"/>
    <x v="9"/>
    <s v=""/>
    <x v="9"/>
    <m/>
    <x v="57"/>
    <m/>
    <m/>
    <m/>
    <m/>
    <x v="9"/>
    <x v="0"/>
    <m/>
    <s v="Sin llegada"/>
    <s v="20 "/>
    <s v="Hola!%0AServicio del día 30-03%0A *Cliente:* MOLYMETNOS S.A. */ Cont: * XINU1094134*/ HR Entrega: *10:00* /Dirección: *CAMINO NOS A LOS MORROS 590, SAN BERNARDO"/>
    <s v="Enviar mensaje"/>
    <s v="1785XINU1094134"/>
    <s v="ENT-1785"/>
    <s v="ENTREGA"/>
    <s v="461110,416666666666667"/>
    <s v="https://wa.me/?text=Hola!%0AServicio del día 30-03%0A *Cliente:* MOLYMETNOS S.A. */ Cont: * XINU1094134*/ HR Entrega: *10:00* /Dirección: *CAMINO NOS A LOS MORROS 590, SAN BERNARDO"/>
  </r>
  <r>
    <n v="1786"/>
    <n v="20"/>
    <x v="9"/>
    <s v="IMPO"/>
    <x v="993"/>
    <x v="1580"/>
    <x v="0"/>
    <n v="22000"/>
    <s v="FRAGUA"/>
    <x v="48"/>
    <x v="1"/>
    <s v="CONTOPSA VALP"/>
    <x v="19"/>
    <n v="56975045913"/>
    <x v="19"/>
    <m/>
    <x v="11"/>
    <m/>
    <m/>
    <m/>
    <m/>
    <x v="9"/>
    <x v="0"/>
    <m/>
    <s v="Sin llegada"/>
    <s v="40 "/>
    <s v="Hola!%0AServicio del día 30-03%0A *Cliente:* FLEX EQUIPOS DE DESCANSO CHILE */ Cont: * TGHU9846949*/ HR Entrega: *08:30* /Dirección: *MERSAN (José Joaquín Prieto 9001, Lo Espejo. Bodegas: 7-8-9-10-15-16-17-18)"/>
    <s v="Enviar mensaje"/>
    <s v="1786TGHU9846949"/>
    <s v="ENT-1786"/>
    <s v="ENTREGA"/>
    <s v="461110,354166666666667"/>
    <s v="https://wa.me/56975045913?text=Hola!%0AServicio del día 30-03%0A *Cliente:* FLEX EQUIPOS DE DESCANSO CHILE */ Cont: * TGHU9846949*/ HR Entrega: *08:30* /Dirección: *MERSAN (José Joaquín Prieto 9001, Lo Espejo. Bodegas: 7-8-9-10-15-16-17-18)"/>
  </r>
  <r>
    <n v="1801"/>
    <n v="21"/>
    <x v="10"/>
    <s v="IMPO"/>
    <x v="994"/>
    <x v="1581"/>
    <x v="0"/>
    <n v="22000"/>
    <s v="27/03 - 12:27"/>
    <x v="48"/>
    <x v="1"/>
    <s v="CONTOPSA VALP"/>
    <x v="9"/>
    <s v=""/>
    <x v="9"/>
    <m/>
    <x v="199"/>
    <m/>
    <m/>
    <m/>
    <m/>
    <x v="9"/>
    <x v="0"/>
    <m/>
    <s v="Sin llegada"/>
    <s v="40 "/>
    <s v="Hola!%0AServicio del día 30-03%0A *Cliente:* OXIQUIM S A */ Cont: * MTSU9634259*/ HR Entrega: *08:30* /Dirección: *CAÑAVERAL 901, QUILICURA"/>
    <s v="Enviar mensaje"/>
    <s v="1801MTSU9634259"/>
    <s v="ENT-1801"/>
    <s v="ENTREGA"/>
    <s v="461110,354166666666667"/>
    <s v="https://wa.me/?text=Hola!%0AServicio del día 30-03%0A *Cliente:* OXIQUIM S A */ Cont: * MTSU9634259*/ HR Entrega: *08:30* /Dirección: *CAÑAVERAL 901, QUILICURA"/>
  </r>
  <r>
    <n v="1788"/>
    <n v="22"/>
    <x v="10"/>
    <s v="IMPO"/>
    <x v="995"/>
    <x v="1582"/>
    <x v="0"/>
    <s v="-"/>
    <s v="28/03 - 10:30"/>
    <x v="48"/>
    <x v="1"/>
    <s v="DYC SAI"/>
    <x v="9"/>
    <s v=""/>
    <x v="9"/>
    <m/>
    <x v="199"/>
    <m/>
    <m/>
    <m/>
    <m/>
    <x v="9"/>
    <x v="0"/>
    <m/>
    <s v="Sin llegada"/>
    <s v="40 "/>
    <s v="Hola!%0AServicio del día 30-03%0A *Cliente:* OXIQUIM S A */ Cont: * CAIU4249966*/ HR Entrega: *08:30* /Dirección: *CAÑAVERAL 901, QUILICURA"/>
    <s v="Enviar mensaje"/>
    <s v="1788CAIU4249966"/>
    <s v="ENT-1788"/>
    <s v="ENTREGA"/>
    <s v="461110,354166666666667"/>
    <s v="https://wa.me/?text=Hola!%0AServicio del día 30-03%0A *Cliente:* OXIQUIM S A */ Cont: * CAIU4249966*/ HR Entrega: *08:30* /Dirección: *CAÑAVERAL 901, QUILICURA"/>
  </r>
  <r>
    <n v="1787"/>
    <n v="23"/>
    <x v="18"/>
    <s v="IMPO"/>
    <x v="750"/>
    <x v="1583"/>
    <x v="1"/>
    <n v="30000"/>
    <s v="FRAGUA"/>
    <x v="48"/>
    <x v="7"/>
    <s v="CIS"/>
    <x v="9"/>
    <s v=""/>
    <x v="9"/>
    <m/>
    <x v="22"/>
    <s v="RAMPLA CORTA"/>
    <m/>
    <m/>
    <m/>
    <x v="9"/>
    <x v="0"/>
    <m/>
    <s v="Sin llegada"/>
    <s v="20 "/>
    <s v="Hola!%0AServicio del día 30-03%0A *Cliente:* SOCIEDAD COMERCIAL MARBEN PETS LTDA */ Cont: * TEMU4017970*/ HR Entrega: *09:00* /Dirección: *CARRETERA GENERAL SAN MARTIN 8250 BODEGA A 21 QUILICURA"/>
    <s v="Enviar mensaje"/>
    <s v="1787TEMU4017970"/>
    <s v="ENT-1787"/>
    <s v="ENTREGA"/>
    <s v="461110,375"/>
    <s v="https://wa.me/?text=Hola!%0AServicio del día 30-03%0A *Cliente:* SOCIEDAD COMERCIAL MARBEN PETS LTDA */ Cont: * TEMU4017970*/ HR Entrega: *09:00* /Dirección: *CARRETERA GENERAL SAN MARTIN 8250 BODEGA A 21 QUILICURA"/>
  </r>
  <r>
    <n v="1790"/>
    <n v="24"/>
    <x v="22"/>
    <s v="IMPO"/>
    <x v="917"/>
    <x v="1506"/>
    <x v="0"/>
    <n v="28000"/>
    <s v="MAIPU"/>
    <x v="48"/>
    <x v="7"/>
    <s v="DYC SAI"/>
    <x v="9"/>
    <s v=""/>
    <x v="9"/>
    <m/>
    <x v="28"/>
    <m/>
    <m/>
    <m/>
    <m/>
    <x v="9"/>
    <x v="0"/>
    <m/>
    <s v="Sin llegada"/>
    <s v="40 "/>
    <s v="Hola!%0AServicio del día 30-03%0A *Cliente:* SUMINISTROS TELEFONICOS Y COMPUTACIONALES ESTEC LT */ Cont: * OOCU9258466*/ HR Entrega: *09:00* /Dirección: *AVENIDA PEDRO DE VALDIVIA 5964, MACUL"/>
    <s v="Enviar mensaje"/>
    <s v="1790OOCU9258466"/>
    <s v="ENT-1790"/>
    <s v="ENTREGA"/>
    <s v="461110,375"/>
    <s v="https://wa.me/?text=Hola!%0AServicio del día 30-03%0A *Cliente:* SUMINISTROS TELEFONICOS Y COMPUTACIONALES ESTEC LT */ Cont: * OOCU9258466*/ HR Entrega: *09:00* /Dirección: *AVENIDA PEDRO DE VALDIVIA 5964, MACUL"/>
  </r>
  <r>
    <n v="1791"/>
    <n v="25"/>
    <x v="150"/>
    <s v="IMPO"/>
    <x v="996"/>
    <x v="1584"/>
    <x v="1"/>
    <n v="30000"/>
    <s v="FRAGUA"/>
    <x v="48"/>
    <x v="7"/>
    <s v="DYC SAI"/>
    <x v="9"/>
    <s v=""/>
    <x v="9"/>
    <m/>
    <x v="261"/>
    <s v="RAMPLA CORTA"/>
    <m/>
    <m/>
    <m/>
    <x v="9"/>
    <x v="0"/>
    <m/>
    <s v="Sin llegada"/>
    <s v="20 "/>
    <s v="Hola!%0AServicio del día 30-03%0A *Cliente:* MIPOOL SPA */ Cont: * CSNU1807422*/ HR Entrega: *09:00* /Dirección: *QUEBRADA DE CAMARONES 635 PEÑALOLEN"/>
    <s v="Enviar mensaje"/>
    <s v="1791CSNU1807422"/>
    <s v="ENT-1791"/>
    <s v="ENTREGA"/>
    <s v="461110,375"/>
    <s v="https://wa.me/?text=Hola!%0AServicio del día 30-03%0A *Cliente:* MIPOOL SPA */ Cont: * CSNU1807422*/ HR Entrega: *09:00* /Dirección: *QUEBRADA DE CAMARONES 635 PEÑALOLEN"/>
  </r>
  <r>
    <n v="1801"/>
    <n v="26"/>
    <x v="79"/>
    <s v="IMPO"/>
    <x v="997"/>
    <x v="1585"/>
    <x v="0"/>
    <n v="8000"/>
    <s v="28/03 - 8:34"/>
    <x v="48"/>
    <x v="7"/>
    <s v="DYC SAI"/>
    <x v="9"/>
    <s v=""/>
    <x v="9"/>
    <m/>
    <x v="131"/>
    <m/>
    <m/>
    <m/>
    <m/>
    <x v="9"/>
    <x v="0"/>
    <m/>
    <s v="Sin llegada"/>
    <s v="40 "/>
    <s v="Hola!%0AServicio del día 30-03%0A *Cliente:* STAR CLUTCH S A */ Cont: * HAMU2934557*/ HR Entrega: *09:00* /Dirección: *CAMINO SAN PEDRO 9580, PUDAHUEL"/>
    <s v="Enviar mensaje"/>
    <s v="1801HAMU2934557"/>
    <s v="ENT-1801"/>
    <s v="ENTREGA"/>
    <s v="461110,375"/>
    <s v="https://wa.me/?text=Hola!%0AServicio del día 30-03%0A *Cliente:* STAR CLUTCH S A */ Cont: * HAMU2934557*/ HR Entrega: *09:00* /Dirección: *CAMINO SAN PEDRO 9580, PUDAHUEL"/>
  </r>
  <r>
    <n v="1792"/>
    <n v="27"/>
    <x v="149"/>
    <s v="IMPO"/>
    <x v="975"/>
    <x v="870"/>
    <x v="0"/>
    <s v="-"/>
    <s v="FRAGUA"/>
    <x v="48"/>
    <x v="68"/>
    <s v="-"/>
    <x v="9"/>
    <s v=""/>
    <x v="9"/>
    <m/>
    <x v="258"/>
    <m/>
    <m/>
    <m/>
    <m/>
    <x v="9"/>
    <x v="0"/>
    <m/>
    <s v="Sin llegada"/>
    <s v="40 "/>
    <s v="Hola!%0AServicio del día 30-03%0A *Cliente:* AFS ARRIENDO */ Cont: * RAMPLA */ HR Entrega: *AM* /Dirección: *FREIRE 1320, QUILPUE"/>
    <s v="Enviar mensaje"/>
    <s v="1792RAMPLA "/>
    <s v="ENT-1792"/>
    <s v="ENTREGA"/>
    <s v="46111AM"/>
    <s v="https://wa.me/?text=Hola!%0AServicio del día 30-03%0A *Cliente:* AFS ARRIENDO */ Cont: * RAMPLA */ HR Entrega: *AM* /Dirección: *FREIRE 1320, QUILPUE"/>
  </r>
  <r>
    <n v="1794"/>
    <n v="28"/>
    <x v="149"/>
    <s v="IMPO"/>
    <x v="975"/>
    <x v="870"/>
    <x v="0"/>
    <s v="-"/>
    <s v="FRAGUA"/>
    <x v="48"/>
    <x v="69"/>
    <s v="-"/>
    <x v="9"/>
    <s v=""/>
    <x v="9"/>
    <m/>
    <x v="258"/>
    <m/>
    <m/>
    <m/>
    <m/>
    <x v="9"/>
    <x v="0"/>
    <m/>
    <s v="Sin llegada"/>
    <s v="40 "/>
    <s v="Hola!%0AServicio del día 30-03%0A *Cliente:* AFS ARRIENDO */ Cont: * RAMPLA */ HR Entrega: *PM* /Dirección: *FREIRE 1320, QUILPUE"/>
    <s v="Enviar mensaje"/>
    <s v="1794RAMPLA "/>
    <s v="ENT-1794"/>
    <s v="ENTREGA"/>
    <s v="46111PM"/>
    <s v="https://wa.me/?text=Hola!%0AServicio del día 30-03%0A *Cliente:* AFS ARRIENDO */ Cont: * RAMPLA */ HR Entrega: *PM* /Dirección: *FREIRE 1320, QUILPUE"/>
  </r>
  <r>
    <n v="1795"/>
    <n v="29"/>
    <x v="132"/>
    <s v="IMPO"/>
    <x v="786"/>
    <x v="870"/>
    <x v="6"/>
    <s v="-"/>
    <s v="FRAGUA"/>
    <x v="48"/>
    <x v="7"/>
    <s v="-"/>
    <x v="9"/>
    <s v=""/>
    <x v="9"/>
    <m/>
    <x v="226"/>
    <m/>
    <m/>
    <m/>
    <m/>
    <x v="9"/>
    <x v="0"/>
    <m/>
    <s v="Sin llegada"/>
    <s v="LCL"/>
    <s v="Hola!%0AServicio del día 30-03%0A *Cliente:* AUTOMOTIVE SPA / DSV */ Cont: * RAMPLA */ HR Entrega: *09:00* /Dirección: *Planta Granallos ByR - Camino la estancilla de Nos parcela 55 km 25 San Bernardo"/>
    <s v="Enviar mensaje"/>
    <s v="1795RAMPLA "/>
    <s v="ENT-1795"/>
    <s v="ENTREGA"/>
    <s v="461110,375"/>
    <s v="https://wa.me/?text=Hola!%0AServicio del día 30-03%0A *Cliente:* AUTOMOTIVE SPA / DSV */ Cont: * RAMPLA */ HR Entrega: *09:00* /Dirección: *Planta Granallos ByR - Camino la estancilla de Nos parcela 55 km 25 San Bernardo"/>
  </r>
  <r>
    <n v="1796"/>
    <n v="30"/>
    <x v="132"/>
    <s v="IMPO"/>
    <x v="786"/>
    <x v="870"/>
    <x v="6"/>
    <s v="-"/>
    <s v="FRAGUA"/>
    <x v="48"/>
    <x v="6"/>
    <s v="-"/>
    <x v="9"/>
    <s v=""/>
    <x v="9"/>
    <m/>
    <x v="226"/>
    <m/>
    <m/>
    <m/>
    <m/>
    <x v="9"/>
    <x v="0"/>
    <m/>
    <s v="Sin llegada"/>
    <s v="LCL"/>
    <s v="Hola!%0AServicio del día 30-03%0A *Cliente:* AUTOMOTIVE SPA / DSV */ Cont: * RAMPLA */ HR Entrega: *10:00* /Dirección: *Planta Granallos ByR - Camino la estancilla de Nos parcela 55 km 25 San Bernardo"/>
    <s v="Enviar mensaje"/>
    <s v="1796RAMPLA "/>
    <s v="ENT-1796"/>
    <s v="ENTREGA"/>
    <s v="461110,416666666666667"/>
    <s v="https://wa.me/?text=Hola!%0AServicio del día 30-03%0A *Cliente:* AUTOMOTIVE SPA / DSV */ Cont: * RAMPLA */ HR Entrega: *10:00* /Dirección: *Planta Granallos ByR - Camino la estancilla de Nos parcela 55 km 25 San Bernardo"/>
  </r>
  <r>
    <n v="1797"/>
    <n v="31"/>
    <x v="132"/>
    <s v="IMPO"/>
    <x v="786"/>
    <x v="870"/>
    <x v="6"/>
    <s v="-"/>
    <s v="FRAGUA"/>
    <x v="48"/>
    <x v="9"/>
    <s v="-"/>
    <x v="9"/>
    <s v=""/>
    <x v="9"/>
    <m/>
    <x v="226"/>
    <m/>
    <m/>
    <m/>
    <m/>
    <x v="9"/>
    <x v="0"/>
    <m/>
    <s v="Sin llegada"/>
    <s v="LCL"/>
    <s v="Hola!%0AServicio del día 30-03%0A *Cliente:* AUTOMOTIVE SPA / DSV */ Cont: * RAMPLA */ HR Entrega: *13:00* /Dirección: *Planta Granallos ByR - Camino la estancilla de Nos parcela 55 km 25 San Bernardo"/>
    <s v="Enviar mensaje"/>
    <s v="1797RAMPLA "/>
    <s v="ENT-1797"/>
    <s v="ENTREGA"/>
    <s v="461110,541666666666667"/>
    <s v="https://wa.me/?text=Hola!%0AServicio del día 30-03%0A *Cliente:* AUTOMOTIVE SPA / DSV */ Cont: * RAMPLA */ HR Entrega: *13:00* /Dirección: *Planta Granallos ByR - Camino la estancilla de Nos parcela 55 km 25 San Bernardo"/>
  </r>
  <r>
    <n v="1798"/>
    <n v="32"/>
    <x v="132"/>
    <s v="IMPO"/>
    <x v="786"/>
    <x v="870"/>
    <x v="6"/>
    <s v="-"/>
    <s v="FRAGUA"/>
    <x v="48"/>
    <x v="4"/>
    <s v="-"/>
    <x v="9"/>
    <s v=""/>
    <x v="9"/>
    <m/>
    <x v="226"/>
    <m/>
    <m/>
    <m/>
    <m/>
    <x v="9"/>
    <x v="0"/>
    <m/>
    <s v="Sin llegada"/>
    <s v="LCL"/>
    <s v="Hola!%0AServicio del día 30-03%0A *Cliente:* AUTOMOTIVE SPA / DSV */ Cont: * RAMPLA */ HR Entrega: *14:00* /Dirección: *Planta Granallos ByR - Camino la estancilla de Nos parcela 55 km 25 San Bernardo"/>
    <s v="Enviar mensaje"/>
    <s v="1798RAMPLA "/>
    <s v="ENT-1798"/>
    <s v="ENTREGA"/>
    <s v="461110,583333333333333"/>
    <s v="https://wa.me/?text=Hola!%0AServicio del día 30-03%0A *Cliente:* AUTOMOTIVE SPA / DSV */ Cont: * RAMPLA */ HR Entrega: *14:00* /Dirección: *Planta Granallos ByR - Camino la estancilla de Nos parcela 55 km 25 San Bernardo"/>
  </r>
  <r>
    <n v="1799"/>
    <n v="33"/>
    <x v="137"/>
    <m/>
    <x v="144"/>
    <x v="870"/>
    <x v="0"/>
    <s v="-"/>
    <s v="-"/>
    <x v="48"/>
    <x v="0"/>
    <s v="-"/>
    <x v="9"/>
    <s v=""/>
    <x v="9"/>
    <m/>
    <x v="68"/>
    <m/>
    <m/>
    <m/>
    <m/>
    <x v="9"/>
    <x v="0"/>
    <m/>
    <s v="Sin llegada"/>
    <s v="40 "/>
    <s v="Hola!%0AServicio del día 30-03%0A *Cliente:* RITRAMA */ Cont: * RAMPLA */ HR Entrega: *07:00* /Dirección: *AV. TUPUNGATO 3420, PLACILLA"/>
    <s v="Enviar mensaje"/>
    <s v="1799RAMPLA "/>
    <s v="ENT-1799"/>
    <s v="ENTREGA"/>
    <s v="461110,291666666666667"/>
    <s v="https://wa.me/?text=Hola!%0AServicio del día 30-03%0A *Cliente:* RITRAMA */ Cont: * RAMPLA */ HR Entrega: *07:00* /Dirección: *AV. TUPUNGATO 3420, PLACILLA"/>
  </r>
  <r>
    <n v="1800"/>
    <n v="34"/>
    <x v="137"/>
    <m/>
    <x v="144"/>
    <x v="870"/>
    <x v="0"/>
    <s v="-"/>
    <s v="-"/>
    <x v="48"/>
    <x v="0"/>
    <s v="-"/>
    <x v="9"/>
    <s v=""/>
    <x v="9"/>
    <m/>
    <x v="68"/>
    <m/>
    <m/>
    <m/>
    <m/>
    <x v="9"/>
    <x v="0"/>
    <m/>
    <s v="Sin llegada"/>
    <s v="40 "/>
    <s v="Hola!%0AServicio del día 30-03%0A *Cliente:* RITRAMA */ Cont: * RAMPLA */ HR Entrega: *07:00* /Dirección: *AV. TUPUNGATO 3420, PLACILLA"/>
    <s v="Enviar mensaje"/>
    <s v="1800RAMPLA "/>
    <s v="ENT-1800"/>
    <s v="ENTREGA"/>
    <s v="461110,291666666666667"/>
    <s v="https://wa.me/?text=Hola!%0AServicio del día 30-03%0A *Cliente:* RITRAMA */ Cont: * RAMPLA */ HR Entrega: *07:00* /Dirección: *AV. TUPUNGATO 3420, PLACILL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E205F-2D6E-434A-9AE3-ABED2B1B88BC}" name="Tabla 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J6" firstHeaderRow="1" firstDataRow="1" firstDataCol="10" rowPageCount="1" colPageCount="1"/>
  <pivotFields count="3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51">
        <item h="1" x="120"/>
        <item h="1" x="30"/>
        <item h="1" x="116"/>
        <item h="1" x="72"/>
        <item h="1" x="149"/>
        <item h="1" x="8"/>
        <item h="1" x="144"/>
        <item h="1" x="118"/>
        <item h="1" x="26"/>
        <item h="1" x="46"/>
        <item h="1" x="122"/>
        <item h="1" x="132"/>
        <item h="1" x="25"/>
        <item h="1" x="6"/>
        <item h="1" x="7"/>
        <item h="1" x="124"/>
        <item h="1" x="115"/>
        <item h="1" x="58"/>
        <item h="1" x="135"/>
        <item h="1" x="69"/>
        <item h="1" x="13"/>
        <item h="1" x="123"/>
        <item h="1" x="68"/>
        <item h="1" x="121"/>
        <item h="1" x="130"/>
        <item h="1" x="76"/>
        <item h="1" x="112"/>
        <item h="1" x="99"/>
        <item h="1" x="126"/>
        <item h="1" x="53"/>
        <item h="1" x="147"/>
        <item h="1" x="57"/>
        <item h="1" x="24"/>
        <item h="1" x="146"/>
        <item h="1" x="1"/>
        <item h="1" x="28"/>
        <item h="1" x="11"/>
        <item h="1" x="3"/>
        <item h="1" x="29"/>
        <item h="1" x="36"/>
        <item h="1" x="52"/>
        <item h="1" x="32"/>
        <item h="1" x="55"/>
        <item h="1" x="38"/>
        <item h="1" x="49"/>
        <item h="1" x="81"/>
        <item h="1" x="142"/>
        <item h="1" x="23"/>
        <item h="1" x="63"/>
        <item h="1" x="117"/>
        <item h="1" x="9"/>
        <item h="1" x="70"/>
        <item h="1" x="138"/>
        <item h="1" x="128"/>
        <item h="1" x="50"/>
        <item h="1" x="27"/>
        <item h="1" x="20"/>
        <item h="1" x="86"/>
        <item h="1" x="95"/>
        <item h="1" x="33"/>
        <item h="1" x="21"/>
        <item h="1" x="109"/>
        <item h="1" x="93"/>
        <item h="1" x="37"/>
        <item h="1" x="62"/>
        <item h="1" x="139"/>
        <item h="1" x="136"/>
        <item h="1" x="51"/>
        <item h="1" x="15"/>
        <item h="1" x="143"/>
        <item h="1" x="16"/>
        <item h="1" x="100"/>
        <item h="1" x="91"/>
        <item h="1" x="5"/>
        <item h="1" x="34"/>
        <item h="1" x="65"/>
        <item x="141"/>
        <item h="1" x="78"/>
        <item h="1" x="127"/>
        <item h="1" x="67"/>
        <item h="1" x="82"/>
        <item h="1" x="66"/>
        <item h="1" x="129"/>
        <item h="1" x="19"/>
        <item h="1" x="4"/>
        <item h="1" x="39"/>
        <item h="1" x="125"/>
        <item h="1" x="90"/>
        <item h="1" x="104"/>
        <item h="1" x="74"/>
        <item h="1" x="119"/>
        <item h="1" x="64"/>
        <item h="1" x="59"/>
        <item h="1" x="60"/>
        <item h="1" x="92"/>
        <item h="1" x="43"/>
        <item h="1" x="150"/>
        <item h="1" x="40"/>
        <item h="1" x="61"/>
        <item h="1" x="75"/>
        <item h="1" x="107"/>
        <item h="1" x="48"/>
        <item h="1" x="47"/>
        <item h="1" x="44"/>
        <item h="1" x="106"/>
        <item h="1" x="114"/>
        <item h="1" x="10"/>
        <item h="1" x="98"/>
        <item h="1" x="87"/>
        <item h="1" x="113"/>
        <item h="1" x="83"/>
        <item h="1" x="12"/>
        <item h="1" x="108"/>
        <item h="1" x="42"/>
        <item x="111"/>
        <item x="0"/>
        <item h="1" x="131"/>
        <item h="1" x="137"/>
        <item h="1" x="45"/>
        <item h="1" x="56"/>
        <item h="1" x="102"/>
        <item h="1" x="71"/>
        <item h="1" x="54"/>
        <item h="1" x="17"/>
        <item h="1" x="140"/>
        <item h="1" x="18"/>
        <item h="1" x="79"/>
        <item h="1" x="22"/>
        <item h="1" x="2"/>
        <item h="1" x="145"/>
        <item h="1" x="110"/>
        <item h="1" x="97"/>
        <item h="1" x="31"/>
        <item h="1" x="103"/>
        <item h="1" x="84"/>
        <item h="1" x="101"/>
        <item h="1" x="94"/>
        <item h="1" x="134"/>
        <item h="1" x="133"/>
        <item h="1" x="73"/>
        <item h="1" x="89"/>
        <item h="1" x="85"/>
        <item h="1" x="105"/>
        <item h="1" x="14"/>
        <item h="1" x="96"/>
        <item h="1" x="41"/>
        <item h="1" x="148"/>
        <item h="1" x="35"/>
        <item h="1" x="88"/>
        <item h="1" x="80"/>
        <item h="1"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98">
        <item x="121"/>
        <item x="322"/>
        <item x="848"/>
        <item x="141"/>
        <item x="280"/>
        <item x="761"/>
        <item x="947"/>
        <item x="69"/>
        <item x="545"/>
        <item x="115"/>
        <item x="114"/>
        <item x="381"/>
        <item x="703"/>
        <item x="800"/>
        <item x="824"/>
        <item x="869"/>
        <item x="217"/>
        <item x="41"/>
        <item x="168"/>
        <item x="204"/>
        <item x="170"/>
        <item x="0"/>
        <item x="282"/>
        <item x="578"/>
        <item x="692"/>
        <item x="178"/>
        <item x="169"/>
        <item x="205"/>
        <item x="907"/>
        <item x="2"/>
        <item x="279"/>
        <item x="82"/>
        <item x="43"/>
        <item x="327"/>
        <item x="263"/>
        <item x="326"/>
        <item x="367"/>
        <item x="302"/>
        <item x="81"/>
        <item x="1"/>
        <item x="216"/>
        <item x="423"/>
        <item x="80"/>
        <item x="402"/>
        <item x="441"/>
        <item x="269"/>
        <item x="131"/>
        <item x="78"/>
        <item x="424"/>
        <item x="42"/>
        <item x="79"/>
        <item x="202"/>
        <item x="68"/>
        <item x="270"/>
        <item x="388"/>
        <item x="527"/>
        <item x="440"/>
        <item x="422"/>
        <item x="40"/>
        <item x="420"/>
        <item x="232"/>
        <item x="262"/>
        <item x="494"/>
        <item x="44"/>
        <item x="283"/>
        <item x="254"/>
        <item x="228"/>
        <item x="255"/>
        <item x="435"/>
        <item x="555"/>
        <item x="389"/>
        <item x="206"/>
        <item x="470"/>
        <item x="70"/>
        <item x="344"/>
        <item x="561"/>
        <item x="215"/>
        <item x="214"/>
        <item x="836"/>
        <item x="464"/>
        <item x="100"/>
        <item x="562"/>
        <item x="436"/>
        <item x="849"/>
        <item x="401"/>
        <item x="563"/>
        <item x="203"/>
        <item x="837"/>
        <item x="642"/>
        <item x="577"/>
        <item x="651"/>
        <item x="311"/>
        <item x="738"/>
        <item x="850"/>
        <item x="281"/>
        <item x="713"/>
        <item x="956"/>
        <item x="310"/>
        <item x="763"/>
        <item x="556"/>
        <item x="830"/>
        <item x="368"/>
        <item x="343"/>
        <item x="403"/>
        <item x="371"/>
        <item x="737"/>
        <item x="493"/>
        <item x="421"/>
        <item x="469"/>
        <item x="560"/>
        <item x="712"/>
        <item x="394"/>
        <item x="616"/>
        <item x="694"/>
        <item x="693"/>
        <item x="807"/>
        <item x="669"/>
        <item x="881"/>
        <item x="764"/>
        <item x="785"/>
        <item x="945"/>
        <item x="766"/>
        <item x="816"/>
        <item x="946"/>
        <item x="955"/>
        <item x="815"/>
        <item x="971"/>
        <item x="879"/>
        <item x="880"/>
        <item x="181"/>
        <item x="399"/>
        <item x="884"/>
        <item x="771"/>
        <item x="19"/>
        <item x="18"/>
        <item x="297"/>
        <item x="71"/>
        <item x="30"/>
        <item x="452"/>
        <item x="166"/>
        <item x="165"/>
        <item x="714"/>
        <item x="314"/>
        <item x="357"/>
        <item x="261"/>
        <item x="862"/>
        <item x="333"/>
        <item x="653"/>
        <item x="730"/>
        <item x="863"/>
        <item x="949"/>
        <item x="88"/>
        <item x="34"/>
        <item x="33"/>
        <item x="35"/>
        <item x="174"/>
        <item x="108"/>
        <item x="208"/>
        <item x="89"/>
        <item x="240"/>
        <item x="222"/>
        <item x="239"/>
        <item x="241"/>
        <item x="258"/>
        <item x="338"/>
        <item x="319"/>
        <item x="299"/>
        <item x="278"/>
        <item x="934"/>
        <item x="387"/>
        <item x="350"/>
        <item x="419"/>
        <item x="445"/>
        <item x="410"/>
        <item x="566"/>
        <item x="509"/>
        <item x="517"/>
        <item x="811"/>
        <item x="673"/>
        <item x="840"/>
        <item x="779"/>
        <item x="758"/>
        <item x="739"/>
        <item x="780"/>
        <item x="812"/>
        <item x="821"/>
        <item x="892"/>
        <item x="911"/>
        <item x="877"/>
        <item x="891"/>
        <item x="890"/>
        <item x="912"/>
        <item x="584"/>
        <item x="684"/>
        <item x="685"/>
        <item x="655"/>
        <item x="48"/>
        <item x="72"/>
        <item x="6"/>
        <item x="352"/>
        <item x="219"/>
        <item x="588"/>
        <item x="73"/>
        <item x="107"/>
        <item x="564"/>
        <item x="236"/>
        <item x="74"/>
        <item x="180"/>
        <item x="3"/>
        <item x="453"/>
        <item x="142"/>
        <item x="97"/>
        <item x="233"/>
        <item x="497"/>
        <item x="122"/>
        <item x="185"/>
        <item x="99"/>
        <item x="225"/>
        <item x="14"/>
        <item x="102"/>
        <item x="325"/>
        <item x="528"/>
        <item x="190"/>
        <item x="221"/>
        <item x="531"/>
        <item x="276"/>
        <item x="11"/>
        <item x="289"/>
        <item x="123"/>
        <item x="98"/>
        <item x="137"/>
        <item x="173"/>
        <item x="177"/>
        <item x="12"/>
        <item x="51"/>
        <item x="186"/>
        <item x="184"/>
        <item x="443"/>
        <item x="982"/>
        <item x="265"/>
        <item x="218"/>
        <item x="10"/>
        <item x="155"/>
        <item x="120"/>
        <item x="133"/>
        <item x="229"/>
        <item x="328"/>
        <item x="105"/>
        <item x="46"/>
        <item x="257"/>
        <item x="134"/>
        <item x="164"/>
        <item x="20"/>
        <item x="193"/>
        <item x="191"/>
        <item x="431"/>
        <item x="127"/>
        <item x="149"/>
        <item x="106"/>
        <item x="268"/>
        <item x="65"/>
        <item x="64"/>
        <item x="4"/>
        <item x="379"/>
        <item x="412"/>
        <item x="167"/>
        <item x="377"/>
        <item x="495"/>
        <item x="448"/>
        <item x="238"/>
        <item x="15"/>
        <item x="62"/>
        <item x="234"/>
        <item x="67"/>
        <item x="139"/>
        <item x="192"/>
        <item x="176"/>
        <item x="271"/>
        <item x="335"/>
        <item x="521"/>
        <item x="7"/>
        <item x="156"/>
        <item x="45"/>
        <item x="188"/>
        <item x="187"/>
        <item x="378"/>
        <item x="526"/>
        <item x="264"/>
        <item x="126"/>
        <item x="359"/>
        <item x="306"/>
        <item x="360"/>
        <item x="200"/>
        <item x="937"/>
        <item x="295"/>
        <item x="634"/>
        <item x="267"/>
        <item x="351"/>
        <item x="329"/>
        <item x="298"/>
        <item x="356"/>
        <item x="385"/>
        <item x="349"/>
        <item x="323"/>
        <item x="179"/>
        <item x="292"/>
        <item x="414"/>
        <item x="449"/>
        <item x="237"/>
        <item x="250"/>
        <item x="301"/>
        <item x="332"/>
        <item x="296"/>
        <item x="154"/>
        <item x="248"/>
        <item x="251"/>
        <item x="365"/>
        <item x="398"/>
        <item x="415"/>
        <item x="474"/>
        <item x="444"/>
        <item x="342"/>
        <item x="479"/>
        <item x="442"/>
        <item x="532"/>
        <item x="667"/>
        <item x="321"/>
        <item x="672"/>
        <item x="647"/>
        <item x="425"/>
        <item x="621"/>
        <item x="620"/>
        <item x="565"/>
        <item x="330"/>
        <item x="364"/>
        <item x="699"/>
        <item x="765"/>
        <item x="432"/>
        <item x="411"/>
        <item x="590"/>
        <item x="711"/>
        <item x="284"/>
        <item x="831"/>
        <item x="334"/>
        <item x="798"/>
        <item x="363"/>
        <item x="336"/>
        <item x="400"/>
        <item x="434"/>
        <item x="594"/>
        <item x="533"/>
        <item x="313"/>
        <item x="427"/>
        <item x="698"/>
        <item x="426"/>
        <item x="558"/>
        <item x="557"/>
        <item x="559"/>
        <item x="975"/>
        <item x="534"/>
        <item x="370"/>
        <item x="649"/>
        <item x="819"/>
        <item x="589"/>
        <item x="587"/>
        <item x="366"/>
        <item x="674"/>
        <item x="631"/>
        <item x="705"/>
        <item x="691"/>
        <item x="507"/>
        <item x="416"/>
        <item x="520"/>
        <item x="595"/>
        <item x="450"/>
        <item x="633"/>
        <item x="704"/>
        <item x="471"/>
        <item x="518"/>
        <item x="522"/>
        <item x="762"/>
        <item x="772"/>
        <item x="516"/>
        <item x="786"/>
        <item x="874"/>
        <item x="696"/>
        <item x="878"/>
        <item x="920"/>
        <item x="465"/>
        <item x="680"/>
        <item x="632"/>
        <item x="820"/>
        <item x="731"/>
        <item x="729"/>
        <item x="525"/>
        <item x="806"/>
        <item x="733"/>
        <item x="923"/>
        <item x="648"/>
        <item x="922"/>
        <item x="645"/>
        <item x="670"/>
        <item x="575"/>
        <item x="755"/>
        <item x="789"/>
        <item x="770"/>
        <item x="754"/>
        <item x="752"/>
        <item x="646"/>
        <item x="697"/>
        <item x="567"/>
        <item x="636"/>
        <item x="635"/>
        <item x="760"/>
        <item x="867"/>
        <item x="774"/>
        <item x="858"/>
        <item x="671"/>
        <item x="944"/>
        <item x="660"/>
        <item x="823"/>
        <item x="796"/>
        <item x="735"/>
        <item x="859"/>
        <item x="741"/>
        <item x="908"/>
        <item x="717"/>
        <item x="795"/>
        <item x="769"/>
        <item x="827"/>
        <item x="773"/>
        <item x="802"/>
        <item x="801"/>
        <item x="941"/>
        <item x="736"/>
        <item x="965"/>
        <item x="732"/>
        <item x="813"/>
        <item x="799"/>
        <item x="906"/>
        <item x="896"/>
        <item x="897"/>
        <item x="992"/>
        <item x="883"/>
        <item x="996"/>
        <item x="895"/>
        <item x="993"/>
        <item x="970"/>
        <item x="948"/>
        <item x="860"/>
        <item x="964"/>
        <item x="876"/>
        <item x="914"/>
        <item x="902"/>
        <item x="957"/>
        <item x="921"/>
        <item x="904"/>
        <item x="928"/>
        <item x="973"/>
        <item x="966"/>
        <item x="972"/>
        <item x="997"/>
        <item x="974"/>
        <item x="101"/>
        <item x="21"/>
        <item x="22"/>
        <item x="117"/>
        <item x="140"/>
        <item x="125"/>
        <item x="483"/>
        <item x="508"/>
        <item x="554"/>
        <item x="461"/>
        <item x="39"/>
        <item x="231"/>
        <item x="143"/>
        <item x="308"/>
        <item x="629"/>
        <item x="581"/>
        <item x="573"/>
        <item x="213"/>
        <item x="396"/>
        <item x="309"/>
        <item x="688"/>
        <item x="686"/>
        <item x="644"/>
        <item x="643"/>
        <item x="582"/>
        <item x="803"/>
        <item x="630"/>
        <item x="628"/>
        <item x="710"/>
        <item x="775"/>
        <item x="687"/>
        <item x="734"/>
        <item x="804"/>
        <item x="515"/>
        <item x="376"/>
        <item x="358"/>
        <item x="397"/>
        <item x="413"/>
        <item x="492"/>
        <item x="924"/>
        <item x="472"/>
        <item x="523"/>
        <item x="462"/>
        <item x="706"/>
        <item x="776"/>
        <item x="828"/>
        <item x="900"/>
        <item x="838"/>
        <item x="917"/>
        <item x="753"/>
        <item x="918"/>
        <item x="901"/>
        <item x="875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529"/>
        <item x="119"/>
        <item x="433"/>
        <item x="92"/>
        <item x="510"/>
        <item x="90"/>
        <item x="690"/>
        <item x="304"/>
        <item x="91"/>
        <item x="252"/>
        <item x="460"/>
        <item x="305"/>
        <item x="341"/>
        <item x="209"/>
        <item x="459"/>
        <item x="303"/>
        <item x="226"/>
        <item x="32"/>
        <item x="253"/>
        <item x="210"/>
        <item x="829"/>
        <item x="989"/>
        <item x="932"/>
        <item x="988"/>
        <item x="933"/>
        <item x="369"/>
        <item x="576"/>
        <item x="809"/>
        <item x="652"/>
        <item x="650"/>
        <item x="458"/>
        <item x="808"/>
        <item x="486"/>
        <item x="810"/>
        <item x="695"/>
        <item x="797"/>
        <item x="931"/>
        <item x="740"/>
        <item x="104"/>
        <item x="103"/>
        <item x="75"/>
        <item x="76"/>
        <item x="77"/>
        <item x="128"/>
        <item x="235"/>
        <item x="275"/>
        <item x="287"/>
        <item x="288"/>
        <item x="312"/>
        <item x="353"/>
        <item x="354"/>
        <item x="446"/>
        <item x="447"/>
        <item x="480"/>
        <item x="585"/>
        <item x="618"/>
        <item x="619"/>
        <item x="514"/>
        <item x="617"/>
        <item x="639"/>
        <item x="640"/>
        <item x="700"/>
        <item x="481"/>
        <item x="716"/>
        <item x="530"/>
        <item x="756"/>
        <item x="757"/>
        <item x="676"/>
        <item x="792"/>
        <item x="793"/>
        <item x="701"/>
        <item x="842"/>
        <item x="841"/>
        <item x="675"/>
        <item x="888"/>
        <item x="818"/>
        <item x="909"/>
        <item x="927"/>
        <item x="889"/>
        <item x="961"/>
        <item x="962"/>
        <item x="987"/>
        <item x="986"/>
        <item x="887"/>
        <item x="83"/>
        <item x="16"/>
        <item x="61"/>
        <item x="60"/>
        <item x="715"/>
        <item x="903"/>
        <item x="277"/>
        <item x="157"/>
        <item x="85"/>
        <item x="31"/>
        <item x="116"/>
        <item x="148"/>
        <item x="135"/>
        <item x="626"/>
        <item x="524"/>
        <item x="136"/>
        <item x="194"/>
        <item x="484"/>
        <item x="662"/>
        <item x="751"/>
        <item x="496"/>
        <item x="709"/>
        <item x="750"/>
        <item x="822"/>
        <item x="627"/>
        <item x="963"/>
        <item x="678"/>
        <item x="720"/>
        <item x="805"/>
        <item x="861"/>
        <item x="929"/>
        <item x="930"/>
        <item x="118"/>
        <item x="138"/>
        <item x="23"/>
        <item x="24"/>
        <item x="171"/>
        <item x="172"/>
        <item x="249"/>
        <item x="318"/>
        <item x="384"/>
        <item x="429"/>
        <item x="482"/>
        <item x="428"/>
        <item x="586"/>
        <item x="707"/>
        <item x="873"/>
        <item x="940"/>
        <item x="9"/>
        <item x="29"/>
        <item x="27"/>
        <item x="28"/>
        <item x="161"/>
        <item x="162"/>
        <item x="87"/>
        <item x="207"/>
        <item x="86"/>
        <item x="50"/>
        <item x="160"/>
        <item x="163"/>
        <item x="8"/>
        <item x="49"/>
        <item x="175"/>
        <item x="362"/>
        <item x="189"/>
        <item x="361"/>
        <item x="337"/>
        <item x="300"/>
        <item x="227"/>
        <item x="242"/>
        <item x="244"/>
        <item x="294"/>
        <item x="243"/>
        <item x="293"/>
        <item x="430"/>
        <item x="390"/>
        <item x="622"/>
        <item x="476"/>
        <item x="477"/>
        <item x="355"/>
        <item x="417"/>
        <item x="380"/>
        <item x="475"/>
        <item x="535"/>
        <item x="418"/>
        <item x="553"/>
        <item x="552"/>
        <item x="536"/>
        <item x="485"/>
        <item x="574"/>
        <item x="668"/>
        <item x="708"/>
        <item x="677"/>
        <item x="583"/>
        <item x="702"/>
        <item x="513"/>
        <item x="718"/>
        <item x="759"/>
        <item x="665"/>
        <item x="719"/>
        <item x="778"/>
        <item x="844"/>
        <item x="794"/>
        <item x="777"/>
        <item x="843"/>
        <item x="899"/>
        <item x="898"/>
        <item x="910"/>
        <item x="886"/>
        <item x="919"/>
        <item x="959"/>
        <item x="936"/>
        <item x="935"/>
        <item x="960"/>
        <item x="991"/>
        <item x="990"/>
        <item x="132"/>
        <item x="59"/>
        <item x="84"/>
        <item x="17"/>
        <item x="625"/>
        <item x="320"/>
        <item x="224"/>
        <item x="548"/>
        <item x="463"/>
        <item x="624"/>
        <item x="223"/>
        <item x="382"/>
        <item x="683"/>
        <item x="201"/>
        <item x="547"/>
        <item x="406"/>
        <item x="409"/>
        <item x="478"/>
        <item x="783"/>
        <item x="408"/>
        <item x="551"/>
        <item x="550"/>
        <item x="623"/>
        <item x="663"/>
        <item x="383"/>
        <item x="994"/>
        <item x="572"/>
        <item x="549"/>
        <item x="407"/>
        <item x="506"/>
        <item x="913"/>
        <item x="870"/>
        <item x="784"/>
        <item x="826"/>
        <item x="938"/>
        <item x="894"/>
        <item x="871"/>
        <item x="872"/>
        <item x="939"/>
        <item x="664"/>
        <item x="825"/>
        <item x="995"/>
        <item x="66"/>
        <item x="454"/>
        <item x="782"/>
        <item x="781"/>
        <item x="790"/>
        <item x="817"/>
        <item x="839"/>
        <item x="791"/>
        <item x="925"/>
        <item x="915"/>
        <item x="926"/>
        <item x="958"/>
        <item x="152"/>
        <item x="153"/>
        <item x="63"/>
        <item x="273"/>
        <item x="113"/>
        <item x="183"/>
        <item x="375"/>
        <item x="286"/>
        <item x="182"/>
        <item x="317"/>
        <item x="596"/>
        <item x="600"/>
        <item x="404"/>
        <item x="285"/>
        <item x="315"/>
        <item x="316"/>
        <item x="451"/>
        <item x="728"/>
        <item x="661"/>
        <item x="374"/>
        <item x="546"/>
        <item x="726"/>
        <item x="597"/>
        <item x="727"/>
        <item x="638"/>
        <item x="666"/>
        <item x="598"/>
        <item x="748"/>
        <item x="681"/>
        <item x="599"/>
        <item x="682"/>
        <item x="845"/>
        <item x="968"/>
        <item x="846"/>
        <item x="967"/>
        <item x="725"/>
        <item x="969"/>
        <item x="856"/>
        <item x="985"/>
        <item x="885"/>
        <item x="5"/>
        <item x="473"/>
        <item x="637"/>
        <item x="749"/>
        <item x="499"/>
        <item x="272"/>
        <item x="498"/>
        <item x="893"/>
        <item x="866"/>
        <item x="130"/>
        <item x="94"/>
        <item x="159"/>
        <item x="151"/>
        <item x="246"/>
        <item x="150"/>
        <item x="197"/>
        <item x="196"/>
        <item x="25"/>
        <item x="109"/>
        <item x="259"/>
        <item x="195"/>
        <item x="111"/>
        <item x="52"/>
        <item x="53"/>
        <item x="112"/>
        <item x="26"/>
        <item x="55"/>
        <item x="58"/>
        <item x="54"/>
        <item x="245"/>
        <item x="220"/>
        <item x="199"/>
        <item x="93"/>
        <item x="198"/>
        <item x="247"/>
        <item x="260"/>
        <item x="539"/>
        <item x="538"/>
        <item x="110"/>
        <item x="95"/>
        <item x="57"/>
        <item x="56"/>
        <item x="500"/>
        <item x="158"/>
        <item x="659"/>
        <item x="129"/>
        <item x="274"/>
        <item x="339"/>
        <item x="502"/>
        <item x="505"/>
        <item x="504"/>
        <item x="501"/>
        <item x="503"/>
        <item x="340"/>
        <item x="455"/>
        <item x="457"/>
        <item x="865"/>
        <item x="847"/>
        <item x="722"/>
        <item x="864"/>
        <item x="542"/>
        <item x="723"/>
        <item x="657"/>
        <item x="656"/>
        <item x="658"/>
        <item x="393"/>
        <item x="540"/>
        <item x="456"/>
        <item x="541"/>
        <item x="391"/>
        <item x="746"/>
        <item x="392"/>
        <item x="537"/>
        <item x="543"/>
        <item x="544"/>
        <item x="579"/>
        <item x="580"/>
        <item x="721"/>
        <item x="984"/>
        <item x="857"/>
        <item x="983"/>
        <item x="942"/>
        <item x="943"/>
        <item x="570"/>
        <item x="568"/>
        <item x="569"/>
        <item x="571"/>
        <item x="747"/>
        <item x="724"/>
        <item x="654"/>
        <item x="679"/>
        <item x="405"/>
        <item x="916"/>
        <item x="519"/>
        <item x="230"/>
        <item x="144"/>
        <item x="641"/>
        <item x="47"/>
        <item x="96"/>
        <item x="13"/>
        <item x="266"/>
        <item x="291"/>
        <item x="331"/>
        <item x="290"/>
        <item x="324"/>
        <item x="386"/>
        <item x="345"/>
        <item x="689"/>
        <item x="868"/>
        <item x="124"/>
        <item x="767"/>
        <item x="37"/>
        <item x="788"/>
        <item x="491"/>
        <item x="490"/>
        <item x="855"/>
        <item x="981"/>
        <item x="437"/>
        <item x="905"/>
        <item x="768"/>
        <item x="36"/>
        <item x="38"/>
        <item x="742"/>
        <item x="743"/>
        <item x="256"/>
        <item x="211"/>
        <item x="212"/>
        <item x="833"/>
        <item x="834"/>
        <item x="347"/>
        <item x="744"/>
        <item x="348"/>
        <item x="372"/>
        <item x="346"/>
        <item x="745"/>
        <item x="145"/>
        <item x="146"/>
        <item x="147"/>
        <item x="373"/>
        <item x="592"/>
        <item x="593"/>
        <item x="814"/>
        <item x="466"/>
        <item x="950"/>
        <item x="511"/>
        <item x="438"/>
        <item x="439"/>
        <item x="467"/>
        <item x="468"/>
        <item x="487"/>
        <item x="488"/>
        <item x="489"/>
        <item x="512"/>
        <item x="591"/>
        <item x="978"/>
        <item x="951"/>
        <item x="952"/>
        <item x="979"/>
        <item x="835"/>
        <item x="851"/>
        <item x="852"/>
        <item x="853"/>
        <item x="953"/>
        <item x="854"/>
        <item x="954"/>
        <item x="980"/>
        <item x="832"/>
        <item x="976"/>
        <item x="977"/>
        <item x="307"/>
        <item x="787"/>
        <item x="882"/>
        <item x="3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86">
        <item x="976"/>
        <item x="1158"/>
        <item x="1515"/>
        <item x="1044"/>
        <item x="391"/>
        <item x="866"/>
        <item x="614"/>
        <item x="42"/>
        <item x="1151"/>
        <item x="214"/>
        <item x="175"/>
        <item x="69"/>
        <item x="111"/>
        <item x="1334"/>
        <item x="1534"/>
        <item x="785"/>
        <item x="1026"/>
        <item x="223"/>
        <item x="1175"/>
        <item x="841"/>
        <item x="1073"/>
        <item x="377"/>
        <item x="1577"/>
        <item x="783"/>
        <item x="1479"/>
        <item x="209"/>
        <item x="1541"/>
        <item x="544"/>
        <item x="62"/>
        <item x="163"/>
        <item x="483"/>
        <item x="1216"/>
        <item x="946"/>
        <item x="11"/>
        <item x="1140"/>
        <item x="1470"/>
        <item x="220"/>
        <item x="494"/>
        <item x="699"/>
        <item x="415"/>
        <item x="1062"/>
        <item x="803"/>
        <item x="489"/>
        <item x="1116"/>
        <item x="1075"/>
        <item x="1023"/>
        <item x="332"/>
        <item x="766"/>
        <item x="616"/>
        <item x="442"/>
        <item x="386"/>
        <item x="1468"/>
        <item x="1182"/>
        <item x="1202"/>
        <item x="1441"/>
        <item x="1092"/>
        <item x="482"/>
        <item x="1226"/>
        <item x="1225"/>
        <item x="1267"/>
        <item x="1301"/>
        <item x="1303"/>
        <item x="365"/>
        <item x="932"/>
        <item x="673"/>
        <item x="52"/>
        <item x="367"/>
        <item x="242"/>
        <item x="364"/>
        <item x="897"/>
        <item x="193"/>
        <item x="1129"/>
        <item x="428"/>
        <item x="290"/>
        <item x="323"/>
        <item x="1314"/>
        <item x="38"/>
        <item x="164"/>
        <item x="1009"/>
        <item x="305"/>
        <item x="901"/>
        <item x="1504"/>
        <item x="1212"/>
        <item x="402"/>
        <item x="352"/>
        <item x="1268"/>
        <item x="1428"/>
        <item x="213"/>
        <item x="1125"/>
        <item x="757"/>
        <item x="1189"/>
        <item x="48"/>
        <item x="456"/>
        <item x="1400"/>
        <item x="934"/>
        <item x="1401"/>
        <item x="425"/>
        <item x="1430"/>
        <item x="1204"/>
        <item x="1308"/>
        <item x="467"/>
        <item x="1271"/>
        <item x="1582"/>
        <item x="124"/>
        <item x="34"/>
        <item x="1200"/>
        <item x="177"/>
        <item x="895"/>
        <item x="840"/>
        <item x="1380"/>
        <item x="210"/>
        <item x="161"/>
        <item x="1057"/>
        <item x="1523"/>
        <item x="1105"/>
        <item x="1386"/>
        <item x="909"/>
        <item x="1050"/>
        <item x="644"/>
        <item x="1113"/>
        <item x="799"/>
        <item x="1409"/>
        <item x="683"/>
        <item x="1076"/>
        <item x="1005"/>
        <item x="1483"/>
        <item x="63"/>
        <item x="676"/>
        <item x="1337"/>
        <item x="843"/>
        <item x="1266"/>
        <item x="1234"/>
        <item x="1480"/>
        <item x="215"/>
        <item x="101"/>
        <item x="1528"/>
        <item x="16"/>
        <item x="422"/>
        <item x="1251"/>
        <item x="936"/>
        <item x="14"/>
        <item x="176"/>
        <item x="103"/>
        <item x="844"/>
        <item x="880"/>
        <item x="879"/>
        <item x="1300"/>
        <item x="970"/>
        <item x="788"/>
        <item x="1229"/>
        <item x="1377"/>
        <item x="937"/>
        <item x="971"/>
        <item x="1336"/>
        <item x="1335"/>
        <item x="720"/>
        <item x="1519"/>
        <item x="1522"/>
        <item x="1499"/>
        <item x="1500"/>
        <item x="1295"/>
        <item x="1326"/>
        <item x="1545"/>
        <item x="145"/>
        <item x="732"/>
        <item x="208"/>
        <item x="224"/>
        <item x="207"/>
        <item x="1071"/>
        <item x="206"/>
        <item x="378"/>
        <item x="379"/>
        <item x="926"/>
        <item x="222"/>
        <item x="408"/>
        <item x="1578"/>
        <item x="950"/>
        <item x="631"/>
        <item x="420"/>
        <item x="1173"/>
        <item x="385"/>
        <item x="834"/>
        <item x="797"/>
        <item x="277"/>
        <item x="1126"/>
        <item x="1453"/>
        <item x="221"/>
        <item x="1452"/>
        <item x="964"/>
        <item x="1383"/>
        <item x="276"/>
        <item x="205"/>
        <item x="1495"/>
        <item x="845"/>
        <item x="835"/>
        <item x="510"/>
        <item x="1384"/>
        <item x="801"/>
        <item x="1339"/>
        <item x="1509"/>
        <item x="1219"/>
        <item x="66"/>
        <item x="1255"/>
        <item x="1209"/>
        <item x="56"/>
        <item x="190"/>
        <item x="1451"/>
        <item x="773"/>
        <item x="57"/>
        <item x="301"/>
        <item x="70"/>
        <item x="39"/>
        <item x="374"/>
        <item x="426"/>
        <item x="65"/>
        <item x="1460"/>
        <item x="836"/>
        <item x="2"/>
        <item x="643"/>
        <item x="461"/>
        <item x="1403"/>
        <item x="284"/>
        <item x="1340"/>
        <item x="942"/>
        <item x="1536"/>
        <item x="749"/>
        <item x="613"/>
        <item x="300"/>
        <item x="1269"/>
        <item x="751"/>
        <item x="802"/>
        <item x="846"/>
        <item x="875"/>
        <item x="750"/>
        <item x="168"/>
        <item x="1218"/>
        <item x="12"/>
        <item x="455"/>
        <item x="748"/>
        <item x="1020"/>
        <item x="100"/>
        <item x="1141"/>
        <item x="237"/>
        <item x="104"/>
        <item x="645"/>
        <item x="279"/>
        <item x="847"/>
        <item x="460"/>
        <item x="930"/>
        <item x="123"/>
        <item x="871"/>
        <item x="638"/>
        <item x="874"/>
        <item x="873"/>
        <item x="264"/>
        <item x="98"/>
        <item x="1066"/>
        <item x="316"/>
        <item x="1576"/>
        <item x="1148"/>
        <item x="681"/>
        <item x="1149"/>
        <item x="983"/>
        <item x="1133"/>
        <item x="262"/>
        <item x="1034"/>
        <item x="663"/>
        <item x="1517"/>
        <item x="650"/>
        <item x="355"/>
        <item x="1258"/>
        <item x="331"/>
        <item x="1350"/>
        <item x="1307"/>
        <item x="1584"/>
        <item x="709"/>
        <item x="818"/>
        <item x="1067"/>
        <item x="816"/>
        <item x="1077"/>
        <item x="421"/>
        <item x="1548"/>
        <item x="1257"/>
        <item x="1549"/>
        <item x="1524"/>
        <item x="556"/>
        <item x="1552"/>
        <item x="1014"/>
        <item x="299"/>
        <item x="253"/>
        <item x="1550"/>
        <item x="864"/>
        <item x="466"/>
        <item x="1551"/>
        <item x="173"/>
        <item x="649"/>
        <item x="245"/>
        <item x="716"/>
        <item x="1239"/>
        <item x="1061"/>
        <item x="1107"/>
        <item x="1279"/>
        <item x="1484"/>
        <item x="938"/>
        <item x="1572"/>
        <item x="105"/>
        <item x="592"/>
        <item x="698"/>
        <item x="1425"/>
        <item x="1392"/>
        <item x="1292"/>
        <item x="1498"/>
        <item x="410"/>
        <item x="244"/>
        <item x="496"/>
        <item x="263"/>
        <item x="1170"/>
        <item x="935"/>
        <item x="1214"/>
        <item x="1286"/>
        <item x="1513"/>
        <item x="131"/>
        <item x="361"/>
        <item x="154"/>
        <item x="1163"/>
        <item x="1575"/>
        <item x="1533"/>
        <item x="815"/>
        <item x="1532"/>
        <item x="765"/>
        <item x="925"/>
        <item x="275"/>
        <item x="603"/>
        <item x="763"/>
        <item x="703"/>
        <item x="949"/>
        <item x="927"/>
        <item x="211"/>
        <item x="689"/>
        <item x="309"/>
        <item x="430"/>
        <item x="416"/>
        <item x="40"/>
        <item x="1011"/>
        <item x="452"/>
        <item x="451"/>
        <item x="310"/>
        <item x="313"/>
        <item x="1049"/>
        <item x="531"/>
        <item x="530"/>
        <item x="989"/>
        <item x="1288"/>
        <item x="1555"/>
        <item x="157"/>
        <item x="1047"/>
        <item x="71"/>
        <item x="357"/>
        <item x="990"/>
        <item x="577"/>
        <item x="812"/>
        <item x="878"/>
        <item x="1031"/>
        <item x="1032"/>
        <item x="116"/>
        <item x="114"/>
        <item x="128"/>
        <item x="1486"/>
        <item x="1485"/>
        <item x="380"/>
        <item x="500"/>
        <item x="358"/>
        <item x="281"/>
        <item x="1190"/>
        <item x="536"/>
        <item x="1123"/>
        <item x="226"/>
        <item x="381"/>
        <item x="805"/>
        <item x="629"/>
        <item x="1028"/>
        <item x="318"/>
        <item x="1161"/>
        <item x="1164"/>
        <item x="813"/>
        <item x="1397"/>
        <item x="212"/>
        <item x="291"/>
        <item x="837"/>
        <item x="668"/>
        <item x="1449"/>
        <item x="0"/>
        <item x="241"/>
        <item x="910"/>
        <item x="666"/>
        <item x="423"/>
        <item x="1564"/>
        <item x="439"/>
        <item x="1184"/>
        <item x="754"/>
        <item x="911"/>
        <item x="1169"/>
        <item x="1154"/>
        <item x="350"/>
        <item x="912"/>
        <item x="112"/>
        <item x="1360"/>
        <item x="1315"/>
        <item x="1368"/>
        <item x="547"/>
        <item x="906"/>
        <item x="988"/>
        <item x="506"/>
        <item x="1510"/>
        <item x="1379"/>
        <item x="734"/>
        <item x="736"/>
        <item x="462"/>
        <item x="336"/>
        <item x="777"/>
        <item x="829"/>
        <item x="767"/>
        <item x="945"/>
        <item x="445"/>
        <item x="768"/>
        <item x="759"/>
        <item x="660"/>
        <item x="1079"/>
        <item x="435"/>
        <item x="851"/>
        <item x="769"/>
        <item x="1355"/>
        <item x="697"/>
        <item x="728"/>
        <item x="674"/>
        <item x="850"/>
        <item x="789"/>
        <item x="1242"/>
        <item x="624"/>
        <item x="480"/>
        <item x="786"/>
        <item x="708"/>
        <item x="1530"/>
        <item x="762"/>
        <item x="1454"/>
        <item x="144"/>
        <item x="853"/>
        <item x="233"/>
        <item x="1423"/>
        <item x="1481"/>
        <item x="1482"/>
        <item x="1445"/>
        <item x="1027"/>
        <item x="1446"/>
        <item x="1467"/>
        <item x="254"/>
        <item x="73"/>
        <item x="46"/>
        <item x="90"/>
        <item x="688"/>
        <item x="1104"/>
        <item x="780"/>
        <item x="1117"/>
        <item x="900"/>
        <item x="1094"/>
        <item x="1544"/>
        <item x="1405"/>
        <item x="1410"/>
        <item x="255"/>
        <item x="256"/>
        <item x="809"/>
        <item x="1289"/>
        <item x="1203"/>
        <item x="1406"/>
        <item x="41"/>
        <item x="232"/>
        <item x="1134"/>
        <item x="1085"/>
        <item x="195"/>
        <item x="619"/>
        <item x="160"/>
        <item x="715"/>
        <item x="198"/>
        <item x="260"/>
        <item x="240"/>
        <item x="1102"/>
        <item x="682"/>
        <item x="23"/>
        <item x="1208"/>
        <item x="632"/>
        <item x="1078"/>
        <item x="1367"/>
        <item x="696"/>
        <item x="1087"/>
        <item x="84"/>
        <item x="913"/>
        <item x="155"/>
        <item x="996"/>
        <item x="218"/>
        <item x="1093"/>
        <item x="534"/>
        <item x="458"/>
        <item x="1143"/>
        <item x="1240"/>
        <item x="312"/>
        <item x="566"/>
        <item x="800"/>
        <item x="10"/>
        <item x="1228"/>
        <item x="725"/>
        <item x="608"/>
        <item x="1051"/>
        <item x="877"/>
        <item x="587"/>
        <item x="28"/>
        <item x="227"/>
        <item x="902"/>
        <item x="1415"/>
        <item x="1372"/>
        <item x="453"/>
        <item x="928"/>
        <item x="1259"/>
        <item x="340"/>
        <item x="311"/>
        <item x="1174"/>
        <item x="1381"/>
        <item x="1465"/>
        <item x="1538"/>
        <item x="338"/>
        <item x="546"/>
        <item x="1305"/>
        <item x="156"/>
        <item x="929"/>
        <item x="1210"/>
        <item x="872"/>
        <item x="414"/>
        <item x="731"/>
        <item x="961"/>
        <item x="454"/>
        <item x="396"/>
        <item x="158"/>
        <item x="1333"/>
        <item x="303"/>
        <item x="191"/>
        <item x="102"/>
        <item x="1574"/>
        <item x="395"/>
        <item x="764"/>
        <item x="1206"/>
        <item x="885"/>
        <item x="710"/>
        <item x="125"/>
        <item x="914"/>
        <item x="1165"/>
        <item x="1186"/>
        <item x="1185"/>
        <item x="243"/>
        <item x="135"/>
        <item x="524"/>
        <item x="351"/>
        <item x="642"/>
        <item x="397"/>
        <item x="915"/>
        <item x="1316"/>
        <item x="80"/>
        <item x="1008"/>
        <item x="1319"/>
        <item x="622"/>
        <item x="916"/>
        <item x="411"/>
        <item x="917"/>
        <item x="401"/>
        <item x="1166"/>
        <item x="597"/>
        <item x="623"/>
        <item x="1217"/>
        <item x="83"/>
        <item x="548"/>
        <item x="307"/>
        <item x="1263"/>
        <item x="1585"/>
        <item x="1387"/>
        <item x="1560"/>
        <item x="598"/>
        <item x="400"/>
        <item x="294"/>
        <item x="306"/>
        <item x="599"/>
        <item x="918"/>
        <item x="1559"/>
        <item x="903"/>
        <item x="398"/>
        <item x="78"/>
        <item x="1168"/>
        <item x="667"/>
        <item x="1155"/>
        <item x="79"/>
        <item x="248"/>
        <item x="711"/>
        <item x="1167"/>
        <item x="1558"/>
        <item x="1539"/>
        <item x="1318"/>
        <item x="596"/>
        <item x="595"/>
        <item x="143"/>
        <item x="686"/>
        <item x="399"/>
        <item x="919"/>
        <item x="1015"/>
        <item x="605"/>
        <item x="904"/>
        <item x="113"/>
        <item x="465"/>
        <item x="625"/>
        <item x="1540"/>
        <item x="349"/>
        <item x="1317"/>
        <item x="677"/>
        <item x="1040"/>
        <item x="4"/>
        <item x="794"/>
        <item x="521"/>
        <item x="1265"/>
        <item x="1227"/>
        <item x="1488"/>
        <item x="475"/>
        <item x="1489"/>
        <item x="862"/>
        <item x="469"/>
        <item x="1376"/>
        <item x="962"/>
        <item x="920"/>
        <item x="1135"/>
        <item x="186"/>
        <item x="412"/>
        <item x="1021"/>
        <item x="921"/>
        <item x="424"/>
        <item x="59"/>
        <item x="591"/>
        <item x="120"/>
        <item x="295"/>
        <item x="484"/>
        <item x="719"/>
        <item x="606"/>
        <item x="1361"/>
        <item x="470"/>
        <item x="922"/>
        <item x="617"/>
        <item x="1298"/>
        <item x="508"/>
        <item x="541"/>
        <item x="1310"/>
        <item x="792"/>
        <item x="267"/>
        <item x="1359"/>
        <item x="54"/>
        <item x="266"/>
        <item x="252"/>
        <item x="44"/>
        <item x="1487"/>
        <item x="45"/>
        <item x="540"/>
        <item x="43"/>
        <item x="828"/>
        <item x="37"/>
        <item x="714"/>
        <item x="986"/>
        <item x="5"/>
        <item x="1222"/>
        <item x="1501"/>
        <item x="549"/>
        <item x="1563"/>
        <item x="1568"/>
        <item x="440"/>
        <item x="1374"/>
        <item x="520"/>
        <item x="705"/>
        <item x="1285"/>
        <item x="1565"/>
        <item x="654"/>
        <item x="519"/>
        <item x="403"/>
        <item x="1280"/>
        <item x="822"/>
        <item x="821"/>
        <item x="169"/>
        <item x="344"/>
        <item x="814"/>
        <item x="317"/>
        <item x="1238"/>
        <item x="138"/>
        <item x="745"/>
        <item x="746"/>
        <item x="468"/>
        <item x="807"/>
        <item x="671"/>
        <item x="1569"/>
        <item x="321"/>
        <item x="535"/>
        <item x="630"/>
        <item x="963"/>
        <item x="419"/>
        <item x="1172"/>
        <item x="1296"/>
        <item x="1502"/>
        <item x="447"/>
        <item x="867"/>
        <item x="1276"/>
        <item x="526"/>
        <item x="271"/>
        <item x="1086"/>
        <item x="1084"/>
        <item x="831"/>
        <item x="1438"/>
        <item x="1429"/>
        <item x="1"/>
        <item x="1447"/>
        <item x="459"/>
        <item x="76"/>
        <item x="486"/>
        <item x="259"/>
        <item x="569"/>
        <item x="702"/>
        <item x="481"/>
        <item x="554"/>
        <item x="33"/>
        <item x="324"/>
        <item x="1016"/>
        <item x="984"/>
        <item x="770"/>
        <item x="1099"/>
        <item x="479"/>
        <item x="1407"/>
        <item x="991"/>
        <item x="1567"/>
        <item x="51"/>
        <item x="1114"/>
        <item x="1414"/>
        <item x="1017"/>
        <item x="570"/>
        <item x="1503"/>
        <item x="1389"/>
        <item x="1390"/>
        <item x="1343"/>
        <item x="1456"/>
        <item x="1391"/>
        <item x="1344"/>
        <item x="1342"/>
        <item x="1345"/>
        <item x="1457"/>
        <item x="1388"/>
        <item x="81"/>
        <item x="1395"/>
        <item x="1396"/>
        <item x="1442"/>
        <item x="1332"/>
        <item x="1144"/>
        <item x="1249"/>
        <item x="82"/>
        <item x="1197"/>
        <item x="1521"/>
        <item x="1191"/>
        <item x="35"/>
        <item x="394"/>
        <item x="1211"/>
        <item x="939"/>
        <item x="564"/>
        <item x="651"/>
        <item x="1001"/>
        <item x="704"/>
        <item x="533"/>
        <item x="1080"/>
        <item x="652"/>
        <item x="538"/>
        <item x="795"/>
        <item x="1074"/>
        <item x="187"/>
        <item x="908"/>
        <item x="707"/>
        <item x="1325"/>
        <item x="1348"/>
        <item x="96"/>
        <item x="694"/>
        <item x="896"/>
        <item x="1537"/>
        <item x="393"/>
        <item x="565"/>
        <item x="695"/>
        <item x="1261"/>
        <item x="1145"/>
        <item x="528"/>
        <item x="273"/>
        <item x="507"/>
        <item x="315"/>
        <item x="194"/>
        <item x="1033"/>
        <item x="17"/>
        <item x="747"/>
        <item x="959"/>
        <item x="1152"/>
        <item x="586"/>
        <item x="758"/>
        <item x="1042"/>
        <item x="827"/>
        <item x="21"/>
        <item x="1353"/>
        <item x="593"/>
        <item x="1118"/>
        <item x="1090"/>
        <item x="637"/>
        <item x="238"/>
        <item x="553"/>
        <item x="493"/>
        <item x="620"/>
        <item x="172"/>
        <item x="1233"/>
        <item x="325"/>
        <item x="326"/>
        <item x="1022"/>
        <item x="568"/>
        <item x="1244"/>
        <item x="1147"/>
        <item x="1247"/>
        <item x="108"/>
        <item x="1130"/>
        <item x="1556"/>
        <item x="1131"/>
        <item x="1439"/>
        <item x="1282"/>
        <item x="457"/>
        <item x="997"/>
        <item x="448"/>
        <item x="1252"/>
        <item x="951"/>
        <item x="151"/>
        <item x="1091"/>
        <item x="1472"/>
        <item x="308"/>
        <item x="1069"/>
        <item x="348"/>
        <item x="107"/>
        <item x="1055"/>
        <item x="947"/>
        <item x="893"/>
        <item x="353"/>
        <item x="148"/>
        <item x="19"/>
        <item x="722"/>
        <item x="1088"/>
        <item x="472"/>
        <item x="1473"/>
        <item x="327"/>
        <item x="1418"/>
        <item x="1083"/>
        <item x="1357"/>
        <item x="1417"/>
        <item x="621"/>
        <item x="1097"/>
        <item x="1081"/>
        <item x="1038"/>
        <item x="136"/>
        <item x="833"/>
        <item x="691"/>
        <item x="1419"/>
        <item x="497"/>
        <item x="943"/>
        <item x="1440"/>
        <item x="512"/>
        <item x="236"/>
        <item x="1507"/>
        <item x="181"/>
        <item x="47"/>
        <item x="55"/>
        <item x="1019"/>
        <item x="1096"/>
        <item x="1253"/>
        <item x="1082"/>
        <item x="1290"/>
        <item x="170"/>
        <item x="1475"/>
        <item x="1435"/>
        <item x="573"/>
        <item x="140"/>
        <item x="610"/>
        <item x="443"/>
        <item x="471"/>
        <item x="1554"/>
        <item x="1207"/>
        <item x="601"/>
        <item x="1546"/>
        <item x="1179"/>
        <item x="97"/>
        <item x="1058"/>
        <item x="1006"/>
        <item x="147"/>
        <item x="574"/>
        <item x="1181"/>
        <item x="473"/>
        <item x="1137"/>
        <item x="1121"/>
        <item x="518"/>
        <item x="1128"/>
        <item x="499"/>
        <item x="1398"/>
        <item x="134"/>
        <item x="1412"/>
        <item x="551"/>
        <item x="230"/>
        <item x="552"/>
        <item x="1112"/>
        <item x="636"/>
        <item x="1471"/>
        <item x="152"/>
        <item x="1068"/>
        <item x="1106"/>
        <item x="1424"/>
        <item x="1101"/>
        <item x="513"/>
        <item x="94"/>
        <item x="32"/>
        <item x="550"/>
        <item x="604"/>
        <item x="572"/>
        <item x="1431"/>
        <item x="1420"/>
        <item x="297"/>
        <item x="231"/>
        <item x="992"/>
        <item x="1494"/>
        <item x="584"/>
        <item x="477"/>
        <item x="335"/>
        <item x="1100"/>
        <item x="1433"/>
        <item x="839"/>
        <item x="268"/>
        <item x="957"/>
        <item x="429"/>
        <item x="1095"/>
        <item x="490"/>
        <item x="182"/>
        <item x="1109"/>
        <item x="235"/>
        <item x="1437"/>
        <item x="571"/>
        <item x="1052"/>
        <item x="1331"/>
        <item x="1187"/>
        <item x="817"/>
        <item x="1157"/>
        <item x="488"/>
        <item x="1284"/>
        <item x="832"/>
        <item x="487"/>
        <item x="1213"/>
        <item x="20"/>
        <item x="1142"/>
        <item x="1476"/>
        <item x="9"/>
        <item x="1358"/>
        <item x="1281"/>
        <item x="1124"/>
        <item x="514"/>
        <item x="1196"/>
        <item x="969"/>
        <item x="511"/>
        <item x="1411"/>
        <item x="1018"/>
        <item x="884"/>
        <item x="1110"/>
        <item x="1321"/>
        <item x="1111"/>
        <item x="1119"/>
        <item x="1432"/>
        <item x="1089"/>
        <item x="180"/>
        <item x="495"/>
        <item x="1493"/>
        <item x="515"/>
        <item x="1581"/>
        <item x="1373"/>
        <item x="717"/>
        <item x="330"/>
        <item x="808"/>
        <item x="1570"/>
        <item x="1063"/>
        <item x="1327"/>
        <item x="1132"/>
        <item x="941"/>
        <item x="1199"/>
        <item x="75"/>
        <item x="557"/>
        <item x="680"/>
        <item x="760"/>
        <item x="106"/>
        <item x="1150"/>
        <item x="787"/>
        <item x="50"/>
        <item x="503"/>
        <item x="1072"/>
        <item x="662"/>
        <item x="1036"/>
        <item x="369"/>
        <item x="1511"/>
        <item x="446"/>
        <item x="726"/>
        <item x="1000"/>
        <item x="341"/>
        <item x="296"/>
        <item x="1462"/>
        <item x="560"/>
        <item x="855"/>
        <item x="589"/>
        <item x="859"/>
        <item x="283"/>
        <item x="289"/>
        <item x="810"/>
        <item x="858"/>
        <item x="1535"/>
        <item x="740"/>
        <item x="741"/>
        <item x="600"/>
        <item x="270"/>
        <item x="590"/>
        <item x="611"/>
        <item x="567"/>
        <item x="1201"/>
        <item x="7"/>
        <item x="86"/>
        <item x="438"/>
        <item x="755"/>
        <item x="93"/>
        <item x="1180"/>
        <item x="739"/>
        <item x="1478"/>
        <item x="539"/>
        <item x="3"/>
        <item x="1291"/>
        <item x="1221"/>
        <item x="639"/>
        <item x="646"/>
        <item x="669"/>
        <item x="940"/>
        <item x="1156"/>
        <item x="89"/>
        <item x="109"/>
        <item x="618"/>
        <item x="700"/>
        <item x="1365"/>
        <item x="907"/>
        <item x="1323"/>
        <item x="706"/>
        <item x="389"/>
        <item x="1469"/>
        <item x="881"/>
        <item x="1122"/>
        <item x="713"/>
        <item x="633"/>
        <item x="1426"/>
        <item x="1516"/>
        <item x="899"/>
        <item x="92"/>
        <item x="684"/>
        <item x="261"/>
        <item x="723"/>
        <item x="441"/>
        <item x="183"/>
        <item x="1304"/>
        <item x="1506"/>
        <item x="1514"/>
        <item x="149"/>
        <item x="464"/>
        <item x="200"/>
        <item x="982"/>
        <item x="1444"/>
        <item x="368"/>
        <item x="1231"/>
        <item x="1463"/>
        <item x="753"/>
        <item x="953"/>
        <item x="257"/>
        <item x="346"/>
        <item x="1178"/>
        <item x="648"/>
        <item x="727"/>
        <item x="1194"/>
        <item x="444"/>
        <item x="1195"/>
        <item x="1366"/>
        <item x="582"/>
        <item x="1262"/>
        <item x="8"/>
        <item x="1053"/>
        <item x="545"/>
        <item x="87"/>
        <item x="690"/>
        <item x="1346"/>
        <item x="1347"/>
        <item x="216"/>
        <item x="735"/>
        <item x="849"/>
        <item x="954"/>
        <item x="1547"/>
        <item x="882"/>
        <item x="250"/>
        <item x="1393"/>
        <item x="978"/>
        <item x="979"/>
        <item x="1370"/>
        <item x="1394"/>
        <item x="955"/>
        <item x="776"/>
        <item x="58"/>
        <item x="139"/>
        <item x="870"/>
        <item x="607"/>
        <item x="863"/>
        <item x="1458"/>
        <item x="679"/>
        <item x="796"/>
        <item x="1171"/>
        <item x="36"/>
        <item x="437"/>
        <item x="966"/>
        <item x="865"/>
        <item x="952"/>
        <item x="72"/>
        <item x="712"/>
        <item x="60"/>
        <item x="1362"/>
        <item x="1421"/>
        <item x="1299"/>
        <item x="1461"/>
        <item x="153"/>
        <item x="854"/>
        <item x="417"/>
        <item x="1505"/>
        <item x="640"/>
        <item x="972"/>
        <item x="292"/>
        <item x="661"/>
        <item x="15"/>
        <item x="1527"/>
        <item x="733"/>
        <item x="958"/>
        <item x="1243"/>
        <item x="1356"/>
        <item x="328"/>
        <item x="781"/>
        <item x="647"/>
        <item x="285"/>
        <item x="1542"/>
        <item x="634"/>
        <item x="791"/>
        <item x="718"/>
        <item x="931"/>
        <item x="721"/>
        <item x="286"/>
        <item x="981"/>
        <item x="293"/>
        <item x="1328"/>
        <item x="516"/>
        <item x="824"/>
        <item x="790"/>
        <item x="615"/>
        <item x="1309"/>
        <item x="392"/>
        <item x="1160"/>
        <item x="478"/>
        <item x="1012"/>
        <item x="339"/>
        <item x="1273"/>
        <item x="665"/>
        <item x="825"/>
        <item x="583"/>
        <item x="53"/>
        <item x="999"/>
        <item x="347"/>
        <item x="1553"/>
        <item x="1349"/>
        <item x="542"/>
        <item x="1245"/>
        <item x="558"/>
        <item x="376"/>
        <item x="354"/>
        <item x="693"/>
        <item x="1294"/>
        <item x="356"/>
        <item x="375"/>
        <item x="334"/>
        <item x="333"/>
        <item x="692"/>
        <item x="197"/>
        <item x="985"/>
        <item x="869"/>
        <item x="127"/>
        <item x="384"/>
        <item x="848"/>
        <item x="1573"/>
        <item x="980"/>
        <item x="1324"/>
        <item x="1518"/>
        <item x="115"/>
        <item x="562"/>
        <item x="1146"/>
        <item x="1241"/>
        <item x="77"/>
        <item x="362"/>
        <item x="973"/>
        <item x="418"/>
        <item x="1566"/>
        <item x="1224"/>
        <item x="29"/>
        <item x="129"/>
        <item x="1254"/>
        <item x="784"/>
        <item x="861"/>
        <item x="204"/>
        <item x="202"/>
        <item x="25"/>
        <item x="1443"/>
        <item x="1176"/>
        <item x="543"/>
        <item x="1297"/>
        <item x="627"/>
        <item x="1246"/>
        <item x="860"/>
        <item x="6"/>
        <item x="1232"/>
        <item x="1363"/>
        <item x="532"/>
        <item x="1183"/>
        <item x="24"/>
        <item x="383"/>
        <item x="1455"/>
        <item x="886"/>
        <item x="501"/>
        <item x="742"/>
        <item x="820"/>
        <item x="670"/>
        <item x="1115"/>
        <item x="278"/>
        <item x="126"/>
        <item x="287"/>
        <item x="701"/>
        <item x="1037"/>
        <item x="234"/>
        <item x="1041"/>
        <item x="179"/>
        <item x="811"/>
        <item x="373"/>
        <item x="192"/>
        <item x="685"/>
        <item x="664"/>
        <item x="1188"/>
        <item x="88"/>
        <item x="388"/>
        <item x="588"/>
        <item x="1264"/>
        <item x="737"/>
        <item x="656"/>
        <item x="345"/>
        <item x="772"/>
        <item x="1450"/>
        <item x="1496"/>
        <item x="67"/>
        <item x="1013"/>
        <item x="1192"/>
        <item x="1561"/>
        <item x="798"/>
        <item x="492"/>
        <item x="405"/>
        <item x="1025"/>
        <item x="1002"/>
        <item x="1024"/>
        <item x="363"/>
        <item x="371"/>
        <item x="1448"/>
        <item x="1402"/>
        <item x="965"/>
        <item x="892"/>
        <item x="826"/>
        <item x="272"/>
        <item x="1583"/>
        <item x="85"/>
        <item x="1010"/>
        <item x="1525"/>
        <item x="628"/>
        <item x="1029"/>
        <item x="1571"/>
        <item x="774"/>
        <item x="432"/>
        <item x="449"/>
        <item x="217"/>
        <item x="641"/>
        <item x="761"/>
        <item x="987"/>
        <item x="1236"/>
        <item x="165"/>
        <item x="678"/>
        <item x="517"/>
        <item x="1223"/>
        <item x="474"/>
        <item x="189"/>
        <item x="1531"/>
        <item x="1287"/>
        <item x="359"/>
        <item x="249"/>
        <item x="579"/>
        <item x="1220"/>
        <item x="1059"/>
        <item x="1464"/>
        <item x="95"/>
        <item x="431"/>
        <item x="436"/>
        <item x="1138"/>
        <item x="653"/>
        <item x="830"/>
        <item x="1270"/>
        <item x="1215"/>
        <item x="1237"/>
        <item x="1474"/>
        <item x="756"/>
        <item x="1098"/>
        <item x="360"/>
        <item x="1230"/>
        <item x="1313"/>
        <item x="122"/>
        <item x="743"/>
        <item x="1408"/>
        <item x="1371"/>
        <item x="948"/>
        <item x="74"/>
        <item x="626"/>
        <item x="1007"/>
        <item x="527"/>
        <item x="132"/>
        <item x="246"/>
        <item x="563"/>
        <item x="320"/>
        <item x="730"/>
        <item x="167"/>
        <item x="1003"/>
        <item x="559"/>
        <item x="1060"/>
        <item x="119"/>
        <item x="993"/>
        <item x="525"/>
        <item x="1580"/>
        <item x="404"/>
        <item x="891"/>
        <item x="890"/>
        <item x="889"/>
        <item x="1035"/>
        <item x="26"/>
        <item x="852"/>
        <item x="228"/>
        <item x="1434"/>
        <item x="49"/>
        <item x="1508"/>
        <item x="61"/>
        <item x="141"/>
        <item x="282"/>
        <item x="1277"/>
        <item x="806"/>
        <item x="1048"/>
        <item x="1260"/>
        <item x="1520"/>
        <item x="1302"/>
        <item x="995"/>
        <item x="110"/>
        <item x="27"/>
        <item x="1004"/>
        <item x="804"/>
        <item x="967"/>
        <item x="968"/>
        <item x="905"/>
        <item x="505"/>
        <item x="366"/>
        <item x="659"/>
        <item x="887"/>
        <item x="409"/>
        <item x="1177"/>
        <item x="888"/>
        <item x="1497"/>
        <item x="434"/>
        <item x="274"/>
        <item x="1162"/>
        <item x="1399"/>
        <item x="30"/>
        <item x="1256"/>
        <item x="1338"/>
        <item x="975"/>
        <item x="1159"/>
        <item x="288"/>
        <item x="823"/>
        <item x="775"/>
        <item x="133"/>
        <item x="491"/>
        <item x="1413"/>
        <item x="933"/>
        <item x="1043"/>
        <item x="219"/>
        <item x="502"/>
        <item x="578"/>
        <item x="280"/>
        <item x="509"/>
        <item x="159"/>
        <item x="1341"/>
        <item x="1248"/>
        <item x="1056"/>
        <item x="1127"/>
        <item x="924"/>
        <item x="1250"/>
        <item x="188"/>
        <item x="302"/>
        <item x="1329"/>
        <item x="1529"/>
        <item x="842"/>
        <item x="729"/>
        <item x="1320"/>
        <item x="319"/>
        <item x="561"/>
        <item x="1272"/>
        <item x="1274"/>
        <item x="1330"/>
        <item x="91"/>
        <item x="724"/>
        <item x="1275"/>
        <item x="782"/>
        <item x="1375"/>
        <item x="184"/>
        <item x="655"/>
        <item x="199"/>
        <item x="1312"/>
        <item x="894"/>
        <item x="581"/>
        <item x="1526"/>
        <item x="672"/>
        <item x="1543"/>
        <item x="117"/>
        <item x="744"/>
        <item x="1491"/>
        <item x="337"/>
        <item x="1311"/>
        <item x="1369"/>
        <item x="1030"/>
        <item x="868"/>
        <item x="382"/>
        <item x="738"/>
        <item x="1427"/>
        <item x="635"/>
        <item x="856"/>
        <item x="819"/>
        <item x="1120"/>
        <item x="118"/>
        <item x="31"/>
        <item x="174"/>
        <item x="585"/>
        <item x="857"/>
        <item x="130"/>
        <item x="576"/>
        <item x="99"/>
        <item x="68"/>
        <item x="1378"/>
        <item x="956"/>
        <item x="171"/>
        <item x="146"/>
        <item x="225"/>
        <item x="1422"/>
        <item x="203"/>
        <item x="1382"/>
        <item x="201"/>
        <item x="64"/>
        <item x="1235"/>
        <item x="1193"/>
        <item x="974"/>
        <item x="1198"/>
        <item x="304"/>
        <item x="594"/>
        <item x="1283"/>
        <item x="687"/>
        <item x="1293"/>
        <item x="433"/>
        <item x="523"/>
        <item x="522"/>
        <item x="450"/>
        <item x="1477"/>
        <item x="427"/>
        <item x="251"/>
        <item x="580"/>
        <item x="876"/>
        <item x="960"/>
        <item x="1385"/>
        <item x="463"/>
        <item x="1306"/>
        <item x="137"/>
        <item x="612"/>
        <item x="1557"/>
        <item x="1490"/>
        <item x="1562"/>
        <item x="658"/>
        <item x="923"/>
        <item x="121"/>
        <item x="1136"/>
        <item x="22"/>
        <item x="476"/>
        <item x="883"/>
        <item x="977"/>
        <item x="529"/>
        <item x="657"/>
        <item x="1492"/>
        <item x="178"/>
        <item x="298"/>
        <item x="269"/>
        <item x="229"/>
        <item x="998"/>
        <item x="1354"/>
        <item x="322"/>
        <item x="150"/>
        <item x="1103"/>
        <item x="265"/>
        <item x="994"/>
        <item x="498"/>
        <item x="343"/>
        <item x="1070"/>
        <item x="13"/>
        <item x="555"/>
        <item x="1436"/>
        <item x="575"/>
        <item x="247"/>
        <item x="1416"/>
        <item x="1153"/>
        <item x="329"/>
        <item x="602"/>
        <item x="944"/>
        <item x="185"/>
        <item x="1045"/>
        <item x="239"/>
        <item x="1322"/>
        <item x="675"/>
        <item x="898"/>
        <item x="387"/>
        <item x="1512"/>
        <item x="1278"/>
        <item x="1404"/>
        <item x="1352"/>
        <item x="407"/>
        <item x="609"/>
        <item x="1351"/>
        <item x="1039"/>
        <item x="1459"/>
        <item x="390"/>
        <item x="1364"/>
        <item x="793"/>
        <item x="162"/>
        <item x="372"/>
        <item x="413"/>
        <item x="1139"/>
        <item x="752"/>
        <item x="1065"/>
        <item x="779"/>
        <item x="504"/>
        <item x="258"/>
        <item x="1064"/>
        <item x="142"/>
        <item x="406"/>
        <item x="196"/>
        <item x="771"/>
        <item x="166"/>
        <item x="1046"/>
        <item x="838"/>
        <item x="1054"/>
        <item x="1466"/>
        <item x="537"/>
        <item x="1579"/>
        <item x="1205"/>
        <item x="485"/>
        <item x="1108"/>
        <item x="342"/>
        <item x="314"/>
        <item x="778"/>
        <item x="18"/>
        <item x="3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ED" axis="axisRow" compact="0" outline="0" showAll="0" defaultSubtotal="0">
      <items count="18">
        <item x="14"/>
        <item x="12"/>
        <item x="13"/>
        <item x="15"/>
        <item x="11"/>
        <item x="1"/>
        <item x="17"/>
        <item x="7"/>
        <item x="2"/>
        <item x="0"/>
        <item x="4"/>
        <item x="3"/>
        <item x="16"/>
        <item x="5"/>
        <item x="9"/>
        <item x="8"/>
        <item x="6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">
        <item h="1" x="2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x="46"/>
        <item h="1" x="47"/>
        <item h="1"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HR CLIENTE" axis="axisRow" compact="0" outline="0" showAll="0" defaultSubtotal="0">
      <items count="71">
        <item x="66"/>
        <item x="68"/>
        <item x="14"/>
        <item x="69"/>
        <item x="15"/>
        <item x="20"/>
        <item x="58"/>
        <item x="45"/>
        <item x="42"/>
        <item x="0"/>
        <item x="53"/>
        <item x="50"/>
        <item x="26"/>
        <item x="47"/>
        <item x="57"/>
        <item x="48"/>
        <item x="3"/>
        <item x="1"/>
        <item x="7"/>
        <item x="10"/>
        <item x="6"/>
        <item x="12"/>
        <item x="2"/>
        <item x="44"/>
        <item x="36"/>
        <item x="37"/>
        <item x="49"/>
        <item x="11"/>
        <item x="60"/>
        <item x="51"/>
        <item x="29"/>
        <item x="41"/>
        <item x="59"/>
        <item x="28"/>
        <item x="5"/>
        <item x="61"/>
        <item x="62"/>
        <item x="63"/>
        <item x="43"/>
        <item x="64"/>
        <item x="40"/>
        <item x="65"/>
        <item x="13"/>
        <item x="52"/>
        <item x="9"/>
        <item x="34"/>
        <item x="27"/>
        <item x="30"/>
        <item x="55"/>
        <item x="54"/>
        <item x="4"/>
        <item x="31"/>
        <item x="35"/>
        <item x="32"/>
        <item x="19"/>
        <item x="8"/>
        <item x="33"/>
        <item x="56"/>
        <item x="22"/>
        <item x="46"/>
        <item x="25"/>
        <item x="24"/>
        <item x="18"/>
        <item x="16"/>
        <item x="21"/>
        <item x="67"/>
        <item x="17"/>
        <item x="70"/>
        <item x="23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">
        <item x="45"/>
        <item x="33"/>
        <item x="38"/>
        <item x="19"/>
        <item x="55"/>
        <item x="40"/>
        <item x="25"/>
        <item x="37"/>
        <item x="10"/>
        <item x="5"/>
        <item x="15"/>
        <item x="46"/>
        <item x="32"/>
        <item x="39"/>
        <item x="24"/>
        <item x="44"/>
        <item x="29"/>
        <item x="42"/>
        <item x="14"/>
        <item x="54"/>
        <item x="22"/>
        <item x="28"/>
        <item x="21"/>
        <item x="20"/>
        <item x="27"/>
        <item x="50"/>
        <item x="49"/>
        <item x="3"/>
        <item x="18"/>
        <item x="17"/>
        <item x="48"/>
        <item x="34"/>
        <item x="2"/>
        <item x="0"/>
        <item x="13"/>
        <item x="43"/>
        <item x="36"/>
        <item x="31"/>
        <item x="11"/>
        <item x="26"/>
        <item x="35"/>
        <item x="52"/>
        <item x="51"/>
        <item x="47"/>
        <item x="53"/>
        <item x="41"/>
        <item x="6"/>
        <item x="1"/>
        <item x="8"/>
        <item x="4"/>
        <item x="12"/>
        <item x="30"/>
        <item x="16"/>
        <item x="7"/>
        <item x="2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ATENTE" axis="axisRow" compact="0" outline="0" showAll="0" defaultSubtotal="0">
      <items count="63">
        <item x="51"/>
        <item x="48"/>
        <item x="4"/>
        <item x="11"/>
        <item x="55"/>
        <item x="53"/>
        <item x="6"/>
        <item x="3"/>
        <item x="56"/>
        <item x="30"/>
        <item x="54"/>
        <item x="28"/>
        <item x="7"/>
        <item x="8"/>
        <item x="49"/>
        <item x="13"/>
        <item x="39"/>
        <item x="29"/>
        <item x="31"/>
        <item x="36"/>
        <item x="27"/>
        <item x="21"/>
        <item x="10"/>
        <item x="18"/>
        <item x="44"/>
        <item x="52"/>
        <item x="41"/>
        <item x="33"/>
        <item x="1"/>
        <item x="37"/>
        <item x="40"/>
        <item x="59"/>
        <item x="15"/>
        <item x="47"/>
        <item x="32"/>
        <item x="45"/>
        <item x="22"/>
        <item x="43"/>
        <item x="42"/>
        <item x="25"/>
        <item x="58"/>
        <item x="60"/>
        <item x="0"/>
        <item x="61"/>
        <item x="16"/>
        <item x="5"/>
        <item x="46"/>
        <item x="23"/>
        <item x="12"/>
        <item x="19"/>
        <item x="62"/>
        <item x="26"/>
        <item x="57"/>
        <item x="24"/>
        <item x="14"/>
        <item x="20"/>
        <item x="2"/>
        <item x="38"/>
        <item x="35"/>
        <item x="34"/>
        <item x="50"/>
        <item x="1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2">
        <item x="9"/>
        <item x="167"/>
        <item x="119"/>
        <item x="32"/>
        <item x="173"/>
        <item x="108"/>
        <item x="169"/>
        <item x="33"/>
        <item x="51"/>
        <item x="221"/>
        <item x="253"/>
        <item x="133"/>
        <item x="204"/>
        <item x="235"/>
        <item x="143"/>
        <item x="182"/>
        <item x="96"/>
        <item x="146"/>
        <item x="114"/>
        <item x="246"/>
        <item x="72"/>
        <item x="93"/>
        <item x="252"/>
        <item x="48"/>
        <item x="170"/>
        <item x="90"/>
        <item x="145"/>
        <item x="185"/>
        <item x="8"/>
        <item x="213"/>
        <item x="140"/>
        <item x="234"/>
        <item x="218"/>
        <item x="92"/>
        <item x="132"/>
        <item x="106"/>
        <item x="82"/>
        <item x="201"/>
        <item x="166"/>
        <item x="162"/>
        <item x="212"/>
        <item x="240"/>
        <item x="147"/>
        <item x="24"/>
        <item x="111"/>
        <item x="137"/>
        <item x="260"/>
        <item x="245"/>
        <item x="68"/>
        <item x="189"/>
        <item x="110"/>
        <item x="29"/>
        <item x="209"/>
        <item x="34"/>
        <item x="95"/>
        <item x="159"/>
        <item x="87"/>
        <item x="2"/>
        <item x="28"/>
        <item x="107"/>
        <item x="142"/>
        <item x="30"/>
        <item x="100"/>
        <item x="80"/>
        <item x="223"/>
        <item x="172"/>
        <item x="149"/>
        <item x="10"/>
        <item x="59"/>
        <item x="86"/>
        <item x="198"/>
        <item x="19"/>
        <item x="55"/>
        <item x="153"/>
        <item x="238"/>
        <item x="192"/>
        <item x="101"/>
        <item x="188"/>
        <item x="178"/>
        <item x="187"/>
        <item x="60"/>
        <item x="52"/>
        <item x="79"/>
        <item x="180"/>
        <item x="115"/>
        <item x="228"/>
        <item x="116"/>
        <item x="6"/>
        <item x="244"/>
        <item x="124"/>
        <item x="0"/>
        <item x="222"/>
        <item x="45"/>
        <item x="259"/>
        <item x="23"/>
        <item x="164"/>
        <item x="65"/>
        <item x="229"/>
        <item x="50"/>
        <item x="134"/>
        <item x="129"/>
        <item x="99"/>
        <item x="120"/>
        <item x="71"/>
        <item x="57"/>
        <item x="138"/>
        <item x="104"/>
        <item x="131"/>
        <item x="78"/>
        <item x="174"/>
        <item x="199"/>
        <item x="156"/>
        <item x="12"/>
        <item x="127"/>
        <item x="97"/>
        <item x="195"/>
        <item x="22"/>
        <item x="257"/>
        <item x="38"/>
        <item x="42"/>
        <item x="227"/>
        <item x="208"/>
        <item x="175"/>
        <item x="40"/>
        <item x="215"/>
        <item x="69"/>
        <item x="105"/>
        <item x="144"/>
        <item x="27"/>
        <item x="25"/>
        <item x="214"/>
        <item x="26"/>
        <item x="247"/>
        <item x="75"/>
        <item x="184"/>
        <item x="255"/>
        <item x="210"/>
        <item x="102"/>
        <item x="73"/>
        <item x="186"/>
        <item x="191"/>
        <item x="85"/>
        <item x="176"/>
        <item x="241"/>
        <item x="236"/>
        <item x="130"/>
        <item x="231"/>
        <item x="155"/>
        <item x="53"/>
        <item x="250"/>
        <item x="122"/>
        <item x="63"/>
        <item x="43"/>
        <item x="207"/>
        <item x="70"/>
        <item x="84"/>
        <item x="217"/>
        <item x="193"/>
        <item x="258"/>
        <item x="177"/>
        <item x="37"/>
        <item x="243"/>
        <item x="3"/>
        <item x="196"/>
        <item x="7"/>
        <item x="81"/>
        <item x="158"/>
        <item x="206"/>
        <item x="89"/>
        <item x="121"/>
        <item x="141"/>
        <item x="128"/>
        <item x="15"/>
        <item x="74"/>
        <item x="112"/>
        <item x="88"/>
        <item x="200"/>
        <item x="126"/>
        <item x="44"/>
        <item x="125"/>
        <item x="251"/>
        <item x="91"/>
        <item x="154"/>
        <item x="163"/>
        <item x="35"/>
        <item x="248"/>
        <item x="256"/>
        <item x="36"/>
        <item x="41"/>
        <item x="113"/>
        <item x="151"/>
        <item x="220"/>
        <item x="11"/>
        <item x="136"/>
        <item x="135"/>
        <item x="197"/>
        <item x="13"/>
        <item x="14"/>
        <item x="242"/>
        <item x="205"/>
        <item x="39"/>
        <item x="62"/>
        <item x="1"/>
        <item x="233"/>
        <item x="211"/>
        <item x="232"/>
        <item x="202"/>
        <item x="139"/>
        <item x="66"/>
        <item x="16"/>
        <item x="181"/>
        <item x="17"/>
        <item x="54"/>
        <item x="56"/>
        <item x="239"/>
        <item x="165"/>
        <item x="49"/>
        <item x="230"/>
        <item x="226"/>
        <item x="148"/>
        <item x="249"/>
        <item x="76"/>
        <item x="20"/>
        <item x="261"/>
        <item x="31"/>
        <item x="194"/>
        <item x="254"/>
        <item x="152"/>
        <item x="160"/>
        <item x="83"/>
        <item x="203"/>
        <item x="168"/>
        <item x="18"/>
        <item x="98"/>
        <item x="61"/>
        <item x="183"/>
        <item x="94"/>
        <item x="64"/>
        <item x="103"/>
        <item x="171"/>
        <item x="46"/>
        <item x="150"/>
        <item x="118"/>
        <item x="67"/>
        <item x="219"/>
        <item x="21"/>
        <item x="161"/>
        <item x="77"/>
        <item x="5"/>
        <item x="179"/>
        <item x="216"/>
        <item x="237"/>
        <item x="224"/>
        <item x="109"/>
        <item x="58"/>
        <item x="47"/>
        <item x="157"/>
        <item x="4"/>
        <item x="123"/>
        <item x="117"/>
        <item x="225"/>
        <item x="1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HR Entrega" axis="axisRow" compact="0" outline="0" showAll="0" defaultSubtotal="0">
      <items count="430">
        <item x="274"/>
        <item x="276"/>
        <item x="40"/>
        <item x="181"/>
        <item x="383"/>
        <item x="263"/>
        <item x="44"/>
        <item x="295"/>
        <item x="296"/>
        <item x="301"/>
        <item x="315"/>
        <item x="319"/>
        <item x="314"/>
        <item x="324"/>
        <item x="42"/>
        <item x="297"/>
        <item x="224"/>
        <item x="284"/>
        <item x="277"/>
        <item x="82"/>
        <item x="126"/>
        <item x="175"/>
        <item x="137"/>
        <item x="191"/>
        <item x="43"/>
        <item x="209"/>
        <item x="358"/>
        <item x="410"/>
        <item x="193"/>
        <item x="41"/>
        <item x="202"/>
        <item x="205"/>
        <item x="106"/>
        <item x="105"/>
        <item x="192"/>
        <item x="54"/>
        <item x="79"/>
        <item x="254"/>
        <item x="308"/>
        <item x="353"/>
        <item x="10"/>
        <item x="200"/>
        <item x="265"/>
        <item x="201"/>
        <item x="415"/>
        <item x="253"/>
        <item x="162"/>
        <item x="60"/>
        <item x="129"/>
        <item x="347"/>
        <item x="136"/>
        <item x="166"/>
        <item x="8"/>
        <item x="385"/>
        <item x="111"/>
        <item x="113"/>
        <item x="289"/>
        <item x="413"/>
        <item x="19"/>
        <item x="146"/>
        <item x="292"/>
        <item x="5"/>
        <item x="280"/>
        <item x="55"/>
        <item x="377"/>
        <item x="147"/>
        <item x="327"/>
        <item x="12"/>
        <item x="406"/>
        <item x="73"/>
        <item x="261"/>
        <item x="141"/>
        <item x="47"/>
        <item x="46"/>
        <item x="3"/>
        <item x="17"/>
        <item x="4"/>
        <item x="412"/>
        <item x="88"/>
        <item x="115"/>
        <item x="298"/>
        <item x="11"/>
        <item x="143"/>
        <item x="256"/>
        <item x="212"/>
        <item x="14"/>
        <item x="151"/>
        <item x="142"/>
        <item x="217"/>
        <item x="86"/>
        <item x="51"/>
        <item x="161"/>
        <item x="77"/>
        <item x="304"/>
        <item x="131"/>
        <item x="90"/>
        <item x="49"/>
        <item x="152"/>
        <item x="168"/>
        <item x="183"/>
        <item x="18"/>
        <item x="398"/>
        <item x="394"/>
        <item x="84"/>
        <item x="127"/>
        <item x="130"/>
        <item x="87"/>
        <item x="320"/>
        <item x="218"/>
        <item x="64"/>
        <item x="108"/>
        <item x="140"/>
        <item x="397"/>
        <item x="114"/>
        <item x="24"/>
        <item x="272"/>
        <item x="226"/>
        <item x="318"/>
        <item x="26"/>
        <item x="371"/>
        <item x="198"/>
        <item x="61"/>
        <item x="154"/>
        <item x="273"/>
        <item x="52"/>
        <item x="233"/>
        <item x="378"/>
        <item x="365"/>
        <item x="294"/>
        <item x="270"/>
        <item x="37"/>
        <item x="164"/>
        <item x="23"/>
        <item x="257"/>
        <item x="144"/>
        <item x="93"/>
        <item x="372"/>
        <item x="34"/>
        <item x="89"/>
        <item x="22"/>
        <item x="232"/>
        <item x="33"/>
        <item x="178"/>
        <item x="6"/>
        <item x="428"/>
        <item x="386"/>
        <item x="117"/>
        <item x="27"/>
        <item x="119"/>
        <item x="219"/>
        <item x="366"/>
        <item x="359"/>
        <item x="155"/>
        <item x="145"/>
        <item x="220"/>
        <item x="384"/>
        <item x="252"/>
        <item x="59"/>
        <item x="325"/>
        <item x="15"/>
        <item x="242"/>
        <item x="422"/>
        <item x="92"/>
        <item x="362"/>
        <item x="260"/>
        <item x="259"/>
        <item x="138"/>
        <item x="206"/>
        <item x="188"/>
        <item x="245"/>
        <item x="132"/>
        <item x="196"/>
        <item x="290"/>
        <item x="148"/>
        <item x="45"/>
        <item x="80"/>
        <item x="399"/>
        <item x="94"/>
        <item x="228"/>
        <item x="139"/>
        <item x="21"/>
        <item x="241"/>
        <item x="74"/>
        <item x="72"/>
        <item x="248"/>
        <item x="373"/>
        <item x="376"/>
        <item x="62"/>
        <item x="382"/>
        <item x="278"/>
        <item x="322"/>
        <item x="107"/>
        <item x="184"/>
        <item x="400"/>
        <item x="83"/>
        <item x="163"/>
        <item x="194"/>
        <item x="405"/>
        <item x="171"/>
        <item x="128"/>
        <item x="302"/>
        <item x="352"/>
        <item x="149"/>
        <item x="258"/>
        <item x="110"/>
        <item x="360"/>
        <item x="197"/>
        <item x="246"/>
        <item x="112"/>
        <item x="388"/>
        <item x="109"/>
        <item x="222"/>
        <item x="249"/>
        <item x="221"/>
        <item x="211"/>
        <item x="223"/>
        <item x="207"/>
        <item x="247"/>
        <item x="312"/>
        <item x="227"/>
        <item x="179"/>
        <item x="169"/>
        <item x="189"/>
        <item x="351"/>
        <item x="204"/>
        <item x="370"/>
        <item x="285"/>
        <item x="118"/>
        <item x="235"/>
        <item x="403"/>
        <item x="419"/>
        <item x="213"/>
        <item x="414"/>
        <item x="185"/>
        <item x="180"/>
        <item x="389"/>
        <item x="104"/>
        <item x="268"/>
        <item x="328"/>
        <item x="348"/>
        <item x="195"/>
        <item x="199"/>
        <item x="408"/>
        <item x="91"/>
        <item x="150"/>
        <item x="404"/>
        <item x="250"/>
        <item x="165"/>
        <item x="157"/>
        <item x="374"/>
        <item x="279"/>
        <item x="271"/>
        <item x="134"/>
        <item x="262"/>
        <item x="186"/>
        <item x="420"/>
        <item x="123"/>
        <item x="158"/>
        <item x="78"/>
        <item x="67"/>
        <item x="367"/>
        <item x="170"/>
        <item x="409"/>
        <item x="391"/>
        <item x="187"/>
        <item x="307"/>
        <item x="85"/>
        <item x="214"/>
        <item x="30"/>
        <item x="286"/>
        <item x="287"/>
        <item x="20"/>
        <item x="310"/>
        <item x="380"/>
        <item x="396"/>
        <item x="31"/>
        <item x="159"/>
        <item x="121"/>
        <item x="208"/>
        <item x="2"/>
        <item x="75"/>
        <item x="387"/>
        <item x="13"/>
        <item x="267"/>
        <item x="355"/>
        <item x="317"/>
        <item x="244"/>
        <item x="393"/>
        <item x="421"/>
        <item x="369"/>
        <item x="99"/>
        <item x="176"/>
        <item x="427"/>
        <item x="69"/>
        <item x="283"/>
        <item x="97"/>
        <item x="29"/>
        <item x="48"/>
        <item x="50"/>
        <item x="116"/>
        <item x="236"/>
        <item x="215"/>
        <item x="313"/>
        <item x="357"/>
        <item x="53"/>
        <item x="57"/>
        <item x="281"/>
        <item x="316"/>
        <item x="7"/>
        <item x="16"/>
        <item x="56"/>
        <item x="288"/>
        <item x="300"/>
        <item x="68"/>
        <item x="321"/>
        <item x="81"/>
        <item x="160"/>
        <item x="36"/>
        <item x="402"/>
        <item x="390"/>
        <item x="264"/>
        <item x="58"/>
        <item x="120"/>
        <item x="299"/>
        <item x="416"/>
        <item x="35"/>
        <item x="401"/>
        <item x="182"/>
        <item x="203"/>
        <item x="429"/>
        <item x="282"/>
        <item x="381"/>
        <item x="354"/>
        <item x="101"/>
        <item x="225"/>
        <item x="291"/>
        <item x="392"/>
        <item x="66"/>
        <item x="167"/>
        <item x="323"/>
        <item x="172"/>
        <item x="177"/>
        <item x="349"/>
        <item x="237"/>
        <item x="311"/>
        <item x="76"/>
        <item x="216"/>
        <item x="423"/>
        <item x="65"/>
        <item x="173"/>
        <item x="174"/>
        <item x="133"/>
        <item x="395"/>
        <item x="125"/>
        <item x="326"/>
        <item x="266"/>
        <item x="368"/>
        <item x="379"/>
        <item x="63"/>
        <item x="350"/>
        <item x="190"/>
        <item x="156"/>
        <item x="28"/>
        <item x="331"/>
        <item x="424"/>
        <item x="375"/>
        <item x="229"/>
        <item x="343"/>
        <item x="407"/>
        <item x="135"/>
        <item x="356"/>
        <item x="306"/>
        <item x="334"/>
        <item x="95"/>
        <item x="346"/>
        <item x="339"/>
        <item x="337"/>
        <item x="338"/>
        <item x="340"/>
        <item x="411"/>
        <item x="341"/>
        <item x="333"/>
        <item x="344"/>
        <item x="25"/>
        <item x="332"/>
        <item x="330"/>
        <item x="425"/>
        <item x="124"/>
        <item x="32"/>
        <item x="342"/>
        <item x="305"/>
        <item x="336"/>
        <item x="255"/>
        <item x="238"/>
        <item x="426"/>
        <item x="96"/>
        <item x="100"/>
        <item x="335"/>
        <item x="269"/>
        <item x="234"/>
        <item x="303"/>
        <item x="98"/>
        <item x="231"/>
        <item x="243"/>
        <item x="309"/>
        <item x="102"/>
        <item x="239"/>
        <item x="70"/>
        <item x="361"/>
        <item x="240"/>
        <item x="122"/>
        <item x="251"/>
        <item x="418"/>
        <item x="345"/>
        <item x="230"/>
        <item x="417"/>
        <item x="329"/>
        <item x="103"/>
        <item x="363"/>
        <item x="71"/>
        <item x="364"/>
        <item x="1"/>
        <item x="0"/>
        <item x="153"/>
        <item x="210"/>
        <item x="275"/>
        <item x="38"/>
        <item x="39"/>
        <item x="29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HR Salida"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9"/>
    <field x="4"/>
    <field x="5"/>
    <field x="6"/>
    <field x="16"/>
    <field x="12"/>
    <field x="14"/>
    <field x="10"/>
    <field x="21"/>
    <field x="22"/>
  </rowFields>
  <rowItems count="3">
    <i>
      <x v="46"/>
      <x v="28"/>
      <x v="1203"/>
      <x v="5"/>
      <x v="57"/>
      <x v="49"/>
      <x v="2"/>
      <x v="9"/>
      <x v="34"/>
      <x/>
    </i>
    <i r="1">
      <x v="96"/>
      <x v="1369"/>
      <x v="9"/>
      <x v="57"/>
      <x v="11"/>
      <x v="33"/>
      <x v="18"/>
      <x v="106"/>
      <x/>
    </i>
    <i r="1">
      <x v="124"/>
      <x v="156"/>
      <x v="11"/>
      <x v="51"/>
      <x v="21"/>
      <x v="17"/>
      <x v="17"/>
      <x v="103"/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FFE6CC-7C12-40AB-B2FA-9AFDC7B391F4}" name="Tabla2" displayName="Tabla2" ref="A1:AL4606" totalsRowShown="0" headerRowDxfId="143" dataDxfId="141" headerRowBorderDxfId="142" tableBorderDxfId="140">
  <autoFilter ref="A1:AL4606" xr:uid="{27FFE6CC-7C12-40AB-B2FA-9AFDC7B391F4}"/>
  <sortState xmlns:xlrd2="http://schemas.microsoft.com/office/spreadsheetml/2017/richdata2" ref="A2:AL4606">
    <sortCondition ref="J1:J4606"/>
  </sortState>
  <tableColumns count="38">
    <tableColumn id="1" xr3:uid="{11823EE6-E6F0-4ED2-8E2B-A33398C61027}" name="ID" dataDxfId="139" totalsRowDxfId="138">
      <calculatedColumnFormula>ROW(A1)</calculatedColumnFormula>
    </tableColumn>
    <tableColumn id="19" xr3:uid="{31BE7FB9-4964-427C-98BC-E32ED1906700}" name="Nº" dataDxfId="137" totalsRowDxfId="136">
      <calculatedColumnFormula>IF(J2=J1,B1+1,1)</calculatedColumnFormula>
    </tableColumn>
    <tableColumn id="2" xr3:uid="{318D43E3-FCDA-432B-8EF8-CC4FE71EE69A}" name="CLIENTE" dataDxfId="135" totalsRowDxfId="134"/>
    <tableColumn id="22" xr3:uid="{D6E243A4-CC68-4CAA-AC45-B3A83F1E4052}" name="OPERACIÓN" dataDxfId="133" totalsRowDxfId="132"/>
    <tableColumn id="3" xr3:uid="{2FDB5EF2-2383-43D8-BE71-384B74C7A294}" name="DESPACHO" dataDxfId="131" totalsRowDxfId="130"/>
    <tableColumn id="4" xr3:uid="{5AE7AFDC-A68B-428F-B661-6FB06D76A58F}" name="CONTENEDOR" dataDxfId="129" totalsRowDxfId="128"/>
    <tableColumn id="5" xr3:uid="{BBC67C25-73CA-459C-8BE7-CF8891CCAC08}" name="TIPO" dataDxfId="127" totalsRowDxfId="126"/>
    <tableColumn id="6" xr3:uid="{6D7C03E5-2C55-4A39-8E86-B1AF1E22954F}" name="PESO" dataDxfId="125" totalsRowDxfId="124"/>
    <tableColumn id="7" xr3:uid="{2F9408DA-DC60-4913-BD7F-FB8D8549D2CD}" name="LUGAR RETIRO" dataDxfId="123" totalsRowDxfId="122"/>
    <tableColumn id="8" xr3:uid="{FE5AF691-B15C-45CD-AF8E-383187736851}" name="FECHA ENTREGA" dataDxfId="121" totalsRowDxfId="120"/>
    <tableColumn id="9" xr3:uid="{97EEFF63-3980-4F36-8318-EE89EFBC82F2}" name="HORA ENTREGA" dataDxfId="119" totalsRowDxfId="118"/>
    <tableColumn id="37" xr3:uid="{D3BD8737-25E8-480E-ADB7-B895E41650B7}" name="Ubicación Vacio" dataDxfId="117" totalsRowDxfId="116"/>
    <tableColumn id="11" xr3:uid="{EE3D28D5-587C-48C2-97E3-35DB4B830A10}" name="CONDUCTOR" dataDxfId="115" totalsRowDxfId="114"/>
    <tableColumn id="32" xr3:uid="{AF81165E-7F8E-4001-8549-3DFB41FF4519}" name="CONTACTO" dataDxfId="113" totalsRowDxfId="112">
      <calculatedColumnFormula>IFERROR(VLOOKUP(M2,Data!$J$1:$K$58,2,0),"")</calculatedColumnFormula>
    </tableColumn>
    <tableColumn id="12" xr3:uid="{B0FC19C1-5C11-4677-B813-33C9455BBF1E}" name="EQUIPO" dataDxfId="111" totalsRowDxfId="110"/>
    <tableColumn id="26" xr3:uid="{7B2C1F51-0087-4994-9E22-15EF4AE7948A}" name="Rampla" dataDxfId="109" totalsRowDxfId="108"/>
    <tableColumn id="13" xr3:uid="{6E91277B-C54E-4548-BB3F-38B759AADFF2}" name="Dirección Entrega" dataDxfId="107" totalsRowDxfId="106"/>
    <tableColumn id="42" xr3:uid="{BD77A596-A25D-412F-94F7-37094BC85B2A}" name="DEPOSITO DEVOLUCION " dataDxfId="105" totalsRowDxfId="104"/>
    <tableColumn id="41" xr3:uid="{3ED12667-C210-4D67-9279-DE8D597BB384}" name="Conductor Devolución" dataDxfId="103" totalsRowDxfId="102"/>
    <tableColumn id="40" xr3:uid="{968B8F06-B03A-4C9B-9DC4-2AE145A45DF8}" name="Equipo Devolución" dataDxfId="101" totalsRowDxfId="100"/>
    <tableColumn id="39" xr3:uid="{51B4AD3E-40DB-465F-921F-9F65957639D9}" name="Fecha devolución" dataDxfId="99" totalsRowDxfId="98"/>
    <tableColumn id="27" xr3:uid="{81976686-6BE9-4182-8C47-8DA9B78B766F}" name="Estado Devolución" dataDxfId="97" totalsRowDxfId="96"/>
    <tableColumn id="10" xr3:uid="{EAAE18CD-4FBA-4707-8AB9-FAF40C984265}" name="FOLIO" dataDxfId="95" totalsRowDxfId="94"/>
    <tableColumn id="14" xr3:uid="{6B96B062-03E4-40EA-9856-E6A79ED540E5}" name="NOTA" dataDxfId="93" totalsRowDxfId="92"/>
    <tableColumn id="15" xr3:uid="{C4A653F9-A1F0-48D3-9F0C-CD37F6DC07BF}" name="Estado de entrega" dataDxfId="91" totalsRowDxfId="90"/>
    <tableColumn id="16" xr3:uid="{B5CB4F87-0529-4AC3-A806-1B97DA79DC62}" name="RC_NE" dataDxfId="89" totalsRowDxfId="88"/>
    <tableColumn id="17" xr3:uid="{E618EF43-3340-428E-9489-2C3F7752FFD2}" name="Hora Real Entrega" dataDxfId="87" totalsRowDxfId="86"/>
    <tableColumn id="33" xr3:uid="{5A1CCF1A-5DA1-48CA-9A47-254F22AE46BB}" name="Hora Salida" dataDxfId="85" totalsRowDxfId="84"/>
    <tableColumn id="21" xr3:uid="{08CD882B-7B11-4113-B6EC-5C6C85E37AD6}" name="Fecha Real Entrega" dataDxfId="83" totalsRowDxfId="82"/>
    <tableColumn id="18" xr3:uid="{0182F58C-1A59-4F10-81F1-6B25F00148AE}" name="OTD" dataDxfId="81" totalsRowDxfId="80">
      <calculatedColumnFormula>IF(Tabla2[[#This Row],[HORA ENTREGA]]="DIRECTO","On time", IF(AA2&lt;&gt;"",IF(Tabla2[[#This Row],[Fecha Real Entrega]]&lt;Tabla2[[#This Row],[FECHA ENTREGA]],"On time",IF(Tabla2[[#This Row],[Hora Real Entrega]]&lt;=Tabla2[[#This Row],[HORA ENTREGA]]+(15/1440),"On time","Off time")),"Sin llegada"))</calculatedColumnFormula>
    </tableColumn>
    <tableColumn id="20" xr3:uid="{AC478D69-32B3-4F03-88B0-BF71B7E51210}" name="Validador" dataDxfId="79" totalsRowDxfId="78">
      <calculatedColumnFormula>MID(Tabla2[[#This Row],[TIPO]],1,3)</calculatedColumnFormula>
    </tableColumn>
    <tableColumn id="29" xr3:uid="{5DC0BDC6-C5C3-4F05-A4BD-BF5EDEA9B3BE}" name="Mensaje" dataDxfId="77" totalsRowDxfId="76">
      <calculatedColumnFormula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calculatedColumnFormula>
    </tableColumn>
    <tableColumn id="30" xr3:uid="{3C753055-83F3-474F-939A-606366D0A30D}" name="Link" dataDxfId="75" totalsRowDxfId="74">
      <calculatedColumnFormula>IFERROR(HYPERLINK("https://wa.me/"&amp;Tabla2[[#This Row],[CONTACTO]]&amp;"?text="&amp;Tabla2[[#This Row],[Mensaje]],"Enviar mensaje"),"")</calculatedColumnFormula>
    </tableColumn>
    <tableColumn id="23" xr3:uid="{70023040-4911-4118-8F4A-680708060A8F}" name="Validador2" dataDxfId="73" totalsRowDxfId="72">
      <calculatedColumnFormula>CONCATENATE(A2,F2)</calculatedColumnFormula>
    </tableColumn>
    <tableColumn id="24" xr3:uid="{68EDFB2C-5750-4A84-AF4E-9608299D5E58}" name="Op" dataDxfId="71" totalsRowDxfId="70">
      <calculatedColumnFormula>CONCATENATE("ENT-",A2)</calculatedColumnFormula>
    </tableColumn>
    <tableColumn id="25" xr3:uid="{147AD151-F82D-4811-B56A-119C16883710}" name="VAL" dataDxfId="69" totalsRowDxfId="68">
      <calculatedColumnFormula>IF(Tabla2[[#This Row],[Op]]&lt;&gt;"","ENTREGA","")</calculatedColumnFormula>
    </tableColumn>
    <tableColumn id="28" xr3:uid="{42B43BD4-87AB-4451-A506-BA04ED739E38}" name="Concat" dataDxfId="67" totalsRowDxfId="66">
      <calculatedColumnFormula>(Tabla2[[#This Row],[FECHA ENTREGA]]&amp;Tabla2[[#This Row],[HORA ENTREGA]])</calculatedColumnFormula>
    </tableColumn>
    <tableColumn id="31" xr3:uid="{58D6105B-E79C-4B4E-A081-528ACCD53619}" name="URL" dataDxfId="65" totalsRowDxfId="64">
      <calculatedColumnFormula>IFERROR(HYPERLINK("https://wa.me/"&amp;Tabla2[[#This Row],[CONTACTO]]&amp;"?text="&amp;Tabla2[[#This Row],[Mensaje]]),"")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A59DEC-5F97-4363-8445-63B0E302DE38}" name="Tabla3" displayName="Tabla3" ref="A1:A258" totalsRowShown="0" headerRowDxfId="63" headerRowBorderDxfId="62" tableBorderDxfId="61">
  <autoFilter ref="A1:A258" xr:uid="{F4A59DEC-5F97-4363-8445-63B0E302DE38}"/>
  <tableColumns count="1">
    <tableColumn id="1" xr3:uid="{F8262A5E-A0BC-4913-98B0-06AE3389D58F}" name="CLI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D96AB9-6C58-4333-9CF3-ABFF0BF249E9}" name="Tabla4" displayName="Tabla4" ref="D1:D17" totalsRowShown="0" headerRowDxfId="60" headerRowBorderDxfId="59" tableBorderDxfId="58">
  <autoFilter ref="D1:D17" xr:uid="{5BD96AB9-6C58-4333-9CF3-ABFF0BF249E9}"/>
  <tableColumns count="1">
    <tableColumn id="1" xr3:uid="{655F9A14-ED75-4926-9C50-01B49BD0BDE3}" name="DIM.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759E03-DE24-4199-97A7-61206654235A}" name="Tabla5" displayName="Tabla5" ref="J1:J58" totalsRowShown="0" headerRowDxfId="57" headerRowBorderDxfId="56" tableBorderDxfId="55">
  <autoFilter ref="J1:J58" xr:uid="{0F759E03-DE24-4199-97A7-61206654235A}"/>
  <tableColumns count="1">
    <tableColumn id="1" xr3:uid="{343234B3-52A2-4E9F-94E8-336CEB92A8B3}" name="CHOFER ENTREG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7A7207-CECF-41F9-9318-627DCB60B1B8}" name="Tabla6" displayName="Tabla6" ref="L1:L62" totalsRowShown="0" headerRowDxfId="54" headerRowBorderDxfId="53" tableBorderDxfId="52">
  <autoFilter ref="L1:L62" xr:uid="{EB7A7207-CECF-41F9-9318-627DCB60B1B8}"/>
  <tableColumns count="1">
    <tableColumn id="1" xr3:uid="{B153041D-D1DA-4142-8D3E-897D33E52605}" name="PATENTE CAMION / RAMPL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D3325-5D1C-49EB-823E-7647ABB6BE3E}" name="Tabla1" displayName="Tabla1" ref="N1:N3" totalsRowShown="0" headerRowDxfId="51" headerRowBorderDxfId="50" tableBorderDxfId="49">
  <autoFilter ref="N1:N3" xr:uid="{6E3D3325-5D1C-49EB-823E-7647ABB6BE3E}"/>
  <tableColumns count="1">
    <tableColumn id="1" xr3:uid="{3B113493-F9B2-4540-895E-185BE01C740E}" name="OPER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DEF4BD-D0E1-4C0F-8AC8-1F4700A01C11}" name="Tabla7" displayName="Tabla7" ref="O1:O3" totalsRowShown="0" headerRowDxfId="48" headerRowBorderDxfId="47">
  <autoFilter ref="O1:O3" xr:uid="{DCDEF4BD-D0E1-4C0F-8AC8-1F4700A01C11}"/>
  <tableColumns count="1">
    <tableColumn id="1" xr3:uid="{76B5E9B3-35DB-44D8-8E2A-C79A5CC9C9A1}" name="Estado Devolu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82ADA9-3CED-4D94-917B-2091D9DBC994}" name="Tabla8" displayName="Tabla8" ref="K1:K58" totalsRowShown="0" headerRowDxfId="46" headerRowBorderDxfId="45">
  <autoFilter ref="K1:K58" xr:uid="{4F82ADA9-3CED-4D94-917B-2091D9DBC994}"/>
  <tableColumns count="1">
    <tableColumn id="1" xr3:uid="{143F4D68-94FB-4FEB-9E7A-B4C6010F53FE}" name="Telefo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4" dT="2026-02-06T19:43:49.26" personId="{372FB2B8-2DE9-4FB0-BF7C-3BDBE8ECCE5E}" id="{59318ACD-B511-403D-9B44-9369B0ED91FC}">
    <text>sin almacenaje</text>
  </threadedComment>
  <threadedComment ref="F155" dT="2026-02-06T19:45:44.73" personId="{372FB2B8-2DE9-4FB0-BF7C-3BDBE8ECCE5E}" id="{C831FC2E-4B54-4EE3-BE71-5C3BACF94262}">
    <text>-1 dia de almacenaje</text>
  </threadedComment>
  <threadedComment ref="F158" dT="2026-02-05T16:13:57.73" personId="{372FB2B8-2DE9-4FB0-BF7C-3BDBE8ECCE5E}" id="{88623035-56F7-454D-9F92-A3A3D091A422}">
    <text>SELLO:FX41556827   TARA:4750</text>
  </threadedComment>
  <threadedComment ref="F180" dT="2026-02-06T19:44:22.24" personId="{372FB2B8-2DE9-4FB0-BF7C-3BDBE8ECCE5E}" id="{81FDEB57-D177-448E-914E-133238ED1599}">
    <text>sin almacenaje</text>
  </threadedComment>
  <threadedComment ref="E184" dT="2026-02-06T13:09:15.17" personId="{372FB2B8-2DE9-4FB0-BF7C-3BDBE8ECCE5E}" id="{FC0381A5-72F9-4A1D-81EB-18DBF10C854F}">
    <text>Booking: 6442364070</text>
  </threadedComment>
  <threadedComment ref="E185" dT="2026-02-06T13:09:32.54" personId="{372FB2B8-2DE9-4FB0-BF7C-3BDBE8ECCE5E}" id="{515876A1-DACF-45E4-B1A1-261F7389075C}">
    <text>Booking: 6442364070</text>
  </threadedComment>
  <threadedComment ref="E186" dT="2026-02-06T13:09:52.20" personId="{372FB2B8-2DE9-4FB0-BF7C-3BDBE8ECCE5E}" id="{32FE35A4-6755-4612-BC36-C466DF363CAC}">
    <text>Booking: 6442364070</text>
  </threadedComment>
  <threadedComment ref="X209" dT="2026-02-06T19:47:38.68" personId="{372FB2B8-2DE9-4FB0-BF7C-3BDBE8ECCE5E}" id="{BBEB5718-452D-4BDA-9727-AC273E6E28C5}">
    <text>Cliente solicito 6 desc. pero llegaron 4 solamente</text>
  </threadedComment>
  <threadedComment ref="E283" dT="2026-02-11T20:06:54.36" personId="{372FB2B8-2DE9-4FB0-BF7C-3BDBE8ECCE5E}" id="{E0D9FF77-FB60-4C9E-ABF6-BC318F96BED4}">
    <text>Booking: 34240891</text>
  </threadedComment>
  <threadedComment ref="E284" dT="2026-02-11T20:07:13.80" personId="{372FB2B8-2DE9-4FB0-BF7C-3BDBE8ECCE5E}" id="{E4B65C98-EFE1-46A1-9F2F-5386ECB41059}">
    <text>Booking: 34084516</text>
  </threadedComment>
  <threadedComment ref="F363" dT="2026-02-11T11:34:52.11" personId="{372FB2B8-2DE9-4FB0-BF7C-3BDBE8ECCE5E}" id="{FF741ABC-B6B8-4C35-B9D1-98E9B1DD2BBF}">
    <text>SIN ALMACENAJE</text>
  </threadedComment>
  <threadedComment ref="E368" dT="2026-02-11T13:35:34.79" personId="{372FB2B8-2DE9-4FB0-BF7C-3BDBE8ECCE5E}" id="{ACE9DBAE-12CE-4BFC-901B-4DA3B4D5C429}">
    <text>Booking: 10053245
FLEXITANK</text>
  </threadedComment>
  <threadedComment ref="F459" dT="2026-02-16T19:29:11.58" personId="{05A25663-8B49-4955-A462-EB99F01152C7}" id="{EF227F55-6EF2-4B92-9EDB-9934A1B02233}">
    <text xml:space="preserve">Cargado
</text>
  </threadedComment>
  <threadedComment ref="F462" dT="2026-02-16T19:29:04.51" personId="{05A25663-8B49-4955-A462-EB99F01152C7}" id="{2AB6B552-1DA7-4BDD-95D5-0590815DE92B}">
    <text>Cargado</text>
  </threadedComment>
  <threadedComment ref="F463" dT="2026-02-16T19:28:35.19" personId="{05A25663-8B49-4955-A462-EB99F01152C7}" id="{4D3542A2-5D9B-4319-A174-834D53C8B6AA}">
    <text>Cargado</text>
  </threadedComment>
  <threadedComment ref="F475" dT="2026-02-16T19:29:17.92" personId="{05A25663-8B49-4955-A462-EB99F01152C7}" id="{B11745ED-8A9C-4491-976A-84E85E78D7FC}">
    <text>Cargado</text>
  </threadedComment>
  <threadedComment ref="F476" dT="2026-02-16T19:28:12.92" personId="{05A25663-8B49-4955-A462-EB99F01152C7}" id="{59CE640A-B78C-483C-A20D-D7E15F30A733}">
    <text>Cargado</text>
  </threadedComment>
  <threadedComment ref="F477" dT="2026-02-16T19:28:21.47" personId="{05A25663-8B49-4955-A462-EB99F01152C7}" id="{1706B1ED-84CC-4985-8FF8-FD030C92CDC2}">
    <text>Cargado</text>
  </threadedComment>
  <threadedComment ref="F484" dT="2026-02-16T19:28:42.54" personId="{05A25663-8B49-4955-A462-EB99F01152C7}" id="{8514A919-8DFF-421B-BFAC-78B19C0F69A5}">
    <text xml:space="preserve">Cargado
</text>
  </threadedComment>
  <threadedComment ref="E520" dT="2026-02-18T13:19:26.56" personId="{372FB2B8-2DE9-4FB0-BF7C-3BDBE8ECCE5E}" id="{923D3937-036A-4E96-AD5D-D15468508454}">
    <text>Booking: 94129473
FLEXITANK
INSULAR EN MERSAN
RETIRADO: 16/02</text>
  </threadedComment>
  <threadedComment ref="E521" dT="2026-02-18T13:20:06.19" personId="{372FB2B8-2DE9-4FB0-BF7C-3BDBE8ECCE5E}" id="{BE244A84-648A-45B4-96AC-D7C5FA660EA5}">
    <text>Booking: SNG0492236
RETIRADO: 17/02</text>
  </threadedComment>
  <threadedComment ref="E522" dT="2026-02-18T13:20:33.58" personId="{372FB2B8-2DE9-4FB0-BF7C-3BDBE8ECCE5E}" id="{ACFDF1D6-206B-42D4-AF46-58E1EA4866A6}">
    <text>Booking: SNG0494290
RETIRADO: 17/02</text>
  </threadedComment>
  <threadedComment ref="E557" dT="2026-02-18T13:33:28.88" personId="{372FB2B8-2DE9-4FB0-BF7C-3BDBE8ECCE5E}" id="{4AFBB315-F307-454D-B7DC-2C45ADB24220}">
    <text>Booking: SNG0494800</text>
  </threadedComment>
  <threadedComment ref="E558" dT="2026-02-18T13:33:02.95" personId="{372FB2B8-2DE9-4FB0-BF7C-3BDBE8ECCE5E}" id="{68EAA6CC-6BE8-4368-99BF-D3C1CD3FF28F}">
    <text>Booking: SNG0494305</text>
  </threadedComment>
  <threadedComment ref="E663" dT="2026-02-25T14:36:02.82" personId="{372FB2B8-2DE9-4FB0-BF7C-3BDBE8ECCE5E}" id="{4654C36E-443D-40CA-B7A5-A0579A737D55}">
    <text>Booking: 6444306650
INSULADO EN PLANTA</text>
  </threadedComment>
  <threadedComment ref="E664" dT="2026-02-25T14:36:18.66" personId="{372FB2B8-2DE9-4FB0-BF7C-3BDBE8ECCE5E}" id="{78A585F3-384B-4CA0-A17C-9F958CAF26E0}">
    <text>Booking: 6444306650
INSULADO EN PLANTA</text>
  </threadedComment>
  <threadedComment ref="E702" dT="2026-02-25T14:38:53.00" personId="{372FB2B8-2DE9-4FB0-BF7C-3BDBE8ECCE5E}" id="{7490666F-35A6-48C1-BA6D-ED085981B69F}">
    <text>Booking: 6444306650
INSULADO EN PLANTA</text>
  </threadedComment>
  <threadedComment ref="E703" dT="2026-02-25T14:39:12.32" personId="{372FB2B8-2DE9-4FB0-BF7C-3BDBE8ECCE5E}" id="{311B9E49-4D9F-4715-9743-6C0DE4B43443}">
    <text>Booking: 6444306650
INSULADO EN PLANTA</text>
  </threadedComment>
  <threadedComment ref="E704" dT="2026-02-25T14:39:33.28" personId="{372FB2B8-2DE9-4FB0-BF7C-3BDBE8ECCE5E}" id="{FB8890AD-780F-4431-B41C-282CDF4D6A2F}">
    <text>Booking: 6444306650
INSULADO EN PLANTA</text>
  </threadedComment>
  <threadedComment ref="F1150" dT="2026-03-11T17:46:29.93" personId="{372FB2B8-2DE9-4FB0-BF7C-3BDBE8ECCE5E}" id="{C3694D7C-86C7-4833-B2E1-12FB3CDFDE15}">
    <text>-1 DIA DE ALMACENAJE</text>
  </threadedComment>
  <threadedComment ref="F2277" dT="2026-04-13T13:57:37.10" personId="{372FB2B8-2DE9-4FB0-BF7C-3BDBE8ECCE5E}" id="{1DFE2B27-3219-4933-8842-FBBC29CA71F4}">
    <text>SIN ALMACENAJE</text>
  </threadedComment>
  <threadedComment ref="F2299" dT="2026-04-13T16:21:34.52" personId="{372FB2B8-2DE9-4FB0-BF7C-3BDBE8ECCE5E}" id="{D9408ECF-E23D-43CB-B1E3-B5780EBF322D}">
    <text>-1 dia de almacenaje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6" Type="http://schemas.microsoft.com/office/2019/04/relationships/namedSheetView" Target="../namedSheetViews/namedSheetView1.xml" /><Relationship Id="rId5" Type="http://schemas.microsoft.com/office/2017/10/relationships/threadedComment" Target="../threadedComments/threadedComment1.xml" /><Relationship Id="rId4" Type="http://schemas.openxmlformats.org/officeDocument/2006/relationships/comments" Target="../comments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 /><Relationship Id="rId7" Type="http://schemas.openxmlformats.org/officeDocument/2006/relationships/table" Target="../tables/table8.xml" /><Relationship Id="rId2" Type="http://schemas.openxmlformats.org/officeDocument/2006/relationships/table" Target="../tables/table3.xml" /><Relationship Id="rId1" Type="http://schemas.openxmlformats.org/officeDocument/2006/relationships/table" Target="../tables/table2.xml" /><Relationship Id="rId6" Type="http://schemas.openxmlformats.org/officeDocument/2006/relationships/table" Target="../tables/table7.xml" /><Relationship Id="rId5" Type="http://schemas.openxmlformats.org/officeDocument/2006/relationships/table" Target="../tables/table6.xml" /><Relationship Id="rId4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656"/>
  <sheetViews>
    <sheetView tabSelected="1" topLeftCell="A4018" workbookViewId="0">
      <selection activeCell="Q4487" sqref="Q4487"/>
    </sheetView>
  </sheetViews>
  <sheetFormatPr defaultColWidth="8.875" defaultRowHeight="16.5" customHeight="1" outlineLevelCol="1" x14ac:dyDescent="0.2"/>
  <cols>
    <col min="1" max="1" width="7.26171875" bestFit="1" customWidth="1"/>
    <col min="2" max="2" width="5.109375" bestFit="1" customWidth="1"/>
    <col min="3" max="3" width="55.421875" style="17" bestFit="1" customWidth="1"/>
    <col min="4" max="4" width="11.1640625" style="11" bestFit="1" customWidth="1"/>
    <col min="5" max="5" width="10.625" style="11" bestFit="1" customWidth="1"/>
    <col min="6" max="6" width="19.37109375" style="19" customWidth="1"/>
    <col min="7" max="7" width="18.16015625" style="11" customWidth="1"/>
    <col min="8" max="8" width="10.625" style="11" customWidth="1"/>
    <col min="9" max="9" width="17.62109375" style="11" customWidth="1"/>
    <col min="10" max="10" width="22.8671875" style="2" customWidth="1"/>
    <col min="11" max="11" width="11.1640625" style="13" customWidth="1"/>
    <col min="12" max="12" width="26.6328125" style="13" customWidth="1"/>
    <col min="13" max="13" width="25.9609375" style="11" customWidth="1"/>
    <col min="14" max="14" width="13.31640625" style="11" customWidth="1"/>
    <col min="15" max="15" width="10.89453125" style="11" customWidth="1"/>
    <col min="16" max="16" width="9.4140625" style="19" customWidth="1"/>
    <col min="17" max="17" width="84.34375" style="19" customWidth="1" outlineLevel="1"/>
    <col min="18" max="18" width="21.7890625" style="19" hidden="1" customWidth="1" outlineLevel="1"/>
    <col min="19" max="19" width="26.36328125" style="19" hidden="1" customWidth="1" outlineLevel="1"/>
    <col min="20" max="20" width="11.1640625" style="19" hidden="1" customWidth="1" outlineLevel="1"/>
    <col min="21" max="21" width="17.62109375" style="19" hidden="1" customWidth="1" outlineLevel="1"/>
    <col min="22" max="22" width="16.41015625" style="19" hidden="1" customWidth="1" outlineLevel="1"/>
    <col min="23" max="23" width="14.52734375" style="19" hidden="1" customWidth="1" outlineLevel="1"/>
    <col min="24" max="24" width="15.87109375" style="19" hidden="1" customWidth="1" outlineLevel="1"/>
    <col min="25" max="25" width="14.9296875" hidden="1" customWidth="1"/>
    <col min="26" max="26" width="13.71875" style="3" hidden="1" customWidth="1"/>
    <col min="27" max="27" width="13.31640625" style="2" hidden="1" customWidth="1"/>
    <col min="28" max="28" width="14.796875" style="2" hidden="1" customWidth="1"/>
    <col min="29" max="29" width="11.02734375" hidden="1" customWidth="1"/>
    <col min="30" max="30" width="14.125" hidden="1" customWidth="1"/>
    <col min="31" max="31" width="12.23828125" customWidth="1"/>
    <col min="32" max="32" width="4.5703125" customWidth="1"/>
    <col min="33" max="33" width="8.875" customWidth="1"/>
    <col min="34" max="34" width="19.90625" customWidth="1"/>
    <col min="35" max="36" width="8.875" customWidth="1"/>
    <col min="37" max="37" width="8.875" style="24" customWidth="1"/>
    <col min="38" max="38" width="236.76171875" style="17" bestFit="1" customWidth="1"/>
  </cols>
  <sheetData>
    <row r="1" spans="1:38" ht="16.5" customHeight="1" x14ac:dyDescent="0.2">
      <c r="A1" s="4" t="s">
        <v>0</v>
      </c>
      <c r="B1" s="5" t="s">
        <v>1</v>
      </c>
      <c r="C1" s="16" t="s">
        <v>2</v>
      </c>
      <c r="D1" s="10" t="s">
        <v>3</v>
      </c>
      <c r="E1" s="10" t="s">
        <v>4</v>
      </c>
      <c r="F1" s="18" t="s">
        <v>5</v>
      </c>
      <c r="G1" s="10" t="s">
        <v>6</v>
      </c>
      <c r="H1" s="10" t="s">
        <v>7</v>
      </c>
      <c r="I1" s="10" t="s">
        <v>8</v>
      </c>
      <c r="J1" s="6" t="s">
        <v>9</v>
      </c>
      <c r="K1" s="12" t="s">
        <v>10</v>
      </c>
      <c r="L1" s="12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8" t="s">
        <v>16</v>
      </c>
      <c r="R1" s="10" t="s">
        <v>17</v>
      </c>
      <c r="S1" s="10" t="s">
        <v>18</v>
      </c>
      <c r="T1" s="10" t="s">
        <v>19</v>
      </c>
      <c r="U1" s="37" t="s">
        <v>20</v>
      </c>
      <c r="V1" s="7" t="s">
        <v>21</v>
      </c>
      <c r="W1" s="7" t="s">
        <v>22</v>
      </c>
      <c r="X1" s="18" t="s">
        <v>23</v>
      </c>
      <c r="Y1" s="14" t="s">
        <v>24</v>
      </c>
      <c r="Z1" s="7" t="s">
        <v>25</v>
      </c>
      <c r="AA1" s="8" t="s">
        <v>26</v>
      </c>
      <c r="AB1" s="8" t="s">
        <v>27</v>
      </c>
      <c r="AC1" s="9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21" t="s">
        <v>34</v>
      </c>
      <c r="AJ1" s="22" t="s">
        <v>35</v>
      </c>
      <c r="AK1" s="23" t="s">
        <v>36</v>
      </c>
      <c r="AL1" s="33" t="s">
        <v>37</v>
      </c>
    </row>
    <row r="2" spans="1:38" s="15" customFormat="1" ht="16.5" customHeight="1" x14ac:dyDescent="0.2">
      <c r="A2" s="15">
        <f>ROW(A1)</f>
        <v>1</v>
      </c>
      <c r="B2" s="15">
        <f>IF(J2=J1,B1+1,1)</f>
        <v>1</v>
      </c>
      <c r="C2" s="15" t="s">
        <v>38</v>
      </c>
      <c r="D2" s="25" t="s">
        <v>39</v>
      </c>
      <c r="E2" s="27">
        <v>303965</v>
      </c>
      <c r="F2" s="27" t="s">
        <v>40</v>
      </c>
      <c r="G2" s="27" t="s">
        <v>41</v>
      </c>
      <c r="H2" s="27">
        <v>26800</v>
      </c>
      <c r="I2" s="27" t="s">
        <v>42</v>
      </c>
      <c r="J2" s="28">
        <v>46028</v>
      </c>
      <c r="K2" s="26"/>
      <c r="L2" s="26"/>
      <c r="M2" s="27"/>
      <c r="N2" s="25" t="str">
        <f>IFERROR(VLOOKUP(M2,Data!$J$1:$K$58,2,0),"")</f>
        <v/>
      </c>
      <c r="O2" s="27"/>
      <c r="P2" s="27"/>
      <c r="Q2" s="27"/>
      <c r="R2" s="27"/>
      <c r="S2" s="27"/>
      <c r="T2" s="27"/>
      <c r="U2" s="28"/>
      <c r="X2" s="27"/>
      <c r="Y2" s="27"/>
      <c r="Z2" s="29"/>
      <c r="AA2" s="29"/>
      <c r="AB2" s="29"/>
      <c r="AC2" s="30"/>
      <c r="AD2" s="15" t="str">
        <f>IF(Tabla2[[#This Row],[HORA ENTREGA]]="DIRECTO","On time", IF(AA2&lt;&gt;"",IF(Tabla2[[#This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" s="15" t="str">
        <f>MID(Tabla2[[#This Row],[TIPO]],1,3)</f>
        <v xml:space="preserve">40 </v>
      </c>
      <c r="AF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06-01%0A *Cliente:* EL CONTAINER SPA */ Cont: * CAAU4530857*/ HR Entrega: *00:00* /Dirección: *</v>
      </c>
      <c r="AG2" s="38" t="str">
        <f>IFERROR(HYPERLINK("https://wa.me/"&amp;Tabla2[[#This Row],[CONTACTO]]&amp;"?text="&amp;Tabla2[[#This Row],[Mensaje]],"Enviar mensaje"),"")</f>
        <v>Enviar mensaje</v>
      </c>
      <c r="AH2" s="15" t="str">
        <f>CONCATENATE(A2,F2)</f>
        <v>1CAAU4530857</v>
      </c>
      <c r="AI2" s="15" t="str">
        <f>CONCATENATE("ENT-",A2)</f>
        <v>ENT-1</v>
      </c>
      <c r="AJ2" s="15" t="str">
        <f>IF(Tabla2[[#This Row],[Op]]&lt;&gt;"","ENTREGA","")</f>
        <v>ENTREGA</v>
      </c>
      <c r="AK2" s="40" t="str">
        <f>(Tabla2[[#This Row],[FECHA ENTREGA]]&amp;Tabla2[[#This Row],[HORA ENTREGA]])</f>
        <v>46028</v>
      </c>
      <c r="AL2" s="34" t="str">
        <f>IFERROR(HYPERLINK("https://wa.me/"&amp;Tabla2[[#This Row],[CONTACTO]]&amp;"?text="&amp;Tabla2[[#This Row],[Mensaje]]),"")</f>
        <v>https://wa.me/?text=Hola!%0AServicio del día 06-01%0A *Cliente:* EL CONTAINER SPA */ Cont: * CAAU4530857*/ HR Entrega: *00:00* /Dirección: *</v>
      </c>
    </row>
    <row r="3" spans="1:38" s="15" customFormat="1" ht="16.5" customHeight="1" x14ac:dyDescent="0.2">
      <c r="A3" s="15">
        <f>ROW(A2)</f>
        <v>2</v>
      </c>
      <c r="B3" s="15">
        <f>IF(J3=J2,B2+1,1)</f>
        <v>1</v>
      </c>
      <c r="C3" s="15" t="s">
        <v>43</v>
      </c>
      <c r="D3" s="25" t="s">
        <v>39</v>
      </c>
      <c r="E3" s="27">
        <v>297289</v>
      </c>
      <c r="F3" s="27" t="s">
        <v>44</v>
      </c>
      <c r="G3" s="27" t="s">
        <v>41</v>
      </c>
      <c r="H3" s="27">
        <v>32000</v>
      </c>
      <c r="I3" s="27" t="s">
        <v>42</v>
      </c>
      <c r="J3" s="28">
        <v>46055</v>
      </c>
      <c r="K3" s="26">
        <v>0.33333333333333331</v>
      </c>
      <c r="L3" s="26"/>
      <c r="M3" s="27" t="s">
        <v>45</v>
      </c>
      <c r="N3" s="25">
        <f>IFERROR(VLOOKUP(M3,Data!$J$1:$K$58,2,0),"")</f>
        <v>56950981572</v>
      </c>
      <c r="O3" s="27" t="s">
        <v>46</v>
      </c>
      <c r="P3" s="27"/>
      <c r="Q3" s="27" t="s">
        <v>47</v>
      </c>
      <c r="R3" s="27" t="s">
        <v>48</v>
      </c>
      <c r="S3" s="27"/>
      <c r="T3" s="27"/>
      <c r="U3" s="28"/>
      <c r="X3" s="27"/>
      <c r="Y3" s="27" t="s">
        <v>49</v>
      </c>
      <c r="Z3" s="29"/>
      <c r="AA3" s="29">
        <v>0.33333333333333331</v>
      </c>
      <c r="AB3" s="29"/>
      <c r="AC3" s="30">
        <v>46055</v>
      </c>
      <c r="AD3" s="15" t="str">
        <f>IF(Tabla2[[#This Row],[HORA ENTREGA]]="DIRECTO","On time", IF(AA3&lt;&gt;"",IF(Tabla2[[#This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" s="15" t="str">
        <f>MID(Tabla2[[#This Row],[TIPO]],1,3)</f>
        <v xml:space="preserve">40 </v>
      </c>
      <c r="AF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ALCA SPA */ Cont: * CGMU5741499*/ HR Entrega: *08:00* /Dirección: *BERNARDO O"HIGGINS 158 COLINA</v>
      </c>
      <c r="AG3" s="38" t="str">
        <f>IFERROR(HYPERLINK("https://wa.me/"&amp;Tabla2[[#This Row],[CONTACTO]]&amp;"?text="&amp;Tabla2[[#This Row],[Mensaje]],"Enviar mensaje"),"")</f>
        <v>Enviar mensaje</v>
      </c>
      <c r="AH3" s="15" t="str">
        <f>CONCATENATE(A3,F3)</f>
        <v>2CGMU5741499</v>
      </c>
      <c r="AI3" s="15" t="str">
        <f>CONCATENATE("ENT-",A3)</f>
        <v>ENT-2</v>
      </c>
      <c r="AJ3" s="15" t="str">
        <f>IF(Tabla2[[#This Row],[Op]]&lt;&gt;"","ENTREGA","")</f>
        <v>ENTREGA</v>
      </c>
      <c r="AK3" s="40" t="str">
        <f>(Tabla2[[#This Row],[FECHA ENTREGA]]&amp;Tabla2[[#This Row],[HORA ENTREGA]])</f>
        <v>460550,333333333333333</v>
      </c>
      <c r="AL3" s="34" t="str">
        <f>IFERROR(HYPERLINK("https://wa.me/"&amp;Tabla2[[#This Row],[CONTACTO]]&amp;"?text="&amp;Tabla2[[#This Row],[Mensaje]]),"")</f>
        <v>https://wa.me/56950981572?text=Hola!%0AServicio del día 02-02%0A *Cliente:* ALCA SPA */ Cont: * CGMU5741499*/ HR Entrega: *08:00* /Dirección: *BERNARDO O"HIGGINS 158 COLINA</v>
      </c>
    </row>
    <row r="4" spans="1:38" s="15" customFormat="1" ht="16.5" customHeight="1" x14ac:dyDescent="0.2">
      <c r="A4" s="15">
        <f>ROW(A3)</f>
        <v>3</v>
      </c>
      <c r="B4" s="15">
        <f>IF(J4=J3,B3+1,1)</f>
        <v>2</v>
      </c>
      <c r="C4" s="15" t="s">
        <v>43</v>
      </c>
      <c r="D4" s="25" t="s">
        <v>39</v>
      </c>
      <c r="E4" s="27">
        <v>297289</v>
      </c>
      <c r="F4" s="27" t="s">
        <v>50</v>
      </c>
      <c r="G4" s="27" t="s">
        <v>41</v>
      </c>
      <c r="H4" s="27">
        <v>32000</v>
      </c>
      <c r="I4" s="27" t="s">
        <v>42</v>
      </c>
      <c r="J4" s="28">
        <v>46055</v>
      </c>
      <c r="K4" s="26">
        <v>0.41666666666666669</v>
      </c>
      <c r="L4" s="26"/>
      <c r="M4" s="27" t="s">
        <v>51</v>
      </c>
      <c r="N4" s="25">
        <f>IFERROR(VLOOKUP(M4,Data!$J$1:$K$58,2,0),"")</f>
        <v>56967256951</v>
      </c>
      <c r="O4" s="27" t="s">
        <v>52</v>
      </c>
      <c r="P4" s="27"/>
      <c r="Q4" s="27" t="s">
        <v>47</v>
      </c>
      <c r="R4" s="27" t="s">
        <v>48</v>
      </c>
      <c r="S4" s="27"/>
      <c r="T4" s="27"/>
      <c r="U4" s="28"/>
      <c r="X4" s="27"/>
      <c r="Y4" s="27" t="s">
        <v>49</v>
      </c>
      <c r="Z4" s="29"/>
      <c r="AA4" s="29">
        <v>0.39930555555555558</v>
      </c>
      <c r="AB4" s="29"/>
      <c r="AC4" s="30">
        <v>46055</v>
      </c>
      <c r="AD4" s="15" t="str">
        <f>IF(Tabla2[[#This Row],[HORA ENTREGA]]="DIRECTO","On time", IF(AA4&lt;&gt;"",IF(Tabla2[[#This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" s="15" t="str">
        <f>MID(Tabla2[[#This Row],[TIPO]],1,3)</f>
        <v xml:space="preserve">40 </v>
      </c>
      <c r="AF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ALCA SPA */ Cont: * SEGU9527603*/ HR Entrega: *10:00* /Dirección: *BERNARDO O"HIGGINS 158 COLINA</v>
      </c>
      <c r="AG4" s="38" t="str">
        <f>IFERROR(HYPERLINK("https://wa.me/"&amp;Tabla2[[#This Row],[CONTACTO]]&amp;"?text="&amp;Tabla2[[#This Row],[Mensaje]],"Enviar mensaje"),"")</f>
        <v>Enviar mensaje</v>
      </c>
      <c r="AH4" s="15" t="str">
        <f>CONCATENATE(A4,F4)</f>
        <v>3SEGU9527603</v>
      </c>
      <c r="AI4" s="15" t="str">
        <f>CONCATENATE("ENT-",A4)</f>
        <v>ENT-3</v>
      </c>
      <c r="AJ4" s="15" t="str">
        <f>IF(Tabla2[[#This Row],[Op]]&lt;&gt;"","ENTREGA","")</f>
        <v>ENTREGA</v>
      </c>
      <c r="AK4" s="40" t="str">
        <f>(Tabla2[[#This Row],[FECHA ENTREGA]]&amp;Tabla2[[#This Row],[HORA ENTREGA]])</f>
        <v>460550,416666666666667</v>
      </c>
      <c r="AL4" s="34" t="str">
        <f>IFERROR(HYPERLINK("https://wa.me/"&amp;Tabla2[[#This Row],[CONTACTO]]&amp;"?text="&amp;Tabla2[[#This Row],[Mensaje]]),"")</f>
        <v>https://wa.me/56967256951?text=Hola!%0AServicio del día 02-02%0A *Cliente:* ALCA SPA */ Cont: * SEGU9527603*/ HR Entrega: *10:00* /Dirección: *BERNARDO O"HIGGINS 158 COLINA</v>
      </c>
    </row>
    <row r="5" spans="1:38" s="15" customFormat="1" ht="16.5" customHeight="1" x14ac:dyDescent="0.2">
      <c r="A5" s="15">
        <f>ROW(A4)</f>
        <v>4</v>
      </c>
      <c r="B5" s="15">
        <f>IF(J5=J4,B4+1,1)</f>
        <v>3</v>
      </c>
      <c r="C5" s="15" t="s">
        <v>43</v>
      </c>
      <c r="D5" s="25" t="s">
        <v>39</v>
      </c>
      <c r="E5" s="27">
        <v>366856</v>
      </c>
      <c r="F5" s="27" t="s">
        <v>53</v>
      </c>
      <c r="G5" s="27" t="s">
        <v>54</v>
      </c>
      <c r="H5" s="27">
        <v>20000</v>
      </c>
      <c r="I5" s="27">
        <v>46053</v>
      </c>
      <c r="J5" s="28">
        <v>46055</v>
      </c>
      <c r="K5" s="26">
        <v>0.47916666666666669</v>
      </c>
      <c r="L5" s="26"/>
      <c r="M5" s="27" t="s">
        <v>55</v>
      </c>
      <c r="N5" s="25">
        <f>IFERROR(VLOOKUP(M5,Data!$J$1:$K$58,2,0),"")</f>
        <v>56992164782</v>
      </c>
      <c r="O5" s="27" t="s">
        <v>56</v>
      </c>
      <c r="P5" s="27"/>
      <c r="Q5" s="27" t="s">
        <v>57</v>
      </c>
      <c r="R5" s="27" t="s">
        <v>58</v>
      </c>
      <c r="S5" s="27"/>
      <c r="T5" s="27"/>
      <c r="U5" s="28"/>
      <c r="X5" s="27"/>
      <c r="Y5" s="27" t="s">
        <v>49</v>
      </c>
      <c r="Z5" s="29"/>
      <c r="AA5" s="29">
        <v>0.51388888888888884</v>
      </c>
      <c r="AB5" s="29"/>
      <c r="AC5" s="30">
        <v>46055</v>
      </c>
      <c r="AD5" s="15" t="str">
        <f>IF(Tabla2[[#This Row],[HORA ENTREGA]]="DIRECTO","On time", IF(AA5&lt;&gt;"",IF(Tabla2[[#This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" s="15" t="str">
        <f>MID(Tabla2[[#This Row],[TIPO]],1,3)</f>
        <v xml:space="preserve">40 </v>
      </c>
      <c r="AF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ALCA SPA */ Cont: * HLBU9689467*/ HR Entrega: *11:30* /Dirección: *Camino del Cerro 4868 Huechuraba</v>
      </c>
      <c r="AG5" s="38" t="str">
        <f>IFERROR(HYPERLINK("https://wa.me/"&amp;Tabla2[[#This Row],[CONTACTO]]&amp;"?text="&amp;Tabla2[[#This Row],[Mensaje]],"Enviar mensaje"),"")</f>
        <v>Enviar mensaje</v>
      </c>
      <c r="AH5" s="15" t="str">
        <f>CONCATENATE(A5,F5)</f>
        <v>4HLBU9689467</v>
      </c>
      <c r="AI5" s="15" t="str">
        <f>CONCATENATE("ENT-",A5)</f>
        <v>ENT-4</v>
      </c>
      <c r="AJ5" s="15" t="str">
        <f>IF(Tabla2[[#This Row],[Op]]&lt;&gt;"","ENTREGA","")</f>
        <v>ENTREGA</v>
      </c>
      <c r="AK5" s="40" t="str">
        <f>(Tabla2[[#This Row],[FECHA ENTREGA]]&amp;Tabla2[[#This Row],[HORA ENTREGA]])</f>
        <v>460550,479166666666667</v>
      </c>
      <c r="AL5" s="34" t="str">
        <f>IFERROR(HYPERLINK("https://wa.me/"&amp;Tabla2[[#This Row],[CONTACTO]]&amp;"?text="&amp;Tabla2[[#This Row],[Mensaje]]),"")</f>
        <v>https://wa.me/56992164782?text=Hola!%0AServicio del día 02-02%0A *Cliente:* ALCA SPA */ Cont: * HLBU9689467*/ HR Entrega: *11:30* /Dirección: *Camino del Cerro 4868 Huechuraba</v>
      </c>
    </row>
    <row r="6" spans="1:38" s="15" customFormat="1" ht="16.5" customHeight="1" x14ac:dyDescent="0.2">
      <c r="A6" s="15">
        <f>ROW(A5)</f>
        <v>5</v>
      </c>
      <c r="B6" s="15">
        <f>IF(J6=J5,B5+1,1)</f>
        <v>4</v>
      </c>
      <c r="C6" s="15" t="s">
        <v>43</v>
      </c>
      <c r="D6" s="25" t="s">
        <v>39</v>
      </c>
      <c r="E6" s="27">
        <v>297289</v>
      </c>
      <c r="F6" s="27" t="s">
        <v>59</v>
      </c>
      <c r="G6" s="27" t="s">
        <v>41</v>
      </c>
      <c r="H6" s="27">
        <v>32000</v>
      </c>
      <c r="I6" s="27" t="s">
        <v>42</v>
      </c>
      <c r="J6" s="28">
        <v>46055</v>
      </c>
      <c r="K6" s="26">
        <v>0.5</v>
      </c>
      <c r="L6" s="26"/>
      <c r="M6" s="27" t="s">
        <v>60</v>
      </c>
      <c r="N6" s="25">
        <f>IFERROR(VLOOKUP(M6,Data!$J$1:$K$58,2,0),"")</f>
        <v>56957438415</v>
      </c>
      <c r="O6" s="27" t="s">
        <v>61</v>
      </c>
      <c r="P6" s="27"/>
      <c r="Q6" s="27" t="s">
        <v>47</v>
      </c>
      <c r="R6" s="27" t="s">
        <v>48</v>
      </c>
      <c r="S6" s="27"/>
      <c r="T6" s="27"/>
      <c r="U6" s="28"/>
      <c r="X6" s="27"/>
      <c r="Y6" s="27" t="s">
        <v>49</v>
      </c>
      <c r="Z6" s="29"/>
      <c r="AA6" s="29">
        <v>0.55694444444444446</v>
      </c>
      <c r="AB6" s="29"/>
      <c r="AC6" s="30">
        <v>46055</v>
      </c>
      <c r="AD6" s="15" t="str">
        <f>IF(Tabla2[[#This Row],[HORA ENTREGA]]="DIRECTO","On time", IF(AA6&lt;&gt;"",IF(Tabla2[[#This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" s="15" t="str">
        <f>MID(Tabla2[[#This Row],[TIPO]],1,3)</f>
        <v xml:space="preserve">40 </v>
      </c>
      <c r="AF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ALCA SPA */ Cont: * CGMU5298919*/ HR Entrega: *12:00* /Dirección: *BERNARDO O"HIGGINS 158 COLINA</v>
      </c>
      <c r="AG6" s="38" t="str">
        <f>IFERROR(HYPERLINK("https://wa.me/"&amp;Tabla2[[#This Row],[CONTACTO]]&amp;"?text="&amp;Tabla2[[#This Row],[Mensaje]],"Enviar mensaje"),"")</f>
        <v>Enviar mensaje</v>
      </c>
      <c r="AH6" s="15" t="str">
        <f>CONCATENATE(A6,F6)</f>
        <v>5CGMU5298919</v>
      </c>
      <c r="AI6" s="15" t="str">
        <f>CONCATENATE("ENT-",A6)</f>
        <v>ENT-5</v>
      </c>
      <c r="AJ6" s="15" t="str">
        <f>IF(Tabla2[[#This Row],[Op]]&lt;&gt;"","ENTREGA","")</f>
        <v>ENTREGA</v>
      </c>
      <c r="AK6" s="40" t="str">
        <f>(Tabla2[[#This Row],[FECHA ENTREGA]]&amp;Tabla2[[#This Row],[HORA ENTREGA]])</f>
        <v>460550,5</v>
      </c>
      <c r="AL6" s="34" t="str">
        <f>IFERROR(HYPERLINK("https://wa.me/"&amp;Tabla2[[#This Row],[CONTACTO]]&amp;"?text="&amp;Tabla2[[#This Row],[Mensaje]]),"")</f>
        <v>https://wa.me/56957438415?text=Hola!%0AServicio del día 02-02%0A *Cliente:* ALCA SPA */ Cont: * CGMU5298919*/ HR Entrega: *12:00* /Dirección: *BERNARDO O"HIGGINS 158 COLINA</v>
      </c>
    </row>
    <row r="7" spans="1:38" s="15" customFormat="1" ht="16.5" customHeight="1" x14ac:dyDescent="0.2">
      <c r="A7" s="15">
        <f>ROW(A6)</f>
        <v>6</v>
      </c>
      <c r="B7" s="15">
        <f>IF(J7=J6,B6+1,1)</f>
        <v>5</v>
      </c>
      <c r="C7" s="15" t="s">
        <v>62</v>
      </c>
      <c r="D7" s="25" t="s">
        <v>39</v>
      </c>
      <c r="E7" s="27">
        <v>297933</v>
      </c>
      <c r="F7" s="27" t="s">
        <v>63</v>
      </c>
      <c r="G7" s="27" t="s">
        <v>64</v>
      </c>
      <c r="H7" s="27">
        <v>6000</v>
      </c>
      <c r="I7" s="27" t="s">
        <v>65</v>
      </c>
      <c r="J7" s="28">
        <v>46055</v>
      </c>
      <c r="K7" s="26">
        <v>0.33333333333333331</v>
      </c>
      <c r="L7" s="26"/>
      <c r="M7" s="27" t="s">
        <v>66</v>
      </c>
      <c r="N7" s="25">
        <f>IFERROR(VLOOKUP(M7,Data!$J$1:$K$58,2,0),"")</f>
        <v>56993389870</v>
      </c>
      <c r="O7" s="27" t="s">
        <v>67</v>
      </c>
      <c r="P7" s="27"/>
      <c r="Q7" s="27" t="s">
        <v>68</v>
      </c>
      <c r="R7" s="27" t="s">
        <v>69</v>
      </c>
      <c r="S7" s="27"/>
      <c r="T7" s="27"/>
      <c r="U7" s="28"/>
      <c r="X7" s="27"/>
      <c r="Y7" s="27" t="s">
        <v>49</v>
      </c>
      <c r="Z7" s="29"/>
      <c r="AA7" s="29">
        <v>0.2951388888888889</v>
      </c>
      <c r="AB7" s="29"/>
      <c r="AC7" s="30">
        <v>46055</v>
      </c>
      <c r="AD7" s="15" t="str">
        <f>IF(Tabla2[[#This Row],[HORA ENTREGA]]="DIRECTO","On time", IF(AA7&lt;&gt;"",IF(Tabla2[[#This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" s="15" t="str">
        <f>MID(Tabla2[[#This Row],[TIPO]],1,3)</f>
        <v xml:space="preserve">20 </v>
      </c>
      <c r="AF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BATERIAS TUBULAR S.A. */ Cont: * FTAU2361050*/ HR Entrega: *08:00* /Dirección: *AV. CHENA PONIENTE 12624, SAN BERNARDO</v>
      </c>
      <c r="AG7" s="38" t="str">
        <f>IFERROR(HYPERLINK("https://wa.me/"&amp;Tabla2[[#This Row],[CONTACTO]]&amp;"?text="&amp;Tabla2[[#This Row],[Mensaje]],"Enviar mensaje"),"")</f>
        <v>Enviar mensaje</v>
      </c>
      <c r="AH7" s="15" t="str">
        <f>CONCATENATE(A7,F7)</f>
        <v>6FTAU2361050</v>
      </c>
      <c r="AI7" s="15" t="str">
        <f>CONCATENATE("ENT-",A7)</f>
        <v>ENT-6</v>
      </c>
      <c r="AJ7" s="15" t="str">
        <f>IF(Tabla2[[#This Row],[Op]]&lt;&gt;"","ENTREGA","")</f>
        <v>ENTREGA</v>
      </c>
      <c r="AK7" s="40" t="str">
        <f>(Tabla2[[#This Row],[FECHA ENTREGA]]&amp;Tabla2[[#This Row],[HORA ENTREGA]])</f>
        <v>460550,333333333333333</v>
      </c>
      <c r="AL7" s="34" t="str">
        <f>IFERROR(HYPERLINK("https://wa.me/"&amp;Tabla2[[#This Row],[CONTACTO]]&amp;"?text="&amp;Tabla2[[#This Row],[Mensaje]]),"")</f>
        <v>https://wa.me/56993389870?text=Hola!%0AServicio del día 02-02%0A *Cliente:* BATERIAS TUBULAR S.A. */ Cont: * FTAU2361050*/ HR Entrega: *08:00* /Dirección: *AV. CHENA PONIENTE 12624, SAN BERNARDO</v>
      </c>
    </row>
    <row r="8" spans="1:38" s="15" customFormat="1" ht="16.5" customHeight="1" x14ac:dyDescent="0.2">
      <c r="A8" s="15">
        <f>ROW(A7)</f>
        <v>7</v>
      </c>
      <c r="B8" s="15">
        <f>IF(J8=J7,B7+1,1)</f>
        <v>6</v>
      </c>
      <c r="C8" s="15" t="s">
        <v>62</v>
      </c>
      <c r="D8" s="25" t="s">
        <v>39</v>
      </c>
      <c r="E8" s="27">
        <v>297464</v>
      </c>
      <c r="F8" s="27" t="s">
        <v>70</v>
      </c>
      <c r="G8" s="27" t="s">
        <v>41</v>
      </c>
      <c r="H8" s="27">
        <v>27000</v>
      </c>
      <c r="I8" s="27" t="s">
        <v>71</v>
      </c>
      <c r="J8" s="28">
        <v>46055</v>
      </c>
      <c r="K8" s="26">
        <v>0.41666666666666669</v>
      </c>
      <c r="L8" s="26"/>
      <c r="M8" s="27" t="s">
        <v>72</v>
      </c>
      <c r="N8" s="25">
        <f>IFERROR(VLOOKUP(M8,Data!$J$1:$K$58,2,0),"")</f>
        <v>56978089148</v>
      </c>
      <c r="O8" s="27" t="s">
        <v>73</v>
      </c>
      <c r="P8" s="27"/>
      <c r="Q8" s="27" t="s">
        <v>68</v>
      </c>
      <c r="R8" s="27" t="s">
        <v>74</v>
      </c>
      <c r="S8" s="27"/>
      <c r="T8" s="27"/>
      <c r="U8" s="28"/>
      <c r="X8" s="27"/>
      <c r="Y8" s="27" t="s">
        <v>49</v>
      </c>
      <c r="Z8" s="29"/>
      <c r="AA8" s="29">
        <v>0.3298611111111111</v>
      </c>
      <c r="AB8" s="29"/>
      <c r="AC8" s="30">
        <v>46055</v>
      </c>
      <c r="AD8" s="15" t="str">
        <f>IF(Tabla2[[#This Row],[HORA ENTREGA]]="DIRECTO","On time", IF(AA8&lt;&gt;"",IF(Tabla2[[#This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" s="15" t="str">
        <f>MID(Tabla2[[#This Row],[TIPO]],1,3)</f>
        <v xml:space="preserve">40 </v>
      </c>
      <c r="AF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BATERIAS TUBULAR S.A. */ Cont: * BEAU4281752*/ HR Entrega: *10:00* /Dirección: *AV. CHENA PONIENTE 12624, SAN BERNARDO</v>
      </c>
      <c r="AG8" s="38" t="str">
        <f>IFERROR(HYPERLINK("https://wa.me/"&amp;Tabla2[[#This Row],[CONTACTO]]&amp;"?text="&amp;Tabla2[[#This Row],[Mensaje]],"Enviar mensaje"),"")</f>
        <v>Enviar mensaje</v>
      </c>
      <c r="AH8" s="15" t="str">
        <f>CONCATENATE(A8,F8)</f>
        <v>7BEAU4281752</v>
      </c>
      <c r="AI8" s="15" t="str">
        <f>CONCATENATE("ENT-",A8)</f>
        <v>ENT-7</v>
      </c>
      <c r="AJ8" s="15" t="str">
        <f>IF(Tabla2[[#This Row],[Op]]&lt;&gt;"","ENTREGA","")</f>
        <v>ENTREGA</v>
      </c>
      <c r="AK8" s="40" t="str">
        <f>(Tabla2[[#This Row],[FECHA ENTREGA]]&amp;Tabla2[[#This Row],[HORA ENTREGA]])</f>
        <v>460550,416666666666667</v>
      </c>
      <c r="AL8" s="34" t="str">
        <f>IFERROR(HYPERLINK("https://wa.me/"&amp;Tabla2[[#This Row],[CONTACTO]]&amp;"?text="&amp;Tabla2[[#This Row],[Mensaje]]),"")</f>
        <v>https://wa.me/56978089148?text=Hola!%0AServicio del día 02-02%0A *Cliente:* BATERIAS TUBULAR S.A. */ Cont: * BEAU4281752*/ HR Entrega: *10:00* /Dirección: *AV. CHENA PONIENTE 12624, SAN BERNARDO</v>
      </c>
    </row>
    <row r="9" spans="1:38" s="15" customFormat="1" ht="16.5" customHeight="1" x14ac:dyDescent="0.2">
      <c r="A9" s="15">
        <f>ROW(A8)</f>
        <v>8</v>
      </c>
      <c r="B9" s="15">
        <f>IF(J9=J8,B8+1,1)</f>
        <v>7</v>
      </c>
      <c r="C9" s="15" t="s">
        <v>75</v>
      </c>
      <c r="D9" s="25" t="s">
        <v>39</v>
      </c>
      <c r="E9" s="27">
        <v>297776</v>
      </c>
      <c r="F9" s="27" t="s">
        <v>76</v>
      </c>
      <c r="G9" s="27" t="s">
        <v>41</v>
      </c>
      <c r="H9" s="27">
        <v>7000</v>
      </c>
      <c r="I9" s="27" t="s">
        <v>42</v>
      </c>
      <c r="J9" s="28">
        <v>46055</v>
      </c>
      <c r="K9" s="26">
        <v>0.33333333333333331</v>
      </c>
      <c r="L9" s="26"/>
      <c r="M9" s="27" t="s">
        <v>77</v>
      </c>
      <c r="N9" s="25">
        <f>IFERROR(VLOOKUP(M9,Data!$J$1:$K$58,2,0),"")</f>
        <v>56967384794</v>
      </c>
      <c r="O9" s="27" t="s">
        <v>78</v>
      </c>
      <c r="P9" s="27"/>
      <c r="Q9" s="27" t="s">
        <v>79</v>
      </c>
      <c r="R9" s="27" t="s">
        <v>48</v>
      </c>
      <c r="S9" s="27"/>
      <c r="T9" s="27"/>
      <c r="U9" s="28"/>
      <c r="X9" s="27"/>
      <c r="Y9" s="27" t="s">
        <v>49</v>
      </c>
      <c r="Z9" s="29"/>
      <c r="AA9" s="29">
        <v>0.31944444444444442</v>
      </c>
      <c r="AB9" s="29"/>
      <c r="AC9" s="30">
        <v>46055</v>
      </c>
      <c r="AD9" s="15" t="str">
        <f>IF(Tabla2[[#This Row],[HORA ENTREGA]]="DIRECTO","On time", IF(AA9&lt;&gt;"",IF(Tabla2[[#This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" s="15" t="str">
        <f>MID(Tabla2[[#This Row],[TIPO]],1,3)</f>
        <v xml:space="preserve">40 </v>
      </c>
      <c r="AF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BAYONA SPA */ Cont: * CMAU7238042*/ HR Entrega: *08:00* /Dirección: * BOULEVAR 1313 BODENOR FLEX CENTER ENEA, PUDAHUEL</v>
      </c>
      <c r="AG9" s="38" t="str">
        <f>IFERROR(HYPERLINK("https://wa.me/"&amp;Tabla2[[#This Row],[CONTACTO]]&amp;"?text="&amp;Tabla2[[#This Row],[Mensaje]],"Enviar mensaje"),"")</f>
        <v>Enviar mensaje</v>
      </c>
      <c r="AH9" s="15" t="str">
        <f>CONCATENATE(A9,F9)</f>
        <v>8CMAU7238042</v>
      </c>
      <c r="AI9" s="15" t="str">
        <f>CONCATENATE("ENT-",A9)</f>
        <v>ENT-8</v>
      </c>
      <c r="AJ9" s="15" t="str">
        <f>IF(Tabla2[[#This Row],[Op]]&lt;&gt;"","ENTREGA","")</f>
        <v>ENTREGA</v>
      </c>
      <c r="AK9" s="40" t="str">
        <f>(Tabla2[[#This Row],[FECHA ENTREGA]]&amp;Tabla2[[#This Row],[HORA ENTREGA]])</f>
        <v>460550,333333333333333</v>
      </c>
      <c r="AL9" s="34" t="str">
        <f>IFERROR(HYPERLINK("https://wa.me/"&amp;Tabla2[[#This Row],[CONTACTO]]&amp;"?text="&amp;Tabla2[[#This Row],[Mensaje]]),"")</f>
        <v>https://wa.me/56967384794?text=Hola!%0AServicio del día 02-02%0A *Cliente:* BAYONA SPA */ Cont: * CMAU7238042*/ HR Entrega: *08:00* /Dirección: * BOULEVAR 1313 BODENOR FLEX CENTER ENEA, PUDAHUEL</v>
      </c>
    </row>
    <row r="10" spans="1:38" s="15" customFormat="1" ht="16.5" customHeight="1" x14ac:dyDescent="0.2">
      <c r="A10" s="15">
        <f>ROW(A9)</f>
        <v>9</v>
      </c>
      <c r="B10" s="15">
        <f>IF(J10=J9,B9+1,1)</f>
        <v>8</v>
      </c>
      <c r="C10" s="15" t="s">
        <v>75</v>
      </c>
      <c r="D10" s="25" t="s">
        <v>39</v>
      </c>
      <c r="E10" s="27" t="s">
        <v>80</v>
      </c>
      <c r="F10" s="27" t="s">
        <v>81</v>
      </c>
      <c r="G10" s="27" t="s">
        <v>41</v>
      </c>
      <c r="H10" s="27">
        <v>9000</v>
      </c>
      <c r="I10" s="27" t="s">
        <v>42</v>
      </c>
      <c r="J10" s="28">
        <v>46055</v>
      </c>
      <c r="K10" s="26">
        <v>0.45833333333333331</v>
      </c>
      <c r="L10" s="26"/>
      <c r="M10" s="27" t="s">
        <v>82</v>
      </c>
      <c r="N10" s="25">
        <f>IFERROR(VLOOKUP(M10,Data!$J$1:$K$58,2,0),"")</f>
        <v>56944277110</v>
      </c>
      <c r="O10" s="27" t="s">
        <v>83</v>
      </c>
      <c r="P10" s="27"/>
      <c r="Q10" s="27" t="s">
        <v>79</v>
      </c>
      <c r="R10" s="27" t="s">
        <v>48</v>
      </c>
      <c r="S10" s="27"/>
      <c r="T10" s="27"/>
      <c r="U10" s="28"/>
      <c r="X10" s="27"/>
      <c r="Y10" s="27" t="s">
        <v>49</v>
      </c>
      <c r="Z10" s="29"/>
      <c r="AA10" s="29">
        <v>0.52986111111111112</v>
      </c>
      <c r="AB10" s="29"/>
      <c r="AC10" s="30">
        <v>46055</v>
      </c>
      <c r="AD10" s="15" t="str">
        <f>IF(Tabla2[[#This Row],[HORA ENTREGA]]="DIRECTO","On time", IF(AA10&lt;&gt;"",IF(Tabla2[[#This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" s="15" t="str">
        <f>MID(Tabla2[[#This Row],[TIPO]],1,3)</f>
        <v xml:space="preserve">40 </v>
      </c>
      <c r="AF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BAYONA SPA */ Cont: * UETU7315402*/ HR Entrega: *11:00* /Dirección: * BOULEVAR 1313 BODENOR FLEX CENTER ENEA, PUDAHUEL</v>
      </c>
      <c r="AG10" s="38" t="str">
        <f>IFERROR(HYPERLINK("https://wa.me/"&amp;Tabla2[[#This Row],[CONTACTO]]&amp;"?text="&amp;Tabla2[[#This Row],[Mensaje]],"Enviar mensaje"),"")</f>
        <v>Enviar mensaje</v>
      </c>
      <c r="AH10" s="15" t="str">
        <f>CONCATENATE(A10,F10)</f>
        <v>9UETU7315402</v>
      </c>
      <c r="AI10" s="15" t="str">
        <f>CONCATENATE("ENT-",A10)</f>
        <v>ENT-9</v>
      </c>
      <c r="AJ10" s="15" t="str">
        <f>IF(Tabla2[[#This Row],[Op]]&lt;&gt;"","ENTREGA","")</f>
        <v>ENTREGA</v>
      </c>
      <c r="AK10" s="40" t="str">
        <f>(Tabla2[[#This Row],[FECHA ENTREGA]]&amp;Tabla2[[#This Row],[HORA ENTREGA]])</f>
        <v>460550,458333333333333</v>
      </c>
      <c r="AL10" s="34" t="str">
        <f>IFERROR(HYPERLINK("https://wa.me/"&amp;Tabla2[[#This Row],[CONTACTO]]&amp;"?text="&amp;Tabla2[[#This Row],[Mensaje]]),"")</f>
        <v>https://wa.me/56944277110?text=Hola!%0AServicio del día 02-02%0A *Cliente:* BAYONA SPA */ Cont: * UETU7315402*/ HR Entrega: *11:00* /Dirección: * BOULEVAR 1313 BODENOR FLEX CENTER ENEA, PUDAHUEL</v>
      </c>
    </row>
    <row r="11" spans="1:38" s="15" customFormat="1" ht="16.5" customHeight="1" x14ac:dyDescent="0.2">
      <c r="A11" s="15">
        <f>ROW(A10)</f>
        <v>10</v>
      </c>
      <c r="B11" s="15">
        <f>IF(J11=J10,B10+1,1)</f>
        <v>9</v>
      </c>
      <c r="C11" s="15" t="s">
        <v>84</v>
      </c>
      <c r="D11" s="25" t="s">
        <v>39</v>
      </c>
      <c r="E11" s="27">
        <v>312044</v>
      </c>
      <c r="F11" s="27" t="s">
        <v>85</v>
      </c>
      <c r="G11" s="27" t="s">
        <v>64</v>
      </c>
      <c r="H11" s="27">
        <v>17000</v>
      </c>
      <c r="I11" s="27" t="s">
        <v>42</v>
      </c>
      <c r="J11" s="28">
        <v>46055</v>
      </c>
      <c r="K11" s="26">
        <v>0.375</v>
      </c>
      <c r="L11" s="26"/>
      <c r="M11" s="27" t="s">
        <v>86</v>
      </c>
      <c r="N11" s="25">
        <f>IFERROR(VLOOKUP(M11,Data!$J$1:$K$58,2,0),"")</f>
        <v>56956654384</v>
      </c>
      <c r="O11" s="27" t="s">
        <v>87</v>
      </c>
      <c r="P11" s="27"/>
      <c r="Q11" s="27" t="s">
        <v>88</v>
      </c>
      <c r="R11" s="27" t="s">
        <v>48</v>
      </c>
      <c r="S11" s="27"/>
      <c r="T11" s="27"/>
      <c r="U11" s="28"/>
      <c r="X11" s="27"/>
      <c r="Y11" s="27" t="s">
        <v>49</v>
      </c>
      <c r="Z11" s="29"/>
      <c r="AA11" s="29">
        <v>0.375</v>
      </c>
      <c r="AB11" s="29"/>
      <c r="AC11" s="30">
        <v>46055</v>
      </c>
      <c r="AD11" s="15" t="str">
        <f>IF(Tabla2[[#This Row],[HORA ENTREGA]]="DIRECTO","On time", IF(AA11&lt;&gt;"",IF(Tabla2[[#This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" s="15" t="str">
        <f>MID(Tabla2[[#This Row],[TIPO]],1,3)</f>
        <v xml:space="preserve">20 </v>
      </c>
      <c r="AF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CANONTEX */ Cont: * TCLU6542028*/ HR Entrega: *09:00* /Dirección: *Patricia Viñuela N°334, Lampa (BODEGA MPR)</v>
      </c>
      <c r="AG11" s="38" t="str">
        <f>IFERROR(HYPERLINK("https://wa.me/"&amp;Tabla2[[#This Row],[CONTACTO]]&amp;"?text="&amp;Tabla2[[#This Row],[Mensaje]],"Enviar mensaje"),"")</f>
        <v>Enviar mensaje</v>
      </c>
      <c r="AH11" s="15" t="str">
        <f>CONCATENATE(A11,F11)</f>
        <v>10TCLU6542028</v>
      </c>
      <c r="AI11" s="15" t="str">
        <f>CONCATENATE("ENT-",A11)</f>
        <v>ENT-10</v>
      </c>
      <c r="AJ11" s="15" t="str">
        <f>IF(Tabla2[[#This Row],[Op]]&lt;&gt;"","ENTREGA","")</f>
        <v>ENTREGA</v>
      </c>
      <c r="AK11" s="40" t="str">
        <f>(Tabla2[[#This Row],[FECHA ENTREGA]]&amp;Tabla2[[#This Row],[HORA ENTREGA]])</f>
        <v>460550,375</v>
      </c>
      <c r="AL11" s="34" t="str">
        <f>IFERROR(HYPERLINK("https://wa.me/"&amp;Tabla2[[#This Row],[CONTACTO]]&amp;"?text="&amp;Tabla2[[#This Row],[Mensaje]]),"")</f>
        <v>https://wa.me/56956654384?text=Hola!%0AServicio del día 02-02%0A *Cliente:* CANONTEX */ Cont: * TCLU6542028*/ HR Entrega: *09:00* /Dirección: *Patricia Viñuela N°334, Lampa (BODEGA MPR)</v>
      </c>
    </row>
    <row r="12" spans="1:38" s="15" customFormat="1" ht="16.5" customHeight="1" x14ac:dyDescent="0.2">
      <c r="A12" s="15">
        <f>ROW(A11)</f>
        <v>11</v>
      </c>
      <c r="B12" s="15">
        <f>IF(J12=J11,B11+1,1)</f>
        <v>10</v>
      </c>
      <c r="C12" s="15" t="s">
        <v>84</v>
      </c>
      <c r="D12" s="25" t="s">
        <v>39</v>
      </c>
      <c r="E12" s="27">
        <v>311937</v>
      </c>
      <c r="F12" s="27" t="s">
        <v>89</v>
      </c>
      <c r="G12" s="27" t="s">
        <v>41</v>
      </c>
      <c r="H12" s="27">
        <v>12000</v>
      </c>
      <c r="I12" s="27" t="s">
        <v>42</v>
      </c>
      <c r="J12" s="28">
        <v>46055</v>
      </c>
      <c r="K12" s="26">
        <v>0.375</v>
      </c>
      <c r="L12" s="26"/>
      <c r="M12" s="27" t="s">
        <v>90</v>
      </c>
      <c r="N12" s="25">
        <f>IFERROR(VLOOKUP(M12,Data!$J$1:$K$58,2,0),"")</f>
        <v>56987557136</v>
      </c>
      <c r="O12" s="27" t="s">
        <v>91</v>
      </c>
      <c r="P12" s="27"/>
      <c r="Q12" s="27" t="s">
        <v>92</v>
      </c>
      <c r="R12" s="27" t="s">
        <v>93</v>
      </c>
      <c r="S12" s="27"/>
      <c r="T12" s="27"/>
      <c r="U12" s="28"/>
      <c r="X12" s="27"/>
      <c r="Y12" s="27" t="s">
        <v>49</v>
      </c>
      <c r="Z12" s="29"/>
      <c r="AA12" s="29">
        <v>0.38055555555555554</v>
      </c>
      <c r="AB12" s="29"/>
      <c r="AC12" s="30">
        <v>46055</v>
      </c>
      <c r="AD12" s="15" t="str">
        <f>IF(Tabla2[[#This Row],[HORA ENTREGA]]="DIRECTO","On time", IF(AA12&lt;&gt;"",IF(Tabla2[[#This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" s="15" t="str">
        <f>MID(Tabla2[[#This Row],[TIPO]],1,3)</f>
        <v xml:space="preserve">40 </v>
      </c>
      <c r="AF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CANONTEX */ Cont: * FFAU7478843*/ HR Entrega: *09:00* /Dirección: *Patricia Viñuela N°334, Lampa (BODEGA CDC)</v>
      </c>
      <c r="AG12" s="38" t="str">
        <f>IFERROR(HYPERLINK("https://wa.me/"&amp;Tabla2[[#This Row],[CONTACTO]]&amp;"?text="&amp;Tabla2[[#This Row],[Mensaje]],"Enviar mensaje"),"")</f>
        <v>Enviar mensaje</v>
      </c>
      <c r="AH12" s="15" t="str">
        <f>CONCATENATE(A12,F12)</f>
        <v>11FFAU7478843</v>
      </c>
      <c r="AI12" s="15" t="str">
        <f>CONCATENATE("ENT-",A12)</f>
        <v>ENT-11</v>
      </c>
      <c r="AJ12" s="15" t="str">
        <f>IF(Tabla2[[#This Row],[Op]]&lt;&gt;"","ENTREGA","")</f>
        <v>ENTREGA</v>
      </c>
      <c r="AK12" s="40" t="str">
        <f>(Tabla2[[#This Row],[FECHA ENTREGA]]&amp;Tabla2[[#This Row],[HORA ENTREGA]])</f>
        <v>460550,375</v>
      </c>
      <c r="AL12" s="34" t="str">
        <f>IFERROR(HYPERLINK("https://wa.me/"&amp;Tabla2[[#This Row],[CONTACTO]]&amp;"?text="&amp;Tabla2[[#This Row],[Mensaje]]),"")</f>
        <v>https://wa.me/56987557136?text=Hola!%0AServicio del día 02-02%0A *Cliente:* CANONTEX */ Cont: * FFAU7478843*/ HR Entrega: *09:00* /Dirección: *Patricia Viñuela N°334, Lampa (BODEGA CDC)</v>
      </c>
    </row>
    <row r="13" spans="1:38" s="15" customFormat="1" ht="16.5" customHeight="1" x14ac:dyDescent="0.2">
      <c r="A13" s="15">
        <f>ROW(A12)</f>
        <v>12</v>
      </c>
      <c r="B13" s="15">
        <f>IF(J13=J12,B12+1,1)</f>
        <v>11</v>
      </c>
      <c r="C13" s="15" t="s">
        <v>94</v>
      </c>
      <c r="D13" s="25" t="s">
        <v>39</v>
      </c>
      <c r="E13" s="27">
        <v>296856</v>
      </c>
      <c r="F13" s="27" t="s">
        <v>95</v>
      </c>
      <c r="G13" s="27" t="s">
        <v>41</v>
      </c>
      <c r="H13" s="27">
        <v>24000</v>
      </c>
      <c r="I13" s="27" t="s">
        <v>96</v>
      </c>
      <c r="J13" s="28">
        <v>46055</v>
      </c>
      <c r="K13" s="26">
        <v>0.33333333333333331</v>
      </c>
      <c r="L13" s="26"/>
      <c r="M13" s="27" t="s">
        <v>97</v>
      </c>
      <c r="N13" s="25">
        <f>IFERROR(VLOOKUP(M13,Data!$J$1:$K$58,2,0),"")</f>
        <v>56944540732</v>
      </c>
      <c r="O13" s="27" t="s">
        <v>98</v>
      </c>
      <c r="P13" s="27"/>
      <c r="Q13" s="27" t="s">
        <v>99</v>
      </c>
      <c r="R13" s="27" t="s">
        <v>100</v>
      </c>
      <c r="S13" s="27"/>
      <c r="T13" s="27"/>
      <c r="U13" s="28"/>
      <c r="X13" s="27"/>
      <c r="Y13" s="27" t="s">
        <v>49</v>
      </c>
      <c r="Z13" s="29"/>
      <c r="AA13" s="29">
        <v>0.32430555555555557</v>
      </c>
      <c r="AB13" s="29"/>
      <c r="AC13" s="30">
        <v>46055</v>
      </c>
      <c r="AD13" s="15" t="str">
        <f>IF(Tabla2[[#This Row],[HORA ENTREGA]]="DIRECTO","On time", IF(AA13&lt;&gt;"",IF(Tabla2[[#This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" s="15" t="str">
        <f>MID(Tabla2[[#This Row],[TIPO]],1,3)</f>
        <v xml:space="preserve">40 </v>
      </c>
      <c r="AF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COMERCIAL E INDUSTRIAL PLASTICOS HOFFENS S.A. */ Cont: * ONEU6023062*/ HR Entrega: *08:00* /Dirección: *Hoffens: Camino Lonquén 10.707, Maipú</v>
      </c>
      <c r="AG13" s="38" t="str">
        <f>IFERROR(HYPERLINK("https://wa.me/"&amp;Tabla2[[#This Row],[CONTACTO]]&amp;"?text="&amp;Tabla2[[#This Row],[Mensaje]],"Enviar mensaje"),"")</f>
        <v>Enviar mensaje</v>
      </c>
      <c r="AH13" s="15" t="str">
        <f>CONCATENATE(A13,F13)</f>
        <v>12ONEU6023062</v>
      </c>
      <c r="AI13" s="15" t="str">
        <f>CONCATENATE("ENT-",A13)</f>
        <v>ENT-12</v>
      </c>
      <c r="AJ13" s="15" t="str">
        <f>IF(Tabla2[[#This Row],[Op]]&lt;&gt;"","ENTREGA","")</f>
        <v>ENTREGA</v>
      </c>
      <c r="AK13" s="40" t="str">
        <f>(Tabla2[[#This Row],[FECHA ENTREGA]]&amp;Tabla2[[#This Row],[HORA ENTREGA]])</f>
        <v>460550,333333333333333</v>
      </c>
      <c r="AL13" s="34" t="str">
        <f>IFERROR(HYPERLINK("https://wa.me/"&amp;Tabla2[[#This Row],[CONTACTO]]&amp;"?text="&amp;Tabla2[[#This Row],[Mensaje]]),"")</f>
        <v>https://wa.me/56944540732?text=Hola!%0AServicio del día 02-02%0A *Cliente:* COMERCIAL E INDUSTRIAL PLASTICOS HOFFENS S.A. */ Cont: * ONEU6023062*/ HR Entrega: *08:00* /Dirección: *Hoffens: Camino Lonquén 10.707, Maipú</v>
      </c>
    </row>
    <row r="14" spans="1:38" s="15" customFormat="1" ht="16.5" customHeight="1" x14ac:dyDescent="0.2">
      <c r="A14" s="15">
        <f>ROW(A13)</f>
        <v>13</v>
      </c>
      <c r="B14" s="15">
        <f>IF(J14=J13,B13+1,1)</f>
        <v>12</v>
      </c>
      <c r="C14" s="15" t="s">
        <v>101</v>
      </c>
      <c r="D14" s="25" t="s">
        <v>39</v>
      </c>
      <c r="E14" s="27">
        <v>141564</v>
      </c>
      <c r="F14" s="27" t="s">
        <v>102</v>
      </c>
      <c r="G14" s="27" t="s">
        <v>64</v>
      </c>
      <c r="H14" s="27">
        <v>5000</v>
      </c>
      <c r="I14" s="27" t="s">
        <v>103</v>
      </c>
      <c r="J14" s="28">
        <v>46055</v>
      </c>
      <c r="K14" s="26">
        <v>0.35416666666666669</v>
      </c>
      <c r="L14" s="26"/>
      <c r="M14" s="27" t="s">
        <v>104</v>
      </c>
      <c r="N14" s="25">
        <f>IFERROR(VLOOKUP(M14,Data!$J$1:$K$58,2,0),"")</f>
        <v>56966749395</v>
      </c>
      <c r="O14" s="27" t="s">
        <v>105</v>
      </c>
      <c r="P14" s="27"/>
      <c r="Q14" s="27" t="s">
        <v>106</v>
      </c>
      <c r="R14" s="27" t="s">
        <v>74</v>
      </c>
      <c r="S14" s="27"/>
      <c r="T14" s="27"/>
      <c r="U14" s="28"/>
      <c r="X14" s="27"/>
      <c r="Y14" s="27" t="s">
        <v>49</v>
      </c>
      <c r="Z14" s="29"/>
      <c r="AA14" s="29">
        <v>0.3125</v>
      </c>
      <c r="AB14" s="29"/>
      <c r="AC14" s="30">
        <v>46055</v>
      </c>
      <c r="AD14" s="15" t="str">
        <f>IF(Tabla2[[#This Row],[HORA ENTREGA]]="DIRECTO","On time", IF(AA14&lt;&gt;"",IF(Tabla2[[#This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" s="15" t="str">
        <f>MID(Tabla2[[#This Row],[TIPO]],1,3)</f>
        <v xml:space="preserve">20 </v>
      </c>
      <c r="AF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COMERCIAL PICHARA SPA */ Cont: * MSNU3058984*/ HR Entrega: *08:30* /Dirección: *Olivo 672, Recoleta</v>
      </c>
      <c r="AG14" s="38" t="str">
        <f>IFERROR(HYPERLINK("https://wa.me/"&amp;Tabla2[[#This Row],[CONTACTO]]&amp;"?text="&amp;Tabla2[[#This Row],[Mensaje]],"Enviar mensaje"),"")</f>
        <v>Enviar mensaje</v>
      </c>
      <c r="AH14" s="15" t="str">
        <f>CONCATENATE(A14,F14)</f>
        <v>13MSNU3058984</v>
      </c>
      <c r="AI14" s="15" t="str">
        <f>CONCATENATE("ENT-",A14)</f>
        <v>ENT-13</v>
      </c>
      <c r="AJ14" s="15" t="str">
        <f>IF(Tabla2[[#This Row],[Op]]&lt;&gt;"","ENTREGA","")</f>
        <v>ENTREGA</v>
      </c>
      <c r="AK14" s="40" t="str">
        <f>(Tabla2[[#This Row],[FECHA ENTREGA]]&amp;Tabla2[[#This Row],[HORA ENTREGA]])</f>
        <v>460550,354166666666667</v>
      </c>
      <c r="AL14" s="34" t="str">
        <f>IFERROR(HYPERLINK("https://wa.me/"&amp;Tabla2[[#This Row],[CONTACTO]]&amp;"?text="&amp;Tabla2[[#This Row],[Mensaje]]),"")</f>
        <v>https://wa.me/56966749395?text=Hola!%0AServicio del día 02-02%0A *Cliente:* COMERCIAL PICHARA SPA */ Cont: * MSNU3058984*/ HR Entrega: *08:30* /Dirección: *Olivo 672, Recoleta</v>
      </c>
    </row>
    <row r="15" spans="1:38" s="15" customFormat="1" ht="16.5" customHeight="1" x14ac:dyDescent="0.2">
      <c r="A15" s="15">
        <f>ROW(A14)</f>
        <v>14</v>
      </c>
      <c r="B15" s="15">
        <f>IF(J15=J14,B14+1,1)</f>
        <v>13</v>
      </c>
      <c r="C15" s="15" t="s">
        <v>101</v>
      </c>
      <c r="D15" s="25" t="s">
        <v>39</v>
      </c>
      <c r="E15" s="27">
        <v>141546</v>
      </c>
      <c r="F15" s="27" t="s">
        <v>107</v>
      </c>
      <c r="G15" s="27" t="s">
        <v>64</v>
      </c>
      <c r="H15" s="27">
        <v>9000</v>
      </c>
      <c r="I15" s="27" t="s">
        <v>108</v>
      </c>
      <c r="J15" s="28">
        <v>46055</v>
      </c>
      <c r="K15" s="26">
        <v>0.58333333333333337</v>
      </c>
      <c r="L15" s="26"/>
      <c r="M15" s="27" t="s">
        <v>66</v>
      </c>
      <c r="N15" s="25">
        <f>IFERROR(VLOOKUP(M15,Data!$J$1:$K$58,2,0),"")</f>
        <v>56993389870</v>
      </c>
      <c r="O15" s="27" t="s">
        <v>67</v>
      </c>
      <c r="P15" s="27"/>
      <c r="Q15" s="27" t="s">
        <v>109</v>
      </c>
      <c r="R15" s="27" t="s">
        <v>74</v>
      </c>
      <c r="S15" s="27"/>
      <c r="T15" s="27"/>
      <c r="U15" s="28"/>
      <c r="X15" s="27"/>
      <c r="Y15" s="27" t="s">
        <v>49</v>
      </c>
      <c r="Z15" s="29"/>
      <c r="AA15" s="29">
        <v>0.51736111111111116</v>
      </c>
      <c r="AB15" s="29"/>
      <c r="AC15" s="30">
        <v>46055</v>
      </c>
      <c r="AD15" s="15" t="str">
        <f>IF(Tabla2[[#This Row],[HORA ENTREGA]]="DIRECTO","On time", IF(AA15&lt;&gt;"",IF(Tabla2[[#This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" s="15" t="str">
        <f>MID(Tabla2[[#This Row],[TIPO]],1,3)</f>
        <v xml:space="preserve">20 </v>
      </c>
      <c r="AF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COMERCIAL PICHARA SPA */ Cont: * MSBU1457587*/ HR Entrega: *14:00* /Dirección: *Olivo 740, Recoleta</v>
      </c>
      <c r="AG15" s="38" t="str">
        <f>IFERROR(HYPERLINK("https://wa.me/"&amp;Tabla2[[#This Row],[CONTACTO]]&amp;"?text="&amp;Tabla2[[#This Row],[Mensaje]],"Enviar mensaje"),"")</f>
        <v>Enviar mensaje</v>
      </c>
      <c r="AH15" s="15" t="str">
        <f>CONCATENATE(A15,F15)</f>
        <v>14MSBU1457587</v>
      </c>
      <c r="AI15" s="15" t="str">
        <f>CONCATENATE("ENT-",A15)</f>
        <v>ENT-14</v>
      </c>
      <c r="AJ15" s="15" t="str">
        <f>IF(Tabla2[[#This Row],[Op]]&lt;&gt;"","ENTREGA","")</f>
        <v>ENTREGA</v>
      </c>
      <c r="AK15" s="40" t="str">
        <f>(Tabla2[[#This Row],[FECHA ENTREGA]]&amp;Tabla2[[#This Row],[HORA ENTREGA]])</f>
        <v>460550,583333333333333</v>
      </c>
      <c r="AL15" s="34" t="str">
        <f>IFERROR(HYPERLINK("https://wa.me/"&amp;Tabla2[[#This Row],[CONTACTO]]&amp;"?text="&amp;Tabla2[[#This Row],[Mensaje]]),"")</f>
        <v>https://wa.me/56993389870?text=Hola!%0AServicio del día 02-02%0A *Cliente:* COMERCIAL PICHARA SPA */ Cont: * MSBU1457587*/ HR Entrega: *14:00* /Dirección: *Olivo 740, Recoleta</v>
      </c>
    </row>
    <row r="16" spans="1:38" s="15" customFormat="1" ht="16.5" customHeight="1" x14ac:dyDescent="0.2">
      <c r="A16" s="15">
        <f>ROW(A15)</f>
        <v>15</v>
      </c>
      <c r="B16" s="15">
        <f>IF(J16=J15,B15+1,1)</f>
        <v>14</v>
      </c>
      <c r="C16" s="15" t="s">
        <v>110</v>
      </c>
      <c r="D16" s="25" t="s">
        <v>39</v>
      </c>
      <c r="E16" s="27">
        <v>2006659</v>
      </c>
      <c r="F16" s="27" t="s">
        <v>111</v>
      </c>
      <c r="G16" s="27" t="s">
        <v>41</v>
      </c>
      <c r="H16" s="27">
        <v>33000</v>
      </c>
      <c r="I16" s="27" t="s">
        <v>42</v>
      </c>
      <c r="J16" s="28">
        <v>46055</v>
      </c>
      <c r="K16" s="26">
        <v>0.33333333333333331</v>
      </c>
      <c r="L16" s="26"/>
      <c r="M16" s="27" t="s">
        <v>112</v>
      </c>
      <c r="N16" s="25">
        <f>IFERROR(VLOOKUP(M16,Data!$J$1:$K$58,2,0),"")</f>
        <v>56990025702</v>
      </c>
      <c r="O16" s="27" t="s">
        <v>61</v>
      </c>
      <c r="P16" s="27"/>
      <c r="Q16" s="27" t="s">
        <v>113</v>
      </c>
      <c r="R16" s="27" t="s">
        <v>58</v>
      </c>
      <c r="S16" s="27"/>
      <c r="T16" s="27"/>
      <c r="U16" s="28"/>
      <c r="X16" s="27"/>
      <c r="Y16" s="27" t="s">
        <v>49</v>
      </c>
      <c r="Z16" s="29"/>
      <c r="AA16" s="29">
        <v>0.31458333333333333</v>
      </c>
      <c r="AB16" s="29"/>
      <c r="AC16" s="30">
        <v>46055</v>
      </c>
      <c r="AD16" s="15" t="str">
        <f>IF(Tabla2[[#This Row],[HORA ENTREGA]]="DIRECTO","On time", IF(AA16&lt;&gt;"",IF(Tabla2[[#This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" s="15" t="str">
        <f>MID(Tabla2[[#This Row],[TIPO]],1,3)</f>
        <v xml:space="preserve">40 </v>
      </c>
      <c r="AF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COMERCIAL SANDOVAL E HIJOS LTDA */ Cont: * HLBU9864873*/ HR Entrega: *08:00* /Dirección: *SANTA ISABEL 370; LAMPA</v>
      </c>
      <c r="AG16" s="38" t="str">
        <f>IFERROR(HYPERLINK("https://wa.me/"&amp;Tabla2[[#This Row],[CONTACTO]]&amp;"?text="&amp;Tabla2[[#This Row],[Mensaje]],"Enviar mensaje"),"")</f>
        <v>Enviar mensaje</v>
      </c>
      <c r="AH16" s="15" t="str">
        <f>CONCATENATE(A16,F16)</f>
        <v>15HLBU9864873</v>
      </c>
      <c r="AI16" s="15" t="str">
        <f>CONCATENATE("ENT-",A16)</f>
        <v>ENT-15</v>
      </c>
      <c r="AJ16" s="15" t="str">
        <f>IF(Tabla2[[#This Row],[Op]]&lt;&gt;"","ENTREGA","")</f>
        <v>ENTREGA</v>
      </c>
      <c r="AK16" s="40" t="str">
        <f>(Tabla2[[#This Row],[FECHA ENTREGA]]&amp;Tabla2[[#This Row],[HORA ENTREGA]])</f>
        <v>460550,333333333333333</v>
      </c>
      <c r="AL16" s="34" t="str">
        <f>IFERROR(HYPERLINK("https://wa.me/"&amp;Tabla2[[#This Row],[CONTACTO]]&amp;"?text="&amp;Tabla2[[#This Row],[Mensaje]]),"")</f>
        <v>https://wa.me/56990025702?text=Hola!%0AServicio del día 02-02%0A *Cliente:* COMERCIAL SANDOVAL E HIJOS LTDA */ Cont: * HLBU9864873*/ HR Entrega: *08:00* /Dirección: *SANTA ISABEL 370; LAMPA</v>
      </c>
    </row>
    <row r="17" spans="1:38" s="15" customFormat="1" ht="16.5" customHeight="1" x14ac:dyDescent="0.2">
      <c r="A17" s="15">
        <f>ROW(A16)</f>
        <v>16</v>
      </c>
      <c r="B17" s="15">
        <f>IF(J17=J16,B16+1,1)</f>
        <v>15</v>
      </c>
      <c r="C17" s="15" t="s">
        <v>114</v>
      </c>
      <c r="D17" s="25" t="s">
        <v>39</v>
      </c>
      <c r="E17" s="27">
        <v>298353</v>
      </c>
      <c r="F17" s="27" t="s">
        <v>115</v>
      </c>
      <c r="G17" s="27" t="s">
        <v>41</v>
      </c>
      <c r="H17" s="27">
        <v>20000</v>
      </c>
      <c r="I17" s="27" t="s">
        <v>116</v>
      </c>
      <c r="J17" s="28">
        <v>46055</v>
      </c>
      <c r="K17" s="26">
        <v>0.35416666666666669</v>
      </c>
      <c r="L17" s="26"/>
      <c r="M17" s="27" t="s">
        <v>117</v>
      </c>
      <c r="N17" s="25">
        <f>IFERROR(VLOOKUP(M17,Data!$J$1:$K$58,2,0),"")</f>
        <v>56973887539</v>
      </c>
      <c r="O17" s="27" t="s">
        <v>118</v>
      </c>
      <c r="P17" s="27"/>
      <c r="Q17" s="27" t="s">
        <v>119</v>
      </c>
      <c r="R17" s="27" t="s">
        <v>120</v>
      </c>
      <c r="S17" s="27"/>
      <c r="T17" s="27"/>
      <c r="U17" s="28"/>
      <c r="X17" s="27"/>
      <c r="Y17" s="27" t="s">
        <v>49</v>
      </c>
      <c r="Z17" s="29"/>
      <c r="AA17" s="29">
        <v>0.32500000000000001</v>
      </c>
      <c r="AB17" s="29"/>
      <c r="AC17" s="30">
        <v>46055</v>
      </c>
      <c r="AD17" s="15" t="str">
        <f>IF(Tabla2[[#This Row],[HORA ENTREGA]]="DIRECTO","On time", IF(AA17&lt;&gt;"",IF(Tabla2[[#This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" s="15" t="str">
        <f>MID(Tabla2[[#This Row],[TIPO]],1,3)</f>
        <v xml:space="preserve">40 </v>
      </c>
      <c r="AF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FLEX EQUIPOS DE DESCANSO CHILE */ Cont: * MRSU7190634*/ HR Entrega: *08:30* /Dirección: *MERSAN (José Joaquín Prieto 9001, Lo Espejo. Bodegas: 7-8-9-10-15-16-17-18)</v>
      </c>
      <c r="AG17" s="38" t="str">
        <f>IFERROR(HYPERLINK("https://wa.me/"&amp;Tabla2[[#This Row],[CONTACTO]]&amp;"?text="&amp;Tabla2[[#This Row],[Mensaje]],"Enviar mensaje"),"")</f>
        <v>Enviar mensaje</v>
      </c>
      <c r="AH17" s="15" t="str">
        <f>CONCATENATE(A17,F17)</f>
        <v>16MRSU7190634</v>
      </c>
      <c r="AI17" s="15" t="str">
        <f>CONCATENATE("ENT-",A17)</f>
        <v>ENT-16</v>
      </c>
      <c r="AJ17" s="15" t="str">
        <f>IF(Tabla2[[#This Row],[Op]]&lt;&gt;"","ENTREGA","")</f>
        <v>ENTREGA</v>
      </c>
      <c r="AK17" s="40" t="str">
        <f>(Tabla2[[#This Row],[FECHA ENTREGA]]&amp;Tabla2[[#This Row],[HORA ENTREGA]])</f>
        <v>460550,354166666666667</v>
      </c>
      <c r="AL17" s="34" t="str">
        <f>IFERROR(HYPERLINK("https://wa.me/"&amp;Tabla2[[#This Row],[CONTACTO]]&amp;"?text="&amp;Tabla2[[#This Row],[Mensaje]]),"")</f>
        <v>https://wa.me/56973887539?text=Hola!%0AServicio del día 02-02%0A *Cliente:* FLEX EQUIPOS DE DESCANSO CHILE */ Cont: * MRSU7190634*/ HR Entrega: *08:30* /Dirección: *MERSAN (José Joaquín Prieto 9001, Lo Espejo. Bodegas: 7-8-9-10-15-16-17-18)</v>
      </c>
    </row>
    <row r="18" spans="1:38" s="15" customFormat="1" ht="16.5" customHeight="1" x14ac:dyDescent="0.2">
      <c r="A18" s="15">
        <f>ROW(A17)</f>
        <v>17</v>
      </c>
      <c r="B18" s="15">
        <f>IF(J18=J17,B17+1,1)</f>
        <v>16</v>
      </c>
      <c r="C18" s="15" t="s">
        <v>121</v>
      </c>
      <c r="D18" s="25" t="s">
        <v>122</v>
      </c>
      <c r="E18" s="27" t="s">
        <v>123</v>
      </c>
      <c r="F18" s="27" t="s">
        <v>124</v>
      </c>
      <c r="G18" s="27" t="s">
        <v>54</v>
      </c>
      <c r="H18" s="27" t="s">
        <v>120</v>
      </c>
      <c r="I18" s="27" t="s">
        <v>125</v>
      </c>
      <c r="J18" s="28">
        <v>46055</v>
      </c>
      <c r="K18" s="26">
        <v>0.375</v>
      </c>
      <c r="L18" s="26"/>
      <c r="M18" s="27" t="s">
        <v>126</v>
      </c>
      <c r="N18" s="25">
        <f>IFERROR(VLOOKUP(M18,Data!$J$1:$K$58,2,0),"")</f>
        <v>56999270871</v>
      </c>
      <c r="O18" s="27" t="s">
        <v>127</v>
      </c>
      <c r="P18" s="27"/>
      <c r="Q18" s="27" t="s">
        <v>128</v>
      </c>
      <c r="R18" s="27" t="s">
        <v>129</v>
      </c>
      <c r="S18" s="27"/>
      <c r="T18" s="27"/>
      <c r="U18" s="28"/>
      <c r="X18" s="27"/>
      <c r="Y18" s="27"/>
      <c r="Z18" s="29"/>
      <c r="AA18" s="29">
        <v>0.37152777777777779</v>
      </c>
      <c r="AB18" s="29"/>
      <c r="AC18" s="30">
        <v>46055</v>
      </c>
      <c r="AD18" s="15" t="str">
        <f>IF(Tabla2[[#This Row],[HORA ENTREGA]]="DIRECTO","On time", IF(AA18&lt;&gt;"",IF(Tabla2[[#This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" s="15" t="str">
        <f>MID(Tabla2[[#This Row],[TIPO]],1,3)</f>
        <v xml:space="preserve">40 </v>
      </c>
      <c r="AF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GREENEX SPA */ Cont: * AMCU9392271*/ HR Entrega: *09:00* /Dirección: *CONSOLIDADO: PLANTA GREENEX - AV.O'HIGGINS 740, CODEGUA / EMBARQUE: STI</v>
      </c>
      <c r="AG18" s="38" t="str">
        <f>IFERROR(HYPERLINK("https://wa.me/"&amp;Tabla2[[#This Row],[CONTACTO]]&amp;"?text="&amp;Tabla2[[#This Row],[Mensaje]],"Enviar mensaje"),"")</f>
        <v>Enviar mensaje</v>
      </c>
      <c r="AH18" s="15" t="str">
        <f>CONCATENATE(A18,F18)</f>
        <v>17AMCU9392271</v>
      </c>
      <c r="AI18" s="15" t="str">
        <f>CONCATENATE("ENT-",A18)</f>
        <v>ENT-17</v>
      </c>
      <c r="AJ18" s="15" t="str">
        <f>IF(Tabla2[[#This Row],[Op]]&lt;&gt;"","ENTREGA","")</f>
        <v>ENTREGA</v>
      </c>
      <c r="AK18" s="40" t="str">
        <f>(Tabla2[[#This Row],[FECHA ENTREGA]]&amp;Tabla2[[#This Row],[HORA ENTREGA]])</f>
        <v>460550,375</v>
      </c>
      <c r="AL18" s="34" t="str">
        <f>IFERROR(HYPERLINK("https://wa.me/"&amp;Tabla2[[#This Row],[CONTACTO]]&amp;"?text="&amp;Tabla2[[#This Row],[Mensaje]]),"")</f>
        <v>https://wa.me/56999270871?text=Hola!%0AServicio del día 02-02%0A *Cliente:* GREENEX SPA */ Cont: * AMCU9392271*/ HR Entrega: *09:00* /Dirección: *CONSOLIDADO: PLANTA GREENEX - AV.O'HIGGINS 740, CODEGUA / EMBARQUE: STI</v>
      </c>
    </row>
    <row r="19" spans="1:38" s="15" customFormat="1" ht="16.5" customHeight="1" x14ac:dyDescent="0.2">
      <c r="A19" s="15">
        <f>ROW(A18)</f>
        <v>18</v>
      </c>
      <c r="B19" s="15">
        <f>IF(J19=J18,B18+1,1)</f>
        <v>17</v>
      </c>
      <c r="C19" s="15" t="s">
        <v>130</v>
      </c>
      <c r="D19" s="25" t="s">
        <v>122</v>
      </c>
      <c r="E19" s="27" t="s">
        <v>131</v>
      </c>
      <c r="F19" s="27" t="s">
        <v>132</v>
      </c>
      <c r="G19" s="27" t="s">
        <v>54</v>
      </c>
      <c r="H19" s="27" t="s">
        <v>120</v>
      </c>
      <c r="I19" s="27" t="s">
        <v>125</v>
      </c>
      <c r="J19" s="28">
        <v>46055</v>
      </c>
      <c r="K19" s="26">
        <v>0.375</v>
      </c>
      <c r="L19" s="26"/>
      <c r="M19" s="27" t="s">
        <v>133</v>
      </c>
      <c r="N19" s="25">
        <f>IFERROR(VLOOKUP(M19,Data!$J$1:$K$58,2,0),"")</f>
        <v>56953801607</v>
      </c>
      <c r="O19" s="27" t="s">
        <v>134</v>
      </c>
      <c r="P19" s="27"/>
      <c r="Q19" s="27" t="s">
        <v>135</v>
      </c>
      <c r="R19" s="27" t="s">
        <v>136</v>
      </c>
      <c r="S19" s="27"/>
      <c r="T19" s="27"/>
      <c r="U19" s="28"/>
      <c r="X19" s="27"/>
      <c r="Y19" s="27"/>
      <c r="Z19" s="29"/>
      <c r="AA19" s="29">
        <v>0.96875</v>
      </c>
      <c r="AB19" s="29"/>
      <c r="AC19" s="30">
        <v>46054</v>
      </c>
      <c r="AD19" s="15" t="str">
        <f>IF(Tabla2[[#This Row],[HORA ENTREGA]]="DIRECTO","On time", IF(AA19&lt;&gt;"",IF(Tabla2[[#This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" s="15" t="str">
        <f>MID(Tabla2[[#This Row],[TIPO]],1,3)</f>
        <v xml:space="preserve">40 </v>
      </c>
      <c r="AF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HORTIFRUT */ Cont: * HLBU9428740*/ HR Entrega: *09:00* /Dirección: *CONSOLIDADO: VIRQUENCO / EMBARQUE: SAI</v>
      </c>
      <c r="AG19" s="38" t="str">
        <f>IFERROR(HYPERLINK("https://wa.me/"&amp;Tabla2[[#This Row],[CONTACTO]]&amp;"?text="&amp;Tabla2[[#This Row],[Mensaje]],"Enviar mensaje"),"")</f>
        <v>Enviar mensaje</v>
      </c>
      <c r="AH19" s="15" t="str">
        <f>CONCATENATE(A19,F19)</f>
        <v>18HLBU9428740</v>
      </c>
      <c r="AI19" s="15" t="str">
        <f>CONCATENATE("ENT-",A19)</f>
        <v>ENT-18</v>
      </c>
      <c r="AJ19" s="15" t="str">
        <f>IF(Tabla2[[#This Row],[Op]]&lt;&gt;"","ENTREGA","")</f>
        <v>ENTREGA</v>
      </c>
      <c r="AK19" s="40" t="str">
        <f>(Tabla2[[#This Row],[FECHA ENTREGA]]&amp;Tabla2[[#This Row],[HORA ENTREGA]])</f>
        <v>460550,375</v>
      </c>
      <c r="AL19" s="34" t="str">
        <f>IFERROR(HYPERLINK("https://wa.me/"&amp;Tabla2[[#This Row],[CONTACTO]]&amp;"?text="&amp;Tabla2[[#This Row],[Mensaje]]),"")</f>
        <v>https://wa.me/56953801607?text=Hola!%0AServicio del día 02-02%0A *Cliente:* HORTIFRUT */ Cont: * HLBU9428740*/ HR Entrega: *09:00* /Dirección: *CONSOLIDADO: VIRQUENCO / EMBARQUE: SAI</v>
      </c>
    </row>
    <row r="20" spans="1:38" s="15" customFormat="1" ht="16.5" customHeight="1" x14ac:dyDescent="0.2">
      <c r="A20" s="15">
        <f>ROW(A19)</f>
        <v>19</v>
      </c>
      <c r="B20" s="15">
        <f>IF(J20=J19,B19+1,1)</f>
        <v>18</v>
      </c>
      <c r="C20" s="15" t="s">
        <v>130</v>
      </c>
      <c r="D20" s="25" t="s">
        <v>122</v>
      </c>
      <c r="E20" s="27" t="s">
        <v>137</v>
      </c>
      <c r="F20" s="27" t="s">
        <v>138</v>
      </c>
      <c r="G20" s="27" t="s">
        <v>54</v>
      </c>
      <c r="H20" s="27" t="s">
        <v>120</v>
      </c>
      <c r="I20" s="27" t="s">
        <v>125</v>
      </c>
      <c r="J20" s="28">
        <v>46055</v>
      </c>
      <c r="K20" s="26">
        <v>0.41666666666666669</v>
      </c>
      <c r="L20" s="26"/>
      <c r="M20" s="27" t="s">
        <v>139</v>
      </c>
      <c r="N20" s="25">
        <f>IFERROR(VLOOKUP(M20,Data!$J$1:$K$58,2,0),"")</f>
        <v>56965312953</v>
      </c>
      <c r="O20" s="27" t="s">
        <v>140</v>
      </c>
      <c r="P20" s="27"/>
      <c r="Q20" s="27" t="s">
        <v>141</v>
      </c>
      <c r="R20" s="27" t="s">
        <v>142</v>
      </c>
      <c r="S20" s="27"/>
      <c r="T20" s="27"/>
      <c r="U20" s="28"/>
      <c r="X20" s="27"/>
      <c r="Y20" s="27"/>
      <c r="Z20" s="29"/>
      <c r="AA20" s="29">
        <v>1.0416666666666666E-2</v>
      </c>
      <c r="AB20" s="29"/>
      <c r="AC20" s="30">
        <v>46055</v>
      </c>
      <c r="AD20" s="15" t="str">
        <f>IF(Tabla2[[#This Row],[HORA ENTREGA]]="DIRECTO","On time", IF(AA20&lt;&gt;"",IF(Tabla2[[#This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" s="15" t="str">
        <f>MID(Tabla2[[#This Row],[TIPO]],1,3)</f>
        <v xml:space="preserve">40 </v>
      </c>
      <c r="AF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HORTIFRUT */ Cont: * FDDU2543588*/ HR Entrega: *10:00* /Dirección: *CONSOLIDADO: CARRERA 695, GORBEA - PLANTA HORTIFRUT GORBEA / EMBARQUE: VALP</v>
      </c>
      <c r="AG20" s="38" t="str">
        <f>IFERROR(HYPERLINK("https://wa.me/"&amp;Tabla2[[#This Row],[CONTACTO]]&amp;"?text="&amp;Tabla2[[#This Row],[Mensaje]],"Enviar mensaje"),"")</f>
        <v>Enviar mensaje</v>
      </c>
      <c r="AH20" s="15" t="str">
        <f>CONCATENATE(A20,F20)</f>
        <v>19FDDU2543588</v>
      </c>
      <c r="AI20" s="15" t="str">
        <f>CONCATENATE("ENT-",A20)</f>
        <v>ENT-19</v>
      </c>
      <c r="AJ20" s="15" t="str">
        <f>IF(Tabla2[[#This Row],[Op]]&lt;&gt;"","ENTREGA","")</f>
        <v>ENTREGA</v>
      </c>
      <c r="AK20" s="40" t="str">
        <f>(Tabla2[[#This Row],[FECHA ENTREGA]]&amp;Tabla2[[#This Row],[HORA ENTREGA]])</f>
        <v>460550,416666666666667</v>
      </c>
      <c r="AL20" s="34" t="str">
        <f>IFERROR(HYPERLINK("https://wa.me/"&amp;Tabla2[[#This Row],[CONTACTO]]&amp;"?text="&amp;Tabla2[[#This Row],[Mensaje]]),"")</f>
        <v>https://wa.me/56965312953?text=Hola!%0AServicio del día 02-02%0A *Cliente:* HORTIFRUT */ Cont: * FDDU2543588*/ HR Entrega: *10:00* /Dirección: *CONSOLIDADO: CARRERA 695, GORBEA - PLANTA HORTIFRUT GORBEA / EMBARQUE: VALP</v>
      </c>
    </row>
    <row r="21" spans="1:38" s="15" customFormat="1" ht="16.5" customHeight="1" x14ac:dyDescent="0.2">
      <c r="A21" s="15">
        <f>ROW(A20)</f>
        <v>20</v>
      </c>
      <c r="B21" s="15">
        <f>IF(J21=J20,B20+1,1)</f>
        <v>19</v>
      </c>
      <c r="C21" s="15" t="s">
        <v>130</v>
      </c>
      <c r="D21" s="25" t="s">
        <v>122</v>
      </c>
      <c r="E21" s="27" t="s">
        <v>131</v>
      </c>
      <c r="F21" s="27" t="s">
        <v>143</v>
      </c>
      <c r="G21" s="27" t="s">
        <v>54</v>
      </c>
      <c r="H21" s="27" t="s">
        <v>120</v>
      </c>
      <c r="I21" s="27" t="s">
        <v>125</v>
      </c>
      <c r="J21" s="28">
        <v>46055</v>
      </c>
      <c r="K21" s="26">
        <v>0.4375</v>
      </c>
      <c r="L21" s="26"/>
      <c r="M21" s="27" t="s">
        <v>144</v>
      </c>
      <c r="N21" s="25">
        <f>IFERROR(VLOOKUP(M21,Data!$J$1:$K$58,2,0),"")</f>
        <v>56940144795</v>
      </c>
      <c r="O21" s="27" t="s">
        <v>145</v>
      </c>
      <c r="P21" s="27"/>
      <c r="Q21" s="27" t="s">
        <v>135</v>
      </c>
      <c r="R21" s="27" t="s">
        <v>136</v>
      </c>
      <c r="S21" s="27"/>
      <c r="T21" s="27"/>
      <c r="U21" s="28"/>
      <c r="X21" s="27"/>
      <c r="Y21" s="27"/>
      <c r="Z21" s="29"/>
      <c r="AA21" s="29">
        <v>0.97222222222222221</v>
      </c>
      <c r="AB21" s="29"/>
      <c r="AC21" s="30">
        <v>46054</v>
      </c>
      <c r="AD21" s="15" t="str">
        <f>IF(Tabla2[[#This Row],[HORA ENTREGA]]="DIRECTO","On time", IF(AA21&lt;&gt;"",IF(Tabla2[[#This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" s="15" t="str">
        <f>MID(Tabla2[[#This Row],[TIPO]],1,3)</f>
        <v xml:space="preserve">40 </v>
      </c>
      <c r="AF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HORTIFRUT */ Cont: * HLBU9181199*/ HR Entrega: *10:30* /Dirección: *CONSOLIDADO: VIRQUENCO / EMBARQUE: SAI</v>
      </c>
      <c r="AG21" s="38" t="str">
        <f>IFERROR(HYPERLINK("https://wa.me/"&amp;Tabla2[[#This Row],[CONTACTO]]&amp;"?text="&amp;Tabla2[[#This Row],[Mensaje]],"Enviar mensaje"),"")</f>
        <v>Enviar mensaje</v>
      </c>
      <c r="AH21" s="15" t="str">
        <f>CONCATENATE(A21,F21)</f>
        <v>20HLBU9181199</v>
      </c>
      <c r="AI21" s="15" t="str">
        <f>CONCATENATE("ENT-",A21)</f>
        <v>ENT-20</v>
      </c>
      <c r="AJ21" s="15" t="str">
        <f>IF(Tabla2[[#This Row],[Op]]&lt;&gt;"","ENTREGA","")</f>
        <v>ENTREGA</v>
      </c>
      <c r="AK21" s="40" t="str">
        <f>(Tabla2[[#This Row],[FECHA ENTREGA]]&amp;Tabla2[[#This Row],[HORA ENTREGA]])</f>
        <v>460550,4375</v>
      </c>
      <c r="AL21" s="34" t="str">
        <f>IFERROR(HYPERLINK("https://wa.me/"&amp;Tabla2[[#This Row],[CONTACTO]]&amp;"?text="&amp;Tabla2[[#This Row],[Mensaje]]),"")</f>
        <v>https://wa.me/56940144795?text=Hola!%0AServicio del día 02-02%0A *Cliente:* HORTIFRUT */ Cont: * HLBU9181199*/ HR Entrega: *10:30* /Dirección: *CONSOLIDADO: VIRQUENCO / EMBARQUE: SAI</v>
      </c>
    </row>
    <row r="22" spans="1:38" s="15" customFormat="1" ht="16.5" customHeight="1" x14ac:dyDescent="0.2">
      <c r="A22" s="15">
        <f>ROW(A21)</f>
        <v>21</v>
      </c>
      <c r="B22" s="15">
        <f>IF(J22=J21,B21+1,1)</f>
        <v>20</v>
      </c>
      <c r="C22" s="15" t="s">
        <v>130</v>
      </c>
      <c r="D22" s="25" t="s">
        <v>122</v>
      </c>
      <c r="E22" s="27" t="s">
        <v>131</v>
      </c>
      <c r="F22" s="27" t="s">
        <v>146</v>
      </c>
      <c r="G22" s="27" t="s">
        <v>54</v>
      </c>
      <c r="H22" s="27" t="s">
        <v>120</v>
      </c>
      <c r="I22" s="27" t="s">
        <v>125</v>
      </c>
      <c r="J22" s="28">
        <v>46055</v>
      </c>
      <c r="K22" s="26">
        <v>0.5</v>
      </c>
      <c r="L22" s="26"/>
      <c r="M22" s="27" t="s">
        <v>147</v>
      </c>
      <c r="N22" s="25">
        <f>IFERROR(VLOOKUP(M22,Data!$J$1:$K$58,2,0),"")</f>
        <v>56935532735</v>
      </c>
      <c r="O22" s="27" t="s">
        <v>148</v>
      </c>
      <c r="P22" s="27"/>
      <c r="Q22" s="27" t="s">
        <v>135</v>
      </c>
      <c r="R22" s="27" t="s">
        <v>136</v>
      </c>
      <c r="S22" s="27"/>
      <c r="T22" s="27"/>
      <c r="U22" s="28"/>
      <c r="X22" s="27"/>
      <c r="Y22" s="27"/>
      <c r="Z22" s="29"/>
      <c r="AA22" s="29">
        <v>0.97222222222222221</v>
      </c>
      <c r="AB22" s="29"/>
      <c r="AC22" s="30">
        <v>46054</v>
      </c>
      <c r="AD22" s="15" t="str">
        <f>IF(Tabla2[[#This Row],[HORA ENTREGA]]="DIRECTO","On time", IF(AA22&lt;&gt;"",IF(Tabla2[[#This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" s="15" t="str">
        <f>MID(Tabla2[[#This Row],[TIPO]],1,3)</f>
        <v xml:space="preserve">40 </v>
      </c>
      <c r="AF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HORTIFRUT */ Cont: * HLBU9265140*/ HR Entrega: *12:00* /Dirección: *CONSOLIDADO: VIRQUENCO / EMBARQUE: SAI</v>
      </c>
      <c r="AG22" s="38" t="str">
        <f>IFERROR(HYPERLINK("https://wa.me/"&amp;Tabla2[[#This Row],[CONTACTO]]&amp;"?text="&amp;Tabla2[[#This Row],[Mensaje]],"Enviar mensaje"),"")</f>
        <v>Enviar mensaje</v>
      </c>
      <c r="AH22" s="15" t="str">
        <f>CONCATENATE(A22,F22)</f>
        <v>21HLBU9265140</v>
      </c>
      <c r="AI22" s="15" t="str">
        <f>CONCATENATE("ENT-",A22)</f>
        <v>ENT-21</v>
      </c>
      <c r="AJ22" s="15" t="str">
        <f>IF(Tabla2[[#This Row],[Op]]&lt;&gt;"","ENTREGA","")</f>
        <v>ENTREGA</v>
      </c>
      <c r="AK22" s="40" t="str">
        <f>(Tabla2[[#This Row],[FECHA ENTREGA]]&amp;Tabla2[[#This Row],[HORA ENTREGA]])</f>
        <v>460550,5</v>
      </c>
      <c r="AL22" s="34" t="str">
        <f>IFERROR(HYPERLINK("https://wa.me/"&amp;Tabla2[[#This Row],[CONTACTO]]&amp;"?text="&amp;Tabla2[[#This Row],[Mensaje]]),"")</f>
        <v>https://wa.me/56935532735?text=Hola!%0AServicio del día 02-02%0A *Cliente:* HORTIFRUT */ Cont: * HLBU9265140*/ HR Entrega: *12:00* /Dirección: *CONSOLIDADO: VIRQUENCO / EMBARQUE: SAI</v>
      </c>
    </row>
    <row r="23" spans="1:38" s="15" customFormat="1" ht="16.5" customHeight="1" x14ac:dyDescent="0.2">
      <c r="A23" s="15">
        <f>ROW(A22)</f>
        <v>22</v>
      </c>
      <c r="B23" s="15">
        <f>IF(J23=J22,B22+1,1)</f>
        <v>21</v>
      </c>
      <c r="C23" s="15" t="s">
        <v>149</v>
      </c>
      <c r="D23" s="25" t="s">
        <v>39</v>
      </c>
      <c r="E23" s="27">
        <v>2590530</v>
      </c>
      <c r="F23" s="27" t="s">
        <v>150</v>
      </c>
      <c r="G23" s="27" t="s">
        <v>41</v>
      </c>
      <c r="H23" s="27">
        <v>10000</v>
      </c>
      <c r="I23" s="27" t="s">
        <v>42</v>
      </c>
      <c r="J23" s="28">
        <v>46055</v>
      </c>
      <c r="K23" s="26">
        <v>0.375</v>
      </c>
      <c r="L23" s="26"/>
      <c r="M23" s="27" t="s">
        <v>151</v>
      </c>
      <c r="N23" s="25">
        <f>IFERROR(VLOOKUP(M23,Data!$J$1:$K$58,2,0),"")</f>
        <v>56973887427</v>
      </c>
      <c r="O23" s="27" t="s">
        <v>152</v>
      </c>
      <c r="P23" s="27"/>
      <c r="Q23" s="27" t="s">
        <v>153</v>
      </c>
      <c r="R23" s="27" t="s">
        <v>48</v>
      </c>
      <c r="S23" s="27"/>
      <c r="T23" s="27"/>
      <c r="U23" s="28"/>
      <c r="X23" s="27"/>
      <c r="Y23" s="27" t="s">
        <v>49</v>
      </c>
      <c r="Z23" s="29"/>
      <c r="AA23" s="29">
        <v>0.3611111111111111</v>
      </c>
      <c r="AB23" s="29"/>
      <c r="AC23" s="30">
        <v>46055</v>
      </c>
      <c r="AD23" s="15" t="str">
        <f>IF(Tabla2[[#This Row],[HORA ENTREGA]]="DIRECTO","On time", IF(AA23&lt;&gt;"",IF(Tabla2[[#This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" s="15" t="str">
        <f>MID(Tabla2[[#This Row],[TIPO]],1,3)</f>
        <v xml:space="preserve">40 </v>
      </c>
      <c r="AF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IMPORTADORA MIDEA CARRIER CHILE LTDA */ Cont: * TIIU6476679*/ HR Entrega: *09:00* /Dirección: *BOD. MIEA AGURTO - PUERTO MADERO 9710, BOD. E13; PUDAHUEL </v>
      </c>
      <c r="AG23" s="38" t="str">
        <f>IFERROR(HYPERLINK("https://wa.me/"&amp;Tabla2[[#This Row],[CONTACTO]]&amp;"?text="&amp;Tabla2[[#This Row],[Mensaje]],"Enviar mensaje"),"")</f>
        <v>Enviar mensaje</v>
      </c>
      <c r="AH23" s="15" t="str">
        <f>CONCATENATE(A23,F23)</f>
        <v>22TIIU6476679</v>
      </c>
      <c r="AI23" s="15" t="str">
        <f>CONCATENATE("ENT-",A23)</f>
        <v>ENT-22</v>
      </c>
      <c r="AJ23" s="15" t="str">
        <f>IF(Tabla2[[#This Row],[Op]]&lt;&gt;"","ENTREGA","")</f>
        <v>ENTREGA</v>
      </c>
      <c r="AK23" s="40" t="str">
        <f>(Tabla2[[#This Row],[FECHA ENTREGA]]&amp;Tabla2[[#This Row],[HORA ENTREGA]])</f>
        <v>460550,375</v>
      </c>
      <c r="AL23" s="34" t="str">
        <f>IFERROR(HYPERLINK("https://wa.me/"&amp;Tabla2[[#This Row],[CONTACTO]]&amp;"?text="&amp;Tabla2[[#This Row],[Mensaje]]),"")</f>
        <v xml:space="preserve">https://wa.me/56973887427?text=Hola!%0AServicio del día 02-02%0A *Cliente:* IMPORTADORA MIDEA CARRIER CHILE LTDA */ Cont: * TIIU6476679*/ HR Entrega: *09:00* /Dirección: *BOD. MIEA AGURTO - PUERTO MADERO 9710, BOD. E13; PUDAHUEL </v>
      </c>
    </row>
    <row r="24" spans="1:38" s="15" customFormat="1" ht="16.5" customHeight="1" x14ac:dyDescent="0.2">
      <c r="A24" s="15">
        <f>ROW(A23)</f>
        <v>23</v>
      </c>
      <c r="B24" s="15">
        <f>IF(J24=J23,B23+1,1)</f>
        <v>22</v>
      </c>
      <c r="C24" s="15" t="s">
        <v>149</v>
      </c>
      <c r="D24" s="25" t="s">
        <v>39</v>
      </c>
      <c r="E24" s="27">
        <v>2593555</v>
      </c>
      <c r="F24" s="27" t="s">
        <v>154</v>
      </c>
      <c r="G24" s="27" t="s">
        <v>41</v>
      </c>
      <c r="H24" s="27">
        <v>10000</v>
      </c>
      <c r="I24" s="27" t="s">
        <v>42</v>
      </c>
      <c r="J24" s="28">
        <v>46055</v>
      </c>
      <c r="K24" s="26">
        <v>0.41666666666666669</v>
      </c>
      <c r="L24" s="26"/>
      <c r="M24" s="27" t="s">
        <v>155</v>
      </c>
      <c r="N24" s="25">
        <f>IFERROR(VLOOKUP(M24,Data!$J$1:$K$58,2,0),"")</f>
        <v>56926181825</v>
      </c>
      <c r="O24" s="27" t="s">
        <v>156</v>
      </c>
      <c r="P24" s="27"/>
      <c r="Q24" s="27" t="s">
        <v>153</v>
      </c>
      <c r="R24" s="27" t="s">
        <v>48</v>
      </c>
      <c r="S24" s="27"/>
      <c r="T24" s="27"/>
      <c r="U24" s="28"/>
      <c r="X24" s="27"/>
      <c r="Y24" s="27" t="s">
        <v>49</v>
      </c>
      <c r="Z24" s="29"/>
      <c r="AA24" s="29">
        <v>0.38958333333333334</v>
      </c>
      <c r="AB24" s="29"/>
      <c r="AC24" s="30">
        <v>46055</v>
      </c>
      <c r="AD24" s="15" t="str">
        <f>IF(Tabla2[[#This Row],[HORA ENTREGA]]="DIRECTO","On time", IF(AA24&lt;&gt;"",IF(Tabla2[[#This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" s="15" t="str">
        <f>MID(Tabla2[[#This Row],[TIPO]],1,3)</f>
        <v xml:space="preserve">40 </v>
      </c>
      <c r="AF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IMPORTADORA MIDEA CARRIER CHILE LTDA */ Cont: * TCLU1522380*/ HR Entrega: *10:00* /Dirección: *BOD. MIEA AGURTO - PUERTO MADERO 9710, BOD. E13; PUDAHUEL </v>
      </c>
      <c r="AG24" s="38" t="str">
        <f>IFERROR(HYPERLINK("https://wa.me/"&amp;Tabla2[[#This Row],[CONTACTO]]&amp;"?text="&amp;Tabla2[[#This Row],[Mensaje]],"Enviar mensaje"),"")</f>
        <v>Enviar mensaje</v>
      </c>
      <c r="AH24" s="15" t="str">
        <f>CONCATENATE(A24,F24)</f>
        <v>23TCLU1522380</v>
      </c>
      <c r="AI24" s="15" t="str">
        <f>CONCATENATE("ENT-",A24)</f>
        <v>ENT-23</v>
      </c>
      <c r="AJ24" s="15" t="str">
        <f>IF(Tabla2[[#This Row],[Op]]&lt;&gt;"","ENTREGA","")</f>
        <v>ENTREGA</v>
      </c>
      <c r="AK24" s="40" t="str">
        <f>(Tabla2[[#This Row],[FECHA ENTREGA]]&amp;Tabla2[[#This Row],[HORA ENTREGA]])</f>
        <v>460550,416666666666667</v>
      </c>
      <c r="AL24" s="34" t="str">
        <f>IFERROR(HYPERLINK("https://wa.me/"&amp;Tabla2[[#This Row],[CONTACTO]]&amp;"?text="&amp;Tabla2[[#This Row],[Mensaje]]),"")</f>
        <v xml:space="preserve">https://wa.me/56926181825?text=Hola!%0AServicio del día 02-02%0A *Cliente:* IMPORTADORA MIDEA CARRIER CHILE LTDA */ Cont: * TCLU1522380*/ HR Entrega: *10:00* /Dirección: *BOD. MIEA AGURTO - PUERTO MADERO 9710, BOD. E13; PUDAHUEL </v>
      </c>
    </row>
    <row r="25" spans="1:38" s="15" customFormat="1" ht="16.5" customHeight="1" x14ac:dyDescent="0.2">
      <c r="A25" s="15">
        <f>ROW(A24)</f>
        <v>24</v>
      </c>
      <c r="B25" s="15">
        <f>IF(J25=J24,B24+1,1)</f>
        <v>23</v>
      </c>
      <c r="C25" s="15" t="s">
        <v>149</v>
      </c>
      <c r="D25" s="25" t="s">
        <v>39</v>
      </c>
      <c r="E25" s="27">
        <v>2593555</v>
      </c>
      <c r="F25" s="27" t="s">
        <v>157</v>
      </c>
      <c r="G25" s="27" t="s">
        <v>41</v>
      </c>
      <c r="H25" s="27">
        <v>10000</v>
      </c>
      <c r="I25" s="27" t="s">
        <v>42</v>
      </c>
      <c r="J25" s="28">
        <v>46055</v>
      </c>
      <c r="K25" s="26">
        <v>0.41666666666666669</v>
      </c>
      <c r="L25" s="26"/>
      <c r="M25" s="27" t="s">
        <v>158</v>
      </c>
      <c r="N25" s="25">
        <f>IFERROR(VLOOKUP(M25,Data!$J$1:$K$58,2,0),"")</f>
        <v>56931745801</v>
      </c>
      <c r="O25" s="27" t="s">
        <v>159</v>
      </c>
      <c r="P25" s="27"/>
      <c r="Q25" s="27" t="s">
        <v>153</v>
      </c>
      <c r="R25" s="27" t="s">
        <v>48</v>
      </c>
      <c r="S25" s="27"/>
      <c r="T25" s="27"/>
      <c r="U25" s="28"/>
      <c r="X25" s="27"/>
      <c r="Y25" s="27" t="s">
        <v>49</v>
      </c>
      <c r="Z25" s="29"/>
      <c r="AA25" s="29">
        <v>0.33333333333333331</v>
      </c>
      <c r="AB25" s="29"/>
      <c r="AC25" s="30">
        <v>46055</v>
      </c>
      <c r="AD25" s="15" t="str">
        <f>IF(Tabla2[[#This Row],[HORA ENTREGA]]="DIRECTO","On time", IF(AA25&lt;&gt;"",IF(Tabla2[[#This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" s="15" t="str">
        <f>MID(Tabla2[[#This Row],[TIPO]],1,3)</f>
        <v xml:space="preserve">40 </v>
      </c>
      <c r="AF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IMPORTADORA MIDEA CARRIER CHILE LTDA */ Cont: * GAOU6814495*/ HR Entrega: *10:00* /Dirección: *BOD. MIEA AGURTO - PUERTO MADERO 9710, BOD. E13; PUDAHUEL </v>
      </c>
      <c r="AG25" s="38" t="str">
        <f>IFERROR(HYPERLINK("https://wa.me/"&amp;Tabla2[[#This Row],[CONTACTO]]&amp;"?text="&amp;Tabla2[[#This Row],[Mensaje]],"Enviar mensaje"),"")</f>
        <v>Enviar mensaje</v>
      </c>
      <c r="AH25" s="15" t="str">
        <f>CONCATENATE(A25,F25)</f>
        <v>24GAOU6814495</v>
      </c>
      <c r="AI25" s="15" t="str">
        <f>CONCATENATE("ENT-",A25)</f>
        <v>ENT-24</v>
      </c>
      <c r="AJ25" s="15" t="str">
        <f>IF(Tabla2[[#This Row],[Op]]&lt;&gt;"","ENTREGA","")</f>
        <v>ENTREGA</v>
      </c>
      <c r="AK25" s="40" t="str">
        <f>(Tabla2[[#This Row],[FECHA ENTREGA]]&amp;Tabla2[[#This Row],[HORA ENTREGA]])</f>
        <v>460550,416666666666667</v>
      </c>
      <c r="AL25" s="34" t="str">
        <f>IFERROR(HYPERLINK("https://wa.me/"&amp;Tabla2[[#This Row],[CONTACTO]]&amp;"?text="&amp;Tabla2[[#This Row],[Mensaje]]),"")</f>
        <v xml:space="preserve">https://wa.me/56931745801?text=Hola!%0AServicio del día 02-02%0A *Cliente:* IMPORTADORA MIDEA CARRIER CHILE LTDA */ Cont: * GAOU6814495*/ HR Entrega: *10:00* /Dirección: *BOD. MIEA AGURTO - PUERTO MADERO 9710, BOD. E13; PUDAHUEL </v>
      </c>
    </row>
    <row r="26" spans="1:38" s="15" customFormat="1" ht="16.5" customHeight="1" x14ac:dyDescent="0.2">
      <c r="A26" s="15">
        <f>ROW(A25)</f>
        <v>25</v>
      </c>
      <c r="B26" s="15">
        <f>IF(J26=J25,B25+1,1)</f>
        <v>24</v>
      </c>
      <c r="C26" s="15" t="s">
        <v>149</v>
      </c>
      <c r="D26" s="25" t="s">
        <v>39</v>
      </c>
      <c r="E26" s="27">
        <v>2593555</v>
      </c>
      <c r="F26" s="27" t="s">
        <v>160</v>
      </c>
      <c r="G26" s="27" t="s">
        <v>41</v>
      </c>
      <c r="H26" s="27">
        <v>10000</v>
      </c>
      <c r="I26" s="27" t="s">
        <v>42</v>
      </c>
      <c r="J26" s="28">
        <v>46055</v>
      </c>
      <c r="K26" s="26">
        <v>0.41666666666666669</v>
      </c>
      <c r="L26" s="26"/>
      <c r="M26" s="27" t="s">
        <v>161</v>
      </c>
      <c r="N26" s="25">
        <f>IFERROR(VLOOKUP(M26,Data!$J$1:$K$58,2,0),"")</f>
        <v>56966749408</v>
      </c>
      <c r="O26" s="27" t="s">
        <v>162</v>
      </c>
      <c r="P26" s="27"/>
      <c r="Q26" s="27" t="s">
        <v>153</v>
      </c>
      <c r="R26" s="27" t="s">
        <v>48</v>
      </c>
      <c r="S26" s="27"/>
      <c r="T26" s="27"/>
      <c r="U26" s="28"/>
      <c r="X26" s="27"/>
      <c r="Y26" s="27" t="s">
        <v>49</v>
      </c>
      <c r="Z26" s="29"/>
      <c r="AA26" s="29">
        <v>0.62916666666666665</v>
      </c>
      <c r="AB26" s="29"/>
      <c r="AC26" s="30">
        <v>46055</v>
      </c>
      <c r="AD26" s="15" t="str">
        <f>IF(Tabla2[[#This Row],[HORA ENTREGA]]="DIRECTO","On time", IF(AA26&lt;&gt;"",IF(Tabla2[[#This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" s="15" t="str">
        <f>MID(Tabla2[[#This Row],[TIPO]],1,3)</f>
        <v xml:space="preserve">40 </v>
      </c>
      <c r="AF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IMPORTADORA MIDEA CARRIER CHILE LTDA */ Cont: * TLLU4316890*/ HR Entrega: *10:00* /Dirección: *BOD. MIEA AGURTO - PUERTO MADERO 9710, BOD. E13; PUDAHUEL </v>
      </c>
      <c r="AG26" s="38" t="str">
        <f>IFERROR(HYPERLINK("https://wa.me/"&amp;Tabla2[[#This Row],[CONTACTO]]&amp;"?text="&amp;Tabla2[[#This Row],[Mensaje]],"Enviar mensaje"),"")</f>
        <v>Enviar mensaje</v>
      </c>
      <c r="AH26" s="15" t="str">
        <f>CONCATENATE(A26,F26)</f>
        <v>25TLLU4316890</v>
      </c>
      <c r="AI26" s="15" t="str">
        <f>CONCATENATE("ENT-",A26)</f>
        <v>ENT-25</v>
      </c>
      <c r="AJ26" s="15" t="str">
        <f>IF(Tabla2[[#This Row],[Op]]&lt;&gt;"","ENTREGA","")</f>
        <v>ENTREGA</v>
      </c>
      <c r="AK26" s="40" t="str">
        <f>(Tabla2[[#This Row],[FECHA ENTREGA]]&amp;Tabla2[[#This Row],[HORA ENTREGA]])</f>
        <v>460550,416666666666667</v>
      </c>
      <c r="AL26" s="34" t="str">
        <f>IFERROR(HYPERLINK("https://wa.me/"&amp;Tabla2[[#This Row],[CONTACTO]]&amp;"?text="&amp;Tabla2[[#This Row],[Mensaje]]),"")</f>
        <v xml:space="preserve">https://wa.me/56966749408?text=Hola!%0AServicio del día 02-02%0A *Cliente:* IMPORTADORA MIDEA CARRIER CHILE LTDA */ Cont: * TLLU4316890*/ HR Entrega: *10:00* /Dirección: *BOD. MIEA AGURTO - PUERTO MADERO 9710, BOD. E13; PUDAHUEL </v>
      </c>
    </row>
    <row r="27" spans="1:38" s="15" customFormat="1" ht="16.5" customHeight="1" x14ac:dyDescent="0.2">
      <c r="A27" s="15">
        <f>ROW(A26)</f>
        <v>26</v>
      </c>
      <c r="B27" s="15">
        <f>IF(J27=J26,B26+1,1)</f>
        <v>25</v>
      </c>
      <c r="C27" s="15" t="s">
        <v>149</v>
      </c>
      <c r="D27" s="25" t="s">
        <v>39</v>
      </c>
      <c r="E27" s="27">
        <v>2593555</v>
      </c>
      <c r="F27" s="27" t="s">
        <v>163</v>
      </c>
      <c r="G27" s="27" t="s">
        <v>41</v>
      </c>
      <c r="H27" s="27">
        <v>10000</v>
      </c>
      <c r="I27" s="27" t="s">
        <v>42</v>
      </c>
      <c r="J27" s="28">
        <v>46055</v>
      </c>
      <c r="K27" s="26">
        <v>0.41666666666666669</v>
      </c>
      <c r="L27" s="26"/>
      <c r="M27" s="27" t="s">
        <v>164</v>
      </c>
      <c r="N27" s="25">
        <f>IFERROR(VLOOKUP(M27,Data!$J$1:$K$58,2,0),"")</f>
        <v>56967398822</v>
      </c>
      <c r="O27" s="27" t="s">
        <v>165</v>
      </c>
      <c r="P27" s="27"/>
      <c r="Q27" s="27" t="s">
        <v>153</v>
      </c>
      <c r="R27" s="27" t="s">
        <v>48</v>
      </c>
      <c r="S27" s="27"/>
      <c r="T27" s="27"/>
      <c r="U27" s="28"/>
      <c r="X27" s="27"/>
      <c r="Y27" s="27" t="s">
        <v>49</v>
      </c>
      <c r="Z27" s="29"/>
      <c r="AA27" s="29">
        <v>0.54513888888888884</v>
      </c>
      <c r="AB27" s="29"/>
      <c r="AC27" s="30">
        <v>46055</v>
      </c>
      <c r="AD27" s="15" t="str">
        <f>IF(Tabla2[[#This Row],[HORA ENTREGA]]="DIRECTO","On time", IF(AA27&lt;&gt;"",IF(Tabla2[[#This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" s="15" t="str">
        <f>MID(Tabla2[[#This Row],[TIPO]],1,3)</f>
        <v xml:space="preserve">40 </v>
      </c>
      <c r="AF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IMPORTADORA MIDEA CARRIER CHILE LTDA */ Cont: * TRHU7873593*/ HR Entrega: *10:00* /Dirección: *BOD. MIEA AGURTO - PUERTO MADERO 9710, BOD. E13; PUDAHUEL </v>
      </c>
      <c r="AG27" s="38" t="str">
        <f>IFERROR(HYPERLINK("https://wa.me/"&amp;Tabla2[[#This Row],[CONTACTO]]&amp;"?text="&amp;Tabla2[[#This Row],[Mensaje]],"Enviar mensaje"),"")</f>
        <v>Enviar mensaje</v>
      </c>
      <c r="AH27" s="15" t="str">
        <f>CONCATENATE(A27,F27)</f>
        <v>26TRHU7873593</v>
      </c>
      <c r="AI27" s="15" t="str">
        <f>CONCATENATE("ENT-",A27)</f>
        <v>ENT-26</v>
      </c>
      <c r="AJ27" s="15" t="str">
        <f>IF(Tabla2[[#This Row],[Op]]&lt;&gt;"","ENTREGA","")</f>
        <v>ENTREGA</v>
      </c>
      <c r="AK27" s="40" t="str">
        <f>(Tabla2[[#This Row],[FECHA ENTREGA]]&amp;Tabla2[[#This Row],[HORA ENTREGA]])</f>
        <v>460550,416666666666667</v>
      </c>
      <c r="AL27" s="34" t="str">
        <f>IFERROR(HYPERLINK("https://wa.me/"&amp;Tabla2[[#This Row],[CONTACTO]]&amp;"?text="&amp;Tabla2[[#This Row],[Mensaje]]),"")</f>
        <v xml:space="preserve">https://wa.me/56967398822?text=Hola!%0AServicio del día 02-02%0A *Cliente:* IMPORTADORA MIDEA CARRIER CHILE LTDA */ Cont: * TRHU7873593*/ HR Entrega: *10:00* /Dirección: *BOD. MIEA AGURTO - PUERTO MADERO 9710, BOD. E13; PUDAHUEL </v>
      </c>
    </row>
    <row r="28" spans="1:38" s="15" customFormat="1" ht="16.5" customHeight="1" x14ac:dyDescent="0.2">
      <c r="A28" s="15">
        <f>ROW(A27)</f>
        <v>27</v>
      </c>
      <c r="B28" s="15">
        <f>IF(J28=J27,B27+1,1)</f>
        <v>26</v>
      </c>
      <c r="C28" s="15" t="s">
        <v>166</v>
      </c>
      <c r="D28" s="25" t="s">
        <v>39</v>
      </c>
      <c r="E28" s="27">
        <v>871363</v>
      </c>
      <c r="F28" s="27" t="s">
        <v>167</v>
      </c>
      <c r="G28" s="27" t="s">
        <v>41</v>
      </c>
      <c r="H28" s="27">
        <v>16000</v>
      </c>
      <c r="I28" s="27" t="s">
        <v>42</v>
      </c>
      <c r="J28" s="28">
        <v>46055</v>
      </c>
      <c r="K28" s="26">
        <v>0.45833333333333331</v>
      </c>
      <c r="L28" s="26"/>
      <c r="M28" s="27" t="s">
        <v>97</v>
      </c>
      <c r="N28" s="25">
        <f>IFERROR(VLOOKUP(M28,Data!$J$1:$K$58,2,0),"")</f>
        <v>56944540732</v>
      </c>
      <c r="O28" s="27" t="s">
        <v>98</v>
      </c>
      <c r="P28" s="27"/>
      <c r="Q28" s="27" t="s">
        <v>168</v>
      </c>
      <c r="R28" s="27" t="s">
        <v>169</v>
      </c>
      <c r="S28" s="27"/>
      <c r="T28" s="27"/>
      <c r="U28" s="28"/>
      <c r="X28" s="27"/>
      <c r="Y28" s="27" t="s">
        <v>49</v>
      </c>
      <c r="Z28" s="29"/>
      <c r="AA28" s="29">
        <v>0.51388888888888884</v>
      </c>
      <c r="AB28" s="29"/>
      <c r="AC28" s="30">
        <v>46055</v>
      </c>
      <c r="AD28" s="15" t="str">
        <f>IF(Tabla2[[#This Row],[HORA ENTREGA]]="DIRECTO","On time", IF(AA28&lt;&gt;"",IF(Tabla2[[#This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" s="15" t="str">
        <f>MID(Tabla2[[#This Row],[TIPO]],1,3)</f>
        <v xml:space="preserve">40 </v>
      </c>
      <c r="AF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IMPORTADORA Y COMERCIALIZADORA BZ SPA */ Cont: * MSMU5843771*/ HR Entrega: *11:00* /Dirección: *PuertoMadero 9710, Bodega X36. Pudahuel</v>
      </c>
      <c r="AG28" s="38" t="str">
        <f>IFERROR(HYPERLINK("https://wa.me/"&amp;Tabla2[[#This Row],[CONTACTO]]&amp;"?text="&amp;Tabla2[[#This Row],[Mensaje]],"Enviar mensaje"),"")</f>
        <v>Enviar mensaje</v>
      </c>
      <c r="AH28" s="15" t="str">
        <f>CONCATENATE(A28,F28)</f>
        <v>27MSMU5843771</v>
      </c>
      <c r="AI28" s="15" t="str">
        <f>CONCATENATE("ENT-",A28)</f>
        <v>ENT-27</v>
      </c>
      <c r="AJ28" s="15" t="str">
        <f>IF(Tabla2[[#This Row],[Op]]&lt;&gt;"","ENTREGA","")</f>
        <v>ENTREGA</v>
      </c>
      <c r="AK28" s="40" t="str">
        <f>(Tabla2[[#This Row],[FECHA ENTREGA]]&amp;Tabla2[[#This Row],[HORA ENTREGA]])</f>
        <v>460550,458333333333333</v>
      </c>
      <c r="AL28" s="34" t="str">
        <f>IFERROR(HYPERLINK("https://wa.me/"&amp;Tabla2[[#This Row],[CONTACTO]]&amp;"?text="&amp;Tabla2[[#This Row],[Mensaje]]),"")</f>
        <v>https://wa.me/56944540732?text=Hola!%0AServicio del día 02-02%0A *Cliente:* IMPORTADORA Y COMERCIALIZADORA BZ SPA */ Cont: * MSMU5843771*/ HR Entrega: *11:00* /Dirección: *PuertoMadero 9710, Bodega X36. Pudahuel</v>
      </c>
    </row>
    <row r="29" spans="1:38" s="15" customFormat="1" ht="16.5" customHeight="1" x14ac:dyDescent="0.2">
      <c r="A29" s="15">
        <f>ROW(A28)</f>
        <v>28</v>
      </c>
      <c r="B29" s="15">
        <f>IF(J29=J28,B28+1,1)</f>
        <v>27</v>
      </c>
      <c r="C29" s="15" t="s">
        <v>166</v>
      </c>
      <c r="D29" s="25" t="s">
        <v>39</v>
      </c>
      <c r="E29" s="27">
        <v>871367</v>
      </c>
      <c r="F29" s="27" t="s">
        <v>170</v>
      </c>
      <c r="G29" s="27" t="s">
        <v>41</v>
      </c>
      <c r="H29" s="27">
        <v>14000</v>
      </c>
      <c r="I29" s="27" t="s">
        <v>171</v>
      </c>
      <c r="J29" s="28">
        <v>46055</v>
      </c>
      <c r="K29" s="26">
        <v>0.5</v>
      </c>
      <c r="L29" s="26"/>
      <c r="M29" s="27" t="s">
        <v>172</v>
      </c>
      <c r="N29" s="25">
        <f>IFERROR(VLOOKUP(M29,Data!$J$1:$K$58,2,0),"")</f>
        <v>56985215946</v>
      </c>
      <c r="O29" s="27" t="s">
        <v>173</v>
      </c>
      <c r="P29" s="27"/>
      <c r="Q29" s="27" t="s">
        <v>168</v>
      </c>
      <c r="R29" s="27" t="s">
        <v>169</v>
      </c>
      <c r="S29" s="27"/>
      <c r="T29" s="27"/>
      <c r="U29" s="28"/>
      <c r="X29" s="27"/>
      <c r="Y29" s="27" t="s">
        <v>49</v>
      </c>
      <c r="Z29" s="29"/>
      <c r="AA29" s="29">
        <v>0.52083333333333337</v>
      </c>
      <c r="AB29" s="29"/>
      <c r="AC29" s="30">
        <v>46055</v>
      </c>
      <c r="AD29" s="15" t="str">
        <f>IF(Tabla2[[#This Row],[HORA ENTREGA]]="DIRECTO","On time", IF(AA29&lt;&gt;"",IF(Tabla2[[#This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" s="15" t="str">
        <f>MID(Tabla2[[#This Row],[TIPO]],1,3)</f>
        <v xml:space="preserve">40 </v>
      </c>
      <c r="AF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IMPORTADORA Y COMERCIALIZADORA BZ SPA */ Cont: * MEDU7395250*/ HR Entrega: *12:00* /Dirección: *PuertoMadero 9710, Bodega X36. Pudahuel</v>
      </c>
      <c r="AG29" s="38" t="str">
        <f>IFERROR(HYPERLINK("https://wa.me/"&amp;Tabla2[[#This Row],[CONTACTO]]&amp;"?text="&amp;Tabla2[[#This Row],[Mensaje]],"Enviar mensaje"),"")</f>
        <v>Enviar mensaje</v>
      </c>
      <c r="AH29" s="15" t="str">
        <f>CONCATENATE(A29,F29)</f>
        <v>28MEDU7395250</v>
      </c>
      <c r="AI29" s="15" t="str">
        <f>CONCATENATE("ENT-",A29)</f>
        <v>ENT-28</v>
      </c>
      <c r="AJ29" s="15" t="str">
        <f>IF(Tabla2[[#This Row],[Op]]&lt;&gt;"","ENTREGA","")</f>
        <v>ENTREGA</v>
      </c>
      <c r="AK29" s="40" t="str">
        <f>(Tabla2[[#This Row],[FECHA ENTREGA]]&amp;Tabla2[[#This Row],[HORA ENTREGA]])</f>
        <v>460550,5</v>
      </c>
      <c r="AL29" s="34" t="str">
        <f>IFERROR(HYPERLINK("https://wa.me/"&amp;Tabla2[[#This Row],[CONTACTO]]&amp;"?text="&amp;Tabla2[[#This Row],[Mensaje]]),"")</f>
        <v>https://wa.me/56985215946?text=Hola!%0AServicio del día 02-02%0A *Cliente:* IMPORTADORA Y COMERCIALIZADORA BZ SPA */ Cont: * MEDU7395250*/ HR Entrega: *12:00* /Dirección: *PuertoMadero 9710, Bodega X36. Pudahuel</v>
      </c>
    </row>
    <row r="30" spans="1:38" s="15" customFormat="1" ht="16.5" customHeight="1" x14ac:dyDescent="0.2">
      <c r="A30" s="15">
        <f>ROW(A29)</f>
        <v>29</v>
      </c>
      <c r="B30" s="15">
        <f>IF(J30=J29,B29+1,1)</f>
        <v>28</v>
      </c>
      <c r="C30" s="15" t="s">
        <v>166</v>
      </c>
      <c r="D30" s="25" t="s">
        <v>39</v>
      </c>
      <c r="E30" s="27">
        <v>871361</v>
      </c>
      <c r="F30" s="27" t="s">
        <v>174</v>
      </c>
      <c r="G30" s="27" t="s">
        <v>175</v>
      </c>
      <c r="H30" s="27">
        <v>10000</v>
      </c>
      <c r="I30" s="27" t="s">
        <v>42</v>
      </c>
      <c r="J30" s="28">
        <v>46055</v>
      </c>
      <c r="K30" s="26">
        <v>0.54166666666666663</v>
      </c>
      <c r="L30" s="26"/>
      <c r="M30" s="27" t="s">
        <v>176</v>
      </c>
      <c r="N30" s="25">
        <f>IFERROR(VLOOKUP(M30,Data!$J$1:$K$58,2,0),"")</f>
        <v>56968463649</v>
      </c>
      <c r="O30" s="27" t="s">
        <v>177</v>
      </c>
      <c r="P30" s="27"/>
      <c r="Q30" s="27" t="s">
        <v>168</v>
      </c>
      <c r="R30" s="27" t="s">
        <v>169</v>
      </c>
      <c r="S30" s="27"/>
      <c r="T30" s="27"/>
      <c r="U30" s="28"/>
      <c r="X30" s="27"/>
      <c r="Y30" s="27" t="s">
        <v>49</v>
      </c>
      <c r="Z30" s="29"/>
      <c r="AA30" s="29">
        <v>0.67152777777777772</v>
      </c>
      <c r="AB30" s="29"/>
      <c r="AC30" s="30">
        <v>46055</v>
      </c>
      <c r="AD30" s="15" t="str">
        <f>IF(Tabla2[[#This Row],[HORA ENTREGA]]="DIRECTO","On time", IF(AA30&lt;&gt;"",IF(Tabla2[[#This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" s="15" t="str">
        <f>MID(Tabla2[[#This Row],[TIPO]],1,3)</f>
        <v xml:space="preserve">40 </v>
      </c>
      <c r="AF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IMPORTADORA Y COMERCIALIZADORA BZ SPA */ Cont: * CAIU4870171*/ HR Entrega: *13:00* /Dirección: *PuertoMadero 9710, Bodega X36. Pudahuel</v>
      </c>
      <c r="AG30" s="38" t="str">
        <f>IFERROR(HYPERLINK("https://wa.me/"&amp;Tabla2[[#This Row],[CONTACTO]]&amp;"?text="&amp;Tabla2[[#This Row],[Mensaje]],"Enviar mensaje"),"")</f>
        <v>Enviar mensaje</v>
      </c>
      <c r="AH30" s="15" t="str">
        <f>CONCATENATE(A30,F30)</f>
        <v>29CAIU4870171</v>
      </c>
      <c r="AI30" s="15" t="str">
        <f>CONCATENATE("ENT-",A30)</f>
        <v>ENT-29</v>
      </c>
      <c r="AJ30" s="15" t="str">
        <f>IF(Tabla2[[#This Row],[Op]]&lt;&gt;"","ENTREGA","")</f>
        <v>ENTREGA</v>
      </c>
      <c r="AK30" s="40" t="str">
        <f>(Tabla2[[#This Row],[FECHA ENTREGA]]&amp;Tabla2[[#This Row],[HORA ENTREGA]])</f>
        <v>460550,541666666666667</v>
      </c>
      <c r="AL30" s="34" t="str">
        <f>IFERROR(HYPERLINK("https://wa.me/"&amp;Tabla2[[#This Row],[CONTACTO]]&amp;"?text="&amp;Tabla2[[#This Row],[Mensaje]]),"")</f>
        <v>https://wa.me/56968463649?text=Hola!%0AServicio del día 02-02%0A *Cliente:* IMPORTADORA Y COMERCIALIZADORA BZ SPA */ Cont: * CAIU4870171*/ HR Entrega: *13:00* /Dirección: *PuertoMadero 9710, Bodega X36. Pudahuel</v>
      </c>
    </row>
    <row r="31" spans="1:38" s="15" customFormat="1" ht="16.5" customHeight="1" x14ac:dyDescent="0.2">
      <c r="A31" s="15">
        <f>ROW(A30)</f>
        <v>30</v>
      </c>
      <c r="B31" s="15">
        <f>IF(J31=J30,B30+1,1)</f>
        <v>29</v>
      </c>
      <c r="C31" s="15" t="s">
        <v>178</v>
      </c>
      <c r="D31" s="25" t="s">
        <v>39</v>
      </c>
      <c r="E31" s="27">
        <v>872409</v>
      </c>
      <c r="F31" s="27" t="s">
        <v>179</v>
      </c>
      <c r="G31" s="27" t="s">
        <v>41</v>
      </c>
      <c r="H31" s="27">
        <v>23000</v>
      </c>
      <c r="I31" s="27" t="s">
        <v>42</v>
      </c>
      <c r="J31" s="28">
        <v>46055</v>
      </c>
      <c r="K31" s="26">
        <v>0.33333333333333331</v>
      </c>
      <c r="L31" s="26"/>
      <c r="M31" s="27" t="s">
        <v>180</v>
      </c>
      <c r="N31" s="25">
        <f>IFERROR(VLOOKUP(M31,Data!$J$1:$K$58,2,0),"")</f>
        <v>56956063271</v>
      </c>
      <c r="O31" s="27" t="s">
        <v>181</v>
      </c>
      <c r="P31" s="27"/>
      <c r="Q31" s="27" t="s">
        <v>182</v>
      </c>
      <c r="R31" s="27" t="s">
        <v>183</v>
      </c>
      <c r="S31" s="27"/>
      <c r="T31" s="27"/>
      <c r="U31" s="28"/>
      <c r="X31" s="27"/>
      <c r="Y31" s="27" t="s">
        <v>49</v>
      </c>
      <c r="Z31" s="29"/>
      <c r="AA31" s="29">
        <v>0.30694444444444446</v>
      </c>
      <c r="AB31" s="29"/>
      <c r="AC31" s="30">
        <v>46055</v>
      </c>
      <c r="AD31" s="15" t="str">
        <f>IF(Tabla2[[#This Row],[HORA ENTREGA]]="DIRECTO","On time", IF(AA31&lt;&gt;"",IF(Tabla2[[#This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" s="15" t="str">
        <f>MID(Tabla2[[#This Row],[TIPO]],1,3)</f>
        <v xml:space="preserve">40 </v>
      </c>
      <c r="AF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INVERSIERRA S A */ Cont: * OTPU6351111*/ HR Entrega: *08:00* /Dirección: *HUECHURABA</v>
      </c>
      <c r="AG31" s="38" t="str">
        <f>IFERROR(HYPERLINK("https://wa.me/"&amp;Tabla2[[#This Row],[CONTACTO]]&amp;"?text="&amp;Tabla2[[#This Row],[Mensaje]],"Enviar mensaje"),"")</f>
        <v>Enviar mensaje</v>
      </c>
      <c r="AH31" s="15" t="str">
        <f>CONCATENATE(A31,F31)</f>
        <v>30OTPU6351111</v>
      </c>
      <c r="AI31" s="15" t="str">
        <f>CONCATENATE("ENT-",A31)</f>
        <v>ENT-30</v>
      </c>
      <c r="AJ31" s="15" t="str">
        <f>IF(Tabla2[[#This Row],[Op]]&lt;&gt;"","ENTREGA","")</f>
        <v>ENTREGA</v>
      </c>
      <c r="AK31" s="40" t="str">
        <f>(Tabla2[[#This Row],[FECHA ENTREGA]]&amp;Tabla2[[#This Row],[HORA ENTREGA]])</f>
        <v>460550,333333333333333</v>
      </c>
      <c r="AL31" s="34" t="str">
        <f>IFERROR(HYPERLINK("https://wa.me/"&amp;Tabla2[[#This Row],[CONTACTO]]&amp;"?text="&amp;Tabla2[[#This Row],[Mensaje]]),"")</f>
        <v>https://wa.me/56956063271?text=Hola!%0AServicio del día 02-02%0A *Cliente:* INVERSIERRA S A */ Cont: * OTPU6351111*/ HR Entrega: *08:00* /Dirección: *HUECHURABA</v>
      </c>
    </row>
    <row r="32" spans="1:38" s="15" customFormat="1" ht="16.5" customHeight="1" x14ac:dyDescent="0.2">
      <c r="A32" s="15">
        <f>ROW(A31)</f>
        <v>31</v>
      </c>
      <c r="B32" s="15">
        <f>IF(J32=J31,B31+1,1)</f>
        <v>30</v>
      </c>
      <c r="C32" s="15" t="s">
        <v>178</v>
      </c>
      <c r="D32" s="25" t="s">
        <v>39</v>
      </c>
      <c r="E32" s="27">
        <v>871174</v>
      </c>
      <c r="F32" s="27" t="s">
        <v>184</v>
      </c>
      <c r="G32" s="27" t="s">
        <v>41</v>
      </c>
      <c r="H32" s="27">
        <v>7000</v>
      </c>
      <c r="I32" s="27" t="s">
        <v>185</v>
      </c>
      <c r="J32" s="28">
        <v>46055</v>
      </c>
      <c r="K32" s="26">
        <v>0.5</v>
      </c>
      <c r="L32" s="26"/>
      <c r="M32" s="27"/>
      <c r="N32" s="25" t="str">
        <f>IFERROR(VLOOKUP(M32,Data!$J$1:$K$58,2,0),"")</f>
        <v/>
      </c>
      <c r="O32" s="27"/>
      <c r="P32" s="27"/>
      <c r="Q32" s="27" t="s">
        <v>182</v>
      </c>
      <c r="R32" s="27" t="s">
        <v>120</v>
      </c>
      <c r="S32" s="27"/>
      <c r="T32" s="27"/>
      <c r="U32" s="28"/>
      <c r="X32" s="27"/>
      <c r="Y32" s="27" t="s">
        <v>186</v>
      </c>
      <c r="Z32" s="29" t="s">
        <v>187</v>
      </c>
      <c r="AA32" s="29"/>
      <c r="AB32" s="29"/>
      <c r="AC32" s="30"/>
      <c r="AD32" s="15" t="str">
        <f>IF(Tabla2[[#This Row],[HORA ENTREGA]]="DIRECTO","On time", IF(AA32&lt;&gt;"",IF(Tabla2[[#This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2" s="15" t="str">
        <f>MID(Tabla2[[#This Row],[TIPO]],1,3)</f>
        <v xml:space="preserve">40 </v>
      </c>
      <c r="AF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INVERSIERRA S A */ Cont: * MSNU5209930*/ HR Entrega: *12:00* /Dirección: *HUECHURABA</v>
      </c>
      <c r="AG32" s="38" t="str">
        <f>IFERROR(HYPERLINK("https://wa.me/"&amp;Tabla2[[#This Row],[CONTACTO]]&amp;"?text="&amp;Tabla2[[#This Row],[Mensaje]],"Enviar mensaje"),"")</f>
        <v>Enviar mensaje</v>
      </c>
      <c r="AH32" s="15" t="str">
        <f>CONCATENATE(A32,F32)</f>
        <v>31MSNU5209930</v>
      </c>
      <c r="AI32" s="15" t="str">
        <f>CONCATENATE("ENT-",A32)</f>
        <v>ENT-31</v>
      </c>
      <c r="AJ32" s="15" t="str">
        <f>IF(Tabla2[[#This Row],[Op]]&lt;&gt;"","ENTREGA","")</f>
        <v>ENTREGA</v>
      </c>
      <c r="AK32" s="40" t="str">
        <f>(Tabla2[[#This Row],[FECHA ENTREGA]]&amp;Tabla2[[#This Row],[HORA ENTREGA]])</f>
        <v>460550,5</v>
      </c>
      <c r="AL32" s="34" t="str">
        <f>IFERROR(HYPERLINK("https://wa.me/"&amp;Tabla2[[#This Row],[CONTACTO]]&amp;"?text="&amp;Tabla2[[#This Row],[Mensaje]]),"")</f>
        <v>https://wa.me/?text=Hola!%0AServicio del día 02-02%0A *Cliente:* INVERSIERRA S A */ Cont: * MSNU5209930*/ HR Entrega: *12:00* /Dirección: *HUECHURABA</v>
      </c>
    </row>
    <row r="33" spans="1:38" s="15" customFormat="1" ht="16.5" customHeight="1" x14ac:dyDescent="0.2">
      <c r="A33" s="15">
        <f>ROW(A32)</f>
        <v>32</v>
      </c>
      <c r="B33" s="15">
        <f>IF(J33=J32,B32+1,1)</f>
        <v>31</v>
      </c>
      <c r="C33" s="15" t="s">
        <v>188</v>
      </c>
      <c r="D33" s="25" t="s">
        <v>39</v>
      </c>
      <c r="E33" s="27">
        <v>187931</v>
      </c>
      <c r="F33" s="27" t="s">
        <v>189</v>
      </c>
      <c r="G33" s="27" t="s">
        <v>41</v>
      </c>
      <c r="H33" s="27">
        <v>30000</v>
      </c>
      <c r="I33" s="27" t="s">
        <v>42</v>
      </c>
      <c r="J33" s="28">
        <v>46055</v>
      </c>
      <c r="K33" s="26">
        <v>0.5</v>
      </c>
      <c r="L33" s="26"/>
      <c r="M33" s="27" t="s">
        <v>158</v>
      </c>
      <c r="N33" s="25">
        <f>IFERROR(VLOOKUP(M33,Data!$J$1:$K$58,2,0),"")</f>
        <v>56931745801</v>
      </c>
      <c r="O33" s="27" t="s">
        <v>159</v>
      </c>
      <c r="P33" s="27"/>
      <c r="Q33" s="27" t="s">
        <v>190</v>
      </c>
      <c r="R33" s="27" t="s">
        <v>48</v>
      </c>
      <c r="S33" s="27"/>
      <c r="T33" s="27"/>
      <c r="U33" s="28"/>
      <c r="X33" s="27"/>
      <c r="Y33" s="27" t="s">
        <v>49</v>
      </c>
      <c r="Z33" s="29"/>
      <c r="AA33" s="29">
        <v>0.56597222222222221</v>
      </c>
      <c r="AB33" s="29"/>
      <c r="AC33" s="30">
        <v>46055</v>
      </c>
      <c r="AD33" s="15" t="str">
        <f>IF(Tabla2[[#This Row],[HORA ENTREGA]]="DIRECTO","On time", IF(AA33&lt;&gt;"",IF(Tabla2[[#This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" s="15" t="str">
        <f>MID(Tabla2[[#This Row],[TIPO]],1,3)</f>
        <v xml:space="preserve">40 </v>
      </c>
      <c r="AF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LAMAIGNERE CHILE S.A. */ Cont: * CMAU5538713*/ HR Entrega: *12:00* /Dirección: *AV. MARTA OSSA RUIZ 601 (CAMINO CASAS VIEJAS); MAIPU </v>
      </c>
      <c r="AG33" s="38" t="str">
        <f>IFERROR(HYPERLINK("https://wa.me/"&amp;Tabla2[[#This Row],[CONTACTO]]&amp;"?text="&amp;Tabla2[[#This Row],[Mensaje]],"Enviar mensaje"),"")</f>
        <v>Enviar mensaje</v>
      </c>
      <c r="AH33" s="15" t="str">
        <f>CONCATENATE(A33,F33)</f>
        <v>32CMAU5538713</v>
      </c>
      <c r="AI33" s="15" t="str">
        <f>CONCATENATE("ENT-",A33)</f>
        <v>ENT-32</v>
      </c>
      <c r="AJ33" s="15" t="str">
        <f>IF(Tabla2[[#This Row],[Op]]&lt;&gt;"","ENTREGA","")</f>
        <v>ENTREGA</v>
      </c>
      <c r="AK33" s="40" t="str">
        <f>(Tabla2[[#This Row],[FECHA ENTREGA]]&amp;Tabla2[[#This Row],[HORA ENTREGA]])</f>
        <v>460550,5</v>
      </c>
      <c r="AL33" s="34" t="str">
        <f>IFERROR(HYPERLINK("https://wa.me/"&amp;Tabla2[[#This Row],[CONTACTO]]&amp;"?text="&amp;Tabla2[[#This Row],[Mensaje]]),"")</f>
        <v xml:space="preserve">https://wa.me/56931745801?text=Hola!%0AServicio del día 02-02%0A *Cliente:* LAMAIGNERE CHILE S.A. */ Cont: * CMAU5538713*/ HR Entrega: *12:00* /Dirección: *AV. MARTA OSSA RUIZ 601 (CAMINO CASAS VIEJAS); MAIPU </v>
      </c>
    </row>
    <row r="34" spans="1:38" s="15" customFormat="1" ht="16.5" customHeight="1" x14ac:dyDescent="0.2">
      <c r="A34" s="15">
        <f>ROW(A33)</f>
        <v>33</v>
      </c>
      <c r="B34" s="15">
        <f>IF(J34=J33,B33+1,1)</f>
        <v>32</v>
      </c>
      <c r="C34" s="15" t="s">
        <v>188</v>
      </c>
      <c r="D34" s="25" t="s">
        <v>39</v>
      </c>
      <c r="E34" s="27">
        <v>187931</v>
      </c>
      <c r="F34" s="27" t="s">
        <v>191</v>
      </c>
      <c r="G34" s="27" t="s">
        <v>41</v>
      </c>
      <c r="H34" s="27">
        <v>30000</v>
      </c>
      <c r="I34" s="27" t="s">
        <v>42</v>
      </c>
      <c r="J34" s="28">
        <v>46055</v>
      </c>
      <c r="K34" s="26">
        <v>0.5</v>
      </c>
      <c r="L34" s="26"/>
      <c r="M34" s="27" t="s">
        <v>192</v>
      </c>
      <c r="N34" s="25">
        <f>IFERROR(VLOOKUP(M34,Data!$J$1:$K$58,2,0),"")</f>
        <v>56967396661</v>
      </c>
      <c r="O34" s="27" t="s">
        <v>181</v>
      </c>
      <c r="P34" s="27"/>
      <c r="Q34" s="27" t="s">
        <v>190</v>
      </c>
      <c r="R34" s="27" t="s">
        <v>48</v>
      </c>
      <c r="S34" s="27"/>
      <c r="T34" s="27"/>
      <c r="U34" s="28"/>
      <c r="X34" s="27"/>
      <c r="Y34" s="27" t="s">
        <v>49</v>
      </c>
      <c r="Z34" s="29"/>
      <c r="AA34" s="29">
        <v>0.57291666666666663</v>
      </c>
      <c r="AB34" s="29"/>
      <c r="AC34" s="30">
        <v>46055</v>
      </c>
      <c r="AD34" s="15" t="str">
        <f>IF(Tabla2[[#This Row],[HORA ENTREGA]]="DIRECTO","On time", IF(AA34&lt;&gt;"",IF(Tabla2[[#This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" s="15" t="str">
        <f>MID(Tabla2[[#This Row],[TIPO]],1,3)</f>
        <v xml:space="preserve">40 </v>
      </c>
      <c r="AF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LAMAIGNERE CHILE S.A. */ Cont: * CAAU6267586*/ HR Entrega: *12:00* /Dirección: *AV. MARTA OSSA RUIZ 601 (CAMINO CASAS VIEJAS); MAIPU </v>
      </c>
      <c r="AG34" s="38" t="str">
        <f>IFERROR(HYPERLINK("https://wa.me/"&amp;Tabla2[[#This Row],[CONTACTO]]&amp;"?text="&amp;Tabla2[[#This Row],[Mensaje]],"Enviar mensaje"),"")</f>
        <v>Enviar mensaje</v>
      </c>
      <c r="AH34" s="15" t="str">
        <f>CONCATENATE(A34,F34)</f>
        <v>33CAAU6267586</v>
      </c>
      <c r="AI34" s="15" t="str">
        <f>CONCATENATE("ENT-",A34)</f>
        <v>ENT-33</v>
      </c>
      <c r="AJ34" s="15" t="str">
        <f>IF(Tabla2[[#This Row],[Op]]&lt;&gt;"","ENTREGA","")</f>
        <v>ENTREGA</v>
      </c>
      <c r="AK34" s="40" t="str">
        <f>(Tabla2[[#This Row],[FECHA ENTREGA]]&amp;Tabla2[[#This Row],[HORA ENTREGA]])</f>
        <v>460550,5</v>
      </c>
      <c r="AL34" s="34" t="str">
        <f>IFERROR(HYPERLINK("https://wa.me/"&amp;Tabla2[[#This Row],[CONTACTO]]&amp;"?text="&amp;Tabla2[[#This Row],[Mensaje]]),"")</f>
        <v xml:space="preserve">https://wa.me/56967396661?text=Hola!%0AServicio del día 02-02%0A *Cliente:* LAMAIGNERE CHILE S.A. */ Cont: * CAAU6267586*/ HR Entrega: *12:00* /Dirección: *AV. MARTA OSSA RUIZ 601 (CAMINO CASAS VIEJAS); MAIPU </v>
      </c>
    </row>
    <row r="35" spans="1:38" s="15" customFormat="1" ht="16.5" customHeight="1" x14ac:dyDescent="0.2">
      <c r="A35" s="15">
        <f>ROW(A34)</f>
        <v>34</v>
      </c>
      <c r="B35" s="15">
        <f>IF(J35=J34,B34+1,1)</f>
        <v>33</v>
      </c>
      <c r="C35" s="15" t="s">
        <v>188</v>
      </c>
      <c r="D35" s="25" t="s">
        <v>39</v>
      </c>
      <c r="E35" s="27">
        <v>187906</v>
      </c>
      <c r="F35" s="27" t="s">
        <v>193</v>
      </c>
      <c r="G35" s="27" t="s">
        <v>41</v>
      </c>
      <c r="H35" s="27">
        <v>30000</v>
      </c>
      <c r="I35" s="27" t="s">
        <v>42</v>
      </c>
      <c r="J35" s="28">
        <v>46055</v>
      </c>
      <c r="K35" s="26">
        <v>0.58333333333333337</v>
      </c>
      <c r="L35" s="26"/>
      <c r="M35" s="27"/>
      <c r="N35" s="25" t="str">
        <f>IFERROR(VLOOKUP(M35,Data!$J$1:$K$58,2,0),"")</f>
        <v/>
      </c>
      <c r="O35" s="27"/>
      <c r="P35" s="27"/>
      <c r="Q35" s="27" t="s">
        <v>190</v>
      </c>
      <c r="R35" s="27" t="s">
        <v>48</v>
      </c>
      <c r="S35" s="27"/>
      <c r="T35" s="27"/>
      <c r="U35" s="28"/>
      <c r="X35" s="27"/>
      <c r="Y35" s="27" t="s">
        <v>186</v>
      </c>
      <c r="Z35" s="29" t="s">
        <v>187</v>
      </c>
      <c r="AA35" s="29"/>
      <c r="AB35" s="29"/>
      <c r="AC35" s="30"/>
      <c r="AD35" s="15" t="str">
        <f>IF(Tabla2[[#This Row],[HORA ENTREGA]]="DIRECTO","On time", IF(AA35&lt;&gt;"",IF(Tabla2[[#This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5" s="15" t="str">
        <f>MID(Tabla2[[#This Row],[TIPO]],1,3)</f>
        <v xml:space="preserve">40 </v>
      </c>
      <c r="AF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LAMAIGNERE CHILE S.A. */ Cont: * ECMU5095006*/ HR Entrega: *14:00* /Dirección: *AV. MARTA OSSA RUIZ 601 (CAMINO CASAS VIEJAS); MAIPU </v>
      </c>
      <c r="AG35" s="38" t="str">
        <f>IFERROR(HYPERLINK("https://wa.me/"&amp;Tabla2[[#This Row],[CONTACTO]]&amp;"?text="&amp;Tabla2[[#This Row],[Mensaje]],"Enviar mensaje"),"")</f>
        <v>Enviar mensaje</v>
      </c>
      <c r="AH35" s="15" t="str">
        <f>CONCATENATE(A35,F35)</f>
        <v>34ECMU5095006</v>
      </c>
      <c r="AI35" s="15" t="str">
        <f>CONCATENATE("ENT-",A35)</f>
        <v>ENT-34</v>
      </c>
      <c r="AJ35" s="15" t="str">
        <f>IF(Tabla2[[#This Row],[Op]]&lt;&gt;"","ENTREGA","")</f>
        <v>ENTREGA</v>
      </c>
      <c r="AK35" s="40" t="str">
        <f>(Tabla2[[#This Row],[FECHA ENTREGA]]&amp;Tabla2[[#This Row],[HORA ENTREGA]])</f>
        <v>460550,583333333333333</v>
      </c>
      <c r="AL35" s="34" t="str">
        <f>IFERROR(HYPERLINK("https://wa.me/"&amp;Tabla2[[#This Row],[CONTACTO]]&amp;"?text="&amp;Tabla2[[#This Row],[Mensaje]]),"")</f>
        <v xml:space="preserve">https://wa.me/?text=Hola!%0AServicio del día 02-02%0A *Cliente:* LAMAIGNERE CHILE S.A. */ Cont: * ECMU5095006*/ HR Entrega: *14:00* /Dirección: *AV. MARTA OSSA RUIZ 601 (CAMINO CASAS VIEJAS); MAIPU </v>
      </c>
    </row>
    <row r="36" spans="1:38" s="15" customFormat="1" ht="16.5" customHeight="1" x14ac:dyDescent="0.2">
      <c r="A36" s="15">
        <f>ROW(A35)</f>
        <v>35</v>
      </c>
      <c r="B36" s="15">
        <f>IF(J36=J35,B35+1,1)</f>
        <v>34</v>
      </c>
      <c r="C36" s="15" t="s">
        <v>188</v>
      </c>
      <c r="D36" s="25" t="s">
        <v>39</v>
      </c>
      <c r="E36" s="27">
        <v>187967</v>
      </c>
      <c r="F36" s="27" t="s">
        <v>194</v>
      </c>
      <c r="G36" s="27" t="s">
        <v>41</v>
      </c>
      <c r="H36" s="27">
        <v>30000</v>
      </c>
      <c r="I36" s="27" t="s">
        <v>42</v>
      </c>
      <c r="J36" s="28">
        <v>46055</v>
      </c>
      <c r="K36" s="26">
        <v>0.58333333333333337</v>
      </c>
      <c r="L36" s="26"/>
      <c r="M36" s="27"/>
      <c r="N36" s="25" t="str">
        <f>IFERROR(VLOOKUP(M36,Data!$J$1:$K$58,2,0),"")</f>
        <v/>
      </c>
      <c r="O36" s="27"/>
      <c r="P36" s="27"/>
      <c r="Q36" s="27" t="s">
        <v>190</v>
      </c>
      <c r="R36" s="27" t="s">
        <v>195</v>
      </c>
      <c r="S36" s="27"/>
      <c r="T36" s="27"/>
      <c r="U36" s="28"/>
      <c r="X36" s="27"/>
      <c r="Y36" s="27" t="s">
        <v>186</v>
      </c>
      <c r="Z36" s="29" t="s">
        <v>187</v>
      </c>
      <c r="AA36" s="29"/>
      <c r="AB36" s="29"/>
      <c r="AC36" s="30"/>
      <c r="AD36" s="15" t="str">
        <f>IF(Tabla2[[#This Row],[HORA ENTREGA]]="DIRECTO","On time", IF(AA36&lt;&gt;"",IF(Tabla2[[#This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6" s="15" t="str">
        <f>MID(Tabla2[[#This Row],[TIPO]],1,3)</f>
        <v xml:space="preserve">40 </v>
      </c>
      <c r="AF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LAMAIGNERE CHILE S.A. */ Cont: * FFAU3979718*/ HR Entrega: *14:00* /Dirección: *AV. MARTA OSSA RUIZ 601 (CAMINO CASAS VIEJAS); MAIPU </v>
      </c>
      <c r="AG36" s="38" t="str">
        <f>IFERROR(HYPERLINK("https://wa.me/"&amp;Tabla2[[#This Row],[CONTACTO]]&amp;"?text="&amp;Tabla2[[#This Row],[Mensaje]],"Enviar mensaje"),"")</f>
        <v>Enviar mensaje</v>
      </c>
      <c r="AH36" s="15" t="str">
        <f>CONCATENATE(A36,F36)</f>
        <v>35FFAU3979718</v>
      </c>
      <c r="AI36" s="15" t="str">
        <f>CONCATENATE("ENT-",A36)</f>
        <v>ENT-35</v>
      </c>
      <c r="AJ36" s="15" t="str">
        <f>IF(Tabla2[[#This Row],[Op]]&lt;&gt;"","ENTREGA","")</f>
        <v>ENTREGA</v>
      </c>
      <c r="AK36" s="40" t="str">
        <f>(Tabla2[[#This Row],[FECHA ENTREGA]]&amp;Tabla2[[#This Row],[HORA ENTREGA]])</f>
        <v>460550,583333333333333</v>
      </c>
      <c r="AL36" s="34" t="str">
        <f>IFERROR(HYPERLINK("https://wa.me/"&amp;Tabla2[[#This Row],[CONTACTO]]&amp;"?text="&amp;Tabla2[[#This Row],[Mensaje]]),"")</f>
        <v xml:space="preserve">https://wa.me/?text=Hola!%0AServicio del día 02-02%0A *Cliente:* LAMAIGNERE CHILE S.A. */ Cont: * FFAU3979718*/ HR Entrega: *14:00* /Dirección: *AV. MARTA OSSA RUIZ 601 (CAMINO CASAS VIEJAS); MAIPU </v>
      </c>
    </row>
    <row r="37" spans="1:38" s="15" customFormat="1" ht="16.5" customHeight="1" x14ac:dyDescent="0.2">
      <c r="A37" s="15">
        <f>ROW(A36)</f>
        <v>36</v>
      </c>
      <c r="B37" s="15">
        <f>IF(J37=J36,B36+1,1)</f>
        <v>35</v>
      </c>
      <c r="C37" s="15" t="s">
        <v>196</v>
      </c>
      <c r="D37" s="25" t="s">
        <v>39</v>
      </c>
      <c r="E37" s="27">
        <v>295542</v>
      </c>
      <c r="F37" s="27" t="s">
        <v>197</v>
      </c>
      <c r="G37" s="27" t="s">
        <v>41</v>
      </c>
      <c r="H37" s="27">
        <v>17000</v>
      </c>
      <c r="I37" s="27" t="s">
        <v>198</v>
      </c>
      <c r="J37" s="28">
        <v>46055</v>
      </c>
      <c r="K37" s="26">
        <v>0.33333333333333331</v>
      </c>
      <c r="L37" s="26"/>
      <c r="M37" s="27" t="s">
        <v>199</v>
      </c>
      <c r="N37" s="25">
        <f>IFERROR(VLOOKUP(M37,Data!$J$1:$K$58,2,0),"")</f>
        <v>56975315726</v>
      </c>
      <c r="O37" s="27" t="s">
        <v>200</v>
      </c>
      <c r="P37" s="27"/>
      <c r="Q37" s="27" t="s">
        <v>201</v>
      </c>
      <c r="R37" s="27" t="s">
        <v>183</v>
      </c>
      <c r="S37" s="27"/>
      <c r="T37" s="27"/>
      <c r="U37" s="28"/>
      <c r="X37" s="27"/>
      <c r="Y37" s="27" t="s">
        <v>49</v>
      </c>
      <c r="Z37" s="29"/>
      <c r="AA37" s="29">
        <v>0.38541666666666669</v>
      </c>
      <c r="AB37" s="29"/>
      <c r="AC37" s="30">
        <v>46055</v>
      </c>
      <c r="AD37" s="15" t="str">
        <f>IF(Tabla2[[#This Row],[HORA ENTREGA]]="DIRECTO","On time", IF(AA37&lt;&gt;"",IF(Tabla2[[#This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" s="15" t="str">
        <f>MID(Tabla2[[#This Row],[TIPO]],1,3)</f>
        <v xml:space="preserve">40 </v>
      </c>
      <c r="AF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LANCO &amp; HARRIS SURAMERICA SPA */ Cont: * TCLU4706185*/ HR Entrega: *08:00* /Dirección: *CALLE CHORRILLOS 1 PARC.19B, LAMPA</v>
      </c>
      <c r="AG37" s="38" t="str">
        <f>IFERROR(HYPERLINK("https://wa.me/"&amp;Tabla2[[#This Row],[CONTACTO]]&amp;"?text="&amp;Tabla2[[#This Row],[Mensaje]],"Enviar mensaje"),"")</f>
        <v>Enviar mensaje</v>
      </c>
      <c r="AH37" s="15" t="str">
        <f>CONCATENATE(A37,F37)</f>
        <v>36TCLU4706185</v>
      </c>
      <c r="AI37" s="15" t="str">
        <f>CONCATENATE("ENT-",A37)</f>
        <v>ENT-36</v>
      </c>
      <c r="AJ37" s="15" t="str">
        <f>IF(Tabla2[[#This Row],[Op]]&lt;&gt;"","ENTREGA","")</f>
        <v>ENTREGA</v>
      </c>
      <c r="AK37" s="40" t="str">
        <f>(Tabla2[[#This Row],[FECHA ENTREGA]]&amp;Tabla2[[#This Row],[HORA ENTREGA]])</f>
        <v>460550,333333333333333</v>
      </c>
      <c r="AL37" s="34" t="str">
        <f>IFERROR(HYPERLINK("https://wa.me/"&amp;Tabla2[[#This Row],[CONTACTO]]&amp;"?text="&amp;Tabla2[[#This Row],[Mensaje]]),"")</f>
        <v>https://wa.me/56975315726?text=Hola!%0AServicio del día 02-02%0A *Cliente:* LANCO &amp; HARRIS SURAMERICA SPA */ Cont: * TCLU4706185*/ HR Entrega: *08:00* /Dirección: *CALLE CHORRILLOS 1 PARC.19B, LAMPA</v>
      </c>
    </row>
    <row r="38" spans="1:38" s="15" customFormat="1" ht="16.5" customHeight="1" x14ac:dyDescent="0.2">
      <c r="A38" s="15">
        <f>ROW(A37)</f>
        <v>37</v>
      </c>
      <c r="B38" s="15">
        <f>IF(J38=J37,B37+1,1)</f>
        <v>36</v>
      </c>
      <c r="C38" s="15" t="s">
        <v>196</v>
      </c>
      <c r="D38" s="25" t="s">
        <v>39</v>
      </c>
      <c r="E38" s="27">
        <v>298447</v>
      </c>
      <c r="F38" s="27" t="s">
        <v>202</v>
      </c>
      <c r="G38" s="27" t="s">
        <v>64</v>
      </c>
      <c r="H38" s="27">
        <v>23000</v>
      </c>
      <c r="I38" s="27" t="s">
        <v>171</v>
      </c>
      <c r="J38" s="28">
        <v>46055</v>
      </c>
      <c r="K38" s="26">
        <v>0.58333333333333337</v>
      </c>
      <c r="L38" s="26"/>
      <c r="M38" s="27" t="s">
        <v>45</v>
      </c>
      <c r="N38" s="25">
        <f>IFERROR(VLOOKUP(M38,Data!$J$1:$K$58,2,0),"")</f>
        <v>56950981572</v>
      </c>
      <c r="O38" s="27" t="s">
        <v>203</v>
      </c>
      <c r="P38" s="27"/>
      <c r="Q38" s="27" t="s">
        <v>201</v>
      </c>
      <c r="R38" s="27" t="s">
        <v>183</v>
      </c>
      <c r="S38" s="27"/>
      <c r="T38" s="27"/>
      <c r="U38" s="28"/>
      <c r="X38" s="27"/>
      <c r="Y38" s="27" t="s">
        <v>49</v>
      </c>
      <c r="Z38" s="29"/>
      <c r="AA38" s="29">
        <v>0.55555555555555558</v>
      </c>
      <c r="AB38" s="29"/>
      <c r="AC38" s="30">
        <v>46055</v>
      </c>
      <c r="AD38" s="15" t="str">
        <f>IF(Tabla2[[#This Row],[HORA ENTREGA]]="DIRECTO","On time", IF(AA38&lt;&gt;"",IF(Tabla2[[#This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" s="15" t="str">
        <f>MID(Tabla2[[#This Row],[TIPO]],1,3)</f>
        <v xml:space="preserve">20 </v>
      </c>
      <c r="AF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LANCO &amp; HARRIS SURAMERICA SPA */ Cont: * ONEU2730874*/ HR Entrega: *14:00* /Dirección: *CALLE CHORRILLOS 1 PARC.19B, LAMPA</v>
      </c>
      <c r="AG38" s="38" t="str">
        <f>IFERROR(HYPERLINK("https://wa.me/"&amp;Tabla2[[#This Row],[CONTACTO]]&amp;"?text="&amp;Tabla2[[#This Row],[Mensaje]],"Enviar mensaje"),"")</f>
        <v>Enviar mensaje</v>
      </c>
      <c r="AH38" s="15" t="str">
        <f>CONCATENATE(A38,F38)</f>
        <v>37ONEU2730874</v>
      </c>
      <c r="AI38" s="15" t="str">
        <f>CONCATENATE("ENT-",A38)</f>
        <v>ENT-37</v>
      </c>
      <c r="AJ38" s="15" t="str">
        <f>IF(Tabla2[[#This Row],[Op]]&lt;&gt;"","ENTREGA","")</f>
        <v>ENTREGA</v>
      </c>
      <c r="AK38" s="40" t="str">
        <f>(Tabla2[[#This Row],[FECHA ENTREGA]]&amp;Tabla2[[#This Row],[HORA ENTREGA]])</f>
        <v>460550,583333333333333</v>
      </c>
      <c r="AL38" s="34" t="str">
        <f>IFERROR(HYPERLINK("https://wa.me/"&amp;Tabla2[[#This Row],[CONTACTO]]&amp;"?text="&amp;Tabla2[[#This Row],[Mensaje]]),"")</f>
        <v>https://wa.me/56950981572?text=Hola!%0AServicio del día 02-02%0A *Cliente:* LANCO &amp; HARRIS SURAMERICA SPA */ Cont: * ONEU2730874*/ HR Entrega: *14:00* /Dirección: *CALLE CHORRILLOS 1 PARC.19B, LAMPA</v>
      </c>
    </row>
    <row r="39" spans="1:38" s="15" customFormat="1" ht="16.5" customHeight="1" x14ac:dyDescent="0.2">
      <c r="A39" s="15">
        <f>ROW(A38)</f>
        <v>38</v>
      </c>
      <c r="B39" s="15">
        <f>IF(J39=J38,B38+1,1)</f>
        <v>37</v>
      </c>
      <c r="C39" s="15" t="s">
        <v>204</v>
      </c>
      <c r="D39" s="25" t="s">
        <v>39</v>
      </c>
      <c r="E39" s="27">
        <v>482774</v>
      </c>
      <c r="F39" s="27" t="s">
        <v>205</v>
      </c>
      <c r="G39" s="27" t="s">
        <v>41</v>
      </c>
      <c r="H39" s="27">
        <v>16000</v>
      </c>
      <c r="I39" s="27" t="s">
        <v>206</v>
      </c>
      <c r="J39" s="28">
        <v>46055</v>
      </c>
      <c r="K39" s="26">
        <v>0.35416666666666669</v>
      </c>
      <c r="L39" s="26"/>
      <c r="M39" s="27" t="s">
        <v>82</v>
      </c>
      <c r="N39" s="25">
        <f>IFERROR(VLOOKUP(M39,Data!$J$1:$K$58,2,0),"")</f>
        <v>56944277110</v>
      </c>
      <c r="O39" s="27" t="s">
        <v>83</v>
      </c>
      <c r="P39" s="27"/>
      <c r="Q39" s="27" t="s">
        <v>207</v>
      </c>
      <c r="R39" s="27" t="s">
        <v>208</v>
      </c>
      <c r="S39" s="27"/>
      <c r="T39" s="27"/>
      <c r="U39" s="28"/>
      <c r="X39" s="27"/>
      <c r="Y39" s="27" t="s">
        <v>49</v>
      </c>
      <c r="Z39" s="29"/>
      <c r="AA39" s="29">
        <v>0.30694444444444446</v>
      </c>
      <c r="AB39" s="29"/>
      <c r="AC39" s="30">
        <v>46055</v>
      </c>
      <c r="AD39" s="15" t="str">
        <f>IF(Tabla2[[#This Row],[HORA ENTREGA]]="DIRECTO","On time", IF(AA39&lt;&gt;"",IF(Tabla2[[#This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" s="15" t="str">
        <f>MID(Tabla2[[#This Row],[TIPO]],1,3)</f>
        <v xml:space="preserve">40 </v>
      </c>
      <c r="AF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OXIQUIM S A */ Cont: * ZCSU7489526*/ HR Entrega: *08:30* /Dirección: *CAÑAVERAL 901; QUILICURA </v>
      </c>
      <c r="AG39" s="38" t="str">
        <f>IFERROR(HYPERLINK("https://wa.me/"&amp;Tabla2[[#This Row],[CONTACTO]]&amp;"?text="&amp;Tabla2[[#This Row],[Mensaje]],"Enviar mensaje"),"")</f>
        <v>Enviar mensaje</v>
      </c>
      <c r="AH39" s="15" t="str">
        <f>CONCATENATE(A39,F39)</f>
        <v>38ZCSU7489526</v>
      </c>
      <c r="AI39" s="15" t="str">
        <f>CONCATENATE("ENT-",A39)</f>
        <v>ENT-38</v>
      </c>
      <c r="AJ39" s="15" t="str">
        <f>IF(Tabla2[[#This Row],[Op]]&lt;&gt;"","ENTREGA","")</f>
        <v>ENTREGA</v>
      </c>
      <c r="AK39" s="40" t="str">
        <f>(Tabla2[[#This Row],[FECHA ENTREGA]]&amp;Tabla2[[#This Row],[HORA ENTREGA]])</f>
        <v>460550,354166666666667</v>
      </c>
      <c r="AL39" s="34" t="str">
        <f>IFERROR(HYPERLINK("https://wa.me/"&amp;Tabla2[[#This Row],[CONTACTO]]&amp;"?text="&amp;Tabla2[[#This Row],[Mensaje]]),"")</f>
        <v xml:space="preserve">https://wa.me/56944277110?text=Hola!%0AServicio del día 02-02%0A *Cliente:* OXIQUIM S A */ Cont: * ZCSU7489526*/ HR Entrega: *08:30* /Dirección: *CAÑAVERAL 901; QUILICURA </v>
      </c>
    </row>
    <row r="40" spans="1:38" s="15" customFormat="1" ht="16.5" customHeight="1" x14ac:dyDescent="0.2">
      <c r="A40" s="15">
        <f>ROW(A39)</f>
        <v>39</v>
      </c>
      <c r="B40" s="15">
        <f>IF(J40=J39,B39+1,1)</f>
        <v>38</v>
      </c>
      <c r="C40" s="15" t="s">
        <v>204</v>
      </c>
      <c r="D40" s="25" t="s">
        <v>39</v>
      </c>
      <c r="E40" s="27">
        <v>1178309</v>
      </c>
      <c r="F40" s="27" t="s">
        <v>209</v>
      </c>
      <c r="G40" s="27" t="s">
        <v>41</v>
      </c>
      <c r="H40" s="27">
        <v>22000</v>
      </c>
      <c r="I40" s="27" t="s">
        <v>210</v>
      </c>
      <c r="J40" s="28">
        <v>46055</v>
      </c>
      <c r="K40" s="26">
        <v>0.35416666666666669</v>
      </c>
      <c r="L40" s="26"/>
      <c r="M40" s="27" t="s">
        <v>211</v>
      </c>
      <c r="N40" s="25">
        <f>IFERROR(VLOOKUP(M40,Data!$J$1:$K$58,2,0),"")</f>
        <v>56961282379</v>
      </c>
      <c r="O40" s="27" t="s">
        <v>212</v>
      </c>
      <c r="P40" s="27"/>
      <c r="Q40" s="27" t="s">
        <v>207</v>
      </c>
      <c r="R40" s="27" t="s">
        <v>120</v>
      </c>
      <c r="S40" s="27"/>
      <c r="T40" s="27"/>
      <c r="U40" s="28"/>
      <c r="X40" s="27"/>
      <c r="Y40" s="27" t="s">
        <v>49</v>
      </c>
      <c r="Z40" s="29"/>
      <c r="AA40" s="29">
        <v>0.34444444444444444</v>
      </c>
      <c r="AB40" s="29"/>
      <c r="AC40" s="30">
        <v>46055</v>
      </c>
      <c r="AD40" s="15" t="str">
        <f>IF(Tabla2[[#This Row],[HORA ENTREGA]]="DIRECTO","On time", IF(AA40&lt;&gt;"",IF(Tabla2[[#This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" s="15" t="str">
        <f>MID(Tabla2[[#This Row],[TIPO]],1,3)</f>
        <v xml:space="preserve">40 </v>
      </c>
      <c r="AF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02-02%0A *Cliente:* OXIQUIM S A */ Cont: * MSDU6166318*/ HR Entrega: *08:30* /Dirección: *CAÑAVERAL 901; QUILICURA </v>
      </c>
      <c r="AG40" s="38" t="str">
        <f>IFERROR(HYPERLINK("https://wa.me/"&amp;Tabla2[[#This Row],[CONTACTO]]&amp;"?text="&amp;Tabla2[[#This Row],[Mensaje]],"Enviar mensaje"),"")</f>
        <v>Enviar mensaje</v>
      </c>
      <c r="AH40" s="15" t="str">
        <f>CONCATENATE(A40,F40)</f>
        <v>39MSDU6166318</v>
      </c>
      <c r="AI40" s="15" t="str">
        <f>CONCATENATE("ENT-",A40)</f>
        <v>ENT-39</v>
      </c>
      <c r="AJ40" s="15" t="str">
        <f>IF(Tabla2[[#This Row],[Op]]&lt;&gt;"","ENTREGA","")</f>
        <v>ENTREGA</v>
      </c>
      <c r="AK40" s="40" t="str">
        <f>(Tabla2[[#This Row],[FECHA ENTREGA]]&amp;Tabla2[[#This Row],[HORA ENTREGA]])</f>
        <v>460550,354166666666667</v>
      </c>
      <c r="AL40" s="34" t="str">
        <f>IFERROR(HYPERLINK("https://wa.me/"&amp;Tabla2[[#This Row],[CONTACTO]]&amp;"?text="&amp;Tabla2[[#This Row],[Mensaje]]),"")</f>
        <v xml:space="preserve">https://wa.me/56961282379?text=Hola!%0AServicio del día 02-02%0A *Cliente:* OXIQUIM S A */ Cont: * MSDU6166318*/ HR Entrega: *08:30* /Dirección: *CAÑAVERAL 901; QUILICURA </v>
      </c>
    </row>
    <row r="41" spans="1:38" s="15" customFormat="1" ht="16.5" customHeight="1" x14ac:dyDescent="0.2">
      <c r="A41" s="15">
        <f>ROW(A40)</f>
        <v>40</v>
      </c>
      <c r="B41" s="15">
        <f>IF(J41=J40,B40+1,1)</f>
        <v>39</v>
      </c>
      <c r="C41" s="15" t="s">
        <v>213</v>
      </c>
      <c r="D41" s="25" t="s">
        <v>39</v>
      </c>
      <c r="E41" s="27">
        <v>298168</v>
      </c>
      <c r="F41" s="27" t="s">
        <v>214</v>
      </c>
      <c r="G41" s="27" t="s">
        <v>41</v>
      </c>
      <c r="H41" s="27">
        <v>5000</v>
      </c>
      <c r="I41" s="27" t="s">
        <v>185</v>
      </c>
      <c r="J41" s="28">
        <v>46055</v>
      </c>
      <c r="K41" s="26">
        <v>0.375</v>
      </c>
      <c r="L41" s="26"/>
      <c r="M41" s="27" t="s">
        <v>215</v>
      </c>
      <c r="N41" s="25">
        <f>IFERROR(VLOOKUP(M41,Data!$J$1:$K$58,2,0),"")</f>
        <v>56978089957</v>
      </c>
      <c r="O41" s="27" t="s">
        <v>216</v>
      </c>
      <c r="P41" s="27"/>
      <c r="Q41" s="27" t="s">
        <v>217</v>
      </c>
      <c r="R41" s="27" t="s">
        <v>218</v>
      </c>
      <c r="S41" s="27"/>
      <c r="T41" s="27"/>
      <c r="U41" s="28"/>
      <c r="X41" s="27"/>
      <c r="Y41" s="27" t="s">
        <v>49</v>
      </c>
      <c r="Z41" s="29"/>
      <c r="AA41" s="29">
        <v>0.4236111111111111</v>
      </c>
      <c r="AB41" s="29"/>
      <c r="AC41" s="30">
        <v>46055</v>
      </c>
      <c r="AD41" s="15" t="str">
        <f>IF(Tabla2[[#This Row],[HORA ENTREGA]]="DIRECTO","On time", IF(AA41&lt;&gt;"",IF(Tabla2[[#This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" s="15" t="str">
        <f>MID(Tabla2[[#This Row],[TIPO]],1,3)</f>
        <v xml:space="preserve">40 </v>
      </c>
      <c r="AF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PTM CHILE LTDA */ Cont: * UACU5939642*/ HR Entrega: *09:00* /Dirección: *Issa Pichara 830, Bodega 5D, renca</v>
      </c>
      <c r="AG41" s="38" t="str">
        <f>IFERROR(HYPERLINK("https://wa.me/"&amp;Tabla2[[#This Row],[CONTACTO]]&amp;"?text="&amp;Tabla2[[#This Row],[Mensaje]],"Enviar mensaje"),"")</f>
        <v>Enviar mensaje</v>
      </c>
      <c r="AH41" s="15" t="str">
        <f>CONCATENATE(A41,F41)</f>
        <v>40UACU5939642</v>
      </c>
      <c r="AI41" s="15" t="str">
        <f>CONCATENATE("ENT-",A41)</f>
        <v>ENT-40</v>
      </c>
      <c r="AJ41" s="15" t="str">
        <f>IF(Tabla2[[#This Row],[Op]]&lt;&gt;"","ENTREGA","")</f>
        <v>ENTREGA</v>
      </c>
      <c r="AK41" s="40" t="str">
        <f>(Tabla2[[#This Row],[FECHA ENTREGA]]&amp;Tabla2[[#This Row],[HORA ENTREGA]])</f>
        <v>460550,375</v>
      </c>
      <c r="AL41" s="34" t="str">
        <f>IFERROR(HYPERLINK("https://wa.me/"&amp;Tabla2[[#This Row],[CONTACTO]]&amp;"?text="&amp;Tabla2[[#This Row],[Mensaje]]),"")</f>
        <v>https://wa.me/56978089957?text=Hola!%0AServicio del día 02-02%0A *Cliente:* PTM CHILE LTDA */ Cont: * UACU5939642*/ HR Entrega: *09:00* /Dirección: *Issa Pichara 830, Bodega 5D, renca</v>
      </c>
    </row>
    <row r="42" spans="1:38" s="15" customFormat="1" ht="16.5" customHeight="1" x14ac:dyDescent="0.2">
      <c r="A42" s="15">
        <f>ROW(A41)</f>
        <v>41</v>
      </c>
      <c r="B42" s="15">
        <f>IF(J42=J41,B41+1,1)</f>
        <v>40</v>
      </c>
      <c r="C42" s="15" t="s">
        <v>219</v>
      </c>
      <c r="D42" s="25" t="s">
        <v>39</v>
      </c>
      <c r="E42" s="27">
        <v>102086</v>
      </c>
      <c r="F42" s="27" t="s">
        <v>220</v>
      </c>
      <c r="G42" s="27" t="s">
        <v>41</v>
      </c>
      <c r="H42" s="27">
        <v>10000</v>
      </c>
      <c r="I42" s="27" t="s">
        <v>42</v>
      </c>
      <c r="J42" s="28">
        <v>46055</v>
      </c>
      <c r="K42" s="26">
        <v>0.29166666666666669</v>
      </c>
      <c r="L42" s="26"/>
      <c r="M42" s="27" t="s">
        <v>221</v>
      </c>
      <c r="N42" s="25">
        <f>IFERROR(VLOOKUP(M42,Data!$J$1:$K$58,2,0),"")</f>
        <v>56965378427</v>
      </c>
      <c r="O42" s="27" t="s">
        <v>222</v>
      </c>
      <c r="P42" s="27"/>
      <c r="Q42" s="27" t="s">
        <v>223</v>
      </c>
      <c r="R42" s="27" t="s">
        <v>218</v>
      </c>
      <c r="S42" s="27"/>
      <c r="T42" s="27"/>
      <c r="U42" s="28"/>
      <c r="X42" s="27"/>
      <c r="Y42" s="27" t="s">
        <v>49</v>
      </c>
      <c r="Z42" s="29"/>
      <c r="AA42" s="29">
        <v>0.9375</v>
      </c>
      <c r="AB42" s="29"/>
      <c r="AC42" s="30">
        <v>46054</v>
      </c>
      <c r="AD42" s="15" t="str">
        <f>IF(Tabla2[[#This Row],[HORA ENTREGA]]="DIRECTO","On time", IF(AA42&lt;&gt;"",IF(Tabla2[[#This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" s="15" t="str">
        <f>MID(Tabla2[[#This Row],[TIPO]],1,3)</f>
        <v xml:space="preserve">40 </v>
      </c>
      <c r="AF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RENDIC S.A. */ Cont: * FANU1104109*/ HR Entrega: *07:00* /Dirección: *CAMINO A CORONEL KM. 11 N°6060, MEGACENTRO 2, SAN PEDRO DE LA PAZ</v>
      </c>
      <c r="AG42" s="38" t="str">
        <f>IFERROR(HYPERLINK("https://wa.me/"&amp;Tabla2[[#This Row],[CONTACTO]]&amp;"?text="&amp;Tabla2[[#This Row],[Mensaje]],"Enviar mensaje"),"")</f>
        <v>Enviar mensaje</v>
      </c>
      <c r="AH42" s="15" t="str">
        <f>CONCATENATE(A42,F42)</f>
        <v>41FANU1104109</v>
      </c>
      <c r="AI42" s="15" t="str">
        <f>CONCATENATE("ENT-",A42)</f>
        <v>ENT-41</v>
      </c>
      <c r="AJ42" s="15" t="str">
        <f>IF(Tabla2[[#This Row],[Op]]&lt;&gt;"","ENTREGA","")</f>
        <v>ENTREGA</v>
      </c>
      <c r="AK42" s="40" t="str">
        <f>(Tabla2[[#This Row],[FECHA ENTREGA]]&amp;Tabla2[[#This Row],[HORA ENTREGA]])</f>
        <v>460550,291666666666667</v>
      </c>
      <c r="AL42" s="34" t="str">
        <f>IFERROR(HYPERLINK("https://wa.me/"&amp;Tabla2[[#This Row],[CONTACTO]]&amp;"?text="&amp;Tabla2[[#This Row],[Mensaje]]),"")</f>
        <v>https://wa.me/56965378427?text=Hola!%0AServicio del día 02-02%0A *Cliente:* RENDIC S.A. */ Cont: * FANU1104109*/ HR Entrega: *07:00* /Dirección: *CAMINO A CORONEL KM. 11 N°6060, MEGACENTRO 2, SAN PEDRO DE LA PAZ</v>
      </c>
    </row>
    <row r="43" spans="1:38" s="15" customFormat="1" ht="16.5" customHeight="1" x14ac:dyDescent="0.2">
      <c r="A43" s="15">
        <f>ROW(A42)</f>
        <v>42</v>
      </c>
      <c r="B43" s="15">
        <f>IF(J43=J42,B42+1,1)</f>
        <v>41</v>
      </c>
      <c r="C43" s="15" t="s">
        <v>219</v>
      </c>
      <c r="D43" s="25" t="s">
        <v>39</v>
      </c>
      <c r="E43" s="27">
        <v>102355</v>
      </c>
      <c r="F43" s="27" t="s">
        <v>224</v>
      </c>
      <c r="G43" s="27" t="s">
        <v>41</v>
      </c>
      <c r="H43" s="27">
        <v>10000</v>
      </c>
      <c r="I43" s="27" t="s">
        <v>42</v>
      </c>
      <c r="J43" s="28">
        <v>46055</v>
      </c>
      <c r="K43" s="26">
        <v>0.35416666666666669</v>
      </c>
      <c r="L43" s="26"/>
      <c r="M43" s="27" t="s">
        <v>225</v>
      </c>
      <c r="N43" s="25">
        <f>IFERROR(VLOOKUP(M43,Data!$J$1:$K$58,2,0),"")</f>
        <v>56978811158</v>
      </c>
      <c r="O43" s="27" t="s">
        <v>226</v>
      </c>
      <c r="P43" s="27"/>
      <c r="Q43" s="27" t="s">
        <v>227</v>
      </c>
      <c r="R43" s="27" t="s">
        <v>195</v>
      </c>
      <c r="S43" s="27"/>
      <c r="T43" s="27"/>
      <c r="U43" s="28"/>
      <c r="X43" s="27"/>
      <c r="Y43" s="27" t="s">
        <v>49</v>
      </c>
      <c r="Z43" s="29"/>
      <c r="AA43" s="29">
        <v>0.93055555555555558</v>
      </c>
      <c r="AB43" s="29"/>
      <c r="AC43" s="30">
        <v>46054</v>
      </c>
      <c r="AD43" s="15" t="str">
        <f>IF(Tabla2[[#This Row],[HORA ENTREGA]]="DIRECTO","On time", IF(AA43&lt;&gt;"",IF(Tabla2[[#This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" s="15" t="str">
        <f>MID(Tabla2[[#This Row],[TIPO]],1,3)</f>
        <v xml:space="preserve">40 </v>
      </c>
      <c r="AF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RENDIC S.A. */ Cont: * MEDU4854757*/ HR Entrega: *08:30* /Dirección: *PARCELA 109 A COQUIMBO</v>
      </c>
      <c r="AG43" s="38" t="str">
        <f>IFERROR(HYPERLINK("https://wa.me/"&amp;Tabla2[[#This Row],[CONTACTO]]&amp;"?text="&amp;Tabla2[[#This Row],[Mensaje]],"Enviar mensaje"),"")</f>
        <v>Enviar mensaje</v>
      </c>
      <c r="AH43" s="15" t="str">
        <f>CONCATENATE(A43,F43)</f>
        <v>42MEDU4854757</v>
      </c>
      <c r="AI43" s="15" t="str">
        <f>CONCATENATE("ENT-",A43)</f>
        <v>ENT-42</v>
      </c>
      <c r="AJ43" s="15" t="str">
        <f>IF(Tabla2[[#This Row],[Op]]&lt;&gt;"","ENTREGA","")</f>
        <v>ENTREGA</v>
      </c>
      <c r="AK43" s="40" t="str">
        <f>(Tabla2[[#This Row],[FECHA ENTREGA]]&amp;Tabla2[[#This Row],[HORA ENTREGA]])</f>
        <v>460550,354166666666667</v>
      </c>
      <c r="AL43" s="34" t="str">
        <f>IFERROR(HYPERLINK("https://wa.me/"&amp;Tabla2[[#This Row],[CONTACTO]]&amp;"?text="&amp;Tabla2[[#This Row],[Mensaje]]),"")</f>
        <v>https://wa.me/56978811158?text=Hola!%0AServicio del día 02-02%0A *Cliente:* RENDIC S.A. */ Cont: * MEDU4854757*/ HR Entrega: *08:30* /Dirección: *PARCELA 109 A COQUIMBO</v>
      </c>
    </row>
    <row r="44" spans="1:38" s="15" customFormat="1" ht="16.5" customHeight="1" x14ac:dyDescent="0.2">
      <c r="A44" s="15">
        <f>ROW(A43)</f>
        <v>43</v>
      </c>
      <c r="B44" s="15">
        <f>IF(J44=J43,B43+1,1)</f>
        <v>42</v>
      </c>
      <c r="C44" s="15" t="s">
        <v>219</v>
      </c>
      <c r="D44" s="25" t="s">
        <v>39</v>
      </c>
      <c r="E44" s="27">
        <v>102234</v>
      </c>
      <c r="F44" s="27" t="s">
        <v>228</v>
      </c>
      <c r="G44" s="27" t="s">
        <v>41</v>
      </c>
      <c r="H44" s="27">
        <v>21000</v>
      </c>
      <c r="I44" s="27" t="s">
        <v>42</v>
      </c>
      <c r="J44" s="28">
        <v>46055</v>
      </c>
      <c r="K44" s="26">
        <v>0.45833333333333331</v>
      </c>
      <c r="L44" s="26"/>
      <c r="M44" s="27" t="s">
        <v>151</v>
      </c>
      <c r="N44" s="25">
        <f>IFERROR(VLOOKUP(M44,Data!$J$1:$K$58,2,0),"")</f>
        <v>56973887427</v>
      </c>
      <c r="O44" s="27" t="s">
        <v>152</v>
      </c>
      <c r="P44" s="27"/>
      <c r="Q44" s="27" t="s">
        <v>229</v>
      </c>
      <c r="R44" s="27" t="s">
        <v>48</v>
      </c>
      <c r="S44" s="27"/>
      <c r="T44" s="27"/>
      <c r="U44" s="28"/>
      <c r="X44" s="27"/>
      <c r="Y44" s="27" t="s">
        <v>49</v>
      </c>
      <c r="Z44" s="29"/>
      <c r="AA44" s="29">
        <v>0.52638888888888891</v>
      </c>
      <c r="AB44" s="29"/>
      <c r="AC44" s="30">
        <v>46055</v>
      </c>
      <c r="AD44" s="15" t="str">
        <f>IF(Tabla2[[#This Row],[HORA ENTREGA]]="DIRECTO","On time", IF(AA44&lt;&gt;"",IF(Tabla2[[#This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" s="15" t="str">
        <f>MID(Tabla2[[#This Row],[TIPO]],1,3)</f>
        <v xml:space="preserve">40 </v>
      </c>
      <c r="AF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RENDIC S.A. */ Cont: * CMAU6200628*/ HR Entrega: *11:00* /Dirección: *Avenida Miraflores 9700-Bodega 4C, PUDAHUEL</v>
      </c>
      <c r="AG44" s="38" t="str">
        <f>IFERROR(HYPERLINK("https://wa.me/"&amp;Tabla2[[#This Row],[CONTACTO]]&amp;"?text="&amp;Tabla2[[#This Row],[Mensaje]],"Enviar mensaje"),"")</f>
        <v>Enviar mensaje</v>
      </c>
      <c r="AH44" s="15" t="str">
        <f>CONCATENATE(A44,F44)</f>
        <v>43CMAU6200628</v>
      </c>
      <c r="AI44" s="15" t="str">
        <f>CONCATENATE("ENT-",A44)</f>
        <v>ENT-43</v>
      </c>
      <c r="AJ44" s="15" t="str">
        <f>IF(Tabla2[[#This Row],[Op]]&lt;&gt;"","ENTREGA","")</f>
        <v>ENTREGA</v>
      </c>
      <c r="AK44" s="40" t="str">
        <f>(Tabla2[[#This Row],[FECHA ENTREGA]]&amp;Tabla2[[#This Row],[HORA ENTREGA]])</f>
        <v>460550,458333333333333</v>
      </c>
      <c r="AL44" s="34" t="str">
        <f>IFERROR(HYPERLINK("https://wa.me/"&amp;Tabla2[[#This Row],[CONTACTO]]&amp;"?text="&amp;Tabla2[[#This Row],[Mensaje]]),"")</f>
        <v>https://wa.me/56973887427?text=Hola!%0AServicio del día 02-02%0A *Cliente:* RENDIC S.A. */ Cont: * CMAU6200628*/ HR Entrega: *11:00* /Dirección: *Avenida Miraflores 9700-Bodega 4C, PUDAHUEL</v>
      </c>
    </row>
    <row r="45" spans="1:38" s="15" customFormat="1" ht="16.5" customHeight="1" x14ac:dyDescent="0.2">
      <c r="A45" s="15">
        <f>ROW(A44)</f>
        <v>44</v>
      </c>
      <c r="B45" s="15">
        <f>IF(J45=J44,B44+1,1)</f>
        <v>43</v>
      </c>
      <c r="C45" s="15" t="s">
        <v>230</v>
      </c>
      <c r="D45" s="25" t="s">
        <v>39</v>
      </c>
      <c r="E45" s="27">
        <v>141627</v>
      </c>
      <c r="F45" s="27" t="s">
        <v>231</v>
      </c>
      <c r="G45" s="27" t="s">
        <v>41</v>
      </c>
      <c r="H45" s="27">
        <v>6000</v>
      </c>
      <c r="I45" s="27" t="s">
        <v>232</v>
      </c>
      <c r="J45" s="28">
        <v>46055</v>
      </c>
      <c r="K45" s="26">
        <v>0.39583333333333331</v>
      </c>
      <c r="L45" s="26"/>
      <c r="M45" s="27" t="s">
        <v>233</v>
      </c>
      <c r="N45" s="25">
        <f>IFERROR(VLOOKUP(M45,Data!$J$1:$K$58,2,0),"")</f>
        <v>56998494086</v>
      </c>
      <c r="O45" s="27" t="s">
        <v>234</v>
      </c>
      <c r="P45" s="27"/>
      <c r="Q45" s="27" t="s">
        <v>235</v>
      </c>
      <c r="R45" s="27" t="s">
        <v>218</v>
      </c>
      <c r="S45" s="27"/>
      <c r="T45" s="27"/>
      <c r="U45" s="28"/>
      <c r="X45" s="27"/>
      <c r="Y45" s="27" t="s">
        <v>49</v>
      </c>
      <c r="Z45" s="29"/>
      <c r="AA45" s="29">
        <v>0.38333333333333336</v>
      </c>
      <c r="AB45" s="29"/>
      <c r="AC45" s="30">
        <v>46055</v>
      </c>
      <c r="AD45" s="15" t="str">
        <f>IF(Tabla2[[#This Row],[HORA ENTREGA]]="DIRECTO","On time", IF(AA45&lt;&gt;"",IF(Tabla2[[#This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" s="15" t="str">
        <f>MID(Tabla2[[#This Row],[TIPO]],1,3)</f>
        <v xml:space="preserve">40 </v>
      </c>
      <c r="AF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SISTEMAS HIDRAULICOS E INDUSTRIALES BALFLEX CHILE */ Cont: * MRKU0784694*/ HR Entrega: *09:30* /Dirección: *SANTA ADELA 10120 MAIPU</v>
      </c>
      <c r="AG45" s="38" t="str">
        <f>IFERROR(HYPERLINK("https://wa.me/"&amp;Tabla2[[#This Row],[CONTACTO]]&amp;"?text="&amp;Tabla2[[#This Row],[Mensaje]],"Enviar mensaje"),"")</f>
        <v>Enviar mensaje</v>
      </c>
      <c r="AH45" s="15" t="str">
        <f>CONCATENATE(A45,F45)</f>
        <v>44MRKU0784694</v>
      </c>
      <c r="AI45" s="15" t="str">
        <f>CONCATENATE("ENT-",A45)</f>
        <v>ENT-44</v>
      </c>
      <c r="AJ45" s="15" t="str">
        <f>IF(Tabla2[[#This Row],[Op]]&lt;&gt;"","ENTREGA","")</f>
        <v>ENTREGA</v>
      </c>
      <c r="AK45" s="40" t="str">
        <f>(Tabla2[[#This Row],[FECHA ENTREGA]]&amp;Tabla2[[#This Row],[HORA ENTREGA]])</f>
        <v>460550,395833333333333</v>
      </c>
      <c r="AL45" s="34" t="str">
        <f>IFERROR(HYPERLINK("https://wa.me/"&amp;Tabla2[[#This Row],[CONTACTO]]&amp;"?text="&amp;Tabla2[[#This Row],[Mensaje]]),"")</f>
        <v>https://wa.me/56998494086?text=Hola!%0AServicio del día 02-02%0A *Cliente:* SISTEMAS HIDRAULICOS E INDUSTRIALES BALFLEX CHILE */ Cont: * MRKU0784694*/ HR Entrega: *09:30* /Dirección: *SANTA ADELA 10120 MAIPU</v>
      </c>
    </row>
    <row r="46" spans="1:38" s="15" customFormat="1" ht="16.5" customHeight="1" x14ac:dyDescent="0.2">
      <c r="A46" s="15">
        <f>ROW(A45)</f>
        <v>45</v>
      </c>
      <c r="B46" s="15">
        <f>IF(J46=J45,B45+1,1)</f>
        <v>44</v>
      </c>
      <c r="C46" s="15" t="s">
        <v>236</v>
      </c>
      <c r="D46" s="25" t="s">
        <v>39</v>
      </c>
      <c r="E46" s="27">
        <v>504946</v>
      </c>
      <c r="F46" s="27" t="s">
        <v>237</v>
      </c>
      <c r="G46" s="27" t="s">
        <v>64</v>
      </c>
      <c r="H46" s="27">
        <v>30000</v>
      </c>
      <c r="I46" s="27" t="s">
        <v>42</v>
      </c>
      <c r="J46" s="28">
        <v>46055</v>
      </c>
      <c r="K46" s="26">
        <v>0.41666666666666669</v>
      </c>
      <c r="L46" s="26"/>
      <c r="M46" s="27" t="s">
        <v>172</v>
      </c>
      <c r="N46" s="25">
        <f>IFERROR(VLOOKUP(M46,Data!$J$1:$K$58,2,0),"")</f>
        <v>56985215946</v>
      </c>
      <c r="O46" s="27" t="s">
        <v>173</v>
      </c>
      <c r="P46" s="27"/>
      <c r="Q46" s="27" t="s">
        <v>238</v>
      </c>
      <c r="R46" s="27" t="s">
        <v>48</v>
      </c>
      <c r="S46" s="27"/>
      <c r="T46" s="27"/>
      <c r="U46" s="28"/>
      <c r="X46" s="27"/>
      <c r="Y46" s="27" t="s">
        <v>49</v>
      </c>
      <c r="Z46" s="29"/>
      <c r="AA46" s="29">
        <v>0.37847222222222221</v>
      </c>
      <c r="AB46" s="29"/>
      <c r="AC46" s="30">
        <v>46055</v>
      </c>
      <c r="AD46" s="15" t="str">
        <f>IF(Tabla2[[#This Row],[HORA ENTREGA]]="DIRECTO","On time", IF(AA46&lt;&gt;"",IF(Tabla2[[#This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" s="15" t="str">
        <f>MID(Tabla2[[#This Row],[TIPO]],1,3)</f>
        <v xml:space="preserve">20 </v>
      </c>
      <c r="AF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SOCIEDAD COMERCIAL MARBEN PETS LTDA */ Cont: * SEGU2135046*/ HR Entrega: *10:00* /Dirección: *CARRETERA GENERAL SAN MARTIN 8250 BODEGA A 21 QUILICURA</v>
      </c>
      <c r="AG46" s="38" t="str">
        <f>IFERROR(HYPERLINK("https://wa.me/"&amp;Tabla2[[#This Row],[CONTACTO]]&amp;"?text="&amp;Tabla2[[#This Row],[Mensaje]],"Enviar mensaje"),"")</f>
        <v>Enviar mensaje</v>
      </c>
      <c r="AH46" s="15" t="str">
        <f>CONCATENATE(A46,F46)</f>
        <v>45SEGU2135046</v>
      </c>
      <c r="AI46" s="15" t="str">
        <f>CONCATENATE("ENT-",A46)</f>
        <v>ENT-45</v>
      </c>
      <c r="AJ46" s="15" t="str">
        <f>IF(Tabla2[[#This Row],[Op]]&lt;&gt;"","ENTREGA","")</f>
        <v>ENTREGA</v>
      </c>
      <c r="AK46" s="40" t="str">
        <f>(Tabla2[[#This Row],[FECHA ENTREGA]]&amp;Tabla2[[#This Row],[HORA ENTREGA]])</f>
        <v>460550,416666666666667</v>
      </c>
      <c r="AL46" s="34" t="str">
        <f>IFERROR(HYPERLINK("https://wa.me/"&amp;Tabla2[[#This Row],[CONTACTO]]&amp;"?text="&amp;Tabla2[[#This Row],[Mensaje]]),"")</f>
        <v>https://wa.me/56985215946?text=Hola!%0AServicio del día 02-02%0A *Cliente:* SOCIEDAD COMERCIAL MARBEN PETS LTDA */ Cont: * SEGU2135046*/ HR Entrega: *10:00* /Dirección: *CARRETERA GENERAL SAN MARTIN 8250 BODEGA A 21 QUILICURA</v>
      </c>
    </row>
    <row r="47" spans="1:38" s="15" customFormat="1" ht="16.5" customHeight="1" x14ac:dyDescent="0.2">
      <c r="A47" s="15">
        <f>ROW(A46)</f>
        <v>46</v>
      </c>
      <c r="B47" s="15">
        <f>IF(J47=J46,B46+1,1)</f>
        <v>45</v>
      </c>
      <c r="C47" s="15" t="s">
        <v>239</v>
      </c>
      <c r="D47" s="25" t="s">
        <v>39</v>
      </c>
      <c r="E47" s="27">
        <v>298211</v>
      </c>
      <c r="F47" s="27" t="s">
        <v>240</v>
      </c>
      <c r="G47" s="27" t="s">
        <v>41</v>
      </c>
      <c r="H47" s="27">
        <v>15000</v>
      </c>
      <c r="I47" s="27" t="s">
        <v>42</v>
      </c>
      <c r="J47" s="28">
        <v>46055</v>
      </c>
      <c r="K47" s="26">
        <v>0.33333333333333331</v>
      </c>
      <c r="L47" s="26"/>
      <c r="M47" s="27" t="s">
        <v>241</v>
      </c>
      <c r="N47" s="25">
        <f>IFERROR(VLOOKUP(M47,Data!$J$1:$K$58,2,0),"")</f>
        <v>56984880436</v>
      </c>
      <c r="O47" s="27" t="s">
        <v>242</v>
      </c>
      <c r="P47" s="27"/>
      <c r="Q47" s="27" t="s">
        <v>243</v>
      </c>
      <c r="R47" s="27" t="s">
        <v>218</v>
      </c>
      <c r="S47" s="27"/>
      <c r="T47" s="27"/>
      <c r="U47" s="28"/>
      <c r="X47" s="27"/>
      <c r="Y47" s="27" t="s">
        <v>49</v>
      </c>
      <c r="Z47" s="29"/>
      <c r="AA47" s="29">
        <v>0.3263888888888889</v>
      </c>
      <c r="AB47" s="29"/>
      <c r="AC47" s="30">
        <v>46055</v>
      </c>
      <c r="AD47" s="15" t="str">
        <f>IF(Tabla2[[#This Row],[HORA ENTREGA]]="DIRECTO","On time", IF(AA47&lt;&gt;"",IF(Tabla2[[#This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" s="15" t="str">
        <f>MID(Tabla2[[#This Row],[TIPO]],1,3)</f>
        <v xml:space="preserve">40 </v>
      </c>
      <c r="AF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SUPERMERCADO DEL NEUMATICO LTDA */ Cont: * HASU4281221*/ HR Entrega: *08:00* /Dirección: *VELASQUEZ</v>
      </c>
      <c r="AG47" s="38" t="str">
        <f>IFERROR(HYPERLINK("https://wa.me/"&amp;Tabla2[[#This Row],[CONTACTO]]&amp;"?text="&amp;Tabla2[[#This Row],[Mensaje]],"Enviar mensaje"),"")</f>
        <v>Enviar mensaje</v>
      </c>
      <c r="AH47" s="15" t="str">
        <f>CONCATENATE(A47,F47)</f>
        <v>46HASU4281221</v>
      </c>
      <c r="AI47" s="15" t="str">
        <f>CONCATENATE("ENT-",A47)</f>
        <v>ENT-46</v>
      </c>
      <c r="AJ47" s="15" t="str">
        <f>IF(Tabla2[[#This Row],[Op]]&lt;&gt;"","ENTREGA","")</f>
        <v>ENTREGA</v>
      </c>
      <c r="AK47" s="40" t="str">
        <f>(Tabla2[[#This Row],[FECHA ENTREGA]]&amp;Tabla2[[#This Row],[HORA ENTREGA]])</f>
        <v>460550,333333333333333</v>
      </c>
      <c r="AL47" s="34" t="str">
        <f>IFERROR(HYPERLINK("https://wa.me/"&amp;Tabla2[[#This Row],[CONTACTO]]&amp;"?text="&amp;Tabla2[[#This Row],[Mensaje]]),"")</f>
        <v>https://wa.me/56984880436?text=Hola!%0AServicio del día 02-02%0A *Cliente:* SUPERMERCADO DEL NEUMATICO LTDA */ Cont: * HASU4281221*/ HR Entrega: *08:00* /Dirección: *VELASQUEZ</v>
      </c>
    </row>
    <row r="48" spans="1:38" s="15" customFormat="1" ht="16.5" customHeight="1" x14ac:dyDescent="0.2">
      <c r="A48" s="15">
        <f>ROW(A47)</f>
        <v>47</v>
      </c>
      <c r="B48" s="15">
        <f>IF(J48=J47,B47+1,1)</f>
        <v>46</v>
      </c>
      <c r="C48" s="15" t="s">
        <v>244</v>
      </c>
      <c r="D48" s="25" t="s">
        <v>39</v>
      </c>
      <c r="E48" s="27">
        <v>527896</v>
      </c>
      <c r="F48" s="27" t="s">
        <v>245</v>
      </c>
      <c r="G48" s="27" t="s">
        <v>64</v>
      </c>
      <c r="H48" s="27">
        <v>23000</v>
      </c>
      <c r="I48" s="27" t="s">
        <v>246</v>
      </c>
      <c r="J48" s="28">
        <v>46055</v>
      </c>
      <c r="K48" s="26">
        <v>0.375</v>
      </c>
      <c r="L48" s="26"/>
      <c r="M48" s="27" t="s">
        <v>247</v>
      </c>
      <c r="N48" s="25">
        <f>IFERROR(VLOOKUP(M48,Data!$J$1:$K$58,2,0),"")</f>
        <v>56953157599</v>
      </c>
      <c r="O48" s="27" t="s">
        <v>248</v>
      </c>
      <c r="P48" s="27"/>
      <c r="Q48" s="27" t="s">
        <v>249</v>
      </c>
      <c r="R48" s="27" t="s">
        <v>250</v>
      </c>
      <c r="S48" s="27"/>
      <c r="T48" s="27"/>
      <c r="U48" s="28"/>
      <c r="X48" s="27"/>
      <c r="Y48" s="27" t="s">
        <v>49</v>
      </c>
      <c r="Z48" s="29"/>
      <c r="AA48" s="29">
        <v>0.3576388888888889</v>
      </c>
      <c r="AB48" s="29"/>
      <c r="AC48" s="30">
        <v>46055</v>
      </c>
      <c r="AD48" s="15" t="str">
        <f>IF(Tabla2[[#This Row],[HORA ENTREGA]]="DIRECTO","On time", IF(AA48&lt;&gt;"",IF(Tabla2[[#This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" s="15" t="str">
        <f>MID(Tabla2[[#This Row],[TIPO]],1,3)</f>
        <v xml:space="preserve">20 </v>
      </c>
      <c r="AF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VILLAR HERMANOS S.A. */ Cont: * TCLU3844430*/ HR Entrega: *09:00* /Dirección: *SALAR DE ATACAMA 1330, PUDAHUEL</v>
      </c>
      <c r="AG48" s="38" t="str">
        <f>IFERROR(HYPERLINK("https://wa.me/"&amp;Tabla2[[#This Row],[CONTACTO]]&amp;"?text="&amp;Tabla2[[#This Row],[Mensaje]],"Enviar mensaje"),"")</f>
        <v>Enviar mensaje</v>
      </c>
      <c r="AH48" s="15" t="str">
        <f>CONCATENATE(A48,F48)</f>
        <v>47TCLU3844430</v>
      </c>
      <c r="AI48" s="15" t="str">
        <f>CONCATENATE("ENT-",A48)</f>
        <v>ENT-47</v>
      </c>
      <c r="AJ48" s="15" t="str">
        <f>IF(Tabla2[[#This Row],[Op]]&lt;&gt;"","ENTREGA","")</f>
        <v>ENTREGA</v>
      </c>
      <c r="AK48" s="40" t="str">
        <f>(Tabla2[[#This Row],[FECHA ENTREGA]]&amp;Tabla2[[#This Row],[HORA ENTREGA]])</f>
        <v>460550,375</v>
      </c>
      <c r="AL48" s="34" t="str">
        <f>IFERROR(HYPERLINK("https://wa.me/"&amp;Tabla2[[#This Row],[CONTACTO]]&amp;"?text="&amp;Tabla2[[#This Row],[Mensaje]]),"")</f>
        <v>https://wa.me/56953157599?text=Hola!%0AServicio del día 02-02%0A *Cliente:* VILLAR HERMANOS S.A. */ Cont: * TCLU3844430*/ HR Entrega: *09:00* /Dirección: *SALAR DE ATACAMA 1330, PUDAHUEL</v>
      </c>
    </row>
    <row r="49" spans="1:38" s="15" customFormat="1" ht="16.5" customHeight="1" x14ac:dyDescent="0.2">
      <c r="A49" s="15">
        <f>ROW(A48)</f>
        <v>48</v>
      </c>
      <c r="B49" s="15">
        <f>IF(J49=J48,B48+1,1)</f>
        <v>47</v>
      </c>
      <c r="C49" s="15" t="s">
        <v>244</v>
      </c>
      <c r="D49" s="25" t="s">
        <v>39</v>
      </c>
      <c r="E49" s="27">
        <v>527965</v>
      </c>
      <c r="F49" s="27" t="s">
        <v>251</v>
      </c>
      <c r="G49" s="27" t="s">
        <v>41</v>
      </c>
      <c r="H49" s="27">
        <v>4000</v>
      </c>
      <c r="I49" s="27" t="s">
        <v>252</v>
      </c>
      <c r="J49" s="28">
        <v>46055</v>
      </c>
      <c r="K49" s="26">
        <v>0.625</v>
      </c>
      <c r="L49" s="26"/>
      <c r="M49" s="27" t="s">
        <v>104</v>
      </c>
      <c r="N49" s="25">
        <f>IFERROR(VLOOKUP(M49,Data!$J$1:$K$58,2,0),"")</f>
        <v>56966749395</v>
      </c>
      <c r="O49" s="27" t="s">
        <v>253</v>
      </c>
      <c r="P49" s="27"/>
      <c r="Q49" s="27" t="s">
        <v>249</v>
      </c>
      <c r="R49" s="27" t="s">
        <v>48</v>
      </c>
      <c r="S49" s="27"/>
      <c r="T49" s="27"/>
      <c r="U49" s="28"/>
      <c r="X49" s="27"/>
      <c r="Y49" s="27" t="s">
        <v>49</v>
      </c>
      <c r="Z49" s="29"/>
      <c r="AA49" s="29">
        <v>0.66180555555555554</v>
      </c>
      <c r="AB49" s="29"/>
      <c r="AC49" s="30">
        <v>46055</v>
      </c>
      <c r="AD49" s="15" t="str">
        <f>IF(Tabla2[[#This Row],[HORA ENTREGA]]="DIRECTO","On time", IF(AA49&lt;&gt;"",IF(Tabla2[[#This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9" s="15" t="str">
        <f>MID(Tabla2[[#This Row],[TIPO]],1,3)</f>
        <v xml:space="preserve">40 </v>
      </c>
      <c r="AF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02-02%0A *Cliente:* VILLAR HERMANOS S.A. */ Cont: * TIIU2925771*/ HR Entrega: *15:00* /Dirección: *SALAR DE ATACAMA 1330, PUDAHUEL</v>
      </c>
      <c r="AG49" s="38" t="str">
        <f>IFERROR(HYPERLINK("https://wa.me/"&amp;Tabla2[[#This Row],[CONTACTO]]&amp;"?text="&amp;Tabla2[[#This Row],[Mensaje]],"Enviar mensaje"),"")</f>
        <v>Enviar mensaje</v>
      </c>
      <c r="AH49" s="15" t="str">
        <f>CONCATENATE(A49,F49)</f>
        <v>48TIIU2925771</v>
      </c>
      <c r="AI49" s="15" t="str">
        <f>CONCATENATE("ENT-",A49)</f>
        <v>ENT-48</v>
      </c>
      <c r="AJ49" s="15" t="str">
        <f>IF(Tabla2[[#This Row],[Op]]&lt;&gt;"","ENTREGA","")</f>
        <v>ENTREGA</v>
      </c>
      <c r="AK49" s="40" t="str">
        <f>(Tabla2[[#This Row],[FECHA ENTREGA]]&amp;Tabla2[[#This Row],[HORA ENTREGA]])</f>
        <v>460550,625</v>
      </c>
      <c r="AL49" s="34" t="str">
        <f>IFERROR(HYPERLINK("https://wa.me/"&amp;Tabla2[[#This Row],[CONTACTO]]&amp;"?text="&amp;Tabla2[[#This Row],[Mensaje]]),"")</f>
        <v>https://wa.me/56966749395?text=Hola!%0AServicio del día 02-02%0A *Cliente:* VILLAR HERMANOS S.A. */ Cont: * TIIU2925771*/ HR Entrega: *15:00* /Dirección: *SALAR DE ATACAMA 1330, PUDAHUEL</v>
      </c>
    </row>
    <row r="50" spans="1:38" s="15" customFormat="1" ht="16.5" customHeight="1" x14ac:dyDescent="0.2">
      <c r="A50" s="15">
        <f>ROW(A49)</f>
        <v>49</v>
      </c>
      <c r="B50" s="15">
        <f>IF(J50=J49,B49+1,1)</f>
        <v>1</v>
      </c>
      <c r="C50" s="15" t="s">
        <v>254</v>
      </c>
      <c r="D50" s="25" t="s">
        <v>39</v>
      </c>
      <c r="E50" s="27">
        <v>70085</v>
      </c>
      <c r="F50" s="27" t="s">
        <v>255</v>
      </c>
      <c r="G50" s="27" t="s">
        <v>41</v>
      </c>
      <c r="H50" s="27">
        <v>23000</v>
      </c>
      <c r="I50" s="27" t="s">
        <v>256</v>
      </c>
      <c r="J50" s="28">
        <v>46056</v>
      </c>
      <c r="K50" s="26">
        <v>0.625</v>
      </c>
      <c r="L50" s="26"/>
      <c r="M50" s="27" t="s">
        <v>241</v>
      </c>
      <c r="N50" s="25">
        <f>IFERROR(VLOOKUP(M50,Data!$J$1:$K$58,2,0),"")</f>
        <v>56984880436</v>
      </c>
      <c r="O50" s="27" t="s">
        <v>242</v>
      </c>
      <c r="P50" s="27"/>
      <c r="Q50" s="27" t="s">
        <v>257</v>
      </c>
      <c r="R50" s="27" t="s">
        <v>48</v>
      </c>
      <c r="S50" s="27"/>
      <c r="T50" s="27"/>
      <c r="U50" s="28"/>
      <c r="X50" s="27"/>
      <c r="Y50" s="27" t="s">
        <v>186</v>
      </c>
      <c r="Z50" s="29" t="s">
        <v>187</v>
      </c>
      <c r="AA50" s="29"/>
      <c r="AB50" s="29"/>
      <c r="AC50" s="30"/>
      <c r="AD50" s="15" t="str">
        <f>IF(Tabla2[[#This Row],[HORA ENTREGA]]="DIRECTO","On time", IF(AA50&lt;&gt;"",IF(Tabla2[[#This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50" s="15" t="str">
        <f>MID(Tabla2[[#This Row],[TIPO]],1,3)</f>
        <v xml:space="preserve">40 </v>
      </c>
      <c r="AF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A R G TRAILERS SPA */ Cont: * TCNU3850894*/ HR Entrega: *15:00* /Dirección: *GOREN - LA PRIMAVERA  361;  LAMPA</v>
      </c>
      <c r="AG50" s="38" t="str">
        <f>IFERROR(HYPERLINK("https://wa.me/"&amp;Tabla2[[#This Row],[CONTACTO]]&amp;"?text="&amp;Tabla2[[#This Row],[Mensaje]],"Enviar mensaje"),"")</f>
        <v>Enviar mensaje</v>
      </c>
      <c r="AH50" s="15" t="str">
        <f>CONCATENATE(A50,F50)</f>
        <v>49TCNU3850894</v>
      </c>
      <c r="AI50" s="15" t="str">
        <f>CONCATENATE("ENT-",A50)</f>
        <v>ENT-49</v>
      </c>
      <c r="AJ50" s="15" t="str">
        <f>IF(Tabla2[[#This Row],[Op]]&lt;&gt;"","ENTREGA","")</f>
        <v>ENTREGA</v>
      </c>
      <c r="AK50" s="40" t="str">
        <f>(Tabla2[[#This Row],[FECHA ENTREGA]]&amp;Tabla2[[#This Row],[HORA ENTREGA]])</f>
        <v>460560,625</v>
      </c>
      <c r="AL50" s="34" t="str">
        <f>IFERROR(HYPERLINK("https://wa.me/"&amp;Tabla2[[#This Row],[CONTACTO]]&amp;"?text="&amp;Tabla2[[#This Row],[Mensaje]]),"")</f>
        <v>https://wa.me/56984880436?text=Hola!%0AServicio del día 03-02%0A *Cliente:* A R G TRAILERS SPA */ Cont: * TCNU3850894*/ HR Entrega: *15:00* /Dirección: *GOREN - LA PRIMAVERA  361;  LAMPA</v>
      </c>
    </row>
    <row r="51" spans="1:38" s="15" customFormat="1" ht="16.5" customHeight="1" x14ac:dyDescent="0.2">
      <c r="A51" s="15">
        <f>ROW(A50)</f>
        <v>50</v>
      </c>
      <c r="B51" s="15">
        <f>IF(J51=J50,B50+1,1)</f>
        <v>2</v>
      </c>
      <c r="C51" s="15" t="s">
        <v>258</v>
      </c>
      <c r="D51" s="25" t="s">
        <v>39</v>
      </c>
      <c r="E51" s="27">
        <v>298206</v>
      </c>
      <c r="F51" s="27" t="s">
        <v>259</v>
      </c>
      <c r="G51" s="27" t="s">
        <v>54</v>
      </c>
      <c r="H51" s="27">
        <v>27000</v>
      </c>
      <c r="I51" s="27" t="s">
        <v>42</v>
      </c>
      <c r="J51" s="28">
        <v>46056</v>
      </c>
      <c r="K51" s="26">
        <v>0.375</v>
      </c>
      <c r="L51" s="26"/>
      <c r="M51" s="27" t="s">
        <v>126</v>
      </c>
      <c r="N51" s="25">
        <f>IFERROR(VLOOKUP(M51,Data!$J$1:$K$58,2,0),"")</f>
        <v>56999270871</v>
      </c>
      <c r="O51" s="27" t="s">
        <v>127</v>
      </c>
      <c r="P51" s="27"/>
      <c r="Q51" s="27" t="s">
        <v>260</v>
      </c>
      <c r="R51" s="27" t="s">
        <v>261</v>
      </c>
      <c r="S51" s="27"/>
      <c r="T51" s="27"/>
      <c r="U51" s="28"/>
      <c r="X51" s="27"/>
      <c r="Y51" s="27" t="s">
        <v>49</v>
      </c>
      <c r="Z51" s="29"/>
      <c r="AA51" s="29">
        <v>0.37152777777777779</v>
      </c>
      <c r="AB51" s="29"/>
      <c r="AC51" s="30">
        <v>46056</v>
      </c>
      <c r="AD51" s="15" t="str">
        <f>IF(Tabla2[[#This Row],[HORA ENTREGA]]="DIRECTO","On time", IF(AA51&lt;&gt;"",IF(Tabla2[[#This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" s="15" t="str">
        <f>MID(Tabla2[[#This Row],[TIPO]],1,3)</f>
        <v xml:space="preserve">40 </v>
      </c>
      <c r="AF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ALMAKILA SPA */ Cont: * MNBU0123436*/ HR Entrega: *09:00* /Dirección: *ANTILLANCA SUR 586 PUDAHUEL</v>
      </c>
      <c r="AG51" s="38" t="str">
        <f>IFERROR(HYPERLINK("https://wa.me/"&amp;Tabla2[[#This Row],[CONTACTO]]&amp;"?text="&amp;Tabla2[[#This Row],[Mensaje]],"Enviar mensaje"),"")</f>
        <v>Enviar mensaje</v>
      </c>
      <c r="AH51" s="15" t="str">
        <f>CONCATENATE(A51,F51)</f>
        <v>50MNBU0123436</v>
      </c>
      <c r="AI51" s="15" t="str">
        <f>CONCATENATE("ENT-",A51)</f>
        <v>ENT-50</v>
      </c>
      <c r="AJ51" s="15" t="str">
        <f>IF(Tabla2[[#This Row],[Op]]&lt;&gt;"","ENTREGA","")</f>
        <v>ENTREGA</v>
      </c>
      <c r="AK51" s="40" t="str">
        <f>(Tabla2[[#This Row],[FECHA ENTREGA]]&amp;Tabla2[[#This Row],[HORA ENTREGA]])</f>
        <v>460560,375</v>
      </c>
      <c r="AL51" s="34" t="str">
        <f>IFERROR(HYPERLINK("https://wa.me/"&amp;Tabla2[[#This Row],[CONTACTO]]&amp;"?text="&amp;Tabla2[[#This Row],[Mensaje]]),"")</f>
        <v>https://wa.me/56999270871?text=Hola!%0AServicio del día 03-02%0A *Cliente:* ALMAKILA SPA */ Cont: * MNBU0123436*/ HR Entrega: *09:00* /Dirección: *ANTILLANCA SUR 586 PUDAHUEL</v>
      </c>
    </row>
    <row r="52" spans="1:38" s="15" customFormat="1" ht="16.5" customHeight="1" x14ac:dyDescent="0.2">
      <c r="A52" s="15">
        <f>ROW(A51)</f>
        <v>51</v>
      </c>
      <c r="B52" s="15">
        <f>IF(J52=J51,B51+1,1)</f>
        <v>3</v>
      </c>
      <c r="C52" s="15" t="s">
        <v>258</v>
      </c>
      <c r="D52" s="25" t="s">
        <v>39</v>
      </c>
      <c r="E52" s="27">
        <v>298205</v>
      </c>
      <c r="F52" s="27" t="s">
        <v>262</v>
      </c>
      <c r="G52" s="27" t="s">
        <v>54</v>
      </c>
      <c r="H52" s="27">
        <v>28000</v>
      </c>
      <c r="I52" s="27" t="s">
        <v>42</v>
      </c>
      <c r="J52" s="28">
        <v>46056</v>
      </c>
      <c r="K52" s="26">
        <v>0.5</v>
      </c>
      <c r="L52" s="26"/>
      <c r="M52" s="27" t="s">
        <v>139</v>
      </c>
      <c r="N52" s="25">
        <f>IFERROR(VLOOKUP(M52,Data!$J$1:$K$58,2,0),"")</f>
        <v>56965312953</v>
      </c>
      <c r="O52" s="27" t="s">
        <v>140</v>
      </c>
      <c r="P52" s="27"/>
      <c r="Q52" s="27" t="s">
        <v>260</v>
      </c>
      <c r="R52" s="27" t="s">
        <v>218</v>
      </c>
      <c r="S52" s="27"/>
      <c r="T52" s="27"/>
      <c r="U52" s="28"/>
      <c r="X52" s="27"/>
      <c r="Y52" s="27" t="s">
        <v>49</v>
      </c>
      <c r="Z52" s="29"/>
      <c r="AA52" s="29">
        <v>0.625</v>
      </c>
      <c r="AB52" s="29"/>
      <c r="AC52" s="30">
        <v>46056</v>
      </c>
      <c r="AD52" s="15" t="str">
        <f>IF(Tabla2[[#This Row],[HORA ENTREGA]]="DIRECTO","On time", IF(AA52&lt;&gt;"",IF(Tabla2[[#This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2" s="15" t="str">
        <f>MID(Tabla2[[#This Row],[TIPO]],1,3)</f>
        <v xml:space="preserve">40 </v>
      </c>
      <c r="AF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ALMAKILA SPA */ Cont: * MNBU3780326*/ HR Entrega: *12:00* /Dirección: *ANTILLANCA SUR 586 PUDAHUEL</v>
      </c>
      <c r="AG52" s="38" t="str">
        <f>IFERROR(HYPERLINK("https://wa.me/"&amp;Tabla2[[#This Row],[CONTACTO]]&amp;"?text="&amp;Tabla2[[#This Row],[Mensaje]],"Enviar mensaje"),"")</f>
        <v>Enviar mensaje</v>
      </c>
      <c r="AH52" s="15" t="str">
        <f>CONCATENATE(A52,F52)</f>
        <v>51MNBU3780326</v>
      </c>
      <c r="AI52" s="15" t="str">
        <f>CONCATENATE("ENT-",A52)</f>
        <v>ENT-51</v>
      </c>
      <c r="AJ52" s="15" t="str">
        <f>IF(Tabla2[[#This Row],[Op]]&lt;&gt;"","ENTREGA","")</f>
        <v>ENTREGA</v>
      </c>
      <c r="AK52" s="40" t="str">
        <f>(Tabla2[[#This Row],[FECHA ENTREGA]]&amp;Tabla2[[#This Row],[HORA ENTREGA]])</f>
        <v>460560,5</v>
      </c>
      <c r="AL52" s="34" t="str">
        <f>IFERROR(HYPERLINK("https://wa.me/"&amp;Tabla2[[#This Row],[CONTACTO]]&amp;"?text="&amp;Tabla2[[#This Row],[Mensaje]]),"")</f>
        <v>https://wa.me/56965312953?text=Hola!%0AServicio del día 03-02%0A *Cliente:* ALMAKILA SPA */ Cont: * MNBU3780326*/ HR Entrega: *12:00* /Dirección: *ANTILLANCA SUR 586 PUDAHUEL</v>
      </c>
    </row>
    <row r="53" spans="1:38" s="15" customFormat="1" ht="16.5" customHeight="1" x14ac:dyDescent="0.2">
      <c r="A53" s="15">
        <f>ROW(A52)</f>
        <v>52</v>
      </c>
      <c r="B53" s="15">
        <f>IF(J53=J52,B52+1,1)</f>
        <v>4</v>
      </c>
      <c r="C53" s="15" t="s">
        <v>263</v>
      </c>
      <c r="D53" s="25" t="s">
        <v>39</v>
      </c>
      <c r="E53" s="27">
        <v>1280129</v>
      </c>
      <c r="F53" s="27" t="s">
        <v>264</v>
      </c>
      <c r="G53" s="27" t="s">
        <v>41</v>
      </c>
      <c r="H53" s="27">
        <v>25000</v>
      </c>
      <c r="I53" s="27" t="s">
        <v>42</v>
      </c>
      <c r="J53" s="28">
        <v>46056</v>
      </c>
      <c r="K53" s="26">
        <v>0.35416666666666669</v>
      </c>
      <c r="L53" s="26"/>
      <c r="M53" s="27" t="s">
        <v>225</v>
      </c>
      <c r="N53" s="25">
        <f>IFERROR(VLOOKUP(M53,Data!$J$1:$K$58,2,0),"")</f>
        <v>56978811158</v>
      </c>
      <c r="O53" s="27" t="s">
        <v>200</v>
      </c>
      <c r="P53" s="27"/>
      <c r="Q53" s="27" t="s">
        <v>265</v>
      </c>
      <c r="R53" s="27" t="s">
        <v>266</v>
      </c>
      <c r="S53" s="27"/>
      <c r="T53" s="27"/>
      <c r="U53" s="28"/>
      <c r="X53" s="27"/>
      <c r="Y53" s="27" t="s">
        <v>49</v>
      </c>
      <c r="Z53" s="29"/>
      <c r="AA53" s="29">
        <v>0.30208333333333331</v>
      </c>
      <c r="AB53" s="29"/>
      <c r="AC53" s="30">
        <v>46056</v>
      </c>
      <c r="AD53" s="15" t="str">
        <f>IF(Tabla2[[#This Row],[HORA ENTREGA]]="DIRECTO","On time", IF(AA53&lt;&gt;"",IF(Tabla2[[#This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" s="15" t="str">
        <f>MID(Tabla2[[#This Row],[TIPO]],1,3)</f>
        <v xml:space="preserve">40 </v>
      </c>
      <c r="AF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BARCEL CHILE S.A. */ Cont: * HAMU3709801*/ HR Entrega: *08:30* /Dirección: *AGUNSA - La montaña 1550, Quilicura (Ingreso por portería A) </v>
      </c>
      <c r="AG53" s="38" t="str">
        <f>IFERROR(HYPERLINK("https://wa.me/"&amp;Tabla2[[#This Row],[CONTACTO]]&amp;"?text="&amp;Tabla2[[#This Row],[Mensaje]],"Enviar mensaje"),"")</f>
        <v>Enviar mensaje</v>
      </c>
      <c r="AH53" s="15" t="str">
        <f>CONCATENATE(A53,F53)</f>
        <v>52HAMU3709801</v>
      </c>
      <c r="AI53" s="15" t="str">
        <f>CONCATENATE("ENT-",A53)</f>
        <v>ENT-52</v>
      </c>
      <c r="AJ53" s="15" t="str">
        <f>IF(Tabla2[[#This Row],[Op]]&lt;&gt;"","ENTREGA","")</f>
        <v>ENTREGA</v>
      </c>
      <c r="AK53" s="40" t="str">
        <f>(Tabla2[[#This Row],[FECHA ENTREGA]]&amp;Tabla2[[#This Row],[HORA ENTREGA]])</f>
        <v>460560,354166666666667</v>
      </c>
      <c r="AL53" s="34" t="str">
        <f>IFERROR(HYPERLINK("https://wa.me/"&amp;Tabla2[[#This Row],[CONTACTO]]&amp;"?text="&amp;Tabla2[[#This Row],[Mensaje]]),"")</f>
        <v>https://wa.me/56978811158?text=Hola!%0AServicio del día 03-02%0A *Cliente:* BARCEL CHILE S.A. */ Cont: * HAMU3709801*/ HR Entrega: *08:30* /Dirección: *AGUNSA - La montaña 1550, Quilicura (Ingreso por portería A) </v>
      </c>
    </row>
    <row r="54" spans="1:38" s="15" customFormat="1" ht="16.5" customHeight="1" x14ac:dyDescent="0.2">
      <c r="A54" s="15">
        <f>ROW(A53)</f>
        <v>53</v>
      </c>
      <c r="B54" s="15">
        <f>IF(J54=J53,B53+1,1)</f>
        <v>5</v>
      </c>
      <c r="C54" s="15" t="s">
        <v>263</v>
      </c>
      <c r="D54" s="25" t="s">
        <v>39</v>
      </c>
      <c r="E54" s="27">
        <v>1280129</v>
      </c>
      <c r="F54" s="27" t="s">
        <v>267</v>
      </c>
      <c r="G54" s="27" t="s">
        <v>41</v>
      </c>
      <c r="H54" s="27">
        <v>25000</v>
      </c>
      <c r="I54" s="27" t="s">
        <v>42</v>
      </c>
      <c r="J54" s="28">
        <v>46056</v>
      </c>
      <c r="K54" s="26">
        <v>0.39583333333333331</v>
      </c>
      <c r="L54" s="26"/>
      <c r="M54" s="27" t="s">
        <v>172</v>
      </c>
      <c r="N54" s="25">
        <f>IFERROR(VLOOKUP(M54,Data!$J$1:$K$58,2,0),"")</f>
        <v>56985215946</v>
      </c>
      <c r="O54" s="27" t="s">
        <v>173</v>
      </c>
      <c r="P54" s="27"/>
      <c r="Q54" s="27" t="s">
        <v>265</v>
      </c>
      <c r="R54" s="27" t="s">
        <v>266</v>
      </c>
      <c r="S54" s="27"/>
      <c r="T54" s="27"/>
      <c r="U54" s="28"/>
      <c r="X54" s="27"/>
      <c r="Y54" s="27" t="s">
        <v>49</v>
      </c>
      <c r="Z54" s="29"/>
      <c r="AA54" s="29">
        <v>0.36458333333333331</v>
      </c>
      <c r="AB54" s="29"/>
      <c r="AC54" s="30">
        <v>46056</v>
      </c>
      <c r="AD54" s="15" t="str">
        <f>IF(Tabla2[[#This Row],[HORA ENTREGA]]="DIRECTO","On time", IF(AA54&lt;&gt;"",IF(Tabla2[[#This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" s="15" t="str">
        <f>MID(Tabla2[[#This Row],[TIPO]],1,3)</f>
        <v xml:space="preserve">40 </v>
      </c>
      <c r="AF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BARCEL CHILE S.A. */ Cont: * HAMU3983730*/ HR Entrega: *09:30* /Dirección: *AGUNSA - La montaña 1550, Quilicura (Ingreso por portería A) </v>
      </c>
      <c r="AG54" s="38" t="str">
        <f>IFERROR(HYPERLINK("https://wa.me/"&amp;Tabla2[[#This Row],[CONTACTO]]&amp;"?text="&amp;Tabla2[[#This Row],[Mensaje]],"Enviar mensaje"),"")</f>
        <v>Enviar mensaje</v>
      </c>
      <c r="AH54" s="15" t="str">
        <f>CONCATENATE(A54,F54)</f>
        <v>53HAMU3983730</v>
      </c>
      <c r="AI54" s="15" t="str">
        <f>CONCATENATE("ENT-",A54)</f>
        <v>ENT-53</v>
      </c>
      <c r="AJ54" s="15" t="str">
        <f>IF(Tabla2[[#This Row],[Op]]&lt;&gt;"","ENTREGA","")</f>
        <v>ENTREGA</v>
      </c>
      <c r="AK54" s="40" t="str">
        <f>(Tabla2[[#This Row],[FECHA ENTREGA]]&amp;Tabla2[[#This Row],[HORA ENTREGA]])</f>
        <v>460560,395833333333333</v>
      </c>
      <c r="AL54" s="34" t="str">
        <f>IFERROR(HYPERLINK("https://wa.me/"&amp;Tabla2[[#This Row],[CONTACTO]]&amp;"?text="&amp;Tabla2[[#This Row],[Mensaje]]),"")</f>
        <v>https://wa.me/56985215946?text=Hola!%0AServicio del día 03-02%0A *Cliente:* BARCEL CHILE S.A. */ Cont: * HAMU3983730*/ HR Entrega: *09:30* /Dirección: *AGUNSA - La montaña 1550, Quilicura (Ingreso por portería A) </v>
      </c>
    </row>
    <row r="55" spans="1:38" s="15" customFormat="1" ht="16.5" customHeight="1" x14ac:dyDescent="0.2">
      <c r="A55" s="15">
        <f>ROW(A54)</f>
        <v>54</v>
      </c>
      <c r="B55" s="15">
        <f>IF(J55=J54,B54+1,1)</f>
        <v>6</v>
      </c>
      <c r="C55" s="15" t="s">
        <v>263</v>
      </c>
      <c r="D55" s="25" t="s">
        <v>39</v>
      </c>
      <c r="E55" s="27">
        <v>1280129</v>
      </c>
      <c r="F55" s="27" t="s">
        <v>268</v>
      </c>
      <c r="G55" s="27" t="s">
        <v>41</v>
      </c>
      <c r="H55" s="27">
        <v>25000</v>
      </c>
      <c r="I55" s="27" t="s">
        <v>42</v>
      </c>
      <c r="J55" s="28">
        <v>46056</v>
      </c>
      <c r="K55" s="26">
        <v>0.4375</v>
      </c>
      <c r="L55" s="26"/>
      <c r="M55" s="27" t="s">
        <v>90</v>
      </c>
      <c r="N55" s="25">
        <f>IFERROR(VLOOKUP(M55,Data!$J$1:$K$58,2,0),"")</f>
        <v>56987557136</v>
      </c>
      <c r="O55" s="27" t="s">
        <v>91</v>
      </c>
      <c r="P55" s="27"/>
      <c r="Q55" s="27" t="s">
        <v>265</v>
      </c>
      <c r="R55" s="27" t="s">
        <v>266</v>
      </c>
      <c r="S55" s="27"/>
      <c r="T55" s="27"/>
      <c r="U55" s="28"/>
      <c r="X55" s="27"/>
      <c r="Y55" s="27" t="s">
        <v>49</v>
      </c>
      <c r="Z55" s="29"/>
      <c r="AA55" s="29">
        <v>0.43055555555555558</v>
      </c>
      <c r="AB55" s="29"/>
      <c r="AC55" s="30">
        <v>46056</v>
      </c>
      <c r="AD55" s="15" t="str">
        <f>IF(Tabla2[[#This Row],[HORA ENTREGA]]="DIRECTO","On time", IF(AA55&lt;&gt;"",IF(Tabla2[[#This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5" s="15" t="str">
        <f>MID(Tabla2[[#This Row],[TIPO]],1,3)</f>
        <v xml:space="preserve">40 </v>
      </c>
      <c r="AF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BARCEL CHILE S.A. */ Cont: * HAMU2034072*/ HR Entrega: *10:30* /Dirección: *AGUNSA - La montaña 1550, Quilicura (Ingreso por portería A) </v>
      </c>
      <c r="AG55" s="38" t="str">
        <f>IFERROR(HYPERLINK("https://wa.me/"&amp;Tabla2[[#This Row],[CONTACTO]]&amp;"?text="&amp;Tabla2[[#This Row],[Mensaje]],"Enviar mensaje"),"")</f>
        <v>Enviar mensaje</v>
      </c>
      <c r="AH55" s="15" t="str">
        <f>CONCATENATE(A55,F55)</f>
        <v>54HAMU2034072</v>
      </c>
      <c r="AI55" s="15" t="str">
        <f>CONCATENATE("ENT-",A55)</f>
        <v>ENT-54</v>
      </c>
      <c r="AJ55" s="15" t="str">
        <f>IF(Tabla2[[#This Row],[Op]]&lt;&gt;"","ENTREGA","")</f>
        <v>ENTREGA</v>
      </c>
      <c r="AK55" s="40" t="str">
        <f>(Tabla2[[#This Row],[FECHA ENTREGA]]&amp;Tabla2[[#This Row],[HORA ENTREGA]])</f>
        <v>460560,4375</v>
      </c>
      <c r="AL55" s="34" t="str">
        <f>IFERROR(HYPERLINK("https://wa.me/"&amp;Tabla2[[#This Row],[CONTACTO]]&amp;"?text="&amp;Tabla2[[#This Row],[Mensaje]]),"")</f>
        <v>https://wa.me/56987557136?text=Hola!%0AServicio del día 03-02%0A *Cliente:* BARCEL CHILE S.A. */ Cont: * HAMU2034072*/ HR Entrega: *10:30* /Dirección: *AGUNSA - La montaña 1550, Quilicura (Ingreso por portería A) </v>
      </c>
    </row>
    <row r="56" spans="1:38" s="15" customFormat="1" ht="16.5" customHeight="1" x14ac:dyDescent="0.2">
      <c r="A56" s="15">
        <f>ROW(A55)</f>
        <v>55</v>
      </c>
      <c r="B56" s="15">
        <f>IF(J56=J55,B55+1,1)</f>
        <v>7</v>
      </c>
      <c r="C56" s="15" t="s">
        <v>75</v>
      </c>
      <c r="D56" s="25" t="s">
        <v>39</v>
      </c>
      <c r="E56" s="27" t="s">
        <v>269</v>
      </c>
      <c r="F56" s="27" t="s">
        <v>270</v>
      </c>
      <c r="G56" s="27" t="s">
        <v>41</v>
      </c>
      <c r="H56" s="27">
        <v>13000</v>
      </c>
      <c r="I56" s="27" t="s">
        <v>42</v>
      </c>
      <c r="J56" s="28">
        <v>46056</v>
      </c>
      <c r="K56" s="26">
        <v>0.33333333333333331</v>
      </c>
      <c r="L56" s="26"/>
      <c r="M56" s="27" t="s">
        <v>233</v>
      </c>
      <c r="N56" s="25">
        <f>IFERROR(VLOOKUP(M56,Data!$J$1:$K$58,2,0),"")</f>
        <v>56998494086</v>
      </c>
      <c r="O56" s="27" t="s">
        <v>234</v>
      </c>
      <c r="P56" s="27"/>
      <c r="Q56" s="27" t="s">
        <v>79</v>
      </c>
      <c r="R56" s="27" t="s">
        <v>195</v>
      </c>
      <c r="S56" s="27"/>
      <c r="T56" s="27"/>
      <c r="U56" s="28"/>
      <c r="X56" s="27" t="s">
        <v>271</v>
      </c>
      <c r="Y56" s="27" t="s">
        <v>49</v>
      </c>
      <c r="Z56" s="29"/>
      <c r="AA56" s="29">
        <v>0.32291666666666669</v>
      </c>
      <c r="AB56" s="29"/>
      <c r="AC56" s="30">
        <v>46056</v>
      </c>
      <c r="AD56" s="15" t="str">
        <f>IF(Tabla2[[#This Row],[HORA ENTREGA]]="DIRECTO","On time", IF(AA56&lt;&gt;"",IF(Tabla2[[#This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" s="15" t="str">
        <f>MID(Tabla2[[#This Row],[TIPO]],1,3)</f>
        <v xml:space="preserve">40 </v>
      </c>
      <c r="AF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BAYONA SPA */ Cont: * MSDU8296917*/ HR Entrega: *08:00* /Dirección: * BOULEVAR 1313 BODENOR FLEX CENTER ENEA, PUDAHUEL</v>
      </c>
      <c r="AG56" s="38" t="str">
        <f>IFERROR(HYPERLINK("https://wa.me/"&amp;Tabla2[[#This Row],[CONTACTO]]&amp;"?text="&amp;Tabla2[[#This Row],[Mensaje]],"Enviar mensaje"),"")</f>
        <v>Enviar mensaje</v>
      </c>
      <c r="AH56" s="15" t="str">
        <f>CONCATENATE(A56,F56)</f>
        <v>55MSDU8296917</v>
      </c>
      <c r="AI56" s="15" t="str">
        <f>CONCATENATE("ENT-",A56)</f>
        <v>ENT-55</v>
      </c>
      <c r="AJ56" s="15" t="str">
        <f>IF(Tabla2[[#This Row],[Op]]&lt;&gt;"","ENTREGA","")</f>
        <v>ENTREGA</v>
      </c>
      <c r="AK56" s="40" t="str">
        <f>(Tabla2[[#This Row],[FECHA ENTREGA]]&amp;Tabla2[[#This Row],[HORA ENTREGA]])</f>
        <v>460560,333333333333333</v>
      </c>
      <c r="AL56" s="34" t="str">
        <f>IFERROR(HYPERLINK("https://wa.me/"&amp;Tabla2[[#This Row],[CONTACTO]]&amp;"?text="&amp;Tabla2[[#This Row],[Mensaje]]),"")</f>
        <v>https://wa.me/56998494086?text=Hola!%0AServicio del día 03-02%0A *Cliente:* BAYONA SPA */ Cont: * MSDU8296917*/ HR Entrega: *08:00* /Dirección: * BOULEVAR 1313 BODENOR FLEX CENTER ENEA, PUDAHUEL</v>
      </c>
    </row>
    <row r="57" spans="1:38" s="15" customFormat="1" ht="16.5" customHeight="1" x14ac:dyDescent="0.2">
      <c r="A57" s="15">
        <f>ROW(A56)</f>
        <v>56</v>
      </c>
      <c r="B57" s="15">
        <f>IF(J57=J56,B56+1,1)</f>
        <v>8</v>
      </c>
      <c r="C57" s="15" t="s">
        <v>75</v>
      </c>
      <c r="D57" s="25" t="s">
        <v>39</v>
      </c>
      <c r="E57" s="27">
        <v>297776</v>
      </c>
      <c r="F57" s="27" t="s">
        <v>272</v>
      </c>
      <c r="G57" s="27" t="s">
        <v>41</v>
      </c>
      <c r="H57" s="27">
        <v>8000</v>
      </c>
      <c r="I57" s="27" t="s">
        <v>42</v>
      </c>
      <c r="J57" s="28">
        <v>46056</v>
      </c>
      <c r="K57" s="26">
        <v>0.45833333333333331</v>
      </c>
      <c r="L57" s="26"/>
      <c r="M57" s="27" t="s">
        <v>273</v>
      </c>
      <c r="N57" s="25">
        <f>IFERROR(VLOOKUP(M57,Data!$J$1:$K$58,2,0),"")</f>
        <v>56950103942</v>
      </c>
      <c r="O57" s="27" t="s">
        <v>274</v>
      </c>
      <c r="P57" s="27"/>
      <c r="Q57" s="27" t="s">
        <v>79</v>
      </c>
      <c r="R57" s="27" t="s">
        <v>48</v>
      </c>
      <c r="S57" s="27"/>
      <c r="T57" s="27"/>
      <c r="U57" s="28"/>
      <c r="X57" s="27" t="s">
        <v>271</v>
      </c>
      <c r="Y57" s="27" t="s">
        <v>49</v>
      </c>
      <c r="Z57" s="29"/>
      <c r="AA57" s="29">
        <v>0.54513888888888884</v>
      </c>
      <c r="AB57" s="29"/>
      <c r="AC57" s="30">
        <v>46056</v>
      </c>
      <c r="AD57" s="15" t="str">
        <f>IF(Tabla2[[#This Row],[HORA ENTREGA]]="DIRECTO","On time", IF(AA57&lt;&gt;"",IF(Tabla2[[#This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7" s="15" t="str">
        <f>MID(Tabla2[[#This Row],[TIPO]],1,3)</f>
        <v xml:space="preserve">40 </v>
      </c>
      <c r="AF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BAYONA SPA */ Cont: * CMAU4472099*/ HR Entrega: *11:00* /Dirección: * BOULEVAR 1313 BODENOR FLEX CENTER ENEA, PUDAHUEL</v>
      </c>
      <c r="AG57" s="38" t="str">
        <f>IFERROR(HYPERLINK("https://wa.me/"&amp;Tabla2[[#This Row],[CONTACTO]]&amp;"?text="&amp;Tabla2[[#This Row],[Mensaje]],"Enviar mensaje"),"")</f>
        <v>Enviar mensaje</v>
      </c>
      <c r="AH57" s="15" t="str">
        <f>CONCATENATE(A57,F57)</f>
        <v>56CMAU4472099</v>
      </c>
      <c r="AI57" s="15" t="str">
        <f>CONCATENATE("ENT-",A57)</f>
        <v>ENT-56</v>
      </c>
      <c r="AJ57" s="15" t="str">
        <f>IF(Tabla2[[#This Row],[Op]]&lt;&gt;"","ENTREGA","")</f>
        <v>ENTREGA</v>
      </c>
      <c r="AK57" s="40" t="str">
        <f>(Tabla2[[#This Row],[FECHA ENTREGA]]&amp;Tabla2[[#This Row],[HORA ENTREGA]])</f>
        <v>460560,458333333333333</v>
      </c>
      <c r="AL57" s="34" t="str">
        <f>IFERROR(HYPERLINK("https://wa.me/"&amp;Tabla2[[#This Row],[CONTACTO]]&amp;"?text="&amp;Tabla2[[#This Row],[Mensaje]]),"")</f>
        <v>https://wa.me/56950103942?text=Hola!%0AServicio del día 03-02%0A *Cliente:* BAYONA SPA */ Cont: * CMAU4472099*/ HR Entrega: *11:00* /Dirección: * BOULEVAR 1313 BODENOR FLEX CENTER ENEA, PUDAHUEL</v>
      </c>
    </row>
    <row r="58" spans="1:38" s="15" customFormat="1" ht="16.5" customHeight="1" x14ac:dyDescent="0.2">
      <c r="A58" s="15">
        <f>ROW(A57)</f>
        <v>57</v>
      </c>
      <c r="B58" s="15">
        <f>IF(J58=J57,B57+1,1)</f>
        <v>9</v>
      </c>
      <c r="C58" s="15" t="s">
        <v>275</v>
      </c>
      <c r="D58" s="25" t="s">
        <v>39</v>
      </c>
      <c r="E58" s="27">
        <v>297821</v>
      </c>
      <c r="F58" s="27" t="s">
        <v>276</v>
      </c>
      <c r="G58" s="27" t="s">
        <v>41</v>
      </c>
      <c r="H58" s="27">
        <v>30000</v>
      </c>
      <c r="I58" s="27" t="s">
        <v>277</v>
      </c>
      <c r="J58" s="28">
        <v>46056</v>
      </c>
      <c r="K58" s="26">
        <v>0.33333333333333331</v>
      </c>
      <c r="L58" s="26"/>
      <c r="M58" s="27" t="s">
        <v>86</v>
      </c>
      <c r="N58" s="25">
        <f>IFERROR(VLOOKUP(M58,Data!$J$1:$K$58,2,0),"")</f>
        <v>56956654384</v>
      </c>
      <c r="O58" s="27" t="s">
        <v>87</v>
      </c>
      <c r="P58" s="27"/>
      <c r="Q58" s="27" t="s">
        <v>47</v>
      </c>
      <c r="R58" s="27" t="s">
        <v>48</v>
      </c>
      <c r="S58" s="27"/>
      <c r="T58" s="27"/>
      <c r="U58" s="28"/>
      <c r="X58" s="27"/>
      <c r="Y58" s="27" t="s">
        <v>49</v>
      </c>
      <c r="Z58" s="29"/>
      <c r="AA58" s="29">
        <v>0.33750000000000002</v>
      </c>
      <c r="AB58" s="29"/>
      <c r="AC58" s="30">
        <v>46056</v>
      </c>
      <c r="AD58" s="15" t="str">
        <f>IF(Tabla2[[#This Row],[HORA ENTREGA]]="DIRECTO","On time", IF(AA58&lt;&gt;"",IF(Tabla2[[#This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" s="15" t="str">
        <f>MID(Tabla2[[#This Row],[TIPO]],1,3)</f>
        <v xml:space="preserve">40 </v>
      </c>
      <c r="AF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COMERCIAL CANADA SPA */ Cont: * AXIU6111306*/ HR Entrega: *08:00* /Dirección: *BERNARDO O"HIGGINS 158 COLINA</v>
      </c>
      <c r="AG58" s="38" t="str">
        <f>IFERROR(HYPERLINK("https://wa.me/"&amp;Tabla2[[#This Row],[CONTACTO]]&amp;"?text="&amp;Tabla2[[#This Row],[Mensaje]],"Enviar mensaje"),"")</f>
        <v>Enviar mensaje</v>
      </c>
      <c r="AH58" s="15" t="str">
        <f>CONCATENATE(A58,F58)</f>
        <v>57AXIU6111306</v>
      </c>
      <c r="AI58" s="15" t="str">
        <f>CONCATENATE("ENT-",A58)</f>
        <v>ENT-57</v>
      </c>
      <c r="AJ58" s="15" t="str">
        <f>IF(Tabla2[[#This Row],[Op]]&lt;&gt;"","ENTREGA","")</f>
        <v>ENTREGA</v>
      </c>
      <c r="AK58" s="40" t="str">
        <f>(Tabla2[[#This Row],[FECHA ENTREGA]]&amp;Tabla2[[#This Row],[HORA ENTREGA]])</f>
        <v>460560,333333333333333</v>
      </c>
      <c r="AL58" s="34" t="str">
        <f>IFERROR(HYPERLINK("https://wa.me/"&amp;Tabla2[[#This Row],[CONTACTO]]&amp;"?text="&amp;Tabla2[[#This Row],[Mensaje]]),"")</f>
        <v>https://wa.me/56956654384?text=Hola!%0AServicio del día 03-02%0A *Cliente:* COMERCIAL CANADA SPA */ Cont: * AXIU6111306*/ HR Entrega: *08:00* /Dirección: *BERNARDO O"HIGGINS 158 COLINA</v>
      </c>
    </row>
    <row r="59" spans="1:38" s="15" customFormat="1" ht="16.5" customHeight="1" x14ac:dyDescent="0.2">
      <c r="A59" s="15">
        <f>ROW(A58)</f>
        <v>58</v>
      </c>
      <c r="B59" s="15">
        <f>IF(J59=J58,B58+1,1)</f>
        <v>10</v>
      </c>
      <c r="C59" s="15" t="s">
        <v>275</v>
      </c>
      <c r="D59" s="25" t="s">
        <v>39</v>
      </c>
      <c r="E59" s="27">
        <v>297821</v>
      </c>
      <c r="F59" s="27" t="s">
        <v>278</v>
      </c>
      <c r="G59" s="27" t="s">
        <v>41</v>
      </c>
      <c r="H59" s="27">
        <v>30000</v>
      </c>
      <c r="I59" s="27" t="s">
        <v>279</v>
      </c>
      <c r="J59" s="28">
        <v>46056</v>
      </c>
      <c r="K59" s="26">
        <v>0.41666666666666669</v>
      </c>
      <c r="L59" s="26"/>
      <c r="M59" s="27" t="s">
        <v>161</v>
      </c>
      <c r="N59" s="25">
        <f>IFERROR(VLOOKUP(M59,Data!$J$1:$K$58,2,0),"")</f>
        <v>56966749408</v>
      </c>
      <c r="O59" s="27" t="s">
        <v>162</v>
      </c>
      <c r="P59" s="27"/>
      <c r="Q59" s="27" t="s">
        <v>47</v>
      </c>
      <c r="R59" s="27" t="s">
        <v>280</v>
      </c>
      <c r="S59" s="27"/>
      <c r="T59" s="27"/>
      <c r="U59" s="28"/>
      <c r="X59" s="27"/>
      <c r="Y59" s="27" t="s">
        <v>49</v>
      </c>
      <c r="Z59" s="29"/>
      <c r="AA59" s="29">
        <v>0.36666666666666664</v>
      </c>
      <c r="AB59" s="29"/>
      <c r="AC59" s="30">
        <v>46056</v>
      </c>
      <c r="AD59" s="15" t="str">
        <f>IF(Tabla2[[#This Row],[HORA ENTREGA]]="DIRECTO","On time", IF(AA59&lt;&gt;"",IF(Tabla2[[#This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" s="15" t="str">
        <f>MID(Tabla2[[#This Row],[TIPO]],1,3)</f>
        <v xml:space="preserve">40 </v>
      </c>
      <c r="AF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COMERCIAL CANADA SPA */ Cont: * CGMU5130289*/ HR Entrega: *10:00* /Dirección: *BERNARDO O"HIGGINS 158 COLINA</v>
      </c>
      <c r="AG59" s="38" t="str">
        <f>IFERROR(HYPERLINK("https://wa.me/"&amp;Tabla2[[#This Row],[CONTACTO]]&amp;"?text="&amp;Tabla2[[#This Row],[Mensaje]],"Enviar mensaje"),"")</f>
        <v>Enviar mensaje</v>
      </c>
      <c r="AH59" s="15" t="str">
        <f>CONCATENATE(A59,F59)</f>
        <v>58CGMU5130289</v>
      </c>
      <c r="AI59" s="15" t="str">
        <f>CONCATENATE("ENT-",A59)</f>
        <v>ENT-58</v>
      </c>
      <c r="AJ59" s="15" t="str">
        <f>IF(Tabla2[[#This Row],[Op]]&lt;&gt;"","ENTREGA","")</f>
        <v>ENTREGA</v>
      </c>
      <c r="AK59" s="40" t="str">
        <f>(Tabla2[[#This Row],[FECHA ENTREGA]]&amp;Tabla2[[#This Row],[HORA ENTREGA]])</f>
        <v>460560,416666666666667</v>
      </c>
      <c r="AL59" s="34" t="str">
        <f>IFERROR(HYPERLINK("https://wa.me/"&amp;Tabla2[[#This Row],[CONTACTO]]&amp;"?text="&amp;Tabla2[[#This Row],[Mensaje]]),"")</f>
        <v>https://wa.me/56966749408?text=Hola!%0AServicio del día 03-02%0A *Cliente:* COMERCIAL CANADA SPA */ Cont: * CGMU5130289*/ HR Entrega: *10:00* /Dirección: *BERNARDO O"HIGGINS 158 COLINA</v>
      </c>
    </row>
    <row r="60" spans="1:38" s="15" customFormat="1" ht="16.5" customHeight="1" x14ac:dyDescent="0.2">
      <c r="A60" s="15">
        <f>ROW(A59)</f>
        <v>59</v>
      </c>
      <c r="B60" s="15">
        <f>IF(J60=J59,B59+1,1)</f>
        <v>11</v>
      </c>
      <c r="C60" s="15" t="s">
        <v>275</v>
      </c>
      <c r="D60" s="25" t="s">
        <v>39</v>
      </c>
      <c r="E60" s="27">
        <v>297821</v>
      </c>
      <c r="F60" s="27" t="s">
        <v>281</v>
      </c>
      <c r="G60" s="27" t="s">
        <v>41</v>
      </c>
      <c r="H60" s="27">
        <v>30000</v>
      </c>
      <c r="I60" s="27" t="s">
        <v>282</v>
      </c>
      <c r="J60" s="28">
        <v>46056</v>
      </c>
      <c r="K60" s="26">
        <v>0.5</v>
      </c>
      <c r="L60" s="26"/>
      <c r="M60" s="27" t="s">
        <v>45</v>
      </c>
      <c r="N60" s="25">
        <f>IFERROR(VLOOKUP(M60,Data!$J$1:$K$58,2,0),"")</f>
        <v>56950981572</v>
      </c>
      <c r="O60" s="27" t="s">
        <v>46</v>
      </c>
      <c r="P60" s="27"/>
      <c r="Q60" s="27" t="s">
        <v>47</v>
      </c>
      <c r="R60" s="27" t="s">
        <v>280</v>
      </c>
      <c r="S60" s="27"/>
      <c r="T60" s="27"/>
      <c r="U60" s="28"/>
      <c r="X60" s="27"/>
      <c r="Y60" s="27" t="s">
        <v>49</v>
      </c>
      <c r="Z60" s="29"/>
      <c r="AA60" s="29">
        <v>0.55138888888888893</v>
      </c>
      <c r="AB60" s="29"/>
      <c r="AC60" s="30">
        <v>46056</v>
      </c>
      <c r="AD60" s="15" t="str">
        <f>IF(Tabla2[[#This Row],[HORA ENTREGA]]="DIRECTO","On time", IF(AA60&lt;&gt;"",IF(Tabla2[[#This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0" s="15" t="str">
        <f>MID(Tabla2[[#This Row],[TIPO]],1,3)</f>
        <v xml:space="preserve">40 </v>
      </c>
      <c r="AF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COMERCIAL CANADA SPA */ Cont: * TTNU8055369*/ HR Entrega: *12:00* /Dirección: *BERNARDO O"HIGGINS 158 COLINA</v>
      </c>
      <c r="AG60" s="38" t="str">
        <f>IFERROR(HYPERLINK("https://wa.me/"&amp;Tabla2[[#This Row],[CONTACTO]]&amp;"?text="&amp;Tabla2[[#This Row],[Mensaje]],"Enviar mensaje"),"")</f>
        <v>Enviar mensaje</v>
      </c>
      <c r="AH60" s="15" t="str">
        <f>CONCATENATE(A60,F60)</f>
        <v>59TTNU8055369</v>
      </c>
      <c r="AI60" s="15" t="str">
        <f>CONCATENATE("ENT-",A60)</f>
        <v>ENT-59</v>
      </c>
      <c r="AJ60" s="15" t="str">
        <f>IF(Tabla2[[#This Row],[Op]]&lt;&gt;"","ENTREGA","")</f>
        <v>ENTREGA</v>
      </c>
      <c r="AK60" s="40" t="str">
        <f>(Tabla2[[#This Row],[FECHA ENTREGA]]&amp;Tabla2[[#This Row],[HORA ENTREGA]])</f>
        <v>460560,5</v>
      </c>
      <c r="AL60" s="34" t="str">
        <f>IFERROR(HYPERLINK("https://wa.me/"&amp;Tabla2[[#This Row],[CONTACTO]]&amp;"?text="&amp;Tabla2[[#This Row],[Mensaje]]),"")</f>
        <v>https://wa.me/56950981572?text=Hola!%0AServicio del día 03-02%0A *Cliente:* COMERCIAL CANADA SPA */ Cont: * TTNU8055369*/ HR Entrega: *12:00* /Dirección: *BERNARDO O"HIGGINS 158 COLINA</v>
      </c>
    </row>
    <row r="61" spans="1:38" s="15" customFormat="1" ht="16.5" customHeight="1" x14ac:dyDescent="0.2">
      <c r="A61" s="15">
        <f>ROW(A60)</f>
        <v>60</v>
      </c>
      <c r="B61" s="15">
        <f>IF(J61=J60,B60+1,1)</f>
        <v>12</v>
      </c>
      <c r="C61" s="15" t="s">
        <v>283</v>
      </c>
      <c r="D61" s="25" t="s">
        <v>39</v>
      </c>
      <c r="E61" s="27">
        <v>298383</v>
      </c>
      <c r="F61" s="27" t="s">
        <v>284</v>
      </c>
      <c r="G61" s="27" t="s">
        <v>64</v>
      </c>
      <c r="H61" s="27">
        <v>26000</v>
      </c>
      <c r="I61" s="27" t="s">
        <v>42</v>
      </c>
      <c r="J61" s="28">
        <v>46056</v>
      </c>
      <c r="K61" s="26">
        <v>0.41666666666666669</v>
      </c>
      <c r="L61" s="26"/>
      <c r="M61" s="27" t="s">
        <v>60</v>
      </c>
      <c r="N61" s="25">
        <f>IFERROR(VLOOKUP(M61,Data!$J$1:$K$58,2,0),"")</f>
        <v>56957438415</v>
      </c>
      <c r="O61" s="27" t="s">
        <v>285</v>
      </c>
      <c r="P61" s="27"/>
      <c r="Q61" s="27" t="s">
        <v>286</v>
      </c>
      <c r="R61" s="27" t="s">
        <v>183</v>
      </c>
      <c r="S61" s="27"/>
      <c r="T61" s="27"/>
      <c r="U61" s="28"/>
      <c r="X61" s="27" t="s">
        <v>271</v>
      </c>
      <c r="Y61" s="27" t="s">
        <v>49</v>
      </c>
      <c r="Z61" s="29"/>
      <c r="AA61" s="29">
        <v>0.58888888888888891</v>
      </c>
      <c r="AB61" s="29"/>
      <c r="AC61" s="30">
        <v>46056</v>
      </c>
      <c r="AD61" s="15" t="str">
        <f>IF(Tabla2[[#This Row],[HORA ENTREGA]]="DIRECTO","On time", IF(AA61&lt;&gt;"",IF(Tabla2[[#This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1" s="15" t="str">
        <f>MID(Tabla2[[#This Row],[TIPO]],1,3)</f>
        <v xml:space="preserve">20 </v>
      </c>
      <c r="AF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COMERCIAL ESCOCIA LTDA */ Cont: * temu4221290*/ HR Entrega: *10:00* /Dirección: *LO ERRAZURIZ 926 CERRILLOS</v>
      </c>
      <c r="AG61" s="38" t="str">
        <f>IFERROR(HYPERLINK("https://wa.me/"&amp;Tabla2[[#This Row],[CONTACTO]]&amp;"?text="&amp;Tabla2[[#This Row],[Mensaje]],"Enviar mensaje"),"")</f>
        <v>Enviar mensaje</v>
      </c>
      <c r="AH61" s="15" t="str">
        <f>CONCATENATE(A61,F61)</f>
        <v>60temu4221290</v>
      </c>
      <c r="AI61" s="15" t="str">
        <f>CONCATENATE("ENT-",A61)</f>
        <v>ENT-60</v>
      </c>
      <c r="AJ61" s="15" t="str">
        <f>IF(Tabla2[[#This Row],[Op]]&lt;&gt;"","ENTREGA","")</f>
        <v>ENTREGA</v>
      </c>
      <c r="AK61" s="40" t="str">
        <f>(Tabla2[[#This Row],[FECHA ENTREGA]]&amp;Tabla2[[#This Row],[HORA ENTREGA]])</f>
        <v>460560,416666666666667</v>
      </c>
      <c r="AL61" s="34" t="str">
        <f>IFERROR(HYPERLINK("https://wa.me/"&amp;Tabla2[[#This Row],[CONTACTO]]&amp;"?text="&amp;Tabla2[[#This Row],[Mensaje]]),"")</f>
        <v>https://wa.me/56957438415?text=Hola!%0AServicio del día 03-02%0A *Cliente:* COMERCIAL ESCOCIA LTDA */ Cont: * temu4221290*/ HR Entrega: *10:00* /Dirección: *LO ERRAZURIZ 926 CERRILLOS</v>
      </c>
    </row>
    <row r="62" spans="1:38" s="15" customFormat="1" ht="16.5" customHeight="1" x14ac:dyDescent="0.2">
      <c r="A62" s="15">
        <f>ROW(A61)</f>
        <v>61</v>
      </c>
      <c r="B62" s="15">
        <f>IF(J62=J61,B61+1,1)</f>
        <v>13</v>
      </c>
      <c r="C62" s="15" t="s">
        <v>283</v>
      </c>
      <c r="D62" s="25" t="s">
        <v>39</v>
      </c>
      <c r="E62" s="27">
        <v>298383</v>
      </c>
      <c r="F62" s="27" t="s">
        <v>287</v>
      </c>
      <c r="G62" s="27" t="s">
        <v>64</v>
      </c>
      <c r="H62" s="27">
        <v>26000</v>
      </c>
      <c r="I62" s="27" t="s">
        <v>42</v>
      </c>
      <c r="J62" s="28">
        <v>46056</v>
      </c>
      <c r="K62" s="26">
        <v>0.52083333333333337</v>
      </c>
      <c r="L62" s="26"/>
      <c r="M62" s="27" t="s">
        <v>158</v>
      </c>
      <c r="N62" s="25">
        <f>IFERROR(VLOOKUP(M62,Data!$J$1:$K$58,2,0),"")</f>
        <v>56931745801</v>
      </c>
      <c r="O62" s="27" t="s">
        <v>159</v>
      </c>
      <c r="P62" s="27"/>
      <c r="Q62" s="27" t="s">
        <v>286</v>
      </c>
      <c r="R62" s="27" t="s">
        <v>183</v>
      </c>
      <c r="S62" s="27"/>
      <c r="T62" s="27"/>
      <c r="U62" s="28"/>
      <c r="X62" s="27" t="s">
        <v>271</v>
      </c>
      <c r="Y62" s="27" t="s">
        <v>49</v>
      </c>
      <c r="Z62" s="29"/>
      <c r="AA62" s="29">
        <v>0.56597222222222221</v>
      </c>
      <c r="AB62" s="29"/>
      <c r="AC62" s="30">
        <v>46056</v>
      </c>
      <c r="AD62" s="15" t="str">
        <f>IF(Tabla2[[#This Row],[HORA ENTREGA]]="DIRECTO","On time", IF(AA62&lt;&gt;"",IF(Tabla2[[#This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2" s="15" t="str">
        <f>MID(Tabla2[[#This Row],[TIPO]],1,3)</f>
        <v xml:space="preserve">20 </v>
      </c>
      <c r="AF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COMERCIAL ESCOCIA LTDA */ Cont: * oneu3189980*/ HR Entrega: *12:30* /Dirección: *LO ERRAZURIZ 926 CERRILLOS</v>
      </c>
      <c r="AG62" s="38" t="str">
        <f>IFERROR(HYPERLINK("https://wa.me/"&amp;Tabla2[[#This Row],[CONTACTO]]&amp;"?text="&amp;Tabla2[[#This Row],[Mensaje]],"Enviar mensaje"),"")</f>
        <v>Enviar mensaje</v>
      </c>
      <c r="AH62" s="15" t="str">
        <f>CONCATENATE(A62,F62)</f>
        <v>61oneu3189980</v>
      </c>
      <c r="AI62" s="15" t="str">
        <f>CONCATENATE("ENT-",A62)</f>
        <v>ENT-61</v>
      </c>
      <c r="AJ62" s="15" t="str">
        <f>IF(Tabla2[[#This Row],[Op]]&lt;&gt;"","ENTREGA","")</f>
        <v>ENTREGA</v>
      </c>
      <c r="AK62" s="40" t="str">
        <f>(Tabla2[[#This Row],[FECHA ENTREGA]]&amp;Tabla2[[#This Row],[HORA ENTREGA]])</f>
        <v>460560,520833333333333</v>
      </c>
      <c r="AL62" s="34" t="str">
        <f>IFERROR(HYPERLINK("https://wa.me/"&amp;Tabla2[[#This Row],[CONTACTO]]&amp;"?text="&amp;Tabla2[[#This Row],[Mensaje]]),"")</f>
        <v>https://wa.me/56931745801?text=Hola!%0AServicio del día 03-02%0A *Cliente:* COMERCIAL ESCOCIA LTDA */ Cont: * oneu3189980*/ HR Entrega: *12:30* /Dirección: *LO ERRAZURIZ 926 CERRILLOS</v>
      </c>
    </row>
    <row r="63" spans="1:38" s="15" customFormat="1" ht="16.5" customHeight="1" x14ac:dyDescent="0.2">
      <c r="A63" s="15">
        <f>ROW(A62)</f>
        <v>62</v>
      </c>
      <c r="B63" s="15">
        <f>IF(J63=J62,B62+1,1)</f>
        <v>14</v>
      </c>
      <c r="C63" s="15" t="s">
        <v>288</v>
      </c>
      <c r="D63" s="25" t="s">
        <v>39</v>
      </c>
      <c r="E63" s="27">
        <v>102406</v>
      </c>
      <c r="F63" s="27" t="s">
        <v>289</v>
      </c>
      <c r="G63" s="27" t="s">
        <v>54</v>
      </c>
      <c r="H63" s="27">
        <v>27000</v>
      </c>
      <c r="I63" s="27">
        <v>0.375</v>
      </c>
      <c r="J63" s="28">
        <v>46056</v>
      </c>
      <c r="K63" s="26" t="s">
        <v>290</v>
      </c>
      <c r="L63" s="26"/>
      <c r="M63" s="27" t="s">
        <v>176</v>
      </c>
      <c r="N63" s="25">
        <f>IFERROR(VLOOKUP(M63,Data!$J$1:$K$58,2,0),"")</f>
        <v>56968463649</v>
      </c>
      <c r="O63" s="27" t="s">
        <v>177</v>
      </c>
      <c r="P63" s="27"/>
      <c r="Q63" s="27" t="s">
        <v>291</v>
      </c>
      <c r="R63" s="27" t="s">
        <v>120</v>
      </c>
      <c r="S63" s="27"/>
      <c r="T63" s="27"/>
      <c r="U63" s="28"/>
      <c r="X63" s="27"/>
      <c r="Y63" s="27" t="s">
        <v>49</v>
      </c>
      <c r="Z63" s="29"/>
      <c r="AA63" s="29">
        <v>0.54166666666666663</v>
      </c>
      <c r="AB63" s="29"/>
      <c r="AC63" s="30">
        <v>46056</v>
      </c>
      <c r="AD63" s="15" t="str">
        <f>IF(Tabla2[[#This Row],[HORA ENTREGA]]="DIRECTO","On time", IF(AA63&lt;&gt;"",IF(Tabla2[[#This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" s="15" t="str">
        <f>MID(Tabla2[[#This Row],[TIPO]],1,3)</f>
        <v xml:space="preserve">40 </v>
      </c>
      <c r="AF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COMERCIAL SEA GARDEN SPA */ Cont: * OTPU6652178*/ HR Entrega: *DIRECTO* /Dirección: *LOS MAITENES PONIENTE 1332; PUDAHUEL</v>
      </c>
      <c r="AG63" s="38" t="str">
        <f>IFERROR(HYPERLINK("https://wa.me/"&amp;Tabla2[[#This Row],[CONTACTO]]&amp;"?text="&amp;Tabla2[[#This Row],[Mensaje]],"Enviar mensaje"),"")</f>
        <v>Enviar mensaje</v>
      </c>
      <c r="AH63" s="15" t="str">
        <f>CONCATENATE(A63,F63)</f>
        <v>62OTPU6652178</v>
      </c>
      <c r="AI63" s="15" t="str">
        <f>CONCATENATE("ENT-",A63)</f>
        <v>ENT-62</v>
      </c>
      <c r="AJ63" s="15" t="str">
        <f>IF(Tabla2[[#This Row],[Op]]&lt;&gt;"","ENTREGA","")</f>
        <v>ENTREGA</v>
      </c>
      <c r="AK63" s="40" t="str">
        <f>(Tabla2[[#This Row],[FECHA ENTREGA]]&amp;Tabla2[[#This Row],[HORA ENTREGA]])</f>
        <v>46056DIRECTO</v>
      </c>
      <c r="AL63" s="34" t="str">
        <f>IFERROR(HYPERLINK("https://wa.me/"&amp;Tabla2[[#This Row],[CONTACTO]]&amp;"?text="&amp;Tabla2[[#This Row],[Mensaje]]),"")</f>
        <v>https://wa.me/56968463649?text=Hola!%0AServicio del día 03-02%0A *Cliente:* COMERCIAL SEA GARDEN SPA */ Cont: * OTPU6652178*/ HR Entrega: *DIRECTO* /Dirección: *LOS MAITENES PONIENTE 1332; PUDAHUEL</v>
      </c>
    </row>
    <row r="64" spans="1:38" s="15" customFormat="1" ht="16.5" customHeight="1" x14ac:dyDescent="0.2">
      <c r="A64" s="15">
        <f>ROW(A63)</f>
        <v>63</v>
      </c>
      <c r="B64" s="15">
        <f>IF(J64=J63,B63+1,1)</f>
        <v>15</v>
      </c>
      <c r="C64" s="15" t="s">
        <v>292</v>
      </c>
      <c r="D64" s="25" t="s">
        <v>39</v>
      </c>
      <c r="E64" s="27">
        <v>298095</v>
      </c>
      <c r="F64" s="27" t="s">
        <v>293</v>
      </c>
      <c r="G64" s="27" t="s">
        <v>294</v>
      </c>
      <c r="H64" s="27">
        <v>20000</v>
      </c>
      <c r="I64" s="27" t="s">
        <v>295</v>
      </c>
      <c r="J64" s="28">
        <v>46056</v>
      </c>
      <c r="K64" s="26">
        <v>0.33333333333333331</v>
      </c>
      <c r="L64" s="26"/>
      <c r="M64" s="27" t="s">
        <v>296</v>
      </c>
      <c r="N64" s="25">
        <f>IFERROR(VLOOKUP(M64,Data!$J$1:$K$58,2,0),"")</f>
        <v>56984994337</v>
      </c>
      <c r="O64" s="27" t="s">
        <v>297</v>
      </c>
      <c r="P64" s="27"/>
      <c r="Q64" s="27" t="s">
        <v>298</v>
      </c>
      <c r="R64" s="27" t="s">
        <v>69</v>
      </c>
      <c r="S64" s="27"/>
      <c r="T64" s="27"/>
      <c r="U64" s="28"/>
      <c r="X64" s="27"/>
      <c r="Y64" s="27" t="s">
        <v>49</v>
      </c>
      <c r="Z64" s="29"/>
      <c r="AA64" s="29">
        <v>0.32361111111111113</v>
      </c>
      <c r="AB64" s="29"/>
      <c r="AC64" s="30">
        <v>46056</v>
      </c>
      <c r="AD64" s="15" t="str">
        <f>IF(Tabla2[[#This Row],[HORA ENTREGA]]="DIRECTO","On time", IF(AA64&lt;&gt;"",IF(Tabla2[[#This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" s="15" t="str">
        <f>MID(Tabla2[[#This Row],[TIPO]],1,3)</f>
        <v xml:space="preserve">40 </v>
      </c>
      <c r="AF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FASSI CHILE S.A. */ Cont: * HLBU8328747*/ HR Entrega: *08:00* /Dirección: *BARRON VIEYRA 10-A COLINA</v>
      </c>
      <c r="AG64" s="38" t="str">
        <f>IFERROR(HYPERLINK("https://wa.me/"&amp;Tabla2[[#This Row],[CONTACTO]]&amp;"?text="&amp;Tabla2[[#This Row],[Mensaje]],"Enviar mensaje"),"")</f>
        <v>Enviar mensaje</v>
      </c>
      <c r="AH64" s="15" t="str">
        <f>CONCATENATE(A64,F64)</f>
        <v>63HLBU8328747</v>
      </c>
      <c r="AI64" s="15" t="str">
        <f>CONCATENATE("ENT-",A64)</f>
        <v>ENT-63</v>
      </c>
      <c r="AJ64" s="15" t="str">
        <f>IF(Tabla2[[#This Row],[Op]]&lt;&gt;"","ENTREGA","")</f>
        <v>ENTREGA</v>
      </c>
      <c r="AK64" s="40" t="str">
        <f>(Tabla2[[#This Row],[FECHA ENTREGA]]&amp;Tabla2[[#This Row],[HORA ENTREGA]])</f>
        <v>460560,333333333333333</v>
      </c>
      <c r="AL64" s="34" t="str">
        <f>IFERROR(HYPERLINK("https://wa.me/"&amp;Tabla2[[#This Row],[CONTACTO]]&amp;"?text="&amp;Tabla2[[#This Row],[Mensaje]]),"")</f>
        <v>https://wa.me/56984994337?text=Hola!%0AServicio del día 03-02%0A *Cliente:* FASSI CHILE S.A. */ Cont: * HLBU8328747*/ HR Entrega: *08:00* /Dirección: *BARRON VIEYRA 10-A COLINA</v>
      </c>
    </row>
    <row r="65" spans="1:38" s="15" customFormat="1" ht="16.5" customHeight="1" x14ac:dyDescent="0.2">
      <c r="A65" s="15">
        <f>ROW(A64)</f>
        <v>64</v>
      </c>
      <c r="B65" s="15">
        <f>IF(J65=J64,B64+1,1)</f>
        <v>16</v>
      </c>
      <c r="C65" s="15" t="s">
        <v>114</v>
      </c>
      <c r="D65" s="25" t="s">
        <v>39</v>
      </c>
      <c r="E65" s="27">
        <v>298355</v>
      </c>
      <c r="F65" s="27" t="s">
        <v>299</v>
      </c>
      <c r="G65" s="27" t="s">
        <v>41</v>
      </c>
      <c r="H65" s="27">
        <v>23000</v>
      </c>
      <c r="I65" s="27" t="s">
        <v>42</v>
      </c>
      <c r="J65" s="28">
        <v>46056</v>
      </c>
      <c r="K65" s="26">
        <v>0.35416666666666669</v>
      </c>
      <c r="L65" s="26"/>
      <c r="M65" s="27" t="s">
        <v>300</v>
      </c>
      <c r="N65" s="25">
        <f>IFERROR(VLOOKUP(M65,Data!$J$1:$K$58,2,0),"")</f>
        <v>56989844861</v>
      </c>
      <c r="O65" s="27" t="s">
        <v>301</v>
      </c>
      <c r="P65" s="27"/>
      <c r="Q65" s="27" t="s">
        <v>119</v>
      </c>
      <c r="R65" s="27" t="s">
        <v>93</v>
      </c>
      <c r="S65" s="27"/>
      <c r="T65" s="27"/>
      <c r="U65" s="28"/>
      <c r="X65" s="27"/>
      <c r="Y65" s="27" t="s">
        <v>49</v>
      </c>
      <c r="Z65" s="29"/>
      <c r="AA65" s="29">
        <v>0.3298611111111111</v>
      </c>
      <c r="AB65" s="29"/>
      <c r="AC65" s="30">
        <v>46056</v>
      </c>
      <c r="AD65" s="15" t="str">
        <f>IF(Tabla2[[#This Row],[HORA ENTREGA]]="DIRECTO","On time", IF(AA65&lt;&gt;"",IF(Tabla2[[#This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" s="15" t="str">
        <f>MID(Tabla2[[#This Row],[TIPO]],1,3)</f>
        <v xml:space="preserve">40 </v>
      </c>
      <c r="AF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FLEX EQUIPOS DE DESCANSO CHILE */ Cont: * TCKU6627473*/ HR Entrega: *08:30* /Dirección: *MERSAN (José Joaquín Prieto 9001, Lo Espejo. Bodegas: 7-8-9-10-15-16-17-18)</v>
      </c>
      <c r="AG65" s="38" t="str">
        <f>IFERROR(HYPERLINK("https://wa.me/"&amp;Tabla2[[#This Row],[CONTACTO]]&amp;"?text="&amp;Tabla2[[#This Row],[Mensaje]],"Enviar mensaje"),"")</f>
        <v>Enviar mensaje</v>
      </c>
      <c r="AH65" s="15" t="str">
        <f>CONCATENATE(A65,F65)</f>
        <v>64TCKU6627473</v>
      </c>
      <c r="AI65" s="15" t="str">
        <f>CONCATENATE("ENT-",A65)</f>
        <v>ENT-64</v>
      </c>
      <c r="AJ65" s="15" t="str">
        <f>IF(Tabla2[[#This Row],[Op]]&lt;&gt;"","ENTREGA","")</f>
        <v>ENTREGA</v>
      </c>
      <c r="AK65" s="40" t="str">
        <f>(Tabla2[[#This Row],[FECHA ENTREGA]]&amp;Tabla2[[#This Row],[HORA ENTREGA]])</f>
        <v>460560,354166666666667</v>
      </c>
      <c r="AL65" s="34" t="str">
        <f>IFERROR(HYPERLINK("https://wa.me/"&amp;Tabla2[[#This Row],[CONTACTO]]&amp;"?text="&amp;Tabla2[[#This Row],[Mensaje]]),"")</f>
        <v>https://wa.me/56989844861?text=Hola!%0AServicio del día 03-02%0A *Cliente:* FLEX EQUIPOS DE DESCANSO CHILE */ Cont: * TCKU6627473*/ HR Entrega: *08:30* /Dirección: *MERSAN (José Joaquín Prieto 9001, Lo Espejo. Bodegas: 7-8-9-10-15-16-17-18)</v>
      </c>
    </row>
    <row r="66" spans="1:38" s="15" customFormat="1" ht="16.5" customHeight="1" x14ac:dyDescent="0.2">
      <c r="A66" s="15">
        <f>ROW(A65)</f>
        <v>65</v>
      </c>
      <c r="B66" s="15">
        <f>IF(J66=J65,B65+1,1)</f>
        <v>17</v>
      </c>
      <c r="C66" s="15" t="s">
        <v>302</v>
      </c>
      <c r="D66" s="25" t="s">
        <v>39</v>
      </c>
      <c r="E66" s="27">
        <v>1191355</v>
      </c>
      <c r="F66" s="27" t="s">
        <v>303</v>
      </c>
      <c r="G66" s="27" t="s">
        <v>41</v>
      </c>
      <c r="H66" s="27">
        <v>20000</v>
      </c>
      <c r="I66" s="27" t="s">
        <v>42</v>
      </c>
      <c r="J66" s="28">
        <v>46056</v>
      </c>
      <c r="K66" s="26">
        <v>0.375</v>
      </c>
      <c r="L66" s="26"/>
      <c r="M66" s="27" t="s">
        <v>117</v>
      </c>
      <c r="N66" s="25">
        <f>IFERROR(VLOOKUP(M66,Data!$J$1:$K$58,2,0),"")</f>
        <v>56973887539</v>
      </c>
      <c r="O66" s="27" t="s">
        <v>118</v>
      </c>
      <c r="P66" s="27"/>
      <c r="Q66" s="27" t="s">
        <v>304</v>
      </c>
      <c r="R66" s="27" t="s">
        <v>218</v>
      </c>
      <c r="S66" s="27"/>
      <c r="T66" s="27"/>
      <c r="U66" s="28"/>
      <c r="X66" s="27"/>
      <c r="Y66" s="27" t="s">
        <v>49</v>
      </c>
      <c r="Z66" s="29"/>
      <c r="AA66" s="29">
        <v>0.3527777777777778</v>
      </c>
      <c r="AB66" s="29"/>
      <c r="AC66" s="30">
        <v>46056</v>
      </c>
      <c r="AD66" s="15" t="str">
        <f>IF(Tabla2[[#This Row],[HORA ENTREGA]]="DIRECTO","On time", IF(AA66&lt;&gt;"",IF(Tabla2[[#This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" s="15" t="str">
        <f>MID(Tabla2[[#This Row],[TIPO]],1,3)</f>
        <v xml:space="preserve">40 </v>
      </c>
      <c r="AF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GRAYSON GROUP  */ Cont: * HAMU2826125*/ HR Entrega: *09:00* /Dirección: *Avda. Presidente Eduardo Frei Montalva 7050 bodega 5, Quilicura </v>
      </c>
      <c r="AG66" s="38" t="str">
        <f>IFERROR(HYPERLINK("https://wa.me/"&amp;Tabla2[[#This Row],[CONTACTO]]&amp;"?text="&amp;Tabla2[[#This Row],[Mensaje]],"Enviar mensaje"),"")</f>
        <v>Enviar mensaje</v>
      </c>
      <c r="AH66" s="15" t="str">
        <f>CONCATENATE(A66,F66)</f>
        <v>65HAMU2826125</v>
      </c>
      <c r="AI66" s="15" t="str">
        <f>CONCATENATE("ENT-",A66)</f>
        <v>ENT-65</v>
      </c>
      <c r="AJ66" s="15" t="str">
        <f>IF(Tabla2[[#This Row],[Op]]&lt;&gt;"","ENTREGA","")</f>
        <v>ENTREGA</v>
      </c>
      <c r="AK66" s="40" t="str">
        <f>(Tabla2[[#This Row],[FECHA ENTREGA]]&amp;Tabla2[[#This Row],[HORA ENTREGA]])</f>
        <v>460560,375</v>
      </c>
      <c r="AL66" s="34" t="str">
        <f>IFERROR(HYPERLINK("https://wa.me/"&amp;Tabla2[[#This Row],[CONTACTO]]&amp;"?text="&amp;Tabla2[[#This Row],[Mensaje]]),"")</f>
        <v xml:space="preserve">https://wa.me/56973887539?text=Hola!%0AServicio del día 03-02%0A *Cliente:* GRAYSON GROUP  */ Cont: * HAMU2826125*/ HR Entrega: *09:00* /Dirección: *Avda. Presidente Eduardo Frei Montalva 7050 bodega 5, Quilicura </v>
      </c>
    </row>
    <row r="67" spans="1:38" s="15" customFormat="1" ht="16.5" customHeight="1" x14ac:dyDescent="0.2">
      <c r="A67" s="15">
        <f>ROW(A66)</f>
        <v>66</v>
      </c>
      <c r="B67" s="15">
        <f>IF(J67=J66,B66+1,1)</f>
        <v>18</v>
      </c>
      <c r="C67" s="15" t="s">
        <v>302</v>
      </c>
      <c r="D67" s="25" t="s">
        <v>39</v>
      </c>
      <c r="E67" s="27">
        <v>1191355</v>
      </c>
      <c r="F67" s="27" t="s">
        <v>305</v>
      </c>
      <c r="G67" s="27" t="s">
        <v>41</v>
      </c>
      <c r="H67" s="27">
        <v>20000</v>
      </c>
      <c r="I67" s="27" t="s">
        <v>306</v>
      </c>
      <c r="J67" s="28">
        <v>46056</v>
      </c>
      <c r="K67" s="26">
        <v>0.58333333333333337</v>
      </c>
      <c r="L67" s="26"/>
      <c r="M67" s="27" t="s">
        <v>72</v>
      </c>
      <c r="N67" s="25">
        <f>IFERROR(VLOOKUP(M67,Data!$J$1:$K$58,2,0),"")</f>
        <v>56978089148</v>
      </c>
      <c r="O67" s="27" t="s">
        <v>73</v>
      </c>
      <c r="P67" s="27"/>
      <c r="Q67" s="27" t="s">
        <v>304</v>
      </c>
      <c r="R67" s="27" t="s">
        <v>120</v>
      </c>
      <c r="S67" s="27"/>
      <c r="T67" s="27"/>
      <c r="U67" s="28"/>
      <c r="X67" s="27"/>
      <c r="Y67" s="27" t="s">
        <v>49</v>
      </c>
      <c r="Z67" s="29"/>
      <c r="AA67" s="29">
        <v>0.60624999999999996</v>
      </c>
      <c r="AB67" s="29"/>
      <c r="AC67" s="30">
        <v>46056</v>
      </c>
      <c r="AD67" s="15" t="str">
        <f>IF(Tabla2[[#This Row],[HORA ENTREGA]]="DIRECTO","On time", IF(AA67&lt;&gt;"",IF(Tabla2[[#This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7" s="15" t="str">
        <f>MID(Tabla2[[#This Row],[TIPO]],1,3)</f>
        <v xml:space="preserve">40 </v>
      </c>
      <c r="AF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GRAYSON GROUP  */ Cont: * FSCU7107375*/ HR Entrega: *14:00* /Dirección: *Avda. Presidente Eduardo Frei Montalva 7050 bodega 5, Quilicura </v>
      </c>
      <c r="AG67" s="38" t="str">
        <f>IFERROR(HYPERLINK("https://wa.me/"&amp;Tabla2[[#This Row],[CONTACTO]]&amp;"?text="&amp;Tabla2[[#This Row],[Mensaje]],"Enviar mensaje"),"")</f>
        <v>Enviar mensaje</v>
      </c>
      <c r="AH67" s="15" t="str">
        <f>CONCATENATE(A67,F67)</f>
        <v>66FSCU7107375</v>
      </c>
      <c r="AI67" s="15" t="str">
        <f>CONCATENATE("ENT-",A67)</f>
        <v>ENT-66</v>
      </c>
      <c r="AJ67" s="15" t="str">
        <f>IF(Tabla2[[#This Row],[Op]]&lt;&gt;"","ENTREGA","")</f>
        <v>ENTREGA</v>
      </c>
      <c r="AK67" s="40" t="str">
        <f>(Tabla2[[#This Row],[FECHA ENTREGA]]&amp;Tabla2[[#This Row],[HORA ENTREGA]])</f>
        <v>460560,583333333333333</v>
      </c>
      <c r="AL67" s="34" t="str">
        <f>IFERROR(HYPERLINK("https://wa.me/"&amp;Tabla2[[#This Row],[CONTACTO]]&amp;"?text="&amp;Tabla2[[#This Row],[Mensaje]]),"")</f>
        <v xml:space="preserve">https://wa.me/56978089148?text=Hola!%0AServicio del día 03-02%0A *Cliente:* GRAYSON GROUP  */ Cont: * FSCU7107375*/ HR Entrega: *14:00* /Dirección: *Avda. Presidente Eduardo Frei Montalva 7050 bodega 5, Quilicura </v>
      </c>
    </row>
    <row r="68" spans="1:38" s="15" customFormat="1" ht="16.5" customHeight="1" x14ac:dyDescent="0.2">
      <c r="A68" s="15">
        <f>ROW(A67)</f>
        <v>67</v>
      </c>
      <c r="B68" s="15">
        <f>IF(J68=J67,B67+1,1)</f>
        <v>19</v>
      </c>
      <c r="C68" s="15" t="s">
        <v>130</v>
      </c>
      <c r="D68" s="25" t="s">
        <v>122</v>
      </c>
      <c r="E68" s="27" t="s">
        <v>137</v>
      </c>
      <c r="F68" s="27" t="s">
        <v>307</v>
      </c>
      <c r="G68" s="27" t="s">
        <v>54</v>
      </c>
      <c r="H68" s="27" t="s">
        <v>120</v>
      </c>
      <c r="I68" s="27" t="s">
        <v>125</v>
      </c>
      <c r="J68" s="28">
        <v>46056</v>
      </c>
      <c r="K68" s="26">
        <v>0.375</v>
      </c>
      <c r="L68" s="26"/>
      <c r="M68" s="27" t="s">
        <v>308</v>
      </c>
      <c r="N68" s="25">
        <f>IFERROR(VLOOKUP(M68,Data!$J$1:$K$58,2,0),"")</f>
        <v>56966631737</v>
      </c>
      <c r="O68" s="27" t="s">
        <v>309</v>
      </c>
      <c r="P68" s="27"/>
      <c r="Q68" s="27" t="s">
        <v>141</v>
      </c>
      <c r="R68" s="27" t="s">
        <v>142</v>
      </c>
      <c r="S68" s="27"/>
      <c r="T68" s="27"/>
      <c r="U68" s="28"/>
      <c r="X68" s="27"/>
      <c r="Y68" s="27"/>
      <c r="Z68" s="29"/>
      <c r="AA68" s="29">
        <v>0.89236111111111116</v>
      </c>
      <c r="AB68" s="29"/>
      <c r="AC68" s="30">
        <v>46055</v>
      </c>
      <c r="AD68" s="15" t="str">
        <f>IF(Tabla2[[#This Row],[HORA ENTREGA]]="DIRECTO","On time", IF(AA68&lt;&gt;"",IF(Tabla2[[#This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8" s="15" t="str">
        <f>MID(Tabla2[[#This Row],[TIPO]],1,3)</f>
        <v xml:space="preserve">40 </v>
      </c>
      <c r="AF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HORTIFRUT */ Cont: * FDDU2543931*/ HR Entrega: *09:00* /Dirección: *CONSOLIDADO: CARRERA 695, GORBEA - PLANTA HORTIFRUT GORBEA / EMBARQUE: VALP</v>
      </c>
      <c r="AG68" s="38" t="str">
        <f>IFERROR(HYPERLINK("https://wa.me/"&amp;Tabla2[[#This Row],[CONTACTO]]&amp;"?text="&amp;Tabla2[[#This Row],[Mensaje]],"Enviar mensaje"),"")</f>
        <v>Enviar mensaje</v>
      </c>
      <c r="AH68" s="15" t="str">
        <f>CONCATENATE(A68,F68)</f>
        <v>67FDDU2543931</v>
      </c>
      <c r="AI68" s="15" t="str">
        <f>CONCATENATE("ENT-",A68)</f>
        <v>ENT-67</v>
      </c>
      <c r="AJ68" s="15" t="str">
        <f>IF(Tabla2[[#This Row],[Op]]&lt;&gt;"","ENTREGA","")</f>
        <v>ENTREGA</v>
      </c>
      <c r="AK68" s="40" t="str">
        <f>(Tabla2[[#This Row],[FECHA ENTREGA]]&amp;Tabla2[[#This Row],[HORA ENTREGA]])</f>
        <v>460560,375</v>
      </c>
      <c r="AL68" s="34" t="str">
        <f>IFERROR(HYPERLINK("https://wa.me/"&amp;Tabla2[[#This Row],[CONTACTO]]&amp;"?text="&amp;Tabla2[[#This Row],[Mensaje]]),"")</f>
        <v>https://wa.me/56966631737?text=Hola!%0AServicio del día 03-02%0A *Cliente:* HORTIFRUT */ Cont: * FDDU2543931*/ HR Entrega: *09:00* /Dirección: *CONSOLIDADO: CARRERA 695, GORBEA - PLANTA HORTIFRUT GORBEA / EMBARQUE: VALP</v>
      </c>
    </row>
    <row r="69" spans="1:38" s="15" customFormat="1" ht="16.5" customHeight="1" x14ac:dyDescent="0.2">
      <c r="A69" s="15">
        <f>ROW(A68)</f>
        <v>68</v>
      </c>
      <c r="B69" s="15">
        <f>IF(J69=J68,B68+1,1)</f>
        <v>20</v>
      </c>
      <c r="C69" s="15" t="s">
        <v>149</v>
      </c>
      <c r="D69" s="25" t="s">
        <v>39</v>
      </c>
      <c r="E69" s="27">
        <v>2593543</v>
      </c>
      <c r="F69" s="27" t="s">
        <v>310</v>
      </c>
      <c r="G69" s="27" t="s">
        <v>41</v>
      </c>
      <c r="H69" s="27">
        <v>11000</v>
      </c>
      <c r="I69" s="27" t="s">
        <v>42</v>
      </c>
      <c r="J69" s="28">
        <v>46056</v>
      </c>
      <c r="K69" s="26">
        <v>0.33333333333333331</v>
      </c>
      <c r="L69" s="26"/>
      <c r="M69" s="27" t="s">
        <v>273</v>
      </c>
      <c r="N69" s="25">
        <f>IFERROR(VLOOKUP(M69,Data!$J$1:$K$58,2,0),"")</f>
        <v>56950103942</v>
      </c>
      <c r="O69" s="27" t="s">
        <v>274</v>
      </c>
      <c r="P69" s="27"/>
      <c r="Q69" s="27" t="s">
        <v>153</v>
      </c>
      <c r="R69" s="27" t="s">
        <v>183</v>
      </c>
      <c r="S69" s="27"/>
      <c r="T69" s="27"/>
      <c r="U69" s="28"/>
      <c r="X69" s="27" t="s">
        <v>311</v>
      </c>
      <c r="Y69" s="27" t="s">
        <v>49</v>
      </c>
      <c r="Z69" s="29"/>
      <c r="AA69" s="29">
        <v>0.28958333333333336</v>
      </c>
      <c r="AB69" s="29"/>
      <c r="AC69" s="30">
        <v>46056</v>
      </c>
      <c r="AD69" s="15" t="str">
        <f>IF(Tabla2[[#This Row],[HORA ENTREGA]]="DIRECTO","On time", IF(AA69&lt;&gt;"",IF(Tabla2[[#This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" s="15" t="str">
        <f>MID(Tabla2[[#This Row],[TIPO]],1,3)</f>
        <v xml:space="preserve">40 </v>
      </c>
      <c r="AF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CMAU5895259*/ HR Entrega: *08:00* /Dirección: *BOD. MIEA AGURTO - PUERTO MADERO 9710, BOD. E13; PUDAHUEL </v>
      </c>
      <c r="AG69" s="38" t="str">
        <f>IFERROR(HYPERLINK("https://wa.me/"&amp;Tabla2[[#This Row],[CONTACTO]]&amp;"?text="&amp;Tabla2[[#This Row],[Mensaje]],"Enviar mensaje"),"")</f>
        <v>Enviar mensaje</v>
      </c>
      <c r="AH69" s="15" t="str">
        <f>CONCATENATE(A69,F69)</f>
        <v>68CMAU5895259</v>
      </c>
      <c r="AI69" s="15" t="str">
        <f>CONCATENATE("ENT-",A69)</f>
        <v>ENT-68</v>
      </c>
      <c r="AJ69" s="15" t="str">
        <f>IF(Tabla2[[#This Row],[Op]]&lt;&gt;"","ENTREGA","")</f>
        <v>ENTREGA</v>
      </c>
      <c r="AK69" s="40" t="str">
        <f>(Tabla2[[#This Row],[FECHA ENTREGA]]&amp;Tabla2[[#This Row],[HORA ENTREGA]])</f>
        <v>460560,333333333333333</v>
      </c>
      <c r="AL69" s="34" t="str">
        <f>IFERROR(HYPERLINK("https://wa.me/"&amp;Tabla2[[#This Row],[CONTACTO]]&amp;"?text="&amp;Tabla2[[#This Row],[Mensaje]]),"")</f>
        <v xml:space="preserve">https://wa.me/56950103942?text=Hola!%0AServicio del día 03-02%0A *Cliente:* IMPORTADORA MIDEA CARRIER CHILE LTDA */ Cont: * CMAU5895259*/ HR Entrega: *08:00* /Dirección: *BOD. MIEA AGURTO - PUERTO MADERO 9710, BOD. E13; PUDAHUEL </v>
      </c>
    </row>
    <row r="70" spans="1:38" s="15" customFormat="1" ht="16.5" customHeight="1" x14ac:dyDescent="0.2">
      <c r="A70" s="15">
        <f>ROW(A69)</f>
        <v>69</v>
      </c>
      <c r="B70" s="15">
        <f>IF(J70=J69,B69+1,1)</f>
        <v>21</v>
      </c>
      <c r="C70" s="15" t="s">
        <v>149</v>
      </c>
      <c r="D70" s="25" t="s">
        <v>39</v>
      </c>
      <c r="E70" s="27">
        <v>2593544</v>
      </c>
      <c r="F70" s="27" t="s">
        <v>312</v>
      </c>
      <c r="G70" s="27" t="s">
        <v>41</v>
      </c>
      <c r="H70" s="27">
        <v>10000</v>
      </c>
      <c r="I70" s="27" t="s">
        <v>42</v>
      </c>
      <c r="J70" s="28">
        <v>46056</v>
      </c>
      <c r="K70" s="26">
        <v>0.375</v>
      </c>
      <c r="L70" s="26"/>
      <c r="M70" s="27" t="s">
        <v>313</v>
      </c>
      <c r="N70" s="25">
        <f>IFERROR(VLOOKUP(M70,Data!$J$1:$K$58,2,0),"")</f>
        <v>56967387744</v>
      </c>
      <c r="O70" s="27" t="s">
        <v>314</v>
      </c>
      <c r="P70" s="27"/>
      <c r="Q70" s="27" t="s">
        <v>153</v>
      </c>
      <c r="R70" s="27" t="s">
        <v>48</v>
      </c>
      <c r="S70" s="27"/>
      <c r="T70" s="27"/>
      <c r="U70" s="28"/>
      <c r="X70" s="27" t="s">
        <v>315</v>
      </c>
      <c r="Y70" s="27" t="s">
        <v>49</v>
      </c>
      <c r="Z70" s="29"/>
      <c r="AA70" s="29">
        <v>0.31597222222222221</v>
      </c>
      <c r="AB70" s="29"/>
      <c r="AC70" s="30">
        <v>46056</v>
      </c>
      <c r="AD70" s="15" t="str">
        <f>IF(Tabla2[[#This Row],[HORA ENTREGA]]="DIRECTO","On time", IF(AA70&lt;&gt;"",IF(Tabla2[[#This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" s="15" t="str">
        <f>MID(Tabla2[[#This Row],[TIPO]],1,3)</f>
        <v xml:space="preserve">40 </v>
      </c>
      <c r="AF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CMAU4273878*/ HR Entrega: *09:00* /Dirección: *BOD. MIEA AGURTO - PUERTO MADERO 9710, BOD. E13; PUDAHUEL </v>
      </c>
      <c r="AG70" s="38" t="str">
        <f>IFERROR(HYPERLINK("https://wa.me/"&amp;Tabla2[[#This Row],[CONTACTO]]&amp;"?text="&amp;Tabla2[[#This Row],[Mensaje]],"Enviar mensaje"),"")</f>
        <v>Enviar mensaje</v>
      </c>
      <c r="AH70" s="15" t="str">
        <f>CONCATENATE(A70,F70)</f>
        <v>69CMAU4273878</v>
      </c>
      <c r="AI70" s="15" t="str">
        <f>CONCATENATE("ENT-",A70)</f>
        <v>ENT-69</v>
      </c>
      <c r="AJ70" s="15" t="str">
        <f>IF(Tabla2[[#This Row],[Op]]&lt;&gt;"","ENTREGA","")</f>
        <v>ENTREGA</v>
      </c>
      <c r="AK70" s="40" t="str">
        <f>(Tabla2[[#This Row],[FECHA ENTREGA]]&amp;Tabla2[[#This Row],[HORA ENTREGA]])</f>
        <v>460560,375</v>
      </c>
      <c r="AL70" s="34" t="str">
        <f>IFERROR(HYPERLINK("https://wa.me/"&amp;Tabla2[[#This Row],[CONTACTO]]&amp;"?text="&amp;Tabla2[[#This Row],[Mensaje]]),"")</f>
        <v xml:space="preserve">https://wa.me/56967387744?text=Hola!%0AServicio del día 03-02%0A *Cliente:* IMPORTADORA MIDEA CARRIER CHILE LTDA */ Cont: * CMAU4273878*/ HR Entrega: *09:00* /Dirección: *BOD. MIEA AGURTO - PUERTO MADERO 9710, BOD. E13; PUDAHUEL </v>
      </c>
    </row>
    <row r="71" spans="1:38" s="15" customFormat="1" ht="16.5" customHeight="1" x14ac:dyDescent="0.2">
      <c r="A71" s="15">
        <f>ROW(A70)</f>
        <v>70</v>
      </c>
      <c r="B71" s="15">
        <f>IF(J71=J70,B70+1,1)</f>
        <v>22</v>
      </c>
      <c r="C71" s="15" t="s">
        <v>149</v>
      </c>
      <c r="D71" s="25" t="s">
        <v>39</v>
      </c>
      <c r="E71" s="27">
        <v>2598836</v>
      </c>
      <c r="F71" s="27" t="s">
        <v>316</v>
      </c>
      <c r="G71" s="27" t="s">
        <v>41</v>
      </c>
      <c r="H71" s="27">
        <v>10000</v>
      </c>
      <c r="I71" s="27" t="s">
        <v>42</v>
      </c>
      <c r="J71" s="28">
        <v>46056</v>
      </c>
      <c r="K71" s="26">
        <v>0.45833333333333331</v>
      </c>
      <c r="L71" s="26"/>
      <c r="M71" s="27" t="s">
        <v>155</v>
      </c>
      <c r="N71" s="25">
        <f>IFERROR(VLOOKUP(M71,Data!$J$1:$K$58,2,0),"")</f>
        <v>56926181825</v>
      </c>
      <c r="O71" s="27" t="s">
        <v>61</v>
      </c>
      <c r="P71" s="27"/>
      <c r="Q71" s="27" t="s">
        <v>153</v>
      </c>
      <c r="R71" s="27" t="s">
        <v>48</v>
      </c>
      <c r="S71" s="27"/>
      <c r="T71" s="27"/>
      <c r="U71" s="28"/>
      <c r="X71" s="27" t="s">
        <v>317</v>
      </c>
      <c r="Y71" s="27" t="s">
        <v>49</v>
      </c>
      <c r="Z71" s="29"/>
      <c r="AA71" s="29">
        <v>0.57013888888888886</v>
      </c>
      <c r="AB71" s="29"/>
      <c r="AC71" s="30">
        <v>46056</v>
      </c>
      <c r="AD71" s="15" t="str">
        <f>IF(Tabla2[[#This Row],[HORA ENTREGA]]="DIRECTO","On time", IF(AA71&lt;&gt;"",IF(Tabla2[[#This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1" s="15" t="str">
        <f>MID(Tabla2[[#This Row],[TIPO]],1,3)</f>
        <v xml:space="preserve">40 </v>
      </c>
      <c r="AF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APHU7039171*/ HR Entrega: *11:00* /Dirección: *BOD. MIEA AGURTO - PUERTO MADERO 9710, BOD. E13; PUDAHUEL </v>
      </c>
      <c r="AG71" s="38" t="str">
        <f>IFERROR(HYPERLINK("https://wa.me/"&amp;Tabla2[[#This Row],[CONTACTO]]&amp;"?text="&amp;Tabla2[[#This Row],[Mensaje]],"Enviar mensaje"),"")</f>
        <v>Enviar mensaje</v>
      </c>
      <c r="AH71" s="15" t="str">
        <f>CONCATENATE(A71,F71)</f>
        <v>70APHU7039171</v>
      </c>
      <c r="AI71" s="15" t="str">
        <f>CONCATENATE("ENT-",A71)</f>
        <v>ENT-70</v>
      </c>
      <c r="AJ71" s="15" t="str">
        <f>IF(Tabla2[[#This Row],[Op]]&lt;&gt;"","ENTREGA","")</f>
        <v>ENTREGA</v>
      </c>
      <c r="AK71" s="40" t="str">
        <f>(Tabla2[[#This Row],[FECHA ENTREGA]]&amp;Tabla2[[#This Row],[HORA ENTREGA]])</f>
        <v>460560,458333333333333</v>
      </c>
      <c r="AL71" s="34" t="str">
        <f>IFERROR(HYPERLINK("https://wa.me/"&amp;Tabla2[[#This Row],[CONTACTO]]&amp;"?text="&amp;Tabla2[[#This Row],[Mensaje]]),"")</f>
        <v xml:space="preserve">https://wa.me/56926181825?text=Hola!%0AServicio del día 03-02%0A *Cliente:* IMPORTADORA MIDEA CARRIER CHILE LTDA */ Cont: * APHU7039171*/ HR Entrega: *11:00* /Dirección: *BOD. MIEA AGURTO - PUERTO MADERO 9710, BOD. E13; PUDAHUEL </v>
      </c>
    </row>
    <row r="72" spans="1:38" s="15" customFormat="1" ht="16.5" customHeight="1" x14ac:dyDescent="0.2">
      <c r="A72" s="15">
        <f>ROW(A71)</f>
        <v>71</v>
      </c>
      <c r="B72" s="15">
        <f>IF(J72=J71,B71+1,1)</f>
        <v>23</v>
      </c>
      <c r="C72" s="15" t="s">
        <v>149</v>
      </c>
      <c r="D72" s="25" t="s">
        <v>39</v>
      </c>
      <c r="E72" s="27">
        <v>2593658</v>
      </c>
      <c r="F72" s="27" t="s">
        <v>318</v>
      </c>
      <c r="G72" s="27" t="s">
        <v>41</v>
      </c>
      <c r="H72" s="27">
        <v>10000</v>
      </c>
      <c r="I72" s="27" t="s">
        <v>42</v>
      </c>
      <c r="J72" s="28">
        <v>46056</v>
      </c>
      <c r="K72" s="26">
        <v>0.45833333333333331</v>
      </c>
      <c r="L72" s="26"/>
      <c r="M72" s="27" t="s">
        <v>319</v>
      </c>
      <c r="N72" s="25">
        <f>IFERROR(VLOOKUP(M72,Data!$J$1:$K$58,2,0),"")</f>
        <v>56948501048</v>
      </c>
      <c r="O72" s="27" t="s">
        <v>320</v>
      </c>
      <c r="P72" s="27"/>
      <c r="Q72" s="27" t="s">
        <v>153</v>
      </c>
      <c r="R72" s="27" t="s">
        <v>183</v>
      </c>
      <c r="S72" s="27"/>
      <c r="T72" s="27"/>
      <c r="U72" s="28"/>
      <c r="X72" s="27" t="s">
        <v>321</v>
      </c>
      <c r="Y72" s="27" t="s">
        <v>49</v>
      </c>
      <c r="Z72" s="29"/>
      <c r="AA72" s="29">
        <v>0.55208333333333337</v>
      </c>
      <c r="AB72" s="29"/>
      <c r="AC72" s="30">
        <v>46056</v>
      </c>
      <c r="AD72" s="15" t="str">
        <f>IF(Tabla2[[#This Row],[HORA ENTREGA]]="DIRECTO","On time", IF(AA72&lt;&gt;"",IF(Tabla2[[#This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2" s="15" t="str">
        <f>MID(Tabla2[[#This Row],[TIPO]],1,3)</f>
        <v xml:space="preserve">40 </v>
      </c>
      <c r="AF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TRHU8609672*/ HR Entrega: *11:00* /Dirección: *BOD. MIEA AGURTO - PUERTO MADERO 9710, BOD. E13; PUDAHUEL </v>
      </c>
      <c r="AG72" s="38" t="str">
        <f>IFERROR(HYPERLINK("https://wa.me/"&amp;Tabla2[[#This Row],[CONTACTO]]&amp;"?text="&amp;Tabla2[[#This Row],[Mensaje]],"Enviar mensaje"),"")</f>
        <v>Enviar mensaje</v>
      </c>
      <c r="AH72" s="15" t="str">
        <f>CONCATENATE(A72,F72)</f>
        <v>71TRHU8609672</v>
      </c>
      <c r="AI72" s="15" t="str">
        <f>CONCATENATE("ENT-",A72)</f>
        <v>ENT-71</v>
      </c>
      <c r="AJ72" s="15" t="str">
        <f>IF(Tabla2[[#This Row],[Op]]&lt;&gt;"","ENTREGA","")</f>
        <v>ENTREGA</v>
      </c>
      <c r="AK72" s="40" t="str">
        <f>(Tabla2[[#This Row],[FECHA ENTREGA]]&amp;Tabla2[[#This Row],[HORA ENTREGA]])</f>
        <v>460560,458333333333333</v>
      </c>
      <c r="AL72" s="34" t="str">
        <f>IFERROR(HYPERLINK("https://wa.me/"&amp;Tabla2[[#This Row],[CONTACTO]]&amp;"?text="&amp;Tabla2[[#This Row],[Mensaje]]),"")</f>
        <v xml:space="preserve">https://wa.me/56948501048?text=Hola!%0AServicio del día 03-02%0A *Cliente:* IMPORTADORA MIDEA CARRIER CHILE LTDA */ Cont: * TRHU8609672*/ HR Entrega: *11:00* /Dirección: *BOD. MIEA AGURTO - PUERTO MADERO 9710, BOD. E13; PUDAHUEL </v>
      </c>
    </row>
    <row r="73" spans="1:38" s="15" customFormat="1" ht="16.5" customHeight="1" x14ac:dyDescent="0.2">
      <c r="A73" s="15">
        <f>ROW(A72)</f>
        <v>72</v>
      </c>
      <c r="B73" s="15">
        <f>IF(J73=J72,B72+1,1)</f>
        <v>24</v>
      </c>
      <c r="C73" s="15" t="s">
        <v>149</v>
      </c>
      <c r="D73" s="25" t="s">
        <v>39</v>
      </c>
      <c r="E73" s="27">
        <v>2593663</v>
      </c>
      <c r="F73" s="27" t="s">
        <v>322</v>
      </c>
      <c r="G73" s="27" t="s">
        <v>41</v>
      </c>
      <c r="H73" s="27">
        <v>10000</v>
      </c>
      <c r="I73" s="27" t="s">
        <v>42</v>
      </c>
      <c r="J73" s="28">
        <v>46056</v>
      </c>
      <c r="K73" s="26">
        <v>0.45833333333333331</v>
      </c>
      <c r="L73" s="26"/>
      <c r="M73" s="27" t="s">
        <v>51</v>
      </c>
      <c r="N73" s="25">
        <f>IFERROR(VLOOKUP(M73,Data!$J$1:$K$58,2,0),"")</f>
        <v>56967256951</v>
      </c>
      <c r="O73" s="27" t="s">
        <v>52</v>
      </c>
      <c r="P73" s="27"/>
      <c r="Q73" s="27" t="s">
        <v>153</v>
      </c>
      <c r="R73" s="27" t="s">
        <v>183</v>
      </c>
      <c r="S73" s="27"/>
      <c r="T73" s="27"/>
      <c r="U73" s="28"/>
      <c r="X73" s="27" t="s">
        <v>323</v>
      </c>
      <c r="Y73" s="27" t="s">
        <v>49</v>
      </c>
      <c r="Z73" s="29"/>
      <c r="AA73" s="29">
        <v>0.55902777777777779</v>
      </c>
      <c r="AB73" s="29"/>
      <c r="AC73" s="30">
        <v>46056</v>
      </c>
      <c r="AD73" s="15" t="str">
        <f>IF(Tabla2[[#This Row],[HORA ENTREGA]]="DIRECTO","On time", IF(AA73&lt;&gt;"",IF(Tabla2[[#This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3" s="15" t="str">
        <f>MID(Tabla2[[#This Row],[TIPO]],1,3)</f>
        <v xml:space="preserve">40 </v>
      </c>
      <c r="AF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TCNU6554031*/ HR Entrega: *11:00* /Dirección: *BOD. MIEA AGURTO - PUERTO MADERO 9710, BOD. E13; PUDAHUEL </v>
      </c>
      <c r="AG73" s="38" t="str">
        <f>IFERROR(HYPERLINK("https://wa.me/"&amp;Tabla2[[#This Row],[CONTACTO]]&amp;"?text="&amp;Tabla2[[#This Row],[Mensaje]],"Enviar mensaje"),"")</f>
        <v>Enviar mensaje</v>
      </c>
      <c r="AH73" s="15" t="str">
        <f>CONCATENATE(A73,F73)</f>
        <v>72TCNU6554031</v>
      </c>
      <c r="AI73" s="15" t="str">
        <f>CONCATENATE("ENT-",A73)</f>
        <v>ENT-72</v>
      </c>
      <c r="AJ73" s="15" t="str">
        <f>IF(Tabla2[[#This Row],[Op]]&lt;&gt;"","ENTREGA","")</f>
        <v>ENTREGA</v>
      </c>
      <c r="AK73" s="40" t="str">
        <f>(Tabla2[[#This Row],[FECHA ENTREGA]]&amp;Tabla2[[#This Row],[HORA ENTREGA]])</f>
        <v>460560,458333333333333</v>
      </c>
      <c r="AL73" s="34" t="str">
        <f>IFERROR(HYPERLINK("https://wa.me/"&amp;Tabla2[[#This Row],[CONTACTO]]&amp;"?text="&amp;Tabla2[[#This Row],[Mensaje]]),"")</f>
        <v xml:space="preserve">https://wa.me/56967256951?text=Hola!%0AServicio del día 03-02%0A *Cliente:* IMPORTADORA MIDEA CARRIER CHILE LTDA */ Cont: * TCNU6554031*/ HR Entrega: *11:00* /Dirección: *BOD. MIEA AGURTO - PUERTO MADERO 9710, BOD. E13; PUDAHUEL </v>
      </c>
    </row>
    <row r="74" spans="1:38" s="15" customFormat="1" ht="16.5" customHeight="1" x14ac:dyDescent="0.2">
      <c r="A74" s="15">
        <f>ROW(A73)</f>
        <v>73</v>
      </c>
      <c r="B74" s="15">
        <f>IF(J74=J73,B73+1,1)</f>
        <v>25</v>
      </c>
      <c r="C74" s="15" t="s">
        <v>149</v>
      </c>
      <c r="D74" s="25" t="s">
        <v>39</v>
      </c>
      <c r="E74" s="27">
        <v>2598835</v>
      </c>
      <c r="F74" s="27" t="s">
        <v>324</v>
      </c>
      <c r="G74" s="27" t="s">
        <v>41</v>
      </c>
      <c r="H74" s="27">
        <v>10000</v>
      </c>
      <c r="I74" s="27" t="s">
        <v>42</v>
      </c>
      <c r="J74" s="28">
        <v>46056</v>
      </c>
      <c r="K74" s="26">
        <v>0.5</v>
      </c>
      <c r="L74" s="26"/>
      <c r="M74" s="27" t="s">
        <v>325</v>
      </c>
      <c r="N74" s="25">
        <f>IFERROR(VLOOKUP(M74,Data!$J$1:$K$58,2,0),"")</f>
        <v>56964850744</v>
      </c>
      <c r="O74" s="27" t="s">
        <v>326</v>
      </c>
      <c r="P74" s="27"/>
      <c r="Q74" s="27" t="s">
        <v>153</v>
      </c>
      <c r="R74" s="27" t="s">
        <v>48</v>
      </c>
      <c r="S74" s="27"/>
      <c r="T74" s="27"/>
      <c r="U74" s="28"/>
      <c r="X74" s="27" t="s">
        <v>327</v>
      </c>
      <c r="Y74" s="27" t="s">
        <v>49</v>
      </c>
      <c r="Z74" s="29"/>
      <c r="AA74" s="29">
        <v>0.55902777777777779</v>
      </c>
      <c r="AB74" s="29"/>
      <c r="AC74" s="30">
        <v>46056</v>
      </c>
      <c r="AD74" s="15" t="str">
        <f>IF(Tabla2[[#This Row],[HORA ENTREGA]]="DIRECTO","On time", IF(AA74&lt;&gt;"",IF(Tabla2[[#This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4" s="15" t="str">
        <f>MID(Tabla2[[#This Row],[TIPO]],1,3)</f>
        <v xml:space="preserve">40 </v>
      </c>
      <c r="AF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ECMU7645971*/ HR Entrega: *12:00* /Dirección: *BOD. MIEA AGURTO - PUERTO MADERO 9710, BOD. E13; PUDAHUEL </v>
      </c>
      <c r="AG74" s="38" t="str">
        <f>IFERROR(HYPERLINK("https://wa.me/"&amp;Tabla2[[#This Row],[CONTACTO]]&amp;"?text="&amp;Tabla2[[#This Row],[Mensaje]],"Enviar mensaje"),"")</f>
        <v>Enviar mensaje</v>
      </c>
      <c r="AH74" s="15" t="str">
        <f>CONCATENATE(A74,F74)</f>
        <v>73ECMU7645971</v>
      </c>
      <c r="AI74" s="15" t="str">
        <f>CONCATENATE("ENT-",A74)</f>
        <v>ENT-73</v>
      </c>
      <c r="AJ74" s="15" t="str">
        <f>IF(Tabla2[[#This Row],[Op]]&lt;&gt;"","ENTREGA","")</f>
        <v>ENTREGA</v>
      </c>
      <c r="AK74" s="40" t="str">
        <f>(Tabla2[[#This Row],[FECHA ENTREGA]]&amp;Tabla2[[#This Row],[HORA ENTREGA]])</f>
        <v>460560,5</v>
      </c>
      <c r="AL74" s="34" t="str">
        <f>IFERROR(HYPERLINK("https://wa.me/"&amp;Tabla2[[#This Row],[CONTACTO]]&amp;"?text="&amp;Tabla2[[#This Row],[Mensaje]]),"")</f>
        <v xml:space="preserve">https://wa.me/56964850744?text=Hola!%0AServicio del día 03-02%0A *Cliente:* IMPORTADORA MIDEA CARRIER CHILE LTDA */ Cont: * ECMU7645971*/ HR Entrega: *12:00* /Dirección: *BOD. MIEA AGURTO - PUERTO MADERO 9710, BOD. E13; PUDAHUEL </v>
      </c>
    </row>
    <row r="75" spans="1:38" s="15" customFormat="1" ht="16.5" customHeight="1" x14ac:dyDescent="0.2">
      <c r="A75" s="15">
        <f>ROW(A74)</f>
        <v>74</v>
      </c>
      <c r="B75" s="15">
        <f>IF(J75=J74,B74+1,1)</f>
        <v>26</v>
      </c>
      <c r="C75" s="15" t="s">
        <v>149</v>
      </c>
      <c r="D75" s="25" t="s">
        <v>39</v>
      </c>
      <c r="E75" s="27">
        <v>2598835</v>
      </c>
      <c r="F75" s="27" t="s">
        <v>328</v>
      </c>
      <c r="G75" s="27" t="s">
        <v>41</v>
      </c>
      <c r="H75" s="27">
        <v>10000</v>
      </c>
      <c r="I75" s="27" t="s">
        <v>42</v>
      </c>
      <c r="J75" s="28">
        <v>46056</v>
      </c>
      <c r="K75" s="26">
        <v>0.5</v>
      </c>
      <c r="L75" s="26"/>
      <c r="M75" s="27" t="s">
        <v>296</v>
      </c>
      <c r="N75" s="25">
        <f>IFERROR(VLOOKUP(M75,Data!$J$1:$K$58,2,0),"")</f>
        <v>56984994337</v>
      </c>
      <c r="O75" s="27" t="s">
        <v>297</v>
      </c>
      <c r="P75" s="27"/>
      <c r="Q75" s="27" t="s">
        <v>153</v>
      </c>
      <c r="R75" s="27" t="s">
        <v>48</v>
      </c>
      <c r="S75" s="27"/>
      <c r="T75" s="27"/>
      <c r="U75" s="28"/>
      <c r="X75" s="27" t="s">
        <v>329</v>
      </c>
      <c r="Y75" s="27" t="s">
        <v>49</v>
      </c>
      <c r="Z75" s="29"/>
      <c r="AA75" s="29">
        <v>0.55902777777777779</v>
      </c>
      <c r="AB75" s="29"/>
      <c r="AC75" s="30">
        <v>46056</v>
      </c>
      <c r="AD75" s="15" t="str">
        <f>IF(Tabla2[[#This Row],[HORA ENTREGA]]="DIRECTO","On time", IF(AA75&lt;&gt;"",IF(Tabla2[[#This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5" s="15" t="str">
        <f>MID(Tabla2[[#This Row],[TIPO]],1,3)</f>
        <v xml:space="preserve">40 </v>
      </c>
      <c r="AF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CMAU5235527*/ HR Entrega: *12:00* /Dirección: *BOD. MIEA AGURTO - PUERTO MADERO 9710, BOD. E13; PUDAHUEL </v>
      </c>
      <c r="AG75" s="38" t="str">
        <f>IFERROR(HYPERLINK("https://wa.me/"&amp;Tabla2[[#This Row],[CONTACTO]]&amp;"?text="&amp;Tabla2[[#This Row],[Mensaje]],"Enviar mensaje"),"")</f>
        <v>Enviar mensaje</v>
      </c>
      <c r="AH75" s="15" t="str">
        <f>CONCATENATE(A75,F75)</f>
        <v>74CMAU5235527</v>
      </c>
      <c r="AI75" s="15" t="str">
        <f>CONCATENATE("ENT-",A75)</f>
        <v>ENT-74</v>
      </c>
      <c r="AJ75" s="15" t="str">
        <f>IF(Tabla2[[#This Row],[Op]]&lt;&gt;"","ENTREGA","")</f>
        <v>ENTREGA</v>
      </c>
      <c r="AK75" s="40" t="str">
        <f>(Tabla2[[#This Row],[FECHA ENTREGA]]&amp;Tabla2[[#This Row],[HORA ENTREGA]])</f>
        <v>460560,5</v>
      </c>
      <c r="AL75" s="34" t="str">
        <f>IFERROR(HYPERLINK("https://wa.me/"&amp;Tabla2[[#This Row],[CONTACTO]]&amp;"?text="&amp;Tabla2[[#This Row],[Mensaje]]),"")</f>
        <v xml:space="preserve">https://wa.me/56984994337?text=Hola!%0AServicio del día 03-02%0A *Cliente:* IMPORTADORA MIDEA CARRIER CHILE LTDA */ Cont: * CMAU5235527*/ HR Entrega: *12:00* /Dirección: *BOD. MIEA AGURTO - PUERTO MADERO 9710, BOD. E13; PUDAHUEL </v>
      </c>
    </row>
    <row r="76" spans="1:38" s="15" customFormat="1" ht="16.5" customHeight="1" x14ac:dyDescent="0.2">
      <c r="A76" s="15">
        <f>ROW(A75)</f>
        <v>75</v>
      </c>
      <c r="B76" s="15">
        <f>IF(J76=J75,B75+1,1)</f>
        <v>27</v>
      </c>
      <c r="C76" s="15" t="s">
        <v>149</v>
      </c>
      <c r="D76" s="25" t="s">
        <v>39</v>
      </c>
      <c r="E76" s="27">
        <v>2598835</v>
      </c>
      <c r="F76" s="27" t="s">
        <v>330</v>
      </c>
      <c r="G76" s="27" t="s">
        <v>41</v>
      </c>
      <c r="H76" s="27">
        <v>10000</v>
      </c>
      <c r="I76" s="27" t="s">
        <v>42</v>
      </c>
      <c r="J76" s="28">
        <v>46056</v>
      </c>
      <c r="K76" s="26">
        <v>0.5</v>
      </c>
      <c r="L76" s="26"/>
      <c r="M76" s="27"/>
      <c r="N76" s="25" t="str">
        <f>IFERROR(VLOOKUP(M76,Data!$J$1:$K$58,2,0),"")</f>
        <v/>
      </c>
      <c r="O76" s="27"/>
      <c r="P76" s="27"/>
      <c r="Q76" s="27" t="s">
        <v>153</v>
      </c>
      <c r="R76" s="27" t="s">
        <v>48</v>
      </c>
      <c r="S76" s="27"/>
      <c r="T76" s="27"/>
      <c r="U76" s="28"/>
      <c r="X76" s="27" t="s">
        <v>331</v>
      </c>
      <c r="Y76" s="27" t="s">
        <v>186</v>
      </c>
      <c r="Z76" s="29" t="s">
        <v>187</v>
      </c>
      <c r="AA76" s="29"/>
      <c r="AB76" s="29"/>
      <c r="AC76" s="30"/>
      <c r="AD76" s="15" t="str">
        <f>IF(Tabla2[[#This Row],[HORA ENTREGA]]="DIRECTO","On time", IF(AA76&lt;&gt;"",IF(Tabla2[[#This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6" s="15" t="str">
        <f>MID(Tabla2[[#This Row],[TIPO]],1,3)</f>
        <v xml:space="preserve">40 </v>
      </c>
      <c r="AF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SEGU4633921*/ HR Entrega: *12:00* /Dirección: *BOD. MIEA AGURTO - PUERTO MADERO 9710, BOD. E13; PUDAHUEL </v>
      </c>
      <c r="AG76" s="38" t="str">
        <f>IFERROR(HYPERLINK("https://wa.me/"&amp;Tabla2[[#This Row],[CONTACTO]]&amp;"?text="&amp;Tabla2[[#This Row],[Mensaje]],"Enviar mensaje"),"")</f>
        <v>Enviar mensaje</v>
      </c>
      <c r="AH76" s="15" t="str">
        <f>CONCATENATE(A76,F76)</f>
        <v>75SEGU4633921</v>
      </c>
      <c r="AI76" s="15" t="str">
        <f>CONCATENATE("ENT-",A76)</f>
        <v>ENT-75</v>
      </c>
      <c r="AJ76" s="15" t="str">
        <f>IF(Tabla2[[#This Row],[Op]]&lt;&gt;"","ENTREGA","")</f>
        <v>ENTREGA</v>
      </c>
      <c r="AK76" s="40" t="str">
        <f>(Tabla2[[#This Row],[FECHA ENTREGA]]&amp;Tabla2[[#This Row],[HORA ENTREGA]])</f>
        <v>460560,5</v>
      </c>
      <c r="AL76" s="34" t="str">
        <f>IFERROR(HYPERLINK("https://wa.me/"&amp;Tabla2[[#This Row],[CONTACTO]]&amp;"?text="&amp;Tabla2[[#This Row],[Mensaje]]),"")</f>
        <v xml:space="preserve">https://wa.me/?text=Hola!%0AServicio del día 03-02%0A *Cliente:* IMPORTADORA MIDEA CARRIER CHILE LTDA */ Cont: * SEGU4633921*/ HR Entrega: *12:00* /Dirección: *BOD. MIEA AGURTO - PUERTO MADERO 9710, BOD. E13; PUDAHUEL </v>
      </c>
    </row>
    <row r="77" spans="1:38" s="15" customFormat="1" ht="16.5" customHeight="1" x14ac:dyDescent="0.2">
      <c r="A77" s="15">
        <f>ROW(A76)</f>
        <v>76</v>
      </c>
      <c r="B77" s="15">
        <f>IF(J77=J76,B76+1,1)</f>
        <v>28</v>
      </c>
      <c r="C77" s="15" t="s">
        <v>149</v>
      </c>
      <c r="D77" s="25" t="s">
        <v>39</v>
      </c>
      <c r="E77" s="27">
        <v>2593661</v>
      </c>
      <c r="F77" s="27" t="s">
        <v>332</v>
      </c>
      <c r="G77" s="27" t="s">
        <v>41</v>
      </c>
      <c r="H77" s="27">
        <v>10000</v>
      </c>
      <c r="I77" s="27" t="s">
        <v>42</v>
      </c>
      <c r="J77" s="28">
        <v>46056</v>
      </c>
      <c r="K77" s="26">
        <v>0.54166666666666663</v>
      </c>
      <c r="L77" s="26"/>
      <c r="M77" s="27"/>
      <c r="N77" s="25" t="str">
        <f>IFERROR(VLOOKUP(M77,Data!$J$1:$K$58,2,0),"")</f>
        <v/>
      </c>
      <c r="O77" s="27"/>
      <c r="P77" s="27"/>
      <c r="Q77" s="27" t="s">
        <v>153</v>
      </c>
      <c r="R77" s="27" t="s">
        <v>183</v>
      </c>
      <c r="S77" s="27"/>
      <c r="T77" s="27"/>
      <c r="U77" s="28"/>
      <c r="X77" s="27" t="s">
        <v>333</v>
      </c>
      <c r="Y77" s="27" t="s">
        <v>186</v>
      </c>
      <c r="Z77" s="29" t="s">
        <v>187</v>
      </c>
      <c r="AA77" s="29"/>
      <c r="AB77" s="29"/>
      <c r="AC77" s="30"/>
      <c r="AD77" s="15" t="str">
        <f>IF(Tabla2[[#This Row],[HORA ENTREGA]]="DIRECTO","On time", IF(AA77&lt;&gt;"",IF(Tabla2[[#This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7" s="15" t="str">
        <f>MID(Tabla2[[#This Row],[TIPO]],1,3)</f>
        <v xml:space="preserve">40 </v>
      </c>
      <c r="AF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IMPORTADORA MIDEA CARRIER CHILE LTDA */ Cont: * FDCU0600812*/ HR Entrega: *13:00* /Dirección: *BOD. MIEA AGURTO - PUERTO MADERO 9710, BOD. E13; PUDAHUEL </v>
      </c>
      <c r="AG77" s="38" t="str">
        <f>IFERROR(HYPERLINK("https://wa.me/"&amp;Tabla2[[#This Row],[CONTACTO]]&amp;"?text="&amp;Tabla2[[#This Row],[Mensaje]],"Enviar mensaje"),"")</f>
        <v>Enviar mensaje</v>
      </c>
      <c r="AH77" s="15" t="str">
        <f>CONCATENATE(A77,F77)</f>
        <v>76FDCU0600812</v>
      </c>
      <c r="AI77" s="15" t="str">
        <f>CONCATENATE("ENT-",A77)</f>
        <v>ENT-76</v>
      </c>
      <c r="AJ77" s="15" t="str">
        <f>IF(Tabla2[[#This Row],[Op]]&lt;&gt;"","ENTREGA","")</f>
        <v>ENTREGA</v>
      </c>
      <c r="AK77" s="40" t="str">
        <f>(Tabla2[[#This Row],[FECHA ENTREGA]]&amp;Tabla2[[#This Row],[HORA ENTREGA]])</f>
        <v>460560,541666666666667</v>
      </c>
      <c r="AL77" s="34" t="str">
        <f>IFERROR(HYPERLINK("https://wa.me/"&amp;Tabla2[[#This Row],[CONTACTO]]&amp;"?text="&amp;Tabla2[[#This Row],[Mensaje]]),"")</f>
        <v xml:space="preserve">https://wa.me/?text=Hola!%0AServicio del día 03-02%0A *Cliente:* IMPORTADORA MIDEA CARRIER CHILE LTDA */ Cont: * FDCU0600812*/ HR Entrega: *13:00* /Dirección: *BOD. MIEA AGURTO - PUERTO MADERO 9710, BOD. E13; PUDAHUEL </v>
      </c>
    </row>
    <row r="78" spans="1:38" s="15" customFormat="1" ht="16.5" customHeight="1" x14ac:dyDescent="0.2">
      <c r="A78" s="15">
        <f>ROW(A77)</f>
        <v>77</v>
      </c>
      <c r="B78" s="15">
        <f>IF(J78=J77,B77+1,1)</f>
        <v>29</v>
      </c>
      <c r="C78" s="15" t="s">
        <v>178</v>
      </c>
      <c r="D78" s="25" t="s">
        <v>39</v>
      </c>
      <c r="E78" s="27">
        <v>873070</v>
      </c>
      <c r="F78" s="27" t="s">
        <v>334</v>
      </c>
      <c r="G78" s="27" t="s">
        <v>64</v>
      </c>
      <c r="H78" s="27">
        <v>25000</v>
      </c>
      <c r="I78" s="27" t="s">
        <v>42</v>
      </c>
      <c r="J78" s="28">
        <v>46056</v>
      </c>
      <c r="K78" s="26">
        <v>0.33333333333333331</v>
      </c>
      <c r="L78" s="26"/>
      <c r="M78" s="27" t="s">
        <v>104</v>
      </c>
      <c r="N78" s="25">
        <f>IFERROR(VLOOKUP(M78,Data!$J$1:$K$58,2,0),"")</f>
        <v>56966749395</v>
      </c>
      <c r="O78" s="27" t="s">
        <v>67</v>
      </c>
      <c r="P78" s="27"/>
      <c r="Q78" s="27" t="s">
        <v>182</v>
      </c>
      <c r="R78" s="27" t="s">
        <v>48</v>
      </c>
      <c r="S78" s="27"/>
      <c r="T78" s="27"/>
      <c r="U78" s="28"/>
      <c r="X78" s="27" t="s">
        <v>335</v>
      </c>
      <c r="Y78" s="27" t="s">
        <v>49</v>
      </c>
      <c r="Z78" s="29"/>
      <c r="AA78" s="29">
        <v>0.33333333333333331</v>
      </c>
      <c r="AB78" s="29"/>
      <c r="AC78" s="30">
        <v>46056</v>
      </c>
      <c r="AD78" s="15" t="str">
        <f>IF(Tabla2[[#This Row],[HORA ENTREGA]]="DIRECTO","On time", IF(AA78&lt;&gt;"",IF(Tabla2[[#This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" s="15" t="str">
        <f>MID(Tabla2[[#This Row],[TIPO]],1,3)</f>
        <v xml:space="preserve">20 </v>
      </c>
      <c r="AF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INVERSIERRA S A */ Cont: * HLBU2307691*/ HR Entrega: *08:00* /Dirección: *HUECHURABA</v>
      </c>
      <c r="AG78" s="38" t="str">
        <f>IFERROR(HYPERLINK("https://wa.me/"&amp;Tabla2[[#This Row],[CONTACTO]]&amp;"?text="&amp;Tabla2[[#This Row],[Mensaje]],"Enviar mensaje"),"")</f>
        <v>Enviar mensaje</v>
      </c>
      <c r="AH78" s="15" t="str">
        <f>CONCATENATE(A78,F78)</f>
        <v>77HLBU2307691</v>
      </c>
      <c r="AI78" s="15" t="str">
        <f>CONCATENATE("ENT-",A78)</f>
        <v>ENT-77</v>
      </c>
      <c r="AJ78" s="15" t="str">
        <f>IF(Tabla2[[#This Row],[Op]]&lt;&gt;"","ENTREGA","")</f>
        <v>ENTREGA</v>
      </c>
      <c r="AK78" s="40" t="str">
        <f>(Tabla2[[#This Row],[FECHA ENTREGA]]&amp;Tabla2[[#This Row],[HORA ENTREGA]])</f>
        <v>460560,333333333333333</v>
      </c>
      <c r="AL78" s="34" t="str">
        <f>IFERROR(HYPERLINK("https://wa.me/"&amp;Tabla2[[#This Row],[CONTACTO]]&amp;"?text="&amp;Tabla2[[#This Row],[Mensaje]]),"")</f>
        <v>https://wa.me/56966749395?text=Hola!%0AServicio del día 03-02%0A *Cliente:* INVERSIERRA S A */ Cont: * HLBU2307691*/ HR Entrega: *08:00* /Dirección: *HUECHURABA</v>
      </c>
    </row>
    <row r="79" spans="1:38" s="15" customFormat="1" ht="16.5" customHeight="1" x14ac:dyDescent="0.2">
      <c r="A79" s="15">
        <f>ROW(A78)</f>
        <v>78</v>
      </c>
      <c r="B79" s="15">
        <f>IF(J79=J78,B78+1,1)</f>
        <v>30</v>
      </c>
      <c r="C79" s="15" t="s">
        <v>178</v>
      </c>
      <c r="D79" s="25" t="s">
        <v>39</v>
      </c>
      <c r="E79" s="27">
        <v>871760</v>
      </c>
      <c r="F79" s="27" t="s">
        <v>336</v>
      </c>
      <c r="G79" s="27" t="s">
        <v>41</v>
      </c>
      <c r="H79" s="27">
        <v>25000</v>
      </c>
      <c r="I79" s="27" t="s">
        <v>42</v>
      </c>
      <c r="J79" s="28">
        <v>46056</v>
      </c>
      <c r="K79" s="26">
        <v>0.33333333333333331</v>
      </c>
      <c r="L79" s="26"/>
      <c r="M79" s="27" t="s">
        <v>215</v>
      </c>
      <c r="N79" s="25">
        <f>IFERROR(VLOOKUP(M79,Data!$J$1:$K$58,2,0),"")</f>
        <v>56978089957</v>
      </c>
      <c r="O79" s="27" t="s">
        <v>216</v>
      </c>
      <c r="P79" s="27"/>
      <c r="Q79" s="27" t="s">
        <v>337</v>
      </c>
      <c r="R79" s="27" t="s">
        <v>120</v>
      </c>
      <c r="S79" s="27"/>
      <c r="T79" s="27"/>
      <c r="U79" s="28"/>
      <c r="X79" s="27"/>
      <c r="Y79" s="27" t="s">
        <v>49</v>
      </c>
      <c r="Z79" s="29"/>
      <c r="AA79" s="29">
        <v>0.34166666666666667</v>
      </c>
      <c r="AB79" s="29"/>
      <c r="AC79" s="30">
        <v>46056</v>
      </c>
      <c r="AD79" s="15" t="str">
        <f>IF(Tabla2[[#This Row],[HORA ENTREGA]]="DIRECTO","On time", IF(AA79&lt;&gt;"",IF(Tabla2[[#This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" s="15" t="str">
        <f>MID(Tabla2[[#This Row],[TIPO]],1,3)</f>
        <v xml:space="preserve">40 </v>
      </c>
      <c r="AF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INVERSIERRA S A */ Cont: * SEGU4764515*/ HR Entrega: *08:00* /Dirección: *QUILICURA</v>
      </c>
      <c r="AG79" s="38" t="str">
        <f>IFERROR(HYPERLINK("https://wa.me/"&amp;Tabla2[[#This Row],[CONTACTO]]&amp;"?text="&amp;Tabla2[[#This Row],[Mensaje]],"Enviar mensaje"),"")</f>
        <v>Enviar mensaje</v>
      </c>
      <c r="AH79" s="15" t="str">
        <f>CONCATENATE(A79,F79)</f>
        <v>78SEGU4764515</v>
      </c>
      <c r="AI79" s="15" t="str">
        <f>CONCATENATE("ENT-",A79)</f>
        <v>ENT-78</v>
      </c>
      <c r="AJ79" s="15" t="str">
        <f>IF(Tabla2[[#This Row],[Op]]&lt;&gt;"","ENTREGA","")</f>
        <v>ENTREGA</v>
      </c>
      <c r="AK79" s="40" t="str">
        <f>(Tabla2[[#This Row],[FECHA ENTREGA]]&amp;Tabla2[[#This Row],[HORA ENTREGA]])</f>
        <v>460560,333333333333333</v>
      </c>
      <c r="AL79" s="34" t="str">
        <f>IFERROR(HYPERLINK("https://wa.me/"&amp;Tabla2[[#This Row],[CONTACTO]]&amp;"?text="&amp;Tabla2[[#This Row],[Mensaje]]),"")</f>
        <v>https://wa.me/56978089957?text=Hola!%0AServicio del día 03-02%0A *Cliente:* INVERSIERRA S A */ Cont: * SEGU4764515*/ HR Entrega: *08:00* /Dirección: *QUILICURA</v>
      </c>
    </row>
    <row r="80" spans="1:38" s="15" customFormat="1" ht="16.5" customHeight="1" x14ac:dyDescent="0.2">
      <c r="A80" s="15">
        <f>ROW(A79)</f>
        <v>79</v>
      </c>
      <c r="B80" s="15">
        <f>IF(J80=J79,B79+1,1)</f>
        <v>31</v>
      </c>
      <c r="C80" s="15" t="s">
        <v>178</v>
      </c>
      <c r="D80" s="25" t="s">
        <v>39</v>
      </c>
      <c r="E80" s="27">
        <v>871760</v>
      </c>
      <c r="F80" s="27" t="s">
        <v>338</v>
      </c>
      <c r="G80" s="27" t="s">
        <v>41</v>
      </c>
      <c r="H80" s="27">
        <v>26000</v>
      </c>
      <c r="I80" s="27" t="s">
        <v>42</v>
      </c>
      <c r="J80" s="28">
        <v>46056</v>
      </c>
      <c r="K80" s="26">
        <v>0.5</v>
      </c>
      <c r="L80" s="26"/>
      <c r="M80" s="27" t="s">
        <v>273</v>
      </c>
      <c r="N80" s="25">
        <f>IFERROR(VLOOKUP(M80,Data!$J$1:$K$58,2,0),"")</f>
        <v>56950103942</v>
      </c>
      <c r="O80" s="27" t="s">
        <v>274</v>
      </c>
      <c r="P80" s="27"/>
      <c r="Q80" s="27" t="s">
        <v>337</v>
      </c>
      <c r="R80" s="27" t="s">
        <v>74</v>
      </c>
      <c r="S80" s="27"/>
      <c r="T80" s="27"/>
      <c r="U80" s="28"/>
      <c r="X80" s="27"/>
      <c r="Y80" s="27" t="s">
        <v>49</v>
      </c>
      <c r="Z80" s="29"/>
      <c r="AA80" s="29">
        <v>0.54652777777777772</v>
      </c>
      <c r="AB80" s="29"/>
      <c r="AC80" s="30">
        <v>46056</v>
      </c>
      <c r="AD80" s="15" t="str">
        <f>IF(Tabla2[[#This Row],[HORA ENTREGA]]="DIRECTO","On time", IF(AA80&lt;&gt;"",IF(Tabla2[[#This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0" s="15" t="str">
        <f>MID(Tabla2[[#This Row],[TIPO]],1,3)</f>
        <v xml:space="preserve">40 </v>
      </c>
      <c r="AF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INVERSIERRA S A */ Cont: * TIIU4544389*/ HR Entrega: *12:00* /Dirección: *QUILICURA</v>
      </c>
      <c r="AG80" s="38" t="str">
        <f>IFERROR(HYPERLINK("https://wa.me/"&amp;Tabla2[[#This Row],[CONTACTO]]&amp;"?text="&amp;Tabla2[[#This Row],[Mensaje]],"Enviar mensaje"),"")</f>
        <v>Enviar mensaje</v>
      </c>
      <c r="AH80" s="15" t="str">
        <f>CONCATENATE(A80,F80)</f>
        <v>79TIIU4544389</v>
      </c>
      <c r="AI80" s="15" t="str">
        <f>CONCATENATE("ENT-",A80)</f>
        <v>ENT-79</v>
      </c>
      <c r="AJ80" s="15" t="str">
        <f>IF(Tabla2[[#This Row],[Op]]&lt;&gt;"","ENTREGA","")</f>
        <v>ENTREGA</v>
      </c>
      <c r="AK80" s="40" t="str">
        <f>(Tabla2[[#This Row],[FECHA ENTREGA]]&amp;Tabla2[[#This Row],[HORA ENTREGA]])</f>
        <v>460560,5</v>
      </c>
      <c r="AL80" s="34" t="str">
        <f>IFERROR(HYPERLINK("https://wa.me/"&amp;Tabla2[[#This Row],[CONTACTO]]&amp;"?text="&amp;Tabla2[[#This Row],[Mensaje]]),"")</f>
        <v>https://wa.me/56950103942?text=Hola!%0AServicio del día 03-02%0A *Cliente:* INVERSIERRA S A */ Cont: * TIIU4544389*/ HR Entrega: *12:00* /Dirección: *QUILICURA</v>
      </c>
    </row>
    <row r="81" spans="1:38" s="15" customFormat="1" ht="16.5" customHeight="1" x14ac:dyDescent="0.2">
      <c r="A81" s="15">
        <f>ROW(A80)</f>
        <v>80</v>
      </c>
      <c r="B81" s="15">
        <f>IF(J81=J80,B80+1,1)</f>
        <v>32</v>
      </c>
      <c r="C81" s="15" t="s">
        <v>188</v>
      </c>
      <c r="D81" s="25" t="s">
        <v>39</v>
      </c>
      <c r="E81" s="27">
        <v>187906</v>
      </c>
      <c r="F81" s="27" t="s">
        <v>193</v>
      </c>
      <c r="G81" s="27" t="s">
        <v>41</v>
      </c>
      <c r="H81" s="27">
        <v>30000</v>
      </c>
      <c r="I81" s="27" t="s">
        <v>42</v>
      </c>
      <c r="J81" s="28">
        <v>46056</v>
      </c>
      <c r="K81" s="26">
        <v>0.41666666666666669</v>
      </c>
      <c r="L81" s="26"/>
      <c r="M81" s="27" t="s">
        <v>164</v>
      </c>
      <c r="N81" s="25">
        <f>IFERROR(VLOOKUP(M81,Data!$J$1:$K$58,2,0),"")</f>
        <v>56967398822</v>
      </c>
      <c r="O81" s="27" t="s">
        <v>165</v>
      </c>
      <c r="P81" s="27"/>
      <c r="Q81" s="27" t="s">
        <v>190</v>
      </c>
      <c r="R81" s="27" t="s">
        <v>48</v>
      </c>
      <c r="S81" s="27"/>
      <c r="T81" s="27"/>
      <c r="U81" s="28"/>
      <c r="X81" s="27"/>
      <c r="Y81" s="27" t="s">
        <v>49</v>
      </c>
      <c r="Z81" s="29"/>
      <c r="AA81" s="29">
        <v>0.50694444444444442</v>
      </c>
      <c r="AB81" s="29"/>
      <c r="AC81" s="30">
        <v>46056</v>
      </c>
      <c r="AD81" s="15" t="str">
        <f>IF(Tabla2[[#This Row],[HORA ENTREGA]]="DIRECTO","On time", IF(AA81&lt;&gt;"",IF(Tabla2[[#This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1" s="15" t="str">
        <f>MID(Tabla2[[#This Row],[TIPO]],1,3)</f>
        <v xml:space="preserve">40 </v>
      </c>
      <c r="AF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LAMAIGNERE CHILE S.A. */ Cont: * ECMU5095006*/ HR Entrega: *10:00* /Dirección: *AV. MARTA OSSA RUIZ 601 (CAMINO CASAS VIEJAS); MAIPU </v>
      </c>
      <c r="AG81" s="38" t="str">
        <f>IFERROR(HYPERLINK("https://wa.me/"&amp;Tabla2[[#This Row],[CONTACTO]]&amp;"?text="&amp;Tabla2[[#This Row],[Mensaje]],"Enviar mensaje"),"")</f>
        <v>Enviar mensaje</v>
      </c>
      <c r="AH81" s="15" t="str">
        <f>CONCATENATE(A81,F81)</f>
        <v>80ECMU5095006</v>
      </c>
      <c r="AI81" s="15" t="str">
        <f>CONCATENATE("ENT-",A81)</f>
        <v>ENT-80</v>
      </c>
      <c r="AJ81" s="15" t="str">
        <f>IF(Tabla2[[#This Row],[Op]]&lt;&gt;"","ENTREGA","")</f>
        <v>ENTREGA</v>
      </c>
      <c r="AK81" s="40" t="str">
        <f>(Tabla2[[#This Row],[FECHA ENTREGA]]&amp;Tabla2[[#This Row],[HORA ENTREGA]])</f>
        <v>460560,416666666666667</v>
      </c>
      <c r="AL81" s="34" t="str">
        <f>IFERROR(HYPERLINK("https://wa.me/"&amp;Tabla2[[#This Row],[CONTACTO]]&amp;"?text="&amp;Tabla2[[#This Row],[Mensaje]]),"")</f>
        <v xml:space="preserve">https://wa.me/56967398822?text=Hola!%0AServicio del día 03-02%0A *Cliente:* LAMAIGNERE CHILE S.A. */ Cont: * ECMU5095006*/ HR Entrega: *10:00* /Dirección: *AV. MARTA OSSA RUIZ 601 (CAMINO CASAS VIEJAS); MAIPU </v>
      </c>
    </row>
    <row r="82" spans="1:38" s="15" customFormat="1" ht="16.5" customHeight="1" x14ac:dyDescent="0.2">
      <c r="A82" s="15">
        <f>ROW(A81)</f>
        <v>81</v>
      </c>
      <c r="B82" s="15">
        <f>IF(J82=J81,B81+1,1)</f>
        <v>33</v>
      </c>
      <c r="C82" s="15" t="s">
        <v>188</v>
      </c>
      <c r="D82" s="25" t="s">
        <v>39</v>
      </c>
      <c r="E82" s="27">
        <v>187967</v>
      </c>
      <c r="F82" s="27" t="s">
        <v>194</v>
      </c>
      <c r="G82" s="27" t="s">
        <v>41</v>
      </c>
      <c r="H82" s="27">
        <v>30000</v>
      </c>
      <c r="I82" s="27" t="s">
        <v>42</v>
      </c>
      <c r="J82" s="28">
        <v>46056</v>
      </c>
      <c r="K82" s="26">
        <v>0.5</v>
      </c>
      <c r="L82" s="26"/>
      <c r="M82" s="27" t="s">
        <v>313</v>
      </c>
      <c r="N82" s="25">
        <f>IFERROR(VLOOKUP(M82,Data!$J$1:$K$58,2,0),"")</f>
        <v>56967387744</v>
      </c>
      <c r="O82" s="27" t="s">
        <v>314</v>
      </c>
      <c r="P82" s="27"/>
      <c r="Q82" s="27" t="s">
        <v>190</v>
      </c>
      <c r="R82" s="27" t="s">
        <v>195</v>
      </c>
      <c r="S82" s="27"/>
      <c r="T82" s="27"/>
      <c r="U82" s="28"/>
      <c r="X82" s="27"/>
      <c r="Y82" s="27" t="s">
        <v>49</v>
      </c>
      <c r="Z82" s="29"/>
      <c r="AA82" s="29">
        <v>0.5625</v>
      </c>
      <c r="AB82" s="29"/>
      <c r="AC82" s="30">
        <v>46056</v>
      </c>
      <c r="AD82" s="15" t="str">
        <f>IF(Tabla2[[#This Row],[HORA ENTREGA]]="DIRECTO","On time", IF(AA82&lt;&gt;"",IF(Tabla2[[#This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2" s="15" t="str">
        <f>MID(Tabla2[[#This Row],[TIPO]],1,3)</f>
        <v xml:space="preserve">40 </v>
      </c>
      <c r="AF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LAMAIGNERE CHILE S.A. */ Cont: * FFAU3979718*/ HR Entrega: *12:00* /Dirección: *AV. MARTA OSSA RUIZ 601 (CAMINO CASAS VIEJAS); MAIPU </v>
      </c>
      <c r="AG82" s="38" t="str">
        <f>IFERROR(HYPERLINK("https://wa.me/"&amp;Tabla2[[#This Row],[CONTACTO]]&amp;"?text="&amp;Tabla2[[#This Row],[Mensaje]],"Enviar mensaje"),"")</f>
        <v>Enviar mensaje</v>
      </c>
      <c r="AH82" s="15" t="str">
        <f>CONCATENATE(A82,F82)</f>
        <v>81FFAU3979718</v>
      </c>
      <c r="AI82" s="15" t="str">
        <f>CONCATENATE("ENT-",A82)</f>
        <v>ENT-81</v>
      </c>
      <c r="AJ82" s="15" t="str">
        <f>IF(Tabla2[[#This Row],[Op]]&lt;&gt;"","ENTREGA","")</f>
        <v>ENTREGA</v>
      </c>
      <c r="AK82" s="40" t="str">
        <f>(Tabla2[[#This Row],[FECHA ENTREGA]]&amp;Tabla2[[#This Row],[HORA ENTREGA]])</f>
        <v>460560,5</v>
      </c>
      <c r="AL82" s="34" t="str">
        <f>IFERROR(HYPERLINK("https://wa.me/"&amp;Tabla2[[#This Row],[CONTACTO]]&amp;"?text="&amp;Tabla2[[#This Row],[Mensaje]]),"")</f>
        <v xml:space="preserve">https://wa.me/56967387744?text=Hola!%0AServicio del día 03-02%0A *Cliente:* LAMAIGNERE CHILE S.A. */ Cont: * FFAU3979718*/ HR Entrega: *12:00* /Dirección: *AV. MARTA OSSA RUIZ 601 (CAMINO CASAS VIEJAS); MAIPU </v>
      </c>
    </row>
    <row r="83" spans="1:38" s="15" customFormat="1" ht="16.5" customHeight="1" x14ac:dyDescent="0.2">
      <c r="A83" s="15">
        <f>ROW(A82)</f>
        <v>82</v>
      </c>
      <c r="B83" s="15">
        <f>IF(J83=J82,B82+1,1)</f>
        <v>34</v>
      </c>
      <c r="C83" s="15" t="s">
        <v>196</v>
      </c>
      <c r="D83" s="25" t="s">
        <v>39</v>
      </c>
      <c r="E83" s="27">
        <v>298527</v>
      </c>
      <c r="F83" s="27" t="s">
        <v>339</v>
      </c>
      <c r="G83" s="27" t="s">
        <v>64</v>
      </c>
      <c r="H83" s="27">
        <v>23000</v>
      </c>
      <c r="I83" s="27" t="s">
        <v>340</v>
      </c>
      <c r="J83" s="28">
        <v>46056</v>
      </c>
      <c r="K83" s="26">
        <v>0.33333333333333331</v>
      </c>
      <c r="L83" s="26"/>
      <c r="M83" s="27" t="s">
        <v>341</v>
      </c>
      <c r="N83" s="25">
        <f>IFERROR(VLOOKUP(M83,Data!$J$1:$K$58,2,0),"")</f>
        <v>56950923536</v>
      </c>
      <c r="O83" s="27" t="s">
        <v>105</v>
      </c>
      <c r="P83" s="27"/>
      <c r="Q83" s="27" t="s">
        <v>201</v>
      </c>
      <c r="R83" s="27" t="s">
        <v>342</v>
      </c>
      <c r="S83" s="27"/>
      <c r="T83" s="27"/>
      <c r="U83" s="28"/>
      <c r="X83" s="27" t="s">
        <v>335</v>
      </c>
      <c r="Y83" s="27" t="s">
        <v>49</v>
      </c>
      <c r="Z83" s="29" t="s">
        <v>343</v>
      </c>
      <c r="AA83" s="29">
        <v>0.41805555555555557</v>
      </c>
      <c r="AB83" s="29"/>
      <c r="AC83" s="30">
        <v>46056</v>
      </c>
      <c r="AD83" s="15" t="str">
        <f>IF(Tabla2[[#This Row],[HORA ENTREGA]]="DIRECTO","On time", IF(AA83&lt;&gt;"",IF(Tabla2[[#This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3" s="15" t="str">
        <f>MID(Tabla2[[#This Row],[TIPO]],1,3)</f>
        <v xml:space="preserve">20 </v>
      </c>
      <c r="AF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LANCO &amp; HARRIS SURAMERICA SPA */ Cont: * SIMU2614503*/ HR Entrega: *08:00* /Dirección: *CALLE CHORRILLOS 1 PARC.19B, LAMPA</v>
      </c>
      <c r="AG83" s="38" t="str">
        <f>IFERROR(HYPERLINK("https://wa.me/"&amp;Tabla2[[#This Row],[CONTACTO]]&amp;"?text="&amp;Tabla2[[#This Row],[Mensaje]],"Enviar mensaje"),"")</f>
        <v>Enviar mensaje</v>
      </c>
      <c r="AH83" s="15" t="str">
        <f>CONCATENATE(A83,F83)</f>
        <v>82SIMU2614503</v>
      </c>
      <c r="AI83" s="15" t="str">
        <f>CONCATENATE("ENT-",A83)</f>
        <v>ENT-82</v>
      </c>
      <c r="AJ83" s="15" t="str">
        <f>IF(Tabla2[[#This Row],[Op]]&lt;&gt;"","ENTREGA","")</f>
        <v>ENTREGA</v>
      </c>
      <c r="AK83" s="40" t="str">
        <f>(Tabla2[[#This Row],[FECHA ENTREGA]]&amp;Tabla2[[#This Row],[HORA ENTREGA]])</f>
        <v>460560,333333333333333</v>
      </c>
      <c r="AL83" s="34" t="str">
        <f>IFERROR(HYPERLINK("https://wa.me/"&amp;Tabla2[[#This Row],[CONTACTO]]&amp;"?text="&amp;Tabla2[[#This Row],[Mensaje]]),"")</f>
        <v>https://wa.me/56950923536?text=Hola!%0AServicio del día 03-02%0A *Cliente:* LANCO &amp; HARRIS SURAMERICA SPA */ Cont: * SIMU2614503*/ HR Entrega: *08:00* /Dirección: *CALLE CHORRILLOS 1 PARC.19B, LAMPA</v>
      </c>
    </row>
    <row r="84" spans="1:38" s="15" customFormat="1" ht="16.5" customHeight="1" x14ac:dyDescent="0.2">
      <c r="A84" s="15">
        <f>ROW(A83)</f>
        <v>83</v>
      </c>
      <c r="B84" s="15">
        <f>IF(J84=J83,B83+1,1)</f>
        <v>35</v>
      </c>
      <c r="C84" s="15" t="s">
        <v>204</v>
      </c>
      <c r="D84" s="25" t="s">
        <v>39</v>
      </c>
      <c r="E84" s="27">
        <v>1178054</v>
      </c>
      <c r="F84" s="27" t="s">
        <v>344</v>
      </c>
      <c r="G84" s="27" t="s">
        <v>64</v>
      </c>
      <c r="H84" s="27">
        <v>19000</v>
      </c>
      <c r="I84" s="27" t="s">
        <v>345</v>
      </c>
      <c r="J84" s="28">
        <v>46056</v>
      </c>
      <c r="K84" s="26">
        <v>0.35416666666666669</v>
      </c>
      <c r="L84" s="26"/>
      <c r="M84" s="27" t="s">
        <v>45</v>
      </c>
      <c r="N84" s="25">
        <f>IFERROR(VLOOKUP(M84,Data!$J$1:$K$58,2,0),"")</f>
        <v>56950981572</v>
      </c>
      <c r="O84" s="27" t="s">
        <v>46</v>
      </c>
      <c r="P84" s="27"/>
      <c r="Q84" s="27" t="s">
        <v>207</v>
      </c>
      <c r="R84" s="27" t="s">
        <v>120</v>
      </c>
      <c r="S84" s="27"/>
      <c r="T84" s="27"/>
      <c r="U84" s="28"/>
      <c r="X84" s="27"/>
      <c r="Y84" s="27" t="s">
        <v>49</v>
      </c>
      <c r="Z84" s="29"/>
      <c r="AA84" s="29">
        <v>0.3298611111111111</v>
      </c>
      <c r="AB84" s="29"/>
      <c r="AC84" s="30">
        <v>46056</v>
      </c>
      <c r="AD84" s="15" t="str">
        <f>IF(Tabla2[[#This Row],[HORA ENTREGA]]="DIRECTO","On time", IF(AA84&lt;&gt;"",IF(Tabla2[[#This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4" s="15" t="str">
        <f>MID(Tabla2[[#This Row],[TIPO]],1,3)</f>
        <v xml:space="preserve">20 </v>
      </c>
      <c r="AF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OXIQUIM S A */ Cont: * TGCU2050334*/ HR Entrega: *08:30* /Dirección: *CAÑAVERAL 901; QUILICURA </v>
      </c>
      <c r="AG84" s="38" t="str">
        <f>IFERROR(HYPERLINK("https://wa.me/"&amp;Tabla2[[#This Row],[CONTACTO]]&amp;"?text="&amp;Tabla2[[#This Row],[Mensaje]],"Enviar mensaje"),"")</f>
        <v>Enviar mensaje</v>
      </c>
      <c r="AH84" s="15" t="str">
        <f>CONCATENATE(A84,F84)</f>
        <v>83TGCU2050334</v>
      </c>
      <c r="AI84" s="15" t="str">
        <f>CONCATENATE("ENT-",A84)</f>
        <v>ENT-83</v>
      </c>
      <c r="AJ84" s="15" t="str">
        <f>IF(Tabla2[[#This Row],[Op]]&lt;&gt;"","ENTREGA","")</f>
        <v>ENTREGA</v>
      </c>
      <c r="AK84" s="40" t="str">
        <f>(Tabla2[[#This Row],[FECHA ENTREGA]]&amp;Tabla2[[#This Row],[HORA ENTREGA]])</f>
        <v>460560,354166666666667</v>
      </c>
      <c r="AL84" s="34" t="str">
        <f>IFERROR(HYPERLINK("https://wa.me/"&amp;Tabla2[[#This Row],[CONTACTO]]&amp;"?text="&amp;Tabla2[[#This Row],[Mensaje]]),"")</f>
        <v xml:space="preserve">https://wa.me/56950981572?text=Hola!%0AServicio del día 03-02%0A *Cliente:* OXIQUIM S A */ Cont: * TGCU2050334*/ HR Entrega: *08:30* /Dirección: *CAÑAVERAL 901; QUILICURA </v>
      </c>
    </row>
    <row r="85" spans="1:38" s="15" customFormat="1" ht="16.5" customHeight="1" x14ac:dyDescent="0.2">
      <c r="A85" s="15">
        <f>ROW(A84)</f>
        <v>84</v>
      </c>
      <c r="B85" s="15">
        <f>IF(J85=J84,B84+1,1)</f>
        <v>36</v>
      </c>
      <c r="C85" s="15" t="s">
        <v>204</v>
      </c>
      <c r="D85" s="25" t="s">
        <v>39</v>
      </c>
      <c r="E85" s="27">
        <v>483039</v>
      </c>
      <c r="F85" s="27" t="s">
        <v>346</v>
      </c>
      <c r="G85" s="27" t="s">
        <v>64</v>
      </c>
      <c r="H85" s="27">
        <v>24000</v>
      </c>
      <c r="I85" s="27" t="s">
        <v>42</v>
      </c>
      <c r="J85" s="28">
        <v>46056</v>
      </c>
      <c r="K85" s="26">
        <v>0.375</v>
      </c>
      <c r="L85" s="26"/>
      <c r="M85" s="27" t="s">
        <v>347</v>
      </c>
      <c r="N85" s="25">
        <f>IFERROR(VLOOKUP(M85,Data!$J$1:$K$58,2,0),"")</f>
        <v>56976511010</v>
      </c>
      <c r="O85" s="27" t="s">
        <v>348</v>
      </c>
      <c r="P85" s="27"/>
      <c r="Q85" s="27" t="s">
        <v>207</v>
      </c>
      <c r="R85" s="27" t="s">
        <v>183</v>
      </c>
      <c r="S85" s="27"/>
      <c r="T85" s="27"/>
      <c r="U85" s="28"/>
      <c r="X85" s="27" t="s">
        <v>335</v>
      </c>
      <c r="Y85" s="27" t="s">
        <v>49</v>
      </c>
      <c r="Z85" s="29"/>
      <c r="AA85" s="29">
        <v>0.32291666666666669</v>
      </c>
      <c r="AB85" s="29"/>
      <c r="AC85" s="30">
        <v>46056</v>
      </c>
      <c r="AD85" s="15" t="str">
        <f>IF(Tabla2[[#This Row],[HORA ENTREGA]]="DIRECTO","On time", IF(AA85&lt;&gt;"",IF(Tabla2[[#This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" s="15" t="str">
        <f>MID(Tabla2[[#This Row],[TIPO]],1,3)</f>
        <v xml:space="preserve">20 </v>
      </c>
      <c r="AF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OXIQUIM S A */ Cont: * NYKU9776611*/ HR Entrega: *09:00* /Dirección: *CAÑAVERAL 901; QUILICURA </v>
      </c>
      <c r="AG85" s="38" t="str">
        <f>IFERROR(HYPERLINK("https://wa.me/"&amp;Tabla2[[#This Row],[CONTACTO]]&amp;"?text="&amp;Tabla2[[#This Row],[Mensaje]],"Enviar mensaje"),"")</f>
        <v>Enviar mensaje</v>
      </c>
      <c r="AH85" s="15" t="str">
        <f>CONCATENATE(A85,F85)</f>
        <v>84NYKU9776611</v>
      </c>
      <c r="AI85" s="15" t="str">
        <f>CONCATENATE("ENT-",A85)</f>
        <v>ENT-84</v>
      </c>
      <c r="AJ85" s="15" t="str">
        <f>IF(Tabla2[[#This Row],[Op]]&lt;&gt;"","ENTREGA","")</f>
        <v>ENTREGA</v>
      </c>
      <c r="AK85" s="40" t="str">
        <f>(Tabla2[[#This Row],[FECHA ENTREGA]]&amp;Tabla2[[#This Row],[HORA ENTREGA]])</f>
        <v>460560,375</v>
      </c>
      <c r="AL85" s="34" t="str">
        <f>IFERROR(HYPERLINK("https://wa.me/"&amp;Tabla2[[#This Row],[CONTACTO]]&amp;"?text="&amp;Tabla2[[#This Row],[Mensaje]]),"")</f>
        <v xml:space="preserve">https://wa.me/56976511010?text=Hola!%0AServicio del día 03-02%0A *Cliente:* OXIQUIM S A */ Cont: * NYKU9776611*/ HR Entrega: *09:00* /Dirección: *CAÑAVERAL 901; QUILICURA </v>
      </c>
    </row>
    <row r="86" spans="1:38" s="15" customFormat="1" ht="16.5" customHeight="1" x14ac:dyDescent="0.2">
      <c r="A86" s="15">
        <f>ROW(A85)</f>
        <v>85</v>
      </c>
      <c r="B86" s="15">
        <f>IF(J86=J85,B85+1,1)</f>
        <v>37</v>
      </c>
      <c r="C86" s="15" t="s">
        <v>204</v>
      </c>
      <c r="D86" s="25" t="s">
        <v>39</v>
      </c>
      <c r="E86" s="27">
        <v>482965</v>
      </c>
      <c r="F86" s="27" t="s">
        <v>349</v>
      </c>
      <c r="G86" s="27" t="s">
        <v>64</v>
      </c>
      <c r="H86" s="27">
        <v>28000</v>
      </c>
      <c r="I86" s="27" t="s">
        <v>42</v>
      </c>
      <c r="J86" s="28">
        <v>46056</v>
      </c>
      <c r="K86" s="26">
        <v>0.41666666666666669</v>
      </c>
      <c r="L86" s="26"/>
      <c r="M86" s="27" t="s">
        <v>151</v>
      </c>
      <c r="N86" s="25">
        <f>IFERROR(VLOOKUP(M86,Data!$J$1:$K$58,2,0),"")</f>
        <v>56973887427</v>
      </c>
      <c r="O86" s="27" t="s">
        <v>152</v>
      </c>
      <c r="P86" s="27"/>
      <c r="Q86" s="27" t="s">
        <v>207</v>
      </c>
      <c r="R86" s="27" t="s">
        <v>74</v>
      </c>
      <c r="S86" s="27"/>
      <c r="T86" s="27"/>
      <c r="U86" s="28"/>
      <c r="X86" s="27"/>
      <c r="Y86" s="27" t="s">
        <v>49</v>
      </c>
      <c r="Z86" s="29"/>
      <c r="AA86" s="29">
        <v>0.39791666666666664</v>
      </c>
      <c r="AB86" s="29"/>
      <c r="AC86" s="30">
        <v>46056</v>
      </c>
      <c r="AD86" s="15" t="str">
        <f>IF(Tabla2[[#This Row],[HORA ENTREGA]]="DIRECTO","On time", IF(AA86&lt;&gt;"",IF(Tabla2[[#This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" s="15" t="str">
        <f>MID(Tabla2[[#This Row],[TIPO]],1,3)</f>
        <v xml:space="preserve">20 </v>
      </c>
      <c r="AF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03-02%0A *Cliente:* OXIQUIM S A */ Cont: * MEDU5891375*/ HR Entrega: *10:00* /Dirección: *CAÑAVERAL 901; QUILICURA </v>
      </c>
      <c r="AG86" s="38" t="str">
        <f>IFERROR(HYPERLINK("https://wa.me/"&amp;Tabla2[[#This Row],[CONTACTO]]&amp;"?text="&amp;Tabla2[[#This Row],[Mensaje]],"Enviar mensaje"),"")</f>
        <v>Enviar mensaje</v>
      </c>
      <c r="AH86" s="15" t="str">
        <f>CONCATENATE(A86,F86)</f>
        <v>85MEDU5891375</v>
      </c>
      <c r="AI86" s="15" t="str">
        <f>CONCATENATE("ENT-",A86)</f>
        <v>ENT-85</v>
      </c>
      <c r="AJ86" s="15" t="str">
        <f>IF(Tabla2[[#This Row],[Op]]&lt;&gt;"","ENTREGA","")</f>
        <v>ENTREGA</v>
      </c>
      <c r="AK86" s="40" t="str">
        <f>(Tabla2[[#This Row],[FECHA ENTREGA]]&amp;Tabla2[[#This Row],[HORA ENTREGA]])</f>
        <v>460560,416666666666667</v>
      </c>
      <c r="AL86" s="34" t="str">
        <f>IFERROR(HYPERLINK("https://wa.me/"&amp;Tabla2[[#This Row],[CONTACTO]]&amp;"?text="&amp;Tabla2[[#This Row],[Mensaje]]),"")</f>
        <v xml:space="preserve">https://wa.me/56973887427?text=Hola!%0AServicio del día 03-02%0A *Cliente:* OXIQUIM S A */ Cont: * MEDU5891375*/ HR Entrega: *10:00* /Dirección: *CAÑAVERAL 901; QUILICURA </v>
      </c>
    </row>
    <row r="87" spans="1:38" s="15" customFormat="1" ht="16.5" customHeight="1" x14ac:dyDescent="0.2">
      <c r="A87" s="15">
        <f>ROW(A86)</f>
        <v>86</v>
      </c>
      <c r="B87" s="15">
        <f>IF(J87=J86,B86+1,1)</f>
        <v>38</v>
      </c>
      <c r="C87" s="15" t="s">
        <v>219</v>
      </c>
      <c r="D87" s="25" t="s">
        <v>39</v>
      </c>
      <c r="E87" s="27">
        <v>102583</v>
      </c>
      <c r="F87" s="27" t="s">
        <v>350</v>
      </c>
      <c r="G87" s="27" t="s">
        <v>54</v>
      </c>
      <c r="H87" s="27">
        <v>26000</v>
      </c>
      <c r="I87" s="27">
        <v>0.75</v>
      </c>
      <c r="J87" s="28">
        <v>46056</v>
      </c>
      <c r="K87" s="26">
        <v>0</v>
      </c>
      <c r="L87" s="26"/>
      <c r="M87" s="27" t="s">
        <v>55</v>
      </c>
      <c r="N87" s="25">
        <f>IFERROR(VLOOKUP(M87,Data!$J$1:$K$58,2,0),"")</f>
        <v>56992164782</v>
      </c>
      <c r="O87" s="27" t="s">
        <v>56</v>
      </c>
      <c r="P87" s="27"/>
      <c r="Q87" s="27" t="s">
        <v>351</v>
      </c>
      <c r="R87" s="27" t="s">
        <v>120</v>
      </c>
      <c r="S87" s="27"/>
      <c r="T87" s="27"/>
      <c r="U87" s="28"/>
      <c r="X87" s="27"/>
      <c r="Y87" s="27" t="s">
        <v>49</v>
      </c>
      <c r="Z87" s="29"/>
      <c r="AA87" s="29">
        <v>0.73611111111111116</v>
      </c>
      <c r="AB87" s="29"/>
      <c r="AC87" s="30">
        <v>46056</v>
      </c>
      <c r="AD87" s="15" t="str">
        <f>IF(Tabla2[[#This Row],[HORA ENTREGA]]="DIRECTO","On time", IF(AA87&lt;&gt;"",IF(Tabla2[[#This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7" s="15" t="str">
        <f>MID(Tabla2[[#This Row],[TIPO]],1,3)</f>
        <v xml:space="preserve">40 </v>
      </c>
      <c r="AF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RENDIC S.A. */ Cont: * ONEU9138635*/ HR Entrega: *00:00* /Dirección: *CD LO AGUIRRE</v>
      </c>
      <c r="AG87" s="38" t="str">
        <f>IFERROR(HYPERLINK("https://wa.me/"&amp;Tabla2[[#This Row],[CONTACTO]]&amp;"?text="&amp;Tabla2[[#This Row],[Mensaje]],"Enviar mensaje"),"")</f>
        <v>Enviar mensaje</v>
      </c>
      <c r="AH87" s="15" t="str">
        <f>CONCATENATE(A87,F87)</f>
        <v>86ONEU9138635</v>
      </c>
      <c r="AI87" s="15" t="str">
        <f>CONCATENATE("ENT-",A87)</f>
        <v>ENT-86</v>
      </c>
      <c r="AJ87" s="15" t="str">
        <f>IF(Tabla2[[#This Row],[Op]]&lt;&gt;"","ENTREGA","")</f>
        <v>ENTREGA</v>
      </c>
      <c r="AK87" s="40" t="str">
        <f>(Tabla2[[#This Row],[FECHA ENTREGA]]&amp;Tabla2[[#This Row],[HORA ENTREGA]])</f>
        <v>460560</v>
      </c>
      <c r="AL87" s="34" t="str">
        <f>IFERROR(HYPERLINK("https://wa.me/"&amp;Tabla2[[#This Row],[CONTACTO]]&amp;"?text="&amp;Tabla2[[#This Row],[Mensaje]]),"")</f>
        <v>https://wa.me/56992164782?text=Hola!%0AServicio del día 03-02%0A *Cliente:* RENDIC S.A. */ Cont: * ONEU9138635*/ HR Entrega: *00:00* /Dirección: *CD LO AGUIRRE</v>
      </c>
    </row>
    <row r="88" spans="1:38" s="15" customFormat="1" ht="16.5" customHeight="1" x14ac:dyDescent="0.2">
      <c r="A88" s="15">
        <f>ROW(A87)</f>
        <v>87</v>
      </c>
      <c r="B88" s="15">
        <f>IF(J88=J87,B87+1,1)</f>
        <v>39</v>
      </c>
      <c r="C88" s="15" t="s">
        <v>219</v>
      </c>
      <c r="D88" s="25" t="s">
        <v>39</v>
      </c>
      <c r="E88" s="27">
        <v>101911</v>
      </c>
      <c r="F88" s="27" t="s">
        <v>352</v>
      </c>
      <c r="G88" s="27" t="s">
        <v>41</v>
      </c>
      <c r="H88" s="27">
        <v>29000</v>
      </c>
      <c r="I88" s="27" t="s">
        <v>42</v>
      </c>
      <c r="J88" s="28">
        <v>46056</v>
      </c>
      <c r="K88" s="26">
        <v>0.29166666666666669</v>
      </c>
      <c r="L88" s="26"/>
      <c r="M88" s="27" t="s">
        <v>51</v>
      </c>
      <c r="N88" s="25">
        <f>IFERROR(VLOOKUP(M88,Data!$J$1:$K$58,2,0),"")</f>
        <v>56967256951</v>
      </c>
      <c r="O88" s="27" t="s">
        <v>52</v>
      </c>
      <c r="P88" s="27"/>
      <c r="Q88" s="27" t="s">
        <v>229</v>
      </c>
      <c r="R88" s="27" t="s">
        <v>74</v>
      </c>
      <c r="S88" s="27"/>
      <c r="T88" s="27"/>
      <c r="U88" s="28"/>
      <c r="X88" s="27"/>
      <c r="Y88" s="27" t="s">
        <v>49</v>
      </c>
      <c r="Z88" s="29"/>
      <c r="AA88" s="29">
        <v>0.27430555555555558</v>
      </c>
      <c r="AB88" s="29"/>
      <c r="AC88" s="30">
        <v>46056</v>
      </c>
      <c r="AD88" s="15" t="str">
        <f>IF(Tabla2[[#This Row],[HORA ENTREGA]]="DIRECTO","On time", IF(AA88&lt;&gt;"",IF(Tabla2[[#This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8" s="15" t="str">
        <f>MID(Tabla2[[#This Row],[TIPO]],1,3)</f>
        <v xml:space="preserve">40 </v>
      </c>
      <c r="AF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RENDIC S.A. */ Cont: * TIIU4302702*/ HR Entrega: *07:00* /Dirección: *Avenida Miraflores 9700-Bodega 4C, PUDAHUEL</v>
      </c>
      <c r="AG88" s="38" t="str">
        <f>IFERROR(HYPERLINK("https://wa.me/"&amp;Tabla2[[#This Row],[CONTACTO]]&amp;"?text="&amp;Tabla2[[#This Row],[Mensaje]],"Enviar mensaje"),"")</f>
        <v>Enviar mensaje</v>
      </c>
      <c r="AH88" s="15" t="str">
        <f>CONCATENATE(A88,F88)</f>
        <v>87TIIU4302702</v>
      </c>
      <c r="AI88" s="15" t="str">
        <f>CONCATENATE("ENT-",A88)</f>
        <v>ENT-87</v>
      </c>
      <c r="AJ88" s="15" t="str">
        <f>IF(Tabla2[[#This Row],[Op]]&lt;&gt;"","ENTREGA","")</f>
        <v>ENTREGA</v>
      </c>
      <c r="AK88" s="40" t="str">
        <f>(Tabla2[[#This Row],[FECHA ENTREGA]]&amp;Tabla2[[#This Row],[HORA ENTREGA]])</f>
        <v>460560,291666666666667</v>
      </c>
      <c r="AL88" s="34" t="str">
        <f>IFERROR(HYPERLINK("https://wa.me/"&amp;Tabla2[[#This Row],[CONTACTO]]&amp;"?text="&amp;Tabla2[[#This Row],[Mensaje]]),"")</f>
        <v>https://wa.me/56967256951?text=Hola!%0AServicio del día 03-02%0A *Cliente:* RENDIC S.A. */ Cont: * TIIU4302702*/ HR Entrega: *07:00* /Dirección: *Avenida Miraflores 9700-Bodega 4C, PUDAHUEL</v>
      </c>
    </row>
    <row r="89" spans="1:38" s="15" customFormat="1" ht="16.5" customHeight="1" x14ac:dyDescent="0.2">
      <c r="A89" s="15">
        <f>ROW(A88)</f>
        <v>88</v>
      </c>
      <c r="B89" s="15">
        <f>IF(J89=J88,B88+1,1)</f>
        <v>40</v>
      </c>
      <c r="C89" s="15" t="s">
        <v>219</v>
      </c>
      <c r="D89" s="25" t="s">
        <v>39</v>
      </c>
      <c r="E89" s="27">
        <v>102460</v>
      </c>
      <c r="F89" s="27" t="s">
        <v>353</v>
      </c>
      <c r="G89" s="27" t="s">
        <v>41</v>
      </c>
      <c r="H89" s="27">
        <v>31000</v>
      </c>
      <c r="I89" s="27" t="s">
        <v>42</v>
      </c>
      <c r="J89" s="28">
        <v>46056</v>
      </c>
      <c r="K89" s="26">
        <v>0.29166666666666669</v>
      </c>
      <c r="L89" s="26"/>
      <c r="M89" s="27" t="s">
        <v>77</v>
      </c>
      <c r="N89" s="25">
        <f>IFERROR(VLOOKUP(M89,Data!$J$1:$K$58,2,0),"")</f>
        <v>56967384794</v>
      </c>
      <c r="O89" s="27" t="s">
        <v>78</v>
      </c>
      <c r="P89" s="27"/>
      <c r="Q89" s="27" t="s">
        <v>229</v>
      </c>
      <c r="R89" s="27" t="s">
        <v>48</v>
      </c>
      <c r="S89" s="27"/>
      <c r="T89" s="27"/>
      <c r="U89" s="28"/>
      <c r="X89" s="27"/>
      <c r="Y89" s="27" t="s">
        <v>49</v>
      </c>
      <c r="Z89" s="29"/>
      <c r="AA89" s="29">
        <v>0.25694444444444442</v>
      </c>
      <c r="AB89" s="29"/>
      <c r="AC89" s="30">
        <v>46056</v>
      </c>
      <c r="AD89" s="15" t="str">
        <f>IF(Tabla2[[#This Row],[HORA ENTREGA]]="DIRECTO","On time", IF(AA89&lt;&gt;"",IF(Tabla2[[#This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9" s="15" t="str">
        <f>MID(Tabla2[[#This Row],[TIPO]],1,3)</f>
        <v xml:space="preserve">40 </v>
      </c>
      <c r="AF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RENDIC S.A. */ Cont: * CAAU8406757*/ HR Entrega: *07:00* /Dirección: *Avenida Miraflores 9700-Bodega 4C, PUDAHUEL</v>
      </c>
      <c r="AG89" s="38" t="str">
        <f>IFERROR(HYPERLINK("https://wa.me/"&amp;Tabla2[[#This Row],[CONTACTO]]&amp;"?text="&amp;Tabla2[[#This Row],[Mensaje]],"Enviar mensaje"),"")</f>
        <v>Enviar mensaje</v>
      </c>
      <c r="AH89" s="15" t="str">
        <f>CONCATENATE(A89,F89)</f>
        <v>88CAAU8406757</v>
      </c>
      <c r="AI89" s="15" t="str">
        <f>CONCATENATE("ENT-",A89)</f>
        <v>ENT-88</v>
      </c>
      <c r="AJ89" s="15" t="str">
        <f>IF(Tabla2[[#This Row],[Op]]&lt;&gt;"","ENTREGA","")</f>
        <v>ENTREGA</v>
      </c>
      <c r="AK89" s="40" t="str">
        <f>(Tabla2[[#This Row],[FECHA ENTREGA]]&amp;Tabla2[[#This Row],[HORA ENTREGA]])</f>
        <v>460560,291666666666667</v>
      </c>
      <c r="AL89" s="34" t="str">
        <f>IFERROR(HYPERLINK("https://wa.me/"&amp;Tabla2[[#This Row],[CONTACTO]]&amp;"?text="&amp;Tabla2[[#This Row],[Mensaje]]),"")</f>
        <v>https://wa.me/56967384794?text=Hola!%0AServicio del día 03-02%0A *Cliente:* RENDIC S.A. */ Cont: * CAAU8406757*/ HR Entrega: *07:00* /Dirección: *Avenida Miraflores 9700-Bodega 4C, PUDAHUEL</v>
      </c>
    </row>
    <row r="90" spans="1:38" s="15" customFormat="1" ht="16.5" customHeight="1" x14ac:dyDescent="0.2">
      <c r="A90" s="15">
        <f>ROW(A89)</f>
        <v>89</v>
      </c>
      <c r="B90" s="15">
        <f>IF(J90=J89,B89+1,1)</f>
        <v>41</v>
      </c>
      <c r="C90" s="15" t="s">
        <v>219</v>
      </c>
      <c r="D90" s="25" t="s">
        <v>39</v>
      </c>
      <c r="E90" s="27">
        <v>102395</v>
      </c>
      <c r="F90" s="27" t="s">
        <v>354</v>
      </c>
      <c r="G90" s="27" t="s">
        <v>54</v>
      </c>
      <c r="H90" s="27">
        <v>266000</v>
      </c>
      <c r="I90" s="27" t="s">
        <v>355</v>
      </c>
      <c r="J90" s="28">
        <v>46056</v>
      </c>
      <c r="K90" s="26">
        <v>0.33333333333333331</v>
      </c>
      <c r="L90" s="26"/>
      <c r="M90" s="27" t="s">
        <v>55</v>
      </c>
      <c r="N90" s="25">
        <f>IFERROR(VLOOKUP(M90,Data!$J$1:$K$58,2,0),"")</f>
        <v>56992164782</v>
      </c>
      <c r="O90" s="27" t="s">
        <v>356</v>
      </c>
      <c r="P90" s="27"/>
      <c r="Q90" s="27" t="s">
        <v>357</v>
      </c>
      <c r="R90" s="27" t="s">
        <v>218</v>
      </c>
      <c r="S90" s="27"/>
      <c r="T90" s="27"/>
      <c r="U90" s="28"/>
      <c r="X90" s="27"/>
      <c r="Y90" s="27" t="s">
        <v>49</v>
      </c>
      <c r="Z90" s="29"/>
      <c r="AA90" s="29">
        <v>0.31944444444444442</v>
      </c>
      <c r="AB90" s="29"/>
      <c r="AC90" s="30">
        <v>46056</v>
      </c>
      <c r="AD90" s="15" t="str">
        <f>IF(Tabla2[[#This Row],[HORA ENTREGA]]="DIRECTO","On time", IF(AA90&lt;&gt;"",IF(Tabla2[[#This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0" s="15" t="str">
        <f>MID(Tabla2[[#This Row],[TIPO]],1,3)</f>
        <v xml:space="preserve">40 </v>
      </c>
      <c r="AF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RENDIC S.A. */ Cont: * OERU4135805*/ HR Entrega: *08:00* /Dirección: *AVDA EL VENSTIQUERO 1260,RENCA</v>
      </c>
      <c r="AG90" s="38" t="str">
        <f>IFERROR(HYPERLINK("https://wa.me/"&amp;Tabla2[[#This Row],[CONTACTO]]&amp;"?text="&amp;Tabla2[[#This Row],[Mensaje]],"Enviar mensaje"),"")</f>
        <v>Enviar mensaje</v>
      </c>
      <c r="AH90" s="15" t="str">
        <f>CONCATENATE(A90,F90)</f>
        <v>89OERU4135805</v>
      </c>
      <c r="AI90" s="15" t="str">
        <f>CONCATENATE("ENT-",A90)</f>
        <v>ENT-89</v>
      </c>
      <c r="AJ90" s="15" t="str">
        <f>IF(Tabla2[[#This Row],[Op]]&lt;&gt;"","ENTREGA","")</f>
        <v>ENTREGA</v>
      </c>
      <c r="AK90" s="40" t="str">
        <f>(Tabla2[[#This Row],[FECHA ENTREGA]]&amp;Tabla2[[#This Row],[HORA ENTREGA]])</f>
        <v>460560,333333333333333</v>
      </c>
      <c r="AL90" s="34" t="str">
        <f>IFERROR(HYPERLINK("https://wa.me/"&amp;Tabla2[[#This Row],[CONTACTO]]&amp;"?text="&amp;Tabla2[[#This Row],[Mensaje]]),"")</f>
        <v>https://wa.me/56992164782?text=Hola!%0AServicio del día 03-02%0A *Cliente:* RENDIC S.A. */ Cont: * OERU4135805*/ HR Entrega: *08:00* /Dirección: *AVDA EL VENSTIQUERO 1260,RENCA</v>
      </c>
    </row>
    <row r="91" spans="1:38" s="15" customFormat="1" ht="16.5" customHeight="1" x14ac:dyDescent="0.2">
      <c r="A91" s="15">
        <f>ROW(A90)</f>
        <v>90</v>
      </c>
      <c r="B91" s="15">
        <f>IF(J91=J90,B90+1,1)</f>
        <v>42</v>
      </c>
      <c r="C91" s="15" t="s">
        <v>219</v>
      </c>
      <c r="D91" s="25" t="s">
        <v>39</v>
      </c>
      <c r="E91" s="27">
        <v>102274</v>
      </c>
      <c r="F91" s="27" t="s">
        <v>358</v>
      </c>
      <c r="G91" s="27" t="s">
        <v>41</v>
      </c>
      <c r="H91" s="27">
        <v>8000</v>
      </c>
      <c r="I91" s="27" t="s">
        <v>42</v>
      </c>
      <c r="J91" s="28">
        <v>46056</v>
      </c>
      <c r="K91" s="26">
        <v>0.35416666666666669</v>
      </c>
      <c r="L91" s="26"/>
      <c r="M91" s="27" t="s">
        <v>211</v>
      </c>
      <c r="N91" s="25">
        <f>IFERROR(VLOOKUP(M91,Data!$J$1:$K$58,2,0),"")</f>
        <v>56961282379</v>
      </c>
      <c r="O91" s="27" t="s">
        <v>212</v>
      </c>
      <c r="P91" s="27"/>
      <c r="Q91" s="27" t="s">
        <v>227</v>
      </c>
      <c r="R91" s="27" t="s">
        <v>169</v>
      </c>
      <c r="S91" s="27"/>
      <c r="T91" s="27"/>
      <c r="U91" s="28"/>
      <c r="X91" s="27"/>
      <c r="Y91" s="27" t="s">
        <v>49</v>
      </c>
      <c r="Z91" s="29"/>
      <c r="AA91" s="29">
        <v>0.12847222222222221</v>
      </c>
      <c r="AB91" s="29"/>
      <c r="AC91" s="30">
        <v>46056</v>
      </c>
      <c r="AD91" s="15" t="str">
        <f>IF(Tabla2[[#This Row],[HORA ENTREGA]]="DIRECTO","On time", IF(AA91&lt;&gt;"",IF(Tabla2[[#This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" s="15" t="str">
        <f>MID(Tabla2[[#This Row],[TIPO]],1,3)</f>
        <v xml:space="preserve">40 </v>
      </c>
      <c r="AF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RENDIC S.A. */ Cont: * MEDU8869550*/ HR Entrega: *08:30* /Dirección: *PARCELA 109 A COQUIMBO</v>
      </c>
      <c r="AG91" s="38" t="str">
        <f>IFERROR(HYPERLINK("https://wa.me/"&amp;Tabla2[[#This Row],[CONTACTO]]&amp;"?text="&amp;Tabla2[[#This Row],[Mensaje]],"Enviar mensaje"),"")</f>
        <v>Enviar mensaje</v>
      </c>
      <c r="AH91" s="15" t="str">
        <f>CONCATENATE(A91,F91)</f>
        <v>90MEDU8869550</v>
      </c>
      <c r="AI91" s="15" t="str">
        <f>CONCATENATE("ENT-",A91)</f>
        <v>ENT-90</v>
      </c>
      <c r="AJ91" s="15" t="str">
        <f>IF(Tabla2[[#This Row],[Op]]&lt;&gt;"","ENTREGA","")</f>
        <v>ENTREGA</v>
      </c>
      <c r="AK91" s="40" t="str">
        <f>(Tabla2[[#This Row],[FECHA ENTREGA]]&amp;Tabla2[[#This Row],[HORA ENTREGA]])</f>
        <v>460560,354166666666667</v>
      </c>
      <c r="AL91" s="34" t="str">
        <f>IFERROR(HYPERLINK("https://wa.me/"&amp;Tabla2[[#This Row],[CONTACTO]]&amp;"?text="&amp;Tabla2[[#This Row],[Mensaje]]),"")</f>
        <v>https://wa.me/56961282379?text=Hola!%0AServicio del día 03-02%0A *Cliente:* RENDIC S.A. */ Cont: * MEDU8869550*/ HR Entrega: *08:30* /Dirección: *PARCELA 109 A COQUIMBO</v>
      </c>
    </row>
    <row r="92" spans="1:38" s="15" customFormat="1" ht="16.5" customHeight="1" x14ac:dyDescent="0.2">
      <c r="A92" s="15">
        <f>ROW(A91)</f>
        <v>91</v>
      </c>
      <c r="B92" s="15">
        <f>IF(J92=J91,B91+1,1)</f>
        <v>43</v>
      </c>
      <c r="C92" s="15" t="s">
        <v>219</v>
      </c>
      <c r="D92" s="25" t="s">
        <v>39</v>
      </c>
      <c r="E92" s="27">
        <v>102478</v>
      </c>
      <c r="F92" s="27" t="s">
        <v>359</v>
      </c>
      <c r="G92" s="27" t="s">
        <v>64</v>
      </c>
      <c r="H92" s="27">
        <v>24000</v>
      </c>
      <c r="I92" s="27" t="s">
        <v>42</v>
      </c>
      <c r="J92" s="28">
        <v>46056</v>
      </c>
      <c r="K92" s="26">
        <v>0.45833333333333331</v>
      </c>
      <c r="L92" s="26"/>
      <c r="M92" s="27"/>
      <c r="N92" s="25" t="str">
        <f>IFERROR(VLOOKUP(M92,Data!$J$1:$K$58,2,0),"")</f>
        <v/>
      </c>
      <c r="O92" s="27"/>
      <c r="P92" s="27"/>
      <c r="Q92" s="27" t="s">
        <v>229</v>
      </c>
      <c r="R92" s="27" t="s">
        <v>218</v>
      </c>
      <c r="S92" s="27"/>
      <c r="T92" s="27"/>
      <c r="U92" s="28"/>
      <c r="X92" s="27" t="s">
        <v>335</v>
      </c>
      <c r="Y92" s="27" t="s">
        <v>186</v>
      </c>
      <c r="Z92" s="29" t="s">
        <v>187</v>
      </c>
      <c r="AA92" s="29"/>
      <c r="AB92" s="29"/>
      <c r="AC92" s="30"/>
      <c r="AD92" s="15" t="str">
        <f>IF(Tabla2[[#This Row],[HORA ENTREGA]]="DIRECTO","On time", IF(AA92&lt;&gt;"",IF(Tabla2[[#This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2" s="15" t="str">
        <f>MID(Tabla2[[#This Row],[TIPO]],1,3)</f>
        <v xml:space="preserve">20 </v>
      </c>
      <c r="AF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RENDIC S.A. */ Cont: * CAAU2353979*/ HR Entrega: *11:00* /Dirección: *Avenida Miraflores 9700-Bodega 4C, PUDAHUEL</v>
      </c>
      <c r="AG92" s="38" t="str">
        <f>IFERROR(HYPERLINK("https://wa.me/"&amp;Tabla2[[#This Row],[CONTACTO]]&amp;"?text="&amp;Tabla2[[#This Row],[Mensaje]],"Enviar mensaje"),"")</f>
        <v>Enviar mensaje</v>
      </c>
      <c r="AH92" s="15" t="str">
        <f>CONCATENATE(A92,F92)</f>
        <v>91CAAU2353979</v>
      </c>
      <c r="AI92" s="15" t="str">
        <f>CONCATENATE("ENT-",A92)</f>
        <v>ENT-91</v>
      </c>
      <c r="AJ92" s="15" t="str">
        <f>IF(Tabla2[[#This Row],[Op]]&lt;&gt;"","ENTREGA","")</f>
        <v>ENTREGA</v>
      </c>
      <c r="AK92" s="40" t="str">
        <f>(Tabla2[[#This Row],[FECHA ENTREGA]]&amp;Tabla2[[#This Row],[HORA ENTREGA]])</f>
        <v>460560,458333333333333</v>
      </c>
      <c r="AL92" s="34" t="str">
        <f>IFERROR(HYPERLINK("https://wa.me/"&amp;Tabla2[[#This Row],[CONTACTO]]&amp;"?text="&amp;Tabla2[[#This Row],[Mensaje]]),"")</f>
        <v>https://wa.me/?text=Hola!%0AServicio del día 03-02%0A *Cliente:* RENDIC S.A. */ Cont: * CAAU2353979*/ HR Entrega: *11:00* /Dirección: *Avenida Miraflores 9700-Bodega 4C, PUDAHUEL</v>
      </c>
    </row>
    <row r="93" spans="1:38" s="15" customFormat="1" ht="16.5" customHeight="1" x14ac:dyDescent="0.2">
      <c r="A93" s="15">
        <f>ROW(A92)</f>
        <v>92</v>
      </c>
      <c r="B93" s="15">
        <f>IF(J93=J92,B92+1,1)</f>
        <v>44</v>
      </c>
      <c r="C93" s="15" t="s">
        <v>360</v>
      </c>
      <c r="D93" s="25" t="s">
        <v>39</v>
      </c>
      <c r="E93" s="27">
        <v>312782</v>
      </c>
      <c r="F93" s="27" t="s">
        <v>361</v>
      </c>
      <c r="G93" s="27" t="s">
        <v>41</v>
      </c>
      <c r="H93" s="27">
        <v>26000</v>
      </c>
      <c r="I93" s="27" t="s">
        <v>42</v>
      </c>
      <c r="J93" s="28">
        <v>46056</v>
      </c>
      <c r="K93" s="26">
        <v>0.29166666666666669</v>
      </c>
      <c r="L93" s="26"/>
      <c r="M93" s="27" t="s">
        <v>72</v>
      </c>
      <c r="N93" s="25">
        <f>IFERROR(VLOOKUP(M93,Data!$J$1:$K$58,2,0),"")</f>
        <v>56978089148</v>
      </c>
      <c r="O93" s="27" t="s">
        <v>73</v>
      </c>
      <c r="P93" s="27"/>
      <c r="Q93" s="27" t="s">
        <v>362</v>
      </c>
      <c r="R93" s="27" t="s">
        <v>169</v>
      </c>
      <c r="S93" s="27"/>
      <c r="T93" s="27"/>
      <c r="U93" s="28"/>
      <c r="X93" s="27"/>
      <c r="Y93" s="27" t="s">
        <v>49</v>
      </c>
      <c r="Z93" s="29"/>
      <c r="AA93" s="29">
        <v>0.28194444444444444</v>
      </c>
      <c r="AB93" s="29"/>
      <c r="AC93" s="30">
        <v>46056</v>
      </c>
      <c r="AD93" s="15" t="str">
        <f>IF(Tabla2[[#This Row],[HORA ENTREGA]]="DIRECTO","On time", IF(AA93&lt;&gt;"",IF(Tabla2[[#This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" s="15" t="str">
        <f>MID(Tabla2[[#This Row],[TIPO]],1,3)</f>
        <v xml:space="preserve">40 </v>
      </c>
      <c r="AF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SUMINISTROS TELEFONICOS Y COMPUTACIONALES ESTEC LT */ Cont: * MSDU8246393*/ HR Entrega: *07:00* /Dirección: *AVENIDA PEDRO DE VALDIVIA 5964, MACUL</v>
      </c>
      <c r="AG93" s="38" t="str">
        <f>IFERROR(HYPERLINK("https://wa.me/"&amp;Tabla2[[#This Row],[CONTACTO]]&amp;"?text="&amp;Tabla2[[#This Row],[Mensaje]],"Enviar mensaje"),"")</f>
        <v>Enviar mensaje</v>
      </c>
      <c r="AH93" s="15" t="str">
        <f>CONCATENATE(A93,F93)</f>
        <v>92MSDU8246393</v>
      </c>
      <c r="AI93" s="15" t="str">
        <f>CONCATENATE("ENT-",A93)</f>
        <v>ENT-92</v>
      </c>
      <c r="AJ93" s="15" t="str">
        <f>IF(Tabla2[[#This Row],[Op]]&lt;&gt;"","ENTREGA","")</f>
        <v>ENTREGA</v>
      </c>
      <c r="AK93" s="40" t="str">
        <f>(Tabla2[[#This Row],[FECHA ENTREGA]]&amp;Tabla2[[#This Row],[HORA ENTREGA]])</f>
        <v>460560,291666666666667</v>
      </c>
      <c r="AL93" s="34" t="str">
        <f>IFERROR(HYPERLINK("https://wa.me/"&amp;Tabla2[[#This Row],[CONTACTO]]&amp;"?text="&amp;Tabla2[[#This Row],[Mensaje]]),"")</f>
        <v>https://wa.me/56978089148?text=Hola!%0AServicio del día 03-02%0A *Cliente:* SUMINISTROS TELEFONICOS Y COMPUTACIONALES ESTEC LT */ Cont: * MSDU8246393*/ HR Entrega: *07:00* /Dirección: *AVENIDA PEDRO DE VALDIVIA 5964, MACUL</v>
      </c>
    </row>
    <row r="94" spans="1:38" s="15" customFormat="1" ht="16.5" customHeight="1" x14ac:dyDescent="0.2">
      <c r="A94" s="15">
        <f>ROW(A93)</f>
        <v>93</v>
      </c>
      <c r="B94" s="15">
        <f>IF(J94=J93,B93+1,1)</f>
        <v>45</v>
      </c>
      <c r="C94" s="15" t="s">
        <v>239</v>
      </c>
      <c r="D94" s="25" t="s">
        <v>39</v>
      </c>
      <c r="E94" s="27">
        <v>293983</v>
      </c>
      <c r="F94" s="27" t="s">
        <v>363</v>
      </c>
      <c r="G94" s="27" t="s">
        <v>41</v>
      </c>
      <c r="H94" s="27">
        <v>19000</v>
      </c>
      <c r="I94" s="27" t="s">
        <v>42</v>
      </c>
      <c r="J94" s="28">
        <v>46056</v>
      </c>
      <c r="K94" s="26">
        <v>0.33333333333333331</v>
      </c>
      <c r="L94" s="26"/>
      <c r="M94" s="27" t="s">
        <v>241</v>
      </c>
      <c r="N94" s="25">
        <f>IFERROR(VLOOKUP(M94,Data!$J$1:$K$58,2,0),"")</f>
        <v>56984880436</v>
      </c>
      <c r="O94" s="27" t="s">
        <v>242</v>
      </c>
      <c r="P94" s="27"/>
      <c r="Q94" s="27" t="s">
        <v>243</v>
      </c>
      <c r="R94" s="27" t="s">
        <v>48</v>
      </c>
      <c r="S94" s="27"/>
      <c r="T94" s="27"/>
      <c r="U94" s="28"/>
      <c r="X94" s="27"/>
      <c r="Y94" s="27" t="s">
        <v>49</v>
      </c>
      <c r="Z94" s="29"/>
      <c r="AA94" s="29">
        <v>0.3298611111111111</v>
      </c>
      <c r="AB94" s="29"/>
      <c r="AC94" s="30">
        <v>46056</v>
      </c>
      <c r="AD94" s="15" t="str">
        <f>IF(Tabla2[[#This Row],[HORA ENTREGA]]="DIRECTO","On time", IF(AA94&lt;&gt;"",IF(Tabla2[[#This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" s="15" t="str">
        <f>MID(Tabla2[[#This Row],[TIPO]],1,3)</f>
        <v xml:space="preserve">40 </v>
      </c>
      <c r="AF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SUPERMERCADO DEL NEUMATICO LTDA */ Cont: * CMAU4671742*/ HR Entrega: *08:00* /Dirección: *VELASQUEZ</v>
      </c>
      <c r="AG94" s="38" t="str">
        <f>IFERROR(HYPERLINK("https://wa.me/"&amp;Tabla2[[#This Row],[CONTACTO]]&amp;"?text="&amp;Tabla2[[#This Row],[Mensaje]],"Enviar mensaje"),"")</f>
        <v>Enviar mensaje</v>
      </c>
      <c r="AH94" s="15" t="str">
        <f>CONCATENATE(A94,F94)</f>
        <v>93CMAU4671742</v>
      </c>
      <c r="AI94" s="15" t="str">
        <f>CONCATENATE("ENT-",A94)</f>
        <v>ENT-93</v>
      </c>
      <c r="AJ94" s="15" t="str">
        <f>IF(Tabla2[[#This Row],[Op]]&lt;&gt;"","ENTREGA","")</f>
        <v>ENTREGA</v>
      </c>
      <c r="AK94" s="40" t="str">
        <f>(Tabla2[[#This Row],[FECHA ENTREGA]]&amp;Tabla2[[#This Row],[HORA ENTREGA]])</f>
        <v>460560,333333333333333</v>
      </c>
      <c r="AL94" s="34" t="str">
        <f>IFERROR(HYPERLINK("https://wa.me/"&amp;Tabla2[[#This Row],[CONTACTO]]&amp;"?text="&amp;Tabla2[[#This Row],[Mensaje]]),"")</f>
        <v>https://wa.me/56984880436?text=Hola!%0AServicio del día 03-02%0A *Cliente:* SUPERMERCADO DEL NEUMATICO LTDA */ Cont: * CMAU4671742*/ HR Entrega: *08:00* /Dirección: *VELASQUEZ</v>
      </c>
    </row>
    <row r="95" spans="1:38" s="15" customFormat="1" ht="16.5" customHeight="1" x14ac:dyDescent="0.2">
      <c r="A95" s="15">
        <f>ROW(A94)</f>
        <v>94</v>
      </c>
      <c r="B95" s="15">
        <f>IF(J95=J94,B94+1,1)</f>
        <v>46</v>
      </c>
      <c r="C95" s="15" t="s">
        <v>239</v>
      </c>
      <c r="D95" s="25" t="s">
        <v>39</v>
      </c>
      <c r="E95" s="27">
        <v>293983</v>
      </c>
      <c r="F95" s="27" t="s">
        <v>364</v>
      </c>
      <c r="G95" s="27" t="s">
        <v>41</v>
      </c>
      <c r="H95" s="27">
        <v>16000</v>
      </c>
      <c r="I95" s="27" t="s">
        <v>365</v>
      </c>
      <c r="J95" s="28">
        <v>46056</v>
      </c>
      <c r="K95" s="26">
        <v>0.47916666666666669</v>
      </c>
      <c r="L95" s="26"/>
      <c r="M95" s="27" t="s">
        <v>366</v>
      </c>
      <c r="N95" s="25">
        <f>IFERROR(VLOOKUP(M95,Data!$J$1:$K$58,2,0),"")</f>
        <v>56967386251</v>
      </c>
      <c r="O95" s="27" t="s">
        <v>367</v>
      </c>
      <c r="P95" s="27"/>
      <c r="Q95" s="27" t="s">
        <v>243</v>
      </c>
      <c r="R95" s="27" t="s">
        <v>120</v>
      </c>
      <c r="S95" s="27"/>
      <c r="T95" s="27"/>
      <c r="U95" s="28"/>
      <c r="X95" s="27"/>
      <c r="Y95" s="27" t="s">
        <v>49</v>
      </c>
      <c r="Z95" s="29"/>
      <c r="AA95" s="29">
        <v>0.54583333333333328</v>
      </c>
      <c r="AB95" s="29"/>
      <c r="AC95" s="30">
        <v>46056</v>
      </c>
      <c r="AD95" s="15" t="str">
        <f>IF(Tabla2[[#This Row],[HORA ENTREGA]]="DIRECTO","On time", IF(AA95&lt;&gt;"",IF(Tabla2[[#This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5" s="15" t="str">
        <f>MID(Tabla2[[#This Row],[TIPO]],1,3)</f>
        <v xml:space="preserve">40 </v>
      </c>
      <c r="AF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03-02%0A *Cliente:* SUPERMERCADO DEL NEUMATICO LTDA */ Cont: * PRSU8861909*/ HR Entrega: *11:30* /Dirección: *VELASQUEZ</v>
      </c>
      <c r="AG95" s="38" t="str">
        <f>IFERROR(HYPERLINK("https://wa.me/"&amp;Tabla2[[#This Row],[CONTACTO]]&amp;"?text="&amp;Tabla2[[#This Row],[Mensaje]],"Enviar mensaje"),"")</f>
        <v>Enviar mensaje</v>
      </c>
      <c r="AH95" s="15" t="str">
        <f>CONCATENATE(A95,F95)</f>
        <v>94PRSU8861909</v>
      </c>
      <c r="AI95" s="15" t="str">
        <f>CONCATENATE("ENT-",A95)</f>
        <v>ENT-94</v>
      </c>
      <c r="AJ95" s="15" t="str">
        <f>IF(Tabla2[[#This Row],[Op]]&lt;&gt;"","ENTREGA","")</f>
        <v>ENTREGA</v>
      </c>
      <c r="AK95" s="40" t="str">
        <f>(Tabla2[[#This Row],[FECHA ENTREGA]]&amp;Tabla2[[#This Row],[HORA ENTREGA]])</f>
        <v>460560,479166666666667</v>
      </c>
      <c r="AL95" s="34" t="str">
        <f>IFERROR(HYPERLINK("https://wa.me/"&amp;Tabla2[[#This Row],[CONTACTO]]&amp;"?text="&amp;Tabla2[[#This Row],[Mensaje]]),"")</f>
        <v>https://wa.me/56967386251?text=Hola!%0AServicio del día 03-02%0A *Cliente:* SUPERMERCADO DEL NEUMATICO LTDA */ Cont: * PRSU8861909*/ HR Entrega: *11:30* /Dirección: *VELASQUEZ</v>
      </c>
    </row>
    <row r="96" spans="1:38" s="15" customFormat="1" ht="16.5" customHeight="1" x14ac:dyDescent="0.2">
      <c r="A96" s="15">
        <f>ROW(A95)</f>
        <v>95</v>
      </c>
      <c r="B96" s="15">
        <f>IF(J96=J95,B95+1,1)</f>
        <v>1</v>
      </c>
      <c r="C96" s="15" t="s">
        <v>254</v>
      </c>
      <c r="D96" s="25" t="s">
        <v>39</v>
      </c>
      <c r="E96" s="27">
        <v>70085</v>
      </c>
      <c r="F96" s="27" t="s">
        <v>368</v>
      </c>
      <c r="G96" s="27" t="s">
        <v>41</v>
      </c>
      <c r="H96" s="27">
        <v>25000</v>
      </c>
      <c r="I96" s="27" t="s">
        <v>369</v>
      </c>
      <c r="J96" s="28">
        <v>46057</v>
      </c>
      <c r="K96" s="26">
        <v>0.35416666666666669</v>
      </c>
      <c r="L96" s="26"/>
      <c r="M96" s="27" t="s">
        <v>158</v>
      </c>
      <c r="N96" s="25">
        <f>IFERROR(VLOOKUP(M96,Data!$J$1:$K$58,2,0),"")</f>
        <v>56931745801</v>
      </c>
      <c r="O96" s="27" t="s">
        <v>370</v>
      </c>
      <c r="P96" s="27"/>
      <c r="Q96" s="27" t="s">
        <v>257</v>
      </c>
      <c r="R96" s="27" t="s">
        <v>48</v>
      </c>
      <c r="S96" s="27"/>
      <c r="T96" s="27"/>
      <c r="U96" s="28"/>
      <c r="X96" s="27"/>
      <c r="Y96" s="27" t="s">
        <v>49</v>
      </c>
      <c r="Z96" s="29"/>
      <c r="AA96" s="29">
        <v>0.32777777777777778</v>
      </c>
      <c r="AB96" s="29"/>
      <c r="AC96" s="30">
        <v>46057</v>
      </c>
      <c r="AD96" s="15" t="str">
        <f>IF(Tabla2[[#This Row],[HORA ENTREGA]]="DIRECTO","On time", IF(AA96&lt;&gt;"",IF(Tabla2[[#This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6" s="15" t="str">
        <f>MID(Tabla2[[#This Row],[TIPO]],1,3)</f>
        <v xml:space="preserve">40 </v>
      </c>
      <c r="AF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A R G TRAILERS SPA */ Cont: * APHU7235894*/ HR Entrega: *08:30* /Dirección: *GOREN - LA PRIMAVERA  361;  LAMPA</v>
      </c>
      <c r="AG96" s="38" t="str">
        <f>IFERROR(HYPERLINK("https://wa.me/"&amp;Tabla2[[#This Row],[CONTACTO]]&amp;"?text="&amp;Tabla2[[#This Row],[Mensaje]],"Enviar mensaje"),"")</f>
        <v>Enviar mensaje</v>
      </c>
      <c r="AH96" s="15" t="str">
        <f>CONCATENATE(A96,F96)</f>
        <v>95APHU7235894</v>
      </c>
      <c r="AI96" s="15" t="str">
        <f>CONCATENATE("ENT-",A96)</f>
        <v>ENT-95</v>
      </c>
      <c r="AJ96" s="15" t="str">
        <f>IF(Tabla2[[#This Row],[Op]]&lt;&gt;"","ENTREGA","")</f>
        <v>ENTREGA</v>
      </c>
      <c r="AK96" s="40" t="str">
        <f>(Tabla2[[#This Row],[FECHA ENTREGA]]&amp;Tabla2[[#This Row],[HORA ENTREGA]])</f>
        <v>460570,354166666666667</v>
      </c>
      <c r="AL96" s="34" t="str">
        <f>IFERROR(HYPERLINK("https://wa.me/"&amp;Tabla2[[#This Row],[CONTACTO]]&amp;"?text="&amp;Tabla2[[#This Row],[Mensaje]]),"")</f>
        <v>https://wa.me/56931745801?text=Hola!%0AServicio del día 04-02%0A *Cliente:* A R G TRAILERS SPA */ Cont: * APHU7235894*/ HR Entrega: *08:30* /Dirección: *GOREN - LA PRIMAVERA  361;  LAMPA</v>
      </c>
    </row>
    <row r="97" spans="1:38" s="15" customFormat="1" ht="16.5" customHeight="1" x14ac:dyDescent="0.2">
      <c r="A97" s="15">
        <f>ROW(A96)</f>
        <v>96</v>
      </c>
      <c r="B97" s="15">
        <f>IF(J97=J96,B96+1,1)</f>
        <v>2</v>
      </c>
      <c r="C97" s="15" t="s">
        <v>254</v>
      </c>
      <c r="D97" s="25" t="s">
        <v>39</v>
      </c>
      <c r="E97" s="27">
        <v>70085</v>
      </c>
      <c r="F97" s="27" t="s">
        <v>371</v>
      </c>
      <c r="G97" s="27" t="s">
        <v>41</v>
      </c>
      <c r="H97" s="27">
        <v>16000</v>
      </c>
      <c r="I97" s="27" t="s">
        <v>372</v>
      </c>
      <c r="J97" s="28">
        <v>46057</v>
      </c>
      <c r="K97" s="26">
        <v>0.35416666666666669</v>
      </c>
      <c r="L97" s="26"/>
      <c r="M97" s="27" t="s">
        <v>86</v>
      </c>
      <c r="N97" s="25">
        <f>IFERROR(VLOOKUP(M97,Data!$J$1:$K$58,2,0),"")</f>
        <v>56956654384</v>
      </c>
      <c r="O97" s="27" t="s">
        <v>87</v>
      </c>
      <c r="P97" s="27"/>
      <c r="Q97" s="27" t="s">
        <v>257</v>
      </c>
      <c r="R97" s="27" t="s">
        <v>48</v>
      </c>
      <c r="S97" s="27"/>
      <c r="T97" s="27"/>
      <c r="U97" s="28"/>
      <c r="X97" s="27"/>
      <c r="Y97" s="27" t="s">
        <v>49</v>
      </c>
      <c r="Z97" s="29"/>
      <c r="AA97" s="29">
        <v>0.35069444444444442</v>
      </c>
      <c r="AB97" s="29"/>
      <c r="AC97" s="30">
        <v>46057</v>
      </c>
      <c r="AD97" s="15" t="str">
        <f>IF(Tabla2[[#This Row],[HORA ENTREGA]]="DIRECTO","On time", IF(AA97&lt;&gt;"",IF(Tabla2[[#This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" s="15" t="str">
        <f>MID(Tabla2[[#This Row],[TIPO]],1,3)</f>
        <v xml:space="preserve">40 </v>
      </c>
      <c r="AF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A R G TRAILERS SPA */ Cont: * TIIU6306374*/ HR Entrega: *08:30* /Dirección: *GOREN - LA PRIMAVERA  361;  LAMPA</v>
      </c>
      <c r="AG97" s="38" t="str">
        <f>IFERROR(HYPERLINK("https://wa.me/"&amp;Tabla2[[#This Row],[CONTACTO]]&amp;"?text="&amp;Tabla2[[#This Row],[Mensaje]],"Enviar mensaje"),"")</f>
        <v>Enviar mensaje</v>
      </c>
      <c r="AH97" s="15" t="str">
        <f>CONCATENATE(A97,F97)</f>
        <v>96TIIU6306374</v>
      </c>
      <c r="AI97" s="15" t="str">
        <f>CONCATENATE("ENT-",A97)</f>
        <v>ENT-96</v>
      </c>
      <c r="AJ97" s="15" t="str">
        <f>IF(Tabla2[[#This Row],[Op]]&lt;&gt;"","ENTREGA","")</f>
        <v>ENTREGA</v>
      </c>
      <c r="AK97" s="40" t="str">
        <f>(Tabla2[[#This Row],[FECHA ENTREGA]]&amp;Tabla2[[#This Row],[HORA ENTREGA]])</f>
        <v>460570,354166666666667</v>
      </c>
      <c r="AL97" s="34" t="str">
        <f>IFERROR(HYPERLINK("https://wa.me/"&amp;Tabla2[[#This Row],[CONTACTO]]&amp;"?text="&amp;Tabla2[[#This Row],[Mensaje]]),"")</f>
        <v>https://wa.me/56956654384?text=Hola!%0AServicio del día 04-02%0A *Cliente:* A R G TRAILERS SPA */ Cont: * TIIU6306374*/ HR Entrega: *08:30* /Dirección: *GOREN - LA PRIMAVERA  361;  LAMPA</v>
      </c>
    </row>
    <row r="98" spans="1:38" s="15" customFormat="1" ht="16.5" customHeight="1" x14ac:dyDescent="0.2">
      <c r="A98" s="15">
        <f>ROW(A97)</f>
        <v>97</v>
      </c>
      <c r="B98" s="15">
        <f>IF(J98=J97,B97+1,1)</f>
        <v>3</v>
      </c>
      <c r="C98" s="15" t="s">
        <v>254</v>
      </c>
      <c r="D98" s="25" t="s">
        <v>39</v>
      </c>
      <c r="E98" s="27">
        <v>70085</v>
      </c>
      <c r="F98" s="27" t="s">
        <v>255</v>
      </c>
      <c r="G98" s="27" t="s">
        <v>41</v>
      </c>
      <c r="H98" s="27">
        <v>23000</v>
      </c>
      <c r="I98" s="27" t="s">
        <v>256</v>
      </c>
      <c r="J98" s="28">
        <v>46057</v>
      </c>
      <c r="K98" s="26">
        <v>0.35416666666666669</v>
      </c>
      <c r="L98" s="26"/>
      <c r="M98" s="27" t="s">
        <v>241</v>
      </c>
      <c r="N98" s="25">
        <f>IFERROR(VLOOKUP(M98,Data!$J$1:$K$58,2,0),"")</f>
        <v>56984880436</v>
      </c>
      <c r="O98" s="27" t="s">
        <v>242</v>
      </c>
      <c r="P98" s="27"/>
      <c r="Q98" s="27" t="s">
        <v>257</v>
      </c>
      <c r="R98" s="27" t="s">
        <v>48</v>
      </c>
      <c r="S98" s="27"/>
      <c r="T98" s="27"/>
      <c r="U98" s="28"/>
      <c r="X98" s="27"/>
      <c r="Y98" s="27" t="s">
        <v>49</v>
      </c>
      <c r="Z98" s="29"/>
      <c r="AA98" s="29">
        <v>0.33680555555555558</v>
      </c>
      <c r="AB98" s="29"/>
      <c r="AC98" s="30">
        <v>46057</v>
      </c>
      <c r="AD98" s="15" t="str">
        <f>IF(Tabla2[[#This Row],[HORA ENTREGA]]="DIRECTO","On time", IF(AA98&lt;&gt;"",IF(Tabla2[[#This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8" s="15" t="str">
        <f>MID(Tabla2[[#This Row],[TIPO]],1,3)</f>
        <v xml:space="preserve">40 </v>
      </c>
      <c r="AF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A R G TRAILERS SPA */ Cont: * TCNU3850894*/ HR Entrega: *08:30* /Dirección: *GOREN - LA PRIMAVERA  361;  LAMPA</v>
      </c>
      <c r="AG98" s="38" t="str">
        <f>IFERROR(HYPERLINK("https://wa.me/"&amp;Tabla2[[#This Row],[CONTACTO]]&amp;"?text="&amp;Tabla2[[#This Row],[Mensaje]],"Enviar mensaje"),"")</f>
        <v>Enviar mensaje</v>
      </c>
      <c r="AH98" s="15" t="str">
        <f>CONCATENATE(A98,F98)</f>
        <v>97TCNU3850894</v>
      </c>
      <c r="AI98" s="15" t="str">
        <f>CONCATENATE("ENT-",A98)</f>
        <v>ENT-97</v>
      </c>
      <c r="AJ98" s="15" t="str">
        <f>IF(Tabla2[[#This Row],[Op]]&lt;&gt;"","ENTREGA","")</f>
        <v>ENTREGA</v>
      </c>
      <c r="AK98" s="40" t="str">
        <f>(Tabla2[[#This Row],[FECHA ENTREGA]]&amp;Tabla2[[#This Row],[HORA ENTREGA]])</f>
        <v>460570,354166666666667</v>
      </c>
      <c r="AL98" s="34" t="str">
        <f>IFERROR(HYPERLINK("https://wa.me/"&amp;Tabla2[[#This Row],[CONTACTO]]&amp;"?text="&amp;Tabla2[[#This Row],[Mensaje]]),"")</f>
        <v>https://wa.me/56984880436?text=Hola!%0AServicio del día 04-02%0A *Cliente:* A R G TRAILERS SPA */ Cont: * TCNU3850894*/ HR Entrega: *08:30* /Dirección: *GOREN - LA PRIMAVERA  361;  LAMPA</v>
      </c>
    </row>
    <row r="99" spans="1:38" s="15" customFormat="1" ht="16.5" customHeight="1" x14ac:dyDescent="0.2">
      <c r="A99" s="15">
        <f>ROW(A98)</f>
        <v>98</v>
      </c>
      <c r="B99" s="15">
        <f>IF(J99=J98,B98+1,1)</f>
        <v>4</v>
      </c>
      <c r="C99" s="15" t="s">
        <v>43</v>
      </c>
      <c r="D99" s="25" t="s">
        <v>39</v>
      </c>
      <c r="E99" s="27">
        <v>366202</v>
      </c>
      <c r="F99" s="27" t="s">
        <v>373</v>
      </c>
      <c r="G99" s="27" t="s">
        <v>41</v>
      </c>
      <c r="H99" s="27">
        <v>10000</v>
      </c>
      <c r="I99" s="27" t="s">
        <v>374</v>
      </c>
      <c r="J99" s="28">
        <v>46057</v>
      </c>
      <c r="K99" s="26">
        <v>0.45833333333333331</v>
      </c>
      <c r="L99" s="26"/>
      <c r="M99" s="27" t="s">
        <v>273</v>
      </c>
      <c r="N99" s="25">
        <f>IFERROR(VLOOKUP(M99,Data!$J$1:$K$58,2,0),"")</f>
        <v>56950103942</v>
      </c>
      <c r="O99" s="27" t="s">
        <v>274</v>
      </c>
      <c r="P99" s="27"/>
      <c r="Q99" s="27" t="s">
        <v>375</v>
      </c>
      <c r="R99" s="27" t="s">
        <v>376</v>
      </c>
      <c r="S99" s="27"/>
      <c r="T99" s="27"/>
      <c r="U99" s="28"/>
      <c r="X99" s="27"/>
      <c r="Y99" s="27" t="s">
        <v>49</v>
      </c>
      <c r="Z99" s="29"/>
      <c r="AA99" s="29">
        <v>0.69097222222222221</v>
      </c>
      <c r="AB99" s="29"/>
      <c r="AC99" s="30">
        <v>46057</v>
      </c>
      <c r="AD99" s="15" t="str">
        <f>IF(Tabla2[[#This Row],[HORA ENTREGA]]="DIRECTO","On time", IF(AA99&lt;&gt;"",IF(Tabla2[[#This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9" s="15" t="str">
        <f>MID(Tabla2[[#This Row],[TIPO]],1,3)</f>
        <v xml:space="preserve">40 </v>
      </c>
      <c r="AF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ALCA SPA */ Cont: * TCLU9594452*/ HR Entrega: *11:00* /Dirección: *LAS GARZAS 851 QUILICURA, CD FRIO ICOFRUT</v>
      </c>
      <c r="AG99" s="38" t="str">
        <f>IFERROR(HYPERLINK("https://wa.me/"&amp;Tabla2[[#This Row],[CONTACTO]]&amp;"?text="&amp;Tabla2[[#This Row],[Mensaje]],"Enviar mensaje"),"")</f>
        <v>Enviar mensaje</v>
      </c>
      <c r="AH99" s="15" t="str">
        <f>CONCATENATE(A99,F99)</f>
        <v>98TCLU9594452</v>
      </c>
      <c r="AI99" s="15" t="str">
        <f>CONCATENATE("ENT-",A99)</f>
        <v>ENT-98</v>
      </c>
      <c r="AJ99" s="15" t="str">
        <f>IF(Tabla2[[#This Row],[Op]]&lt;&gt;"","ENTREGA","")</f>
        <v>ENTREGA</v>
      </c>
      <c r="AK99" s="40" t="str">
        <f>(Tabla2[[#This Row],[FECHA ENTREGA]]&amp;Tabla2[[#This Row],[HORA ENTREGA]])</f>
        <v>460570,458333333333333</v>
      </c>
      <c r="AL99" s="34" t="str">
        <f>IFERROR(HYPERLINK("https://wa.me/"&amp;Tabla2[[#This Row],[CONTACTO]]&amp;"?text="&amp;Tabla2[[#This Row],[Mensaje]]),"")</f>
        <v>https://wa.me/56950103942?text=Hola!%0AServicio del día 04-02%0A *Cliente:* ALCA SPA */ Cont: * TCLU9594452*/ HR Entrega: *11:00* /Dirección: *LAS GARZAS 851 QUILICURA, CD FRIO ICOFRUT</v>
      </c>
    </row>
    <row r="100" spans="1:38" s="15" customFormat="1" ht="16.5" customHeight="1" x14ac:dyDescent="0.2">
      <c r="A100" s="15">
        <f>ROW(A99)</f>
        <v>99</v>
      </c>
      <c r="B100" s="15">
        <f>IF(J100=J99,B99+1,1)</f>
        <v>5</v>
      </c>
      <c r="C100" s="15" t="s">
        <v>43</v>
      </c>
      <c r="D100" s="25" t="s">
        <v>39</v>
      </c>
      <c r="E100" s="27">
        <v>366284</v>
      </c>
      <c r="F100" s="27" t="s">
        <v>377</v>
      </c>
      <c r="G100" s="27" t="s">
        <v>54</v>
      </c>
      <c r="H100" s="27">
        <v>26000</v>
      </c>
      <c r="I100" s="27" t="s">
        <v>378</v>
      </c>
      <c r="J100" s="28">
        <v>46057</v>
      </c>
      <c r="K100" s="26">
        <v>0.47916666666666669</v>
      </c>
      <c r="L100" s="26"/>
      <c r="M100" s="27" t="s">
        <v>176</v>
      </c>
      <c r="N100" s="25">
        <f>IFERROR(VLOOKUP(M100,Data!$J$1:$K$58,2,0),"")</f>
        <v>56968463649</v>
      </c>
      <c r="O100" s="27" t="s">
        <v>177</v>
      </c>
      <c r="P100" s="27"/>
      <c r="Q100" s="27" t="s">
        <v>57</v>
      </c>
      <c r="R100" s="27" t="s">
        <v>218</v>
      </c>
      <c r="S100" s="27"/>
      <c r="T100" s="27"/>
      <c r="U100" s="28"/>
      <c r="X100" s="27"/>
      <c r="Y100" s="27" t="s">
        <v>49</v>
      </c>
      <c r="Z100" s="29"/>
      <c r="AA100" s="29">
        <v>0.5444444444444444</v>
      </c>
      <c r="AB100" s="29"/>
      <c r="AC100" s="30">
        <v>46057</v>
      </c>
      <c r="AD100" s="15" t="str">
        <f>IF(Tabla2[[#This Row],[HORA ENTREGA]]="DIRECTO","On time", IF(AA100&lt;&gt;"",IF(Tabla2[[#This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0" s="15" t="str">
        <f>MID(Tabla2[[#This Row],[TIPO]],1,3)</f>
        <v xml:space="preserve">40 </v>
      </c>
      <c r="AF1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ALCA SPA */ Cont: * SZLU9399825*/ HR Entrega: *11:30* /Dirección: *Camino del Cerro 4868 Huechuraba</v>
      </c>
      <c r="AG100" s="38" t="str">
        <f>IFERROR(HYPERLINK("https://wa.me/"&amp;Tabla2[[#This Row],[CONTACTO]]&amp;"?text="&amp;Tabla2[[#This Row],[Mensaje]],"Enviar mensaje"),"")</f>
        <v>Enviar mensaje</v>
      </c>
      <c r="AH100" s="15" t="str">
        <f>CONCATENATE(A100,F100)</f>
        <v>99SZLU9399825</v>
      </c>
      <c r="AI100" s="15" t="str">
        <f>CONCATENATE("ENT-",A100)</f>
        <v>ENT-99</v>
      </c>
      <c r="AJ100" s="15" t="str">
        <f>IF(Tabla2[[#This Row],[Op]]&lt;&gt;"","ENTREGA","")</f>
        <v>ENTREGA</v>
      </c>
      <c r="AK100" s="40" t="str">
        <f>(Tabla2[[#This Row],[FECHA ENTREGA]]&amp;Tabla2[[#This Row],[HORA ENTREGA]])</f>
        <v>460570,479166666666667</v>
      </c>
      <c r="AL100" s="34" t="str">
        <f>IFERROR(HYPERLINK("https://wa.me/"&amp;Tabla2[[#This Row],[CONTACTO]]&amp;"?text="&amp;Tabla2[[#This Row],[Mensaje]]),"")</f>
        <v>https://wa.me/56968463649?text=Hola!%0AServicio del día 04-02%0A *Cliente:* ALCA SPA */ Cont: * SZLU9399825*/ HR Entrega: *11:30* /Dirección: *Camino del Cerro 4868 Huechuraba</v>
      </c>
    </row>
    <row r="101" spans="1:38" s="15" customFormat="1" ht="16.5" customHeight="1" x14ac:dyDescent="0.2">
      <c r="A101" s="15">
        <f>ROW(A100)</f>
        <v>100</v>
      </c>
      <c r="B101" s="15">
        <f>IF(J101=J100,B100+1,1)</f>
        <v>6</v>
      </c>
      <c r="C101" s="15" t="s">
        <v>43</v>
      </c>
      <c r="D101" s="25" t="s">
        <v>39</v>
      </c>
      <c r="E101" s="27">
        <v>365458</v>
      </c>
      <c r="F101" s="27" t="s">
        <v>379</v>
      </c>
      <c r="G101" s="27" t="s">
        <v>54</v>
      </c>
      <c r="H101" s="27">
        <v>28000</v>
      </c>
      <c r="I101" s="27" t="s">
        <v>380</v>
      </c>
      <c r="J101" s="28">
        <v>46057</v>
      </c>
      <c r="K101" s="26">
        <v>0.625</v>
      </c>
      <c r="L101" s="26"/>
      <c r="M101" s="27" t="s">
        <v>308</v>
      </c>
      <c r="N101" s="25">
        <f>IFERROR(VLOOKUP(M101,Data!$J$1:$K$58,2,0),"")</f>
        <v>56966631737</v>
      </c>
      <c r="O101" s="27" t="s">
        <v>309</v>
      </c>
      <c r="P101" s="27"/>
      <c r="Q101" s="27" t="s">
        <v>381</v>
      </c>
      <c r="R101" s="27" t="s">
        <v>100</v>
      </c>
      <c r="S101" s="27"/>
      <c r="T101" s="27"/>
      <c r="U101" s="28"/>
      <c r="X101" s="27"/>
      <c r="Y101" s="27" t="s">
        <v>49</v>
      </c>
      <c r="Z101" s="29"/>
      <c r="AA101" s="29">
        <v>0.71180555555555558</v>
      </c>
      <c r="AB101" s="29"/>
      <c r="AC101" s="30">
        <v>46057</v>
      </c>
      <c r="AD101" s="15" t="str">
        <f>IF(Tabla2[[#This Row],[HORA ENTREGA]]="DIRECTO","On time", IF(AA101&lt;&gt;"",IF(Tabla2[[#This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1" s="15" t="str">
        <f>MID(Tabla2[[#This Row],[TIPO]],1,3)</f>
        <v xml:space="preserve">40 </v>
      </c>
      <c r="AF1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ALCA SPA */ Cont: * EGSU5097060*/ HR Entrega: *15:00* /Dirección: *Camino del Cerro 4768 Huechuraba</v>
      </c>
      <c r="AG101" s="38" t="str">
        <f>IFERROR(HYPERLINK("https://wa.me/"&amp;Tabla2[[#This Row],[CONTACTO]]&amp;"?text="&amp;Tabla2[[#This Row],[Mensaje]],"Enviar mensaje"),"")</f>
        <v>Enviar mensaje</v>
      </c>
      <c r="AH101" s="15" t="str">
        <f>CONCATENATE(A101,F101)</f>
        <v>100EGSU5097060</v>
      </c>
      <c r="AI101" s="15" t="str">
        <f>CONCATENATE("ENT-",A101)</f>
        <v>ENT-100</v>
      </c>
      <c r="AJ101" s="15" t="str">
        <f>IF(Tabla2[[#This Row],[Op]]&lt;&gt;"","ENTREGA","")</f>
        <v>ENTREGA</v>
      </c>
      <c r="AK101" s="40" t="str">
        <f>(Tabla2[[#This Row],[FECHA ENTREGA]]&amp;Tabla2[[#This Row],[HORA ENTREGA]])</f>
        <v>460570,625</v>
      </c>
      <c r="AL101" s="34" t="str">
        <f>IFERROR(HYPERLINK("https://wa.me/"&amp;Tabla2[[#This Row],[CONTACTO]]&amp;"?text="&amp;Tabla2[[#This Row],[Mensaje]]),"")</f>
        <v>https://wa.me/56966631737?text=Hola!%0AServicio del día 04-02%0A *Cliente:* ALCA SPA */ Cont: * EGSU5097060*/ HR Entrega: *15:00* /Dirección: *Camino del Cerro 4768 Huechuraba</v>
      </c>
    </row>
    <row r="102" spans="1:38" s="15" customFormat="1" ht="16.5" customHeight="1" x14ac:dyDescent="0.2">
      <c r="A102" s="15">
        <f>ROW(A101)</f>
        <v>101</v>
      </c>
      <c r="B102" s="15">
        <f>IF(J102=J101,B101+1,1)</f>
        <v>7</v>
      </c>
      <c r="C102" s="15" t="s">
        <v>263</v>
      </c>
      <c r="D102" s="25" t="s">
        <v>39</v>
      </c>
      <c r="E102" s="27">
        <v>1280129</v>
      </c>
      <c r="F102" s="27" t="s">
        <v>382</v>
      </c>
      <c r="G102" s="27" t="s">
        <v>41</v>
      </c>
      <c r="H102" s="27">
        <v>25000</v>
      </c>
      <c r="I102" s="27" t="s">
        <v>42</v>
      </c>
      <c r="J102" s="28">
        <v>46057</v>
      </c>
      <c r="K102" s="26">
        <v>0.35416666666666669</v>
      </c>
      <c r="L102" s="26"/>
      <c r="M102" s="27" t="s">
        <v>117</v>
      </c>
      <c r="N102" s="25">
        <f>IFERROR(VLOOKUP(M102,Data!$J$1:$K$58,2,0),"")</f>
        <v>56973887539</v>
      </c>
      <c r="O102" s="27" t="s">
        <v>118</v>
      </c>
      <c r="P102" s="27"/>
      <c r="Q102" s="27" t="s">
        <v>265</v>
      </c>
      <c r="R102" s="27" t="s">
        <v>266</v>
      </c>
      <c r="S102" s="27"/>
      <c r="T102" s="27"/>
      <c r="U102" s="28"/>
      <c r="X102" s="27"/>
      <c r="Y102" s="27" t="s">
        <v>49</v>
      </c>
      <c r="Z102" s="29"/>
      <c r="AA102" s="29">
        <v>0.34722222222222221</v>
      </c>
      <c r="AB102" s="29"/>
      <c r="AC102" s="30">
        <v>46057</v>
      </c>
      <c r="AD102" s="15" t="str">
        <f>IF(Tabla2[[#This Row],[HORA ENTREGA]]="DIRECTO","On time", IF(AA102&lt;&gt;"",IF(Tabla2[[#This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2" s="15" t="str">
        <f>MID(Tabla2[[#This Row],[TIPO]],1,3)</f>
        <v xml:space="preserve">40 </v>
      </c>
      <c r="AF1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BARCEL CHILE S.A. */ Cont: * FANU3645289*/ HR Entrega: *08:30* /Dirección: *AGUNSA - La montaña 1550, Quilicura (Ingreso por portería A) </v>
      </c>
      <c r="AG102" s="38" t="str">
        <f>IFERROR(HYPERLINK("https://wa.me/"&amp;Tabla2[[#This Row],[CONTACTO]]&amp;"?text="&amp;Tabla2[[#This Row],[Mensaje]],"Enviar mensaje"),"")</f>
        <v>Enviar mensaje</v>
      </c>
      <c r="AH102" s="15" t="str">
        <f>CONCATENATE(A102,F102)</f>
        <v>101FANU3645289</v>
      </c>
      <c r="AI102" s="15" t="str">
        <f>CONCATENATE("ENT-",A102)</f>
        <v>ENT-101</v>
      </c>
      <c r="AJ102" s="15" t="str">
        <f>IF(Tabla2[[#This Row],[Op]]&lt;&gt;"","ENTREGA","")</f>
        <v>ENTREGA</v>
      </c>
      <c r="AK102" s="40" t="str">
        <f>(Tabla2[[#This Row],[FECHA ENTREGA]]&amp;Tabla2[[#This Row],[HORA ENTREGA]])</f>
        <v>460570,354166666666667</v>
      </c>
      <c r="AL102" s="34" t="str">
        <f>IFERROR(HYPERLINK("https://wa.me/"&amp;Tabla2[[#This Row],[CONTACTO]]&amp;"?text="&amp;Tabla2[[#This Row],[Mensaje]]),"")</f>
        <v>https://wa.me/56973887539?text=Hola!%0AServicio del día 04-02%0A *Cliente:* BARCEL CHILE S.A. */ Cont: * FANU3645289*/ HR Entrega: *08:30* /Dirección: *AGUNSA - La montaña 1550, Quilicura (Ingreso por portería A) </v>
      </c>
    </row>
    <row r="103" spans="1:38" s="15" customFormat="1" ht="16.5" customHeight="1" x14ac:dyDescent="0.2">
      <c r="A103" s="15">
        <f>ROW(A102)</f>
        <v>102</v>
      </c>
      <c r="B103" s="15">
        <f>IF(J103=J102,B102+1,1)</f>
        <v>8</v>
      </c>
      <c r="C103" s="15" t="s">
        <v>263</v>
      </c>
      <c r="D103" s="25" t="s">
        <v>39</v>
      </c>
      <c r="E103" s="27">
        <v>1280129</v>
      </c>
      <c r="F103" s="27" t="s">
        <v>383</v>
      </c>
      <c r="G103" s="27" t="s">
        <v>41</v>
      </c>
      <c r="H103" s="27">
        <v>25000</v>
      </c>
      <c r="I103" s="27" t="s">
        <v>42</v>
      </c>
      <c r="J103" s="28">
        <v>46057</v>
      </c>
      <c r="K103" s="26">
        <v>0.39583333333333331</v>
      </c>
      <c r="L103" s="26"/>
      <c r="M103" s="27" t="s">
        <v>180</v>
      </c>
      <c r="N103" s="25">
        <f>IFERROR(VLOOKUP(M103,Data!$J$1:$K$58,2,0),"")</f>
        <v>56956063271</v>
      </c>
      <c r="O103" s="27" t="s">
        <v>384</v>
      </c>
      <c r="P103" s="27"/>
      <c r="Q103" s="27" t="s">
        <v>265</v>
      </c>
      <c r="R103" s="27" t="s">
        <v>266</v>
      </c>
      <c r="S103" s="27"/>
      <c r="T103" s="27"/>
      <c r="U103" s="28"/>
      <c r="X103" s="27"/>
      <c r="Y103" s="27" t="s">
        <v>49</v>
      </c>
      <c r="Z103" s="29"/>
      <c r="AA103" s="29">
        <v>0.37986111111111109</v>
      </c>
      <c r="AB103" s="29"/>
      <c r="AC103" s="30">
        <v>46057</v>
      </c>
      <c r="AD103" s="15" t="str">
        <f>IF(Tabla2[[#This Row],[HORA ENTREGA]]="DIRECTO","On time", IF(AA103&lt;&gt;"",IF(Tabla2[[#This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" s="15" t="str">
        <f>MID(Tabla2[[#This Row],[TIPO]],1,3)</f>
        <v xml:space="preserve">40 </v>
      </c>
      <c r="AF1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BARCEL CHILE S.A. */ Cont: * HAMU4520216*/ HR Entrega: *09:30* /Dirección: *AGUNSA - La montaña 1550, Quilicura (Ingreso por portería A) </v>
      </c>
      <c r="AG103" s="38" t="str">
        <f>IFERROR(HYPERLINK("https://wa.me/"&amp;Tabla2[[#This Row],[CONTACTO]]&amp;"?text="&amp;Tabla2[[#This Row],[Mensaje]],"Enviar mensaje"),"")</f>
        <v>Enviar mensaje</v>
      </c>
      <c r="AH103" s="15" t="str">
        <f>CONCATENATE(A103,F103)</f>
        <v>102HAMU4520216</v>
      </c>
      <c r="AI103" s="15" t="str">
        <f>CONCATENATE("ENT-",A103)</f>
        <v>ENT-102</v>
      </c>
      <c r="AJ103" s="15" t="str">
        <f>IF(Tabla2[[#This Row],[Op]]&lt;&gt;"","ENTREGA","")</f>
        <v>ENTREGA</v>
      </c>
      <c r="AK103" s="40" t="str">
        <f>(Tabla2[[#This Row],[FECHA ENTREGA]]&amp;Tabla2[[#This Row],[HORA ENTREGA]])</f>
        <v>460570,395833333333333</v>
      </c>
      <c r="AL103" s="34" t="str">
        <f>IFERROR(HYPERLINK("https://wa.me/"&amp;Tabla2[[#This Row],[CONTACTO]]&amp;"?text="&amp;Tabla2[[#This Row],[Mensaje]]),"")</f>
        <v>https://wa.me/56956063271?text=Hola!%0AServicio del día 04-02%0A *Cliente:* BARCEL CHILE S.A. */ Cont: * HAMU4520216*/ HR Entrega: *09:30* /Dirección: *AGUNSA - La montaña 1550, Quilicura (Ingreso por portería A) </v>
      </c>
    </row>
    <row r="104" spans="1:38" s="15" customFormat="1" ht="16.5" customHeight="1" x14ac:dyDescent="0.2">
      <c r="A104" s="15">
        <f>ROW(A103)</f>
        <v>103</v>
      </c>
      <c r="B104" s="15">
        <f>IF(J104=J103,B103+1,1)</f>
        <v>9</v>
      </c>
      <c r="C104" s="15" t="s">
        <v>75</v>
      </c>
      <c r="D104" s="25" t="s">
        <v>39</v>
      </c>
      <c r="E104" s="27" t="s">
        <v>385</v>
      </c>
      <c r="F104" s="27" t="s">
        <v>386</v>
      </c>
      <c r="G104" s="27" t="s">
        <v>41</v>
      </c>
      <c r="H104" s="27">
        <v>14000</v>
      </c>
      <c r="I104" s="27" t="s">
        <v>42</v>
      </c>
      <c r="J104" s="28">
        <v>46057</v>
      </c>
      <c r="K104" s="26">
        <v>0.54166666666666663</v>
      </c>
      <c r="L104" s="26"/>
      <c r="M104" s="27" t="s">
        <v>300</v>
      </c>
      <c r="N104" s="25">
        <f>IFERROR(VLOOKUP(M104,Data!$J$1:$K$58,2,0),"")</f>
        <v>56989844861</v>
      </c>
      <c r="O104" s="27" t="s">
        <v>301</v>
      </c>
      <c r="P104" s="27"/>
      <c r="Q104" s="27" t="s">
        <v>79</v>
      </c>
      <c r="R104" s="27" t="s">
        <v>195</v>
      </c>
      <c r="S104" s="27"/>
      <c r="T104" s="27"/>
      <c r="U104" s="28"/>
      <c r="X104" s="27"/>
      <c r="Y104" s="27" t="s">
        <v>49</v>
      </c>
      <c r="Z104" s="29"/>
      <c r="AA104" s="29">
        <v>0.58333333333333337</v>
      </c>
      <c r="AB104" s="29"/>
      <c r="AC104" s="30">
        <v>46057</v>
      </c>
      <c r="AD104" s="15" t="str">
        <f>IF(Tabla2[[#This Row],[HORA ENTREGA]]="DIRECTO","On time", IF(AA104&lt;&gt;"",IF(Tabla2[[#This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4" s="15" t="str">
        <f>MID(Tabla2[[#This Row],[TIPO]],1,3)</f>
        <v xml:space="preserve">40 </v>
      </c>
      <c r="AF1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BAYONA SPA */ Cont: * MSMU4474200*/ HR Entrega: *13:00* /Dirección: * BOULEVAR 1313 BODENOR FLEX CENTER ENEA, PUDAHUEL</v>
      </c>
      <c r="AG104" s="38" t="str">
        <f>IFERROR(HYPERLINK("https://wa.me/"&amp;Tabla2[[#This Row],[CONTACTO]]&amp;"?text="&amp;Tabla2[[#This Row],[Mensaje]],"Enviar mensaje"),"")</f>
        <v>Enviar mensaje</v>
      </c>
      <c r="AH104" s="15" t="str">
        <f>CONCATENATE(A104,F104)</f>
        <v>103MSMU4474200</v>
      </c>
      <c r="AI104" s="15" t="str">
        <f>CONCATENATE("ENT-",A104)</f>
        <v>ENT-103</v>
      </c>
      <c r="AJ104" s="15" t="str">
        <f>IF(Tabla2[[#This Row],[Op]]&lt;&gt;"","ENTREGA","")</f>
        <v>ENTREGA</v>
      </c>
      <c r="AK104" s="40" t="str">
        <f>(Tabla2[[#This Row],[FECHA ENTREGA]]&amp;Tabla2[[#This Row],[HORA ENTREGA]])</f>
        <v>460570,541666666666667</v>
      </c>
      <c r="AL104" s="34" t="str">
        <f>IFERROR(HYPERLINK("https://wa.me/"&amp;Tabla2[[#This Row],[CONTACTO]]&amp;"?text="&amp;Tabla2[[#This Row],[Mensaje]]),"")</f>
        <v>https://wa.me/56989844861?text=Hola!%0AServicio del día 04-02%0A *Cliente:* BAYONA SPA */ Cont: * MSMU4474200*/ HR Entrega: *13:00* /Dirección: * BOULEVAR 1313 BODENOR FLEX CENTER ENEA, PUDAHUEL</v>
      </c>
    </row>
    <row r="105" spans="1:38" s="15" customFormat="1" ht="16.5" customHeight="1" x14ac:dyDescent="0.2">
      <c r="A105" s="15">
        <f>ROW(A104)</f>
        <v>104</v>
      </c>
      <c r="B105" s="15">
        <f>IF(J105=J104,B104+1,1)</f>
        <v>10</v>
      </c>
      <c r="C105" s="15" t="s">
        <v>275</v>
      </c>
      <c r="D105" s="25" t="s">
        <v>39</v>
      </c>
      <c r="E105" s="27">
        <v>297821</v>
      </c>
      <c r="F105" s="27" t="s">
        <v>387</v>
      </c>
      <c r="G105" s="27" t="s">
        <v>41</v>
      </c>
      <c r="H105" s="27">
        <v>30000</v>
      </c>
      <c r="I105" s="27" t="s">
        <v>388</v>
      </c>
      <c r="J105" s="28">
        <v>46057</v>
      </c>
      <c r="K105" s="26">
        <v>0.33333333333333331</v>
      </c>
      <c r="L105" s="26"/>
      <c r="M105" s="27" t="s">
        <v>389</v>
      </c>
      <c r="N105" s="25">
        <f>IFERROR(VLOOKUP(M105,Data!$J$1:$K$58,2,0),"")</f>
        <v>56988336520</v>
      </c>
      <c r="O105" s="27" t="s">
        <v>390</v>
      </c>
      <c r="P105" s="27"/>
      <c r="Q105" s="27" t="s">
        <v>47</v>
      </c>
      <c r="R105" s="27" t="s">
        <v>280</v>
      </c>
      <c r="S105" s="27"/>
      <c r="T105" s="27"/>
      <c r="U105" s="28"/>
      <c r="X105" s="27"/>
      <c r="Y105" s="27" t="s">
        <v>49</v>
      </c>
      <c r="Z105" s="29"/>
      <c r="AA105" s="29">
        <v>0.29166666666666669</v>
      </c>
      <c r="AB105" s="29"/>
      <c r="AC105" s="30">
        <v>46057</v>
      </c>
      <c r="AD105" s="15" t="str">
        <f>IF(Tabla2[[#This Row],[HORA ENTREGA]]="DIRECTO","On time", IF(AA105&lt;&gt;"",IF(Tabla2[[#This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5" s="15" t="str">
        <f>MID(Tabla2[[#This Row],[TIPO]],1,3)</f>
        <v xml:space="preserve">40 </v>
      </c>
      <c r="AF1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COMERCIAL CANADA SPA */ Cont: * CGMU5288593*/ HR Entrega: *08:00* /Dirección: *BERNARDO O"HIGGINS 158 COLINA</v>
      </c>
      <c r="AG105" s="38" t="str">
        <f>IFERROR(HYPERLINK("https://wa.me/"&amp;Tabla2[[#This Row],[CONTACTO]]&amp;"?text="&amp;Tabla2[[#This Row],[Mensaje]],"Enviar mensaje"),"")</f>
        <v>Enviar mensaje</v>
      </c>
      <c r="AH105" s="15" t="str">
        <f>CONCATENATE(A105,F105)</f>
        <v>104CGMU5288593</v>
      </c>
      <c r="AI105" s="15" t="str">
        <f>CONCATENATE("ENT-",A105)</f>
        <v>ENT-104</v>
      </c>
      <c r="AJ105" s="15" t="str">
        <f>IF(Tabla2[[#This Row],[Op]]&lt;&gt;"","ENTREGA","")</f>
        <v>ENTREGA</v>
      </c>
      <c r="AK105" s="40" t="str">
        <f>(Tabla2[[#This Row],[FECHA ENTREGA]]&amp;Tabla2[[#This Row],[HORA ENTREGA]])</f>
        <v>460570,333333333333333</v>
      </c>
      <c r="AL105" s="34" t="str">
        <f>IFERROR(HYPERLINK("https://wa.me/"&amp;Tabla2[[#This Row],[CONTACTO]]&amp;"?text="&amp;Tabla2[[#This Row],[Mensaje]]),"")</f>
        <v>https://wa.me/56988336520?text=Hola!%0AServicio del día 04-02%0A *Cliente:* COMERCIAL CANADA SPA */ Cont: * CGMU5288593*/ HR Entrega: *08:00* /Dirección: *BERNARDO O"HIGGINS 158 COLINA</v>
      </c>
    </row>
    <row r="106" spans="1:38" s="15" customFormat="1" ht="16.5" customHeight="1" x14ac:dyDescent="0.2">
      <c r="A106" s="15">
        <f>ROW(A105)</f>
        <v>105</v>
      </c>
      <c r="B106" s="15">
        <f>IF(J106=J105,B105+1,1)</f>
        <v>11</v>
      </c>
      <c r="C106" s="15" t="s">
        <v>275</v>
      </c>
      <c r="D106" s="25" t="s">
        <v>39</v>
      </c>
      <c r="E106" s="27">
        <v>297821</v>
      </c>
      <c r="F106" s="27" t="s">
        <v>391</v>
      </c>
      <c r="G106" s="27" t="s">
        <v>41</v>
      </c>
      <c r="H106" s="27">
        <v>30000</v>
      </c>
      <c r="I106" s="27" t="s">
        <v>392</v>
      </c>
      <c r="J106" s="28">
        <v>46057</v>
      </c>
      <c r="K106" s="26">
        <v>0.41666666666666669</v>
      </c>
      <c r="L106" s="26"/>
      <c r="M106" s="27" t="s">
        <v>296</v>
      </c>
      <c r="N106" s="25">
        <f>IFERROR(VLOOKUP(M106,Data!$J$1:$K$58,2,0),"")</f>
        <v>56984994337</v>
      </c>
      <c r="O106" s="27" t="s">
        <v>297</v>
      </c>
      <c r="P106" s="27"/>
      <c r="Q106" s="27" t="s">
        <v>47</v>
      </c>
      <c r="R106" s="27" t="s">
        <v>48</v>
      </c>
      <c r="S106" s="27"/>
      <c r="T106" s="27"/>
      <c r="U106" s="28"/>
      <c r="X106" s="27"/>
      <c r="Y106" s="27" t="s">
        <v>49</v>
      </c>
      <c r="Z106" s="29"/>
      <c r="AA106" s="29">
        <v>0.41875000000000001</v>
      </c>
      <c r="AB106" s="29"/>
      <c r="AC106" s="30">
        <v>46057</v>
      </c>
      <c r="AD106" s="15" t="str">
        <f>IF(Tabla2[[#This Row],[HORA ENTREGA]]="DIRECTO","On time", IF(AA106&lt;&gt;"",IF(Tabla2[[#This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" s="15" t="str">
        <f>MID(Tabla2[[#This Row],[TIPO]],1,3)</f>
        <v xml:space="preserve">40 </v>
      </c>
      <c r="AF1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COMERCIAL CANADA SPA */ Cont: * GESU9601368*/ HR Entrega: *10:00* /Dirección: *BERNARDO O"HIGGINS 158 COLINA</v>
      </c>
      <c r="AG106" s="38" t="str">
        <f>IFERROR(HYPERLINK("https://wa.me/"&amp;Tabla2[[#This Row],[CONTACTO]]&amp;"?text="&amp;Tabla2[[#This Row],[Mensaje]],"Enviar mensaje"),"")</f>
        <v>Enviar mensaje</v>
      </c>
      <c r="AH106" s="15" t="str">
        <f>CONCATENATE(A106,F106)</f>
        <v>105GESU9601368</v>
      </c>
      <c r="AI106" s="15" t="str">
        <f>CONCATENATE("ENT-",A106)</f>
        <v>ENT-105</v>
      </c>
      <c r="AJ106" s="15" t="str">
        <f>IF(Tabla2[[#This Row],[Op]]&lt;&gt;"","ENTREGA","")</f>
        <v>ENTREGA</v>
      </c>
      <c r="AK106" s="40" t="str">
        <f>(Tabla2[[#This Row],[FECHA ENTREGA]]&amp;Tabla2[[#This Row],[HORA ENTREGA]])</f>
        <v>460570,416666666666667</v>
      </c>
      <c r="AL106" s="34" t="str">
        <f>IFERROR(HYPERLINK("https://wa.me/"&amp;Tabla2[[#This Row],[CONTACTO]]&amp;"?text="&amp;Tabla2[[#This Row],[Mensaje]]),"")</f>
        <v>https://wa.me/56984994337?text=Hola!%0AServicio del día 04-02%0A *Cliente:* COMERCIAL CANADA SPA */ Cont: * GESU9601368*/ HR Entrega: *10:00* /Dirección: *BERNARDO O"HIGGINS 158 COLINA</v>
      </c>
    </row>
    <row r="107" spans="1:38" s="15" customFormat="1" ht="16.5" customHeight="1" x14ac:dyDescent="0.2">
      <c r="A107" s="15">
        <f>ROW(A106)</f>
        <v>106</v>
      </c>
      <c r="B107" s="15">
        <f>IF(J107=J106,B106+1,1)</f>
        <v>12</v>
      </c>
      <c r="C107" s="15" t="s">
        <v>275</v>
      </c>
      <c r="D107" s="25" t="s">
        <v>39</v>
      </c>
      <c r="E107" s="27">
        <v>297821</v>
      </c>
      <c r="F107" s="27" t="s">
        <v>393</v>
      </c>
      <c r="G107" s="27" t="s">
        <v>41</v>
      </c>
      <c r="H107" s="27">
        <v>30000</v>
      </c>
      <c r="I107" s="27" t="s">
        <v>42</v>
      </c>
      <c r="J107" s="28">
        <v>46057</v>
      </c>
      <c r="K107" s="26">
        <v>0.5</v>
      </c>
      <c r="L107" s="26"/>
      <c r="M107" s="27" t="s">
        <v>112</v>
      </c>
      <c r="N107" s="25">
        <f>IFERROR(VLOOKUP(M107,Data!$J$1:$K$58,2,0),"")</f>
        <v>56990025702</v>
      </c>
      <c r="O107" s="27" t="s">
        <v>61</v>
      </c>
      <c r="P107" s="27"/>
      <c r="Q107" s="27" t="s">
        <v>47</v>
      </c>
      <c r="R107" s="27" t="s">
        <v>280</v>
      </c>
      <c r="S107" s="27"/>
      <c r="T107" s="27"/>
      <c r="U107" s="28"/>
      <c r="X107" s="27"/>
      <c r="Y107" s="27" t="s">
        <v>49</v>
      </c>
      <c r="Z107" s="29"/>
      <c r="AA107" s="29">
        <v>0.56388888888888888</v>
      </c>
      <c r="AB107" s="29"/>
      <c r="AC107" s="30">
        <v>46057</v>
      </c>
      <c r="AD107" s="15" t="str">
        <f>IF(Tabla2[[#This Row],[HORA ENTREGA]]="DIRECTO","On time", IF(AA107&lt;&gt;"",IF(Tabla2[[#This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7" s="15" t="str">
        <f>MID(Tabla2[[#This Row],[TIPO]],1,3)</f>
        <v xml:space="preserve">40 </v>
      </c>
      <c r="AF1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COMERCIAL CANADA SPA */ Cont: * CGMU6523130*/ HR Entrega: *12:00* /Dirección: *BERNARDO O"HIGGINS 158 COLINA</v>
      </c>
      <c r="AG107" s="38" t="str">
        <f>IFERROR(HYPERLINK("https://wa.me/"&amp;Tabla2[[#This Row],[CONTACTO]]&amp;"?text="&amp;Tabla2[[#This Row],[Mensaje]],"Enviar mensaje"),"")</f>
        <v>Enviar mensaje</v>
      </c>
      <c r="AH107" s="15" t="str">
        <f>CONCATENATE(A107,F107)</f>
        <v>106CGMU6523130</v>
      </c>
      <c r="AI107" s="15" t="str">
        <f>CONCATENATE("ENT-",A107)</f>
        <v>ENT-106</v>
      </c>
      <c r="AJ107" s="15" t="str">
        <f>IF(Tabla2[[#This Row],[Op]]&lt;&gt;"","ENTREGA","")</f>
        <v>ENTREGA</v>
      </c>
      <c r="AK107" s="40" t="str">
        <f>(Tabla2[[#This Row],[FECHA ENTREGA]]&amp;Tabla2[[#This Row],[HORA ENTREGA]])</f>
        <v>460570,5</v>
      </c>
      <c r="AL107" s="34" t="str">
        <f>IFERROR(HYPERLINK("https://wa.me/"&amp;Tabla2[[#This Row],[CONTACTO]]&amp;"?text="&amp;Tabla2[[#This Row],[Mensaje]]),"")</f>
        <v>https://wa.me/56990025702?text=Hola!%0AServicio del día 04-02%0A *Cliente:* COMERCIAL CANADA SPA */ Cont: * CGMU6523130*/ HR Entrega: *12:00* /Dirección: *BERNARDO O"HIGGINS 158 COLINA</v>
      </c>
    </row>
    <row r="108" spans="1:38" s="15" customFormat="1" ht="16.5" customHeight="1" x14ac:dyDescent="0.2">
      <c r="A108" s="15">
        <f>ROW(A107)</f>
        <v>107</v>
      </c>
      <c r="B108" s="15">
        <f>IF(J108=J107,B107+1,1)</f>
        <v>13</v>
      </c>
      <c r="C108" s="15" t="s">
        <v>101</v>
      </c>
      <c r="D108" s="25" t="s">
        <v>39</v>
      </c>
      <c r="E108" s="27">
        <v>141615</v>
      </c>
      <c r="F108" s="27" t="s">
        <v>394</v>
      </c>
      <c r="G108" s="27" t="s">
        <v>64</v>
      </c>
      <c r="H108" s="27">
        <v>4000</v>
      </c>
      <c r="I108" s="27" t="s">
        <v>395</v>
      </c>
      <c r="J108" s="28">
        <v>46057</v>
      </c>
      <c r="K108" s="26">
        <v>0.33333333333333331</v>
      </c>
      <c r="L108" s="26"/>
      <c r="M108" s="27" t="s">
        <v>347</v>
      </c>
      <c r="N108" s="25">
        <f>IFERROR(VLOOKUP(M108,Data!$J$1:$K$58,2,0),"")</f>
        <v>56976511010</v>
      </c>
      <c r="O108" s="27" t="s">
        <v>348</v>
      </c>
      <c r="P108" s="27"/>
      <c r="Q108" s="27" t="s">
        <v>396</v>
      </c>
      <c r="R108" s="27" t="s">
        <v>48</v>
      </c>
      <c r="S108" s="27"/>
      <c r="T108" s="27"/>
      <c r="U108" s="28"/>
      <c r="X108" s="27"/>
      <c r="Y108" s="27" t="s">
        <v>49</v>
      </c>
      <c r="Z108" s="29"/>
      <c r="AA108" s="29">
        <v>0.42708333333333331</v>
      </c>
      <c r="AB108" s="29"/>
      <c r="AC108" s="30">
        <v>46057</v>
      </c>
      <c r="AD108" s="15" t="str">
        <f>IF(Tabla2[[#This Row],[HORA ENTREGA]]="DIRECTO","On time", IF(AA108&lt;&gt;"",IF(Tabla2[[#This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8" s="15" t="str">
        <f>MID(Tabla2[[#This Row],[TIPO]],1,3)</f>
        <v xml:space="preserve">20 </v>
      </c>
      <c r="AF1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COMERCIAL PICHARA SPA */ Cont: * TRHU2738121*/ HR Entrega: *08:00* /Dirección: *OLIVOS 672, RECOLETA</v>
      </c>
      <c r="AG108" s="38" t="str">
        <f>IFERROR(HYPERLINK("https://wa.me/"&amp;Tabla2[[#This Row],[CONTACTO]]&amp;"?text="&amp;Tabla2[[#This Row],[Mensaje]],"Enviar mensaje"),"")</f>
        <v>Enviar mensaje</v>
      </c>
      <c r="AH108" s="15" t="str">
        <f>CONCATENATE(A108,F108)</f>
        <v>107TRHU2738121</v>
      </c>
      <c r="AI108" s="15" t="str">
        <f>CONCATENATE("ENT-",A108)</f>
        <v>ENT-107</v>
      </c>
      <c r="AJ108" s="15" t="str">
        <f>IF(Tabla2[[#This Row],[Op]]&lt;&gt;"","ENTREGA","")</f>
        <v>ENTREGA</v>
      </c>
      <c r="AK108" s="40" t="str">
        <f>(Tabla2[[#This Row],[FECHA ENTREGA]]&amp;Tabla2[[#This Row],[HORA ENTREGA]])</f>
        <v>460570,333333333333333</v>
      </c>
      <c r="AL108" s="34" t="str">
        <f>IFERROR(HYPERLINK("https://wa.me/"&amp;Tabla2[[#This Row],[CONTACTO]]&amp;"?text="&amp;Tabla2[[#This Row],[Mensaje]]),"")</f>
        <v>https://wa.me/56976511010?text=Hola!%0AServicio del día 04-02%0A *Cliente:* COMERCIAL PICHARA SPA */ Cont: * TRHU2738121*/ HR Entrega: *08:00* /Dirección: *OLIVOS 672, RECOLETA</v>
      </c>
    </row>
    <row r="109" spans="1:38" s="15" customFormat="1" ht="16.5" customHeight="1" x14ac:dyDescent="0.2">
      <c r="A109" s="15">
        <f>ROW(A108)</f>
        <v>108</v>
      </c>
      <c r="B109" s="15">
        <f>IF(J109=J108,B108+1,1)</f>
        <v>14</v>
      </c>
      <c r="C109" s="15" t="s">
        <v>288</v>
      </c>
      <c r="D109" s="25" t="s">
        <v>39</v>
      </c>
      <c r="E109" s="27">
        <v>102657</v>
      </c>
      <c r="F109" s="27" t="s">
        <v>397</v>
      </c>
      <c r="G109" s="27" t="s">
        <v>54</v>
      </c>
      <c r="H109" s="27">
        <v>25000</v>
      </c>
      <c r="I109" s="27">
        <v>0.375</v>
      </c>
      <c r="J109" s="28">
        <v>46057</v>
      </c>
      <c r="K109" s="26" t="s">
        <v>290</v>
      </c>
      <c r="L109" s="26"/>
      <c r="M109" s="27" t="s">
        <v>55</v>
      </c>
      <c r="N109" s="25">
        <f>IFERROR(VLOOKUP(M109,Data!$J$1:$K$58,2,0),"")</f>
        <v>56992164782</v>
      </c>
      <c r="O109" s="27" t="s">
        <v>356</v>
      </c>
      <c r="P109" s="27"/>
      <c r="Q109" s="27" t="s">
        <v>398</v>
      </c>
      <c r="R109" s="27" t="s">
        <v>120</v>
      </c>
      <c r="S109" s="27"/>
      <c r="T109" s="27"/>
      <c r="U109" s="28"/>
      <c r="X109" s="27"/>
      <c r="Y109" s="27" t="s">
        <v>49</v>
      </c>
      <c r="Z109" s="29"/>
      <c r="AA109" s="29">
        <v>0.48472222222222222</v>
      </c>
      <c r="AB109" s="29"/>
      <c r="AC109" s="30">
        <v>46057</v>
      </c>
      <c r="AD109" s="15" t="str">
        <f>IF(Tabla2[[#This Row],[HORA ENTREGA]]="DIRECTO","On time", IF(AA109&lt;&gt;"",IF(Tabla2[[#This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9" s="15" t="str">
        <f>MID(Tabla2[[#This Row],[TIPO]],1,3)</f>
        <v xml:space="preserve">40 </v>
      </c>
      <c r="AF1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COMERCIAL SEA GARDEN SPA */ Cont: * IKSU2526049*/ HR Entrega: *DIRECTO* /Dirección: *Pedro Jorquera 575, Pudahuel</v>
      </c>
      <c r="AG109" s="38" t="str">
        <f>IFERROR(HYPERLINK("https://wa.me/"&amp;Tabla2[[#This Row],[CONTACTO]]&amp;"?text="&amp;Tabla2[[#This Row],[Mensaje]],"Enviar mensaje"),"")</f>
        <v>Enviar mensaje</v>
      </c>
      <c r="AH109" s="15" t="str">
        <f>CONCATENATE(A109,F109)</f>
        <v>108IKSU2526049</v>
      </c>
      <c r="AI109" s="15" t="str">
        <f>CONCATENATE("ENT-",A109)</f>
        <v>ENT-108</v>
      </c>
      <c r="AJ109" s="15" t="str">
        <f>IF(Tabla2[[#This Row],[Op]]&lt;&gt;"","ENTREGA","")</f>
        <v>ENTREGA</v>
      </c>
      <c r="AK109" s="40" t="str">
        <f>(Tabla2[[#This Row],[FECHA ENTREGA]]&amp;Tabla2[[#This Row],[HORA ENTREGA]])</f>
        <v>46057DIRECTO</v>
      </c>
      <c r="AL109" s="34" t="str">
        <f>IFERROR(HYPERLINK("https://wa.me/"&amp;Tabla2[[#This Row],[CONTACTO]]&amp;"?text="&amp;Tabla2[[#This Row],[Mensaje]]),"")</f>
        <v>https://wa.me/56992164782?text=Hola!%0AServicio del día 04-02%0A *Cliente:* COMERCIAL SEA GARDEN SPA */ Cont: * IKSU2526049*/ HR Entrega: *DIRECTO* /Dirección: *Pedro Jorquera 575, Pudahuel</v>
      </c>
    </row>
    <row r="110" spans="1:38" s="15" customFormat="1" ht="16.5" customHeight="1" x14ac:dyDescent="0.2">
      <c r="A110" s="15">
        <f>ROW(A109)</f>
        <v>109</v>
      </c>
      <c r="B110" s="15">
        <f>IF(J110=J109,B109+1,1)</f>
        <v>15</v>
      </c>
      <c r="C110" s="15" t="s">
        <v>38</v>
      </c>
      <c r="D110" s="25" t="s">
        <v>39</v>
      </c>
      <c r="E110" s="27">
        <v>297024</v>
      </c>
      <c r="F110" s="27" t="s">
        <v>399</v>
      </c>
      <c r="G110" s="27" t="s">
        <v>41</v>
      </c>
      <c r="H110" s="27">
        <v>15000</v>
      </c>
      <c r="I110" s="27" t="s">
        <v>42</v>
      </c>
      <c r="J110" s="28">
        <v>46057</v>
      </c>
      <c r="K110" s="26">
        <v>0.625</v>
      </c>
      <c r="L110" s="26"/>
      <c r="M110" s="27"/>
      <c r="N110" s="25" t="str">
        <f>IFERROR(VLOOKUP(M110,Data!$J$1:$K$58,2,0),"")</f>
        <v/>
      </c>
      <c r="O110" s="27" t="s">
        <v>400</v>
      </c>
      <c r="P110" s="27"/>
      <c r="Q110" s="27" t="s">
        <v>401</v>
      </c>
      <c r="R110" s="27" t="s">
        <v>402</v>
      </c>
      <c r="S110" s="27"/>
      <c r="T110" s="27"/>
      <c r="U110" s="28"/>
      <c r="X110" s="27"/>
      <c r="Y110" s="27" t="s">
        <v>186</v>
      </c>
      <c r="Z110" s="29" t="s">
        <v>187</v>
      </c>
      <c r="AA110" s="29"/>
      <c r="AB110" s="29"/>
      <c r="AC110" s="30"/>
      <c r="AD110" s="15" t="str">
        <f>IF(Tabla2[[#This Row],[HORA ENTREGA]]="DIRECTO","On time", IF(AA110&lt;&gt;"",IF(Tabla2[[#This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0" s="15" t="str">
        <f>MID(Tabla2[[#This Row],[TIPO]],1,3)</f>
        <v xml:space="preserve">40 </v>
      </c>
      <c r="AF1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EL CONTAINER SPA */ Cont: * HAMU1491639*/ HR Entrega: *15:00* /Dirección: *SAN IGNACIO 951, QUILICURA</v>
      </c>
      <c r="AG110" s="38" t="str">
        <f>IFERROR(HYPERLINK("https://wa.me/"&amp;Tabla2[[#This Row],[CONTACTO]]&amp;"?text="&amp;Tabla2[[#This Row],[Mensaje]],"Enviar mensaje"),"")</f>
        <v>Enviar mensaje</v>
      </c>
      <c r="AH110" s="15" t="str">
        <f>CONCATENATE(A110,F110)</f>
        <v>109HAMU1491639</v>
      </c>
      <c r="AI110" s="15" t="str">
        <f>CONCATENATE("ENT-",A110)</f>
        <v>ENT-109</v>
      </c>
      <c r="AJ110" s="15" t="str">
        <f>IF(Tabla2[[#This Row],[Op]]&lt;&gt;"","ENTREGA","")</f>
        <v>ENTREGA</v>
      </c>
      <c r="AK110" s="40" t="str">
        <f>(Tabla2[[#This Row],[FECHA ENTREGA]]&amp;Tabla2[[#This Row],[HORA ENTREGA]])</f>
        <v>460570,625</v>
      </c>
      <c r="AL110" s="34" t="str">
        <f>IFERROR(HYPERLINK("https://wa.me/"&amp;Tabla2[[#This Row],[CONTACTO]]&amp;"?text="&amp;Tabla2[[#This Row],[Mensaje]]),"")</f>
        <v>https://wa.me/?text=Hola!%0AServicio del día 04-02%0A *Cliente:* EL CONTAINER SPA */ Cont: * HAMU1491639*/ HR Entrega: *15:00* /Dirección: *SAN IGNACIO 951, QUILICURA</v>
      </c>
    </row>
    <row r="111" spans="1:38" s="15" customFormat="1" ht="16.5" customHeight="1" x14ac:dyDescent="0.2">
      <c r="A111" s="15">
        <f>ROW(A110)</f>
        <v>110</v>
      </c>
      <c r="B111" s="15">
        <f>IF(J111=J110,B110+1,1)</f>
        <v>16</v>
      </c>
      <c r="C111" s="15" t="s">
        <v>302</v>
      </c>
      <c r="D111" s="25" t="s">
        <v>39</v>
      </c>
      <c r="E111" s="27">
        <v>1191355</v>
      </c>
      <c r="F111" s="27" t="s">
        <v>403</v>
      </c>
      <c r="G111" s="27" t="s">
        <v>41</v>
      </c>
      <c r="H111" s="27">
        <v>20000</v>
      </c>
      <c r="I111" s="27" t="s">
        <v>42</v>
      </c>
      <c r="J111" s="28">
        <v>46057</v>
      </c>
      <c r="K111" s="26">
        <v>0.375</v>
      </c>
      <c r="L111" s="26"/>
      <c r="M111" s="27" t="s">
        <v>341</v>
      </c>
      <c r="N111" s="25">
        <f>IFERROR(VLOOKUP(M111,Data!$J$1:$K$58,2,0),"")</f>
        <v>56950923536</v>
      </c>
      <c r="O111" s="27" t="s">
        <v>105</v>
      </c>
      <c r="P111" s="27"/>
      <c r="Q111" s="27" t="s">
        <v>304</v>
      </c>
      <c r="R111" s="27" t="s">
        <v>218</v>
      </c>
      <c r="S111" s="27"/>
      <c r="T111" s="27"/>
      <c r="U111" s="28"/>
      <c r="X111" s="27"/>
      <c r="Y111" s="27" t="s">
        <v>49</v>
      </c>
      <c r="Z111" s="29"/>
      <c r="AA111" s="29">
        <v>0.37708333333333333</v>
      </c>
      <c r="AB111" s="29"/>
      <c r="AC111" s="30">
        <v>46057</v>
      </c>
      <c r="AD111" s="15" t="str">
        <f>IF(Tabla2[[#This Row],[HORA ENTREGA]]="DIRECTO","On time", IF(AA111&lt;&gt;"",IF(Tabla2[[#This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" s="15" t="str">
        <f>MID(Tabla2[[#This Row],[TIPO]],1,3)</f>
        <v xml:space="preserve">40 </v>
      </c>
      <c r="AF1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GRAYSON GROUP  */ Cont: * HLBU2479197*/ HR Entrega: *09:00* /Dirección: *Avda. Presidente Eduardo Frei Montalva 7050 bodega 5, Quilicura </v>
      </c>
      <c r="AG111" s="38" t="str">
        <f>IFERROR(HYPERLINK("https://wa.me/"&amp;Tabla2[[#This Row],[CONTACTO]]&amp;"?text="&amp;Tabla2[[#This Row],[Mensaje]],"Enviar mensaje"),"")</f>
        <v>Enviar mensaje</v>
      </c>
      <c r="AH111" s="15" t="str">
        <f>CONCATENATE(A111,F111)</f>
        <v>110HLBU2479197</v>
      </c>
      <c r="AI111" s="15" t="str">
        <f>CONCATENATE("ENT-",A111)</f>
        <v>ENT-110</v>
      </c>
      <c r="AJ111" s="15" t="str">
        <f>IF(Tabla2[[#This Row],[Op]]&lt;&gt;"","ENTREGA","")</f>
        <v>ENTREGA</v>
      </c>
      <c r="AK111" s="40" t="str">
        <f>(Tabla2[[#This Row],[FECHA ENTREGA]]&amp;Tabla2[[#This Row],[HORA ENTREGA]])</f>
        <v>460570,375</v>
      </c>
      <c r="AL111" s="34" t="str">
        <f>IFERROR(HYPERLINK("https://wa.me/"&amp;Tabla2[[#This Row],[CONTACTO]]&amp;"?text="&amp;Tabla2[[#This Row],[Mensaje]]),"")</f>
        <v xml:space="preserve">https://wa.me/56950923536?text=Hola!%0AServicio del día 04-02%0A *Cliente:* GRAYSON GROUP  */ Cont: * HLBU2479197*/ HR Entrega: *09:00* /Dirección: *Avda. Presidente Eduardo Frei Montalva 7050 bodega 5, Quilicura </v>
      </c>
    </row>
    <row r="112" spans="1:38" s="15" customFormat="1" ht="16.5" customHeight="1" x14ac:dyDescent="0.2">
      <c r="A112" s="15">
        <f>ROW(A111)</f>
        <v>111</v>
      </c>
      <c r="B112" s="15">
        <f>IF(J112=J111,B111+1,1)</f>
        <v>17</v>
      </c>
      <c r="C112" s="15" t="s">
        <v>302</v>
      </c>
      <c r="D112" s="25" t="s">
        <v>39</v>
      </c>
      <c r="E112" s="27">
        <v>1191355</v>
      </c>
      <c r="F112" s="27" t="s">
        <v>404</v>
      </c>
      <c r="G112" s="27" t="s">
        <v>41</v>
      </c>
      <c r="H112" s="27">
        <v>20000</v>
      </c>
      <c r="I112" s="27" t="s">
        <v>42</v>
      </c>
      <c r="J112" s="28">
        <v>46057</v>
      </c>
      <c r="K112" s="26">
        <v>0.58333333333333337</v>
      </c>
      <c r="L112" s="26"/>
      <c r="M112" s="27"/>
      <c r="N112" s="25" t="str">
        <f>IFERROR(VLOOKUP(M112,Data!$J$1:$K$58,2,0),"")</f>
        <v/>
      </c>
      <c r="O112" s="27" t="s">
        <v>400</v>
      </c>
      <c r="P112" s="27"/>
      <c r="Q112" s="27" t="s">
        <v>304</v>
      </c>
      <c r="R112" s="27" t="s">
        <v>218</v>
      </c>
      <c r="S112" s="27"/>
      <c r="T112" s="27"/>
      <c r="U112" s="28"/>
      <c r="X112" s="27"/>
      <c r="Y112" s="27" t="s">
        <v>186</v>
      </c>
      <c r="Z112" s="29" t="s">
        <v>187</v>
      </c>
      <c r="AA112" s="29"/>
      <c r="AB112" s="29"/>
      <c r="AC112" s="30"/>
      <c r="AD112" s="15" t="str">
        <f>IF(Tabla2[[#This Row],[HORA ENTREGA]]="DIRECTO","On time", IF(AA112&lt;&gt;"",IF(Tabla2[[#This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2" s="15" t="str">
        <f>MID(Tabla2[[#This Row],[TIPO]],1,3)</f>
        <v xml:space="preserve">40 </v>
      </c>
      <c r="AF1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GRAYSON GROUP  */ Cont: * UACU5654657*/ HR Entrega: *14:00* /Dirección: *Avda. Presidente Eduardo Frei Montalva 7050 bodega 5, Quilicura </v>
      </c>
      <c r="AG112" s="38" t="str">
        <f>IFERROR(HYPERLINK("https://wa.me/"&amp;Tabla2[[#This Row],[CONTACTO]]&amp;"?text="&amp;Tabla2[[#This Row],[Mensaje]],"Enviar mensaje"),"")</f>
        <v>Enviar mensaje</v>
      </c>
      <c r="AH112" s="15" t="str">
        <f>CONCATENATE(A112,F112)</f>
        <v>111UACU5654657</v>
      </c>
      <c r="AI112" s="15" t="str">
        <f>CONCATENATE("ENT-",A112)</f>
        <v>ENT-111</v>
      </c>
      <c r="AJ112" s="15" t="str">
        <f>IF(Tabla2[[#This Row],[Op]]&lt;&gt;"","ENTREGA","")</f>
        <v>ENTREGA</v>
      </c>
      <c r="AK112" s="40" t="str">
        <f>(Tabla2[[#This Row],[FECHA ENTREGA]]&amp;Tabla2[[#This Row],[HORA ENTREGA]])</f>
        <v>460570,583333333333333</v>
      </c>
      <c r="AL112" s="34" t="str">
        <f>IFERROR(HYPERLINK("https://wa.me/"&amp;Tabla2[[#This Row],[CONTACTO]]&amp;"?text="&amp;Tabla2[[#This Row],[Mensaje]]),"")</f>
        <v xml:space="preserve">https://wa.me/?text=Hola!%0AServicio del día 04-02%0A *Cliente:* GRAYSON GROUP  */ Cont: * UACU5654657*/ HR Entrega: *14:00* /Dirección: *Avda. Presidente Eduardo Frei Montalva 7050 bodega 5, Quilicura </v>
      </c>
    </row>
    <row r="113" spans="1:38" s="15" customFormat="1" ht="16.5" customHeight="1" x14ac:dyDescent="0.2">
      <c r="A113" s="15">
        <f>ROW(A112)</f>
        <v>112</v>
      </c>
      <c r="B113" s="15">
        <f>IF(J113=J112,B112+1,1)</f>
        <v>18</v>
      </c>
      <c r="C113" s="15" t="s">
        <v>405</v>
      </c>
      <c r="D113" s="25" t="s">
        <v>39</v>
      </c>
      <c r="E113" s="27">
        <v>297500</v>
      </c>
      <c r="F113" s="27" t="s">
        <v>406</v>
      </c>
      <c r="G113" s="27" t="s">
        <v>41</v>
      </c>
      <c r="H113" s="27">
        <v>28000</v>
      </c>
      <c r="I113" s="27" t="s">
        <v>42</v>
      </c>
      <c r="J113" s="28">
        <v>46057</v>
      </c>
      <c r="K113" s="26">
        <v>0.72916666666666663</v>
      </c>
      <c r="L113" s="26"/>
      <c r="M113" s="27" t="s">
        <v>72</v>
      </c>
      <c r="N113" s="25">
        <f>IFERROR(VLOOKUP(M113,Data!$J$1:$K$58,2,0),"")</f>
        <v>56978089148</v>
      </c>
      <c r="O113" s="27" t="s">
        <v>73</v>
      </c>
      <c r="P113" s="27"/>
      <c r="Q113" s="27" t="s">
        <v>407</v>
      </c>
      <c r="R113" s="27" t="s">
        <v>195</v>
      </c>
      <c r="S113" s="27"/>
      <c r="T113" s="27"/>
      <c r="U113" s="28"/>
      <c r="X113" s="27"/>
      <c r="Y113" s="27" t="s">
        <v>49</v>
      </c>
      <c r="Z113" s="29"/>
      <c r="AA113" s="29">
        <v>0.73263888888888884</v>
      </c>
      <c r="AB113" s="29"/>
      <c r="AC113" s="30">
        <v>46057</v>
      </c>
      <c r="AD113" s="15" t="str">
        <f>IF(Tabla2[[#This Row],[HORA ENTREGA]]="DIRECTO","On time", IF(AA113&lt;&gt;"",IF(Tabla2[[#This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3" s="15" t="str">
        <f>MID(Tabla2[[#This Row],[TIPO]],1,3)</f>
        <v xml:space="preserve">40 </v>
      </c>
      <c r="AF1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HAUSTEK S.A */ Cont: * MSDU7543376*/ HR Entrega: *17:30* /Dirección: *TUCAPEL 1545, LA PINTANA</v>
      </c>
      <c r="AG113" s="38" t="str">
        <f>IFERROR(HYPERLINK("https://wa.me/"&amp;Tabla2[[#This Row],[CONTACTO]]&amp;"?text="&amp;Tabla2[[#This Row],[Mensaje]],"Enviar mensaje"),"")</f>
        <v>Enviar mensaje</v>
      </c>
      <c r="AH113" s="15" t="str">
        <f>CONCATENATE(A113,F113)</f>
        <v>112MSDU7543376</v>
      </c>
      <c r="AI113" s="15" t="str">
        <f>CONCATENATE("ENT-",A113)</f>
        <v>ENT-112</v>
      </c>
      <c r="AJ113" s="15" t="str">
        <f>IF(Tabla2[[#This Row],[Op]]&lt;&gt;"","ENTREGA","")</f>
        <v>ENTREGA</v>
      </c>
      <c r="AK113" s="40" t="str">
        <f>(Tabla2[[#This Row],[FECHA ENTREGA]]&amp;Tabla2[[#This Row],[HORA ENTREGA]])</f>
        <v>460570,729166666666667</v>
      </c>
      <c r="AL113" s="34" t="str">
        <f>IFERROR(HYPERLINK("https://wa.me/"&amp;Tabla2[[#This Row],[CONTACTO]]&amp;"?text="&amp;Tabla2[[#This Row],[Mensaje]]),"")</f>
        <v>https://wa.me/56978089148?text=Hola!%0AServicio del día 04-02%0A *Cliente:* HAUSTEK S.A */ Cont: * MSDU7543376*/ HR Entrega: *17:30* /Dirección: *TUCAPEL 1545, LA PINTANA</v>
      </c>
    </row>
    <row r="114" spans="1:38" s="15" customFormat="1" ht="16.5" customHeight="1" x14ac:dyDescent="0.2">
      <c r="A114" s="15">
        <f>ROW(A113)</f>
        <v>113</v>
      </c>
      <c r="B114" s="15">
        <f>IF(J114=J113,B113+1,1)</f>
        <v>19</v>
      </c>
      <c r="C114" s="15" t="s">
        <v>149</v>
      </c>
      <c r="D114" s="25" t="s">
        <v>39</v>
      </c>
      <c r="E114" s="27">
        <v>2596292</v>
      </c>
      <c r="F114" s="27" t="s">
        <v>408</v>
      </c>
      <c r="G114" s="27" t="s">
        <v>41</v>
      </c>
      <c r="H114" s="27">
        <v>10000</v>
      </c>
      <c r="I114" s="27" t="s">
        <v>42</v>
      </c>
      <c r="J114" s="28">
        <v>46057</v>
      </c>
      <c r="K114" s="26">
        <v>0.5</v>
      </c>
      <c r="L114" s="26"/>
      <c r="M114" s="27" t="s">
        <v>82</v>
      </c>
      <c r="N114" s="25">
        <f>IFERROR(VLOOKUP(M114,Data!$J$1:$K$58,2,0),"")</f>
        <v>56944277110</v>
      </c>
      <c r="O114" s="27" t="s">
        <v>83</v>
      </c>
      <c r="P114" s="27"/>
      <c r="Q114" s="27" t="s">
        <v>153</v>
      </c>
      <c r="R114" s="27" t="s">
        <v>183</v>
      </c>
      <c r="S114" s="27"/>
      <c r="T114" s="27"/>
      <c r="U114" s="28"/>
      <c r="X114" s="27"/>
      <c r="Y114" s="27" t="s">
        <v>49</v>
      </c>
      <c r="Z114" s="29"/>
      <c r="AA114" s="29">
        <v>0.52777777777777779</v>
      </c>
      <c r="AB114" s="29"/>
      <c r="AC114" s="30">
        <v>46057</v>
      </c>
      <c r="AD114" s="15" t="str">
        <f>IF(Tabla2[[#This Row],[HORA ENTREGA]]="DIRECTO","On time", IF(AA114&lt;&gt;"",IF(Tabla2[[#This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4" s="15" t="str">
        <f>MID(Tabla2[[#This Row],[TIPO]],1,3)</f>
        <v xml:space="preserve">40 </v>
      </c>
      <c r="AF1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IMPORTADORA MIDEA CARRIER CHILE LTDA */ Cont: * TCLU1851298*/ HR Entrega: *12:00* /Dirección: *BOD. MIEA AGURTO - PUERTO MADERO 9710, BOD. E13; PUDAHUEL </v>
      </c>
      <c r="AG114" s="38" t="str">
        <f>IFERROR(HYPERLINK("https://wa.me/"&amp;Tabla2[[#This Row],[CONTACTO]]&amp;"?text="&amp;Tabla2[[#This Row],[Mensaje]],"Enviar mensaje"),"")</f>
        <v>Enviar mensaje</v>
      </c>
      <c r="AH114" s="15" t="str">
        <f>CONCATENATE(A114,F114)</f>
        <v>113TCLU1851298</v>
      </c>
      <c r="AI114" s="15" t="str">
        <f>CONCATENATE("ENT-",A114)</f>
        <v>ENT-113</v>
      </c>
      <c r="AJ114" s="15" t="str">
        <f>IF(Tabla2[[#This Row],[Op]]&lt;&gt;"","ENTREGA","")</f>
        <v>ENTREGA</v>
      </c>
      <c r="AK114" s="40" t="str">
        <f>(Tabla2[[#This Row],[FECHA ENTREGA]]&amp;Tabla2[[#This Row],[HORA ENTREGA]])</f>
        <v>460570,5</v>
      </c>
      <c r="AL114" s="34" t="str">
        <f>IFERROR(HYPERLINK("https://wa.me/"&amp;Tabla2[[#This Row],[CONTACTO]]&amp;"?text="&amp;Tabla2[[#This Row],[Mensaje]]),"")</f>
        <v xml:space="preserve">https://wa.me/56944277110?text=Hola!%0AServicio del día 04-02%0A *Cliente:* IMPORTADORA MIDEA CARRIER CHILE LTDA */ Cont: * TCLU1851298*/ HR Entrega: *12:00* /Dirección: *BOD. MIEA AGURTO - PUERTO MADERO 9710, BOD. E13; PUDAHUEL </v>
      </c>
    </row>
    <row r="115" spans="1:38" s="15" customFormat="1" ht="16.5" customHeight="1" x14ac:dyDescent="0.2">
      <c r="A115" s="15">
        <f>ROW(A114)</f>
        <v>114</v>
      </c>
      <c r="B115" s="15">
        <f>IF(J115=J114,B114+1,1)</f>
        <v>20</v>
      </c>
      <c r="C115" s="15" t="s">
        <v>149</v>
      </c>
      <c r="D115" s="25" t="s">
        <v>39</v>
      </c>
      <c r="E115" s="27">
        <v>2596292</v>
      </c>
      <c r="F115" s="27" t="s">
        <v>409</v>
      </c>
      <c r="G115" s="27" t="s">
        <v>41</v>
      </c>
      <c r="H115" s="27">
        <v>10000</v>
      </c>
      <c r="I115" s="27" t="s">
        <v>42</v>
      </c>
      <c r="J115" s="28">
        <v>46057</v>
      </c>
      <c r="K115" s="26">
        <v>0.5</v>
      </c>
      <c r="L115" s="26"/>
      <c r="M115" s="27" t="s">
        <v>215</v>
      </c>
      <c r="N115" s="25">
        <f>IFERROR(VLOOKUP(M115,Data!$J$1:$K$58,2,0),"")</f>
        <v>56978089957</v>
      </c>
      <c r="O115" s="27" t="s">
        <v>216</v>
      </c>
      <c r="P115" s="27"/>
      <c r="Q115" s="27" t="s">
        <v>153</v>
      </c>
      <c r="R115" s="27" t="s">
        <v>183</v>
      </c>
      <c r="S115" s="27"/>
      <c r="T115" s="27"/>
      <c r="U115" s="28"/>
      <c r="X115" s="27"/>
      <c r="Y115" s="27" t="s">
        <v>49</v>
      </c>
      <c r="Z115" s="29"/>
      <c r="AA115" s="29">
        <v>0.53749999999999998</v>
      </c>
      <c r="AB115" s="29"/>
      <c r="AC115" s="30">
        <v>46057</v>
      </c>
      <c r="AD115" s="15" t="str">
        <f>IF(Tabla2[[#This Row],[HORA ENTREGA]]="DIRECTO","On time", IF(AA115&lt;&gt;"",IF(Tabla2[[#This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5" s="15" t="str">
        <f>MID(Tabla2[[#This Row],[TIPO]],1,3)</f>
        <v xml:space="preserve">40 </v>
      </c>
      <c r="AF1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IMPORTADORA MIDEA CARRIER CHILE LTDA */ Cont: * TRHU8336686*/ HR Entrega: *12:00* /Dirección: *BOD. MIEA AGURTO - PUERTO MADERO 9710, BOD. E13; PUDAHUEL </v>
      </c>
      <c r="AG115" s="38" t="str">
        <f>IFERROR(HYPERLINK("https://wa.me/"&amp;Tabla2[[#This Row],[CONTACTO]]&amp;"?text="&amp;Tabla2[[#This Row],[Mensaje]],"Enviar mensaje"),"")</f>
        <v>Enviar mensaje</v>
      </c>
      <c r="AH115" s="15" t="str">
        <f>CONCATENATE(A115,F115)</f>
        <v>114TRHU8336686</v>
      </c>
      <c r="AI115" s="15" t="str">
        <f>CONCATENATE("ENT-",A115)</f>
        <v>ENT-114</v>
      </c>
      <c r="AJ115" s="15" t="str">
        <f>IF(Tabla2[[#This Row],[Op]]&lt;&gt;"","ENTREGA","")</f>
        <v>ENTREGA</v>
      </c>
      <c r="AK115" s="40" t="str">
        <f>(Tabla2[[#This Row],[FECHA ENTREGA]]&amp;Tabla2[[#This Row],[HORA ENTREGA]])</f>
        <v>460570,5</v>
      </c>
      <c r="AL115" s="34" t="str">
        <f>IFERROR(HYPERLINK("https://wa.me/"&amp;Tabla2[[#This Row],[CONTACTO]]&amp;"?text="&amp;Tabla2[[#This Row],[Mensaje]]),"")</f>
        <v xml:space="preserve">https://wa.me/56978089957?text=Hola!%0AServicio del día 04-02%0A *Cliente:* IMPORTADORA MIDEA CARRIER CHILE LTDA */ Cont: * TRHU8336686*/ HR Entrega: *12:00* /Dirección: *BOD. MIEA AGURTO - PUERTO MADERO 9710, BOD. E13; PUDAHUEL </v>
      </c>
    </row>
    <row r="116" spans="1:38" s="15" customFormat="1" ht="16.5" customHeight="1" x14ac:dyDescent="0.2">
      <c r="A116" s="15">
        <f>ROW(A115)</f>
        <v>115</v>
      </c>
      <c r="B116" s="15">
        <f>IF(J116=J115,B115+1,1)</f>
        <v>21</v>
      </c>
      <c r="C116" s="15" t="s">
        <v>149</v>
      </c>
      <c r="D116" s="25" t="s">
        <v>39</v>
      </c>
      <c r="E116" s="27">
        <v>2596292</v>
      </c>
      <c r="F116" s="27" t="s">
        <v>410</v>
      </c>
      <c r="G116" s="27" t="s">
        <v>41</v>
      </c>
      <c r="H116" s="27">
        <v>6000</v>
      </c>
      <c r="I116" s="27" t="s">
        <v>185</v>
      </c>
      <c r="J116" s="28">
        <v>46057</v>
      </c>
      <c r="K116" s="26">
        <v>0.54166666666666663</v>
      </c>
      <c r="L116" s="26"/>
      <c r="M116" s="27" t="s">
        <v>45</v>
      </c>
      <c r="N116" s="25">
        <f>IFERROR(VLOOKUP(M116,Data!$J$1:$K$58,2,0),"")</f>
        <v>56950981572</v>
      </c>
      <c r="O116" s="27" t="s">
        <v>46</v>
      </c>
      <c r="P116" s="27"/>
      <c r="Q116" s="27" t="s">
        <v>153</v>
      </c>
      <c r="R116" s="27" t="s">
        <v>183</v>
      </c>
      <c r="S116" s="27"/>
      <c r="T116" s="27"/>
      <c r="U116" s="28"/>
      <c r="X116" s="27"/>
      <c r="Y116" s="27" t="s">
        <v>49</v>
      </c>
      <c r="Z116" s="29"/>
      <c r="AA116" s="29">
        <v>0.69305555555555554</v>
      </c>
      <c r="AB116" s="29"/>
      <c r="AC116" s="30">
        <v>46057</v>
      </c>
      <c r="AD116" s="15" t="str">
        <f>IF(Tabla2[[#This Row],[HORA ENTREGA]]="DIRECTO","On time", IF(AA116&lt;&gt;"",IF(Tabla2[[#This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6" s="15" t="str">
        <f>MID(Tabla2[[#This Row],[TIPO]],1,3)</f>
        <v xml:space="preserve">40 </v>
      </c>
      <c r="AF1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IMPORTADORA MIDEA CARRIER CHILE LTDA */ Cont: * DRYU6084531*/ HR Entrega: *13:00* /Dirección: *BOD. MIEA AGURTO - PUERTO MADERO 9710, BOD. E13; PUDAHUEL </v>
      </c>
      <c r="AG116" s="38" t="str">
        <f>IFERROR(HYPERLINK("https://wa.me/"&amp;Tabla2[[#This Row],[CONTACTO]]&amp;"?text="&amp;Tabla2[[#This Row],[Mensaje]],"Enviar mensaje"),"")</f>
        <v>Enviar mensaje</v>
      </c>
      <c r="AH116" s="15" t="str">
        <f>CONCATENATE(A116,F116)</f>
        <v>115DRYU6084531</v>
      </c>
      <c r="AI116" s="15" t="str">
        <f>CONCATENATE("ENT-",A116)</f>
        <v>ENT-115</v>
      </c>
      <c r="AJ116" s="15" t="str">
        <f>IF(Tabla2[[#This Row],[Op]]&lt;&gt;"","ENTREGA","")</f>
        <v>ENTREGA</v>
      </c>
      <c r="AK116" s="40" t="str">
        <f>(Tabla2[[#This Row],[FECHA ENTREGA]]&amp;Tabla2[[#This Row],[HORA ENTREGA]])</f>
        <v>460570,541666666666667</v>
      </c>
      <c r="AL116" s="34" t="str">
        <f>IFERROR(HYPERLINK("https://wa.me/"&amp;Tabla2[[#This Row],[CONTACTO]]&amp;"?text="&amp;Tabla2[[#This Row],[Mensaje]]),"")</f>
        <v xml:space="preserve">https://wa.me/56950981572?text=Hola!%0AServicio del día 04-02%0A *Cliente:* IMPORTADORA MIDEA CARRIER CHILE LTDA */ Cont: * DRYU6084531*/ HR Entrega: *13:00* /Dirección: *BOD. MIEA AGURTO - PUERTO MADERO 9710, BOD. E13; PUDAHUEL </v>
      </c>
    </row>
    <row r="117" spans="1:38" s="15" customFormat="1" ht="16.5" customHeight="1" x14ac:dyDescent="0.2">
      <c r="A117" s="15">
        <f>ROW(A116)</f>
        <v>116</v>
      </c>
      <c r="B117" s="15">
        <f>IF(J117=J116,B116+1,1)</f>
        <v>22</v>
      </c>
      <c r="C117" s="15" t="s">
        <v>149</v>
      </c>
      <c r="D117" s="25" t="s">
        <v>39</v>
      </c>
      <c r="E117" s="27">
        <v>2589931</v>
      </c>
      <c r="F117" s="27" t="s">
        <v>411</v>
      </c>
      <c r="G117" s="27" t="s">
        <v>41</v>
      </c>
      <c r="H117" s="27">
        <v>10000</v>
      </c>
      <c r="I117" s="27" t="s">
        <v>42</v>
      </c>
      <c r="J117" s="28">
        <v>46057</v>
      </c>
      <c r="K117" s="26">
        <v>0.54166666666666663</v>
      </c>
      <c r="L117" s="26"/>
      <c r="M117" s="27"/>
      <c r="N117" s="25" t="str">
        <f>IFERROR(VLOOKUP(M117,Data!$J$1:$K$58,2,0),"")</f>
        <v/>
      </c>
      <c r="O117" s="27" t="s">
        <v>400</v>
      </c>
      <c r="P117" s="27"/>
      <c r="Q117" s="27" t="s">
        <v>153</v>
      </c>
      <c r="R117" s="27" t="s">
        <v>183</v>
      </c>
      <c r="S117" s="27"/>
      <c r="T117" s="27"/>
      <c r="U117" s="28"/>
      <c r="X117" s="27"/>
      <c r="Y117" s="27" t="s">
        <v>186</v>
      </c>
      <c r="Z117" s="29" t="s">
        <v>187</v>
      </c>
      <c r="AA117" s="29"/>
      <c r="AB117" s="29"/>
      <c r="AC117" s="30"/>
      <c r="AD117" s="15" t="str">
        <f>IF(Tabla2[[#This Row],[HORA ENTREGA]]="DIRECTO","On time", IF(AA117&lt;&gt;"",IF(Tabla2[[#This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7" s="15" t="str">
        <f>MID(Tabla2[[#This Row],[TIPO]],1,3)</f>
        <v xml:space="preserve">40 </v>
      </c>
      <c r="AF1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IMPORTADORA MIDEA CARRIER CHILE LTDA */ Cont: * TGCU5305146*/ HR Entrega: *13:00* /Dirección: *BOD. MIEA AGURTO - PUERTO MADERO 9710, BOD. E13; PUDAHUEL </v>
      </c>
      <c r="AG117" s="38" t="str">
        <f>IFERROR(HYPERLINK("https://wa.me/"&amp;Tabla2[[#This Row],[CONTACTO]]&amp;"?text="&amp;Tabla2[[#This Row],[Mensaje]],"Enviar mensaje"),"")</f>
        <v>Enviar mensaje</v>
      </c>
      <c r="AH117" s="15" t="str">
        <f>CONCATENATE(A117,F117)</f>
        <v>116TGCU5305146</v>
      </c>
      <c r="AI117" s="15" t="str">
        <f>CONCATENATE("ENT-",A117)</f>
        <v>ENT-116</v>
      </c>
      <c r="AJ117" s="15" t="str">
        <f>IF(Tabla2[[#This Row],[Op]]&lt;&gt;"","ENTREGA","")</f>
        <v>ENTREGA</v>
      </c>
      <c r="AK117" s="40" t="str">
        <f>(Tabla2[[#This Row],[FECHA ENTREGA]]&amp;Tabla2[[#This Row],[HORA ENTREGA]])</f>
        <v>460570,541666666666667</v>
      </c>
      <c r="AL117" s="34" t="str">
        <f>IFERROR(HYPERLINK("https://wa.me/"&amp;Tabla2[[#This Row],[CONTACTO]]&amp;"?text="&amp;Tabla2[[#This Row],[Mensaje]]),"")</f>
        <v xml:space="preserve">https://wa.me/?text=Hola!%0AServicio del día 04-02%0A *Cliente:* IMPORTADORA MIDEA CARRIER CHILE LTDA */ Cont: * TGCU5305146*/ HR Entrega: *13:00* /Dirección: *BOD. MIEA AGURTO - PUERTO MADERO 9710, BOD. E13; PUDAHUEL </v>
      </c>
    </row>
    <row r="118" spans="1:38" s="15" customFormat="1" ht="16.5" customHeight="1" x14ac:dyDescent="0.2">
      <c r="A118" s="15">
        <f>ROW(A117)</f>
        <v>117</v>
      </c>
      <c r="B118" s="15">
        <f>IF(J118=J117,B117+1,1)</f>
        <v>23</v>
      </c>
      <c r="C118" s="15" t="s">
        <v>149</v>
      </c>
      <c r="D118" s="25" t="s">
        <v>39</v>
      </c>
      <c r="E118" s="27">
        <v>2598829</v>
      </c>
      <c r="F118" s="27" t="s">
        <v>412</v>
      </c>
      <c r="G118" s="27" t="s">
        <v>41</v>
      </c>
      <c r="H118" s="27">
        <v>10000</v>
      </c>
      <c r="I118" s="27" t="s">
        <v>42</v>
      </c>
      <c r="J118" s="28">
        <v>46057</v>
      </c>
      <c r="K118" s="26">
        <v>0.54166666666666663</v>
      </c>
      <c r="L118" s="26"/>
      <c r="M118" s="27"/>
      <c r="N118" s="25" t="str">
        <f>IFERROR(VLOOKUP(M118,Data!$J$1:$K$58,2,0),"")</f>
        <v/>
      </c>
      <c r="O118" s="27" t="s">
        <v>400</v>
      </c>
      <c r="P118" s="27"/>
      <c r="Q118" s="27" t="s">
        <v>153</v>
      </c>
      <c r="R118" s="27" t="s">
        <v>48</v>
      </c>
      <c r="S118" s="27"/>
      <c r="T118" s="27"/>
      <c r="U118" s="28"/>
      <c r="X118" s="27"/>
      <c r="Y118" s="27" t="s">
        <v>186</v>
      </c>
      <c r="Z118" s="29" t="s">
        <v>187</v>
      </c>
      <c r="AA118" s="29"/>
      <c r="AB118" s="29"/>
      <c r="AC118" s="30"/>
      <c r="AD118" s="15" t="str">
        <f>IF(Tabla2[[#This Row],[HORA ENTREGA]]="DIRECTO","On time", IF(AA118&lt;&gt;"",IF(Tabla2[[#This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8" s="15" t="str">
        <f>MID(Tabla2[[#This Row],[TIPO]],1,3)</f>
        <v xml:space="preserve">40 </v>
      </c>
      <c r="AF1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IMPORTADORA MIDEA CARRIER CHILE LTDA */ Cont: * TLLU4930676*/ HR Entrega: *13:00* /Dirección: *BOD. MIEA AGURTO - PUERTO MADERO 9710, BOD. E13; PUDAHUEL </v>
      </c>
      <c r="AG118" s="38" t="str">
        <f>IFERROR(HYPERLINK("https://wa.me/"&amp;Tabla2[[#This Row],[CONTACTO]]&amp;"?text="&amp;Tabla2[[#This Row],[Mensaje]],"Enviar mensaje"),"")</f>
        <v>Enviar mensaje</v>
      </c>
      <c r="AH118" s="15" t="str">
        <f>CONCATENATE(A118,F118)</f>
        <v>117TLLU4930676</v>
      </c>
      <c r="AI118" s="15" t="str">
        <f>CONCATENATE("ENT-",A118)</f>
        <v>ENT-117</v>
      </c>
      <c r="AJ118" s="15" t="str">
        <f>IF(Tabla2[[#This Row],[Op]]&lt;&gt;"","ENTREGA","")</f>
        <v>ENTREGA</v>
      </c>
      <c r="AK118" s="40" t="str">
        <f>(Tabla2[[#This Row],[FECHA ENTREGA]]&amp;Tabla2[[#This Row],[HORA ENTREGA]])</f>
        <v>460570,541666666666667</v>
      </c>
      <c r="AL118" s="34" t="str">
        <f>IFERROR(HYPERLINK("https://wa.me/"&amp;Tabla2[[#This Row],[CONTACTO]]&amp;"?text="&amp;Tabla2[[#This Row],[Mensaje]]),"")</f>
        <v xml:space="preserve">https://wa.me/?text=Hola!%0AServicio del día 04-02%0A *Cliente:* IMPORTADORA MIDEA CARRIER CHILE LTDA */ Cont: * TLLU4930676*/ HR Entrega: *13:00* /Dirección: *BOD. MIEA AGURTO - PUERTO MADERO 9710, BOD. E13; PUDAHUEL </v>
      </c>
    </row>
    <row r="119" spans="1:38" s="15" customFormat="1" ht="16.5" customHeight="1" x14ac:dyDescent="0.2">
      <c r="A119" s="15">
        <f>ROW(A118)</f>
        <v>118</v>
      </c>
      <c r="B119" s="15">
        <f>IF(J119=J118,B118+1,1)</f>
        <v>24</v>
      </c>
      <c r="C119" s="15" t="s">
        <v>166</v>
      </c>
      <c r="D119" s="25" t="s">
        <v>39</v>
      </c>
      <c r="E119" s="27">
        <v>871485</v>
      </c>
      <c r="F119" s="27" t="s">
        <v>413</v>
      </c>
      <c r="G119" s="27" t="s">
        <v>41</v>
      </c>
      <c r="H119" s="27">
        <v>15000</v>
      </c>
      <c r="I119" s="27" t="s">
        <v>42</v>
      </c>
      <c r="J119" s="28">
        <v>46057</v>
      </c>
      <c r="K119" s="26">
        <v>0.375</v>
      </c>
      <c r="L119" s="26"/>
      <c r="M119" s="27" t="s">
        <v>104</v>
      </c>
      <c r="N119" s="25">
        <f>IFERROR(VLOOKUP(M119,Data!$J$1:$K$58,2,0),"")</f>
        <v>56966749395</v>
      </c>
      <c r="O119" s="27" t="s">
        <v>234</v>
      </c>
      <c r="P119" s="27"/>
      <c r="Q119" s="27" t="s">
        <v>168</v>
      </c>
      <c r="R119" s="27" t="s">
        <v>169</v>
      </c>
      <c r="S119" s="27"/>
      <c r="T119" s="27"/>
      <c r="U119" s="28"/>
      <c r="X119" s="27"/>
      <c r="Y119" s="27" t="s">
        <v>49</v>
      </c>
      <c r="Z119" s="29"/>
      <c r="AA119" s="29">
        <v>0.34166666666666667</v>
      </c>
      <c r="AB119" s="29"/>
      <c r="AC119" s="30">
        <v>46057</v>
      </c>
      <c r="AD119" s="15" t="str">
        <f>IF(Tabla2[[#This Row],[HORA ENTREGA]]="DIRECTO","On time", IF(AA119&lt;&gt;"",IF(Tabla2[[#This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" s="15" t="str">
        <f>MID(Tabla2[[#This Row],[TIPO]],1,3)</f>
        <v xml:space="preserve">40 </v>
      </c>
      <c r="AF1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IMPORTADORA Y COMERCIALIZADORA BZ SPA */ Cont: * TRHU7846480*/ HR Entrega: *09:00* /Dirección: *PuertoMadero 9710, Bodega X36. Pudahuel</v>
      </c>
      <c r="AG119" s="38" t="str">
        <f>IFERROR(HYPERLINK("https://wa.me/"&amp;Tabla2[[#This Row],[CONTACTO]]&amp;"?text="&amp;Tabla2[[#This Row],[Mensaje]],"Enviar mensaje"),"")</f>
        <v>Enviar mensaje</v>
      </c>
      <c r="AH119" s="15" t="str">
        <f>CONCATENATE(A119,F119)</f>
        <v>118TRHU7846480</v>
      </c>
      <c r="AI119" s="15" t="str">
        <f>CONCATENATE("ENT-",A119)</f>
        <v>ENT-118</v>
      </c>
      <c r="AJ119" s="15" t="str">
        <f>IF(Tabla2[[#This Row],[Op]]&lt;&gt;"","ENTREGA","")</f>
        <v>ENTREGA</v>
      </c>
      <c r="AK119" s="40" t="str">
        <f>(Tabla2[[#This Row],[FECHA ENTREGA]]&amp;Tabla2[[#This Row],[HORA ENTREGA]])</f>
        <v>460570,375</v>
      </c>
      <c r="AL119" s="34" t="str">
        <f>IFERROR(HYPERLINK("https://wa.me/"&amp;Tabla2[[#This Row],[CONTACTO]]&amp;"?text="&amp;Tabla2[[#This Row],[Mensaje]]),"")</f>
        <v>https://wa.me/56966749395?text=Hola!%0AServicio del día 04-02%0A *Cliente:* IMPORTADORA Y COMERCIALIZADORA BZ SPA */ Cont: * TRHU7846480*/ HR Entrega: *09:00* /Dirección: *PuertoMadero 9710, Bodega X36. Pudahuel</v>
      </c>
    </row>
    <row r="120" spans="1:38" s="15" customFormat="1" ht="16.5" customHeight="1" x14ac:dyDescent="0.2">
      <c r="A120" s="15">
        <f>ROW(A119)</f>
        <v>119</v>
      </c>
      <c r="B120" s="15">
        <f>IF(J120=J119,B119+1,1)</f>
        <v>25</v>
      </c>
      <c r="C120" s="15" t="s">
        <v>166</v>
      </c>
      <c r="D120" s="25" t="s">
        <v>39</v>
      </c>
      <c r="E120" s="27">
        <v>871424</v>
      </c>
      <c r="F120" s="27" t="s">
        <v>414</v>
      </c>
      <c r="G120" s="27" t="s">
        <v>41</v>
      </c>
      <c r="H120" s="27">
        <v>15000</v>
      </c>
      <c r="I120" s="27" t="s">
        <v>42</v>
      </c>
      <c r="J120" s="28">
        <v>46057</v>
      </c>
      <c r="K120" s="26">
        <v>0.41666666666666669</v>
      </c>
      <c r="L120" s="26"/>
      <c r="M120" s="27" t="s">
        <v>319</v>
      </c>
      <c r="N120" s="25">
        <f>IFERROR(VLOOKUP(M120,Data!$J$1:$K$58,2,0),"")</f>
        <v>56948501048</v>
      </c>
      <c r="O120" s="27" t="s">
        <v>320</v>
      </c>
      <c r="P120" s="27"/>
      <c r="Q120" s="27" t="s">
        <v>168</v>
      </c>
      <c r="R120" s="27" t="s">
        <v>169</v>
      </c>
      <c r="S120" s="27"/>
      <c r="T120" s="27"/>
      <c r="U120" s="28"/>
      <c r="X120" s="27"/>
      <c r="Y120" s="27" t="s">
        <v>49</v>
      </c>
      <c r="Z120" s="29"/>
      <c r="AA120" s="29">
        <v>0.40277777777777779</v>
      </c>
      <c r="AB120" s="29"/>
      <c r="AC120" s="30">
        <v>46057</v>
      </c>
      <c r="AD120" s="15" t="str">
        <f>IF(Tabla2[[#This Row],[HORA ENTREGA]]="DIRECTO","On time", IF(AA120&lt;&gt;"",IF(Tabla2[[#This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" s="15" t="str">
        <f>MID(Tabla2[[#This Row],[TIPO]],1,3)</f>
        <v xml:space="preserve">40 </v>
      </c>
      <c r="AF1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IMPORTADORA Y COMERCIALIZADORA BZ SPA */ Cont: * TGHU8155541*/ HR Entrega: *10:00* /Dirección: *PuertoMadero 9710, Bodega X36. Pudahuel</v>
      </c>
      <c r="AG120" s="38" t="str">
        <f>IFERROR(HYPERLINK("https://wa.me/"&amp;Tabla2[[#This Row],[CONTACTO]]&amp;"?text="&amp;Tabla2[[#This Row],[Mensaje]],"Enviar mensaje"),"")</f>
        <v>Enviar mensaje</v>
      </c>
      <c r="AH120" s="15" t="str">
        <f>CONCATENATE(A120,F120)</f>
        <v>119TGHU8155541</v>
      </c>
      <c r="AI120" s="15" t="str">
        <f>CONCATENATE("ENT-",A120)</f>
        <v>ENT-119</v>
      </c>
      <c r="AJ120" s="15" t="str">
        <f>IF(Tabla2[[#This Row],[Op]]&lt;&gt;"","ENTREGA","")</f>
        <v>ENTREGA</v>
      </c>
      <c r="AK120" s="40" t="str">
        <f>(Tabla2[[#This Row],[FECHA ENTREGA]]&amp;Tabla2[[#This Row],[HORA ENTREGA]])</f>
        <v>460570,416666666666667</v>
      </c>
      <c r="AL120" s="34" t="str">
        <f>IFERROR(HYPERLINK("https://wa.me/"&amp;Tabla2[[#This Row],[CONTACTO]]&amp;"?text="&amp;Tabla2[[#This Row],[Mensaje]]),"")</f>
        <v>https://wa.me/56948501048?text=Hola!%0AServicio del día 04-02%0A *Cliente:* IMPORTADORA Y COMERCIALIZADORA BZ SPA */ Cont: * TGHU8155541*/ HR Entrega: *10:00* /Dirección: *PuertoMadero 9710, Bodega X36. Pudahuel</v>
      </c>
    </row>
    <row r="121" spans="1:38" s="15" customFormat="1" ht="16.5" customHeight="1" x14ac:dyDescent="0.2">
      <c r="A121" s="15">
        <f>ROW(A120)</f>
        <v>120</v>
      </c>
      <c r="B121" s="15">
        <f>IF(J121=J120,B120+1,1)</f>
        <v>26</v>
      </c>
      <c r="C121" s="15" t="s">
        <v>178</v>
      </c>
      <c r="D121" s="25" t="s">
        <v>39</v>
      </c>
      <c r="E121" s="27">
        <v>871760</v>
      </c>
      <c r="F121" s="27" t="s">
        <v>415</v>
      </c>
      <c r="G121" s="27" t="s">
        <v>41</v>
      </c>
      <c r="H121" s="27">
        <v>23000</v>
      </c>
      <c r="I121" s="27" t="s">
        <v>42</v>
      </c>
      <c r="J121" s="28">
        <v>46057</v>
      </c>
      <c r="K121" s="26">
        <v>0.33333333333333331</v>
      </c>
      <c r="L121" s="26"/>
      <c r="M121" s="27" t="s">
        <v>151</v>
      </c>
      <c r="N121" s="25">
        <f>IFERROR(VLOOKUP(M121,Data!$J$1:$K$58,2,0),"")</f>
        <v>56973887427</v>
      </c>
      <c r="O121" s="27" t="s">
        <v>152</v>
      </c>
      <c r="P121" s="27"/>
      <c r="Q121" s="27" t="s">
        <v>416</v>
      </c>
      <c r="R121" s="27" t="s">
        <v>74</v>
      </c>
      <c r="S121" s="27"/>
      <c r="T121" s="27"/>
      <c r="U121" s="28"/>
      <c r="X121" s="27"/>
      <c r="Y121" s="27" t="s">
        <v>49</v>
      </c>
      <c r="Z121" s="29"/>
      <c r="AA121" s="29">
        <v>0.3263888888888889</v>
      </c>
      <c r="AB121" s="29"/>
      <c r="AC121" s="30">
        <v>46057</v>
      </c>
      <c r="AD121" s="15" t="str">
        <f>IF(Tabla2[[#This Row],[HORA ENTREGA]]="DIRECTO","On time", IF(AA121&lt;&gt;"",IF(Tabla2[[#This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" s="15" t="str">
        <f>MID(Tabla2[[#This Row],[TIPO]],1,3)</f>
        <v xml:space="preserve">40 </v>
      </c>
      <c r="AF1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INVERSIERRA S A */ Cont: * MSMU5703091*/ HR Entrega: *08:00* /Dirección: *COLINA</v>
      </c>
      <c r="AG121" s="38" t="str">
        <f>IFERROR(HYPERLINK("https://wa.me/"&amp;Tabla2[[#This Row],[CONTACTO]]&amp;"?text="&amp;Tabla2[[#This Row],[Mensaje]],"Enviar mensaje"),"")</f>
        <v>Enviar mensaje</v>
      </c>
      <c r="AH121" s="15" t="str">
        <f>CONCATENATE(A121,F121)</f>
        <v>120MSMU5703091</v>
      </c>
      <c r="AI121" s="15" t="str">
        <f>CONCATENATE("ENT-",A121)</f>
        <v>ENT-120</v>
      </c>
      <c r="AJ121" s="15" t="str">
        <f>IF(Tabla2[[#This Row],[Op]]&lt;&gt;"","ENTREGA","")</f>
        <v>ENTREGA</v>
      </c>
      <c r="AK121" s="40" t="str">
        <f>(Tabla2[[#This Row],[FECHA ENTREGA]]&amp;Tabla2[[#This Row],[HORA ENTREGA]])</f>
        <v>460570,333333333333333</v>
      </c>
      <c r="AL121" s="34" t="str">
        <f>IFERROR(HYPERLINK("https://wa.me/"&amp;Tabla2[[#This Row],[CONTACTO]]&amp;"?text="&amp;Tabla2[[#This Row],[Mensaje]]),"")</f>
        <v>https://wa.me/56973887427?text=Hola!%0AServicio del día 04-02%0A *Cliente:* INVERSIERRA S A */ Cont: * MSMU5703091*/ HR Entrega: *08:00* /Dirección: *COLINA</v>
      </c>
    </row>
    <row r="122" spans="1:38" s="15" customFormat="1" ht="16.5" customHeight="1" x14ac:dyDescent="0.2">
      <c r="A122" s="15">
        <f>ROW(A121)</f>
        <v>121</v>
      </c>
      <c r="B122" s="15">
        <f>IF(J122=J121,B121+1,1)</f>
        <v>27</v>
      </c>
      <c r="C122" s="15" t="s">
        <v>178</v>
      </c>
      <c r="D122" s="25" t="s">
        <v>39</v>
      </c>
      <c r="E122" s="27">
        <v>871760</v>
      </c>
      <c r="F122" s="27" t="s">
        <v>417</v>
      </c>
      <c r="G122" s="27" t="s">
        <v>41</v>
      </c>
      <c r="H122" s="27">
        <v>23000</v>
      </c>
      <c r="I122" s="27" t="s">
        <v>42</v>
      </c>
      <c r="J122" s="28">
        <v>46057</v>
      </c>
      <c r="K122" s="26">
        <v>0.5</v>
      </c>
      <c r="L122" s="26"/>
      <c r="M122" s="27" t="s">
        <v>247</v>
      </c>
      <c r="N122" s="25">
        <f>IFERROR(VLOOKUP(M122,Data!$J$1:$K$58,2,0),"")</f>
        <v>56953157599</v>
      </c>
      <c r="O122" s="27" t="s">
        <v>248</v>
      </c>
      <c r="P122" s="27"/>
      <c r="Q122" s="27" t="s">
        <v>416</v>
      </c>
      <c r="R122" s="27" t="s">
        <v>74</v>
      </c>
      <c r="S122" s="27"/>
      <c r="T122" s="27"/>
      <c r="U122" s="28"/>
      <c r="X122" s="27"/>
      <c r="Y122" s="27" t="s">
        <v>49</v>
      </c>
      <c r="Z122" s="29"/>
      <c r="AA122" s="29">
        <v>0.52777777777777779</v>
      </c>
      <c r="AB122" s="29"/>
      <c r="AC122" s="30">
        <v>46057</v>
      </c>
      <c r="AD122" s="15" t="str">
        <f>IF(Tabla2[[#This Row],[HORA ENTREGA]]="DIRECTO","On time", IF(AA122&lt;&gt;"",IF(Tabla2[[#This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2" s="15" t="str">
        <f>MID(Tabla2[[#This Row],[TIPO]],1,3)</f>
        <v xml:space="preserve">40 </v>
      </c>
      <c r="AF1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INVERSIERRA S A */ Cont: * TGBU5663927*/ HR Entrega: *12:00* /Dirección: *COLINA</v>
      </c>
      <c r="AG122" s="38" t="str">
        <f>IFERROR(HYPERLINK("https://wa.me/"&amp;Tabla2[[#This Row],[CONTACTO]]&amp;"?text="&amp;Tabla2[[#This Row],[Mensaje]],"Enviar mensaje"),"")</f>
        <v>Enviar mensaje</v>
      </c>
      <c r="AH122" s="15" t="str">
        <f>CONCATENATE(A122,F122)</f>
        <v>121TGBU5663927</v>
      </c>
      <c r="AI122" s="15" t="str">
        <f>CONCATENATE("ENT-",A122)</f>
        <v>ENT-121</v>
      </c>
      <c r="AJ122" s="15" t="str">
        <f>IF(Tabla2[[#This Row],[Op]]&lt;&gt;"","ENTREGA","")</f>
        <v>ENTREGA</v>
      </c>
      <c r="AK122" s="40" t="str">
        <f>(Tabla2[[#This Row],[FECHA ENTREGA]]&amp;Tabla2[[#This Row],[HORA ENTREGA]])</f>
        <v>460570,5</v>
      </c>
      <c r="AL122" s="34" t="str">
        <f>IFERROR(HYPERLINK("https://wa.me/"&amp;Tabla2[[#This Row],[CONTACTO]]&amp;"?text="&amp;Tabla2[[#This Row],[Mensaje]]),"")</f>
        <v>https://wa.me/56953157599?text=Hola!%0AServicio del día 04-02%0A *Cliente:* INVERSIERRA S A */ Cont: * TGBU5663927*/ HR Entrega: *12:00* /Dirección: *COLINA</v>
      </c>
    </row>
    <row r="123" spans="1:38" s="15" customFormat="1" ht="16.5" customHeight="1" x14ac:dyDescent="0.2">
      <c r="A123" s="15">
        <f>ROW(A122)</f>
        <v>122</v>
      </c>
      <c r="B123" s="15">
        <f>IF(J123=J122,B122+1,1)</f>
        <v>28</v>
      </c>
      <c r="C123" s="15" t="s">
        <v>418</v>
      </c>
      <c r="D123" s="25" t="s">
        <v>39</v>
      </c>
      <c r="E123" s="27">
        <v>297149</v>
      </c>
      <c r="F123" s="27" t="s">
        <v>419</v>
      </c>
      <c r="G123" s="27" t="s">
        <v>41</v>
      </c>
      <c r="H123" s="27">
        <v>14000</v>
      </c>
      <c r="I123" s="27" t="s">
        <v>420</v>
      </c>
      <c r="J123" s="28">
        <v>46057</v>
      </c>
      <c r="K123" s="26">
        <v>0.85416666666666663</v>
      </c>
      <c r="L123" s="26"/>
      <c r="M123" s="27" t="s">
        <v>172</v>
      </c>
      <c r="N123" s="25">
        <f>IFERROR(VLOOKUP(M123,Data!$J$1:$K$58,2,0),"")</f>
        <v>56985215946</v>
      </c>
      <c r="O123" s="27" t="s">
        <v>173</v>
      </c>
      <c r="P123" s="27"/>
      <c r="Q123" s="27" t="s">
        <v>421</v>
      </c>
      <c r="R123" s="27" t="s">
        <v>48</v>
      </c>
      <c r="S123" s="27"/>
      <c r="T123" s="27"/>
      <c r="U123" s="28"/>
      <c r="X123" s="27"/>
      <c r="Y123" s="27" t="s">
        <v>49</v>
      </c>
      <c r="Z123" s="29"/>
      <c r="AA123" s="29">
        <v>0.82986111111111116</v>
      </c>
      <c r="AB123" s="29"/>
      <c r="AC123" s="30">
        <v>46057</v>
      </c>
      <c r="AD123" s="15" t="str">
        <f>IF(Tabla2[[#This Row],[HORA ENTREGA]]="DIRECTO","On time", IF(AA123&lt;&gt;"",IF(Tabla2[[#This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3" s="15" t="str">
        <f>MID(Tabla2[[#This Row],[TIPO]],1,3)</f>
        <v xml:space="preserve">40 </v>
      </c>
      <c r="AF1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INVERSIONES SOSA BOBADILLA SPA */ Cont: * TXGU7492723*/ HR Entrega: *20:30* /Dirección: *AV LO ESPEJO 02124 bodega E1 - SAN BERNARDO </v>
      </c>
      <c r="AG123" s="38" t="str">
        <f>IFERROR(HYPERLINK("https://wa.me/"&amp;Tabla2[[#This Row],[CONTACTO]]&amp;"?text="&amp;Tabla2[[#This Row],[Mensaje]],"Enviar mensaje"),"")</f>
        <v>Enviar mensaje</v>
      </c>
      <c r="AH123" s="15" t="str">
        <f>CONCATENATE(A123,F123)</f>
        <v>122TXGU7492723</v>
      </c>
      <c r="AI123" s="15" t="str">
        <f>CONCATENATE("ENT-",A123)</f>
        <v>ENT-122</v>
      </c>
      <c r="AJ123" s="15" t="str">
        <f>IF(Tabla2[[#This Row],[Op]]&lt;&gt;"","ENTREGA","")</f>
        <v>ENTREGA</v>
      </c>
      <c r="AK123" s="40" t="str">
        <f>(Tabla2[[#This Row],[FECHA ENTREGA]]&amp;Tabla2[[#This Row],[HORA ENTREGA]])</f>
        <v>460570,854166666666667</v>
      </c>
      <c r="AL123" s="34" t="str">
        <f>IFERROR(HYPERLINK("https://wa.me/"&amp;Tabla2[[#This Row],[CONTACTO]]&amp;"?text="&amp;Tabla2[[#This Row],[Mensaje]]),"")</f>
        <v xml:space="preserve">https://wa.me/56985215946?text=Hola!%0AServicio del día 04-02%0A *Cliente:* INVERSIONES SOSA BOBADILLA SPA */ Cont: * TXGU7492723*/ HR Entrega: *20:30* /Dirección: *AV LO ESPEJO 02124 bodega E1 - SAN BERNARDO </v>
      </c>
    </row>
    <row r="124" spans="1:38" s="15" customFormat="1" ht="16.5" customHeight="1" x14ac:dyDescent="0.2">
      <c r="A124" s="15">
        <f>ROW(A123)</f>
        <v>123</v>
      </c>
      <c r="B124" s="15">
        <f>IF(J124=J123,B123+1,1)</f>
        <v>29</v>
      </c>
      <c r="C124" s="15" t="s">
        <v>188</v>
      </c>
      <c r="D124" s="25" t="s">
        <v>39</v>
      </c>
      <c r="E124" s="27">
        <v>187706</v>
      </c>
      <c r="F124" s="27" t="s">
        <v>422</v>
      </c>
      <c r="G124" s="27" t="s">
        <v>41</v>
      </c>
      <c r="H124" s="27">
        <v>16000</v>
      </c>
      <c r="I124" s="27" t="s">
        <v>42</v>
      </c>
      <c r="J124" s="28">
        <v>46057</v>
      </c>
      <c r="K124" s="26">
        <v>0.41666666666666669</v>
      </c>
      <c r="L124" s="26"/>
      <c r="M124" s="27" t="s">
        <v>45</v>
      </c>
      <c r="N124" s="25">
        <f>IFERROR(VLOOKUP(M124,Data!$J$1:$K$58,2,0),"")</f>
        <v>56950981572</v>
      </c>
      <c r="O124" s="27" t="s">
        <v>46</v>
      </c>
      <c r="P124" s="27"/>
      <c r="Q124" s="27" t="s">
        <v>190</v>
      </c>
      <c r="R124" s="27" t="s">
        <v>280</v>
      </c>
      <c r="S124" s="27"/>
      <c r="T124" s="27"/>
      <c r="U124" s="28"/>
      <c r="X124" s="27"/>
      <c r="Y124" s="27" t="s">
        <v>49</v>
      </c>
      <c r="Z124" s="29"/>
      <c r="AA124" s="29">
        <v>0.39791666666666664</v>
      </c>
      <c r="AB124" s="29"/>
      <c r="AC124" s="30">
        <v>46057</v>
      </c>
      <c r="AD124" s="15" t="str">
        <f>IF(Tabla2[[#This Row],[HORA ENTREGA]]="DIRECTO","On time", IF(AA124&lt;&gt;"",IF(Tabla2[[#This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" s="15" t="str">
        <f>MID(Tabla2[[#This Row],[TIPO]],1,3)</f>
        <v xml:space="preserve">40 </v>
      </c>
      <c r="AF1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LAMAIGNERE CHILE S.A. */ Cont: * TGBU9299428*/ HR Entrega: *10:00* /Dirección: *AV. MARTA OSSA RUIZ 601 (CAMINO CASAS VIEJAS); MAIPU </v>
      </c>
      <c r="AG124" s="38" t="str">
        <f>IFERROR(HYPERLINK("https://wa.me/"&amp;Tabla2[[#This Row],[CONTACTO]]&amp;"?text="&amp;Tabla2[[#This Row],[Mensaje]],"Enviar mensaje"),"")</f>
        <v>Enviar mensaje</v>
      </c>
      <c r="AH124" s="15" t="str">
        <f>CONCATENATE(A124,F124)</f>
        <v>123TGBU9299428</v>
      </c>
      <c r="AI124" s="15" t="str">
        <f>CONCATENATE("ENT-",A124)</f>
        <v>ENT-123</v>
      </c>
      <c r="AJ124" s="15" t="str">
        <f>IF(Tabla2[[#This Row],[Op]]&lt;&gt;"","ENTREGA","")</f>
        <v>ENTREGA</v>
      </c>
      <c r="AK124" s="40" t="str">
        <f>(Tabla2[[#This Row],[FECHA ENTREGA]]&amp;Tabla2[[#This Row],[HORA ENTREGA]])</f>
        <v>460570,416666666666667</v>
      </c>
      <c r="AL124" s="34" t="str">
        <f>IFERROR(HYPERLINK("https://wa.me/"&amp;Tabla2[[#This Row],[CONTACTO]]&amp;"?text="&amp;Tabla2[[#This Row],[Mensaje]]),"")</f>
        <v xml:space="preserve">https://wa.me/56950981572?text=Hola!%0AServicio del día 04-02%0A *Cliente:* LAMAIGNERE CHILE S.A. */ Cont: * TGBU9299428*/ HR Entrega: *10:00* /Dirección: *AV. MARTA OSSA RUIZ 601 (CAMINO CASAS VIEJAS); MAIPU </v>
      </c>
    </row>
    <row r="125" spans="1:38" s="15" customFormat="1" ht="16.5" customHeight="1" x14ac:dyDescent="0.2">
      <c r="A125" s="15">
        <f>ROW(A124)</f>
        <v>124</v>
      </c>
      <c r="B125" s="15">
        <f>IF(J125=J124,B124+1,1)</f>
        <v>30</v>
      </c>
      <c r="C125" s="15" t="s">
        <v>188</v>
      </c>
      <c r="D125" s="25" t="s">
        <v>39</v>
      </c>
      <c r="E125" s="27">
        <v>187906</v>
      </c>
      <c r="F125" s="27" t="s">
        <v>423</v>
      </c>
      <c r="G125" s="27" t="s">
        <v>41</v>
      </c>
      <c r="H125" s="27">
        <v>29000</v>
      </c>
      <c r="I125" s="27" t="s">
        <v>42</v>
      </c>
      <c r="J125" s="28">
        <v>46057</v>
      </c>
      <c r="K125" s="26">
        <v>0.41666666666666669</v>
      </c>
      <c r="L125" s="26"/>
      <c r="M125" s="27" t="s">
        <v>313</v>
      </c>
      <c r="N125" s="25">
        <f>IFERROR(VLOOKUP(M125,Data!$J$1:$K$58,2,0),"")</f>
        <v>56967387744</v>
      </c>
      <c r="O125" s="27" t="s">
        <v>314</v>
      </c>
      <c r="P125" s="27"/>
      <c r="Q125" s="27" t="s">
        <v>190</v>
      </c>
      <c r="R125" s="27" t="s">
        <v>48</v>
      </c>
      <c r="S125" s="27"/>
      <c r="T125" s="27"/>
      <c r="U125" s="28"/>
      <c r="X125" s="27"/>
      <c r="Y125" s="27" t="s">
        <v>49</v>
      </c>
      <c r="Z125" s="29"/>
      <c r="AA125" s="29">
        <v>0.4201388888888889</v>
      </c>
      <c r="AB125" s="29"/>
      <c r="AC125" s="30">
        <v>46057</v>
      </c>
      <c r="AD125" s="15" t="str">
        <f>IF(Tabla2[[#This Row],[HORA ENTREGA]]="DIRECTO","On time", IF(AA125&lt;&gt;"",IF(Tabla2[[#This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" s="15" t="str">
        <f>MID(Tabla2[[#This Row],[TIPO]],1,3)</f>
        <v xml:space="preserve">40 </v>
      </c>
      <c r="AF1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LAMAIGNERE CHILE S.A. */ Cont: * CMAU8578134*/ HR Entrega: *10:00* /Dirección: *AV. MARTA OSSA RUIZ 601 (CAMINO CASAS VIEJAS); MAIPU </v>
      </c>
      <c r="AG125" s="38" t="str">
        <f>IFERROR(HYPERLINK("https://wa.me/"&amp;Tabla2[[#This Row],[CONTACTO]]&amp;"?text="&amp;Tabla2[[#This Row],[Mensaje]],"Enviar mensaje"),"")</f>
        <v>Enviar mensaje</v>
      </c>
      <c r="AH125" s="15" t="str">
        <f>CONCATENATE(A125,F125)</f>
        <v>124CMAU8578134</v>
      </c>
      <c r="AI125" s="15" t="str">
        <f>CONCATENATE("ENT-",A125)</f>
        <v>ENT-124</v>
      </c>
      <c r="AJ125" s="15" t="str">
        <f>IF(Tabla2[[#This Row],[Op]]&lt;&gt;"","ENTREGA","")</f>
        <v>ENTREGA</v>
      </c>
      <c r="AK125" s="40" t="str">
        <f>(Tabla2[[#This Row],[FECHA ENTREGA]]&amp;Tabla2[[#This Row],[HORA ENTREGA]])</f>
        <v>460570,416666666666667</v>
      </c>
      <c r="AL125" s="34" t="str">
        <f>IFERROR(HYPERLINK("https://wa.me/"&amp;Tabla2[[#This Row],[CONTACTO]]&amp;"?text="&amp;Tabla2[[#This Row],[Mensaje]]),"")</f>
        <v xml:space="preserve">https://wa.me/56967387744?text=Hola!%0AServicio del día 04-02%0A *Cliente:* LAMAIGNERE CHILE S.A. */ Cont: * CMAU8578134*/ HR Entrega: *10:00* /Dirección: *AV. MARTA OSSA RUIZ 601 (CAMINO CASAS VIEJAS); MAIPU </v>
      </c>
    </row>
    <row r="126" spans="1:38" s="15" customFormat="1" ht="16.5" customHeight="1" x14ac:dyDescent="0.2">
      <c r="A126" s="15">
        <f>ROW(A125)</f>
        <v>125</v>
      </c>
      <c r="B126" s="15">
        <f>IF(J126=J125,B125+1,1)</f>
        <v>31</v>
      </c>
      <c r="C126" s="15" t="s">
        <v>188</v>
      </c>
      <c r="D126" s="25" t="s">
        <v>39</v>
      </c>
      <c r="E126" s="27">
        <v>188118</v>
      </c>
      <c r="F126" s="27" t="s">
        <v>424</v>
      </c>
      <c r="G126" s="27" t="s">
        <v>41</v>
      </c>
      <c r="H126" s="27">
        <v>29000</v>
      </c>
      <c r="I126" s="27" t="s">
        <v>42</v>
      </c>
      <c r="J126" s="28">
        <v>46057</v>
      </c>
      <c r="K126" s="26">
        <v>0.58333333333333337</v>
      </c>
      <c r="L126" s="26"/>
      <c r="M126" s="27" t="s">
        <v>117</v>
      </c>
      <c r="N126" s="25">
        <f>IFERROR(VLOOKUP(M126,Data!$J$1:$K$58,2,0),"")</f>
        <v>56973887539</v>
      </c>
      <c r="O126" s="27" t="s">
        <v>118</v>
      </c>
      <c r="P126" s="27"/>
      <c r="Q126" s="27" t="s">
        <v>190</v>
      </c>
      <c r="R126" s="27" t="s">
        <v>218</v>
      </c>
      <c r="S126" s="27"/>
      <c r="T126" s="27"/>
      <c r="U126" s="28"/>
      <c r="X126" s="27"/>
      <c r="Y126" s="27" t="s">
        <v>49</v>
      </c>
      <c r="Z126" s="29"/>
      <c r="AA126" s="29">
        <v>0.64583333333333337</v>
      </c>
      <c r="AB126" s="29"/>
      <c r="AC126" s="30">
        <v>46057</v>
      </c>
      <c r="AD126" s="15" t="str">
        <f>IF(Tabla2[[#This Row],[HORA ENTREGA]]="DIRECTO","On time", IF(AA126&lt;&gt;"",IF(Tabla2[[#This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6" s="15" t="str">
        <f>MID(Tabla2[[#This Row],[TIPO]],1,3)</f>
        <v xml:space="preserve">40 </v>
      </c>
      <c r="AF1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LAMAIGNERE CHILE S.A. */ Cont: * HAMU1290613*/ HR Entrega: *14:00* /Dirección: *AV. MARTA OSSA RUIZ 601 (CAMINO CASAS VIEJAS); MAIPU </v>
      </c>
      <c r="AG126" s="38" t="str">
        <f>IFERROR(HYPERLINK("https://wa.me/"&amp;Tabla2[[#This Row],[CONTACTO]]&amp;"?text="&amp;Tabla2[[#This Row],[Mensaje]],"Enviar mensaje"),"")</f>
        <v>Enviar mensaje</v>
      </c>
      <c r="AH126" s="15" t="str">
        <f>CONCATENATE(A126,F126)</f>
        <v>125HAMU1290613</v>
      </c>
      <c r="AI126" s="15" t="str">
        <f>CONCATENATE("ENT-",A126)</f>
        <v>ENT-125</v>
      </c>
      <c r="AJ126" s="15" t="str">
        <f>IF(Tabla2[[#This Row],[Op]]&lt;&gt;"","ENTREGA","")</f>
        <v>ENTREGA</v>
      </c>
      <c r="AK126" s="40" t="str">
        <f>(Tabla2[[#This Row],[FECHA ENTREGA]]&amp;Tabla2[[#This Row],[HORA ENTREGA]])</f>
        <v>460570,583333333333333</v>
      </c>
      <c r="AL126" s="34" t="str">
        <f>IFERROR(HYPERLINK("https://wa.me/"&amp;Tabla2[[#This Row],[CONTACTO]]&amp;"?text="&amp;Tabla2[[#This Row],[Mensaje]]),"")</f>
        <v xml:space="preserve">https://wa.me/56973887539?text=Hola!%0AServicio del día 04-02%0A *Cliente:* LAMAIGNERE CHILE S.A. */ Cont: * HAMU1290613*/ HR Entrega: *14:00* /Dirección: *AV. MARTA OSSA RUIZ 601 (CAMINO CASAS VIEJAS); MAIPU </v>
      </c>
    </row>
    <row r="127" spans="1:38" s="15" customFormat="1" ht="16.5" customHeight="1" x14ac:dyDescent="0.2">
      <c r="A127" s="15">
        <f>ROW(A126)</f>
        <v>126</v>
      </c>
      <c r="B127" s="15">
        <f>IF(J127=J126,B126+1,1)</f>
        <v>32</v>
      </c>
      <c r="C127" s="15" t="s">
        <v>188</v>
      </c>
      <c r="D127" s="25" t="s">
        <v>39</v>
      </c>
      <c r="E127" s="27">
        <v>188118</v>
      </c>
      <c r="F127" s="27" t="s">
        <v>425</v>
      </c>
      <c r="G127" s="27" t="s">
        <v>41</v>
      </c>
      <c r="H127" s="27">
        <v>29000</v>
      </c>
      <c r="I127" s="27" t="s">
        <v>42</v>
      </c>
      <c r="J127" s="28">
        <v>46057</v>
      </c>
      <c r="K127" s="26">
        <v>0.58333333333333337</v>
      </c>
      <c r="L127" s="26"/>
      <c r="M127" s="27"/>
      <c r="N127" s="25" t="str">
        <f>IFERROR(VLOOKUP(M127,Data!$J$1:$K$58,2,0),"")</f>
        <v/>
      </c>
      <c r="O127" s="27" t="s">
        <v>400</v>
      </c>
      <c r="P127" s="27"/>
      <c r="Q127" s="27" t="s">
        <v>190</v>
      </c>
      <c r="R127" s="27" t="s">
        <v>218</v>
      </c>
      <c r="S127" s="27"/>
      <c r="T127" s="27"/>
      <c r="U127" s="28"/>
      <c r="X127" s="27"/>
      <c r="Y127" s="27" t="s">
        <v>186</v>
      </c>
      <c r="Z127" s="29" t="s">
        <v>187</v>
      </c>
      <c r="AA127" s="29"/>
      <c r="AB127" s="29"/>
      <c r="AC127" s="30"/>
      <c r="AD127" s="15" t="str">
        <f>IF(Tabla2[[#This Row],[HORA ENTREGA]]="DIRECTO","On time", IF(AA127&lt;&gt;"",IF(Tabla2[[#This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27" s="15" t="str">
        <f>MID(Tabla2[[#This Row],[TIPO]],1,3)</f>
        <v xml:space="preserve">40 </v>
      </c>
      <c r="AF1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LAMAIGNERE CHILE S.A. */ Cont: * CAIU4666954*/ HR Entrega: *14:00* /Dirección: *AV. MARTA OSSA RUIZ 601 (CAMINO CASAS VIEJAS); MAIPU </v>
      </c>
      <c r="AG127" s="38" t="str">
        <f>IFERROR(HYPERLINK("https://wa.me/"&amp;Tabla2[[#This Row],[CONTACTO]]&amp;"?text="&amp;Tabla2[[#This Row],[Mensaje]],"Enviar mensaje"),"")</f>
        <v>Enviar mensaje</v>
      </c>
      <c r="AH127" s="15" t="str">
        <f>CONCATENATE(A127,F127)</f>
        <v>126CAIU4666954</v>
      </c>
      <c r="AI127" s="15" t="str">
        <f>CONCATENATE("ENT-",A127)</f>
        <v>ENT-126</v>
      </c>
      <c r="AJ127" s="15" t="str">
        <f>IF(Tabla2[[#This Row],[Op]]&lt;&gt;"","ENTREGA","")</f>
        <v>ENTREGA</v>
      </c>
      <c r="AK127" s="40" t="str">
        <f>(Tabla2[[#This Row],[FECHA ENTREGA]]&amp;Tabla2[[#This Row],[HORA ENTREGA]])</f>
        <v>460570,583333333333333</v>
      </c>
      <c r="AL127" s="34" t="str">
        <f>IFERROR(HYPERLINK("https://wa.me/"&amp;Tabla2[[#This Row],[CONTACTO]]&amp;"?text="&amp;Tabla2[[#This Row],[Mensaje]]),"")</f>
        <v xml:space="preserve">https://wa.me/?text=Hola!%0AServicio del día 04-02%0A *Cliente:* LAMAIGNERE CHILE S.A. */ Cont: * CAIU4666954*/ HR Entrega: *14:00* /Dirección: *AV. MARTA OSSA RUIZ 601 (CAMINO CASAS VIEJAS); MAIPU </v>
      </c>
    </row>
    <row r="128" spans="1:38" s="15" customFormat="1" ht="16.5" customHeight="1" x14ac:dyDescent="0.2">
      <c r="A128" s="15">
        <f>ROW(A127)</f>
        <v>127</v>
      </c>
      <c r="B128" s="15">
        <f>IF(J128=J127,B127+1,1)</f>
        <v>33</v>
      </c>
      <c r="C128" s="15" t="s">
        <v>196</v>
      </c>
      <c r="D128" s="25" t="s">
        <v>39</v>
      </c>
      <c r="E128" s="27">
        <v>296814</v>
      </c>
      <c r="F128" s="27" t="s">
        <v>426</v>
      </c>
      <c r="G128" s="27" t="s">
        <v>64</v>
      </c>
      <c r="H128" s="27">
        <v>23000</v>
      </c>
      <c r="I128" s="27" t="s">
        <v>42</v>
      </c>
      <c r="J128" s="28">
        <v>46057</v>
      </c>
      <c r="K128" s="26">
        <v>0.33333333333333331</v>
      </c>
      <c r="L128" s="26"/>
      <c r="M128" s="27" t="s">
        <v>66</v>
      </c>
      <c r="N128" s="25">
        <f>IFERROR(VLOOKUP(M128,Data!$J$1:$K$58,2,0),"")</f>
        <v>56993389870</v>
      </c>
      <c r="O128" s="27" t="s">
        <v>67</v>
      </c>
      <c r="P128" s="27"/>
      <c r="Q128" s="27" t="s">
        <v>201</v>
      </c>
      <c r="R128" s="27" t="s">
        <v>93</v>
      </c>
      <c r="S128" s="27"/>
      <c r="T128" s="27"/>
      <c r="U128" s="28"/>
      <c r="X128" s="27"/>
      <c r="Y128" s="27" t="s">
        <v>49</v>
      </c>
      <c r="Z128" s="29"/>
      <c r="AA128" s="29">
        <v>0.31458333333333333</v>
      </c>
      <c r="AB128" s="29"/>
      <c r="AC128" s="30">
        <v>46057</v>
      </c>
      <c r="AD128" s="15" t="str">
        <f>IF(Tabla2[[#This Row],[HORA ENTREGA]]="DIRECTO","On time", IF(AA128&lt;&gt;"",IF(Tabla2[[#This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" s="15" t="str">
        <f>MID(Tabla2[[#This Row],[TIPO]],1,3)</f>
        <v xml:space="preserve">20 </v>
      </c>
      <c r="AF1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LANCO &amp; HARRIS SURAMERICA SPA */ Cont: * mrku7730935*/ HR Entrega: *08:00* /Dirección: *CALLE CHORRILLOS 1 PARC.19B, LAMPA</v>
      </c>
      <c r="AG128" s="38" t="str">
        <f>IFERROR(HYPERLINK("https://wa.me/"&amp;Tabla2[[#This Row],[CONTACTO]]&amp;"?text="&amp;Tabla2[[#This Row],[Mensaje]],"Enviar mensaje"),"")</f>
        <v>Enviar mensaje</v>
      </c>
      <c r="AH128" s="15" t="str">
        <f>CONCATENATE(A128,F128)</f>
        <v>127mrku7730935</v>
      </c>
      <c r="AI128" s="15" t="str">
        <f>CONCATENATE("ENT-",A128)</f>
        <v>ENT-127</v>
      </c>
      <c r="AJ128" s="15" t="str">
        <f>IF(Tabla2[[#This Row],[Op]]&lt;&gt;"","ENTREGA","")</f>
        <v>ENTREGA</v>
      </c>
      <c r="AK128" s="40" t="str">
        <f>(Tabla2[[#This Row],[FECHA ENTREGA]]&amp;Tabla2[[#This Row],[HORA ENTREGA]])</f>
        <v>460570,333333333333333</v>
      </c>
      <c r="AL128" s="34" t="str">
        <f>IFERROR(HYPERLINK("https://wa.me/"&amp;Tabla2[[#This Row],[CONTACTO]]&amp;"?text="&amp;Tabla2[[#This Row],[Mensaje]]),"")</f>
        <v>https://wa.me/56993389870?text=Hola!%0AServicio del día 04-02%0A *Cliente:* LANCO &amp; HARRIS SURAMERICA SPA */ Cont: * mrku7730935*/ HR Entrega: *08:00* /Dirección: *CALLE CHORRILLOS 1 PARC.19B, LAMPA</v>
      </c>
    </row>
    <row r="129" spans="1:38" s="15" customFormat="1" ht="16.5" customHeight="1" x14ac:dyDescent="0.2">
      <c r="A129" s="15">
        <f>ROW(A128)</f>
        <v>128</v>
      </c>
      <c r="B129" s="15">
        <f>IF(J129=J128,B128+1,1)</f>
        <v>34</v>
      </c>
      <c r="C129" s="15" t="s">
        <v>196</v>
      </c>
      <c r="D129" s="25" t="s">
        <v>39</v>
      </c>
      <c r="E129" s="27">
        <v>296814</v>
      </c>
      <c r="F129" s="27" t="s">
        <v>427</v>
      </c>
      <c r="G129" s="27" t="s">
        <v>64</v>
      </c>
      <c r="H129" s="27">
        <v>23000</v>
      </c>
      <c r="I129" s="27" t="s">
        <v>42</v>
      </c>
      <c r="J129" s="28">
        <v>46057</v>
      </c>
      <c r="K129" s="26">
        <v>0.58333333333333337</v>
      </c>
      <c r="L129" s="26"/>
      <c r="M129" s="27" t="s">
        <v>347</v>
      </c>
      <c r="N129" s="25">
        <f>IFERROR(VLOOKUP(M129,Data!$J$1:$K$58,2,0),"")</f>
        <v>56976511010</v>
      </c>
      <c r="O129" s="27" t="s">
        <v>348</v>
      </c>
      <c r="P129" s="27"/>
      <c r="Q129" s="27" t="s">
        <v>201</v>
      </c>
      <c r="R129" s="27" t="s">
        <v>93</v>
      </c>
      <c r="S129" s="27"/>
      <c r="T129" s="27"/>
      <c r="U129" s="28"/>
      <c r="X129" s="27"/>
      <c r="Y129" s="27" t="s">
        <v>49</v>
      </c>
      <c r="Z129" s="29"/>
      <c r="AA129" s="29">
        <v>0.60069444444444442</v>
      </c>
      <c r="AB129" s="29"/>
      <c r="AC129" s="30">
        <v>46057</v>
      </c>
      <c r="AD129" s="15" t="str">
        <f>IF(Tabla2[[#This Row],[HORA ENTREGA]]="DIRECTO","On time", IF(AA129&lt;&gt;"",IF(Tabla2[[#This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9" s="15" t="str">
        <f>MID(Tabla2[[#This Row],[TIPO]],1,3)</f>
        <v xml:space="preserve">20 </v>
      </c>
      <c r="AF1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LANCO &amp; HARRIS SURAMERICA SPA */ Cont: * msku5707054*/ HR Entrega: *14:00* /Dirección: *CALLE CHORRILLOS 1 PARC.19B, LAMPA</v>
      </c>
      <c r="AG129" s="38" t="str">
        <f>IFERROR(HYPERLINK("https://wa.me/"&amp;Tabla2[[#This Row],[CONTACTO]]&amp;"?text="&amp;Tabla2[[#This Row],[Mensaje]],"Enviar mensaje"),"")</f>
        <v>Enviar mensaje</v>
      </c>
      <c r="AH129" s="15" t="str">
        <f>CONCATENATE(A129,F129)</f>
        <v>128msku5707054</v>
      </c>
      <c r="AI129" s="15" t="str">
        <f>CONCATENATE("ENT-",A129)</f>
        <v>ENT-128</v>
      </c>
      <c r="AJ129" s="15" t="str">
        <f>IF(Tabla2[[#This Row],[Op]]&lt;&gt;"","ENTREGA","")</f>
        <v>ENTREGA</v>
      </c>
      <c r="AK129" s="40" t="str">
        <f>(Tabla2[[#This Row],[FECHA ENTREGA]]&amp;Tabla2[[#This Row],[HORA ENTREGA]])</f>
        <v>460570,583333333333333</v>
      </c>
      <c r="AL129" s="34" t="str">
        <f>IFERROR(HYPERLINK("https://wa.me/"&amp;Tabla2[[#This Row],[CONTACTO]]&amp;"?text="&amp;Tabla2[[#This Row],[Mensaje]]),"")</f>
        <v>https://wa.me/56976511010?text=Hola!%0AServicio del día 04-02%0A *Cliente:* LANCO &amp; HARRIS SURAMERICA SPA */ Cont: * msku5707054*/ HR Entrega: *14:00* /Dirección: *CALLE CHORRILLOS 1 PARC.19B, LAMPA</v>
      </c>
    </row>
    <row r="130" spans="1:38" s="15" customFormat="1" ht="16.5" customHeight="1" x14ac:dyDescent="0.2">
      <c r="A130" s="15">
        <f>ROW(A129)</f>
        <v>129</v>
      </c>
      <c r="B130" s="15">
        <f>IF(J130=J129,B129+1,1)</f>
        <v>35</v>
      </c>
      <c r="C130" s="15" t="s">
        <v>204</v>
      </c>
      <c r="D130" s="25" t="s">
        <v>39</v>
      </c>
      <c r="E130" s="27">
        <v>482012</v>
      </c>
      <c r="F130" s="27" t="s">
        <v>428</v>
      </c>
      <c r="G130" s="27" t="s">
        <v>64</v>
      </c>
      <c r="H130" s="27">
        <v>23000</v>
      </c>
      <c r="I130" s="27" t="s">
        <v>429</v>
      </c>
      <c r="J130" s="28">
        <v>46057</v>
      </c>
      <c r="K130" s="26">
        <v>0.35416666666666669</v>
      </c>
      <c r="L130" s="26"/>
      <c r="M130" s="27" t="s">
        <v>77</v>
      </c>
      <c r="N130" s="25">
        <f>IFERROR(VLOOKUP(M130,Data!$J$1:$K$58,2,0),"")</f>
        <v>56967384794</v>
      </c>
      <c r="O130" s="27" t="s">
        <v>78</v>
      </c>
      <c r="P130" s="27"/>
      <c r="Q130" s="27" t="s">
        <v>207</v>
      </c>
      <c r="R130" s="27" t="s">
        <v>120</v>
      </c>
      <c r="S130" s="27"/>
      <c r="T130" s="27"/>
      <c r="U130" s="28"/>
      <c r="X130" s="27"/>
      <c r="Y130" s="27" t="s">
        <v>49</v>
      </c>
      <c r="Z130" s="29"/>
      <c r="AA130" s="29">
        <v>0.34097222222222223</v>
      </c>
      <c r="AB130" s="29"/>
      <c r="AC130" s="30">
        <v>46057</v>
      </c>
      <c r="AD130" s="15" t="str">
        <f>IF(Tabla2[[#This Row],[HORA ENTREGA]]="DIRECTO","On time", IF(AA130&lt;&gt;"",IF(Tabla2[[#This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" s="15" t="str">
        <f>MID(Tabla2[[#This Row],[TIPO]],1,3)</f>
        <v xml:space="preserve">20 </v>
      </c>
      <c r="AF1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OXIQUIM S A */ Cont: * EGSU3249987*/ HR Entrega: *08:30* /Dirección: *CAÑAVERAL 901; QUILICURA </v>
      </c>
      <c r="AG130" s="38" t="str">
        <f>IFERROR(HYPERLINK("https://wa.me/"&amp;Tabla2[[#This Row],[CONTACTO]]&amp;"?text="&amp;Tabla2[[#This Row],[Mensaje]],"Enviar mensaje"),"")</f>
        <v>Enviar mensaje</v>
      </c>
      <c r="AH130" s="15" t="str">
        <f>CONCATENATE(A130,F130)</f>
        <v>129EGSU3249987</v>
      </c>
      <c r="AI130" s="15" t="str">
        <f>CONCATENATE("ENT-",A130)</f>
        <v>ENT-129</v>
      </c>
      <c r="AJ130" s="15" t="str">
        <f>IF(Tabla2[[#This Row],[Op]]&lt;&gt;"","ENTREGA","")</f>
        <v>ENTREGA</v>
      </c>
      <c r="AK130" s="40" t="str">
        <f>(Tabla2[[#This Row],[FECHA ENTREGA]]&amp;Tabla2[[#This Row],[HORA ENTREGA]])</f>
        <v>460570,354166666666667</v>
      </c>
      <c r="AL130" s="34" t="str">
        <f>IFERROR(HYPERLINK("https://wa.me/"&amp;Tabla2[[#This Row],[CONTACTO]]&amp;"?text="&amp;Tabla2[[#This Row],[Mensaje]]),"")</f>
        <v xml:space="preserve">https://wa.me/56967384794?text=Hola!%0AServicio del día 04-02%0A *Cliente:* OXIQUIM S A */ Cont: * EGSU3249987*/ HR Entrega: *08:30* /Dirección: *CAÑAVERAL 901; QUILICURA </v>
      </c>
    </row>
    <row r="131" spans="1:38" s="15" customFormat="1" ht="16.5" customHeight="1" x14ac:dyDescent="0.2">
      <c r="A131" s="15">
        <f>ROW(A130)</f>
        <v>130</v>
      </c>
      <c r="B131" s="15">
        <f>IF(J131=J130,B130+1,1)</f>
        <v>36</v>
      </c>
      <c r="C131" s="15" t="s">
        <v>204</v>
      </c>
      <c r="D131" s="25" t="s">
        <v>39</v>
      </c>
      <c r="E131" s="27">
        <v>482965</v>
      </c>
      <c r="F131" s="27" t="s">
        <v>430</v>
      </c>
      <c r="G131" s="27" t="s">
        <v>431</v>
      </c>
      <c r="H131" s="27">
        <v>28000</v>
      </c>
      <c r="I131" s="27" t="s">
        <v>42</v>
      </c>
      <c r="J131" s="28">
        <v>46057</v>
      </c>
      <c r="K131" s="26">
        <v>0.39583333333333331</v>
      </c>
      <c r="L131" s="26"/>
      <c r="M131" s="27" t="s">
        <v>90</v>
      </c>
      <c r="N131" s="25">
        <f>IFERROR(VLOOKUP(M131,Data!$J$1:$K$58,2,0),"")</f>
        <v>56987557136</v>
      </c>
      <c r="O131" s="27" t="s">
        <v>91</v>
      </c>
      <c r="P131" s="27"/>
      <c r="Q131" s="27" t="s">
        <v>207</v>
      </c>
      <c r="R131" s="27" t="s">
        <v>74</v>
      </c>
      <c r="S131" s="27"/>
      <c r="T131" s="27"/>
      <c r="U131" s="28"/>
      <c r="X131" s="27"/>
      <c r="Y131" s="27" t="s">
        <v>49</v>
      </c>
      <c r="Z131" s="29"/>
      <c r="AA131" s="29">
        <v>0.37847222222222221</v>
      </c>
      <c r="AB131" s="29"/>
      <c r="AC131" s="30">
        <v>46057</v>
      </c>
      <c r="AD131" s="15" t="str">
        <f>IF(Tabla2[[#This Row],[HORA ENTREGA]]="DIRECTO","On time", IF(AA131&lt;&gt;"",IF(Tabla2[[#This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" s="15" t="str">
        <f>MID(Tabla2[[#This Row],[TIPO]],1,3)</f>
        <v>IMO</v>
      </c>
      <c r="AF1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OXIQUIM S A */ Cont: * TCKU2149078*/ HR Entrega: *09:30* /Dirección: *CAÑAVERAL 901; QUILICURA </v>
      </c>
      <c r="AG131" s="38" t="str">
        <f>IFERROR(HYPERLINK("https://wa.me/"&amp;Tabla2[[#This Row],[CONTACTO]]&amp;"?text="&amp;Tabla2[[#This Row],[Mensaje]],"Enviar mensaje"),"")</f>
        <v>Enviar mensaje</v>
      </c>
      <c r="AH131" s="15" t="str">
        <f>CONCATENATE(A131,F131)</f>
        <v>130TCKU2149078</v>
      </c>
      <c r="AI131" s="15" t="str">
        <f>CONCATENATE("ENT-",A131)</f>
        <v>ENT-130</v>
      </c>
      <c r="AJ131" s="15" t="str">
        <f>IF(Tabla2[[#This Row],[Op]]&lt;&gt;"","ENTREGA","")</f>
        <v>ENTREGA</v>
      </c>
      <c r="AK131" s="40" t="str">
        <f>(Tabla2[[#This Row],[FECHA ENTREGA]]&amp;Tabla2[[#This Row],[HORA ENTREGA]])</f>
        <v>460570,395833333333333</v>
      </c>
      <c r="AL131" s="34" t="str">
        <f>IFERROR(HYPERLINK("https://wa.me/"&amp;Tabla2[[#This Row],[CONTACTO]]&amp;"?text="&amp;Tabla2[[#This Row],[Mensaje]]),"")</f>
        <v xml:space="preserve">https://wa.me/56987557136?text=Hola!%0AServicio del día 04-02%0A *Cliente:* OXIQUIM S A */ Cont: * TCKU2149078*/ HR Entrega: *09:30* /Dirección: *CAÑAVERAL 901; QUILICURA </v>
      </c>
    </row>
    <row r="132" spans="1:38" s="15" customFormat="1" ht="16.5" customHeight="1" x14ac:dyDescent="0.2">
      <c r="A132" s="15">
        <f>ROW(A131)</f>
        <v>131</v>
      </c>
      <c r="B132" s="15">
        <f>IF(J132=J131,B131+1,1)</f>
        <v>37</v>
      </c>
      <c r="C132" s="15" t="s">
        <v>204</v>
      </c>
      <c r="D132" s="25" t="s">
        <v>39</v>
      </c>
      <c r="E132" s="27">
        <v>1178101</v>
      </c>
      <c r="F132" s="27" t="s">
        <v>432</v>
      </c>
      <c r="G132" s="27" t="s">
        <v>431</v>
      </c>
      <c r="H132" s="27">
        <v>22000</v>
      </c>
      <c r="I132" s="27">
        <v>5.5555555555555558E-3</v>
      </c>
      <c r="J132" s="28">
        <v>46057</v>
      </c>
      <c r="K132" s="26">
        <v>0.4375</v>
      </c>
      <c r="L132" s="26"/>
      <c r="M132" s="27" t="s">
        <v>433</v>
      </c>
      <c r="N132" s="25">
        <f>IFERROR(VLOOKUP(M132,Data!$J$1:$K$58,2,0),"")</f>
        <v>56994354094</v>
      </c>
      <c r="O132" s="27" t="s">
        <v>434</v>
      </c>
      <c r="P132" s="27"/>
      <c r="Q132" s="27" t="s">
        <v>207</v>
      </c>
      <c r="R132" s="27" t="s">
        <v>120</v>
      </c>
      <c r="S132" s="27"/>
      <c r="T132" s="27"/>
      <c r="U132" s="28"/>
      <c r="X132" s="27"/>
      <c r="Y132" s="27" t="s">
        <v>49</v>
      </c>
      <c r="Z132" s="29"/>
      <c r="AA132" s="29">
        <v>0.39930555555555558</v>
      </c>
      <c r="AB132" s="29"/>
      <c r="AC132" s="30">
        <v>46057</v>
      </c>
      <c r="AD132" s="15" t="str">
        <f>IF(Tabla2[[#This Row],[HORA ENTREGA]]="DIRECTO","On time", IF(AA132&lt;&gt;"",IF(Tabla2[[#This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" s="15" t="str">
        <f>MID(Tabla2[[#This Row],[TIPO]],1,3)</f>
        <v>IMO</v>
      </c>
      <c r="AF1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OXIQUIM S A */ Cont: * EGSU2277840*/ HR Entrega: *10:30* /Dirección: *CAÑAVERAL 901; QUILICURA </v>
      </c>
      <c r="AG132" s="38" t="str">
        <f>IFERROR(HYPERLINK("https://wa.me/"&amp;Tabla2[[#This Row],[CONTACTO]]&amp;"?text="&amp;Tabla2[[#This Row],[Mensaje]],"Enviar mensaje"),"")</f>
        <v>Enviar mensaje</v>
      </c>
      <c r="AH132" s="15" t="str">
        <f>CONCATENATE(A132,F132)</f>
        <v>131EGSU2277840</v>
      </c>
      <c r="AI132" s="15" t="str">
        <f>CONCATENATE("ENT-",A132)</f>
        <v>ENT-131</v>
      </c>
      <c r="AJ132" s="15" t="str">
        <f>IF(Tabla2[[#This Row],[Op]]&lt;&gt;"","ENTREGA","")</f>
        <v>ENTREGA</v>
      </c>
      <c r="AK132" s="40" t="str">
        <f>(Tabla2[[#This Row],[FECHA ENTREGA]]&amp;Tabla2[[#This Row],[HORA ENTREGA]])</f>
        <v>460570,4375</v>
      </c>
      <c r="AL132" s="34" t="str">
        <f>IFERROR(HYPERLINK("https://wa.me/"&amp;Tabla2[[#This Row],[CONTACTO]]&amp;"?text="&amp;Tabla2[[#This Row],[Mensaje]]),"")</f>
        <v xml:space="preserve">https://wa.me/56994354094?text=Hola!%0AServicio del día 04-02%0A *Cliente:* OXIQUIM S A */ Cont: * EGSU2277840*/ HR Entrega: *10:30* /Dirección: *CAÑAVERAL 901; QUILICURA </v>
      </c>
    </row>
    <row r="133" spans="1:38" s="15" customFormat="1" ht="16.5" customHeight="1" x14ac:dyDescent="0.2">
      <c r="A133" s="15">
        <f>ROW(A132)</f>
        <v>132</v>
      </c>
      <c r="B133" s="15">
        <f>IF(J133=J132,B132+1,1)</f>
        <v>38</v>
      </c>
      <c r="C133" s="15" t="s">
        <v>219</v>
      </c>
      <c r="D133" s="25" t="s">
        <v>39</v>
      </c>
      <c r="E133" s="27">
        <v>102373</v>
      </c>
      <c r="F133" s="27" t="s">
        <v>435</v>
      </c>
      <c r="G133" s="27" t="s">
        <v>54</v>
      </c>
      <c r="H133" s="27">
        <v>26000</v>
      </c>
      <c r="I133" s="27" t="s">
        <v>42</v>
      </c>
      <c r="J133" s="28">
        <v>46057</v>
      </c>
      <c r="K133" s="26">
        <v>0.33333333333333331</v>
      </c>
      <c r="L133" s="26"/>
      <c r="M133" s="27" t="s">
        <v>147</v>
      </c>
      <c r="N133" s="25">
        <f>IFERROR(VLOOKUP(M133,Data!$J$1:$K$58,2,0),"")</f>
        <v>56935532735</v>
      </c>
      <c r="O133" s="27" t="s">
        <v>148</v>
      </c>
      <c r="P133" s="27"/>
      <c r="Q133" s="27" t="s">
        <v>357</v>
      </c>
      <c r="R133" s="27" t="s">
        <v>218</v>
      </c>
      <c r="S133" s="27"/>
      <c r="T133" s="27"/>
      <c r="U133" s="28"/>
      <c r="X133" s="27"/>
      <c r="Y133" s="27" t="s">
        <v>49</v>
      </c>
      <c r="Z133" s="29"/>
      <c r="AA133" s="29">
        <v>0.43958333333333333</v>
      </c>
      <c r="AB133" s="29"/>
      <c r="AC133" s="30">
        <v>46057</v>
      </c>
      <c r="AD133" s="15" t="str">
        <f>IF(Tabla2[[#This Row],[HORA ENTREGA]]="DIRECTO","On time", IF(AA133&lt;&gt;"",IF(Tabla2[[#This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3" s="15" t="str">
        <f>MID(Tabla2[[#This Row],[TIPO]],1,3)</f>
        <v xml:space="preserve">40 </v>
      </c>
      <c r="AF1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RENDIC S.A. */ Cont: * OERU4082074*/ HR Entrega: *08:00* /Dirección: *AVDA EL VENSTIQUERO 1260,RENCA</v>
      </c>
      <c r="AG133" s="38" t="str">
        <f>IFERROR(HYPERLINK("https://wa.me/"&amp;Tabla2[[#This Row],[CONTACTO]]&amp;"?text="&amp;Tabla2[[#This Row],[Mensaje]],"Enviar mensaje"),"")</f>
        <v>Enviar mensaje</v>
      </c>
      <c r="AH133" s="15" t="str">
        <f>CONCATENATE(A133,F133)</f>
        <v>132OERU4082074</v>
      </c>
      <c r="AI133" s="15" t="str">
        <f>CONCATENATE("ENT-",A133)</f>
        <v>ENT-132</v>
      </c>
      <c r="AJ133" s="15" t="str">
        <f>IF(Tabla2[[#This Row],[Op]]&lt;&gt;"","ENTREGA","")</f>
        <v>ENTREGA</v>
      </c>
      <c r="AK133" s="40" t="str">
        <f>(Tabla2[[#This Row],[FECHA ENTREGA]]&amp;Tabla2[[#This Row],[HORA ENTREGA]])</f>
        <v>460570,333333333333333</v>
      </c>
      <c r="AL133" s="34" t="str">
        <f>IFERROR(HYPERLINK("https://wa.me/"&amp;Tabla2[[#This Row],[CONTACTO]]&amp;"?text="&amp;Tabla2[[#This Row],[Mensaje]]),"")</f>
        <v>https://wa.me/56935532735?text=Hola!%0AServicio del día 04-02%0A *Cliente:* RENDIC S.A. */ Cont: * OERU4082074*/ HR Entrega: *08:00* /Dirección: *AVDA EL VENSTIQUERO 1260,RENCA</v>
      </c>
    </row>
    <row r="134" spans="1:38" s="15" customFormat="1" ht="16.5" customHeight="1" x14ac:dyDescent="0.2">
      <c r="A134" s="15">
        <f>ROW(A133)</f>
        <v>133</v>
      </c>
      <c r="B134" s="15">
        <f>IF(J134=J133,B133+1,1)</f>
        <v>39</v>
      </c>
      <c r="C134" s="15" t="s">
        <v>219</v>
      </c>
      <c r="D134" s="25" t="s">
        <v>39</v>
      </c>
      <c r="E134" s="27">
        <v>102392</v>
      </c>
      <c r="F134" s="27" t="s">
        <v>436</v>
      </c>
      <c r="G134" s="27" t="s">
        <v>41</v>
      </c>
      <c r="H134" s="27">
        <v>5000</v>
      </c>
      <c r="I134" s="27" t="s">
        <v>42</v>
      </c>
      <c r="J134" s="28">
        <v>46057</v>
      </c>
      <c r="K134" s="26">
        <v>0.33333333333333331</v>
      </c>
      <c r="L134" s="26"/>
      <c r="M134" s="27" t="s">
        <v>133</v>
      </c>
      <c r="N134" s="25">
        <f>IFERROR(VLOOKUP(M134,Data!$J$1:$K$58,2,0),"")</f>
        <v>56953801607</v>
      </c>
      <c r="O134" s="27" t="s">
        <v>134</v>
      </c>
      <c r="P134" s="27"/>
      <c r="Q134" s="27" t="s">
        <v>227</v>
      </c>
      <c r="R134" s="27" t="s">
        <v>48</v>
      </c>
      <c r="S134" s="27"/>
      <c r="T134" s="27"/>
      <c r="U134" s="28"/>
      <c r="X134" s="27"/>
      <c r="Y134" s="27" t="s">
        <v>49</v>
      </c>
      <c r="Z134" s="29"/>
      <c r="AA134" s="29">
        <v>0.2638888888888889</v>
      </c>
      <c r="AB134" s="29"/>
      <c r="AC134" s="30">
        <v>46057</v>
      </c>
      <c r="AD134" s="15" t="str">
        <f>IF(Tabla2[[#This Row],[HORA ENTREGA]]="DIRECTO","On time", IF(AA134&lt;&gt;"",IF(Tabla2[[#This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" s="15" t="str">
        <f>MID(Tabla2[[#This Row],[TIPO]],1,3)</f>
        <v xml:space="preserve">40 </v>
      </c>
      <c r="AF1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RENDIC S.A. */ Cont: * CMAU7741740*/ HR Entrega: *08:00* /Dirección: *PARCELA 109 A COQUIMBO</v>
      </c>
      <c r="AG134" s="38" t="str">
        <f>IFERROR(HYPERLINK("https://wa.me/"&amp;Tabla2[[#This Row],[CONTACTO]]&amp;"?text="&amp;Tabla2[[#This Row],[Mensaje]],"Enviar mensaje"),"")</f>
        <v>Enviar mensaje</v>
      </c>
      <c r="AH134" s="15" t="str">
        <f>CONCATENATE(A134,F134)</f>
        <v>133CMAU7741740</v>
      </c>
      <c r="AI134" s="15" t="str">
        <f>CONCATENATE("ENT-",A134)</f>
        <v>ENT-133</v>
      </c>
      <c r="AJ134" s="15" t="str">
        <f>IF(Tabla2[[#This Row],[Op]]&lt;&gt;"","ENTREGA","")</f>
        <v>ENTREGA</v>
      </c>
      <c r="AK134" s="40" t="str">
        <f>(Tabla2[[#This Row],[FECHA ENTREGA]]&amp;Tabla2[[#This Row],[HORA ENTREGA]])</f>
        <v>460570,333333333333333</v>
      </c>
      <c r="AL134" s="34" t="str">
        <f>IFERROR(HYPERLINK("https://wa.me/"&amp;Tabla2[[#This Row],[CONTACTO]]&amp;"?text="&amp;Tabla2[[#This Row],[Mensaje]]),"")</f>
        <v>https://wa.me/56953801607?text=Hola!%0AServicio del día 04-02%0A *Cliente:* RENDIC S.A. */ Cont: * CMAU7741740*/ HR Entrega: *08:00* /Dirección: *PARCELA 109 A COQUIMBO</v>
      </c>
    </row>
    <row r="135" spans="1:38" s="15" customFormat="1" ht="16.5" customHeight="1" x14ac:dyDescent="0.2">
      <c r="A135" s="15">
        <f>ROW(A134)</f>
        <v>134</v>
      </c>
      <c r="B135" s="15">
        <f>IF(J135=J134,B134+1,1)</f>
        <v>40</v>
      </c>
      <c r="C135" s="15" t="s">
        <v>219</v>
      </c>
      <c r="D135" s="25" t="s">
        <v>39</v>
      </c>
      <c r="E135" s="27">
        <v>102396</v>
      </c>
      <c r="F135" s="27" t="s">
        <v>437</v>
      </c>
      <c r="G135" s="27" t="s">
        <v>54</v>
      </c>
      <c r="H135" s="27">
        <v>25000</v>
      </c>
      <c r="I135" s="27" t="s">
        <v>42</v>
      </c>
      <c r="J135" s="28">
        <v>46057</v>
      </c>
      <c r="K135" s="26">
        <v>0.33333333333333331</v>
      </c>
      <c r="L135" s="26"/>
      <c r="M135" s="27" t="s">
        <v>139</v>
      </c>
      <c r="N135" s="25">
        <f>IFERROR(VLOOKUP(M135,Data!$J$1:$K$58,2,0),"")</f>
        <v>56965312953</v>
      </c>
      <c r="O135" s="27" t="s">
        <v>140</v>
      </c>
      <c r="P135" s="27"/>
      <c r="Q135" s="27" t="s">
        <v>357</v>
      </c>
      <c r="R135" s="27" t="s">
        <v>218</v>
      </c>
      <c r="S135" s="27"/>
      <c r="T135" s="27"/>
      <c r="U135" s="28"/>
      <c r="X135" s="27"/>
      <c r="Y135" s="27" t="s">
        <v>49</v>
      </c>
      <c r="Z135" s="29"/>
      <c r="AA135" s="29">
        <v>0.3125</v>
      </c>
      <c r="AB135" s="29"/>
      <c r="AC135" s="30">
        <v>46057</v>
      </c>
      <c r="AD135" s="15" t="str">
        <f>IF(Tabla2[[#This Row],[HORA ENTREGA]]="DIRECTO","On time", IF(AA135&lt;&gt;"",IF(Tabla2[[#This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" s="15" t="str">
        <f>MID(Tabla2[[#This Row],[TIPO]],1,3)</f>
        <v xml:space="preserve">40 </v>
      </c>
      <c r="AF1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RENDIC S.A. */ Cont: * CXRU1501954*/ HR Entrega: *08:00* /Dirección: *AVDA EL VENSTIQUERO 1260,RENCA</v>
      </c>
      <c r="AG135" s="38" t="str">
        <f>IFERROR(HYPERLINK("https://wa.me/"&amp;Tabla2[[#This Row],[CONTACTO]]&amp;"?text="&amp;Tabla2[[#This Row],[Mensaje]],"Enviar mensaje"),"")</f>
        <v>Enviar mensaje</v>
      </c>
      <c r="AH135" s="15" t="str">
        <f>CONCATENATE(A135,F135)</f>
        <v>134CXRU1501954</v>
      </c>
      <c r="AI135" s="15" t="str">
        <f>CONCATENATE("ENT-",A135)</f>
        <v>ENT-134</v>
      </c>
      <c r="AJ135" s="15" t="str">
        <f>IF(Tabla2[[#This Row],[Op]]&lt;&gt;"","ENTREGA","")</f>
        <v>ENTREGA</v>
      </c>
      <c r="AK135" s="40" t="str">
        <f>(Tabla2[[#This Row],[FECHA ENTREGA]]&amp;Tabla2[[#This Row],[HORA ENTREGA]])</f>
        <v>460570,333333333333333</v>
      </c>
      <c r="AL135" s="34" t="str">
        <f>IFERROR(HYPERLINK("https://wa.me/"&amp;Tabla2[[#This Row],[CONTACTO]]&amp;"?text="&amp;Tabla2[[#This Row],[Mensaje]]),"")</f>
        <v>https://wa.me/56965312953?text=Hola!%0AServicio del día 04-02%0A *Cliente:* RENDIC S.A. */ Cont: * CXRU1501954*/ HR Entrega: *08:00* /Dirección: *AVDA EL VENSTIQUERO 1260,RENCA</v>
      </c>
    </row>
    <row r="136" spans="1:38" s="15" customFormat="1" ht="16.5" customHeight="1" x14ac:dyDescent="0.2">
      <c r="A136" s="15">
        <f>ROW(A135)</f>
        <v>135</v>
      </c>
      <c r="B136" s="15">
        <f>IF(J136=J135,B135+1,1)</f>
        <v>41</v>
      </c>
      <c r="C136" s="15" t="s">
        <v>219</v>
      </c>
      <c r="D136" s="25" t="s">
        <v>39</v>
      </c>
      <c r="E136" s="27">
        <v>102355</v>
      </c>
      <c r="F136" s="27" t="s">
        <v>438</v>
      </c>
      <c r="G136" s="27" t="s">
        <v>41</v>
      </c>
      <c r="H136" s="27">
        <v>13000</v>
      </c>
      <c r="I136" s="27" t="s">
        <v>42</v>
      </c>
      <c r="J136" s="28">
        <v>46057</v>
      </c>
      <c r="K136" s="26">
        <v>0.375</v>
      </c>
      <c r="L136" s="26"/>
      <c r="M136" s="27" t="s">
        <v>72</v>
      </c>
      <c r="N136" s="25">
        <f>IFERROR(VLOOKUP(M136,Data!$J$1:$K$58,2,0),"")</f>
        <v>56978089148</v>
      </c>
      <c r="O136" s="27" t="s">
        <v>73</v>
      </c>
      <c r="P136" s="27"/>
      <c r="Q136" s="27" t="s">
        <v>229</v>
      </c>
      <c r="R136" s="27" t="s">
        <v>195</v>
      </c>
      <c r="S136" s="27"/>
      <c r="T136" s="27"/>
      <c r="U136" s="28"/>
      <c r="X136" s="27"/>
      <c r="Y136" s="27" t="s">
        <v>49</v>
      </c>
      <c r="Z136" s="29"/>
      <c r="AA136" s="29">
        <v>0.34722222222222221</v>
      </c>
      <c r="AB136" s="29"/>
      <c r="AC136" s="30">
        <v>46057</v>
      </c>
      <c r="AD136" s="15" t="str">
        <f>IF(Tabla2[[#This Row],[HORA ENTREGA]]="DIRECTO","On time", IF(AA136&lt;&gt;"",IF(Tabla2[[#This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" s="15" t="str">
        <f>MID(Tabla2[[#This Row],[TIPO]],1,3)</f>
        <v xml:space="preserve">40 </v>
      </c>
      <c r="AF1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RENDIC S.A. */ Cont: * MSDU5217787*/ HR Entrega: *09:00* /Dirección: *Avenida Miraflores 9700-Bodega 4C, PUDAHUEL</v>
      </c>
      <c r="AG136" s="38" t="str">
        <f>IFERROR(HYPERLINK("https://wa.me/"&amp;Tabla2[[#This Row],[CONTACTO]]&amp;"?text="&amp;Tabla2[[#This Row],[Mensaje]],"Enviar mensaje"),"")</f>
        <v>Enviar mensaje</v>
      </c>
      <c r="AH136" s="15" t="str">
        <f>CONCATENATE(A136,F136)</f>
        <v>135MSDU5217787</v>
      </c>
      <c r="AI136" s="15" t="str">
        <f>CONCATENATE("ENT-",A136)</f>
        <v>ENT-135</v>
      </c>
      <c r="AJ136" s="15" t="str">
        <f>IF(Tabla2[[#This Row],[Op]]&lt;&gt;"","ENTREGA","")</f>
        <v>ENTREGA</v>
      </c>
      <c r="AK136" s="40" t="str">
        <f>(Tabla2[[#This Row],[FECHA ENTREGA]]&amp;Tabla2[[#This Row],[HORA ENTREGA]])</f>
        <v>460570,375</v>
      </c>
      <c r="AL136" s="34" t="str">
        <f>IFERROR(HYPERLINK("https://wa.me/"&amp;Tabla2[[#This Row],[CONTACTO]]&amp;"?text="&amp;Tabla2[[#This Row],[Mensaje]]),"")</f>
        <v>https://wa.me/56978089148?text=Hola!%0AServicio del día 04-02%0A *Cliente:* RENDIC S.A. */ Cont: * MSDU5217787*/ HR Entrega: *09:00* /Dirección: *Avenida Miraflores 9700-Bodega 4C, PUDAHUEL</v>
      </c>
    </row>
    <row r="137" spans="1:38" s="15" customFormat="1" ht="16.5" customHeight="1" x14ac:dyDescent="0.2">
      <c r="A137" s="15">
        <f>ROW(A136)</f>
        <v>136</v>
      </c>
      <c r="B137" s="15">
        <f>IF(J137=J136,B136+1,1)</f>
        <v>42</v>
      </c>
      <c r="C137" s="15" t="s">
        <v>219</v>
      </c>
      <c r="D137" s="25" t="s">
        <v>39</v>
      </c>
      <c r="E137" s="27">
        <v>102354</v>
      </c>
      <c r="F137" s="27" t="s">
        <v>439</v>
      </c>
      <c r="G137" s="27" t="s">
        <v>41</v>
      </c>
      <c r="H137" s="27">
        <v>9000</v>
      </c>
      <c r="I137" s="27" t="s">
        <v>42</v>
      </c>
      <c r="J137" s="28">
        <v>46057</v>
      </c>
      <c r="K137" s="26">
        <v>0.58333333333333337</v>
      </c>
      <c r="L137" s="26"/>
      <c r="M137" s="27" t="s">
        <v>211</v>
      </c>
      <c r="N137" s="25">
        <f>IFERROR(VLOOKUP(M137,Data!$J$1:$K$58,2,0),"")</f>
        <v>56961282379</v>
      </c>
      <c r="O137" s="27" t="s">
        <v>212</v>
      </c>
      <c r="P137" s="27"/>
      <c r="Q137" s="27" t="s">
        <v>229</v>
      </c>
      <c r="R137" s="27" t="s">
        <v>195</v>
      </c>
      <c r="S137" s="27"/>
      <c r="T137" s="27"/>
      <c r="U137" s="28"/>
      <c r="X137" s="27"/>
      <c r="Y137" s="27" t="s">
        <v>49</v>
      </c>
      <c r="Z137" s="29"/>
      <c r="AA137" s="29">
        <v>0.55208333333333337</v>
      </c>
      <c r="AB137" s="29"/>
      <c r="AC137" s="30">
        <v>46057</v>
      </c>
      <c r="AD137" s="15" t="str">
        <f>IF(Tabla2[[#This Row],[HORA ENTREGA]]="DIRECTO","On time", IF(AA137&lt;&gt;"",IF(Tabla2[[#This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" s="15" t="str">
        <f>MID(Tabla2[[#This Row],[TIPO]],1,3)</f>
        <v xml:space="preserve">40 </v>
      </c>
      <c r="AF1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RENDIC S.A. */ Cont: * MSBU7345840*/ HR Entrega: *14:00* /Dirección: *Avenida Miraflores 9700-Bodega 4C, PUDAHUEL</v>
      </c>
      <c r="AG137" s="38" t="str">
        <f>IFERROR(HYPERLINK("https://wa.me/"&amp;Tabla2[[#This Row],[CONTACTO]]&amp;"?text="&amp;Tabla2[[#This Row],[Mensaje]],"Enviar mensaje"),"")</f>
        <v>Enviar mensaje</v>
      </c>
      <c r="AH137" s="15" t="str">
        <f>CONCATENATE(A137,F137)</f>
        <v>136MSBU7345840</v>
      </c>
      <c r="AI137" s="15" t="str">
        <f>CONCATENATE("ENT-",A137)</f>
        <v>ENT-136</v>
      </c>
      <c r="AJ137" s="15" t="str">
        <f>IF(Tabla2[[#This Row],[Op]]&lt;&gt;"","ENTREGA","")</f>
        <v>ENTREGA</v>
      </c>
      <c r="AK137" s="40" t="str">
        <f>(Tabla2[[#This Row],[FECHA ENTREGA]]&amp;Tabla2[[#This Row],[HORA ENTREGA]])</f>
        <v>460570,583333333333333</v>
      </c>
      <c r="AL137" s="34" t="str">
        <f>IFERROR(HYPERLINK("https://wa.me/"&amp;Tabla2[[#This Row],[CONTACTO]]&amp;"?text="&amp;Tabla2[[#This Row],[Mensaje]]),"")</f>
        <v>https://wa.me/56961282379?text=Hola!%0AServicio del día 04-02%0A *Cliente:* RENDIC S.A. */ Cont: * MSBU7345840*/ HR Entrega: *14:00* /Dirección: *Avenida Miraflores 9700-Bodega 4C, PUDAHUEL</v>
      </c>
    </row>
    <row r="138" spans="1:38" s="15" customFormat="1" ht="16.5" customHeight="1" x14ac:dyDescent="0.2">
      <c r="A138" s="15">
        <f>ROW(A137)</f>
        <v>137</v>
      </c>
      <c r="B138" s="15">
        <f>IF(J138=J137,B137+1,1)</f>
        <v>43</v>
      </c>
      <c r="C138" s="15" t="s">
        <v>219</v>
      </c>
      <c r="D138" s="25" t="s">
        <v>39</v>
      </c>
      <c r="E138" s="27">
        <v>102273</v>
      </c>
      <c r="F138" s="27" t="s">
        <v>440</v>
      </c>
      <c r="G138" s="27" t="s">
        <v>54</v>
      </c>
      <c r="H138" s="27">
        <v>20000</v>
      </c>
      <c r="I138" s="27">
        <v>0.33333333333333331</v>
      </c>
      <c r="J138" s="28">
        <v>46057</v>
      </c>
      <c r="K138" s="26" t="s">
        <v>290</v>
      </c>
      <c r="L138" s="26"/>
      <c r="M138" s="27" t="s">
        <v>144</v>
      </c>
      <c r="N138" s="25">
        <f>IFERROR(VLOOKUP(M138,Data!$J$1:$K$58,2,0),"")</f>
        <v>56940144795</v>
      </c>
      <c r="O138" s="27" t="s">
        <v>145</v>
      </c>
      <c r="P138" s="27"/>
      <c r="Q138" s="27" t="s">
        <v>441</v>
      </c>
      <c r="R138" s="27" t="s">
        <v>120</v>
      </c>
      <c r="S138" s="27"/>
      <c r="T138" s="27"/>
      <c r="U138" s="28"/>
      <c r="X138" s="27"/>
      <c r="Y138" s="27" t="s">
        <v>49</v>
      </c>
      <c r="Z138" s="29"/>
      <c r="AA138" s="29">
        <v>0.51180555555555551</v>
      </c>
      <c r="AB138" s="29"/>
      <c r="AC138" s="30">
        <v>46057</v>
      </c>
      <c r="AD138" s="15" t="str">
        <f>IF(Tabla2[[#This Row],[HORA ENTREGA]]="DIRECTO","On time", IF(AA138&lt;&gt;"",IF(Tabla2[[#This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8" s="15" t="str">
        <f>MID(Tabla2[[#This Row],[TIPO]],1,3)</f>
        <v xml:space="preserve">40 </v>
      </c>
      <c r="AF1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04-02%0A *Cliente:* RENDIC S.A. */ Cont: * ONEU9154580*/ HR Entrega: *DIRECTO* /Dirección: *CD LO AGUIRRE </v>
      </c>
      <c r="AG138" s="38" t="str">
        <f>IFERROR(HYPERLINK("https://wa.me/"&amp;Tabla2[[#This Row],[CONTACTO]]&amp;"?text="&amp;Tabla2[[#This Row],[Mensaje]],"Enviar mensaje"),"")</f>
        <v>Enviar mensaje</v>
      </c>
      <c r="AH138" s="15" t="str">
        <f>CONCATENATE(A138,F138)</f>
        <v>137ONEU9154580</v>
      </c>
      <c r="AI138" s="15" t="str">
        <f>CONCATENATE("ENT-",A138)</f>
        <v>ENT-137</v>
      </c>
      <c r="AJ138" s="15" t="str">
        <f>IF(Tabla2[[#This Row],[Op]]&lt;&gt;"","ENTREGA","")</f>
        <v>ENTREGA</v>
      </c>
      <c r="AK138" s="40" t="str">
        <f>(Tabla2[[#This Row],[FECHA ENTREGA]]&amp;Tabla2[[#This Row],[HORA ENTREGA]])</f>
        <v>46057DIRECTO</v>
      </c>
      <c r="AL138" s="34" t="str">
        <f>IFERROR(HYPERLINK("https://wa.me/"&amp;Tabla2[[#This Row],[CONTACTO]]&amp;"?text="&amp;Tabla2[[#This Row],[Mensaje]]),"")</f>
        <v xml:space="preserve">https://wa.me/56940144795?text=Hola!%0AServicio del día 04-02%0A *Cliente:* RENDIC S.A. */ Cont: * ONEU9154580*/ HR Entrega: *DIRECTO* /Dirección: *CD LO AGUIRRE </v>
      </c>
    </row>
    <row r="139" spans="1:38" s="15" customFormat="1" ht="16.5" customHeight="1" x14ac:dyDescent="0.2">
      <c r="A139" s="15">
        <f>ROW(A138)</f>
        <v>138</v>
      </c>
      <c r="B139" s="15">
        <f>IF(J139=J138,B138+1,1)</f>
        <v>44</v>
      </c>
      <c r="C139" s="15" t="s">
        <v>236</v>
      </c>
      <c r="D139" s="25" t="s">
        <v>39</v>
      </c>
      <c r="E139" s="27">
        <v>504941</v>
      </c>
      <c r="F139" s="27" t="s">
        <v>442</v>
      </c>
      <c r="G139" s="27" t="s">
        <v>41</v>
      </c>
      <c r="H139" s="27">
        <v>20000</v>
      </c>
      <c r="I139" s="27" t="s">
        <v>42</v>
      </c>
      <c r="J139" s="28">
        <v>46057</v>
      </c>
      <c r="K139" s="26">
        <v>0.375</v>
      </c>
      <c r="L139" s="26"/>
      <c r="M139" s="27" t="s">
        <v>112</v>
      </c>
      <c r="N139" s="25">
        <f>IFERROR(VLOOKUP(M139,Data!$J$1:$K$58,2,0),"")</f>
        <v>56990025702</v>
      </c>
      <c r="O139" s="27" t="s">
        <v>226</v>
      </c>
      <c r="P139" s="27"/>
      <c r="Q139" s="27" t="s">
        <v>443</v>
      </c>
      <c r="R139" s="27" t="s">
        <v>48</v>
      </c>
      <c r="S139" s="27"/>
      <c r="T139" s="27"/>
      <c r="U139" s="28"/>
      <c r="X139" s="27"/>
      <c r="Y139" s="27" t="s">
        <v>49</v>
      </c>
      <c r="Z139" s="29"/>
      <c r="AA139" s="29">
        <v>0.49166666666666664</v>
      </c>
      <c r="AB139" s="29"/>
      <c r="AC139" s="30">
        <v>46057</v>
      </c>
      <c r="AD139" s="15" t="str">
        <f>IF(Tabla2[[#This Row],[HORA ENTREGA]]="DIRECTO","On time", IF(AA139&lt;&gt;"",IF(Tabla2[[#This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9" s="15" t="str">
        <f>MID(Tabla2[[#This Row],[TIPO]],1,3)</f>
        <v xml:space="preserve">40 </v>
      </c>
      <c r="AF1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SOCIEDAD COMERCIAL MARBEN PETS LTDA */ Cont: * TRHU5006660*/ HR Entrega: *09:00* /Dirección: *FRAGUA - BOD.PRINCIPAL (Parte trasera)</v>
      </c>
      <c r="AG139" s="38" t="str">
        <f>IFERROR(HYPERLINK("https://wa.me/"&amp;Tabla2[[#This Row],[CONTACTO]]&amp;"?text="&amp;Tabla2[[#This Row],[Mensaje]],"Enviar mensaje"),"")</f>
        <v>Enviar mensaje</v>
      </c>
      <c r="AH139" s="15" t="str">
        <f>CONCATENATE(A139,F139)</f>
        <v>138TRHU5006660</v>
      </c>
      <c r="AI139" s="15" t="str">
        <f>CONCATENATE("ENT-",A139)</f>
        <v>ENT-138</v>
      </c>
      <c r="AJ139" s="15" t="str">
        <f>IF(Tabla2[[#This Row],[Op]]&lt;&gt;"","ENTREGA","")</f>
        <v>ENTREGA</v>
      </c>
      <c r="AK139" s="40" t="str">
        <f>(Tabla2[[#This Row],[FECHA ENTREGA]]&amp;Tabla2[[#This Row],[HORA ENTREGA]])</f>
        <v>460570,375</v>
      </c>
      <c r="AL139" s="34" t="str">
        <f>IFERROR(HYPERLINK("https://wa.me/"&amp;Tabla2[[#This Row],[CONTACTO]]&amp;"?text="&amp;Tabla2[[#This Row],[Mensaje]]),"")</f>
        <v>https://wa.me/56990025702?text=Hola!%0AServicio del día 04-02%0A *Cliente:* SOCIEDAD COMERCIAL MARBEN PETS LTDA */ Cont: * TRHU5006660*/ HR Entrega: *09:00* /Dirección: *FRAGUA - BOD.PRINCIPAL (Parte trasera)</v>
      </c>
    </row>
    <row r="140" spans="1:38" s="15" customFormat="1" ht="16.5" customHeight="1" x14ac:dyDescent="0.2">
      <c r="A140" s="15">
        <f>ROW(A139)</f>
        <v>139</v>
      </c>
      <c r="B140" s="15">
        <f>IF(J140=J139,B139+1,1)</f>
        <v>45</v>
      </c>
      <c r="C140" s="15" t="s">
        <v>239</v>
      </c>
      <c r="D140" s="25" t="s">
        <v>39</v>
      </c>
      <c r="E140" s="27">
        <v>295028</v>
      </c>
      <c r="F140" s="27" t="s">
        <v>444</v>
      </c>
      <c r="G140" s="27" t="s">
        <v>41</v>
      </c>
      <c r="H140" s="27">
        <v>14000</v>
      </c>
      <c r="I140" s="27" t="s">
        <v>42</v>
      </c>
      <c r="J140" s="28">
        <v>46057</v>
      </c>
      <c r="K140" s="26">
        <v>0.33333333333333331</v>
      </c>
      <c r="L140" s="26"/>
      <c r="M140" s="27" t="s">
        <v>51</v>
      </c>
      <c r="N140" s="25">
        <f>IFERROR(VLOOKUP(M140,Data!$J$1:$K$58,2,0),"")</f>
        <v>56967256951</v>
      </c>
      <c r="O140" s="27" t="s">
        <v>52</v>
      </c>
      <c r="P140" s="27"/>
      <c r="Q140" s="27" t="s">
        <v>243</v>
      </c>
      <c r="R140" s="27" t="s">
        <v>69</v>
      </c>
      <c r="S140" s="27"/>
      <c r="T140" s="27"/>
      <c r="U140" s="28"/>
      <c r="X140" s="27"/>
      <c r="Y140" s="27" t="s">
        <v>49</v>
      </c>
      <c r="Z140" s="29"/>
      <c r="AA140" s="29">
        <v>0.32083333333333336</v>
      </c>
      <c r="AB140" s="29"/>
      <c r="AC140" s="30">
        <v>46057</v>
      </c>
      <c r="AD140" s="15" t="str">
        <f>IF(Tabla2[[#This Row],[HORA ENTREGA]]="DIRECTO","On time", IF(AA140&lt;&gt;"",IF(Tabla2[[#This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" s="15" t="str">
        <f>MID(Tabla2[[#This Row],[TIPO]],1,3)</f>
        <v xml:space="preserve">40 </v>
      </c>
      <c r="AF1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SUPERMERCADO DEL NEUMATICO LTDA */ Cont: * OOCU8602176*/ HR Entrega: *08:00* /Dirección: *VELASQUEZ</v>
      </c>
      <c r="AG140" s="38" t="str">
        <f>IFERROR(HYPERLINK("https://wa.me/"&amp;Tabla2[[#This Row],[CONTACTO]]&amp;"?text="&amp;Tabla2[[#This Row],[Mensaje]],"Enviar mensaje"),"")</f>
        <v>Enviar mensaje</v>
      </c>
      <c r="AH140" s="15" t="str">
        <f>CONCATENATE(A140,F140)</f>
        <v>139OOCU8602176</v>
      </c>
      <c r="AI140" s="15" t="str">
        <f>CONCATENATE("ENT-",A140)</f>
        <v>ENT-139</v>
      </c>
      <c r="AJ140" s="15" t="str">
        <f>IF(Tabla2[[#This Row],[Op]]&lt;&gt;"","ENTREGA","")</f>
        <v>ENTREGA</v>
      </c>
      <c r="AK140" s="40" t="str">
        <f>(Tabla2[[#This Row],[FECHA ENTREGA]]&amp;Tabla2[[#This Row],[HORA ENTREGA]])</f>
        <v>460570,333333333333333</v>
      </c>
      <c r="AL140" s="34" t="str">
        <f>IFERROR(HYPERLINK("https://wa.me/"&amp;Tabla2[[#This Row],[CONTACTO]]&amp;"?text="&amp;Tabla2[[#This Row],[Mensaje]]),"")</f>
        <v>https://wa.me/56967256951?text=Hola!%0AServicio del día 04-02%0A *Cliente:* SUPERMERCADO DEL NEUMATICO LTDA */ Cont: * OOCU8602176*/ HR Entrega: *08:00* /Dirección: *VELASQUEZ</v>
      </c>
    </row>
    <row r="141" spans="1:38" s="15" customFormat="1" ht="16.5" customHeight="1" x14ac:dyDescent="0.2">
      <c r="A141" s="15">
        <f>ROW(A140)</f>
        <v>140</v>
      </c>
      <c r="B141" s="15">
        <f>IF(J141=J140,B140+1,1)</f>
        <v>46</v>
      </c>
      <c r="C141" s="15" t="s">
        <v>239</v>
      </c>
      <c r="D141" s="25" t="s">
        <v>39</v>
      </c>
      <c r="E141" s="27">
        <v>296059</v>
      </c>
      <c r="F141" s="27" t="s">
        <v>445</v>
      </c>
      <c r="G141" s="27" t="s">
        <v>41</v>
      </c>
      <c r="H141" s="27">
        <v>20000</v>
      </c>
      <c r="I141" s="27" t="s">
        <v>42</v>
      </c>
      <c r="J141" s="28">
        <v>46057</v>
      </c>
      <c r="K141" s="26">
        <v>0.47916666666666669</v>
      </c>
      <c r="L141" s="26"/>
      <c r="M141" s="27" t="s">
        <v>172</v>
      </c>
      <c r="N141" s="25">
        <f>IFERROR(VLOOKUP(M141,Data!$J$1:$K$58,2,0),"")</f>
        <v>56985215946</v>
      </c>
      <c r="O141" s="27" t="s">
        <v>173</v>
      </c>
      <c r="P141" s="27"/>
      <c r="Q141" s="27" t="s">
        <v>243</v>
      </c>
      <c r="R141" s="27" t="s">
        <v>446</v>
      </c>
      <c r="S141" s="27"/>
      <c r="T141" s="27"/>
      <c r="U141" s="28"/>
      <c r="X141" s="27"/>
      <c r="Y141" s="27" t="s">
        <v>49</v>
      </c>
      <c r="Z141" s="29"/>
      <c r="AA141" s="29">
        <v>0.42569444444444443</v>
      </c>
      <c r="AB141" s="29"/>
      <c r="AC141" s="30">
        <v>46057</v>
      </c>
      <c r="AD141" s="15" t="str">
        <f>IF(Tabla2[[#This Row],[HORA ENTREGA]]="DIRECTO","On time", IF(AA141&lt;&gt;"",IF(Tabla2[[#This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" s="15" t="str">
        <f>MID(Tabla2[[#This Row],[TIPO]],1,3)</f>
        <v xml:space="preserve">40 </v>
      </c>
      <c r="AF1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SUPERMERCADO DEL NEUMATICO LTDA */ Cont: * ONEU5116026*/ HR Entrega: *11:30* /Dirección: *VELASQUEZ</v>
      </c>
      <c r="AG141" s="38" t="str">
        <f>IFERROR(HYPERLINK("https://wa.me/"&amp;Tabla2[[#This Row],[CONTACTO]]&amp;"?text="&amp;Tabla2[[#This Row],[Mensaje]],"Enviar mensaje"),"")</f>
        <v>Enviar mensaje</v>
      </c>
      <c r="AH141" s="15" t="str">
        <f>CONCATENATE(A141,F141)</f>
        <v>140ONEU5116026</v>
      </c>
      <c r="AI141" s="15" t="str">
        <f>CONCATENATE("ENT-",A141)</f>
        <v>ENT-140</v>
      </c>
      <c r="AJ141" s="15" t="str">
        <f>IF(Tabla2[[#This Row],[Op]]&lt;&gt;"","ENTREGA","")</f>
        <v>ENTREGA</v>
      </c>
      <c r="AK141" s="40" t="str">
        <f>(Tabla2[[#This Row],[FECHA ENTREGA]]&amp;Tabla2[[#This Row],[HORA ENTREGA]])</f>
        <v>460570,479166666666667</v>
      </c>
      <c r="AL141" s="34" t="str">
        <f>IFERROR(HYPERLINK("https://wa.me/"&amp;Tabla2[[#This Row],[CONTACTO]]&amp;"?text="&amp;Tabla2[[#This Row],[Mensaje]]),"")</f>
        <v>https://wa.me/56985215946?text=Hola!%0AServicio del día 04-02%0A *Cliente:* SUPERMERCADO DEL NEUMATICO LTDA */ Cont: * ONEU5116026*/ HR Entrega: *11:30* /Dirección: *VELASQUEZ</v>
      </c>
    </row>
    <row r="142" spans="1:38" s="15" customFormat="1" ht="16.5" customHeight="1" x14ac:dyDescent="0.2">
      <c r="A142" s="15">
        <f>ROW(A141)</f>
        <v>141</v>
      </c>
      <c r="B142" s="15">
        <f>IF(J142=J141,B141+1,1)</f>
        <v>47</v>
      </c>
      <c r="C142" s="15" t="s">
        <v>447</v>
      </c>
      <c r="D142" s="25" t="s">
        <v>39</v>
      </c>
      <c r="E142" s="27">
        <v>383621</v>
      </c>
      <c r="F142" s="27" t="s">
        <v>448</v>
      </c>
      <c r="G142" s="27" t="s">
        <v>41</v>
      </c>
      <c r="H142" s="27">
        <v>10000</v>
      </c>
      <c r="I142" s="27" t="s">
        <v>449</v>
      </c>
      <c r="J142" s="28">
        <v>46057</v>
      </c>
      <c r="K142" s="26">
        <v>0.33333333333333331</v>
      </c>
      <c r="L142" s="26"/>
      <c r="M142" s="27" t="s">
        <v>164</v>
      </c>
      <c r="N142" s="25">
        <f>IFERROR(VLOOKUP(M142,Data!$J$1:$K$58,2,0),"")</f>
        <v>56967398822</v>
      </c>
      <c r="O142" s="27" t="s">
        <v>165</v>
      </c>
      <c r="P142" s="27"/>
      <c r="Q142" s="27" t="s">
        <v>450</v>
      </c>
      <c r="R142" s="27" t="s">
        <v>48</v>
      </c>
      <c r="S142" s="27"/>
      <c r="T142" s="27"/>
      <c r="U142" s="28"/>
      <c r="X142" s="27"/>
      <c r="Y142" s="27" t="s">
        <v>49</v>
      </c>
      <c r="Z142" s="29"/>
      <c r="AA142" s="29">
        <v>0.33888888888888891</v>
      </c>
      <c r="AB142" s="29"/>
      <c r="AC142" s="30">
        <v>46057</v>
      </c>
      <c r="AD142" s="15" t="str">
        <f>IF(Tabla2[[#This Row],[HORA ENTREGA]]="DIRECTO","On time", IF(AA142&lt;&gt;"",IF(Tabla2[[#This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2" s="15" t="str">
        <f>MID(Tabla2[[#This Row],[TIPO]],1,3)</f>
        <v xml:space="preserve">40 </v>
      </c>
      <c r="AF1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TECNIKA S A */ Cont: * CMAU9422260*/ HR Entrega: *08:00* /Dirección: *Los Olivos 1270, Pudahuel</v>
      </c>
      <c r="AG142" s="38" t="str">
        <f>IFERROR(HYPERLINK("https://wa.me/"&amp;Tabla2[[#This Row],[CONTACTO]]&amp;"?text="&amp;Tabla2[[#This Row],[Mensaje]],"Enviar mensaje"),"")</f>
        <v>Enviar mensaje</v>
      </c>
      <c r="AH142" s="15" t="str">
        <f>CONCATENATE(A142,F142)</f>
        <v>141CMAU9422260</v>
      </c>
      <c r="AI142" s="15" t="str">
        <f>CONCATENATE("ENT-",A142)</f>
        <v>ENT-141</v>
      </c>
      <c r="AJ142" s="15" t="str">
        <f>IF(Tabla2[[#This Row],[Op]]&lt;&gt;"","ENTREGA","")</f>
        <v>ENTREGA</v>
      </c>
      <c r="AK142" s="40" t="str">
        <f>(Tabla2[[#This Row],[FECHA ENTREGA]]&amp;Tabla2[[#This Row],[HORA ENTREGA]])</f>
        <v>460570,333333333333333</v>
      </c>
      <c r="AL142" s="34" t="str">
        <f>IFERROR(HYPERLINK("https://wa.me/"&amp;Tabla2[[#This Row],[CONTACTO]]&amp;"?text="&amp;Tabla2[[#This Row],[Mensaje]]),"")</f>
        <v>https://wa.me/56967398822?text=Hola!%0AServicio del día 04-02%0A *Cliente:* TECNIKA S A */ Cont: * CMAU9422260*/ HR Entrega: *08:00* /Dirección: *Los Olivos 1270, Pudahuel</v>
      </c>
    </row>
    <row r="143" spans="1:38" s="15" customFormat="1" ht="16.5" customHeight="1" x14ac:dyDescent="0.2">
      <c r="A143" s="15">
        <f>ROW(A142)</f>
        <v>142</v>
      </c>
      <c r="B143" s="15">
        <f>IF(J143=J142,B142+1,1)</f>
        <v>48</v>
      </c>
      <c r="C143" s="15" t="s">
        <v>447</v>
      </c>
      <c r="D143" s="25" t="s">
        <v>39</v>
      </c>
      <c r="E143" s="27">
        <v>383622</v>
      </c>
      <c r="F143" s="27" t="s">
        <v>451</v>
      </c>
      <c r="G143" s="27" t="s">
        <v>41</v>
      </c>
      <c r="H143" s="27">
        <v>12000</v>
      </c>
      <c r="I143" s="27" t="s">
        <v>452</v>
      </c>
      <c r="J143" s="28">
        <v>46057</v>
      </c>
      <c r="K143" s="26">
        <v>0.39583333333333331</v>
      </c>
      <c r="L143" s="26"/>
      <c r="M143" s="27" t="s">
        <v>273</v>
      </c>
      <c r="N143" s="25">
        <f>IFERROR(VLOOKUP(M143,Data!$J$1:$K$58,2,0),"")</f>
        <v>56950103942</v>
      </c>
      <c r="O143" s="27" t="s">
        <v>274</v>
      </c>
      <c r="P143" s="27"/>
      <c r="Q143" s="27" t="s">
        <v>450</v>
      </c>
      <c r="R143" s="27" t="s">
        <v>48</v>
      </c>
      <c r="S143" s="27"/>
      <c r="T143" s="27"/>
      <c r="U143" s="28"/>
      <c r="X143" s="27"/>
      <c r="Y143" s="27" t="s">
        <v>49</v>
      </c>
      <c r="Z143" s="29"/>
      <c r="AA143" s="29">
        <v>0.31597222222222221</v>
      </c>
      <c r="AB143" s="29"/>
      <c r="AC143" s="30">
        <v>46057</v>
      </c>
      <c r="AD143" s="15" t="str">
        <f>IF(Tabla2[[#This Row],[HORA ENTREGA]]="DIRECTO","On time", IF(AA143&lt;&gt;"",IF(Tabla2[[#This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" s="15" t="str">
        <f>MID(Tabla2[[#This Row],[TIPO]],1,3)</f>
        <v xml:space="preserve">40 </v>
      </c>
      <c r="AF1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TECNIKA S A */ Cont: * TRHU8560762*/ HR Entrega: *09:30* /Dirección: *Los Olivos 1270, Pudahuel</v>
      </c>
      <c r="AG143" s="38" t="str">
        <f>IFERROR(HYPERLINK("https://wa.me/"&amp;Tabla2[[#This Row],[CONTACTO]]&amp;"?text="&amp;Tabla2[[#This Row],[Mensaje]],"Enviar mensaje"),"")</f>
        <v>Enviar mensaje</v>
      </c>
      <c r="AH143" s="15" t="str">
        <f>CONCATENATE(A143,F143)</f>
        <v>142TRHU8560762</v>
      </c>
      <c r="AI143" s="15" t="str">
        <f>CONCATENATE("ENT-",A143)</f>
        <v>ENT-142</v>
      </c>
      <c r="AJ143" s="15" t="str">
        <f>IF(Tabla2[[#This Row],[Op]]&lt;&gt;"","ENTREGA","")</f>
        <v>ENTREGA</v>
      </c>
      <c r="AK143" s="40" t="str">
        <f>(Tabla2[[#This Row],[FECHA ENTREGA]]&amp;Tabla2[[#This Row],[HORA ENTREGA]])</f>
        <v>460570,395833333333333</v>
      </c>
      <c r="AL143" s="34" t="str">
        <f>IFERROR(HYPERLINK("https://wa.me/"&amp;Tabla2[[#This Row],[CONTACTO]]&amp;"?text="&amp;Tabla2[[#This Row],[Mensaje]]),"")</f>
        <v>https://wa.me/56950103942?text=Hola!%0AServicio del día 04-02%0A *Cliente:* TECNIKA S A */ Cont: * TRHU8560762*/ HR Entrega: *09:30* /Dirección: *Los Olivos 1270, Pudahuel</v>
      </c>
    </row>
    <row r="144" spans="1:38" s="15" customFormat="1" ht="16.5" customHeight="1" x14ac:dyDescent="0.2">
      <c r="A144" s="15">
        <f>ROW(A143)</f>
        <v>143</v>
      </c>
      <c r="B144" s="15">
        <f>IF(J144=J143,B143+1,1)</f>
        <v>49</v>
      </c>
      <c r="C144" s="15" t="s">
        <v>447</v>
      </c>
      <c r="D144" s="25" t="s">
        <v>39</v>
      </c>
      <c r="E144" s="27">
        <v>383623</v>
      </c>
      <c r="F144" s="27" t="s">
        <v>453</v>
      </c>
      <c r="G144" s="27" t="s">
        <v>41</v>
      </c>
      <c r="H144" s="27">
        <v>10000</v>
      </c>
      <c r="I144" s="27" t="s">
        <v>454</v>
      </c>
      <c r="J144" s="28">
        <v>46057</v>
      </c>
      <c r="K144" s="26">
        <v>0.47916666666666669</v>
      </c>
      <c r="L144" s="26"/>
      <c r="M144" s="27" t="s">
        <v>192</v>
      </c>
      <c r="N144" s="25">
        <f>IFERROR(VLOOKUP(M144,Data!$J$1:$K$58,2,0),"")</f>
        <v>56967396661</v>
      </c>
      <c r="O144" s="27" t="s">
        <v>181</v>
      </c>
      <c r="P144" s="27"/>
      <c r="Q144" s="27" t="s">
        <v>450</v>
      </c>
      <c r="R144" s="27" t="s">
        <v>48</v>
      </c>
      <c r="S144" s="27"/>
      <c r="T144" s="27"/>
      <c r="U144" s="28"/>
      <c r="X144" s="27"/>
      <c r="Y144" s="27" t="s">
        <v>49</v>
      </c>
      <c r="Z144" s="29"/>
      <c r="AA144" s="29">
        <v>0.50555555555555554</v>
      </c>
      <c r="AB144" s="29"/>
      <c r="AC144" s="30">
        <v>46057</v>
      </c>
      <c r="AD144" s="15" t="str">
        <f>IF(Tabla2[[#This Row],[HORA ENTREGA]]="DIRECTO","On time", IF(AA144&lt;&gt;"",IF(Tabla2[[#This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4" s="15" t="str">
        <f>MID(Tabla2[[#This Row],[TIPO]],1,3)</f>
        <v xml:space="preserve">40 </v>
      </c>
      <c r="AF1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TECNIKA S A */ Cont: * CMAU7462160*/ HR Entrega: *11:30* /Dirección: *Los Olivos 1270, Pudahuel</v>
      </c>
      <c r="AG144" s="38" t="str">
        <f>IFERROR(HYPERLINK("https://wa.me/"&amp;Tabla2[[#This Row],[CONTACTO]]&amp;"?text="&amp;Tabla2[[#This Row],[Mensaje]],"Enviar mensaje"),"")</f>
        <v>Enviar mensaje</v>
      </c>
      <c r="AH144" s="15" t="str">
        <f>CONCATENATE(A144,F144)</f>
        <v>143CMAU7462160</v>
      </c>
      <c r="AI144" s="15" t="str">
        <f>CONCATENATE("ENT-",A144)</f>
        <v>ENT-143</v>
      </c>
      <c r="AJ144" s="15" t="str">
        <f>IF(Tabla2[[#This Row],[Op]]&lt;&gt;"","ENTREGA","")</f>
        <v>ENTREGA</v>
      </c>
      <c r="AK144" s="40" t="str">
        <f>(Tabla2[[#This Row],[FECHA ENTREGA]]&amp;Tabla2[[#This Row],[HORA ENTREGA]])</f>
        <v>460570,479166666666667</v>
      </c>
      <c r="AL144" s="34" t="str">
        <f>IFERROR(HYPERLINK("https://wa.me/"&amp;Tabla2[[#This Row],[CONTACTO]]&amp;"?text="&amp;Tabla2[[#This Row],[Mensaje]]),"")</f>
        <v>https://wa.me/56967396661?text=Hola!%0AServicio del día 04-02%0A *Cliente:* TECNIKA S A */ Cont: * CMAU7462160*/ HR Entrega: *11:30* /Dirección: *Los Olivos 1270, Pudahuel</v>
      </c>
    </row>
    <row r="145" spans="1:38" s="15" customFormat="1" ht="16.5" customHeight="1" x14ac:dyDescent="0.2">
      <c r="A145" s="15">
        <f>ROW(A144)</f>
        <v>144</v>
      </c>
      <c r="B145" s="15">
        <f>IF(J145=J144,B144+1,1)</f>
        <v>50</v>
      </c>
      <c r="C145" s="15" t="s">
        <v>455</v>
      </c>
      <c r="D145" s="25" t="s">
        <v>39</v>
      </c>
      <c r="E145" s="27">
        <v>311225</v>
      </c>
      <c r="F145" s="27" t="s">
        <v>456</v>
      </c>
      <c r="G145" s="27" t="s">
        <v>456</v>
      </c>
      <c r="H145" s="27" t="s">
        <v>120</v>
      </c>
      <c r="I145" s="27" t="s">
        <v>42</v>
      </c>
      <c r="J145" s="28">
        <v>46057</v>
      </c>
      <c r="K145" s="26">
        <v>0.54166666666666663</v>
      </c>
      <c r="L145" s="26"/>
      <c r="M145" s="27"/>
      <c r="N145" s="25" t="str">
        <f>IFERROR(VLOOKUP(M145,Data!$J$1:$K$58,2,0),"")</f>
        <v/>
      </c>
      <c r="O145" s="27" t="s">
        <v>400</v>
      </c>
      <c r="P145" s="27"/>
      <c r="Q145" s="27" t="s">
        <v>457</v>
      </c>
      <c r="R145" s="27" t="s">
        <v>120</v>
      </c>
      <c r="S145" s="27"/>
      <c r="T145" s="27"/>
      <c r="U145" s="28"/>
      <c r="X145" s="27" t="s">
        <v>458</v>
      </c>
      <c r="Y145" s="27" t="s">
        <v>186</v>
      </c>
      <c r="Z145" s="29"/>
      <c r="AA145" s="29"/>
      <c r="AB145" s="29"/>
      <c r="AC145" s="30"/>
      <c r="AD145" s="15" t="str">
        <f>IF(Tabla2[[#This Row],[HORA ENTREGA]]="DIRECTO","On time", IF(AA145&lt;&gt;"",IF(Tabla2[[#This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5" s="15" t="str">
        <f>MID(Tabla2[[#This Row],[TIPO]],1,3)</f>
        <v>RAM</v>
      </c>
      <c r="AF1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04-02%0A *Cliente:* YANY CABACH */ Cont: * RAMPLA*/ HR Entrega: *13:00* /Dirección: *CAMINO INTERNACIONAL 5250, BOD. C13 - C14, VIÑA DEL MAR</v>
      </c>
      <c r="AG145" s="38" t="str">
        <f>IFERROR(HYPERLINK("https://wa.me/"&amp;Tabla2[[#This Row],[CONTACTO]]&amp;"?text="&amp;Tabla2[[#This Row],[Mensaje]],"Enviar mensaje"),"")</f>
        <v>Enviar mensaje</v>
      </c>
      <c r="AH145" s="15" t="str">
        <f>CONCATENATE(A145,F145)</f>
        <v>144RAMPLA</v>
      </c>
      <c r="AI145" s="15" t="str">
        <f>CONCATENATE("ENT-",A145)</f>
        <v>ENT-144</v>
      </c>
      <c r="AJ145" s="15" t="str">
        <f>IF(Tabla2[[#This Row],[Op]]&lt;&gt;"","ENTREGA","")</f>
        <v>ENTREGA</v>
      </c>
      <c r="AK145" s="40" t="str">
        <f>(Tabla2[[#This Row],[FECHA ENTREGA]]&amp;Tabla2[[#This Row],[HORA ENTREGA]])</f>
        <v>460570,541666666666667</v>
      </c>
      <c r="AL145" s="34" t="str">
        <f>IFERROR(HYPERLINK("https://wa.me/"&amp;Tabla2[[#This Row],[CONTACTO]]&amp;"?text="&amp;Tabla2[[#This Row],[Mensaje]]),"")</f>
        <v>https://wa.me/?text=Hola!%0AServicio del día 04-02%0A *Cliente:* YANY CABACH */ Cont: * RAMPLA*/ HR Entrega: *13:00* /Dirección: *CAMINO INTERNACIONAL 5250, BOD. C13 - C14, VIÑA DEL MAR</v>
      </c>
    </row>
    <row r="146" spans="1:38" s="15" customFormat="1" ht="16.5" customHeight="1" x14ac:dyDescent="0.2">
      <c r="A146" s="15">
        <f>ROW(A145)</f>
        <v>145</v>
      </c>
      <c r="B146" s="15">
        <f>IF(J146=J145,B145+1,1)</f>
        <v>1</v>
      </c>
      <c r="C146" s="15" t="s">
        <v>254</v>
      </c>
      <c r="D146" s="25" t="s">
        <v>39</v>
      </c>
      <c r="E146" s="27">
        <v>70172</v>
      </c>
      <c r="F146" s="27" t="s">
        <v>459</v>
      </c>
      <c r="G146" s="27" t="s">
        <v>41</v>
      </c>
      <c r="H146" s="27">
        <v>17000</v>
      </c>
      <c r="I146" s="27" t="s">
        <v>42</v>
      </c>
      <c r="J146" s="28">
        <v>46058</v>
      </c>
      <c r="K146" s="26">
        <v>0.35416666666666669</v>
      </c>
      <c r="L146" s="26"/>
      <c r="M146" s="27" t="s">
        <v>139</v>
      </c>
      <c r="N146" s="25">
        <f>IFERROR(VLOOKUP(M146,Data!$J$1:$K$58,2,0),"")</f>
        <v>56965312953</v>
      </c>
      <c r="O146" s="27" t="s">
        <v>140</v>
      </c>
      <c r="P146" s="27"/>
      <c r="Q146" s="27" t="s">
        <v>257</v>
      </c>
      <c r="R146" s="27" t="s">
        <v>183</v>
      </c>
      <c r="S146" s="27"/>
      <c r="T146" s="27"/>
      <c r="U146" s="28"/>
      <c r="X146" s="27"/>
      <c r="Y146" s="27" t="s">
        <v>49</v>
      </c>
      <c r="Z146" s="29"/>
      <c r="AA146" s="29">
        <v>0.3263888888888889</v>
      </c>
      <c r="AB146" s="29"/>
      <c r="AC146" s="30">
        <v>46058</v>
      </c>
      <c r="AD146" s="15" t="str">
        <f>IF(Tabla2[[#This Row],[HORA ENTREGA]]="DIRECTO","On time", IF(AA146&lt;&gt;"",IF(Tabla2[[#This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" s="15" t="str">
        <f>MID(Tabla2[[#This Row],[TIPO]],1,3)</f>
        <v xml:space="preserve">40 </v>
      </c>
      <c r="AF1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A R G TRAILERS SPA */ Cont: * CAIU7286290*/ HR Entrega: *08:30* /Dirección: *GOREN - LA PRIMAVERA  361;  LAMPA</v>
      </c>
      <c r="AG146" s="38" t="str">
        <f>IFERROR(HYPERLINK("https://wa.me/"&amp;Tabla2[[#This Row],[CONTACTO]]&amp;"?text="&amp;Tabla2[[#This Row],[Mensaje]],"Enviar mensaje"),"")</f>
        <v>Enviar mensaje</v>
      </c>
      <c r="AH146" s="15" t="str">
        <f>CONCATENATE(A146,F146)</f>
        <v>145CAIU7286290</v>
      </c>
      <c r="AI146" s="15" t="str">
        <f>CONCATENATE("ENT-",A146)</f>
        <v>ENT-145</v>
      </c>
      <c r="AJ146" s="15" t="str">
        <f>IF(Tabla2[[#This Row],[Op]]&lt;&gt;"","ENTREGA","")</f>
        <v>ENTREGA</v>
      </c>
      <c r="AK146" s="40" t="str">
        <f>(Tabla2[[#This Row],[FECHA ENTREGA]]&amp;Tabla2[[#This Row],[HORA ENTREGA]])</f>
        <v>460580,354166666666667</v>
      </c>
      <c r="AL146" s="34" t="str">
        <f>IFERROR(HYPERLINK("https://wa.me/"&amp;Tabla2[[#This Row],[CONTACTO]]&amp;"?text="&amp;Tabla2[[#This Row],[Mensaje]]),"")</f>
        <v>https://wa.me/56965312953?text=Hola!%0AServicio del día 05-02%0A *Cliente:* A R G TRAILERS SPA */ Cont: * CAIU7286290*/ HR Entrega: *08:30* /Dirección: *GOREN - LA PRIMAVERA  361;  LAMPA</v>
      </c>
    </row>
    <row r="147" spans="1:38" s="15" customFormat="1" ht="16.5" customHeight="1" x14ac:dyDescent="0.2">
      <c r="A147" s="15">
        <f>ROW(A146)</f>
        <v>146</v>
      </c>
      <c r="B147" s="15">
        <f>IF(J147=J146,B146+1,1)</f>
        <v>2</v>
      </c>
      <c r="C147" s="15" t="s">
        <v>254</v>
      </c>
      <c r="D147" s="25" t="s">
        <v>39</v>
      </c>
      <c r="E147" s="27">
        <v>70144</v>
      </c>
      <c r="F147" s="27" t="s">
        <v>460</v>
      </c>
      <c r="G147" s="27" t="s">
        <v>41</v>
      </c>
      <c r="H147" s="27">
        <v>30000</v>
      </c>
      <c r="I147" s="27" t="s">
        <v>42</v>
      </c>
      <c r="J147" s="28">
        <v>46058</v>
      </c>
      <c r="K147" s="26">
        <v>0.54166666666666663</v>
      </c>
      <c r="L147" s="26"/>
      <c r="M147" s="27" t="s">
        <v>161</v>
      </c>
      <c r="N147" s="25">
        <f>IFERROR(VLOOKUP(M147,Data!$J$1:$K$58,2,0),"")</f>
        <v>56966749408</v>
      </c>
      <c r="O147" s="27" t="s">
        <v>162</v>
      </c>
      <c r="P147" s="27"/>
      <c r="Q147" s="27" t="s">
        <v>257</v>
      </c>
      <c r="R147" s="27" t="s">
        <v>74</v>
      </c>
      <c r="S147" s="27"/>
      <c r="T147" s="27"/>
      <c r="U147" s="28"/>
      <c r="X147" s="27"/>
      <c r="Y147" s="27" t="s">
        <v>49</v>
      </c>
      <c r="Z147" s="29"/>
      <c r="AA147" s="29">
        <v>0.54722222222222228</v>
      </c>
      <c r="AB147" s="29"/>
      <c r="AC147" s="30">
        <v>46058</v>
      </c>
      <c r="AD147" s="15" t="str">
        <f>IF(Tabla2[[#This Row],[HORA ENTREGA]]="DIRECTO","On time", IF(AA147&lt;&gt;"",IF(Tabla2[[#This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7" s="15" t="str">
        <f>MID(Tabla2[[#This Row],[TIPO]],1,3)</f>
        <v xml:space="preserve">40 </v>
      </c>
      <c r="AF1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A R G TRAILERS SPA */ Cont: * WHSU5865810*/ HR Entrega: *13:00* /Dirección: *GOREN - LA PRIMAVERA  361;  LAMPA</v>
      </c>
      <c r="AG147" s="38" t="str">
        <f>IFERROR(HYPERLINK("https://wa.me/"&amp;Tabla2[[#This Row],[CONTACTO]]&amp;"?text="&amp;Tabla2[[#This Row],[Mensaje]],"Enviar mensaje"),"")</f>
        <v>Enviar mensaje</v>
      </c>
      <c r="AH147" s="15" t="str">
        <f>CONCATENATE(A147,F147)</f>
        <v>146WHSU5865810</v>
      </c>
      <c r="AI147" s="15" t="str">
        <f>CONCATENATE("ENT-",A147)</f>
        <v>ENT-146</v>
      </c>
      <c r="AJ147" s="15" t="str">
        <f>IF(Tabla2[[#This Row],[Op]]&lt;&gt;"","ENTREGA","")</f>
        <v>ENTREGA</v>
      </c>
      <c r="AK147" s="40" t="str">
        <f>(Tabla2[[#This Row],[FECHA ENTREGA]]&amp;Tabla2[[#This Row],[HORA ENTREGA]])</f>
        <v>460580,541666666666667</v>
      </c>
      <c r="AL147" s="34" t="str">
        <f>IFERROR(HYPERLINK("https://wa.me/"&amp;Tabla2[[#This Row],[CONTACTO]]&amp;"?text="&amp;Tabla2[[#This Row],[Mensaje]]),"")</f>
        <v>https://wa.me/56966749408?text=Hola!%0AServicio del día 05-02%0A *Cliente:* A R G TRAILERS SPA */ Cont: * WHSU5865810*/ HR Entrega: *13:00* /Dirección: *GOREN - LA PRIMAVERA  361;  LAMPA</v>
      </c>
    </row>
    <row r="148" spans="1:38" s="15" customFormat="1" ht="16.5" customHeight="1" x14ac:dyDescent="0.2">
      <c r="A148" s="15">
        <f>ROW(A147)</f>
        <v>147</v>
      </c>
      <c r="B148" s="15">
        <f>IF(J148=J147,B147+1,1)</f>
        <v>3</v>
      </c>
      <c r="C148" s="15" t="s">
        <v>43</v>
      </c>
      <c r="D148" s="25" t="s">
        <v>39</v>
      </c>
      <c r="E148" s="27">
        <v>364260</v>
      </c>
      <c r="F148" s="27" t="s">
        <v>461</v>
      </c>
      <c r="G148" s="27" t="s">
        <v>41</v>
      </c>
      <c r="H148" s="27">
        <v>22000</v>
      </c>
      <c r="I148" s="27" t="s">
        <v>462</v>
      </c>
      <c r="J148" s="28">
        <v>46058</v>
      </c>
      <c r="K148" s="26">
        <v>0.47916666666666669</v>
      </c>
      <c r="L148" s="26"/>
      <c r="M148" s="27" t="s">
        <v>192</v>
      </c>
      <c r="N148" s="25">
        <f>IFERROR(VLOOKUP(M148,Data!$J$1:$K$58,2,0),"")</f>
        <v>56967396661</v>
      </c>
      <c r="O148" s="27" t="s">
        <v>181</v>
      </c>
      <c r="P148" s="27"/>
      <c r="Q148" s="27" t="s">
        <v>57</v>
      </c>
      <c r="R148" s="27" t="s">
        <v>74</v>
      </c>
      <c r="S148" s="27"/>
      <c r="T148" s="27"/>
      <c r="U148" s="28"/>
      <c r="X148" s="27"/>
      <c r="Y148" s="27" t="s">
        <v>49</v>
      </c>
      <c r="Z148" s="29"/>
      <c r="AA148" s="29">
        <v>0.4777777777777778</v>
      </c>
      <c r="AB148" s="29"/>
      <c r="AC148" s="30">
        <v>46058</v>
      </c>
      <c r="AD148" s="15" t="str">
        <f>IF(Tabla2[[#This Row],[HORA ENTREGA]]="DIRECTO","On time", IF(AA148&lt;&gt;"",IF(Tabla2[[#This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8" s="15" t="str">
        <f>MID(Tabla2[[#This Row],[TIPO]],1,3)</f>
        <v xml:space="preserve">40 </v>
      </c>
      <c r="AF1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ALCA SPA */ Cont: * WHSU8312531*/ HR Entrega: *11:30* /Dirección: *Camino del Cerro 4868 Huechuraba</v>
      </c>
      <c r="AG148" s="38" t="str">
        <f>IFERROR(HYPERLINK("https://wa.me/"&amp;Tabla2[[#This Row],[CONTACTO]]&amp;"?text="&amp;Tabla2[[#This Row],[Mensaje]],"Enviar mensaje"),"")</f>
        <v>Enviar mensaje</v>
      </c>
      <c r="AH148" s="15" t="str">
        <f>CONCATENATE(A148,F148)</f>
        <v>147WHSU8312531</v>
      </c>
      <c r="AI148" s="15" t="str">
        <f>CONCATENATE("ENT-",A148)</f>
        <v>ENT-147</v>
      </c>
      <c r="AJ148" s="15" t="str">
        <f>IF(Tabla2[[#This Row],[Op]]&lt;&gt;"","ENTREGA","")</f>
        <v>ENTREGA</v>
      </c>
      <c r="AK148" s="40" t="str">
        <f>(Tabla2[[#This Row],[FECHA ENTREGA]]&amp;Tabla2[[#This Row],[HORA ENTREGA]])</f>
        <v>460580,479166666666667</v>
      </c>
      <c r="AL148" s="34" t="str">
        <f>IFERROR(HYPERLINK("https://wa.me/"&amp;Tabla2[[#This Row],[CONTACTO]]&amp;"?text="&amp;Tabla2[[#This Row],[Mensaje]]),"")</f>
        <v>https://wa.me/56967396661?text=Hola!%0AServicio del día 05-02%0A *Cliente:* ALCA SPA */ Cont: * WHSU8312531*/ HR Entrega: *11:30* /Dirección: *Camino del Cerro 4868 Huechuraba</v>
      </c>
    </row>
    <row r="149" spans="1:38" s="15" customFormat="1" ht="16.5" customHeight="1" x14ac:dyDescent="0.2">
      <c r="A149" s="15">
        <f>ROW(A148)</f>
        <v>148</v>
      </c>
      <c r="B149" s="15">
        <f>IF(J149=J148,B148+1,1)</f>
        <v>4</v>
      </c>
      <c r="C149" s="15" t="s">
        <v>75</v>
      </c>
      <c r="D149" s="25" t="s">
        <v>39</v>
      </c>
      <c r="E149" s="27">
        <v>298051</v>
      </c>
      <c r="F149" s="27" t="s">
        <v>463</v>
      </c>
      <c r="G149" s="27" t="s">
        <v>64</v>
      </c>
      <c r="H149" s="27">
        <v>5000</v>
      </c>
      <c r="I149" s="27" t="s">
        <v>42</v>
      </c>
      <c r="J149" s="28">
        <v>46058</v>
      </c>
      <c r="K149" s="26">
        <v>0.33333333333333331</v>
      </c>
      <c r="L149" s="26"/>
      <c r="M149" s="27" t="s">
        <v>66</v>
      </c>
      <c r="N149" s="25">
        <f>IFERROR(VLOOKUP(M149,Data!$J$1:$K$58,2,0),"")</f>
        <v>56993389870</v>
      </c>
      <c r="O149" s="27" t="s">
        <v>67</v>
      </c>
      <c r="P149" s="27"/>
      <c r="Q149" s="27" t="s">
        <v>79</v>
      </c>
      <c r="R149" s="27" t="s">
        <v>74</v>
      </c>
      <c r="S149" s="27"/>
      <c r="T149" s="27"/>
      <c r="U149" s="28"/>
      <c r="X149" s="27" t="s">
        <v>271</v>
      </c>
      <c r="Y149" s="27" t="s">
        <v>49</v>
      </c>
      <c r="Z149" s="29"/>
      <c r="AA149" s="29">
        <v>0.33333333333333331</v>
      </c>
      <c r="AB149" s="29"/>
      <c r="AC149" s="30">
        <v>46058</v>
      </c>
      <c r="AD149" s="15" t="str">
        <f>IF(Tabla2[[#This Row],[HORA ENTREGA]]="DIRECTO","On time", IF(AA149&lt;&gt;"",IF(Tabla2[[#This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9" s="15" t="str">
        <f>MID(Tabla2[[#This Row],[TIPO]],1,3)</f>
        <v xml:space="preserve">20 </v>
      </c>
      <c r="AF1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BAYONA SPA */ Cont: * MSMU1394055*/ HR Entrega: *08:00* /Dirección: * BOULEVAR 1313 BODENOR FLEX CENTER ENEA, PUDAHUEL</v>
      </c>
      <c r="AG149" s="38" t="str">
        <f>IFERROR(HYPERLINK("https://wa.me/"&amp;Tabla2[[#This Row],[CONTACTO]]&amp;"?text="&amp;Tabla2[[#This Row],[Mensaje]],"Enviar mensaje"),"")</f>
        <v>Enviar mensaje</v>
      </c>
      <c r="AH149" s="15" t="str">
        <f>CONCATENATE(A149,F149)</f>
        <v>148MSMU1394055</v>
      </c>
      <c r="AI149" s="15" t="str">
        <f>CONCATENATE("ENT-",A149)</f>
        <v>ENT-148</v>
      </c>
      <c r="AJ149" s="15" t="str">
        <f>IF(Tabla2[[#This Row],[Op]]&lt;&gt;"","ENTREGA","")</f>
        <v>ENTREGA</v>
      </c>
      <c r="AK149" s="40" t="str">
        <f>(Tabla2[[#This Row],[FECHA ENTREGA]]&amp;Tabla2[[#This Row],[HORA ENTREGA]])</f>
        <v>460580,333333333333333</v>
      </c>
      <c r="AL149" s="34" t="str">
        <f>IFERROR(HYPERLINK("https://wa.me/"&amp;Tabla2[[#This Row],[CONTACTO]]&amp;"?text="&amp;Tabla2[[#This Row],[Mensaje]]),"")</f>
        <v>https://wa.me/56993389870?text=Hola!%0AServicio del día 05-02%0A *Cliente:* BAYONA SPA */ Cont: * MSMU1394055*/ HR Entrega: *08:00* /Dirección: * BOULEVAR 1313 BODENOR FLEX CENTER ENEA, PUDAHUEL</v>
      </c>
    </row>
    <row r="150" spans="1:38" s="15" customFormat="1" ht="16.5" customHeight="1" x14ac:dyDescent="0.2">
      <c r="A150" s="15">
        <f>ROW(A149)</f>
        <v>149</v>
      </c>
      <c r="B150" s="15">
        <f>IF(J150=J149,B149+1,1)</f>
        <v>5</v>
      </c>
      <c r="C150" s="15" t="s">
        <v>75</v>
      </c>
      <c r="D150" s="25" t="s">
        <v>39</v>
      </c>
      <c r="E150" s="27">
        <v>298187</v>
      </c>
      <c r="F150" s="27" t="s">
        <v>464</v>
      </c>
      <c r="G150" s="27" t="s">
        <v>465</v>
      </c>
      <c r="H150" s="27">
        <v>5000</v>
      </c>
      <c r="I150" s="27" t="s">
        <v>42</v>
      </c>
      <c r="J150" s="28">
        <v>46058</v>
      </c>
      <c r="K150" s="26">
        <v>0.45833333333333331</v>
      </c>
      <c r="L150" s="26"/>
      <c r="M150" s="27" t="s">
        <v>164</v>
      </c>
      <c r="N150" s="25">
        <f>IFERROR(VLOOKUP(M150,Data!$J$1:$K$58,2,0),"")</f>
        <v>56967398822</v>
      </c>
      <c r="O150" s="27" t="s">
        <v>165</v>
      </c>
      <c r="P150" s="27"/>
      <c r="Q150" s="27" t="s">
        <v>79</v>
      </c>
      <c r="R150" s="27" t="s">
        <v>74</v>
      </c>
      <c r="S150" s="27"/>
      <c r="T150" s="27"/>
      <c r="U150" s="28"/>
      <c r="X150" s="27" t="s">
        <v>271</v>
      </c>
      <c r="Y150" s="27" t="s">
        <v>49</v>
      </c>
      <c r="Z150" s="29"/>
      <c r="AA150" s="29">
        <v>0.45833333333333331</v>
      </c>
      <c r="AB150" s="29"/>
      <c r="AC150" s="30">
        <v>46058</v>
      </c>
      <c r="AD150" s="15" t="str">
        <f>IF(Tabla2[[#This Row],[HORA ENTREGA]]="DIRECTO","On time", IF(AA150&lt;&gt;"",IF(Tabla2[[#This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0" s="15" t="str">
        <f>MID(Tabla2[[#This Row],[TIPO]],1,3)</f>
        <v xml:space="preserve">40 </v>
      </c>
      <c r="AF1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BAYONA SPA */ Cont: * MSDU6126341*/ HR Entrega: *11:00* /Dirección: * BOULEVAR 1313 BODENOR FLEX CENTER ENEA, PUDAHUEL</v>
      </c>
      <c r="AG150" s="38" t="str">
        <f>IFERROR(HYPERLINK("https://wa.me/"&amp;Tabla2[[#This Row],[CONTACTO]]&amp;"?text="&amp;Tabla2[[#This Row],[Mensaje]],"Enviar mensaje"),"")</f>
        <v>Enviar mensaje</v>
      </c>
      <c r="AH150" s="15" t="str">
        <f>CONCATENATE(A150,F150)</f>
        <v>149MSDU6126341</v>
      </c>
      <c r="AI150" s="15" t="str">
        <f>CONCATENATE("ENT-",A150)</f>
        <v>ENT-149</v>
      </c>
      <c r="AJ150" s="15" t="str">
        <f>IF(Tabla2[[#This Row],[Op]]&lt;&gt;"","ENTREGA","")</f>
        <v>ENTREGA</v>
      </c>
      <c r="AK150" s="40" t="str">
        <f>(Tabla2[[#This Row],[FECHA ENTREGA]]&amp;Tabla2[[#This Row],[HORA ENTREGA]])</f>
        <v>460580,458333333333333</v>
      </c>
      <c r="AL150" s="34" t="str">
        <f>IFERROR(HYPERLINK("https://wa.me/"&amp;Tabla2[[#This Row],[CONTACTO]]&amp;"?text="&amp;Tabla2[[#This Row],[Mensaje]]),"")</f>
        <v>https://wa.me/56967398822?text=Hola!%0AServicio del día 05-02%0A *Cliente:* BAYONA SPA */ Cont: * MSDU6126341*/ HR Entrega: *11:00* /Dirección: * BOULEVAR 1313 BODENOR FLEX CENTER ENEA, PUDAHUEL</v>
      </c>
    </row>
    <row r="151" spans="1:38" s="15" customFormat="1" ht="16.5" customHeight="1" x14ac:dyDescent="0.2">
      <c r="A151" s="15">
        <f>ROW(A150)</f>
        <v>150</v>
      </c>
      <c r="B151" s="15">
        <f>IF(J151=J150,B150+1,1)</f>
        <v>6</v>
      </c>
      <c r="C151" s="15" t="s">
        <v>84</v>
      </c>
      <c r="D151" s="25" t="s">
        <v>39</v>
      </c>
      <c r="E151" s="27">
        <v>312052</v>
      </c>
      <c r="F151" s="27" t="s">
        <v>466</v>
      </c>
      <c r="G151" s="27" t="s">
        <v>41</v>
      </c>
      <c r="H151" s="27">
        <v>15000</v>
      </c>
      <c r="I151" s="27" t="s">
        <v>185</v>
      </c>
      <c r="J151" s="28">
        <v>46058</v>
      </c>
      <c r="K151" s="26">
        <v>0.375</v>
      </c>
      <c r="L151" s="26"/>
      <c r="M151" s="27" t="s">
        <v>117</v>
      </c>
      <c r="N151" s="25">
        <f>IFERROR(VLOOKUP(M151,Data!$J$1:$K$58,2,0),"")</f>
        <v>56973887539</v>
      </c>
      <c r="O151" s="27" t="s">
        <v>118</v>
      </c>
      <c r="P151" s="27"/>
      <c r="Q151" s="27" t="s">
        <v>467</v>
      </c>
      <c r="R151" s="27" t="s">
        <v>48</v>
      </c>
      <c r="S151" s="27"/>
      <c r="T151" s="27"/>
      <c r="U151" s="28"/>
      <c r="X151" s="27"/>
      <c r="Y151" s="27" t="s">
        <v>49</v>
      </c>
      <c r="Z151" s="29"/>
      <c r="AA151" s="29">
        <v>0.37152777777777779</v>
      </c>
      <c r="AB151" s="29"/>
      <c r="AC151" s="30">
        <v>46058</v>
      </c>
      <c r="AD151" s="15" t="str">
        <f>IF(Tabla2[[#This Row],[HORA ENTREGA]]="DIRECTO","On time", IF(AA151&lt;&gt;"",IF(Tabla2[[#This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1" s="15" t="str">
        <f>MID(Tabla2[[#This Row],[TIPO]],1,3)</f>
        <v xml:space="preserve">40 </v>
      </c>
      <c r="AF1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CANONTEX */ Cont: * CAAU6336650*/ HR Entrega: *09:00* /Dirección: *Patricia Viñuela N°334, Lampa (BODEGA MPR) </v>
      </c>
      <c r="AG151" s="38" t="str">
        <f>IFERROR(HYPERLINK("https://wa.me/"&amp;Tabla2[[#This Row],[CONTACTO]]&amp;"?text="&amp;Tabla2[[#This Row],[Mensaje]],"Enviar mensaje"),"")</f>
        <v>Enviar mensaje</v>
      </c>
      <c r="AH151" s="15" t="str">
        <f>CONCATENATE(A151,F151)</f>
        <v>150CAAU6336650</v>
      </c>
      <c r="AI151" s="15" t="str">
        <f>CONCATENATE("ENT-",A151)</f>
        <v>ENT-150</v>
      </c>
      <c r="AJ151" s="15" t="str">
        <f>IF(Tabla2[[#This Row],[Op]]&lt;&gt;"","ENTREGA","")</f>
        <v>ENTREGA</v>
      </c>
      <c r="AK151" s="40" t="str">
        <f>(Tabla2[[#This Row],[FECHA ENTREGA]]&amp;Tabla2[[#This Row],[HORA ENTREGA]])</f>
        <v>460580,375</v>
      </c>
      <c r="AL151" s="34" t="str">
        <f>IFERROR(HYPERLINK("https://wa.me/"&amp;Tabla2[[#This Row],[CONTACTO]]&amp;"?text="&amp;Tabla2[[#This Row],[Mensaje]]),"")</f>
        <v xml:space="preserve">https://wa.me/56973887539?text=Hola!%0AServicio del día 05-02%0A *Cliente:* CANONTEX */ Cont: * CAAU6336650*/ HR Entrega: *09:00* /Dirección: *Patricia Viñuela N°334, Lampa (BODEGA MPR) </v>
      </c>
    </row>
    <row r="152" spans="1:38" s="15" customFormat="1" ht="16.5" customHeight="1" x14ac:dyDescent="0.2">
      <c r="A152" s="15">
        <f>ROW(A151)</f>
        <v>151</v>
      </c>
      <c r="B152" s="15">
        <f>IF(J152=J151,B151+1,1)</f>
        <v>7</v>
      </c>
      <c r="C152" s="15" t="s">
        <v>275</v>
      </c>
      <c r="D152" s="25" t="s">
        <v>39</v>
      </c>
      <c r="E152" s="27">
        <v>297821</v>
      </c>
      <c r="F152" s="27" t="s">
        <v>468</v>
      </c>
      <c r="G152" s="27" t="s">
        <v>41</v>
      </c>
      <c r="H152" s="27">
        <v>30000</v>
      </c>
      <c r="I152" s="27" t="s">
        <v>42</v>
      </c>
      <c r="J152" s="28">
        <v>46058</v>
      </c>
      <c r="K152" s="26">
        <v>0.33333333333333331</v>
      </c>
      <c r="L152" s="26"/>
      <c r="M152" s="27" t="s">
        <v>300</v>
      </c>
      <c r="N152" s="25">
        <f>IFERROR(VLOOKUP(M152,Data!$J$1:$K$58,2,0),"")</f>
        <v>56989844861</v>
      </c>
      <c r="O152" s="27" t="s">
        <v>301</v>
      </c>
      <c r="P152" s="27"/>
      <c r="Q152" s="27" t="s">
        <v>47</v>
      </c>
      <c r="R152" s="27" t="s">
        <v>48</v>
      </c>
      <c r="S152" s="27"/>
      <c r="T152" s="27"/>
      <c r="U152" s="28"/>
      <c r="X152" s="27"/>
      <c r="Y152" s="27" t="s">
        <v>49</v>
      </c>
      <c r="Z152" s="29"/>
      <c r="AA152" s="29">
        <v>0.31597222222222221</v>
      </c>
      <c r="AB152" s="29"/>
      <c r="AC152" s="30">
        <v>46058</v>
      </c>
      <c r="AD152" s="15" t="str">
        <f>IF(Tabla2[[#This Row],[HORA ENTREGA]]="DIRECTO","On time", IF(AA152&lt;&gt;"",IF(Tabla2[[#This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2" s="15" t="str">
        <f>MID(Tabla2[[#This Row],[TIPO]],1,3)</f>
        <v xml:space="preserve">40 </v>
      </c>
      <c r="AF1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COMERCIAL CANADA SPA */ Cont: * TRIU8767455*/ HR Entrega: *08:00* /Dirección: *BERNARDO O"HIGGINS 158 COLINA</v>
      </c>
      <c r="AG152" s="38" t="str">
        <f>IFERROR(HYPERLINK("https://wa.me/"&amp;Tabla2[[#This Row],[CONTACTO]]&amp;"?text="&amp;Tabla2[[#This Row],[Mensaje]],"Enviar mensaje"),"")</f>
        <v>Enviar mensaje</v>
      </c>
      <c r="AH152" s="15" t="str">
        <f>CONCATENATE(A152,F152)</f>
        <v>151TRIU8767455</v>
      </c>
      <c r="AI152" s="15" t="str">
        <f>CONCATENATE("ENT-",A152)</f>
        <v>ENT-151</v>
      </c>
      <c r="AJ152" s="15" t="str">
        <f>IF(Tabla2[[#This Row],[Op]]&lt;&gt;"","ENTREGA","")</f>
        <v>ENTREGA</v>
      </c>
      <c r="AK152" s="40" t="str">
        <f>(Tabla2[[#This Row],[FECHA ENTREGA]]&amp;Tabla2[[#This Row],[HORA ENTREGA]])</f>
        <v>460580,333333333333333</v>
      </c>
      <c r="AL152" s="34" t="str">
        <f>IFERROR(HYPERLINK("https://wa.me/"&amp;Tabla2[[#This Row],[CONTACTO]]&amp;"?text="&amp;Tabla2[[#This Row],[Mensaje]]),"")</f>
        <v>https://wa.me/56989844861?text=Hola!%0AServicio del día 05-02%0A *Cliente:* COMERCIAL CANADA SPA */ Cont: * TRIU8767455*/ HR Entrega: *08:00* /Dirección: *BERNARDO O"HIGGINS 158 COLINA</v>
      </c>
    </row>
    <row r="153" spans="1:38" s="15" customFormat="1" ht="16.5" customHeight="1" x14ac:dyDescent="0.2">
      <c r="A153" s="15">
        <f>ROW(A152)</f>
        <v>152</v>
      </c>
      <c r="B153" s="15">
        <f>IF(J153=J152,B152+1,1)</f>
        <v>8</v>
      </c>
      <c r="C153" s="15" t="s">
        <v>275</v>
      </c>
      <c r="D153" s="25" t="s">
        <v>39</v>
      </c>
      <c r="E153" s="27">
        <v>297821</v>
      </c>
      <c r="F153" s="27" t="s">
        <v>469</v>
      </c>
      <c r="G153" s="27" t="s">
        <v>41</v>
      </c>
      <c r="H153" s="27">
        <v>30000</v>
      </c>
      <c r="I153" s="27" t="s">
        <v>185</v>
      </c>
      <c r="J153" s="28">
        <v>46058</v>
      </c>
      <c r="K153" s="26">
        <v>0.41666666666666669</v>
      </c>
      <c r="L153" s="26"/>
      <c r="M153" s="27" t="s">
        <v>77</v>
      </c>
      <c r="N153" s="25">
        <f>IFERROR(VLOOKUP(M153,Data!$J$1:$K$58,2,0),"")</f>
        <v>56967384794</v>
      </c>
      <c r="O153" s="27" t="s">
        <v>78</v>
      </c>
      <c r="P153" s="27"/>
      <c r="Q153" s="27" t="s">
        <v>47</v>
      </c>
      <c r="R153" s="27" t="s">
        <v>120</v>
      </c>
      <c r="S153" s="27"/>
      <c r="T153" s="27"/>
      <c r="U153" s="28"/>
      <c r="X153" s="27"/>
      <c r="Y153" s="27" t="s">
        <v>49</v>
      </c>
      <c r="Z153" s="29"/>
      <c r="AA153" s="29">
        <v>0.37152777777777779</v>
      </c>
      <c r="AB153" s="29"/>
      <c r="AC153" s="30">
        <v>46058</v>
      </c>
      <c r="AD153" s="15" t="str">
        <f>IF(Tabla2[[#This Row],[HORA ENTREGA]]="DIRECTO","On time", IF(AA153&lt;&gt;"",IF(Tabla2[[#This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3" s="15" t="str">
        <f>MID(Tabla2[[#This Row],[TIPO]],1,3)</f>
        <v xml:space="preserve">40 </v>
      </c>
      <c r="AF1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COMERCIAL CANADA SPA */ Cont: * CGMU9390160*/ HR Entrega: *10:00* /Dirección: *BERNARDO O"HIGGINS 158 COLINA</v>
      </c>
      <c r="AG153" s="38" t="str">
        <f>IFERROR(HYPERLINK("https://wa.me/"&amp;Tabla2[[#This Row],[CONTACTO]]&amp;"?text="&amp;Tabla2[[#This Row],[Mensaje]],"Enviar mensaje"),"")</f>
        <v>Enviar mensaje</v>
      </c>
      <c r="AH153" s="15" t="str">
        <f>CONCATENATE(A153,F153)</f>
        <v>152CGMU9390160</v>
      </c>
      <c r="AI153" s="15" t="str">
        <f>CONCATENATE("ENT-",A153)</f>
        <v>ENT-152</v>
      </c>
      <c r="AJ153" s="15" t="str">
        <f>IF(Tabla2[[#This Row],[Op]]&lt;&gt;"","ENTREGA","")</f>
        <v>ENTREGA</v>
      </c>
      <c r="AK153" s="40" t="str">
        <f>(Tabla2[[#This Row],[FECHA ENTREGA]]&amp;Tabla2[[#This Row],[HORA ENTREGA]])</f>
        <v>460580,416666666666667</v>
      </c>
      <c r="AL153" s="34" t="str">
        <f>IFERROR(HYPERLINK("https://wa.me/"&amp;Tabla2[[#This Row],[CONTACTO]]&amp;"?text="&amp;Tabla2[[#This Row],[Mensaje]]),"")</f>
        <v>https://wa.me/56967384794?text=Hola!%0AServicio del día 05-02%0A *Cliente:* COMERCIAL CANADA SPA */ Cont: * CGMU9390160*/ HR Entrega: *10:00* /Dirección: *BERNARDO O"HIGGINS 158 COLINA</v>
      </c>
    </row>
    <row r="154" spans="1:38" s="15" customFormat="1" ht="16.5" customHeight="1" x14ac:dyDescent="0.2">
      <c r="A154" s="15">
        <f>ROW(A153)</f>
        <v>153</v>
      </c>
      <c r="B154" s="15">
        <f>IF(J154=J153,B153+1,1)</f>
        <v>9</v>
      </c>
      <c r="C154" s="15" t="s">
        <v>470</v>
      </c>
      <c r="D154" s="25" t="s">
        <v>39</v>
      </c>
      <c r="E154" s="27">
        <v>297332</v>
      </c>
      <c r="F154" s="27" t="s">
        <v>471</v>
      </c>
      <c r="G154" s="27" t="s">
        <v>41</v>
      </c>
      <c r="H154" s="27">
        <v>26000</v>
      </c>
      <c r="I154" s="27" t="s">
        <v>472</v>
      </c>
      <c r="J154" s="28">
        <v>46058</v>
      </c>
      <c r="K154" s="26">
        <v>0.33333333333333331</v>
      </c>
      <c r="L154" s="26"/>
      <c r="M154" s="27" t="s">
        <v>55</v>
      </c>
      <c r="N154" s="25">
        <f>IFERROR(VLOOKUP(M154,Data!$J$1:$K$58,2,0),"")</f>
        <v>56992164782</v>
      </c>
      <c r="O154" s="27" t="s">
        <v>356</v>
      </c>
      <c r="P154" s="27"/>
      <c r="Q154" s="27" t="s">
        <v>473</v>
      </c>
      <c r="R154" s="27" t="s">
        <v>183</v>
      </c>
      <c r="S154" s="27"/>
      <c r="T154" s="27"/>
      <c r="U154" s="28"/>
      <c r="X154" s="27"/>
      <c r="Y154" s="27" t="s">
        <v>49</v>
      </c>
      <c r="Z154" s="29"/>
      <c r="AA154" s="29">
        <v>0.3298611111111111</v>
      </c>
      <c r="AB154" s="29"/>
      <c r="AC154" s="30">
        <v>46058</v>
      </c>
      <c r="AD154" s="15" t="str">
        <f>IF(Tabla2[[#This Row],[HORA ENTREGA]]="DIRECTO","On time", IF(AA154&lt;&gt;"",IF(Tabla2[[#This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4" s="15" t="str">
        <f>MID(Tabla2[[#This Row],[TIPO]],1,3)</f>
        <v xml:space="preserve">40 </v>
      </c>
      <c r="AF1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COMERCIALIZADORA RGS */ Cont: * WHSU8088925*/ HR Entrega: *08:00* /Dirección: *ARGENTINA 1696; SAN RAMON</v>
      </c>
      <c r="AG154" s="38" t="str">
        <f>IFERROR(HYPERLINK("https://wa.me/"&amp;Tabla2[[#This Row],[CONTACTO]]&amp;"?text="&amp;Tabla2[[#This Row],[Mensaje]],"Enviar mensaje"),"")</f>
        <v>Enviar mensaje</v>
      </c>
      <c r="AH154" s="15" t="str">
        <f>CONCATENATE(A154,F154)</f>
        <v>153WHSU8088925</v>
      </c>
      <c r="AI154" s="15" t="str">
        <f>CONCATENATE("ENT-",A154)</f>
        <v>ENT-153</v>
      </c>
      <c r="AJ154" s="15" t="str">
        <f>IF(Tabla2[[#This Row],[Op]]&lt;&gt;"","ENTREGA","")</f>
        <v>ENTREGA</v>
      </c>
      <c r="AK154" s="40" t="str">
        <f>(Tabla2[[#This Row],[FECHA ENTREGA]]&amp;Tabla2[[#This Row],[HORA ENTREGA]])</f>
        <v>460580,333333333333333</v>
      </c>
      <c r="AL154" s="34" t="str">
        <f>IFERROR(HYPERLINK("https://wa.me/"&amp;Tabla2[[#This Row],[CONTACTO]]&amp;"?text="&amp;Tabla2[[#This Row],[Mensaje]]),"")</f>
        <v>https://wa.me/56992164782?text=Hola!%0AServicio del día 05-02%0A *Cliente:* COMERCIALIZADORA RGS */ Cont: * WHSU8088925*/ HR Entrega: *08:00* /Dirección: *ARGENTINA 1696; SAN RAMON</v>
      </c>
    </row>
    <row r="155" spans="1:38" s="15" customFormat="1" ht="16.5" customHeight="1" x14ac:dyDescent="0.2">
      <c r="A155" s="15">
        <f>ROW(A154)</f>
        <v>154</v>
      </c>
      <c r="B155" s="15">
        <f>IF(J155=J154,B154+1,1)</f>
        <v>10</v>
      </c>
      <c r="C155" s="15" t="s">
        <v>38</v>
      </c>
      <c r="D155" s="25" t="s">
        <v>39</v>
      </c>
      <c r="E155" s="27">
        <v>297024</v>
      </c>
      <c r="F155" s="27" t="s">
        <v>399</v>
      </c>
      <c r="G155" s="27" t="s">
        <v>41</v>
      </c>
      <c r="H155" s="27">
        <v>15000</v>
      </c>
      <c r="I155" s="27" t="s">
        <v>42</v>
      </c>
      <c r="J155" s="28">
        <v>46058</v>
      </c>
      <c r="K155" s="26">
        <v>0.625</v>
      </c>
      <c r="L155" s="26"/>
      <c r="M155" s="27" t="s">
        <v>273</v>
      </c>
      <c r="N155" s="25">
        <f>IFERROR(VLOOKUP(M155,Data!$J$1:$K$58,2,0),"")</f>
        <v>56950103942</v>
      </c>
      <c r="O155" s="27" t="s">
        <v>274</v>
      </c>
      <c r="P155" s="27"/>
      <c r="Q155" s="27" t="s">
        <v>401</v>
      </c>
      <c r="R155" s="27" t="s">
        <v>402</v>
      </c>
      <c r="S155" s="27"/>
      <c r="T155" s="27"/>
      <c r="U155" s="28"/>
      <c r="X155" s="27"/>
      <c r="Y155" s="27" t="s">
        <v>49</v>
      </c>
      <c r="Z155" s="29"/>
      <c r="AA155" s="29">
        <v>0.52430555555555558</v>
      </c>
      <c r="AB155" s="29"/>
      <c r="AC155" s="30">
        <v>46058</v>
      </c>
      <c r="AD155" s="15" t="str">
        <f>IF(Tabla2[[#This Row],[HORA ENTREGA]]="DIRECTO","On time", IF(AA155&lt;&gt;"",IF(Tabla2[[#This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" s="15" t="str">
        <f>MID(Tabla2[[#This Row],[TIPO]],1,3)</f>
        <v xml:space="preserve">40 </v>
      </c>
      <c r="AF1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EL CONTAINER SPA */ Cont: * HAMU1491639*/ HR Entrega: *15:00* /Dirección: *SAN IGNACIO 951, QUILICURA</v>
      </c>
      <c r="AG155" s="38" t="str">
        <f>IFERROR(HYPERLINK("https://wa.me/"&amp;Tabla2[[#This Row],[CONTACTO]]&amp;"?text="&amp;Tabla2[[#This Row],[Mensaje]],"Enviar mensaje"),"")</f>
        <v>Enviar mensaje</v>
      </c>
      <c r="AH155" s="15" t="str">
        <f>CONCATENATE(A155,F155)</f>
        <v>154HAMU1491639</v>
      </c>
      <c r="AI155" s="15" t="str">
        <f>CONCATENATE("ENT-",A155)</f>
        <v>ENT-154</v>
      </c>
      <c r="AJ155" s="15" t="str">
        <f>IF(Tabla2[[#This Row],[Op]]&lt;&gt;"","ENTREGA","")</f>
        <v>ENTREGA</v>
      </c>
      <c r="AK155" s="40" t="str">
        <f>(Tabla2[[#This Row],[FECHA ENTREGA]]&amp;Tabla2[[#This Row],[HORA ENTREGA]])</f>
        <v>460580,625</v>
      </c>
      <c r="AL155" s="34" t="str">
        <f>IFERROR(HYPERLINK("https://wa.me/"&amp;Tabla2[[#This Row],[CONTACTO]]&amp;"?text="&amp;Tabla2[[#This Row],[Mensaje]]),"")</f>
        <v>https://wa.me/56950103942?text=Hola!%0AServicio del día 05-02%0A *Cliente:* EL CONTAINER SPA */ Cont: * HAMU1491639*/ HR Entrega: *15:00* /Dirección: *SAN IGNACIO 951, QUILICURA</v>
      </c>
    </row>
    <row r="156" spans="1:38" s="15" customFormat="1" ht="16.5" customHeight="1" x14ac:dyDescent="0.2">
      <c r="A156" s="15">
        <f>ROW(A155)</f>
        <v>155</v>
      </c>
      <c r="B156" s="15">
        <f>IF(J156=J155,B155+1,1)</f>
        <v>11</v>
      </c>
      <c r="C156" s="15" t="s">
        <v>474</v>
      </c>
      <c r="D156" s="25" t="s">
        <v>39</v>
      </c>
      <c r="E156" s="27">
        <v>297992</v>
      </c>
      <c r="F156" s="27" t="s">
        <v>475</v>
      </c>
      <c r="G156" s="27" t="s">
        <v>64</v>
      </c>
      <c r="H156" s="27">
        <v>9000</v>
      </c>
      <c r="I156" s="27" t="s">
        <v>42</v>
      </c>
      <c r="J156" s="28">
        <v>46058</v>
      </c>
      <c r="K156" s="26">
        <v>0.54166666666666663</v>
      </c>
      <c r="L156" s="26"/>
      <c r="M156" s="27" t="s">
        <v>97</v>
      </c>
      <c r="N156" s="25">
        <f>IFERROR(VLOOKUP(M156,Data!$J$1:$K$58,2,0),"")</f>
        <v>56944540732</v>
      </c>
      <c r="O156" s="27" t="s">
        <v>98</v>
      </c>
      <c r="P156" s="27"/>
      <c r="Q156" s="27" t="s">
        <v>476</v>
      </c>
      <c r="R156" s="27" t="s">
        <v>48</v>
      </c>
      <c r="S156" s="27"/>
      <c r="T156" s="27"/>
      <c r="U156" s="28"/>
      <c r="X156" s="27" t="s">
        <v>335</v>
      </c>
      <c r="Y156" s="27" t="s">
        <v>49</v>
      </c>
      <c r="Z156" s="29"/>
      <c r="AA156" s="29">
        <v>0.39027777777777778</v>
      </c>
      <c r="AB156" s="29"/>
      <c r="AC156" s="30">
        <v>46058</v>
      </c>
      <c r="AD156" s="15" t="str">
        <f>IF(Tabla2[[#This Row],[HORA ENTREGA]]="DIRECTO","On time", IF(AA156&lt;&gt;"",IF(Tabla2[[#This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" s="15" t="str">
        <f>MID(Tabla2[[#This Row],[TIPO]],1,3)</f>
        <v xml:space="preserve">20 </v>
      </c>
      <c r="AF1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ENERTIK CHILE SPA */ Cont: * TGHU1905829*/ HR Entrega: *13:00* /Dirección: *BOD.PRINCESA - CARRETERA GRAL SAN MARTIN 7940, BOD. C2; QUILICURA</v>
      </c>
      <c r="AG156" s="38" t="str">
        <f>IFERROR(HYPERLINK("https://wa.me/"&amp;Tabla2[[#This Row],[CONTACTO]]&amp;"?text="&amp;Tabla2[[#This Row],[Mensaje]],"Enviar mensaje"),"")</f>
        <v>Enviar mensaje</v>
      </c>
      <c r="AH156" s="15" t="str">
        <f>CONCATENATE(A156,F156)</f>
        <v>155TGHU1905829</v>
      </c>
      <c r="AI156" s="15" t="str">
        <f>CONCATENATE("ENT-",A156)</f>
        <v>ENT-155</v>
      </c>
      <c r="AJ156" s="15" t="str">
        <f>IF(Tabla2[[#This Row],[Op]]&lt;&gt;"","ENTREGA","")</f>
        <v>ENTREGA</v>
      </c>
      <c r="AK156" s="40" t="str">
        <f>(Tabla2[[#This Row],[FECHA ENTREGA]]&amp;Tabla2[[#This Row],[HORA ENTREGA]])</f>
        <v>460580,541666666666667</v>
      </c>
      <c r="AL156" s="34" t="str">
        <f>IFERROR(HYPERLINK("https://wa.me/"&amp;Tabla2[[#This Row],[CONTACTO]]&amp;"?text="&amp;Tabla2[[#This Row],[Mensaje]]),"")</f>
        <v>https://wa.me/56944540732?text=Hola!%0AServicio del día 05-02%0A *Cliente:* ENERTIK CHILE SPA */ Cont: * TGHU1905829*/ HR Entrega: *13:00* /Dirección: *BOD.PRINCESA - CARRETERA GRAL SAN MARTIN 7940, BOD. C2; QUILICURA</v>
      </c>
    </row>
    <row r="157" spans="1:38" s="15" customFormat="1" ht="16.5" customHeight="1" x14ac:dyDescent="0.2">
      <c r="A157" s="15">
        <f>ROW(A156)</f>
        <v>156</v>
      </c>
      <c r="B157" s="15">
        <f>IF(J157=J156,B156+1,1)</f>
        <v>12</v>
      </c>
      <c r="C157" s="15" t="s">
        <v>302</v>
      </c>
      <c r="D157" s="25" t="s">
        <v>39</v>
      </c>
      <c r="E157" s="27">
        <v>1191355</v>
      </c>
      <c r="F157" s="27" t="s">
        <v>404</v>
      </c>
      <c r="G157" s="27" t="s">
        <v>41</v>
      </c>
      <c r="H157" s="27">
        <v>20000</v>
      </c>
      <c r="I157" s="27" t="s">
        <v>42</v>
      </c>
      <c r="J157" s="28">
        <v>46058</v>
      </c>
      <c r="K157" s="26">
        <v>0.375</v>
      </c>
      <c r="L157" s="26"/>
      <c r="M157" s="27" t="s">
        <v>433</v>
      </c>
      <c r="N157" s="25">
        <f>IFERROR(VLOOKUP(M157,Data!$J$1:$K$58,2,0),"")</f>
        <v>56994354094</v>
      </c>
      <c r="O157" s="27" t="s">
        <v>434</v>
      </c>
      <c r="P157" s="27"/>
      <c r="Q157" s="27" t="s">
        <v>304</v>
      </c>
      <c r="R157" s="27" t="s">
        <v>218</v>
      </c>
      <c r="S157" s="27"/>
      <c r="T157" s="27"/>
      <c r="U157" s="28"/>
      <c r="X157" s="27"/>
      <c r="Y157" s="27" t="s">
        <v>49</v>
      </c>
      <c r="Z157" s="29"/>
      <c r="AA157" s="29">
        <v>0.31944444444444442</v>
      </c>
      <c r="AB157" s="29"/>
      <c r="AC157" s="30">
        <v>46058</v>
      </c>
      <c r="AD157" s="15" t="str">
        <f>IF(Tabla2[[#This Row],[HORA ENTREGA]]="DIRECTO","On time", IF(AA157&lt;&gt;"",IF(Tabla2[[#This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7" s="15" t="str">
        <f>MID(Tabla2[[#This Row],[TIPO]],1,3)</f>
        <v xml:space="preserve">40 </v>
      </c>
      <c r="AF1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GRAYSON GROUP  */ Cont: * UACU5654657*/ HR Entrega: *09:00* /Dirección: *Avda. Presidente Eduardo Frei Montalva 7050 bodega 5, Quilicura </v>
      </c>
      <c r="AG157" s="38" t="str">
        <f>IFERROR(HYPERLINK("https://wa.me/"&amp;Tabla2[[#This Row],[CONTACTO]]&amp;"?text="&amp;Tabla2[[#This Row],[Mensaje]],"Enviar mensaje"),"")</f>
        <v>Enviar mensaje</v>
      </c>
      <c r="AH157" s="15" t="str">
        <f>CONCATENATE(A157,F157)</f>
        <v>156UACU5654657</v>
      </c>
      <c r="AI157" s="15" t="str">
        <f>CONCATENATE("ENT-",A157)</f>
        <v>ENT-156</v>
      </c>
      <c r="AJ157" s="15" t="str">
        <f>IF(Tabla2[[#This Row],[Op]]&lt;&gt;"","ENTREGA","")</f>
        <v>ENTREGA</v>
      </c>
      <c r="AK157" s="40" t="str">
        <f>(Tabla2[[#This Row],[FECHA ENTREGA]]&amp;Tabla2[[#This Row],[HORA ENTREGA]])</f>
        <v>460580,375</v>
      </c>
      <c r="AL157" s="34" t="str">
        <f>IFERROR(HYPERLINK("https://wa.me/"&amp;Tabla2[[#This Row],[CONTACTO]]&amp;"?text="&amp;Tabla2[[#This Row],[Mensaje]]),"")</f>
        <v xml:space="preserve">https://wa.me/56994354094?text=Hola!%0AServicio del día 05-02%0A *Cliente:* GRAYSON GROUP  */ Cont: * UACU5654657*/ HR Entrega: *09:00* /Dirección: *Avda. Presidente Eduardo Frei Montalva 7050 bodega 5, Quilicura </v>
      </c>
    </row>
    <row r="158" spans="1:38" s="15" customFormat="1" ht="16.5" customHeight="1" x14ac:dyDescent="0.2">
      <c r="A158" s="15">
        <f>ROW(A157)</f>
        <v>157</v>
      </c>
      <c r="B158" s="15">
        <f>IF(J158=J157,B157+1,1)</f>
        <v>13</v>
      </c>
      <c r="C158" s="15" t="s">
        <v>121</v>
      </c>
      <c r="D158" s="25" t="s">
        <v>122</v>
      </c>
      <c r="E158" s="27" t="s">
        <v>477</v>
      </c>
      <c r="F158" s="27" t="s">
        <v>478</v>
      </c>
      <c r="G158" s="27" t="s">
        <v>54</v>
      </c>
      <c r="H158" s="27" t="s">
        <v>120</v>
      </c>
      <c r="I158" s="27" t="s">
        <v>42</v>
      </c>
      <c r="J158" s="28">
        <v>46058</v>
      </c>
      <c r="K158" s="26">
        <v>0.70833333333333337</v>
      </c>
      <c r="L158" s="26"/>
      <c r="M158" s="27" t="s">
        <v>147</v>
      </c>
      <c r="N158" s="25">
        <f>IFERROR(VLOOKUP(M158,Data!$J$1:$K$58,2,0),"")</f>
        <v>56935532735</v>
      </c>
      <c r="O158" s="27" t="s">
        <v>148</v>
      </c>
      <c r="P158" s="27"/>
      <c r="Q158" s="27" t="s">
        <v>128</v>
      </c>
      <c r="R158" s="27" t="s">
        <v>479</v>
      </c>
      <c r="S158" s="27"/>
      <c r="T158" s="27"/>
      <c r="U158" s="28"/>
      <c r="X158" s="27"/>
      <c r="Y158" s="27" t="s">
        <v>480</v>
      </c>
      <c r="Z158" s="29"/>
      <c r="AA158" s="29">
        <v>0.61458333333333337</v>
      </c>
      <c r="AB158" s="29"/>
      <c r="AC158" s="30">
        <v>46058</v>
      </c>
      <c r="AD158" s="15" t="str">
        <f>IF(Tabla2[[#This Row],[HORA ENTREGA]]="DIRECTO","On time", IF(AA158&lt;&gt;"",IF(Tabla2[[#This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8" s="15" t="str">
        <f>MID(Tabla2[[#This Row],[TIPO]],1,3)</f>
        <v xml:space="preserve">40 </v>
      </c>
      <c r="AF1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GREENEX SPA */ Cont: * TRIU8628819*/ HR Entrega: *17:00* /Dirección: *CONSOLIDADO: PLANTA GREENEX - AV.O'HIGGINS 740, CODEGUA / EMBARQUE: STI</v>
      </c>
      <c r="AG158" s="38" t="str">
        <f>IFERROR(HYPERLINK("https://wa.me/"&amp;Tabla2[[#This Row],[CONTACTO]]&amp;"?text="&amp;Tabla2[[#This Row],[Mensaje]],"Enviar mensaje"),"")</f>
        <v>Enviar mensaje</v>
      </c>
      <c r="AH158" s="15" t="str">
        <f>CONCATENATE(A158,F158)</f>
        <v>157TRIU8628819</v>
      </c>
      <c r="AI158" s="15" t="str">
        <f>CONCATENATE("ENT-",A158)</f>
        <v>ENT-157</v>
      </c>
      <c r="AJ158" s="15" t="str">
        <f>IF(Tabla2[[#This Row],[Op]]&lt;&gt;"","ENTREGA","")</f>
        <v>ENTREGA</v>
      </c>
      <c r="AK158" s="40" t="str">
        <f>(Tabla2[[#This Row],[FECHA ENTREGA]]&amp;Tabla2[[#This Row],[HORA ENTREGA]])</f>
        <v>460580,708333333333333</v>
      </c>
      <c r="AL158" s="34" t="str">
        <f>IFERROR(HYPERLINK("https://wa.me/"&amp;Tabla2[[#This Row],[CONTACTO]]&amp;"?text="&amp;Tabla2[[#This Row],[Mensaje]]),"")</f>
        <v>https://wa.me/56935532735?text=Hola!%0AServicio del día 05-02%0A *Cliente:* GREENEX SPA */ Cont: * TRIU8628819*/ HR Entrega: *17:00* /Dirección: *CONSOLIDADO: PLANTA GREENEX - AV.O'HIGGINS 740, CODEGUA / EMBARQUE: STI</v>
      </c>
    </row>
    <row r="159" spans="1:38" s="15" customFormat="1" ht="16.5" customHeight="1" x14ac:dyDescent="0.2">
      <c r="A159" s="15">
        <f>ROW(A158)</f>
        <v>158</v>
      </c>
      <c r="B159" s="15">
        <f>IF(J159=J158,B158+1,1)</f>
        <v>14</v>
      </c>
      <c r="C159" s="15" t="s">
        <v>405</v>
      </c>
      <c r="D159" s="25" t="s">
        <v>39</v>
      </c>
      <c r="E159" s="27">
        <v>297498</v>
      </c>
      <c r="F159" s="27" t="s">
        <v>481</v>
      </c>
      <c r="G159" s="27" t="s">
        <v>41</v>
      </c>
      <c r="H159" s="27">
        <v>27000</v>
      </c>
      <c r="I159" s="27" t="s">
        <v>42</v>
      </c>
      <c r="J159" s="28">
        <v>46058</v>
      </c>
      <c r="K159" s="26">
        <v>0.72916666666666663</v>
      </c>
      <c r="L159" s="26"/>
      <c r="M159" s="27" t="s">
        <v>90</v>
      </c>
      <c r="N159" s="25">
        <f>IFERROR(VLOOKUP(M159,Data!$J$1:$K$58,2,0),"")</f>
        <v>56987557136</v>
      </c>
      <c r="O159" s="27" t="s">
        <v>91</v>
      </c>
      <c r="P159" s="27"/>
      <c r="Q159" s="27" t="s">
        <v>482</v>
      </c>
      <c r="R159" s="27" t="s">
        <v>195</v>
      </c>
      <c r="S159" s="27"/>
      <c r="T159" s="27"/>
      <c r="U159" s="28"/>
      <c r="X159" s="27"/>
      <c r="Y159" s="27" t="s">
        <v>49</v>
      </c>
      <c r="Z159" s="29"/>
      <c r="AA159" s="29">
        <v>0.74444444444444446</v>
      </c>
      <c r="AB159" s="29"/>
      <c r="AC159" s="30">
        <v>46058</v>
      </c>
      <c r="AD159" s="15" t="str">
        <f>IF(Tabla2[[#This Row],[HORA ENTREGA]]="DIRECTO","On time", IF(AA159&lt;&gt;"",IF(Tabla2[[#This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9" s="15" t="str">
        <f>MID(Tabla2[[#This Row],[TIPO]],1,3)</f>
        <v xml:space="preserve">40 </v>
      </c>
      <c r="AF1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HAUSTEK S.A */ Cont: * MSDU8483878*/ HR Entrega: *17:30* /Dirección: *TUCAPEL 1540, LA PINTANA</v>
      </c>
      <c r="AG159" s="38" t="str">
        <f>IFERROR(HYPERLINK("https://wa.me/"&amp;Tabla2[[#This Row],[CONTACTO]]&amp;"?text="&amp;Tabla2[[#This Row],[Mensaje]],"Enviar mensaje"),"")</f>
        <v>Enviar mensaje</v>
      </c>
      <c r="AH159" s="15" t="str">
        <f>CONCATENATE(A159,F159)</f>
        <v>158MSDU8483878</v>
      </c>
      <c r="AI159" s="15" t="str">
        <f>CONCATENATE("ENT-",A159)</f>
        <v>ENT-158</v>
      </c>
      <c r="AJ159" s="15" t="str">
        <f>IF(Tabla2[[#This Row],[Op]]&lt;&gt;"","ENTREGA","")</f>
        <v>ENTREGA</v>
      </c>
      <c r="AK159" s="40" t="str">
        <f>(Tabla2[[#This Row],[FECHA ENTREGA]]&amp;Tabla2[[#This Row],[HORA ENTREGA]])</f>
        <v>460580,729166666666667</v>
      </c>
      <c r="AL159" s="34" t="str">
        <f>IFERROR(HYPERLINK("https://wa.me/"&amp;Tabla2[[#This Row],[CONTACTO]]&amp;"?text="&amp;Tabla2[[#This Row],[Mensaje]]),"")</f>
        <v>https://wa.me/56987557136?text=Hola!%0AServicio del día 05-02%0A *Cliente:* HAUSTEK S.A */ Cont: * MSDU8483878*/ HR Entrega: *17:30* /Dirección: *TUCAPEL 1540, LA PINTANA</v>
      </c>
    </row>
    <row r="160" spans="1:38" s="15" customFormat="1" ht="16.5" customHeight="1" x14ac:dyDescent="0.2">
      <c r="A160" s="15">
        <f>ROW(A159)</f>
        <v>159</v>
      </c>
      <c r="B160" s="15">
        <f>IF(J160=J159,B159+1,1)</f>
        <v>15</v>
      </c>
      <c r="C160" s="15" t="s">
        <v>483</v>
      </c>
      <c r="D160" s="25" t="s">
        <v>39</v>
      </c>
      <c r="E160" s="27">
        <v>1280562</v>
      </c>
      <c r="F160" s="27" t="s">
        <v>484</v>
      </c>
      <c r="G160" s="27" t="s">
        <v>41</v>
      </c>
      <c r="H160" s="27">
        <v>25000</v>
      </c>
      <c r="I160" s="27" t="s">
        <v>42</v>
      </c>
      <c r="J160" s="28">
        <v>46058</v>
      </c>
      <c r="K160" s="26">
        <v>0.35416666666666669</v>
      </c>
      <c r="L160" s="26"/>
      <c r="M160" s="27" t="s">
        <v>211</v>
      </c>
      <c r="N160" s="25">
        <f>IFERROR(VLOOKUP(M160,Data!$J$1:$K$58,2,0),"")</f>
        <v>56961282379</v>
      </c>
      <c r="O160" s="27" t="s">
        <v>212</v>
      </c>
      <c r="P160" s="27"/>
      <c r="Q160" s="27" t="s">
        <v>485</v>
      </c>
      <c r="R160" s="27" t="s">
        <v>280</v>
      </c>
      <c r="S160" s="27"/>
      <c r="T160" s="27"/>
      <c r="U160" s="28"/>
      <c r="X160" s="27"/>
      <c r="Y160" s="27" t="s">
        <v>49</v>
      </c>
      <c r="Z160" s="29"/>
      <c r="AA160" s="29">
        <v>0.33888888888888891</v>
      </c>
      <c r="AB160" s="29"/>
      <c r="AC160" s="30">
        <v>46058</v>
      </c>
      <c r="AD160" s="15" t="str">
        <f>IF(Tabla2[[#This Row],[HORA ENTREGA]]="DIRECTO","On time", IF(AA160&lt;&gt;"",IF(Tabla2[[#This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" s="15" t="str">
        <f>MID(Tabla2[[#This Row],[TIPO]],1,3)</f>
        <v xml:space="preserve">40 </v>
      </c>
      <c r="AF1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IDEAL S A */ Cont: * FFAU5934564*/ HR Entrega: *08:30* /Dirección: *Bodega Nutrabien, Av. Bernardo O´Higgins 3140 </v>
      </c>
      <c r="AG160" s="38" t="str">
        <f>IFERROR(HYPERLINK("https://wa.me/"&amp;Tabla2[[#This Row],[CONTACTO]]&amp;"?text="&amp;Tabla2[[#This Row],[Mensaje]],"Enviar mensaje"),"")</f>
        <v>Enviar mensaje</v>
      </c>
      <c r="AH160" s="15" t="str">
        <f>CONCATENATE(A160,F160)</f>
        <v>159FFAU5934564</v>
      </c>
      <c r="AI160" s="15" t="str">
        <f>CONCATENATE("ENT-",A160)</f>
        <v>ENT-159</v>
      </c>
      <c r="AJ160" s="15" t="str">
        <f>IF(Tabla2[[#This Row],[Op]]&lt;&gt;"","ENTREGA","")</f>
        <v>ENTREGA</v>
      </c>
      <c r="AK160" s="40" t="str">
        <f>(Tabla2[[#This Row],[FECHA ENTREGA]]&amp;Tabla2[[#This Row],[HORA ENTREGA]])</f>
        <v>460580,354166666666667</v>
      </c>
      <c r="AL160" s="34" t="str">
        <f>IFERROR(HYPERLINK("https://wa.me/"&amp;Tabla2[[#This Row],[CONTACTO]]&amp;"?text="&amp;Tabla2[[#This Row],[Mensaje]]),"")</f>
        <v xml:space="preserve">https://wa.me/56961282379?text=Hola!%0AServicio del día 05-02%0A *Cliente:* IDEAL S A */ Cont: * FFAU5934564*/ HR Entrega: *08:30* /Dirección: *Bodega Nutrabien, Av. Bernardo O´Higgins 3140 </v>
      </c>
    </row>
    <row r="161" spans="1:38" s="15" customFormat="1" ht="16.5" customHeight="1" x14ac:dyDescent="0.2">
      <c r="A161" s="15">
        <f>ROW(A160)</f>
        <v>160</v>
      </c>
      <c r="B161" s="15">
        <f>IF(J161=J160,B160+1,1)</f>
        <v>16</v>
      </c>
      <c r="C161" s="15" t="s">
        <v>149</v>
      </c>
      <c r="D161" s="25" t="s">
        <v>39</v>
      </c>
      <c r="E161" s="27">
        <v>2598836</v>
      </c>
      <c r="F161" s="27" t="s">
        <v>486</v>
      </c>
      <c r="G161" s="27" t="s">
        <v>41</v>
      </c>
      <c r="H161" s="27">
        <v>11000</v>
      </c>
      <c r="I161" s="27" t="s">
        <v>42</v>
      </c>
      <c r="J161" s="28">
        <v>46058</v>
      </c>
      <c r="K161" s="26">
        <v>0.33333333333333331</v>
      </c>
      <c r="L161" s="26"/>
      <c r="M161" s="27" t="s">
        <v>225</v>
      </c>
      <c r="N161" s="25">
        <f>IFERROR(VLOOKUP(M161,Data!$J$1:$K$58,2,0),"")</f>
        <v>56978811158</v>
      </c>
      <c r="O161" s="27" t="s">
        <v>226</v>
      </c>
      <c r="P161" s="27"/>
      <c r="Q161" s="27" t="s">
        <v>153</v>
      </c>
      <c r="R161" s="27" t="s">
        <v>48</v>
      </c>
      <c r="S161" s="27"/>
      <c r="T161" s="27"/>
      <c r="U161" s="28"/>
      <c r="X161" s="27"/>
      <c r="Y161" s="27" t="s">
        <v>49</v>
      </c>
      <c r="Z161" s="29"/>
      <c r="AA161" s="29">
        <v>0.45555555555555555</v>
      </c>
      <c r="AB161" s="29"/>
      <c r="AC161" s="30">
        <v>46058</v>
      </c>
      <c r="AD161" s="15" t="str">
        <f>IF(Tabla2[[#This Row],[HORA ENTREGA]]="DIRECTO","On time", IF(AA161&lt;&gt;"",IF(Tabla2[[#This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1" s="15" t="str">
        <f>MID(Tabla2[[#This Row],[TIPO]],1,3)</f>
        <v xml:space="preserve">40 </v>
      </c>
      <c r="AF1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IMPORTADORA MIDEA CARRIER CHILE LTDA */ Cont: * FSCU8259173*/ HR Entrega: *08:00* /Dirección: *BOD. MIEA AGURTO - PUERTO MADERO 9710, BOD. E13; PUDAHUEL </v>
      </c>
      <c r="AG161" s="38" t="str">
        <f>IFERROR(HYPERLINK("https://wa.me/"&amp;Tabla2[[#This Row],[CONTACTO]]&amp;"?text="&amp;Tabla2[[#This Row],[Mensaje]],"Enviar mensaje"),"")</f>
        <v>Enviar mensaje</v>
      </c>
      <c r="AH161" s="15" t="str">
        <f>CONCATENATE(A161,F161)</f>
        <v>160FSCU8259173</v>
      </c>
      <c r="AI161" s="15" t="str">
        <f>CONCATENATE("ENT-",A161)</f>
        <v>ENT-160</v>
      </c>
      <c r="AJ161" s="15" t="str">
        <f>IF(Tabla2[[#This Row],[Op]]&lt;&gt;"","ENTREGA","")</f>
        <v>ENTREGA</v>
      </c>
      <c r="AK161" s="40" t="str">
        <f>(Tabla2[[#This Row],[FECHA ENTREGA]]&amp;Tabla2[[#This Row],[HORA ENTREGA]])</f>
        <v>460580,333333333333333</v>
      </c>
      <c r="AL161" s="34" t="str">
        <f>IFERROR(HYPERLINK("https://wa.me/"&amp;Tabla2[[#This Row],[CONTACTO]]&amp;"?text="&amp;Tabla2[[#This Row],[Mensaje]]),"")</f>
        <v xml:space="preserve">https://wa.me/56978811158?text=Hola!%0AServicio del día 05-02%0A *Cliente:* IMPORTADORA MIDEA CARRIER CHILE LTDA */ Cont: * FSCU8259173*/ HR Entrega: *08:00* /Dirección: *BOD. MIEA AGURTO - PUERTO MADERO 9710, BOD. E13; PUDAHUEL </v>
      </c>
    </row>
    <row r="162" spans="1:38" s="15" customFormat="1" ht="16.5" customHeight="1" x14ac:dyDescent="0.2">
      <c r="A162" s="15">
        <f>ROW(A161)</f>
        <v>161</v>
      </c>
      <c r="B162" s="15">
        <f>IF(J162=J161,B161+1,1)</f>
        <v>17</v>
      </c>
      <c r="C162" s="15" t="s">
        <v>149</v>
      </c>
      <c r="D162" s="25" t="s">
        <v>39</v>
      </c>
      <c r="E162" s="27">
        <v>2598081</v>
      </c>
      <c r="F162" s="27" t="s">
        <v>487</v>
      </c>
      <c r="G162" s="27" t="s">
        <v>41</v>
      </c>
      <c r="H162" s="27">
        <v>11000</v>
      </c>
      <c r="I162" s="27" t="s">
        <v>42</v>
      </c>
      <c r="J162" s="28">
        <v>46058</v>
      </c>
      <c r="K162" s="26">
        <v>0.33333333333333331</v>
      </c>
      <c r="L162" s="26"/>
      <c r="M162" s="27" t="s">
        <v>389</v>
      </c>
      <c r="N162" s="25">
        <f>IFERROR(VLOOKUP(M162,Data!$J$1:$K$58,2,0),"")</f>
        <v>56988336520</v>
      </c>
      <c r="O162" s="27" t="s">
        <v>390</v>
      </c>
      <c r="P162" s="27"/>
      <c r="Q162" s="27" t="s">
        <v>153</v>
      </c>
      <c r="R162" s="27" t="s">
        <v>48</v>
      </c>
      <c r="S162" s="27"/>
      <c r="T162" s="27"/>
      <c r="U162" s="28"/>
      <c r="X162" s="27"/>
      <c r="Y162" s="27" t="s">
        <v>49</v>
      </c>
      <c r="Z162" s="29"/>
      <c r="AA162" s="29">
        <v>0.30972222222222223</v>
      </c>
      <c r="AB162" s="29"/>
      <c r="AC162" s="30">
        <v>46058</v>
      </c>
      <c r="AD162" s="15" t="str">
        <f>IF(Tabla2[[#This Row],[HORA ENTREGA]]="DIRECTO","On time", IF(AA162&lt;&gt;"",IF(Tabla2[[#This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2" s="15" t="str">
        <f>MID(Tabla2[[#This Row],[TIPO]],1,3)</f>
        <v xml:space="preserve">40 </v>
      </c>
      <c r="AF1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IMPORTADORA MIDEA CARRIER CHILE LTDA */ Cont: * GCXU6067339*/ HR Entrega: *08:00* /Dirección: *BOD. MIEA AGURTO - PUERTO MADERO 9710, BOD. E13; PUDAHUEL </v>
      </c>
      <c r="AG162" s="38" t="str">
        <f>IFERROR(HYPERLINK("https://wa.me/"&amp;Tabla2[[#This Row],[CONTACTO]]&amp;"?text="&amp;Tabla2[[#This Row],[Mensaje]],"Enviar mensaje"),"")</f>
        <v>Enviar mensaje</v>
      </c>
      <c r="AH162" s="15" t="str">
        <f>CONCATENATE(A162,F162)</f>
        <v>161GCXU6067339</v>
      </c>
      <c r="AI162" s="15" t="str">
        <f>CONCATENATE("ENT-",A162)</f>
        <v>ENT-161</v>
      </c>
      <c r="AJ162" s="15" t="str">
        <f>IF(Tabla2[[#This Row],[Op]]&lt;&gt;"","ENTREGA","")</f>
        <v>ENTREGA</v>
      </c>
      <c r="AK162" s="40" t="str">
        <f>(Tabla2[[#This Row],[FECHA ENTREGA]]&amp;Tabla2[[#This Row],[HORA ENTREGA]])</f>
        <v>460580,333333333333333</v>
      </c>
      <c r="AL162" s="34" t="str">
        <f>IFERROR(HYPERLINK("https://wa.me/"&amp;Tabla2[[#This Row],[CONTACTO]]&amp;"?text="&amp;Tabla2[[#This Row],[Mensaje]]),"")</f>
        <v xml:space="preserve">https://wa.me/56988336520?text=Hola!%0AServicio del día 05-02%0A *Cliente:* IMPORTADORA MIDEA CARRIER CHILE LTDA */ Cont: * GCXU6067339*/ HR Entrega: *08:00* /Dirección: *BOD. MIEA AGURTO - PUERTO MADERO 9710, BOD. E13; PUDAHUEL </v>
      </c>
    </row>
    <row r="163" spans="1:38" s="15" customFormat="1" ht="16.5" customHeight="1" x14ac:dyDescent="0.2">
      <c r="A163" s="15">
        <f>ROW(A162)</f>
        <v>162</v>
      </c>
      <c r="B163" s="15">
        <f>IF(J163=J162,B162+1,1)</f>
        <v>18</v>
      </c>
      <c r="C163" s="15" t="s">
        <v>149</v>
      </c>
      <c r="D163" s="25" t="s">
        <v>39</v>
      </c>
      <c r="E163" s="27">
        <v>2593532</v>
      </c>
      <c r="F163" s="27" t="s">
        <v>488</v>
      </c>
      <c r="G163" s="27" t="s">
        <v>41</v>
      </c>
      <c r="H163" s="27">
        <v>8000</v>
      </c>
      <c r="I163" s="27" t="s">
        <v>42</v>
      </c>
      <c r="J163" s="28">
        <v>46058</v>
      </c>
      <c r="K163" s="26">
        <v>0.33333333333333331</v>
      </c>
      <c r="L163" s="26"/>
      <c r="M163" s="27" t="s">
        <v>126</v>
      </c>
      <c r="N163" s="25">
        <f>IFERROR(VLOOKUP(M163,Data!$J$1:$K$58,2,0),"")</f>
        <v>56999270871</v>
      </c>
      <c r="O163" s="27" t="s">
        <v>127</v>
      </c>
      <c r="P163" s="27"/>
      <c r="Q163" s="27" t="s">
        <v>153</v>
      </c>
      <c r="R163" s="27" t="s">
        <v>183</v>
      </c>
      <c r="S163" s="27"/>
      <c r="T163" s="27"/>
      <c r="U163" s="28"/>
      <c r="X163" s="27"/>
      <c r="Y163" s="27" t="s">
        <v>49</v>
      </c>
      <c r="Z163" s="29"/>
      <c r="AA163" s="29">
        <v>0.375</v>
      </c>
      <c r="AB163" s="29"/>
      <c r="AC163" s="30">
        <v>46058</v>
      </c>
      <c r="AD163" s="15" t="str">
        <f>IF(Tabla2[[#This Row],[HORA ENTREGA]]="DIRECTO","On time", IF(AA163&lt;&gt;"",IF(Tabla2[[#This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3" s="15" t="str">
        <f>MID(Tabla2[[#This Row],[TIPO]],1,3)</f>
        <v xml:space="preserve">40 </v>
      </c>
      <c r="AF1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IMPORTADORA MIDEA CARRIER CHILE LTDA */ Cont: * DRYU9632813*/ HR Entrega: *08:00* /Dirección: *BOD. MIEA AGURTO - PUERTO MADERO 9710, BOD. E13; PUDAHUEL </v>
      </c>
      <c r="AG163" s="38" t="str">
        <f>IFERROR(HYPERLINK("https://wa.me/"&amp;Tabla2[[#This Row],[CONTACTO]]&amp;"?text="&amp;Tabla2[[#This Row],[Mensaje]],"Enviar mensaje"),"")</f>
        <v>Enviar mensaje</v>
      </c>
      <c r="AH163" s="15" t="str">
        <f>CONCATENATE(A163,F163)</f>
        <v>162DRYU9632813</v>
      </c>
      <c r="AI163" s="15" t="str">
        <f>CONCATENATE("ENT-",A163)</f>
        <v>ENT-162</v>
      </c>
      <c r="AJ163" s="15" t="str">
        <f>IF(Tabla2[[#This Row],[Op]]&lt;&gt;"","ENTREGA","")</f>
        <v>ENTREGA</v>
      </c>
      <c r="AK163" s="40" t="str">
        <f>(Tabla2[[#This Row],[FECHA ENTREGA]]&amp;Tabla2[[#This Row],[HORA ENTREGA]])</f>
        <v>460580,333333333333333</v>
      </c>
      <c r="AL163" s="34" t="str">
        <f>IFERROR(HYPERLINK("https://wa.me/"&amp;Tabla2[[#This Row],[CONTACTO]]&amp;"?text="&amp;Tabla2[[#This Row],[Mensaje]]),"")</f>
        <v xml:space="preserve">https://wa.me/56999270871?text=Hola!%0AServicio del día 05-02%0A *Cliente:* IMPORTADORA MIDEA CARRIER CHILE LTDA */ Cont: * DRYU9632813*/ HR Entrega: *08:00* /Dirección: *BOD. MIEA AGURTO - PUERTO MADERO 9710, BOD. E13; PUDAHUEL </v>
      </c>
    </row>
    <row r="164" spans="1:38" s="15" customFormat="1" ht="16.5" customHeight="1" x14ac:dyDescent="0.2">
      <c r="A164" s="15">
        <f>ROW(A163)</f>
        <v>163</v>
      </c>
      <c r="B164" s="15">
        <f>IF(J164=J163,B163+1,1)</f>
        <v>19</v>
      </c>
      <c r="C164" s="15" t="s">
        <v>149</v>
      </c>
      <c r="D164" s="25" t="s">
        <v>39</v>
      </c>
      <c r="E164" s="27">
        <v>2593553</v>
      </c>
      <c r="F164" s="27" t="s">
        <v>489</v>
      </c>
      <c r="G164" s="27" t="s">
        <v>41</v>
      </c>
      <c r="H164" s="27">
        <v>11000</v>
      </c>
      <c r="I164" s="27" t="s">
        <v>42</v>
      </c>
      <c r="J164" s="28">
        <v>46058</v>
      </c>
      <c r="K164" s="26">
        <v>0.375</v>
      </c>
      <c r="L164" s="26"/>
      <c r="M164" s="27" t="s">
        <v>82</v>
      </c>
      <c r="N164" s="25">
        <f>IFERROR(VLOOKUP(M164,Data!$J$1:$K$58,2,0),"")</f>
        <v>56944277110</v>
      </c>
      <c r="O164" s="27" t="s">
        <v>83</v>
      </c>
      <c r="P164" s="27"/>
      <c r="Q164" s="27" t="s">
        <v>153</v>
      </c>
      <c r="R164" s="27" t="s">
        <v>48</v>
      </c>
      <c r="S164" s="27"/>
      <c r="T164" s="27"/>
      <c r="U164" s="28"/>
      <c r="X164" s="27"/>
      <c r="Y164" s="27" t="s">
        <v>49</v>
      </c>
      <c r="Z164" s="29"/>
      <c r="AA164" s="29">
        <v>0.32847222222222222</v>
      </c>
      <c r="AB164" s="29"/>
      <c r="AC164" s="30">
        <v>46058</v>
      </c>
      <c r="AD164" s="15" t="str">
        <f>IF(Tabla2[[#This Row],[HORA ENTREGA]]="DIRECTO","On time", IF(AA164&lt;&gt;"",IF(Tabla2[[#This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4" s="15" t="str">
        <f>MID(Tabla2[[#This Row],[TIPO]],1,3)</f>
        <v xml:space="preserve">40 </v>
      </c>
      <c r="AF1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IMPORTADORA MIDEA CARRIER CHILE LTDA */ Cont: * TLLU7674921*/ HR Entrega: *09:00* /Dirección: *BOD. MIEA AGURTO - PUERTO MADERO 9710, BOD. E13; PUDAHUEL </v>
      </c>
      <c r="AG164" s="38" t="str">
        <f>IFERROR(HYPERLINK("https://wa.me/"&amp;Tabla2[[#This Row],[CONTACTO]]&amp;"?text="&amp;Tabla2[[#This Row],[Mensaje]],"Enviar mensaje"),"")</f>
        <v>Enviar mensaje</v>
      </c>
      <c r="AH164" s="15" t="str">
        <f>CONCATENATE(A164,F164)</f>
        <v>163TLLU7674921</v>
      </c>
      <c r="AI164" s="15" t="str">
        <f>CONCATENATE("ENT-",A164)</f>
        <v>ENT-163</v>
      </c>
      <c r="AJ164" s="15" t="str">
        <f>IF(Tabla2[[#This Row],[Op]]&lt;&gt;"","ENTREGA","")</f>
        <v>ENTREGA</v>
      </c>
      <c r="AK164" s="40" t="str">
        <f>(Tabla2[[#This Row],[FECHA ENTREGA]]&amp;Tabla2[[#This Row],[HORA ENTREGA]])</f>
        <v>460580,375</v>
      </c>
      <c r="AL164" s="34" t="str">
        <f>IFERROR(HYPERLINK("https://wa.me/"&amp;Tabla2[[#This Row],[CONTACTO]]&amp;"?text="&amp;Tabla2[[#This Row],[Mensaje]]),"")</f>
        <v xml:space="preserve">https://wa.me/56944277110?text=Hola!%0AServicio del día 05-02%0A *Cliente:* IMPORTADORA MIDEA CARRIER CHILE LTDA */ Cont: * TLLU7674921*/ HR Entrega: *09:00* /Dirección: *BOD. MIEA AGURTO - PUERTO MADERO 9710, BOD. E13; PUDAHUEL </v>
      </c>
    </row>
    <row r="165" spans="1:38" s="15" customFormat="1" ht="16.5" customHeight="1" x14ac:dyDescent="0.2">
      <c r="A165" s="15">
        <f>ROW(A164)</f>
        <v>164</v>
      </c>
      <c r="B165" s="15">
        <f>IF(J165=J164,B164+1,1)</f>
        <v>20</v>
      </c>
      <c r="C165" s="15" t="s">
        <v>149</v>
      </c>
      <c r="D165" s="25" t="s">
        <v>39</v>
      </c>
      <c r="E165" s="27">
        <v>2593543</v>
      </c>
      <c r="F165" s="27" t="s">
        <v>490</v>
      </c>
      <c r="G165" s="27" t="s">
        <v>41</v>
      </c>
      <c r="H165" s="27">
        <v>11000</v>
      </c>
      <c r="I165" s="27" t="s">
        <v>42</v>
      </c>
      <c r="J165" s="28">
        <v>46058</v>
      </c>
      <c r="K165" s="26">
        <v>0.375</v>
      </c>
      <c r="L165" s="26"/>
      <c r="M165" s="27" t="s">
        <v>180</v>
      </c>
      <c r="N165" s="25">
        <f>IFERROR(VLOOKUP(M165,Data!$J$1:$K$58,2,0),"")</f>
        <v>56956063271</v>
      </c>
      <c r="O165" s="27" t="s">
        <v>384</v>
      </c>
      <c r="P165" s="27"/>
      <c r="Q165" s="27" t="s">
        <v>153</v>
      </c>
      <c r="R165" s="27" t="s">
        <v>48</v>
      </c>
      <c r="S165" s="27"/>
      <c r="T165" s="27"/>
      <c r="U165" s="28"/>
      <c r="X165" s="27"/>
      <c r="Y165" s="27" t="s">
        <v>49</v>
      </c>
      <c r="Z165" s="29"/>
      <c r="AA165" s="29">
        <v>0.35625000000000001</v>
      </c>
      <c r="AB165" s="29"/>
      <c r="AC165" s="30">
        <v>46058</v>
      </c>
      <c r="AD165" s="15" t="str">
        <f>IF(Tabla2[[#This Row],[HORA ENTREGA]]="DIRECTO","On time", IF(AA165&lt;&gt;"",IF(Tabla2[[#This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5" s="15" t="str">
        <f>MID(Tabla2[[#This Row],[TIPO]],1,3)</f>
        <v xml:space="preserve">40 </v>
      </c>
      <c r="AF1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IMPORTADORA MIDEA CARRIER CHILE LTDA */ Cont: * ECMU7326125*/ HR Entrega: *09:00* /Dirección: *BOD. MIEA AGURTO - PUERTO MADERO 9710, BOD. E13; PUDAHUEL </v>
      </c>
      <c r="AG165" s="38" t="str">
        <f>IFERROR(HYPERLINK("https://wa.me/"&amp;Tabla2[[#This Row],[CONTACTO]]&amp;"?text="&amp;Tabla2[[#This Row],[Mensaje]],"Enviar mensaje"),"")</f>
        <v>Enviar mensaje</v>
      </c>
      <c r="AH165" s="15" t="str">
        <f>CONCATENATE(A165,F165)</f>
        <v>164ECMU7326125</v>
      </c>
      <c r="AI165" s="15" t="str">
        <f>CONCATENATE("ENT-",A165)</f>
        <v>ENT-164</v>
      </c>
      <c r="AJ165" s="15" t="str">
        <f>IF(Tabla2[[#This Row],[Op]]&lt;&gt;"","ENTREGA","")</f>
        <v>ENTREGA</v>
      </c>
      <c r="AK165" s="40" t="str">
        <f>(Tabla2[[#This Row],[FECHA ENTREGA]]&amp;Tabla2[[#This Row],[HORA ENTREGA]])</f>
        <v>460580,375</v>
      </c>
      <c r="AL165" s="34" t="str">
        <f>IFERROR(HYPERLINK("https://wa.me/"&amp;Tabla2[[#This Row],[CONTACTO]]&amp;"?text="&amp;Tabla2[[#This Row],[Mensaje]]),"")</f>
        <v xml:space="preserve">https://wa.me/56956063271?text=Hola!%0AServicio del día 05-02%0A *Cliente:* IMPORTADORA MIDEA CARRIER CHILE LTDA */ Cont: * ECMU7326125*/ HR Entrega: *09:00* /Dirección: *BOD. MIEA AGURTO - PUERTO MADERO 9710, BOD. E13; PUDAHUEL </v>
      </c>
    </row>
    <row r="166" spans="1:38" s="15" customFormat="1" ht="16.5" customHeight="1" x14ac:dyDescent="0.2">
      <c r="A166" s="15">
        <f>ROW(A165)</f>
        <v>165</v>
      </c>
      <c r="B166" s="15">
        <f>IF(J166=J165,B165+1,1)</f>
        <v>21</v>
      </c>
      <c r="C166" s="15" t="s">
        <v>149</v>
      </c>
      <c r="D166" s="25" t="s">
        <v>39</v>
      </c>
      <c r="E166" s="27">
        <v>2593541</v>
      </c>
      <c r="F166" s="27" t="s">
        <v>491</v>
      </c>
      <c r="G166" s="27" t="s">
        <v>41</v>
      </c>
      <c r="H166" s="27">
        <v>11000</v>
      </c>
      <c r="I166" s="27" t="s">
        <v>42</v>
      </c>
      <c r="J166" s="28">
        <v>46058</v>
      </c>
      <c r="K166" s="26">
        <v>0.375</v>
      </c>
      <c r="L166" s="26"/>
      <c r="M166" s="27" t="s">
        <v>104</v>
      </c>
      <c r="N166" s="25">
        <f>IFERROR(VLOOKUP(M166,Data!$J$1:$K$58,2,0),"")</f>
        <v>56966749395</v>
      </c>
      <c r="O166" s="27" t="s">
        <v>234</v>
      </c>
      <c r="P166" s="27"/>
      <c r="Q166" s="27" t="s">
        <v>153</v>
      </c>
      <c r="R166" s="27" t="s">
        <v>48</v>
      </c>
      <c r="S166" s="27"/>
      <c r="T166" s="27"/>
      <c r="U166" s="28"/>
      <c r="X166" s="27"/>
      <c r="Y166" s="27" t="s">
        <v>49</v>
      </c>
      <c r="Z166" s="29"/>
      <c r="AA166" s="29">
        <v>0.32500000000000001</v>
      </c>
      <c r="AB166" s="29"/>
      <c r="AC166" s="30">
        <v>46058</v>
      </c>
      <c r="AD166" s="15" t="str">
        <f>IF(Tabla2[[#This Row],[HORA ENTREGA]]="DIRECTO","On time", IF(AA166&lt;&gt;"",IF(Tabla2[[#This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6" s="15" t="str">
        <f>MID(Tabla2[[#This Row],[TIPO]],1,3)</f>
        <v xml:space="preserve">40 </v>
      </c>
      <c r="AF1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IMPORTADORA MIDEA CARRIER CHILE LTDA */ Cont: * GESU6103530*/ HR Entrega: *09:00* /Dirección: *BOD. MIEA AGURTO - PUERTO MADERO 9710, BOD. E13; PUDAHUEL </v>
      </c>
      <c r="AG166" s="38" t="str">
        <f>IFERROR(HYPERLINK("https://wa.me/"&amp;Tabla2[[#This Row],[CONTACTO]]&amp;"?text="&amp;Tabla2[[#This Row],[Mensaje]],"Enviar mensaje"),"")</f>
        <v>Enviar mensaje</v>
      </c>
      <c r="AH166" s="15" t="str">
        <f>CONCATENATE(A166,F166)</f>
        <v>165GESU6103530</v>
      </c>
      <c r="AI166" s="15" t="str">
        <f>CONCATENATE("ENT-",A166)</f>
        <v>ENT-165</v>
      </c>
      <c r="AJ166" s="15" t="str">
        <f>IF(Tabla2[[#This Row],[Op]]&lt;&gt;"","ENTREGA","")</f>
        <v>ENTREGA</v>
      </c>
      <c r="AK166" s="40" t="str">
        <f>(Tabla2[[#This Row],[FECHA ENTREGA]]&amp;Tabla2[[#This Row],[HORA ENTREGA]])</f>
        <v>460580,375</v>
      </c>
      <c r="AL166" s="34" t="str">
        <f>IFERROR(HYPERLINK("https://wa.me/"&amp;Tabla2[[#This Row],[CONTACTO]]&amp;"?text="&amp;Tabla2[[#This Row],[Mensaje]]),"")</f>
        <v xml:space="preserve">https://wa.me/56966749395?text=Hola!%0AServicio del día 05-02%0A *Cliente:* IMPORTADORA MIDEA CARRIER CHILE LTDA */ Cont: * GESU6103530*/ HR Entrega: *09:00* /Dirección: *BOD. MIEA AGURTO - PUERTO MADERO 9710, BOD. E13; PUDAHUEL </v>
      </c>
    </row>
    <row r="167" spans="1:38" s="15" customFormat="1" ht="16.5" customHeight="1" x14ac:dyDescent="0.2">
      <c r="A167" s="15">
        <f>ROW(A166)</f>
        <v>166</v>
      </c>
      <c r="B167" s="15">
        <f>IF(J167=J166,B166+1,1)</f>
        <v>22</v>
      </c>
      <c r="C167" s="15" t="s">
        <v>188</v>
      </c>
      <c r="D167" s="25" t="s">
        <v>39</v>
      </c>
      <c r="E167" s="27">
        <v>187967</v>
      </c>
      <c r="F167" s="27" t="s">
        <v>492</v>
      </c>
      <c r="G167" s="27" t="s">
        <v>41</v>
      </c>
      <c r="H167" s="27">
        <v>29000</v>
      </c>
      <c r="I167" s="27" t="s">
        <v>42</v>
      </c>
      <c r="J167" s="28">
        <v>46058</v>
      </c>
      <c r="K167" s="26">
        <v>0.33333333333333331</v>
      </c>
      <c r="L167" s="26"/>
      <c r="M167" s="27" t="s">
        <v>341</v>
      </c>
      <c r="N167" s="25">
        <f>IFERROR(VLOOKUP(M167,Data!$J$1:$K$58,2,0),"")</f>
        <v>56950923536</v>
      </c>
      <c r="O167" s="27" t="s">
        <v>222</v>
      </c>
      <c r="P167" s="27"/>
      <c r="Q167" s="27" t="s">
        <v>190</v>
      </c>
      <c r="R167" s="27" t="s">
        <v>195</v>
      </c>
      <c r="S167" s="27"/>
      <c r="T167" s="27"/>
      <c r="U167" s="28"/>
      <c r="X167" s="27"/>
      <c r="Y167" s="27" t="s">
        <v>49</v>
      </c>
      <c r="Z167" s="29"/>
      <c r="AA167" s="29">
        <v>0.3576388888888889</v>
      </c>
      <c r="AB167" s="29"/>
      <c r="AC167" s="30">
        <v>46058</v>
      </c>
      <c r="AD167" s="15" t="str">
        <f>IF(Tabla2[[#This Row],[HORA ENTREGA]]="DIRECTO","On time", IF(AA167&lt;&gt;"",IF(Tabla2[[#This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7" s="15" t="str">
        <f>MID(Tabla2[[#This Row],[TIPO]],1,3)</f>
        <v xml:space="preserve">40 </v>
      </c>
      <c r="AF1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LAMAIGNERE CHILE S.A. */ Cont: * MSMU4960840*/ HR Entrega: *08:00* /Dirección: *AV. MARTA OSSA RUIZ 601 (CAMINO CASAS VIEJAS); MAIPU </v>
      </c>
      <c r="AG167" s="38" t="str">
        <f>IFERROR(HYPERLINK("https://wa.me/"&amp;Tabla2[[#This Row],[CONTACTO]]&amp;"?text="&amp;Tabla2[[#This Row],[Mensaje]],"Enviar mensaje"),"")</f>
        <v>Enviar mensaje</v>
      </c>
      <c r="AH167" s="15" t="str">
        <f>CONCATENATE(A167,F167)</f>
        <v>166MSMU4960840</v>
      </c>
      <c r="AI167" s="15" t="str">
        <f>CONCATENATE("ENT-",A167)</f>
        <v>ENT-166</v>
      </c>
      <c r="AJ167" s="15" t="str">
        <f>IF(Tabla2[[#This Row],[Op]]&lt;&gt;"","ENTREGA","")</f>
        <v>ENTREGA</v>
      </c>
      <c r="AK167" s="40" t="str">
        <f>(Tabla2[[#This Row],[FECHA ENTREGA]]&amp;Tabla2[[#This Row],[HORA ENTREGA]])</f>
        <v>460580,333333333333333</v>
      </c>
      <c r="AL167" s="34" t="str">
        <f>IFERROR(HYPERLINK("https://wa.me/"&amp;Tabla2[[#This Row],[CONTACTO]]&amp;"?text="&amp;Tabla2[[#This Row],[Mensaje]]),"")</f>
        <v xml:space="preserve">https://wa.me/56950923536?text=Hola!%0AServicio del día 05-02%0A *Cliente:* LAMAIGNERE CHILE S.A. */ Cont: * MSMU4960840*/ HR Entrega: *08:00* /Dirección: *AV. MARTA OSSA RUIZ 601 (CAMINO CASAS VIEJAS); MAIPU </v>
      </c>
    </row>
    <row r="168" spans="1:38" s="15" customFormat="1" ht="16.5" customHeight="1" x14ac:dyDescent="0.2">
      <c r="A168" s="15">
        <f>ROW(A167)</f>
        <v>167</v>
      </c>
      <c r="B168" s="15">
        <f>IF(J168=J167,B167+1,1)</f>
        <v>23</v>
      </c>
      <c r="C168" s="15" t="s">
        <v>188</v>
      </c>
      <c r="D168" s="25" t="s">
        <v>39</v>
      </c>
      <c r="E168" s="27">
        <v>187967</v>
      </c>
      <c r="F168" s="27" t="s">
        <v>493</v>
      </c>
      <c r="G168" s="27" t="s">
        <v>41</v>
      </c>
      <c r="H168" s="27">
        <v>29000</v>
      </c>
      <c r="I168" s="27" t="s">
        <v>42</v>
      </c>
      <c r="J168" s="28">
        <v>46058</v>
      </c>
      <c r="K168" s="26">
        <v>0.33333333333333331</v>
      </c>
      <c r="L168" s="26"/>
      <c r="M168" s="27" t="s">
        <v>112</v>
      </c>
      <c r="N168" s="25">
        <f>IFERROR(VLOOKUP(M168,Data!$J$1:$K$58,2,0),"")</f>
        <v>56990025702</v>
      </c>
      <c r="O168" s="27" t="s">
        <v>61</v>
      </c>
      <c r="P168" s="27"/>
      <c r="Q168" s="27" t="s">
        <v>190</v>
      </c>
      <c r="R168" s="27" t="s">
        <v>195</v>
      </c>
      <c r="S168" s="27"/>
      <c r="T168" s="27"/>
      <c r="U168" s="28"/>
      <c r="X168" s="27"/>
      <c r="Y168" s="27" t="s">
        <v>49</v>
      </c>
      <c r="Z168" s="29"/>
      <c r="AA168" s="29">
        <v>0.30902777777777779</v>
      </c>
      <c r="AB168" s="29"/>
      <c r="AC168" s="30">
        <v>46058</v>
      </c>
      <c r="AD168" s="15" t="str">
        <f>IF(Tabla2[[#This Row],[HORA ENTREGA]]="DIRECTO","On time", IF(AA168&lt;&gt;"",IF(Tabla2[[#This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8" s="15" t="str">
        <f>MID(Tabla2[[#This Row],[TIPO]],1,3)</f>
        <v xml:space="preserve">40 </v>
      </c>
      <c r="AF1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LAMAIGNERE CHILE S.A. */ Cont: * MSCU5138766*/ HR Entrega: *08:00* /Dirección: *AV. MARTA OSSA RUIZ 601 (CAMINO CASAS VIEJAS); MAIPU </v>
      </c>
      <c r="AG168" s="38" t="str">
        <f>IFERROR(HYPERLINK("https://wa.me/"&amp;Tabla2[[#This Row],[CONTACTO]]&amp;"?text="&amp;Tabla2[[#This Row],[Mensaje]],"Enviar mensaje"),"")</f>
        <v>Enviar mensaje</v>
      </c>
      <c r="AH168" s="15" t="str">
        <f>CONCATENATE(A168,F168)</f>
        <v>167MSCU5138766</v>
      </c>
      <c r="AI168" s="15" t="str">
        <f>CONCATENATE("ENT-",A168)</f>
        <v>ENT-167</v>
      </c>
      <c r="AJ168" s="15" t="str">
        <f>IF(Tabla2[[#This Row],[Op]]&lt;&gt;"","ENTREGA","")</f>
        <v>ENTREGA</v>
      </c>
      <c r="AK168" s="40" t="str">
        <f>(Tabla2[[#This Row],[FECHA ENTREGA]]&amp;Tabla2[[#This Row],[HORA ENTREGA]])</f>
        <v>460580,333333333333333</v>
      </c>
      <c r="AL168" s="34" t="str">
        <f>IFERROR(HYPERLINK("https://wa.me/"&amp;Tabla2[[#This Row],[CONTACTO]]&amp;"?text="&amp;Tabla2[[#This Row],[Mensaje]]),"")</f>
        <v xml:space="preserve">https://wa.me/56990025702?text=Hola!%0AServicio del día 05-02%0A *Cliente:* LAMAIGNERE CHILE S.A. */ Cont: * MSCU5138766*/ HR Entrega: *08:00* /Dirección: *AV. MARTA OSSA RUIZ 601 (CAMINO CASAS VIEJAS); MAIPU </v>
      </c>
    </row>
    <row r="169" spans="1:38" s="15" customFormat="1" ht="16.5" customHeight="1" x14ac:dyDescent="0.2">
      <c r="A169" s="15">
        <f>ROW(A168)</f>
        <v>168</v>
      </c>
      <c r="B169" s="15">
        <f>IF(J169=J168,B168+1,1)</f>
        <v>24</v>
      </c>
      <c r="C169" s="15" t="s">
        <v>188</v>
      </c>
      <c r="D169" s="25" t="s">
        <v>39</v>
      </c>
      <c r="E169" s="27">
        <v>187970</v>
      </c>
      <c r="F169" s="27" t="s">
        <v>494</v>
      </c>
      <c r="G169" s="27" t="s">
        <v>41</v>
      </c>
      <c r="H169" s="27">
        <v>29000</v>
      </c>
      <c r="I169" s="27" t="s">
        <v>42</v>
      </c>
      <c r="J169" s="28">
        <v>46058</v>
      </c>
      <c r="K169" s="26">
        <v>0.58333333333333337</v>
      </c>
      <c r="L169" s="26"/>
      <c r="M169" s="27" t="s">
        <v>51</v>
      </c>
      <c r="N169" s="25">
        <f>IFERROR(VLOOKUP(M169,Data!$J$1:$K$58,2,0),"")</f>
        <v>56967256951</v>
      </c>
      <c r="O169" s="27" t="s">
        <v>52</v>
      </c>
      <c r="P169" s="27"/>
      <c r="Q169" s="27" t="s">
        <v>190</v>
      </c>
      <c r="R169" s="27" t="s">
        <v>183</v>
      </c>
      <c r="S169" s="27"/>
      <c r="T169" s="27"/>
      <c r="U169" s="28"/>
      <c r="X169" s="27"/>
      <c r="Y169" s="27" t="s">
        <v>49</v>
      </c>
      <c r="Z169" s="29"/>
      <c r="AA169" s="29">
        <v>0.50555555555555554</v>
      </c>
      <c r="AB169" s="29"/>
      <c r="AC169" s="30">
        <v>46058</v>
      </c>
      <c r="AD169" s="15" t="str">
        <f>IF(Tabla2[[#This Row],[HORA ENTREGA]]="DIRECTO","On time", IF(AA169&lt;&gt;"",IF(Tabla2[[#This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9" s="15" t="str">
        <f>MID(Tabla2[[#This Row],[TIPO]],1,3)</f>
        <v xml:space="preserve">40 </v>
      </c>
      <c r="AF1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05-02%0A *Cliente:* LAMAIGNERE CHILE S.A. */ Cont: * SEGU5976334*/ HR Entrega: *14:00* /Dirección: *AV. MARTA OSSA RUIZ 601 (CAMINO CASAS VIEJAS); MAIPU </v>
      </c>
      <c r="AG169" s="38" t="str">
        <f>IFERROR(HYPERLINK("https://wa.me/"&amp;Tabla2[[#This Row],[CONTACTO]]&amp;"?text="&amp;Tabla2[[#This Row],[Mensaje]],"Enviar mensaje"),"")</f>
        <v>Enviar mensaje</v>
      </c>
      <c r="AH169" s="15" t="str">
        <f>CONCATENATE(A169,F169)</f>
        <v>168SEGU5976334</v>
      </c>
      <c r="AI169" s="15" t="str">
        <f>CONCATENATE("ENT-",A169)</f>
        <v>ENT-168</v>
      </c>
      <c r="AJ169" s="15" t="str">
        <f>IF(Tabla2[[#This Row],[Op]]&lt;&gt;"","ENTREGA","")</f>
        <v>ENTREGA</v>
      </c>
      <c r="AK169" s="40" t="str">
        <f>(Tabla2[[#This Row],[FECHA ENTREGA]]&amp;Tabla2[[#This Row],[HORA ENTREGA]])</f>
        <v>460580,583333333333333</v>
      </c>
      <c r="AL169" s="34" t="str">
        <f>IFERROR(HYPERLINK("https://wa.me/"&amp;Tabla2[[#This Row],[CONTACTO]]&amp;"?text="&amp;Tabla2[[#This Row],[Mensaje]]),"")</f>
        <v xml:space="preserve">https://wa.me/56967256951?text=Hola!%0AServicio del día 05-02%0A *Cliente:* LAMAIGNERE CHILE S.A. */ Cont: * SEGU5976334*/ HR Entrega: *14:00* /Dirección: *AV. MARTA OSSA RUIZ 601 (CAMINO CASAS VIEJAS); MAIPU </v>
      </c>
    </row>
    <row r="170" spans="1:38" s="15" customFormat="1" ht="16.5" customHeight="1" x14ac:dyDescent="0.2">
      <c r="A170" s="15">
        <f>ROW(A169)</f>
        <v>169</v>
      </c>
      <c r="B170" s="15">
        <f>IF(J170=J169,B169+1,1)</f>
        <v>25</v>
      </c>
      <c r="C170" s="15" t="s">
        <v>495</v>
      </c>
      <c r="D170" s="25" t="s">
        <v>39</v>
      </c>
      <c r="E170" s="27">
        <v>38047</v>
      </c>
      <c r="F170" s="27" t="s">
        <v>496</v>
      </c>
      <c r="G170" s="27" t="s">
        <v>41</v>
      </c>
      <c r="H170" s="27">
        <v>18000</v>
      </c>
      <c r="I170" s="27" t="s">
        <v>42</v>
      </c>
      <c r="J170" s="28">
        <v>46058</v>
      </c>
      <c r="K170" s="26">
        <v>0.54166666666666663</v>
      </c>
      <c r="L170" s="26"/>
      <c r="M170" s="27" t="s">
        <v>313</v>
      </c>
      <c r="N170" s="25">
        <f>IFERROR(VLOOKUP(M170,Data!$J$1:$K$58,2,0),"")</f>
        <v>56967387744</v>
      </c>
      <c r="O170" s="27" t="s">
        <v>497</v>
      </c>
      <c r="P170" s="27"/>
      <c r="Q170" s="27" t="s">
        <v>498</v>
      </c>
      <c r="R170" s="27" t="s">
        <v>48</v>
      </c>
      <c r="S170" s="27"/>
      <c r="T170" s="27"/>
      <c r="U170" s="28"/>
      <c r="X170" s="27" t="s">
        <v>499</v>
      </c>
      <c r="Y170" s="27" t="s">
        <v>49</v>
      </c>
      <c r="Z170" s="29"/>
      <c r="AA170" s="29">
        <v>0.54513888888888884</v>
      </c>
      <c r="AB170" s="29"/>
      <c r="AC170" s="30">
        <v>46058</v>
      </c>
      <c r="AD170" s="15" t="str">
        <f>IF(Tabla2[[#This Row],[HORA ENTREGA]]="DIRECTO","On time", IF(AA170&lt;&gt;"",IF(Tabla2[[#This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0" s="15" t="str">
        <f>MID(Tabla2[[#This Row],[TIPO]],1,3)</f>
        <v xml:space="preserve">40 </v>
      </c>
      <c r="AF1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LARU SPA */ Cont: * CMAU7152458*/ HR Entrega: *13:00* /Dirección: *Pdte Jorge Alessandri Rodríguez 11491, Bodega 48, San Bernardo</v>
      </c>
      <c r="AG170" s="38" t="str">
        <f>IFERROR(HYPERLINK("https://wa.me/"&amp;Tabla2[[#This Row],[CONTACTO]]&amp;"?text="&amp;Tabla2[[#This Row],[Mensaje]],"Enviar mensaje"),"")</f>
        <v>Enviar mensaje</v>
      </c>
      <c r="AH170" s="15" t="str">
        <f>CONCATENATE(A170,F170)</f>
        <v>169CMAU7152458</v>
      </c>
      <c r="AI170" s="15" t="str">
        <f>CONCATENATE("ENT-",A170)</f>
        <v>ENT-169</v>
      </c>
      <c r="AJ170" s="15" t="str">
        <f>IF(Tabla2[[#This Row],[Op]]&lt;&gt;"","ENTREGA","")</f>
        <v>ENTREGA</v>
      </c>
      <c r="AK170" s="40" t="str">
        <f>(Tabla2[[#This Row],[FECHA ENTREGA]]&amp;Tabla2[[#This Row],[HORA ENTREGA]])</f>
        <v>460580,541666666666667</v>
      </c>
      <c r="AL170" s="34" t="str">
        <f>IFERROR(HYPERLINK("https://wa.me/"&amp;Tabla2[[#This Row],[CONTACTO]]&amp;"?text="&amp;Tabla2[[#This Row],[Mensaje]]),"")</f>
        <v>https://wa.me/56967387744?text=Hola!%0AServicio del día 05-02%0A *Cliente:* LARU SPA */ Cont: * CMAU7152458*/ HR Entrega: *13:00* /Dirección: *Pdte Jorge Alessandri Rodríguez 11491, Bodega 48, San Bernardo</v>
      </c>
    </row>
    <row r="171" spans="1:38" s="15" customFormat="1" ht="16.5" customHeight="1" x14ac:dyDescent="0.2">
      <c r="A171" s="15">
        <f>ROW(A170)</f>
        <v>170</v>
      </c>
      <c r="B171" s="15">
        <f>IF(J171=J170,B170+1,1)</f>
        <v>26</v>
      </c>
      <c r="C171" s="15" t="s">
        <v>500</v>
      </c>
      <c r="D171" s="25" t="s">
        <v>39</v>
      </c>
      <c r="E171" s="27">
        <v>297065</v>
      </c>
      <c r="F171" s="27" t="s">
        <v>501</v>
      </c>
      <c r="G171" s="27" t="s">
        <v>41</v>
      </c>
      <c r="H171" s="27">
        <v>20000</v>
      </c>
      <c r="I171" s="27" t="s">
        <v>185</v>
      </c>
      <c r="J171" s="28">
        <v>46058</v>
      </c>
      <c r="K171" s="26">
        <v>0.54166666666666663</v>
      </c>
      <c r="L171" s="26"/>
      <c r="M171" s="27" t="s">
        <v>172</v>
      </c>
      <c r="N171" s="25">
        <f>IFERROR(VLOOKUP(M171,Data!$J$1:$K$58,2,0),"")</f>
        <v>56985215946</v>
      </c>
      <c r="O171" s="27" t="s">
        <v>173</v>
      </c>
      <c r="P171" s="27"/>
      <c r="Q171" s="27" t="s">
        <v>502</v>
      </c>
      <c r="R171" s="27" t="s">
        <v>48</v>
      </c>
      <c r="S171" s="27"/>
      <c r="T171" s="27"/>
      <c r="U171" s="28"/>
      <c r="X171" s="27"/>
      <c r="Y171" s="27" t="s">
        <v>49</v>
      </c>
      <c r="Z171" s="29"/>
      <c r="AA171" s="29">
        <v>0.5708333333333333</v>
      </c>
      <c r="AB171" s="29"/>
      <c r="AC171" s="30">
        <v>46058</v>
      </c>
      <c r="AD171" s="15" t="str">
        <f>IF(Tabla2[[#This Row],[HORA ENTREGA]]="DIRECTO","On time", IF(AA171&lt;&gt;"",IF(Tabla2[[#This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1" s="15" t="str">
        <f>MID(Tabla2[[#This Row],[TIPO]],1,3)</f>
        <v xml:space="preserve">40 </v>
      </c>
      <c r="AF1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MOLYMETNOS S.A. */ Cont: * HPCU4272949*/ HR Entrega: *13:00* /Dirección: *CAMINO NOS A LOS MORROS 590, SAN BERNARDO</v>
      </c>
      <c r="AG171" s="38" t="str">
        <f>IFERROR(HYPERLINK("https://wa.me/"&amp;Tabla2[[#This Row],[CONTACTO]]&amp;"?text="&amp;Tabla2[[#This Row],[Mensaje]],"Enviar mensaje"),"")</f>
        <v>Enviar mensaje</v>
      </c>
      <c r="AH171" s="15" t="str">
        <f>CONCATENATE(A171,F171)</f>
        <v>170HPCU4272949</v>
      </c>
      <c r="AI171" s="15" t="str">
        <f>CONCATENATE("ENT-",A171)</f>
        <v>ENT-170</v>
      </c>
      <c r="AJ171" s="15" t="str">
        <f>IF(Tabla2[[#This Row],[Op]]&lt;&gt;"","ENTREGA","")</f>
        <v>ENTREGA</v>
      </c>
      <c r="AK171" s="40" t="str">
        <f>(Tabla2[[#This Row],[FECHA ENTREGA]]&amp;Tabla2[[#This Row],[HORA ENTREGA]])</f>
        <v>460580,541666666666667</v>
      </c>
      <c r="AL171" s="34" t="str">
        <f>IFERROR(HYPERLINK("https://wa.me/"&amp;Tabla2[[#This Row],[CONTACTO]]&amp;"?text="&amp;Tabla2[[#This Row],[Mensaje]]),"")</f>
        <v>https://wa.me/56985215946?text=Hola!%0AServicio del día 05-02%0A *Cliente:* MOLYMETNOS S.A. */ Cont: * HPCU4272949*/ HR Entrega: *13:00* /Dirección: *CAMINO NOS A LOS MORROS 590, SAN BERNARDO</v>
      </c>
    </row>
    <row r="172" spans="1:38" s="15" customFormat="1" ht="16.5" customHeight="1" x14ac:dyDescent="0.2">
      <c r="A172" s="15">
        <f>ROW(A171)</f>
        <v>171</v>
      </c>
      <c r="B172" s="15">
        <f>IF(J172=J171,B171+1,1)</f>
        <v>27</v>
      </c>
      <c r="C172" s="15" t="s">
        <v>219</v>
      </c>
      <c r="D172" s="25" t="s">
        <v>39</v>
      </c>
      <c r="E172" s="27">
        <v>102355</v>
      </c>
      <c r="F172" s="27" t="s">
        <v>503</v>
      </c>
      <c r="G172" s="27" t="s">
        <v>41</v>
      </c>
      <c r="H172" s="27">
        <v>13000</v>
      </c>
      <c r="I172" s="27" t="s">
        <v>42</v>
      </c>
      <c r="J172" s="28">
        <v>46058</v>
      </c>
      <c r="K172" s="26">
        <v>0.29166666666666669</v>
      </c>
      <c r="L172" s="26"/>
      <c r="M172" s="27" t="s">
        <v>151</v>
      </c>
      <c r="N172" s="25">
        <f>IFERROR(VLOOKUP(M172,Data!$J$1:$K$58,2,0),"")</f>
        <v>56973887427</v>
      </c>
      <c r="O172" s="27" t="s">
        <v>152</v>
      </c>
      <c r="P172" s="27"/>
      <c r="Q172" s="27" t="s">
        <v>229</v>
      </c>
      <c r="R172" s="27" t="s">
        <v>195</v>
      </c>
      <c r="S172" s="27"/>
      <c r="T172" s="27"/>
      <c r="U172" s="28"/>
      <c r="X172" s="27"/>
      <c r="Y172" s="27" t="s">
        <v>49</v>
      </c>
      <c r="Z172" s="29"/>
      <c r="AA172" s="29">
        <v>0.28611111111111109</v>
      </c>
      <c r="AB172" s="29"/>
      <c r="AC172" s="30">
        <v>46058</v>
      </c>
      <c r="AD172" s="15" t="str">
        <f>IF(Tabla2[[#This Row],[HORA ENTREGA]]="DIRECTO","On time", IF(AA172&lt;&gt;"",IF(Tabla2[[#This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" s="15" t="str">
        <f>MID(Tabla2[[#This Row],[TIPO]],1,3)</f>
        <v xml:space="preserve">40 </v>
      </c>
      <c r="AF1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RENDIC S.A. */ Cont: * TIIU4547135*/ HR Entrega: *07:00* /Dirección: *Avenida Miraflores 9700-Bodega 4C, PUDAHUEL</v>
      </c>
      <c r="AG172" s="38" t="str">
        <f>IFERROR(HYPERLINK("https://wa.me/"&amp;Tabla2[[#This Row],[CONTACTO]]&amp;"?text="&amp;Tabla2[[#This Row],[Mensaje]],"Enviar mensaje"),"")</f>
        <v>Enviar mensaje</v>
      </c>
      <c r="AH172" s="15" t="str">
        <f>CONCATENATE(A172,F172)</f>
        <v>171TIIU4547135</v>
      </c>
      <c r="AI172" s="15" t="str">
        <f>CONCATENATE("ENT-",A172)</f>
        <v>ENT-171</v>
      </c>
      <c r="AJ172" s="15" t="str">
        <f>IF(Tabla2[[#This Row],[Op]]&lt;&gt;"","ENTREGA","")</f>
        <v>ENTREGA</v>
      </c>
      <c r="AK172" s="40" t="str">
        <f>(Tabla2[[#This Row],[FECHA ENTREGA]]&amp;Tabla2[[#This Row],[HORA ENTREGA]])</f>
        <v>460580,291666666666667</v>
      </c>
      <c r="AL172" s="34" t="str">
        <f>IFERROR(HYPERLINK("https://wa.me/"&amp;Tabla2[[#This Row],[CONTACTO]]&amp;"?text="&amp;Tabla2[[#This Row],[Mensaje]]),"")</f>
        <v>https://wa.me/56973887427?text=Hola!%0AServicio del día 05-02%0A *Cliente:* RENDIC S.A. */ Cont: * TIIU4547135*/ HR Entrega: *07:00* /Dirección: *Avenida Miraflores 9700-Bodega 4C, PUDAHUEL</v>
      </c>
    </row>
    <row r="173" spans="1:38" s="15" customFormat="1" ht="16.5" customHeight="1" x14ac:dyDescent="0.2">
      <c r="A173" s="15">
        <f>ROW(A172)</f>
        <v>172</v>
      </c>
      <c r="B173" s="15">
        <f>IF(J173=J172,B172+1,1)</f>
        <v>28</v>
      </c>
      <c r="C173" s="15" t="s">
        <v>219</v>
      </c>
      <c r="D173" s="25" t="s">
        <v>39</v>
      </c>
      <c r="E173" s="27">
        <v>102355</v>
      </c>
      <c r="F173" s="27" t="s">
        <v>504</v>
      </c>
      <c r="G173" s="27" t="s">
        <v>41</v>
      </c>
      <c r="H173" s="27">
        <v>13000</v>
      </c>
      <c r="I173" s="27" t="s">
        <v>42</v>
      </c>
      <c r="J173" s="28">
        <v>46058</v>
      </c>
      <c r="K173" s="26">
        <v>0.29166666666666669</v>
      </c>
      <c r="L173" s="26"/>
      <c r="M173" s="27" t="s">
        <v>90</v>
      </c>
      <c r="N173" s="25">
        <f>IFERROR(VLOOKUP(M173,Data!$J$1:$K$58,2,0),"")</f>
        <v>56987557136</v>
      </c>
      <c r="O173" s="27" t="s">
        <v>91</v>
      </c>
      <c r="P173" s="27"/>
      <c r="Q173" s="27" t="s">
        <v>229</v>
      </c>
      <c r="R173" s="27" t="s">
        <v>195</v>
      </c>
      <c r="S173" s="27"/>
      <c r="T173" s="27"/>
      <c r="U173" s="28"/>
      <c r="X173" s="27"/>
      <c r="Y173" s="27" t="s">
        <v>49</v>
      </c>
      <c r="Z173" s="29"/>
      <c r="AA173" s="29">
        <v>0.28680555555555554</v>
      </c>
      <c r="AB173" s="29"/>
      <c r="AC173" s="30">
        <v>46058</v>
      </c>
      <c r="AD173" s="15" t="str">
        <f>IF(Tabla2[[#This Row],[HORA ENTREGA]]="DIRECTO","On time", IF(AA173&lt;&gt;"",IF(Tabla2[[#This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3" s="15" t="str">
        <f>MID(Tabla2[[#This Row],[TIPO]],1,3)</f>
        <v xml:space="preserve">40 </v>
      </c>
      <c r="AF1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RENDIC S.A. */ Cont: * MSDU8932623*/ HR Entrega: *07:00* /Dirección: *Avenida Miraflores 9700-Bodega 4C, PUDAHUEL</v>
      </c>
      <c r="AG173" s="38" t="str">
        <f>IFERROR(HYPERLINK("https://wa.me/"&amp;Tabla2[[#This Row],[CONTACTO]]&amp;"?text="&amp;Tabla2[[#This Row],[Mensaje]],"Enviar mensaje"),"")</f>
        <v>Enviar mensaje</v>
      </c>
      <c r="AH173" s="15" t="str">
        <f>CONCATENATE(A173,F173)</f>
        <v>172MSDU8932623</v>
      </c>
      <c r="AI173" s="15" t="str">
        <f>CONCATENATE("ENT-",A173)</f>
        <v>ENT-172</v>
      </c>
      <c r="AJ173" s="15" t="str">
        <f>IF(Tabla2[[#This Row],[Op]]&lt;&gt;"","ENTREGA","")</f>
        <v>ENTREGA</v>
      </c>
      <c r="AK173" s="40" t="str">
        <f>(Tabla2[[#This Row],[FECHA ENTREGA]]&amp;Tabla2[[#This Row],[HORA ENTREGA]])</f>
        <v>460580,291666666666667</v>
      </c>
      <c r="AL173" s="34" t="str">
        <f>IFERROR(HYPERLINK("https://wa.me/"&amp;Tabla2[[#This Row],[CONTACTO]]&amp;"?text="&amp;Tabla2[[#This Row],[Mensaje]]),"")</f>
        <v>https://wa.me/56987557136?text=Hola!%0AServicio del día 05-02%0A *Cliente:* RENDIC S.A. */ Cont: * MSDU8932623*/ HR Entrega: *07:00* /Dirección: *Avenida Miraflores 9700-Bodega 4C, PUDAHUEL</v>
      </c>
    </row>
    <row r="174" spans="1:38" s="15" customFormat="1" ht="16.5" customHeight="1" x14ac:dyDescent="0.2">
      <c r="A174" s="15">
        <f>ROW(A173)</f>
        <v>173</v>
      </c>
      <c r="B174" s="15">
        <f>IF(J174=J173,B173+1,1)</f>
        <v>29</v>
      </c>
      <c r="C174" s="15" t="s">
        <v>219</v>
      </c>
      <c r="D174" s="25" t="s">
        <v>39</v>
      </c>
      <c r="E174" s="27">
        <v>102478</v>
      </c>
      <c r="F174" s="27" t="s">
        <v>359</v>
      </c>
      <c r="G174" s="27" t="s">
        <v>64</v>
      </c>
      <c r="H174" s="27">
        <v>24000</v>
      </c>
      <c r="I174" s="27" t="s">
        <v>42</v>
      </c>
      <c r="J174" s="28">
        <v>46058</v>
      </c>
      <c r="K174" s="26">
        <v>0.45833333333333331</v>
      </c>
      <c r="L174" s="26"/>
      <c r="M174" s="27" t="s">
        <v>60</v>
      </c>
      <c r="N174" s="25">
        <f>IFERROR(VLOOKUP(M174,Data!$J$1:$K$58,2,0),"")</f>
        <v>56957438415</v>
      </c>
      <c r="O174" s="27" t="s">
        <v>285</v>
      </c>
      <c r="P174" s="27"/>
      <c r="Q174" s="27" t="s">
        <v>229</v>
      </c>
      <c r="R174" s="27" t="s">
        <v>218</v>
      </c>
      <c r="S174" s="27"/>
      <c r="T174" s="27"/>
      <c r="U174" s="28"/>
      <c r="X174" s="27" t="s">
        <v>335</v>
      </c>
      <c r="Y174" s="27" t="s">
        <v>49</v>
      </c>
      <c r="Z174" s="29"/>
      <c r="AA174" s="29">
        <v>0.43611111111111112</v>
      </c>
      <c r="AB174" s="29"/>
      <c r="AC174" s="30">
        <v>46058</v>
      </c>
      <c r="AD174" s="15" t="str">
        <f>IF(Tabla2[[#This Row],[HORA ENTREGA]]="DIRECTO","On time", IF(AA174&lt;&gt;"",IF(Tabla2[[#This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4" s="15" t="str">
        <f>MID(Tabla2[[#This Row],[TIPO]],1,3)</f>
        <v xml:space="preserve">20 </v>
      </c>
      <c r="AF1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RENDIC S.A. */ Cont: * CAAU2353979*/ HR Entrega: *11:00* /Dirección: *Avenida Miraflores 9700-Bodega 4C, PUDAHUEL</v>
      </c>
      <c r="AG174" s="38" t="str">
        <f>IFERROR(HYPERLINK("https://wa.me/"&amp;Tabla2[[#This Row],[CONTACTO]]&amp;"?text="&amp;Tabla2[[#This Row],[Mensaje]],"Enviar mensaje"),"")</f>
        <v>Enviar mensaje</v>
      </c>
      <c r="AH174" s="15" t="str">
        <f>CONCATENATE(A174,F174)</f>
        <v>173CAAU2353979</v>
      </c>
      <c r="AI174" s="15" t="str">
        <f>CONCATENATE("ENT-",A174)</f>
        <v>ENT-173</v>
      </c>
      <c r="AJ174" s="15" t="str">
        <f>IF(Tabla2[[#This Row],[Op]]&lt;&gt;"","ENTREGA","")</f>
        <v>ENTREGA</v>
      </c>
      <c r="AK174" s="40" t="str">
        <f>(Tabla2[[#This Row],[FECHA ENTREGA]]&amp;Tabla2[[#This Row],[HORA ENTREGA]])</f>
        <v>460580,458333333333333</v>
      </c>
      <c r="AL174" s="34" t="str">
        <f>IFERROR(HYPERLINK("https://wa.me/"&amp;Tabla2[[#This Row],[CONTACTO]]&amp;"?text="&amp;Tabla2[[#This Row],[Mensaje]]),"")</f>
        <v>https://wa.me/56957438415?text=Hola!%0AServicio del día 05-02%0A *Cliente:* RENDIC S.A. */ Cont: * CAAU2353979*/ HR Entrega: *11:00* /Dirección: *Avenida Miraflores 9700-Bodega 4C, PUDAHUEL</v>
      </c>
    </row>
    <row r="175" spans="1:38" s="15" customFormat="1" ht="16.5" customHeight="1" x14ac:dyDescent="0.2">
      <c r="A175" s="15">
        <f>ROW(A174)</f>
        <v>174</v>
      </c>
      <c r="B175" s="15">
        <f>IF(J175=J174,B174+1,1)</f>
        <v>30</v>
      </c>
      <c r="C175" s="15" t="s">
        <v>236</v>
      </c>
      <c r="D175" s="25" t="s">
        <v>39</v>
      </c>
      <c r="E175" s="27">
        <v>505314</v>
      </c>
      <c r="F175" s="27" t="s">
        <v>505</v>
      </c>
      <c r="G175" s="27" t="s">
        <v>64</v>
      </c>
      <c r="H175" s="27">
        <v>9000</v>
      </c>
      <c r="I175" s="27" t="s">
        <v>506</v>
      </c>
      <c r="J175" s="28">
        <v>46058</v>
      </c>
      <c r="K175" s="26">
        <v>0.375</v>
      </c>
      <c r="L175" s="26"/>
      <c r="M175" s="27" t="s">
        <v>225</v>
      </c>
      <c r="N175" s="25">
        <f>IFERROR(VLOOKUP(M175,Data!$J$1:$K$58,2,0),"")</f>
        <v>56978811158</v>
      </c>
      <c r="O175" s="27" t="s">
        <v>320</v>
      </c>
      <c r="P175" s="27"/>
      <c r="Q175" s="27" t="s">
        <v>507</v>
      </c>
      <c r="R175" s="27" t="s">
        <v>120</v>
      </c>
      <c r="S175" s="27"/>
      <c r="T175" s="27"/>
      <c r="U175" s="28"/>
      <c r="X175" s="27"/>
      <c r="Y175" s="27" t="s">
        <v>49</v>
      </c>
      <c r="Z175" s="29"/>
      <c r="AA175" s="29">
        <v>0.3888888888888889</v>
      </c>
      <c r="AB175" s="29"/>
      <c r="AC175" s="30">
        <v>46058</v>
      </c>
      <c r="AD175" s="15" t="str">
        <f>IF(Tabla2[[#This Row],[HORA ENTREGA]]="DIRECTO","On time", IF(AA175&lt;&gt;"",IF(Tabla2[[#This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5" s="15" t="str">
        <f>MID(Tabla2[[#This Row],[TIPO]],1,3)</f>
        <v xml:space="preserve">20 </v>
      </c>
      <c r="AF1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SOCIEDAD COMERCIAL MARBEN PETS LTDA */ Cont: * BEAU2007249*/ HR Entrega: *09:00* /Dirección: *FRAGUA  - BOD.PRINCIPAL</v>
      </c>
      <c r="AG175" s="38" t="str">
        <f>IFERROR(HYPERLINK("https://wa.me/"&amp;Tabla2[[#This Row],[CONTACTO]]&amp;"?text="&amp;Tabla2[[#This Row],[Mensaje]],"Enviar mensaje"),"")</f>
        <v>Enviar mensaje</v>
      </c>
      <c r="AH175" s="15" t="str">
        <f>CONCATENATE(A175,F175)</f>
        <v>174BEAU2007249</v>
      </c>
      <c r="AI175" s="15" t="str">
        <f>CONCATENATE("ENT-",A175)</f>
        <v>ENT-174</v>
      </c>
      <c r="AJ175" s="15" t="str">
        <f>IF(Tabla2[[#This Row],[Op]]&lt;&gt;"","ENTREGA","")</f>
        <v>ENTREGA</v>
      </c>
      <c r="AK175" s="40" t="str">
        <f>(Tabla2[[#This Row],[FECHA ENTREGA]]&amp;Tabla2[[#This Row],[HORA ENTREGA]])</f>
        <v>460580,375</v>
      </c>
      <c r="AL175" s="34" t="str">
        <f>IFERROR(HYPERLINK("https://wa.me/"&amp;Tabla2[[#This Row],[CONTACTO]]&amp;"?text="&amp;Tabla2[[#This Row],[Mensaje]]),"")</f>
        <v>https://wa.me/56978811158?text=Hola!%0AServicio del día 05-02%0A *Cliente:* SOCIEDAD COMERCIAL MARBEN PETS LTDA */ Cont: * BEAU2007249*/ HR Entrega: *09:00* /Dirección: *FRAGUA  - BOD.PRINCIPAL</v>
      </c>
    </row>
    <row r="176" spans="1:38" s="15" customFormat="1" ht="16.5" customHeight="1" x14ac:dyDescent="0.2">
      <c r="A176" s="15">
        <f>ROW(A175)</f>
        <v>175</v>
      </c>
      <c r="B176" s="15">
        <f>IF(J176=J175,B175+1,1)</f>
        <v>31</v>
      </c>
      <c r="C176" s="15" t="s">
        <v>239</v>
      </c>
      <c r="D176" s="25" t="s">
        <v>39</v>
      </c>
      <c r="E176" s="27">
        <v>295028</v>
      </c>
      <c r="F176" s="27" t="s">
        <v>508</v>
      </c>
      <c r="G176" s="27" t="s">
        <v>41</v>
      </c>
      <c r="H176" s="27">
        <v>14000</v>
      </c>
      <c r="I176" s="27" t="s">
        <v>42</v>
      </c>
      <c r="J176" s="28">
        <v>46058</v>
      </c>
      <c r="K176" s="26">
        <v>0.33333333333333331</v>
      </c>
      <c r="L176" s="26"/>
      <c r="M176" s="27" t="s">
        <v>366</v>
      </c>
      <c r="N176" s="25">
        <f>IFERROR(VLOOKUP(M176,Data!$J$1:$K$58,2,0),"")</f>
        <v>56967386251</v>
      </c>
      <c r="O176" s="27" t="s">
        <v>367</v>
      </c>
      <c r="P176" s="27"/>
      <c r="Q176" s="27" t="s">
        <v>243</v>
      </c>
      <c r="R176" s="27" t="s">
        <v>69</v>
      </c>
      <c r="S176" s="27"/>
      <c r="T176" s="27"/>
      <c r="U176" s="28"/>
      <c r="X176" s="27"/>
      <c r="Y176" s="27" t="s">
        <v>49</v>
      </c>
      <c r="Z176" s="29"/>
      <c r="AA176" s="29">
        <v>0.30208333333333331</v>
      </c>
      <c r="AB176" s="29"/>
      <c r="AC176" s="30">
        <v>46058</v>
      </c>
      <c r="AD176" s="15" t="str">
        <f>IF(Tabla2[[#This Row],[HORA ENTREGA]]="DIRECTO","On time", IF(AA176&lt;&gt;"",IF(Tabla2[[#This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" s="15" t="str">
        <f>MID(Tabla2[[#This Row],[TIPO]],1,3)</f>
        <v xml:space="preserve">40 </v>
      </c>
      <c r="AF1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SUPERMERCADO DEL NEUMATICO LTDA */ Cont: * OOCU9605760*/ HR Entrega: *08:00* /Dirección: *VELASQUEZ</v>
      </c>
      <c r="AG176" s="38" t="str">
        <f>IFERROR(HYPERLINK("https://wa.me/"&amp;Tabla2[[#This Row],[CONTACTO]]&amp;"?text="&amp;Tabla2[[#This Row],[Mensaje]],"Enviar mensaje"),"")</f>
        <v>Enviar mensaje</v>
      </c>
      <c r="AH176" s="15" t="str">
        <f>CONCATENATE(A176,F176)</f>
        <v>175OOCU9605760</v>
      </c>
      <c r="AI176" s="15" t="str">
        <f>CONCATENATE("ENT-",A176)</f>
        <v>ENT-175</v>
      </c>
      <c r="AJ176" s="15" t="str">
        <f>IF(Tabla2[[#This Row],[Op]]&lt;&gt;"","ENTREGA","")</f>
        <v>ENTREGA</v>
      </c>
      <c r="AK176" s="40" t="str">
        <f>(Tabla2[[#This Row],[FECHA ENTREGA]]&amp;Tabla2[[#This Row],[HORA ENTREGA]])</f>
        <v>460580,333333333333333</v>
      </c>
      <c r="AL176" s="34" t="str">
        <f>IFERROR(HYPERLINK("https://wa.me/"&amp;Tabla2[[#This Row],[CONTACTO]]&amp;"?text="&amp;Tabla2[[#This Row],[Mensaje]]),"")</f>
        <v>https://wa.me/56967386251?text=Hola!%0AServicio del día 05-02%0A *Cliente:* SUPERMERCADO DEL NEUMATICO LTDA */ Cont: * OOCU9605760*/ HR Entrega: *08:00* /Dirección: *VELASQUEZ</v>
      </c>
    </row>
    <row r="177" spans="1:38" s="15" customFormat="1" ht="16.5" customHeight="1" x14ac:dyDescent="0.2">
      <c r="A177" s="15">
        <f>ROW(A176)</f>
        <v>176</v>
      </c>
      <c r="B177" s="15">
        <f>IF(J177=J176,B176+1,1)</f>
        <v>32</v>
      </c>
      <c r="C177" s="15" t="s">
        <v>239</v>
      </c>
      <c r="D177" s="25" t="s">
        <v>39</v>
      </c>
      <c r="E177" s="27">
        <v>296131</v>
      </c>
      <c r="F177" s="27" t="s">
        <v>509</v>
      </c>
      <c r="G177" s="27" t="s">
        <v>41</v>
      </c>
      <c r="H177" s="27">
        <v>15000</v>
      </c>
      <c r="I177" s="27" t="s">
        <v>42</v>
      </c>
      <c r="J177" s="28">
        <v>46058</v>
      </c>
      <c r="K177" s="26">
        <v>0.47916666666666669</v>
      </c>
      <c r="L177" s="26"/>
      <c r="M177" s="27" t="s">
        <v>241</v>
      </c>
      <c r="N177" s="25">
        <f>IFERROR(VLOOKUP(M177,Data!$J$1:$K$58,2,0),"")</f>
        <v>56984880436</v>
      </c>
      <c r="O177" s="27" t="s">
        <v>242</v>
      </c>
      <c r="P177" s="27"/>
      <c r="Q177" s="27" t="s">
        <v>243</v>
      </c>
      <c r="R177" s="27" t="s">
        <v>183</v>
      </c>
      <c r="S177" s="27"/>
      <c r="T177" s="27"/>
      <c r="U177" s="28"/>
      <c r="X177" s="27"/>
      <c r="Y177" s="27" t="s">
        <v>49</v>
      </c>
      <c r="Z177" s="29"/>
      <c r="AA177" s="29">
        <v>0.4513888888888889</v>
      </c>
      <c r="AB177" s="29"/>
      <c r="AC177" s="30">
        <v>46058</v>
      </c>
      <c r="AD177" s="15" t="str">
        <f>IF(Tabla2[[#This Row],[HORA ENTREGA]]="DIRECTO","On time", IF(AA177&lt;&gt;"",IF(Tabla2[[#This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7" s="15" t="str">
        <f>MID(Tabla2[[#This Row],[TIPO]],1,3)</f>
        <v xml:space="preserve">40 </v>
      </c>
      <c r="AF1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SUPERMERCADO DEL NEUMATICO LTDA */ Cont: * UETU5715170*/ HR Entrega: *11:30* /Dirección: *VELASQUEZ</v>
      </c>
      <c r="AG177" s="38" t="str">
        <f>IFERROR(HYPERLINK("https://wa.me/"&amp;Tabla2[[#This Row],[CONTACTO]]&amp;"?text="&amp;Tabla2[[#This Row],[Mensaje]],"Enviar mensaje"),"")</f>
        <v>Enviar mensaje</v>
      </c>
      <c r="AH177" s="15" t="str">
        <f>CONCATENATE(A177,F177)</f>
        <v>176UETU5715170</v>
      </c>
      <c r="AI177" s="15" t="str">
        <f>CONCATENATE("ENT-",A177)</f>
        <v>ENT-176</v>
      </c>
      <c r="AJ177" s="15" t="str">
        <f>IF(Tabla2[[#This Row],[Op]]&lt;&gt;"","ENTREGA","")</f>
        <v>ENTREGA</v>
      </c>
      <c r="AK177" s="40" t="str">
        <f>(Tabla2[[#This Row],[FECHA ENTREGA]]&amp;Tabla2[[#This Row],[HORA ENTREGA]])</f>
        <v>460580,479166666666667</v>
      </c>
      <c r="AL177" s="34" t="str">
        <f>IFERROR(HYPERLINK("https://wa.me/"&amp;Tabla2[[#This Row],[CONTACTO]]&amp;"?text="&amp;Tabla2[[#This Row],[Mensaje]]),"")</f>
        <v>https://wa.me/56984880436?text=Hola!%0AServicio del día 05-02%0A *Cliente:* SUPERMERCADO DEL NEUMATICO LTDA */ Cont: * UETU5715170*/ HR Entrega: *11:30* /Dirección: *VELASQUEZ</v>
      </c>
    </row>
    <row r="178" spans="1:38" s="15" customFormat="1" ht="16.5" customHeight="1" x14ac:dyDescent="0.2">
      <c r="A178" s="15">
        <f>ROW(A177)</f>
        <v>177</v>
      </c>
      <c r="B178" s="15">
        <f>IF(J178=J177,B177+1,1)</f>
        <v>33</v>
      </c>
      <c r="C178" s="15" t="s">
        <v>447</v>
      </c>
      <c r="D178" s="25" t="s">
        <v>39</v>
      </c>
      <c r="E178" s="27">
        <v>383490</v>
      </c>
      <c r="F178" s="27" t="s">
        <v>510</v>
      </c>
      <c r="G178" s="27" t="s">
        <v>41</v>
      </c>
      <c r="H178" s="27">
        <v>12000</v>
      </c>
      <c r="I178" s="27" t="s">
        <v>42</v>
      </c>
      <c r="J178" s="28">
        <v>46058</v>
      </c>
      <c r="K178" s="26">
        <v>0.33333333333333331</v>
      </c>
      <c r="L178" s="26"/>
      <c r="M178" s="27" t="s">
        <v>215</v>
      </c>
      <c r="N178" s="25">
        <f>IFERROR(VLOOKUP(M178,Data!$J$1:$K$58,2,0),"")</f>
        <v>56978089957</v>
      </c>
      <c r="O178" s="27" t="s">
        <v>216</v>
      </c>
      <c r="P178" s="27"/>
      <c r="Q178" s="27" t="s">
        <v>450</v>
      </c>
      <c r="R178" s="27" t="s">
        <v>100</v>
      </c>
      <c r="S178" s="27"/>
      <c r="T178" s="27"/>
      <c r="U178" s="28"/>
      <c r="X178" s="27"/>
      <c r="Y178" s="27" t="s">
        <v>49</v>
      </c>
      <c r="Z178" s="29"/>
      <c r="AA178" s="29">
        <v>0.32777777777777778</v>
      </c>
      <c r="AB178" s="29"/>
      <c r="AC178" s="30">
        <v>46058</v>
      </c>
      <c r="AD178" s="15" t="str">
        <f>IF(Tabla2[[#This Row],[HORA ENTREGA]]="DIRECTO","On time", IF(AA178&lt;&gt;"",IF(Tabla2[[#This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" s="15" t="str">
        <f>MID(Tabla2[[#This Row],[TIPO]],1,3)</f>
        <v xml:space="preserve">40 </v>
      </c>
      <c r="AF1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TECNIKA S A */ Cont: * HAMU4352914*/ HR Entrega: *08:00* /Dirección: *Los Olivos 1270, Pudahuel</v>
      </c>
      <c r="AG178" s="38" t="str">
        <f>IFERROR(HYPERLINK("https://wa.me/"&amp;Tabla2[[#This Row],[CONTACTO]]&amp;"?text="&amp;Tabla2[[#This Row],[Mensaje]],"Enviar mensaje"),"")</f>
        <v>Enviar mensaje</v>
      </c>
      <c r="AH178" s="15" t="str">
        <f>CONCATENATE(A178,F178)</f>
        <v>177HAMU4352914</v>
      </c>
      <c r="AI178" s="15" t="str">
        <f>CONCATENATE("ENT-",A178)</f>
        <v>ENT-177</v>
      </c>
      <c r="AJ178" s="15" t="str">
        <f>IF(Tabla2[[#This Row],[Op]]&lt;&gt;"","ENTREGA","")</f>
        <v>ENTREGA</v>
      </c>
      <c r="AK178" s="40" t="str">
        <f>(Tabla2[[#This Row],[FECHA ENTREGA]]&amp;Tabla2[[#This Row],[HORA ENTREGA]])</f>
        <v>460580,333333333333333</v>
      </c>
      <c r="AL178" s="34" t="str">
        <f>IFERROR(HYPERLINK("https://wa.me/"&amp;Tabla2[[#This Row],[CONTACTO]]&amp;"?text="&amp;Tabla2[[#This Row],[Mensaje]]),"")</f>
        <v>https://wa.me/56978089957?text=Hola!%0AServicio del día 05-02%0A *Cliente:* TECNIKA S A */ Cont: * HAMU4352914*/ HR Entrega: *08:00* /Dirección: *Los Olivos 1270, Pudahuel</v>
      </c>
    </row>
    <row r="179" spans="1:38" s="15" customFormat="1" ht="16.5" customHeight="1" x14ac:dyDescent="0.2">
      <c r="A179" s="15">
        <f>ROW(A178)</f>
        <v>178</v>
      </c>
      <c r="B179" s="15">
        <f>IF(J179=J178,B178+1,1)</f>
        <v>34</v>
      </c>
      <c r="C179" s="15" t="s">
        <v>447</v>
      </c>
      <c r="D179" s="25" t="s">
        <v>39</v>
      </c>
      <c r="E179" s="27">
        <v>383206</v>
      </c>
      <c r="F179" s="27" t="s">
        <v>511</v>
      </c>
      <c r="G179" s="27" t="s">
        <v>64</v>
      </c>
      <c r="H179" s="27">
        <v>5000</v>
      </c>
      <c r="I179" s="27" t="s">
        <v>42</v>
      </c>
      <c r="J179" s="28">
        <v>46058</v>
      </c>
      <c r="K179" s="26">
        <v>0.39583333333333331</v>
      </c>
      <c r="L179" s="26"/>
      <c r="M179" s="27" t="s">
        <v>347</v>
      </c>
      <c r="N179" s="25">
        <f>IFERROR(VLOOKUP(M179,Data!$J$1:$K$58,2,0),"")</f>
        <v>56976511010</v>
      </c>
      <c r="O179" s="27" t="s">
        <v>348</v>
      </c>
      <c r="P179" s="27"/>
      <c r="Q179" s="27" t="s">
        <v>450</v>
      </c>
      <c r="R179" s="27" t="s">
        <v>183</v>
      </c>
      <c r="S179" s="27"/>
      <c r="T179" s="27"/>
      <c r="U179" s="28"/>
      <c r="X179" s="27" t="s">
        <v>335</v>
      </c>
      <c r="Y179" s="27" t="s">
        <v>49</v>
      </c>
      <c r="Z179" s="29"/>
      <c r="AA179" s="29">
        <v>0.35416666666666669</v>
      </c>
      <c r="AB179" s="29"/>
      <c r="AC179" s="30">
        <v>46058</v>
      </c>
      <c r="AD179" s="15" t="str">
        <f>IF(Tabla2[[#This Row],[HORA ENTREGA]]="DIRECTO","On time", IF(AA179&lt;&gt;"",IF(Tabla2[[#This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" s="15" t="str">
        <f>MID(Tabla2[[#This Row],[TIPO]],1,3)</f>
        <v xml:space="preserve">20 </v>
      </c>
      <c r="AF1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TECNIKA S A */ Cont: * FCIU5680235*/ HR Entrega: *09:30* /Dirección: *Los Olivos 1270, Pudahuel</v>
      </c>
      <c r="AG179" s="38" t="str">
        <f>IFERROR(HYPERLINK("https://wa.me/"&amp;Tabla2[[#This Row],[CONTACTO]]&amp;"?text="&amp;Tabla2[[#This Row],[Mensaje]],"Enviar mensaje"),"")</f>
        <v>Enviar mensaje</v>
      </c>
      <c r="AH179" s="15" t="str">
        <f>CONCATENATE(A179,F179)</f>
        <v>178FCIU5680235</v>
      </c>
      <c r="AI179" s="15" t="str">
        <f>CONCATENATE("ENT-",A179)</f>
        <v>ENT-178</v>
      </c>
      <c r="AJ179" s="15" t="str">
        <f>IF(Tabla2[[#This Row],[Op]]&lt;&gt;"","ENTREGA","")</f>
        <v>ENTREGA</v>
      </c>
      <c r="AK179" s="40" t="str">
        <f>(Tabla2[[#This Row],[FECHA ENTREGA]]&amp;Tabla2[[#This Row],[HORA ENTREGA]])</f>
        <v>460580,395833333333333</v>
      </c>
      <c r="AL179" s="34" t="str">
        <f>IFERROR(HYPERLINK("https://wa.me/"&amp;Tabla2[[#This Row],[CONTACTO]]&amp;"?text="&amp;Tabla2[[#This Row],[Mensaje]]),"")</f>
        <v>https://wa.me/56976511010?text=Hola!%0AServicio del día 05-02%0A *Cliente:* TECNIKA S A */ Cont: * FCIU5680235*/ HR Entrega: *09:30* /Dirección: *Los Olivos 1270, Pudahuel</v>
      </c>
    </row>
    <row r="180" spans="1:38" s="15" customFormat="1" ht="16.5" customHeight="1" x14ac:dyDescent="0.2">
      <c r="A180" s="15">
        <f>ROW(A179)</f>
        <v>179</v>
      </c>
      <c r="B180" s="15">
        <f>IF(J180=J179,B179+1,1)</f>
        <v>35</v>
      </c>
      <c r="C180" s="15" t="s">
        <v>244</v>
      </c>
      <c r="D180" s="25" t="s">
        <v>39</v>
      </c>
      <c r="E180" s="27">
        <v>527548</v>
      </c>
      <c r="F180" s="27" t="s">
        <v>512</v>
      </c>
      <c r="G180" s="27" t="s">
        <v>41</v>
      </c>
      <c r="H180" s="27">
        <v>27000</v>
      </c>
      <c r="I180" s="27" t="s">
        <v>42</v>
      </c>
      <c r="J180" s="28">
        <v>46058</v>
      </c>
      <c r="K180" s="26">
        <v>0.375</v>
      </c>
      <c r="L180" s="26"/>
      <c r="M180" s="27" t="s">
        <v>296</v>
      </c>
      <c r="N180" s="25">
        <f>IFERROR(VLOOKUP(M180,Data!$J$1:$K$58,2,0),"")</f>
        <v>56984994337</v>
      </c>
      <c r="O180" s="27" t="s">
        <v>297</v>
      </c>
      <c r="P180" s="27"/>
      <c r="Q180" s="27" t="s">
        <v>249</v>
      </c>
      <c r="R180" s="27" t="s">
        <v>280</v>
      </c>
      <c r="S180" s="27"/>
      <c r="T180" s="27"/>
      <c r="U180" s="28"/>
      <c r="X180" s="27"/>
      <c r="Y180" s="27" t="s">
        <v>49</v>
      </c>
      <c r="Z180" s="29"/>
      <c r="AA180" s="29">
        <v>0.35625000000000001</v>
      </c>
      <c r="AB180" s="29"/>
      <c r="AC180" s="30">
        <v>46058</v>
      </c>
      <c r="AD180" s="15" t="str">
        <f>IF(Tabla2[[#This Row],[HORA ENTREGA]]="DIRECTO","On time", IF(AA180&lt;&gt;"",IF(Tabla2[[#This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0" s="15" t="str">
        <f>MID(Tabla2[[#This Row],[TIPO]],1,3)</f>
        <v xml:space="preserve">40 </v>
      </c>
      <c r="AF1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VILLAR HERMANOS S.A. */ Cont: * TEMU9552388*/ HR Entrega: *09:00* /Dirección: *SALAR DE ATACAMA 1330, PUDAHUEL</v>
      </c>
      <c r="AG180" s="38" t="str">
        <f>IFERROR(HYPERLINK("https://wa.me/"&amp;Tabla2[[#This Row],[CONTACTO]]&amp;"?text="&amp;Tabla2[[#This Row],[Mensaje]],"Enviar mensaje"),"")</f>
        <v>Enviar mensaje</v>
      </c>
      <c r="AH180" s="15" t="str">
        <f>CONCATENATE(A180,F180)</f>
        <v>179TEMU9552388</v>
      </c>
      <c r="AI180" s="15" t="str">
        <f>CONCATENATE("ENT-",A180)</f>
        <v>ENT-179</v>
      </c>
      <c r="AJ180" s="15" t="str">
        <f>IF(Tabla2[[#This Row],[Op]]&lt;&gt;"","ENTREGA","")</f>
        <v>ENTREGA</v>
      </c>
      <c r="AK180" s="40" t="str">
        <f>(Tabla2[[#This Row],[FECHA ENTREGA]]&amp;Tabla2[[#This Row],[HORA ENTREGA]])</f>
        <v>460580,375</v>
      </c>
      <c r="AL180" s="34" t="str">
        <f>IFERROR(HYPERLINK("https://wa.me/"&amp;Tabla2[[#This Row],[CONTACTO]]&amp;"?text="&amp;Tabla2[[#This Row],[Mensaje]]),"")</f>
        <v>https://wa.me/56984994337?text=Hola!%0AServicio del día 05-02%0A *Cliente:* VILLAR HERMANOS S.A. */ Cont: * TEMU9552388*/ HR Entrega: *09:00* /Dirección: *SALAR DE ATACAMA 1330, PUDAHUEL</v>
      </c>
    </row>
    <row r="181" spans="1:38" s="15" customFormat="1" ht="16.5" customHeight="1" x14ac:dyDescent="0.2">
      <c r="A181" s="15">
        <f>ROW(A180)</f>
        <v>180</v>
      </c>
      <c r="B181" s="15">
        <f>IF(J181=J180,B180+1,1)</f>
        <v>36</v>
      </c>
      <c r="C181" s="15" t="s">
        <v>455</v>
      </c>
      <c r="D181" s="25" t="s">
        <v>39</v>
      </c>
      <c r="E181" s="27">
        <v>311225</v>
      </c>
      <c r="F181" s="27" t="s">
        <v>456</v>
      </c>
      <c r="G181" s="27" t="s">
        <v>456</v>
      </c>
      <c r="H181" s="27" t="s">
        <v>120</v>
      </c>
      <c r="I181" s="27" t="s">
        <v>42</v>
      </c>
      <c r="J181" s="28">
        <v>46058</v>
      </c>
      <c r="K181" s="26">
        <v>0.375</v>
      </c>
      <c r="L181" s="26"/>
      <c r="M181" s="27" t="s">
        <v>247</v>
      </c>
      <c r="N181" s="25">
        <f>IFERROR(VLOOKUP(M181,Data!$J$1:$K$58,2,0),"")</f>
        <v>56953157599</v>
      </c>
      <c r="O181" s="27" t="s">
        <v>248</v>
      </c>
      <c r="P181" s="27"/>
      <c r="Q181" s="27" t="s">
        <v>457</v>
      </c>
      <c r="R181" s="27" t="s">
        <v>120</v>
      </c>
      <c r="S181" s="27"/>
      <c r="T181" s="27"/>
      <c r="U181" s="28"/>
      <c r="X181" s="27" t="s">
        <v>458</v>
      </c>
      <c r="Y181" s="27" t="s">
        <v>49</v>
      </c>
      <c r="Z181" s="29"/>
      <c r="AA181" s="29">
        <v>0.50347222222222221</v>
      </c>
      <c r="AB181" s="29"/>
      <c r="AC181" s="30">
        <v>46058</v>
      </c>
      <c r="AD181" s="15" t="str">
        <f>IF(Tabla2[[#This Row],[HORA ENTREGA]]="DIRECTO","On time", IF(AA181&lt;&gt;"",IF(Tabla2[[#This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1" s="15" t="str">
        <f>MID(Tabla2[[#This Row],[TIPO]],1,3)</f>
        <v>RAM</v>
      </c>
      <c r="AF1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YANY CABACH */ Cont: * RAMPLA*/ HR Entrega: *09:00* /Dirección: *CAMINO INTERNACIONAL 5250, BOD. C13 - C14, VIÑA DEL MAR</v>
      </c>
      <c r="AG181" s="38" t="str">
        <f>IFERROR(HYPERLINK("https://wa.me/"&amp;Tabla2[[#This Row],[CONTACTO]]&amp;"?text="&amp;Tabla2[[#This Row],[Mensaje]],"Enviar mensaje"),"")</f>
        <v>Enviar mensaje</v>
      </c>
      <c r="AH181" s="15" t="str">
        <f>CONCATENATE(A181,F181)</f>
        <v>180RAMPLA</v>
      </c>
      <c r="AI181" s="15" t="str">
        <f>CONCATENATE("ENT-",A181)</f>
        <v>ENT-180</v>
      </c>
      <c r="AJ181" s="15" t="str">
        <f>IF(Tabla2[[#This Row],[Op]]&lt;&gt;"","ENTREGA","")</f>
        <v>ENTREGA</v>
      </c>
      <c r="AK181" s="40" t="str">
        <f>(Tabla2[[#This Row],[FECHA ENTREGA]]&amp;Tabla2[[#This Row],[HORA ENTREGA]])</f>
        <v>460580,375</v>
      </c>
      <c r="AL181" s="34" t="str">
        <f>IFERROR(HYPERLINK("https://wa.me/"&amp;Tabla2[[#This Row],[CONTACTO]]&amp;"?text="&amp;Tabla2[[#This Row],[Mensaje]]),"")</f>
        <v>https://wa.me/56953157599?text=Hola!%0AServicio del día 05-02%0A *Cliente:* YANY CABACH */ Cont: * RAMPLA*/ HR Entrega: *09:00* /Dirección: *CAMINO INTERNACIONAL 5250, BOD. C13 - C14, VIÑA DEL MAR</v>
      </c>
    </row>
    <row r="182" spans="1:38" s="15" customFormat="1" ht="16.5" customHeight="1" x14ac:dyDescent="0.2">
      <c r="A182" s="15">
        <f>ROW(A181)</f>
        <v>181</v>
      </c>
      <c r="B182" s="15">
        <f>IF(J182=J181,B181+1,1)</f>
        <v>37</v>
      </c>
      <c r="C182" s="15" t="s">
        <v>455</v>
      </c>
      <c r="D182" s="25" t="s">
        <v>39</v>
      </c>
      <c r="E182" s="27">
        <v>311225</v>
      </c>
      <c r="F182" s="27" t="s">
        <v>456</v>
      </c>
      <c r="G182" s="27" t="s">
        <v>456</v>
      </c>
      <c r="H182" s="27" t="s">
        <v>120</v>
      </c>
      <c r="I182" s="27" t="s">
        <v>42</v>
      </c>
      <c r="J182" s="28">
        <v>46058</v>
      </c>
      <c r="K182" s="26">
        <v>0.54166666666666663</v>
      </c>
      <c r="L182" s="26"/>
      <c r="M182" s="27" t="s">
        <v>247</v>
      </c>
      <c r="N182" s="25">
        <f>IFERROR(VLOOKUP(M182,Data!$J$1:$K$58,2,0),"")</f>
        <v>56953157599</v>
      </c>
      <c r="O182" s="27" t="s">
        <v>248</v>
      </c>
      <c r="P182" s="27"/>
      <c r="Q182" s="27" t="s">
        <v>457</v>
      </c>
      <c r="R182" s="27" t="s">
        <v>120</v>
      </c>
      <c r="S182" s="27"/>
      <c r="T182" s="27"/>
      <c r="U182" s="28"/>
      <c r="X182" s="27" t="s">
        <v>513</v>
      </c>
      <c r="Y182" s="27" t="s">
        <v>49</v>
      </c>
      <c r="Z182" s="29"/>
      <c r="AA182" s="29">
        <v>0.67013888888888884</v>
      </c>
      <c r="AB182" s="29"/>
      <c r="AC182" s="30">
        <v>46058</v>
      </c>
      <c r="AD182" s="15" t="str">
        <f>IF(Tabla2[[#This Row],[HORA ENTREGA]]="DIRECTO","On time", IF(AA182&lt;&gt;"",IF(Tabla2[[#This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2" s="15" t="str">
        <f>MID(Tabla2[[#This Row],[TIPO]],1,3)</f>
        <v>RAM</v>
      </c>
      <c r="AF1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05-02%0A *Cliente:* YANY CABACH */ Cont: * RAMPLA*/ HR Entrega: *13:00* /Dirección: *CAMINO INTERNACIONAL 5250, BOD. C13 - C14, VIÑA DEL MAR</v>
      </c>
      <c r="AG182" s="38" t="str">
        <f>IFERROR(HYPERLINK("https://wa.me/"&amp;Tabla2[[#This Row],[CONTACTO]]&amp;"?text="&amp;Tabla2[[#This Row],[Mensaje]],"Enviar mensaje"),"")</f>
        <v>Enviar mensaje</v>
      </c>
      <c r="AH182" s="15" t="str">
        <f>CONCATENATE(A182,F182)</f>
        <v>181RAMPLA</v>
      </c>
      <c r="AI182" s="15" t="str">
        <f>CONCATENATE("ENT-",A182)</f>
        <v>ENT-181</v>
      </c>
      <c r="AJ182" s="15" t="str">
        <f>IF(Tabla2[[#This Row],[Op]]&lt;&gt;"","ENTREGA","")</f>
        <v>ENTREGA</v>
      </c>
      <c r="AK182" s="40" t="str">
        <f>(Tabla2[[#This Row],[FECHA ENTREGA]]&amp;Tabla2[[#This Row],[HORA ENTREGA]])</f>
        <v>460580,541666666666667</v>
      </c>
      <c r="AL182" s="34" t="str">
        <f>IFERROR(HYPERLINK("https://wa.me/"&amp;Tabla2[[#This Row],[CONTACTO]]&amp;"?text="&amp;Tabla2[[#This Row],[Mensaje]]),"")</f>
        <v>https://wa.me/56953157599?text=Hola!%0AServicio del día 05-02%0A *Cliente:* YANY CABACH */ Cont: * RAMPLA*/ HR Entrega: *13:00* /Dirección: *CAMINO INTERNACIONAL 5250, BOD. C13 - C14, VIÑA DEL MAR</v>
      </c>
    </row>
    <row r="183" spans="1:38" s="15" customFormat="1" ht="16.5" customHeight="1" x14ac:dyDescent="0.2">
      <c r="A183" s="15">
        <f>ROW(A182)</f>
        <v>182</v>
      </c>
      <c r="B183" s="15">
        <f>IF(J183=J182,B182+1,1)</f>
        <v>1</v>
      </c>
      <c r="C183" s="15" t="s">
        <v>254</v>
      </c>
      <c r="D183" s="25" t="s">
        <v>39</v>
      </c>
      <c r="E183" s="27">
        <v>70144</v>
      </c>
      <c r="F183" s="27" t="s">
        <v>514</v>
      </c>
      <c r="G183" s="27" t="s">
        <v>64</v>
      </c>
      <c r="H183" s="27">
        <v>30000</v>
      </c>
      <c r="I183" s="27" t="s">
        <v>515</v>
      </c>
      <c r="J183" s="28">
        <v>46059</v>
      </c>
      <c r="K183" s="26">
        <v>0.35416666666666669</v>
      </c>
      <c r="L183" s="26"/>
      <c r="M183" s="27" t="s">
        <v>347</v>
      </c>
      <c r="N183" s="25">
        <f>IFERROR(VLOOKUP(M183,Data!$J$1:$K$58,2,0),"")</f>
        <v>56976511010</v>
      </c>
      <c r="O183" s="27" t="s">
        <v>516</v>
      </c>
      <c r="P183" s="27"/>
      <c r="Q183" s="27" t="s">
        <v>257</v>
      </c>
      <c r="R183" s="27" t="s">
        <v>74</v>
      </c>
      <c r="S183" s="27"/>
      <c r="T183" s="27"/>
      <c r="U183" s="28"/>
      <c r="X183" s="27" t="s">
        <v>335</v>
      </c>
      <c r="Y183" s="27" t="s">
        <v>49</v>
      </c>
      <c r="Z183" s="29"/>
      <c r="AA183" s="29">
        <v>0.35625000000000001</v>
      </c>
      <c r="AB183" s="29"/>
      <c r="AC183" s="30">
        <v>46059</v>
      </c>
      <c r="AD183" s="15" t="str">
        <f>IF(Tabla2[[#This Row],[HORA ENTREGA]]="DIRECTO","On time", IF(AA183&lt;&gt;"",IF(Tabla2[[#This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" s="15" t="str">
        <f>MID(Tabla2[[#This Row],[TIPO]],1,3)</f>
        <v xml:space="preserve">20 </v>
      </c>
      <c r="AF1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A R G TRAILERS SPA */ Cont: * WHLU2154510*/ HR Entrega: *08:30* /Dirección: *GOREN - LA PRIMAVERA  361;  LAMPA</v>
      </c>
      <c r="AG183" s="38" t="str">
        <f>IFERROR(HYPERLINK("https://wa.me/"&amp;Tabla2[[#This Row],[CONTACTO]]&amp;"?text="&amp;Tabla2[[#This Row],[Mensaje]],"Enviar mensaje"),"")</f>
        <v>Enviar mensaje</v>
      </c>
      <c r="AH183" s="15" t="str">
        <f>CONCATENATE(A183,F183)</f>
        <v>182WHLU2154510</v>
      </c>
      <c r="AI183" s="15" t="str">
        <f>CONCATENATE("ENT-",A183)</f>
        <v>ENT-182</v>
      </c>
      <c r="AJ183" s="15" t="str">
        <f>IF(Tabla2[[#This Row],[Op]]&lt;&gt;"","ENTREGA","")</f>
        <v>ENTREGA</v>
      </c>
      <c r="AK183" s="40" t="str">
        <f>(Tabla2[[#This Row],[FECHA ENTREGA]]&amp;Tabla2[[#This Row],[HORA ENTREGA]])</f>
        <v>460590,354166666666667</v>
      </c>
      <c r="AL183" s="34" t="str">
        <f>IFERROR(HYPERLINK("https://wa.me/"&amp;Tabla2[[#This Row],[CONTACTO]]&amp;"?text="&amp;Tabla2[[#This Row],[Mensaje]]),"")</f>
        <v>https://wa.me/56976511010?text=Hola!%0AServicio del día 06-02%0A *Cliente:* A R G TRAILERS SPA */ Cont: * WHLU2154510*/ HR Entrega: *08:30* /Dirección: *GOREN - LA PRIMAVERA  361;  LAMPA</v>
      </c>
    </row>
    <row r="184" spans="1:38" s="15" customFormat="1" ht="16.5" customHeight="1" x14ac:dyDescent="0.2">
      <c r="A184" s="15">
        <f>ROW(A183)</f>
        <v>183</v>
      </c>
      <c r="B184" s="15">
        <f>IF(J184=J183,B183+1,1)</f>
        <v>2</v>
      </c>
      <c r="C184" s="15" t="s">
        <v>517</v>
      </c>
      <c r="D184" s="25" t="s">
        <v>122</v>
      </c>
      <c r="E184" s="27" t="s">
        <v>518</v>
      </c>
      <c r="F184" s="27" t="s">
        <v>519</v>
      </c>
      <c r="G184" s="27" t="s">
        <v>41</v>
      </c>
      <c r="H184" s="27" t="s">
        <v>120</v>
      </c>
      <c r="I184" s="27" t="s">
        <v>42</v>
      </c>
      <c r="J184" s="28">
        <v>46059</v>
      </c>
      <c r="K184" s="26">
        <v>0.33333333333333331</v>
      </c>
      <c r="L184" s="26"/>
      <c r="M184" s="27" t="s">
        <v>225</v>
      </c>
      <c r="N184" s="25">
        <f>IFERROR(VLOOKUP(M184,Data!$J$1:$K$58,2,0),"")</f>
        <v>56978811158</v>
      </c>
      <c r="O184" s="27" t="s">
        <v>226</v>
      </c>
      <c r="P184" s="27"/>
      <c r="Q184" s="27" t="s">
        <v>520</v>
      </c>
      <c r="R184" s="27" t="s">
        <v>521</v>
      </c>
      <c r="S184" s="27"/>
      <c r="T184" s="27"/>
      <c r="U184" s="28"/>
      <c r="X184" s="27" t="s">
        <v>522</v>
      </c>
      <c r="Y184" s="27" t="s">
        <v>523</v>
      </c>
      <c r="Z184" s="29"/>
      <c r="AA184" s="29">
        <v>0.39930555555555558</v>
      </c>
      <c r="AB184" s="29"/>
      <c r="AC184" s="30">
        <v>46059</v>
      </c>
      <c r="AD184" s="15" t="str">
        <f>IF(Tabla2[[#This Row],[HORA ENTREGA]]="DIRECTO","On time", IF(AA184&lt;&gt;"",IF(Tabla2[[#This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4" s="15" t="str">
        <f>MID(Tabla2[[#This Row],[TIPO]],1,3)</f>
        <v xml:space="preserve">40 </v>
      </c>
      <c r="AF1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ARESTI CHILE WINE S.A. */ Cont: * FFAU6655754*/ HR Entrega: *08:00* /Dirección: *CONSOLIDADO: BELLAVISTA S/N, RIO CLARO; BOD. HACIENDA ARESTI / EMBARQUE: SAI</v>
      </c>
      <c r="AG184" s="38" t="str">
        <f>IFERROR(HYPERLINK("https://wa.me/"&amp;Tabla2[[#This Row],[CONTACTO]]&amp;"?text="&amp;Tabla2[[#This Row],[Mensaje]],"Enviar mensaje"),"")</f>
        <v>Enviar mensaje</v>
      </c>
      <c r="AH184" s="15" t="str">
        <f>CONCATENATE(A184,F184)</f>
        <v>183FFAU6655754</v>
      </c>
      <c r="AI184" s="15" t="str">
        <f>CONCATENATE("ENT-",A184)</f>
        <v>ENT-183</v>
      </c>
      <c r="AJ184" s="15" t="str">
        <f>IF(Tabla2[[#This Row],[Op]]&lt;&gt;"","ENTREGA","")</f>
        <v>ENTREGA</v>
      </c>
      <c r="AK184" s="40" t="str">
        <f>(Tabla2[[#This Row],[FECHA ENTREGA]]&amp;Tabla2[[#This Row],[HORA ENTREGA]])</f>
        <v>460590,333333333333333</v>
      </c>
      <c r="AL184" s="34" t="str">
        <f>IFERROR(HYPERLINK("https://wa.me/"&amp;Tabla2[[#This Row],[CONTACTO]]&amp;"?text="&amp;Tabla2[[#This Row],[Mensaje]]),"")</f>
        <v>https://wa.me/56978811158?text=Hola!%0AServicio del día 06-02%0A *Cliente:* ARESTI CHILE WINE S.A. */ Cont: * FFAU6655754*/ HR Entrega: *08:00* /Dirección: *CONSOLIDADO: BELLAVISTA S/N, RIO CLARO; BOD. HACIENDA ARESTI / EMBARQUE: SAI</v>
      </c>
    </row>
    <row r="185" spans="1:38" s="15" customFormat="1" ht="16.5" customHeight="1" x14ac:dyDescent="0.2">
      <c r="A185" s="15">
        <f>ROW(A184)</f>
        <v>184</v>
      </c>
      <c r="B185" s="15">
        <f>IF(J185=J184,B184+1,1)</f>
        <v>3</v>
      </c>
      <c r="C185" s="15" t="s">
        <v>517</v>
      </c>
      <c r="D185" s="25" t="s">
        <v>122</v>
      </c>
      <c r="E185" s="27" t="s">
        <v>524</v>
      </c>
      <c r="F185" s="27" t="s">
        <v>525</v>
      </c>
      <c r="G185" s="27" t="s">
        <v>41</v>
      </c>
      <c r="H185" s="27" t="s">
        <v>120</v>
      </c>
      <c r="I185" s="27" t="s">
        <v>42</v>
      </c>
      <c r="J185" s="28">
        <v>46059</v>
      </c>
      <c r="K185" s="26">
        <v>0.41666666666666669</v>
      </c>
      <c r="L185" s="26"/>
      <c r="M185" s="27" t="s">
        <v>308</v>
      </c>
      <c r="N185" s="25">
        <f>IFERROR(VLOOKUP(M185,Data!$J$1:$K$58,2,0),"")</f>
        <v>56966631737</v>
      </c>
      <c r="O185" s="27" t="s">
        <v>356</v>
      </c>
      <c r="P185" s="27"/>
      <c r="Q185" s="27" t="s">
        <v>520</v>
      </c>
      <c r="R185" s="27" t="s">
        <v>521</v>
      </c>
      <c r="S185" s="27"/>
      <c r="T185" s="27"/>
      <c r="U185" s="28"/>
      <c r="X185" s="27" t="s">
        <v>522</v>
      </c>
      <c r="Y185" s="27" t="s">
        <v>523</v>
      </c>
      <c r="Z185" s="29"/>
      <c r="AA185" s="29">
        <v>0.40277777777777779</v>
      </c>
      <c r="AB185" s="29"/>
      <c r="AC185" s="30">
        <v>46059</v>
      </c>
      <c r="AD185" s="15" t="str">
        <f>IF(Tabla2[[#This Row],[HORA ENTREGA]]="DIRECTO","On time", IF(AA185&lt;&gt;"",IF(Tabla2[[#This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" s="15" t="str">
        <f>MID(Tabla2[[#This Row],[TIPO]],1,3)</f>
        <v xml:space="preserve">40 </v>
      </c>
      <c r="AF1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ARESTI CHILE WINE S.A. */ Cont: * TRHU4400534*/ HR Entrega: *10:00* /Dirección: *CONSOLIDADO: BELLAVISTA S/N, RIO CLARO; BOD. HACIENDA ARESTI / EMBARQUE: SAI</v>
      </c>
      <c r="AG185" s="38" t="str">
        <f>IFERROR(HYPERLINK("https://wa.me/"&amp;Tabla2[[#This Row],[CONTACTO]]&amp;"?text="&amp;Tabla2[[#This Row],[Mensaje]],"Enviar mensaje"),"")</f>
        <v>Enviar mensaje</v>
      </c>
      <c r="AH185" s="15" t="str">
        <f>CONCATENATE(A185,F185)</f>
        <v>184TRHU4400534</v>
      </c>
      <c r="AI185" s="15" t="str">
        <f>CONCATENATE("ENT-",A185)</f>
        <v>ENT-184</v>
      </c>
      <c r="AJ185" s="15" t="str">
        <f>IF(Tabla2[[#This Row],[Op]]&lt;&gt;"","ENTREGA","")</f>
        <v>ENTREGA</v>
      </c>
      <c r="AK185" s="40" t="str">
        <f>(Tabla2[[#This Row],[FECHA ENTREGA]]&amp;Tabla2[[#This Row],[HORA ENTREGA]])</f>
        <v>460590,416666666666667</v>
      </c>
      <c r="AL185" s="34" t="str">
        <f>IFERROR(HYPERLINK("https://wa.me/"&amp;Tabla2[[#This Row],[CONTACTO]]&amp;"?text="&amp;Tabla2[[#This Row],[Mensaje]]),"")</f>
        <v>https://wa.me/56966631737?text=Hola!%0AServicio del día 06-02%0A *Cliente:* ARESTI CHILE WINE S.A. */ Cont: * TRHU4400534*/ HR Entrega: *10:00* /Dirección: *CONSOLIDADO: BELLAVISTA S/N, RIO CLARO; BOD. HACIENDA ARESTI / EMBARQUE: SAI</v>
      </c>
    </row>
    <row r="186" spans="1:38" s="15" customFormat="1" ht="16.5" customHeight="1" x14ac:dyDescent="0.2">
      <c r="A186" s="15">
        <f>ROW(A185)</f>
        <v>185</v>
      </c>
      <c r="B186" s="15">
        <f>IF(J186=J185,B185+1,1)</f>
        <v>4</v>
      </c>
      <c r="C186" s="15" t="s">
        <v>517</v>
      </c>
      <c r="D186" s="25" t="s">
        <v>122</v>
      </c>
      <c r="E186" s="27" t="s">
        <v>526</v>
      </c>
      <c r="F186" s="27" t="s">
        <v>527</v>
      </c>
      <c r="G186" s="27" t="s">
        <v>41</v>
      </c>
      <c r="H186" s="27" t="s">
        <v>120</v>
      </c>
      <c r="I186" s="27" t="s">
        <v>42</v>
      </c>
      <c r="J186" s="28">
        <v>46059</v>
      </c>
      <c r="K186" s="26">
        <v>0.5</v>
      </c>
      <c r="L186" s="26"/>
      <c r="M186" s="27" t="s">
        <v>319</v>
      </c>
      <c r="N186" s="25">
        <f>IFERROR(VLOOKUP(M186,Data!$J$1:$K$58,2,0),"")</f>
        <v>56948501048</v>
      </c>
      <c r="O186" s="27" t="s">
        <v>320</v>
      </c>
      <c r="P186" s="27"/>
      <c r="Q186" s="27" t="s">
        <v>520</v>
      </c>
      <c r="R186" s="27" t="s">
        <v>521</v>
      </c>
      <c r="S186" s="27"/>
      <c r="T186" s="27"/>
      <c r="U186" s="28"/>
      <c r="X186" s="27" t="s">
        <v>522</v>
      </c>
      <c r="Y186" s="27" t="s">
        <v>523</v>
      </c>
      <c r="Z186" s="29"/>
      <c r="AA186" s="29">
        <v>0.54652777777777772</v>
      </c>
      <c r="AB186" s="29"/>
      <c r="AC186" s="30">
        <v>46059</v>
      </c>
      <c r="AD186" s="15" t="str">
        <f>IF(Tabla2[[#This Row],[HORA ENTREGA]]="DIRECTO","On time", IF(AA186&lt;&gt;"",IF(Tabla2[[#This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6" s="15" t="str">
        <f>MID(Tabla2[[#This Row],[TIPO]],1,3)</f>
        <v xml:space="preserve">40 </v>
      </c>
      <c r="AF1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ARESTI CHILE WINE S.A. */ Cont: * OOCU9785045*/ HR Entrega: *12:00* /Dirección: *CONSOLIDADO: BELLAVISTA S/N, RIO CLARO; BOD. HACIENDA ARESTI / EMBARQUE: SAI</v>
      </c>
      <c r="AG186" s="38" t="str">
        <f>IFERROR(HYPERLINK("https://wa.me/"&amp;Tabla2[[#This Row],[CONTACTO]]&amp;"?text="&amp;Tabla2[[#This Row],[Mensaje]],"Enviar mensaje"),"")</f>
        <v>Enviar mensaje</v>
      </c>
      <c r="AH186" s="15" t="str">
        <f>CONCATENATE(A186,F186)</f>
        <v>185OOCU9785045</v>
      </c>
      <c r="AI186" s="15" t="str">
        <f>CONCATENATE("ENT-",A186)</f>
        <v>ENT-185</v>
      </c>
      <c r="AJ186" s="15" t="str">
        <f>IF(Tabla2[[#This Row],[Op]]&lt;&gt;"","ENTREGA","")</f>
        <v>ENTREGA</v>
      </c>
      <c r="AK186" s="40" t="str">
        <f>(Tabla2[[#This Row],[FECHA ENTREGA]]&amp;Tabla2[[#This Row],[HORA ENTREGA]])</f>
        <v>460590,5</v>
      </c>
      <c r="AL186" s="34" t="str">
        <f>IFERROR(HYPERLINK("https://wa.me/"&amp;Tabla2[[#This Row],[CONTACTO]]&amp;"?text="&amp;Tabla2[[#This Row],[Mensaje]]),"")</f>
        <v>https://wa.me/56948501048?text=Hola!%0AServicio del día 06-02%0A *Cliente:* ARESTI CHILE WINE S.A. */ Cont: * OOCU9785045*/ HR Entrega: *12:00* /Dirección: *CONSOLIDADO: BELLAVISTA S/N, RIO CLARO; BOD. HACIENDA ARESTI / EMBARQUE: SAI</v>
      </c>
    </row>
    <row r="187" spans="1:38" s="15" customFormat="1" ht="16.5" customHeight="1" x14ac:dyDescent="0.2">
      <c r="A187" s="15">
        <f>ROW(A186)</f>
        <v>186</v>
      </c>
      <c r="B187" s="15">
        <f>IF(J187=J186,B186+1,1)</f>
        <v>5</v>
      </c>
      <c r="C187" s="15" t="s">
        <v>75</v>
      </c>
      <c r="D187" s="25" t="s">
        <v>39</v>
      </c>
      <c r="E187" s="27">
        <v>298183</v>
      </c>
      <c r="F187" s="27" t="s">
        <v>528</v>
      </c>
      <c r="G187" s="27" t="s">
        <v>41</v>
      </c>
      <c r="H187" s="27">
        <v>3000</v>
      </c>
      <c r="I187" s="27" t="s">
        <v>42</v>
      </c>
      <c r="J187" s="28">
        <v>46059</v>
      </c>
      <c r="K187" s="26">
        <v>0.33333333333333331</v>
      </c>
      <c r="L187" s="26"/>
      <c r="M187" s="27" t="s">
        <v>72</v>
      </c>
      <c r="N187" s="25">
        <f>IFERROR(VLOOKUP(M187,Data!$J$1:$K$58,2,0),"")</f>
        <v>56978089148</v>
      </c>
      <c r="O187" s="27" t="s">
        <v>73</v>
      </c>
      <c r="P187" s="27"/>
      <c r="Q187" s="27" t="s">
        <v>79</v>
      </c>
      <c r="R187" s="27" t="s">
        <v>74</v>
      </c>
      <c r="S187" s="27"/>
      <c r="T187" s="27"/>
      <c r="U187" s="28"/>
      <c r="X187" s="27" t="s">
        <v>271</v>
      </c>
      <c r="Y187" s="27" t="s">
        <v>49</v>
      </c>
      <c r="Z187" s="29"/>
      <c r="AA187" s="29">
        <v>0.34861111111111109</v>
      </c>
      <c r="AB187" s="29"/>
      <c r="AC187" s="30">
        <v>46059</v>
      </c>
      <c r="AD187" s="15" t="str">
        <f>IF(Tabla2[[#This Row],[HORA ENTREGA]]="DIRECTO","On time", IF(AA187&lt;&gt;"",IF(Tabla2[[#This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7" s="15" t="str">
        <f>MID(Tabla2[[#This Row],[TIPO]],1,3)</f>
        <v xml:space="preserve">40 </v>
      </c>
      <c r="AF1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BAYONA SPA */ Cont: * TRHU7887107*/ HR Entrega: *08:00* /Dirección: * BOULEVAR 1313 BODENOR FLEX CENTER ENEA, PUDAHUEL</v>
      </c>
      <c r="AG187" s="38" t="str">
        <f>IFERROR(HYPERLINK("https://wa.me/"&amp;Tabla2[[#This Row],[CONTACTO]]&amp;"?text="&amp;Tabla2[[#This Row],[Mensaje]],"Enviar mensaje"),"")</f>
        <v>Enviar mensaje</v>
      </c>
      <c r="AH187" s="15" t="str">
        <f>CONCATENATE(A187,F187)</f>
        <v>186TRHU7887107</v>
      </c>
      <c r="AI187" s="15" t="str">
        <f>CONCATENATE("ENT-",A187)</f>
        <v>ENT-186</v>
      </c>
      <c r="AJ187" s="15" t="str">
        <f>IF(Tabla2[[#This Row],[Op]]&lt;&gt;"","ENTREGA","")</f>
        <v>ENTREGA</v>
      </c>
      <c r="AK187" s="40" t="str">
        <f>(Tabla2[[#This Row],[FECHA ENTREGA]]&amp;Tabla2[[#This Row],[HORA ENTREGA]])</f>
        <v>460590,333333333333333</v>
      </c>
      <c r="AL187" s="34" t="str">
        <f>IFERROR(HYPERLINK("https://wa.me/"&amp;Tabla2[[#This Row],[CONTACTO]]&amp;"?text="&amp;Tabla2[[#This Row],[Mensaje]]),"")</f>
        <v>https://wa.me/56978089148?text=Hola!%0AServicio del día 06-02%0A *Cliente:* BAYONA SPA */ Cont: * TRHU7887107*/ HR Entrega: *08:00* /Dirección: * BOULEVAR 1313 BODENOR FLEX CENTER ENEA, PUDAHUEL</v>
      </c>
    </row>
    <row r="188" spans="1:38" s="15" customFormat="1" ht="16.5" customHeight="1" x14ac:dyDescent="0.2">
      <c r="A188" s="15">
        <f>ROW(A187)</f>
        <v>187</v>
      </c>
      <c r="B188" s="15">
        <f>IF(J188=J187,B187+1,1)</f>
        <v>6</v>
      </c>
      <c r="C188" s="15" t="s">
        <v>84</v>
      </c>
      <c r="D188" s="25" t="s">
        <v>39</v>
      </c>
      <c r="E188" s="27">
        <v>312209</v>
      </c>
      <c r="F188" s="27" t="s">
        <v>529</v>
      </c>
      <c r="G188" s="27" t="s">
        <v>41</v>
      </c>
      <c r="H188" s="27">
        <v>23000</v>
      </c>
      <c r="I188" s="27" t="s">
        <v>42</v>
      </c>
      <c r="J188" s="28">
        <v>46059</v>
      </c>
      <c r="K188" s="26">
        <v>0.45833333333333331</v>
      </c>
      <c r="L188" s="26"/>
      <c r="M188" s="27" t="s">
        <v>55</v>
      </c>
      <c r="N188" s="25">
        <f>IFERROR(VLOOKUP(M188,Data!$J$1:$K$58,2,0),"")</f>
        <v>56992164782</v>
      </c>
      <c r="O188" s="27" t="s">
        <v>356</v>
      </c>
      <c r="P188" s="27"/>
      <c r="Q188" s="27" t="s">
        <v>530</v>
      </c>
      <c r="R188" s="27" t="s">
        <v>93</v>
      </c>
      <c r="S188" s="27"/>
      <c r="T188" s="27"/>
      <c r="U188" s="28"/>
      <c r="X188" s="27"/>
      <c r="Y188" s="27" t="s">
        <v>49</v>
      </c>
      <c r="Z188" s="29"/>
      <c r="AA188" s="29">
        <v>0.40972222222222221</v>
      </c>
      <c r="AB188" s="29"/>
      <c r="AC188" s="30">
        <v>46059</v>
      </c>
      <c r="AD188" s="15" t="str">
        <f>IF(Tabla2[[#This Row],[HORA ENTREGA]]="DIRECTO","On time", IF(AA188&lt;&gt;"",IF(Tabla2[[#This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" s="15" t="str">
        <f>MID(Tabla2[[#This Row],[TIPO]],1,3)</f>
        <v xml:space="preserve">40 </v>
      </c>
      <c r="AF1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CANONTEX */ Cont: * MRSU4566610*/ HR Entrega: *11:00* /Dirección: *Patricia Viñuela N°185, Lampa (BODEGA CDC) </v>
      </c>
      <c r="AG188" s="38" t="str">
        <f>IFERROR(HYPERLINK("https://wa.me/"&amp;Tabla2[[#This Row],[CONTACTO]]&amp;"?text="&amp;Tabla2[[#This Row],[Mensaje]],"Enviar mensaje"),"")</f>
        <v>Enviar mensaje</v>
      </c>
      <c r="AH188" s="15" t="str">
        <f>CONCATENATE(A188,F188)</f>
        <v>187MRSU4566610</v>
      </c>
      <c r="AI188" s="15" t="str">
        <f>CONCATENATE("ENT-",A188)</f>
        <v>ENT-187</v>
      </c>
      <c r="AJ188" s="15" t="str">
        <f>IF(Tabla2[[#This Row],[Op]]&lt;&gt;"","ENTREGA","")</f>
        <v>ENTREGA</v>
      </c>
      <c r="AK188" s="40" t="str">
        <f>(Tabla2[[#This Row],[FECHA ENTREGA]]&amp;Tabla2[[#This Row],[HORA ENTREGA]])</f>
        <v>460590,458333333333333</v>
      </c>
      <c r="AL188" s="34" t="str">
        <f>IFERROR(HYPERLINK("https://wa.me/"&amp;Tabla2[[#This Row],[CONTACTO]]&amp;"?text="&amp;Tabla2[[#This Row],[Mensaje]]),"")</f>
        <v xml:space="preserve">https://wa.me/56992164782?text=Hola!%0AServicio del día 06-02%0A *Cliente:* CANONTEX */ Cont: * MRSU4566610*/ HR Entrega: *11:00* /Dirección: *Patricia Viñuela N°185, Lampa (BODEGA CDC) </v>
      </c>
    </row>
    <row r="189" spans="1:38" s="15" customFormat="1" ht="16.5" customHeight="1" x14ac:dyDescent="0.2">
      <c r="A189" s="15">
        <f>ROW(A188)</f>
        <v>188</v>
      </c>
      <c r="B189" s="15">
        <f>IF(J189=J188,B188+1,1)</f>
        <v>7</v>
      </c>
      <c r="C189" s="15" t="s">
        <v>275</v>
      </c>
      <c r="D189" s="25" t="s">
        <v>39</v>
      </c>
      <c r="E189" s="27">
        <v>297821</v>
      </c>
      <c r="F189" s="27" t="s">
        <v>531</v>
      </c>
      <c r="G189" s="27" t="s">
        <v>41</v>
      </c>
      <c r="H189" s="27">
        <v>30000</v>
      </c>
      <c r="I189" s="27" t="s">
        <v>42</v>
      </c>
      <c r="J189" s="28">
        <v>46059</v>
      </c>
      <c r="K189" s="26">
        <v>0.33333333333333331</v>
      </c>
      <c r="L189" s="26"/>
      <c r="M189" s="27" t="s">
        <v>341</v>
      </c>
      <c r="N189" s="25">
        <f>IFERROR(VLOOKUP(M189,Data!$J$1:$K$58,2,0),"")</f>
        <v>56950923536</v>
      </c>
      <c r="O189" s="27" t="s">
        <v>222</v>
      </c>
      <c r="P189" s="27"/>
      <c r="Q189" s="27" t="s">
        <v>47</v>
      </c>
      <c r="R189" s="27" t="s">
        <v>280</v>
      </c>
      <c r="S189" s="27"/>
      <c r="T189" s="27"/>
      <c r="U189" s="28"/>
      <c r="X189" s="27"/>
      <c r="Y189" s="27" t="s">
        <v>49</v>
      </c>
      <c r="Z189" s="29"/>
      <c r="AA189" s="29">
        <v>0.3298611111111111</v>
      </c>
      <c r="AB189" s="29"/>
      <c r="AC189" s="30">
        <v>46059</v>
      </c>
      <c r="AD189" s="15" t="str">
        <f>IF(Tabla2[[#This Row],[HORA ENTREGA]]="DIRECTO","On time", IF(AA189&lt;&gt;"",IF(Tabla2[[#This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" s="15" t="str">
        <f>MID(Tabla2[[#This Row],[TIPO]],1,3)</f>
        <v xml:space="preserve">40 </v>
      </c>
      <c r="AF1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COMERCIAL CANADA SPA */ Cont: * CGMU6518005*/ HR Entrega: *08:00* /Dirección: *BERNARDO O"HIGGINS 158 COLINA</v>
      </c>
      <c r="AG189" s="38" t="str">
        <f>IFERROR(HYPERLINK("https://wa.me/"&amp;Tabla2[[#This Row],[CONTACTO]]&amp;"?text="&amp;Tabla2[[#This Row],[Mensaje]],"Enviar mensaje"),"")</f>
        <v>Enviar mensaje</v>
      </c>
      <c r="AH189" s="15" t="str">
        <f>CONCATENATE(A189,F189)</f>
        <v>188CGMU6518005</v>
      </c>
      <c r="AI189" s="15" t="str">
        <f>CONCATENATE("ENT-",A189)</f>
        <v>ENT-188</v>
      </c>
      <c r="AJ189" s="15" t="str">
        <f>IF(Tabla2[[#This Row],[Op]]&lt;&gt;"","ENTREGA","")</f>
        <v>ENTREGA</v>
      </c>
      <c r="AK189" s="40" t="str">
        <f>(Tabla2[[#This Row],[FECHA ENTREGA]]&amp;Tabla2[[#This Row],[HORA ENTREGA]])</f>
        <v>460590,333333333333333</v>
      </c>
      <c r="AL189" s="34" t="str">
        <f>IFERROR(HYPERLINK("https://wa.me/"&amp;Tabla2[[#This Row],[CONTACTO]]&amp;"?text="&amp;Tabla2[[#This Row],[Mensaje]]),"")</f>
        <v>https://wa.me/56950923536?text=Hola!%0AServicio del día 06-02%0A *Cliente:* COMERCIAL CANADA SPA */ Cont: * CGMU6518005*/ HR Entrega: *08:00* /Dirección: *BERNARDO O"HIGGINS 158 COLINA</v>
      </c>
    </row>
    <row r="190" spans="1:38" s="15" customFormat="1" ht="16.5" customHeight="1" x14ac:dyDescent="0.2">
      <c r="A190" s="15">
        <f>ROW(A189)</f>
        <v>189</v>
      </c>
      <c r="B190" s="15">
        <f>IF(J190=J189,B189+1,1)</f>
        <v>8</v>
      </c>
      <c r="C190" s="15" t="s">
        <v>275</v>
      </c>
      <c r="D190" s="25" t="s">
        <v>39</v>
      </c>
      <c r="E190" s="27">
        <v>297821</v>
      </c>
      <c r="F190" s="27" t="s">
        <v>532</v>
      </c>
      <c r="G190" s="27" t="s">
        <v>41</v>
      </c>
      <c r="H190" s="27">
        <v>30000</v>
      </c>
      <c r="I190" s="27" t="s">
        <v>42</v>
      </c>
      <c r="J190" s="28">
        <v>46059</v>
      </c>
      <c r="K190" s="26">
        <v>0.41666666666666669</v>
      </c>
      <c r="L190" s="26"/>
      <c r="M190" s="27" t="s">
        <v>241</v>
      </c>
      <c r="N190" s="25">
        <f>IFERROR(VLOOKUP(M190,Data!$J$1:$K$58,2,0),"")</f>
        <v>56984880436</v>
      </c>
      <c r="O190" s="27" t="s">
        <v>242</v>
      </c>
      <c r="P190" s="27"/>
      <c r="Q190" s="27" t="s">
        <v>47</v>
      </c>
      <c r="R190" s="27" t="s">
        <v>280</v>
      </c>
      <c r="S190" s="27"/>
      <c r="T190" s="27"/>
      <c r="U190" s="28"/>
      <c r="X190" s="27"/>
      <c r="Y190" s="27" t="s">
        <v>49</v>
      </c>
      <c r="Z190" s="29"/>
      <c r="AA190" s="29">
        <v>0.40277777777777779</v>
      </c>
      <c r="AB190" s="29"/>
      <c r="AC190" s="30">
        <v>46059</v>
      </c>
      <c r="AD190" s="15" t="str">
        <f>IF(Tabla2[[#This Row],[HORA ENTREGA]]="DIRECTO","On time", IF(AA190&lt;&gt;"",IF(Tabla2[[#This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0" s="15" t="str">
        <f>MID(Tabla2[[#This Row],[TIPO]],1,3)</f>
        <v xml:space="preserve">40 </v>
      </c>
      <c r="AF1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COMERCIAL CANADA SPA */ Cont: * CAIU5512526*/ HR Entrega: *10:00* /Dirección: *BERNARDO O"HIGGINS 158 COLINA</v>
      </c>
      <c r="AG190" s="38" t="str">
        <f>IFERROR(HYPERLINK("https://wa.me/"&amp;Tabla2[[#This Row],[CONTACTO]]&amp;"?text="&amp;Tabla2[[#This Row],[Mensaje]],"Enviar mensaje"),"")</f>
        <v>Enviar mensaje</v>
      </c>
      <c r="AH190" s="15" t="str">
        <f>CONCATENATE(A190,F190)</f>
        <v>189CAIU5512526</v>
      </c>
      <c r="AI190" s="15" t="str">
        <f>CONCATENATE("ENT-",A190)</f>
        <v>ENT-189</v>
      </c>
      <c r="AJ190" s="15" t="str">
        <f>IF(Tabla2[[#This Row],[Op]]&lt;&gt;"","ENTREGA","")</f>
        <v>ENTREGA</v>
      </c>
      <c r="AK190" s="40" t="str">
        <f>(Tabla2[[#This Row],[FECHA ENTREGA]]&amp;Tabla2[[#This Row],[HORA ENTREGA]])</f>
        <v>460590,416666666666667</v>
      </c>
      <c r="AL190" s="34" t="str">
        <f>IFERROR(HYPERLINK("https://wa.me/"&amp;Tabla2[[#This Row],[CONTACTO]]&amp;"?text="&amp;Tabla2[[#This Row],[Mensaje]]),"")</f>
        <v>https://wa.me/56984880436?text=Hola!%0AServicio del día 06-02%0A *Cliente:* COMERCIAL CANADA SPA */ Cont: * CAIU5512526*/ HR Entrega: *10:00* /Dirección: *BERNARDO O"HIGGINS 158 COLINA</v>
      </c>
    </row>
    <row r="191" spans="1:38" s="15" customFormat="1" ht="16.5" customHeight="1" x14ac:dyDescent="0.2">
      <c r="A191" s="15">
        <f>ROW(A190)</f>
        <v>190</v>
      </c>
      <c r="B191" s="15">
        <f>IF(J191=J190,B190+1,1)</f>
        <v>9</v>
      </c>
      <c r="C191" s="15" t="s">
        <v>38</v>
      </c>
      <c r="D191" s="25" t="s">
        <v>39</v>
      </c>
      <c r="E191" s="27">
        <v>297023</v>
      </c>
      <c r="F191" s="27" t="s">
        <v>533</v>
      </c>
      <c r="G191" s="27" t="s">
        <v>41</v>
      </c>
      <c r="H191" s="27">
        <v>6000</v>
      </c>
      <c r="I191" s="27" t="s">
        <v>42</v>
      </c>
      <c r="J191" s="28">
        <v>46059</v>
      </c>
      <c r="K191" s="26">
        <v>0.625</v>
      </c>
      <c r="L191" s="26"/>
      <c r="M191" s="27" t="s">
        <v>45</v>
      </c>
      <c r="N191" s="25">
        <f>IFERROR(VLOOKUP(M191,Data!$J$1:$K$58,2,0),"")</f>
        <v>56950981572</v>
      </c>
      <c r="O191" s="27" t="s">
        <v>46</v>
      </c>
      <c r="P191" s="27"/>
      <c r="Q191" s="27" t="s">
        <v>401</v>
      </c>
      <c r="R191" s="27" t="s">
        <v>74</v>
      </c>
      <c r="S191" s="27"/>
      <c r="T191" s="27"/>
      <c r="U191" s="28"/>
      <c r="X191" s="27"/>
      <c r="Y191" s="27"/>
      <c r="Z191" s="29"/>
      <c r="AA191" s="29">
        <v>0.61041666666666672</v>
      </c>
      <c r="AB191" s="29"/>
      <c r="AC191" s="30">
        <v>46059</v>
      </c>
      <c r="AD191" s="15" t="str">
        <f>IF(Tabla2[[#This Row],[HORA ENTREGA]]="DIRECTO","On time", IF(AA191&lt;&gt;"",IF(Tabla2[[#This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1" s="15" t="str">
        <f>MID(Tabla2[[#This Row],[TIPO]],1,3)</f>
        <v xml:space="preserve">40 </v>
      </c>
      <c r="AF1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EL CONTAINER SPA */ Cont: * WHSU8195986*/ HR Entrega: *15:00* /Dirección: *SAN IGNACIO 951, QUILICURA</v>
      </c>
      <c r="AG191" s="38" t="str">
        <f>IFERROR(HYPERLINK("https://wa.me/"&amp;Tabla2[[#This Row],[CONTACTO]]&amp;"?text="&amp;Tabla2[[#This Row],[Mensaje]],"Enviar mensaje"),"")</f>
        <v>Enviar mensaje</v>
      </c>
      <c r="AH191" s="15" t="str">
        <f>CONCATENATE(A191,F191)</f>
        <v>190WHSU8195986</v>
      </c>
      <c r="AI191" s="15" t="str">
        <f>CONCATENATE("ENT-",A191)</f>
        <v>ENT-190</v>
      </c>
      <c r="AJ191" s="15" t="str">
        <f>IF(Tabla2[[#This Row],[Op]]&lt;&gt;"","ENTREGA","")</f>
        <v>ENTREGA</v>
      </c>
      <c r="AK191" s="40" t="str">
        <f>(Tabla2[[#This Row],[FECHA ENTREGA]]&amp;Tabla2[[#This Row],[HORA ENTREGA]])</f>
        <v>460590,625</v>
      </c>
      <c r="AL191" s="34" t="str">
        <f>IFERROR(HYPERLINK("https://wa.me/"&amp;Tabla2[[#This Row],[CONTACTO]]&amp;"?text="&amp;Tabla2[[#This Row],[Mensaje]]),"")</f>
        <v>https://wa.me/56950981572?text=Hola!%0AServicio del día 06-02%0A *Cliente:* EL CONTAINER SPA */ Cont: * WHSU8195986*/ HR Entrega: *15:00* /Dirección: *SAN IGNACIO 951, QUILICURA</v>
      </c>
    </row>
    <row r="192" spans="1:38" s="15" customFormat="1" ht="16.5" customHeight="1" x14ac:dyDescent="0.2">
      <c r="A192" s="15">
        <f>ROW(A191)</f>
        <v>191</v>
      </c>
      <c r="B192" s="15">
        <f>IF(J192=J191,B191+1,1)</f>
        <v>10</v>
      </c>
      <c r="C192" s="15" t="s">
        <v>474</v>
      </c>
      <c r="D192" s="25" t="s">
        <v>39</v>
      </c>
      <c r="E192" s="27">
        <v>298577</v>
      </c>
      <c r="F192" s="27" t="s">
        <v>534</v>
      </c>
      <c r="G192" s="27" t="s">
        <v>41</v>
      </c>
      <c r="H192" s="27">
        <v>29000</v>
      </c>
      <c r="I192" s="27" t="s">
        <v>42</v>
      </c>
      <c r="J192" s="28">
        <v>46059</v>
      </c>
      <c r="K192" s="26">
        <v>0.33333333333333331</v>
      </c>
      <c r="L192" s="26"/>
      <c r="M192" s="27" t="s">
        <v>433</v>
      </c>
      <c r="N192" s="25">
        <f>IFERROR(VLOOKUP(M192,Data!$J$1:$K$58,2,0),"")</f>
        <v>56994354094</v>
      </c>
      <c r="O192" s="27" t="s">
        <v>434</v>
      </c>
      <c r="P192" s="27"/>
      <c r="Q192" s="27" t="s">
        <v>476</v>
      </c>
      <c r="R192" s="27" t="s">
        <v>280</v>
      </c>
      <c r="S192" s="27"/>
      <c r="T192" s="27"/>
      <c r="U192" s="28"/>
      <c r="X192" s="27"/>
      <c r="Y192" s="27" t="s">
        <v>49</v>
      </c>
      <c r="Z192" s="29"/>
      <c r="AA192" s="29">
        <v>0.3125</v>
      </c>
      <c r="AB192" s="29"/>
      <c r="AC192" s="30">
        <v>46059</v>
      </c>
      <c r="AD192" s="15" t="str">
        <f>IF(Tabla2[[#This Row],[HORA ENTREGA]]="DIRECTO","On time", IF(AA192&lt;&gt;"",IF(Tabla2[[#This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" s="15" t="str">
        <f>MID(Tabla2[[#This Row],[TIPO]],1,3)</f>
        <v xml:space="preserve">40 </v>
      </c>
      <c r="AF1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ENERTIK CHILE SPA */ Cont: * CSNU8744971*/ HR Entrega: *08:00* /Dirección: *BOD.PRINCESA - CARRETERA GRAL SAN MARTIN 7940, BOD. C2; QUILICURA</v>
      </c>
      <c r="AG192" s="38" t="str">
        <f>IFERROR(HYPERLINK("https://wa.me/"&amp;Tabla2[[#This Row],[CONTACTO]]&amp;"?text="&amp;Tabla2[[#This Row],[Mensaje]],"Enviar mensaje"),"")</f>
        <v>Enviar mensaje</v>
      </c>
      <c r="AH192" s="15" t="str">
        <f>CONCATENATE(A192,F192)</f>
        <v>191CSNU8744971</v>
      </c>
      <c r="AI192" s="15" t="str">
        <f>CONCATENATE("ENT-",A192)</f>
        <v>ENT-191</v>
      </c>
      <c r="AJ192" s="15" t="str">
        <f>IF(Tabla2[[#This Row],[Op]]&lt;&gt;"","ENTREGA","")</f>
        <v>ENTREGA</v>
      </c>
      <c r="AK192" s="40" t="str">
        <f>(Tabla2[[#This Row],[FECHA ENTREGA]]&amp;Tabla2[[#This Row],[HORA ENTREGA]])</f>
        <v>460590,333333333333333</v>
      </c>
      <c r="AL192" s="34" t="str">
        <f>IFERROR(HYPERLINK("https://wa.me/"&amp;Tabla2[[#This Row],[CONTACTO]]&amp;"?text="&amp;Tabla2[[#This Row],[Mensaje]]),"")</f>
        <v>https://wa.me/56994354094?text=Hola!%0AServicio del día 06-02%0A *Cliente:* ENERTIK CHILE SPA */ Cont: * CSNU8744971*/ HR Entrega: *08:00* /Dirección: *BOD.PRINCESA - CARRETERA GRAL SAN MARTIN 7940, BOD. C2; QUILICURA</v>
      </c>
    </row>
    <row r="193" spans="1:38" s="15" customFormat="1" ht="16.5" customHeight="1" x14ac:dyDescent="0.2">
      <c r="A193" s="15">
        <f>ROW(A192)</f>
        <v>192</v>
      </c>
      <c r="B193" s="15">
        <f>IF(J193=J192,B192+1,1)</f>
        <v>11</v>
      </c>
      <c r="C193" s="15" t="s">
        <v>121</v>
      </c>
      <c r="D193" s="25" t="s">
        <v>122</v>
      </c>
      <c r="E193" s="27" t="s">
        <v>477</v>
      </c>
      <c r="F193" s="27" t="s">
        <v>535</v>
      </c>
      <c r="G193" s="27" t="s">
        <v>54</v>
      </c>
      <c r="H193" s="27" t="s">
        <v>120</v>
      </c>
      <c r="I193" s="27" t="s">
        <v>42</v>
      </c>
      <c r="J193" s="28">
        <v>46059</v>
      </c>
      <c r="K193" s="26">
        <v>0.375</v>
      </c>
      <c r="L193" s="26"/>
      <c r="M193" s="27" t="s">
        <v>126</v>
      </c>
      <c r="N193" s="25">
        <f>IFERROR(VLOOKUP(M193,Data!$J$1:$K$58,2,0),"")</f>
        <v>56999270871</v>
      </c>
      <c r="O193" s="27" t="s">
        <v>127</v>
      </c>
      <c r="P193" s="27"/>
      <c r="Q193" s="27" t="s">
        <v>128</v>
      </c>
      <c r="R193" s="27" t="s">
        <v>479</v>
      </c>
      <c r="S193" s="27"/>
      <c r="T193" s="27"/>
      <c r="U193" s="28"/>
      <c r="X193" s="27"/>
      <c r="Y193" s="27" t="s">
        <v>536</v>
      </c>
      <c r="Z193" s="29"/>
      <c r="AA193" s="29">
        <v>0.37986111111111109</v>
      </c>
      <c r="AB193" s="29"/>
      <c r="AC193" s="30">
        <v>46059</v>
      </c>
      <c r="AD193" s="15" t="str">
        <f>IF(Tabla2[[#This Row],[HORA ENTREGA]]="DIRECTO","On time", IF(AA193&lt;&gt;"",IF(Tabla2[[#This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3" s="15" t="str">
        <f>MID(Tabla2[[#This Row],[TIPO]],1,3)</f>
        <v xml:space="preserve">40 </v>
      </c>
      <c r="AF1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GREENEX SPA */ Cont: * SZLU9110932*/ HR Entrega: *09:00* /Dirección: *CONSOLIDADO: PLANTA GREENEX - AV.O'HIGGINS 740, CODEGUA / EMBARQUE: STI</v>
      </c>
      <c r="AG193" s="38" t="str">
        <f>IFERROR(HYPERLINK("https://wa.me/"&amp;Tabla2[[#This Row],[CONTACTO]]&amp;"?text="&amp;Tabla2[[#This Row],[Mensaje]],"Enviar mensaje"),"")</f>
        <v>Enviar mensaje</v>
      </c>
      <c r="AH193" s="15" t="str">
        <f>CONCATENATE(A193,F193)</f>
        <v>192SZLU9110932</v>
      </c>
      <c r="AI193" s="15" t="str">
        <f>CONCATENATE("ENT-",A193)</f>
        <v>ENT-192</v>
      </c>
      <c r="AJ193" s="15" t="str">
        <f>IF(Tabla2[[#This Row],[Op]]&lt;&gt;"","ENTREGA","")</f>
        <v>ENTREGA</v>
      </c>
      <c r="AK193" s="40" t="str">
        <f>(Tabla2[[#This Row],[FECHA ENTREGA]]&amp;Tabla2[[#This Row],[HORA ENTREGA]])</f>
        <v>460590,375</v>
      </c>
      <c r="AL193" s="34" t="str">
        <f>IFERROR(HYPERLINK("https://wa.me/"&amp;Tabla2[[#This Row],[CONTACTO]]&amp;"?text="&amp;Tabla2[[#This Row],[Mensaje]]),"")</f>
        <v>https://wa.me/56999270871?text=Hola!%0AServicio del día 06-02%0A *Cliente:* GREENEX SPA */ Cont: * SZLU9110932*/ HR Entrega: *09:00* /Dirección: *CONSOLIDADO: PLANTA GREENEX - AV.O'HIGGINS 740, CODEGUA / EMBARQUE: STI</v>
      </c>
    </row>
    <row r="194" spans="1:38" s="15" customFormat="1" ht="16.5" customHeight="1" x14ac:dyDescent="0.2">
      <c r="A194" s="15">
        <f>ROW(A193)</f>
        <v>193</v>
      </c>
      <c r="B194" s="15">
        <f>IF(J194=J193,B193+1,1)</f>
        <v>12</v>
      </c>
      <c r="C194" s="15" t="s">
        <v>483</v>
      </c>
      <c r="D194" s="25" t="s">
        <v>39</v>
      </c>
      <c r="E194" s="27">
        <v>1280562</v>
      </c>
      <c r="F194" s="27" t="s">
        <v>537</v>
      </c>
      <c r="G194" s="27" t="s">
        <v>41</v>
      </c>
      <c r="H194" s="27">
        <v>25000</v>
      </c>
      <c r="I194" s="27" t="s">
        <v>42</v>
      </c>
      <c r="J194" s="28">
        <v>46059</v>
      </c>
      <c r="K194" s="26">
        <v>0.35416666666666669</v>
      </c>
      <c r="L194" s="26"/>
      <c r="M194" s="27" t="s">
        <v>164</v>
      </c>
      <c r="N194" s="25">
        <f>IFERROR(VLOOKUP(M194,Data!$J$1:$K$58,2,0),"")</f>
        <v>56967398822</v>
      </c>
      <c r="O194" s="27" t="s">
        <v>165</v>
      </c>
      <c r="P194" s="27"/>
      <c r="Q194" s="27" t="s">
        <v>538</v>
      </c>
      <c r="R194" s="27" t="s">
        <v>280</v>
      </c>
      <c r="S194" s="27"/>
      <c r="T194" s="27"/>
      <c r="U194" s="28"/>
      <c r="X194" s="27"/>
      <c r="Y194" s="27" t="s">
        <v>49</v>
      </c>
      <c r="Z194" s="29"/>
      <c r="AA194" s="29">
        <v>0.35416666666666669</v>
      </c>
      <c r="AB194" s="29"/>
      <c r="AC194" s="30">
        <v>46059</v>
      </c>
      <c r="AD194" s="15" t="str">
        <f>IF(Tabla2[[#This Row],[HORA ENTREGA]]="DIRECTO","On time", IF(AA194&lt;&gt;"",IF(Tabla2[[#This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" s="15" t="str">
        <f>MID(Tabla2[[#This Row],[TIPO]],1,3)</f>
        <v xml:space="preserve">40 </v>
      </c>
      <c r="AF1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IDEAL S A */ Cont: * OOCU9246634*/ HR Entrega: *08:30* /Dirección: *Bodega Nutrabien, Av. Bernardo O´Higgins 3140</v>
      </c>
      <c r="AG194" s="38" t="str">
        <f>IFERROR(HYPERLINK("https://wa.me/"&amp;Tabla2[[#This Row],[CONTACTO]]&amp;"?text="&amp;Tabla2[[#This Row],[Mensaje]],"Enviar mensaje"),"")</f>
        <v>Enviar mensaje</v>
      </c>
      <c r="AH194" s="15" t="str">
        <f>CONCATENATE(A194,F194)</f>
        <v>193OOCU9246634</v>
      </c>
      <c r="AI194" s="15" t="str">
        <f>CONCATENATE("ENT-",A194)</f>
        <v>ENT-193</v>
      </c>
      <c r="AJ194" s="15" t="str">
        <f>IF(Tabla2[[#This Row],[Op]]&lt;&gt;"","ENTREGA","")</f>
        <v>ENTREGA</v>
      </c>
      <c r="AK194" s="40" t="str">
        <f>(Tabla2[[#This Row],[FECHA ENTREGA]]&amp;Tabla2[[#This Row],[HORA ENTREGA]])</f>
        <v>460590,354166666666667</v>
      </c>
      <c r="AL194" s="34" t="str">
        <f>IFERROR(HYPERLINK("https://wa.me/"&amp;Tabla2[[#This Row],[CONTACTO]]&amp;"?text="&amp;Tabla2[[#This Row],[Mensaje]]),"")</f>
        <v>https://wa.me/56967398822?text=Hola!%0AServicio del día 06-02%0A *Cliente:* IDEAL S A */ Cont: * OOCU9246634*/ HR Entrega: *08:30* /Dirección: *Bodega Nutrabien, Av. Bernardo O´Higgins 3140</v>
      </c>
    </row>
    <row r="195" spans="1:38" s="15" customFormat="1" ht="16.5" customHeight="1" x14ac:dyDescent="0.2">
      <c r="A195" s="15">
        <f>ROW(A194)</f>
        <v>194</v>
      </c>
      <c r="B195" s="15">
        <f>IF(J195=J194,B194+1,1)</f>
        <v>13</v>
      </c>
      <c r="C195" s="15" t="s">
        <v>149</v>
      </c>
      <c r="D195" s="25" t="s">
        <v>39</v>
      </c>
      <c r="E195" s="27">
        <v>2601191</v>
      </c>
      <c r="F195" s="27" t="s">
        <v>539</v>
      </c>
      <c r="G195" s="27" t="s">
        <v>41</v>
      </c>
      <c r="H195" s="27">
        <v>10000</v>
      </c>
      <c r="I195" s="27" t="s">
        <v>42</v>
      </c>
      <c r="J195" s="28">
        <v>46059</v>
      </c>
      <c r="K195" s="26">
        <v>0.33333333333333331</v>
      </c>
      <c r="L195" s="26"/>
      <c r="M195" s="27" t="s">
        <v>112</v>
      </c>
      <c r="N195" s="25">
        <f>IFERROR(VLOOKUP(M195,Data!$J$1:$K$58,2,0),"")</f>
        <v>56990025702</v>
      </c>
      <c r="O195" s="27" t="s">
        <v>61</v>
      </c>
      <c r="P195" s="27"/>
      <c r="Q195" s="27" t="s">
        <v>153</v>
      </c>
      <c r="R195" s="27" t="s">
        <v>48</v>
      </c>
      <c r="S195" s="27"/>
      <c r="T195" s="27"/>
      <c r="U195" s="28"/>
      <c r="X195" s="27" t="s">
        <v>540</v>
      </c>
      <c r="Y195" s="27" t="s">
        <v>49</v>
      </c>
      <c r="Z195" s="29"/>
      <c r="AA195" s="29">
        <v>0.3125</v>
      </c>
      <c r="AB195" s="29"/>
      <c r="AC195" s="30">
        <v>46059</v>
      </c>
      <c r="AD195" s="15" t="str">
        <f>IF(Tabla2[[#This Row],[HORA ENTREGA]]="DIRECTO","On time", IF(AA195&lt;&gt;"",IF(Tabla2[[#This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" s="15" t="str">
        <f>MID(Tabla2[[#This Row],[TIPO]],1,3)</f>
        <v xml:space="preserve">40 </v>
      </c>
      <c r="AF1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IMPORTADORA MIDEA CARRIER CHILE LTDA */ Cont: * TCNU1556155*/ HR Entrega: *08:00* /Dirección: *BOD. MIEA AGURTO - PUERTO MADERO 9710, BOD. E13; PUDAHUEL </v>
      </c>
      <c r="AG195" s="38" t="str">
        <f>IFERROR(HYPERLINK("https://wa.me/"&amp;Tabla2[[#This Row],[CONTACTO]]&amp;"?text="&amp;Tabla2[[#This Row],[Mensaje]],"Enviar mensaje"),"")</f>
        <v>Enviar mensaje</v>
      </c>
      <c r="AH195" s="15" t="str">
        <f>CONCATENATE(A195,F195)</f>
        <v>194TCNU1556155</v>
      </c>
      <c r="AI195" s="15" t="str">
        <f>CONCATENATE("ENT-",A195)</f>
        <v>ENT-194</v>
      </c>
      <c r="AJ195" s="15" t="str">
        <f>IF(Tabla2[[#This Row],[Op]]&lt;&gt;"","ENTREGA","")</f>
        <v>ENTREGA</v>
      </c>
      <c r="AK195" s="40" t="str">
        <f>(Tabla2[[#This Row],[FECHA ENTREGA]]&amp;Tabla2[[#This Row],[HORA ENTREGA]])</f>
        <v>460590,333333333333333</v>
      </c>
      <c r="AL195" s="34" t="str">
        <f>IFERROR(HYPERLINK("https://wa.me/"&amp;Tabla2[[#This Row],[CONTACTO]]&amp;"?text="&amp;Tabla2[[#This Row],[Mensaje]]),"")</f>
        <v xml:space="preserve">https://wa.me/56990025702?text=Hola!%0AServicio del día 06-02%0A *Cliente:* IMPORTADORA MIDEA CARRIER CHILE LTDA */ Cont: * TCNU1556155*/ HR Entrega: *08:00* /Dirección: *BOD. MIEA AGURTO - PUERTO MADERO 9710, BOD. E13; PUDAHUEL </v>
      </c>
    </row>
    <row r="196" spans="1:38" s="15" customFormat="1" ht="16.5" customHeight="1" x14ac:dyDescent="0.2">
      <c r="A196" s="15">
        <f>ROW(A195)</f>
        <v>195</v>
      </c>
      <c r="B196" s="15">
        <f>IF(J196=J195,B195+1,1)</f>
        <v>14</v>
      </c>
      <c r="C196" s="15" t="s">
        <v>149</v>
      </c>
      <c r="D196" s="25" t="s">
        <v>39</v>
      </c>
      <c r="E196" s="27">
        <v>2589930</v>
      </c>
      <c r="F196" s="27" t="s">
        <v>541</v>
      </c>
      <c r="G196" s="27" t="s">
        <v>41</v>
      </c>
      <c r="H196" s="27">
        <v>10000</v>
      </c>
      <c r="I196" s="27" t="s">
        <v>42</v>
      </c>
      <c r="J196" s="28">
        <v>46059</v>
      </c>
      <c r="K196" s="26">
        <v>0.35416666666666669</v>
      </c>
      <c r="L196" s="26"/>
      <c r="M196" s="27" t="s">
        <v>82</v>
      </c>
      <c r="N196" s="25">
        <f>IFERROR(VLOOKUP(M196,Data!$J$1:$K$58,2,0),"")</f>
        <v>56944277110</v>
      </c>
      <c r="O196" s="27" t="s">
        <v>83</v>
      </c>
      <c r="P196" s="27"/>
      <c r="Q196" s="27" t="s">
        <v>542</v>
      </c>
      <c r="R196" s="27" t="s">
        <v>74</v>
      </c>
      <c r="S196" s="27"/>
      <c r="T196" s="27"/>
      <c r="U196" s="28"/>
      <c r="X196" s="27" t="s">
        <v>543</v>
      </c>
      <c r="Y196" s="27" t="s">
        <v>49</v>
      </c>
      <c r="Z196" s="29"/>
      <c r="AA196" s="29">
        <v>0.34722222222222221</v>
      </c>
      <c r="AB196" s="29"/>
      <c r="AC196" s="30">
        <v>46059</v>
      </c>
      <c r="AD196" s="15" t="str">
        <f>IF(Tabla2[[#This Row],[HORA ENTREGA]]="DIRECTO","On time", IF(AA196&lt;&gt;"",IF(Tabla2[[#This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" s="15" t="str">
        <f>MID(Tabla2[[#This Row],[TIPO]],1,3)</f>
        <v xml:space="preserve">40 </v>
      </c>
      <c r="AF1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IMPORTADORA MIDEA CARRIER CHILE LTDA */ Cont: * MSNU8498780*/ HR Entrega: *08:30* /Dirección: *BOD HITES</v>
      </c>
      <c r="AG196" s="38" t="str">
        <f>IFERROR(HYPERLINK("https://wa.me/"&amp;Tabla2[[#This Row],[CONTACTO]]&amp;"?text="&amp;Tabla2[[#This Row],[Mensaje]],"Enviar mensaje"),"")</f>
        <v>Enviar mensaje</v>
      </c>
      <c r="AH196" s="15" t="str">
        <f>CONCATENATE(A196,F196)</f>
        <v>195MSNU8498780</v>
      </c>
      <c r="AI196" s="15" t="str">
        <f>CONCATENATE("ENT-",A196)</f>
        <v>ENT-195</v>
      </c>
      <c r="AJ196" s="15" t="str">
        <f>IF(Tabla2[[#This Row],[Op]]&lt;&gt;"","ENTREGA","")</f>
        <v>ENTREGA</v>
      </c>
      <c r="AK196" s="40" t="str">
        <f>(Tabla2[[#This Row],[FECHA ENTREGA]]&amp;Tabla2[[#This Row],[HORA ENTREGA]])</f>
        <v>460590,354166666666667</v>
      </c>
      <c r="AL196" s="34" t="str">
        <f>IFERROR(HYPERLINK("https://wa.me/"&amp;Tabla2[[#This Row],[CONTACTO]]&amp;"?text="&amp;Tabla2[[#This Row],[Mensaje]]),"")</f>
        <v>https://wa.me/56944277110?text=Hola!%0AServicio del día 06-02%0A *Cliente:* IMPORTADORA MIDEA CARRIER CHILE LTDA */ Cont: * MSNU8498780*/ HR Entrega: *08:30* /Dirección: *BOD HITES</v>
      </c>
    </row>
    <row r="197" spans="1:38" s="15" customFormat="1" ht="16.5" customHeight="1" x14ac:dyDescent="0.2">
      <c r="A197" s="15">
        <f>ROW(A196)</f>
        <v>196</v>
      </c>
      <c r="B197" s="15">
        <f>IF(J197=J196,B196+1,1)</f>
        <v>15</v>
      </c>
      <c r="C197" s="15" t="s">
        <v>149</v>
      </c>
      <c r="D197" s="25" t="s">
        <v>39</v>
      </c>
      <c r="E197" s="27">
        <v>2589930</v>
      </c>
      <c r="F197" s="27" t="s">
        <v>544</v>
      </c>
      <c r="G197" s="27" t="s">
        <v>41</v>
      </c>
      <c r="H197" s="27">
        <v>10000</v>
      </c>
      <c r="I197" s="27" t="s">
        <v>42</v>
      </c>
      <c r="J197" s="28">
        <v>46059</v>
      </c>
      <c r="K197" s="26">
        <v>0.375</v>
      </c>
      <c r="L197" s="26"/>
      <c r="M197" s="27" t="s">
        <v>389</v>
      </c>
      <c r="N197" s="25">
        <f>IFERROR(VLOOKUP(M197,Data!$J$1:$K$58,2,0),"")</f>
        <v>56988336520</v>
      </c>
      <c r="O197" s="27" t="s">
        <v>390</v>
      </c>
      <c r="P197" s="27"/>
      <c r="Q197" s="27" t="s">
        <v>542</v>
      </c>
      <c r="R197" s="27" t="s">
        <v>74</v>
      </c>
      <c r="S197" s="27"/>
      <c r="T197" s="27"/>
      <c r="U197" s="28"/>
      <c r="X197" s="27" t="s">
        <v>545</v>
      </c>
      <c r="Y197" s="27" t="s">
        <v>49</v>
      </c>
      <c r="Z197" s="29"/>
      <c r="AA197" s="29">
        <v>0.3263888888888889</v>
      </c>
      <c r="AB197" s="29"/>
      <c r="AC197" s="30">
        <v>46059</v>
      </c>
      <c r="AD197" s="15" t="str">
        <f>IF(Tabla2[[#This Row],[HORA ENTREGA]]="DIRECTO","On time", IF(AA197&lt;&gt;"",IF(Tabla2[[#This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" s="15" t="str">
        <f>MID(Tabla2[[#This Row],[TIPO]],1,3)</f>
        <v xml:space="preserve">40 </v>
      </c>
      <c r="AF1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IMPORTADORA MIDEA CARRIER CHILE LTDA */ Cont: * MSDU8186210*/ HR Entrega: *09:00* /Dirección: *BOD HITES</v>
      </c>
      <c r="AG197" s="38" t="str">
        <f>IFERROR(HYPERLINK("https://wa.me/"&amp;Tabla2[[#This Row],[CONTACTO]]&amp;"?text="&amp;Tabla2[[#This Row],[Mensaje]],"Enviar mensaje"),"")</f>
        <v>Enviar mensaje</v>
      </c>
      <c r="AH197" s="15" t="str">
        <f>CONCATENATE(A197,F197)</f>
        <v>196MSDU8186210</v>
      </c>
      <c r="AI197" s="15" t="str">
        <f>CONCATENATE("ENT-",A197)</f>
        <v>ENT-196</v>
      </c>
      <c r="AJ197" s="15" t="str">
        <f>IF(Tabla2[[#This Row],[Op]]&lt;&gt;"","ENTREGA","")</f>
        <v>ENTREGA</v>
      </c>
      <c r="AK197" s="40" t="str">
        <f>(Tabla2[[#This Row],[FECHA ENTREGA]]&amp;Tabla2[[#This Row],[HORA ENTREGA]])</f>
        <v>460590,375</v>
      </c>
      <c r="AL197" s="34" t="str">
        <f>IFERROR(HYPERLINK("https://wa.me/"&amp;Tabla2[[#This Row],[CONTACTO]]&amp;"?text="&amp;Tabla2[[#This Row],[Mensaje]]),"")</f>
        <v>https://wa.me/56988336520?text=Hola!%0AServicio del día 06-02%0A *Cliente:* IMPORTADORA MIDEA CARRIER CHILE LTDA */ Cont: * MSDU8186210*/ HR Entrega: *09:00* /Dirección: *BOD HITES</v>
      </c>
    </row>
    <row r="198" spans="1:38" s="15" customFormat="1" ht="16.5" customHeight="1" x14ac:dyDescent="0.2">
      <c r="A198" s="15">
        <f>ROW(A197)</f>
        <v>197</v>
      </c>
      <c r="B198" s="15">
        <f>IF(J198=J197,B197+1,1)</f>
        <v>16</v>
      </c>
      <c r="C198" s="15" t="s">
        <v>149</v>
      </c>
      <c r="D198" s="25" t="s">
        <v>39</v>
      </c>
      <c r="E198" s="27">
        <v>2589930</v>
      </c>
      <c r="F198" s="27" t="s">
        <v>546</v>
      </c>
      <c r="G198" s="27" t="s">
        <v>41</v>
      </c>
      <c r="H198" s="27">
        <v>10000</v>
      </c>
      <c r="I198" s="27" t="s">
        <v>42</v>
      </c>
      <c r="J198" s="28">
        <v>46059</v>
      </c>
      <c r="K198" s="26">
        <v>0.39583333333333331</v>
      </c>
      <c r="L198" s="26"/>
      <c r="M198" s="27" t="s">
        <v>161</v>
      </c>
      <c r="N198" s="25">
        <f>IFERROR(VLOOKUP(M198,Data!$J$1:$K$58,2,0),"")</f>
        <v>56966749408</v>
      </c>
      <c r="O198" s="27" t="s">
        <v>162</v>
      </c>
      <c r="P198" s="27"/>
      <c r="Q198" s="27" t="s">
        <v>542</v>
      </c>
      <c r="R198" s="27" t="s">
        <v>74</v>
      </c>
      <c r="S198" s="27"/>
      <c r="T198" s="27"/>
      <c r="U198" s="28"/>
      <c r="X198" s="27" t="s">
        <v>547</v>
      </c>
      <c r="Y198" s="27" t="s">
        <v>49</v>
      </c>
      <c r="Z198" s="29"/>
      <c r="AA198" s="29">
        <v>0.30277777777777776</v>
      </c>
      <c r="AB198" s="29"/>
      <c r="AC198" s="30">
        <v>46059</v>
      </c>
      <c r="AD198" s="15" t="str">
        <f>IF(Tabla2[[#This Row],[HORA ENTREGA]]="DIRECTO","On time", IF(AA198&lt;&gt;"",IF(Tabla2[[#This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" s="15" t="str">
        <f>MID(Tabla2[[#This Row],[TIPO]],1,3)</f>
        <v xml:space="preserve">40 </v>
      </c>
      <c r="AF1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IMPORTADORA MIDEA CARRIER CHILE LTDA */ Cont: * MSMU8276373*/ HR Entrega: *09:30* /Dirección: *BOD HITES</v>
      </c>
      <c r="AG198" s="38" t="str">
        <f>IFERROR(HYPERLINK("https://wa.me/"&amp;Tabla2[[#This Row],[CONTACTO]]&amp;"?text="&amp;Tabla2[[#This Row],[Mensaje]],"Enviar mensaje"),"")</f>
        <v>Enviar mensaje</v>
      </c>
      <c r="AH198" s="15" t="str">
        <f>CONCATENATE(A198,F198)</f>
        <v>197MSMU8276373</v>
      </c>
      <c r="AI198" s="15" t="str">
        <f>CONCATENATE("ENT-",A198)</f>
        <v>ENT-197</v>
      </c>
      <c r="AJ198" s="15" t="str">
        <f>IF(Tabla2[[#This Row],[Op]]&lt;&gt;"","ENTREGA","")</f>
        <v>ENTREGA</v>
      </c>
      <c r="AK198" s="40" t="str">
        <f>(Tabla2[[#This Row],[FECHA ENTREGA]]&amp;Tabla2[[#This Row],[HORA ENTREGA]])</f>
        <v>460590,395833333333333</v>
      </c>
      <c r="AL198" s="34" t="str">
        <f>IFERROR(HYPERLINK("https://wa.me/"&amp;Tabla2[[#This Row],[CONTACTO]]&amp;"?text="&amp;Tabla2[[#This Row],[Mensaje]]),"")</f>
        <v>https://wa.me/56966749408?text=Hola!%0AServicio del día 06-02%0A *Cliente:* IMPORTADORA MIDEA CARRIER CHILE LTDA */ Cont: * MSMU8276373*/ HR Entrega: *09:30* /Dirección: *BOD HITES</v>
      </c>
    </row>
    <row r="199" spans="1:38" s="15" customFormat="1" ht="16.5" customHeight="1" x14ac:dyDescent="0.2">
      <c r="A199" s="15">
        <f>ROW(A198)</f>
        <v>198</v>
      </c>
      <c r="B199" s="15">
        <f>IF(J199=J198,B198+1,1)</f>
        <v>17</v>
      </c>
      <c r="C199" s="15" t="s">
        <v>149</v>
      </c>
      <c r="D199" s="25" t="s">
        <v>39</v>
      </c>
      <c r="E199" s="27">
        <v>2589931</v>
      </c>
      <c r="F199" s="27" t="s">
        <v>411</v>
      </c>
      <c r="G199" s="27" t="s">
        <v>41</v>
      </c>
      <c r="H199" s="27">
        <v>10000</v>
      </c>
      <c r="I199" s="27" t="s">
        <v>42</v>
      </c>
      <c r="J199" s="28">
        <v>46059</v>
      </c>
      <c r="K199" s="26">
        <v>0.41666666666666669</v>
      </c>
      <c r="L199" s="26"/>
      <c r="M199" s="27" t="s">
        <v>325</v>
      </c>
      <c r="N199" s="25">
        <f>IFERROR(VLOOKUP(M199,Data!$J$1:$K$58,2,0),"")</f>
        <v>56964850744</v>
      </c>
      <c r="O199" s="27" t="s">
        <v>326</v>
      </c>
      <c r="P199" s="27"/>
      <c r="Q199" s="27" t="s">
        <v>153</v>
      </c>
      <c r="R199" s="27" t="s">
        <v>183</v>
      </c>
      <c r="S199" s="27"/>
      <c r="T199" s="27"/>
      <c r="U199" s="28"/>
      <c r="X199" s="27" t="s">
        <v>548</v>
      </c>
      <c r="Y199" s="27" t="s">
        <v>49</v>
      </c>
      <c r="Z199" s="29"/>
      <c r="AA199" s="29">
        <v>0.32777777777777778</v>
      </c>
      <c r="AB199" s="29"/>
      <c r="AC199" s="30">
        <v>46059</v>
      </c>
      <c r="AD199" s="15" t="str">
        <f>IF(Tabla2[[#This Row],[HORA ENTREGA]]="DIRECTO","On time", IF(AA199&lt;&gt;"",IF(Tabla2[[#This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9" s="15" t="str">
        <f>MID(Tabla2[[#This Row],[TIPO]],1,3)</f>
        <v xml:space="preserve">40 </v>
      </c>
      <c r="AF1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IMPORTADORA MIDEA CARRIER CHILE LTDA */ Cont: * TGCU5305146*/ HR Entrega: *10:00* /Dirección: *BOD. MIEA AGURTO - PUERTO MADERO 9710, BOD. E13; PUDAHUEL </v>
      </c>
      <c r="AG199" s="38" t="str">
        <f>IFERROR(HYPERLINK("https://wa.me/"&amp;Tabla2[[#This Row],[CONTACTO]]&amp;"?text="&amp;Tabla2[[#This Row],[Mensaje]],"Enviar mensaje"),"")</f>
        <v>Enviar mensaje</v>
      </c>
      <c r="AH199" s="15" t="str">
        <f>CONCATENATE(A199,F199)</f>
        <v>198TGCU5305146</v>
      </c>
      <c r="AI199" s="15" t="str">
        <f>CONCATENATE("ENT-",A199)</f>
        <v>ENT-198</v>
      </c>
      <c r="AJ199" s="15" t="str">
        <f>IF(Tabla2[[#This Row],[Op]]&lt;&gt;"","ENTREGA","")</f>
        <v>ENTREGA</v>
      </c>
      <c r="AK199" s="40" t="str">
        <f>(Tabla2[[#This Row],[FECHA ENTREGA]]&amp;Tabla2[[#This Row],[HORA ENTREGA]])</f>
        <v>460590,416666666666667</v>
      </c>
      <c r="AL199" s="34" t="str">
        <f>IFERROR(HYPERLINK("https://wa.me/"&amp;Tabla2[[#This Row],[CONTACTO]]&amp;"?text="&amp;Tabla2[[#This Row],[Mensaje]]),"")</f>
        <v xml:space="preserve">https://wa.me/56964850744?text=Hola!%0AServicio del día 06-02%0A *Cliente:* IMPORTADORA MIDEA CARRIER CHILE LTDA */ Cont: * TGCU5305146*/ HR Entrega: *10:00* /Dirección: *BOD. MIEA AGURTO - PUERTO MADERO 9710, BOD. E13; PUDAHUEL </v>
      </c>
    </row>
    <row r="200" spans="1:38" s="15" customFormat="1" ht="16.5" customHeight="1" x14ac:dyDescent="0.2">
      <c r="A200" s="15">
        <f>ROW(A199)</f>
        <v>199</v>
      </c>
      <c r="B200" s="15">
        <f>IF(J200=J199,B199+1,1)</f>
        <v>18</v>
      </c>
      <c r="C200" s="15" t="s">
        <v>149</v>
      </c>
      <c r="D200" s="25" t="s">
        <v>39</v>
      </c>
      <c r="E200" s="27">
        <v>2593661</v>
      </c>
      <c r="F200" s="27" t="s">
        <v>332</v>
      </c>
      <c r="G200" s="27" t="s">
        <v>41</v>
      </c>
      <c r="H200" s="27">
        <v>10000</v>
      </c>
      <c r="I200" s="27" t="s">
        <v>42</v>
      </c>
      <c r="J200" s="28">
        <v>46059</v>
      </c>
      <c r="K200" s="26">
        <v>0.45833333333333331</v>
      </c>
      <c r="L200" s="26"/>
      <c r="M200" s="27" t="s">
        <v>158</v>
      </c>
      <c r="N200" s="25">
        <f>IFERROR(VLOOKUP(M200,Data!$J$1:$K$58,2,0),"")</f>
        <v>56931745801</v>
      </c>
      <c r="O200" s="27" t="s">
        <v>159</v>
      </c>
      <c r="P200" s="27"/>
      <c r="Q200" s="27" t="s">
        <v>153</v>
      </c>
      <c r="R200" s="27" t="s">
        <v>183</v>
      </c>
      <c r="S200" s="27"/>
      <c r="T200" s="27"/>
      <c r="U200" s="28"/>
      <c r="X200" s="27" t="s">
        <v>548</v>
      </c>
      <c r="Y200" s="27" t="s">
        <v>49</v>
      </c>
      <c r="Z200" s="29"/>
      <c r="AA200" s="29">
        <v>0.43055555555555558</v>
      </c>
      <c r="AB200" s="29"/>
      <c r="AC200" s="30">
        <v>46059</v>
      </c>
      <c r="AD200" s="15" t="str">
        <f>IF(Tabla2[[#This Row],[HORA ENTREGA]]="DIRECTO","On time", IF(AA200&lt;&gt;"",IF(Tabla2[[#This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0" s="15" t="str">
        <f>MID(Tabla2[[#This Row],[TIPO]],1,3)</f>
        <v xml:space="preserve">40 </v>
      </c>
      <c r="AF2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IMPORTADORA MIDEA CARRIER CHILE LTDA */ Cont: * FDCU0600812*/ HR Entrega: *11:00* /Dirección: *BOD. MIEA AGURTO - PUERTO MADERO 9710, BOD. E13; PUDAHUEL </v>
      </c>
      <c r="AG200" s="38" t="str">
        <f>IFERROR(HYPERLINK("https://wa.me/"&amp;Tabla2[[#This Row],[CONTACTO]]&amp;"?text="&amp;Tabla2[[#This Row],[Mensaje]],"Enviar mensaje"),"")</f>
        <v>Enviar mensaje</v>
      </c>
      <c r="AH200" s="15" t="str">
        <f>CONCATENATE(A200,F200)</f>
        <v>199FDCU0600812</v>
      </c>
      <c r="AI200" s="15" t="str">
        <f>CONCATENATE("ENT-",A200)</f>
        <v>ENT-199</v>
      </c>
      <c r="AJ200" s="15" t="str">
        <f>IF(Tabla2[[#This Row],[Op]]&lt;&gt;"","ENTREGA","")</f>
        <v>ENTREGA</v>
      </c>
      <c r="AK200" s="40" t="str">
        <f>(Tabla2[[#This Row],[FECHA ENTREGA]]&amp;Tabla2[[#This Row],[HORA ENTREGA]])</f>
        <v>460590,458333333333333</v>
      </c>
      <c r="AL200" s="34" t="str">
        <f>IFERROR(HYPERLINK("https://wa.me/"&amp;Tabla2[[#This Row],[CONTACTO]]&amp;"?text="&amp;Tabla2[[#This Row],[Mensaje]]),"")</f>
        <v xml:space="preserve">https://wa.me/56931745801?text=Hola!%0AServicio del día 06-02%0A *Cliente:* IMPORTADORA MIDEA CARRIER CHILE LTDA */ Cont: * FDCU0600812*/ HR Entrega: *11:00* /Dirección: *BOD. MIEA AGURTO - PUERTO MADERO 9710, BOD. E13; PUDAHUEL </v>
      </c>
    </row>
    <row r="201" spans="1:38" s="15" customFormat="1" ht="16.5" customHeight="1" x14ac:dyDescent="0.2">
      <c r="A201" s="15">
        <f>ROW(A200)</f>
        <v>200</v>
      </c>
      <c r="B201" s="15">
        <f>IF(J201=J200,B200+1,1)</f>
        <v>19</v>
      </c>
      <c r="C201" s="15" t="s">
        <v>149</v>
      </c>
      <c r="D201" s="25" t="s">
        <v>39</v>
      </c>
      <c r="E201" s="27">
        <v>2598835</v>
      </c>
      <c r="F201" s="27" t="s">
        <v>330</v>
      </c>
      <c r="G201" s="27" t="s">
        <v>41</v>
      </c>
      <c r="H201" s="27">
        <v>10000</v>
      </c>
      <c r="I201" s="27" t="s">
        <v>42</v>
      </c>
      <c r="J201" s="28">
        <v>46059</v>
      </c>
      <c r="K201" s="26">
        <v>0.45833333333333331</v>
      </c>
      <c r="L201" s="26"/>
      <c r="M201" s="27" t="s">
        <v>144</v>
      </c>
      <c r="N201" s="25">
        <f>IFERROR(VLOOKUP(M201,Data!$J$1:$K$58,2,0),"")</f>
        <v>56940144795</v>
      </c>
      <c r="O201" s="27" t="s">
        <v>145</v>
      </c>
      <c r="P201" s="27"/>
      <c r="Q201" s="27" t="s">
        <v>153</v>
      </c>
      <c r="R201" s="27" t="s">
        <v>48</v>
      </c>
      <c r="S201" s="27"/>
      <c r="T201" s="27"/>
      <c r="U201" s="28"/>
      <c r="X201" s="27" t="s">
        <v>548</v>
      </c>
      <c r="Y201" s="27" t="s">
        <v>49</v>
      </c>
      <c r="Z201" s="29"/>
      <c r="AA201" s="29">
        <v>0.44583333333333336</v>
      </c>
      <c r="AB201" s="29"/>
      <c r="AC201" s="30">
        <v>46059</v>
      </c>
      <c r="AD201" s="15" t="str">
        <f>IF(Tabla2[[#This Row],[HORA ENTREGA]]="DIRECTO","On time", IF(AA201&lt;&gt;"",IF(Tabla2[[#This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" s="15" t="str">
        <f>MID(Tabla2[[#This Row],[TIPO]],1,3)</f>
        <v xml:space="preserve">40 </v>
      </c>
      <c r="AF2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IMPORTADORA MIDEA CARRIER CHILE LTDA */ Cont: * SEGU4633921*/ HR Entrega: *11:00* /Dirección: *BOD. MIEA AGURTO - PUERTO MADERO 9710, BOD. E13; PUDAHUEL </v>
      </c>
      <c r="AG201" s="38" t="str">
        <f>IFERROR(HYPERLINK("https://wa.me/"&amp;Tabla2[[#This Row],[CONTACTO]]&amp;"?text="&amp;Tabla2[[#This Row],[Mensaje]],"Enviar mensaje"),"")</f>
        <v>Enviar mensaje</v>
      </c>
      <c r="AH201" s="15" t="str">
        <f>CONCATENATE(A201,F201)</f>
        <v>200SEGU4633921</v>
      </c>
      <c r="AI201" s="15" t="str">
        <f>CONCATENATE("ENT-",A201)</f>
        <v>ENT-200</v>
      </c>
      <c r="AJ201" s="15" t="str">
        <f>IF(Tabla2[[#This Row],[Op]]&lt;&gt;"","ENTREGA","")</f>
        <v>ENTREGA</v>
      </c>
      <c r="AK201" s="40" t="str">
        <f>(Tabla2[[#This Row],[FECHA ENTREGA]]&amp;Tabla2[[#This Row],[HORA ENTREGA]])</f>
        <v>460590,458333333333333</v>
      </c>
      <c r="AL201" s="34" t="str">
        <f>IFERROR(HYPERLINK("https://wa.me/"&amp;Tabla2[[#This Row],[CONTACTO]]&amp;"?text="&amp;Tabla2[[#This Row],[Mensaje]]),"")</f>
        <v xml:space="preserve">https://wa.me/56940144795?text=Hola!%0AServicio del día 06-02%0A *Cliente:* IMPORTADORA MIDEA CARRIER CHILE LTDA */ Cont: * SEGU4633921*/ HR Entrega: *11:00* /Dirección: *BOD. MIEA AGURTO - PUERTO MADERO 9710, BOD. E13; PUDAHUEL </v>
      </c>
    </row>
    <row r="202" spans="1:38" s="15" customFormat="1" ht="16.5" customHeight="1" x14ac:dyDescent="0.2">
      <c r="A202" s="15">
        <f>ROW(A201)</f>
        <v>201</v>
      </c>
      <c r="B202" s="15">
        <f>IF(J202=J201,B201+1,1)</f>
        <v>20</v>
      </c>
      <c r="C202" s="15" t="s">
        <v>149</v>
      </c>
      <c r="D202" s="25" t="s">
        <v>39</v>
      </c>
      <c r="E202" s="27">
        <v>2598829</v>
      </c>
      <c r="F202" s="27" t="s">
        <v>412</v>
      </c>
      <c r="G202" s="27" t="s">
        <v>41</v>
      </c>
      <c r="H202" s="27">
        <v>10000</v>
      </c>
      <c r="I202" s="27" t="s">
        <v>42</v>
      </c>
      <c r="J202" s="28">
        <v>46059</v>
      </c>
      <c r="K202" s="26">
        <v>0.45833333333333331</v>
      </c>
      <c r="L202" s="26"/>
      <c r="M202" s="27" t="s">
        <v>273</v>
      </c>
      <c r="N202" s="25">
        <f>IFERROR(VLOOKUP(M202,Data!$J$1:$K$58,2,0),"")</f>
        <v>56950103942</v>
      </c>
      <c r="O202" s="27" t="s">
        <v>274</v>
      </c>
      <c r="P202" s="27"/>
      <c r="Q202" s="27" t="s">
        <v>153</v>
      </c>
      <c r="R202" s="27" t="s">
        <v>48</v>
      </c>
      <c r="S202" s="27"/>
      <c r="T202" s="27"/>
      <c r="U202" s="28"/>
      <c r="X202" s="27" t="s">
        <v>548</v>
      </c>
      <c r="Y202" s="27" t="s">
        <v>49</v>
      </c>
      <c r="Z202" s="29"/>
      <c r="AA202" s="29">
        <v>0.44583333333333336</v>
      </c>
      <c r="AB202" s="29"/>
      <c r="AC202" s="30">
        <v>46059</v>
      </c>
      <c r="AD202" s="15" t="str">
        <f>IF(Tabla2[[#This Row],[HORA ENTREGA]]="DIRECTO","On time", IF(AA202&lt;&gt;"",IF(Tabla2[[#This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" s="15" t="str">
        <f>MID(Tabla2[[#This Row],[TIPO]],1,3)</f>
        <v xml:space="preserve">40 </v>
      </c>
      <c r="AF2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IMPORTADORA MIDEA CARRIER CHILE LTDA */ Cont: * TLLU4930676*/ HR Entrega: *11:00* /Dirección: *BOD. MIEA AGURTO - PUERTO MADERO 9710, BOD. E13; PUDAHUEL </v>
      </c>
      <c r="AG202" s="38" t="str">
        <f>IFERROR(HYPERLINK("https://wa.me/"&amp;Tabla2[[#This Row],[CONTACTO]]&amp;"?text="&amp;Tabla2[[#This Row],[Mensaje]],"Enviar mensaje"),"")</f>
        <v>Enviar mensaje</v>
      </c>
      <c r="AH202" s="15" t="str">
        <f>CONCATENATE(A202,F202)</f>
        <v>201TLLU4930676</v>
      </c>
      <c r="AI202" s="15" t="str">
        <f>CONCATENATE("ENT-",A202)</f>
        <v>ENT-201</v>
      </c>
      <c r="AJ202" s="15" t="str">
        <f>IF(Tabla2[[#This Row],[Op]]&lt;&gt;"","ENTREGA","")</f>
        <v>ENTREGA</v>
      </c>
      <c r="AK202" s="40" t="str">
        <f>(Tabla2[[#This Row],[FECHA ENTREGA]]&amp;Tabla2[[#This Row],[HORA ENTREGA]])</f>
        <v>460590,458333333333333</v>
      </c>
      <c r="AL202" s="34" t="str">
        <f>IFERROR(HYPERLINK("https://wa.me/"&amp;Tabla2[[#This Row],[CONTACTO]]&amp;"?text="&amp;Tabla2[[#This Row],[Mensaje]]),"")</f>
        <v xml:space="preserve">https://wa.me/56950103942?text=Hola!%0AServicio del día 06-02%0A *Cliente:* IMPORTADORA MIDEA CARRIER CHILE LTDA */ Cont: * TLLU4930676*/ HR Entrega: *11:00* /Dirección: *BOD. MIEA AGURTO - PUERTO MADERO 9710, BOD. E13; PUDAHUEL </v>
      </c>
    </row>
    <row r="203" spans="1:38" s="15" customFormat="1" ht="16.5" customHeight="1" x14ac:dyDescent="0.2">
      <c r="A203" s="15">
        <f>ROW(A202)</f>
        <v>202</v>
      </c>
      <c r="B203" s="15">
        <f>IF(J203=J202,B202+1,1)</f>
        <v>21</v>
      </c>
      <c r="C203" s="15" t="s">
        <v>178</v>
      </c>
      <c r="D203" s="25" t="s">
        <v>39</v>
      </c>
      <c r="E203" s="27">
        <v>871174</v>
      </c>
      <c r="F203" s="27" t="s">
        <v>184</v>
      </c>
      <c r="G203" s="27" t="s">
        <v>41</v>
      </c>
      <c r="H203" s="27">
        <v>10000</v>
      </c>
      <c r="I203" s="27" t="s">
        <v>42</v>
      </c>
      <c r="J203" s="28">
        <v>46059</v>
      </c>
      <c r="K203" s="26">
        <v>0.33333333333333331</v>
      </c>
      <c r="L203" s="26"/>
      <c r="M203" s="27" t="s">
        <v>45</v>
      </c>
      <c r="N203" s="25">
        <f>IFERROR(VLOOKUP(M203,Data!$J$1:$K$58,2,0),"")</f>
        <v>56950981572</v>
      </c>
      <c r="O203" s="27" t="s">
        <v>46</v>
      </c>
      <c r="P203" s="27"/>
      <c r="Q203" s="27" t="s">
        <v>182</v>
      </c>
      <c r="R203" s="27" t="s">
        <v>169</v>
      </c>
      <c r="S203" s="27"/>
      <c r="T203" s="27"/>
      <c r="U203" s="28"/>
      <c r="X203" s="27"/>
      <c r="Y203" s="27" t="s">
        <v>49</v>
      </c>
      <c r="Z203" s="29"/>
      <c r="AA203" s="29">
        <v>0.31944444444444442</v>
      </c>
      <c r="AB203" s="29"/>
      <c r="AC203" s="30">
        <v>46059</v>
      </c>
      <c r="AD203" s="15" t="str">
        <f>IF(Tabla2[[#This Row],[HORA ENTREGA]]="DIRECTO","On time", IF(AA203&lt;&gt;"",IF(Tabla2[[#This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" s="15" t="str">
        <f>MID(Tabla2[[#This Row],[TIPO]],1,3)</f>
        <v xml:space="preserve">40 </v>
      </c>
      <c r="AF2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INVERSIERRA S A */ Cont: * MSNU5209930*/ HR Entrega: *08:00* /Dirección: *HUECHURABA</v>
      </c>
      <c r="AG203" s="38" t="str">
        <f>IFERROR(HYPERLINK("https://wa.me/"&amp;Tabla2[[#This Row],[CONTACTO]]&amp;"?text="&amp;Tabla2[[#This Row],[Mensaje]],"Enviar mensaje"),"")</f>
        <v>Enviar mensaje</v>
      </c>
      <c r="AH203" s="15" t="str">
        <f>CONCATENATE(A203,F203)</f>
        <v>202MSNU5209930</v>
      </c>
      <c r="AI203" s="15" t="str">
        <f>CONCATENATE("ENT-",A203)</f>
        <v>ENT-202</v>
      </c>
      <c r="AJ203" s="15" t="str">
        <f>IF(Tabla2[[#This Row],[Op]]&lt;&gt;"","ENTREGA","")</f>
        <v>ENTREGA</v>
      </c>
      <c r="AK203" s="40" t="str">
        <f>(Tabla2[[#This Row],[FECHA ENTREGA]]&amp;Tabla2[[#This Row],[HORA ENTREGA]])</f>
        <v>460590,333333333333333</v>
      </c>
      <c r="AL203" s="34" t="str">
        <f>IFERROR(HYPERLINK("https://wa.me/"&amp;Tabla2[[#This Row],[CONTACTO]]&amp;"?text="&amp;Tabla2[[#This Row],[Mensaje]]),"")</f>
        <v>https://wa.me/56950981572?text=Hola!%0AServicio del día 06-02%0A *Cliente:* INVERSIERRA S A */ Cont: * MSNU5209930*/ HR Entrega: *08:00* /Dirección: *HUECHURABA</v>
      </c>
    </row>
    <row r="204" spans="1:38" s="15" customFormat="1" ht="16.5" customHeight="1" x14ac:dyDescent="0.2">
      <c r="A204" s="15">
        <f>ROW(A203)</f>
        <v>203</v>
      </c>
      <c r="B204" s="15">
        <f>IF(J204=J203,B203+1,1)</f>
        <v>22</v>
      </c>
      <c r="C204" s="15" t="s">
        <v>188</v>
      </c>
      <c r="D204" s="25" t="s">
        <v>39</v>
      </c>
      <c r="E204" s="27">
        <v>188118</v>
      </c>
      <c r="F204" s="27" t="s">
        <v>425</v>
      </c>
      <c r="G204" s="27" t="s">
        <v>41</v>
      </c>
      <c r="H204" s="27">
        <v>29000</v>
      </c>
      <c r="I204" s="27" t="s">
        <v>42</v>
      </c>
      <c r="J204" s="28">
        <v>46059</v>
      </c>
      <c r="K204" s="26">
        <v>0.33333333333333331</v>
      </c>
      <c r="L204" s="26"/>
      <c r="M204" s="27" t="s">
        <v>366</v>
      </c>
      <c r="N204" s="25">
        <f>IFERROR(VLOOKUP(M204,Data!$J$1:$K$58,2,0),"")</f>
        <v>56967386251</v>
      </c>
      <c r="O204" s="27" t="s">
        <v>367</v>
      </c>
      <c r="P204" s="27"/>
      <c r="Q204" s="27" t="s">
        <v>190</v>
      </c>
      <c r="R204" s="27" t="s">
        <v>218</v>
      </c>
      <c r="S204" s="27"/>
      <c r="T204" s="27"/>
      <c r="U204" s="28"/>
      <c r="X204" s="27"/>
      <c r="Y204" s="27" t="s">
        <v>49</v>
      </c>
      <c r="Z204" s="29"/>
      <c r="AA204" s="29">
        <v>0.29166666666666669</v>
      </c>
      <c r="AB204" s="29"/>
      <c r="AC204" s="30">
        <v>46059</v>
      </c>
      <c r="AD204" s="15" t="str">
        <f>IF(Tabla2[[#This Row],[HORA ENTREGA]]="DIRECTO","On time", IF(AA204&lt;&gt;"",IF(Tabla2[[#This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" s="15" t="str">
        <f>MID(Tabla2[[#This Row],[TIPO]],1,3)</f>
        <v xml:space="preserve">40 </v>
      </c>
      <c r="AF2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LAMAIGNERE CHILE S.A. */ Cont: * CAIU4666954*/ HR Entrega: *08:00* /Dirección: *AV. MARTA OSSA RUIZ 601 (CAMINO CASAS VIEJAS); MAIPU </v>
      </c>
      <c r="AG204" s="38" t="str">
        <f>IFERROR(HYPERLINK("https://wa.me/"&amp;Tabla2[[#This Row],[CONTACTO]]&amp;"?text="&amp;Tabla2[[#This Row],[Mensaje]],"Enviar mensaje"),"")</f>
        <v>Enviar mensaje</v>
      </c>
      <c r="AH204" s="15" t="str">
        <f>CONCATENATE(A204,F204)</f>
        <v>203CAIU4666954</v>
      </c>
      <c r="AI204" s="15" t="str">
        <f>CONCATENATE("ENT-",A204)</f>
        <v>ENT-203</v>
      </c>
      <c r="AJ204" s="15" t="str">
        <f>IF(Tabla2[[#This Row],[Op]]&lt;&gt;"","ENTREGA","")</f>
        <v>ENTREGA</v>
      </c>
      <c r="AK204" s="40" t="str">
        <f>(Tabla2[[#This Row],[FECHA ENTREGA]]&amp;Tabla2[[#This Row],[HORA ENTREGA]])</f>
        <v>460590,333333333333333</v>
      </c>
      <c r="AL204" s="34" t="str">
        <f>IFERROR(HYPERLINK("https://wa.me/"&amp;Tabla2[[#This Row],[CONTACTO]]&amp;"?text="&amp;Tabla2[[#This Row],[Mensaje]]),"")</f>
        <v xml:space="preserve">https://wa.me/56967386251?text=Hola!%0AServicio del día 06-02%0A *Cliente:* LAMAIGNERE CHILE S.A. */ Cont: * CAIU4666954*/ HR Entrega: *08:00* /Dirección: *AV. MARTA OSSA RUIZ 601 (CAMINO CASAS VIEJAS); MAIPU </v>
      </c>
    </row>
    <row r="205" spans="1:38" s="15" customFormat="1" ht="16.5" customHeight="1" x14ac:dyDescent="0.2">
      <c r="A205" s="15">
        <f>ROW(A204)</f>
        <v>204</v>
      </c>
      <c r="B205" s="15">
        <f>IF(J205=J204,B204+1,1)</f>
        <v>23</v>
      </c>
      <c r="C205" s="15" t="s">
        <v>188</v>
      </c>
      <c r="D205" s="25" t="s">
        <v>39</v>
      </c>
      <c r="E205" s="27">
        <v>187970</v>
      </c>
      <c r="F205" s="27" t="s">
        <v>549</v>
      </c>
      <c r="G205" s="27" t="s">
        <v>41</v>
      </c>
      <c r="H205" s="27">
        <v>29000</v>
      </c>
      <c r="I205" s="27" t="s">
        <v>42</v>
      </c>
      <c r="J205" s="28">
        <v>46059</v>
      </c>
      <c r="K205" s="26">
        <v>0.41666666666666669</v>
      </c>
      <c r="L205" s="26"/>
      <c r="M205" s="27" t="s">
        <v>300</v>
      </c>
      <c r="N205" s="25">
        <f>IFERROR(VLOOKUP(M205,Data!$J$1:$K$58,2,0),"")</f>
        <v>56989844861</v>
      </c>
      <c r="O205" s="27" t="s">
        <v>301</v>
      </c>
      <c r="P205" s="27"/>
      <c r="Q205" s="27" t="s">
        <v>190</v>
      </c>
      <c r="R205" s="27" t="s">
        <v>183</v>
      </c>
      <c r="S205" s="27"/>
      <c r="T205" s="27"/>
      <c r="U205" s="28"/>
      <c r="X205" s="27"/>
      <c r="Y205" s="27" t="s">
        <v>49</v>
      </c>
      <c r="Z205" s="29"/>
      <c r="AA205" s="29">
        <v>0.36458333333333331</v>
      </c>
      <c r="AB205" s="29"/>
      <c r="AC205" s="30">
        <v>46059</v>
      </c>
      <c r="AD205" s="15" t="str">
        <f>IF(Tabla2[[#This Row],[HORA ENTREGA]]="DIRECTO","On time", IF(AA205&lt;&gt;"",IF(Tabla2[[#This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" s="15" t="str">
        <f>MID(Tabla2[[#This Row],[TIPO]],1,3)</f>
        <v xml:space="preserve">40 </v>
      </c>
      <c r="AF2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LAMAIGNERE CHILE S.A. */ Cont: * UETU4163610*/ HR Entrega: *10:00* /Dirección: *AV. MARTA OSSA RUIZ 601 (CAMINO CASAS VIEJAS); MAIPU </v>
      </c>
      <c r="AG205" s="38" t="str">
        <f>IFERROR(HYPERLINK("https://wa.me/"&amp;Tabla2[[#This Row],[CONTACTO]]&amp;"?text="&amp;Tabla2[[#This Row],[Mensaje]],"Enviar mensaje"),"")</f>
        <v>Enviar mensaje</v>
      </c>
      <c r="AH205" s="15" t="str">
        <f>CONCATENATE(A205,F205)</f>
        <v>204UETU4163610</v>
      </c>
      <c r="AI205" s="15" t="str">
        <f>CONCATENATE("ENT-",A205)</f>
        <v>ENT-204</v>
      </c>
      <c r="AJ205" s="15" t="str">
        <f>IF(Tabla2[[#This Row],[Op]]&lt;&gt;"","ENTREGA","")</f>
        <v>ENTREGA</v>
      </c>
      <c r="AK205" s="40" t="str">
        <f>(Tabla2[[#This Row],[FECHA ENTREGA]]&amp;Tabla2[[#This Row],[HORA ENTREGA]])</f>
        <v>460590,416666666666667</v>
      </c>
      <c r="AL205" s="34" t="str">
        <f>IFERROR(HYPERLINK("https://wa.me/"&amp;Tabla2[[#This Row],[CONTACTO]]&amp;"?text="&amp;Tabla2[[#This Row],[Mensaje]]),"")</f>
        <v xml:space="preserve">https://wa.me/56989844861?text=Hola!%0AServicio del día 06-02%0A *Cliente:* LAMAIGNERE CHILE S.A. */ Cont: * UETU4163610*/ HR Entrega: *10:00* /Dirección: *AV. MARTA OSSA RUIZ 601 (CAMINO CASAS VIEJAS); MAIPU </v>
      </c>
    </row>
    <row r="206" spans="1:38" s="15" customFormat="1" ht="16.5" customHeight="1" x14ac:dyDescent="0.2">
      <c r="A206" s="15">
        <f>ROW(A205)</f>
        <v>205</v>
      </c>
      <c r="B206" s="15">
        <f>IF(J206=J205,B205+1,1)</f>
        <v>24</v>
      </c>
      <c r="C206" s="15" t="s">
        <v>550</v>
      </c>
      <c r="D206" s="25" t="s">
        <v>39</v>
      </c>
      <c r="E206" s="27">
        <v>298384</v>
      </c>
      <c r="F206" s="27" t="s">
        <v>551</v>
      </c>
      <c r="G206" s="27" t="s">
        <v>41</v>
      </c>
      <c r="H206" s="27">
        <v>29000</v>
      </c>
      <c r="I206" s="27" t="s">
        <v>42</v>
      </c>
      <c r="J206" s="28">
        <v>46059</v>
      </c>
      <c r="K206" s="26">
        <v>0.375</v>
      </c>
      <c r="L206" s="26"/>
      <c r="M206" s="27" t="s">
        <v>155</v>
      </c>
      <c r="N206" s="25">
        <f>IFERROR(VLOOKUP(M206,Data!$J$1:$K$58,2,0),"")</f>
        <v>56926181825</v>
      </c>
      <c r="O206" s="27" t="s">
        <v>552</v>
      </c>
      <c r="P206" s="27"/>
      <c r="Q206" s="27" t="s">
        <v>553</v>
      </c>
      <c r="R206" s="27" t="s">
        <v>250</v>
      </c>
      <c r="S206" s="27"/>
      <c r="T206" s="27"/>
      <c r="U206" s="28"/>
      <c r="X206" s="27" t="s">
        <v>554</v>
      </c>
      <c r="Y206" s="27" t="s">
        <v>49</v>
      </c>
      <c r="Z206" s="29"/>
      <c r="AA206" s="29">
        <v>0.34027777777777779</v>
      </c>
      <c r="AB206" s="29"/>
      <c r="AC206" s="30">
        <v>46059</v>
      </c>
      <c r="AD206" s="15" t="str">
        <f>IF(Tabla2[[#This Row],[HORA ENTREGA]]="DIRECTO","On time", IF(AA206&lt;&gt;"",IF(Tabla2[[#This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" s="15" t="str">
        <f>MID(Tabla2[[#This Row],[TIPO]],1,3)</f>
        <v xml:space="preserve">40 </v>
      </c>
      <c r="AF2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MINERA FLORIDA LTDA */ Cont: * CAAU5443649*/ HR Entrega: *09:00* /Dirección: *CAMINO EL ASIENTO KM 7 ALHUE</v>
      </c>
      <c r="AG206" s="38" t="str">
        <f>IFERROR(HYPERLINK("https://wa.me/"&amp;Tabla2[[#This Row],[CONTACTO]]&amp;"?text="&amp;Tabla2[[#This Row],[Mensaje]],"Enviar mensaje"),"")</f>
        <v>Enviar mensaje</v>
      </c>
      <c r="AH206" s="15" t="str">
        <f>CONCATENATE(A206,F206)</f>
        <v>205CAAU5443649</v>
      </c>
      <c r="AI206" s="15" t="str">
        <f>CONCATENATE("ENT-",A206)</f>
        <v>ENT-205</v>
      </c>
      <c r="AJ206" s="15" t="str">
        <f>IF(Tabla2[[#This Row],[Op]]&lt;&gt;"","ENTREGA","")</f>
        <v>ENTREGA</v>
      </c>
      <c r="AK206" s="40" t="str">
        <f>(Tabla2[[#This Row],[FECHA ENTREGA]]&amp;Tabla2[[#This Row],[HORA ENTREGA]])</f>
        <v>460590,375</v>
      </c>
      <c r="AL206" s="34" t="str">
        <f>IFERROR(HYPERLINK("https://wa.me/"&amp;Tabla2[[#This Row],[CONTACTO]]&amp;"?text="&amp;Tabla2[[#This Row],[Mensaje]]),"")</f>
        <v>https://wa.me/56926181825?text=Hola!%0AServicio del día 06-02%0A *Cliente:* MINERA FLORIDA LTDA */ Cont: * CAAU5443649*/ HR Entrega: *09:00* /Dirección: *CAMINO EL ASIENTO KM 7 ALHUE</v>
      </c>
    </row>
    <row r="207" spans="1:38" s="15" customFormat="1" ht="16.5" customHeight="1" x14ac:dyDescent="0.2">
      <c r="A207" s="15">
        <f>ROW(A206)</f>
        <v>206</v>
      </c>
      <c r="B207" s="15">
        <f>IF(J207=J206,B206+1,1)</f>
        <v>25</v>
      </c>
      <c r="C207" s="15" t="s">
        <v>555</v>
      </c>
      <c r="D207" s="25" t="s">
        <v>39</v>
      </c>
      <c r="E207" s="27">
        <v>64720</v>
      </c>
      <c r="F207" s="27" t="s">
        <v>556</v>
      </c>
      <c r="G207" s="27" t="s">
        <v>41</v>
      </c>
      <c r="H207" s="27">
        <v>10000</v>
      </c>
      <c r="I207" s="27" t="s">
        <v>557</v>
      </c>
      <c r="J207" s="28">
        <v>46059</v>
      </c>
      <c r="K207" s="26">
        <v>0.54166666666666663</v>
      </c>
      <c r="L207" s="26"/>
      <c r="M207" s="27" t="s">
        <v>313</v>
      </c>
      <c r="N207" s="25">
        <f>IFERROR(VLOOKUP(M207,Data!$J$1:$K$58,2,0),"")</f>
        <v>56967387744</v>
      </c>
      <c r="O207" s="27" t="s">
        <v>314</v>
      </c>
      <c r="P207" s="27"/>
      <c r="Q207" s="27" t="s">
        <v>558</v>
      </c>
      <c r="R207" s="27" t="s">
        <v>218</v>
      </c>
      <c r="S207" s="27"/>
      <c r="T207" s="27"/>
      <c r="U207" s="28"/>
      <c r="X207" s="27"/>
      <c r="Y207" s="27" t="s">
        <v>49</v>
      </c>
      <c r="Z207" s="29"/>
      <c r="AA207" s="29">
        <v>0.54166666666666663</v>
      </c>
      <c r="AB207" s="29"/>
      <c r="AC207" s="30">
        <v>46059</v>
      </c>
      <c r="AD207" s="15" t="str">
        <f>IF(Tabla2[[#This Row],[HORA ENTREGA]]="DIRECTO","On time", IF(AA207&lt;&gt;"",IF(Tabla2[[#This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7" s="15" t="str">
        <f>MID(Tabla2[[#This Row],[TIPO]],1,3)</f>
        <v xml:space="preserve">40 </v>
      </c>
      <c r="AF2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NICOMA */ Cont: * FFAU5720264*/ HR Entrega: *13:00* /Dirección: *SAN NICOLAS 860, BOD. 7; SAN MIGUEL</v>
      </c>
      <c r="AG207" s="38" t="str">
        <f>IFERROR(HYPERLINK("https://wa.me/"&amp;Tabla2[[#This Row],[CONTACTO]]&amp;"?text="&amp;Tabla2[[#This Row],[Mensaje]],"Enviar mensaje"),"")</f>
        <v>Enviar mensaje</v>
      </c>
      <c r="AH207" s="15" t="str">
        <f>CONCATENATE(A207,F207)</f>
        <v>206FFAU5720264</v>
      </c>
      <c r="AI207" s="15" t="str">
        <f>CONCATENATE("ENT-",A207)</f>
        <v>ENT-206</v>
      </c>
      <c r="AJ207" s="15" t="str">
        <f>IF(Tabla2[[#This Row],[Op]]&lt;&gt;"","ENTREGA","")</f>
        <v>ENTREGA</v>
      </c>
      <c r="AK207" s="40" t="str">
        <f>(Tabla2[[#This Row],[FECHA ENTREGA]]&amp;Tabla2[[#This Row],[HORA ENTREGA]])</f>
        <v>460590,541666666666667</v>
      </c>
      <c r="AL207" s="34" t="str">
        <f>IFERROR(HYPERLINK("https://wa.me/"&amp;Tabla2[[#This Row],[CONTACTO]]&amp;"?text="&amp;Tabla2[[#This Row],[Mensaje]]),"")</f>
        <v>https://wa.me/56967387744?text=Hola!%0AServicio del día 06-02%0A *Cliente:* NICOMA */ Cont: * FFAU5720264*/ HR Entrega: *13:00* /Dirección: *SAN NICOLAS 860, BOD. 7; SAN MIGUEL</v>
      </c>
    </row>
    <row r="208" spans="1:38" s="15" customFormat="1" ht="16.5" customHeight="1" x14ac:dyDescent="0.2">
      <c r="A208" s="15">
        <f>ROW(A207)</f>
        <v>207</v>
      </c>
      <c r="B208" s="15">
        <f>IF(J208=J207,B207+1,1)</f>
        <v>26</v>
      </c>
      <c r="C208" s="15" t="s">
        <v>204</v>
      </c>
      <c r="D208" s="25" t="s">
        <v>39</v>
      </c>
      <c r="E208" s="27">
        <v>1177750</v>
      </c>
      <c r="F208" s="27" t="s">
        <v>559</v>
      </c>
      <c r="G208" s="27" t="s">
        <v>560</v>
      </c>
      <c r="H208" s="27">
        <v>21000</v>
      </c>
      <c r="I208" s="27" t="s">
        <v>42</v>
      </c>
      <c r="J208" s="28">
        <v>46059</v>
      </c>
      <c r="K208" s="26">
        <v>0.35416666666666669</v>
      </c>
      <c r="L208" s="26"/>
      <c r="M208" s="27" t="s">
        <v>66</v>
      </c>
      <c r="N208" s="25">
        <f>IFERROR(VLOOKUP(M208,Data!$J$1:$K$58,2,0),"")</f>
        <v>56993389870</v>
      </c>
      <c r="O208" s="27" t="s">
        <v>67</v>
      </c>
      <c r="P208" s="27"/>
      <c r="Q208" s="27" t="s">
        <v>207</v>
      </c>
      <c r="R208" s="27" t="s">
        <v>48</v>
      </c>
      <c r="S208" s="27"/>
      <c r="T208" s="27"/>
      <c r="U208" s="28"/>
      <c r="X208" s="27" t="s">
        <v>335</v>
      </c>
      <c r="Y208" s="27" t="s">
        <v>49</v>
      </c>
      <c r="Z208" s="29"/>
      <c r="AA208" s="29">
        <v>0.30694444444444446</v>
      </c>
      <c r="AB208" s="29"/>
      <c r="AC208" s="30">
        <v>46059</v>
      </c>
      <c r="AD208" s="15" t="str">
        <f>IF(Tabla2[[#This Row],[HORA ENTREGA]]="DIRECTO","On time", IF(AA208&lt;&gt;"",IF(Tabla2[[#This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8" s="15" t="str">
        <f>MID(Tabla2[[#This Row],[TIPO]],1,3)</f>
        <v>ISO</v>
      </c>
      <c r="AF2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06-02%0A *Cliente:* OXIQUIM S A */ Cont: * HLBU1389566*/ HR Entrega: *08:30* /Dirección: *CAÑAVERAL 901; QUILICURA </v>
      </c>
      <c r="AG208" s="38" t="str">
        <f>IFERROR(HYPERLINK("https://wa.me/"&amp;Tabla2[[#This Row],[CONTACTO]]&amp;"?text="&amp;Tabla2[[#This Row],[Mensaje]],"Enviar mensaje"),"")</f>
        <v>Enviar mensaje</v>
      </c>
      <c r="AH208" s="15" t="str">
        <f>CONCATENATE(A208,F208)</f>
        <v>207HLBU1389566</v>
      </c>
      <c r="AI208" s="15" t="str">
        <f>CONCATENATE("ENT-",A208)</f>
        <v>ENT-207</v>
      </c>
      <c r="AJ208" s="15" t="str">
        <f>IF(Tabla2[[#This Row],[Op]]&lt;&gt;"","ENTREGA","")</f>
        <v>ENTREGA</v>
      </c>
      <c r="AK208" s="40" t="str">
        <f>(Tabla2[[#This Row],[FECHA ENTREGA]]&amp;Tabla2[[#This Row],[HORA ENTREGA]])</f>
        <v>460590,354166666666667</v>
      </c>
      <c r="AL208" s="34" t="str">
        <f>IFERROR(HYPERLINK("https://wa.me/"&amp;Tabla2[[#This Row],[CONTACTO]]&amp;"?text="&amp;Tabla2[[#This Row],[Mensaje]]),"")</f>
        <v xml:space="preserve">https://wa.me/56993389870?text=Hola!%0AServicio del día 06-02%0A *Cliente:* OXIQUIM S A */ Cont: * HLBU1389566*/ HR Entrega: *08:30* /Dirección: *CAÑAVERAL 901; QUILICURA </v>
      </c>
    </row>
    <row r="209" spans="1:38" s="15" customFormat="1" ht="16.5" customHeight="1" x14ac:dyDescent="0.2">
      <c r="A209" s="15">
        <f>ROW(A208)</f>
        <v>208</v>
      </c>
      <c r="B209" s="15">
        <f>IF(J209=J208,B208+1,1)</f>
        <v>27</v>
      </c>
      <c r="C209" s="15" t="s">
        <v>561</v>
      </c>
      <c r="D209" s="25" t="s">
        <v>39</v>
      </c>
      <c r="E209" s="27">
        <v>297679</v>
      </c>
      <c r="F209" s="27" t="s">
        <v>562</v>
      </c>
      <c r="G209" s="27" t="s">
        <v>41</v>
      </c>
      <c r="H209" s="27">
        <v>28000</v>
      </c>
      <c r="I209" s="27" t="s">
        <v>42</v>
      </c>
      <c r="J209" s="28">
        <v>46059</v>
      </c>
      <c r="K209" s="26">
        <v>0.375</v>
      </c>
      <c r="L209" s="26"/>
      <c r="M209" s="27" t="s">
        <v>77</v>
      </c>
      <c r="N209" s="25">
        <f>IFERROR(VLOOKUP(M209,Data!$J$1:$K$58,2,0),"")</f>
        <v>56967384794</v>
      </c>
      <c r="O209" s="27" t="s">
        <v>78</v>
      </c>
      <c r="P209" s="27"/>
      <c r="Q209" s="27" t="s">
        <v>563</v>
      </c>
      <c r="R209" s="27" t="s">
        <v>48</v>
      </c>
      <c r="S209" s="27"/>
      <c r="T209" s="27"/>
      <c r="U209" s="28"/>
      <c r="X209" s="27" t="s">
        <v>564</v>
      </c>
      <c r="Y209" s="27" t="s">
        <v>49</v>
      </c>
      <c r="Z209" s="29"/>
      <c r="AA209" s="29">
        <v>0.3263888888888889</v>
      </c>
      <c r="AB209" s="29"/>
      <c r="AC209" s="30">
        <v>46059</v>
      </c>
      <c r="AD209" s="15" t="str">
        <f>IF(Tabla2[[#This Row],[HORA ENTREGA]]="DIRECTO","On time", IF(AA209&lt;&gt;"",IF(Tabla2[[#This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9" s="15" t="str">
        <f>MID(Tabla2[[#This Row],[TIPO]],1,3)</f>
        <v xml:space="preserve">40 </v>
      </c>
      <c r="AF2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RC SPA */ Cont: * GESU6471677*/ HR Entrega: *09:00* /Dirección: *San Francisco de Asis Lago B, Parcela 27B, Colina</v>
      </c>
      <c r="AG209" s="38" t="str">
        <f>IFERROR(HYPERLINK("https://wa.me/"&amp;Tabla2[[#This Row],[CONTACTO]]&amp;"?text="&amp;Tabla2[[#This Row],[Mensaje]],"Enviar mensaje"),"")</f>
        <v>Enviar mensaje</v>
      </c>
      <c r="AH209" s="15" t="str">
        <f>CONCATENATE(A209,F209)</f>
        <v>208GESU6471677</v>
      </c>
      <c r="AI209" s="15" t="str">
        <f>CONCATENATE("ENT-",A209)</f>
        <v>ENT-208</v>
      </c>
      <c r="AJ209" s="15" t="str">
        <f>IF(Tabla2[[#This Row],[Op]]&lt;&gt;"","ENTREGA","")</f>
        <v>ENTREGA</v>
      </c>
      <c r="AK209" s="40" t="str">
        <f>(Tabla2[[#This Row],[FECHA ENTREGA]]&amp;Tabla2[[#This Row],[HORA ENTREGA]])</f>
        <v>460590,375</v>
      </c>
      <c r="AL209" s="34" t="str">
        <f>IFERROR(HYPERLINK("https://wa.me/"&amp;Tabla2[[#This Row],[CONTACTO]]&amp;"?text="&amp;Tabla2[[#This Row],[Mensaje]]),"")</f>
        <v>https://wa.me/56967384794?text=Hola!%0AServicio del día 06-02%0A *Cliente:* RC SPA */ Cont: * GESU6471677*/ HR Entrega: *09:00* /Dirección: *San Francisco de Asis Lago B, Parcela 27B, Colina</v>
      </c>
    </row>
    <row r="210" spans="1:38" s="15" customFormat="1" ht="16.5" customHeight="1" x14ac:dyDescent="0.2">
      <c r="A210" s="15">
        <f>ROW(A209)</f>
        <v>209</v>
      </c>
      <c r="B210" s="15">
        <f>IF(J210=J209,B209+1,1)</f>
        <v>28</v>
      </c>
      <c r="C210" s="15" t="s">
        <v>219</v>
      </c>
      <c r="D210" s="25" t="s">
        <v>39</v>
      </c>
      <c r="E210" s="27">
        <v>102391</v>
      </c>
      <c r="F210" s="27" t="s">
        <v>565</v>
      </c>
      <c r="G210" s="27" t="s">
        <v>41</v>
      </c>
      <c r="H210" s="27">
        <v>8000</v>
      </c>
      <c r="I210" s="27" t="s">
        <v>42</v>
      </c>
      <c r="J210" s="28">
        <v>46059</v>
      </c>
      <c r="K210" s="26">
        <v>0.35416666666666669</v>
      </c>
      <c r="L210" s="26"/>
      <c r="M210" s="27" t="s">
        <v>215</v>
      </c>
      <c r="N210" s="25">
        <f>IFERROR(VLOOKUP(M210,Data!$J$1:$K$58,2,0),"")</f>
        <v>56978089957</v>
      </c>
      <c r="O210" s="27" t="s">
        <v>216</v>
      </c>
      <c r="P210" s="27"/>
      <c r="Q210" s="27" t="s">
        <v>227</v>
      </c>
      <c r="R210" s="27" t="s">
        <v>48</v>
      </c>
      <c r="S210" s="27"/>
      <c r="T210" s="27"/>
      <c r="U210" s="28"/>
      <c r="X210" s="27"/>
      <c r="Y210" s="27" t="s">
        <v>49</v>
      </c>
      <c r="Z210" s="29"/>
      <c r="AA210" s="29">
        <v>1.0416666666666666E-2</v>
      </c>
      <c r="AB210" s="29"/>
      <c r="AC210" s="30">
        <v>46059</v>
      </c>
      <c r="AD210" s="15" t="str">
        <f>IF(Tabla2[[#This Row],[HORA ENTREGA]]="DIRECTO","On time", IF(AA210&lt;&gt;"",IF(Tabla2[[#This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0" s="15" t="str">
        <f>MID(Tabla2[[#This Row],[TIPO]],1,3)</f>
        <v xml:space="preserve">40 </v>
      </c>
      <c r="AF2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RENDIC S.A. */ Cont: * TRHU4152211*/ HR Entrega: *08:30* /Dirección: *PARCELA 109 A COQUIMBO</v>
      </c>
      <c r="AG210" s="38" t="str">
        <f>IFERROR(HYPERLINK("https://wa.me/"&amp;Tabla2[[#This Row],[CONTACTO]]&amp;"?text="&amp;Tabla2[[#This Row],[Mensaje]],"Enviar mensaje"),"")</f>
        <v>Enviar mensaje</v>
      </c>
      <c r="AH210" s="15" t="str">
        <f>CONCATENATE(A210,F210)</f>
        <v>209TRHU4152211</v>
      </c>
      <c r="AI210" s="15" t="str">
        <f>CONCATENATE("ENT-",A210)</f>
        <v>ENT-209</v>
      </c>
      <c r="AJ210" s="15" t="str">
        <f>IF(Tabla2[[#This Row],[Op]]&lt;&gt;"","ENTREGA","")</f>
        <v>ENTREGA</v>
      </c>
      <c r="AK210" s="40" t="str">
        <f>(Tabla2[[#This Row],[FECHA ENTREGA]]&amp;Tabla2[[#This Row],[HORA ENTREGA]])</f>
        <v>460590,354166666666667</v>
      </c>
      <c r="AL210" s="34" t="str">
        <f>IFERROR(HYPERLINK("https://wa.me/"&amp;Tabla2[[#This Row],[CONTACTO]]&amp;"?text="&amp;Tabla2[[#This Row],[Mensaje]]),"")</f>
        <v>https://wa.me/56978089957?text=Hola!%0AServicio del día 06-02%0A *Cliente:* RENDIC S.A. */ Cont: * TRHU4152211*/ HR Entrega: *08:30* /Dirección: *PARCELA 109 A COQUIMBO</v>
      </c>
    </row>
    <row r="211" spans="1:38" s="15" customFormat="1" ht="16.5" customHeight="1" x14ac:dyDescent="0.2">
      <c r="A211" s="15">
        <f>ROW(A210)</f>
        <v>210</v>
      </c>
      <c r="B211" s="15">
        <f>IF(J211=J210,B210+1,1)</f>
        <v>29</v>
      </c>
      <c r="C211" s="15" t="s">
        <v>566</v>
      </c>
      <c r="D211" s="25"/>
      <c r="E211" s="27" t="s">
        <v>120</v>
      </c>
      <c r="F211" s="27" t="s">
        <v>456</v>
      </c>
      <c r="G211" s="27" t="s">
        <v>456</v>
      </c>
      <c r="H211" s="27" t="s">
        <v>120</v>
      </c>
      <c r="I211" s="27" t="s">
        <v>120</v>
      </c>
      <c r="J211" s="28">
        <v>46059</v>
      </c>
      <c r="K211" s="26">
        <v>0.29166666666666669</v>
      </c>
      <c r="L211" s="26"/>
      <c r="M211" s="27" t="s">
        <v>567</v>
      </c>
      <c r="N211" s="25">
        <f>IFERROR(VLOOKUP(M211,Data!$J$1:$K$58,2,0),"")</f>
        <v>56964069749</v>
      </c>
      <c r="O211" s="27" t="s">
        <v>568</v>
      </c>
      <c r="P211" s="27"/>
      <c r="Q211" s="27" t="s">
        <v>569</v>
      </c>
      <c r="R211" s="27" t="s">
        <v>120</v>
      </c>
      <c r="S211" s="27"/>
      <c r="T211" s="27"/>
      <c r="U211" s="28"/>
      <c r="X211" s="27"/>
      <c r="Y211" s="27" t="s">
        <v>49</v>
      </c>
      <c r="Z211" s="29"/>
      <c r="AA211" s="29"/>
      <c r="AB211" s="29"/>
      <c r="AC211" s="30">
        <v>46059</v>
      </c>
      <c r="AD211" s="15" t="str">
        <f>IF(Tabla2[[#This Row],[HORA ENTREGA]]="DIRECTO","On time", IF(AA211&lt;&gt;"",IF(Tabla2[[#This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11" s="15" t="str">
        <f>MID(Tabla2[[#This Row],[TIPO]],1,3)</f>
        <v>RAM</v>
      </c>
      <c r="AF2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RITRAMA S.A. */ Cont: * RAMPLA*/ HR Entrega: *07:00* /Dirección: *AV. TUPUNGATO 3420, PLACILLA</v>
      </c>
      <c r="AG211" s="38" t="str">
        <f>IFERROR(HYPERLINK("https://wa.me/"&amp;Tabla2[[#This Row],[CONTACTO]]&amp;"?text="&amp;Tabla2[[#This Row],[Mensaje]],"Enviar mensaje"),"")</f>
        <v>Enviar mensaje</v>
      </c>
      <c r="AH211" s="15" t="str">
        <f>CONCATENATE(A211,F211)</f>
        <v>210RAMPLA</v>
      </c>
      <c r="AI211" s="15" t="str">
        <f>CONCATENATE("ENT-",A211)</f>
        <v>ENT-210</v>
      </c>
      <c r="AJ211" s="15" t="str">
        <f>IF(Tabla2[[#This Row],[Op]]&lt;&gt;"","ENTREGA","")</f>
        <v>ENTREGA</v>
      </c>
      <c r="AK211" s="40" t="str">
        <f>(Tabla2[[#This Row],[FECHA ENTREGA]]&amp;Tabla2[[#This Row],[HORA ENTREGA]])</f>
        <v>460590,291666666666667</v>
      </c>
      <c r="AL211" s="34" t="str">
        <f>IFERROR(HYPERLINK("https://wa.me/"&amp;Tabla2[[#This Row],[CONTACTO]]&amp;"?text="&amp;Tabla2[[#This Row],[Mensaje]]),"")</f>
        <v>https://wa.me/56964069749?text=Hola!%0AServicio del día 06-02%0A *Cliente:* RITRAMA S.A. */ Cont: * RAMPLA*/ HR Entrega: *07:00* /Dirección: *AV. TUPUNGATO 3420, PLACILLA</v>
      </c>
    </row>
    <row r="212" spans="1:38" s="15" customFormat="1" ht="16.5" customHeight="1" x14ac:dyDescent="0.2">
      <c r="A212" s="15">
        <f>ROW(A211)</f>
        <v>211</v>
      </c>
      <c r="B212" s="15">
        <f>IF(J212=J211,B211+1,1)</f>
        <v>30</v>
      </c>
      <c r="C212" s="15" t="s">
        <v>566</v>
      </c>
      <c r="D212" s="25"/>
      <c r="E212" s="27" t="s">
        <v>120</v>
      </c>
      <c r="F212" s="27" t="s">
        <v>456</v>
      </c>
      <c r="G212" s="27" t="s">
        <v>456</v>
      </c>
      <c r="H212" s="27" t="s">
        <v>120</v>
      </c>
      <c r="I212" s="27" t="s">
        <v>120</v>
      </c>
      <c r="J212" s="28">
        <v>46059</v>
      </c>
      <c r="K212" s="26">
        <v>0.29166666666666669</v>
      </c>
      <c r="L212" s="26"/>
      <c r="M212" s="27" t="s">
        <v>570</v>
      </c>
      <c r="N212" s="25">
        <f>IFERROR(VLOOKUP(M212,Data!$J$1:$K$58,2,0),"")</f>
        <v>56973887322</v>
      </c>
      <c r="O212" s="27" t="s">
        <v>571</v>
      </c>
      <c r="P212" s="27"/>
      <c r="Q212" s="27" t="s">
        <v>569</v>
      </c>
      <c r="R212" s="27" t="s">
        <v>120</v>
      </c>
      <c r="S212" s="27"/>
      <c r="T212" s="27"/>
      <c r="U212" s="28"/>
      <c r="X212" s="27"/>
      <c r="Y212" s="27" t="s">
        <v>49</v>
      </c>
      <c r="Z212" s="29"/>
      <c r="AA212" s="29"/>
      <c r="AB212" s="29"/>
      <c r="AC212" s="30">
        <v>46059</v>
      </c>
      <c r="AD212" s="15" t="str">
        <f>IF(Tabla2[[#This Row],[HORA ENTREGA]]="DIRECTO","On time", IF(AA212&lt;&gt;"",IF(Tabla2[[#This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12" s="15" t="str">
        <f>MID(Tabla2[[#This Row],[TIPO]],1,3)</f>
        <v>RAM</v>
      </c>
      <c r="AF2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RITRAMA S.A. */ Cont: * RAMPLA*/ HR Entrega: *07:00* /Dirección: *AV. TUPUNGATO 3420, PLACILLA</v>
      </c>
      <c r="AG212" s="38" t="str">
        <f>IFERROR(HYPERLINK("https://wa.me/"&amp;Tabla2[[#This Row],[CONTACTO]]&amp;"?text="&amp;Tabla2[[#This Row],[Mensaje]],"Enviar mensaje"),"")</f>
        <v>Enviar mensaje</v>
      </c>
      <c r="AH212" s="15" t="str">
        <f>CONCATENATE(A212,F212)</f>
        <v>211RAMPLA</v>
      </c>
      <c r="AI212" s="15" t="str">
        <f>CONCATENATE("ENT-",A212)</f>
        <v>ENT-211</v>
      </c>
      <c r="AJ212" s="15" t="str">
        <f>IF(Tabla2[[#This Row],[Op]]&lt;&gt;"","ENTREGA","")</f>
        <v>ENTREGA</v>
      </c>
      <c r="AK212" s="40" t="str">
        <f>(Tabla2[[#This Row],[FECHA ENTREGA]]&amp;Tabla2[[#This Row],[HORA ENTREGA]])</f>
        <v>460590,291666666666667</v>
      </c>
      <c r="AL212" s="34" t="str">
        <f>IFERROR(HYPERLINK("https://wa.me/"&amp;Tabla2[[#This Row],[CONTACTO]]&amp;"?text="&amp;Tabla2[[#This Row],[Mensaje]]),"")</f>
        <v>https://wa.me/56973887322?text=Hola!%0AServicio del día 06-02%0A *Cliente:* RITRAMA S.A. */ Cont: * RAMPLA*/ HR Entrega: *07:00* /Dirección: *AV. TUPUNGATO 3420, PLACILLA</v>
      </c>
    </row>
    <row r="213" spans="1:38" s="15" customFormat="1" ht="16.5" customHeight="1" x14ac:dyDescent="0.2">
      <c r="A213" s="15">
        <f>ROW(A212)</f>
        <v>212</v>
      </c>
      <c r="B213" s="15">
        <f>IF(J213=J212,B212+1,1)</f>
        <v>31</v>
      </c>
      <c r="C213" s="15" t="s">
        <v>236</v>
      </c>
      <c r="D213" s="25" t="s">
        <v>39</v>
      </c>
      <c r="E213" s="27">
        <v>506153</v>
      </c>
      <c r="F213" s="27" t="s">
        <v>572</v>
      </c>
      <c r="G213" s="27" t="s">
        <v>64</v>
      </c>
      <c r="H213" s="27">
        <v>13000</v>
      </c>
      <c r="I213" s="27" t="s">
        <v>42</v>
      </c>
      <c r="J213" s="28">
        <v>46059</v>
      </c>
      <c r="K213" s="26">
        <v>0.375</v>
      </c>
      <c r="L213" s="26"/>
      <c r="M213" s="27" t="s">
        <v>60</v>
      </c>
      <c r="N213" s="25">
        <f>IFERROR(VLOOKUP(M213,Data!$J$1:$K$58,2,0),"")</f>
        <v>56957438415</v>
      </c>
      <c r="O213" s="27" t="s">
        <v>285</v>
      </c>
      <c r="P213" s="27"/>
      <c r="Q213" s="27" t="s">
        <v>573</v>
      </c>
      <c r="R213" s="27" t="s">
        <v>48</v>
      </c>
      <c r="S213" s="27"/>
      <c r="T213" s="27"/>
      <c r="U213" s="28"/>
      <c r="X213" s="27"/>
      <c r="Y213" s="27" t="s">
        <v>49</v>
      </c>
      <c r="Z213" s="29"/>
      <c r="AA213" s="29">
        <v>0.35069444444444442</v>
      </c>
      <c r="AB213" s="29"/>
      <c r="AC213" s="30">
        <v>46059</v>
      </c>
      <c r="AD213" s="15" t="str">
        <f>IF(Tabla2[[#This Row],[HORA ENTREGA]]="DIRECTO","On time", IF(AA213&lt;&gt;"",IF(Tabla2[[#This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3" s="15" t="str">
        <f>MID(Tabla2[[#This Row],[TIPO]],1,3)</f>
        <v xml:space="preserve">20 </v>
      </c>
      <c r="AF2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SOCIEDAD COMERCIAL MARBEN PETS LTDA */ Cont: * TGBU3111003*/ HR Entrega: *09:00* /Dirección: *FRAGUA - BOD.PRINCIPAL</v>
      </c>
      <c r="AG213" s="38" t="str">
        <f>IFERROR(HYPERLINK("https://wa.me/"&amp;Tabla2[[#This Row],[CONTACTO]]&amp;"?text="&amp;Tabla2[[#This Row],[Mensaje]],"Enviar mensaje"),"")</f>
        <v>Enviar mensaje</v>
      </c>
      <c r="AH213" s="15" t="str">
        <f>CONCATENATE(A213,F213)</f>
        <v>212TGBU3111003</v>
      </c>
      <c r="AI213" s="15" t="str">
        <f>CONCATENATE("ENT-",A213)</f>
        <v>ENT-212</v>
      </c>
      <c r="AJ213" s="15" t="str">
        <f>IF(Tabla2[[#This Row],[Op]]&lt;&gt;"","ENTREGA","")</f>
        <v>ENTREGA</v>
      </c>
      <c r="AK213" s="40" t="str">
        <f>(Tabla2[[#This Row],[FECHA ENTREGA]]&amp;Tabla2[[#This Row],[HORA ENTREGA]])</f>
        <v>460590,375</v>
      </c>
      <c r="AL213" s="34" t="str">
        <f>IFERROR(HYPERLINK("https://wa.me/"&amp;Tabla2[[#This Row],[CONTACTO]]&amp;"?text="&amp;Tabla2[[#This Row],[Mensaje]]),"")</f>
        <v>https://wa.me/56957438415?text=Hola!%0AServicio del día 06-02%0A *Cliente:* SOCIEDAD COMERCIAL MARBEN PETS LTDA */ Cont: * TGBU3111003*/ HR Entrega: *09:00* /Dirección: *FRAGUA - BOD.PRINCIPAL</v>
      </c>
    </row>
    <row r="214" spans="1:38" s="15" customFormat="1" ht="16.5" customHeight="1" x14ac:dyDescent="0.2">
      <c r="A214" s="15">
        <f>ROW(A213)</f>
        <v>213</v>
      </c>
      <c r="B214" s="15">
        <f>IF(J214=J213,B213+1,1)</f>
        <v>32</v>
      </c>
      <c r="C214" s="15" t="s">
        <v>236</v>
      </c>
      <c r="D214" s="25" t="s">
        <v>39</v>
      </c>
      <c r="E214" s="27">
        <v>507085</v>
      </c>
      <c r="F214" s="27" t="s">
        <v>574</v>
      </c>
      <c r="G214" s="27" t="s">
        <v>41</v>
      </c>
      <c r="H214" s="27">
        <v>21000</v>
      </c>
      <c r="I214" s="27" t="s">
        <v>42</v>
      </c>
      <c r="J214" s="28">
        <v>46059</v>
      </c>
      <c r="K214" s="26">
        <v>0.375</v>
      </c>
      <c r="L214" s="26"/>
      <c r="M214" s="27" t="s">
        <v>60</v>
      </c>
      <c r="N214" s="25">
        <f>IFERROR(VLOOKUP(M214,Data!$J$1:$K$58,2,0),"")</f>
        <v>56957438415</v>
      </c>
      <c r="O214" s="27" t="s">
        <v>297</v>
      </c>
      <c r="P214" s="27"/>
      <c r="Q214" s="27" t="s">
        <v>573</v>
      </c>
      <c r="R214" s="27" t="s">
        <v>48</v>
      </c>
      <c r="S214" s="27"/>
      <c r="T214" s="27"/>
      <c r="U214" s="28"/>
      <c r="X214" s="27"/>
      <c r="Y214" s="27" t="s">
        <v>49</v>
      </c>
      <c r="Z214" s="29"/>
      <c r="AA214" s="29">
        <v>0.37152777777777779</v>
      </c>
      <c r="AB214" s="29"/>
      <c r="AC214" s="30">
        <v>46059</v>
      </c>
      <c r="AD214" s="15" t="str">
        <f>IF(Tabla2[[#This Row],[HORA ENTREGA]]="DIRECTO","On time", IF(AA214&lt;&gt;"",IF(Tabla2[[#This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4" s="15" t="str">
        <f>MID(Tabla2[[#This Row],[TIPO]],1,3)</f>
        <v xml:space="preserve">40 </v>
      </c>
      <c r="AF2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SOCIEDAD COMERCIAL MARBEN PETS LTDA */ Cont: * CMAU4487057*/ HR Entrega: *09:00* /Dirección: *FRAGUA - BOD.PRINCIPAL</v>
      </c>
      <c r="AG214" s="38" t="str">
        <f>IFERROR(HYPERLINK("https://wa.me/"&amp;Tabla2[[#This Row],[CONTACTO]]&amp;"?text="&amp;Tabla2[[#This Row],[Mensaje]],"Enviar mensaje"),"")</f>
        <v>Enviar mensaje</v>
      </c>
      <c r="AH214" s="15" t="str">
        <f>CONCATENATE(A214,F214)</f>
        <v>213CMAU4487057</v>
      </c>
      <c r="AI214" s="15" t="str">
        <f>CONCATENATE("ENT-",A214)</f>
        <v>ENT-213</v>
      </c>
      <c r="AJ214" s="15" t="str">
        <f>IF(Tabla2[[#This Row],[Op]]&lt;&gt;"","ENTREGA","")</f>
        <v>ENTREGA</v>
      </c>
      <c r="AK214" s="40" t="str">
        <f>(Tabla2[[#This Row],[FECHA ENTREGA]]&amp;Tabla2[[#This Row],[HORA ENTREGA]])</f>
        <v>460590,375</v>
      </c>
      <c r="AL214" s="34" t="str">
        <f>IFERROR(HYPERLINK("https://wa.me/"&amp;Tabla2[[#This Row],[CONTACTO]]&amp;"?text="&amp;Tabla2[[#This Row],[Mensaje]]),"")</f>
        <v>https://wa.me/56957438415?text=Hola!%0AServicio del día 06-02%0A *Cliente:* SOCIEDAD COMERCIAL MARBEN PETS LTDA */ Cont: * CMAU4487057*/ HR Entrega: *09:00* /Dirección: *FRAGUA - BOD.PRINCIPAL</v>
      </c>
    </row>
    <row r="215" spans="1:38" s="15" customFormat="1" ht="16.5" customHeight="1" x14ac:dyDescent="0.2">
      <c r="A215" s="15">
        <f>ROW(A214)</f>
        <v>214</v>
      </c>
      <c r="B215" s="15">
        <f>IF(J215=J214,B214+1,1)</f>
        <v>33</v>
      </c>
      <c r="C215" s="15" t="s">
        <v>360</v>
      </c>
      <c r="D215" s="25" t="s">
        <v>39</v>
      </c>
      <c r="E215" s="27">
        <v>312482</v>
      </c>
      <c r="F215" s="27" t="s">
        <v>575</v>
      </c>
      <c r="G215" s="27" t="s">
        <v>41</v>
      </c>
      <c r="H215" s="27">
        <v>18000</v>
      </c>
      <c r="I215" s="27" t="s">
        <v>42</v>
      </c>
      <c r="J215" s="28">
        <v>46059</v>
      </c>
      <c r="K215" s="26">
        <v>0.29166666666666669</v>
      </c>
      <c r="L215" s="26"/>
      <c r="M215" s="27" t="s">
        <v>104</v>
      </c>
      <c r="N215" s="25">
        <f>IFERROR(VLOOKUP(M215,Data!$J$1:$K$58,2,0),"")</f>
        <v>56966749395</v>
      </c>
      <c r="O215" s="27" t="s">
        <v>234</v>
      </c>
      <c r="P215" s="27"/>
      <c r="Q215" s="27" t="s">
        <v>362</v>
      </c>
      <c r="R215" s="27" t="s">
        <v>169</v>
      </c>
      <c r="S215" s="27"/>
      <c r="T215" s="27"/>
      <c r="U215" s="28"/>
      <c r="X215" s="27"/>
      <c r="Y215" s="27" t="s">
        <v>49</v>
      </c>
      <c r="Z215" s="29"/>
      <c r="AA215" s="29">
        <v>0.26527777777777778</v>
      </c>
      <c r="AB215" s="29"/>
      <c r="AC215" s="30">
        <v>46059</v>
      </c>
      <c r="AD215" s="15" t="str">
        <f>IF(Tabla2[[#This Row],[HORA ENTREGA]]="DIRECTO","On time", IF(AA215&lt;&gt;"",IF(Tabla2[[#This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" s="15" t="str">
        <f>MID(Tabla2[[#This Row],[TIPO]],1,3)</f>
        <v xml:space="preserve">40 </v>
      </c>
      <c r="AF2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SUMINISTROS TELEFONICOS Y COMPUTACIONALES ESTEC LT */ Cont: * MSBU6656600*/ HR Entrega: *07:00* /Dirección: *AVENIDA PEDRO DE VALDIVIA 5964, MACUL</v>
      </c>
      <c r="AG215" s="38" t="str">
        <f>IFERROR(HYPERLINK("https://wa.me/"&amp;Tabla2[[#This Row],[CONTACTO]]&amp;"?text="&amp;Tabla2[[#This Row],[Mensaje]],"Enviar mensaje"),"")</f>
        <v>Enviar mensaje</v>
      </c>
      <c r="AH215" s="15" t="str">
        <f>CONCATENATE(A215,F215)</f>
        <v>214MSBU6656600</v>
      </c>
      <c r="AI215" s="15" t="str">
        <f>CONCATENATE("ENT-",A215)</f>
        <v>ENT-214</v>
      </c>
      <c r="AJ215" s="15" t="str">
        <f>IF(Tabla2[[#This Row],[Op]]&lt;&gt;"","ENTREGA","")</f>
        <v>ENTREGA</v>
      </c>
      <c r="AK215" s="40" t="str">
        <f>(Tabla2[[#This Row],[FECHA ENTREGA]]&amp;Tabla2[[#This Row],[HORA ENTREGA]])</f>
        <v>460590,291666666666667</v>
      </c>
      <c r="AL215" s="34" t="str">
        <f>IFERROR(HYPERLINK("https://wa.me/"&amp;Tabla2[[#This Row],[CONTACTO]]&amp;"?text="&amp;Tabla2[[#This Row],[Mensaje]]),"")</f>
        <v>https://wa.me/56966749395?text=Hola!%0AServicio del día 06-02%0A *Cliente:* SUMINISTROS TELEFONICOS Y COMPUTACIONALES ESTEC LT */ Cont: * MSBU6656600*/ HR Entrega: *07:00* /Dirección: *AVENIDA PEDRO DE VALDIVIA 5964, MACUL</v>
      </c>
    </row>
    <row r="216" spans="1:38" s="15" customFormat="1" ht="16.5" customHeight="1" x14ac:dyDescent="0.2">
      <c r="A216" s="15">
        <f>ROW(A215)</f>
        <v>215</v>
      </c>
      <c r="B216" s="15">
        <f>IF(J216=J215,B215+1,1)</f>
        <v>34</v>
      </c>
      <c r="C216" s="15" t="s">
        <v>447</v>
      </c>
      <c r="D216" s="25" t="s">
        <v>39</v>
      </c>
      <c r="E216" s="27">
        <v>383624</v>
      </c>
      <c r="F216" s="27" t="s">
        <v>576</v>
      </c>
      <c r="G216" s="27" t="s">
        <v>41</v>
      </c>
      <c r="H216" s="27">
        <v>12000</v>
      </c>
      <c r="I216" s="27" t="s">
        <v>42</v>
      </c>
      <c r="J216" s="28">
        <v>46059</v>
      </c>
      <c r="K216" s="26">
        <v>0.33333333333333331</v>
      </c>
      <c r="L216" s="26"/>
      <c r="M216" s="27" t="s">
        <v>51</v>
      </c>
      <c r="N216" s="25">
        <f>IFERROR(VLOOKUP(M216,Data!$J$1:$K$58,2,0),"")</f>
        <v>56967256951</v>
      </c>
      <c r="O216" s="27" t="s">
        <v>52</v>
      </c>
      <c r="P216" s="27"/>
      <c r="Q216" s="27" t="s">
        <v>450</v>
      </c>
      <c r="R216" s="27" t="s">
        <v>48</v>
      </c>
      <c r="S216" s="27"/>
      <c r="T216" s="27"/>
      <c r="U216" s="28"/>
      <c r="X216" s="27"/>
      <c r="Y216" s="27" t="s">
        <v>49</v>
      </c>
      <c r="Z216" s="29"/>
      <c r="AA216" s="29">
        <v>0.31944444444444442</v>
      </c>
      <c r="AB216" s="29"/>
      <c r="AC216" s="30">
        <v>46059</v>
      </c>
      <c r="AD216" s="15" t="str">
        <f>IF(Tabla2[[#This Row],[HORA ENTREGA]]="DIRECTO","On time", IF(AA216&lt;&gt;"",IF(Tabla2[[#This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" s="15" t="str">
        <f>MID(Tabla2[[#This Row],[TIPO]],1,3)</f>
        <v xml:space="preserve">40 </v>
      </c>
      <c r="AF2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TECNIKA S A */ Cont: * APHU7037667*/ HR Entrega: *08:00* /Dirección: *Los Olivos 1270, Pudahuel</v>
      </c>
      <c r="AG216" s="38" t="str">
        <f>IFERROR(HYPERLINK("https://wa.me/"&amp;Tabla2[[#This Row],[CONTACTO]]&amp;"?text="&amp;Tabla2[[#This Row],[Mensaje]],"Enviar mensaje"),"")</f>
        <v>Enviar mensaje</v>
      </c>
      <c r="AH216" s="15" t="str">
        <f>CONCATENATE(A216,F216)</f>
        <v>215APHU7037667</v>
      </c>
      <c r="AI216" s="15" t="str">
        <f>CONCATENATE("ENT-",A216)</f>
        <v>ENT-215</v>
      </c>
      <c r="AJ216" s="15" t="str">
        <f>IF(Tabla2[[#This Row],[Op]]&lt;&gt;"","ENTREGA","")</f>
        <v>ENTREGA</v>
      </c>
      <c r="AK216" s="40" t="str">
        <f>(Tabla2[[#This Row],[FECHA ENTREGA]]&amp;Tabla2[[#This Row],[HORA ENTREGA]])</f>
        <v>460590,333333333333333</v>
      </c>
      <c r="AL216" s="34" t="str">
        <f>IFERROR(HYPERLINK("https://wa.me/"&amp;Tabla2[[#This Row],[CONTACTO]]&amp;"?text="&amp;Tabla2[[#This Row],[Mensaje]]),"")</f>
        <v>https://wa.me/56967256951?text=Hola!%0AServicio del día 06-02%0A *Cliente:* TECNIKA S A */ Cont: * APHU7037667*/ HR Entrega: *08:00* /Dirección: *Los Olivos 1270, Pudahuel</v>
      </c>
    </row>
    <row r="217" spans="1:38" s="15" customFormat="1" ht="16.5" customHeight="1" x14ac:dyDescent="0.2">
      <c r="A217" s="15">
        <f>ROW(A216)</f>
        <v>216</v>
      </c>
      <c r="B217" s="15">
        <f>IF(J217=J216,B216+1,1)</f>
        <v>35</v>
      </c>
      <c r="C217" s="15" t="s">
        <v>244</v>
      </c>
      <c r="D217" s="25" t="s">
        <v>39</v>
      </c>
      <c r="E217" s="27">
        <v>527666</v>
      </c>
      <c r="F217" s="27" t="s">
        <v>577</v>
      </c>
      <c r="G217" s="27" t="s">
        <v>41</v>
      </c>
      <c r="H217" s="27">
        <v>24000</v>
      </c>
      <c r="I217" s="27" t="s">
        <v>578</v>
      </c>
      <c r="J217" s="28">
        <v>46059</v>
      </c>
      <c r="K217" s="26">
        <v>0.375</v>
      </c>
      <c r="L217" s="26"/>
      <c r="M217" s="27" t="s">
        <v>133</v>
      </c>
      <c r="N217" s="25">
        <f>IFERROR(VLOOKUP(M217,Data!$J$1:$K$58,2,0),"")</f>
        <v>56953801607</v>
      </c>
      <c r="O217" s="27" t="s">
        <v>134</v>
      </c>
      <c r="P217" s="27"/>
      <c r="Q217" s="27" t="s">
        <v>249</v>
      </c>
      <c r="R217" s="27" t="s">
        <v>579</v>
      </c>
      <c r="S217" s="27"/>
      <c r="T217" s="27"/>
      <c r="U217" s="28"/>
      <c r="X217" s="27"/>
      <c r="Y217" s="27" t="s">
        <v>49</v>
      </c>
      <c r="Z217" s="29"/>
      <c r="AA217" s="29">
        <v>0.34930555555555554</v>
      </c>
      <c r="AB217" s="29"/>
      <c r="AC217" s="30">
        <v>46059</v>
      </c>
      <c r="AD217" s="15" t="str">
        <f>IF(Tabla2[[#This Row],[HORA ENTREGA]]="DIRECTO","On time", IF(AA217&lt;&gt;"",IF(Tabla2[[#This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" s="15" t="str">
        <f>MID(Tabla2[[#This Row],[TIPO]],1,3)</f>
        <v xml:space="preserve">40 </v>
      </c>
      <c r="AF2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VILLAR HERMANOS S.A. */ Cont: * TCNU2203091*/ HR Entrega: *09:00* /Dirección: *SALAR DE ATACAMA 1330, PUDAHUEL</v>
      </c>
      <c r="AG217" s="38" t="str">
        <f>IFERROR(HYPERLINK("https://wa.me/"&amp;Tabla2[[#This Row],[CONTACTO]]&amp;"?text="&amp;Tabla2[[#This Row],[Mensaje]],"Enviar mensaje"),"")</f>
        <v>Enviar mensaje</v>
      </c>
      <c r="AH217" s="15" t="str">
        <f>CONCATENATE(A217,F217)</f>
        <v>216TCNU2203091</v>
      </c>
      <c r="AI217" s="15" t="str">
        <f>CONCATENATE("ENT-",A217)</f>
        <v>ENT-216</v>
      </c>
      <c r="AJ217" s="15" t="str">
        <f>IF(Tabla2[[#This Row],[Op]]&lt;&gt;"","ENTREGA","")</f>
        <v>ENTREGA</v>
      </c>
      <c r="AK217" s="40" t="str">
        <f>(Tabla2[[#This Row],[FECHA ENTREGA]]&amp;Tabla2[[#This Row],[HORA ENTREGA]])</f>
        <v>460590,375</v>
      </c>
      <c r="AL217" s="34" t="str">
        <f>IFERROR(HYPERLINK("https://wa.me/"&amp;Tabla2[[#This Row],[CONTACTO]]&amp;"?text="&amp;Tabla2[[#This Row],[Mensaje]]),"")</f>
        <v>https://wa.me/56953801607?text=Hola!%0AServicio del día 06-02%0A *Cliente:* VILLAR HERMANOS S.A. */ Cont: * TCNU2203091*/ HR Entrega: *09:00* /Dirección: *SALAR DE ATACAMA 1330, PUDAHUEL</v>
      </c>
    </row>
    <row r="218" spans="1:38" s="15" customFormat="1" ht="16.5" customHeight="1" x14ac:dyDescent="0.2">
      <c r="A218" s="15">
        <f>ROW(A217)</f>
        <v>217</v>
      </c>
      <c r="B218" s="15">
        <f>IF(J218=J217,B217+1,1)</f>
        <v>36</v>
      </c>
      <c r="C218" s="15" t="s">
        <v>580</v>
      </c>
      <c r="D218" s="25" t="s">
        <v>39</v>
      </c>
      <c r="E218" s="27">
        <v>297996</v>
      </c>
      <c r="F218" s="27" t="s">
        <v>581</v>
      </c>
      <c r="G218" s="27" t="s">
        <v>64</v>
      </c>
      <c r="H218" s="27">
        <v>6000</v>
      </c>
      <c r="I218" s="27" t="s">
        <v>42</v>
      </c>
      <c r="J218" s="28">
        <v>46059</v>
      </c>
      <c r="K218" s="26">
        <v>0.35416666666666669</v>
      </c>
      <c r="L218" s="26"/>
      <c r="M218" s="27" t="s">
        <v>97</v>
      </c>
      <c r="N218" s="25">
        <f>IFERROR(VLOOKUP(M218,Data!$J$1:$K$58,2,0),"")</f>
        <v>56944540732</v>
      </c>
      <c r="O218" s="27" t="s">
        <v>98</v>
      </c>
      <c r="P218" s="27"/>
      <c r="Q218" s="27" t="s">
        <v>582</v>
      </c>
      <c r="R218" s="27" t="s">
        <v>218</v>
      </c>
      <c r="S218" s="27"/>
      <c r="T218" s="27"/>
      <c r="U218" s="28"/>
      <c r="X218" s="27" t="s">
        <v>335</v>
      </c>
      <c r="Y218" s="27" t="s">
        <v>49</v>
      </c>
      <c r="Z218" s="29"/>
      <c r="AA218" s="29">
        <v>0.34444444444444444</v>
      </c>
      <c r="AB218" s="29"/>
      <c r="AC218" s="30">
        <v>46059</v>
      </c>
      <c r="AD218" s="15" t="str">
        <f>IF(Tabla2[[#This Row],[HORA ENTREGA]]="DIRECTO","On time", IF(AA218&lt;&gt;"",IF(Tabla2[[#This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" s="15" t="str">
        <f>MID(Tabla2[[#This Row],[TIPO]],1,3)</f>
        <v xml:space="preserve">20 </v>
      </c>
      <c r="AF2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WURTH CHILE LTDA */ Cont: * MRKU6579697*/ HR Entrega: *08:30* /Dirección: *SAN BERNARDO</v>
      </c>
      <c r="AG218" s="38" t="str">
        <f>IFERROR(HYPERLINK("https://wa.me/"&amp;Tabla2[[#This Row],[CONTACTO]]&amp;"?text="&amp;Tabla2[[#This Row],[Mensaje]],"Enviar mensaje"),"")</f>
        <v>Enviar mensaje</v>
      </c>
      <c r="AH218" s="15" t="str">
        <f>CONCATENATE(A218,F218)</f>
        <v>217MRKU6579697</v>
      </c>
      <c r="AI218" s="15" t="str">
        <f>CONCATENATE("ENT-",A218)</f>
        <v>ENT-217</v>
      </c>
      <c r="AJ218" s="15" t="str">
        <f>IF(Tabla2[[#This Row],[Op]]&lt;&gt;"","ENTREGA","")</f>
        <v>ENTREGA</v>
      </c>
      <c r="AK218" s="40" t="str">
        <f>(Tabla2[[#This Row],[FECHA ENTREGA]]&amp;Tabla2[[#This Row],[HORA ENTREGA]])</f>
        <v>460590,354166666666667</v>
      </c>
      <c r="AL218" s="34" t="str">
        <f>IFERROR(HYPERLINK("https://wa.me/"&amp;Tabla2[[#This Row],[CONTACTO]]&amp;"?text="&amp;Tabla2[[#This Row],[Mensaje]]),"")</f>
        <v>https://wa.me/56944540732?text=Hola!%0AServicio del día 06-02%0A *Cliente:* WURTH CHILE LTDA */ Cont: * MRKU6579697*/ HR Entrega: *08:30* /Dirección: *SAN BERNARDO</v>
      </c>
    </row>
    <row r="219" spans="1:38" s="15" customFormat="1" ht="16.5" customHeight="1" x14ac:dyDescent="0.2">
      <c r="A219" s="15">
        <f>ROW(A218)</f>
        <v>218</v>
      </c>
      <c r="B219" s="15">
        <f>IF(J219=J218,B218+1,1)</f>
        <v>37</v>
      </c>
      <c r="C219" s="15" t="s">
        <v>580</v>
      </c>
      <c r="D219" s="25" t="s">
        <v>39</v>
      </c>
      <c r="E219" s="27">
        <v>298115</v>
      </c>
      <c r="F219" s="27" t="s">
        <v>583</v>
      </c>
      <c r="G219" s="27" t="s">
        <v>584</v>
      </c>
      <c r="H219" s="27">
        <v>4000</v>
      </c>
      <c r="I219" s="27" t="s">
        <v>42</v>
      </c>
      <c r="J219" s="28">
        <v>46059</v>
      </c>
      <c r="K219" s="26">
        <v>0.35416666666666669</v>
      </c>
      <c r="L219" s="26"/>
      <c r="M219" s="27" t="s">
        <v>117</v>
      </c>
      <c r="N219" s="25">
        <f>IFERROR(VLOOKUP(M219,Data!$J$1:$K$58,2,0),"")</f>
        <v>56973887539</v>
      </c>
      <c r="O219" s="27" t="s">
        <v>118</v>
      </c>
      <c r="P219" s="27"/>
      <c r="Q219" s="27" t="s">
        <v>585</v>
      </c>
      <c r="R219" s="27" t="s">
        <v>48</v>
      </c>
      <c r="S219" s="27"/>
      <c r="T219" s="27"/>
      <c r="U219" s="28"/>
      <c r="X219" s="27"/>
      <c r="Y219" s="27" t="s">
        <v>49</v>
      </c>
      <c r="Z219" s="29"/>
      <c r="AA219" s="29">
        <v>0.32291666666666669</v>
      </c>
      <c r="AB219" s="29"/>
      <c r="AC219" s="30">
        <v>46059</v>
      </c>
      <c r="AD219" s="15" t="str">
        <f>IF(Tabla2[[#This Row],[HORA ENTREGA]]="DIRECTO","On time", IF(AA219&lt;&gt;"",IF(Tabla2[[#This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" s="15" t="str">
        <f>MID(Tabla2[[#This Row],[TIPO]],1,3)</f>
        <v>IMO</v>
      </c>
      <c r="AF2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WURTH CHILE LTDA */ Cont: * TLLU8879799*/ HR Entrega: *08:30* /Dirección: *PADRE HURTADO</v>
      </c>
      <c r="AG219" s="38" t="str">
        <f>IFERROR(HYPERLINK("https://wa.me/"&amp;Tabla2[[#This Row],[CONTACTO]]&amp;"?text="&amp;Tabla2[[#This Row],[Mensaje]],"Enviar mensaje"),"")</f>
        <v>Enviar mensaje</v>
      </c>
      <c r="AH219" s="15" t="str">
        <f>CONCATENATE(A219,F219)</f>
        <v>218TLLU8879799</v>
      </c>
      <c r="AI219" s="15" t="str">
        <f>CONCATENATE("ENT-",A219)</f>
        <v>ENT-218</v>
      </c>
      <c r="AJ219" s="15" t="str">
        <f>IF(Tabla2[[#This Row],[Op]]&lt;&gt;"","ENTREGA","")</f>
        <v>ENTREGA</v>
      </c>
      <c r="AK219" s="40" t="str">
        <f>(Tabla2[[#This Row],[FECHA ENTREGA]]&amp;Tabla2[[#This Row],[HORA ENTREGA]])</f>
        <v>460590,354166666666667</v>
      </c>
      <c r="AL219" s="34" t="str">
        <f>IFERROR(HYPERLINK("https://wa.me/"&amp;Tabla2[[#This Row],[CONTACTO]]&amp;"?text="&amp;Tabla2[[#This Row],[Mensaje]]),"")</f>
        <v>https://wa.me/56973887539?text=Hola!%0AServicio del día 06-02%0A *Cliente:* WURTH CHILE LTDA */ Cont: * TLLU8879799*/ HR Entrega: *08:30* /Dirección: *PADRE HURTADO</v>
      </c>
    </row>
    <row r="220" spans="1:38" s="15" customFormat="1" ht="16.5" customHeight="1" x14ac:dyDescent="0.2">
      <c r="A220" s="15">
        <f>ROW(A219)</f>
        <v>219</v>
      </c>
      <c r="B220" s="15">
        <f>IF(J220=J219,B219+1,1)</f>
        <v>38</v>
      </c>
      <c r="C220" s="15" t="s">
        <v>455</v>
      </c>
      <c r="D220" s="25" t="s">
        <v>39</v>
      </c>
      <c r="E220" s="27">
        <v>312832</v>
      </c>
      <c r="F220" s="27" t="s">
        <v>456</v>
      </c>
      <c r="G220" s="27" t="s">
        <v>456</v>
      </c>
      <c r="H220" s="27" t="s">
        <v>120</v>
      </c>
      <c r="I220" s="27" t="s">
        <v>42</v>
      </c>
      <c r="J220" s="28">
        <v>46059</v>
      </c>
      <c r="K220" s="26">
        <v>0.375</v>
      </c>
      <c r="L220" s="26"/>
      <c r="M220" s="27" t="s">
        <v>247</v>
      </c>
      <c r="N220" s="25">
        <f>IFERROR(VLOOKUP(M220,Data!$J$1:$K$58,2,0),"")</f>
        <v>56953157599</v>
      </c>
      <c r="O220" s="27" t="s">
        <v>248</v>
      </c>
      <c r="P220" s="27"/>
      <c r="Q220" s="27" t="s">
        <v>457</v>
      </c>
      <c r="R220" s="27" t="s">
        <v>120</v>
      </c>
      <c r="S220" s="27"/>
      <c r="T220" s="27"/>
      <c r="U220" s="28"/>
      <c r="X220" s="27" t="s">
        <v>586</v>
      </c>
      <c r="Y220" s="27" t="s">
        <v>49</v>
      </c>
      <c r="Z220" s="29"/>
      <c r="AA220" s="29">
        <v>0.5</v>
      </c>
      <c r="AB220" s="29"/>
      <c r="AC220" s="30">
        <v>46059</v>
      </c>
      <c r="AD220" s="15" t="str">
        <f>IF(Tabla2[[#This Row],[HORA ENTREGA]]="DIRECTO","On time", IF(AA220&lt;&gt;"",IF(Tabla2[[#This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0" s="15" t="str">
        <f>MID(Tabla2[[#This Row],[TIPO]],1,3)</f>
        <v>RAM</v>
      </c>
      <c r="AF2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YANY CABACH */ Cont: * RAMPLA*/ HR Entrega: *09:00* /Dirección: *CAMINO INTERNACIONAL 5250, BOD. C13 - C14, VIÑA DEL MAR</v>
      </c>
      <c r="AG220" s="38" t="str">
        <f>IFERROR(HYPERLINK("https://wa.me/"&amp;Tabla2[[#This Row],[CONTACTO]]&amp;"?text="&amp;Tabla2[[#This Row],[Mensaje]],"Enviar mensaje"),"")</f>
        <v>Enviar mensaje</v>
      </c>
      <c r="AH220" s="15" t="str">
        <f>CONCATENATE(A220,F220)</f>
        <v>219RAMPLA</v>
      </c>
      <c r="AI220" s="15" t="str">
        <f>CONCATENATE("ENT-",A220)</f>
        <v>ENT-219</v>
      </c>
      <c r="AJ220" s="15" t="str">
        <f>IF(Tabla2[[#This Row],[Op]]&lt;&gt;"","ENTREGA","")</f>
        <v>ENTREGA</v>
      </c>
      <c r="AK220" s="40" t="str">
        <f>(Tabla2[[#This Row],[FECHA ENTREGA]]&amp;Tabla2[[#This Row],[HORA ENTREGA]])</f>
        <v>460590,375</v>
      </c>
      <c r="AL220" s="34" t="str">
        <f>IFERROR(HYPERLINK("https://wa.me/"&amp;Tabla2[[#This Row],[CONTACTO]]&amp;"?text="&amp;Tabla2[[#This Row],[Mensaje]]),"")</f>
        <v>https://wa.me/56953157599?text=Hola!%0AServicio del día 06-02%0A *Cliente:* YANY CABACH */ Cont: * RAMPLA*/ HR Entrega: *09:00* /Dirección: *CAMINO INTERNACIONAL 5250, BOD. C13 - C14, VIÑA DEL MAR</v>
      </c>
    </row>
    <row r="221" spans="1:38" s="15" customFormat="1" ht="16.5" customHeight="1" x14ac:dyDescent="0.2">
      <c r="A221" s="15">
        <f>ROW(A220)</f>
        <v>220</v>
      </c>
      <c r="B221" s="15">
        <f>IF(J221=J220,B220+1,1)</f>
        <v>39</v>
      </c>
      <c r="C221" s="15" t="s">
        <v>455</v>
      </c>
      <c r="D221" s="25" t="s">
        <v>39</v>
      </c>
      <c r="E221" s="27">
        <v>312832</v>
      </c>
      <c r="F221" s="27" t="s">
        <v>456</v>
      </c>
      <c r="G221" s="27" t="s">
        <v>456</v>
      </c>
      <c r="H221" s="27" t="s">
        <v>120</v>
      </c>
      <c r="I221" s="27" t="s">
        <v>42</v>
      </c>
      <c r="J221" s="28">
        <v>46059</v>
      </c>
      <c r="K221" s="26">
        <v>0.54166666666666663</v>
      </c>
      <c r="L221" s="26"/>
      <c r="M221" s="27" t="s">
        <v>247</v>
      </c>
      <c r="N221" s="25">
        <f>IFERROR(VLOOKUP(M221,Data!$J$1:$K$58,2,0),"")</f>
        <v>56953157599</v>
      </c>
      <c r="O221" s="27" t="s">
        <v>248</v>
      </c>
      <c r="P221" s="27"/>
      <c r="Q221" s="27" t="s">
        <v>457</v>
      </c>
      <c r="R221" s="27" t="s">
        <v>120</v>
      </c>
      <c r="S221" s="27"/>
      <c r="T221" s="27"/>
      <c r="U221" s="28"/>
      <c r="X221" s="27" t="s">
        <v>587</v>
      </c>
      <c r="Y221" s="27" t="s">
        <v>49</v>
      </c>
      <c r="Z221" s="29"/>
      <c r="AA221" s="29">
        <v>0.64236111111111116</v>
      </c>
      <c r="AB221" s="29"/>
      <c r="AC221" s="30">
        <v>46059</v>
      </c>
      <c r="AD221" s="15" t="str">
        <f>IF(Tabla2[[#This Row],[HORA ENTREGA]]="DIRECTO","On time", IF(AA221&lt;&gt;"",IF(Tabla2[[#This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1" s="15" t="str">
        <f>MID(Tabla2[[#This Row],[TIPO]],1,3)</f>
        <v>RAM</v>
      </c>
      <c r="AF2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06-02%0A *Cliente:* YANY CABACH */ Cont: * RAMPLA*/ HR Entrega: *13:00* /Dirección: *CAMINO INTERNACIONAL 5250, BOD. C13 - C14, VIÑA DEL MAR</v>
      </c>
      <c r="AG221" s="38" t="str">
        <f>IFERROR(HYPERLINK("https://wa.me/"&amp;Tabla2[[#This Row],[CONTACTO]]&amp;"?text="&amp;Tabla2[[#This Row],[Mensaje]],"Enviar mensaje"),"")</f>
        <v>Enviar mensaje</v>
      </c>
      <c r="AH221" s="15" t="str">
        <f>CONCATENATE(A221,F221)</f>
        <v>220RAMPLA</v>
      </c>
      <c r="AI221" s="15" t="str">
        <f>CONCATENATE("ENT-",A221)</f>
        <v>ENT-220</v>
      </c>
      <c r="AJ221" s="15" t="str">
        <f>IF(Tabla2[[#This Row],[Op]]&lt;&gt;"","ENTREGA","")</f>
        <v>ENTREGA</v>
      </c>
      <c r="AK221" s="40" t="str">
        <f>(Tabla2[[#This Row],[FECHA ENTREGA]]&amp;Tabla2[[#This Row],[HORA ENTREGA]])</f>
        <v>460590,541666666666667</v>
      </c>
      <c r="AL221" s="34" t="str">
        <f>IFERROR(HYPERLINK("https://wa.me/"&amp;Tabla2[[#This Row],[CONTACTO]]&amp;"?text="&amp;Tabla2[[#This Row],[Mensaje]]),"")</f>
        <v>https://wa.me/56953157599?text=Hola!%0AServicio del día 06-02%0A *Cliente:* YANY CABACH */ Cont: * RAMPLA*/ HR Entrega: *13:00* /Dirección: *CAMINO INTERNACIONAL 5250, BOD. C13 - C14, VIÑA DEL MAR</v>
      </c>
    </row>
    <row r="222" spans="1:38" s="15" customFormat="1" ht="16.5" customHeight="1" x14ac:dyDescent="0.2">
      <c r="A222" s="15">
        <f>ROW(A221)</f>
        <v>221</v>
      </c>
      <c r="B222" s="15">
        <f>IF(J222=J221,B221+1,1)</f>
        <v>1</v>
      </c>
      <c r="C222" s="15" t="s">
        <v>75</v>
      </c>
      <c r="D222" s="25" t="s">
        <v>39</v>
      </c>
      <c r="E222" s="27">
        <v>298185</v>
      </c>
      <c r="F222" s="27" t="s">
        <v>588</v>
      </c>
      <c r="G222" s="27" t="s">
        <v>41</v>
      </c>
      <c r="H222" s="27">
        <v>11000</v>
      </c>
      <c r="I222" s="27" t="s">
        <v>42</v>
      </c>
      <c r="J222" s="28">
        <v>46060</v>
      </c>
      <c r="K222" s="26">
        <v>0.33333333333333331</v>
      </c>
      <c r="L222" s="26"/>
      <c r="M222" s="27" t="s">
        <v>325</v>
      </c>
      <c r="N222" s="25">
        <f>IFERROR(VLOOKUP(M222,Data!$J$1:$K$58,2,0),"")</f>
        <v>56964850744</v>
      </c>
      <c r="O222" s="27" t="s">
        <v>326</v>
      </c>
      <c r="P222" s="27"/>
      <c r="Q222" s="27" t="s">
        <v>79</v>
      </c>
      <c r="R222" s="27" t="s">
        <v>74</v>
      </c>
      <c r="S222" s="27"/>
      <c r="T222" s="27"/>
      <c r="U222" s="28"/>
      <c r="X222" s="27" t="s">
        <v>271</v>
      </c>
      <c r="Y222" s="27" t="s">
        <v>49</v>
      </c>
      <c r="Z222" s="29"/>
      <c r="AA222" s="29">
        <v>0.33333333333333331</v>
      </c>
      <c r="AB222" s="29"/>
      <c r="AC222" s="30">
        <v>46060</v>
      </c>
      <c r="AD222" s="15" t="str">
        <f>IF(Tabla2[[#This Row],[HORA ENTREGA]]="DIRECTO","On time", IF(AA222&lt;&gt;"",IF(Tabla2[[#This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2" s="15" t="str">
        <f>MID(Tabla2[[#This Row],[TIPO]],1,3)</f>
        <v xml:space="preserve">40 </v>
      </c>
      <c r="AF2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BAYONA SPA */ Cont: * CAIU7018404*/ HR Entrega: *08:00* /Dirección: * BOULEVAR 1313 BODENOR FLEX CENTER ENEA, PUDAHUEL</v>
      </c>
      <c r="AG222" s="38" t="str">
        <f>IFERROR(HYPERLINK("https://wa.me/"&amp;Tabla2[[#This Row],[CONTACTO]]&amp;"?text="&amp;Tabla2[[#This Row],[Mensaje]],"Enviar mensaje"),"")</f>
        <v>Enviar mensaje</v>
      </c>
      <c r="AH222" s="15" t="str">
        <f>CONCATENATE(A222,F222)</f>
        <v>221CAIU7018404</v>
      </c>
      <c r="AI222" s="15" t="str">
        <f>CONCATENATE("ENT-",A222)</f>
        <v>ENT-221</v>
      </c>
      <c r="AJ222" s="15" t="str">
        <f>IF(Tabla2[[#This Row],[Op]]&lt;&gt;"","ENTREGA","")</f>
        <v>ENTREGA</v>
      </c>
      <c r="AK222" s="40" t="str">
        <f>(Tabla2[[#This Row],[FECHA ENTREGA]]&amp;Tabla2[[#This Row],[HORA ENTREGA]])</f>
        <v>460600,333333333333333</v>
      </c>
      <c r="AL222" s="34" t="str">
        <f>IFERROR(HYPERLINK("https://wa.me/"&amp;Tabla2[[#This Row],[CONTACTO]]&amp;"?text="&amp;Tabla2[[#This Row],[Mensaje]]),"")</f>
        <v>https://wa.me/56964850744?text=Hola!%0AServicio del día 07-02%0A *Cliente:* BAYONA SPA */ Cont: * CAIU7018404*/ HR Entrega: *08:00* /Dirección: * BOULEVAR 1313 BODENOR FLEX CENTER ENEA, PUDAHUEL</v>
      </c>
    </row>
    <row r="223" spans="1:38" s="15" customFormat="1" ht="16.5" customHeight="1" x14ac:dyDescent="0.2">
      <c r="A223" s="15">
        <f>ROW(A222)</f>
        <v>222</v>
      </c>
      <c r="B223" s="15">
        <f>IF(J223=J222,B222+1,1)</f>
        <v>2</v>
      </c>
      <c r="C223" s="15" t="s">
        <v>483</v>
      </c>
      <c r="D223" s="25" t="s">
        <v>39</v>
      </c>
      <c r="E223" s="27">
        <v>1279137</v>
      </c>
      <c r="F223" s="27" t="s">
        <v>589</v>
      </c>
      <c r="G223" s="27" t="s">
        <v>54</v>
      </c>
      <c r="H223" s="27">
        <v>17000</v>
      </c>
      <c r="I223" s="27" t="s">
        <v>590</v>
      </c>
      <c r="J223" s="28">
        <v>46060</v>
      </c>
      <c r="K223" s="26">
        <v>0.375</v>
      </c>
      <c r="L223" s="26"/>
      <c r="M223" s="27" t="s">
        <v>147</v>
      </c>
      <c r="N223" s="25">
        <f>IFERROR(VLOOKUP(M223,Data!$J$1:$K$58,2,0),"")</f>
        <v>56935532735</v>
      </c>
      <c r="O223" s="27" t="s">
        <v>148</v>
      </c>
      <c r="P223" s="27"/>
      <c r="Q223" s="27" t="s">
        <v>265</v>
      </c>
      <c r="R223" s="27" t="s">
        <v>48</v>
      </c>
      <c r="S223" s="27"/>
      <c r="T223" s="27"/>
      <c r="U223" s="28"/>
      <c r="X223" s="27"/>
      <c r="Y223" s="27" t="s">
        <v>49</v>
      </c>
      <c r="Z223" s="29"/>
      <c r="AA223" s="29">
        <v>0.36458333333333331</v>
      </c>
      <c r="AB223" s="29"/>
      <c r="AC223" s="30">
        <v>46060</v>
      </c>
      <c r="AD223" s="15" t="str">
        <f>IF(Tabla2[[#This Row],[HORA ENTREGA]]="DIRECTO","On time", IF(AA223&lt;&gt;"",IF(Tabla2[[#This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3" s="15" t="str">
        <f>MID(Tabla2[[#This Row],[TIPO]],1,3)</f>
        <v xml:space="preserve">40 </v>
      </c>
      <c r="AF2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IDEAL S A */ Cont: * AMCU9399996*/ HR Entrega: *09:00* /Dirección: *AGUNSA - La montaña 1550, Quilicura (Ingreso por portería A) </v>
      </c>
      <c r="AG223" s="38" t="str">
        <f>IFERROR(HYPERLINK("https://wa.me/"&amp;Tabla2[[#This Row],[CONTACTO]]&amp;"?text="&amp;Tabla2[[#This Row],[Mensaje]],"Enviar mensaje"),"")</f>
        <v>Enviar mensaje</v>
      </c>
      <c r="AH223" s="15" t="str">
        <f>CONCATENATE(A223,F223)</f>
        <v>222AMCU9399996</v>
      </c>
      <c r="AI223" s="15" t="str">
        <f>CONCATENATE("ENT-",A223)</f>
        <v>ENT-222</v>
      </c>
      <c r="AJ223" s="15" t="str">
        <f>IF(Tabla2[[#This Row],[Op]]&lt;&gt;"","ENTREGA","")</f>
        <v>ENTREGA</v>
      </c>
      <c r="AK223" s="40" t="str">
        <f>(Tabla2[[#This Row],[FECHA ENTREGA]]&amp;Tabla2[[#This Row],[HORA ENTREGA]])</f>
        <v>460600,375</v>
      </c>
      <c r="AL223" s="34" t="str">
        <f>IFERROR(HYPERLINK("https://wa.me/"&amp;Tabla2[[#This Row],[CONTACTO]]&amp;"?text="&amp;Tabla2[[#This Row],[Mensaje]]),"")</f>
        <v>https://wa.me/56935532735?text=Hola!%0AServicio del día 07-02%0A *Cliente:* IDEAL S A */ Cont: * AMCU9399996*/ HR Entrega: *09:00* /Dirección: *AGUNSA - La montaña 1550, Quilicura (Ingreso por portería A) </v>
      </c>
    </row>
    <row r="224" spans="1:38" s="15" customFormat="1" ht="16.5" customHeight="1" x14ac:dyDescent="0.2">
      <c r="A224" s="15">
        <f>ROW(A223)</f>
        <v>223</v>
      </c>
      <c r="B224" s="15">
        <f>IF(J224=J223,B223+1,1)</f>
        <v>3</v>
      </c>
      <c r="C224" s="15" t="s">
        <v>483</v>
      </c>
      <c r="D224" s="25" t="s">
        <v>39</v>
      </c>
      <c r="E224" s="27">
        <v>1279139</v>
      </c>
      <c r="F224" s="27" t="s">
        <v>591</v>
      </c>
      <c r="G224" s="27" t="s">
        <v>54</v>
      </c>
      <c r="H224" s="27">
        <v>10000</v>
      </c>
      <c r="I224" s="27" t="s">
        <v>592</v>
      </c>
      <c r="J224" s="28">
        <v>46060</v>
      </c>
      <c r="K224" s="26">
        <v>0.375</v>
      </c>
      <c r="L224" s="26"/>
      <c r="M224" s="27" t="s">
        <v>176</v>
      </c>
      <c r="N224" s="25">
        <f>IFERROR(VLOOKUP(M224,Data!$J$1:$K$58,2,0),"")</f>
        <v>56968463649</v>
      </c>
      <c r="O224" s="27" t="s">
        <v>177</v>
      </c>
      <c r="P224" s="27"/>
      <c r="Q224" s="27" t="s">
        <v>265</v>
      </c>
      <c r="R224" s="27" t="s">
        <v>48</v>
      </c>
      <c r="S224" s="27"/>
      <c r="T224" s="27"/>
      <c r="U224" s="28"/>
      <c r="X224" s="27"/>
      <c r="Y224" s="27" t="s">
        <v>49</v>
      </c>
      <c r="Z224" s="29"/>
      <c r="AA224" s="29">
        <v>0.35486111111111113</v>
      </c>
      <c r="AB224" s="29"/>
      <c r="AC224" s="30">
        <v>46060</v>
      </c>
      <c r="AD224" s="15" t="str">
        <f>IF(Tabla2[[#This Row],[HORA ENTREGA]]="DIRECTO","On time", IF(AA224&lt;&gt;"",IF(Tabla2[[#This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4" s="15" t="str">
        <f>MID(Tabla2[[#This Row],[TIPO]],1,3)</f>
        <v xml:space="preserve">40 </v>
      </c>
      <c r="AF2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IDEAL S A */ Cont: * CGMU5249030*/ HR Entrega: *09:00* /Dirección: *AGUNSA - La montaña 1550, Quilicura (Ingreso por portería A) </v>
      </c>
      <c r="AG224" s="38" t="str">
        <f>IFERROR(HYPERLINK("https://wa.me/"&amp;Tabla2[[#This Row],[CONTACTO]]&amp;"?text="&amp;Tabla2[[#This Row],[Mensaje]],"Enviar mensaje"),"")</f>
        <v>Enviar mensaje</v>
      </c>
      <c r="AH224" s="15" t="str">
        <f>CONCATENATE(A224,F224)</f>
        <v>223CGMU5249030</v>
      </c>
      <c r="AI224" s="15" t="str">
        <f>CONCATENATE("ENT-",A224)</f>
        <v>ENT-223</v>
      </c>
      <c r="AJ224" s="15" t="str">
        <f>IF(Tabla2[[#This Row],[Op]]&lt;&gt;"","ENTREGA","")</f>
        <v>ENTREGA</v>
      </c>
      <c r="AK224" s="40" t="str">
        <f>(Tabla2[[#This Row],[FECHA ENTREGA]]&amp;Tabla2[[#This Row],[HORA ENTREGA]])</f>
        <v>460600,375</v>
      </c>
      <c r="AL224" s="34" t="str">
        <f>IFERROR(HYPERLINK("https://wa.me/"&amp;Tabla2[[#This Row],[CONTACTO]]&amp;"?text="&amp;Tabla2[[#This Row],[Mensaje]]),"")</f>
        <v>https://wa.me/56968463649?text=Hola!%0AServicio del día 07-02%0A *Cliente:* IDEAL S A */ Cont: * CGMU5249030*/ HR Entrega: *09:00* /Dirección: *AGUNSA - La montaña 1550, Quilicura (Ingreso por portería A) </v>
      </c>
    </row>
    <row r="225" spans="1:38" s="15" customFormat="1" ht="16.5" customHeight="1" x14ac:dyDescent="0.2">
      <c r="A225" s="15">
        <f>ROW(A224)</f>
        <v>224</v>
      </c>
      <c r="B225" s="15">
        <f>IF(J225=J224,B224+1,1)</f>
        <v>4</v>
      </c>
      <c r="C225" s="15" t="s">
        <v>149</v>
      </c>
      <c r="D225" s="25" t="s">
        <v>39</v>
      </c>
      <c r="E225" s="27">
        <v>2593541</v>
      </c>
      <c r="F225" s="27" t="s">
        <v>593</v>
      </c>
      <c r="G225" s="27" t="s">
        <v>41</v>
      </c>
      <c r="H225" s="27">
        <v>11000</v>
      </c>
      <c r="I225" s="27" t="s">
        <v>42</v>
      </c>
      <c r="J225" s="28">
        <v>46060</v>
      </c>
      <c r="K225" s="26">
        <v>0.33333333333333331</v>
      </c>
      <c r="L225" s="26"/>
      <c r="M225" s="27" t="s">
        <v>117</v>
      </c>
      <c r="N225" s="25">
        <f>IFERROR(VLOOKUP(M225,Data!$J$1:$K$58,2,0),"")</f>
        <v>56973887539</v>
      </c>
      <c r="O225" s="27" t="s">
        <v>118</v>
      </c>
      <c r="P225" s="27"/>
      <c r="Q225" s="27" t="s">
        <v>153</v>
      </c>
      <c r="R225" s="27" t="s">
        <v>48</v>
      </c>
      <c r="S225" s="27"/>
      <c r="T225" s="27"/>
      <c r="U225" s="28"/>
      <c r="X225" s="27" t="s">
        <v>594</v>
      </c>
      <c r="Y225" s="27" t="s">
        <v>49</v>
      </c>
      <c r="Z225" s="29"/>
      <c r="AA225" s="29">
        <v>0.3263888888888889</v>
      </c>
      <c r="AB225" s="29"/>
      <c r="AC225" s="30">
        <v>46060</v>
      </c>
      <c r="AD225" s="15" t="str">
        <f>IF(Tabla2[[#This Row],[HORA ENTREGA]]="DIRECTO","On time", IF(AA225&lt;&gt;"",IF(Tabla2[[#This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5" s="15" t="str">
        <f>MID(Tabla2[[#This Row],[TIPO]],1,3)</f>
        <v xml:space="preserve">40 </v>
      </c>
      <c r="AF2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07-02%0A *Cliente:* IMPORTADORA MIDEA CARRIER CHILE LTDA */ Cont: * ECMU4930548*/ HR Entrega: *08:00* /Dirección: *BOD. MIEA AGURTO - PUERTO MADERO 9710, BOD. E13; PUDAHUEL </v>
      </c>
      <c r="AG225" s="38" t="str">
        <f>IFERROR(HYPERLINK("https://wa.me/"&amp;Tabla2[[#This Row],[CONTACTO]]&amp;"?text="&amp;Tabla2[[#This Row],[Mensaje]],"Enviar mensaje"),"")</f>
        <v>Enviar mensaje</v>
      </c>
      <c r="AH225" s="15" t="str">
        <f>CONCATENATE(A225,F225)</f>
        <v>224ECMU4930548</v>
      </c>
      <c r="AI225" s="15" t="str">
        <f>CONCATENATE("ENT-",A225)</f>
        <v>ENT-224</v>
      </c>
      <c r="AJ225" s="15" t="str">
        <f>IF(Tabla2[[#This Row],[Op]]&lt;&gt;"","ENTREGA","")</f>
        <v>ENTREGA</v>
      </c>
      <c r="AK225" s="40" t="str">
        <f>(Tabla2[[#This Row],[FECHA ENTREGA]]&amp;Tabla2[[#This Row],[HORA ENTREGA]])</f>
        <v>460600,333333333333333</v>
      </c>
      <c r="AL225" s="34" t="str">
        <f>IFERROR(HYPERLINK("https://wa.me/"&amp;Tabla2[[#This Row],[CONTACTO]]&amp;"?text="&amp;Tabla2[[#This Row],[Mensaje]]),"")</f>
        <v xml:space="preserve">https://wa.me/56973887539?text=Hola!%0AServicio del día 07-02%0A *Cliente:* IMPORTADORA MIDEA CARRIER CHILE LTDA */ Cont: * ECMU4930548*/ HR Entrega: *08:00* /Dirección: *BOD. MIEA AGURTO - PUERTO MADERO 9710, BOD. E13; PUDAHUEL </v>
      </c>
    </row>
    <row r="226" spans="1:38" s="15" customFormat="1" ht="16.5" customHeight="1" x14ac:dyDescent="0.2">
      <c r="A226" s="15">
        <f>ROW(A225)</f>
        <v>225</v>
      </c>
      <c r="B226" s="15">
        <f>IF(J226=J225,B225+1,1)</f>
        <v>5</v>
      </c>
      <c r="C226" s="15" t="s">
        <v>149</v>
      </c>
      <c r="D226" s="25" t="s">
        <v>39</v>
      </c>
      <c r="E226" s="27">
        <v>2589936</v>
      </c>
      <c r="F226" s="27" t="s">
        <v>595</v>
      </c>
      <c r="G226" s="27" t="s">
        <v>41</v>
      </c>
      <c r="H226" s="27">
        <v>11000</v>
      </c>
      <c r="I226" s="27" t="s">
        <v>42</v>
      </c>
      <c r="J226" s="28">
        <v>46060</v>
      </c>
      <c r="K226" s="26">
        <v>0.375</v>
      </c>
      <c r="L226" s="26"/>
      <c r="M226" s="27" t="s">
        <v>199</v>
      </c>
      <c r="N226" s="25">
        <f>IFERROR(VLOOKUP(M226,Data!$J$1:$K$58,2,0),"")</f>
        <v>56975315726</v>
      </c>
      <c r="O226" s="27" t="s">
        <v>200</v>
      </c>
      <c r="P226" s="27"/>
      <c r="Q226" s="27" t="s">
        <v>153</v>
      </c>
      <c r="R226" s="27" t="s">
        <v>446</v>
      </c>
      <c r="S226" s="27"/>
      <c r="T226" s="27"/>
      <c r="U226" s="28"/>
      <c r="X226" s="27" t="s">
        <v>596</v>
      </c>
      <c r="Y226" s="27" t="s">
        <v>49</v>
      </c>
      <c r="Z226" s="29"/>
      <c r="AA226" s="29">
        <v>0.33333333333333331</v>
      </c>
      <c r="AB226" s="29"/>
      <c r="AC226" s="30">
        <v>46060</v>
      </c>
      <c r="AD226" s="15" t="str">
        <f>IF(Tabla2[[#This Row],[HORA ENTREGA]]="DIRECTO","On time", IF(AA226&lt;&gt;"",IF(Tabla2[[#This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" s="15" t="str">
        <f>MID(Tabla2[[#This Row],[TIPO]],1,3)</f>
        <v xml:space="preserve">40 </v>
      </c>
      <c r="AF2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07-02%0A *Cliente:* IMPORTADORA MIDEA CARRIER CHILE LTDA */ Cont: * EMCU8765441*/ HR Entrega: *09:00* /Dirección: *BOD. MIEA AGURTO - PUERTO MADERO 9710, BOD. E13; PUDAHUEL </v>
      </c>
      <c r="AG226" s="38" t="str">
        <f>IFERROR(HYPERLINK("https://wa.me/"&amp;Tabla2[[#This Row],[CONTACTO]]&amp;"?text="&amp;Tabla2[[#This Row],[Mensaje]],"Enviar mensaje"),"")</f>
        <v>Enviar mensaje</v>
      </c>
      <c r="AH226" s="15" t="str">
        <f>CONCATENATE(A226,F226)</f>
        <v>225EMCU8765441</v>
      </c>
      <c r="AI226" s="15" t="str">
        <f>CONCATENATE("ENT-",A226)</f>
        <v>ENT-225</v>
      </c>
      <c r="AJ226" s="15" t="str">
        <f>IF(Tabla2[[#This Row],[Op]]&lt;&gt;"","ENTREGA","")</f>
        <v>ENTREGA</v>
      </c>
      <c r="AK226" s="40" t="str">
        <f>(Tabla2[[#This Row],[FECHA ENTREGA]]&amp;Tabla2[[#This Row],[HORA ENTREGA]])</f>
        <v>460600,375</v>
      </c>
      <c r="AL226" s="34" t="str">
        <f>IFERROR(HYPERLINK("https://wa.me/"&amp;Tabla2[[#This Row],[CONTACTO]]&amp;"?text="&amp;Tabla2[[#This Row],[Mensaje]]),"")</f>
        <v xml:space="preserve">https://wa.me/56975315726?text=Hola!%0AServicio del día 07-02%0A *Cliente:* IMPORTADORA MIDEA CARRIER CHILE LTDA */ Cont: * EMCU8765441*/ HR Entrega: *09:00* /Dirección: *BOD. MIEA AGURTO - PUERTO MADERO 9710, BOD. E13; PUDAHUEL </v>
      </c>
    </row>
    <row r="227" spans="1:38" s="15" customFormat="1" ht="16.5" customHeight="1" x14ac:dyDescent="0.2">
      <c r="A227" s="15">
        <f>ROW(A226)</f>
        <v>226</v>
      </c>
      <c r="B227" s="15">
        <f>IF(J227=J226,B226+1,1)</f>
        <v>6</v>
      </c>
      <c r="C227" s="15" t="s">
        <v>149</v>
      </c>
      <c r="D227" s="25" t="s">
        <v>39</v>
      </c>
      <c r="E227" s="27">
        <v>2589933</v>
      </c>
      <c r="F227" s="27" t="s">
        <v>597</v>
      </c>
      <c r="G227" s="27" t="s">
        <v>41</v>
      </c>
      <c r="H227" s="27">
        <v>11000</v>
      </c>
      <c r="I227" s="27" t="s">
        <v>42</v>
      </c>
      <c r="J227" s="28">
        <v>46060</v>
      </c>
      <c r="K227" s="26">
        <v>0.41666666666666669</v>
      </c>
      <c r="L227" s="26"/>
      <c r="M227" s="27" t="s">
        <v>341</v>
      </c>
      <c r="N227" s="25">
        <f>IFERROR(VLOOKUP(M227,Data!$J$1:$K$58,2,0),"")</f>
        <v>56950923536</v>
      </c>
      <c r="O227" s="27" t="s">
        <v>222</v>
      </c>
      <c r="P227" s="27"/>
      <c r="Q227" s="27" t="s">
        <v>153</v>
      </c>
      <c r="R227" s="27" t="s">
        <v>446</v>
      </c>
      <c r="S227" s="27"/>
      <c r="T227" s="27"/>
      <c r="U227" s="28"/>
      <c r="X227" s="27" t="s">
        <v>598</v>
      </c>
      <c r="Y227" s="27" t="s">
        <v>49</v>
      </c>
      <c r="Z227" s="29"/>
      <c r="AA227" s="29">
        <v>0.3125</v>
      </c>
      <c r="AB227" s="29"/>
      <c r="AC227" s="30">
        <v>46060</v>
      </c>
      <c r="AD227" s="15" t="str">
        <f>IF(Tabla2[[#This Row],[HORA ENTREGA]]="DIRECTO","On time", IF(AA227&lt;&gt;"",IF(Tabla2[[#This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7" s="15" t="str">
        <f>MID(Tabla2[[#This Row],[TIPO]],1,3)</f>
        <v xml:space="preserve">40 </v>
      </c>
      <c r="AF2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07-02%0A *Cliente:* IMPORTADORA MIDEA CARRIER CHILE LTDA */ Cont: * CAAU8061399*/ HR Entrega: *10:00* /Dirección: *BOD. MIEA AGURTO - PUERTO MADERO 9710, BOD. E13; PUDAHUEL </v>
      </c>
      <c r="AG227" s="38" t="str">
        <f>IFERROR(HYPERLINK("https://wa.me/"&amp;Tabla2[[#This Row],[CONTACTO]]&amp;"?text="&amp;Tabla2[[#This Row],[Mensaje]],"Enviar mensaje"),"")</f>
        <v>Enviar mensaje</v>
      </c>
      <c r="AH227" s="15" t="str">
        <f>CONCATENATE(A227,F227)</f>
        <v>226CAAU8061399</v>
      </c>
      <c r="AI227" s="15" t="str">
        <f>CONCATENATE("ENT-",A227)</f>
        <v>ENT-226</v>
      </c>
      <c r="AJ227" s="15" t="str">
        <f>IF(Tabla2[[#This Row],[Op]]&lt;&gt;"","ENTREGA","")</f>
        <v>ENTREGA</v>
      </c>
      <c r="AK227" s="40" t="str">
        <f>(Tabla2[[#This Row],[FECHA ENTREGA]]&amp;Tabla2[[#This Row],[HORA ENTREGA]])</f>
        <v>460600,416666666666667</v>
      </c>
      <c r="AL227" s="34" t="str">
        <f>IFERROR(HYPERLINK("https://wa.me/"&amp;Tabla2[[#This Row],[CONTACTO]]&amp;"?text="&amp;Tabla2[[#This Row],[Mensaje]]),"")</f>
        <v xml:space="preserve">https://wa.me/56950923536?text=Hola!%0AServicio del día 07-02%0A *Cliente:* IMPORTADORA MIDEA CARRIER CHILE LTDA */ Cont: * CAAU8061399*/ HR Entrega: *10:00* /Dirección: *BOD. MIEA AGURTO - PUERTO MADERO 9710, BOD. E13; PUDAHUEL </v>
      </c>
    </row>
    <row r="228" spans="1:38" s="15" customFormat="1" ht="16.5" customHeight="1" x14ac:dyDescent="0.2">
      <c r="A228" s="15">
        <f>ROW(A227)</f>
        <v>227</v>
      </c>
      <c r="B228" s="15">
        <f>IF(J228=J227,B227+1,1)</f>
        <v>7</v>
      </c>
      <c r="C228" s="15" t="s">
        <v>236</v>
      </c>
      <c r="D228" s="25" t="s">
        <v>39</v>
      </c>
      <c r="E228" s="27">
        <v>505923</v>
      </c>
      <c r="F228" s="27" t="s">
        <v>599</v>
      </c>
      <c r="G228" s="27" t="s">
        <v>64</v>
      </c>
      <c r="H228" s="27">
        <v>30000</v>
      </c>
      <c r="I228" s="27" t="s">
        <v>42</v>
      </c>
      <c r="J228" s="28">
        <v>46060</v>
      </c>
      <c r="K228" s="26">
        <v>0.29166666666666669</v>
      </c>
      <c r="L228" s="26"/>
      <c r="M228" s="27" t="s">
        <v>155</v>
      </c>
      <c r="N228" s="25">
        <f>IFERROR(VLOOKUP(M228,Data!$J$1:$K$58,2,0),"")</f>
        <v>56926181825</v>
      </c>
      <c r="O228" s="27" t="s">
        <v>156</v>
      </c>
      <c r="P228" s="27"/>
      <c r="Q228" s="27" t="s">
        <v>600</v>
      </c>
      <c r="R228" s="27" t="s">
        <v>48</v>
      </c>
      <c r="S228" s="27"/>
      <c r="T228" s="27"/>
      <c r="U228" s="28"/>
      <c r="X228" s="27"/>
      <c r="Y228" s="27" t="s">
        <v>49</v>
      </c>
      <c r="Z228" s="29"/>
      <c r="AA228" s="29">
        <v>0.27083333333333331</v>
      </c>
      <c r="AB228" s="29"/>
      <c r="AC228" s="30">
        <v>46060</v>
      </c>
      <c r="AD228" s="15" t="str">
        <f>IF(Tabla2[[#This Row],[HORA ENTREGA]]="DIRECTO","On time", IF(AA228&lt;&gt;"",IF(Tabla2[[#This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" s="15" t="str">
        <f>MID(Tabla2[[#This Row],[TIPO]],1,3)</f>
        <v xml:space="preserve">20 </v>
      </c>
      <c r="AF2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TCLU3758651*/ HR Entrega: *07:00* /Dirección: *FRAGUA - CARPAS BLANCAS</v>
      </c>
      <c r="AG228" s="38" t="str">
        <f>IFERROR(HYPERLINK("https://wa.me/"&amp;Tabla2[[#This Row],[CONTACTO]]&amp;"?text="&amp;Tabla2[[#This Row],[Mensaje]],"Enviar mensaje"),"")</f>
        <v>Enviar mensaje</v>
      </c>
      <c r="AH228" s="15" t="str">
        <f>CONCATENATE(A228,F228)</f>
        <v>227TCLU3758651</v>
      </c>
      <c r="AI228" s="15" t="str">
        <f>CONCATENATE("ENT-",A228)</f>
        <v>ENT-227</v>
      </c>
      <c r="AJ228" s="15" t="str">
        <f>IF(Tabla2[[#This Row],[Op]]&lt;&gt;"","ENTREGA","")</f>
        <v>ENTREGA</v>
      </c>
      <c r="AK228" s="40" t="str">
        <f>(Tabla2[[#This Row],[FECHA ENTREGA]]&amp;Tabla2[[#This Row],[HORA ENTREGA]])</f>
        <v>460600,291666666666667</v>
      </c>
      <c r="AL228" s="34" t="str">
        <f>IFERROR(HYPERLINK("https://wa.me/"&amp;Tabla2[[#This Row],[CONTACTO]]&amp;"?text="&amp;Tabla2[[#This Row],[Mensaje]]),"")</f>
        <v>https://wa.me/56926181825?text=Hola!%0AServicio del día 07-02%0A *Cliente:* SOCIEDAD COMERCIAL MARBEN PETS LTDA */ Cont: * TCLU3758651*/ HR Entrega: *07:00* /Dirección: *FRAGUA - CARPAS BLANCAS</v>
      </c>
    </row>
    <row r="229" spans="1:38" s="15" customFormat="1" ht="16.5" customHeight="1" x14ac:dyDescent="0.2">
      <c r="A229" s="15">
        <f>ROW(A228)</f>
        <v>228</v>
      </c>
      <c r="B229" s="15">
        <f>IF(J229=J228,B228+1,1)</f>
        <v>8</v>
      </c>
      <c r="C229" s="15" t="s">
        <v>236</v>
      </c>
      <c r="D229" s="25" t="s">
        <v>39</v>
      </c>
      <c r="E229" s="27">
        <v>505923</v>
      </c>
      <c r="F229" s="27" t="s">
        <v>601</v>
      </c>
      <c r="G229" s="27" t="s">
        <v>64</v>
      </c>
      <c r="H229" s="27">
        <v>30000</v>
      </c>
      <c r="I229" s="27" t="s">
        <v>42</v>
      </c>
      <c r="J229" s="28">
        <v>46060</v>
      </c>
      <c r="K229" s="26">
        <v>0.29166666666666669</v>
      </c>
      <c r="L229" s="26"/>
      <c r="M229" s="27" t="s">
        <v>192</v>
      </c>
      <c r="N229" s="25">
        <f>IFERROR(VLOOKUP(M229,Data!$J$1:$K$58,2,0),"")</f>
        <v>56967396661</v>
      </c>
      <c r="O229" s="27" t="s">
        <v>181</v>
      </c>
      <c r="P229" s="27"/>
      <c r="Q229" s="27" t="s">
        <v>600</v>
      </c>
      <c r="R229" s="27" t="s">
        <v>48</v>
      </c>
      <c r="S229" s="27"/>
      <c r="T229" s="27"/>
      <c r="U229" s="28"/>
      <c r="X229" s="27"/>
      <c r="Y229" s="27" t="s">
        <v>49</v>
      </c>
      <c r="Z229" s="29"/>
      <c r="AA229" s="29">
        <v>0.30416666666666664</v>
      </c>
      <c r="AB229" s="29"/>
      <c r="AC229" s="30">
        <v>46060</v>
      </c>
      <c r="AD229" s="15" t="str">
        <f>IF(Tabla2[[#This Row],[HORA ENTREGA]]="DIRECTO","On time", IF(AA229&lt;&gt;"",IF(Tabla2[[#This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9" s="15" t="str">
        <f>MID(Tabla2[[#This Row],[TIPO]],1,3)</f>
        <v xml:space="preserve">20 </v>
      </c>
      <c r="AF2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TTNU1179542*/ HR Entrega: *07:00* /Dirección: *FRAGUA - CARPAS BLANCAS</v>
      </c>
      <c r="AG229" s="38" t="str">
        <f>IFERROR(HYPERLINK("https://wa.me/"&amp;Tabla2[[#This Row],[CONTACTO]]&amp;"?text="&amp;Tabla2[[#This Row],[Mensaje]],"Enviar mensaje"),"")</f>
        <v>Enviar mensaje</v>
      </c>
      <c r="AH229" s="15" t="str">
        <f>CONCATENATE(A229,F229)</f>
        <v>228TTNU1179542</v>
      </c>
      <c r="AI229" s="15" t="str">
        <f>CONCATENATE("ENT-",A229)</f>
        <v>ENT-228</v>
      </c>
      <c r="AJ229" s="15" t="str">
        <f>IF(Tabla2[[#This Row],[Op]]&lt;&gt;"","ENTREGA","")</f>
        <v>ENTREGA</v>
      </c>
      <c r="AK229" s="40" t="str">
        <f>(Tabla2[[#This Row],[FECHA ENTREGA]]&amp;Tabla2[[#This Row],[HORA ENTREGA]])</f>
        <v>460600,291666666666667</v>
      </c>
      <c r="AL229" s="34" t="str">
        <f>IFERROR(HYPERLINK("https://wa.me/"&amp;Tabla2[[#This Row],[CONTACTO]]&amp;"?text="&amp;Tabla2[[#This Row],[Mensaje]]),"")</f>
        <v>https://wa.me/56967396661?text=Hola!%0AServicio del día 07-02%0A *Cliente:* SOCIEDAD COMERCIAL MARBEN PETS LTDA */ Cont: * TTNU1179542*/ HR Entrega: *07:00* /Dirección: *FRAGUA - CARPAS BLANCAS</v>
      </c>
    </row>
    <row r="230" spans="1:38" s="15" customFormat="1" ht="16.5" customHeight="1" x14ac:dyDescent="0.2">
      <c r="A230" s="15">
        <f>ROW(A229)</f>
        <v>229</v>
      </c>
      <c r="B230" s="15">
        <f>IF(J230=J229,B229+1,1)</f>
        <v>9</v>
      </c>
      <c r="C230" s="15" t="s">
        <v>236</v>
      </c>
      <c r="D230" s="25" t="s">
        <v>39</v>
      </c>
      <c r="E230" s="27">
        <v>505923</v>
      </c>
      <c r="F230" s="27" t="s">
        <v>602</v>
      </c>
      <c r="G230" s="27" t="s">
        <v>64</v>
      </c>
      <c r="H230" s="27">
        <v>30000</v>
      </c>
      <c r="I230" s="27" t="s">
        <v>42</v>
      </c>
      <c r="J230" s="28">
        <v>46060</v>
      </c>
      <c r="K230" s="26">
        <v>0.29166666666666669</v>
      </c>
      <c r="L230" s="26"/>
      <c r="M230" s="27" t="s">
        <v>347</v>
      </c>
      <c r="N230" s="25">
        <f>IFERROR(VLOOKUP(M230,Data!$J$1:$K$58,2,0),"")</f>
        <v>56976511010</v>
      </c>
      <c r="O230" s="27" t="s">
        <v>348</v>
      </c>
      <c r="P230" s="27"/>
      <c r="Q230" s="27" t="s">
        <v>600</v>
      </c>
      <c r="R230" s="27" t="s">
        <v>48</v>
      </c>
      <c r="S230" s="27"/>
      <c r="T230" s="27"/>
      <c r="U230" s="28"/>
      <c r="X230" s="27"/>
      <c r="Y230" s="27" t="s">
        <v>49</v>
      </c>
      <c r="Z230" s="29"/>
      <c r="AA230" s="29">
        <v>0.29166666666666669</v>
      </c>
      <c r="AB230" s="29"/>
      <c r="AC230" s="30">
        <v>46060</v>
      </c>
      <c r="AD230" s="15" t="str">
        <f>IF(Tabla2[[#This Row],[HORA ENTREGA]]="DIRECTO","On time", IF(AA230&lt;&gt;"",IF(Tabla2[[#This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0" s="15" t="str">
        <f>MID(Tabla2[[#This Row],[TIPO]],1,3)</f>
        <v xml:space="preserve">20 </v>
      </c>
      <c r="AF2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TRLU9647720*/ HR Entrega: *07:00* /Dirección: *FRAGUA - CARPAS BLANCAS</v>
      </c>
      <c r="AG230" s="38" t="str">
        <f>IFERROR(HYPERLINK("https://wa.me/"&amp;Tabla2[[#This Row],[CONTACTO]]&amp;"?text="&amp;Tabla2[[#This Row],[Mensaje]],"Enviar mensaje"),"")</f>
        <v>Enviar mensaje</v>
      </c>
      <c r="AH230" s="15" t="str">
        <f>CONCATENATE(A230,F230)</f>
        <v>229TRLU9647720</v>
      </c>
      <c r="AI230" s="15" t="str">
        <f>CONCATENATE("ENT-",A230)</f>
        <v>ENT-229</v>
      </c>
      <c r="AJ230" s="15" t="str">
        <f>IF(Tabla2[[#This Row],[Op]]&lt;&gt;"","ENTREGA","")</f>
        <v>ENTREGA</v>
      </c>
      <c r="AK230" s="40" t="str">
        <f>(Tabla2[[#This Row],[FECHA ENTREGA]]&amp;Tabla2[[#This Row],[HORA ENTREGA]])</f>
        <v>460600,291666666666667</v>
      </c>
      <c r="AL230" s="34" t="str">
        <f>IFERROR(HYPERLINK("https://wa.me/"&amp;Tabla2[[#This Row],[CONTACTO]]&amp;"?text="&amp;Tabla2[[#This Row],[Mensaje]]),"")</f>
        <v>https://wa.me/56976511010?text=Hola!%0AServicio del día 07-02%0A *Cliente:* SOCIEDAD COMERCIAL MARBEN PETS LTDA */ Cont: * TRLU9647720*/ HR Entrega: *07:00* /Dirección: *FRAGUA - CARPAS BLANCAS</v>
      </c>
    </row>
    <row r="231" spans="1:38" s="15" customFormat="1" ht="16.5" customHeight="1" x14ac:dyDescent="0.2">
      <c r="A231" s="15">
        <f>ROW(A230)</f>
        <v>230</v>
      </c>
      <c r="B231" s="15">
        <f>IF(J231=J230,B230+1,1)</f>
        <v>10</v>
      </c>
      <c r="C231" s="15" t="s">
        <v>236</v>
      </c>
      <c r="D231" s="25" t="s">
        <v>39</v>
      </c>
      <c r="E231" s="27">
        <v>505923</v>
      </c>
      <c r="F231" s="27" t="s">
        <v>603</v>
      </c>
      <c r="G231" s="27" t="s">
        <v>64</v>
      </c>
      <c r="H231" s="27">
        <v>30000</v>
      </c>
      <c r="I231" s="27" t="s">
        <v>42</v>
      </c>
      <c r="J231" s="28">
        <v>46060</v>
      </c>
      <c r="K231" s="26">
        <v>0.375</v>
      </c>
      <c r="L231" s="26"/>
      <c r="M231" s="27" t="s">
        <v>60</v>
      </c>
      <c r="N231" s="25">
        <f>IFERROR(VLOOKUP(M231,Data!$J$1:$K$58,2,0),"")</f>
        <v>56957438415</v>
      </c>
      <c r="O231" s="27" t="s">
        <v>285</v>
      </c>
      <c r="P231" s="27"/>
      <c r="Q231" s="27" t="s">
        <v>600</v>
      </c>
      <c r="R231" s="27" t="s">
        <v>48</v>
      </c>
      <c r="S231" s="27"/>
      <c r="T231" s="27"/>
      <c r="U231" s="28"/>
      <c r="X231" s="27"/>
      <c r="Y231" s="27" t="s">
        <v>49</v>
      </c>
      <c r="Z231" s="29"/>
      <c r="AA231" s="29">
        <v>0.3576388888888889</v>
      </c>
      <c r="AB231" s="29"/>
      <c r="AC231" s="30">
        <v>46060</v>
      </c>
      <c r="AD231" s="15" t="str">
        <f>IF(Tabla2[[#This Row],[HORA ENTREGA]]="DIRECTO","On time", IF(AA231&lt;&gt;"",IF(Tabla2[[#This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" s="15" t="str">
        <f>MID(Tabla2[[#This Row],[TIPO]],1,3)</f>
        <v xml:space="preserve">20 </v>
      </c>
      <c r="AF2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CMAU0733358*/ HR Entrega: *09:00* /Dirección: *FRAGUA - CARPAS BLANCAS</v>
      </c>
      <c r="AG231" s="38" t="str">
        <f>IFERROR(HYPERLINK("https://wa.me/"&amp;Tabla2[[#This Row],[CONTACTO]]&amp;"?text="&amp;Tabla2[[#This Row],[Mensaje]],"Enviar mensaje"),"")</f>
        <v>Enviar mensaje</v>
      </c>
      <c r="AH231" s="15" t="str">
        <f>CONCATENATE(A231,F231)</f>
        <v>230CMAU0733358</v>
      </c>
      <c r="AI231" s="15" t="str">
        <f>CONCATENATE("ENT-",A231)</f>
        <v>ENT-230</v>
      </c>
      <c r="AJ231" s="15" t="str">
        <f>IF(Tabla2[[#This Row],[Op]]&lt;&gt;"","ENTREGA","")</f>
        <v>ENTREGA</v>
      </c>
      <c r="AK231" s="40" t="str">
        <f>(Tabla2[[#This Row],[FECHA ENTREGA]]&amp;Tabla2[[#This Row],[HORA ENTREGA]])</f>
        <v>460600,375</v>
      </c>
      <c r="AL231" s="34" t="str">
        <f>IFERROR(HYPERLINK("https://wa.me/"&amp;Tabla2[[#This Row],[CONTACTO]]&amp;"?text="&amp;Tabla2[[#This Row],[Mensaje]]),"")</f>
        <v>https://wa.me/56957438415?text=Hola!%0AServicio del día 07-02%0A *Cliente:* SOCIEDAD COMERCIAL MARBEN PETS LTDA */ Cont: * CMAU0733358*/ HR Entrega: *09:00* /Dirección: *FRAGUA - CARPAS BLANCAS</v>
      </c>
    </row>
    <row r="232" spans="1:38" s="15" customFormat="1" ht="16.5" customHeight="1" x14ac:dyDescent="0.2">
      <c r="A232" s="15">
        <f>ROW(A231)</f>
        <v>231</v>
      </c>
      <c r="B232" s="15">
        <f>IF(J232=J231,B231+1,1)</f>
        <v>11</v>
      </c>
      <c r="C232" s="15" t="s">
        <v>236</v>
      </c>
      <c r="D232" s="25" t="s">
        <v>39</v>
      </c>
      <c r="E232" s="27">
        <v>505923</v>
      </c>
      <c r="F232" s="27" t="s">
        <v>604</v>
      </c>
      <c r="G232" s="27" t="s">
        <v>64</v>
      </c>
      <c r="H232" s="27">
        <v>30000</v>
      </c>
      <c r="I232" s="27" t="s">
        <v>42</v>
      </c>
      <c r="J232" s="28">
        <v>46060</v>
      </c>
      <c r="K232" s="26">
        <v>0.375</v>
      </c>
      <c r="L232" s="26"/>
      <c r="M232" s="27" t="s">
        <v>366</v>
      </c>
      <c r="N232" s="25">
        <f>IFERROR(VLOOKUP(M232,Data!$J$1:$K$58,2,0),"")</f>
        <v>56967386251</v>
      </c>
      <c r="O232" s="27" t="s">
        <v>367</v>
      </c>
      <c r="P232" s="27"/>
      <c r="Q232" s="27" t="s">
        <v>600</v>
      </c>
      <c r="R232" s="27" t="s">
        <v>48</v>
      </c>
      <c r="S232" s="27"/>
      <c r="T232" s="27"/>
      <c r="U232" s="28"/>
      <c r="X232" s="27"/>
      <c r="Y232" s="27" t="s">
        <v>49</v>
      </c>
      <c r="Z232" s="29"/>
      <c r="AA232" s="29">
        <v>0.3611111111111111</v>
      </c>
      <c r="AB232" s="29"/>
      <c r="AC232" s="30">
        <v>46060</v>
      </c>
      <c r="AD232" s="15" t="str">
        <f>IF(Tabla2[[#This Row],[HORA ENTREGA]]="DIRECTO","On time", IF(AA232&lt;&gt;"",IF(Tabla2[[#This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2" s="15" t="str">
        <f>MID(Tabla2[[#This Row],[TIPO]],1,3)</f>
        <v xml:space="preserve">20 </v>
      </c>
      <c r="AF2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TCLU2953144*/ HR Entrega: *09:00* /Dirección: *FRAGUA - CARPAS BLANCAS</v>
      </c>
      <c r="AG232" s="38" t="str">
        <f>IFERROR(HYPERLINK("https://wa.me/"&amp;Tabla2[[#This Row],[CONTACTO]]&amp;"?text="&amp;Tabla2[[#This Row],[Mensaje]],"Enviar mensaje"),"")</f>
        <v>Enviar mensaje</v>
      </c>
      <c r="AH232" s="15" t="str">
        <f>CONCATENATE(A232,F232)</f>
        <v>231TCLU2953144</v>
      </c>
      <c r="AI232" s="15" t="str">
        <f>CONCATENATE("ENT-",A232)</f>
        <v>ENT-231</v>
      </c>
      <c r="AJ232" s="15" t="str">
        <f>IF(Tabla2[[#This Row],[Op]]&lt;&gt;"","ENTREGA","")</f>
        <v>ENTREGA</v>
      </c>
      <c r="AK232" s="40" t="str">
        <f>(Tabla2[[#This Row],[FECHA ENTREGA]]&amp;Tabla2[[#This Row],[HORA ENTREGA]])</f>
        <v>460600,375</v>
      </c>
      <c r="AL232" s="34" t="str">
        <f>IFERROR(HYPERLINK("https://wa.me/"&amp;Tabla2[[#This Row],[CONTACTO]]&amp;"?text="&amp;Tabla2[[#This Row],[Mensaje]]),"")</f>
        <v>https://wa.me/56967386251?text=Hola!%0AServicio del día 07-02%0A *Cliente:* SOCIEDAD COMERCIAL MARBEN PETS LTDA */ Cont: * TCLU2953144*/ HR Entrega: *09:00* /Dirección: *FRAGUA - CARPAS BLANCAS</v>
      </c>
    </row>
    <row r="233" spans="1:38" s="15" customFormat="1" ht="16.5" customHeight="1" x14ac:dyDescent="0.2">
      <c r="A233" s="15">
        <f>ROW(A232)</f>
        <v>232</v>
      </c>
      <c r="B233" s="15">
        <f>IF(J233=J232,B232+1,1)</f>
        <v>12</v>
      </c>
      <c r="C233" s="15" t="s">
        <v>236</v>
      </c>
      <c r="D233" s="25" t="s">
        <v>39</v>
      </c>
      <c r="E233" s="27">
        <v>505923</v>
      </c>
      <c r="F233" s="27" t="s">
        <v>605</v>
      </c>
      <c r="G233" s="27" t="s">
        <v>64</v>
      </c>
      <c r="H233" s="27">
        <v>30000</v>
      </c>
      <c r="I233" s="27" t="s">
        <v>42</v>
      </c>
      <c r="J233" s="28">
        <v>46060</v>
      </c>
      <c r="K233" s="26">
        <v>0.375</v>
      </c>
      <c r="L233" s="26"/>
      <c r="M233" s="27" t="s">
        <v>192</v>
      </c>
      <c r="N233" s="25">
        <f>IFERROR(VLOOKUP(M233,Data!$J$1:$K$58,2,0),"")</f>
        <v>56967396661</v>
      </c>
      <c r="O233" s="27" t="s">
        <v>181</v>
      </c>
      <c r="P233" s="27"/>
      <c r="Q233" s="27" t="s">
        <v>600</v>
      </c>
      <c r="R233" s="27" t="s">
        <v>48</v>
      </c>
      <c r="S233" s="27"/>
      <c r="T233" s="27"/>
      <c r="U233" s="28"/>
      <c r="X233" s="27"/>
      <c r="Y233" s="27" t="s">
        <v>49</v>
      </c>
      <c r="Z233" s="29"/>
      <c r="AA233" s="29">
        <v>0.40555555555555556</v>
      </c>
      <c r="AB233" s="29"/>
      <c r="AC233" s="30">
        <v>46060</v>
      </c>
      <c r="AD233" s="15" t="str">
        <f>IF(Tabla2[[#This Row],[HORA ENTREGA]]="DIRECTO","On time", IF(AA233&lt;&gt;"",IF(Tabla2[[#This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3" s="15" t="str">
        <f>MID(Tabla2[[#This Row],[TIPO]],1,3)</f>
        <v xml:space="preserve">20 </v>
      </c>
      <c r="AF2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CMAU3282047*/ HR Entrega: *09:00* /Dirección: *FRAGUA - CARPAS BLANCAS</v>
      </c>
      <c r="AG233" s="38" t="str">
        <f>IFERROR(HYPERLINK("https://wa.me/"&amp;Tabla2[[#This Row],[CONTACTO]]&amp;"?text="&amp;Tabla2[[#This Row],[Mensaje]],"Enviar mensaje"),"")</f>
        <v>Enviar mensaje</v>
      </c>
      <c r="AH233" s="15" t="str">
        <f>CONCATENATE(A233,F233)</f>
        <v>232CMAU3282047</v>
      </c>
      <c r="AI233" s="15" t="str">
        <f>CONCATENATE("ENT-",A233)</f>
        <v>ENT-232</v>
      </c>
      <c r="AJ233" s="15" t="str">
        <f>IF(Tabla2[[#This Row],[Op]]&lt;&gt;"","ENTREGA","")</f>
        <v>ENTREGA</v>
      </c>
      <c r="AK233" s="40" t="str">
        <f>(Tabla2[[#This Row],[FECHA ENTREGA]]&amp;Tabla2[[#This Row],[HORA ENTREGA]])</f>
        <v>460600,375</v>
      </c>
      <c r="AL233" s="34" t="str">
        <f>IFERROR(HYPERLINK("https://wa.me/"&amp;Tabla2[[#This Row],[CONTACTO]]&amp;"?text="&amp;Tabla2[[#This Row],[Mensaje]]),"")</f>
        <v>https://wa.me/56967396661?text=Hola!%0AServicio del día 07-02%0A *Cliente:* SOCIEDAD COMERCIAL MARBEN PETS LTDA */ Cont: * CMAU3282047*/ HR Entrega: *09:00* /Dirección: *FRAGUA - CARPAS BLANCAS</v>
      </c>
    </row>
    <row r="234" spans="1:38" s="15" customFormat="1" ht="16.5" customHeight="1" x14ac:dyDescent="0.2">
      <c r="A234" s="15">
        <f>ROW(A233)</f>
        <v>233</v>
      </c>
      <c r="B234" s="15">
        <f>IF(J234=J233,B233+1,1)</f>
        <v>13</v>
      </c>
      <c r="C234" s="15" t="s">
        <v>236</v>
      </c>
      <c r="D234" s="25" t="s">
        <v>39</v>
      </c>
      <c r="E234" s="27">
        <v>505923</v>
      </c>
      <c r="F234" s="27" t="s">
        <v>606</v>
      </c>
      <c r="G234" s="27" t="s">
        <v>64</v>
      </c>
      <c r="H234" s="27">
        <v>30000</v>
      </c>
      <c r="I234" s="27" t="s">
        <v>42</v>
      </c>
      <c r="J234" s="28">
        <v>46060</v>
      </c>
      <c r="K234" s="26">
        <v>0.45833333333333331</v>
      </c>
      <c r="L234" s="26"/>
      <c r="M234" s="27" t="s">
        <v>155</v>
      </c>
      <c r="N234" s="25">
        <f>IFERROR(VLOOKUP(M234,Data!$J$1:$K$58,2,0),"")</f>
        <v>56926181825</v>
      </c>
      <c r="O234" s="27" t="s">
        <v>552</v>
      </c>
      <c r="P234" s="27"/>
      <c r="Q234" s="27" t="s">
        <v>600</v>
      </c>
      <c r="R234" s="27" t="s">
        <v>69</v>
      </c>
      <c r="S234" s="27"/>
      <c r="T234" s="27"/>
      <c r="U234" s="28"/>
      <c r="X234" s="27"/>
      <c r="Y234" s="27" t="s">
        <v>49</v>
      </c>
      <c r="Z234" s="29"/>
      <c r="AA234" s="29">
        <v>0.40277777777777779</v>
      </c>
      <c r="AB234" s="29"/>
      <c r="AC234" s="30">
        <v>46060</v>
      </c>
      <c r="AD234" s="15" t="str">
        <f>IF(Tabla2[[#This Row],[HORA ENTREGA]]="DIRECTO","On time", IF(AA234&lt;&gt;"",IF(Tabla2[[#This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4" s="15" t="str">
        <f>MID(Tabla2[[#This Row],[TIPO]],1,3)</f>
        <v xml:space="preserve">20 </v>
      </c>
      <c r="AF2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APZU3950794*/ HR Entrega: *11:00* /Dirección: *FRAGUA - CARPAS BLANCAS</v>
      </c>
      <c r="AG234" s="38" t="str">
        <f>IFERROR(HYPERLINK("https://wa.me/"&amp;Tabla2[[#This Row],[CONTACTO]]&amp;"?text="&amp;Tabla2[[#This Row],[Mensaje]],"Enviar mensaje"),"")</f>
        <v>Enviar mensaje</v>
      </c>
      <c r="AH234" s="15" t="str">
        <f>CONCATENATE(A234,F234)</f>
        <v>233APZU3950794</v>
      </c>
      <c r="AI234" s="15" t="str">
        <f>CONCATENATE("ENT-",A234)</f>
        <v>ENT-233</v>
      </c>
      <c r="AJ234" s="15" t="str">
        <f>IF(Tabla2[[#This Row],[Op]]&lt;&gt;"","ENTREGA","")</f>
        <v>ENTREGA</v>
      </c>
      <c r="AK234" s="40" t="str">
        <f>(Tabla2[[#This Row],[FECHA ENTREGA]]&amp;Tabla2[[#This Row],[HORA ENTREGA]])</f>
        <v>460600,458333333333333</v>
      </c>
      <c r="AL234" s="34" t="str">
        <f>IFERROR(HYPERLINK("https://wa.me/"&amp;Tabla2[[#This Row],[CONTACTO]]&amp;"?text="&amp;Tabla2[[#This Row],[Mensaje]]),"")</f>
        <v>https://wa.me/56926181825?text=Hola!%0AServicio del día 07-02%0A *Cliente:* SOCIEDAD COMERCIAL MARBEN PETS LTDA */ Cont: * APZU3950794*/ HR Entrega: *11:00* /Dirección: *FRAGUA - CARPAS BLANCAS</v>
      </c>
    </row>
    <row r="235" spans="1:38" s="15" customFormat="1" ht="16.5" customHeight="1" x14ac:dyDescent="0.2">
      <c r="A235" s="15">
        <f>ROW(A234)</f>
        <v>234</v>
      </c>
      <c r="B235" s="15">
        <f>IF(J235=J234,B234+1,1)</f>
        <v>14</v>
      </c>
      <c r="C235" s="15" t="s">
        <v>236</v>
      </c>
      <c r="D235" s="25" t="s">
        <v>39</v>
      </c>
      <c r="E235" s="27">
        <v>505923</v>
      </c>
      <c r="F235" s="27" t="s">
        <v>607</v>
      </c>
      <c r="G235" s="27" t="s">
        <v>64</v>
      </c>
      <c r="H235" s="27">
        <v>30000</v>
      </c>
      <c r="I235" s="27" t="s">
        <v>42</v>
      </c>
      <c r="J235" s="28">
        <v>46060</v>
      </c>
      <c r="K235" s="26">
        <v>0.45833333333333331</v>
      </c>
      <c r="L235" s="26"/>
      <c r="M235" s="27" t="s">
        <v>60</v>
      </c>
      <c r="N235" s="25">
        <f>IFERROR(VLOOKUP(M235,Data!$J$1:$K$58,2,0),"")</f>
        <v>56957438415</v>
      </c>
      <c r="O235" s="27" t="s">
        <v>285</v>
      </c>
      <c r="P235" s="27"/>
      <c r="Q235" s="27" t="s">
        <v>600</v>
      </c>
      <c r="R235" s="27" t="s">
        <v>48</v>
      </c>
      <c r="S235" s="27"/>
      <c r="T235" s="27"/>
      <c r="U235" s="28"/>
      <c r="X235" s="27"/>
      <c r="Y235" s="27" t="s">
        <v>49</v>
      </c>
      <c r="Z235" s="29"/>
      <c r="AA235" s="29">
        <v>0.42152777777777778</v>
      </c>
      <c r="AB235" s="29"/>
      <c r="AC235" s="30">
        <v>46060</v>
      </c>
      <c r="AD235" s="15" t="str">
        <f>IF(Tabla2[[#This Row],[HORA ENTREGA]]="DIRECTO","On time", IF(AA235&lt;&gt;"",IF(Tabla2[[#This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" s="15" t="str">
        <f>MID(Tabla2[[#This Row],[TIPO]],1,3)</f>
        <v xml:space="preserve">20 </v>
      </c>
      <c r="AF2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CMAU0526767*/ HR Entrega: *11:00* /Dirección: *FRAGUA - CARPAS BLANCAS</v>
      </c>
      <c r="AG235" s="38" t="str">
        <f>IFERROR(HYPERLINK("https://wa.me/"&amp;Tabla2[[#This Row],[CONTACTO]]&amp;"?text="&amp;Tabla2[[#This Row],[Mensaje]],"Enviar mensaje"),"")</f>
        <v>Enviar mensaje</v>
      </c>
      <c r="AH235" s="15" t="str">
        <f>CONCATENATE(A235,F235)</f>
        <v>234CMAU0526767</v>
      </c>
      <c r="AI235" s="15" t="str">
        <f>CONCATENATE("ENT-",A235)</f>
        <v>ENT-234</v>
      </c>
      <c r="AJ235" s="15" t="str">
        <f>IF(Tabla2[[#This Row],[Op]]&lt;&gt;"","ENTREGA","")</f>
        <v>ENTREGA</v>
      </c>
      <c r="AK235" s="40" t="str">
        <f>(Tabla2[[#This Row],[FECHA ENTREGA]]&amp;Tabla2[[#This Row],[HORA ENTREGA]])</f>
        <v>460600,458333333333333</v>
      </c>
      <c r="AL235" s="34" t="str">
        <f>IFERROR(HYPERLINK("https://wa.me/"&amp;Tabla2[[#This Row],[CONTACTO]]&amp;"?text="&amp;Tabla2[[#This Row],[Mensaje]]),"")</f>
        <v>https://wa.me/56957438415?text=Hola!%0AServicio del día 07-02%0A *Cliente:* SOCIEDAD COMERCIAL MARBEN PETS LTDA */ Cont: * CMAU0526767*/ HR Entrega: *11:00* /Dirección: *FRAGUA - CARPAS BLANCAS</v>
      </c>
    </row>
    <row r="236" spans="1:38" s="15" customFormat="1" ht="16.5" customHeight="1" x14ac:dyDescent="0.2">
      <c r="A236" s="15">
        <f>ROW(A235)</f>
        <v>235</v>
      </c>
      <c r="B236" s="15">
        <f>IF(J236=J235,B235+1,1)</f>
        <v>15</v>
      </c>
      <c r="C236" s="15" t="s">
        <v>236</v>
      </c>
      <c r="D236" s="25" t="s">
        <v>39</v>
      </c>
      <c r="E236" s="27">
        <v>505923</v>
      </c>
      <c r="F236" s="27" t="s">
        <v>608</v>
      </c>
      <c r="G236" s="27" t="s">
        <v>64</v>
      </c>
      <c r="H236" s="27">
        <v>30000</v>
      </c>
      <c r="I236" s="27" t="s">
        <v>42</v>
      </c>
      <c r="J236" s="28">
        <v>46060</v>
      </c>
      <c r="K236" s="26">
        <v>0.45833333333333331</v>
      </c>
      <c r="L236" s="26"/>
      <c r="M236" s="27" t="s">
        <v>300</v>
      </c>
      <c r="N236" s="25">
        <f>IFERROR(VLOOKUP(M236,Data!$J$1:$K$58,2,0),"")</f>
        <v>56989844861</v>
      </c>
      <c r="O236" s="27" t="s">
        <v>301</v>
      </c>
      <c r="P236" s="27"/>
      <c r="Q236" s="27" t="s">
        <v>600</v>
      </c>
      <c r="R236" s="27" t="s">
        <v>69</v>
      </c>
      <c r="S236" s="27"/>
      <c r="T236" s="27"/>
      <c r="U236" s="28"/>
      <c r="X236" s="27"/>
      <c r="Y236" s="27" t="s">
        <v>49</v>
      </c>
      <c r="Z236" s="29"/>
      <c r="AA236" s="29">
        <v>0.375</v>
      </c>
      <c r="AB236" s="29"/>
      <c r="AC236" s="30">
        <v>46060</v>
      </c>
      <c r="AD236" s="15" t="str">
        <f>IF(Tabla2[[#This Row],[HORA ENTREGA]]="DIRECTO","On time", IF(AA236&lt;&gt;"",IF(Tabla2[[#This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6" s="15" t="str">
        <f>MID(Tabla2[[#This Row],[TIPO]],1,3)</f>
        <v xml:space="preserve">20 </v>
      </c>
      <c r="AF2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07-02%0A *Cliente:* SOCIEDAD COMERCIAL MARBEN PETS LTDA */ Cont: * CMAU0195885*/ HR Entrega: *11:00* /Dirección: *FRAGUA - CARPAS BLANCAS</v>
      </c>
      <c r="AG236" s="38" t="str">
        <f>IFERROR(HYPERLINK("https://wa.me/"&amp;Tabla2[[#This Row],[CONTACTO]]&amp;"?text="&amp;Tabla2[[#This Row],[Mensaje]],"Enviar mensaje"),"")</f>
        <v>Enviar mensaje</v>
      </c>
      <c r="AH236" s="15" t="str">
        <f>CONCATENATE(A236,F236)</f>
        <v>235CMAU0195885</v>
      </c>
      <c r="AI236" s="15" t="str">
        <f>CONCATENATE("ENT-",A236)</f>
        <v>ENT-235</v>
      </c>
      <c r="AJ236" s="15" t="str">
        <f>IF(Tabla2[[#This Row],[Op]]&lt;&gt;"","ENTREGA","")</f>
        <v>ENTREGA</v>
      </c>
      <c r="AK236" s="40" t="str">
        <f>(Tabla2[[#This Row],[FECHA ENTREGA]]&amp;Tabla2[[#This Row],[HORA ENTREGA]])</f>
        <v>460600,458333333333333</v>
      </c>
      <c r="AL236" s="34" t="str">
        <f>IFERROR(HYPERLINK("https://wa.me/"&amp;Tabla2[[#This Row],[CONTACTO]]&amp;"?text="&amp;Tabla2[[#This Row],[Mensaje]]),"")</f>
        <v>https://wa.me/56989844861?text=Hola!%0AServicio del día 07-02%0A *Cliente:* SOCIEDAD COMERCIAL MARBEN PETS LTDA */ Cont: * CMAU0195885*/ HR Entrega: *11:00* /Dirección: *FRAGUA - CARPAS BLANCAS</v>
      </c>
    </row>
    <row r="237" spans="1:38" s="15" customFormat="1" ht="16.5" customHeight="1" x14ac:dyDescent="0.2">
      <c r="A237" s="15">
        <f>ROW(A236)</f>
        <v>236</v>
      </c>
      <c r="B237" s="15">
        <f>IF(J237=J236,B236+1,1)</f>
        <v>1</v>
      </c>
      <c r="C237" s="15" t="s">
        <v>254</v>
      </c>
      <c r="D237" s="25" t="s">
        <v>39</v>
      </c>
      <c r="E237" s="27">
        <v>70172</v>
      </c>
      <c r="F237" s="27" t="s">
        <v>609</v>
      </c>
      <c r="G237" s="27" t="s">
        <v>41</v>
      </c>
      <c r="H237" s="27">
        <v>16000</v>
      </c>
      <c r="I237" s="27" t="s">
        <v>42</v>
      </c>
      <c r="J237" s="28">
        <v>46062</v>
      </c>
      <c r="K237" s="26">
        <v>0.35416666666666669</v>
      </c>
      <c r="L237" s="26"/>
      <c r="M237" s="27" t="s">
        <v>72</v>
      </c>
      <c r="N237" s="25">
        <f>IFERROR(VLOOKUP(M237,Data!$J$1:$K$58,2,0),"")</f>
        <v>56978089148</v>
      </c>
      <c r="O237" s="27" t="s">
        <v>73</v>
      </c>
      <c r="P237" s="27"/>
      <c r="Q237" s="27" t="s">
        <v>257</v>
      </c>
      <c r="R237" s="27" t="s">
        <v>74</v>
      </c>
      <c r="S237" s="27"/>
      <c r="T237" s="27"/>
      <c r="U237" s="28"/>
      <c r="X237" s="27"/>
      <c r="Y237" s="27" t="s">
        <v>49</v>
      </c>
      <c r="Z237" s="29"/>
      <c r="AA237" s="29">
        <v>0.33402777777777776</v>
      </c>
      <c r="AB237" s="29"/>
      <c r="AC237" s="30">
        <v>46062</v>
      </c>
      <c r="AD237" s="15" t="str">
        <f>IF(Tabla2[[#This Row],[HORA ENTREGA]]="DIRECTO","On time", IF(AA237&lt;&gt;"",IF(Tabla2[[#This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7" s="15" t="str">
        <f>MID(Tabla2[[#This Row],[TIPO]],1,3)</f>
        <v xml:space="preserve">40 </v>
      </c>
      <c r="AF2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A R G TRAILERS SPA */ Cont: * WHLU5742106*/ HR Entrega: *08:30* /Dirección: *GOREN - LA PRIMAVERA  361;  LAMPA</v>
      </c>
      <c r="AG237" s="38" t="str">
        <f>IFERROR(HYPERLINK("https://wa.me/"&amp;Tabla2[[#This Row],[CONTACTO]]&amp;"?text="&amp;Tabla2[[#This Row],[Mensaje]],"Enviar mensaje"),"")</f>
        <v>Enviar mensaje</v>
      </c>
      <c r="AH237" s="15" t="str">
        <f>CONCATENATE(A237,F237)</f>
        <v>236WHLU5742106</v>
      </c>
      <c r="AI237" s="15" t="str">
        <f>CONCATENATE("ENT-",A237)</f>
        <v>ENT-236</v>
      </c>
      <c r="AJ237" s="15" t="str">
        <f>IF(Tabla2[[#This Row],[Op]]&lt;&gt;"","ENTREGA","")</f>
        <v>ENTREGA</v>
      </c>
      <c r="AK237" s="40" t="str">
        <f>(Tabla2[[#This Row],[FECHA ENTREGA]]&amp;Tabla2[[#This Row],[HORA ENTREGA]])</f>
        <v>460620,354166666666667</v>
      </c>
      <c r="AL237" s="34" t="str">
        <f>IFERROR(HYPERLINK("https://wa.me/"&amp;Tabla2[[#This Row],[CONTACTO]]&amp;"?text="&amp;Tabla2[[#This Row],[Mensaje]]),"")</f>
        <v>https://wa.me/56978089148?text=Hola!%0AServicio del día 09-02%0A *Cliente:* A R G TRAILERS SPA */ Cont: * WHLU5742106*/ HR Entrega: *08:30* /Dirección: *GOREN - LA PRIMAVERA  361;  LAMPA</v>
      </c>
    </row>
    <row r="238" spans="1:38" s="15" customFormat="1" ht="16.5" customHeight="1" x14ac:dyDescent="0.2">
      <c r="A238" s="15">
        <f>ROW(A237)</f>
        <v>237</v>
      </c>
      <c r="B238" s="15">
        <f>IF(J238=J237,B237+1,1)</f>
        <v>2</v>
      </c>
      <c r="C238" s="15" t="s">
        <v>62</v>
      </c>
      <c r="D238" s="25" t="s">
        <v>39</v>
      </c>
      <c r="E238" s="27">
        <v>297712</v>
      </c>
      <c r="F238" s="27" t="s">
        <v>610</v>
      </c>
      <c r="G238" s="27" t="s">
        <v>64</v>
      </c>
      <c r="H238" s="27">
        <v>15000</v>
      </c>
      <c r="I238" s="27" t="s">
        <v>611</v>
      </c>
      <c r="J238" s="28">
        <v>46062</v>
      </c>
      <c r="K238" s="26">
        <v>0.375</v>
      </c>
      <c r="L238" s="26"/>
      <c r="M238" s="27" t="s">
        <v>60</v>
      </c>
      <c r="N238" s="25">
        <f>IFERROR(VLOOKUP(M238,Data!$J$1:$K$58,2,0),"")</f>
        <v>56957438415</v>
      </c>
      <c r="O238" s="27" t="s">
        <v>285</v>
      </c>
      <c r="P238" s="27"/>
      <c r="Q238" s="27" t="s">
        <v>68</v>
      </c>
      <c r="R238" s="27" t="s">
        <v>169</v>
      </c>
      <c r="S238" s="27"/>
      <c r="T238" s="27"/>
      <c r="U238" s="28"/>
      <c r="X238" s="27" t="s">
        <v>335</v>
      </c>
      <c r="Y238" s="27" t="s">
        <v>49</v>
      </c>
      <c r="Z238" s="29"/>
      <c r="AA238" s="29">
        <v>0.36527777777777776</v>
      </c>
      <c r="AB238" s="29"/>
      <c r="AC238" s="30">
        <v>46062</v>
      </c>
      <c r="AD238" s="15" t="str">
        <f>IF(Tabla2[[#This Row],[HORA ENTREGA]]="DIRECTO","On time", IF(AA238&lt;&gt;"",IF(Tabla2[[#This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8" s="15" t="str">
        <f>MID(Tabla2[[#This Row],[TIPO]],1,3)</f>
        <v xml:space="preserve">20 </v>
      </c>
      <c r="AF2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BATERIAS TUBULAR S.A. */ Cont: * TGHU0619625*/ HR Entrega: *09:00* /Dirección: *AV. CHENA PONIENTE 12624, SAN BERNARDO</v>
      </c>
      <c r="AG238" s="38" t="str">
        <f>IFERROR(HYPERLINK("https://wa.me/"&amp;Tabla2[[#This Row],[CONTACTO]]&amp;"?text="&amp;Tabla2[[#This Row],[Mensaje]],"Enviar mensaje"),"")</f>
        <v>Enviar mensaje</v>
      </c>
      <c r="AH238" s="15" t="str">
        <f>CONCATENATE(A238,F238)</f>
        <v>237TGHU0619625</v>
      </c>
      <c r="AI238" s="15" t="str">
        <f>CONCATENATE("ENT-",A238)</f>
        <v>ENT-237</v>
      </c>
      <c r="AJ238" s="15" t="str">
        <f>IF(Tabla2[[#This Row],[Op]]&lt;&gt;"","ENTREGA","")</f>
        <v>ENTREGA</v>
      </c>
      <c r="AK238" s="40" t="str">
        <f>(Tabla2[[#This Row],[FECHA ENTREGA]]&amp;Tabla2[[#This Row],[HORA ENTREGA]])</f>
        <v>460620,375</v>
      </c>
      <c r="AL238" s="34" t="str">
        <f>IFERROR(HYPERLINK("https://wa.me/"&amp;Tabla2[[#This Row],[CONTACTO]]&amp;"?text="&amp;Tabla2[[#This Row],[Mensaje]]),"")</f>
        <v>https://wa.me/56957438415?text=Hola!%0AServicio del día 09-02%0A *Cliente:* BATERIAS TUBULAR S.A. */ Cont: * TGHU0619625*/ HR Entrega: *09:00* /Dirección: *AV. CHENA PONIENTE 12624, SAN BERNARDO</v>
      </c>
    </row>
    <row r="239" spans="1:38" s="15" customFormat="1" ht="16.5" customHeight="1" x14ac:dyDescent="0.2">
      <c r="A239" s="15">
        <f>ROW(A238)</f>
        <v>238</v>
      </c>
      <c r="B239" s="15">
        <f>IF(J239=J238,B238+1,1)</f>
        <v>3</v>
      </c>
      <c r="C239" s="15" t="s">
        <v>275</v>
      </c>
      <c r="D239" s="25" t="s">
        <v>39</v>
      </c>
      <c r="E239" s="27">
        <v>297821</v>
      </c>
      <c r="F239" s="27" t="s">
        <v>612</v>
      </c>
      <c r="G239" s="27" t="s">
        <v>41</v>
      </c>
      <c r="H239" s="27">
        <v>30000</v>
      </c>
      <c r="I239" s="27" t="s">
        <v>42</v>
      </c>
      <c r="J239" s="28">
        <v>46062</v>
      </c>
      <c r="K239" s="26">
        <v>0.33333333333333331</v>
      </c>
      <c r="L239" s="26"/>
      <c r="M239" s="27" t="s">
        <v>90</v>
      </c>
      <c r="N239" s="25">
        <f>IFERROR(VLOOKUP(M239,Data!$J$1:$K$58,2,0),"")</f>
        <v>56987557136</v>
      </c>
      <c r="O239" s="27" t="s">
        <v>91</v>
      </c>
      <c r="P239" s="27"/>
      <c r="Q239" s="27" t="s">
        <v>47</v>
      </c>
      <c r="R239" s="27" t="s">
        <v>48</v>
      </c>
      <c r="S239" s="27"/>
      <c r="T239" s="27"/>
      <c r="U239" s="28"/>
      <c r="X239" s="27"/>
      <c r="Y239" s="27" t="s">
        <v>49</v>
      </c>
      <c r="Z239" s="29"/>
      <c r="AA239" s="29">
        <v>0.33333333333333331</v>
      </c>
      <c r="AB239" s="29"/>
      <c r="AC239" s="30">
        <v>46062</v>
      </c>
      <c r="AD239" s="15" t="str">
        <f>IF(Tabla2[[#This Row],[HORA ENTREGA]]="DIRECTO","On time", IF(AA239&lt;&gt;"",IF(Tabla2[[#This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9" s="15" t="str">
        <f>MID(Tabla2[[#This Row],[TIPO]],1,3)</f>
        <v xml:space="preserve">40 </v>
      </c>
      <c r="AF2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COMERCIAL CANADA SPA */ Cont: * TEMU9059540*/ HR Entrega: *08:00* /Dirección: *BERNARDO O"HIGGINS 158 COLINA</v>
      </c>
      <c r="AG239" s="38" t="str">
        <f>IFERROR(HYPERLINK("https://wa.me/"&amp;Tabla2[[#This Row],[CONTACTO]]&amp;"?text="&amp;Tabla2[[#This Row],[Mensaje]],"Enviar mensaje"),"")</f>
        <v>Enviar mensaje</v>
      </c>
      <c r="AH239" s="15" t="str">
        <f>CONCATENATE(A239,F239)</f>
        <v>238TEMU9059540</v>
      </c>
      <c r="AI239" s="15" t="str">
        <f>CONCATENATE("ENT-",A239)</f>
        <v>ENT-238</v>
      </c>
      <c r="AJ239" s="15" t="str">
        <f>IF(Tabla2[[#This Row],[Op]]&lt;&gt;"","ENTREGA","")</f>
        <v>ENTREGA</v>
      </c>
      <c r="AK239" s="40" t="str">
        <f>(Tabla2[[#This Row],[FECHA ENTREGA]]&amp;Tabla2[[#This Row],[HORA ENTREGA]])</f>
        <v>460620,333333333333333</v>
      </c>
      <c r="AL239" s="34" t="str">
        <f>IFERROR(HYPERLINK("https://wa.me/"&amp;Tabla2[[#This Row],[CONTACTO]]&amp;"?text="&amp;Tabla2[[#This Row],[Mensaje]]),"")</f>
        <v>https://wa.me/56987557136?text=Hola!%0AServicio del día 09-02%0A *Cliente:* COMERCIAL CANADA SPA */ Cont: * TEMU9059540*/ HR Entrega: *08:00* /Dirección: *BERNARDO O"HIGGINS 158 COLINA</v>
      </c>
    </row>
    <row r="240" spans="1:38" s="15" customFormat="1" ht="16.5" customHeight="1" x14ac:dyDescent="0.2">
      <c r="A240" s="15">
        <f>ROW(A239)</f>
        <v>239</v>
      </c>
      <c r="B240" s="15">
        <f>IF(J240=J239,B239+1,1)</f>
        <v>4</v>
      </c>
      <c r="C240" s="15" t="s">
        <v>101</v>
      </c>
      <c r="D240" s="25" t="s">
        <v>39</v>
      </c>
      <c r="E240" s="27">
        <v>141658</v>
      </c>
      <c r="F240" s="27" t="s">
        <v>613</v>
      </c>
      <c r="G240" s="27" t="s">
        <v>41</v>
      </c>
      <c r="H240" s="27">
        <v>14000</v>
      </c>
      <c r="I240" s="27" t="s">
        <v>614</v>
      </c>
      <c r="J240" s="28">
        <v>46062</v>
      </c>
      <c r="K240" s="26">
        <v>0.35416666666666669</v>
      </c>
      <c r="L240" s="26"/>
      <c r="M240" s="27" t="s">
        <v>211</v>
      </c>
      <c r="N240" s="25">
        <f>IFERROR(VLOOKUP(M240,Data!$J$1:$K$58,2,0),"")</f>
        <v>56961282379</v>
      </c>
      <c r="O240" s="27" t="s">
        <v>212</v>
      </c>
      <c r="P240" s="27"/>
      <c r="Q240" s="27" t="s">
        <v>615</v>
      </c>
      <c r="R240" s="27" t="s">
        <v>169</v>
      </c>
      <c r="S240" s="27"/>
      <c r="T240" s="27"/>
      <c r="U240" s="28"/>
      <c r="X240" s="27"/>
      <c r="Y240" s="27" t="s">
        <v>49</v>
      </c>
      <c r="Z240" s="29"/>
      <c r="AA240" s="29">
        <v>0.32291666666666669</v>
      </c>
      <c r="AB240" s="29"/>
      <c r="AC240" s="30">
        <v>46062</v>
      </c>
      <c r="AD240" s="15" t="str">
        <f>IF(Tabla2[[#This Row],[HORA ENTREGA]]="DIRECTO","On time", IF(AA240&lt;&gt;"",IF(Tabla2[[#This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" s="15" t="str">
        <f>MID(Tabla2[[#This Row],[TIPO]],1,3)</f>
        <v xml:space="preserve">40 </v>
      </c>
      <c r="AF2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COMERCIAL PICHARA SPA */ Cont: * MSBU5275549*/ HR Entrega: *08:30* /Dirección: *Olivo 672, RECOLETA</v>
      </c>
      <c r="AG240" s="38" t="str">
        <f>IFERROR(HYPERLINK("https://wa.me/"&amp;Tabla2[[#This Row],[CONTACTO]]&amp;"?text="&amp;Tabla2[[#This Row],[Mensaje]],"Enviar mensaje"),"")</f>
        <v>Enviar mensaje</v>
      </c>
      <c r="AH240" s="15" t="str">
        <f>CONCATENATE(A240,F240)</f>
        <v>239MSBU5275549</v>
      </c>
      <c r="AI240" s="15" t="str">
        <f>CONCATENATE("ENT-",A240)</f>
        <v>ENT-239</v>
      </c>
      <c r="AJ240" s="15" t="str">
        <f>IF(Tabla2[[#This Row],[Op]]&lt;&gt;"","ENTREGA","")</f>
        <v>ENTREGA</v>
      </c>
      <c r="AK240" s="40" t="str">
        <f>(Tabla2[[#This Row],[FECHA ENTREGA]]&amp;Tabla2[[#This Row],[HORA ENTREGA]])</f>
        <v>460620,354166666666667</v>
      </c>
      <c r="AL240" s="34" t="str">
        <f>IFERROR(HYPERLINK("https://wa.me/"&amp;Tabla2[[#This Row],[CONTACTO]]&amp;"?text="&amp;Tabla2[[#This Row],[Mensaje]]),"")</f>
        <v>https://wa.me/56961282379?text=Hola!%0AServicio del día 09-02%0A *Cliente:* COMERCIAL PICHARA SPA */ Cont: * MSBU5275549*/ HR Entrega: *08:30* /Dirección: *Olivo 672, RECOLETA</v>
      </c>
    </row>
    <row r="241" spans="1:38" s="15" customFormat="1" ht="16.5" customHeight="1" x14ac:dyDescent="0.2">
      <c r="A241" s="15">
        <f>ROW(A240)</f>
        <v>240</v>
      </c>
      <c r="B241" s="15">
        <f>IF(J241=J240,B240+1,1)</f>
        <v>5</v>
      </c>
      <c r="C241" s="15" t="s">
        <v>101</v>
      </c>
      <c r="D241" s="25" t="s">
        <v>39</v>
      </c>
      <c r="E241" s="27">
        <v>141683</v>
      </c>
      <c r="F241" s="27" t="s">
        <v>616</v>
      </c>
      <c r="G241" s="27" t="s">
        <v>584</v>
      </c>
      <c r="H241" s="27">
        <v>20000</v>
      </c>
      <c r="I241" s="27" t="s">
        <v>617</v>
      </c>
      <c r="J241" s="28">
        <v>46062</v>
      </c>
      <c r="K241" s="26">
        <v>0.35416666666666669</v>
      </c>
      <c r="L241" s="26"/>
      <c r="M241" s="27" t="s">
        <v>117</v>
      </c>
      <c r="N241" s="25">
        <f>IFERROR(VLOOKUP(M241,Data!$J$1:$K$58,2,0),"")</f>
        <v>56973887539</v>
      </c>
      <c r="O241" s="27" t="s">
        <v>118</v>
      </c>
      <c r="P241" s="27"/>
      <c r="Q241" s="27" t="s">
        <v>618</v>
      </c>
      <c r="R241" s="27" t="s">
        <v>376</v>
      </c>
      <c r="S241" s="27"/>
      <c r="T241" s="27"/>
      <c r="U241" s="28"/>
      <c r="X241" s="27"/>
      <c r="Y241" s="27" t="s">
        <v>49</v>
      </c>
      <c r="Z241" s="29"/>
      <c r="AA241" s="29">
        <v>0.33680555555555558</v>
      </c>
      <c r="AB241" s="29"/>
      <c r="AC241" s="30">
        <v>46062</v>
      </c>
      <c r="AD241" s="15" t="str">
        <f>IF(Tabla2[[#This Row],[HORA ENTREGA]]="DIRECTO","On time", IF(AA241&lt;&gt;"",IF(Tabla2[[#This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1" s="15" t="str">
        <f>MID(Tabla2[[#This Row],[TIPO]],1,3)</f>
        <v>IMO</v>
      </c>
      <c r="AF2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COMERCIAL PICHARA SPA */ Cont: * CMAU7642584*/ HR Entrega: *08:30* /Dirección: *Crucero Peralillo, Parcela 37, Lote 1, Lampa. (Bodegas de TW)</v>
      </c>
      <c r="AG241" s="38" t="str">
        <f>IFERROR(HYPERLINK("https://wa.me/"&amp;Tabla2[[#This Row],[CONTACTO]]&amp;"?text="&amp;Tabla2[[#This Row],[Mensaje]],"Enviar mensaje"),"")</f>
        <v>Enviar mensaje</v>
      </c>
      <c r="AH241" s="15" t="str">
        <f>CONCATENATE(A241,F241)</f>
        <v>240CMAU7642584</v>
      </c>
      <c r="AI241" s="15" t="str">
        <f>CONCATENATE("ENT-",A241)</f>
        <v>ENT-240</v>
      </c>
      <c r="AJ241" s="15" t="str">
        <f>IF(Tabla2[[#This Row],[Op]]&lt;&gt;"","ENTREGA","")</f>
        <v>ENTREGA</v>
      </c>
      <c r="AK241" s="40" t="str">
        <f>(Tabla2[[#This Row],[FECHA ENTREGA]]&amp;Tabla2[[#This Row],[HORA ENTREGA]])</f>
        <v>460620,354166666666667</v>
      </c>
      <c r="AL241" s="34" t="str">
        <f>IFERROR(HYPERLINK("https://wa.me/"&amp;Tabla2[[#This Row],[CONTACTO]]&amp;"?text="&amp;Tabla2[[#This Row],[Mensaje]]),"")</f>
        <v>https://wa.me/56973887539?text=Hola!%0AServicio del día 09-02%0A *Cliente:* COMERCIAL PICHARA SPA */ Cont: * CMAU7642584*/ HR Entrega: *08:30* /Dirección: *Crucero Peralillo, Parcela 37, Lote 1, Lampa. (Bodegas de TW)</v>
      </c>
    </row>
    <row r="242" spans="1:38" s="15" customFormat="1" ht="16.5" customHeight="1" x14ac:dyDescent="0.2">
      <c r="A242" s="15">
        <f>ROW(A241)</f>
        <v>241</v>
      </c>
      <c r="B242" s="15">
        <f>IF(J242=J241,B241+1,1)</f>
        <v>6</v>
      </c>
      <c r="C242" s="15" t="s">
        <v>288</v>
      </c>
      <c r="D242" s="25" t="s">
        <v>39</v>
      </c>
      <c r="E242" s="27">
        <v>102139</v>
      </c>
      <c r="F242" s="27" t="s">
        <v>619</v>
      </c>
      <c r="G242" s="27" t="s">
        <v>54</v>
      </c>
      <c r="H242" s="27">
        <v>25000</v>
      </c>
      <c r="I242" s="27">
        <v>0.375</v>
      </c>
      <c r="J242" s="28">
        <v>46062</v>
      </c>
      <c r="K242" s="26" t="s">
        <v>290</v>
      </c>
      <c r="L242" s="26"/>
      <c r="M242" s="27" t="s">
        <v>176</v>
      </c>
      <c r="N242" s="25">
        <f>IFERROR(VLOOKUP(M242,Data!$J$1:$K$58,2,0),"")</f>
        <v>56968463649</v>
      </c>
      <c r="O242" s="27" t="s">
        <v>177</v>
      </c>
      <c r="P242" s="27"/>
      <c r="Q242" s="27" t="s">
        <v>398</v>
      </c>
      <c r="R242" s="27" t="s">
        <v>402</v>
      </c>
      <c r="S242" s="27"/>
      <c r="T242" s="27"/>
      <c r="U242" s="28"/>
      <c r="X242" s="27" t="s">
        <v>620</v>
      </c>
      <c r="Y242" s="27" t="s">
        <v>49</v>
      </c>
      <c r="Z242" s="29"/>
      <c r="AA242" s="29">
        <v>0.44791666666666669</v>
      </c>
      <c r="AB242" s="29"/>
      <c r="AC242" s="30">
        <v>46062</v>
      </c>
      <c r="AD242" s="15" t="str">
        <f>IF(Tabla2[[#This Row],[HORA ENTREGA]]="DIRECTO","On time", IF(AA242&lt;&gt;"",IF(Tabla2[[#This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2" s="15" t="str">
        <f>MID(Tabla2[[#This Row],[TIPO]],1,3)</f>
        <v xml:space="preserve">40 </v>
      </c>
      <c r="AF2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COMERCIAL SEA GARDEN SPA */ Cont: * HLBU9177943*/ HR Entrega: *DIRECTO* /Dirección: *Pedro Jorquera 575, Pudahuel</v>
      </c>
      <c r="AG242" s="38" t="str">
        <f>IFERROR(HYPERLINK("https://wa.me/"&amp;Tabla2[[#This Row],[CONTACTO]]&amp;"?text="&amp;Tabla2[[#This Row],[Mensaje]],"Enviar mensaje"),"")</f>
        <v>Enviar mensaje</v>
      </c>
      <c r="AH242" s="15" t="str">
        <f>CONCATENATE(A242,F242)</f>
        <v>241HLBU9177943</v>
      </c>
      <c r="AI242" s="15" t="str">
        <f>CONCATENATE("ENT-",A242)</f>
        <v>ENT-241</v>
      </c>
      <c r="AJ242" s="15" t="str">
        <f>IF(Tabla2[[#This Row],[Op]]&lt;&gt;"","ENTREGA","")</f>
        <v>ENTREGA</v>
      </c>
      <c r="AK242" s="40" t="str">
        <f>(Tabla2[[#This Row],[FECHA ENTREGA]]&amp;Tabla2[[#This Row],[HORA ENTREGA]])</f>
        <v>46062DIRECTO</v>
      </c>
      <c r="AL242" s="34" t="str">
        <f>IFERROR(HYPERLINK("https://wa.me/"&amp;Tabla2[[#This Row],[CONTACTO]]&amp;"?text="&amp;Tabla2[[#This Row],[Mensaje]]),"")</f>
        <v>https://wa.me/56968463649?text=Hola!%0AServicio del día 09-02%0A *Cliente:* COMERCIAL SEA GARDEN SPA */ Cont: * HLBU9177943*/ HR Entrega: *DIRECTO* /Dirección: *Pedro Jorquera 575, Pudahuel</v>
      </c>
    </row>
    <row r="243" spans="1:38" s="15" customFormat="1" ht="16.5" customHeight="1" x14ac:dyDescent="0.2">
      <c r="A243" s="15">
        <f>ROW(A242)</f>
        <v>242</v>
      </c>
      <c r="B243" s="15">
        <f>IF(J243=J242,B242+1,1)</f>
        <v>7</v>
      </c>
      <c r="C243" s="15" t="s">
        <v>38</v>
      </c>
      <c r="D243" s="25" t="s">
        <v>39</v>
      </c>
      <c r="E243" s="27">
        <v>297753</v>
      </c>
      <c r="F243" s="27" t="s">
        <v>621</v>
      </c>
      <c r="G243" s="27" t="s">
        <v>41</v>
      </c>
      <c r="H243" s="27">
        <v>27000</v>
      </c>
      <c r="I243" s="27" t="s">
        <v>42</v>
      </c>
      <c r="J243" s="28">
        <v>46062</v>
      </c>
      <c r="K243" s="26">
        <v>0.625</v>
      </c>
      <c r="L243" s="26"/>
      <c r="M243" s="27" t="s">
        <v>151</v>
      </c>
      <c r="N243" s="25">
        <f>IFERROR(VLOOKUP(M243,Data!$J$1:$K$58,2,0),"")</f>
        <v>56973887427</v>
      </c>
      <c r="O243" s="27" t="s">
        <v>152</v>
      </c>
      <c r="P243" s="27"/>
      <c r="Q243" s="27" t="s">
        <v>401</v>
      </c>
      <c r="R243" s="27" t="s">
        <v>169</v>
      </c>
      <c r="S243" s="27"/>
      <c r="T243" s="27"/>
      <c r="U243" s="28"/>
      <c r="X243" s="27"/>
      <c r="Y243" s="27" t="s">
        <v>49</v>
      </c>
      <c r="Z243" s="29"/>
      <c r="AA243" s="29">
        <v>0.62847222222222221</v>
      </c>
      <c r="AB243" s="29"/>
      <c r="AC243" s="30">
        <v>46062</v>
      </c>
      <c r="AD243" s="15" t="str">
        <f>IF(Tabla2[[#This Row],[HORA ENTREGA]]="DIRECTO","On time", IF(AA243&lt;&gt;"",IF(Tabla2[[#This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3" s="15" t="str">
        <f>MID(Tabla2[[#This Row],[TIPO]],1,3)</f>
        <v xml:space="preserve">40 </v>
      </c>
      <c r="AF2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EL CONTAINER SPA */ Cont: * TXGU5452486*/ HR Entrega: *15:00* /Dirección: *SAN IGNACIO 951, QUILICURA</v>
      </c>
      <c r="AG243" s="38" t="str">
        <f>IFERROR(HYPERLINK("https://wa.me/"&amp;Tabla2[[#This Row],[CONTACTO]]&amp;"?text="&amp;Tabla2[[#This Row],[Mensaje]],"Enviar mensaje"),"")</f>
        <v>Enviar mensaje</v>
      </c>
      <c r="AH243" s="15" t="str">
        <f>CONCATENATE(A243,F243)</f>
        <v>242TXGU5452486</v>
      </c>
      <c r="AI243" s="15" t="str">
        <f>CONCATENATE("ENT-",A243)</f>
        <v>ENT-242</v>
      </c>
      <c r="AJ243" s="15" t="str">
        <f>IF(Tabla2[[#This Row],[Op]]&lt;&gt;"","ENTREGA","")</f>
        <v>ENTREGA</v>
      </c>
      <c r="AK243" s="40" t="str">
        <f>(Tabla2[[#This Row],[FECHA ENTREGA]]&amp;Tabla2[[#This Row],[HORA ENTREGA]])</f>
        <v>460620,625</v>
      </c>
      <c r="AL243" s="34" t="str">
        <f>IFERROR(HYPERLINK("https://wa.me/"&amp;Tabla2[[#This Row],[CONTACTO]]&amp;"?text="&amp;Tabla2[[#This Row],[Mensaje]]),"")</f>
        <v>https://wa.me/56973887427?text=Hola!%0AServicio del día 09-02%0A *Cliente:* EL CONTAINER SPA */ Cont: * TXGU5452486*/ HR Entrega: *15:00* /Dirección: *SAN IGNACIO 951, QUILICURA</v>
      </c>
    </row>
    <row r="244" spans="1:38" s="15" customFormat="1" ht="16.5" customHeight="1" x14ac:dyDescent="0.2">
      <c r="A244" s="15">
        <f>ROW(A243)</f>
        <v>243</v>
      </c>
      <c r="B244" s="15">
        <f>IF(J244=J243,B243+1,1)</f>
        <v>8</v>
      </c>
      <c r="C244" s="15" t="s">
        <v>622</v>
      </c>
      <c r="D244" s="25" t="s">
        <v>39</v>
      </c>
      <c r="E244" s="27">
        <v>298414</v>
      </c>
      <c r="F244" s="27" t="s">
        <v>623</v>
      </c>
      <c r="G244" s="27" t="s">
        <v>41</v>
      </c>
      <c r="H244" s="27">
        <v>29000</v>
      </c>
      <c r="I244" s="27" t="s">
        <v>624</v>
      </c>
      <c r="J244" s="28">
        <v>46062</v>
      </c>
      <c r="K244" s="26">
        <v>0.54166666666666663</v>
      </c>
      <c r="L244" s="26"/>
      <c r="M244" s="27" t="s">
        <v>319</v>
      </c>
      <c r="N244" s="25">
        <f>IFERROR(VLOOKUP(M244,Data!$J$1:$K$58,2,0),"")</f>
        <v>56948501048</v>
      </c>
      <c r="O244" s="27" t="s">
        <v>320</v>
      </c>
      <c r="P244" s="27"/>
      <c r="Q244" s="27" t="s">
        <v>625</v>
      </c>
      <c r="R244" s="27" t="s">
        <v>183</v>
      </c>
      <c r="S244" s="27"/>
      <c r="T244" s="27"/>
      <c r="U244" s="28"/>
      <c r="X244" s="27"/>
      <c r="Y244" s="27" t="s">
        <v>49</v>
      </c>
      <c r="Z244" s="29"/>
      <c r="AA244" s="29">
        <v>0.52083333333333337</v>
      </c>
      <c r="AB244" s="29"/>
      <c r="AC244" s="30">
        <v>46062</v>
      </c>
      <c r="AD244" s="15" t="str">
        <f>IF(Tabla2[[#This Row],[HORA ENTREGA]]="DIRECTO","On time", IF(AA244&lt;&gt;"",IF(Tabla2[[#This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" s="15" t="str">
        <f>MID(Tabla2[[#This Row],[TIPO]],1,3)</f>
        <v xml:space="preserve">40 </v>
      </c>
      <c r="AF2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ENVASES FLEXIPACK LTDA */ Cont: * PCIU9537285*/ HR Entrega: *13:00* /Dirección: *JORGE CACERES 720, LA CISTERNA</v>
      </c>
      <c r="AG244" s="38" t="str">
        <f>IFERROR(HYPERLINK("https://wa.me/"&amp;Tabla2[[#This Row],[CONTACTO]]&amp;"?text="&amp;Tabla2[[#This Row],[Mensaje]],"Enviar mensaje"),"")</f>
        <v>Enviar mensaje</v>
      </c>
      <c r="AH244" s="15" t="str">
        <f>CONCATENATE(A244,F244)</f>
        <v>243PCIU9537285</v>
      </c>
      <c r="AI244" s="15" t="str">
        <f>CONCATENATE("ENT-",A244)</f>
        <v>ENT-243</v>
      </c>
      <c r="AJ244" s="15" t="str">
        <f>IF(Tabla2[[#This Row],[Op]]&lt;&gt;"","ENTREGA","")</f>
        <v>ENTREGA</v>
      </c>
      <c r="AK244" s="40" t="str">
        <f>(Tabla2[[#This Row],[FECHA ENTREGA]]&amp;Tabla2[[#This Row],[HORA ENTREGA]])</f>
        <v>460620,541666666666667</v>
      </c>
      <c r="AL244" s="34" t="str">
        <f>IFERROR(HYPERLINK("https://wa.me/"&amp;Tabla2[[#This Row],[CONTACTO]]&amp;"?text="&amp;Tabla2[[#This Row],[Mensaje]]),"")</f>
        <v>https://wa.me/56948501048?text=Hola!%0AServicio del día 09-02%0A *Cliente:* ENVASES FLEXIPACK LTDA */ Cont: * PCIU9537285*/ HR Entrega: *13:00* /Dirección: *JORGE CACERES 720, LA CISTERNA</v>
      </c>
    </row>
    <row r="245" spans="1:38" s="15" customFormat="1" ht="16.5" customHeight="1" x14ac:dyDescent="0.2">
      <c r="A245" s="15">
        <f>ROW(A244)</f>
        <v>244</v>
      </c>
      <c r="B245" s="15">
        <f>IF(J245=J244,B244+1,1)</f>
        <v>9</v>
      </c>
      <c r="C245" s="15" t="s">
        <v>114</v>
      </c>
      <c r="D245" s="25" t="s">
        <v>39</v>
      </c>
      <c r="E245" s="27">
        <v>298165</v>
      </c>
      <c r="F245" s="27" t="s">
        <v>626</v>
      </c>
      <c r="G245" s="27" t="s">
        <v>41</v>
      </c>
      <c r="H245" s="27">
        <v>14000</v>
      </c>
      <c r="I245" s="27" t="s">
        <v>42</v>
      </c>
      <c r="J245" s="28">
        <v>46062</v>
      </c>
      <c r="K245" s="26">
        <v>0.35416666666666669</v>
      </c>
      <c r="L245" s="26"/>
      <c r="M245" s="27" t="s">
        <v>45</v>
      </c>
      <c r="N245" s="25">
        <f>IFERROR(VLOOKUP(M245,Data!$J$1:$K$58,2,0),"")</f>
        <v>56950981572</v>
      </c>
      <c r="O245" s="27" t="s">
        <v>46</v>
      </c>
      <c r="P245" s="27"/>
      <c r="Q245" s="27" t="s">
        <v>119</v>
      </c>
      <c r="R245" s="27" t="s">
        <v>195</v>
      </c>
      <c r="S245" s="27"/>
      <c r="T245" s="27"/>
      <c r="U245" s="28"/>
      <c r="X245" s="27"/>
      <c r="Y245" s="27" t="s">
        <v>49</v>
      </c>
      <c r="Z245" s="29"/>
      <c r="AA245" s="29">
        <v>0.3263888888888889</v>
      </c>
      <c r="AB245" s="29"/>
      <c r="AC245" s="30">
        <v>46062</v>
      </c>
      <c r="AD245" s="15" t="str">
        <f>IF(Tabla2[[#This Row],[HORA ENTREGA]]="DIRECTO","On time", IF(AA245&lt;&gt;"",IF(Tabla2[[#This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" s="15" t="str">
        <f>MID(Tabla2[[#This Row],[TIPO]],1,3)</f>
        <v xml:space="preserve">40 </v>
      </c>
      <c r="AF2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FLEX EQUIPOS DE DESCANSO CHILE */ Cont: * MSDU8044520*/ HR Entrega: *08:30* /Dirección: *MERSAN (José Joaquín Prieto 9001, Lo Espejo. Bodegas: 7-8-9-10-15-16-17-18)</v>
      </c>
      <c r="AG245" s="38" t="str">
        <f>IFERROR(HYPERLINK("https://wa.me/"&amp;Tabla2[[#This Row],[CONTACTO]]&amp;"?text="&amp;Tabla2[[#This Row],[Mensaje]],"Enviar mensaje"),"")</f>
        <v>Enviar mensaje</v>
      </c>
      <c r="AH245" s="15" t="str">
        <f>CONCATENATE(A245,F245)</f>
        <v>244MSDU8044520</v>
      </c>
      <c r="AI245" s="15" t="str">
        <f>CONCATENATE("ENT-",A245)</f>
        <v>ENT-244</v>
      </c>
      <c r="AJ245" s="15" t="str">
        <f>IF(Tabla2[[#This Row],[Op]]&lt;&gt;"","ENTREGA","")</f>
        <v>ENTREGA</v>
      </c>
      <c r="AK245" s="40" t="str">
        <f>(Tabla2[[#This Row],[FECHA ENTREGA]]&amp;Tabla2[[#This Row],[HORA ENTREGA]])</f>
        <v>460620,354166666666667</v>
      </c>
      <c r="AL245" s="34" t="str">
        <f>IFERROR(HYPERLINK("https://wa.me/"&amp;Tabla2[[#This Row],[CONTACTO]]&amp;"?text="&amp;Tabla2[[#This Row],[Mensaje]]),"")</f>
        <v>https://wa.me/56950981572?text=Hola!%0AServicio del día 09-02%0A *Cliente:* FLEX EQUIPOS DE DESCANSO CHILE */ Cont: * MSDU8044520*/ HR Entrega: *08:30* /Dirección: *MERSAN (José Joaquín Prieto 9001, Lo Espejo. Bodegas: 7-8-9-10-15-16-17-18)</v>
      </c>
    </row>
    <row r="246" spans="1:38" s="15" customFormat="1" ht="16.5" customHeight="1" x14ac:dyDescent="0.2">
      <c r="A246" s="15">
        <f>ROW(A245)</f>
        <v>245</v>
      </c>
      <c r="B246" s="15">
        <f>IF(J246=J245,B245+1,1)</f>
        <v>10</v>
      </c>
      <c r="C246" s="15" t="s">
        <v>627</v>
      </c>
      <c r="D246" s="25" t="s">
        <v>39</v>
      </c>
      <c r="E246" s="27">
        <v>298953</v>
      </c>
      <c r="F246" s="27" t="s">
        <v>628</v>
      </c>
      <c r="G246" s="27" t="s">
        <v>41</v>
      </c>
      <c r="H246" s="27">
        <v>15000</v>
      </c>
      <c r="I246" s="27">
        <v>0.41666666666666669</v>
      </c>
      <c r="J246" s="28">
        <v>46062</v>
      </c>
      <c r="K246" s="26" t="s">
        <v>290</v>
      </c>
      <c r="L246" s="26"/>
      <c r="M246" s="27" t="s">
        <v>133</v>
      </c>
      <c r="N246" s="25">
        <f>IFERROR(VLOOKUP(M246,Data!$J$1:$K$58,2,0),"")</f>
        <v>56953801607</v>
      </c>
      <c r="O246" s="27" t="s">
        <v>134</v>
      </c>
      <c r="P246" s="27"/>
      <c r="Q246" s="27" t="s">
        <v>629</v>
      </c>
      <c r="R246" s="27" t="s">
        <v>69</v>
      </c>
      <c r="S246" s="27"/>
      <c r="T246" s="27"/>
      <c r="U246" s="28"/>
      <c r="X246" s="27"/>
      <c r="Y246" s="27" t="s">
        <v>49</v>
      </c>
      <c r="Z246" s="29"/>
      <c r="AA246" s="29">
        <v>0.49305555555555558</v>
      </c>
      <c r="AB246" s="29"/>
      <c r="AC246" s="30">
        <v>46062</v>
      </c>
      <c r="AD246" s="15" t="str">
        <f>IF(Tabla2[[#This Row],[HORA ENTREGA]]="DIRECTO","On time", IF(AA246&lt;&gt;"",IF(Tabla2[[#This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6" s="15" t="str">
        <f>MID(Tabla2[[#This Row],[TIPO]],1,3)</f>
        <v xml:space="preserve">40 </v>
      </c>
      <c r="AF2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GENERACION SERVICIO Y ARRIENDO SPA */ Cont: * CSNU7784938*/ HR Entrega: *DIRECTO* /Dirección: *CORDILLERA 570, PUDAHUEL</v>
      </c>
      <c r="AG246" s="38" t="str">
        <f>IFERROR(HYPERLINK("https://wa.me/"&amp;Tabla2[[#This Row],[CONTACTO]]&amp;"?text="&amp;Tabla2[[#This Row],[Mensaje]],"Enviar mensaje"),"")</f>
        <v>Enviar mensaje</v>
      </c>
      <c r="AH246" s="15" t="str">
        <f>CONCATENATE(A246,F246)</f>
        <v>245CSNU7784938</v>
      </c>
      <c r="AI246" s="15" t="str">
        <f>CONCATENATE("ENT-",A246)</f>
        <v>ENT-245</v>
      </c>
      <c r="AJ246" s="15" t="str">
        <f>IF(Tabla2[[#This Row],[Op]]&lt;&gt;"","ENTREGA","")</f>
        <v>ENTREGA</v>
      </c>
      <c r="AK246" s="40" t="str">
        <f>(Tabla2[[#This Row],[FECHA ENTREGA]]&amp;Tabla2[[#This Row],[HORA ENTREGA]])</f>
        <v>46062DIRECTO</v>
      </c>
      <c r="AL246" s="34" t="str">
        <f>IFERROR(HYPERLINK("https://wa.me/"&amp;Tabla2[[#This Row],[CONTACTO]]&amp;"?text="&amp;Tabla2[[#This Row],[Mensaje]]),"")</f>
        <v>https://wa.me/56953801607?text=Hola!%0AServicio del día 09-02%0A *Cliente:* GENERACION SERVICIO Y ARRIENDO SPA */ Cont: * CSNU7784938*/ HR Entrega: *DIRECTO* /Dirección: *CORDILLERA 570, PUDAHUEL</v>
      </c>
    </row>
    <row r="247" spans="1:38" s="15" customFormat="1" ht="16.5" customHeight="1" x14ac:dyDescent="0.2">
      <c r="A247" s="15">
        <f>ROW(A246)</f>
        <v>246</v>
      </c>
      <c r="B247" s="15">
        <f>IF(J247=J246,B246+1,1)</f>
        <v>11</v>
      </c>
      <c r="C247" s="15" t="s">
        <v>627</v>
      </c>
      <c r="D247" s="25" t="s">
        <v>39</v>
      </c>
      <c r="E247" s="27">
        <v>298953</v>
      </c>
      <c r="F247" s="27" t="s">
        <v>630</v>
      </c>
      <c r="G247" s="27" t="s">
        <v>41</v>
      </c>
      <c r="H247" s="27">
        <v>15000</v>
      </c>
      <c r="I247" s="27">
        <v>0.4236111111111111</v>
      </c>
      <c r="J247" s="28">
        <v>46062</v>
      </c>
      <c r="K247" s="26" t="s">
        <v>290</v>
      </c>
      <c r="L247" s="26"/>
      <c r="M247" s="27" t="s">
        <v>308</v>
      </c>
      <c r="N247" s="25">
        <f>IFERROR(VLOOKUP(M247,Data!$J$1:$K$58,2,0),"")</f>
        <v>56966631737</v>
      </c>
      <c r="O247" s="27" t="s">
        <v>309</v>
      </c>
      <c r="P247" s="27"/>
      <c r="Q247" s="27" t="s">
        <v>629</v>
      </c>
      <c r="R247" s="27" t="s">
        <v>69</v>
      </c>
      <c r="S247" s="27"/>
      <c r="T247" s="27"/>
      <c r="U247" s="28"/>
      <c r="X247" s="27"/>
      <c r="Y247" s="27" t="s">
        <v>49</v>
      </c>
      <c r="Z247" s="29"/>
      <c r="AA247" s="29">
        <v>0.49652777777777779</v>
      </c>
      <c r="AB247" s="29"/>
      <c r="AC247" s="30">
        <v>46062</v>
      </c>
      <c r="AD247" s="15" t="str">
        <f>IF(Tabla2[[#This Row],[HORA ENTREGA]]="DIRECTO","On time", IF(AA247&lt;&gt;"",IF(Tabla2[[#This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" s="15" t="str">
        <f>MID(Tabla2[[#This Row],[TIPO]],1,3)</f>
        <v xml:space="preserve">40 </v>
      </c>
      <c r="AF2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GENERACION SERVICIO Y ARRIENDO SPA */ Cont: * FCIU9779587*/ HR Entrega: *DIRECTO* /Dirección: *CORDILLERA 570, PUDAHUEL</v>
      </c>
      <c r="AG247" s="38" t="str">
        <f>IFERROR(HYPERLINK("https://wa.me/"&amp;Tabla2[[#This Row],[CONTACTO]]&amp;"?text="&amp;Tabla2[[#This Row],[Mensaje]],"Enviar mensaje"),"")</f>
        <v>Enviar mensaje</v>
      </c>
      <c r="AH247" s="15" t="str">
        <f>CONCATENATE(A247,F247)</f>
        <v>246FCIU9779587</v>
      </c>
      <c r="AI247" s="15" t="str">
        <f>CONCATENATE("ENT-",A247)</f>
        <v>ENT-246</v>
      </c>
      <c r="AJ247" s="15" t="str">
        <f>IF(Tabla2[[#This Row],[Op]]&lt;&gt;"","ENTREGA","")</f>
        <v>ENTREGA</v>
      </c>
      <c r="AK247" s="40" t="str">
        <f>(Tabla2[[#This Row],[FECHA ENTREGA]]&amp;Tabla2[[#This Row],[HORA ENTREGA]])</f>
        <v>46062DIRECTO</v>
      </c>
      <c r="AL247" s="34" t="str">
        <f>IFERROR(HYPERLINK("https://wa.me/"&amp;Tabla2[[#This Row],[CONTACTO]]&amp;"?text="&amp;Tabla2[[#This Row],[Mensaje]]),"")</f>
        <v>https://wa.me/56966631737?text=Hola!%0AServicio del día 09-02%0A *Cliente:* GENERACION SERVICIO Y ARRIENDO SPA */ Cont: * FCIU9779587*/ HR Entrega: *DIRECTO* /Dirección: *CORDILLERA 570, PUDAHUEL</v>
      </c>
    </row>
    <row r="248" spans="1:38" s="15" customFormat="1" ht="16.5" customHeight="1" x14ac:dyDescent="0.2">
      <c r="A248" s="15">
        <f>ROW(A247)</f>
        <v>247</v>
      </c>
      <c r="B248" s="15">
        <f>IF(J248=J247,B247+1,1)</f>
        <v>12</v>
      </c>
      <c r="C248" s="15" t="s">
        <v>627</v>
      </c>
      <c r="D248" s="25" t="s">
        <v>39</v>
      </c>
      <c r="E248" s="27">
        <v>298953</v>
      </c>
      <c r="F248" s="27" t="s">
        <v>631</v>
      </c>
      <c r="G248" s="27" t="s">
        <v>41</v>
      </c>
      <c r="H248" s="27">
        <v>13000</v>
      </c>
      <c r="I248" s="27">
        <v>0.4375</v>
      </c>
      <c r="J248" s="28">
        <v>46062</v>
      </c>
      <c r="K248" s="26" t="s">
        <v>290</v>
      </c>
      <c r="L248" s="26"/>
      <c r="M248" s="27" t="s">
        <v>313</v>
      </c>
      <c r="N248" s="25">
        <f>IFERROR(VLOOKUP(M248,Data!$J$1:$K$58,2,0),"")</f>
        <v>56967387744</v>
      </c>
      <c r="O248" s="27" t="s">
        <v>314</v>
      </c>
      <c r="P248" s="27"/>
      <c r="Q248" s="27" t="s">
        <v>629</v>
      </c>
      <c r="R248" s="27" t="s">
        <v>69</v>
      </c>
      <c r="S248" s="27"/>
      <c r="T248" s="27"/>
      <c r="U248" s="28"/>
      <c r="X248" s="27"/>
      <c r="Y248" s="27" t="s">
        <v>49</v>
      </c>
      <c r="Z248" s="29"/>
      <c r="AA248" s="29">
        <v>0.56458333333333333</v>
      </c>
      <c r="AB248" s="29"/>
      <c r="AC248" s="30">
        <v>46062</v>
      </c>
      <c r="AD248" s="15" t="str">
        <f>IF(Tabla2[[#This Row],[HORA ENTREGA]]="DIRECTO","On time", IF(AA248&lt;&gt;"",IF(Tabla2[[#This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8" s="15" t="str">
        <f>MID(Tabla2[[#This Row],[TIPO]],1,3)</f>
        <v xml:space="preserve">40 </v>
      </c>
      <c r="AF2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GENERACION SERVICIO Y ARRIENDO SPA */ Cont: * OOLU9486415*/ HR Entrega: *DIRECTO* /Dirección: *CORDILLERA 570, PUDAHUEL</v>
      </c>
      <c r="AG248" s="38" t="str">
        <f>IFERROR(HYPERLINK("https://wa.me/"&amp;Tabla2[[#This Row],[CONTACTO]]&amp;"?text="&amp;Tabla2[[#This Row],[Mensaje]],"Enviar mensaje"),"")</f>
        <v>Enviar mensaje</v>
      </c>
      <c r="AH248" s="15" t="str">
        <f>CONCATENATE(A248,F248)</f>
        <v>247OOLU9486415</v>
      </c>
      <c r="AI248" s="15" t="str">
        <f>CONCATENATE("ENT-",A248)</f>
        <v>ENT-247</v>
      </c>
      <c r="AJ248" s="15" t="str">
        <f>IF(Tabla2[[#This Row],[Op]]&lt;&gt;"","ENTREGA","")</f>
        <v>ENTREGA</v>
      </c>
      <c r="AK248" s="40" t="str">
        <f>(Tabla2[[#This Row],[FECHA ENTREGA]]&amp;Tabla2[[#This Row],[HORA ENTREGA]])</f>
        <v>46062DIRECTO</v>
      </c>
      <c r="AL248" s="34" t="str">
        <f>IFERROR(HYPERLINK("https://wa.me/"&amp;Tabla2[[#This Row],[CONTACTO]]&amp;"?text="&amp;Tabla2[[#This Row],[Mensaje]]),"")</f>
        <v>https://wa.me/56967387744?text=Hola!%0AServicio del día 09-02%0A *Cliente:* GENERACION SERVICIO Y ARRIENDO SPA */ Cont: * OOLU9486415*/ HR Entrega: *DIRECTO* /Dirección: *CORDILLERA 570, PUDAHUEL</v>
      </c>
    </row>
    <row r="249" spans="1:38" s="15" customFormat="1" ht="16.5" customHeight="1" x14ac:dyDescent="0.2">
      <c r="A249" s="15">
        <f>ROW(A248)</f>
        <v>248</v>
      </c>
      <c r="B249" s="15">
        <f>IF(J249=J248,B248+1,1)</f>
        <v>13</v>
      </c>
      <c r="C249" s="15" t="s">
        <v>627</v>
      </c>
      <c r="D249" s="25" t="s">
        <v>39</v>
      </c>
      <c r="E249" s="27">
        <v>298953</v>
      </c>
      <c r="F249" s="27" t="s">
        <v>632</v>
      </c>
      <c r="G249" s="27" t="s">
        <v>41</v>
      </c>
      <c r="H249" s="27">
        <v>13000</v>
      </c>
      <c r="I249" s="27">
        <v>0.42708333333333331</v>
      </c>
      <c r="J249" s="28">
        <v>46062</v>
      </c>
      <c r="K249" s="26" t="s">
        <v>290</v>
      </c>
      <c r="L249" s="26"/>
      <c r="M249" s="27" t="s">
        <v>389</v>
      </c>
      <c r="N249" s="25">
        <f>IFERROR(VLOOKUP(M249,Data!$J$1:$K$58,2,0),"")</f>
        <v>56988336520</v>
      </c>
      <c r="O249" s="27" t="s">
        <v>390</v>
      </c>
      <c r="P249" s="27"/>
      <c r="Q249" s="27" t="s">
        <v>629</v>
      </c>
      <c r="R249" s="27" t="s">
        <v>69</v>
      </c>
      <c r="S249" s="27"/>
      <c r="T249" s="27"/>
      <c r="U249" s="28"/>
      <c r="X249" s="27"/>
      <c r="Y249" s="27" t="s">
        <v>49</v>
      </c>
      <c r="Z249" s="29"/>
      <c r="AA249" s="29">
        <v>0.50486111111111109</v>
      </c>
      <c r="AB249" s="29"/>
      <c r="AC249" s="30">
        <v>46062</v>
      </c>
      <c r="AD249" s="15" t="str">
        <f>IF(Tabla2[[#This Row],[HORA ENTREGA]]="DIRECTO","On time", IF(AA249&lt;&gt;"",IF(Tabla2[[#This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9" s="15" t="str">
        <f>MID(Tabla2[[#This Row],[TIPO]],1,3)</f>
        <v xml:space="preserve">40 </v>
      </c>
      <c r="AF2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GENERACION SERVICIO Y ARRIENDO SPA */ Cont: * FFAU3191686*/ HR Entrega: *DIRECTO* /Dirección: *CORDILLERA 570, PUDAHUEL</v>
      </c>
      <c r="AG249" s="38" t="str">
        <f>IFERROR(HYPERLINK("https://wa.me/"&amp;Tabla2[[#This Row],[CONTACTO]]&amp;"?text="&amp;Tabla2[[#This Row],[Mensaje]],"Enviar mensaje"),"")</f>
        <v>Enviar mensaje</v>
      </c>
      <c r="AH249" s="15" t="str">
        <f>CONCATENATE(A249,F249)</f>
        <v>248FFAU3191686</v>
      </c>
      <c r="AI249" s="15" t="str">
        <f>CONCATENATE("ENT-",A249)</f>
        <v>ENT-248</v>
      </c>
      <c r="AJ249" s="15" t="str">
        <f>IF(Tabla2[[#This Row],[Op]]&lt;&gt;"","ENTREGA","")</f>
        <v>ENTREGA</v>
      </c>
      <c r="AK249" s="40" t="str">
        <f>(Tabla2[[#This Row],[FECHA ENTREGA]]&amp;Tabla2[[#This Row],[HORA ENTREGA]])</f>
        <v>46062DIRECTO</v>
      </c>
      <c r="AL249" s="34" t="str">
        <f>IFERROR(HYPERLINK("https://wa.me/"&amp;Tabla2[[#This Row],[CONTACTO]]&amp;"?text="&amp;Tabla2[[#This Row],[Mensaje]]),"")</f>
        <v>https://wa.me/56988336520?text=Hola!%0AServicio del día 09-02%0A *Cliente:* GENERACION SERVICIO Y ARRIENDO SPA */ Cont: * FFAU3191686*/ HR Entrega: *DIRECTO* /Dirección: *CORDILLERA 570, PUDAHUEL</v>
      </c>
    </row>
    <row r="250" spans="1:38" s="15" customFormat="1" ht="16.5" customHeight="1" x14ac:dyDescent="0.2">
      <c r="A250" s="15">
        <f>ROW(A249)</f>
        <v>249</v>
      </c>
      <c r="B250" s="15">
        <f>IF(J250=J249,B249+1,1)</f>
        <v>14</v>
      </c>
      <c r="C250" s="15" t="s">
        <v>627</v>
      </c>
      <c r="D250" s="25" t="s">
        <v>39</v>
      </c>
      <c r="E250" s="27">
        <v>298953</v>
      </c>
      <c r="F250" s="27" t="s">
        <v>633</v>
      </c>
      <c r="G250" s="27" t="s">
        <v>41</v>
      </c>
      <c r="H250" s="27">
        <v>13000</v>
      </c>
      <c r="I250" s="27">
        <v>0.43055555555555558</v>
      </c>
      <c r="J250" s="28">
        <v>46062</v>
      </c>
      <c r="K250" s="26" t="s">
        <v>290</v>
      </c>
      <c r="L250" s="26"/>
      <c r="M250" s="27" t="s">
        <v>300</v>
      </c>
      <c r="N250" s="25">
        <f>IFERROR(VLOOKUP(M250,Data!$J$1:$K$58,2,0),"")</f>
        <v>56989844861</v>
      </c>
      <c r="O250" s="27" t="s">
        <v>301</v>
      </c>
      <c r="P250" s="27"/>
      <c r="Q250" s="27" t="s">
        <v>629</v>
      </c>
      <c r="R250" s="27" t="s">
        <v>69</v>
      </c>
      <c r="S250" s="27"/>
      <c r="T250" s="27"/>
      <c r="U250" s="28"/>
      <c r="X250" s="27"/>
      <c r="Y250" s="27" t="s">
        <v>49</v>
      </c>
      <c r="Z250" s="29"/>
      <c r="AA250" s="29">
        <v>0.5229166666666667</v>
      </c>
      <c r="AB250" s="29"/>
      <c r="AC250" s="30">
        <v>46062</v>
      </c>
      <c r="AD250" s="15" t="str">
        <f>IF(Tabla2[[#This Row],[HORA ENTREGA]]="DIRECTO","On time", IF(AA250&lt;&gt;"",IF(Tabla2[[#This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" s="15" t="str">
        <f>MID(Tabla2[[#This Row],[TIPO]],1,3)</f>
        <v xml:space="preserve">40 </v>
      </c>
      <c r="AF2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GENERACION SERVICIO Y ARRIENDO SPA */ Cont: * FFAU3618660*/ HR Entrega: *DIRECTO* /Dirección: *CORDILLERA 570, PUDAHUEL</v>
      </c>
      <c r="AG250" s="38" t="str">
        <f>IFERROR(HYPERLINK("https://wa.me/"&amp;Tabla2[[#This Row],[CONTACTO]]&amp;"?text="&amp;Tabla2[[#This Row],[Mensaje]],"Enviar mensaje"),"")</f>
        <v>Enviar mensaje</v>
      </c>
      <c r="AH250" s="15" t="str">
        <f>CONCATENATE(A250,F250)</f>
        <v>249FFAU3618660</v>
      </c>
      <c r="AI250" s="15" t="str">
        <f>CONCATENATE("ENT-",A250)</f>
        <v>ENT-249</v>
      </c>
      <c r="AJ250" s="15" t="str">
        <f>IF(Tabla2[[#This Row],[Op]]&lt;&gt;"","ENTREGA","")</f>
        <v>ENTREGA</v>
      </c>
      <c r="AK250" s="40" t="str">
        <f>(Tabla2[[#This Row],[FECHA ENTREGA]]&amp;Tabla2[[#This Row],[HORA ENTREGA]])</f>
        <v>46062DIRECTO</v>
      </c>
      <c r="AL250" s="34" t="str">
        <f>IFERROR(HYPERLINK("https://wa.me/"&amp;Tabla2[[#This Row],[CONTACTO]]&amp;"?text="&amp;Tabla2[[#This Row],[Mensaje]]),"")</f>
        <v>https://wa.me/56989844861?text=Hola!%0AServicio del día 09-02%0A *Cliente:* GENERACION SERVICIO Y ARRIENDO SPA */ Cont: * FFAU3618660*/ HR Entrega: *DIRECTO* /Dirección: *CORDILLERA 570, PUDAHUEL</v>
      </c>
    </row>
    <row r="251" spans="1:38" s="15" customFormat="1" ht="16.5" customHeight="1" x14ac:dyDescent="0.2">
      <c r="A251" s="15">
        <f>ROW(A250)</f>
        <v>250</v>
      </c>
      <c r="B251" s="15">
        <f>IF(J251=J250,B250+1,1)</f>
        <v>15</v>
      </c>
      <c r="C251" s="15" t="s">
        <v>149</v>
      </c>
      <c r="D251" s="25" t="s">
        <v>39</v>
      </c>
      <c r="E251" s="27">
        <v>2600242</v>
      </c>
      <c r="F251" s="27" t="s">
        <v>634</v>
      </c>
      <c r="G251" s="27" t="s">
        <v>41</v>
      </c>
      <c r="H251" s="27">
        <v>10000</v>
      </c>
      <c r="I251" s="27" t="s">
        <v>42</v>
      </c>
      <c r="J251" s="28">
        <v>46062</v>
      </c>
      <c r="K251" s="26">
        <v>0.33333333333333331</v>
      </c>
      <c r="L251" s="26"/>
      <c r="M251" s="27" t="s">
        <v>51</v>
      </c>
      <c r="N251" s="25">
        <f>IFERROR(VLOOKUP(M251,Data!$J$1:$K$58,2,0),"")</f>
        <v>56967256951</v>
      </c>
      <c r="O251" s="27" t="s">
        <v>52</v>
      </c>
      <c r="P251" s="27"/>
      <c r="Q251" s="27" t="s">
        <v>153</v>
      </c>
      <c r="R251" s="27" t="s">
        <v>48</v>
      </c>
      <c r="S251" s="27"/>
      <c r="T251" s="27"/>
      <c r="U251" s="28"/>
      <c r="X251" s="27" t="s">
        <v>635</v>
      </c>
      <c r="Y251" s="27" t="s">
        <v>49</v>
      </c>
      <c r="Z251" s="29"/>
      <c r="AA251" s="29">
        <v>0.3125</v>
      </c>
      <c r="AB251" s="29"/>
      <c r="AC251" s="30">
        <v>46062</v>
      </c>
      <c r="AD251" s="15" t="str">
        <f>IF(Tabla2[[#This Row],[HORA ENTREGA]]="DIRECTO","On time", IF(AA251&lt;&gt;"",IF(Tabla2[[#This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" s="15" t="str">
        <f>MID(Tabla2[[#This Row],[TIPO]],1,3)</f>
        <v xml:space="preserve">40 </v>
      </c>
      <c r="AF2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09-02%0A *Cliente:* IMPORTADORA MIDEA CARRIER CHILE LTDA */ Cont: * TRLU7192643*/ HR Entrega: *08:00* /Dirección: *BOD. MIEA AGURTO - PUERTO MADERO 9710, BOD. E13; PUDAHUEL </v>
      </c>
      <c r="AG251" s="38" t="str">
        <f>IFERROR(HYPERLINK("https://wa.me/"&amp;Tabla2[[#This Row],[CONTACTO]]&amp;"?text="&amp;Tabla2[[#This Row],[Mensaje]],"Enviar mensaje"),"")</f>
        <v>Enviar mensaje</v>
      </c>
      <c r="AH251" s="15" t="str">
        <f>CONCATENATE(A251,F251)</f>
        <v>250TRLU7192643</v>
      </c>
      <c r="AI251" s="15" t="str">
        <f>CONCATENATE("ENT-",A251)</f>
        <v>ENT-250</v>
      </c>
      <c r="AJ251" s="15" t="str">
        <f>IF(Tabla2[[#This Row],[Op]]&lt;&gt;"","ENTREGA","")</f>
        <v>ENTREGA</v>
      </c>
      <c r="AK251" s="40" t="str">
        <f>(Tabla2[[#This Row],[FECHA ENTREGA]]&amp;Tabla2[[#This Row],[HORA ENTREGA]])</f>
        <v>460620,333333333333333</v>
      </c>
      <c r="AL251" s="34" t="str">
        <f>IFERROR(HYPERLINK("https://wa.me/"&amp;Tabla2[[#This Row],[CONTACTO]]&amp;"?text="&amp;Tabla2[[#This Row],[Mensaje]]),"")</f>
        <v xml:space="preserve">https://wa.me/56967256951?text=Hola!%0AServicio del día 09-02%0A *Cliente:* IMPORTADORA MIDEA CARRIER CHILE LTDA */ Cont: * TRLU7192643*/ HR Entrega: *08:00* /Dirección: *BOD. MIEA AGURTO - PUERTO MADERO 9710, BOD. E13; PUDAHUEL </v>
      </c>
    </row>
    <row r="252" spans="1:38" s="15" customFormat="1" ht="16.5" customHeight="1" x14ac:dyDescent="0.2">
      <c r="A252" s="15">
        <f>ROW(A251)</f>
        <v>251</v>
      </c>
      <c r="B252" s="15">
        <f>IF(J252=J251,B251+1,1)</f>
        <v>16</v>
      </c>
      <c r="C252" s="15" t="s">
        <v>149</v>
      </c>
      <c r="D252" s="25" t="s">
        <v>39</v>
      </c>
      <c r="E252" s="27">
        <v>2589932</v>
      </c>
      <c r="F252" s="27" t="s">
        <v>636</v>
      </c>
      <c r="G252" s="27" t="s">
        <v>41</v>
      </c>
      <c r="H252" s="27">
        <v>10000</v>
      </c>
      <c r="I252" s="27" t="s">
        <v>42</v>
      </c>
      <c r="J252" s="28">
        <v>46062</v>
      </c>
      <c r="K252" s="26">
        <v>0.41666666666666669</v>
      </c>
      <c r="L252" s="26"/>
      <c r="M252" s="27" t="s">
        <v>233</v>
      </c>
      <c r="N252" s="25">
        <f>IFERROR(VLOOKUP(M252,Data!$J$1:$K$58,2,0),"")</f>
        <v>56998494086</v>
      </c>
      <c r="O252" s="27" t="s">
        <v>234</v>
      </c>
      <c r="P252" s="27"/>
      <c r="Q252" s="27" t="s">
        <v>153</v>
      </c>
      <c r="R252" s="27" t="s">
        <v>446</v>
      </c>
      <c r="S252" s="27"/>
      <c r="T252" s="27"/>
      <c r="U252" s="28"/>
      <c r="X252" s="27" t="s">
        <v>637</v>
      </c>
      <c r="Y252" s="27" t="s">
        <v>49</v>
      </c>
      <c r="Z252" s="29"/>
      <c r="AA252" s="29">
        <v>0.37638888888888888</v>
      </c>
      <c r="AB252" s="29"/>
      <c r="AC252" s="30">
        <v>46062</v>
      </c>
      <c r="AD252" s="15" t="str">
        <f>IF(Tabla2[[#This Row],[HORA ENTREGA]]="DIRECTO","On time", IF(AA252&lt;&gt;"",IF(Tabla2[[#This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" s="15" t="str">
        <f>MID(Tabla2[[#This Row],[TIPO]],1,3)</f>
        <v xml:space="preserve">40 </v>
      </c>
      <c r="AF2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09-02%0A *Cliente:* IMPORTADORA MIDEA CARRIER CHILE LTDA */ Cont: * EITU1317950*/ HR Entrega: *10:00* /Dirección: *BOD. MIEA AGURTO - PUERTO MADERO 9710, BOD. E13; PUDAHUEL </v>
      </c>
      <c r="AG252" s="38" t="str">
        <f>IFERROR(HYPERLINK("https://wa.me/"&amp;Tabla2[[#This Row],[CONTACTO]]&amp;"?text="&amp;Tabla2[[#This Row],[Mensaje]],"Enviar mensaje"),"")</f>
        <v>Enviar mensaje</v>
      </c>
      <c r="AH252" s="15" t="str">
        <f>CONCATENATE(A252,F252)</f>
        <v>251EITU1317950</v>
      </c>
      <c r="AI252" s="15" t="str">
        <f>CONCATENATE("ENT-",A252)</f>
        <v>ENT-251</v>
      </c>
      <c r="AJ252" s="15" t="str">
        <f>IF(Tabla2[[#This Row],[Op]]&lt;&gt;"","ENTREGA","")</f>
        <v>ENTREGA</v>
      </c>
      <c r="AK252" s="40" t="str">
        <f>(Tabla2[[#This Row],[FECHA ENTREGA]]&amp;Tabla2[[#This Row],[HORA ENTREGA]])</f>
        <v>460620,416666666666667</v>
      </c>
      <c r="AL252" s="34" t="str">
        <f>IFERROR(HYPERLINK("https://wa.me/"&amp;Tabla2[[#This Row],[CONTACTO]]&amp;"?text="&amp;Tabla2[[#This Row],[Mensaje]]),"")</f>
        <v xml:space="preserve">https://wa.me/56998494086?text=Hola!%0AServicio del día 09-02%0A *Cliente:* IMPORTADORA MIDEA CARRIER CHILE LTDA */ Cont: * EITU1317950*/ HR Entrega: *10:00* /Dirección: *BOD. MIEA AGURTO - PUERTO MADERO 9710, BOD. E13; PUDAHUEL </v>
      </c>
    </row>
    <row r="253" spans="1:38" s="15" customFormat="1" ht="16.5" customHeight="1" x14ac:dyDescent="0.2">
      <c r="A253" s="15">
        <f>ROW(A252)</f>
        <v>252</v>
      </c>
      <c r="B253" s="15">
        <f>IF(J253=J252,B252+1,1)</f>
        <v>17</v>
      </c>
      <c r="C253" s="15" t="s">
        <v>149</v>
      </c>
      <c r="D253" s="25" t="s">
        <v>39</v>
      </c>
      <c r="E253" s="27">
        <v>2589932</v>
      </c>
      <c r="F253" s="27" t="s">
        <v>638</v>
      </c>
      <c r="G253" s="27" t="s">
        <v>41</v>
      </c>
      <c r="H253" s="27">
        <v>10000</v>
      </c>
      <c r="I253" s="27" t="s">
        <v>42</v>
      </c>
      <c r="J253" s="28">
        <v>46062</v>
      </c>
      <c r="K253" s="26">
        <v>0.5</v>
      </c>
      <c r="L253" s="26"/>
      <c r="M253" s="27" t="s">
        <v>341</v>
      </c>
      <c r="N253" s="25">
        <f>IFERROR(VLOOKUP(M253,Data!$J$1:$K$58,2,0),"")</f>
        <v>56950923536</v>
      </c>
      <c r="O253" s="27" t="s">
        <v>222</v>
      </c>
      <c r="P253" s="27"/>
      <c r="Q253" s="27" t="s">
        <v>153</v>
      </c>
      <c r="R253" s="27" t="s">
        <v>446</v>
      </c>
      <c r="S253" s="27"/>
      <c r="T253" s="27"/>
      <c r="U253" s="28"/>
      <c r="X253" s="27" t="s">
        <v>639</v>
      </c>
      <c r="Y253" s="27" t="s">
        <v>49</v>
      </c>
      <c r="Z253" s="29"/>
      <c r="AA253" s="29">
        <v>0.39444444444444443</v>
      </c>
      <c r="AB253" s="29"/>
      <c r="AC253" s="30">
        <v>46062</v>
      </c>
      <c r="AD253" s="15" t="str">
        <f>IF(Tabla2[[#This Row],[HORA ENTREGA]]="DIRECTO","On time", IF(AA253&lt;&gt;"",IF(Tabla2[[#This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" s="15" t="str">
        <f>MID(Tabla2[[#This Row],[TIPO]],1,3)</f>
        <v xml:space="preserve">40 </v>
      </c>
      <c r="AF2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09-02%0A *Cliente:* IMPORTADORA MIDEA CARRIER CHILE LTDA */ Cont: * GAOU6953361*/ HR Entrega: *12:00* /Dirección: *BOD. MIEA AGURTO - PUERTO MADERO 9710, BOD. E13; PUDAHUEL </v>
      </c>
      <c r="AG253" s="38" t="str">
        <f>IFERROR(HYPERLINK("https://wa.me/"&amp;Tabla2[[#This Row],[CONTACTO]]&amp;"?text="&amp;Tabla2[[#This Row],[Mensaje]],"Enviar mensaje"),"")</f>
        <v>Enviar mensaje</v>
      </c>
      <c r="AH253" s="15" t="str">
        <f>CONCATENATE(A253,F253)</f>
        <v>252GAOU6953361</v>
      </c>
      <c r="AI253" s="15" t="str">
        <f>CONCATENATE("ENT-",A253)</f>
        <v>ENT-252</v>
      </c>
      <c r="AJ253" s="15" t="str">
        <f>IF(Tabla2[[#This Row],[Op]]&lt;&gt;"","ENTREGA","")</f>
        <v>ENTREGA</v>
      </c>
      <c r="AK253" s="40" t="str">
        <f>(Tabla2[[#This Row],[FECHA ENTREGA]]&amp;Tabla2[[#This Row],[HORA ENTREGA]])</f>
        <v>460620,5</v>
      </c>
      <c r="AL253" s="34" t="str">
        <f>IFERROR(HYPERLINK("https://wa.me/"&amp;Tabla2[[#This Row],[CONTACTO]]&amp;"?text="&amp;Tabla2[[#This Row],[Mensaje]]),"")</f>
        <v xml:space="preserve">https://wa.me/56950923536?text=Hola!%0AServicio del día 09-02%0A *Cliente:* IMPORTADORA MIDEA CARRIER CHILE LTDA */ Cont: * GAOU6953361*/ HR Entrega: *12:00* /Dirección: *BOD. MIEA AGURTO - PUERTO MADERO 9710, BOD. E13; PUDAHUEL </v>
      </c>
    </row>
    <row r="254" spans="1:38" s="15" customFormat="1" ht="16.5" customHeight="1" x14ac:dyDescent="0.2">
      <c r="A254" s="15">
        <f>ROW(A253)</f>
        <v>253</v>
      </c>
      <c r="B254" s="15">
        <f>IF(J254=J253,B253+1,1)</f>
        <v>18</v>
      </c>
      <c r="C254" s="15" t="s">
        <v>149</v>
      </c>
      <c r="D254" s="25" t="s">
        <v>39</v>
      </c>
      <c r="E254" s="27">
        <v>2589932</v>
      </c>
      <c r="F254" s="27" t="s">
        <v>640</v>
      </c>
      <c r="G254" s="27" t="s">
        <v>41</v>
      </c>
      <c r="H254" s="27">
        <v>10000</v>
      </c>
      <c r="I254" s="27" t="s">
        <v>42</v>
      </c>
      <c r="J254" s="28">
        <v>46062</v>
      </c>
      <c r="K254" s="26">
        <v>0.54166666666666663</v>
      </c>
      <c r="L254" s="26"/>
      <c r="M254" s="27" t="s">
        <v>158</v>
      </c>
      <c r="N254" s="25">
        <f>IFERROR(VLOOKUP(M254,Data!$J$1:$K$58,2,0),"")</f>
        <v>56931745801</v>
      </c>
      <c r="O254" s="27" t="s">
        <v>159</v>
      </c>
      <c r="P254" s="27"/>
      <c r="Q254" s="27" t="s">
        <v>153</v>
      </c>
      <c r="R254" s="27" t="s">
        <v>446</v>
      </c>
      <c r="S254" s="27"/>
      <c r="T254" s="27"/>
      <c r="U254" s="28"/>
      <c r="X254" s="27" t="s">
        <v>641</v>
      </c>
      <c r="Y254" s="27" t="s">
        <v>49</v>
      </c>
      <c r="Z254" s="29"/>
      <c r="AA254" s="29">
        <v>0.3298611111111111</v>
      </c>
      <c r="AB254" s="29"/>
      <c r="AC254" s="30">
        <v>46062</v>
      </c>
      <c r="AD254" s="15" t="str">
        <f>IF(Tabla2[[#This Row],[HORA ENTREGA]]="DIRECTO","On time", IF(AA254&lt;&gt;"",IF(Tabla2[[#This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" s="15" t="str">
        <f>MID(Tabla2[[#This Row],[TIPO]],1,3)</f>
        <v xml:space="preserve">40 </v>
      </c>
      <c r="AF2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09-02%0A *Cliente:* IMPORTADORA MIDEA CARRIER CHILE LTDA */ Cont: * TIIU4043915*/ HR Entrega: *13:00* /Dirección: *BOD. MIEA AGURTO - PUERTO MADERO 9710, BOD. E13; PUDAHUEL </v>
      </c>
      <c r="AG254" s="38" t="str">
        <f>IFERROR(HYPERLINK("https://wa.me/"&amp;Tabla2[[#This Row],[CONTACTO]]&amp;"?text="&amp;Tabla2[[#This Row],[Mensaje]],"Enviar mensaje"),"")</f>
        <v>Enviar mensaje</v>
      </c>
      <c r="AH254" s="15" t="str">
        <f>CONCATENATE(A254,F254)</f>
        <v>253TIIU4043915</v>
      </c>
      <c r="AI254" s="15" t="str">
        <f>CONCATENATE("ENT-",A254)</f>
        <v>ENT-253</v>
      </c>
      <c r="AJ254" s="15" t="str">
        <f>IF(Tabla2[[#This Row],[Op]]&lt;&gt;"","ENTREGA","")</f>
        <v>ENTREGA</v>
      </c>
      <c r="AK254" s="40" t="str">
        <f>(Tabla2[[#This Row],[FECHA ENTREGA]]&amp;Tabla2[[#This Row],[HORA ENTREGA]])</f>
        <v>460620,541666666666667</v>
      </c>
      <c r="AL254" s="34" t="str">
        <f>IFERROR(HYPERLINK("https://wa.me/"&amp;Tabla2[[#This Row],[CONTACTO]]&amp;"?text="&amp;Tabla2[[#This Row],[Mensaje]]),"")</f>
        <v xml:space="preserve">https://wa.me/56931745801?text=Hola!%0AServicio del día 09-02%0A *Cliente:* IMPORTADORA MIDEA CARRIER CHILE LTDA */ Cont: * TIIU4043915*/ HR Entrega: *13:00* /Dirección: *BOD. MIEA AGURTO - PUERTO MADERO 9710, BOD. E13; PUDAHUEL </v>
      </c>
    </row>
    <row r="255" spans="1:38" s="15" customFormat="1" ht="16.5" customHeight="1" x14ac:dyDescent="0.2">
      <c r="A255" s="15">
        <f>ROW(A254)</f>
        <v>254</v>
      </c>
      <c r="B255" s="15">
        <f>IF(J255=J254,B254+1,1)</f>
        <v>19</v>
      </c>
      <c r="C255" s="15" t="s">
        <v>166</v>
      </c>
      <c r="D255" s="25" t="s">
        <v>39</v>
      </c>
      <c r="E255" s="27">
        <v>872378</v>
      </c>
      <c r="F255" s="27" t="s">
        <v>642</v>
      </c>
      <c r="G255" s="27" t="s">
        <v>41</v>
      </c>
      <c r="H255" s="27">
        <v>16000</v>
      </c>
      <c r="I255" s="27" t="s">
        <v>42</v>
      </c>
      <c r="J255" s="28">
        <v>46062</v>
      </c>
      <c r="K255" s="26">
        <v>0.33333333333333331</v>
      </c>
      <c r="L255" s="26"/>
      <c r="M255" s="27" t="s">
        <v>273</v>
      </c>
      <c r="N255" s="25">
        <f>IFERROR(VLOOKUP(M255,Data!$J$1:$K$58,2,0),"")</f>
        <v>56950103942</v>
      </c>
      <c r="O255" s="27" t="s">
        <v>274</v>
      </c>
      <c r="P255" s="27"/>
      <c r="Q255" s="27" t="s">
        <v>168</v>
      </c>
      <c r="R255" s="27" t="s">
        <v>48</v>
      </c>
      <c r="S255" s="27"/>
      <c r="T255" s="27"/>
      <c r="U255" s="28"/>
      <c r="X255" s="27"/>
      <c r="Y255" s="27" t="s">
        <v>49</v>
      </c>
      <c r="Z255" s="29"/>
      <c r="AA255" s="29">
        <v>0.31319444444444444</v>
      </c>
      <c r="AB255" s="29"/>
      <c r="AC255" s="30">
        <v>46062</v>
      </c>
      <c r="AD255" s="15" t="str">
        <f>IF(Tabla2[[#This Row],[HORA ENTREGA]]="DIRECTO","On time", IF(AA255&lt;&gt;"",IF(Tabla2[[#This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5" s="15" t="str">
        <f>MID(Tabla2[[#This Row],[TIPO]],1,3)</f>
        <v xml:space="preserve">40 </v>
      </c>
      <c r="AF2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IMPORTADORA Y COMERCIALIZADORA BZ SPA */ Cont: * UETU5623026*/ HR Entrega: *08:00* /Dirección: *PuertoMadero 9710, Bodega X36. Pudahuel</v>
      </c>
      <c r="AG255" s="38" t="str">
        <f>IFERROR(HYPERLINK("https://wa.me/"&amp;Tabla2[[#This Row],[CONTACTO]]&amp;"?text="&amp;Tabla2[[#This Row],[Mensaje]],"Enviar mensaje"),"")</f>
        <v>Enviar mensaje</v>
      </c>
      <c r="AH255" s="15" t="str">
        <f>CONCATENATE(A255,F255)</f>
        <v>254UETU5623026</v>
      </c>
      <c r="AI255" s="15" t="str">
        <f>CONCATENATE("ENT-",A255)</f>
        <v>ENT-254</v>
      </c>
      <c r="AJ255" s="15" t="str">
        <f>IF(Tabla2[[#This Row],[Op]]&lt;&gt;"","ENTREGA","")</f>
        <v>ENTREGA</v>
      </c>
      <c r="AK255" s="40" t="str">
        <f>(Tabla2[[#This Row],[FECHA ENTREGA]]&amp;Tabla2[[#This Row],[HORA ENTREGA]])</f>
        <v>460620,333333333333333</v>
      </c>
      <c r="AL255" s="34" t="str">
        <f>IFERROR(HYPERLINK("https://wa.me/"&amp;Tabla2[[#This Row],[CONTACTO]]&amp;"?text="&amp;Tabla2[[#This Row],[Mensaje]]),"")</f>
        <v>https://wa.me/56950103942?text=Hola!%0AServicio del día 09-02%0A *Cliente:* IMPORTADORA Y COMERCIALIZADORA BZ SPA */ Cont: * UETU5623026*/ HR Entrega: *08:00* /Dirección: *PuertoMadero 9710, Bodega X36. Pudahuel</v>
      </c>
    </row>
    <row r="256" spans="1:38" s="15" customFormat="1" ht="16.5" customHeight="1" x14ac:dyDescent="0.2">
      <c r="A256" s="15">
        <f>ROW(A255)</f>
        <v>255</v>
      </c>
      <c r="B256" s="15">
        <f>IF(J256=J255,B255+1,1)</f>
        <v>20</v>
      </c>
      <c r="C256" s="15" t="s">
        <v>166</v>
      </c>
      <c r="D256" s="25" t="s">
        <v>39</v>
      </c>
      <c r="E256" s="27">
        <v>871420</v>
      </c>
      <c r="F256" s="27" t="s">
        <v>643</v>
      </c>
      <c r="G256" s="27" t="s">
        <v>41</v>
      </c>
      <c r="H256" s="27">
        <v>16000</v>
      </c>
      <c r="I256" s="27" t="s">
        <v>42</v>
      </c>
      <c r="J256" s="28">
        <v>46062</v>
      </c>
      <c r="K256" s="26">
        <v>0.33333333333333331</v>
      </c>
      <c r="L256" s="26"/>
      <c r="M256" s="27" t="s">
        <v>172</v>
      </c>
      <c r="N256" s="25">
        <f>IFERROR(VLOOKUP(M256,Data!$J$1:$K$58,2,0),"")</f>
        <v>56985215946</v>
      </c>
      <c r="O256" s="27" t="s">
        <v>173</v>
      </c>
      <c r="P256" s="27"/>
      <c r="Q256" s="27" t="s">
        <v>168</v>
      </c>
      <c r="R256" s="27" t="s">
        <v>169</v>
      </c>
      <c r="S256" s="27"/>
      <c r="T256" s="27"/>
      <c r="U256" s="28"/>
      <c r="X256" s="27"/>
      <c r="Y256" s="27" t="s">
        <v>49</v>
      </c>
      <c r="Z256" s="29"/>
      <c r="AA256" s="29">
        <v>0.31736111111111109</v>
      </c>
      <c r="AB256" s="29"/>
      <c r="AC256" s="30">
        <v>46062</v>
      </c>
      <c r="AD256" s="15" t="str">
        <f>IF(Tabla2[[#This Row],[HORA ENTREGA]]="DIRECTO","On time", IF(AA256&lt;&gt;"",IF(Tabla2[[#This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" s="15" t="str">
        <f>MID(Tabla2[[#This Row],[TIPO]],1,3)</f>
        <v xml:space="preserve">40 </v>
      </c>
      <c r="AF2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IMPORTADORA Y COMERCIALIZADORA BZ SPA */ Cont: * MSMU4713069*/ HR Entrega: *08:00* /Dirección: *PuertoMadero 9710, Bodega X36. Pudahuel</v>
      </c>
      <c r="AG256" s="38" t="str">
        <f>IFERROR(HYPERLINK("https://wa.me/"&amp;Tabla2[[#This Row],[CONTACTO]]&amp;"?text="&amp;Tabla2[[#This Row],[Mensaje]],"Enviar mensaje"),"")</f>
        <v>Enviar mensaje</v>
      </c>
      <c r="AH256" s="15" t="str">
        <f>CONCATENATE(A256,F256)</f>
        <v>255MSMU4713069</v>
      </c>
      <c r="AI256" s="15" t="str">
        <f>CONCATENATE("ENT-",A256)</f>
        <v>ENT-255</v>
      </c>
      <c r="AJ256" s="15" t="str">
        <f>IF(Tabla2[[#This Row],[Op]]&lt;&gt;"","ENTREGA","")</f>
        <v>ENTREGA</v>
      </c>
      <c r="AK256" s="40" t="str">
        <f>(Tabla2[[#This Row],[FECHA ENTREGA]]&amp;Tabla2[[#This Row],[HORA ENTREGA]])</f>
        <v>460620,333333333333333</v>
      </c>
      <c r="AL256" s="34" t="str">
        <f>IFERROR(HYPERLINK("https://wa.me/"&amp;Tabla2[[#This Row],[CONTACTO]]&amp;"?text="&amp;Tabla2[[#This Row],[Mensaje]]),"")</f>
        <v>https://wa.me/56985215946?text=Hola!%0AServicio del día 09-02%0A *Cliente:* IMPORTADORA Y COMERCIALIZADORA BZ SPA */ Cont: * MSMU4713069*/ HR Entrega: *08:00* /Dirección: *PuertoMadero 9710, Bodega X36. Pudahuel</v>
      </c>
    </row>
    <row r="257" spans="1:38" s="15" customFormat="1" ht="16.5" customHeight="1" x14ac:dyDescent="0.2">
      <c r="A257" s="15">
        <f>ROW(A256)</f>
        <v>256</v>
      </c>
      <c r="B257" s="15">
        <f>IF(J257=J256,B256+1,1)</f>
        <v>21</v>
      </c>
      <c r="C257" s="15" t="s">
        <v>166</v>
      </c>
      <c r="D257" s="25" t="s">
        <v>39</v>
      </c>
      <c r="E257" s="27">
        <v>871422</v>
      </c>
      <c r="F257" s="27" t="s">
        <v>644</v>
      </c>
      <c r="G257" s="27" t="s">
        <v>41</v>
      </c>
      <c r="H257" s="27">
        <v>16000</v>
      </c>
      <c r="I257" s="27" t="s">
        <v>42</v>
      </c>
      <c r="J257" s="28">
        <v>46062</v>
      </c>
      <c r="K257" s="26">
        <v>0.375</v>
      </c>
      <c r="L257" s="26"/>
      <c r="M257" s="27" t="s">
        <v>77</v>
      </c>
      <c r="N257" s="25">
        <f>IFERROR(VLOOKUP(M257,Data!$J$1:$K$58,2,0),"")</f>
        <v>56967384794</v>
      </c>
      <c r="O257" s="27" t="s">
        <v>78</v>
      </c>
      <c r="P257" s="27"/>
      <c r="Q257" s="27" t="s">
        <v>168</v>
      </c>
      <c r="R257" s="27" t="s">
        <v>169</v>
      </c>
      <c r="S257" s="27"/>
      <c r="T257" s="27"/>
      <c r="U257" s="28"/>
      <c r="X257" s="27"/>
      <c r="Y257" s="27" t="s">
        <v>49</v>
      </c>
      <c r="Z257" s="29"/>
      <c r="AA257" s="29">
        <v>0.33680555555555558</v>
      </c>
      <c r="AB257" s="29"/>
      <c r="AC257" s="30">
        <v>46062</v>
      </c>
      <c r="AD257" s="15" t="str">
        <f>IF(Tabla2[[#This Row],[HORA ENTREGA]]="DIRECTO","On time", IF(AA257&lt;&gt;"",IF(Tabla2[[#This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7" s="15" t="str">
        <f>MID(Tabla2[[#This Row],[TIPO]],1,3)</f>
        <v xml:space="preserve">40 </v>
      </c>
      <c r="AF2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IMPORTADORA Y COMERCIALIZADORA BZ SPA */ Cont: * MSMU6970240*/ HR Entrega: *09:00* /Dirección: *PuertoMadero 9710, Bodega X36. Pudahuel</v>
      </c>
      <c r="AG257" s="38" t="str">
        <f>IFERROR(HYPERLINK("https://wa.me/"&amp;Tabla2[[#This Row],[CONTACTO]]&amp;"?text="&amp;Tabla2[[#This Row],[Mensaje]],"Enviar mensaje"),"")</f>
        <v>Enviar mensaje</v>
      </c>
      <c r="AH257" s="15" t="str">
        <f>CONCATENATE(A257,F257)</f>
        <v>256MSMU6970240</v>
      </c>
      <c r="AI257" s="15" t="str">
        <f>CONCATENATE("ENT-",A257)</f>
        <v>ENT-256</v>
      </c>
      <c r="AJ257" s="15" t="str">
        <f>IF(Tabla2[[#This Row],[Op]]&lt;&gt;"","ENTREGA","")</f>
        <v>ENTREGA</v>
      </c>
      <c r="AK257" s="40" t="str">
        <f>(Tabla2[[#This Row],[FECHA ENTREGA]]&amp;Tabla2[[#This Row],[HORA ENTREGA]])</f>
        <v>460620,375</v>
      </c>
      <c r="AL257" s="34" t="str">
        <f>IFERROR(HYPERLINK("https://wa.me/"&amp;Tabla2[[#This Row],[CONTACTO]]&amp;"?text="&amp;Tabla2[[#This Row],[Mensaje]]),"")</f>
        <v>https://wa.me/56967384794?text=Hola!%0AServicio del día 09-02%0A *Cliente:* IMPORTADORA Y COMERCIALIZADORA BZ SPA */ Cont: * MSMU6970240*/ HR Entrega: *09:00* /Dirección: *PuertoMadero 9710, Bodega X36. Pudahuel</v>
      </c>
    </row>
    <row r="258" spans="1:38" s="15" customFormat="1" ht="16.5" customHeight="1" x14ac:dyDescent="0.2">
      <c r="A258" s="15">
        <f>ROW(A257)</f>
        <v>257</v>
      </c>
      <c r="B258" s="15">
        <f>IF(J258=J257,B257+1,1)</f>
        <v>22</v>
      </c>
      <c r="C258" s="15" t="s">
        <v>166</v>
      </c>
      <c r="D258" s="25" t="s">
        <v>39</v>
      </c>
      <c r="E258" s="27">
        <v>872384</v>
      </c>
      <c r="F258" s="27" t="s">
        <v>645</v>
      </c>
      <c r="G258" s="27" t="s">
        <v>41</v>
      </c>
      <c r="H258" s="27">
        <v>13000</v>
      </c>
      <c r="I258" s="27" t="s">
        <v>42</v>
      </c>
      <c r="J258" s="28">
        <v>46062</v>
      </c>
      <c r="K258" s="26">
        <v>0.41666666666666669</v>
      </c>
      <c r="L258" s="26"/>
      <c r="M258" s="27" t="s">
        <v>199</v>
      </c>
      <c r="N258" s="25">
        <f>IFERROR(VLOOKUP(M258,Data!$J$1:$K$58,2,0),"")</f>
        <v>56975315726</v>
      </c>
      <c r="O258" s="27" t="s">
        <v>200</v>
      </c>
      <c r="P258" s="27"/>
      <c r="Q258" s="27" t="s">
        <v>168</v>
      </c>
      <c r="R258" s="27" t="s">
        <v>48</v>
      </c>
      <c r="S258" s="27"/>
      <c r="T258" s="27"/>
      <c r="U258" s="28"/>
      <c r="X258" s="27"/>
      <c r="Y258" s="27" t="s">
        <v>49</v>
      </c>
      <c r="Z258" s="29"/>
      <c r="AA258" s="29">
        <v>0.41666666666666669</v>
      </c>
      <c r="AB258" s="29"/>
      <c r="AC258" s="30">
        <v>46062</v>
      </c>
      <c r="AD258" s="15" t="str">
        <f>IF(Tabla2[[#This Row],[HORA ENTREGA]]="DIRECTO","On time", IF(AA258&lt;&gt;"",IF(Tabla2[[#This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8" s="15" t="str">
        <f>MID(Tabla2[[#This Row],[TIPO]],1,3)</f>
        <v xml:space="preserve">40 </v>
      </c>
      <c r="AF2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IMPORTADORA Y COMERCIALIZADORA BZ SPA */ Cont: * FFAU4803852*/ HR Entrega: *10:00* /Dirección: *PuertoMadero 9710, Bodega X36. Pudahuel</v>
      </c>
      <c r="AG258" s="38" t="str">
        <f>IFERROR(HYPERLINK("https://wa.me/"&amp;Tabla2[[#This Row],[CONTACTO]]&amp;"?text="&amp;Tabla2[[#This Row],[Mensaje]],"Enviar mensaje"),"")</f>
        <v>Enviar mensaje</v>
      </c>
      <c r="AH258" s="15" t="str">
        <f>CONCATENATE(A258,F258)</f>
        <v>257FFAU4803852</v>
      </c>
      <c r="AI258" s="15" t="str">
        <f>CONCATENATE("ENT-",A258)</f>
        <v>ENT-257</v>
      </c>
      <c r="AJ258" s="15" t="str">
        <f>IF(Tabla2[[#This Row],[Op]]&lt;&gt;"","ENTREGA","")</f>
        <v>ENTREGA</v>
      </c>
      <c r="AK258" s="40" t="str">
        <f>(Tabla2[[#This Row],[FECHA ENTREGA]]&amp;Tabla2[[#This Row],[HORA ENTREGA]])</f>
        <v>460620,416666666666667</v>
      </c>
      <c r="AL258" s="34" t="str">
        <f>IFERROR(HYPERLINK("https://wa.me/"&amp;Tabla2[[#This Row],[CONTACTO]]&amp;"?text="&amp;Tabla2[[#This Row],[Mensaje]]),"")</f>
        <v>https://wa.me/56975315726?text=Hola!%0AServicio del día 09-02%0A *Cliente:* IMPORTADORA Y COMERCIALIZADORA BZ SPA */ Cont: * FFAU4803852*/ HR Entrega: *10:00* /Dirección: *PuertoMadero 9710, Bodega X36. Pudahuel</v>
      </c>
    </row>
    <row r="259" spans="1:38" s="15" customFormat="1" ht="16.5" customHeight="1" x14ac:dyDescent="0.2">
      <c r="A259" s="15">
        <f>ROW(A258)</f>
        <v>258</v>
      </c>
      <c r="B259" s="15">
        <f>IF(J259=J258,B258+1,1)</f>
        <v>23</v>
      </c>
      <c r="C259" s="15" t="s">
        <v>166</v>
      </c>
      <c r="D259" s="25" t="s">
        <v>39</v>
      </c>
      <c r="E259" s="27">
        <v>871422</v>
      </c>
      <c r="F259" s="27" t="s">
        <v>646</v>
      </c>
      <c r="G259" s="27" t="s">
        <v>41</v>
      </c>
      <c r="H259" s="27">
        <v>15000</v>
      </c>
      <c r="I259" s="27" t="s">
        <v>42</v>
      </c>
      <c r="J259" s="28">
        <v>46062</v>
      </c>
      <c r="K259" s="26">
        <v>0.54166666666666663</v>
      </c>
      <c r="L259" s="26"/>
      <c r="M259" s="27" t="s">
        <v>433</v>
      </c>
      <c r="N259" s="25">
        <f>IFERROR(VLOOKUP(M259,Data!$J$1:$K$58,2,0),"")</f>
        <v>56994354094</v>
      </c>
      <c r="O259" s="27" t="s">
        <v>434</v>
      </c>
      <c r="P259" s="27"/>
      <c r="Q259" s="27" t="s">
        <v>168</v>
      </c>
      <c r="R259" s="27" t="s">
        <v>169</v>
      </c>
      <c r="S259" s="27"/>
      <c r="T259" s="27"/>
      <c r="U259" s="28"/>
      <c r="X259" s="27"/>
      <c r="Y259" s="27" t="s">
        <v>49</v>
      </c>
      <c r="Z259" s="29"/>
      <c r="AA259" s="29">
        <v>0.44791666666666669</v>
      </c>
      <c r="AB259" s="29"/>
      <c r="AC259" s="30">
        <v>46062</v>
      </c>
      <c r="AD259" s="15" t="str">
        <f>IF(Tabla2[[#This Row],[HORA ENTREGA]]="DIRECTO","On time", IF(AA259&lt;&gt;"",IF(Tabla2[[#This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9" s="15" t="str">
        <f>MID(Tabla2[[#This Row],[TIPO]],1,3)</f>
        <v xml:space="preserve">40 </v>
      </c>
      <c r="AF2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IMPORTADORA Y COMERCIALIZADORA BZ SPA */ Cont: * FCIU8688395*/ HR Entrega: *13:00* /Dirección: *PuertoMadero 9710, Bodega X36. Pudahuel</v>
      </c>
      <c r="AG259" s="38" t="str">
        <f>IFERROR(HYPERLINK("https://wa.me/"&amp;Tabla2[[#This Row],[CONTACTO]]&amp;"?text="&amp;Tabla2[[#This Row],[Mensaje]],"Enviar mensaje"),"")</f>
        <v>Enviar mensaje</v>
      </c>
      <c r="AH259" s="15" t="str">
        <f>CONCATENATE(A259,F259)</f>
        <v>258FCIU8688395</v>
      </c>
      <c r="AI259" s="15" t="str">
        <f>CONCATENATE("ENT-",A259)</f>
        <v>ENT-258</v>
      </c>
      <c r="AJ259" s="15" t="str">
        <f>IF(Tabla2[[#This Row],[Op]]&lt;&gt;"","ENTREGA","")</f>
        <v>ENTREGA</v>
      </c>
      <c r="AK259" s="40" t="str">
        <f>(Tabla2[[#This Row],[FECHA ENTREGA]]&amp;Tabla2[[#This Row],[HORA ENTREGA]])</f>
        <v>460620,541666666666667</v>
      </c>
      <c r="AL259" s="34" t="str">
        <f>IFERROR(HYPERLINK("https://wa.me/"&amp;Tabla2[[#This Row],[CONTACTO]]&amp;"?text="&amp;Tabla2[[#This Row],[Mensaje]]),"")</f>
        <v>https://wa.me/56994354094?text=Hola!%0AServicio del día 09-02%0A *Cliente:* IMPORTADORA Y COMERCIALIZADORA BZ SPA */ Cont: * FCIU8688395*/ HR Entrega: *13:00* /Dirección: *PuertoMadero 9710, Bodega X36. Pudahuel</v>
      </c>
    </row>
    <row r="260" spans="1:38" s="15" customFormat="1" ht="16.5" customHeight="1" x14ac:dyDescent="0.2">
      <c r="A260" s="15">
        <f>ROW(A259)</f>
        <v>259</v>
      </c>
      <c r="B260" s="15">
        <f>IF(J260=J259,B259+1,1)</f>
        <v>24</v>
      </c>
      <c r="C260" s="15" t="s">
        <v>166</v>
      </c>
      <c r="D260" s="25" t="s">
        <v>39</v>
      </c>
      <c r="E260" s="27">
        <v>871424</v>
      </c>
      <c r="F260" s="27" t="s">
        <v>647</v>
      </c>
      <c r="G260" s="27" t="s">
        <v>41</v>
      </c>
      <c r="H260" s="27">
        <v>13000</v>
      </c>
      <c r="I260" s="27" t="s">
        <v>42</v>
      </c>
      <c r="J260" s="28">
        <v>46062</v>
      </c>
      <c r="K260" s="26">
        <v>0.58333333333333337</v>
      </c>
      <c r="L260" s="26"/>
      <c r="M260" s="27" t="s">
        <v>55</v>
      </c>
      <c r="N260" s="25">
        <f>IFERROR(VLOOKUP(M260,Data!$J$1:$K$58,2,0),"")</f>
        <v>56992164782</v>
      </c>
      <c r="O260" s="27" t="s">
        <v>226</v>
      </c>
      <c r="P260" s="27"/>
      <c r="Q260" s="27" t="s">
        <v>168</v>
      </c>
      <c r="R260" s="27" t="s">
        <v>169</v>
      </c>
      <c r="S260" s="27"/>
      <c r="T260" s="27"/>
      <c r="U260" s="28"/>
      <c r="X260" s="27"/>
      <c r="Y260" s="27" t="s">
        <v>49</v>
      </c>
      <c r="Z260" s="29"/>
      <c r="AA260" s="29">
        <v>0.49305555555555558</v>
      </c>
      <c r="AB260" s="29"/>
      <c r="AC260" s="30">
        <v>46062</v>
      </c>
      <c r="AD260" s="15" t="str">
        <f>IF(Tabla2[[#This Row],[HORA ENTREGA]]="DIRECTO","On time", IF(AA260&lt;&gt;"",IF(Tabla2[[#This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0" s="15" t="str">
        <f>MID(Tabla2[[#This Row],[TIPO]],1,3)</f>
        <v xml:space="preserve">40 </v>
      </c>
      <c r="AF2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IMPORTADORA Y COMERCIALIZADORA BZ SPA */ Cont: * TCNU1439760*/ HR Entrega: *14:00* /Dirección: *PuertoMadero 9710, Bodega X36. Pudahuel</v>
      </c>
      <c r="AG260" s="38" t="str">
        <f>IFERROR(HYPERLINK("https://wa.me/"&amp;Tabla2[[#This Row],[CONTACTO]]&amp;"?text="&amp;Tabla2[[#This Row],[Mensaje]],"Enviar mensaje"),"")</f>
        <v>Enviar mensaje</v>
      </c>
      <c r="AH260" s="15" t="str">
        <f>CONCATENATE(A260,F260)</f>
        <v>259TCNU1439760</v>
      </c>
      <c r="AI260" s="15" t="str">
        <f>CONCATENATE("ENT-",A260)</f>
        <v>ENT-259</v>
      </c>
      <c r="AJ260" s="15" t="str">
        <f>IF(Tabla2[[#This Row],[Op]]&lt;&gt;"","ENTREGA","")</f>
        <v>ENTREGA</v>
      </c>
      <c r="AK260" s="40" t="str">
        <f>(Tabla2[[#This Row],[FECHA ENTREGA]]&amp;Tabla2[[#This Row],[HORA ENTREGA]])</f>
        <v>460620,583333333333333</v>
      </c>
      <c r="AL260" s="34" t="str">
        <f>IFERROR(HYPERLINK("https://wa.me/"&amp;Tabla2[[#This Row],[CONTACTO]]&amp;"?text="&amp;Tabla2[[#This Row],[Mensaje]]),"")</f>
        <v>https://wa.me/56992164782?text=Hola!%0AServicio del día 09-02%0A *Cliente:* IMPORTADORA Y COMERCIALIZADORA BZ SPA */ Cont: * TCNU1439760*/ HR Entrega: *14:00* /Dirección: *PuertoMadero 9710, Bodega X36. Pudahuel</v>
      </c>
    </row>
    <row r="261" spans="1:38" s="15" customFormat="1" ht="16.5" customHeight="1" x14ac:dyDescent="0.2">
      <c r="A261" s="15">
        <f>ROW(A260)</f>
        <v>260</v>
      </c>
      <c r="B261" s="15">
        <f>IF(J261=J260,B260+1,1)</f>
        <v>25</v>
      </c>
      <c r="C261" s="15" t="s">
        <v>166</v>
      </c>
      <c r="D261" s="25" t="s">
        <v>39</v>
      </c>
      <c r="E261" s="27">
        <v>871420</v>
      </c>
      <c r="F261" s="27" t="s">
        <v>648</v>
      </c>
      <c r="G261" s="27" t="s">
        <v>41</v>
      </c>
      <c r="H261" s="27">
        <v>28000</v>
      </c>
      <c r="I261" s="27" t="s">
        <v>42</v>
      </c>
      <c r="J261" s="28">
        <v>46062</v>
      </c>
      <c r="K261" s="26">
        <v>0.625</v>
      </c>
      <c r="L261" s="26"/>
      <c r="M261" s="27" t="s">
        <v>649</v>
      </c>
      <c r="N261" s="25">
        <f>IFERROR(VLOOKUP(M261,Data!$J$1:$K$58,2,0),"")</f>
        <v>56939438073</v>
      </c>
      <c r="O261" s="27" t="s">
        <v>203</v>
      </c>
      <c r="P261" s="27"/>
      <c r="Q261" s="27" t="s">
        <v>168</v>
      </c>
      <c r="R261" s="27" t="s">
        <v>169</v>
      </c>
      <c r="S261" s="27"/>
      <c r="T261" s="27"/>
      <c r="U261" s="28"/>
      <c r="X261" s="27"/>
      <c r="Y261" s="27" t="s">
        <v>49</v>
      </c>
      <c r="Z261" s="29"/>
      <c r="AA261" s="29">
        <v>0.58333333333333337</v>
      </c>
      <c r="AB261" s="29"/>
      <c r="AC261" s="30">
        <v>46062</v>
      </c>
      <c r="AD261" s="15" t="str">
        <f>IF(Tabla2[[#This Row],[HORA ENTREGA]]="DIRECTO","On time", IF(AA261&lt;&gt;"",IF(Tabla2[[#This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1" s="15" t="str">
        <f>MID(Tabla2[[#This Row],[TIPO]],1,3)</f>
        <v xml:space="preserve">40 </v>
      </c>
      <c r="AF2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IMPORTADORA Y COMERCIALIZADORA BZ SPA */ Cont: * MSMU8418842*/ HR Entrega: *15:00* /Dirección: *PuertoMadero 9710, Bodega X36. Pudahuel</v>
      </c>
      <c r="AG261" s="38" t="str">
        <f>IFERROR(HYPERLINK("https://wa.me/"&amp;Tabla2[[#This Row],[CONTACTO]]&amp;"?text="&amp;Tabla2[[#This Row],[Mensaje]],"Enviar mensaje"),"")</f>
        <v>Enviar mensaje</v>
      </c>
      <c r="AH261" s="15" t="str">
        <f>CONCATENATE(A261,F261)</f>
        <v>260MSMU8418842</v>
      </c>
      <c r="AI261" s="15" t="str">
        <f>CONCATENATE("ENT-",A261)</f>
        <v>ENT-260</v>
      </c>
      <c r="AJ261" s="15" t="str">
        <f>IF(Tabla2[[#This Row],[Op]]&lt;&gt;"","ENTREGA","")</f>
        <v>ENTREGA</v>
      </c>
      <c r="AK261" s="40" t="str">
        <f>(Tabla2[[#This Row],[FECHA ENTREGA]]&amp;Tabla2[[#This Row],[HORA ENTREGA]])</f>
        <v>460620,625</v>
      </c>
      <c r="AL261" s="34" t="str">
        <f>IFERROR(HYPERLINK("https://wa.me/"&amp;Tabla2[[#This Row],[CONTACTO]]&amp;"?text="&amp;Tabla2[[#This Row],[Mensaje]]),"")</f>
        <v>https://wa.me/56939438073?text=Hola!%0AServicio del día 09-02%0A *Cliente:* IMPORTADORA Y COMERCIALIZADORA BZ SPA */ Cont: * MSMU8418842*/ HR Entrega: *15:00* /Dirección: *PuertoMadero 9710, Bodega X36. Pudahuel</v>
      </c>
    </row>
    <row r="262" spans="1:38" s="15" customFormat="1" ht="16.5" customHeight="1" x14ac:dyDescent="0.2">
      <c r="A262" s="15">
        <f>ROW(A261)</f>
        <v>261</v>
      </c>
      <c r="B262" s="15">
        <f>IF(J262=J261,B261+1,1)</f>
        <v>26</v>
      </c>
      <c r="C262" s="15" t="s">
        <v>178</v>
      </c>
      <c r="D262" s="25" t="s">
        <v>39</v>
      </c>
      <c r="E262" s="27">
        <v>873420</v>
      </c>
      <c r="F262" s="27" t="s">
        <v>650</v>
      </c>
      <c r="G262" s="27" t="s">
        <v>41</v>
      </c>
      <c r="H262" s="27">
        <v>25000</v>
      </c>
      <c r="I262" s="27" t="s">
        <v>42</v>
      </c>
      <c r="J262" s="28">
        <v>46062</v>
      </c>
      <c r="K262" s="26">
        <v>0.5</v>
      </c>
      <c r="L262" s="26"/>
      <c r="M262" s="27" t="s">
        <v>139</v>
      </c>
      <c r="N262" s="25">
        <f>IFERROR(VLOOKUP(M262,Data!$J$1:$K$58,2,0),"")</f>
        <v>56965312953</v>
      </c>
      <c r="O262" s="27" t="s">
        <v>140</v>
      </c>
      <c r="P262" s="27"/>
      <c r="Q262" s="27" t="s">
        <v>337</v>
      </c>
      <c r="R262" s="27" t="s">
        <v>446</v>
      </c>
      <c r="S262" s="27"/>
      <c r="T262" s="27"/>
      <c r="U262" s="28"/>
      <c r="X262" s="27"/>
      <c r="Y262" s="27" t="s">
        <v>49</v>
      </c>
      <c r="Z262" s="29"/>
      <c r="AA262" s="29">
        <v>0.50555555555555554</v>
      </c>
      <c r="AB262" s="29"/>
      <c r="AC262" s="30">
        <v>46062</v>
      </c>
      <c r="AD262" s="15" t="str">
        <f>IF(Tabla2[[#This Row],[HORA ENTREGA]]="DIRECTO","On time", IF(AA262&lt;&gt;"",IF(Tabla2[[#This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2" s="15" t="str">
        <f>MID(Tabla2[[#This Row],[TIPO]],1,3)</f>
        <v xml:space="preserve">40 </v>
      </c>
      <c r="AF2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INVERSIERRA S A */ Cont: * TGBU4439168*/ HR Entrega: *12:00* /Dirección: *QUILICURA</v>
      </c>
      <c r="AG262" s="38" t="str">
        <f>IFERROR(HYPERLINK("https://wa.me/"&amp;Tabla2[[#This Row],[CONTACTO]]&amp;"?text="&amp;Tabla2[[#This Row],[Mensaje]],"Enviar mensaje"),"")</f>
        <v>Enviar mensaje</v>
      </c>
      <c r="AH262" s="15" t="str">
        <f>CONCATENATE(A262,F262)</f>
        <v>261TGBU4439168</v>
      </c>
      <c r="AI262" s="15" t="str">
        <f>CONCATENATE("ENT-",A262)</f>
        <v>ENT-261</v>
      </c>
      <c r="AJ262" s="15" t="str">
        <f>IF(Tabla2[[#This Row],[Op]]&lt;&gt;"","ENTREGA","")</f>
        <v>ENTREGA</v>
      </c>
      <c r="AK262" s="40" t="str">
        <f>(Tabla2[[#This Row],[FECHA ENTREGA]]&amp;Tabla2[[#This Row],[HORA ENTREGA]])</f>
        <v>460620,5</v>
      </c>
      <c r="AL262" s="34" t="str">
        <f>IFERROR(HYPERLINK("https://wa.me/"&amp;Tabla2[[#This Row],[CONTACTO]]&amp;"?text="&amp;Tabla2[[#This Row],[Mensaje]]),"")</f>
        <v>https://wa.me/56965312953?text=Hola!%0AServicio del día 09-02%0A *Cliente:* INVERSIERRA S A */ Cont: * TGBU4439168*/ HR Entrega: *12:00* /Dirección: *QUILICURA</v>
      </c>
    </row>
    <row r="263" spans="1:38" s="15" customFormat="1" ht="16.5" customHeight="1" x14ac:dyDescent="0.2">
      <c r="A263" s="15">
        <f>ROW(A262)</f>
        <v>262</v>
      </c>
      <c r="B263" s="15">
        <f>IF(J263=J262,B262+1,1)</f>
        <v>27</v>
      </c>
      <c r="C263" s="15" t="s">
        <v>188</v>
      </c>
      <c r="D263" s="25" t="s">
        <v>39</v>
      </c>
      <c r="E263" s="27">
        <v>187969</v>
      </c>
      <c r="F263" s="27" t="s">
        <v>651</v>
      </c>
      <c r="G263" s="27" t="s">
        <v>41</v>
      </c>
      <c r="H263" s="27">
        <v>26000</v>
      </c>
      <c r="I263" s="27" t="s">
        <v>42</v>
      </c>
      <c r="J263" s="28">
        <v>46062</v>
      </c>
      <c r="K263" s="26">
        <v>0.41666666666666669</v>
      </c>
      <c r="L263" s="26"/>
      <c r="M263" s="27" t="s">
        <v>296</v>
      </c>
      <c r="N263" s="25">
        <f>IFERROR(VLOOKUP(M263,Data!$J$1:$K$58,2,0),"")</f>
        <v>56984994337</v>
      </c>
      <c r="O263" s="27" t="s">
        <v>297</v>
      </c>
      <c r="P263" s="27"/>
      <c r="Q263" s="27" t="s">
        <v>190</v>
      </c>
      <c r="R263" s="27" t="s">
        <v>266</v>
      </c>
      <c r="S263" s="27"/>
      <c r="T263" s="27"/>
      <c r="U263" s="28"/>
      <c r="X263" s="27"/>
      <c r="Y263" s="27" t="s">
        <v>49</v>
      </c>
      <c r="Z263" s="29"/>
      <c r="AA263" s="29">
        <v>0.39374999999999999</v>
      </c>
      <c r="AB263" s="29"/>
      <c r="AC263" s="30">
        <v>46062</v>
      </c>
      <c r="AD263" s="15" t="str">
        <f>IF(Tabla2[[#This Row],[HORA ENTREGA]]="DIRECTO","On time", IF(AA263&lt;&gt;"",IF(Tabla2[[#This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3" s="15" t="str">
        <f>MID(Tabla2[[#This Row],[TIPO]],1,3)</f>
        <v xml:space="preserve">40 </v>
      </c>
      <c r="AF2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09-02%0A *Cliente:* LAMAIGNERE CHILE S.A. */ Cont: * HAMU4020756*/ HR Entrega: *10:00* /Dirección: *AV. MARTA OSSA RUIZ 601 (CAMINO CASAS VIEJAS); MAIPU </v>
      </c>
      <c r="AG263" s="38" t="str">
        <f>IFERROR(HYPERLINK("https://wa.me/"&amp;Tabla2[[#This Row],[CONTACTO]]&amp;"?text="&amp;Tabla2[[#This Row],[Mensaje]],"Enviar mensaje"),"")</f>
        <v>Enviar mensaje</v>
      </c>
      <c r="AH263" s="15" t="str">
        <f>CONCATENATE(A263,F263)</f>
        <v>262HAMU4020756</v>
      </c>
      <c r="AI263" s="15" t="str">
        <f>CONCATENATE("ENT-",A263)</f>
        <v>ENT-262</v>
      </c>
      <c r="AJ263" s="15" t="str">
        <f>IF(Tabla2[[#This Row],[Op]]&lt;&gt;"","ENTREGA","")</f>
        <v>ENTREGA</v>
      </c>
      <c r="AK263" s="40" t="str">
        <f>(Tabla2[[#This Row],[FECHA ENTREGA]]&amp;Tabla2[[#This Row],[HORA ENTREGA]])</f>
        <v>460620,416666666666667</v>
      </c>
      <c r="AL263" s="34" t="str">
        <f>IFERROR(HYPERLINK("https://wa.me/"&amp;Tabla2[[#This Row],[CONTACTO]]&amp;"?text="&amp;Tabla2[[#This Row],[Mensaje]]),"")</f>
        <v xml:space="preserve">https://wa.me/56984994337?text=Hola!%0AServicio del día 09-02%0A *Cliente:* LAMAIGNERE CHILE S.A. */ Cont: * HAMU4020756*/ HR Entrega: *10:00* /Dirección: *AV. MARTA OSSA RUIZ 601 (CAMINO CASAS VIEJAS); MAIPU </v>
      </c>
    </row>
    <row r="264" spans="1:38" s="15" customFormat="1" ht="16.5" customHeight="1" x14ac:dyDescent="0.2">
      <c r="A264" s="15">
        <f>ROW(A263)</f>
        <v>263</v>
      </c>
      <c r="B264" s="15">
        <f>IF(J264=J263,B263+1,1)</f>
        <v>28</v>
      </c>
      <c r="C264" s="15" t="s">
        <v>188</v>
      </c>
      <c r="D264" s="25" t="s">
        <v>39</v>
      </c>
      <c r="E264" s="27">
        <v>187967</v>
      </c>
      <c r="F264" s="27" t="s">
        <v>652</v>
      </c>
      <c r="G264" s="27" t="s">
        <v>41</v>
      </c>
      <c r="H264" s="27">
        <v>29000</v>
      </c>
      <c r="I264" s="27" t="s">
        <v>42</v>
      </c>
      <c r="J264" s="28">
        <v>46062</v>
      </c>
      <c r="K264" s="26">
        <v>0.5</v>
      </c>
      <c r="L264" s="26"/>
      <c r="M264" s="27" t="s">
        <v>325</v>
      </c>
      <c r="N264" s="25">
        <f>IFERROR(VLOOKUP(M264,Data!$J$1:$K$58,2,0),"")</f>
        <v>56964850744</v>
      </c>
      <c r="O264" s="27" t="s">
        <v>326</v>
      </c>
      <c r="P264" s="27"/>
      <c r="Q264" s="27" t="s">
        <v>190</v>
      </c>
      <c r="R264" s="27" t="s">
        <v>195</v>
      </c>
      <c r="S264" s="27"/>
      <c r="T264" s="27"/>
      <c r="U264" s="28"/>
      <c r="X264" s="27"/>
      <c r="Y264" s="27" t="s">
        <v>49</v>
      </c>
      <c r="Z264" s="29"/>
      <c r="AA264" s="29">
        <v>0.44791666666666669</v>
      </c>
      <c r="AB264" s="29"/>
      <c r="AC264" s="30">
        <v>46062</v>
      </c>
      <c r="AD264" s="15" t="str">
        <f>IF(Tabla2[[#This Row],[HORA ENTREGA]]="DIRECTO","On time", IF(AA264&lt;&gt;"",IF(Tabla2[[#This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" s="15" t="str">
        <f>MID(Tabla2[[#This Row],[TIPO]],1,3)</f>
        <v xml:space="preserve">40 </v>
      </c>
      <c r="AF2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09-02%0A *Cliente:* LAMAIGNERE CHILE S.A. */ Cont: * UETU7706937*/ HR Entrega: *12:00* /Dirección: *AV. MARTA OSSA RUIZ 601 (CAMINO CASAS VIEJAS); MAIPU </v>
      </c>
      <c r="AG264" s="38" t="str">
        <f>IFERROR(HYPERLINK("https://wa.me/"&amp;Tabla2[[#This Row],[CONTACTO]]&amp;"?text="&amp;Tabla2[[#This Row],[Mensaje]],"Enviar mensaje"),"")</f>
        <v>Enviar mensaje</v>
      </c>
      <c r="AH264" s="15" t="str">
        <f>CONCATENATE(A264,F264)</f>
        <v>263UETU7706937</v>
      </c>
      <c r="AI264" s="15" t="str">
        <f>CONCATENATE("ENT-",A264)</f>
        <v>ENT-263</v>
      </c>
      <c r="AJ264" s="15" t="str">
        <f>IF(Tabla2[[#This Row],[Op]]&lt;&gt;"","ENTREGA","")</f>
        <v>ENTREGA</v>
      </c>
      <c r="AK264" s="40" t="str">
        <f>(Tabla2[[#This Row],[FECHA ENTREGA]]&amp;Tabla2[[#This Row],[HORA ENTREGA]])</f>
        <v>460620,5</v>
      </c>
      <c r="AL264" s="34" t="str">
        <f>IFERROR(HYPERLINK("https://wa.me/"&amp;Tabla2[[#This Row],[CONTACTO]]&amp;"?text="&amp;Tabla2[[#This Row],[Mensaje]]),"")</f>
        <v xml:space="preserve">https://wa.me/56964850744?text=Hola!%0AServicio del día 09-02%0A *Cliente:* LAMAIGNERE CHILE S.A. */ Cont: * UETU7706937*/ HR Entrega: *12:00* /Dirección: *AV. MARTA OSSA RUIZ 601 (CAMINO CASAS VIEJAS); MAIPU </v>
      </c>
    </row>
    <row r="265" spans="1:38" s="15" customFormat="1" ht="16.5" customHeight="1" x14ac:dyDescent="0.2">
      <c r="A265" s="15">
        <f>ROW(A264)</f>
        <v>264</v>
      </c>
      <c r="B265" s="15">
        <f>IF(J265=J264,B264+1,1)</f>
        <v>29</v>
      </c>
      <c r="C265" s="15" t="s">
        <v>653</v>
      </c>
      <c r="D265" s="25" t="s">
        <v>39</v>
      </c>
      <c r="E265" s="27">
        <v>297960</v>
      </c>
      <c r="F265" s="27" t="s">
        <v>654</v>
      </c>
      <c r="G265" s="27" t="s">
        <v>41</v>
      </c>
      <c r="H265" s="27">
        <v>16000</v>
      </c>
      <c r="I265" s="27" t="s">
        <v>655</v>
      </c>
      <c r="J265" s="28">
        <v>46062</v>
      </c>
      <c r="K265" s="26">
        <v>0.33333333333333331</v>
      </c>
      <c r="L265" s="26"/>
      <c r="M265" s="27" t="s">
        <v>104</v>
      </c>
      <c r="N265" s="25">
        <f>IFERROR(VLOOKUP(M265,Data!$J$1:$K$58,2,0),"")</f>
        <v>56966749395</v>
      </c>
      <c r="O265" s="27" t="s">
        <v>165</v>
      </c>
      <c r="P265" s="27"/>
      <c r="Q265" s="27" t="s">
        <v>656</v>
      </c>
      <c r="R265" s="27" t="s">
        <v>280</v>
      </c>
      <c r="S265" s="27"/>
      <c r="T265" s="27"/>
      <c r="U265" s="28"/>
      <c r="X265" s="27"/>
      <c r="Y265" s="27" t="s">
        <v>49</v>
      </c>
      <c r="Z265" s="29"/>
      <c r="AA265" s="29">
        <v>0.3125</v>
      </c>
      <c r="AB265" s="29"/>
      <c r="AC265" s="30">
        <v>46062</v>
      </c>
      <c r="AD265" s="15" t="str">
        <f>IF(Tabla2[[#This Row],[HORA ENTREGA]]="DIRECTO","On time", IF(AA265&lt;&gt;"",IF(Tabla2[[#This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" s="15" t="str">
        <f>MID(Tabla2[[#This Row],[TIPO]],1,3)</f>
        <v xml:space="preserve">40 </v>
      </c>
      <c r="AF2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NEREUS SPA */ Cont: * FSCU8711339*/ HR Entrega: *08:00* /Dirección: *AV EL VENTISQUERO 1204, RENCA</v>
      </c>
      <c r="AG265" s="38" t="str">
        <f>IFERROR(HYPERLINK("https://wa.me/"&amp;Tabla2[[#This Row],[CONTACTO]]&amp;"?text="&amp;Tabla2[[#This Row],[Mensaje]],"Enviar mensaje"),"")</f>
        <v>Enviar mensaje</v>
      </c>
      <c r="AH265" s="15" t="str">
        <f>CONCATENATE(A265,F265)</f>
        <v>264FSCU8711339</v>
      </c>
      <c r="AI265" s="15" t="str">
        <f>CONCATENATE("ENT-",A265)</f>
        <v>ENT-264</v>
      </c>
      <c r="AJ265" s="15" t="str">
        <f>IF(Tabla2[[#This Row],[Op]]&lt;&gt;"","ENTREGA","")</f>
        <v>ENTREGA</v>
      </c>
      <c r="AK265" s="40" t="str">
        <f>(Tabla2[[#This Row],[FECHA ENTREGA]]&amp;Tabla2[[#This Row],[HORA ENTREGA]])</f>
        <v>460620,333333333333333</v>
      </c>
      <c r="AL265" s="34" t="str">
        <f>IFERROR(HYPERLINK("https://wa.me/"&amp;Tabla2[[#This Row],[CONTACTO]]&amp;"?text="&amp;Tabla2[[#This Row],[Mensaje]]),"")</f>
        <v>https://wa.me/56966749395?text=Hola!%0AServicio del día 09-02%0A *Cliente:* NEREUS SPA */ Cont: * FSCU8711339*/ HR Entrega: *08:00* /Dirección: *AV EL VENTISQUERO 1204, RENCA</v>
      </c>
    </row>
    <row r="266" spans="1:38" s="15" customFormat="1" ht="16.5" customHeight="1" x14ac:dyDescent="0.2">
      <c r="A266" s="15">
        <f>ROW(A265)</f>
        <v>265</v>
      </c>
      <c r="B266" s="15">
        <f>IF(J266=J265,B265+1,1)</f>
        <v>30</v>
      </c>
      <c r="C266" s="15" t="s">
        <v>657</v>
      </c>
      <c r="D266" s="25" t="s">
        <v>39</v>
      </c>
      <c r="E266" s="27">
        <v>299094</v>
      </c>
      <c r="F266" s="27" t="s">
        <v>658</v>
      </c>
      <c r="G266" s="27" t="s">
        <v>64</v>
      </c>
      <c r="H266" s="27">
        <v>10000</v>
      </c>
      <c r="I266" s="27" t="s">
        <v>659</v>
      </c>
      <c r="J266" s="28">
        <v>46062</v>
      </c>
      <c r="K266" s="26">
        <v>0.33333333333333331</v>
      </c>
      <c r="L266" s="26"/>
      <c r="M266" s="27" t="s">
        <v>347</v>
      </c>
      <c r="N266" s="25">
        <f>IFERROR(VLOOKUP(M266,Data!$J$1:$K$58,2,0),"")</f>
        <v>56976511010</v>
      </c>
      <c r="O266" s="27" t="s">
        <v>516</v>
      </c>
      <c r="P266" s="27"/>
      <c r="Q266" s="27" t="s">
        <v>660</v>
      </c>
      <c r="R266" s="27" t="s">
        <v>183</v>
      </c>
      <c r="S266" s="27"/>
      <c r="T266" s="27"/>
      <c r="U266" s="28"/>
      <c r="X266" s="27" t="s">
        <v>335</v>
      </c>
      <c r="Y266" s="27" t="s">
        <v>49</v>
      </c>
      <c r="Z266" s="29"/>
      <c r="AA266" s="29">
        <v>0.32222222222222224</v>
      </c>
      <c r="AB266" s="29"/>
      <c r="AC266" s="30">
        <v>46062</v>
      </c>
      <c r="AD266" s="15" t="str">
        <f>IF(Tabla2[[#This Row],[HORA ENTREGA]]="DIRECTO","On time", IF(AA266&lt;&gt;"",IF(Tabla2[[#This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6" s="15" t="str">
        <f>MID(Tabla2[[#This Row],[TIPO]],1,3)</f>
        <v xml:space="preserve">20 </v>
      </c>
      <c r="AF2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NIBSA S A */ Cont: * PCIU1804580*/ HR Entrega: *08:00* /Dirección: *CAMINO LONQUEN 10707; MAIPU</v>
      </c>
      <c r="AG266" s="38" t="str">
        <f>IFERROR(HYPERLINK("https://wa.me/"&amp;Tabla2[[#This Row],[CONTACTO]]&amp;"?text="&amp;Tabla2[[#This Row],[Mensaje]],"Enviar mensaje"),"")</f>
        <v>Enviar mensaje</v>
      </c>
      <c r="AH266" s="15" t="str">
        <f>CONCATENATE(A266,F266)</f>
        <v>265PCIU1804580</v>
      </c>
      <c r="AI266" s="15" t="str">
        <f>CONCATENATE("ENT-",A266)</f>
        <v>ENT-265</v>
      </c>
      <c r="AJ266" s="15" t="str">
        <f>IF(Tabla2[[#This Row],[Op]]&lt;&gt;"","ENTREGA","")</f>
        <v>ENTREGA</v>
      </c>
      <c r="AK266" s="40" t="str">
        <f>(Tabla2[[#This Row],[FECHA ENTREGA]]&amp;Tabla2[[#This Row],[HORA ENTREGA]])</f>
        <v>460620,333333333333333</v>
      </c>
      <c r="AL266" s="34" t="str">
        <f>IFERROR(HYPERLINK("https://wa.me/"&amp;Tabla2[[#This Row],[CONTACTO]]&amp;"?text="&amp;Tabla2[[#This Row],[Mensaje]]),"")</f>
        <v>https://wa.me/56976511010?text=Hola!%0AServicio del día 09-02%0A *Cliente:* NIBSA S A */ Cont: * PCIU1804580*/ HR Entrega: *08:00* /Dirección: *CAMINO LONQUEN 10707; MAIPU</v>
      </c>
    </row>
    <row r="267" spans="1:38" s="15" customFormat="1" ht="16.5" customHeight="1" x14ac:dyDescent="0.2">
      <c r="A267" s="15">
        <f>ROW(A266)</f>
        <v>266</v>
      </c>
      <c r="B267" s="15">
        <f>IF(J267=J266,B266+1,1)</f>
        <v>31</v>
      </c>
      <c r="C267" s="15" t="s">
        <v>219</v>
      </c>
      <c r="D267" s="25" t="s">
        <v>39</v>
      </c>
      <c r="E267" s="27">
        <v>101919</v>
      </c>
      <c r="F267" s="27" t="s">
        <v>661</v>
      </c>
      <c r="G267" s="27" t="s">
        <v>41</v>
      </c>
      <c r="H267" s="27">
        <v>25000</v>
      </c>
      <c r="I267" s="27" t="s">
        <v>42</v>
      </c>
      <c r="J267" s="28">
        <v>46062</v>
      </c>
      <c r="K267" s="26">
        <v>0.35416666666666669</v>
      </c>
      <c r="L267" s="26"/>
      <c r="M267" s="27" t="s">
        <v>147</v>
      </c>
      <c r="N267" s="25">
        <f>IFERROR(VLOOKUP(M267,Data!$J$1:$K$58,2,0),"")</f>
        <v>56935532735</v>
      </c>
      <c r="O267" s="27" t="s">
        <v>148</v>
      </c>
      <c r="P267" s="27"/>
      <c r="Q267" s="27" t="s">
        <v>227</v>
      </c>
      <c r="R267" s="27" t="s">
        <v>662</v>
      </c>
      <c r="S267" s="27"/>
      <c r="T267" s="27"/>
      <c r="U267" s="28"/>
      <c r="X267" s="27"/>
      <c r="Y267" s="27" t="s">
        <v>49</v>
      </c>
      <c r="Z267" s="29"/>
      <c r="AA267" s="29">
        <v>0.94791666666666663</v>
      </c>
      <c r="AB267" s="29"/>
      <c r="AC267" s="30">
        <v>46061</v>
      </c>
      <c r="AD267" s="15" t="str">
        <f>IF(Tabla2[[#This Row],[HORA ENTREGA]]="DIRECTO","On time", IF(AA267&lt;&gt;"",IF(Tabla2[[#This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" s="15" t="str">
        <f>MID(Tabla2[[#This Row],[TIPO]],1,3)</f>
        <v xml:space="preserve">40 </v>
      </c>
      <c r="AF2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RENDIC S.A. */ Cont: * FANU1183915*/ HR Entrega: *08:30* /Dirección: *PARCELA 109 A COQUIMBO</v>
      </c>
      <c r="AG267" s="38" t="str">
        <f>IFERROR(HYPERLINK("https://wa.me/"&amp;Tabla2[[#This Row],[CONTACTO]]&amp;"?text="&amp;Tabla2[[#This Row],[Mensaje]],"Enviar mensaje"),"")</f>
        <v>Enviar mensaje</v>
      </c>
      <c r="AH267" s="15" t="str">
        <f>CONCATENATE(A267,F267)</f>
        <v>266FANU1183915</v>
      </c>
      <c r="AI267" s="15" t="str">
        <f>CONCATENATE("ENT-",A267)</f>
        <v>ENT-266</v>
      </c>
      <c r="AJ267" s="15" t="str">
        <f>IF(Tabla2[[#This Row],[Op]]&lt;&gt;"","ENTREGA","")</f>
        <v>ENTREGA</v>
      </c>
      <c r="AK267" s="40" t="str">
        <f>(Tabla2[[#This Row],[FECHA ENTREGA]]&amp;Tabla2[[#This Row],[HORA ENTREGA]])</f>
        <v>460620,354166666666667</v>
      </c>
      <c r="AL267" s="34" t="str">
        <f>IFERROR(HYPERLINK("https://wa.me/"&amp;Tabla2[[#This Row],[CONTACTO]]&amp;"?text="&amp;Tabla2[[#This Row],[Mensaje]]),"")</f>
        <v>https://wa.me/56935532735?text=Hola!%0AServicio del día 09-02%0A *Cliente:* RENDIC S.A. */ Cont: * FANU1183915*/ HR Entrega: *08:30* /Dirección: *PARCELA 109 A COQUIMBO</v>
      </c>
    </row>
    <row r="268" spans="1:38" s="15" customFormat="1" ht="16.5" customHeight="1" x14ac:dyDescent="0.2">
      <c r="A268" s="15">
        <f>ROW(A267)</f>
        <v>267</v>
      </c>
      <c r="B268" s="15">
        <f>IF(J268=J267,B267+1,1)</f>
        <v>32</v>
      </c>
      <c r="C268" s="15" t="s">
        <v>219</v>
      </c>
      <c r="D268" s="25" t="s">
        <v>39</v>
      </c>
      <c r="E268" s="27">
        <v>102176</v>
      </c>
      <c r="F268" s="27" t="s">
        <v>663</v>
      </c>
      <c r="G268" s="27" t="s">
        <v>54</v>
      </c>
      <c r="H268" s="27">
        <v>23000</v>
      </c>
      <c r="I268" s="27" t="s">
        <v>42</v>
      </c>
      <c r="J268" s="28">
        <v>46062</v>
      </c>
      <c r="K268" s="26">
        <v>0.35416666666666669</v>
      </c>
      <c r="L268" s="26"/>
      <c r="M268" s="27" t="s">
        <v>144</v>
      </c>
      <c r="N268" s="25">
        <f>IFERROR(VLOOKUP(M268,Data!$J$1:$K$58,2,0),"")</f>
        <v>56940144795</v>
      </c>
      <c r="O268" s="27" t="s">
        <v>145</v>
      </c>
      <c r="P268" s="27"/>
      <c r="Q268" s="27" t="s">
        <v>357</v>
      </c>
      <c r="R268" s="27" t="s">
        <v>280</v>
      </c>
      <c r="S268" s="27"/>
      <c r="T268" s="27"/>
      <c r="U268" s="28"/>
      <c r="X268" s="27"/>
      <c r="Y268" s="27" t="s">
        <v>49</v>
      </c>
      <c r="Z268" s="29"/>
      <c r="AA268" s="29">
        <v>0.34027777777777779</v>
      </c>
      <c r="AB268" s="29"/>
      <c r="AC268" s="30">
        <v>46062</v>
      </c>
      <c r="AD268" s="15" t="str">
        <f>IF(Tabla2[[#This Row],[HORA ENTREGA]]="DIRECTO","On time", IF(AA268&lt;&gt;"",IF(Tabla2[[#This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" s="15" t="str">
        <f>MID(Tabla2[[#This Row],[TIPO]],1,3)</f>
        <v xml:space="preserve">40 </v>
      </c>
      <c r="AF2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RENDIC S.A. */ Cont: * CAAU4138466*/ HR Entrega: *08:30* /Dirección: *AVDA EL VENSTIQUERO 1260,RENCA</v>
      </c>
      <c r="AG268" s="38" t="str">
        <f>IFERROR(HYPERLINK("https://wa.me/"&amp;Tabla2[[#This Row],[CONTACTO]]&amp;"?text="&amp;Tabla2[[#This Row],[Mensaje]],"Enviar mensaje"),"")</f>
        <v>Enviar mensaje</v>
      </c>
      <c r="AH268" s="15" t="str">
        <f>CONCATENATE(A268,F268)</f>
        <v>267CAAU4138466</v>
      </c>
      <c r="AI268" s="15" t="str">
        <f>CONCATENATE("ENT-",A268)</f>
        <v>ENT-267</v>
      </c>
      <c r="AJ268" s="15" t="str">
        <f>IF(Tabla2[[#This Row],[Op]]&lt;&gt;"","ENTREGA","")</f>
        <v>ENTREGA</v>
      </c>
      <c r="AK268" s="40" t="str">
        <f>(Tabla2[[#This Row],[FECHA ENTREGA]]&amp;Tabla2[[#This Row],[HORA ENTREGA]])</f>
        <v>460620,354166666666667</v>
      </c>
      <c r="AL268" s="34" t="str">
        <f>IFERROR(HYPERLINK("https://wa.me/"&amp;Tabla2[[#This Row],[CONTACTO]]&amp;"?text="&amp;Tabla2[[#This Row],[Mensaje]]),"")</f>
        <v>https://wa.me/56940144795?text=Hola!%0AServicio del día 09-02%0A *Cliente:* RENDIC S.A. */ Cont: * CAAU4138466*/ HR Entrega: *08:30* /Dirección: *AVDA EL VENSTIQUERO 1260,RENCA</v>
      </c>
    </row>
    <row r="269" spans="1:38" s="15" customFormat="1" ht="16.5" customHeight="1" x14ac:dyDescent="0.2">
      <c r="A269" s="15">
        <f>ROW(A268)</f>
        <v>268</v>
      </c>
      <c r="B269" s="15">
        <f>IF(J269=J268,B268+1,1)</f>
        <v>33</v>
      </c>
      <c r="C269" s="15" t="s">
        <v>219</v>
      </c>
      <c r="D269" s="25" t="s">
        <v>39</v>
      </c>
      <c r="E269" s="27">
        <v>101947</v>
      </c>
      <c r="F269" s="27" t="s">
        <v>664</v>
      </c>
      <c r="G269" s="27" t="s">
        <v>41</v>
      </c>
      <c r="H269" s="27">
        <v>25000</v>
      </c>
      <c r="I269" s="27" t="s">
        <v>42</v>
      </c>
      <c r="J269" s="28">
        <v>46062</v>
      </c>
      <c r="K269" s="26">
        <v>0.54166666666666663</v>
      </c>
      <c r="L269" s="26"/>
      <c r="M269" s="27" t="s">
        <v>126</v>
      </c>
      <c r="N269" s="25">
        <f>IFERROR(VLOOKUP(M269,Data!$J$1:$K$58,2,0),"")</f>
        <v>56999270871</v>
      </c>
      <c r="O269" s="27" t="s">
        <v>127</v>
      </c>
      <c r="P269" s="27"/>
      <c r="Q269" s="27" t="s">
        <v>229</v>
      </c>
      <c r="R269" s="27" t="s">
        <v>266</v>
      </c>
      <c r="S269" s="27"/>
      <c r="T269" s="27"/>
      <c r="U269" s="28"/>
      <c r="X269" s="27"/>
      <c r="Y269" s="27" t="s">
        <v>49</v>
      </c>
      <c r="Z269" s="29"/>
      <c r="AA269" s="29">
        <v>0.51388888888888884</v>
      </c>
      <c r="AB269" s="29"/>
      <c r="AC269" s="30">
        <v>46062</v>
      </c>
      <c r="AD269" s="15" t="str">
        <f>IF(Tabla2[[#This Row],[HORA ENTREGA]]="DIRECTO","On time", IF(AA269&lt;&gt;"",IF(Tabla2[[#This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9" s="15" t="str">
        <f>MID(Tabla2[[#This Row],[TIPO]],1,3)</f>
        <v xml:space="preserve">40 </v>
      </c>
      <c r="AF2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RENDIC S.A. */ Cont: * HAMU1476763*/ HR Entrega: *13:00* /Dirección: *Avenida Miraflores 9700-Bodega 4C, PUDAHUEL</v>
      </c>
      <c r="AG269" s="38" t="str">
        <f>IFERROR(HYPERLINK("https://wa.me/"&amp;Tabla2[[#This Row],[CONTACTO]]&amp;"?text="&amp;Tabla2[[#This Row],[Mensaje]],"Enviar mensaje"),"")</f>
        <v>Enviar mensaje</v>
      </c>
      <c r="AH269" s="15" t="str">
        <f>CONCATENATE(A269,F269)</f>
        <v>268HAMU1476763</v>
      </c>
      <c r="AI269" s="15" t="str">
        <f>CONCATENATE("ENT-",A269)</f>
        <v>ENT-268</v>
      </c>
      <c r="AJ269" s="15" t="str">
        <f>IF(Tabla2[[#This Row],[Op]]&lt;&gt;"","ENTREGA","")</f>
        <v>ENTREGA</v>
      </c>
      <c r="AK269" s="40" t="str">
        <f>(Tabla2[[#This Row],[FECHA ENTREGA]]&amp;Tabla2[[#This Row],[HORA ENTREGA]])</f>
        <v>460620,541666666666667</v>
      </c>
      <c r="AL269" s="34" t="str">
        <f>IFERROR(HYPERLINK("https://wa.me/"&amp;Tabla2[[#This Row],[CONTACTO]]&amp;"?text="&amp;Tabla2[[#This Row],[Mensaje]]),"")</f>
        <v>https://wa.me/56999270871?text=Hola!%0AServicio del día 09-02%0A *Cliente:* RENDIC S.A. */ Cont: * HAMU1476763*/ HR Entrega: *13:00* /Dirección: *Avenida Miraflores 9700-Bodega 4C, PUDAHUEL</v>
      </c>
    </row>
    <row r="270" spans="1:38" s="15" customFormat="1" ht="16.5" customHeight="1" x14ac:dyDescent="0.2">
      <c r="A270" s="15">
        <f>ROW(A269)</f>
        <v>269</v>
      </c>
      <c r="B270" s="15">
        <f>IF(J270=J269,B269+1,1)</f>
        <v>34</v>
      </c>
      <c r="C270" s="15" t="s">
        <v>566</v>
      </c>
      <c r="D270" s="25"/>
      <c r="E270" s="27" t="s">
        <v>120</v>
      </c>
      <c r="F270" s="27" t="s">
        <v>456</v>
      </c>
      <c r="G270" s="27" t="s">
        <v>456</v>
      </c>
      <c r="H270" s="27" t="s">
        <v>120</v>
      </c>
      <c r="I270" s="27" t="s">
        <v>120</v>
      </c>
      <c r="J270" s="28">
        <v>46062</v>
      </c>
      <c r="K270" s="26">
        <v>0.29166666666666669</v>
      </c>
      <c r="L270" s="26"/>
      <c r="M270" s="27" t="s">
        <v>567</v>
      </c>
      <c r="N270" s="25">
        <f>IFERROR(VLOOKUP(M270,Data!$J$1:$K$58,2,0),"")</f>
        <v>56964069749</v>
      </c>
      <c r="O270" s="27" t="s">
        <v>568</v>
      </c>
      <c r="P270" s="27"/>
      <c r="Q270" s="27" t="s">
        <v>569</v>
      </c>
      <c r="R270" s="27" t="s">
        <v>120</v>
      </c>
      <c r="S270" s="27"/>
      <c r="T270" s="27"/>
      <c r="U270" s="28"/>
      <c r="X270" s="27"/>
      <c r="Y270" s="27" t="s">
        <v>49</v>
      </c>
      <c r="Z270" s="29"/>
      <c r="AA270" s="29"/>
      <c r="AB270" s="29"/>
      <c r="AC270" s="30">
        <v>46062</v>
      </c>
      <c r="AD270" s="15" t="str">
        <f>IF(Tabla2[[#This Row],[HORA ENTREGA]]="DIRECTO","On time", IF(AA270&lt;&gt;"",IF(Tabla2[[#This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70" s="15" t="str">
        <f>MID(Tabla2[[#This Row],[TIPO]],1,3)</f>
        <v>RAM</v>
      </c>
      <c r="AF2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RITRAMA S.A. */ Cont: * RAMPLA*/ HR Entrega: *07:00* /Dirección: *AV. TUPUNGATO 3420, PLACILLA</v>
      </c>
      <c r="AG270" s="38" t="str">
        <f>IFERROR(HYPERLINK("https://wa.me/"&amp;Tabla2[[#This Row],[CONTACTO]]&amp;"?text="&amp;Tabla2[[#This Row],[Mensaje]],"Enviar mensaje"),"")</f>
        <v>Enviar mensaje</v>
      </c>
      <c r="AH270" s="15" t="str">
        <f>CONCATENATE(A270,F270)</f>
        <v>269RAMPLA</v>
      </c>
      <c r="AI270" s="15" t="str">
        <f>CONCATENATE("ENT-",A270)</f>
        <v>ENT-269</v>
      </c>
      <c r="AJ270" s="15" t="str">
        <f>IF(Tabla2[[#This Row],[Op]]&lt;&gt;"","ENTREGA","")</f>
        <v>ENTREGA</v>
      </c>
      <c r="AK270" s="40" t="str">
        <f>(Tabla2[[#This Row],[FECHA ENTREGA]]&amp;Tabla2[[#This Row],[HORA ENTREGA]])</f>
        <v>460620,291666666666667</v>
      </c>
      <c r="AL270" s="34" t="str">
        <f>IFERROR(HYPERLINK("https://wa.me/"&amp;Tabla2[[#This Row],[CONTACTO]]&amp;"?text="&amp;Tabla2[[#This Row],[Mensaje]]),"")</f>
        <v>https://wa.me/56964069749?text=Hola!%0AServicio del día 09-02%0A *Cliente:* RITRAMA S.A. */ Cont: * RAMPLA*/ HR Entrega: *07:00* /Dirección: *AV. TUPUNGATO 3420, PLACILLA</v>
      </c>
    </row>
    <row r="271" spans="1:38" s="15" customFormat="1" ht="16.5" customHeight="1" x14ac:dyDescent="0.2">
      <c r="A271" s="15">
        <f>ROW(A270)</f>
        <v>270</v>
      </c>
      <c r="B271" s="15">
        <f>IF(J271=J270,B270+1,1)</f>
        <v>35</v>
      </c>
      <c r="C271" s="15" t="s">
        <v>566</v>
      </c>
      <c r="D271" s="25"/>
      <c r="E271" s="27" t="s">
        <v>120</v>
      </c>
      <c r="F271" s="27" t="s">
        <v>456</v>
      </c>
      <c r="G271" s="27" t="s">
        <v>456</v>
      </c>
      <c r="H271" s="27" t="s">
        <v>120</v>
      </c>
      <c r="I271" s="27" t="s">
        <v>120</v>
      </c>
      <c r="J271" s="28">
        <v>46062</v>
      </c>
      <c r="K271" s="26">
        <v>0.29166666666666669</v>
      </c>
      <c r="L271" s="26"/>
      <c r="M271" s="27" t="s">
        <v>570</v>
      </c>
      <c r="N271" s="25">
        <f>IFERROR(VLOOKUP(M271,Data!$J$1:$K$58,2,0),"")</f>
        <v>56973887322</v>
      </c>
      <c r="O271" s="27" t="s">
        <v>571</v>
      </c>
      <c r="P271" s="27"/>
      <c r="Q271" s="27" t="s">
        <v>569</v>
      </c>
      <c r="R271" s="27" t="s">
        <v>120</v>
      </c>
      <c r="S271" s="27"/>
      <c r="T271" s="27"/>
      <c r="U271" s="28"/>
      <c r="X271" s="27"/>
      <c r="Y271" s="27" t="s">
        <v>49</v>
      </c>
      <c r="Z271" s="29"/>
      <c r="AA271" s="29"/>
      <c r="AB271" s="29"/>
      <c r="AC271" s="30">
        <v>46062</v>
      </c>
      <c r="AD271" s="15" t="str">
        <f>IF(Tabla2[[#This Row],[HORA ENTREGA]]="DIRECTO","On time", IF(AA271&lt;&gt;"",IF(Tabla2[[#This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71" s="15" t="str">
        <f>MID(Tabla2[[#This Row],[TIPO]],1,3)</f>
        <v>RAM</v>
      </c>
      <c r="AF2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RITRAMA S.A. */ Cont: * RAMPLA*/ HR Entrega: *07:00* /Dirección: *AV. TUPUNGATO 3420, PLACILLA</v>
      </c>
      <c r="AG271" s="38" t="str">
        <f>IFERROR(HYPERLINK("https://wa.me/"&amp;Tabla2[[#This Row],[CONTACTO]]&amp;"?text="&amp;Tabla2[[#This Row],[Mensaje]],"Enviar mensaje"),"")</f>
        <v>Enviar mensaje</v>
      </c>
      <c r="AH271" s="15" t="str">
        <f>CONCATENATE(A271,F271)</f>
        <v>270RAMPLA</v>
      </c>
      <c r="AI271" s="15" t="str">
        <f>CONCATENATE("ENT-",A271)</f>
        <v>ENT-270</v>
      </c>
      <c r="AJ271" s="15" t="str">
        <f>IF(Tabla2[[#This Row],[Op]]&lt;&gt;"","ENTREGA","")</f>
        <v>ENTREGA</v>
      </c>
      <c r="AK271" s="40" t="str">
        <f>(Tabla2[[#This Row],[FECHA ENTREGA]]&amp;Tabla2[[#This Row],[HORA ENTREGA]])</f>
        <v>460620,291666666666667</v>
      </c>
      <c r="AL271" s="34" t="str">
        <f>IFERROR(HYPERLINK("https://wa.me/"&amp;Tabla2[[#This Row],[CONTACTO]]&amp;"?text="&amp;Tabla2[[#This Row],[Mensaje]]),"")</f>
        <v>https://wa.me/56973887322?text=Hola!%0AServicio del día 09-02%0A *Cliente:* RITRAMA S.A. */ Cont: * RAMPLA*/ HR Entrega: *07:00* /Dirección: *AV. TUPUNGATO 3420, PLACILLA</v>
      </c>
    </row>
    <row r="272" spans="1:38" s="15" customFormat="1" ht="16.5" customHeight="1" x14ac:dyDescent="0.2">
      <c r="A272" s="15">
        <f>ROW(A271)</f>
        <v>271</v>
      </c>
      <c r="B272" s="15">
        <f>IF(J272=J271,B271+1,1)</f>
        <v>36</v>
      </c>
      <c r="C272" s="15" t="s">
        <v>236</v>
      </c>
      <c r="D272" s="25" t="s">
        <v>39</v>
      </c>
      <c r="E272" s="27">
        <v>505923</v>
      </c>
      <c r="F272" s="27" t="s">
        <v>665</v>
      </c>
      <c r="G272" s="27" t="s">
        <v>64</v>
      </c>
      <c r="H272" s="27">
        <v>30000</v>
      </c>
      <c r="I272" s="27" t="s">
        <v>42</v>
      </c>
      <c r="J272" s="28">
        <v>46062</v>
      </c>
      <c r="K272" s="26">
        <v>0.33333333333333331</v>
      </c>
      <c r="L272" s="26"/>
      <c r="M272" s="27" t="s">
        <v>155</v>
      </c>
      <c r="N272" s="25">
        <f>IFERROR(VLOOKUP(M272,Data!$J$1:$K$58,2,0),"")</f>
        <v>56926181825</v>
      </c>
      <c r="O272" s="27" t="s">
        <v>552</v>
      </c>
      <c r="P272" s="27"/>
      <c r="Q272" s="27" t="s">
        <v>600</v>
      </c>
      <c r="R272" s="27" t="s">
        <v>48</v>
      </c>
      <c r="S272" s="27"/>
      <c r="T272" s="27"/>
      <c r="U272" s="28"/>
      <c r="X272" s="27"/>
      <c r="Y272" s="27" t="s">
        <v>49</v>
      </c>
      <c r="Z272" s="29"/>
      <c r="AA272" s="29">
        <v>0.32777777777777778</v>
      </c>
      <c r="AB272" s="29"/>
      <c r="AC272" s="30">
        <v>46062</v>
      </c>
      <c r="AD272" s="15" t="str">
        <f>IF(Tabla2[[#This Row],[HORA ENTREGA]]="DIRECTO","On time", IF(AA272&lt;&gt;"",IF(Tabla2[[#This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" s="15" t="str">
        <f>MID(Tabla2[[#This Row],[TIPO]],1,3)</f>
        <v xml:space="preserve">20 </v>
      </c>
      <c r="AF2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SOCIEDAD COMERCIAL MARBEN PETS LTDA */ Cont: * CMAU1925020*/ HR Entrega: *08:00* /Dirección: *FRAGUA - CARPAS BLANCAS</v>
      </c>
      <c r="AG272" s="38" t="str">
        <f>IFERROR(HYPERLINK("https://wa.me/"&amp;Tabla2[[#This Row],[CONTACTO]]&amp;"?text="&amp;Tabla2[[#This Row],[Mensaje]],"Enviar mensaje"),"")</f>
        <v>Enviar mensaje</v>
      </c>
      <c r="AH272" s="15" t="str">
        <f>CONCATENATE(A272,F272)</f>
        <v>271CMAU1925020</v>
      </c>
      <c r="AI272" s="15" t="str">
        <f>CONCATENATE("ENT-",A272)</f>
        <v>ENT-271</v>
      </c>
      <c r="AJ272" s="15" t="str">
        <f>IF(Tabla2[[#This Row],[Op]]&lt;&gt;"","ENTREGA","")</f>
        <v>ENTREGA</v>
      </c>
      <c r="AK272" s="40" t="str">
        <f>(Tabla2[[#This Row],[FECHA ENTREGA]]&amp;Tabla2[[#This Row],[HORA ENTREGA]])</f>
        <v>460620,333333333333333</v>
      </c>
      <c r="AL272" s="34" t="str">
        <f>IFERROR(HYPERLINK("https://wa.me/"&amp;Tabla2[[#This Row],[CONTACTO]]&amp;"?text="&amp;Tabla2[[#This Row],[Mensaje]]),"")</f>
        <v>https://wa.me/56926181825?text=Hola!%0AServicio del día 09-02%0A *Cliente:* SOCIEDAD COMERCIAL MARBEN PETS LTDA */ Cont: * CMAU1925020*/ HR Entrega: *08:00* /Dirección: *FRAGUA - CARPAS BLANCAS</v>
      </c>
    </row>
    <row r="273" spans="1:38" s="15" customFormat="1" ht="16.5" customHeight="1" x14ac:dyDescent="0.2">
      <c r="A273" s="15">
        <f>ROW(A272)</f>
        <v>272</v>
      </c>
      <c r="B273" s="15">
        <f>IF(J273=J272,B272+1,1)</f>
        <v>37</v>
      </c>
      <c r="C273" s="15" t="s">
        <v>236</v>
      </c>
      <c r="D273" s="25" t="s">
        <v>39</v>
      </c>
      <c r="E273" s="27">
        <v>504531</v>
      </c>
      <c r="F273" s="27" t="s">
        <v>666</v>
      </c>
      <c r="G273" s="27" t="s">
        <v>64</v>
      </c>
      <c r="H273" s="27">
        <v>30000</v>
      </c>
      <c r="I273" s="27" t="s">
        <v>42</v>
      </c>
      <c r="J273" s="28">
        <v>46062</v>
      </c>
      <c r="K273" s="26">
        <v>0.33333333333333331</v>
      </c>
      <c r="L273" s="26"/>
      <c r="M273" s="27" t="s">
        <v>319</v>
      </c>
      <c r="N273" s="25">
        <f>IFERROR(VLOOKUP(M273,Data!$J$1:$K$58,2,0),"")</f>
        <v>56948501048</v>
      </c>
      <c r="O273" s="27" t="s">
        <v>320</v>
      </c>
      <c r="P273" s="27"/>
      <c r="Q273" s="27" t="s">
        <v>600</v>
      </c>
      <c r="R273" s="27" t="s">
        <v>48</v>
      </c>
      <c r="S273" s="27"/>
      <c r="T273" s="27"/>
      <c r="U273" s="28"/>
      <c r="X273" s="27"/>
      <c r="Y273" s="27" t="s">
        <v>49</v>
      </c>
      <c r="Z273" s="29"/>
      <c r="AA273" s="29">
        <v>0.33055555555555555</v>
      </c>
      <c r="AB273" s="29"/>
      <c r="AC273" s="30">
        <v>46062</v>
      </c>
      <c r="AD273" s="15" t="str">
        <f>IF(Tabla2[[#This Row],[HORA ENTREGA]]="DIRECTO","On time", IF(AA273&lt;&gt;"",IF(Tabla2[[#This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" s="15" t="str">
        <f>MID(Tabla2[[#This Row],[TIPO]],1,3)</f>
        <v xml:space="preserve">20 </v>
      </c>
      <c r="AF2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SOCIEDAD COMERCIAL MARBEN PETS LTDA */ Cont: * APZU3348149*/ HR Entrega: *08:00* /Dirección: *FRAGUA - CARPAS BLANCAS</v>
      </c>
      <c r="AG273" s="38" t="str">
        <f>IFERROR(HYPERLINK("https://wa.me/"&amp;Tabla2[[#This Row],[CONTACTO]]&amp;"?text="&amp;Tabla2[[#This Row],[Mensaje]],"Enviar mensaje"),"")</f>
        <v>Enviar mensaje</v>
      </c>
      <c r="AH273" s="15" t="str">
        <f>CONCATENATE(A273,F273)</f>
        <v>272APZU3348149</v>
      </c>
      <c r="AI273" s="15" t="str">
        <f>CONCATENATE("ENT-",A273)</f>
        <v>ENT-272</v>
      </c>
      <c r="AJ273" s="15" t="str">
        <f>IF(Tabla2[[#This Row],[Op]]&lt;&gt;"","ENTREGA","")</f>
        <v>ENTREGA</v>
      </c>
      <c r="AK273" s="40" t="str">
        <f>(Tabla2[[#This Row],[FECHA ENTREGA]]&amp;Tabla2[[#This Row],[HORA ENTREGA]])</f>
        <v>460620,333333333333333</v>
      </c>
      <c r="AL273" s="34" t="str">
        <f>IFERROR(HYPERLINK("https://wa.me/"&amp;Tabla2[[#This Row],[CONTACTO]]&amp;"?text="&amp;Tabla2[[#This Row],[Mensaje]]),"")</f>
        <v>https://wa.me/56948501048?text=Hola!%0AServicio del día 09-02%0A *Cliente:* SOCIEDAD COMERCIAL MARBEN PETS LTDA */ Cont: * APZU3348149*/ HR Entrega: *08:00* /Dirección: *FRAGUA - CARPAS BLANCAS</v>
      </c>
    </row>
    <row r="274" spans="1:38" s="15" customFormat="1" ht="16.5" customHeight="1" x14ac:dyDescent="0.2">
      <c r="A274" s="15">
        <f>ROW(A273)</f>
        <v>273</v>
      </c>
      <c r="B274" s="15">
        <f>IF(J274=J273,B273+1,1)</f>
        <v>38</v>
      </c>
      <c r="C274" s="15" t="s">
        <v>236</v>
      </c>
      <c r="D274" s="25" t="s">
        <v>39</v>
      </c>
      <c r="E274" s="27">
        <v>504531</v>
      </c>
      <c r="F274" s="27" t="s">
        <v>667</v>
      </c>
      <c r="G274" s="27" t="s">
        <v>64</v>
      </c>
      <c r="H274" s="27">
        <v>30000</v>
      </c>
      <c r="I274" s="27" t="s">
        <v>42</v>
      </c>
      <c r="J274" s="28">
        <v>46062</v>
      </c>
      <c r="K274" s="26">
        <v>0.33333333333333331</v>
      </c>
      <c r="L274" s="26"/>
      <c r="M274" s="27" t="s">
        <v>192</v>
      </c>
      <c r="N274" s="25">
        <f>IFERROR(VLOOKUP(M274,Data!$J$1:$K$58,2,0),"")</f>
        <v>56967396661</v>
      </c>
      <c r="O274" s="27" t="s">
        <v>181</v>
      </c>
      <c r="P274" s="27"/>
      <c r="Q274" s="27" t="s">
        <v>600</v>
      </c>
      <c r="R274" s="27" t="s">
        <v>69</v>
      </c>
      <c r="S274" s="27"/>
      <c r="T274" s="27"/>
      <c r="U274" s="28"/>
      <c r="X274" s="27"/>
      <c r="Y274" s="27" t="s">
        <v>49</v>
      </c>
      <c r="Z274" s="29"/>
      <c r="AA274" s="29">
        <v>0.39027777777777778</v>
      </c>
      <c r="AB274" s="29"/>
      <c r="AC274" s="30">
        <v>46062</v>
      </c>
      <c r="AD274" s="15" t="str">
        <f>IF(Tabla2[[#This Row],[HORA ENTREGA]]="DIRECTO","On time", IF(AA274&lt;&gt;"",IF(Tabla2[[#This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4" s="15" t="str">
        <f>MID(Tabla2[[#This Row],[TIPO]],1,3)</f>
        <v xml:space="preserve">20 </v>
      </c>
      <c r="AF2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SOCIEDAD COMERCIAL MARBEN PETS LTDA */ Cont: * CMAU0294091*/ HR Entrega: *08:00* /Dirección: *FRAGUA - CARPAS BLANCAS</v>
      </c>
      <c r="AG274" s="38" t="str">
        <f>IFERROR(HYPERLINK("https://wa.me/"&amp;Tabla2[[#This Row],[CONTACTO]]&amp;"?text="&amp;Tabla2[[#This Row],[Mensaje]],"Enviar mensaje"),"")</f>
        <v>Enviar mensaje</v>
      </c>
      <c r="AH274" s="15" t="str">
        <f>CONCATENATE(A274,F274)</f>
        <v>273CMAU0294091</v>
      </c>
      <c r="AI274" s="15" t="str">
        <f>CONCATENATE("ENT-",A274)</f>
        <v>ENT-273</v>
      </c>
      <c r="AJ274" s="15" t="str">
        <f>IF(Tabla2[[#This Row],[Op]]&lt;&gt;"","ENTREGA","")</f>
        <v>ENTREGA</v>
      </c>
      <c r="AK274" s="40" t="str">
        <f>(Tabla2[[#This Row],[FECHA ENTREGA]]&amp;Tabla2[[#This Row],[HORA ENTREGA]])</f>
        <v>460620,333333333333333</v>
      </c>
      <c r="AL274" s="34" t="str">
        <f>IFERROR(HYPERLINK("https://wa.me/"&amp;Tabla2[[#This Row],[CONTACTO]]&amp;"?text="&amp;Tabla2[[#This Row],[Mensaje]]),"")</f>
        <v>https://wa.me/56967396661?text=Hola!%0AServicio del día 09-02%0A *Cliente:* SOCIEDAD COMERCIAL MARBEN PETS LTDA */ Cont: * CMAU0294091*/ HR Entrega: *08:00* /Dirección: *FRAGUA - CARPAS BLANCAS</v>
      </c>
    </row>
    <row r="275" spans="1:38" s="15" customFormat="1" ht="16.5" customHeight="1" x14ac:dyDescent="0.2">
      <c r="A275" s="15">
        <f>ROW(A274)</f>
        <v>274</v>
      </c>
      <c r="B275" s="15">
        <f>IF(J275=J274,B274+1,1)</f>
        <v>39</v>
      </c>
      <c r="C275" s="15" t="s">
        <v>236</v>
      </c>
      <c r="D275" s="25" t="s">
        <v>39</v>
      </c>
      <c r="E275" s="27">
        <v>505923</v>
      </c>
      <c r="F275" s="27" t="s">
        <v>668</v>
      </c>
      <c r="G275" s="27" t="s">
        <v>64</v>
      </c>
      <c r="H275" s="27">
        <v>30000</v>
      </c>
      <c r="I275" s="27" t="s">
        <v>42</v>
      </c>
      <c r="J275" s="28">
        <v>46062</v>
      </c>
      <c r="K275" s="26">
        <v>0.33333333333333331</v>
      </c>
      <c r="L275" s="26"/>
      <c r="M275" s="27" t="s">
        <v>112</v>
      </c>
      <c r="N275" s="25">
        <f>IFERROR(VLOOKUP(M275,Data!$J$1:$K$58,2,0),"")</f>
        <v>56990025702</v>
      </c>
      <c r="O275" s="27" t="s">
        <v>61</v>
      </c>
      <c r="P275" s="27"/>
      <c r="Q275" s="27" t="s">
        <v>600</v>
      </c>
      <c r="R275" s="27" t="s">
        <v>48</v>
      </c>
      <c r="S275" s="27"/>
      <c r="T275" s="27"/>
      <c r="U275" s="28"/>
      <c r="X275" s="27"/>
      <c r="Y275" s="27" t="s">
        <v>49</v>
      </c>
      <c r="Z275" s="29"/>
      <c r="AA275" s="29">
        <v>0.33333333333333331</v>
      </c>
      <c r="AB275" s="29"/>
      <c r="AC275" s="30">
        <v>46062</v>
      </c>
      <c r="AD275" s="15" t="str">
        <f>IF(Tabla2[[#This Row],[HORA ENTREGA]]="DIRECTO","On time", IF(AA275&lt;&gt;"",IF(Tabla2[[#This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" s="15" t="str">
        <f>MID(Tabla2[[#This Row],[TIPO]],1,3)</f>
        <v xml:space="preserve">20 </v>
      </c>
      <c r="AF2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SOCIEDAD COMERCIAL MARBEN PETS LTDA */ Cont: * CMAU2835657*/ HR Entrega: *08:00* /Dirección: *FRAGUA - CARPAS BLANCAS</v>
      </c>
      <c r="AG275" s="38" t="str">
        <f>IFERROR(HYPERLINK("https://wa.me/"&amp;Tabla2[[#This Row],[CONTACTO]]&amp;"?text="&amp;Tabla2[[#This Row],[Mensaje]],"Enviar mensaje"),"")</f>
        <v>Enviar mensaje</v>
      </c>
      <c r="AH275" s="15" t="str">
        <f>CONCATENATE(A275,F275)</f>
        <v>274CMAU2835657</v>
      </c>
      <c r="AI275" s="15" t="str">
        <f>CONCATENATE("ENT-",A275)</f>
        <v>ENT-274</v>
      </c>
      <c r="AJ275" s="15" t="str">
        <f>IF(Tabla2[[#This Row],[Op]]&lt;&gt;"","ENTREGA","")</f>
        <v>ENTREGA</v>
      </c>
      <c r="AK275" s="40" t="str">
        <f>(Tabla2[[#This Row],[FECHA ENTREGA]]&amp;Tabla2[[#This Row],[HORA ENTREGA]])</f>
        <v>460620,333333333333333</v>
      </c>
      <c r="AL275" s="34" t="str">
        <f>IFERROR(HYPERLINK("https://wa.me/"&amp;Tabla2[[#This Row],[CONTACTO]]&amp;"?text="&amp;Tabla2[[#This Row],[Mensaje]]),"")</f>
        <v>https://wa.me/56990025702?text=Hola!%0AServicio del día 09-02%0A *Cliente:* SOCIEDAD COMERCIAL MARBEN PETS LTDA */ Cont: * CMAU2835657*/ HR Entrega: *08:00* /Dirección: *FRAGUA - CARPAS BLANCAS</v>
      </c>
    </row>
    <row r="276" spans="1:38" s="15" customFormat="1" ht="16.5" customHeight="1" x14ac:dyDescent="0.2">
      <c r="A276" s="15">
        <f>ROW(A275)</f>
        <v>275</v>
      </c>
      <c r="B276" s="15">
        <f>IF(J276=J275,B275+1,1)</f>
        <v>40</v>
      </c>
      <c r="C276" s="15" t="s">
        <v>239</v>
      </c>
      <c r="D276" s="25" t="s">
        <v>39</v>
      </c>
      <c r="E276" s="27">
        <v>298472</v>
      </c>
      <c r="F276" s="27" t="s">
        <v>669</v>
      </c>
      <c r="G276" s="27" t="s">
        <v>41</v>
      </c>
      <c r="H276" s="27">
        <v>12000</v>
      </c>
      <c r="I276" s="27" t="s">
        <v>42</v>
      </c>
      <c r="J276" s="28">
        <v>46062</v>
      </c>
      <c r="K276" s="26">
        <v>0.33333333333333331</v>
      </c>
      <c r="L276" s="26"/>
      <c r="M276" s="27" t="s">
        <v>97</v>
      </c>
      <c r="N276" s="25">
        <f>IFERROR(VLOOKUP(M276,Data!$J$1:$K$58,2,0),"")</f>
        <v>56944540732</v>
      </c>
      <c r="O276" s="27" t="s">
        <v>98</v>
      </c>
      <c r="P276" s="27"/>
      <c r="Q276" s="27" t="s">
        <v>243</v>
      </c>
      <c r="R276" s="27" t="s">
        <v>183</v>
      </c>
      <c r="S276" s="27"/>
      <c r="T276" s="27"/>
      <c r="U276" s="28"/>
      <c r="X276" s="27"/>
      <c r="Y276" s="27" t="s">
        <v>49</v>
      </c>
      <c r="Z276" s="29"/>
      <c r="AA276" s="29">
        <v>0.3347222222222222</v>
      </c>
      <c r="AB276" s="29"/>
      <c r="AC276" s="30">
        <v>46062</v>
      </c>
      <c r="AD276" s="15" t="str">
        <f>IF(Tabla2[[#This Row],[HORA ENTREGA]]="DIRECTO","On time", IF(AA276&lt;&gt;"",IF(Tabla2[[#This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6" s="15" t="str">
        <f>MID(Tabla2[[#This Row],[TIPO]],1,3)</f>
        <v xml:space="preserve">40 </v>
      </c>
      <c r="AF2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SUPERMERCADO DEL NEUMATICO LTDA */ Cont: * TLLU5487623*/ HR Entrega: *08:00* /Dirección: *VELASQUEZ</v>
      </c>
      <c r="AG276" s="38" t="str">
        <f>IFERROR(HYPERLINK("https://wa.me/"&amp;Tabla2[[#This Row],[CONTACTO]]&amp;"?text="&amp;Tabla2[[#This Row],[Mensaje]],"Enviar mensaje"),"")</f>
        <v>Enviar mensaje</v>
      </c>
      <c r="AH276" s="15" t="str">
        <f>CONCATENATE(A276,F276)</f>
        <v>275TLLU5487623</v>
      </c>
      <c r="AI276" s="15" t="str">
        <f>CONCATENATE("ENT-",A276)</f>
        <v>ENT-275</v>
      </c>
      <c r="AJ276" s="15" t="str">
        <f>IF(Tabla2[[#This Row],[Op]]&lt;&gt;"","ENTREGA","")</f>
        <v>ENTREGA</v>
      </c>
      <c r="AK276" s="40" t="str">
        <f>(Tabla2[[#This Row],[FECHA ENTREGA]]&amp;Tabla2[[#This Row],[HORA ENTREGA]])</f>
        <v>460620,333333333333333</v>
      </c>
      <c r="AL276" s="34" t="str">
        <f>IFERROR(HYPERLINK("https://wa.me/"&amp;Tabla2[[#This Row],[CONTACTO]]&amp;"?text="&amp;Tabla2[[#This Row],[Mensaje]]),"")</f>
        <v>https://wa.me/56944540732?text=Hola!%0AServicio del día 09-02%0A *Cliente:* SUPERMERCADO DEL NEUMATICO LTDA */ Cont: * TLLU5487623*/ HR Entrega: *08:00* /Dirección: *VELASQUEZ</v>
      </c>
    </row>
    <row r="277" spans="1:38" s="15" customFormat="1" ht="16.5" customHeight="1" x14ac:dyDescent="0.2">
      <c r="A277" s="15">
        <f>ROW(A276)</f>
        <v>276</v>
      </c>
      <c r="B277" s="15">
        <f>IF(J277=J276,B276+1,1)</f>
        <v>41</v>
      </c>
      <c r="C277" s="15" t="s">
        <v>239</v>
      </c>
      <c r="D277" s="25" t="s">
        <v>39</v>
      </c>
      <c r="E277" s="27">
        <v>296131</v>
      </c>
      <c r="F277" s="27" t="s">
        <v>670</v>
      </c>
      <c r="G277" s="27" t="s">
        <v>41</v>
      </c>
      <c r="H277" s="27">
        <v>15000</v>
      </c>
      <c r="I277" s="27" t="s">
        <v>42</v>
      </c>
      <c r="J277" s="28">
        <v>46062</v>
      </c>
      <c r="K277" s="26">
        <v>0.47916666666666669</v>
      </c>
      <c r="L277" s="26"/>
      <c r="M277" s="27" t="s">
        <v>161</v>
      </c>
      <c r="N277" s="25">
        <f>IFERROR(VLOOKUP(M277,Data!$J$1:$K$58,2,0),"")</f>
        <v>56966749408</v>
      </c>
      <c r="O277" s="27" t="s">
        <v>162</v>
      </c>
      <c r="P277" s="27"/>
      <c r="Q277" s="27" t="s">
        <v>243</v>
      </c>
      <c r="R277" s="27" t="s">
        <v>183</v>
      </c>
      <c r="S277" s="27"/>
      <c r="T277" s="27"/>
      <c r="U277" s="28"/>
      <c r="X277" s="27"/>
      <c r="Y277" s="27" t="s">
        <v>49</v>
      </c>
      <c r="Z277" s="29"/>
      <c r="AA277" s="29">
        <v>0.40972222222222221</v>
      </c>
      <c r="AB277" s="29"/>
      <c r="AC277" s="30">
        <v>46062</v>
      </c>
      <c r="AD277" s="15" t="str">
        <f>IF(Tabla2[[#This Row],[HORA ENTREGA]]="DIRECTO","On time", IF(AA277&lt;&gt;"",IF(Tabla2[[#This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7" s="15" t="str">
        <f>MID(Tabla2[[#This Row],[TIPO]],1,3)</f>
        <v xml:space="preserve">40 </v>
      </c>
      <c r="AF2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SUPERMERCADO DEL NEUMATICO LTDA */ Cont: * BEAU4516414*/ HR Entrega: *11:30* /Dirección: *VELASQUEZ</v>
      </c>
      <c r="AG277" s="38" t="str">
        <f>IFERROR(HYPERLINK("https://wa.me/"&amp;Tabla2[[#This Row],[CONTACTO]]&amp;"?text="&amp;Tabla2[[#This Row],[Mensaje]],"Enviar mensaje"),"")</f>
        <v>Enviar mensaje</v>
      </c>
      <c r="AH277" s="15" t="str">
        <f>CONCATENATE(A277,F277)</f>
        <v>276BEAU4516414</v>
      </c>
      <c r="AI277" s="15" t="str">
        <f>CONCATENATE("ENT-",A277)</f>
        <v>ENT-276</v>
      </c>
      <c r="AJ277" s="15" t="str">
        <f>IF(Tabla2[[#This Row],[Op]]&lt;&gt;"","ENTREGA","")</f>
        <v>ENTREGA</v>
      </c>
      <c r="AK277" s="40" t="str">
        <f>(Tabla2[[#This Row],[FECHA ENTREGA]]&amp;Tabla2[[#This Row],[HORA ENTREGA]])</f>
        <v>460620,479166666666667</v>
      </c>
      <c r="AL277" s="34" t="str">
        <f>IFERROR(HYPERLINK("https://wa.me/"&amp;Tabla2[[#This Row],[CONTACTO]]&amp;"?text="&amp;Tabla2[[#This Row],[Mensaje]]),"")</f>
        <v>https://wa.me/56966749408?text=Hola!%0AServicio del día 09-02%0A *Cliente:* SUPERMERCADO DEL NEUMATICO LTDA */ Cont: * BEAU4516414*/ HR Entrega: *11:30* /Dirección: *VELASQUEZ</v>
      </c>
    </row>
    <row r="278" spans="1:38" s="15" customFormat="1" ht="16.5" customHeight="1" x14ac:dyDescent="0.2">
      <c r="A278" s="15">
        <f>ROW(A277)</f>
        <v>277</v>
      </c>
      <c r="B278" s="15">
        <f>IF(J278=J277,B277+1,1)</f>
        <v>42</v>
      </c>
      <c r="C278" s="15" t="s">
        <v>244</v>
      </c>
      <c r="D278" s="25" t="s">
        <v>39</v>
      </c>
      <c r="E278" s="27">
        <v>528347</v>
      </c>
      <c r="F278" s="27" t="s">
        <v>671</v>
      </c>
      <c r="G278" s="27" t="s">
        <v>64</v>
      </c>
      <c r="H278" s="27">
        <v>9000</v>
      </c>
      <c r="I278" s="27" t="s">
        <v>672</v>
      </c>
      <c r="J278" s="28">
        <v>46062</v>
      </c>
      <c r="K278" s="26">
        <v>0.375</v>
      </c>
      <c r="L278" s="26"/>
      <c r="M278" s="27" t="s">
        <v>86</v>
      </c>
      <c r="N278" s="25">
        <f>IFERROR(VLOOKUP(M278,Data!$J$1:$K$58,2,0),"")</f>
        <v>56956654384</v>
      </c>
      <c r="O278" s="27" t="s">
        <v>87</v>
      </c>
      <c r="P278" s="27"/>
      <c r="Q278" s="27" t="s">
        <v>249</v>
      </c>
      <c r="R278" s="27" t="s">
        <v>169</v>
      </c>
      <c r="S278" s="27"/>
      <c r="T278" s="27"/>
      <c r="U278" s="28"/>
      <c r="X278" s="27"/>
      <c r="Y278" s="27" t="s">
        <v>49</v>
      </c>
      <c r="Z278" s="29"/>
      <c r="AA278" s="29">
        <v>0.3611111111111111</v>
      </c>
      <c r="AB278" s="29"/>
      <c r="AC278" s="30">
        <v>46062</v>
      </c>
      <c r="AD278" s="15" t="str">
        <f>IF(Tabla2[[#This Row],[HORA ENTREGA]]="DIRECTO","On time", IF(AA278&lt;&gt;"",IF(Tabla2[[#This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" s="15" t="str">
        <f>MID(Tabla2[[#This Row],[TIPO]],1,3)</f>
        <v xml:space="preserve">20 </v>
      </c>
      <c r="AF2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VILLAR HERMANOS S.A. */ Cont: * DFSU2443172*/ HR Entrega: *09:00* /Dirección: *SALAR DE ATACAMA 1330, PUDAHUEL</v>
      </c>
      <c r="AG278" s="38" t="str">
        <f>IFERROR(HYPERLINK("https://wa.me/"&amp;Tabla2[[#This Row],[CONTACTO]]&amp;"?text="&amp;Tabla2[[#This Row],[Mensaje]],"Enviar mensaje"),"")</f>
        <v>Enviar mensaje</v>
      </c>
      <c r="AH278" s="15" t="str">
        <f>CONCATENATE(A278,F278)</f>
        <v>277DFSU2443172</v>
      </c>
      <c r="AI278" s="15" t="str">
        <f>CONCATENATE("ENT-",A278)</f>
        <v>ENT-277</v>
      </c>
      <c r="AJ278" s="15" t="str">
        <f>IF(Tabla2[[#This Row],[Op]]&lt;&gt;"","ENTREGA","")</f>
        <v>ENTREGA</v>
      </c>
      <c r="AK278" s="40" t="str">
        <f>(Tabla2[[#This Row],[FECHA ENTREGA]]&amp;Tabla2[[#This Row],[HORA ENTREGA]])</f>
        <v>460620,375</v>
      </c>
      <c r="AL278" s="34" t="str">
        <f>IFERROR(HYPERLINK("https://wa.me/"&amp;Tabla2[[#This Row],[CONTACTO]]&amp;"?text="&amp;Tabla2[[#This Row],[Mensaje]]),"")</f>
        <v>https://wa.me/56956654384?text=Hola!%0AServicio del día 09-02%0A *Cliente:* VILLAR HERMANOS S.A. */ Cont: * DFSU2443172*/ HR Entrega: *09:00* /Dirección: *SALAR DE ATACAMA 1330, PUDAHUEL</v>
      </c>
    </row>
    <row r="279" spans="1:38" s="15" customFormat="1" ht="16.5" customHeight="1" x14ac:dyDescent="0.2">
      <c r="A279" s="15">
        <f>ROW(A278)</f>
        <v>278</v>
      </c>
      <c r="B279" s="15">
        <f>IF(J279=J278,B278+1,1)</f>
        <v>43</v>
      </c>
      <c r="C279" s="15" t="s">
        <v>244</v>
      </c>
      <c r="D279" s="25" t="s">
        <v>39</v>
      </c>
      <c r="E279" s="27">
        <v>528437</v>
      </c>
      <c r="F279" s="27" t="s">
        <v>673</v>
      </c>
      <c r="G279" s="27" t="s">
        <v>41</v>
      </c>
      <c r="H279" s="27">
        <v>5000</v>
      </c>
      <c r="I279" s="27" t="s">
        <v>42</v>
      </c>
      <c r="J279" s="28">
        <v>46062</v>
      </c>
      <c r="K279" s="26">
        <v>0.625</v>
      </c>
      <c r="L279" s="26"/>
      <c r="M279" s="27" t="s">
        <v>674</v>
      </c>
      <c r="N279" s="25">
        <f>IFERROR(VLOOKUP(M279,Data!$J$1:$K$58,2,0),"")</f>
        <v>56967386018</v>
      </c>
      <c r="O279" s="27" t="s">
        <v>356</v>
      </c>
      <c r="P279" s="27"/>
      <c r="Q279" s="27" t="s">
        <v>249</v>
      </c>
      <c r="R279" s="27" t="s">
        <v>280</v>
      </c>
      <c r="S279" s="27"/>
      <c r="T279" s="27"/>
      <c r="U279" s="28"/>
      <c r="X279" s="27"/>
      <c r="Y279" s="27" t="s">
        <v>49</v>
      </c>
      <c r="Z279" s="29"/>
      <c r="AA279" s="29">
        <v>0.52083333333333337</v>
      </c>
      <c r="AB279" s="29"/>
      <c r="AC279" s="30">
        <v>46062</v>
      </c>
      <c r="AD279" s="15" t="str">
        <f>IF(Tabla2[[#This Row],[HORA ENTREGA]]="DIRECTO","On time", IF(AA279&lt;&gt;"",IF(Tabla2[[#This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" s="15" t="str">
        <f>MID(Tabla2[[#This Row],[TIPO]],1,3)</f>
        <v xml:space="preserve">40 </v>
      </c>
      <c r="AF2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VILLAR HERMANOS S.A. */ Cont: * CSNU8871317*/ HR Entrega: *15:00* /Dirección: *SALAR DE ATACAMA 1330, PUDAHUEL</v>
      </c>
      <c r="AG279" s="38" t="str">
        <f>IFERROR(HYPERLINK("https://wa.me/"&amp;Tabla2[[#This Row],[CONTACTO]]&amp;"?text="&amp;Tabla2[[#This Row],[Mensaje]],"Enviar mensaje"),"")</f>
        <v>Enviar mensaje</v>
      </c>
      <c r="AH279" s="15" t="str">
        <f>CONCATENATE(A279,F279)</f>
        <v>278CSNU8871317</v>
      </c>
      <c r="AI279" s="15" t="str">
        <f>CONCATENATE("ENT-",A279)</f>
        <v>ENT-278</v>
      </c>
      <c r="AJ279" s="15" t="str">
        <f>IF(Tabla2[[#This Row],[Op]]&lt;&gt;"","ENTREGA","")</f>
        <v>ENTREGA</v>
      </c>
      <c r="AK279" s="40" t="str">
        <f>(Tabla2[[#This Row],[FECHA ENTREGA]]&amp;Tabla2[[#This Row],[HORA ENTREGA]])</f>
        <v>460620,625</v>
      </c>
      <c r="AL279" s="34" t="str">
        <f>IFERROR(HYPERLINK("https://wa.me/"&amp;Tabla2[[#This Row],[CONTACTO]]&amp;"?text="&amp;Tabla2[[#This Row],[Mensaje]]),"")</f>
        <v>https://wa.me/56967386018?text=Hola!%0AServicio del día 09-02%0A *Cliente:* VILLAR HERMANOS S.A. */ Cont: * CSNU8871317*/ HR Entrega: *15:00* /Dirección: *SALAR DE ATACAMA 1330, PUDAHUEL</v>
      </c>
    </row>
    <row r="280" spans="1:38" s="15" customFormat="1" ht="16.5" customHeight="1" x14ac:dyDescent="0.2">
      <c r="A280" s="15">
        <f>ROW(A279)</f>
        <v>279</v>
      </c>
      <c r="B280" s="15">
        <f>IF(J280=J279,B279+1,1)</f>
        <v>44</v>
      </c>
      <c r="C280" s="15" t="s">
        <v>580</v>
      </c>
      <c r="D280" s="25" t="s">
        <v>39</v>
      </c>
      <c r="E280" s="27">
        <v>298276</v>
      </c>
      <c r="F280" s="27" t="s">
        <v>675</v>
      </c>
      <c r="G280" s="27" t="s">
        <v>41</v>
      </c>
      <c r="H280" s="27">
        <v>10000</v>
      </c>
      <c r="I280" s="27" t="s">
        <v>42</v>
      </c>
      <c r="J280" s="28">
        <v>46062</v>
      </c>
      <c r="K280" s="26">
        <v>0.35416666666666669</v>
      </c>
      <c r="L280" s="26"/>
      <c r="M280" s="27" t="s">
        <v>241</v>
      </c>
      <c r="N280" s="25">
        <f>IFERROR(VLOOKUP(M280,Data!$J$1:$K$58,2,0),"")</f>
        <v>56984880436</v>
      </c>
      <c r="O280" s="27" t="s">
        <v>242</v>
      </c>
      <c r="P280" s="27"/>
      <c r="Q280" s="27" t="s">
        <v>582</v>
      </c>
      <c r="R280" s="27" t="s">
        <v>183</v>
      </c>
      <c r="S280" s="27"/>
      <c r="T280" s="27"/>
      <c r="U280" s="28"/>
      <c r="X280" s="27"/>
      <c r="Y280" s="27" t="s">
        <v>49</v>
      </c>
      <c r="Z280" s="29"/>
      <c r="AA280" s="29">
        <v>0.34236111111111112</v>
      </c>
      <c r="AB280" s="29"/>
      <c r="AC280" s="30">
        <v>46062</v>
      </c>
      <c r="AD280" s="15" t="str">
        <f>IF(Tabla2[[#This Row],[HORA ENTREGA]]="DIRECTO","On time", IF(AA280&lt;&gt;"",IF(Tabla2[[#This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0" s="15" t="str">
        <f>MID(Tabla2[[#This Row],[TIPO]],1,3)</f>
        <v xml:space="preserve">40 </v>
      </c>
      <c r="AF2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09-02%0A *Cliente:* WURTH CHILE LTDA */ Cont: * FFAU6835571*/ HR Entrega: *08:30* /Dirección: *SAN BERNARDO</v>
      </c>
      <c r="AG280" s="38" t="str">
        <f>IFERROR(HYPERLINK("https://wa.me/"&amp;Tabla2[[#This Row],[CONTACTO]]&amp;"?text="&amp;Tabla2[[#This Row],[Mensaje]],"Enviar mensaje"),"")</f>
        <v>Enviar mensaje</v>
      </c>
      <c r="AH280" s="15" t="str">
        <f>CONCATENATE(A280,F280)</f>
        <v>279FFAU6835571</v>
      </c>
      <c r="AI280" s="15" t="str">
        <f>CONCATENATE("ENT-",A280)</f>
        <v>ENT-279</v>
      </c>
      <c r="AJ280" s="15" t="str">
        <f>IF(Tabla2[[#This Row],[Op]]&lt;&gt;"","ENTREGA","")</f>
        <v>ENTREGA</v>
      </c>
      <c r="AK280" s="40" t="str">
        <f>(Tabla2[[#This Row],[FECHA ENTREGA]]&amp;Tabla2[[#This Row],[HORA ENTREGA]])</f>
        <v>460620,354166666666667</v>
      </c>
      <c r="AL280" s="34" t="str">
        <f>IFERROR(HYPERLINK("https://wa.me/"&amp;Tabla2[[#This Row],[CONTACTO]]&amp;"?text="&amp;Tabla2[[#This Row],[Mensaje]]),"")</f>
        <v>https://wa.me/56984880436?text=Hola!%0AServicio del día 09-02%0A *Cliente:* WURTH CHILE LTDA */ Cont: * FFAU6835571*/ HR Entrega: *08:30* /Dirección: *SAN BERNARDO</v>
      </c>
    </row>
    <row r="281" spans="1:38" s="15" customFormat="1" ht="16.5" customHeight="1" x14ac:dyDescent="0.2">
      <c r="A281" s="15">
        <f>ROW(A280)</f>
        <v>280</v>
      </c>
      <c r="B281" s="15">
        <f>IF(J281=J280,B280+1,1)</f>
        <v>1</v>
      </c>
      <c r="C281" s="15" t="s">
        <v>43</v>
      </c>
      <c r="D281" s="25" t="s">
        <v>39</v>
      </c>
      <c r="E281" s="27">
        <v>366438</v>
      </c>
      <c r="F281" s="27" t="s">
        <v>676</v>
      </c>
      <c r="G281" s="27" t="s">
        <v>54</v>
      </c>
      <c r="H281" s="27">
        <v>28000</v>
      </c>
      <c r="I281" s="27" t="s">
        <v>677</v>
      </c>
      <c r="J281" s="28">
        <v>46063</v>
      </c>
      <c r="K281" s="26">
        <v>0.45833333333333331</v>
      </c>
      <c r="L281" s="26"/>
      <c r="M281" s="27" t="s">
        <v>133</v>
      </c>
      <c r="N281" s="25">
        <f>IFERROR(VLOOKUP(M281,Data!$J$1:$K$58,2,0),"")</f>
        <v>56953801607</v>
      </c>
      <c r="O281" s="27" t="s">
        <v>134</v>
      </c>
      <c r="P281" s="27"/>
      <c r="Q281" s="27" t="s">
        <v>57</v>
      </c>
      <c r="R281" s="27" t="s">
        <v>218</v>
      </c>
      <c r="S281" s="27"/>
      <c r="T281" s="27"/>
      <c r="U281" s="28"/>
      <c r="X281" s="27"/>
      <c r="Y281" s="27" t="s">
        <v>49</v>
      </c>
      <c r="Z281" s="29"/>
      <c r="AA281" s="29">
        <v>0.32291666666666669</v>
      </c>
      <c r="AB281" s="29"/>
      <c r="AC281" s="30">
        <v>46063</v>
      </c>
      <c r="AD281" s="15" t="str">
        <f>IF(Tabla2[[#This Row],[HORA ENTREGA]]="DIRECTO","On time", IF(AA281&lt;&gt;"",IF(Tabla2[[#This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1" s="15" t="str">
        <f>MID(Tabla2[[#This Row],[TIPO]],1,3)</f>
        <v xml:space="preserve">40 </v>
      </c>
      <c r="AF2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ALCA SPA */ Cont: * TTNU8572314*/ HR Entrega: *11:00* /Dirección: *Camino del Cerro 4868 Huechuraba</v>
      </c>
      <c r="AG281" s="38" t="str">
        <f>IFERROR(HYPERLINK("https://wa.me/"&amp;Tabla2[[#This Row],[CONTACTO]]&amp;"?text="&amp;Tabla2[[#This Row],[Mensaje]],"Enviar mensaje"),"")</f>
        <v>Enviar mensaje</v>
      </c>
      <c r="AH281" s="15" t="str">
        <f>CONCATENATE(A281,F281)</f>
        <v>280TTNU8572314</v>
      </c>
      <c r="AI281" s="15" t="str">
        <f>CONCATENATE("ENT-",A281)</f>
        <v>ENT-280</v>
      </c>
      <c r="AJ281" s="15" t="str">
        <f>IF(Tabla2[[#This Row],[Op]]&lt;&gt;"","ENTREGA","")</f>
        <v>ENTREGA</v>
      </c>
      <c r="AK281" s="40" t="str">
        <f>(Tabla2[[#This Row],[FECHA ENTREGA]]&amp;Tabla2[[#This Row],[HORA ENTREGA]])</f>
        <v>460630,458333333333333</v>
      </c>
      <c r="AL281" s="34" t="str">
        <f>IFERROR(HYPERLINK("https://wa.me/"&amp;Tabla2[[#This Row],[CONTACTO]]&amp;"?text="&amp;Tabla2[[#This Row],[Mensaje]]),"")</f>
        <v>https://wa.me/56953801607?text=Hola!%0AServicio del día 10-02%0A *Cliente:* ALCA SPA */ Cont: * TTNU8572314*/ HR Entrega: *11:00* /Dirección: *Camino del Cerro 4868 Huechuraba</v>
      </c>
    </row>
    <row r="282" spans="1:38" s="15" customFormat="1" ht="16.5" customHeight="1" x14ac:dyDescent="0.2">
      <c r="A282" s="15">
        <f>ROW(A281)</f>
        <v>281</v>
      </c>
      <c r="B282" s="15">
        <f>IF(J282=J281,B281+1,1)</f>
        <v>2</v>
      </c>
      <c r="C282" s="15" t="s">
        <v>43</v>
      </c>
      <c r="D282" s="25" t="s">
        <v>39</v>
      </c>
      <c r="E282" s="27">
        <v>367229</v>
      </c>
      <c r="F282" s="27" t="s">
        <v>678</v>
      </c>
      <c r="G282" s="27" t="s">
        <v>41</v>
      </c>
      <c r="H282" s="27">
        <v>13000</v>
      </c>
      <c r="I282" s="27">
        <v>0.47222222222222221</v>
      </c>
      <c r="J282" s="28">
        <v>46063</v>
      </c>
      <c r="K282" s="26" t="s">
        <v>290</v>
      </c>
      <c r="L282" s="26"/>
      <c r="M282" s="27" t="s">
        <v>273</v>
      </c>
      <c r="N282" s="25">
        <f>IFERROR(VLOOKUP(M282,Data!$J$1:$K$58,2,0),"")</f>
        <v>56950103942</v>
      </c>
      <c r="O282" s="27" t="s">
        <v>274</v>
      </c>
      <c r="P282" s="27"/>
      <c r="Q282" s="27" t="s">
        <v>57</v>
      </c>
      <c r="R282" s="27" t="s">
        <v>376</v>
      </c>
      <c r="S282" s="27"/>
      <c r="T282" s="27"/>
      <c r="U282" s="28"/>
      <c r="X282" s="27"/>
      <c r="Y282" s="27" t="s">
        <v>49</v>
      </c>
      <c r="Z282" s="29"/>
      <c r="AA282" s="29">
        <v>0.59375</v>
      </c>
      <c r="AB282" s="29"/>
      <c r="AC282" s="30">
        <v>46063</v>
      </c>
      <c r="AD282" s="15" t="str">
        <f>IF(Tabla2[[#This Row],[HORA ENTREGA]]="DIRECTO","On time", IF(AA282&lt;&gt;"",IF(Tabla2[[#This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" s="15" t="str">
        <f>MID(Tabla2[[#This Row],[TIPO]],1,3)</f>
        <v xml:space="preserve">40 </v>
      </c>
      <c r="AF2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ALCA SPA */ Cont: * CAAU6820201*/ HR Entrega: *DIRECTO* /Dirección: *Camino del Cerro 4868 Huechuraba</v>
      </c>
      <c r="AG282" s="38" t="str">
        <f>IFERROR(HYPERLINK("https://wa.me/"&amp;Tabla2[[#This Row],[CONTACTO]]&amp;"?text="&amp;Tabla2[[#This Row],[Mensaje]],"Enviar mensaje"),"")</f>
        <v>Enviar mensaje</v>
      </c>
      <c r="AH282" s="15" t="str">
        <f>CONCATENATE(A282,F282)</f>
        <v>281CAAU6820201</v>
      </c>
      <c r="AI282" s="15" t="str">
        <f>CONCATENATE("ENT-",A282)</f>
        <v>ENT-281</v>
      </c>
      <c r="AJ282" s="15" t="str">
        <f>IF(Tabla2[[#This Row],[Op]]&lt;&gt;"","ENTREGA","")</f>
        <v>ENTREGA</v>
      </c>
      <c r="AK282" s="40" t="str">
        <f>(Tabla2[[#This Row],[FECHA ENTREGA]]&amp;Tabla2[[#This Row],[HORA ENTREGA]])</f>
        <v>46063DIRECTO</v>
      </c>
      <c r="AL282" s="34" t="str">
        <f>IFERROR(HYPERLINK("https://wa.me/"&amp;Tabla2[[#This Row],[CONTACTO]]&amp;"?text="&amp;Tabla2[[#This Row],[Mensaje]]),"")</f>
        <v>https://wa.me/56950103942?text=Hola!%0AServicio del día 10-02%0A *Cliente:* ALCA SPA */ Cont: * CAAU6820201*/ HR Entrega: *DIRECTO* /Dirección: *Camino del Cerro 4868 Huechuraba</v>
      </c>
    </row>
    <row r="283" spans="1:38" s="15" customFormat="1" ht="16.5" customHeight="1" x14ac:dyDescent="0.2">
      <c r="A283" s="15">
        <f>ROW(A282)</f>
        <v>282</v>
      </c>
      <c r="B283" s="15">
        <f>IF(J283=J282,B282+1,1)</f>
        <v>3</v>
      </c>
      <c r="C283" s="15" t="s">
        <v>517</v>
      </c>
      <c r="D283" s="25" t="s">
        <v>122</v>
      </c>
      <c r="E283" s="27" t="s">
        <v>679</v>
      </c>
      <c r="F283" s="27" t="s">
        <v>680</v>
      </c>
      <c r="G283" s="27" t="s">
        <v>41</v>
      </c>
      <c r="H283" s="27" t="s">
        <v>120</v>
      </c>
      <c r="I283" s="27" t="s">
        <v>120</v>
      </c>
      <c r="J283" s="28">
        <v>46063</v>
      </c>
      <c r="K283" s="26">
        <v>0.33333333333333331</v>
      </c>
      <c r="L283" s="26"/>
      <c r="M283" s="27" t="s">
        <v>90</v>
      </c>
      <c r="N283" s="25">
        <f>IFERROR(VLOOKUP(M283,Data!$J$1:$K$58,2,0),"")</f>
        <v>56987557136</v>
      </c>
      <c r="O283" s="27" t="s">
        <v>91</v>
      </c>
      <c r="P283" s="27"/>
      <c r="Q283" s="27" t="s">
        <v>520</v>
      </c>
      <c r="R283" s="27" t="s">
        <v>521</v>
      </c>
      <c r="S283" s="27"/>
      <c r="T283" s="27"/>
      <c r="U283" s="28"/>
      <c r="X283" s="27"/>
      <c r="Y283" s="27" t="s">
        <v>49</v>
      </c>
      <c r="Z283" s="29"/>
      <c r="AA283" s="29">
        <v>1.3888888888888888E-2</v>
      </c>
      <c r="AB283" s="29"/>
      <c r="AC283" s="30">
        <v>46063</v>
      </c>
      <c r="AD283" s="15" t="str">
        <f>IF(Tabla2[[#This Row],[HORA ENTREGA]]="DIRECTO","On time", IF(AA283&lt;&gt;"",IF(Tabla2[[#This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3" s="15" t="str">
        <f>MID(Tabla2[[#This Row],[TIPO]],1,3)</f>
        <v xml:space="preserve">40 </v>
      </c>
      <c r="AF2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ARESTI CHILE WINE S.A. */ Cont: * HAMU3337303*/ HR Entrega: *08:00* /Dirección: *CONSOLIDADO: BELLAVISTA S/N, RIO CLARO; BOD. HACIENDA ARESTI / EMBARQUE: SAI</v>
      </c>
      <c r="AG283" s="38" t="str">
        <f>IFERROR(HYPERLINK("https://wa.me/"&amp;Tabla2[[#This Row],[CONTACTO]]&amp;"?text="&amp;Tabla2[[#This Row],[Mensaje]],"Enviar mensaje"),"")</f>
        <v>Enviar mensaje</v>
      </c>
      <c r="AH283" s="15" t="str">
        <f>CONCATENATE(A283,F283)</f>
        <v>282HAMU3337303</v>
      </c>
      <c r="AI283" s="15" t="str">
        <f>CONCATENATE("ENT-",A283)</f>
        <v>ENT-282</v>
      </c>
      <c r="AJ283" s="15" t="str">
        <f>IF(Tabla2[[#This Row],[Op]]&lt;&gt;"","ENTREGA","")</f>
        <v>ENTREGA</v>
      </c>
      <c r="AK283" s="40" t="str">
        <f>(Tabla2[[#This Row],[FECHA ENTREGA]]&amp;Tabla2[[#This Row],[HORA ENTREGA]])</f>
        <v>460630,333333333333333</v>
      </c>
      <c r="AL283" s="34" t="str">
        <f>IFERROR(HYPERLINK("https://wa.me/"&amp;Tabla2[[#This Row],[CONTACTO]]&amp;"?text="&amp;Tabla2[[#This Row],[Mensaje]]),"")</f>
        <v>https://wa.me/56987557136?text=Hola!%0AServicio del día 10-02%0A *Cliente:* ARESTI CHILE WINE S.A. */ Cont: * HAMU3337303*/ HR Entrega: *08:00* /Dirección: *CONSOLIDADO: BELLAVISTA S/N, RIO CLARO; BOD. HACIENDA ARESTI / EMBARQUE: SAI</v>
      </c>
    </row>
    <row r="284" spans="1:38" s="15" customFormat="1" ht="16.5" customHeight="1" x14ac:dyDescent="0.2">
      <c r="A284" s="15">
        <f>ROW(A283)</f>
        <v>283</v>
      </c>
      <c r="B284" s="15">
        <f>IF(J284=J283,B283+1,1)</f>
        <v>4</v>
      </c>
      <c r="C284" s="15" t="s">
        <v>517</v>
      </c>
      <c r="D284" s="25" t="s">
        <v>122</v>
      </c>
      <c r="E284" s="27" t="s">
        <v>681</v>
      </c>
      <c r="F284" s="27" t="s">
        <v>682</v>
      </c>
      <c r="G284" s="27" t="s">
        <v>41</v>
      </c>
      <c r="H284" s="27" t="s">
        <v>120</v>
      </c>
      <c r="I284" s="27" t="s">
        <v>120</v>
      </c>
      <c r="J284" s="28">
        <v>46063</v>
      </c>
      <c r="K284" s="26">
        <v>0.41666666666666669</v>
      </c>
      <c r="L284" s="26"/>
      <c r="M284" s="27" t="s">
        <v>97</v>
      </c>
      <c r="N284" s="25">
        <f>IFERROR(VLOOKUP(M284,Data!$J$1:$K$58,2,0),"")</f>
        <v>56944540732</v>
      </c>
      <c r="O284" s="27" t="s">
        <v>98</v>
      </c>
      <c r="P284" s="27"/>
      <c r="Q284" s="27" t="s">
        <v>520</v>
      </c>
      <c r="R284" s="27" t="s">
        <v>521</v>
      </c>
      <c r="S284" s="27"/>
      <c r="T284" s="27"/>
      <c r="U284" s="28"/>
      <c r="X284" s="27"/>
      <c r="Y284" s="27" t="s">
        <v>49</v>
      </c>
      <c r="Z284" s="29"/>
      <c r="AA284" s="29">
        <v>0.57499999999999996</v>
      </c>
      <c r="AB284" s="29"/>
      <c r="AC284" s="30">
        <v>46063</v>
      </c>
      <c r="AD284" s="15" t="str">
        <f>IF(Tabla2[[#This Row],[HORA ENTREGA]]="DIRECTO","On time", IF(AA284&lt;&gt;"",IF(Tabla2[[#This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4" s="15" t="str">
        <f>MID(Tabla2[[#This Row],[TIPO]],1,3)</f>
        <v xml:space="preserve">40 </v>
      </c>
      <c r="AF2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ARESTI CHILE WINE S.A. */ Cont: * HAMU2882556*/ HR Entrega: *10:00* /Dirección: *CONSOLIDADO: BELLAVISTA S/N, RIO CLARO; BOD. HACIENDA ARESTI / EMBARQUE: SAI</v>
      </c>
      <c r="AG284" s="38" t="str">
        <f>IFERROR(HYPERLINK("https://wa.me/"&amp;Tabla2[[#This Row],[CONTACTO]]&amp;"?text="&amp;Tabla2[[#This Row],[Mensaje]],"Enviar mensaje"),"")</f>
        <v>Enviar mensaje</v>
      </c>
      <c r="AH284" s="15" t="str">
        <f>CONCATENATE(A284,F284)</f>
        <v>283HAMU2882556</v>
      </c>
      <c r="AI284" s="15" t="str">
        <f>CONCATENATE("ENT-",A284)</f>
        <v>ENT-283</v>
      </c>
      <c r="AJ284" s="15" t="str">
        <f>IF(Tabla2[[#This Row],[Op]]&lt;&gt;"","ENTREGA","")</f>
        <v>ENTREGA</v>
      </c>
      <c r="AK284" s="40" t="str">
        <f>(Tabla2[[#This Row],[FECHA ENTREGA]]&amp;Tabla2[[#This Row],[HORA ENTREGA]])</f>
        <v>460630,416666666666667</v>
      </c>
      <c r="AL284" s="34" t="str">
        <f>IFERROR(HYPERLINK("https://wa.me/"&amp;Tabla2[[#This Row],[CONTACTO]]&amp;"?text="&amp;Tabla2[[#This Row],[Mensaje]]),"")</f>
        <v>https://wa.me/56944540732?text=Hola!%0AServicio del día 10-02%0A *Cliente:* ARESTI CHILE WINE S.A. */ Cont: * HAMU2882556*/ HR Entrega: *10:00* /Dirección: *CONSOLIDADO: BELLAVISTA S/N, RIO CLARO; BOD. HACIENDA ARESTI / EMBARQUE: SAI</v>
      </c>
    </row>
    <row r="285" spans="1:38" s="15" customFormat="1" ht="16.5" customHeight="1" x14ac:dyDescent="0.2">
      <c r="A285" s="15">
        <f>ROW(A284)</f>
        <v>284</v>
      </c>
      <c r="B285" s="15">
        <f>IF(J285=J284,B284+1,1)</f>
        <v>5</v>
      </c>
      <c r="C285" s="15" t="s">
        <v>101</v>
      </c>
      <c r="D285" s="25" t="s">
        <v>39</v>
      </c>
      <c r="E285" s="27">
        <v>141658</v>
      </c>
      <c r="F285" s="27" t="s">
        <v>683</v>
      </c>
      <c r="G285" s="27" t="s">
        <v>64</v>
      </c>
      <c r="H285" s="27">
        <v>6000</v>
      </c>
      <c r="I285" s="27" t="s">
        <v>42</v>
      </c>
      <c r="J285" s="28">
        <v>46063</v>
      </c>
      <c r="K285" s="26">
        <v>0.33333333333333331</v>
      </c>
      <c r="L285" s="26"/>
      <c r="M285" s="27" t="s">
        <v>60</v>
      </c>
      <c r="N285" s="25">
        <f>IFERROR(VLOOKUP(M285,Data!$J$1:$K$58,2,0),"")</f>
        <v>56957438415</v>
      </c>
      <c r="O285" s="27" t="s">
        <v>285</v>
      </c>
      <c r="P285" s="27"/>
      <c r="Q285" s="27" t="s">
        <v>615</v>
      </c>
      <c r="R285" s="27" t="s">
        <v>169</v>
      </c>
      <c r="S285" s="27"/>
      <c r="T285" s="27"/>
      <c r="U285" s="28"/>
      <c r="X285" s="27" t="s">
        <v>335</v>
      </c>
      <c r="Y285" s="27" t="s">
        <v>49</v>
      </c>
      <c r="Z285" s="29"/>
      <c r="AA285" s="29">
        <v>0.3125</v>
      </c>
      <c r="AB285" s="29"/>
      <c r="AC285" s="30">
        <v>46063</v>
      </c>
      <c r="AD285" s="15" t="str">
        <f>IF(Tabla2[[#This Row],[HORA ENTREGA]]="DIRECTO","On time", IF(AA285&lt;&gt;"",IF(Tabla2[[#This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" s="15" t="str">
        <f>MID(Tabla2[[#This Row],[TIPO]],1,3)</f>
        <v xml:space="preserve">20 </v>
      </c>
      <c r="AF2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COMERCIAL PICHARA SPA */ Cont: * MEDU6843582*/ HR Entrega: *08:00* /Dirección: *Olivo 672, RECOLETA</v>
      </c>
      <c r="AG285" s="38" t="str">
        <f>IFERROR(HYPERLINK("https://wa.me/"&amp;Tabla2[[#This Row],[CONTACTO]]&amp;"?text="&amp;Tabla2[[#This Row],[Mensaje]],"Enviar mensaje"),"")</f>
        <v>Enviar mensaje</v>
      </c>
      <c r="AH285" s="15" t="str">
        <f>CONCATENATE(A285,F285)</f>
        <v>284MEDU6843582</v>
      </c>
      <c r="AI285" s="15" t="str">
        <f>CONCATENATE("ENT-",A285)</f>
        <v>ENT-284</v>
      </c>
      <c r="AJ285" s="15" t="str">
        <f>IF(Tabla2[[#This Row],[Op]]&lt;&gt;"","ENTREGA","")</f>
        <v>ENTREGA</v>
      </c>
      <c r="AK285" s="40" t="str">
        <f>(Tabla2[[#This Row],[FECHA ENTREGA]]&amp;Tabla2[[#This Row],[HORA ENTREGA]])</f>
        <v>460630,333333333333333</v>
      </c>
      <c r="AL285" s="34" t="str">
        <f>IFERROR(HYPERLINK("https://wa.me/"&amp;Tabla2[[#This Row],[CONTACTO]]&amp;"?text="&amp;Tabla2[[#This Row],[Mensaje]]),"")</f>
        <v>https://wa.me/56957438415?text=Hola!%0AServicio del día 10-02%0A *Cliente:* COMERCIAL PICHARA SPA */ Cont: * MEDU6843582*/ HR Entrega: *08:00* /Dirección: *Olivo 672, RECOLETA</v>
      </c>
    </row>
    <row r="286" spans="1:38" s="15" customFormat="1" ht="16.5" customHeight="1" x14ac:dyDescent="0.2">
      <c r="A286" s="15">
        <f>ROW(A285)</f>
        <v>285</v>
      </c>
      <c r="B286" s="15">
        <f>IF(J286=J285,B285+1,1)</f>
        <v>6</v>
      </c>
      <c r="C286" s="15" t="s">
        <v>684</v>
      </c>
      <c r="D286" s="25" t="s">
        <v>39</v>
      </c>
      <c r="E286" s="27">
        <v>138750</v>
      </c>
      <c r="F286" s="27" t="s">
        <v>685</v>
      </c>
      <c r="G286" s="27" t="s">
        <v>41</v>
      </c>
      <c r="H286" s="27">
        <v>20000</v>
      </c>
      <c r="I286" s="27" t="s">
        <v>42</v>
      </c>
      <c r="J286" s="28">
        <v>46063</v>
      </c>
      <c r="K286" s="26">
        <v>0.33333333333333331</v>
      </c>
      <c r="L286" s="26"/>
      <c r="M286" s="27" t="s">
        <v>155</v>
      </c>
      <c r="N286" s="25">
        <f>IFERROR(VLOOKUP(M286,Data!$J$1:$K$58,2,0),"")</f>
        <v>56926181825</v>
      </c>
      <c r="O286" s="27" t="s">
        <v>156</v>
      </c>
      <c r="P286" s="27"/>
      <c r="Q286" s="27" t="s">
        <v>686</v>
      </c>
      <c r="R286" s="27" t="s">
        <v>183</v>
      </c>
      <c r="S286" s="27"/>
      <c r="T286" s="27"/>
      <c r="U286" s="28"/>
      <c r="X286" s="27"/>
      <c r="Y286" s="27" t="s">
        <v>49</v>
      </c>
      <c r="Z286" s="29"/>
      <c r="AA286" s="29">
        <v>0.32500000000000001</v>
      </c>
      <c r="AB286" s="29"/>
      <c r="AC286" s="30">
        <v>46063</v>
      </c>
      <c r="AD286" s="15" t="str">
        <f>IF(Tabla2[[#This Row],[HORA ENTREGA]]="DIRECTO","On time", IF(AA286&lt;&gt;"",IF(Tabla2[[#This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6" s="15" t="str">
        <f>MID(Tabla2[[#This Row],[TIPO]],1,3)</f>
        <v xml:space="preserve">40 </v>
      </c>
      <c r="AF2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DOKA CHILE ENCOFRADOS LTDA */ Cont: * FFAU6813696*/ HR Entrega: *08:00* /Dirección: *SANTA ISABEL 1697, LAMPA</v>
      </c>
      <c r="AG286" s="38" t="str">
        <f>IFERROR(HYPERLINK("https://wa.me/"&amp;Tabla2[[#This Row],[CONTACTO]]&amp;"?text="&amp;Tabla2[[#This Row],[Mensaje]],"Enviar mensaje"),"")</f>
        <v>Enviar mensaje</v>
      </c>
      <c r="AH286" s="15" t="str">
        <f>CONCATENATE(A286,F286)</f>
        <v>285FFAU6813696</v>
      </c>
      <c r="AI286" s="15" t="str">
        <f>CONCATENATE("ENT-",A286)</f>
        <v>ENT-285</v>
      </c>
      <c r="AJ286" s="15" t="str">
        <f>IF(Tabla2[[#This Row],[Op]]&lt;&gt;"","ENTREGA","")</f>
        <v>ENTREGA</v>
      </c>
      <c r="AK286" s="40" t="str">
        <f>(Tabla2[[#This Row],[FECHA ENTREGA]]&amp;Tabla2[[#This Row],[HORA ENTREGA]])</f>
        <v>460630,333333333333333</v>
      </c>
      <c r="AL286" s="34" t="str">
        <f>IFERROR(HYPERLINK("https://wa.me/"&amp;Tabla2[[#This Row],[CONTACTO]]&amp;"?text="&amp;Tabla2[[#This Row],[Mensaje]]),"")</f>
        <v>https://wa.me/56926181825?text=Hola!%0AServicio del día 10-02%0A *Cliente:* DOKA CHILE ENCOFRADOS LTDA */ Cont: * FFAU6813696*/ HR Entrega: *08:00* /Dirección: *SANTA ISABEL 1697, LAMPA</v>
      </c>
    </row>
    <row r="287" spans="1:38" s="15" customFormat="1" ht="16.5" customHeight="1" x14ac:dyDescent="0.2">
      <c r="A287" s="15">
        <f>ROW(A286)</f>
        <v>286</v>
      </c>
      <c r="B287" s="15">
        <f>IF(J287=J286,B286+1,1)</f>
        <v>7</v>
      </c>
      <c r="C287" s="15" t="s">
        <v>474</v>
      </c>
      <c r="D287" s="25" t="s">
        <v>39</v>
      </c>
      <c r="E287" s="27">
        <v>297896</v>
      </c>
      <c r="F287" s="27" t="s">
        <v>687</v>
      </c>
      <c r="G287" s="27" t="s">
        <v>64</v>
      </c>
      <c r="H287" s="27">
        <v>20000</v>
      </c>
      <c r="I287" s="27" t="s">
        <v>42</v>
      </c>
      <c r="J287" s="28">
        <v>46063</v>
      </c>
      <c r="K287" s="26">
        <v>0.33333333333333331</v>
      </c>
      <c r="L287" s="26"/>
      <c r="M287" s="27" t="s">
        <v>688</v>
      </c>
      <c r="N287" s="25">
        <f>IFERROR(VLOOKUP(M287,Data!$J$1:$K$58,2,0),"")</f>
        <v>56950104102</v>
      </c>
      <c r="O287" s="27" t="s">
        <v>552</v>
      </c>
      <c r="P287" s="27"/>
      <c r="Q287" s="27" t="s">
        <v>476</v>
      </c>
      <c r="R287" s="27" t="s">
        <v>48</v>
      </c>
      <c r="S287" s="27"/>
      <c r="T287" s="27"/>
      <c r="U287" s="28"/>
      <c r="X287" s="27" t="s">
        <v>335</v>
      </c>
      <c r="Y287" s="27" t="s">
        <v>49</v>
      </c>
      <c r="Z287" s="29"/>
      <c r="AA287" s="29">
        <v>0.3576388888888889</v>
      </c>
      <c r="AB287" s="29"/>
      <c r="AC287" s="30">
        <v>46063</v>
      </c>
      <c r="AD287" s="15" t="str">
        <f>IF(Tabla2[[#This Row],[HORA ENTREGA]]="DIRECTO","On time", IF(AA287&lt;&gt;"",IF(Tabla2[[#This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7" s="15" t="str">
        <f>MID(Tabla2[[#This Row],[TIPO]],1,3)</f>
        <v xml:space="preserve">20 </v>
      </c>
      <c r="AF2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ENERTIK CHILE SPA */ Cont: * DFSU3072899*/ HR Entrega: *08:00* /Dirección: *BOD.PRINCESA - CARRETERA GRAL SAN MARTIN 7940, BOD. C2; QUILICURA</v>
      </c>
      <c r="AG287" s="38" t="str">
        <f>IFERROR(HYPERLINK("https://wa.me/"&amp;Tabla2[[#This Row],[CONTACTO]]&amp;"?text="&amp;Tabla2[[#This Row],[Mensaje]],"Enviar mensaje"),"")</f>
        <v>Enviar mensaje</v>
      </c>
      <c r="AH287" s="15" t="str">
        <f>CONCATENATE(A287,F287)</f>
        <v>286DFSU3072899</v>
      </c>
      <c r="AI287" s="15" t="str">
        <f>CONCATENATE("ENT-",A287)</f>
        <v>ENT-286</v>
      </c>
      <c r="AJ287" s="15" t="str">
        <f>IF(Tabla2[[#This Row],[Op]]&lt;&gt;"","ENTREGA","")</f>
        <v>ENTREGA</v>
      </c>
      <c r="AK287" s="40" t="str">
        <f>(Tabla2[[#This Row],[FECHA ENTREGA]]&amp;Tabla2[[#This Row],[HORA ENTREGA]])</f>
        <v>460630,333333333333333</v>
      </c>
      <c r="AL287" s="34" t="str">
        <f>IFERROR(HYPERLINK("https://wa.me/"&amp;Tabla2[[#This Row],[CONTACTO]]&amp;"?text="&amp;Tabla2[[#This Row],[Mensaje]]),"")</f>
        <v>https://wa.me/56950104102?text=Hola!%0AServicio del día 10-02%0A *Cliente:* ENERTIK CHILE SPA */ Cont: * DFSU3072899*/ HR Entrega: *08:00* /Dirección: *BOD.PRINCESA - CARRETERA GRAL SAN MARTIN 7940, BOD. C2; QUILICURA</v>
      </c>
    </row>
    <row r="288" spans="1:38" s="15" customFormat="1" ht="16.5" customHeight="1" x14ac:dyDescent="0.2">
      <c r="A288" s="15">
        <f>ROW(A287)</f>
        <v>287</v>
      </c>
      <c r="B288" s="15">
        <f>IF(J288=J287,B287+1,1)</f>
        <v>8</v>
      </c>
      <c r="C288" s="15" t="s">
        <v>292</v>
      </c>
      <c r="D288" s="25" t="s">
        <v>39</v>
      </c>
      <c r="E288" s="27">
        <v>298530</v>
      </c>
      <c r="F288" s="27" t="s">
        <v>689</v>
      </c>
      <c r="G288" s="27" t="s">
        <v>294</v>
      </c>
      <c r="H288" s="27">
        <v>20000</v>
      </c>
      <c r="I288" s="27" t="s">
        <v>42</v>
      </c>
      <c r="J288" s="28">
        <v>46063</v>
      </c>
      <c r="K288" s="26">
        <v>0.33333333333333331</v>
      </c>
      <c r="L288" s="26"/>
      <c r="M288" s="27" t="s">
        <v>158</v>
      </c>
      <c r="N288" s="25">
        <f>IFERROR(VLOOKUP(M288,Data!$J$1:$K$58,2,0),"")</f>
        <v>56931745801</v>
      </c>
      <c r="O288" s="27" t="s">
        <v>159</v>
      </c>
      <c r="P288" s="27"/>
      <c r="Q288" s="27" t="s">
        <v>690</v>
      </c>
      <c r="R288" s="27" t="s">
        <v>69</v>
      </c>
      <c r="S288" s="27"/>
      <c r="T288" s="27"/>
      <c r="U288" s="28"/>
      <c r="X288" s="27"/>
      <c r="Y288" s="27" t="s">
        <v>49</v>
      </c>
      <c r="Z288" s="29"/>
      <c r="AA288" s="29">
        <v>0.30069444444444443</v>
      </c>
      <c r="AB288" s="29"/>
      <c r="AC288" s="30">
        <v>46063</v>
      </c>
      <c r="AD288" s="15" t="str">
        <f>IF(Tabla2[[#This Row],[HORA ENTREGA]]="DIRECTO","On time", IF(AA288&lt;&gt;"",IF(Tabla2[[#This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" s="15" t="str">
        <f>MID(Tabla2[[#This Row],[TIPO]],1,3)</f>
        <v xml:space="preserve">40 </v>
      </c>
      <c r="AF2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FASSI CHILE S.A. */ Cont: * HLBU8333698*/ HR Entrega: *08:00* /Dirección: *Barrón Vieyra 10-A, Colina</v>
      </c>
      <c r="AG288" s="38" t="str">
        <f>IFERROR(HYPERLINK("https://wa.me/"&amp;Tabla2[[#This Row],[CONTACTO]]&amp;"?text="&amp;Tabla2[[#This Row],[Mensaje]],"Enviar mensaje"),"")</f>
        <v>Enviar mensaje</v>
      </c>
      <c r="AH288" s="15" t="str">
        <f>CONCATENATE(A288,F288)</f>
        <v>287HLBU8333698</v>
      </c>
      <c r="AI288" s="15" t="str">
        <f>CONCATENATE("ENT-",A288)</f>
        <v>ENT-287</v>
      </c>
      <c r="AJ288" s="15" t="str">
        <f>IF(Tabla2[[#This Row],[Op]]&lt;&gt;"","ENTREGA","")</f>
        <v>ENTREGA</v>
      </c>
      <c r="AK288" s="40" t="str">
        <f>(Tabla2[[#This Row],[FECHA ENTREGA]]&amp;Tabla2[[#This Row],[HORA ENTREGA]])</f>
        <v>460630,333333333333333</v>
      </c>
      <c r="AL288" s="34" t="str">
        <f>IFERROR(HYPERLINK("https://wa.me/"&amp;Tabla2[[#This Row],[CONTACTO]]&amp;"?text="&amp;Tabla2[[#This Row],[Mensaje]]),"")</f>
        <v>https://wa.me/56931745801?text=Hola!%0AServicio del día 10-02%0A *Cliente:* FASSI CHILE S.A. */ Cont: * HLBU8333698*/ HR Entrega: *08:00* /Dirección: *Barrón Vieyra 10-A, Colina</v>
      </c>
    </row>
    <row r="289" spans="1:38" s="15" customFormat="1" ht="16.5" customHeight="1" x14ac:dyDescent="0.2">
      <c r="A289" s="15">
        <f>ROW(A288)</f>
        <v>288</v>
      </c>
      <c r="B289" s="15">
        <f>IF(J289=J288,B288+1,1)</f>
        <v>9</v>
      </c>
      <c r="C289" s="15" t="s">
        <v>292</v>
      </c>
      <c r="D289" s="25" t="s">
        <v>39</v>
      </c>
      <c r="E289" s="27">
        <v>298529</v>
      </c>
      <c r="F289" s="27" t="s">
        <v>691</v>
      </c>
      <c r="G289" s="27" t="s">
        <v>294</v>
      </c>
      <c r="H289" s="27">
        <v>21000</v>
      </c>
      <c r="I289" s="27" t="s">
        <v>42</v>
      </c>
      <c r="J289" s="28">
        <v>46063</v>
      </c>
      <c r="K289" s="26">
        <v>0.45833333333333331</v>
      </c>
      <c r="L289" s="26"/>
      <c r="M289" s="27" t="s">
        <v>325</v>
      </c>
      <c r="N289" s="25">
        <f>IFERROR(VLOOKUP(M289,Data!$J$1:$K$58,2,0),"")</f>
        <v>56964850744</v>
      </c>
      <c r="O289" s="27" t="s">
        <v>326</v>
      </c>
      <c r="P289" s="27"/>
      <c r="Q289" s="27" t="s">
        <v>690</v>
      </c>
      <c r="R289" s="27" t="s">
        <v>69</v>
      </c>
      <c r="S289" s="27"/>
      <c r="T289" s="27"/>
      <c r="U289" s="28"/>
      <c r="X289" s="27"/>
      <c r="Y289" s="27" t="s">
        <v>49</v>
      </c>
      <c r="Z289" s="29"/>
      <c r="AA289" s="29">
        <v>0.44097222222222221</v>
      </c>
      <c r="AB289" s="29"/>
      <c r="AC289" s="30">
        <v>46063</v>
      </c>
      <c r="AD289" s="15" t="str">
        <f>IF(Tabla2[[#This Row],[HORA ENTREGA]]="DIRECTO","On time", IF(AA289&lt;&gt;"",IF(Tabla2[[#This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9" s="15" t="str">
        <f>MID(Tabla2[[#This Row],[TIPO]],1,3)</f>
        <v xml:space="preserve">40 </v>
      </c>
      <c r="AF2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FASSI CHILE S.A. */ Cont: * HLBU8137843*/ HR Entrega: *11:00* /Dirección: *Barrón Vieyra 10-A, Colina</v>
      </c>
      <c r="AG289" s="38" t="str">
        <f>IFERROR(HYPERLINK("https://wa.me/"&amp;Tabla2[[#This Row],[CONTACTO]]&amp;"?text="&amp;Tabla2[[#This Row],[Mensaje]],"Enviar mensaje"),"")</f>
        <v>Enviar mensaje</v>
      </c>
      <c r="AH289" s="15" t="str">
        <f>CONCATENATE(A289,F289)</f>
        <v>288HLBU8137843</v>
      </c>
      <c r="AI289" s="15" t="str">
        <f>CONCATENATE("ENT-",A289)</f>
        <v>ENT-288</v>
      </c>
      <c r="AJ289" s="15" t="str">
        <f>IF(Tabla2[[#This Row],[Op]]&lt;&gt;"","ENTREGA","")</f>
        <v>ENTREGA</v>
      </c>
      <c r="AK289" s="40" t="str">
        <f>(Tabla2[[#This Row],[FECHA ENTREGA]]&amp;Tabla2[[#This Row],[HORA ENTREGA]])</f>
        <v>460630,458333333333333</v>
      </c>
      <c r="AL289" s="34" t="str">
        <f>IFERROR(HYPERLINK("https://wa.me/"&amp;Tabla2[[#This Row],[CONTACTO]]&amp;"?text="&amp;Tabla2[[#This Row],[Mensaje]]),"")</f>
        <v>https://wa.me/56964850744?text=Hola!%0AServicio del día 10-02%0A *Cliente:* FASSI CHILE S.A. */ Cont: * HLBU8137843*/ HR Entrega: *11:00* /Dirección: *Barrón Vieyra 10-A, Colina</v>
      </c>
    </row>
    <row r="290" spans="1:38" s="15" customFormat="1" ht="16.5" customHeight="1" x14ac:dyDescent="0.2">
      <c r="A290" s="15">
        <f>ROW(A289)</f>
        <v>289</v>
      </c>
      <c r="B290" s="15">
        <f>IF(J290=J289,B289+1,1)</f>
        <v>10</v>
      </c>
      <c r="C290" s="15" t="s">
        <v>114</v>
      </c>
      <c r="D290" s="25" t="s">
        <v>39</v>
      </c>
      <c r="E290" s="27">
        <v>298669</v>
      </c>
      <c r="F290" s="27" t="s">
        <v>692</v>
      </c>
      <c r="G290" s="27" t="s">
        <v>41</v>
      </c>
      <c r="H290" s="27">
        <v>23000</v>
      </c>
      <c r="I290" s="27" t="s">
        <v>42</v>
      </c>
      <c r="J290" s="28">
        <v>46063</v>
      </c>
      <c r="K290" s="26">
        <v>0.35416666666666669</v>
      </c>
      <c r="L290" s="26"/>
      <c r="M290" s="27" t="s">
        <v>104</v>
      </c>
      <c r="N290" s="25">
        <f>IFERROR(VLOOKUP(M290,Data!$J$1:$K$58,2,0),"")</f>
        <v>56966749395</v>
      </c>
      <c r="O290" s="27" t="s">
        <v>87</v>
      </c>
      <c r="P290" s="27"/>
      <c r="Q290" s="27" t="s">
        <v>119</v>
      </c>
      <c r="R290" s="27" t="s">
        <v>93</v>
      </c>
      <c r="S290" s="27"/>
      <c r="T290" s="27"/>
      <c r="U290" s="28"/>
      <c r="X290" s="27"/>
      <c r="Y290" s="27" t="s">
        <v>49</v>
      </c>
      <c r="Z290" s="29"/>
      <c r="AA290" s="29">
        <v>0.33333333333333331</v>
      </c>
      <c r="AB290" s="29"/>
      <c r="AC290" s="30">
        <v>46063</v>
      </c>
      <c r="AD290" s="15" t="str">
        <f>IF(Tabla2[[#This Row],[HORA ENTREGA]]="DIRECTO","On time", IF(AA290&lt;&gt;"",IF(Tabla2[[#This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0" s="15" t="str">
        <f>MID(Tabla2[[#This Row],[TIPO]],1,3)</f>
        <v xml:space="preserve">40 </v>
      </c>
      <c r="AF2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FLEX EQUIPOS DE DESCANSO CHILE */ Cont: * CAAU5941955*/ HR Entrega: *08:30* /Dirección: *MERSAN (José Joaquín Prieto 9001, Lo Espejo. Bodegas: 7-8-9-10-15-16-17-18)</v>
      </c>
      <c r="AG290" s="38" t="str">
        <f>IFERROR(HYPERLINK("https://wa.me/"&amp;Tabla2[[#This Row],[CONTACTO]]&amp;"?text="&amp;Tabla2[[#This Row],[Mensaje]],"Enviar mensaje"),"")</f>
        <v>Enviar mensaje</v>
      </c>
      <c r="AH290" s="15" t="str">
        <f>CONCATENATE(A290,F290)</f>
        <v>289CAAU5941955</v>
      </c>
      <c r="AI290" s="15" t="str">
        <f>CONCATENATE("ENT-",A290)</f>
        <v>ENT-289</v>
      </c>
      <c r="AJ290" s="15" t="str">
        <f>IF(Tabla2[[#This Row],[Op]]&lt;&gt;"","ENTREGA","")</f>
        <v>ENTREGA</v>
      </c>
      <c r="AK290" s="40" t="str">
        <f>(Tabla2[[#This Row],[FECHA ENTREGA]]&amp;Tabla2[[#This Row],[HORA ENTREGA]])</f>
        <v>460630,354166666666667</v>
      </c>
      <c r="AL290" s="34" t="str">
        <f>IFERROR(HYPERLINK("https://wa.me/"&amp;Tabla2[[#This Row],[CONTACTO]]&amp;"?text="&amp;Tabla2[[#This Row],[Mensaje]]),"")</f>
        <v>https://wa.me/56966749395?text=Hola!%0AServicio del día 10-02%0A *Cliente:* FLEX EQUIPOS DE DESCANSO CHILE */ Cont: * CAAU5941955*/ HR Entrega: *08:30* /Dirección: *MERSAN (José Joaquín Prieto 9001, Lo Espejo. Bodegas: 7-8-9-10-15-16-17-18)</v>
      </c>
    </row>
    <row r="291" spans="1:38" s="15" customFormat="1" ht="16.5" customHeight="1" x14ac:dyDescent="0.2">
      <c r="A291" s="15">
        <f>ROW(A290)</f>
        <v>290</v>
      </c>
      <c r="B291" s="15">
        <f>IF(J291=J290,B290+1,1)</f>
        <v>11</v>
      </c>
      <c r="C291" s="15" t="s">
        <v>483</v>
      </c>
      <c r="D291" s="25" t="s">
        <v>39</v>
      </c>
      <c r="E291" s="27">
        <v>1281921</v>
      </c>
      <c r="F291" s="27" t="s">
        <v>693</v>
      </c>
      <c r="G291" s="27" t="s">
        <v>41</v>
      </c>
      <c r="H291" s="27">
        <v>9000</v>
      </c>
      <c r="I291" s="27" t="s">
        <v>42</v>
      </c>
      <c r="J291" s="28">
        <v>46063</v>
      </c>
      <c r="K291" s="26">
        <v>0.33333333333333331</v>
      </c>
      <c r="L291" s="26"/>
      <c r="M291" s="27" t="s">
        <v>341</v>
      </c>
      <c r="N291" s="25">
        <f>IFERROR(VLOOKUP(M291,Data!$J$1:$K$58,2,0),"")</f>
        <v>56950923536</v>
      </c>
      <c r="O291" s="27" t="s">
        <v>222</v>
      </c>
      <c r="P291" s="27"/>
      <c r="Q291" s="27" t="s">
        <v>694</v>
      </c>
      <c r="R291" s="27" t="s">
        <v>280</v>
      </c>
      <c r="S291" s="27"/>
      <c r="T291" s="27"/>
      <c r="U291" s="28"/>
      <c r="X291" s="27"/>
      <c r="Y291" s="27" t="s">
        <v>49</v>
      </c>
      <c r="Z291" s="29"/>
      <c r="AA291" s="29">
        <v>0.35416666666666669</v>
      </c>
      <c r="AB291" s="29"/>
      <c r="AC291" s="30">
        <v>46063</v>
      </c>
      <c r="AD291" s="15" t="str">
        <f>IF(Tabla2[[#This Row],[HORA ENTREGA]]="DIRECTO","On time", IF(AA291&lt;&gt;"",IF(Tabla2[[#This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1" s="15" t="str">
        <f>MID(Tabla2[[#This Row],[TIPO]],1,3)</f>
        <v xml:space="preserve">40 </v>
      </c>
      <c r="AF2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IDEAL S A */ Cont: * OOCU9094676*/ HR Entrega: *08:00* /Dirección: *Cañaveral 870 Quilicura</v>
      </c>
      <c r="AG291" s="38" t="str">
        <f>IFERROR(HYPERLINK("https://wa.me/"&amp;Tabla2[[#This Row],[CONTACTO]]&amp;"?text="&amp;Tabla2[[#This Row],[Mensaje]],"Enviar mensaje"),"")</f>
        <v>Enviar mensaje</v>
      </c>
      <c r="AH291" s="15" t="str">
        <f>CONCATENATE(A291,F291)</f>
        <v>290OOCU9094676</v>
      </c>
      <c r="AI291" s="15" t="str">
        <f>CONCATENATE("ENT-",A291)</f>
        <v>ENT-290</v>
      </c>
      <c r="AJ291" s="15" t="str">
        <f>IF(Tabla2[[#This Row],[Op]]&lt;&gt;"","ENTREGA","")</f>
        <v>ENTREGA</v>
      </c>
      <c r="AK291" s="40" t="str">
        <f>(Tabla2[[#This Row],[FECHA ENTREGA]]&amp;Tabla2[[#This Row],[HORA ENTREGA]])</f>
        <v>460630,333333333333333</v>
      </c>
      <c r="AL291" s="34" t="str">
        <f>IFERROR(HYPERLINK("https://wa.me/"&amp;Tabla2[[#This Row],[CONTACTO]]&amp;"?text="&amp;Tabla2[[#This Row],[Mensaje]]),"")</f>
        <v>https://wa.me/56950923536?text=Hola!%0AServicio del día 10-02%0A *Cliente:* IDEAL S A */ Cont: * OOCU9094676*/ HR Entrega: *08:00* /Dirección: *Cañaveral 870 Quilicura</v>
      </c>
    </row>
    <row r="292" spans="1:38" s="15" customFormat="1" ht="16.5" customHeight="1" x14ac:dyDescent="0.2">
      <c r="A292" s="15">
        <f>ROW(A291)</f>
        <v>291</v>
      </c>
      <c r="B292" s="15">
        <f>IF(J292=J291,B291+1,1)</f>
        <v>12</v>
      </c>
      <c r="C292" s="15" t="s">
        <v>483</v>
      </c>
      <c r="D292" s="25" t="s">
        <v>39</v>
      </c>
      <c r="E292" s="27">
        <v>1281496</v>
      </c>
      <c r="F292" s="27" t="s">
        <v>695</v>
      </c>
      <c r="G292" s="27" t="s">
        <v>41</v>
      </c>
      <c r="H292" s="27">
        <v>22000</v>
      </c>
      <c r="I292" s="27" t="s">
        <v>696</v>
      </c>
      <c r="J292" s="28">
        <v>46063</v>
      </c>
      <c r="K292" s="26">
        <v>0.35416666666666669</v>
      </c>
      <c r="L292" s="26"/>
      <c r="M292" s="27" t="s">
        <v>233</v>
      </c>
      <c r="N292" s="25">
        <f>IFERROR(VLOOKUP(M292,Data!$J$1:$K$58,2,0),"")</f>
        <v>56998494086</v>
      </c>
      <c r="O292" s="27" t="s">
        <v>234</v>
      </c>
      <c r="P292" s="27"/>
      <c r="Q292" s="27" t="s">
        <v>697</v>
      </c>
      <c r="R292" s="27" t="s">
        <v>69</v>
      </c>
      <c r="S292" s="27"/>
      <c r="T292" s="27"/>
      <c r="U292" s="28"/>
      <c r="X292" s="27"/>
      <c r="Y292" s="27" t="s">
        <v>49</v>
      </c>
      <c r="Z292" s="29"/>
      <c r="AA292" s="29">
        <v>0.33819444444444446</v>
      </c>
      <c r="AB292" s="29"/>
      <c r="AC292" s="30">
        <v>46063</v>
      </c>
      <c r="AD292" s="15" t="str">
        <f>IF(Tabla2[[#This Row],[HORA ENTREGA]]="DIRECTO","On time", IF(AA292&lt;&gt;"",IF(Tabla2[[#This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2" s="15" t="str">
        <f>MID(Tabla2[[#This Row],[TIPO]],1,3)</f>
        <v xml:space="preserve">40 </v>
      </c>
      <c r="AF2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IDEAL S A */ Cont: * CSGU6355945*/ HR Entrega: *08:30* /Dirección: *Bodega Nutrabien, Av. Bernardo O´Higgins 3140 (entrada por calle Los Canelos) </v>
      </c>
      <c r="AG292" s="38" t="str">
        <f>IFERROR(HYPERLINK("https://wa.me/"&amp;Tabla2[[#This Row],[CONTACTO]]&amp;"?text="&amp;Tabla2[[#This Row],[Mensaje]],"Enviar mensaje"),"")</f>
        <v>Enviar mensaje</v>
      </c>
      <c r="AH292" s="15" t="str">
        <f>CONCATENATE(A292,F292)</f>
        <v>291CSGU6355945</v>
      </c>
      <c r="AI292" s="15" t="str">
        <f>CONCATENATE("ENT-",A292)</f>
        <v>ENT-291</v>
      </c>
      <c r="AJ292" s="15" t="str">
        <f>IF(Tabla2[[#This Row],[Op]]&lt;&gt;"","ENTREGA","")</f>
        <v>ENTREGA</v>
      </c>
      <c r="AK292" s="40" t="str">
        <f>(Tabla2[[#This Row],[FECHA ENTREGA]]&amp;Tabla2[[#This Row],[HORA ENTREGA]])</f>
        <v>460630,354166666666667</v>
      </c>
      <c r="AL292" s="34" t="str">
        <f>IFERROR(HYPERLINK("https://wa.me/"&amp;Tabla2[[#This Row],[CONTACTO]]&amp;"?text="&amp;Tabla2[[#This Row],[Mensaje]]),"")</f>
        <v xml:space="preserve">https://wa.me/56998494086?text=Hola!%0AServicio del día 10-02%0A *Cliente:* IDEAL S A */ Cont: * CSGU6355945*/ HR Entrega: *08:30* /Dirección: *Bodega Nutrabien, Av. Bernardo O´Higgins 3140 (entrada por calle Los Canelos) </v>
      </c>
    </row>
    <row r="293" spans="1:38" s="15" customFormat="1" ht="16.5" customHeight="1" x14ac:dyDescent="0.2">
      <c r="A293" s="15">
        <f>ROW(A292)</f>
        <v>292</v>
      </c>
      <c r="B293" s="15">
        <f>IF(J293=J292,B292+1,1)</f>
        <v>13</v>
      </c>
      <c r="C293" s="15" t="s">
        <v>698</v>
      </c>
      <c r="D293" s="25" t="s">
        <v>39</v>
      </c>
      <c r="E293" s="27">
        <v>296829</v>
      </c>
      <c r="F293" s="27" t="s">
        <v>699</v>
      </c>
      <c r="G293" s="27" t="s">
        <v>41</v>
      </c>
      <c r="H293" s="27">
        <v>10000</v>
      </c>
      <c r="I293" s="27" t="s">
        <v>42</v>
      </c>
      <c r="J293" s="28">
        <v>46063</v>
      </c>
      <c r="K293" s="26">
        <v>0.33333333333333331</v>
      </c>
      <c r="L293" s="26"/>
      <c r="M293" s="27" t="s">
        <v>199</v>
      </c>
      <c r="N293" s="25">
        <f>IFERROR(VLOOKUP(M293,Data!$J$1:$K$58,2,0),"")</f>
        <v>56975315726</v>
      </c>
      <c r="O293" s="27" t="s">
        <v>200</v>
      </c>
      <c r="P293" s="27"/>
      <c r="Q293" s="27" t="s">
        <v>700</v>
      </c>
      <c r="R293" s="27" t="s">
        <v>183</v>
      </c>
      <c r="S293" s="27"/>
      <c r="T293" s="27"/>
      <c r="U293" s="28"/>
      <c r="X293" s="27"/>
      <c r="Y293" s="27" t="s">
        <v>49</v>
      </c>
      <c r="Z293" s="29"/>
      <c r="AA293" s="29">
        <v>0.3263888888888889</v>
      </c>
      <c r="AB293" s="29"/>
      <c r="AC293" s="30">
        <v>46063</v>
      </c>
      <c r="AD293" s="15" t="str">
        <f>IF(Tabla2[[#This Row],[HORA ENTREGA]]="DIRECTO","On time", IF(AA293&lt;&gt;"",IF(Tabla2[[#This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3" s="15" t="str">
        <f>MID(Tabla2[[#This Row],[TIPO]],1,3)</f>
        <v xml:space="preserve">40 </v>
      </c>
      <c r="AF2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IMPORTADORA DCIC SPA */ Cont: * WHSU6784734*/ HR Entrega: *08:00* /Dirección: *PUERTO MADERO 9710 BOD. P01 - P03, PUDAHUEL</v>
      </c>
      <c r="AG293" s="38" t="str">
        <f>IFERROR(HYPERLINK("https://wa.me/"&amp;Tabla2[[#This Row],[CONTACTO]]&amp;"?text="&amp;Tabla2[[#This Row],[Mensaje]],"Enviar mensaje"),"")</f>
        <v>Enviar mensaje</v>
      </c>
      <c r="AH293" s="15" t="str">
        <f>CONCATENATE(A293,F293)</f>
        <v>292WHSU6784734</v>
      </c>
      <c r="AI293" s="15" t="str">
        <f>CONCATENATE("ENT-",A293)</f>
        <v>ENT-292</v>
      </c>
      <c r="AJ293" s="15" t="str">
        <f>IF(Tabla2[[#This Row],[Op]]&lt;&gt;"","ENTREGA","")</f>
        <v>ENTREGA</v>
      </c>
      <c r="AK293" s="40" t="str">
        <f>(Tabla2[[#This Row],[FECHA ENTREGA]]&amp;Tabla2[[#This Row],[HORA ENTREGA]])</f>
        <v>460630,333333333333333</v>
      </c>
      <c r="AL293" s="34" t="str">
        <f>IFERROR(HYPERLINK("https://wa.me/"&amp;Tabla2[[#This Row],[CONTACTO]]&amp;"?text="&amp;Tabla2[[#This Row],[Mensaje]]),"")</f>
        <v>https://wa.me/56975315726?text=Hola!%0AServicio del día 10-02%0A *Cliente:* IMPORTADORA DCIC SPA */ Cont: * WHSU6784734*/ HR Entrega: *08:00* /Dirección: *PUERTO MADERO 9710 BOD. P01 - P03, PUDAHUEL</v>
      </c>
    </row>
    <row r="294" spans="1:38" s="15" customFormat="1" ht="16.5" customHeight="1" x14ac:dyDescent="0.2">
      <c r="A294" s="15">
        <f>ROW(A293)</f>
        <v>293</v>
      </c>
      <c r="B294" s="15">
        <f>IF(J294=J293,B293+1,1)</f>
        <v>14</v>
      </c>
      <c r="C294" s="15" t="s">
        <v>149</v>
      </c>
      <c r="D294" s="25" t="s">
        <v>39</v>
      </c>
      <c r="E294" s="27">
        <v>2593538</v>
      </c>
      <c r="F294" s="27" t="s">
        <v>701</v>
      </c>
      <c r="G294" s="27" t="s">
        <v>41</v>
      </c>
      <c r="H294" s="27">
        <v>11000</v>
      </c>
      <c r="I294" s="27" t="s">
        <v>42</v>
      </c>
      <c r="J294" s="28">
        <v>46063</v>
      </c>
      <c r="K294" s="26">
        <v>0.33333333333333331</v>
      </c>
      <c r="L294" s="26"/>
      <c r="M294" s="27" t="s">
        <v>308</v>
      </c>
      <c r="N294" s="25">
        <f>IFERROR(VLOOKUP(M294,Data!$J$1:$K$58,2,0),"")</f>
        <v>56966631737</v>
      </c>
      <c r="O294" s="27" t="s">
        <v>309</v>
      </c>
      <c r="P294" s="27"/>
      <c r="Q294" s="27" t="s">
        <v>153</v>
      </c>
      <c r="R294" s="27" t="s">
        <v>446</v>
      </c>
      <c r="S294" s="27"/>
      <c r="T294" s="27"/>
      <c r="U294" s="28"/>
      <c r="X294" s="27" t="s">
        <v>702</v>
      </c>
      <c r="Y294" s="27" t="s">
        <v>49</v>
      </c>
      <c r="Z294" s="29"/>
      <c r="AA294" s="29">
        <v>0.34305555555555556</v>
      </c>
      <c r="AB294" s="29"/>
      <c r="AC294" s="30">
        <v>46063</v>
      </c>
      <c r="AD294" s="15" t="str">
        <f>IF(Tabla2[[#This Row],[HORA ENTREGA]]="DIRECTO","On time", IF(AA294&lt;&gt;"",IF(Tabla2[[#This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4" s="15" t="str">
        <f>MID(Tabla2[[#This Row],[TIPO]],1,3)</f>
        <v xml:space="preserve">40 </v>
      </c>
      <c r="AF2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TLLU7653174*/ HR Entrega: *08:00* /Dirección: *BOD. MIEA AGURTO - PUERTO MADERO 9710, BOD. E13; PUDAHUEL </v>
      </c>
      <c r="AG294" s="38" t="str">
        <f>IFERROR(HYPERLINK("https://wa.me/"&amp;Tabla2[[#This Row],[CONTACTO]]&amp;"?text="&amp;Tabla2[[#This Row],[Mensaje]],"Enviar mensaje"),"")</f>
        <v>Enviar mensaje</v>
      </c>
      <c r="AH294" s="15" t="str">
        <f>CONCATENATE(A294,F294)</f>
        <v>293TLLU7653174</v>
      </c>
      <c r="AI294" s="15" t="str">
        <f>CONCATENATE("ENT-",A294)</f>
        <v>ENT-293</v>
      </c>
      <c r="AJ294" s="15" t="str">
        <f>IF(Tabla2[[#This Row],[Op]]&lt;&gt;"","ENTREGA","")</f>
        <v>ENTREGA</v>
      </c>
      <c r="AK294" s="40" t="str">
        <f>(Tabla2[[#This Row],[FECHA ENTREGA]]&amp;Tabla2[[#This Row],[HORA ENTREGA]])</f>
        <v>460630,333333333333333</v>
      </c>
      <c r="AL294" s="34" t="str">
        <f>IFERROR(HYPERLINK("https://wa.me/"&amp;Tabla2[[#This Row],[CONTACTO]]&amp;"?text="&amp;Tabla2[[#This Row],[Mensaje]]),"")</f>
        <v xml:space="preserve">https://wa.me/56966631737?text=Hola!%0AServicio del día 10-02%0A *Cliente:* IMPORTADORA MIDEA CARRIER CHILE LTDA */ Cont: * TLLU7653174*/ HR Entrega: *08:00* /Dirección: *BOD. MIEA AGURTO - PUERTO MADERO 9710, BOD. E13; PUDAHUEL </v>
      </c>
    </row>
    <row r="295" spans="1:38" s="15" customFormat="1" ht="16.5" customHeight="1" x14ac:dyDescent="0.2">
      <c r="A295" s="15">
        <f>ROW(A294)</f>
        <v>294</v>
      </c>
      <c r="B295" s="15">
        <f>IF(J295=J294,B294+1,1)</f>
        <v>15</v>
      </c>
      <c r="C295" s="15" t="s">
        <v>149</v>
      </c>
      <c r="D295" s="25" t="s">
        <v>39</v>
      </c>
      <c r="E295" s="27">
        <v>2589937</v>
      </c>
      <c r="F295" s="27" t="s">
        <v>703</v>
      </c>
      <c r="G295" s="27" t="s">
        <v>41</v>
      </c>
      <c r="H295" s="27">
        <v>10000</v>
      </c>
      <c r="I295" s="27" t="s">
        <v>42</v>
      </c>
      <c r="J295" s="28">
        <v>46063</v>
      </c>
      <c r="K295" s="26">
        <v>0.41666666666666669</v>
      </c>
      <c r="L295" s="26"/>
      <c r="M295" s="27" t="s">
        <v>319</v>
      </c>
      <c r="N295" s="25">
        <f>IFERROR(VLOOKUP(M295,Data!$J$1:$K$58,2,0),"")</f>
        <v>56948501048</v>
      </c>
      <c r="O295" s="27" t="s">
        <v>156</v>
      </c>
      <c r="P295" s="27"/>
      <c r="Q295" s="27" t="s">
        <v>153</v>
      </c>
      <c r="R295" s="27" t="s">
        <v>446</v>
      </c>
      <c r="S295" s="27"/>
      <c r="T295" s="27"/>
      <c r="U295" s="28"/>
      <c r="X295" s="27" t="s">
        <v>704</v>
      </c>
      <c r="Y295" s="27" t="s">
        <v>49</v>
      </c>
      <c r="Z295" s="29"/>
      <c r="AA295" s="29">
        <v>0.33333333333333331</v>
      </c>
      <c r="AB295" s="29"/>
      <c r="AC295" s="30">
        <v>46063</v>
      </c>
      <c r="AD295" s="15" t="str">
        <f>IF(Tabla2[[#This Row],[HORA ENTREGA]]="DIRECTO","On time", IF(AA295&lt;&gt;"",IF(Tabla2[[#This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5" s="15" t="str">
        <f>MID(Tabla2[[#This Row],[TIPO]],1,3)</f>
        <v xml:space="preserve">40 </v>
      </c>
      <c r="AF2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TIIU4574716*/ HR Entrega: *10:00* /Dirección: *BOD. MIEA AGURTO - PUERTO MADERO 9710, BOD. E13; PUDAHUEL </v>
      </c>
      <c r="AG295" s="38" t="str">
        <f>IFERROR(HYPERLINK("https://wa.me/"&amp;Tabla2[[#This Row],[CONTACTO]]&amp;"?text="&amp;Tabla2[[#This Row],[Mensaje]],"Enviar mensaje"),"")</f>
        <v>Enviar mensaje</v>
      </c>
      <c r="AH295" s="15" t="str">
        <f>CONCATENATE(A295,F295)</f>
        <v>294TIIU4574716</v>
      </c>
      <c r="AI295" s="15" t="str">
        <f>CONCATENATE("ENT-",A295)</f>
        <v>ENT-294</v>
      </c>
      <c r="AJ295" s="15" t="str">
        <f>IF(Tabla2[[#This Row],[Op]]&lt;&gt;"","ENTREGA","")</f>
        <v>ENTREGA</v>
      </c>
      <c r="AK295" s="40" t="str">
        <f>(Tabla2[[#This Row],[FECHA ENTREGA]]&amp;Tabla2[[#This Row],[HORA ENTREGA]])</f>
        <v>460630,416666666666667</v>
      </c>
      <c r="AL295" s="34" t="str">
        <f>IFERROR(HYPERLINK("https://wa.me/"&amp;Tabla2[[#This Row],[CONTACTO]]&amp;"?text="&amp;Tabla2[[#This Row],[Mensaje]]),"")</f>
        <v xml:space="preserve">https://wa.me/56948501048?text=Hola!%0AServicio del día 10-02%0A *Cliente:* IMPORTADORA MIDEA CARRIER CHILE LTDA */ Cont: * TIIU4574716*/ HR Entrega: *10:00* /Dirección: *BOD. MIEA AGURTO - PUERTO MADERO 9710, BOD. E13; PUDAHUEL </v>
      </c>
    </row>
    <row r="296" spans="1:38" s="15" customFormat="1" ht="16.5" customHeight="1" x14ac:dyDescent="0.2">
      <c r="A296" s="15">
        <f>ROW(A295)</f>
        <v>295</v>
      </c>
      <c r="B296" s="15">
        <f>IF(J296=J295,B295+1,1)</f>
        <v>16</v>
      </c>
      <c r="C296" s="15" t="s">
        <v>149</v>
      </c>
      <c r="D296" s="25" t="s">
        <v>39</v>
      </c>
      <c r="E296" s="27">
        <v>2589938</v>
      </c>
      <c r="F296" s="27" t="s">
        <v>705</v>
      </c>
      <c r="G296" s="27" t="s">
        <v>41</v>
      </c>
      <c r="H296" s="27">
        <v>10000</v>
      </c>
      <c r="I296" s="27" t="s">
        <v>42</v>
      </c>
      <c r="J296" s="28">
        <v>46063</v>
      </c>
      <c r="K296" s="26">
        <v>0.41666666666666669</v>
      </c>
      <c r="L296" s="26"/>
      <c r="M296" s="27" t="s">
        <v>161</v>
      </c>
      <c r="N296" s="25">
        <f>IFERROR(VLOOKUP(M296,Data!$J$1:$K$58,2,0),"")</f>
        <v>56966749408</v>
      </c>
      <c r="O296" s="27" t="s">
        <v>162</v>
      </c>
      <c r="P296" s="27"/>
      <c r="Q296" s="27" t="s">
        <v>153</v>
      </c>
      <c r="R296" s="27" t="s">
        <v>446</v>
      </c>
      <c r="S296" s="27"/>
      <c r="T296" s="27"/>
      <c r="U296" s="28"/>
      <c r="X296" s="27" t="s">
        <v>706</v>
      </c>
      <c r="Y296" s="27" t="s">
        <v>49</v>
      </c>
      <c r="Z296" s="29"/>
      <c r="AA296" s="29">
        <v>0.47222222222222221</v>
      </c>
      <c r="AB296" s="29"/>
      <c r="AC296" s="30">
        <v>46063</v>
      </c>
      <c r="AD296" s="15" t="str">
        <f>IF(Tabla2[[#This Row],[HORA ENTREGA]]="DIRECTO","On time", IF(AA296&lt;&gt;"",IF(Tabla2[[#This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6" s="15" t="str">
        <f>MID(Tabla2[[#This Row],[TIPO]],1,3)</f>
        <v xml:space="preserve">40 </v>
      </c>
      <c r="AF2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EGSU9920686*/ HR Entrega: *10:00* /Dirección: *BOD. MIEA AGURTO - PUERTO MADERO 9710, BOD. E13; PUDAHUEL </v>
      </c>
      <c r="AG296" s="38" t="str">
        <f>IFERROR(HYPERLINK("https://wa.me/"&amp;Tabla2[[#This Row],[CONTACTO]]&amp;"?text="&amp;Tabla2[[#This Row],[Mensaje]],"Enviar mensaje"),"")</f>
        <v>Enviar mensaje</v>
      </c>
      <c r="AH296" s="15" t="str">
        <f>CONCATENATE(A296,F296)</f>
        <v>295EGSU9920686</v>
      </c>
      <c r="AI296" s="15" t="str">
        <f>CONCATENATE("ENT-",A296)</f>
        <v>ENT-295</v>
      </c>
      <c r="AJ296" s="15" t="str">
        <f>IF(Tabla2[[#This Row],[Op]]&lt;&gt;"","ENTREGA","")</f>
        <v>ENTREGA</v>
      </c>
      <c r="AK296" s="40" t="str">
        <f>(Tabla2[[#This Row],[FECHA ENTREGA]]&amp;Tabla2[[#This Row],[HORA ENTREGA]])</f>
        <v>460630,416666666666667</v>
      </c>
      <c r="AL296" s="34" t="str">
        <f>IFERROR(HYPERLINK("https://wa.me/"&amp;Tabla2[[#This Row],[CONTACTO]]&amp;"?text="&amp;Tabla2[[#This Row],[Mensaje]]),"")</f>
        <v xml:space="preserve">https://wa.me/56966749408?text=Hola!%0AServicio del día 10-02%0A *Cliente:* IMPORTADORA MIDEA CARRIER CHILE LTDA */ Cont: * EGSU9920686*/ HR Entrega: *10:00* /Dirección: *BOD. MIEA AGURTO - PUERTO MADERO 9710, BOD. E13; PUDAHUEL </v>
      </c>
    </row>
    <row r="297" spans="1:38" s="15" customFormat="1" ht="16.5" customHeight="1" x14ac:dyDescent="0.2">
      <c r="A297" s="15">
        <f>ROW(A296)</f>
        <v>296</v>
      </c>
      <c r="B297" s="15">
        <f>IF(J297=J296,B296+1,1)</f>
        <v>17</v>
      </c>
      <c r="C297" s="15" t="s">
        <v>149</v>
      </c>
      <c r="D297" s="25" t="s">
        <v>39</v>
      </c>
      <c r="E297" s="27">
        <v>2596374</v>
      </c>
      <c r="F297" s="27" t="s">
        <v>707</v>
      </c>
      <c r="G297" s="27" t="s">
        <v>41</v>
      </c>
      <c r="H297" s="27">
        <v>6000</v>
      </c>
      <c r="I297" s="27" t="s">
        <v>42</v>
      </c>
      <c r="J297" s="28">
        <v>46063</v>
      </c>
      <c r="K297" s="26">
        <v>0.41666666666666669</v>
      </c>
      <c r="L297" s="26"/>
      <c r="M297" s="27" t="s">
        <v>313</v>
      </c>
      <c r="N297" s="25">
        <f>IFERROR(VLOOKUP(M297,Data!$J$1:$K$58,2,0),"")</f>
        <v>56967387744</v>
      </c>
      <c r="O297" s="27" t="s">
        <v>314</v>
      </c>
      <c r="P297" s="27"/>
      <c r="Q297" s="27" t="s">
        <v>153</v>
      </c>
      <c r="R297" s="27" t="s">
        <v>183</v>
      </c>
      <c r="S297" s="27"/>
      <c r="T297" s="27"/>
      <c r="U297" s="28"/>
      <c r="X297" s="27" t="s">
        <v>708</v>
      </c>
      <c r="Y297" s="27" t="s">
        <v>49</v>
      </c>
      <c r="Z297" s="29"/>
      <c r="AA297" s="29">
        <v>0.32083333333333336</v>
      </c>
      <c r="AB297" s="29"/>
      <c r="AC297" s="30">
        <v>46063</v>
      </c>
      <c r="AD297" s="15" t="str">
        <f>IF(Tabla2[[#This Row],[HORA ENTREGA]]="DIRECTO","On time", IF(AA297&lt;&gt;"",IF(Tabla2[[#This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7" s="15" t="str">
        <f>MID(Tabla2[[#This Row],[TIPO]],1,3)</f>
        <v xml:space="preserve">40 </v>
      </c>
      <c r="AF2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ONEU1100269*/ HR Entrega: *10:00* /Dirección: *BOD. MIEA AGURTO - PUERTO MADERO 9710, BOD. E13; PUDAHUEL </v>
      </c>
      <c r="AG297" s="38" t="str">
        <f>IFERROR(HYPERLINK("https://wa.me/"&amp;Tabla2[[#This Row],[CONTACTO]]&amp;"?text="&amp;Tabla2[[#This Row],[Mensaje]],"Enviar mensaje"),"")</f>
        <v>Enviar mensaje</v>
      </c>
      <c r="AH297" s="15" t="str">
        <f>CONCATENATE(A297,F297)</f>
        <v>296ONEU1100269</v>
      </c>
      <c r="AI297" s="15" t="str">
        <f>CONCATENATE("ENT-",A297)</f>
        <v>ENT-296</v>
      </c>
      <c r="AJ297" s="15" t="str">
        <f>IF(Tabla2[[#This Row],[Op]]&lt;&gt;"","ENTREGA","")</f>
        <v>ENTREGA</v>
      </c>
      <c r="AK297" s="40" t="str">
        <f>(Tabla2[[#This Row],[FECHA ENTREGA]]&amp;Tabla2[[#This Row],[HORA ENTREGA]])</f>
        <v>460630,416666666666667</v>
      </c>
      <c r="AL297" s="34" t="str">
        <f>IFERROR(HYPERLINK("https://wa.me/"&amp;Tabla2[[#This Row],[CONTACTO]]&amp;"?text="&amp;Tabla2[[#This Row],[Mensaje]]),"")</f>
        <v xml:space="preserve">https://wa.me/56967387744?text=Hola!%0AServicio del día 10-02%0A *Cliente:* IMPORTADORA MIDEA CARRIER CHILE LTDA */ Cont: * ONEU1100269*/ HR Entrega: *10:00* /Dirección: *BOD. MIEA AGURTO - PUERTO MADERO 9710, BOD. E13; PUDAHUEL </v>
      </c>
    </row>
    <row r="298" spans="1:38" s="15" customFormat="1" ht="16.5" customHeight="1" x14ac:dyDescent="0.2">
      <c r="A298" s="15">
        <f>ROW(A297)</f>
        <v>297</v>
      </c>
      <c r="B298" s="15">
        <f>IF(J298=J297,B297+1,1)</f>
        <v>18</v>
      </c>
      <c r="C298" s="15" t="s">
        <v>149</v>
      </c>
      <c r="D298" s="25" t="s">
        <v>39</v>
      </c>
      <c r="E298" s="27">
        <v>2600242</v>
      </c>
      <c r="F298" s="27" t="s">
        <v>709</v>
      </c>
      <c r="G298" s="27" t="s">
        <v>41</v>
      </c>
      <c r="H298" s="27">
        <v>10000</v>
      </c>
      <c r="I298" s="27" t="s">
        <v>42</v>
      </c>
      <c r="J298" s="28">
        <v>46063</v>
      </c>
      <c r="K298" s="26">
        <v>0.5</v>
      </c>
      <c r="L298" s="26"/>
      <c r="M298" s="27" t="s">
        <v>82</v>
      </c>
      <c r="N298" s="25">
        <f>IFERROR(VLOOKUP(M298,Data!$J$1:$K$58,2,0),"")</f>
        <v>56944277110</v>
      </c>
      <c r="O298" s="27" t="s">
        <v>83</v>
      </c>
      <c r="P298" s="27"/>
      <c r="Q298" s="27" t="s">
        <v>153</v>
      </c>
      <c r="R298" s="27" t="s">
        <v>48</v>
      </c>
      <c r="S298" s="27"/>
      <c r="T298" s="27"/>
      <c r="U298" s="28"/>
      <c r="X298" s="27" t="s">
        <v>710</v>
      </c>
      <c r="Y298" s="27" t="s">
        <v>49</v>
      </c>
      <c r="Z298" s="29"/>
      <c r="AA298" s="29">
        <v>0.44444444444444442</v>
      </c>
      <c r="AB298" s="29"/>
      <c r="AC298" s="30">
        <v>46063</v>
      </c>
      <c r="AD298" s="15" t="str">
        <f>IF(Tabla2[[#This Row],[HORA ENTREGA]]="DIRECTO","On time", IF(AA298&lt;&gt;"",IF(Tabla2[[#This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8" s="15" t="str">
        <f>MID(Tabla2[[#This Row],[TIPO]],1,3)</f>
        <v xml:space="preserve">40 </v>
      </c>
      <c r="AF2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SEKU6205697*/ HR Entrega: *12:00* /Dirección: *BOD. MIEA AGURTO - PUERTO MADERO 9710, BOD. E13; PUDAHUEL </v>
      </c>
      <c r="AG298" s="38" t="str">
        <f>IFERROR(HYPERLINK("https://wa.me/"&amp;Tabla2[[#This Row],[CONTACTO]]&amp;"?text="&amp;Tabla2[[#This Row],[Mensaje]],"Enviar mensaje"),"")</f>
        <v>Enviar mensaje</v>
      </c>
      <c r="AH298" s="15" t="str">
        <f>CONCATENATE(A298,F298)</f>
        <v>297SEKU6205697</v>
      </c>
      <c r="AI298" s="15" t="str">
        <f>CONCATENATE("ENT-",A298)</f>
        <v>ENT-297</v>
      </c>
      <c r="AJ298" s="15" t="str">
        <f>IF(Tabla2[[#This Row],[Op]]&lt;&gt;"","ENTREGA","")</f>
        <v>ENTREGA</v>
      </c>
      <c r="AK298" s="40" t="str">
        <f>(Tabla2[[#This Row],[FECHA ENTREGA]]&amp;Tabla2[[#This Row],[HORA ENTREGA]])</f>
        <v>460630,5</v>
      </c>
      <c r="AL298" s="34" t="str">
        <f>IFERROR(HYPERLINK("https://wa.me/"&amp;Tabla2[[#This Row],[CONTACTO]]&amp;"?text="&amp;Tabla2[[#This Row],[Mensaje]]),"")</f>
        <v xml:space="preserve">https://wa.me/56944277110?text=Hola!%0AServicio del día 10-02%0A *Cliente:* IMPORTADORA MIDEA CARRIER CHILE LTDA */ Cont: * SEKU6205697*/ HR Entrega: *12:00* /Dirección: *BOD. MIEA AGURTO - PUERTO MADERO 9710, BOD. E13; PUDAHUEL </v>
      </c>
    </row>
    <row r="299" spans="1:38" s="15" customFormat="1" ht="16.5" customHeight="1" x14ac:dyDescent="0.2">
      <c r="A299" s="15">
        <f>ROW(A298)</f>
        <v>298</v>
      </c>
      <c r="B299" s="15">
        <f>IF(J299=J298,B298+1,1)</f>
        <v>19</v>
      </c>
      <c r="C299" s="15" t="s">
        <v>149</v>
      </c>
      <c r="D299" s="25" t="s">
        <v>39</v>
      </c>
      <c r="E299" s="27">
        <v>2600242</v>
      </c>
      <c r="F299" s="27" t="s">
        <v>711</v>
      </c>
      <c r="G299" s="27" t="s">
        <v>41</v>
      </c>
      <c r="H299" s="27">
        <v>10000</v>
      </c>
      <c r="I299" s="27" t="s">
        <v>42</v>
      </c>
      <c r="J299" s="28">
        <v>46063</v>
      </c>
      <c r="K299" s="26">
        <v>0.5</v>
      </c>
      <c r="L299" s="26"/>
      <c r="M299" s="27" t="s">
        <v>192</v>
      </c>
      <c r="N299" s="25">
        <f>IFERROR(VLOOKUP(M299,Data!$J$1:$K$58,2,0),"")</f>
        <v>56967396661</v>
      </c>
      <c r="O299" s="27" t="s">
        <v>181</v>
      </c>
      <c r="P299" s="27"/>
      <c r="Q299" s="27" t="s">
        <v>153</v>
      </c>
      <c r="R299" s="27" t="s">
        <v>48</v>
      </c>
      <c r="S299" s="27"/>
      <c r="T299" s="27"/>
      <c r="U299" s="28"/>
      <c r="X299" s="27" t="s">
        <v>712</v>
      </c>
      <c r="Y299" s="27" t="s">
        <v>49</v>
      </c>
      <c r="Z299" s="29"/>
      <c r="AA299" s="29">
        <v>0.44444444444444442</v>
      </c>
      <c r="AB299" s="29"/>
      <c r="AC299" s="30">
        <v>46063</v>
      </c>
      <c r="AD299" s="15" t="str">
        <f>IF(Tabla2[[#This Row],[HORA ENTREGA]]="DIRECTO","On time", IF(AA299&lt;&gt;"",IF(Tabla2[[#This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9" s="15" t="str">
        <f>MID(Tabla2[[#This Row],[TIPO]],1,3)</f>
        <v xml:space="preserve">40 </v>
      </c>
      <c r="AF2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SEKU4309938*/ HR Entrega: *12:00* /Dirección: *BOD. MIEA AGURTO - PUERTO MADERO 9710, BOD. E13; PUDAHUEL </v>
      </c>
      <c r="AG299" s="38" t="str">
        <f>IFERROR(HYPERLINK("https://wa.me/"&amp;Tabla2[[#This Row],[CONTACTO]]&amp;"?text="&amp;Tabla2[[#This Row],[Mensaje]],"Enviar mensaje"),"")</f>
        <v>Enviar mensaje</v>
      </c>
      <c r="AH299" s="15" t="str">
        <f>CONCATENATE(A299,F299)</f>
        <v>298SEKU4309938</v>
      </c>
      <c r="AI299" s="15" t="str">
        <f>CONCATENATE("ENT-",A299)</f>
        <v>ENT-298</v>
      </c>
      <c r="AJ299" s="15" t="str">
        <f>IF(Tabla2[[#This Row],[Op]]&lt;&gt;"","ENTREGA","")</f>
        <v>ENTREGA</v>
      </c>
      <c r="AK299" s="40" t="str">
        <f>(Tabla2[[#This Row],[FECHA ENTREGA]]&amp;Tabla2[[#This Row],[HORA ENTREGA]])</f>
        <v>460630,5</v>
      </c>
      <c r="AL299" s="34" t="str">
        <f>IFERROR(HYPERLINK("https://wa.me/"&amp;Tabla2[[#This Row],[CONTACTO]]&amp;"?text="&amp;Tabla2[[#This Row],[Mensaje]]),"")</f>
        <v xml:space="preserve">https://wa.me/56967396661?text=Hola!%0AServicio del día 10-02%0A *Cliente:* IMPORTADORA MIDEA CARRIER CHILE LTDA */ Cont: * SEKU4309938*/ HR Entrega: *12:00* /Dirección: *BOD. MIEA AGURTO - PUERTO MADERO 9710, BOD. E13; PUDAHUEL </v>
      </c>
    </row>
    <row r="300" spans="1:38" s="15" customFormat="1" ht="16.5" customHeight="1" x14ac:dyDescent="0.2">
      <c r="A300" s="15">
        <f>ROW(A299)</f>
        <v>299</v>
      </c>
      <c r="B300" s="15">
        <f>IF(J300=J299,B299+1,1)</f>
        <v>20</v>
      </c>
      <c r="C300" s="15" t="s">
        <v>149</v>
      </c>
      <c r="D300" s="25" t="s">
        <v>39</v>
      </c>
      <c r="E300" s="27">
        <v>2600242</v>
      </c>
      <c r="F300" s="27" t="s">
        <v>713</v>
      </c>
      <c r="G300" s="27" t="s">
        <v>41</v>
      </c>
      <c r="H300" s="27">
        <v>10000</v>
      </c>
      <c r="I300" s="27" t="s">
        <v>42</v>
      </c>
      <c r="J300" s="28">
        <v>46063</v>
      </c>
      <c r="K300" s="26">
        <v>0.5</v>
      </c>
      <c r="L300" s="26"/>
      <c r="M300" s="27" t="s">
        <v>164</v>
      </c>
      <c r="N300" s="25">
        <f>IFERROR(VLOOKUP(M300,Data!$J$1:$K$58,2,0),"")</f>
        <v>56967398822</v>
      </c>
      <c r="O300" s="27" t="s">
        <v>165</v>
      </c>
      <c r="P300" s="27"/>
      <c r="Q300" s="27" t="s">
        <v>153</v>
      </c>
      <c r="R300" s="27" t="s">
        <v>48</v>
      </c>
      <c r="S300" s="27"/>
      <c r="T300" s="27"/>
      <c r="U300" s="28"/>
      <c r="X300" s="27" t="s">
        <v>714</v>
      </c>
      <c r="Y300" s="27" t="s">
        <v>49</v>
      </c>
      <c r="Z300" s="29"/>
      <c r="AA300" s="29">
        <v>0.5083333333333333</v>
      </c>
      <c r="AB300" s="29"/>
      <c r="AC300" s="30">
        <v>46063</v>
      </c>
      <c r="AD300" s="15" t="str">
        <f>IF(Tabla2[[#This Row],[HORA ENTREGA]]="DIRECTO","On time", IF(AA300&lt;&gt;"",IF(Tabla2[[#This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" s="15" t="str">
        <f>MID(Tabla2[[#This Row],[TIPO]],1,3)</f>
        <v xml:space="preserve">40 </v>
      </c>
      <c r="AF3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CMAU6478157*/ HR Entrega: *12:00* /Dirección: *BOD. MIEA AGURTO - PUERTO MADERO 9710, BOD. E13; PUDAHUEL </v>
      </c>
      <c r="AG300" s="38" t="str">
        <f>IFERROR(HYPERLINK("https://wa.me/"&amp;Tabla2[[#This Row],[CONTACTO]]&amp;"?text="&amp;Tabla2[[#This Row],[Mensaje]],"Enviar mensaje"),"")</f>
        <v>Enviar mensaje</v>
      </c>
      <c r="AH300" s="15" t="str">
        <f>CONCATENATE(A300,F300)</f>
        <v>299CMAU6478157</v>
      </c>
      <c r="AI300" s="15" t="str">
        <f>CONCATENATE("ENT-",A300)</f>
        <v>ENT-299</v>
      </c>
      <c r="AJ300" s="15" t="str">
        <f>IF(Tabla2[[#This Row],[Op]]&lt;&gt;"","ENTREGA","")</f>
        <v>ENTREGA</v>
      </c>
      <c r="AK300" s="40" t="str">
        <f>(Tabla2[[#This Row],[FECHA ENTREGA]]&amp;Tabla2[[#This Row],[HORA ENTREGA]])</f>
        <v>460630,5</v>
      </c>
      <c r="AL300" s="34" t="str">
        <f>IFERROR(HYPERLINK("https://wa.me/"&amp;Tabla2[[#This Row],[CONTACTO]]&amp;"?text="&amp;Tabla2[[#This Row],[Mensaje]]),"")</f>
        <v xml:space="preserve">https://wa.me/56967398822?text=Hola!%0AServicio del día 10-02%0A *Cliente:* IMPORTADORA MIDEA CARRIER CHILE LTDA */ Cont: * CMAU6478157*/ HR Entrega: *12:00* /Dirección: *BOD. MIEA AGURTO - PUERTO MADERO 9710, BOD. E13; PUDAHUEL </v>
      </c>
    </row>
    <row r="301" spans="1:38" s="15" customFormat="1" ht="16.5" customHeight="1" x14ac:dyDescent="0.2">
      <c r="A301" s="15">
        <f>ROW(A300)</f>
        <v>300</v>
      </c>
      <c r="B301" s="15">
        <f>IF(J301=J300,B300+1,1)</f>
        <v>21</v>
      </c>
      <c r="C301" s="15" t="s">
        <v>149</v>
      </c>
      <c r="D301" s="25" t="s">
        <v>39</v>
      </c>
      <c r="E301" s="27">
        <v>2600242</v>
      </c>
      <c r="F301" s="27" t="s">
        <v>715</v>
      </c>
      <c r="G301" s="27" t="s">
        <v>41</v>
      </c>
      <c r="H301" s="27">
        <v>10000</v>
      </c>
      <c r="I301" s="27" t="s">
        <v>42</v>
      </c>
      <c r="J301" s="28">
        <v>46063</v>
      </c>
      <c r="K301" s="26">
        <v>0.54166666666666663</v>
      </c>
      <c r="L301" s="26"/>
      <c r="M301" s="27" t="s">
        <v>319</v>
      </c>
      <c r="N301" s="25">
        <f>IFERROR(VLOOKUP(M301,Data!$J$1:$K$58,2,0),"")</f>
        <v>56948501048</v>
      </c>
      <c r="O301" s="27" t="s">
        <v>320</v>
      </c>
      <c r="P301" s="27"/>
      <c r="Q301" s="27" t="s">
        <v>153</v>
      </c>
      <c r="R301" s="27" t="s">
        <v>48</v>
      </c>
      <c r="S301" s="27"/>
      <c r="T301" s="27"/>
      <c r="U301" s="28"/>
      <c r="X301" s="27" t="s">
        <v>716</v>
      </c>
      <c r="Y301" s="27" t="s">
        <v>49</v>
      </c>
      <c r="Z301" s="29"/>
      <c r="AA301" s="29">
        <v>0.59375</v>
      </c>
      <c r="AB301" s="29"/>
      <c r="AC301" s="30">
        <v>46063</v>
      </c>
      <c r="AD301" s="15" t="str">
        <f>IF(Tabla2[[#This Row],[HORA ENTREGA]]="DIRECTO","On time", IF(AA301&lt;&gt;"",IF(Tabla2[[#This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1" s="15" t="str">
        <f>MID(Tabla2[[#This Row],[TIPO]],1,3)</f>
        <v xml:space="preserve">40 </v>
      </c>
      <c r="AF3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TCNU1027948*/ HR Entrega: *13:00* /Dirección: *BOD. MIEA AGURTO - PUERTO MADERO 9710, BOD. E13; PUDAHUEL </v>
      </c>
      <c r="AG301" s="38" t="str">
        <f>IFERROR(HYPERLINK("https://wa.me/"&amp;Tabla2[[#This Row],[CONTACTO]]&amp;"?text="&amp;Tabla2[[#This Row],[Mensaje]],"Enviar mensaje"),"")</f>
        <v>Enviar mensaje</v>
      </c>
      <c r="AH301" s="15" t="str">
        <f>CONCATENATE(A301,F301)</f>
        <v>300TCNU1027948</v>
      </c>
      <c r="AI301" s="15" t="str">
        <f>CONCATENATE("ENT-",A301)</f>
        <v>ENT-300</v>
      </c>
      <c r="AJ301" s="15" t="str">
        <f>IF(Tabla2[[#This Row],[Op]]&lt;&gt;"","ENTREGA","")</f>
        <v>ENTREGA</v>
      </c>
      <c r="AK301" s="40" t="str">
        <f>(Tabla2[[#This Row],[FECHA ENTREGA]]&amp;Tabla2[[#This Row],[HORA ENTREGA]])</f>
        <v>460630,541666666666667</v>
      </c>
      <c r="AL301" s="34" t="str">
        <f>IFERROR(HYPERLINK("https://wa.me/"&amp;Tabla2[[#This Row],[CONTACTO]]&amp;"?text="&amp;Tabla2[[#This Row],[Mensaje]]),"")</f>
        <v xml:space="preserve">https://wa.me/56948501048?text=Hola!%0AServicio del día 10-02%0A *Cliente:* IMPORTADORA MIDEA CARRIER CHILE LTDA */ Cont: * TCNU1027948*/ HR Entrega: *13:00* /Dirección: *BOD. MIEA AGURTO - PUERTO MADERO 9710, BOD. E13; PUDAHUEL </v>
      </c>
    </row>
    <row r="302" spans="1:38" s="15" customFormat="1" ht="16.5" customHeight="1" x14ac:dyDescent="0.2">
      <c r="A302" s="15">
        <f>ROW(A301)</f>
        <v>301</v>
      </c>
      <c r="B302" s="15">
        <f>IF(J302=J301,B301+1,1)</f>
        <v>22</v>
      </c>
      <c r="C302" s="15" t="s">
        <v>149</v>
      </c>
      <c r="D302" s="25" t="s">
        <v>39</v>
      </c>
      <c r="E302" s="27">
        <v>2596290</v>
      </c>
      <c r="F302" s="27" t="s">
        <v>717</v>
      </c>
      <c r="G302" s="27" t="s">
        <v>41</v>
      </c>
      <c r="H302" s="27">
        <v>10000</v>
      </c>
      <c r="I302" s="27" t="s">
        <v>42</v>
      </c>
      <c r="J302" s="28">
        <v>46063</v>
      </c>
      <c r="K302" s="26">
        <v>0.54166666666666663</v>
      </c>
      <c r="L302" s="26"/>
      <c r="M302" s="27" t="s">
        <v>347</v>
      </c>
      <c r="N302" s="25">
        <f>IFERROR(VLOOKUP(M302,Data!$J$1:$K$58,2,0),"")</f>
        <v>56976511010</v>
      </c>
      <c r="O302" s="27" t="s">
        <v>234</v>
      </c>
      <c r="P302" s="27"/>
      <c r="Q302" s="27" t="s">
        <v>153</v>
      </c>
      <c r="R302" s="27" t="s">
        <v>183</v>
      </c>
      <c r="S302" s="27"/>
      <c r="T302" s="27"/>
      <c r="U302" s="28"/>
      <c r="X302" s="27" t="s">
        <v>718</v>
      </c>
      <c r="Y302" s="27" t="s">
        <v>49</v>
      </c>
      <c r="Z302" s="29"/>
      <c r="AA302" s="29">
        <v>0.60972222222222228</v>
      </c>
      <c r="AB302" s="29"/>
      <c r="AC302" s="30">
        <v>46063</v>
      </c>
      <c r="AD302" s="15" t="str">
        <f>IF(Tabla2[[#This Row],[HORA ENTREGA]]="DIRECTO","On time", IF(AA302&lt;&gt;"",IF(Tabla2[[#This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2" s="15" t="str">
        <f>MID(Tabla2[[#This Row],[TIPO]],1,3)</f>
        <v xml:space="preserve">40 </v>
      </c>
      <c r="AF3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ONEU1119691*/ HR Entrega: *13:00* /Dirección: *BOD. MIEA AGURTO - PUERTO MADERO 9710, BOD. E13; PUDAHUEL </v>
      </c>
      <c r="AG302" s="38" t="str">
        <f>IFERROR(HYPERLINK("https://wa.me/"&amp;Tabla2[[#This Row],[CONTACTO]]&amp;"?text="&amp;Tabla2[[#This Row],[Mensaje]],"Enviar mensaje"),"")</f>
        <v>Enviar mensaje</v>
      </c>
      <c r="AH302" s="15" t="str">
        <f>CONCATENATE(A302,F302)</f>
        <v>301ONEU1119691</v>
      </c>
      <c r="AI302" s="15" t="str">
        <f>CONCATENATE("ENT-",A302)</f>
        <v>ENT-301</v>
      </c>
      <c r="AJ302" s="15" t="str">
        <f>IF(Tabla2[[#This Row],[Op]]&lt;&gt;"","ENTREGA","")</f>
        <v>ENTREGA</v>
      </c>
      <c r="AK302" s="40" t="str">
        <f>(Tabla2[[#This Row],[FECHA ENTREGA]]&amp;Tabla2[[#This Row],[HORA ENTREGA]])</f>
        <v>460630,541666666666667</v>
      </c>
      <c r="AL302" s="34" t="str">
        <f>IFERROR(HYPERLINK("https://wa.me/"&amp;Tabla2[[#This Row],[CONTACTO]]&amp;"?text="&amp;Tabla2[[#This Row],[Mensaje]]),"")</f>
        <v xml:space="preserve">https://wa.me/56976511010?text=Hola!%0AServicio del día 10-02%0A *Cliente:* IMPORTADORA MIDEA CARRIER CHILE LTDA */ Cont: * ONEU1119691*/ HR Entrega: *13:00* /Dirección: *BOD. MIEA AGURTO - PUERTO MADERO 9710, BOD. E13; PUDAHUEL </v>
      </c>
    </row>
    <row r="303" spans="1:38" s="15" customFormat="1" ht="16.5" customHeight="1" x14ac:dyDescent="0.2">
      <c r="A303" s="15">
        <f>ROW(A302)</f>
        <v>302</v>
      </c>
      <c r="B303" s="15">
        <f>IF(J303=J302,B302+1,1)</f>
        <v>23</v>
      </c>
      <c r="C303" s="15" t="s">
        <v>149</v>
      </c>
      <c r="D303" s="25" t="s">
        <v>39</v>
      </c>
      <c r="E303" s="27">
        <v>2600242</v>
      </c>
      <c r="F303" s="27" t="s">
        <v>719</v>
      </c>
      <c r="G303" s="27" t="s">
        <v>41</v>
      </c>
      <c r="H303" s="27">
        <v>10000</v>
      </c>
      <c r="I303" s="27" t="s">
        <v>42</v>
      </c>
      <c r="J303" s="28">
        <v>46063</v>
      </c>
      <c r="K303" s="26">
        <v>0.54166666666666663</v>
      </c>
      <c r="L303" s="26"/>
      <c r="M303" s="27" t="s">
        <v>55</v>
      </c>
      <c r="N303" s="25">
        <f>IFERROR(VLOOKUP(M303,Data!$J$1:$K$58,2,0),"")</f>
        <v>56992164782</v>
      </c>
      <c r="O303" s="27" t="s">
        <v>226</v>
      </c>
      <c r="P303" s="27"/>
      <c r="Q303" s="27" t="s">
        <v>153</v>
      </c>
      <c r="R303" s="27" t="s">
        <v>48</v>
      </c>
      <c r="S303" s="27"/>
      <c r="T303" s="27"/>
      <c r="U303" s="28"/>
      <c r="X303" s="27" t="s">
        <v>720</v>
      </c>
      <c r="Y303" s="27" t="s">
        <v>49</v>
      </c>
      <c r="Z303" s="29"/>
      <c r="AA303" s="29">
        <v>0.60763888888888884</v>
      </c>
      <c r="AB303" s="29"/>
      <c r="AC303" s="30">
        <v>46063</v>
      </c>
      <c r="AD303" s="15" t="str">
        <f>IF(Tabla2[[#This Row],[HORA ENTREGA]]="DIRECTO","On time", IF(AA303&lt;&gt;"",IF(Tabla2[[#This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3" s="15" t="str">
        <f>MID(Tabla2[[#This Row],[TIPO]],1,3)</f>
        <v xml:space="preserve">40 </v>
      </c>
      <c r="AF3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IMPORTADORA MIDEA CARRIER CHILE LTDA */ Cont: * TLLU4633106*/ HR Entrega: *13:00* /Dirección: *BOD. MIEA AGURTO - PUERTO MADERO 9710, BOD. E13; PUDAHUEL </v>
      </c>
      <c r="AG303" s="38" t="str">
        <f>IFERROR(HYPERLINK("https://wa.me/"&amp;Tabla2[[#This Row],[CONTACTO]]&amp;"?text="&amp;Tabla2[[#This Row],[Mensaje]],"Enviar mensaje"),"")</f>
        <v>Enviar mensaje</v>
      </c>
      <c r="AH303" s="15" t="str">
        <f>CONCATENATE(A303,F303)</f>
        <v>302TLLU4633106</v>
      </c>
      <c r="AI303" s="15" t="str">
        <f>CONCATENATE("ENT-",A303)</f>
        <v>ENT-302</v>
      </c>
      <c r="AJ303" s="15" t="str">
        <f>IF(Tabla2[[#This Row],[Op]]&lt;&gt;"","ENTREGA","")</f>
        <v>ENTREGA</v>
      </c>
      <c r="AK303" s="40" t="str">
        <f>(Tabla2[[#This Row],[FECHA ENTREGA]]&amp;Tabla2[[#This Row],[HORA ENTREGA]])</f>
        <v>460630,541666666666667</v>
      </c>
      <c r="AL303" s="34" t="str">
        <f>IFERROR(HYPERLINK("https://wa.me/"&amp;Tabla2[[#This Row],[CONTACTO]]&amp;"?text="&amp;Tabla2[[#This Row],[Mensaje]]),"")</f>
        <v xml:space="preserve">https://wa.me/56992164782?text=Hola!%0AServicio del día 10-02%0A *Cliente:* IMPORTADORA MIDEA CARRIER CHILE LTDA */ Cont: * TLLU4633106*/ HR Entrega: *13:00* /Dirección: *BOD. MIEA AGURTO - PUERTO MADERO 9710, BOD. E13; PUDAHUEL </v>
      </c>
    </row>
    <row r="304" spans="1:38" s="15" customFormat="1" ht="16.5" customHeight="1" x14ac:dyDescent="0.2">
      <c r="A304" s="15">
        <f>ROW(A303)</f>
        <v>303</v>
      </c>
      <c r="B304" s="15">
        <f>IF(J304=J303,B303+1,1)</f>
        <v>24</v>
      </c>
      <c r="C304" s="15" t="s">
        <v>166</v>
      </c>
      <c r="D304" s="25" t="s">
        <v>39</v>
      </c>
      <c r="E304" s="27">
        <v>871428</v>
      </c>
      <c r="F304" s="27" t="s">
        <v>721</v>
      </c>
      <c r="G304" s="27" t="s">
        <v>41</v>
      </c>
      <c r="H304" s="27">
        <v>17000</v>
      </c>
      <c r="I304" s="27" t="s">
        <v>42</v>
      </c>
      <c r="J304" s="28">
        <v>46063</v>
      </c>
      <c r="K304" s="26">
        <v>0.375</v>
      </c>
      <c r="L304" s="26"/>
      <c r="M304" s="27" t="s">
        <v>674</v>
      </c>
      <c r="N304" s="25">
        <f>IFERROR(VLOOKUP(M304,Data!$J$1:$K$58,2,0),"")</f>
        <v>56967386018</v>
      </c>
      <c r="O304" s="27" t="s">
        <v>356</v>
      </c>
      <c r="P304" s="27"/>
      <c r="Q304" s="27" t="s">
        <v>168</v>
      </c>
      <c r="R304" s="27" t="s">
        <v>169</v>
      </c>
      <c r="S304" s="27"/>
      <c r="T304" s="27"/>
      <c r="U304" s="28"/>
      <c r="X304" s="27"/>
      <c r="Y304" s="27" t="s">
        <v>49</v>
      </c>
      <c r="Z304" s="29"/>
      <c r="AA304" s="29">
        <v>0.3576388888888889</v>
      </c>
      <c r="AB304" s="29"/>
      <c r="AC304" s="30">
        <v>46063</v>
      </c>
      <c r="AD304" s="15" t="str">
        <f>IF(Tabla2[[#This Row],[HORA ENTREGA]]="DIRECTO","On time", IF(AA304&lt;&gt;"",IF(Tabla2[[#This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4" s="15" t="str">
        <f>MID(Tabla2[[#This Row],[TIPO]],1,3)</f>
        <v xml:space="preserve">40 </v>
      </c>
      <c r="AF3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IMPORTADORA Y COMERCIALIZADORA BZ SPA */ Cont: * MSMU6866257*/ HR Entrega: *09:00* /Dirección: *PuertoMadero 9710, Bodega X36. Pudahuel</v>
      </c>
      <c r="AG304" s="38" t="str">
        <f>IFERROR(HYPERLINK("https://wa.me/"&amp;Tabla2[[#This Row],[CONTACTO]]&amp;"?text="&amp;Tabla2[[#This Row],[Mensaje]],"Enviar mensaje"),"")</f>
        <v>Enviar mensaje</v>
      </c>
      <c r="AH304" s="15" t="str">
        <f>CONCATENATE(A304,F304)</f>
        <v>303MSMU6866257</v>
      </c>
      <c r="AI304" s="15" t="str">
        <f>CONCATENATE("ENT-",A304)</f>
        <v>ENT-303</v>
      </c>
      <c r="AJ304" s="15" t="str">
        <f>IF(Tabla2[[#This Row],[Op]]&lt;&gt;"","ENTREGA","")</f>
        <v>ENTREGA</v>
      </c>
      <c r="AK304" s="40" t="str">
        <f>(Tabla2[[#This Row],[FECHA ENTREGA]]&amp;Tabla2[[#This Row],[HORA ENTREGA]])</f>
        <v>460630,375</v>
      </c>
      <c r="AL304" s="34" t="str">
        <f>IFERROR(HYPERLINK("https://wa.me/"&amp;Tabla2[[#This Row],[CONTACTO]]&amp;"?text="&amp;Tabla2[[#This Row],[Mensaje]]),"")</f>
        <v>https://wa.me/56967386018?text=Hola!%0AServicio del día 10-02%0A *Cliente:* IMPORTADORA Y COMERCIALIZADORA BZ SPA */ Cont: * MSMU6866257*/ HR Entrega: *09:00* /Dirección: *PuertoMadero 9710, Bodega X36. Pudahuel</v>
      </c>
    </row>
    <row r="305" spans="1:38" s="15" customFormat="1" ht="16.5" customHeight="1" x14ac:dyDescent="0.2">
      <c r="A305" s="15">
        <f>ROW(A304)</f>
        <v>304</v>
      </c>
      <c r="B305" s="15">
        <f>IF(J305=J304,B304+1,1)</f>
        <v>25</v>
      </c>
      <c r="C305" s="15" t="s">
        <v>166</v>
      </c>
      <c r="D305" s="25" t="s">
        <v>39</v>
      </c>
      <c r="E305" s="27">
        <v>872378</v>
      </c>
      <c r="F305" s="27" t="s">
        <v>722</v>
      </c>
      <c r="G305" s="27" t="s">
        <v>41</v>
      </c>
      <c r="H305" s="27">
        <v>14000</v>
      </c>
      <c r="I305" s="27" t="s">
        <v>42</v>
      </c>
      <c r="J305" s="28">
        <v>46063</v>
      </c>
      <c r="K305" s="26">
        <v>0.45833333333333331</v>
      </c>
      <c r="L305" s="26"/>
      <c r="M305" s="27" t="s">
        <v>366</v>
      </c>
      <c r="N305" s="25">
        <f>IFERROR(VLOOKUP(M305,Data!$J$1:$K$58,2,0),"")</f>
        <v>56967386251</v>
      </c>
      <c r="O305" s="27" t="s">
        <v>367</v>
      </c>
      <c r="P305" s="27"/>
      <c r="Q305" s="27" t="s">
        <v>168</v>
      </c>
      <c r="R305" s="27" t="s">
        <v>48</v>
      </c>
      <c r="S305" s="27"/>
      <c r="T305" s="27"/>
      <c r="U305" s="28"/>
      <c r="X305" s="27"/>
      <c r="Y305" s="27" t="s">
        <v>49</v>
      </c>
      <c r="Z305" s="29"/>
      <c r="AA305" s="29">
        <v>0.40972222222222221</v>
      </c>
      <c r="AB305" s="29"/>
      <c r="AC305" s="30">
        <v>46063</v>
      </c>
      <c r="AD305" s="15" t="str">
        <f>IF(Tabla2[[#This Row],[HORA ENTREGA]]="DIRECTO","On time", IF(AA305&lt;&gt;"",IF(Tabla2[[#This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" s="15" t="str">
        <f>MID(Tabla2[[#This Row],[TIPO]],1,3)</f>
        <v xml:space="preserve">40 </v>
      </c>
      <c r="AF3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IMPORTADORA Y COMERCIALIZADORA BZ SPA */ Cont: * UETU5531465*/ HR Entrega: *11:00* /Dirección: *PuertoMadero 9710, Bodega X36. Pudahuel</v>
      </c>
      <c r="AG305" s="38" t="str">
        <f>IFERROR(HYPERLINK("https://wa.me/"&amp;Tabla2[[#This Row],[CONTACTO]]&amp;"?text="&amp;Tabla2[[#This Row],[Mensaje]],"Enviar mensaje"),"")</f>
        <v>Enviar mensaje</v>
      </c>
      <c r="AH305" s="15" t="str">
        <f>CONCATENATE(A305,F305)</f>
        <v>304UETU5531465</v>
      </c>
      <c r="AI305" s="15" t="str">
        <f>CONCATENATE("ENT-",A305)</f>
        <v>ENT-304</v>
      </c>
      <c r="AJ305" s="15" t="str">
        <f>IF(Tabla2[[#This Row],[Op]]&lt;&gt;"","ENTREGA","")</f>
        <v>ENTREGA</v>
      </c>
      <c r="AK305" s="40" t="str">
        <f>(Tabla2[[#This Row],[FECHA ENTREGA]]&amp;Tabla2[[#This Row],[HORA ENTREGA]])</f>
        <v>460630,458333333333333</v>
      </c>
      <c r="AL305" s="34" t="str">
        <f>IFERROR(HYPERLINK("https://wa.me/"&amp;Tabla2[[#This Row],[CONTACTO]]&amp;"?text="&amp;Tabla2[[#This Row],[Mensaje]]),"")</f>
        <v>https://wa.me/56967386251?text=Hola!%0AServicio del día 10-02%0A *Cliente:* IMPORTADORA Y COMERCIALIZADORA BZ SPA */ Cont: * UETU5531465*/ HR Entrega: *11:00* /Dirección: *PuertoMadero 9710, Bodega X36. Pudahuel</v>
      </c>
    </row>
    <row r="306" spans="1:38" s="15" customFormat="1" ht="16.5" customHeight="1" x14ac:dyDescent="0.2">
      <c r="A306" s="15">
        <f>ROW(A305)</f>
        <v>305</v>
      </c>
      <c r="B306" s="15">
        <f>IF(J306=J305,B305+1,1)</f>
        <v>26</v>
      </c>
      <c r="C306" s="15" t="s">
        <v>178</v>
      </c>
      <c r="D306" s="25" t="s">
        <v>39</v>
      </c>
      <c r="E306" s="27">
        <v>873466</v>
      </c>
      <c r="F306" s="27" t="s">
        <v>723</v>
      </c>
      <c r="G306" s="27" t="s">
        <v>41</v>
      </c>
      <c r="H306" s="27">
        <v>14000</v>
      </c>
      <c r="I306" s="27" t="s">
        <v>42</v>
      </c>
      <c r="J306" s="28">
        <v>46063</v>
      </c>
      <c r="K306" s="26">
        <v>0.33333333333333331</v>
      </c>
      <c r="L306" s="26"/>
      <c r="M306" s="27" t="s">
        <v>241</v>
      </c>
      <c r="N306" s="25">
        <f>IFERROR(VLOOKUP(M306,Data!$J$1:$K$58,2,0),"")</f>
        <v>56984880436</v>
      </c>
      <c r="O306" s="27" t="s">
        <v>242</v>
      </c>
      <c r="P306" s="27"/>
      <c r="Q306" s="27" t="s">
        <v>337</v>
      </c>
      <c r="R306" s="27" t="s">
        <v>169</v>
      </c>
      <c r="S306" s="27"/>
      <c r="T306" s="27"/>
      <c r="U306" s="28"/>
      <c r="X306" s="27"/>
      <c r="Y306" s="27" t="s">
        <v>49</v>
      </c>
      <c r="Z306" s="29"/>
      <c r="AA306" s="29">
        <v>0.37222222222222223</v>
      </c>
      <c r="AB306" s="29"/>
      <c r="AC306" s="30">
        <v>46063</v>
      </c>
      <c r="AD306" s="15" t="str">
        <f>IF(Tabla2[[#This Row],[HORA ENTREGA]]="DIRECTO","On time", IF(AA306&lt;&gt;"",IF(Tabla2[[#This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6" s="15" t="str">
        <f>MID(Tabla2[[#This Row],[TIPO]],1,3)</f>
        <v xml:space="preserve">40 </v>
      </c>
      <c r="AF3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INVERSIERRA S A */ Cont: * MSMU7839940*/ HR Entrega: *08:00* /Dirección: *QUILICURA</v>
      </c>
      <c r="AG306" s="38" t="str">
        <f>IFERROR(HYPERLINK("https://wa.me/"&amp;Tabla2[[#This Row],[CONTACTO]]&amp;"?text="&amp;Tabla2[[#This Row],[Mensaje]],"Enviar mensaje"),"")</f>
        <v>Enviar mensaje</v>
      </c>
      <c r="AH306" s="15" t="str">
        <f>CONCATENATE(A306,F306)</f>
        <v>305MSMU7839940</v>
      </c>
      <c r="AI306" s="15" t="str">
        <f>CONCATENATE("ENT-",A306)</f>
        <v>ENT-305</v>
      </c>
      <c r="AJ306" s="15" t="str">
        <f>IF(Tabla2[[#This Row],[Op]]&lt;&gt;"","ENTREGA","")</f>
        <v>ENTREGA</v>
      </c>
      <c r="AK306" s="40" t="str">
        <f>(Tabla2[[#This Row],[FECHA ENTREGA]]&amp;Tabla2[[#This Row],[HORA ENTREGA]])</f>
        <v>460630,333333333333333</v>
      </c>
      <c r="AL306" s="34" t="str">
        <f>IFERROR(HYPERLINK("https://wa.me/"&amp;Tabla2[[#This Row],[CONTACTO]]&amp;"?text="&amp;Tabla2[[#This Row],[Mensaje]]),"")</f>
        <v>https://wa.me/56984880436?text=Hola!%0AServicio del día 10-02%0A *Cliente:* INVERSIERRA S A */ Cont: * MSMU7839940*/ HR Entrega: *08:00* /Dirección: *QUILICURA</v>
      </c>
    </row>
    <row r="307" spans="1:38" s="15" customFormat="1" ht="16.5" customHeight="1" x14ac:dyDescent="0.2">
      <c r="A307" s="15">
        <f>ROW(A306)</f>
        <v>306</v>
      </c>
      <c r="B307" s="15">
        <f>IF(J307=J306,B306+1,1)</f>
        <v>27</v>
      </c>
      <c r="C307" s="15" t="s">
        <v>178</v>
      </c>
      <c r="D307" s="25" t="s">
        <v>39</v>
      </c>
      <c r="E307" s="27">
        <v>873466</v>
      </c>
      <c r="F307" s="27" t="s">
        <v>724</v>
      </c>
      <c r="G307" s="27" t="s">
        <v>41</v>
      </c>
      <c r="H307" s="27">
        <v>17000</v>
      </c>
      <c r="I307" s="27" t="s">
        <v>42</v>
      </c>
      <c r="J307" s="28">
        <v>46063</v>
      </c>
      <c r="K307" s="26">
        <v>0.5</v>
      </c>
      <c r="L307" s="26"/>
      <c r="M307" s="27" t="s">
        <v>221</v>
      </c>
      <c r="N307" s="25">
        <f>IFERROR(VLOOKUP(M307,Data!$J$1:$K$58,2,0),"")</f>
        <v>56965378427</v>
      </c>
      <c r="O307" s="27" t="s">
        <v>73</v>
      </c>
      <c r="P307" s="27"/>
      <c r="Q307" s="27" t="s">
        <v>337</v>
      </c>
      <c r="R307" s="27" t="s">
        <v>169</v>
      </c>
      <c r="S307" s="27"/>
      <c r="T307" s="27"/>
      <c r="U307" s="28"/>
      <c r="X307" s="27"/>
      <c r="Y307" s="27" t="s">
        <v>49</v>
      </c>
      <c r="Z307" s="29"/>
      <c r="AA307" s="29">
        <v>0.49513888888888891</v>
      </c>
      <c r="AB307" s="29"/>
      <c r="AC307" s="30">
        <v>46063</v>
      </c>
      <c r="AD307" s="15" t="str">
        <f>IF(Tabla2[[#This Row],[HORA ENTREGA]]="DIRECTO","On time", IF(AA307&lt;&gt;"",IF(Tabla2[[#This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7" s="15" t="str">
        <f>MID(Tabla2[[#This Row],[TIPO]],1,3)</f>
        <v xml:space="preserve">40 </v>
      </c>
      <c r="AF3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INVERSIERRA S A */ Cont: * UETU5600648*/ HR Entrega: *12:00* /Dirección: *QUILICURA</v>
      </c>
      <c r="AG307" s="38" t="str">
        <f>IFERROR(HYPERLINK("https://wa.me/"&amp;Tabla2[[#This Row],[CONTACTO]]&amp;"?text="&amp;Tabla2[[#This Row],[Mensaje]],"Enviar mensaje"),"")</f>
        <v>Enviar mensaje</v>
      </c>
      <c r="AH307" s="15" t="str">
        <f>CONCATENATE(A307,F307)</f>
        <v>306UETU5600648</v>
      </c>
      <c r="AI307" s="15" t="str">
        <f>CONCATENATE("ENT-",A307)</f>
        <v>ENT-306</v>
      </c>
      <c r="AJ307" s="15" t="str">
        <f>IF(Tabla2[[#This Row],[Op]]&lt;&gt;"","ENTREGA","")</f>
        <v>ENTREGA</v>
      </c>
      <c r="AK307" s="40" t="str">
        <f>(Tabla2[[#This Row],[FECHA ENTREGA]]&amp;Tabla2[[#This Row],[HORA ENTREGA]])</f>
        <v>460630,5</v>
      </c>
      <c r="AL307" s="34" t="str">
        <f>IFERROR(HYPERLINK("https://wa.me/"&amp;Tabla2[[#This Row],[CONTACTO]]&amp;"?text="&amp;Tabla2[[#This Row],[Mensaje]]),"")</f>
        <v>https://wa.me/56965378427?text=Hola!%0AServicio del día 10-02%0A *Cliente:* INVERSIERRA S A */ Cont: * UETU5600648*/ HR Entrega: *12:00* /Dirección: *QUILICURA</v>
      </c>
    </row>
    <row r="308" spans="1:38" s="15" customFormat="1" ht="16.5" customHeight="1" x14ac:dyDescent="0.2">
      <c r="A308" s="15">
        <f>ROW(A307)</f>
        <v>307</v>
      </c>
      <c r="B308" s="15">
        <f>IF(J308=J307,B307+1,1)</f>
        <v>28</v>
      </c>
      <c r="C308" s="15" t="s">
        <v>188</v>
      </c>
      <c r="D308" s="25" t="s">
        <v>39</v>
      </c>
      <c r="E308" s="27">
        <v>187906</v>
      </c>
      <c r="F308" s="27" t="s">
        <v>725</v>
      </c>
      <c r="G308" s="27" t="s">
        <v>41</v>
      </c>
      <c r="H308" s="27">
        <v>29000</v>
      </c>
      <c r="I308" s="27" t="s">
        <v>42</v>
      </c>
      <c r="J308" s="28">
        <v>46063</v>
      </c>
      <c r="K308" s="26">
        <v>0.41666666666666669</v>
      </c>
      <c r="L308" s="26"/>
      <c r="M308" s="27" t="s">
        <v>139</v>
      </c>
      <c r="N308" s="25">
        <f>IFERROR(VLOOKUP(M308,Data!$J$1:$K$58,2,0),"")</f>
        <v>56965312953</v>
      </c>
      <c r="O308" s="27" t="s">
        <v>140</v>
      </c>
      <c r="P308" s="27"/>
      <c r="Q308" s="27" t="s">
        <v>190</v>
      </c>
      <c r="R308" s="27" t="s">
        <v>48</v>
      </c>
      <c r="S308" s="27"/>
      <c r="T308" s="27"/>
      <c r="U308" s="28"/>
      <c r="X308" s="27"/>
      <c r="Y308" s="27" t="s">
        <v>49</v>
      </c>
      <c r="Z308" s="29"/>
      <c r="AA308" s="29">
        <v>0.3840277777777778</v>
      </c>
      <c r="AB308" s="29"/>
      <c r="AC308" s="30">
        <v>46063</v>
      </c>
      <c r="AD308" s="15" t="str">
        <f>IF(Tabla2[[#This Row],[HORA ENTREGA]]="DIRECTO","On time", IF(AA308&lt;&gt;"",IF(Tabla2[[#This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" s="15" t="str">
        <f>MID(Tabla2[[#This Row],[TIPO]],1,3)</f>
        <v xml:space="preserve">40 </v>
      </c>
      <c r="AF3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LAMAIGNERE CHILE S.A. */ Cont: * CMAU4802626*/ HR Entrega: *10:00* /Dirección: *AV. MARTA OSSA RUIZ 601 (CAMINO CASAS VIEJAS); MAIPU </v>
      </c>
      <c r="AG308" s="38" t="str">
        <f>IFERROR(HYPERLINK("https://wa.me/"&amp;Tabla2[[#This Row],[CONTACTO]]&amp;"?text="&amp;Tabla2[[#This Row],[Mensaje]],"Enviar mensaje"),"")</f>
        <v>Enviar mensaje</v>
      </c>
      <c r="AH308" s="15" t="str">
        <f>CONCATENATE(A308,F308)</f>
        <v>307CMAU4802626</v>
      </c>
      <c r="AI308" s="15" t="str">
        <f>CONCATENATE("ENT-",A308)</f>
        <v>ENT-307</v>
      </c>
      <c r="AJ308" s="15" t="str">
        <f>IF(Tabla2[[#This Row],[Op]]&lt;&gt;"","ENTREGA","")</f>
        <v>ENTREGA</v>
      </c>
      <c r="AK308" s="40" t="str">
        <f>(Tabla2[[#This Row],[FECHA ENTREGA]]&amp;Tabla2[[#This Row],[HORA ENTREGA]])</f>
        <v>460630,416666666666667</v>
      </c>
      <c r="AL308" s="34" t="str">
        <f>IFERROR(HYPERLINK("https://wa.me/"&amp;Tabla2[[#This Row],[CONTACTO]]&amp;"?text="&amp;Tabla2[[#This Row],[Mensaje]]),"")</f>
        <v xml:space="preserve">https://wa.me/56965312953?text=Hola!%0AServicio del día 10-02%0A *Cliente:* LAMAIGNERE CHILE S.A. */ Cont: * CMAU4802626*/ HR Entrega: *10:00* /Dirección: *AV. MARTA OSSA RUIZ 601 (CAMINO CASAS VIEJAS); MAIPU </v>
      </c>
    </row>
    <row r="309" spans="1:38" s="15" customFormat="1" ht="16.5" customHeight="1" x14ac:dyDescent="0.2">
      <c r="A309" s="15">
        <f>ROW(A308)</f>
        <v>308</v>
      </c>
      <c r="B309" s="15">
        <f>IF(J309=J308,B308+1,1)</f>
        <v>29</v>
      </c>
      <c r="C309" s="15" t="s">
        <v>188</v>
      </c>
      <c r="D309" s="25" t="s">
        <v>39</v>
      </c>
      <c r="E309" s="27">
        <v>187906</v>
      </c>
      <c r="F309" s="27" t="s">
        <v>726</v>
      </c>
      <c r="G309" s="27" t="s">
        <v>41</v>
      </c>
      <c r="H309" s="27">
        <v>29000</v>
      </c>
      <c r="I309" s="27" t="s">
        <v>42</v>
      </c>
      <c r="J309" s="28">
        <v>46063</v>
      </c>
      <c r="K309" s="26">
        <v>0.41666666666666669</v>
      </c>
      <c r="L309" s="26"/>
      <c r="M309" s="27" t="s">
        <v>389</v>
      </c>
      <c r="N309" s="25">
        <f>IFERROR(VLOOKUP(M309,Data!$J$1:$K$58,2,0),"")</f>
        <v>56988336520</v>
      </c>
      <c r="O309" s="27" t="s">
        <v>390</v>
      </c>
      <c r="P309" s="27"/>
      <c r="Q309" s="27" t="s">
        <v>190</v>
      </c>
      <c r="R309" s="27" t="s">
        <v>48</v>
      </c>
      <c r="S309" s="27"/>
      <c r="T309" s="27"/>
      <c r="U309" s="28"/>
      <c r="X309" s="27"/>
      <c r="Y309" s="27" t="s">
        <v>49</v>
      </c>
      <c r="Z309" s="29"/>
      <c r="AA309" s="29">
        <v>0.38333333333333336</v>
      </c>
      <c r="AB309" s="29"/>
      <c r="AC309" s="30">
        <v>46063</v>
      </c>
      <c r="AD309" s="15" t="str">
        <f>IF(Tabla2[[#This Row],[HORA ENTREGA]]="DIRECTO","On time", IF(AA309&lt;&gt;"",IF(Tabla2[[#This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" s="15" t="str">
        <f>MID(Tabla2[[#This Row],[TIPO]],1,3)</f>
        <v xml:space="preserve">40 </v>
      </c>
      <c r="AF3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LAMAIGNERE CHILE S.A. */ Cont: * CMAU6780871*/ HR Entrega: *10:00* /Dirección: *AV. MARTA OSSA RUIZ 601 (CAMINO CASAS VIEJAS); MAIPU </v>
      </c>
      <c r="AG309" s="38" t="str">
        <f>IFERROR(HYPERLINK("https://wa.me/"&amp;Tabla2[[#This Row],[CONTACTO]]&amp;"?text="&amp;Tabla2[[#This Row],[Mensaje]],"Enviar mensaje"),"")</f>
        <v>Enviar mensaje</v>
      </c>
      <c r="AH309" s="15" t="str">
        <f>CONCATENATE(A309,F309)</f>
        <v>308CMAU6780871</v>
      </c>
      <c r="AI309" s="15" t="str">
        <f>CONCATENATE("ENT-",A309)</f>
        <v>ENT-308</v>
      </c>
      <c r="AJ309" s="15" t="str">
        <f>IF(Tabla2[[#This Row],[Op]]&lt;&gt;"","ENTREGA","")</f>
        <v>ENTREGA</v>
      </c>
      <c r="AK309" s="40" t="str">
        <f>(Tabla2[[#This Row],[FECHA ENTREGA]]&amp;Tabla2[[#This Row],[HORA ENTREGA]])</f>
        <v>460630,416666666666667</v>
      </c>
      <c r="AL309" s="34" t="str">
        <f>IFERROR(HYPERLINK("https://wa.me/"&amp;Tabla2[[#This Row],[CONTACTO]]&amp;"?text="&amp;Tabla2[[#This Row],[Mensaje]]),"")</f>
        <v xml:space="preserve">https://wa.me/56988336520?text=Hola!%0AServicio del día 10-02%0A *Cliente:* LAMAIGNERE CHILE S.A. */ Cont: * CMAU6780871*/ HR Entrega: *10:00* /Dirección: *AV. MARTA OSSA RUIZ 601 (CAMINO CASAS VIEJAS); MAIPU </v>
      </c>
    </row>
    <row r="310" spans="1:38" s="15" customFormat="1" ht="16.5" customHeight="1" x14ac:dyDescent="0.2">
      <c r="A310" s="15">
        <f>ROW(A309)</f>
        <v>309</v>
      </c>
      <c r="B310" s="15">
        <f>IF(J310=J309,B309+1,1)</f>
        <v>30</v>
      </c>
      <c r="C310" s="15" t="s">
        <v>188</v>
      </c>
      <c r="D310" s="25" t="s">
        <v>39</v>
      </c>
      <c r="E310" s="27">
        <v>187972</v>
      </c>
      <c r="F310" s="27" t="s">
        <v>727</v>
      </c>
      <c r="G310" s="27" t="s">
        <v>41</v>
      </c>
      <c r="H310" s="27">
        <v>29000</v>
      </c>
      <c r="I310" s="27" t="s">
        <v>42</v>
      </c>
      <c r="J310" s="28">
        <v>46063</v>
      </c>
      <c r="K310" s="26">
        <v>0.5</v>
      </c>
      <c r="L310" s="26"/>
      <c r="M310" s="27" t="s">
        <v>180</v>
      </c>
      <c r="N310" s="25">
        <f>IFERROR(VLOOKUP(M310,Data!$J$1:$K$58,2,0),"")</f>
        <v>56956063271</v>
      </c>
      <c r="O310" s="27" t="s">
        <v>384</v>
      </c>
      <c r="P310" s="27"/>
      <c r="Q310" s="27" t="s">
        <v>190</v>
      </c>
      <c r="R310" s="27" t="s">
        <v>218</v>
      </c>
      <c r="S310" s="27"/>
      <c r="T310" s="27"/>
      <c r="U310" s="28"/>
      <c r="X310" s="27"/>
      <c r="Y310" s="27" t="s">
        <v>49</v>
      </c>
      <c r="Z310" s="29"/>
      <c r="AA310" s="29">
        <v>0.46944444444444444</v>
      </c>
      <c r="AB310" s="29"/>
      <c r="AC310" s="30">
        <v>46063</v>
      </c>
      <c r="AD310" s="15" t="str">
        <f>IF(Tabla2[[#This Row],[HORA ENTREGA]]="DIRECTO","On time", IF(AA310&lt;&gt;"",IF(Tabla2[[#This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0" s="15" t="str">
        <f>MID(Tabla2[[#This Row],[TIPO]],1,3)</f>
        <v xml:space="preserve">40 </v>
      </c>
      <c r="AF3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LAMAIGNERE CHILE S.A. */ Cont: * TLNU4235861*/ HR Entrega: *12:00* /Dirección: *AV. MARTA OSSA RUIZ 601 (CAMINO CASAS VIEJAS); MAIPU </v>
      </c>
      <c r="AG310" s="38" t="str">
        <f>IFERROR(HYPERLINK("https://wa.me/"&amp;Tabla2[[#This Row],[CONTACTO]]&amp;"?text="&amp;Tabla2[[#This Row],[Mensaje]],"Enviar mensaje"),"")</f>
        <v>Enviar mensaje</v>
      </c>
      <c r="AH310" s="15" t="str">
        <f>CONCATENATE(A310,F310)</f>
        <v>309TLNU4235861</v>
      </c>
      <c r="AI310" s="15" t="str">
        <f>CONCATENATE("ENT-",A310)</f>
        <v>ENT-309</v>
      </c>
      <c r="AJ310" s="15" t="str">
        <f>IF(Tabla2[[#This Row],[Op]]&lt;&gt;"","ENTREGA","")</f>
        <v>ENTREGA</v>
      </c>
      <c r="AK310" s="40" t="str">
        <f>(Tabla2[[#This Row],[FECHA ENTREGA]]&amp;Tabla2[[#This Row],[HORA ENTREGA]])</f>
        <v>460630,5</v>
      </c>
      <c r="AL310" s="34" t="str">
        <f>IFERROR(HYPERLINK("https://wa.me/"&amp;Tabla2[[#This Row],[CONTACTO]]&amp;"?text="&amp;Tabla2[[#This Row],[Mensaje]]),"")</f>
        <v xml:space="preserve">https://wa.me/56956063271?text=Hola!%0AServicio del día 10-02%0A *Cliente:* LAMAIGNERE CHILE S.A. */ Cont: * TLNU4235861*/ HR Entrega: *12:00* /Dirección: *AV. MARTA OSSA RUIZ 601 (CAMINO CASAS VIEJAS); MAIPU </v>
      </c>
    </row>
    <row r="311" spans="1:38" s="15" customFormat="1" ht="16.5" customHeight="1" x14ac:dyDescent="0.2">
      <c r="A311" s="15">
        <f>ROW(A310)</f>
        <v>310</v>
      </c>
      <c r="B311" s="15">
        <f>IF(J311=J310,B310+1,1)</f>
        <v>31</v>
      </c>
      <c r="C311" s="15" t="s">
        <v>188</v>
      </c>
      <c r="D311" s="25" t="s">
        <v>39</v>
      </c>
      <c r="E311" s="27">
        <v>187972</v>
      </c>
      <c r="F311" s="27" t="s">
        <v>728</v>
      </c>
      <c r="G311" s="27" t="s">
        <v>41</v>
      </c>
      <c r="H311" s="27">
        <v>29000</v>
      </c>
      <c r="I311" s="27" t="s">
        <v>42</v>
      </c>
      <c r="J311" s="28">
        <v>46063</v>
      </c>
      <c r="K311" s="26">
        <v>0.5</v>
      </c>
      <c r="L311" s="26"/>
      <c r="M311" s="27" t="s">
        <v>77</v>
      </c>
      <c r="N311" s="25">
        <f>IFERROR(VLOOKUP(M311,Data!$J$1:$K$58,2,0),"")</f>
        <v>56967384794</v>
      </c>
      <c r="O311" s="27" t="s">
        <v>78</v>
      </c>
      <c r="P311" s="27"/>
      <c r="Q311" s="27" t="s">
        <v>190</v>
      </c>
      <c r="R311" s="27" t="s">
        <v>218</v>
      </c>
      <c r="S311" s="27"/>
      <c r="T311" s="27"/>
      <c r="U311" s="28"/>
      <c r="X311" s="27"/>
      <c r="Y311" s="27" t="s">
        <v>49</v>
      </c>
      <c r="Z311" s="29"/>
      <c r="AA311" s="29">
        <v>0.48333333333333334</v>
      </c>
      <c r="AB311" s="29"/>
      <c r="AC311" s="30">
        <v>46063</v>
      </c>
      <c r="AD311" s="15" t="str">
        <f>IF(Tabla2[[#This Row],[HORA ENTREGA]]="DIRECTO","On time", IF(AA311&lt;&gt;"",IF(Tabla2[[#This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" s="15" t="str">
        <f>MID(Tabla2[[#This Row],[TIPO]],1,3)</f>
        <v xml:space="preserve">40 </v>
      </c>
      <c r="AF3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LAMAIGNERE CHILE S.A. */ Cont: * GESU6391102*/ HR Entrega: *12:00* /Dirección: *AV. MARTA OSSA RUIZ 601 (CAMINO CASAS VIEJAS); MAIPU </v>
      </c>
      <c r="AG311" s="38" t="str">
        <f>IFERROR(HYPERLINK("https://wa.me/"&amp;Tabla2[[#This Row],[CONTACTO]]&amp;"?text="&amp;Tabla2[[#This Row],[Mensaje]],"Enviar mensaje"),"")</f>
        <v>Enviar mensaje</v>
      </c>
      <c r="AH311" s="15" t="str">
        <f>CONCATENATE(A311,F311)</f>
        <v>310GESU6391102</v>
      </c>
      <c r="AI311" s="15" t="str">
        <f>CONCATENATE("ENT-",A311)</f>
        <v>ENT-310</v>
      </c>
      <c r="AJ311" s="15" t="str">
        <f>IF(Tabla2[[#This Row],[Op]]&lt;&gt;"","ENTREGA","")</f>
        <v>ENTREGA</v>
      </c>
      <c r="AK311" s="40" t="str">
        <f>(Tabla2[[#This Row],[FECHA ENTREGA]]&amp;Tabla2[[#This Row],[HORA ENTREGA]])</f>
        <v>460630,5</v>
      </c>
      <c r="AL311" s="34" t="str">
        <f>IFERROR(HYPERLINK("https://wa.me/"&amp;Tabla2[[#This Row],[CONTACTO]]&amp;"?text="&amp;Tabla2[[#This Row],[Mensaje]]),"")</f>
        <v xml:space="preserve">https://wa.me/56967384794?text=Hola!%0AServicio del día 10-02%0A *Cliente:* LAMAIGNERE CHILE S.A. */ Cont: * GESU6391102*/ HR Entrega: *12:00* /Dirección: *AV. MARTA OSSA RUIZ 601 (CAMINO CASAS VIEJAS); MAIPU </v>
      </c>
    </row>
    <row r="312" spans="1:38" s="15" customFormat="1" ht="16.5" customHeight="1" x14ac:dyDescent="0.2">
      <c r="A312" s="15">
        <f>ROW(A311)</f>
        <v>311</v>
      </c>
      <c r="B312" s="15">
        <f>IF(J312=J311,B311+1,1)</f>
        <v>32</v>
      </c>
      <c r="C312" s="15" t="s">
        <v>500</v>
      </c>
      <c r="D312" s="25" t="s">
        <v>39</v>
      </c>
      <c r="E312" s="27">
        <v>297066</v>
      </c>
      <c r="F312" s="27" t="s">
        <v>729</v>
      </c>
      <c r="G312" s="27" t="s">
        <v>41</v>
      </c>
      <c r="H312" s="27">
        <v>21000</v>
      </c>
      <c r="I312" s="27">
        <v>46060</v>
      </c>
      <c r="J312" s="28">
        <v>46063</v>
      </c>
      <c r="K312" s="26">
        <v>0.33333333333333331</v>
      </c>
      <c r="L312" s="26"/>
      <c r="M312" s="27" t="s">
        <v>433</v>
      </c>
      <c r="N312" s="25">
        <f>IFERROR(VLOOKUP(M312,Data!$J$1:$K$58,2,0),"")</f>
        <v>56994354094</v>
      </c>
      <c r="O312" s="27" t="s">
        <v>434</v>
      </c>
      <c r="P312" s="27"/>
      <c r="Q312" s="27" t="s">
        <v>502</v>
      </c>
      <c r="R312" s="27" t="s">
        <v>48</v>
      </c>
      <c r="S312" s="27"/>
      <c r="T312" s="27"/>
      <c r="U312" s="28"/>
      <c r="X312" s="27"/>
      <c r="Y312" s="27" t="s">
        <v>49</v>
      </c>
      <c r="Z312" s="29"/>
      <c r="AA312" s="29">
        <v>0.3125</v>
      </c>
      <c r="AB312" s="29"/>
      <c r="AC312" s="30">
        <v>46063</v>
      </c>
      <c r="AD312" s="15" t="str">
        <f>IF(Tabla2[[#This Row],[HORA ENTREGA]]="DIRECTO","On time", IF(AA312&lt;&gt;"",IF(Tabla2[[#This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2" s="15" t="str">
        <f>MID(Tabla2[[#This Row],[TIPO]],1,3)</f>
        <v xml:space="preserve">40 </v>
      </c>
      <c r="AF3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MOLYMETNOS S.A. */ Cont: * CMAU9367579*/ HR Entrega: *08:00* /Dirección: *CAMINO NOS A LOS MORROS 590, SAN BERNARDO</v>
      </c>
      <c r="AG312" s="38" t="str">
        <f>IFERROR(HYPERLINK("https://wa.me/"&amp;Tabla2[[#This Row],[CONTACTO]]&amp;"?text="&amp;Tabla2[[#This Row],[Mensaje]],"Enviar mensaje"),"")</f>
        <v>Enviar mensaje</v>
      </c>
      <c r="AH312" s="15" t="str">
        <f>CONCATENATE(A312,F312)</f>
        <v>311CMAU9367579</v>
      </c>
      <c r="AI312" s="15" t="str">
        <f>CONCATENATE("ENT-",A312)</f>
        <v>ENT-311</v>
      </c>
      <c r="AJ312" s="15" t="str">
        <f>IF(Tabla2[[#This Row],[Op]]&lt;&gt;"","ENTREGA","")</f>
        <v>ENTREGA</v>
      </c>
      <c r="AK312" s="40" t="str">
        <f>(Tabla2[[#This Row],[FECHA ENTREGA]]&amp;Tabla2[[#This Row],[HORA ENTREGA]])</f>
        <v>460630,333333333333333</v>
      </c>
      <c r="AL312" s="34" t="str">
        <f>IFERROR(HYPERLINK("https://wa.me/"&amp;Tabla2[[#This Row],[CONTACTO]]&amp;"?text="&amp;Tabla2[[#This Row],[Mensaje]]),"")</f>
        <v>https://wa.me/56994354094?text=Hola!%0AServicio del día 10-02%0A *Cliente:* MOLYMETNOS S.A. */ Cont: * CMAU9367579*/ HR Entrega: *08:00* /Dirección: *CAMINO NOS A LOS MORROS 590, SAN BERNARDO</v>
      </c>
    </row>
    <row r="313" spans="1:38" s="15" customFormat="1" ht="16.5" customHeight="1" x14ac:dyDescent="0.2">
      <c r="A313" s="15">
        <f>ROW(A312)</f>
        <v>312</v>
      </c>
      <c r="B313" s="15">
        <f>IF(J313=J312,B312+1,1)</f>
        <v>33</v>
      </c>
      <c r="C313" s="15" t="s">
        <v>500</v>
      </c>
      <c r="D313" s="25" t="s">
        <v>39</v>
      </c>
      <c r="E313" s="27">
        <v>297824</v>
      </c>
      <c r="F313" s="27" t="s">
        <v>730</v>
      </c>
      <c r="G313" s="27" t="s">
        <v>41</v>
      </c>
      <c r="H313" s="27">
        <v>20000</v>
      </c>
      <c r="I313" s="27" t="s">
        <v>42</v>
      </c>
      <c r="J313" s="28">
        <v>46063</v>
      </c>
      <c r="K313" s="26">
        <v>0.375</v>
      </c>
      <c r="L313" s="26"/>
      <c r="M313" s="27" t="s">
        <v>117</v>
      </c>
      <c r="N313" s="25">
        <f>IFERROR(VLOOKUP(M313,Data!$J$1:$K$58,2,0),"")</f>
        <v>56973887539</v>
      </c>
      <c r="O313" s="27" t="s">
        <v>118</v>
      </c>
      <c r="P313" s="27"/>
      <c r="Q313" s="27" t="s">
        <v>502</v>
      </c>
      <c r="R313" s="27" t="s">
        <v>48</v>
      </c>
      <c r="S313" s="27"/>
      <c r="T313" s="27"/>
      <c r="U313" s="28"/>
      <c r="X313" s="27"/>
      <c r="Y313" s="27" t="s">
        <v>49</v>
      </c>
      <c r="Z313" s="29"/>
      <c r="AA313" s="29">
        <v>0.3347222222222222</v>
      </c>
      <c r="AB313" s="29"/>
      <c r="AC313" s="30">
        <v>46063</v>
      </c>
      <c r="AD313" s="15" t="str">
        <f>IF(Tabla2[[#This Row],[HORA ENTREGA]]="DIRECTO","On time", IF(AA313&lt;&gt;"",IF(Tabla2[[#This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" s="15" t="str">
        <f>MID(Tabla2[[#This Row],[TIPO]],1,3)</f>
        <v xml:space="preserve">40 </v>
      </c>
      <c r="AF3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MOLYMETNOS S.A. */ Cont: * UETU6181696*/ HR Entrega: *09:00* /Dirección: *CAMINO NOS A LOS MORROS 590, SAN BERNARDO</v>
      </c>
      <c r="AG313" s="38" t="str">
        <f>IFERROR(HYPERLINK("https://wa.me/"&amp;Tabla2[[#This Row],[CONTACTO]]&amp;"?text="&amp;Tabla2[[#This Row],[Mensaje]],"Enviar mensaje"),"")</f>
        <v>Enviar mensaje</v>
      </c>
      <c r="AH313" s="15" t="str">
        <f>CONCATENATE(A313,F313)</f>
        <v>312UETU6181696</v>
      </c>
      <c r="AI313" s="15" t="str">
        <f>CONCATENATE("ENT-",A313)</f>
        <v>ENT-312</v>
      </c>
      <c r="AJ313" s="15" t="str">
        <f>IF(Tabla2[[#This Row],[Op]]&lt;&gt;"","ENTREGA","")</f>
        <v>ENTREGA</v>
      </c>
      <c r="AK313" s="40" t="str">
        <f>(Tabla2[[#This Row],[FECHA ENTREGA]]&amp;Tabla2[[#This Row],[HORA ENTREGA]])</f>
        <v>460630,375</v>
      </c>
      <c r="AL313" s="34" t="str">
        <f>IFERROR(HYPERLINK("https://wa.me/"&amp;Tabla2[[#This Row],[CONTACTO]]&amp;"?text="&amp;Tabla2[[#This Row],[Mensaje]]),"")</f>
        <v>https://wa.me/56973887539?text=Hola!%0AServicio del día 10-02%0A *Cliente:* MOLYMETNOS S.A. */ Cont: * UETU6181696*/ HR Entrega: *09:00* /Dirección: *CAMINO NOS A LOS MORROS 590, SAN BERNARDO</v>
      </c>
    </row>
    <row r="314" spans="1:38" s="15" customFormat="1" ht="16.5" customHeight="1" x14ac:dyDescent="0.2">
      <c r="A314" s="15">
        <f>ROW(A313)</f>
        <v>313</v>
      </c>
      <c r="B314" s="15">
        <f>IF(J314=J313,B313+1,1)</f>
        <v>34</v>
      </c>
      <c r="C314" s="15" t="s">
        <v>204</v>
      </c>
      <c r="D314" s="25" t="s">
        <v>39</v>
      </c>
      <c r="E314" s="27">
        <v>1179993</v>
      </c>
      <c r="F314" s="27" t="s">
        <v>731</v>
      </c>
      <c r="G314" s="27" t="s">
        <v>560</v>
      </c>
      <c r="H314" s="27">
        <v>26000</v>
      </c>
      <c r="I314" s="27" t="s">
        <v>42</v>
      </c>
      <c r="J314" s="28">
        <v>46063</v>
      </c>
      <c r="K314" s="26">
        <v>0.35416666666666669</v>
      </c>
      <c r="L314" s="26"/>
      <c r="M314" s="27" t="s">
        <v>211</v>
      </c>
      <c r="N314" s="25">
        <f>IFERROR(VLOOKUP(M314,Data!$J$1:$K$58,2,0),"")</f>
        <v>56961282379</v>
      </c>
      <c r="O314" s="27" t="s">
        <v>212</v>
      </c>
      <c r="P314" s="27"/>
      <c r="Q314" s="27" t="s">
        <v>207</v>
      </c>
      <c r="R314" s="27" t="s">
        <v>183</v>
      </c>
      <c r="S314" s="27"/>
      <c r="T314" s="27"/>
      <c r="U314" s="28"/>
      <c r="X314" s="27"/>
      <c r="Y314" s="27" t="s">
        <v>49</v>
      </c>
      <c r="Z314" s="29"/>
      <c r="AA314" s="29">
        <v>0.2673611111111111</v>
      </c>
      <c r="AB314" s="29"/>
      <c r="AC314" s="30">
        <v>46063</v>
      </c>
      <c r="AD314" s="15" t="str">
        <f>IF(Tabla2[[#This Row],[HORA ENTREGA]]="DIRECTO","On time", IF(AA314&lt;&gt;"",IF(Tabla2[[#This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" s="15" t="str">
        <f>MID(Tabla2[[#This Row],[TIPO]],1,3)</f>
        <v>ISO</v>
      </c>
      <c r="AF3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10-02%0A *Cliente:* OXIQUIM S A */ Cont: * EXFU0728568*/ HR Entrega: *08:30* /Dirección: *CAÑAVERAL 901; QUILICURA </v>
      </c>
      <c r="AG314" s="38" t="str">
        <f>IFERROR(HYPERLINK("https://wa.me/"&amp;Tabla2[[#This Row],[CONTACTO]]&amp;"?text="&amp;Tabla2[[#This Row],[Mensaje]],"Enviar mensaje"),"")</f>
        <v>Enviar mensaje</v>
      </c>
      <c r="AH314" s="15" t="str">
        <f>CONCATENATE(A314,F314)</f>
        <v>313EXFU0728568</v>
      </c>
      <c r="AI314" s="15" t="str">
        <f>CONCATENATE("ENT-",A314)</f>
        <v>ENT-313</v>
      </c>
      <c r="AJ314" s="15" t="str">
        <f>IF(Tabla2[[#This Row],[Op]]&lt;&gt;"","ENTREGA","")</f>
        <v>ENTREGA</v>
      </c>
      <c r="AK314" s="40" t="str">
        <f>(Tabla2[[#This Row],[FECHA ENTREGA]]&amp;Tabla2[[#This Row],[HORA ENTREGA]])</f>
        <v>460630,354166666666667</v>
      </c>
      <c r="AL314" s="34" t="str">
        <f>IFERROR(HYPERLINK("https://wa.me/"&amp;Tabla2[[#This Row],[CONTACTO]]&amp;"?text="&amp;Tabla2[[#This Row],[Mensaje]]),"")</f>
        <v xml:space="preserve">https://wa.me/56961282379?text=Hola!%0AServicio del día 10-02%0A *Cliente:* OXIQUIM S A */ Cont: * EXFU0728568*/ HR Entrega: *08:30* /Dirección: *CAÑAVERAL 901; QUILICURA </v>
      </c>
    </row>
    <row r="315" spans="1:38" s="15" customFormat="1" ht="16.5" customHeight="1" x14ac:dyDescent="0.2">
      <c r="A315" s="15">
        <f>ROW(A314)</f>
        <v>314</v>
      </c>
      <c r="B315" s="15">
        <f>IF(J315=J314,B314+1,1)</f>
        <v>35</v>
      </c>
      <c r="C315" s="15" t="s">
        <v>219</v>
      </c>
      <c r="D315" s="25" t="s">
        <v>39</v>
      </c>
      <c r="E315" s="27">
        <v>102397</v>
      </c>
      <c r="F315" s="27" t="s">
        <v>732</v>
      </c>
      <c r="G315" s="27" t="s">
        <v>54</v>
      </c>
      <c r="H315" s="27">
        <v>31000</v>
      </c>
      <c r="I315" s="27" t="s">
        <v>42</v>
      </c>
      <c r="J315" s="28">
        <v>46063</v>
      </c>
      <c r="K315" s="26">
        <v>0.35416666666666669</v>
      </c>
      <c r="L315" s="26"/>
      <c r="M315" s="27" t="s">
        <v>144</v>
      </c>
      <c r="N315" s="25">
        <f>IFERROR(VLOOKUP(M315,Data!$J$1:$K$58,2,0),"")</f>
        <v>56940144795</v>
      </c>
      <c r="O315" s="27" t="s">
        <v>145</v>
      </c>
      <c r="P315" s="27"/>
      <c r="Q315" s="27" t="s">
        <v>357</v>
      </c>
      <c r="R315" s="27" t="s">
        <v>218</v>
      </c>
      <c r="S315" s="27"/>
      <c r="T315" s="27"/>
      <c r="U315" s="28"/>
      <c r="X315" s="27"/>
      <c r="Y315" s="27" t="s">
        <v>49</v>
      </c>
      <c r="Z315" s="29"/>
      <c r="AA315" s="29">
        <v>0.33680555555555558</v>
      </c>
      <c r="AB315" s="29"/>
      <c r="AC315" s="30">
        <v>46063</v>
      </c>
      <c r="AD315" s="15" t="str">
        <f>IF(Tabla2[[#This Row],[HORA ENTREGA]]="DIRECTO","On time", IF(AA315&lt;&gt;"",IF(Tabla2[[#This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5" s="15" t="str">
        <f>MID(Tabla2[[#This Row],[TIPO]],1,3)</f>
        <v xml:space="preserve">40 </v>
      </c>
      <c r="AF3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RENDIC S.A. */ Cont: * SEGU9344876*/ HR Entrega: *08:30* /Dirección: *AVDA EL VENSTIQUERO 1260,RENCA</v>
      </c>
      <c r="AG315" s="38" t="str">
        <f>IFERROR(HYPERLINK("https://wa.me/"&amp;Tabla2[[#This Row],[CONTACTO]]&amp;"?text="&amp;Tabla2[[#This Row],[Mensaje]],"Enviar mensaje"),"")</f>
        <v>Enviar mensaje</v>
      </c>
      <c r="AH315" s="15" t="str">
        <f>CONCATENATE(A315,F315)</f>
        <v>314SEGU9344876</v>
      </c>
      <c r="AI315" s="15" t="str">
        <f>CONCATENATE("ENT-",A315)</f>
        <v>ENT-314</v>
      </c>
      <c r="AJ315" s="15" t="str">
        <f>IF(Tabla2[[#This Row],[Op]]&lt;&gt;"","ENTREGA","")</f>
        <v>ENTREGA</v>
      </c>
      <c r="AK315" s="40" t="str">
        <f>(Tabla2[[#This Row],[FECHA ENTREGA]]&amp;Tabla2[[#This Row],[HORA ENTREGA]])</f>
        <v>460630,354166666666667</v>
      </c>
      <c r="AL315" s="34" t="str">
        <f>IFERROR(HYPERLINK("https://wa.me/"&amp;Tabla2[[#This Row],[CONTACTO]]&amp;"?text="&amp;Tabla2[[#This Row],[Mensaje]]),"")</f>
        <v>https://wa.me/56940144795?text=Hola!%0AServicio del día 10-02%0A *Cliente:* RENDIC S.A. */ Cont: * SEGU9344876*/ HR Entrega: *08:30* /Dirección: *AVDA EL VENSTIQUERO 1260,RENCA</v>
      </c>
    </row>
    <row r="316" spans="1:38" s="15" customFormat="1" ht="16.5" customHeight="1" x14ac:dyDescent="0.2">
      <c r="A316" s="15">
        <f>ROW(A315)</f>
        <v>315</v>
      </c>
      <c r="B316" s="15">
        <f>IF(J316=J315,B315+1,1)</f>
        <v>36</v>
      </c>
      <c r="C316" s="15" t="s">
        <v>219</v>
      </c>
      <c r="D316" s="25" t="s">
        <v>39</v>
      </c>
      <c r="E316" s="27">
        <v>102684</v>
      </c>
      <c r="F316" s="27" t="s">
        <v>733</v>
      </c>
      <c r="G316" s="27" t="s">
        <v>41</v>
      </c>
      <c r="H316" s="27">
        <v>25000</v>
      </c>
      <c r="I316" s="27" t="s">
        <v>42</v>
      </c>
      <c r="J316" s="28">
        <v>46063</v>
      </c>
      <c r="K316" s="26">
        <v>0.375</v>
      </c>
      <c r="L316" s="26"/>
      <c r="M316" s="27" t="s">
        <v>112</v>
      </c>
      <c r="N316" s="25">
        <f>IFERROR(VLOOKUP(M316,Data!$J$1:$K$58,2,0),"")</f>
        <v>56990025702</v>
      </c>
      <c r="O316" s="27" t="s">
        <v>61</v>
      </c>
      <c r="P316" s="27"/>
      <c r="Q316" s="27" t="s">
        <v>229</v>
      </c>
      <c r="R316" s="27" t="s">
        <v>48</v>
      </c>
      <c r="S316" s="27"/>
      <c r="T316" s="27"/>
      <c r="U316" s="28"/>
      <c r="X316" s="27"/>
      <c r="Y316" s="27" t="s">
        <v>49</v>
      </c>
      <c r="Z316" s="29"/>
      <c r="AA316" s="29">
        <v>0.35625000000000001</v>
      </c>
      <c r="AB316" s="29"/>
      <c r="AC316" s="30">
        <v>46063</v>
      </c>
      <c r="AD316" s="15" t="str">
        <f>IF(Tabla2[[#This Row],[HORA ENTREGA]]="DIRECTO","On time", IF(AA316&lt;&gt;"",IF(Tabla2[[#This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" s="15" t="str">
        <f>MID(Tabla2[[#This Row],[TIPO]],1,3)</f>
        <v xml:space="preserve">40 </v>
      </c>
      <c r="AF3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RENDIC S.A. */ Cont: * SEKU6268397*/ HR Entrega: *09:00* /Dirección: *Avenida Miraflores 9700-Bodega 4C, PUDAHUEL</v>
      </c>
      <c r="AG316" s="38" t="str">
        <f>IFERROR(HYPERLINK("https://wa.me/"&amp;Tabla2[[#This Row],[CONTACTO]]&amp;"?text="&amp;Tabla2[[#This Row],[Mensaje]],"Enviar mensaje"),"")</f>
        <v>Enviar mensaje</v>
      </c>
      <c r="AH316" s="15" t="str">
        <f>CONCATENATE(A316,F316)</f>
        <v>315SEKU6268397</v>
      </c>
      <c r="AI316" s="15" t="str">
        <f>CONCATENATE("ENT-",A316)</f>
        <v>ENT-315</v>
      </c>
      <c r="AJ316" s="15" t="str">
        <f>IF(Tabla2[[#This Row],[Op]]&lt;&gt;"","ENTREGA","")</f>
        <v>ENTREGA</v>
      </c>
      <c r="AK316" s="40" t="str">
        <f>(Tabla2[[#This Row],[FECHA ENTREGA]]&amp;Tabla2[[#This Row],[HORA ENTREGA]])</f>
        <v>460630,375</v>
      </c>
      <c r="AL316" s="34" t="str">
        <f>IFERROR(HYPERLINK("https://wa.me/"&amp;Tabla2[[#This Row],[CONTACTO]]&amp;"?text="&amp;Tabla2[[#This Row],[Mensaje]]),"")</f>
        <v>https://wa.me/56990025702?text=Hola!%0AServicio del día 10-02%0A *Cliente:* RENDIC S.A. */ Cont: * SEKU6268397*/ HR Entrega: *09:00* /Dirección: *Avenida Miraflores 9700-Bodega 4C, PUDAHUEL</v>
      </c>
    </row>
    <row r="317" spans="1:38" s="15" customFormat="1" ht="16.5" customHeight="1" x14ac:dyDescent="0.2">
      <c r="A317" s="15">
        <f>ROW(A316)</f>
        <v>316</v>
      </c>
      <c r="B317" s="15">
        <f>IF(J317=J316,B316+1,1)</f>
        <v>37</v>
      </c>
      <c r="C317" s="15" t="s">
        <v>219</v>
      </c>
      <c r="D317" s="25" t="s">
        <v>39</v>
      </c>
      <c r="E317" s="27">
        <v>101946</v>
      </c>
      <c r="F317" s="27" t="s">
        <v>734</v>
      </c>
      <c r="G317" s="27" t="s">
        <v>41</v>
      </c>
      <c r="H317" s="27">
        <v>25000</v>
      </c>
      <c r="I317" s="27" t="s">
        <v>42</v>
      </c>
      <c r="J317" s="28">
        <v>46063</v>
      </c>
      <c r="K317" s="26">
        <v>0.45833333333333331</v>
      </c>
      <c r="L317" s="26"/>
      <c r="M317" s="27" t="s">
        <v>176</v>
      </c>
      <c r="N317" s="25">
        <f>IFERROR(VLOOKUP(M317,Data!$J$1:$K$58,2,0),"")</f>
        <v>56968463649</v>
      </c>
      <c r="O317" s="27" t="s">
        <v>177</v>
      </c>
      <c r="P317" s="27"/>
      <c r="Q317" s="27" t="s">
        <v>229</v>
      </c>
      <c r="R317" s="27" t="s">
        <v>402</v>
      </c>
      <c r="S317" s="27"/>
      <c r="T317" s="27"/>
      <c r="U317" s="28"/>
      <c r="X317" s="27"/>
      <c r="Y317" s="27" t="s">
        <v>49</v>
      </c>
      <c r="Z317" s="29"/>
      <c r="AA317" s="29">
        <v>0.43055555555555558</v>
      </c>
      <c r="AB317" s="29"/>
      <c r="AC317" s="30">
        <v>46063</v>
      </c>
      <c r="AD317" s="15" t="str">
        <f>IF(Tabla2[[#This Row],[HORA ENTREGA]]="DIRECTO","On time", IF(AA317&lt;&gt;"",IF(Tabla2[[#This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" s="15" t="str">
        <f>MID(Tabla2[[#This Row],[TIPO]],1,3)</f>
        <v xml:space="preserve">40 </v>
      </c>
      <c r="AF3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RENDIC S.A. */ Cont: * HAMU3324461*/ HR Entrega: *11:00* /Dirección: *Avenida Miraflores 9700-Bodega 4C, PUDAHUEL</v>
      </c>
      <c r="AG317" s="38" t="str">
        <f>IFERROR(HYPERLINK("https://wa.me/"&amp;Tabla2[[#This Row],[CONTACTO]]&amp;"?text="&amp;Tabla2[[#This Row],[Mensaje]],"Enviar mensaje"),"")</f>
        <v>Enviar mensaje</v>
      </c>
      <c r="AH317" s="15" t="str">
        <f>CONCATENATE(A317,F317)</f>
        <v>316HAMU3324461</v>
      </c>
      <c r="AI317" s="15" t="str">
        <f>CONCATENATE("ENT-",A317)</f>
        <v>ENT-316</v>
      </c>
      <c r="AJ317" s="15" t="str">
        <f>IF(Tabla2[[#This Row],[Op]]&lt;&gt;"","ENTREGA","")</f>
        <v>ENTREGA</v>
      </c>
      <c r="AK317" s="40" t="str">
        <f>(Tabla2[[#This Row],[FECHA ENTREGA]]&amp;Tabla2[[#This Row],[HORA ENTREGA]])</f>
        <v>460630,458333333333333</v>
      </c>
      <c r="AL317" s="34" t="str">
        <f>IFERROR(HYPERLINK("https://wa.me/"&amp;Tabla2[[#This Row],[CONTACTO]]&amp;"?text="&amp;Tabla2[[#This Row],[Mensaje]]),"")</f>
        <v>https://wa.me/56968463649?text=Hola!%0AServicio del día 10-02%0A *Cliente:* RENDIC S.A. */ Cont: * HAMU3324461*/ HR Entrega: *11:00* /Dirección: *Avenida Miraflores 9700-Bodega 4C, PUDAHUEL</v>
      </c>
    </row>
    <row r="318" spans="1:38" s="15" customFormat="1" ht="16.5" customHeight="1" x14ac:dyDescent="0.2">
      <c r="A318" s="15">
        <f>ROW(A317)</f>
        <v>317</v>
      </c>
      <c r="B318" s="15">
        <f>IF(J318=J317,B317+1,1)</f>
        <v>38</v>
      </c>
      <c r="C318" s="15" t="s">
        <v>219</v>
      </c>
      <c r="D318" s="25" t="s">
        <v>39</v>
      </c>
      <c r="E318" s="27">
        <v>102177</v>
      </c>
      <c r="F318" s="27" t="s">
        <v>735</v>
      </c>
      <c r="G318" s="27" t="s">
        <v>41</v>
      </c>
      <c r="H318" s="27">
        <v>10000</v>
      </c>
      <c r="I318" s="27" t="s">
        <v>42</v>
      </c>
      <c r="J318" s="28">
        <v>46063</v>
      </c>
      <c r="K318" s="26">
        <v>0.54166666666666663</v>
      </c>
      <c r="L318" s="26"/>
      <c r="M318" s="27" t="s">
        <v>215</v>
      </c>
      <c r="N318" s="25">
        <f>IFERROR(VLOOKUP(M318,Data!$J$1:$K$58,2,0),"")</f>
        <v>56978089957</v>
      </c>
      <c r="O318" s="27" t="s">
        <v>216</v>
      </c>
      <c r="P318" s="27"/>
      <c r="Q318" s="27" t="s">
        <v>229</v>
      </c>
      <c r="R318" s="27" t="s">
        <v>662</v>
      </c>
      <c r="S318" s="27"/>
      <c r="T318" s="27"/>
      <c r="U318" s="28"/>
      <c r="X318" s="27"/>
      <c r="Y318" s="27" t="s">
        <v>49</v>
      </c>
      <c r="Z318" s="29"/>
      <c r="AA318" s="29">
        <v>0.52083333333333337</v>
      </c>
      <c r="AB318" s="29"/>
      <c r="AC318" s="30">
        <v>46063</v>
      </c>
      <c r="AD318" s="15" t="str">
        <f>IF(Tabla2[[#This Row],[HORA ENTREGA]]="DIRECTO","On time", IF(AA318&lt;&gt;"",IF(Tabla2[[#This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" s="15" t="str">
        <f>MID(Tabla2[[#This Row],[TIPO]],1,3)</f>
        <v xml:space="preserve">40 </v>
      </c>
      <c r="AF3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RENDIC S.A. */ Cont: * HLBU2547922*/ HR Entrega: *13:00* /Dirección: *Avenida Miraflores 9700-Bodega 4C, PUDAHUEL</v>
      </c>
      <c r="AG318" s="38" t="str">
        <f>IFERROR(HYPERLINK("https://wa.me/"&amp;Tabla2[[#This Row],[CONTACTO]]&amp;"?text="&amp;Tabla2[[#This Row],[Mensaje]],"Enviar mensaje"),"")</f>
        <v>Enviar mensaje</v>
      </c>
      <c r="AH318" s="15" t="str">
        <f>CONCATENATE(A318,F318)</f>
        <v>317HLBU2547922</v>
      </c>
      <c r="AI318" s="15" t="str">
        <f>CONCATENATE("ENT-",A318)</f>
        <v>ENT-317</v>
      </c>
      <c r="AJ318" s="15" t="str">
        <f>IF(Tabla2[[#This Row],[Op]]&lt;&gt;"","ENTREGA","")</f>
        <v>ENTREGA</v>
      </c>
      <c r="AK318" s="40" t="str">
        <f>(Tabla2[[#This Row],[FECHA ENTREGA]]&amp;Tabla2[[#This Row],[HORA ENTREGA]])</f>
        <v>460630,541666666666667</v>
      </c>
      <c r="AL318" s="34" t="str">
        <f>IFERROR(HYPERLINK("https://wa.me/"&amp;Tabla2[[#This Row],[CONTACTO]]&amp;"?text="&amp;Tabla2[[#This Row],[Mensaje]]),"")</f>
        <v>https://wa.me/56978089957?text=Hola!%0AServicio del día 10-02%0A *Cliente:* RENDIC S.A. */ Cont: * HLBU2547922*/ HR Entrega: *13:00* /Dirección: *Avenida Miraflores 9700-Bodega 4C, PUDAHUEL</v>
      </c>
    </row>
    <row r="319" spans="1:38" s="15" customFormat="1" ht="16.5" customHeight="1" x14ac:dyDescent="0.2">
      <c r="A319" s="15">
        <f>ROW(A318)</f>
        <v>318</v>
      </c>
      <c r="B319" s="15">
        <f>IF(J319=J318,B318+1,1)</f>
        <v>39</v>
      </c>
      <c r="C319" s="15" t="s">
        <v>219</v>
      </c>
      <c r="D319" s="25" t="s">
        <v>39</v>
      </c>
      <c r="E319" s="27">
        <v>102512</v>
      </c>
      <c r="F319" s="27" t="s">
        <v>736</v>
      </c>
      <c r="G319" s="27" t="s">
        <v>54</v>
      </c>
      <c r="H319" s="27">
        <v>26000</v>
      </c>
      <c r="I319" s="27" t="s">
        <v>737</v>
      </c>
      <c r="J319" s="28">
        <v>46063</v>
      </c>
      <c r="K319" s="26">
        <v>0.54166666666666663</v>
      </c>
      <c r="L319" s="26"/>
      <c r="M319" s="27" t="s">
        <v>126</v>
      </c>
      <c r="N319" s="25">
        <f>IFERROR(VLOOKUP(M319,Data!$J$1:$K$58,2,0),"")</f>
        <v>56999270871</v>
      </c>
      <c r="O319" s="27" t="s">
        <v>127</v>
      </c>
      <c r="P319" s="27"/>
      <c r="Q319" s="27" t="s">
        <v>357</v>
      </c>
      <c r="R319" s="27" t="s">
        <v>218</v>
      </c>
      <c r="S319" s="27"/>
      <c r="T319" s="27"/>
      <c r="U319" s="28"/>
      <c r="X319" s="27"/>
      <c r="Y319" s="27" t="s">
        <v>49</v>
      </c>
      <c r="Z319" s="29"/>
      <c r="AA319" s="29">
        <v>0.53819444444444442</v>
      </c>
      <c r="AB319" s="29"/>
      <c r="AC319" s="30">
        <v>46063</v>
      </c>
      <c r="AD319" s="15" t="str">
        <f>IF(Tabla2[[#This Row],[HORA ENTREGA]]="DIRECTO","On time", IF(AA319&lt;&gt;"",IF(Tabla2[[#This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" s="15" t="str">
        <f>MID(Tabla2[[#This Row],[TIPO]],1,3)</f>
        <v xml:space="preserve">40 </v>
      </c>
      <c r="AF3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RENDIC S.A. */ Cont: * OERU4400046*/ HR Entrega: *13:00* /Dirección: *AVDA EL VENSTIQUERO 1260,RENCA</v>
      </c>
      <c r="AG319" s="38" t="str">
        <f>IFERROR(HYPERLINK("https://wa.me/"&amp;Tabla2[[#This Row],[CONTACTO]]&amp;"?text="&amp;Tabla2[[#This Row],[Mensaje]],"Enviar mensaje"),"")</f>
        <v>Enviar mensaje</v>
      </c>
      <c r="AH319" s="15" t="str">
        <f>CONCATENATE(A319,F319)</f>
        <v>318OERU4400046</v>
      </c>
      <c r="AI319" s="15" t="str">
        <f>CONCATENATE("ENT-",A319)</f>
        <v>ENT-318</v>
      </c>
      <c r="AJ319" s="15" t="str">
        <f>IF(Tabla2[[#This Row],[Op]]&lt;&gt;"","ENTREGA","")</f>
        <v>ENTREGA</v>
      </c>
      <c r="AK319" s="40" t="str">
        <f>(Tabla2[[#This Row],[FECHA ENTREGA]]&amp;Tabla2[[#This Row],[HORA ENTREGA]])</f>
        <v>460630,541666666666667</v>
      </c>
      <c r="AL319" s="34" t="str">
        <f>IFERROR(HYPERLINK("https://wa.me/"&amp;Tabla2[[#This Row],[CONTACTO]]&amp;"?text="&amp;Tabla2[[#This Row],[Mensaje]]),"")</f>
        <v>https://wa.me/56999270871?text=Hola!%0AServicio del día 10-02%0A *Cliente:* RENDIC S.A. */ Cont: * OERU4400046*/ HR Entrega: *13:00* /Dirección: *AVDA EL VENSTIQUERO 1260,RENCA</v>
      </c>
    </row>
    <row r="320" spans="1:38" s="15" customFormat="1" ht="16.5" customHeight="1" x14ac:dyDescent="0.2">
      <c r="A320" s="15">
        <f>ROW(A319)</f>
        <v>319</v>
      </c>
      <c r="B320" s="15">
        <f>IF(J320=J319,B319+1,1)</f>
        <v>40</v>
      </c>
      <c r="C320" s="15" t="s">
        <v>566</v>
      </c>
      <c r="D320" s="25"/>
      <c r="E320" s="27" t="s">
        <v>120</v>
      </c>
      <c r="F320" s="27" t="s">
        <v>456</v>
      </c>
      <c r="G320" s="27" t="s">
        <v>456</v>
      </c>
      <c r="H320" s="27" t="s">
        <v>120</v>
      </c>
      <c r="I320" s="27" t="s">
        <v>120</v>
      </c>
      <c r="J320" s="28">
        <v>46063</v>
      </c>
      <c r="K320" s="26">
        <v>0.29166666666666669</v>
      </c>
      <c r="L320" s="26"/>
      <c r="M320" s="27" t="s">
        <v>567</v>
      </c>
      <c r="N320" s="25">
        <f>IFERROR(VLOOKUP(M320,Data!$J$1:$K$58,2,0),"")</f>
        <v>56964069749</v>
      </c>
      <c r="O320" s="27" t="s">
        <v>568</v>
      </c>
      <c r="P320" s="27"/>
      <c r="Q320" s="27" t="s">
        <v>569</v>
      </c>
      <c r="R320" s="27" t="s">
        <v>120</v>
      </c>
      <c r="S320" s="27"/>
      <c r="T320" s="27"/>
      <c r="U320" s="28"/>
      <c r="X320" s="27"/>
      <c r="Y320" s="27" t="s">
        <v>49</v>
      </c>
      <c r="Z320" s="29"/>
      <c r="AA320" s="29"/>
      <c r="AB320" s="29"/>
      <c r="AC320" s="30">
        <v>46063</v>
      </c>
      <c r="AD320" s="15" t="str">
        <f>IF(Tabla2[[#This Row],[HORA ENTREGA]]="DIRECTO","On time", IF(AA320&lt;&gt;"",IF(Tabla2[[#This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20" s="15" t="str">
        <f>MID(Tabla2[[#This Row],[TIPO]],1,3)</f>
        <v>RAM</v>
      </c>
      <c r="AF3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RITRAMA S.A. */ Cont: * RAMPLA*/ HR Entrega: *07:00* /Dirección: *AV. TUPUNGATO 3420, PLACILLA</v>
      </c>
      <c r="AG320" s="38" t="str">
        <f>IFERROR(HYPERLINK("https://wa.me/"&amp;Tabla2[[#This Row],[CONTACTO]]&amp;"?text="&amp;Tabla2[[#This Row],[Mensaje]],"Enviar mensaje"),"")</f>
        <v>Enviar mensaje</v>
      </c>
      <c r="AH320" s="15" t="str">
        <f>CONCATENATE(A320,F320)</f>
        <v>319RAMPLA</v>
      </c>
      <c r="AI320" s="15" t="str">
        <f>CONCATENATE("ENT-",A320)</f>
        <v>ENT-319</v>
      </c>
      <c r="AJ320" s="15" t="str">
        <f>IF(Tabla2[[#This Row],[Op]]&lt;&gt;"","ENTREGA","")</f>
        <v>ENTREGA</v>
      </c>
      <c r="AK320" s="40" t="str">
        <f>(Tabla2[[#This Row],[FECHA ENTREGA]]&amp;Tabla2[[#This Row],[HORA ENTREGA]])</f>
        <v>460630,291666666666667</v>
      </c>
      <c r="AL320" s="34" t="str">
        <f>IFERROR(HYPERLINK("https://wa.me/"&amp;Tabla2[[#This Row],[CONTACTO]]&amp;"?text="&amp;Tabla2[[#This Row],[Mensaje]]),"")</f>
        <v>https://wa.me/56964069749?text=Hola!%0AServicio del día 10-02%0A *Cliente:* RITRAMA S.A. */ Cont: * RAMPLA*/ HR Entrega: *07:00* /Dirección: *AV. TUPUNGATO 3420, PLACILLA</v>
      </c>
    </row>
    <row r="321" spans="1:38" s="15" customFormat="1" ht="16.5" customHeight="1" x14ac:dyDescent="0.2">
      <c r="A321" s="15">
        <f>ROW(A320)</f>
        <v>320</v>
      </c>
      <c r="B321" s="15">
        <f>IF(J321=J320,B320+1,1)</f>
        <v>41</v>
      </c>
      <c r="C321" s="15" t="s">
        <v>566</v>
      </c>
      <c r="D321" s="25"/>
      <c r="E321" s="27" t="s">
        <v>120</v>
      </c>
      <c r="F321" s="27" t="s">
        <v>456</v>
      </c>
      <c r="G321" s="27" t="s">
        <v>456</v>
      </c>
      <c r="H321" s="27" t="s">
        <v>120</v>
      </c>
      <c r="I321" s="27" t="s">
        <v>120</v>
      </c>
      <c r="J321" s="28">
        <v>46063</v>
      </c>
      <c r="K321" s="26">
        <v>0.29166666666666669</v>
      </c>
      <c r="L321" s="26"/>
      <c r="M321" s="27" t="s">
        <v>570</v>
      </c>
      <c r="N321" s="25">
        <f>IFERROR(VLOOKUP(M321,Data!$J$1:$K$58,2,0),"")</f>
        <v>56973887322</v>
      </c>
      <c r="O321" s="27" t="s">
        <v>738</v>
      </c>
      <c r="P321" s="27"/>
      <c r="Q321" s="27" t="s">
        <v>569</v>
      </c>
      <c r="R321" s="27" t="s">
        <v>120</v>
      </c>
      <c r="S321" s="27"/>
      <c r="T321" s="27"/>
      <c r="U321" s="28"/>
      <c r="X321" s="27"/>
      <c r="Y321" s="27" t="s">
        <v>49</v>
      </c>
      <c r="Z321" s="29"/>
      <c r="AA321" s="29"/>
      <c r="AB321" s="29"/>
      <c r="AC321" s="30">
        <v>46063</v>
      </c>
      <c r="AD321" s="15" t="str">
        <f>IF(Tabla2[[#This Row],[HORA ENTREGA]]="DIRECTO","On time", IF(AA321&lt;&gt;"",IF(Tabla2[[#This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21" s="15" t="str">
        <f>MID(Tabla2[[#This Row],[TIPO]],1,3)</f>
        <v>RAM</v>
      </c>
      <c r="AF3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RITRAMA S.A. */ Cont: * RAMPLA*/ HR Entrega: *07:00* /Dirección: *AV. TUPUNGATO 3420, PLACILLA</v>
      </c>
      <c r="AG321" s="38" t="str">
        <f>IFERROR(HYPERLINK("https://wa.me/"&amp;Tabla2[[#This Row],[CONTACTO]]&amp;"?text="&amp;Tabla2[[#This Row],[Mensaje]],"Enviar mensaje"),"")</f>
        <v>Enviar mensaje</v>
      </c>
      <c r="AH321" s="15" t="str">
        <f>CONCATENATE(A321,F321)</f>
        <v>320RAMPLA</v>
      </c>
      <c r="AI321" s="15" t="str">
        <f>CONCATENATE("ENT-",A321)</f>
        <v>ENT-320</v>
      </c>
      <c r="AJ321" s="15" t="str">
        <f>IF(Tabla2[[#This Row],[Op]]&lt;&gt;"","ENTREGA","")</f>
        <v>ENTREGA</v>
      </c>
      <c r="AK321" s="40" t="str">
        <f>(Tabla2[[#This Row],[FECHA ENTREGA]]&amp;Tabla2[[#This Row],[HORA ENTREGA]])</f>
        <v>460630,291666666666667</v>
      </c>
      <c r="AL321" s="34" t="str">
        <f>IFERROR(HYPERLINK("https://wa.me/"&amp;Tabla2[[#This Row],[CONTACTO]]&amp;"?text="&amp;Tabla2[[#This Row],[Mensaje]]),"")</f>
        <v>https://wa.me/56973887322?text=Hola!%0AServicio del día 10-02%0A *Cliente:* RITRAMA S.A. */ Cont: * RAMPLA*/ HR Entrega: *07:00* /Dirección: *AV. TUPUNGATO 3420, PLACILLA</v>
      </c>
    </row>
    <row r="322" spans="1:38" s="15" customFormat="1" ht="16.5" customHeight="1" x14ac:dyDescent="0.2">
      <c r="A322" s="15">
        <f>ROW(A321)</f>
        <v>321</v>
      </c>
      <c r="B322" s="15">
        <f>IF(J322=J321,B321+1,1)</f>
        <v>42</v>
      </c>
      <c r="C322" s="15" t="s">
        <v>236</v>
      </c>
      <c r="D322" s="25" t="s">
        <v>39</v>
      </c>
      <c r="E322" s="27">
        <v>505923</v>
      </c>
      <c r="F322" s="27" t="s">
        <v>739</v>
      </c>
      <c r="G322" s="27" t="s">
        <v>64</v>
      </c>
      <c r="H322" s="27">
        <v>30000</v>
      </c>
      <c r="I322" s="27" t="s">
        <v>42</v>
      </c>
      <c r="J322" s="28">
        <v>46063</v>
      </c>
      <c r="K322" s="26">
        <v>0.33333333333333331</v>
      </c>
      <c r="L322" s="26"/>
      <c r="M322" s="27" t="s">
        <v>172</v>
      </c>
      <c r="N322" s="25">
        <f>IFERROR(VLOOKUP(M322,Data!$J$1:$K$58,2,0),"")</f>
        <v>56985215946</v>
      </c>
      <c r="O322" s="27" t="s">
        <v>173</v>
      </c>
      <c r="P322" s="27"/>
      <c r="Q322" s="27" t="s">
        <v>740</v>
      </c>
      <c r="R322" s="27" t="s">
        <v>48</v>
      </c>
      <c r="S322" s="27"/>
      <c r="T322" s="27"/>
      <c r="U322" s="28"/>
      <c r="X322" s="27"/>
      <c r="Y322" s="27" t="s">
        <v>49</v>
      </c>
      <c r="Z322" s="29"/>
      <c r="AA322" s="29">
        <v>0.33333333333333331</v>
      </c>
      <c r="AB322" s="29"/>
      <c r="AC322" s="30">
        <v>46063</v>
      </c>
      <c r="AD322" s="15" t="str">
        <f>IF(Tabla2[[#This Row],[HORA ENTREGA]]="DIRECTO","On time", IF(AA322&lt;&gt;"",IF(Tabla2[[#This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" s="15" t="str">
        <f>MID(Tabla2[[#This Row],[TIPO]],1,3)</f>
        <v xml:space="preserve">20 </v>
      </c>
      <c r="AF3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SOCIEDAD COMERCIAL MARBEN PETS LTDA */ Cont: * ECMU2692060*/ HR Entrega: *08:00* /Dirección: *AV. LA MARTINA 445. PUDAHUEL SUR</v>
      </c>
      <c r="AG322" s="38" t="str">
        <f>IFERROR(HYPERLINK("https://wa.me/"&amp;Tabla2[[#This Row],[CONTACTO]]&amp;"?text="&amp;Tabla2[[#This Row],[Mensaje]],"Enviar mensaje"),"")</f>
        <v>Enviar mensaje</v>
      </c>
      <c r="AH322" s="15" t="str">
        <f>CONCATENATE(A322,F322)</f>
        <v>321ECMU2692060</v>
      </c>
      <c r="AI322" s="15" t="str">
        <f>CONCATENATE("ENT-",A322)</f>
        <v>ENT-321</v>
      </c>
      <c r="AJ322" s="15" t="str">
        <f>IF(Tabla2[[#This Row],[Op]]&lt;&gt;"","ENTREGA","")</f>
        <v>ENTREGA</v>
      </c>
      <c r="AK322" s="40" t="str">
        <f>(Tabla2[[#This Row],[FECHA ENTREGA]]&amp;Tabla2[[#This Row],[HORA ENTREGA]])</f>
        <v>460630,333333333333333</v>
      </c>
      <c r="AL322" s="34" t="str">
        <f>IFERROR(HYPERLINK("https://wa.me/"&amp;Tabla2[[#This Row],[CONTACTO]]&amp;"?text="&amp;Tabla2[[#This Row],[Mensaje]]),"")</f>
        <v>https://wa.me/56985215946?text=Hola!%0AServicio del día 10-02%0A *Cliente:* SOCIEDAD COMERCIAL MARBEN PETS LTDA */ Cont: * ECMU2692060*/ HR Entrega: *08:00* /Dirección: *AV. LA MARTINA 445. PUDAHUEL SUR</v>
      </c>
    </row>
    <row r="323" spans="1:38" s="15" customFormat="1" ht="16.5" customHeight="1" x14ac:dyDescent="0.2">
      <c r="A323" s="15">
        <f>ROW(A322)</f>
        <v>322</v>
      </c>
      <c r="B323" s="15">
        <f>IF(J323=J322,B322+1,1)</f>
        <v>43</v>
      </c>
      <c r="C323" s="15" t="s">
        <v>236</v>
      </c>
      <c r="D323" s="25" t="s">
        <v>39</v>
      </c>
      <c r="E323" s="27">
        <v>505923</v>
      </c>
      <c r="F323" s="27" t="s">
        <v>741</v>
      </c>
      <c r="G323" s="27" t="s">
        <v>64</v>
      </c>
      <c r="H323" s="27">
        <v>30000</v>
      </c>
      <c r="I323" s="27" t="s">
        <v>42</v>
      </c>
      <c r="J323" s="28">
        <v>46063</v>
      </c>
      <c r="K323" s="26">
        <v>0.33333333333333331</v>
      </c>
      <c r="L323" s="26"/>
      <c r="M323" s="27" t="s">
        <v>66</v>
      </c>
      <c r="N323" s="25">
        <f>IFERROR(VLOOKUP(M323,Data!$J$1:$K$58,2,0),"")</f>
        <v>56993389870</v>
      </c>
      <c r="O323" s="27" t="s">
        <v>67</v>
      </c>
      <c r="P323" s="27"/>
      <c r="Q323" s="27" t="s">
        <v>740</v>
      </c>
      <c r="R323" s="27" t="s">
        <v>48</v>
      </c>
      <c r="S323" s="27"/>
      <c r="T323" s="27"/>
      <c r="U323" s="28"/>
      <c r="X323" s="27"/>
      <c r="Y323" s="27" t="s">
        <v>49</v>
      </c>
      <c r="Z323" s="29"/>
      <c r="AA323" s="29">
        <v>0.31597222222222221</v>
      </c>
      <c r="AB323" s="29"/>
      <c r="AC323" s="30">
        <v>46063</v>
      </c>
      <c r="AD323" s="15" t="str">
        <f>IF(Tabla2[[#This Row],[HORA ENTREGA]]="DIRECTO","On time", IF(AA323&lt;&gt;"",IF(Tabla2[[#This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" s="15" t="str">
        <f>MID(Tabla2[[#This Row],[TIPO]],1,3)</f>
        <v xml:space="preserve">20 </v>
      </c>
      <c r="AF3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SOCIEDAD COMERCIAL MARBEN PETS LTDA */ Cont: * CMAU3190038*/ HR Entrega: *08:00* /Dirección: *AV. LA MARTINA 445. PUDAHUEL SUR</v>
      </c>
      <c r="AG323" s="38" t="str">
        <f>IFERROR(HYPERLINK("https://wa.me/"&amp;Tabla2[[#This Row],[CONTACTO]]&amp;"?text="&amp;Tabla2[[#This Row],[Mensaje]],"Enviar mensaje"),"")</f>
        <v>Enviar mensaje</v>
      </c>
      <c r="AH323" s="15" t="str">
        <f>CONCATENATE(A323,F323)</f>
        <v>322CMAU3190038</v>
      </c>
      <c r="AI323" s="15" t="str">
        <f>CONCATENATE("ENT-",A323)</f>
        <v>ENT-322</v>
      </c>
      <c r="AJ323" s="15" t="str">
        <f>IF(Tabla2[[#This Row],[Op]]&lt;&gt;"","ENTREGA","")</f>
        <v>ENTREGA</v>
      </c>
      <c r="AK323" s="40" t="str">
        <f>(Tabla2[[#This Row],[FECHA ENTREGA]]&amp;Tabla2[[#This Row],[HORA ENTREGA]])</f>
        <v>460630,333333333333333</v>
      </c>
      <c r="AL323" s="34" t="str">
        <f>IFERROR(HYPERLINK("https://wa.me/"&amp;Tabla2[[#This Row],[CONTACTO]]&amp;"?text="&amp;Tabla2[[#This Row],[Mensaje]]),"")</f>
        <v>https://wa.me/56993389870?text=Hola!%0AServicio del día 10-02%0A *Cliente:* SOCIEDAD COMERCIAL MARBEN PETS LTDA */ Cont: * CMAU3190038*/ HR Entrega: *08:00* /Dirección: *AV. LA MARTINA 445. PUDAHUEL SUR</v>
      </c>
    </row>
    <row r="324" spans="1:38" s="15" customFormat="1" ht="16.5" customHeight="1" x14ac:dyDescent="0.2">
      <c r="A324" s="15">
        <f>ROW(A323)</f>
        <v>323</v>
      </c>
      <c r="B324" s="15">
        <f>IF(J324=J323,B323+1,1)</f>
        <v>44</v>
      </c>
      <c r="C324" s="15" t="s">
        <v>236</v>
      </c>
      <c r="D324" s="25" t="s">
        <v>39</v>
      </c>
      <c r="E324" s="27">
        <v>507087</v>
      </c>
      <c r="F324" s="27" t="s">
        <v>742</v>
      </c>
      <c r="G324" s="27" t="s">
        <v>41</v>
      </c>
      <c r="H324" s="27">
        <v>16000</v>
      </c>
      <c r="I324" s="27" t="s">
        <v>42</v>
      </c>
      <c r="J324" s="28">
        <v>46063</v>
      </c>
      <c r="K324" s="26">
        <v>0.375</v>
      </c>
      <c r="L324" s="26"/>
      <c r="M324" s="27" t="s">
        <v>82</v>
      </c>
      <c r="N324" s="25">
        <f>IFERROR(VLOOKUP(M324,Data!$J$1:$K$58,2,0),"")</f>
        <v>56944277110</v>
      </c>
      <c r="O324" s="27" t="s">
        <v>248</v>
      </c>
      <c r="P324" s="27"/>
      <c r="Q324" s="27" t="s">
        <v>573</v>
      </c>
      <c r="R324" s="27" t="s">
        <v>48</v>
      </c>
      <c r="S324" s="27"/>
      <c r="T324" s="27"/>
      <c r="U324" s="28"/>
      <c r="X324" s="27"/>
      <c r="Y324" s="27" t="s">
        <v>49</v>
      </c>
      <c r="Z324" s="29"/>
      <c r="AA324" s="29">
        <v>0.39930555555555558</v>
      </c>
      <c r="AB324" s="29"/>
      <c r="AC324" s="30">
        <v>46063</v>
      </c>
      <c r="AD324" s="15" t="str">
        <f>IF(Tabla2[[#This Row],[HORA ENTREGA]]="DIRECTO","On time", IF(AA324&lt;&gt;"",IF(Tabla2[[#This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4" s="15" t="str">
        <f>MID(Tabla2[[#This Row],[TIPO]],1,3)</f>
        <v xml:space="preserve">40 </v>
      </c>
      <c r="AF3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SOCIEDAD COMERCIAL MARBEN PETS LTDA */ Cont: * TCLU9587108*/ HR Entrega: *09:00* /Dirección: *FRAGUA - BOD.PRINCIPAL</v>
      </c>
      <c r="AG324" s="38" t="str">
        <f>IFERROR(HYPERLINK("https://wa.me/"&amp;Tabla2[[#This Row],[CONTACTO]]&amp;"?text="&amp;Tabla2[[#This Row],[Mensaje]],"Enviar mensaje"),"")</f>
        <v>Enviar mensaje</v>
      </c>
      <c r="AH324" s="15" t="str">
        <f>CONCATENATE(A324,F324)</f>
        <v>323TCLU9587108</v>
      </c>
      <c r="AI324" s="15" t="str">
        <f>CONCATENATE("ENT-",A324)</f>
        <v>ENT-323</v>
      </c>
      <c r="AJ324" s="15" t="str">
        <f>IF(Tabla2[[#This Row],[Op]]&lt;&gt;"","ENTREGA","")</f>
        <v>ENTREGA</v>
      </c>
      <c r="AK324" s="40" t="str">
        <f>(Tabla2[[#This Row],[FECHA ENTREGA]]&amp;Tabla2[[#This Row],[HORA ENTREGA]])</f>
        <v>460630,375</v>
      </c>
      <c r="AL324" s="34" t="str">
        <f>IFERROR(HYPERLINK("https://wa.me/"&amp;Tabla2[[#This Row],[CONTACTO]]&amp;"?text="&amp;Tabla2[[#This Row],[Mensaje]]),"")</f>
        <v>https://wa.me/56944277110?text=Hola!%0AServicio del día 10-02%0A *Cliente:* SOCIEDAD COMERCIAL MARBEN PETS LTDA */ Cont: * TCLU9587108*/ HR Entrega: *09:00* /Dirección: *FRAGUA - BOD.PRINCIPAL</v>
      </c>
    </row>
    <row r="325" spans="1:38" s="15" customFormat="1" ht="16.5" customHeight="1" x14ac:dyDescent="0.2">
      <c r="A325" s="15">
        <f>ROW(A324)</f>
        <v>324</v>
      </c>
      <c r="B325" s="15">
        <f>IF(J325=J324,B324+1,1)</f>
        <v>45</v>
      </c>
      <c r="C325" s="15" t="s">
        <v>236</v>
      </c>
      <c r="D325" s="25" t="s">
        <v>39</v>
      </c>
      <c r="E325" s="27">
        <v>505923</v>
      </c>
      <c r="F325" s="27" t="s">
        <v>743</v>
      </c>
      <c r="G325" s="27" t="s">
        <v>64</v>
      </c>
      <c r="H325" s="27">
        <v>30000</v>
      </c>
      <c r="I325" s="27" t="s">
        <v>42</v>
      </c>
      <c r="J325" s="28">
        <v>46063</v>
      </c>
      <c r="K325" s="26">
        <v>0.375</v>
      </c>
      <c r="L325" s="26"/>
      <c r="M325" s="27" t="s">
        <v>45</v>
      </c>
      <c r="N325" s="25">
        <f>IFERROR(VLOOKUP(M325,Data!$J$1:$K$58,2,0),"")</f>
        <v>56950981572</v>
      </c>
      <c r="O325" s="27" t="s">
        <v>46</v>
      </c>
      <c r="P325" s="27"/>
      <c r="Q325" s="27" t="s">
        <v>744</v>
      </c>
      <c r="R325" s="27" t="s">
        <v>48</v>
      </c>
      <c r="S325" s="27"/>
      <c r="T325" s="27"/>
      <c r="U325" s="28"/>
      <c r="X325" s="27"/>
      <c r="Y325" s="27" t="s">
        <v>49</v>
      </c>
      <c r="Z325" s="29"/>
      <c r="AA325" s="29">
        <v>0.33680555555555558</v>
      </c>
      <c r="AB325" s="29"/>
      <c r="AC325" s="30">
        <v>46063</v>
      </c>
      <c r="AD325" s="15" t="str">
        <f>IF(Tabla2[[#This Row],[HORA ENTREGA]]="DIRECTO","On time", IF(AA325&lt;&gt;"",IF(Tabla2[[#This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" s="15" t="str">
        <f>MID(Tabla2[[#This Row],[TIPO]],1,3)</f>
        <v xml:space="preserve">20 </v>
      </c>
      <c r="AF3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SOCIEDAD COMERCIAL MARBEN PETS LTDA */ Cont: * CMAU2626003*/ HR Entrega: *09:00* /Dirección: *ROSA ESTER 3741, PUENTE ALTO</v>
      </c>
      <c r="AG325" s="38" t="str">
        <f>IFERROR(HYPERLINK("https://wa.me/"&amp;Tabla2[[#This Row],[CONTACTO]]&amp;"?text="&amp;Tabla2[[#This Row],[Mensaje]],"Enviar mensaje"),"")</f>
        <v>Enviar mensaje</v>
      </c>
      <c r="AH325" s="15" t="str">
        <f>CONCATENATE(A325,F325)</f>
        <v>324CMAU2626003</v>
      </c>
      <c r="AI325" s="15" t="str">
        <f>CONCATENATE("ENT-",A325)</f>
        <v>ENT-324</v>
      </c>
      <c r="AJ325" s="15" t="str">
        <f>IF(Tabla2[[#This Row],[Op]]&lt;&gt;"","ENTREGA","")</f>
        <v>ENTREGA</v>
      </c>
      <c r="AK325" s="40" t="str">
        <f>(Tabla2[[#This Row],[FECHA ENTREGA]]&amp;Tabla2[[#This Row],[HORA ENTREGA]])</f>
        <v>460630,375</v>
      </c>
      <c r="AL325" s="34" t="str">
        <f>IFERROR(HYPERLINK("https://wa.me/"&amp;Tabla2[[#This Row],[CONTACTO]]&amp;"?text="&amp;Tabla2[[#This Row],[Mensaje]]),"")</f>
        <v>https://wa.me/56950981572?text=Hola!%0AServicio del día 10-02%0A *Cliente:* SOCIEDAD COMERCIAL MARBEN PETS LTDA */ Cont: * CMAU2626003*/ HR Entrega: *09:00* /Dirección: *ROSA ESTER 3741, PUENTE ALTO</v>
      </c>
    </row>
    <row r="326" spans="1:38" s="15" customFormat="1" ht="16.5" customHeight="1" x14ac:dyDescent="0.2">
      <c r="A326" s="15">
        <f>ROW(A325)</f>
        <v>325</v>
      </c>
      <c r="B326" s="15">
        <f>IF(J326=J325,B325+1,1)</f>
        <v>46</v>
      </c>
      <c r="C326" s="15" t="s">
        <v>236</v>
      </c>
      <c r="D326" s="25" t="s">
        <v>39</v>
      </c>
      <c r="E326" s="27">
        <v>507087</v>
      </c>
      <c r="F326" s="27" t="s">
        <v>745</v>
      </c>
      <c r="G326" s="27" t="s">
        <v>41</v>
      </c>
      <c r="H326" s="27">
        <v>17000</v>
      </c>
      <c r="I326" s="27" t="s">
        <v>42</v>
      </c>
      <c r="J326" s="28">
        <v>46063</v>
      </c>
      <c r="K326" s="26">
        <v>0.375</v>
      </c>
      <c r="L326" s="26"/>
      <c r="M326" s="27" t="s">
        <v>55</v>
      </c>
      <c r="N326" s="25">
        <f>IFERROR(VLOOKUP(M326,Data!$J$1:$K$58,2,0),"")</f>
        <v>56992164782</v>
      </c>
      <c r="O326" s="27" t="s">
        <v>226</v>
      </c>
      <c r="P326" s="27"/>
      <c r="Q326" s="27" t="s">
        <v>600</v>
      </c>
      <c r="R326" s="27" t="s">
        <v>48</v>
      </c>
      <c r="S326" s="27"/>
      <c r="T326" s="27"/>
      <c r="U326" s="28"/>
      <c r="X326" s="27"/>
      <c r="Y326" s="27" t="s">
        <v>49</v>
      </c>
      <c r="Z326" s="29"/>
      <c r="AA326" s="29">
        <v>0.36458333333333331</v>
      </c>
      <c r="AB326" s="29"/>
      <c r="AC326" s="30">
        <v>46063</v>
      </c>
      <c r="AD326" s="15" t="str">
        <f>IF(Tabla2[[#This Row],[HORA ENTREGA]]="DIRECTO","On time", IF(AA326&lt;&gt;"",IF(Tabla2[[#This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" s="15" t="str">
        <f>MID(Tabla2[[#This Row],[TIPO]],1,3)</f>
        <v xml:space="preserve">40 </v>
      </c>
      <c r="AF3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SOCIEDAD COMERCIAL MARBEN PETS LTDA */ Cont: * CMAU7927611*/ HR Entrega: *09:00* /Dirección: *FRAGUA - CARPAS BLANCAS</v>
      </c>
      <c r="AG326" s="38" t="str">
        <f>IFERROR(HYPERLINK("https://wa.me/"&amp;Tabla2[[#This Row],[CONTACTO]]&amp;"?text="&amp;Tabla2[[#This Row],[Mensaje]],"Enviar mensaje"),"")</f>
        <v>Enviar mensaje</v>
      </c>
      <c r="AH326" s="15" t="str">
        <f>CONCATENATE(A326,F326)</f>
        <v>325CMAU7927611</v>
      </c>
      <c r="AI326" s="15" t="str">
        <f>CONCATENATE("ENT-",A326)</f>
        <v>ENT-325</v>
      </c>
      <c r="AJ326" s="15" t="str">
        <f>IF(Tabla2[[#This Row],[Op]]&lt;&gt;"","ENTREGA","")</f>
        <v>ENTREGA</v>
      </c>
      <c r="AK326" s="40" t="str">
        <f>(Tabla2[[#This Row],[FECHA ENTREGA]]&amp;Tabla2[[#This Row],[HORA ENTREGA]])</f>
        <v>460630,375</v>
      </c>
      <c r="AL326" s="34" t="str">
        <f>IFERROR(HYPERLINK("https://wa.me/"&amp;Tabla2[[#This Row],[CONTACTO]]&amp;"?text="&amp;Tabla2[[#This Row],[Mensaje]]),"")</f>
        <v>https://wa.me/56992164782?text=Hola!%0AServicio del día 10-02%0A *Cliente:* SOCIEDAD COMERCIAL MARBEN PETS LTDA */ Cont: * CMAU7927611*/ HR Entrega: *09:00* /Dirección: *FRAGUA - CARPAS BLANCAS</v>
      </c>
    </row>
    <row r="327" spans="1:38" s="15" customFormat="1" ht="16.5" customHeight="1" x14ac:dyDescent="0.2">
      <c r="A327" s="15">
        <f>ROW(A326)</f>
        <v>326</v>
      </c>
      <c r="B327" s="15">
        <f>IF(J327=J326,B326+1,1)</f>
        <v>47</v>
      </c>
      <c r="C327" s="15" t="s">
        <v>239</v>
      </c>
      <c r="D327" s="25" t="s">
        <v>39</v>
      </c>
      <c r="E327" s="27">
        <v>298472</v>
      </c>
      <c r="F327" s="27" t="s">
        <v>746</v>
      </c>
      <c r="G327" s="27" t="s">
        <v>41</v>
      </c>
      <c r="H327" s="27">
        <v>13000</v>
      </c>
      <c r="I327" s="27" t="s">
        <v>42</v>
      </c>
      <c r="J327" s="28">
        <v>46063</v>
      </c>
      <c r="K327" s="26">
        <v>0.33333333333333331</v>
      </c>
      <c r="L327" s="26"/>
      <c r="M327" s="27" t="s">
        <v>300</v>
      </c>
      <c r="N327" s="25">
        <f>IFERROR(VLOOKUP(M327,Data!$J$1:$K$58,2,0),"")</f>
        <v>56989844861</v>
      </c>
      <c r="O327" s="27" t="s">
        <v>301</v>
      </c>
      <c r="P327" s="27"/>
      <c r="Q327" s="27" t="s">
        <v>243</v>
      </c>
      <c r="R327" s="27" t="s">
        <v>183</v>
      </c>
      <c r="S327" s="27"/>
      <c r="T327" s="27"/>
      <c r="U327" s="28"/>
      <c r="X327" s="27"/>
      <c r="Y327" s="27" t="s">
        <v>49</v>
      </c>
      <c r="Z327" s="29"/>
      <c r="AA327" s="29">
        <v>0.30555555555555558</v>
      </c>
      <c r="AB327" s="29"/>
      <c r="AC327" s="30">
        <v>46063</v>
      </c>
      <c r="AD327" s="15" t="str">
        <f>IF(Tabla2[[#This Row],[HORA ENTREGA]]="DIRECTO","On time", IF(AA327&lt;&gt;"",IF(Tabla2[[#This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7" s="15" t="str">
        <f>MID(Tabla2[[#This Row],[TIPO]],1,3)</f>
        <v xml:space="preserve">40 </v>
      </c>
      <c r="AF3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SUPERMERCADO DEL NEUMATICO LTDA */ Cont: * ONEU1998918*/ HR Entrega: *08:00* /Dirección: *VELASQUEZ</v>
      </c>
      <c r="AG327" s="38" t="str">
        <f>IFERROR(HYPERLINK("https://wa.me/"&amp;Tabla2[[#This Row],[CONTACTO]]&amp;"?text="&amp;Tabla2[[#This Row],[Mensaje]],"Enviar mensaje"),"")</f>
        <v>Enviar mensaje</v>
      </c>
      <c r="AH327" s="15" t="str">
        <f>CONCATENATE(A327,F327)</f>
        <v>326ONEU1998918</v>
      </c>
      <c r="AI327" s="15" t="str">
        <f>CONCATENATE("ENT-",A327)</f>
        <v>ENT-326</v>
      </c>
      <c r="AJ327" s="15" t="str">
        <f>IF(Tabla2[[#This Row],[Op]]&lt;&gt;"","ENTREGA","")</f>
        <v>ENTREGA</v>
      </c>
      <c r="AK327" s="40" t="str">
        <f>(Tabla2[[#This Row],[FECHA ENTREGA]]&amp;Tabla2[[#This Row],[HORA ENTREGA]])</f>
        <v>460630,333333333333333</v>
      </c>
      <c r="AL327" s="34" t="str">
        <f>IFERROR(HYPERLINK("https://wa.me/"&amp;Tabla2[[#This Row],[CONTACTO]]&amp;"?text="&amp;Tabla2[[#This Row],[Mensaje]]),"")</f>
        <v>https://wa.me/56989844861?text=Hola!%0AServicio del día 10-02%0A *Cliente:* SUPERMERCADO DEL NEUMATICO LTDA */ Cont: * ONEU1998918*/ HR Entrega: *08:00* /Dirección: *VELASQUEZ</v>
      </c>
    </row>
    <row r="328" spans="1:38" s="15" customFormat="1" ht="16.5" customHeight="1" x14ac:dyDescent="0.2">
      <c r="A328" s="15">
        <f>ROW(A327)</f>
        <v>327</v>
      </c>
      <c r="B328" s="15">
        <f>IF(J328=J327,B327+1,1)</f>
        <v>48</v>
      </c>
      <c r="C328" s="15" t="s">
        <v>239</v>
      </c>
      <c r="D328" s="25" t="s">
        <v>39</v>
      </c>
      <c r="E328" s="27">
        <v>297448</v>
      </c>
      <c r="F328" s="27" t="s">
        <v>747</v>
      </c>
      <c r="G328" s="27" t="s">
        <v>41</v>
      </c>
      <c r="H328" s="27">
        <v>16000</v>
      </c>
      <c r="I328" s="27" t="s">
        <v>42</v>
      </c>
      <c r="J328" s="28">
        <v>46063</v>
      </c>
      <c r="K328" s="26">
        <v>0.54166666666666663</v>
      </c>
      <c r="L328" s="26"/>
      <c r="M328" s="27" t="s">
        <v>151</v>
      </c>
      <c r="N328" s="25">
        <f>IFERROR(VLOOKUP(M328,Data!$J$1:$K$58,2,0),"")</f>
        <v>56973887427</v>
      </c>
      <c r="O328" s="27" t="s">
        <v>152</v>
      </c>
      <c r="P328" s="27"/>
      <c r="Q328" s="27" t="s">
        <v>243</v>
      </c>
      <c r="R328" s="27" t="s">
        <v>74</v>
      </c>
      <c r="S328" s="27"/>
      <c r="T328" s="27"/>
      <c r="U328" s="28"/>
      <c r="X328" s="27"/>
      <c r="Y328" s="27" t="s">
        <v>49</v>
      </c>
      <c r="Z328" s="29"/>
      <c r="AA328" s="29">
        <v>0.58958333333333335</v>
      </c>
      <c r="AB328" s="29"/>
      <c r="AC328" s="30">
        <v>46063</v>
      </c>
      <c r="AD328" s="15" t="str">
        <f>IF(Tabla2[[#This Row],[HORA ENTREGA]]="DIRECTO","On time", IF(AA328&lt;&gt;"",IF(Tabla2[[#This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8" s="15" t="str">
        <f>MID(Tabla2[[#This Row],[TIPO]],1,3)</f>
        <v xml:space="preserve">40 </v>
      </c>
      <c r="AF3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SUPERMERCADO DEL NEUMATICO LTDA */ Cont: * MEDU4388303*/ HR Entrega: *13:00* /Dirección: *VELASQUEZ</v>
      </c>
      <c r="AG328" s="38" t="str">
        <f>IFERROR(HYPERLINK("https://wa.me/"&amp;Tabla2[[#This Row],[CONTACTO]]&amp;"?text="&amp;Tabla2[[#This Row],[Mensaje]],"Enviar mensaje"),"")</f>
        <v>Enviar mensaje</v>
      </c>
      <c r="AH328" s="15" t="str">
        <f>CONCATENATE(A328,F328)</f>
        <v>327MEDU4388303</v>
      </c>
      <c r="AI328" s="15" t="str">
        <f>CONCATENATE("ENT-",A328)</f>
        <v>ENT-327</v>
      </c>
      <c r="AJ328" s="15" t="str">
        <f>IF(Tabla2[[#This Row],[Op]]&lt;&gt;"","ENTREGA","")</f>
        <v>ENTREGA</v>
      </c>
      <c r="AK328" s="40" t="str">
        <f>(Tabla2[[#This Row],[FECHA ENTREGA]]&amp;Tabla2[[#This Row],[HORA ENTREGA]])</f>
        <v>460630,541666666666667</v>
      </c>
      <c r="AL328" s="34" t="str">
        <f>IFERROR(HYPERLINK("https://wa.me/"&amp;Tabla2[[#This Row],[CONTACTO]]&amp;"?text="&amp;Tabla2[[#This Row],[Mensaje]]),"")</f>
        <v>https://wa.me/56973887427?text=Hola!%0AServicio del día 10-02%0A *Cliente:* SUPERMERCADO DEL NEUMATICO LTDA */ Cont: * MEDU4388303*/ HR Entrega: *13:00* /Dirección: *VELASQUEZ</v>
      </c>
    </row>
    <row r="329" spans="1:38" s="15" customFormat="1" ht="16.5" customHeight="1" x14ac:dyDescent="0.2">
      <c r="A329" s="15">
        <f>ROW(A328)</f>
        <v>328</v>
      </c>
      <c r="B329" s="15">
        <f>IF(J329=J328,B328+1,1)</f>
        <v>49</v>
      </c>
      <c r="C329" s="15" t="s">
        <v>244</v>
      </c>
      <c r="D329" s="25" t="s">
        <v>39</v>
      </c>
      <c r="E329" s="27">
        <v>528437</v>
      </c>
      <c r="F329" s="27" t="s">
        <v>748</v>
      </c>
      <c r="G329" s="27" t="s">
        <v>41</v>
      </c>
      <c r="H329" s="27">
        <v>10000</v>
      </c>
      <c r="I329" s="27" t="s">
        <v>42</v>
      </c>
      <c r="J329" s="28">
        <v>46063</v>
      </c>
      <c r="K329" s="26">
        <v>0.625</v>
      </c>
      <c r="L329" s="26"/>
      <c r="M329" s="27" t="s">
        <v>688</v>
      </c>
      <c r="N329" s="25">
        <f>IFERROR(VLOOKUP(M329,Data!$J$1:$K$58,2,0),"")</f>
        <v>56950104102</v>
      </c>
      <c r="O329" s="27" t="s">
        <v>552</v>
      </c>
      <c r="P329" s="27"/>
      <c r="Q329" s="27" t="s">
        <v>249</v>
      </c>
      <c r="R329" s="27" t="s">
        <v>280</v>
      </c>
      <c r="S329" s="27"/>
      <c r="T329" s="27"/>
      <c r="U329" s="28"/>
      <c r="X329" s="27"/>
      <c r="Y329" s="27" t="s">
        <v>49</v>
      </c>
      <c r="Z329" s="29"/>
      <c r="AA329" s="29">
        <v>0.59513888888888888</v>
      </c>
      <c r="AB329" s="29"/>
      <c r="AC329" s="30">
        <v>46063</v>
      </c>
      <c r="AD329" s="15" t="str">
        <f>IF(Tabla2[[#This Row],[HORA ENTREGA]]="DIRECTO","On time", IF(AA329&lt;&gt;"",IF(Tabla2[[#This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" s="15" t="str">
        <f>MID(Tabla2[[#This Row],[TIPO]],1,3)</f>
        <v xml:space="preserve">40 </v>
      </c>
      <c r="AF3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VILLAR HERMANOS S.A. */ Cont: * CSNU7698526*/ HR Entrega: *15:00* /Dirección: *SALAR DE ATACAMA 1330, PUDAHUEL</v>
      </c>
      <c r="AG329" s="38" t="str">
        <f>IFERROR(HYPERLINK("https://wa.me/"&amp;Tabla2[[#This Row],[CONTACTO]]&amp;"?text="&amp;Tabla2[[#This Row],[Mensaje]],"Enviar mensaje"),"")</f>
        <v>Enviar mensaje</v>
      </c>
      <c r="AH329" s="15" t="str">
        <f>CONCATENATE(A329,F329)</f>
        <v>328CSNU7698526</v>
      </c>
      <c r="AI329" s="15" t="str">
        <f>CONCATENATE("ENT-",A329)</f>
        <v>ENT-328</v>
      </c>
      <c r="AJ329" s="15" t="str">
        <f>IF(Tabla2[[#This Row],[Op]]&lt;&gt;"","ENTREGA","")</f>
        <v>ENTREGA</v>
      </c>
      <c r="AK329" s="40" t="str">
        <f>(Tabla2[[#This Row],[FECHA ENTREGA]]&amp;Tabla2[[#This Row],[HORA ENTREGA]])</f>
        <v>460630,625</v>
      </c>
      <c r="AL329" s="34" t="str">
        <f>IFERROR(HYPERLINK("https://wa.me/"&amp;Tabla2[[#This Row],[CONTACTO]]&amp;"?text="&amp;Tabla2[[#This Row],[Mensaje]]),"")</f>
        <v>https://wa.me/56950104102?text=Hola!%0AServicio del día 10-02%0A *Cliente:* VILLAR HERMANOS S.A. */ Cont: * CSNU7698526*/ HR Entrega: *15:00* /Dirección: *SALAR DE ATACAMA 1330, PUDAHUEL</v>
      </c>
    </row>
    <row r="330" spans="1:38" s="15" customFormat="1" ht="16.5" customHeight="1" x14ac:dyDescent="0.2">
      <c r="A330" s="15">
        <f>ROW(A329)</f>
        <v>329</v>
      </c>
      <c r="B330" s="15">
        <f>IF(J330=J329,B329+1,1)</f>
        <v>50</v>
      </c>
      <c r="C330" s="15" t="s">
        <v>580</v>
      </c>
      <c r="D330" s="25" t="s">
        <v>39</v>
      </c>
      <c r="E330" s="27">
        <v>298178</v>
      </c>
      <c r="F330" s="27" t="s">
        <v>749</v>
      </c>
      <c r="G330" s="27" t="s">
        <v>431</v>
      </c>
      <c r="H330" s="27">
        <v>6000</v>
      </c>
      <c r="I330" s="27" t="s">
        <v>42</v>
      </c>
      <c r="J330" s="28">
        <v>46063</v>
      </c>
      <c r="K330" s="26">
        <v>0.33333333333333331</v>
      </c>
      <c r="L330" s="26"/>
      <c r="M330" s="27" t="s">
        <v>51</v>
      </c>
      <c r="N330" s="25">
        <f>IFERROR(VLOOKUP(M330,Data!$J$1:$K$58,2,0),"")</f>
        <v>56967256951</v>
      </c>
      <c r="O330" s="27" t="s">
        <v>52</v>
      </c>
      <c r="P330" s="27"/>
      <c r="Q330" s="27" t="s">
        <v>585</v>
      </c>
      <c r="R330" s="27" t="s">
        <v>48</v>
      </c>
      <c r="S330" s="27"/>
      <c r="T330" s="27"/>
      <c r="U330" s="28"/>
      <c r="X330" s="27" t="s">
        <v>335</v>
      </c>
      <c r="Y330" s="27" t="s">
        <v>49</v>
      </c>
      <c r="Z330" s="29"/>
      <c r="AA330" s="29">
        <v>0.30694444444444446</v>
      </c>
      <c r="AB330" s="29"/>
      <c r="AC330" s="30">
        <v>46063</v>
      </c>
      <c r="AD330" s="15" t="str">
        <f>IF(Tabla2[[#This Row],[HORA ENTREGA]]="DIRECTO","On time", IF(AA330&lt;&gt;"",IF(Tabla2[[#This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" s="15" t="str">
        <f>MID(Tabla2[[#This Row],[TIPO]],1,3)</f>
        <v>IMO</v>
      </c>
      <c r="AF3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WURTH CHILE LTDA */ Cont: * TEMU2993524*/ HR Entrega: *08:00* /Dirección: *PADRE HURTADO</v>
      </c>
      <c r="AG330" s="38" t="str">
        <f>IFERROR(HYPERLINK("https://wa.me/"&amp;Tabla2[[#This Row],[CONTACTO]]&amp;"?text="&amp;Tabla2[[#This Row],[Mensaje]],"Enviar mensaje"),"")</f>
        <v>Enviar mensaje</v>
      </c>
      <c r="AH330" s="15" t="str">
        <f>CONCATENATE(A330,F330)</f>
        <v>329TEMU2993524</v>
      </c>
      <c r="AI330" s="15" t="str">
        <f>CONCATENATE("ENT-",A330)</f>
        <v>ENT-329</v>
      </c>
      <c r="AJ330" s="15" t="str">
        <f>IF(Tabla2[[#This Row],[Op]]&lt;&gt;"","ENTREGA","")</f>
        <v>ENTREGA</v>
      </c>
      <c r="AK330" s="40" t="str">
        <f>(Tabla2[[#This Row],[FECHA ENTREGA]]&amp;Tabla2[[#This Row],[HORA ENTREGA]])</f>
        <v>460630,333333333333333</v>
      </c>
      <c r="AL330" s="34" t="str">
        <f>IFERROR(HYPERLINK("https://wa.me/"&amp;Tabla2[[#This Row],[CONTACTO]]&amp;"?text="&amp;Tabla2[[#This Row],[Mensaje]]),"")</f>
        <v>https://wa.me/56967256951?text=Hola!%0AServicio del día 10-02%0A *Cliente:* WURTH CHILE LTDA */ Cont: * TEMU2993524*/ HR Entrega: *08:00* /Dirección: *PADRE HURTADO</v>
      </c>
    </row>
    <row r="331" spans="1:38" s="15" customFormat="1" ht="16.5" customHeight="1" x14ac:dyDescent="0.2">
      <c r="A331" s="15">
        <f>ROW(A330)</f>
        <v>330</v>
      </c>
      <c r="B331" s="15">
        <f>IF(J331=J330,B330+1,1)</f>
        <v>51</v>
      </c>
      <c r="C331" s="15" t="s">
        <v>580</v>
      </c>
      <c r="D331" s="25" t="s">
        <v>39</v>
      </c>
      <c r="E331" s="27">
        <v>298177</v>
      </c>
      <c r="F331" s="27" t="s">
        <v>750</v>
      </c>
      <c r="G331" s="27" t="s">
        <v>64</v>
      </c>
      <c r="H331" s="27">
        <v>11000</v>
      </c>
      <c r="I331" s="27" t="s">
        <v>42</v>
      </c>
      <c r="J331" s="28">
        <v>46063</v>
      </c>
      <c r="K331" s="26">
        <v>0.33333333333333331</v>
      </c>
      <c r="L331" s="26"/>
      <c r="M331" s="27" t="s">
        <v>347</v>
      </c>
      <c r="N331" s="25">
        <f>IFERROR(VLOOKUP(M331,Data!$J$1:$K$58,2,0),"")</f>
        <v>56976511010</v>
      </c>
      <c r="O331" s="27" t="s">
        <v>516</v>
      </c>
      <c r="P331" s="27"/>
      <c r="Q331" s="27" t="s">
        <v>582</v>
      </c>
      <c r="R331" s="27" t="s">
        <v>48</v>
      </c>
      <c r="S331" s="27"/>
      <c r="T331" s="27"/>
      <c r="U331" s="28"/>
      <c r="X331" s="27" t="s">
        <v>335</v>
      </c>
      <c r="Y331" s="27" t="s">
        <v>49</v>
      </c>
      <c r="Z331" s="29"/>
      <c r="AA331" s="29">
        <v>0.3298611111111111</v>
      </c>
      <c r="AB331" s="29"/>
      <c r="AC331" s="30">
        <v>46063</v>
      </c>
      <c r="AD331" s="15" t="str">
        <f>IF(Tabla2[[#This Row],[HORA ENTREGA]]="DIRECTO","On time", IF(AA331&lt;&gt;"",IF(Tabla2[[#This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" s="15" t="str">
        <f>MID(Tabla2[[#This Row],[TIPO]],1,3)</f>
        <v xml:space="preserve">20 </v>
      </c>
      <c r="AF3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WURTH CHILE LTDA */ Cont: * TLLU2756570*/ HR Entrega: *08:00* /Dirección: *SAN BERNARDO</v>
      </c>
      <c r="AG331" s="38" t="str">
        <f>IFERROR(HYPERLINK("https://wa.me/"&amp;Tabla2[[#This Row],[CONTACTO]]&amp;"?text="&amp;Tabla2[[#This Row],[Mensaje]],"Enviar mensaje"),"")</f>
        <v>Enviar mensaje</v>
      </c>
      <c r="AH331" s="15" t="str">
        <f>CONCATENATE(A331,F331)</f>
        <v>330TLLU2756570</v>
      </c>
      <c r="AI331" s="15" t="str">
        <f>CONCATENATE("ENT-",A331)</f>
        <v>ENT-330</v>
      </c>
      <c r="AJ331" s="15" t="str">
        <f>IF(Tabla2[[#This Row],[Op]]&lt;&gt;"","ENTREGA","")</f>
        <v>ENTREGA</v>
      </c>
      <c r="AK331" s="40" t="str">
        <f>(Tabla2[[#This Row],[FECHA ENTREGA]]&amp;Tabla2[[#This Row],[HORA ENTREGA]])</f>
        <v>460630,333333333333333</v>
      </c>
      <c r="AL331" s="34" t="str">
        <f>IFERROR(HYPERLINK("https://wa.me/"&amp;Tabla2[[#This Row],[CONTACTO]]&amp;"?text="&amp;Tabla2[[#This Row],[Mensaje]]),"")</f>
        <v>https://wa.me/56976511010?text=Hola!%0AServicio del día 10-02%0A *Cliente:* WURTH CHILE LTDA */ Cont: * TLLU2756570*/ HR Entrega: *08:00* /Dirección: *SAN BERNARDO</v>
      </c>
    </row>
    <row r="332" spans="1:38" s="15" customFormat="1" ht="16.5" customHeight="1" x14ac:dyDescent="0.2">
      <c r="A332" s="15">
        <f>ROW(A331)</f>
        <v>331</v>
      </c>
      <c r="B332" s="15">
        <f>IF(J332=J331,B331+1,1)</f>
        <v>52</v>
      </c>
      <c r="C332" s="15" t="s">
        <v>580</v>
      </c>
      <c r="D332" s="25" t="s">
        <v>39</v>
      </c>
      <c r="E332" s="27">
        <v>298404</v>
      </c>
      <c r="F332" s="27" t="s">
        <v>751</v>
      </c>
      <c r="G332" s="27" t="s">
        <v>41</v>
      </c>
      <c r="H332" s="27">
        <v>25000</v>
      </c>
      <c r="I332" s="27" t="s">
        <v>42</v>
      </c>
      <c r="J332" s="28">
        <v>46063</v>
      </c>
      <c r="K332" s="26">
        <v>0.375</v>
      </c>
      <c r="L332" s="26"/>
      <c r="M332" s="27" t="s">
        <v>296</v>
      </c>
      <c r="N332" s="25">
        <f>IFERROR(VLOOKUP(M332,Data!$J$1:$K$58,2,0),"")</f>
        <v>56984994337</v>
      </c>
      <c r="O332" s="27" t="s">
        <v>297</v>
      </c>
      <c r="P332" s="27"/>
      <c r="Q332" s="27" t="s">
        <v>752</v>
      </c>
      <c r="R332" s="27" t="s">
        <v>93</v>
      </c>
      <c r="S332" s="27"/>
      <c r="T332" s="27"/>
      <c r="U332" s="28"/>
      <c r="X332" s="27"/>
      <c r="Y332" s="27" t="s">
        <v>49</v>
      </c>
      <c r="Z332" s="29"/>
      <c r="AA332" s="29">
        <v>0.34305555555555556</v>
      </c>
      <c r="AB332" s="29"/>
      <c r="AC332" s="30">
        <v>46063</v>
      </c>
      <c r="AD332" s="15" t="str">
        <f>IF(Tabla2[[#This Row],[HORA ENTREGA]]="DIRECTO","On time", IF(AA332&lt;&gt;"",IF(Tabla2[[#This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" s="15" t="str">
        <f>MID(Tabla2[[#This Row],[TIPO]],1,3)</f>
        <v xml:space="preserve">40 </v>
      </c>
      <c r="AF3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10-02%0A *Cliente:* WURTH CHILE LTDA */ Cont: * MRSU3656853*/ HR Entrega: *09:00* /Dirección: *ID LOGISTIC</v>
      </c>
      <c r="AG332" s="38" t="str">
        <f>IFERROR(HYPERLINK("https://wa.me/"&amp;Tabla2[[#This Row],[CONTACTO]]&amp;"?text="&amp;Tabla2[[#This Row],[Mensaje]],"Enviar mensaje"),"")</f>
        <v>Enviar mensaje</v>
      </c>
      <c r="AH332" s="15" t="str">
        <f>CONCATENATE(A332,F332)</f>
        <v>331MRSU3656853</v>
      </c>
      <c r="AI332" s="15" t="str">
        <f>CONCATENATE("ENT-",A332)</f>
        <v>ENT-331</v>
      </c>
      <c r="AJ332" s="15" t="str">
        <f>IF(Tabla2[[#This Row],[Op]]&lt;&gt;"","ENTREGA","")</f>
        <v>ENTREGA</v>
      </c>
      <c r="AK332" s="40" t="str">
        <f>(Tabla2[[#This Row],[FECHA ENTREGA]]&amp;Tabla2[[#This Row],[HORA ENTREGA]])</f>
        <v>460630,375</v>
      </c>
      <c r="AL332" s="34" t="str">
        <f>IFERROR(HYPERLINK("https://wa.me/"&amp;Tabla2[[#This Row],[CONTACTO]]&amp;"?text="&amp;Tabla2[[#This Row],[Mensaje]]),"")</f>
        <v>https://wa.me/56984994337?text=Hola!%0AServicio del día 10-02%0A *Cliente:* WURTH CHILE LTDA */ Cont: * MRSU3656853*/ HR Entrega: *09:00* /Dirección: *ID LOGISTIC</v>
      </c>
    </row>
    <row r="333" spans="1:38" s="15" customFormat="1" ht="16.5" customHeight="1" x14ac:dyDescent="0.2">
      <c r="A333" s="15">
        <f>ROW(A332)</f>
        <v>332</v>
      </c>
      <c r="B333" s="15">
        <f>IF(J333=J332,B332+1,1)</f>
        <v>1</v>
      </c>
      <c r="C333" s="15" t="s">
        <v>43</v>
      </c>
      <c r="D333" s="25" t="s">
        <v>39</v>
      </c>
      <c r="E333" s="27">
        <v>366757</v>
      </c>
      <c r="F333" s="27" t="s">
        <v>753</v>
      </c>
      <c r="G333" s="27" t="s">
        <v>54</v>
      </c>
      <c r="H333" s="27">
        <v>28000</v>
      </c>
      <c r="I333" s="27" t="s">
        <v>754</v>
      </c>
      <c r="J333" s="28">
        <v>46064</v>
      </c>
      <c r="K333" s="26">
        <v>0.47916666666666669</v>
      </c>
      <c r="L333" s="26"/>
      <c r="M333" s="27" t="s">
        <v>308</v>
      </c>
      <c r="N333" s="25">
        <f>IFERROR(VLOOKUP(M333,Data!$J$1:$K$58,2,0),"")</f>
        <v>56966631737</v>
      </c>
      <c r="O333" s="27" t="s">
        <v>309</v>
      </c>
      <c r="P333" s="27"/>
      <c r="Q333" s="27" t="s">
        <v>57</v>
      </c>
      <c r="R333" s="27" t="s">
        <v>48</v>
      </c>
      <c r="S333" s="27"/>
      <c r="T333" s="27"/>
      <c r="U333" s="28"/>
      <c r="X333" s="27"/>
      <c r="Y333" s="27" t="s">
        <v>49</v>
      </c>
      <c r="Z333" s="29"/>
      <c r="AA333" s="29">
        <v>0.47291666666666665</v>
      </c>
      <c r="AB333" s="29"/>
      <c r="AC333" s="30">
        <v>46064</v>
      </c>
      <c r="AD333" s="15" t="str">
        <f>IF(Tabla2[[#This Row],[HORA ENTREGA]]="DIRECTO","On time", IF(AA333&lt;&gt;"",IF(Tabla2[[#This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3" s="15" t="str">
        <f>MID(Tabla2[[#This Row],[TIPO]],1,3)</f>
        <v xml:space="preserve">40 </v>
      </c>
      <c r="AF3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ALCA SPA */ Cont: * BEAU9700975*/ HR Entrega: *11:30* /Dirección: *Camino del Cerro 4868 Huechuraba</v>
      </c>
      <c r="AG333" s="38" t="str">
        <f>IFERROR(HYPERLINK("https://wa.me/"&amp;Tabla2[[#This Row],[CONTACTO]]&amp;"?text="&amp;Tabla2[[#This Row],[Mensaje]],"Enviar mensaje"),"")</f>
        <v>Enviar mensaje</v>
      </c>
      <c r="AH333" s="15" t="str">
        <f>CONCATENATE(A333,F333)</f>
        <v>332BEAU9700975</v>
      </c>
      <c r="AI333" s="15" t="str">
        <f>CONCATENATE("ENT-",A333)</f>
        <v>ENT-332</v>
      </c>
      <c r="AJ333" s="15" t="str">
        <f>IF(Tabla2[[#This Row],[Op]]&lt;&gt;"","ENTREGA","")</f>
        <v>ENTREGA</v>
      </c>
      <c r="AK333" s="40" t="str">
        <f>(Tabla2[[#This Row],[FECHA ENTREGA]]&amp;Tabla2[[#This Row],[HORA ENTREGA]])</f>
        <v>460640,479166666666667</v>
      </c>
      <c r="AL333" s="34" t="str">
        <f>IFERROR(HYPERLINK("https://wa.me/"&amp;Tabla2[[#This Row],[CONTACTO]]&amp;"?text="&amp;Tabla2[[#This Row],[Mensaje]]),"")</f>
        <v>https://wa.me/56966631737?text=Hola!%0AServicio del día 11-02%0A *Cliente:* ALCA SPA */ Cont: * BEAU9700975*/ HR Entrega: *11:30* /Dirección: *Camino del Cerro 4868 Huechuraba</v>
      </c>
    </row>
    <row r="334" spans="1:38" s="15" customFormat="1" ht="16.5" customHeight="1" x14ac:dyDescent="0.2">
      <c r="A334" s="15">
        <f>ROW(A333)</f>
        <v>333</v>
      </c>
      <c r="B334" s="15">
        <f>IF(J334=J333,B333+1,1)</f>
        <v>2</v>
      </c>
      <c r="C334" s="15" t="s">
        <v>43</v>
      </c>
      <c r="D334" s="25" t="s">
        <v>39</v>
      </c>
      <c r="E334" s="27">
        <v>366757</v>
      </c>
      <c r="F334" s="27" t="s">
        <v>755</v>
      </c>
      <c r="G334" s="27" t="s">
        <v>54</v>
      </c>
      <c r="H334" s="27">
        <v>28000</v>
      </c>
      <c r="I334" s="27" t="s">
        <v>756</v>
      </c>
      <c r="J334" s="28">
        <v>46064</v>
      </c>
      <c r="K334" s="26">
        <v>0.60416666666666663</v>
      </c>
      <c r="L334" s="26"/>
      <c r="M334" s="27" t="s">
        <v>176</v>
      </c>
      <c r="N334" s="25">
        <f>IFERROR(VLOOKUP(M334,Data!$J$1:$K$58,2,0),"")</f>
        <v>56968463649</v>
      </c>
      <c r="O334" s="27" t="s">
        <v>177</v>
      </c>
      <c r="P334" s="27"/>
      <c r="Q334" s="27" t="s">
        <v>57</v>
      </c>
      <c r="R334" s="27" t="s">
        <v>48</v>
      </c>
      <c r="S334" s="27"/>
      <c r="T334" s="27"/>
      <c r="U334" s="28"/>
      <c r="X334" s="27"/>
      <c r="Y334" s="27" t="s">
        <v>49</v>
      </c>
      <c r="Z334" s="29"/>
      <c r="AA334" s="29">
        <v>0.52083333333333337</v>
      </c>
      <c r="AB334" s="29"/>
      <c r="AC334" s="30">
        <v>46064</v>
      </c>
      <c r="AD334" s="15" t="str">
        <f>IF(Tabla2[[#This Row],[HORA ENTREGA]]="DIRECTO","On time", IF(AA334&lt;&gt;"",IF(Tabla2[[#This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4" s="15" t="str">
        <f>MID(Tabla2[[#This Row],[TIPO]],1,3)</f>
        <v xml:space="preserve">40 </v>
      </c>
      <c r="AF3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ALCA SPA */ Cont: * SZLU5097431*/ HR Entrega: *14:30* /Dirección: *Camino del Cerro 4868 Huechuraba</v>
      </c>
      <c r="AG334" s="38" t="str">
        <f>IFERROR(HYPERLINK("https://wa.me/"&amp;Tabla2[[#This Row],[CONTACTO]]&amp;"?text="&amp;Tabla2[[#This Row],[Mensaje]],"Enviar mensaje"),"")</f>
        <v>Enviar mensaje</v>
      </c>
      <c r="AH334" s="15" t="str">
        <f>CONCATENATE(A334,F334)</f>
        <v>333SZLU5097431</v>
      </c>
      <c r="AI334" s="15" t="str">
        <f>CONCATENATE("ENT-",A334)</f>
        <v>ENT-333</v>
      </c>
      <c r="AJ334" s="15" t="str">
        <f>IF(Tabla2[[#This Row],[Op]]&lt;&gt;"","ENTREGA","")</f>
        <v>ENTREGA</v>
      </c>
      <c r="AK334" s="40" t="str">
        <f>(Tabla2[[#This Row],[FECHA ENTREGA]]&amp;Tabla2[[#This Row],[HORA ENTREGA]])</f>
        <v>460640,604166666666667</v>
      </c>
      <c r="AL334" s="34" t="str">
        <f>IFERROR(HYPERLINK("https://wa.me/"&amp;Tabla2[[#This Row],[CONTACTO]]&amp;"?text="&amp;Tabla2[[#This Row],[Mensaje]]),"")</f>
        <v>https://wa.me/56968463649?text=Hola!%0AServicio del día 11-02%0A *Cliente:* ALCA SPA */ Cont: * SZLU5097431*/ HR Entrega: *14:30* /Dirección: *Camino del Cerro 4868 Huechuraba</v>
      </c>
    </row>
    <row r="335" spans="1:38" s="15" customFormat="1" ht="16.5" customHeight="1" x14ac:dyDescent="0.2">
      <c r="A335" s="15">
        <f>ROW(A334)</f>
        <v>334</v>
      </c>
      <c r="B335" s="15">
        <f>IF(J335=J334,B334+1,1)</f>
        <v>3</v>
      </c>
      <c r="C335" s="15" t="s">
        <v>43</v>
      </c>
      <c r="D335" s="25" t="s">
        <v>39</v>
      </c>
      <c r="E335" s="27">
        <v>366757</v>
      </c>
      <c r="F335" s="27" t="s">
        <v>757</v>
      </c>
      <c r="G335" s="27" t="s">
        <v>54</v>
      </c>
      <c r="H335" s="27">
        <v>28000</v>
      </c>
      <c r="I335" s="27" t="s">
        <v>758</v>
      </c>
      <c r="J335" s="28">
        <v>46064</v>
      </c>
      <c r="K335" s="26">
        <v>0.625</v>
      </c>
      <c r="L335" s="26"/>
      <c r="M335" s="27" t="s">
        <v>133</v>
      </c>
      <c r="N335" s="25">
        <f>IFERROR(VLOOKUP(M335,Data!$J$1:$K$58,2,0),"")</f>
        <v>56953801607</v>
      </c>
      <c r="O335" s="27" t="s">
        <v>134</v>
      </c>
      <c r="P335" s="27"/>
      <c r="Q335" s="27" t="s">
        <v>759</v>
      </c>
      <c r="R335" s="27" t="s">
        <v>48</v>
      </c>
      <c r="S335" s="27"/>
      <c r="T335" s="27"/>
      <c r="U335" s="28"/>
      <c r="X335" s="27"/>
      <c r="Y335" s="27" t="s">
        <v>49</v>
      </c>
      <c r="Z335" s="29"/>
      <c r="AA335" s="29">
        <v>0.58333333333333337</v>
      </c>
      <c r="AB335" s="29"/>
      <c r="AC335" s="30">
        <v>46064</v>
      </c>
      <c r="AD335" s="15" t="str">
        <f>IF(Tabla2[[#This Row],[HORA ENTREGA]]="DIRECTO","On time", IF(AA335&lt;&gt;"",IF(Tabla2[[#This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5" s="15" t="str">
        <f>MID(Tabla2[[#This Row],[TIPO]],1,3)</f>
        <v xml:space="preserve">40 </v>
      </c>
      <c r="AF3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ALCA SPA */ Cont: * SZLU5097215*/ HR Entrega: *15:00* /Dirección: *BOD. GOLDENFROST - AV. AMERICO VESPUCIO 1955; RENCA</v>
      </c>
      <c r="AG335" s="38" t="str">
        <f>IFERROR(HYPERLINK("https://wa.me/"&amp;Tabla2[[#This Row],[CONTACTO]]&amp;"?text="&amp;Tabla2[[#This Row],[Mensaje]],"Enviar mensaje"),"")</f>
        <v>Enviar mensaje</v>
      </c>
      <c r="AH335" s="15" t="str">
        <f>CONCATENATE(A335,F335)</f>
        <v>334SZLU5097215</v>
      </c>
      <c r="AI335" s="15" t="str">
        <f>CONCATENATE("ENT-",A335)</f>
        <v>ENT-334</v>
      </c>
      <c r="AJ335" s="15" t="str">
        <f>IF(Tabla2[[#This Row],[Op]]&lt;&gt;"","ENTREGA","")</f>
        <v>ENTREGA</v>
      </c>
      <c r="AK335" s="40" t="str">
        <f>(Tabla2[[#This Row],[FECHA ENTREGA]]&amp;Tabla2[[#This Row],[HORA ENTREGA]])</f>
        <v>460640,625</v>
      </c>
      <c r="AL335" s="34" t="str">
        <f>IFERROR(HYPERLINK("https://wa.me/"&amp;Tabla2[[#This Row],[CONTACTO]]&amp;"?text="&amp;Tabla2[[#This Row],[Mensaje]]),"")</f>
        <v>https://wa.me/56953801607?text=Hola!%0AServicio del día 11-02%0A *Cliente:* ALCA SPA */ Cont: * SZLU5097215*/ HR Entrega: *15:00* /Dirección: *BOD. GOLDENFROST - AV. AMERICO VESPUCIO 1955; RENCA</v>
      </c>
    </row>
    <row r="336" spans="1:38" s="15" customFormat="1" ht="16.5" customHeight="1" x14ac:dyDescent="0.2">
      <c r="A336" s="15">
        <f>ROW(A335)</f>
        <v>335</v>
      </c>
      <c r="B336" s="15">
        <f>IF(J336=J335,B335+1,1)</f>
        <v>4</v>
      </c>
      <c r="C336" s="15" t="s">
        <v>760</v>
      </c>
      <c r="D336" s="25" t="s">
        <v>39</v>
      </c>
      <c r="E336" s="27">
        <v>297236</v>
      </c>
      <c r="F336" s="27" t="s">
        <v>761</v>
      </c>
      <c r="G336" s="27" t="s">
        <v>64</v>
      </c>
      <c r="H336" s="27">
        <v>5000</v>
      </c>
      <c r="I336" s="27" t="s">
        <v>762</v>
      </c>
      <c r="J336" s="28">
        <v>46064</v>
      </c>
      <c r="K336" s="26">
        <v>0.41666666666666669</v>
      </c>
      <c r="L336" s="26"/>
      <c r="M336" s="27" t="s">
        <v>60</v>
      </c>
      <c r="N336" s="25">
        <f>IFERROR(VLOOKUP(M336,Data!$J$1:$K$58,2,0),"")</f>
        <v>56957438415</v>
      </c>
      <c r="O336" s="27" t="s">
        <v>285</v>
      </c>
      <c r="P336" s="27"/>
      <c r="Q336" s="27" t="s">
        <v>763</v>
      </c>
      <c r="R336" s="27" t="s">
        <v>69</v>
      </c>
      <c r="S336" s="27"/>
      <c r="T336" s="27"/>
      <c r="U336" s="28"/>
      <c r="X336" s="27" t="s">
        <v>335</v>
      </c>
      <c r="Y336" s="27" t="s">
        <v>49</v>
      </c>
      <c r="Z336" s="29"/>
      <c r="AA336" s="29">
        <v>0.40694444444444444</v>
      </c>
      <c r="AB336" s="29"/>
      <c r="AC336" s="30">
        <v>46064</v>
      </c>
      <c r="AD336" s="15" t="str">
        <f>IF(Tabla2[[#This Row],[HORA ENTREGA]]="DIRECTO","On time", IF(AA336&lt;&gt;"",IF(Tabla2[[#This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" s="15" t="str">
        <f>MID(Tabla2[[#This Row],[TIPO]],1,3)</f>
        <v xml:space="preserve">20 </v>
      </c>
      <c r="AF3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COMATEX EIRL */ Cont: * CSNU1300960*/ HR Entrega: *10:00* /Dirección: *Doctor Ostornol 555 Recoleta</v>
      </c>
      <c r="AG336" s="38" t="str">
        <f>IFERROR(HYPERLINK("https://wa.me/"&amp;Tabla2[[#This Row],[CONTACTO]]&amp;"?text="&amp;Tabla2[[#This Row],[Mensaje]],"Enviar mensaje"),"")</f>
        <v>Enviar mensaje</v>
      </c>
      <c r="AH336" s="15" t="str">
        <f>CONCATENATE(A336,F336)</f>
        <v>335CSNU1300960</v>
      </c>
      <c r="AI336" s="15" t="str">
        <f>CONCATENATE("ENT-",A336)</f>
        <v>ENT-335</v>
      </c>
      <c r="AJ336" s="15" t="str">
        <f>IF(Tabla2[[#This Row],[Op]]&lt;&gt;"","ENTREGA","")</f>
        <v>ENTREGA</v>
      </c>
      <c r="AK336" s="40" t="str">
        <f>(Tabla2[[#This Row],[FECHA ENTREGA]]&amp;Tabla2[[#This Row],[HORA ENTREGA]])</f>
        <v>460640,416666666666667</v>
      </c>
      <c r="AL336" s="34" t="str">
        <f>IFERROR(HYPERLINK("https://wa.me/"&amp;Tabla2[[#This Row],[CONTACTO]]&amp;"?text="&amp;Tabla2[[#This Row],[Mensaje]]),"")</f>
        <v>https://wa.me/56957438415?text=Hola!%0AServicio del día 11-02%0A *Cliente:* COMATEX EIRL */ Cont: * CSNU1300960*/ HR Entrega: *10:00* /Dirección: *Doctor Ostornol 555 Recoleta</v>
      </c>
    </row>
    <row r="337" spans="1:38" s="15" customFormat="1" ht="16.5" customHeight="1" x14ac:dyDescent="0.2">
      <c r="A337" s="15">
        <f>ROW(A336)</f>
        <v>336</v>
      </c>
      <c r="B337" s="15">
        <f>IF(J337=J336,B336+1,1)</f>
        <v>5</v>
      </c>
      <c r="C337" s="15" t="s">
        <v>288</v>
      </c>
      <c r="D337" s="25" t="s">
        <v>39</v>
      </c>
      <c r="E337" s="27">
        <v>102490</v>
      </c>
      <c r="F337" s="27" t="s">
        <v>764</v>
      </c>
      <c r="G337" s="27" t="s">
        <v>54</v>
      </c>
      <c r="H337" s="27">
        <v>26000</v>
      </c>
      <c r="I337" s="27">
        <v>0.375</v>
      </c>
      <c r="J337" s="28">
        <v>46064</v>
      </c>
      <c r="K337" s="26" t="s">
        <v>290</v>
      </c>
      <c r="L337" s="26"/>
      <c r="M337" s="27" t="s">
        <v>147</v>
      </c>
      <c r="N337" s="25">
        <f>IFERROR(VLOOKUP(M337,Data!$J$1:$K$58,2,0),"")</f>
        <v>56935532735</v>
      </c>
      <c r="O337" s="27" t="s">
        <v>148</v>
      </c>
      <c r="P337" s="27"/>
      <c r="Q337" s="27" t="s">
        <v>398</v>
      </c>
      <c r="R337" s="27" t="s">
        <v>120</v>
      </c>
      <c r="S337" s="27"/>
      <c r="T337" s="27"/>
      <c r="U337" s="28"/>
      <c r="X337" s="27" t="s">
        <v>620</v>
      </c>
      <c r="Y337" s="27" t="s">
        <v>49</v>
      </c>
      <c r="Z337" s="29"/>
      <c r="AA337" s="29">
        <v>0.4513888888888889</v>
      </c>
      <c r="AB337" s="29"/>
      <c r="AC337" s="30">
        <v>46065</v>
      </c>
      <c r="AD337" s="15" t="str">
        <f>IF(Tabla2[[#This Row],[HORA ENTREGA]]="DIRECTO","On time", IF(AA337&lt;&gt;"",IF(Tabla2[[#This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" s="15" t="str">
        <f>MID(Tabla2[[#This Row],[TIPO]],1,3)</f>
        <v xml:space="preserve">40 </v>
      </c>
      <c r="AF3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COMERCIAL SEA GARDEN SPA */ Cont: * FBIU5270650*/ HR Entrega: *DIRECTO* /Dirección: *Pedro Jorquera 575, Pudahuel</v>
      </c>
      <c r="AG337" s="38" t="str">
        <f>IFERROR(HYPERLINK("https://wa.me/"&amp;Tabla2[[#This Row],[CONTACTO]]&amp;"?text="&amp;Tabla2[[#This Row],[Mensaje]],"Enviar mensaje"),"")</f>
        <v>Enviar mensaje</v>
      </c>
      <c r="AH337" s="15" t="str">
        <f>CONCATENATE(A337,F337)</f>
        <v>336FBIU5270650</v>
      </c>
      <c r="AI337" s="15" t="str">
        <f>CONCATENATE("ENT-",A337)</f>
        <v>ENT-336</v>
      </c>
      <c r="AJ337" s="15" t="str">
        <f>IF(Tabla2[[#This Row],[Op]]&lt;&gt;"","ENTREGA","")</f>
        <v>ENTREGA</v>
      </c>
      <c r="AK337" s="40" t="str">
        <f>(Tabla2[[#This Row],[FECHA ENTREGA]]&amp;Tabla2[[#This Row],[HORA ENTREGA]])</f>
        <v>46064DIRECTO</v>
      </c>
      <c r="AL337" s="34" t="str">
        <f>IFERROR(HYPERLINK("https://wa.me/"&amp;Tabla2[[#This Row],[CONTACTO]]&amp;"?text="&amp;Tabla2[[#This Row],[Mensaje]]),"")</f>
        <v>https://wa.me/56935532735?text=Hola!%0AServicio del día 11-02%0A *Cliente:* COMERCIAL SEA GARDEN SPA */ Cont: * FBIU5270650*/ HR Entrega: *DIRECTO* /Dirección: *Pedro Jorquera 575, Pudahuel</v>
      </c>
    </row>
    <row r="338" spans="1:38" s="15" customFormat="1" ht="16.5" customHeight="1" x14ac:dyDescent="0.2">
      <c r="A338" s="15">
        <f>ROW(A337)</f>
        <v>337</v>
      </c>
      <c r="B338" s="15">
        <f>IF(J338=J337,B337+1,1)</f>
        <v>6</v>
      </c>
      <c r="C338" s="15" t="s">
        <v>698</v>
      </c>
      <c r="D338" s="25" t="s">
        <v>39</v>
      </c>
      <c r="E338" s="27">
        <v>298007</v>
      </c>
      <c r="F338" s="27" t="s">
        <v>765</v>
      </c>
      <c r="G338" s="27" t="s">
        <v>41</v>
      </c>
      <c r="H338" s="27">
        <v>20000</v>
      </c>
      <c r="I338" s="27">
        <v>0.55138888888888893</v>
      </c>
      <c r="J338" s="28">
        <v>46064</v>
      </c>
      <c r="K338" s="26" t="s">
        <v>290</v>
      </c>
      <c r="L338" s="26"/>
      <c r="M338" s="27" t="s">
        <v>45</v>
      </c>
      <c r="N338" s="25">
        <f>IFERROR(VLOOKUP(M338,Data!$J$1:$K$58,2,0),"")</f>
        <v>56950981572</v>
      </c>
      <c r="O338" s="27" t="s">
        <v>46</v>
      </c>
      <c r="P338" s="27"/>
      <c r="Q338" s="27" t="s">
        <v>700</v>
      </c>
      <c r="R338" s="27" t="s">
        <v>218</v>
      </c>
      <c r="S338" s="27"/>
      <c r="T338" s="27"/>
      <c r="U338" s="28"/>
      <c r="X338" s="27"/>
      <c r="Y338" s="27" t="s">
        <v>49</v>
      </c>
      <c r="Z338" s="29"/>
      <c r="AA338" s="29">
        <v>0.62638888888888888</v>
      </c>
      <c r="AB338" s="29"/>
      <c r="AC338" s="30">
        <v>46064</v>
      </c>
      <c r="AD338" s="15" t="str">
        <f>IF(Tabla2[[#This Row],[HORA ENTREGA]]="DIRECTO","On time", IF(AA338&lt;&gt;"",IF(Tabla2[[#This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8" s="15" t="str">
        <f>MID(Tabla2[[#This Row],[TIPO]],1,3)</f>
        <v xml:space="preserve">40 </v>
      </c>
      <c r="AF3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IMPORTADORA DCIC SPA */ Cont: * TRHU5248241*/ HR Entrega: *DIRECTO* /Dirección: *PUERTO MADERO 9710 BOD. P01 - P03, PUDAHUEL</v>
      </c>
      <c r="AG338" s="38" t="str">
        <f>IFERROR(HYPERLINK("https://wa.me/"&amp;Tabla2[[#This Row],[CONTACTO]]&amp;"?text="&amp;Tabla2[[#This Row],[Mensaje]],"Enviar mensaje"),"")</f>
        <v>Enviar mensaje</v>
      </c>
      <c r="AH338" s="15" t="str">
        <f>CONCATENATE(A338,F338)</f>
        <v>337TRHU5248241</v>
      </c>
      <c r="AI338" s="15" t="str">
        <f>CONCATENATE("ENT-",A338)</f>
        <v>ENT-337</v>
      </c>
      <c r="AJ338" s="15" t="str">
        <f>IF(Tabla2[[#This Row],[Op]]&lt;&gt;"","ENTREGA","")</f>
        <v>ENTREGA</v>
      </c>
      <c r="AK338" s="40" t="str">
        <f>(Tabla2[[#This Row],[FECHA ENTREGA]]&amp;Tabla2[[#This Row],[HORA ENTREGA]])</f>
        <v>46064DIRECTO</v>
      </c>
      <c r="AL338" s="34" t="str">
        <f>IFERROR(HYPERLINK("https://wa.me/"&amp;Tabla2[[#This Row],[CONTACTO]]&amp;"?text="&amp;Tabla2[[#This Row],[Mensaje]]),"")</f>
        <v>https://wa.me/56950981572?text=Hola!%0AServicio del día 11-02%0A *Cliente:* IMPORTADORA DCIC SPA */ Cont: * TRHU5248241*/ HR Entrega: *DIRECTO* /Dirección: *PUERTO MADERO 9710 BOD. P01 - P03, PUDAHUEL</v>
      </c>
    </row>
    <row r="339" spans="1:38" s="15" customFormat="1" ht="16.5" customHeight="1" x14ac:dyDescent="0.2">
      <c r="A339" s="15">
        <f>ROW(A338)</f>
        <v>338</v>
      </c>
      <c r="B339" s="15">
        <f>IF(J339=J338,B338+1,1)</f>
        <v>7</v>
      </c>
      <c r="C339" s="15" t="s">
        <v>149</v>
      </c>
      <c r="D339" s="25" t="s">
        <v>39</v>
      </c>
      <c r="E339" s="27">
        <v>2595302</v>
      </c>
      <c r="F339" s="27" t="s">
        <v>766</v>
      </c>
      <c r="G339" s="27" t="s">
        <v>41</v>
      </c>
      <c r="H339" s="27">
        <v>14000</v>
      </c>
      <c r="I339" s="27" t="s">
        <v>42</v>
      </c>
      <c r="J339" s="28">
        <v>46064</v>
      </c>
      <c r="K339" s="26">
        <v>0.33333333333333331</v>
      </c>
      <c r="L339" s="26"/>
      <c r="M339" s="27" t="s">
        <v>139</v>
      </c>
      <c r="N339" s="25">
        <f>IFERROR(VLOOKUP(M339,Data!$J$1:$K$58,2,0),"")</f>
        <v>56965312953</v>
      </c>
      <c r="O339" s="27" t="s">
        <v>140</v>
      </c>
      <c r="P339" s="27"/>
      <c r="Q339" s="27" t="s">
        <v>153</v>
      </c>
      <c r="R339" s="27" t="s">
        <v>446</v>
      </c>
      <c r="S339" s="27"/>
      <c r="T339" s="27"/>
      <c r="U339" s="28"/>
      <c r="X339" s="27" t="s">
        <v>767</v>
      </c>
      <c r="Y339" s="27" t="s">
        <v>49</v>
      </c>
      <c r="Z339" s="29"/>
      <c r="AA339" s="29">
        <v>0.30555555555555558</v>
      </c>
      <c r="AB339" s="29"/>
      <c r="AC339" s="30">
        <v>46064</v>
      </c>
      <c r="AD339" s="15" t="str">
        <f>IF(Tabla2[[#This Row],[HORA ENTREGA]]="DIRECTO","On time", IF(AA339&lt;&gt;"",IF(Tabla2[[#This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" s="15" t="str">
        <f>MID(Tabla2[[#This Row],[TIPO]],1,3)</f>
        <v xml:space="preserve">40 </v>
      </c>
      <c r="AF3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IMPORTADORA MIDEA CARRIER CHILE LTDA */ Cont: * HPCU4847719*/ HR Entrega: *08:00* /Dirección: *BOD. MIEA AGURTO - PUERTO MADERO 9710, BOD. E13; PUDAHUEL </v>
      </c>
      <c r="AG339" s="38" t="str">
        <f>IFERROR(HYPERLINK("https://wa.me/"&amp;Tabla2[[#This Row],[CONTACTO]]&amp;"?text="&amp;Tabla2[[#This Row],[Mensaje]],"Enviar mensaje"),"")</f>
        <v>Enviar mensaje</v>
      </c>
      <c r="AH339" s="15" t="str">
        <f>CONCATENATE(A339,F339)</f>
        <v>338HPCU4847719</v>
      </c>
      <c r="AI339" s="15" t="str">
        <f>CONCATENATE("ENT-",A339)</f>
        <v>ENT-338</v>
      </c>
      <c r="AJ339" s="15" t="str">
        <f>IF(Tabla2[[#This Row],[Op]]&lt;&gt;"","ENTREGA","")</f>
        <v>ENTREGA</v>
      </c>
      <c r="AK339" s="40" t="str">
        <f>(Tabla2[[#This Row],[FECHA ENTREGA]]&amp;Tabla2[[#This Row],[HORA ENTREGA]])</f>
        <v>460640,333333333333333</v>
      </c>
      <c r="AL339" s="34" t="str">
        <f>IFERROR(HYPERLINK("https://wa.me/"&amp;Tabla2[[#This Row],[CONTACTO]]&amp;"?text="&amp;Tabla2[[#This Row],[Mensaje]]),"")</f>
        <v xml:space="preserve">https://wa.me/56965312953?text=Hola!%0AServicio del día 11-02%0A *Cliente:* IMPORTADORA MIDEA CARRIER CHILE LTDA */ Cont: * HPCU4847719*/ HR Entrega: *08:00* /Dirección: *BOD. MIEA AGURTO - PUERTO MADERO 9710, BOD. E13; PUDAHUEL </v>
      </c>
    </row>
    <row r="340" spans="1:38" s="15" customFormat="1" ht="16.5" customHeight="1" x14ac:dyDescent="0.2">
      <c r="A340" s="15">
        <f>ROW(A339)</f>
        <v>339</v>
      </c>
      <c r="B340" s="15">
        <f>IF(J340=J339,B339+1,1)</f>
        <v>8</v>
      </c>
      <c r="C340" s="15" t="s">
        <v>149</v>
      </c>
      <c r="D340" s="25" t="s">
        <v>39</v>
      </c>
      <c r="E340" s="27">
        <v>2595302</v>
      </c>
      <c r="F340" s="27" t="s">
        <v>768</v>
      </c>
      <c r="G340" s="27" t="s">
        <v>41</v>
      </c>
      <c r="H340" s="27">
        <v>14000</v>
      </c>
      <c r="I340" s="27" t="s">
        <v>42</v>
      </c>
      <c r="J340" s="28">
        <v>46064</v>
      </c>
      <c r="K340" s="26">
        <v>0.33333333333333331</v>
      </c>
      <c r="L340" s="26"/>
      <c r="M340" s="27" t="s">
        <v>126</v>
      </c>
      <c r="N340" s="25">
        <f>IFERROR(VLOOKUP(M340,Data!$J$1:$K$58,2,0),"")</f>
        <v>56999270871</v>
      </c>
      <c r="O340" s="27" t="s">
        <v>127</v>
      </c>
      <c r="P340" s="27"/>
      <c r="Q340" s="27" t="s">
        <v>153</v>
      </c>
      <c r="R340" s="27" t="s">
        <v>446</v>
      </c>
      <c r="S340" s="27"/>
      <c r="T340" s="27"/>
      <c r="U340" s="28"/>
      <c r="X340" s="27" t="s">
        <v>769</v>
      </c>
      <c r="Y340" s="27" t="s">
        <v>49</v>
      </c>
      <c r="Z340" s="29"/>
      <c r="AA340" s="29">
        <v>0.3298611111111111</v>
      </c>
      <c r="AB340" s="29"/>
      <c r="AC340" s="30">
        <v>46064</v>
      </c>
      <c r="AD340" s="15" t="str">
        <f>IF(Tabla2[[#This Row],[HORA ENTREGA]]="DIRECTO","On time", IF(AA340&lt;&gt;"",IF(Tabla2[[#This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" s="15" t="str">
        <f>MID(Tabla2[[#This Row],[TIPO]],1,3)</f>
        <v xml:space="preserve">40 </v>
      </c>
      <c r="AF3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IMPORTADORA MIDEA CARRIER CHILE LTDA */ Cont: * EMCU1596294*/ HR Entrega: *08:00* /Dirección: *BOD. MIEA AGURTO - PUERTO MADERO 9710, BOD. E13; PUDAHUEL </v>
      </c>
      <c r="AG340" s="38" t="str">
        <f>IFERROR(HYPERLINK("https://wa.me/"&amp;Tabla2[[#This Row],[CONTACTO]]&amp;"?text="&amp;Tabla2[[#This Row],[Mensaje]],"Enviar mensaje"),"")</f>
        <v>Enviar mensaje</v>
      </c>
      <c r="AH340" s="15" t="str">
        <f>CONCATENATE(A340,F340)</f>
        <v>339EMCU1596294</v>
      </c>
      <c r="AI340" s="15" t="str">
        <f>CONCATENATE("ENT-",A340)</f>
        <v>ENT-339</v>
      </c>
      <c r="AJ340" s="15" t="str">
        <f>IF(Tabla2[[#This Row],[Op]]&lt;&gt;"","ENTREGA","")</f>
        <v>ENTREGA</v>
      </c>
      <c r="AK340" s="40" t="str">
        <f>(Tabla2[[#This Row],[FECHA ENTREGA]]&amp;Tabla2[[#This Row],[HORA ENTREGA]])</f>
        <v>460640,333333333333333</v>
      </c>
      <c r="AL340" s="34" t="str">
        <f>IFERROR(HYPERLINK("https://wa.me/"&amp;Tabla2[[#This Row],[CONTACTO]]&amp;"?text="&amp;Tabla2[[#This Row],[Mensaje]]),"")</f>
        <v xml:space="preserve">https://wa.me/56999270871?text=Hola!%0AServicio del día 11-02%0A *Cliente:* IMPORTADORA MIDEA CARRIER CHILE LTDA */ Cont: * EMCU1596294*/ HR Entrega: *08:00* /Dirección: *BOD. MIEA AGURTO - PUERTO MADERO 9710, BOD. E13; PUDAHUEL </v>
      </c>
    </row>
    <row r="341" spans="1:38" s="15" customFormat="1" ht="16.5" customHeight="1" x14ac:dyDescent="0.2">
      <c r="A341" s="15">
        <f>ROW(A340)</f>
        <v>340</v>
      </c>
      <c r="B341" s="15">
        <f>IF(J341=J340,B340+1,1)</f>
        <v>9</v>
      </c>
      <c r="C341" s="15" t="s">
        <v>178</v>
      </c>
      <c r="D341" s="25" t="s">
        <v>39</v>
      </c>
      <c r="E341" s="27">
        <v>873500</v>
      </c>
      <c r="F341" s="27" t="s">
        <v>770</v>
      </c>
      <c r="G341" s="27" t="s">
        <v>465</v>
      </c>
      <c r="H341" s="27">
        <v>15000</v>
      </c>
      <c r="I341" s="27" t="s">
        <v>42</v>
      </c>
      <c r="J341" s="28">
        <v>46064</v>
      </c>
      <c r="K341" s="26">
        <v>0.5</v>
      </c>
      <c r="L341" s="26"/>
      <c r="M341" s="27" t="s">
        <v>433</v>
      </c>
      <c r="N341" s="25">
        <f>IFERROR(VLOOKUP(M341,Data!$J$1:$K$58,2,0),"")</f>
        <v>56994354094</v>
      </c>
      <c r="O341" s="27" t="s">
        <v>434</v>
      </c>
      <c r="P341" s="27"/>
      <c r="Q341" s="27" t="s">
        <v>182</v>
      </c>
      <c r="R341" s="27" t="s">
        <v>74</v>
      </c>
      <c r="S341" s="27"/>
      <c r="T341" s="27"/>
      <c r="U341" s="28"/>
      <c r="X341" s="27"/>
      <c r="Y341" s="27" t="s">
        <v>49</v>
      </c>
      <c r="Z341" s="29"/>
      <c r="AA341" s="29">
        <v>0.44444444444444442</v>
      </c>
      <c r="AB341" s="29"/>
      <c r="AC341" s="30">
        <v>46064</v>
      </c>
      <c r="AD341" s="15" t="str">
        <f>IF(Tabla2[[#This Row],[HORA ENTREGA]]="DIRECTO","On time", IF(AA341&lt;&gt;"",IF(Tabla2[[#This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" s="15" t="str">
        <f>MID(Tabla2[[#This Row],[TIPO]],1,3)</f>
        <v xml:space="preserve">40 </v>
      </c>
      <c r="AF3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INVERSIERRA S A */ Cont: * MSMU7570125*/ HR Entrega: *12:00* /Dirección: *HUECHURABA</v>
      </c>
      <c r="AG341" s="38" t="str">
        <f>IFERROR(HYPERLINK("https://wa.me/"&amp;Tabla2[[#This Row],[CONTACTO]]&amp;"?text="&amp;Tabla2[[#This Row],[Mensaje]],"Enviar mensaje"),"")</f>
        <v>Enviar mensaje</v>
      </c>
      <c r="AH341" s="15" t="str">
        <f>CONCATENATE(A341,F341)</f>
        <v>340MSMU7570125</v>
      </c>
      <c r="AI341" s="15" t="str">
        <f>CONCATENATE("ENT-",A341)</f>
        <v>ENT-340</v>
      </c>
      <c r="AJ341" s="15" t="str">
        <f>IF(Tabla2[[#This Row],[Op]]&lt;&gt;"","ENTREGA","")</f>
        <v>ENTREGA</v>
      </c>
      <c r="AK341" s="40" t="str">
        <f>(Tabla2[[#This Row],[FECHA ENTREGA]]&amp;Tabla2[[#This Row],[HORA ENTREGA]])</f>
        <v>460640,5</v>
      </c>
      <c r="AL341" s="34" t="str">
        <f>IFERROR(HYPERLINK("https://wa.me/"&amp;Tabla2[[#This Row],[CONTACTO]]&amp;"?text="&amp;Tabla2[[#This Row],[Mensaje]]),"")</f>
        <v>https://wa.me/56994354094?text=Hola!%0AServicio del día 11-02%0A *Cliente:* INVERSIERRA S A */ Cont: * MSMU7570125*/ HR Entrega: *12:00* /Dirección: *HUECHURABA</v>
      </c>
    </row>
    <row r="342" spans="1:38" s="15" customFormat="1" ht="16.5" customHeight="1" x14ac:dyDescent="0.2">
      <c r="A342" s="15">
        <f>ROW(A341)</f>
        <v>341</v>
      </c>
      <c r="B342" s="15">
        <f>IF(J342=J341,B341+1,1)</f>
        <v>10</v>
      </c>
      <c r="C342" s="15" t="s">
        <v>188</v>
      </c>
      <c r="D342" s="25" t="s">
        <v>39</v>
      </c>
      <c r="E342" s="27">
        <v>188141</v>
      </c>
      <c r="F342" s="27" t="s">
        <v>771</v>
      </c>
      <c r="G342" s="27" t="s">
        <v>41</v>
      </c>
      <c r="H342" s="27">
        <v>30000</v>
      </c>
      <c r="I342" s="27" t="s">
        <v>42</v>
      </c>
      <c r="J342" s="28">
        <v>46064</v>
      </c>
      <c r="K342" s="26">
        <v>0.33333333333333331</v>
      </c>
      <c r="L342" s="26"/>
      <c r="M342" s="27" t="s">
        <v>151</v>
      </c>
      <c r="N342" s="25">
        <f>IFERROR(VLOOKUP(M342,Data!$J$1:$K$58,2,0),"")</f>
        <v>56973887427</v>
      </c>
      <c r="O342" s="27" t="s">
        <v>152</v>
      </c>
      <c r="P342" s="27"/>
      <c r="Q342" s="27" t="s">
        <v>190</v>
      </c>
      <c r="R342" s="27" t="s">
        <v>195</v>
      </c>
      <c r="S342" s="27"/>
      <c r="T342" s="27"/>
      <c r="U342" s="28"/>
      <c r="X342" s="27"/>
      <c r="Y342" s="27" t="s">
        <v>49</v>
      </c>
      <c r="Z342" s="29"/>
      <c r="AA342" s="29">
        <v>0.33819444444444446</v>
      </c>
      <c r="AB342" s="29"/>
      <c r="AC342" s="30">
        <v>46064</v>
      </c>
      <c r="AD342" s="15" t="str">
        <f>IF(Tabla2[[#This Row],[HORA ENTREGA]]="DIRECTO","On time", IF(AA342&lt;&gt;"",IF(Tabla2[[#This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" s="15" t="str">
        <f>MID(Tabla2[[#This Row],[TIPO]],1,3)</f>
        <v xml:space="preserve">40 </v>
      </c>
      <c r="AF3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LAMAIGNERE CHILE S.A. */ Cont: * MSBU6777670*/ HR Entrega: *08:00* /Dirección: *AV. MARTA OSSA RUIZ 601 (CAMINO CASAS VIEJAS); MAIPU </v>
      </c>
      <c r="AG342" s="38" t="str">
        <f>IFERROR(HYPERLINK("https://wa.me/"&amp;Tabla2[[#This Row],[CONTACTO]]&amp;"?text="&amp;Tabla2[[#This Row],[Mensaje]],"Enviar mensaje"),"")</f>
        <v>Enviar mensaje</v>
      </c>
      <c r="AH342" s="15" t="str">
        <f>CONCATENATE(A342,F342)</f>
        <v>341MSBU6777670</v>
      </c>
      <c r="AI342" s="15" t="str">
        <f>CONCATENATE("ENT-",A342)</f>
        <v>ENT-341</v>
      </c>
      <c r="AJ342" s="15" t="str">
        <f>IF(Tabla2[[#This Row],[Op]]&lt;&gt;"","ENTREGA","")</f>
        <v>ENTREGA</v>
      </c>
      <c r="AK342" s="40" t="str">
        <f>(Tabla2[[#This Row],[FECHA ENTREGA]]&amp;Tabla2[[#This Row],[HORA ENTREGA]])</f>
        <v>460640,333333333333333</v>
      </c>
      <c r="AL342" s="34" t="str">
        <f>IFERROR(HYPERLINK("https://wa.me/"&amp;Tabla2[[#This Row],[CONTACTO]]&amp;"?text="&amp;Tabla2[[#This Row],[Mensaje]]),"")</f>
        <v xml:space="preserve">https://wa.me/56973887427?text=Hola!%0AServicio del día 11-02%0A *Cliente:* LAMAIGNERE CHILE S.A. */ Cont: * MSBU6777670*/ HR Entrega: *08:00* /Dirección: *AV. MARTA OSSA RUIZ 601 (CAMINO CASAS VIEJAS); MAIPU </v>
      </c>
    </row>
    <row r="343" spans="1:38" s="15" customFormat="1" ht="16.5" customHeight="1" x14ac:dyDescent="0.2">
      <c r="A343" s="15">
        <f>ROW(A342)</f>
        <v>342</v>
      </c>
      <c r="B343" s="15">
        <f>IF(J343=J342,B342+1,1)</f>
        <v>11</v>
      </c>
      <c r="C343" s="15" t="s">
        <v>188</v>
      </c>
      <c r="D343" s="25" t="s">
        <v>39</v>
      </c>
      <c r="E343" s="27">
        <v>188141</v>
      </c>
      <c r="F343" s="27" t="s">
        <v>772</v>
      </c>
      <c r="G343" s="27" t="s">
        <v>41</v>
      </c>
      <c r="H343" s="27">
        <v>30000</v>
      </c>
      <c r="I343" s="27" t="s">
        <v>42</v>
      </c>
      <c r="J343" s="28">
        <v>46064</v>
      </c>
      <c r="K343" s="26">
        <v>0.33333333333333331</v>
      </c>
      <c r="L343" s="26"/>
      <c r="M343" s="27" t="s">
        <v>90</v>
      </c>
      <c r="N343" s="25">
        <f>IFERROR(VLOOKUP(M343,Data!$J$1:$K$58,2,0),"")</f>
        <v>56987557136</v>
      </c>
      <c r="O343" s="27" t="s">
        <v>91</v>
      </c>
      <c r="P343" s="27"/>
      <c r="Q343" s="27" t="s">
        <v>190</v>
      </c>
      <c r="R343" s="27" t="s">
        <v>195</v>
      </c>
      <c r="S343" s="27"/>
      <c r="T343" s="27"/>
      <c r="U343" s="28"/>
      <c r="X343" s="27"/>
      <c r="Y343" s="27" t="s">
        <v>49</v>
      </c>
      <c r="Z343" s="29"/>
      <c r="AA343" s="29">
        <v>0.3263888888888889</v>
      </c>
      <c r="AB343" s="29"/>
      <c r="AC343" s="30">
        <v>46064</v>
      </c>
      <c r="AD343" s="15" t="str">
        <f>IF(Tabla2[[#This Row],[HORA ENTREGA]]="DIRECTO","On time", IF(AA343&lt;&gt;"",IF(Tabla2[[#This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" s="15" t="str">
        <f>MID(Tabla2[[#This Row],[TIPO]],1,3)</f>
        <v xml:space="preserve">40 </v>
      </c>
      <c r="AF3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LAMAIGNERE CHILE S.A. */ Cont: * MEDU7506415*/ HR Entrega: *08:00* /Dirección: *AV. MARTA OSSA RUIZ 601 (CAMINO CASAS VIEJAS); MAIPU </v>
      </c>
      <c r="AG343" s="38" t="str">
        <f>IFERROR(HYPERLINK("https://wa.me/"&amp;Tabla2[[#This Row],[CONTACTO]]&amp;"?text="&amp;Tabla2[[#This Row],[Mensaje]],"Enviar mensaje"),"")</f>
        <v>Enviar mensaje</v>
      </c>
      <c r="AH343" s="15" t="str">
        <f>CONCATENATE(A343,F343)</f>
        <v>342MEDU7506415</v>
      </c>
      <c r="AI343" s="15" t="str">
        <f>CONCATENATE("ENT-",A343)</f>
        <v>ENT-342</v>
      </c>
      <c r="AJ343" s="15" t="str">
        <f>IF(Tabla2[[#This Row],[Op]]&lt;&gt;"","ENTREGA","")</f>
        <v>ENTREGA</v>
      </c>
      <c r="AK343" s="40" t="str">
        <f>(Tabla2[[#This Row],[FECHA ENTREGA]]&amp;Tabla2[[#This Row],[HORA ENTREGA]])</f>
        <v>460640,333333333333333</v>
      </c>
      <c r="AL343" s="34" t="str">
        <f>IFERROR(HYPERLINK("https://wa.me/"&amp;Tabla2[[#This Row],[CONTACTO]]&amp;"?text="&amp;Tabla2[[#This Row],[Mensaje]]),"")</f>
        <v xml:space="preserve">https://wa.me/56987557136?text=Hola!%0AServicio del día 11-02%0A *Cliente:* LAMAIGNERE CHILE S.A. */ Cont: * MEDU7506415*/ HR Entrega: *08:00* /Dirección: *AV. MARTA OSSA RUIZ 601 (CAMINO CASAS VIEJAS); MAIPU </v>
      </c>
    </row>
    <row r="344" spans="1:38" s="15" customFormat="1" ht="16.5" customHeight="1" x14ac:dyDescent="0.2">
      <c r="A344" s="15">
        <f>ROW(A343)</f>
        <v>343</v>
      </c>
      <c r="B344" s="15">
        <f>IF(J344=J343,B343+1,1)</f>
        <v>12</v>
      </c>
      <c r="C344" s="15" t="s">
        <v>188</v>
      </c>
      <c r="D344" s="25" t="s">
        <v>39</v>
      </c>
      <c r="E344" s="27">
        <v>188141</v>
      </c>
      <c r="F344" s="27" t="s">
        <v>773</v>
      </c>
      <c r="G344" s="27" t="s">
        <v>41</v>
      </c>
      <c r="H344" s="27">
        <v>30000</v>
      </c>
      <c r="I344" s="27" t="s">
        <v>42</v>
      </c>
      <c r="J344" s="28">
        <v>46064</v>
      </c>
      <c r="K344" s="26">
        <v>0.41666666666666669</v>
      </c>
      <c r="L344" s="26"/>
      <c r="M344" s="27" t="s">
        <v>241</v>
      </c>
      <c r="N344" s="25">
        <f>IFERROR(VLOOKUP(M344,Data!$J$1:$K$58,2,0),"")</f>
        <v>56984880436</v>
      </c>
      <c r="O344" s="27" t="s">
        <v>242</v>
      </c>
      <c r="P344" s="27"/>
      <c r="Q344" s="27" t="s">
        <v>190</v>
      </c>
      <c r="R344" s="27" t="s">
        <v>195</v>
      </c>
      <c r="S344" s="27"/>
      <c r="T344" s="27"/>
      <c r="U344" s="28"/>
      <c r="X344" s="27"/>
      <c r="Y344" s="27" t="s">
        <v>49</v>
      </c>
      <c r="Z344" s="29"/>
      <c r="AA344" s="29">
        <v>0.3298611111111111</v>
      </c>
      <c r="AB344" s="29"/>
      <c r="AC344" s="30">
        <v>46064</v>
      </c>
      <c r="AD344" s="15" t="str">
        <f>IF(Tabla2[[#This Row],[HORA ENTREGA]]="DIRECTO","On time", IF(AA344&lt;&gt;"",IF(Tabla2[[#This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4" s="15" t="str">
        <f>MID(Tabla2[[#This Row],[TIPO]],1,3)</f>
        <v xml:space="preserve">40 </v>
      </c>
      <c r="AF3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LAMAIGNERE CHILE S.A. */ Cont: * MSBU6817290*/ HR Entrega: *10:00* /Dirección: *AV. MARTA OSSA RUIZ 601 (CAMINO CASAS VIEJAS); MAIPU </v>
      </c>
      <c r="AG344" s="38" t="str">
        <f>IFERROR(HYPERLINK("https://wa.me/"&amp;Tabla2[[#This Row],[CONTACTO]]&amp;"?text="&amp;Tabla2[[#This Row],[Mensaje]],"Enviar mensaje"),"")</f>
        <v>Enviar mensaje</v>
      </c>
      <c r="AH344" s="15" t="str">
        <f>CONCATENATE(A344,F344)</f>
        <v>343MSBU6817290</v>
      </c>
      <c r="AI344" s="15" t="str">
        <f>CONCATENATE("ENT-",A344)</f>
        <v>ENT-343</v>
      </c>
      <c r="AJ344" s="15" t="str">
        <f>IF(Tabla2[[#This Row],[Op]]&lt;&gt;"","ENTREGA","")</f>
        <v>ENTREGA</v>
      </c>
      <c r="AK344" s="40" t="str">
        <f>(Tabla2[[#This Row],[FECHA ENTREGA]]&amp;Tabla2[[#This Row],[HORA ENTREGA]])</f>
        <v>460640,416666666666667</v>
      </c>
      <c r="AL344" s="34" t="str">
        <f>IFERROR(HYPERLINK("https://wa.me/"&amp;Tabla2[[#This Row],[CONTACTO]]&amp;"?text="&amp;Tabla2[[#This Row],[Mensaje]]),"")</f>
        <v xml:space="preserve">https://wa.me/56984880436?text=Hola!%0AServicio del día 11-02%0A *Cliente:* LAMAIGNERE CHILE S.A. */ Cont: * MSBU6817290*/ HR Entrega: *10:00* /Dirección: *AV. MARTA OSSA RUIZ 601 (CAMINO CASAS VIEJAS); MAIPU </v>
      </c>
    </row>
    <row r="345" spans="1:38" s="15" customFormat="1" ht="16.5" customHeight="1" x14ac:dyDescent="0.2">
      <c r="A345" s="15">
        <f>ROW(A344)</f>
        <v>344</v>
      </c>
      <c r="B345" s="15">
        <f>IF(J345=J344,B344+1,1)</f>
        <v>13</v>
      </c>
      <c r="C345" s="15" t="s">
        <v>188</v>
      </c>
      <c r="D345" s="25" t="s">
        <v>39</v>
      </c>
      <c r="E345" s="27">
        <v>188141</v>
      </c>
      <c r="F345" s="27" t="s">
        <v>774</v>
      </c>
      <c r="G345" s="27" t="s">
        <v>41</v>
      </c>
      <c r="H345" s="27">
        <v>30000</v>
      </c>
      <c r="I345" s="27" t="s">
        <v>42</v>
      </c>
      <c r="J345" s="28">
        <v>46064</v>
      </c>
      <c r="K345" s="26">
        <v>0.41666666666666669</v>
      </c>
      <c r="L345" s="26"/>
      <c r="M345" s="27" t="s">
        <v>112</v>
      </c>
      <c r="N345" s="25">
        <f>IFERROR(VLOOKUP(M345,Data!$J$1:$K$58,2,0),"")</f>
        <v>56990025702</v>
      </c>
      <c r="O345" s="27" t="s">
        <v>61</v>
      </c>
      <c r="P345" s="27"/>
      <c r="Q345" s="27" t="s">
        <v>190</v>
      </c>
      <c r="R345" s="27" t="s">
        <v>195</v>
      </c>
      <c r="S345" s="27"/>
      <c r="T345" s="27"/>
      <c r="U345" s="28"/>
      <c r="X345" s="27"/>
      <c r="Y345" s="27" t="s">
        <v>49</v>
      </c>
      <c r="Z345" s="29"/>
      <c r="AA345" s="29">
        <v>0.3125</v>
      </c>
      <c r="AB345" s="29"/>
      <c r="AC345" s="30">
        <v>46064</v>
      </c>
      <c r="AD345" s="15" t="str">
        <f>IF(Tabla2[[#This Row],[HORA ENTREGA]]="DIRECTO","On time", IF(AA345&lt;&gt;"",IF(Tabla2[[#This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5" s="15" t="str">
        <f>MID(Tabla2[[#This Row],[TIPO]],1,3)</f>
        <v xml:space="preserve">40 </v>
      </c>
      <c r="AF3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LAMAIGNERE CHILE S.A. */ Cont: * MSDU6284218*/ HR Entrega: *10:00* /Dirección: *AV. MARTA OSSA RUIZ 601 (CAMINO CASAS VIEJAS); MAIPU </v>
      </c>
      <c r="AG345" s="38" t="str">
        <f>IFERROR(HYPERLINK("https://wa.me/"&amp;Tabla2[[#This Row],[CONTACTO]]&amp;"?text="&amp;Tabla2[[#This Row],[Mensaje]],"Enviar mensaje"),"")</f>
        <v>Enviar mensaje</v>
      </c>
      <c r="AH345" s="15" t="str">
        <f>CONCATENATE(A345,F345)</f>
        <v>344MSDU6284218</v>
      </c>
      <c r="AI345" s="15" t="str">
        <f>CONCATENATE("ENT-",A345)</f>
        <v>ENT-344</v>
      </c>
      <c r="AJ345" s="15" t="str">
        <f>IF(Tabla2[[#This Row],[Op]]&lt;&gt;"","ENTREGA","")</f>
        <v>ENTREGA</v>
      </c>
      <c r="AK345" s="40" t="str">
        <f>(Tabla2[[#This Row],[FECHA ENTREGA]]&amp;Tabla2[[#This Row],[HORA ENTREGA]])</f>
        <v>460640,416666666666667</v>
      </c>
      <c r="AL345" s="34" t="str">
        <f>IFERROR(HYPERLINK("https://wa.me/"&amp;Tabla2[[#This Row],[CONTACTO]]&amp;"?text="&amp;Tabla2[[#This Row],[Mensaje]]),"")</f>
        <v xml:space="preserve">https://wa.me/56990025702?text=Hola!%0AServicio del día 11-02%0A *Cliente:* LAMAIGNERE CHILE S.A. */ Cont: * MSDU6284218*/ HR Entrega: *10:00* /Dirección: *AV. MARTA OSSA RUIZ 601 (CAMINO CASAS VIEJAS); MAIPU </v>
      </c>
    </row>
    <row r="346" spans="1:38" s="15" customFormat="1" ht="16.5" customHeight="1" x14ac:dyDescent="0.2">
      <c r="A346" s="15">
        <f>ROW(A345)</f>
        <v>345</v>
      </c>
      <c r="B346" s="15">
        <f>IF(J346=J345,B345+1,1)</f>
        <v>14</v>
      </c>
      <c r="C346" s="15" t="s">
        <v>204</v>
      </c>
      <c r="D346" s="25" t="s">
        <v>39</v>
      </c>
      <c r="E346" s="27">
        <v>1179664</v>
      </c>
      <c r="F346" s="27" t="s">
        <v>775</v>
      </c>
      <c r="G346" s="27" t="s">
        <v>64</v>
      </c>
      <c r="H346" s="27">
        <v>25000</v>
      </c>
      <c r="I346" s="27" t="s">
        <v>776</v>
      </c>
      <c r="J346" s="28">
        <v>46064</v>
      </c>
      <c r="K346" s="26">
        <v>0.35416666666666669</v>
      </c>
      <c r="L346" s="26"/>
      <c r="M346" s="27" t="s">
        <v>51</v>
      </c>
      <c r="N346" s="25">
        <f>IFERROR(VLOOKUP(M346,Data!$J$1:$K$58,2,0),"")</f>
        <v>56967256951</v>
      </c>
      <c r="O346" s="27" t="s">
        <v>52</v>
      </c>
      <c r="P346" s="27"/>
      <c r="Q346" s="27" t="s">
        <v>207</v>
      </c>
      <c r="R346" s="27" t="s">
        <v>48</v>
      </c>
      <c r="S346" s="27"/>
      <c r="T346" s="27"/>
      <c r="U346" s="28"/>
      <c r="X346" s="27"/>
      <c r="Y346" s="27" t="s">
        <v>49</v>
      </c>
      <c r="Z346" s="29"/>
      <c r="AA346" s="29">
        <v>0.32083333333333336</v>
      </c>
      <c r="AB346" s="29"/>
      <c r="AC346" s="30">
        <v>46064</v>
      </c>
      <c r="AD346" s="15" t="str">
        <f>IF(Tabla2[[#This Row],[HORA ENTREGA]]="DIRECTO","On time", IF(AA346&lt;&gt;"",IF(Tabla2[[#This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6" s="15" t="str">
        <f>MID(Tabla2[[#This Row],[TIPO]],1,3)</f>
        <v xml:space="preserve">20 </v>
      </c>
      <c r="AF3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OXIQUIM S A */ Cont: * SEKU1154690*/ HR Entrega: *08:30* /Dirección: *CAÑAVERAL 901; QUILICURA </v>
      </c>
      <c r="AG346" s="38" t="str">
        <f>IFERROR(HYPERLINK("https://wa.me/"&amp;Tabla2[[#This Row],[CONTACTO]]&amp;"?text="&amp;Tabla2[[#This Row],[Mensaje]],"Enviar mensaje"),"")</f>
        <v>Enviar mensaje</v>
      </c>
      <c r="AH346" s="15" t="str">
        <f>CONCATENATE(A346,F346)</f>
        <v>345SEKU1154690</v>
      </c>
      <c r="AI346" s="15" t="str">
        <f>CONCATENATE("ENT-",A346)</f>
        <v>ENT-345</v>
      </c>
      <c r="AJ346" s="15" t="str">
        <f>IF(Tabla2[[#This Row],[Op]]&lt;&gt;"","ENTREGA","")</f>
        <v>ENTREGA</v>
      </c>
      <c r="AK346" s="40" t="str">
        <f>(Tabla2[[#This Row],[FECHA ENTREGA]]&amp;Tabla2[[#This Row],[HORA ENTREGA]])</f>
        <v>460640,354166666666667</v>
      </c>
      <c r="AL346" s="34" t="str">
        <f>IFERROR(HYPERLINK("https://wa.me/"&amp;Tabla2[[#This Row],[CONTACTO]]&amp;"?text="&amp;Tabla2[[#This Row],[Mensaje]]),"")</f>
        <v xml:space="preserve">https://wa.me/56967256951?text=Hola!%0AServicio del día 11-02%0A *Cliente:* OXIQUIM S A */ Cont: * SEKU1154690*/ HR Entrega: *08:30* /Dirección: *CAÑAVERAL 901; QUILICURA </v>
      </c>
    </row>
    <row r="347" spans="1:38" s="15" customFormat="1" ht="16.5" customHeight="1" x14ac:dyDescent="0.2">
      <c r="A347" s="15">
        <f>ROW(A346)</f>
        <v>346</v>
      </c>
      <c r="B347" s="15">
        <f>IF(J347=J346,B346+1,1)</f>
        <v>15</v>
      </c>
      <c r="C347" s="15" t="s">
        <v>204</v>
      </c>
      <c r="D347" s="25" t="s">
        <v>39</v>
      </c>
      <c r="E347" s="27">
        <v>1178697</v>
      </c>
      <c r="F347" s="27" t="s">
        <v>777</v>
      </c>
      <c r="G347" s="27" t="s">
        <v>560</v>
      </c>
      <c r="H347" s="27">
        <v>21000</v>
      </c>
      <c r="I347" s="27" t="s">
        <v>778</v>
      </c>
      <c r="J347" s="28">
        <v>46064</v>
      </c>
      <c r="K347" s="26">
        <v>0.375</v>
      </c>
      <c r="L347" s="26"/>
      <c r="M347" s="27" t="s">
        <v>674</v>
      </c>
      <c r="N347" s="25">
        <f>IFERROR(VLOOKUP(M347,Data!$J$1:$K$58,2,0),"")</f>
        <v>56967386018</v>
      </c>
      <c r="O347" s="27" t="s">
        <v>356</v>
      </c>
      <c r="P347" s="27"/>
      <c r="Q347" s="27" t="s">
        <v>207</v>
      </c>
      <c r="R347" s="27" t="s">
        <v>183</v>
      </c>
      <c r="S347" s="27"/>
      <c r="T347" s="27"/>
      <c r="U347" s="28"/>
      <c r="X347" s="27"/>
      <c r="Y347" s="27" t="s">
        <v>49</v>
      </c>
      <c r="Z347" s="29"/>
      <c r="AA347" s="29">
        <v>0.34444444444444444</v>
      </c>
      <c r="AB347" s="29"/>
      <c r="AC347" s="30">
        <v>46064</v>
      </c>
      <c r="AD347" s="15" t="str">
        <f>IF(Tabla2[[#This Row],[HORA ENTREGA]]="DIRECTO","On time", IF(AA347&lt;&gt;"",IF(Tabla2[[#This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" s="15" t="str">
        <f>MID(Tabla2[[#This Row],[TIPO]],1,3)</f>
        <v>ISO</v>
      </c>
      <c r="AF3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OXIQUIM S A */ Cont: * UTCU4658314*/ HR Entrega: *09:00* /Dirección: *CAÑAVERAL 901; QUILICURA </v>
      </c>
      <c r="AG347" s="38" t="str">
        <f>IFERROR(HYPERLINK("https://wa.me/"&amp;Tabla2[[#This Row],[CONTACTO]]&amp;"?text="&amp;Tabla2[[#This Row],[Mensaje]],"Enviar mensaje"),"")</f>
        <v>Enviar mensaje</v>
      </c>
      <c r="AH347" s="15" t="str">
        <f>CONCATENATE(A347,F347)</f>
        <v>346UTCU4658314</v>
      </c>
      <c r="AI347" s="15" t="str">
        <f>CONCATENATE("ENT-",A347)</f>
        <v>ENT-346</v>
      </c>
      <c r="AJ347" s="15" t="str">
        <f>IF(Tabla2[[#This Row],[Op]]&lt;&gt;"","ENTREGA","")</f>
        <v>ENTREGA</v>
      </c>
      <c r="AK347" s="40" t="str">
        <f>(Tabla2[[#This Row],[FECHA ENTREGA]]&amp;Tabla2[[#This Row],[HORA ENTREGA]])</f>
        <v>460640,375</v>
      </c>
      <c r="AL347" s="34" t="str">
        <f>IFERROR(HYPERLINK("https://wa.me/"&amp;Tabla2[[#This Row],[CONTACTO]]&amp;"?text="&amp;Tabla2[[#This Row],[Mensaje]]),"")</f>
        <v xml:space="preserve">https://wa.me/56967386018?text=Hola!%0AServicio del día 11-02%0A *Cliente:* OXIQUIM S A */ Cont: * UTCU4658314*/ HR Entrega: *09:00* /Dirección: *CAÑAVERAL 901; QUILICURA </v>
      </c>
    </row>
    <row r="348" spans="1:38" s="15" customFormat="1" ht="16.5" customHeight="1" x14ac:dyDescent="0.2">
      <c r="A348" s="15">
        <f>ROW(A347)</f>
        <v>347</v>
      </c>
      <c r="B348" s="15">
        <f>IF(J348=J347,B347+1,1)</f>
        <v>16</v>
      </c>
      <c r="C348" s="15" t="s">
        <v>219</v>
      </c>
      <c r="D348" s="25" t="s">
        <v>39</v>
      </c>
      <c r="E348" s="27">
        <v>102599</v>
      </c>
      <c r="F348" s="27" t="s">
        <v>779</v>
      </c>
      <c r="G348" s="27" t="s">
        <v>41</v>
      </c>
      <c r="H348" s="27">
        <v>31000</v>
      </c>
      <c r="I348" s="27" t="s">
        <v>42</v>
      </c>
      <c r="J348" s="28">
        <v>46064</v>
      </c>
      <c r="K348" s="26">
        <v>0.29166666666666669</v>
      </c>
      <c r="L348" s="26"/>
      <c r="M348" s="27" t="s">
        <v>144</v>
      </c>
      <c r="N348" s="25">
        <f>IFERROR(VLOOKUP(M348,Data!$J$1:$K$58,2,0),"")</f>
        <v>56940144795</v>
      </c>
      <c r="O348" s="27" t="s">
        <v>145</v>
      </c>
      <c r="P348" s="27"/>
      <c r="Q348" s="27" t="s">
        <v>229</v>
      </c>
      <c r="R348" s="27" t="s">
        <v>48</v>
      </c>
      <c r="S348" s="27"/>
      <c r="T348" s="27"/>
      <c r="U348" s="28"/>
      <c r="X348" s="27"/>
      <c r="Y348" s="27" t="s">
        <v>49</v>
      </c>
      <c r="Z348" s="29"/>
      <c r="AA348" s="29">
        <v>0.27083333333333331</v>
      </c>
      <c r="AB348" s="29"/>
      <c r="AC348" s="30">
        <v>46064</v>
      </c>
      <c r="AD348" s="15" t="str">
        <f>IF(Tabla2[[#This Row],[HORA ENTREGA]]="DIRECTO","On time", IF(AA348&lt;&gt;"",IF(Tabla2[[#This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" s="15" t="str">
        <f>MID(Tabla2[[#This Row],[TIPO]],1,3)</f>
        <v xml:space="preserve">40 </v>
      </c>
      <c r="AF3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RENDIC S.A. */ Cont: * ECMU5013667*/ HR Entrega: *07:00* /Dirección: *Avenida Miraflores 9700-Bodega 4C, PUDAHUEL</v>
      </c>
      <c r="AG348" s="38" t="str">
        <f>IFERROR(HYPERLINK("https://wa.me/"&amp;Tabla2[[#This Row],[CONTACTO]]&amp;"?text="&amp;Tabla2[[#This Row],[Mensaje]],"Enviar mensaje"),"")</f>
        <v>Enviar mensaje</v>
      </c>
      <c r="AH348" s="15" t="str">
        <f>CONCATENATE(A348,F348)</f>
        <v>347ECMU5013667</v>
      </c>
      <c r="AI348" s="15" t="str">
        <f>CONCATENATE("ENT-",A348)</f>
        <v>ENT-347</v>
      </c>
      <c r="AJ348" s="15" t="str">
        <f>IF(Tabla2[[#This Row],[Op]]&lt;&gt;"","ENTREGA","")</f>
        <v>ENTREGA</v>
      </c>
      <c r="AK348" s="40" t="str">
        <f>(Tabla2[[#This Row],[FECHA ENTREGA]]&amp;Tabla2[[#This Row],[HORA ENTREGA]])</f>
        <v>460640,291666666666667</v>
      </c>
      <c r="AL348" s="34" t="str">
        <f>IFERROR(HYPERLINK("https://wa.me/"&amp;Tabla2[[#This Row],[CONTACTO]]&amp;"?text="&amp;Tabla2[[#This Row],[Mensaje]]),"")</f>
        <v>https://wa.me/56940144795?text=Hola!%0AServicio del día 11-02%0A *Cliente:* RENDIC S.A. */ Cont: * ECMU5013667*/ HR Entrega: *07:00* /Dirección: *Avenida Miraflores 9700-Bodega 4C, PUDAHUEL</v>
      </c>
    </row>
    <row r="349" spans="1:38" s="15" customFormat="1" ht="16.5" customHeight="1" x14ac:dyDescent="0.2">
      <c r="A349" s="15">
        <f>ROW(A348)</f>
        <v>348</v>
      </c>
      <c r="B349" s="15">
        <f>IF(J349=J348,B348+1,1)</f>
        <v>17</v>
      </c>
      <c r="C349" s="15" t="s">
        <v>219</v>
      </c>
      <c r="D349" s="25" t="s">
        <v>39</v>
      </c>
      <c r="E349" s="27">
        <v>102599</v>
      </c>
      <c r="F349" s="27" t="s">
        <v>780</v>
      </c>
      <c r="G349" s="27" t="s">
        <v>41</v>
      </c>
      <c r="H349" s="27">
        <v>31000</v>
      </c>
      <c r="I349" s="27" t="s">
        <v>42</v>
      </c>
      <c r="J349" s="28">
        <v>46064</v>
      </c>
      <c r="K349" s="26">
        <v>0.375</v>
      </c>
      <c r="L349" s="26"/>
      <c r="M349" s="27" t="s">
        <v>221</v>
      </c>
      <c r="N349" s="25">
        <f>IFERROR(VLOOKUP(M349,Data!$J$1:$K$58,2,0),"")</f>
        <v>56965378427</v>
      </c>
      <c r="O349" s="27" t="s">
        <v>222</v>
      </c>
      <c r="P349" s="27"/>
      <c r="Q349" s="27" t="s">
        <v>229</v>
      </c>
      <c r="R349" s="27" t="s">
        <v>48</v>
      </c>
      <c r="S349" s="27"/>
      <c r="T349" s="27"/>
      <c r="U349" s="28"/>
      <c r="X349" s="27"/>
      <c r="Y349" s="27" t="s">
        <v>49</v>
      </c>
      <c r="Z349" s="29"/>
      <c r="AA349" s="29">
        <v>0.34722222222222221</v>
      </c>
      <c r="AB349" s="29"/>
      <c r="AC349" s="30">
        <v>46064</v>
      </c>
      <c r="AD349" s="15" t="str">
        <f>IF(Tabla2[[#This Row],[HORA ENTREGA]]="DIRECTO","On time", IF(AA349&lt;&gt;"",IF(Tabla2[[#This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9" s="15" t="str">
        <f>MID(Tabla2[[#This Row],[TIPO]],1,3)</f>
        <v xml:space="preserve">40 </v>
      </c>
      <c r="AF3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RENDIC S.A. */ Cont: * GAOU7918391*/ HR Entrega: *09:00* /Dirección: *Avenida Miraflores 9700-Bodega 4C, PUDAHUEL</v>
      </c>
      <c r="AG349" s="38" t="str">
        <f>IFERROR(HYPERLINK("https://wa.me/"&amp;Tabla2[[#This Row],[CONTACTO]]&amp;"?text="&amp;Tabla2[[#This Row],[Mensaje]],"Enviar mensaje"),"")</f>
        <v>Enviar mensaje</v>
      </c>
      <c r="AH349" s="15" t="str">
        <f>CONCATENATE(A349,F349)</f>
        <v>348GAOU7918391</v>
      </c>
      <c r="AI349" s="15" t="str">
        <f>CONCATENATE("ENT-",A349)</f>
        <v>ENT-348</v>
      </c>
      <c r="AJ349" s="15" t="str">
        <f>IF(Tabla2[[#This Row],[Op]]&lt;&gt;"","ENTREGA","")</f>
        <v>ENTREGA</v>
      </c>
      <c r="AK349" s="40" t="str">
        <f>(Tabla2[[#This Row],[FECHA ENTREGA]]&amp;Tabla2[[#This Row],[HORA ENTREGA]])</f>
        <v>460640,375</v>
      </c>
      <c r="AL349" s="34" t="str">
        <f>IFERROR(HYPERLINK("https://wa.me/"&amp;Tabla2[[#This Row],[CONTACTO]]&amp;"?text="&amp;Tabla2[[#This Row],[Mensaje]]),"")</f>
        <v>https://wa.me/56965378427?text=Hola!%0AServicio del día 11-02%0A *Cliente:* RENDIC S.A. */ Cont: * GAOU7918391*/ HR Entrega: *09:00* /Dirección: *Avenida Miraflores 9700-Bodega 4C, PUDAHUEL</v>
      </c>
    </row>
    <row r="350" spans="1:38" s="15" customFormat="1" ht="16.5" customHeight="1" x14ac:dyDescent="0.2">
      <c r="A350" s="15">
        <f>ROW(A349)</f>
        <v>349</v>
      </c>
      <c r="B350" s="15">
        <f>IF(J350=J349,B349+1,1)</f>
        <v>18</v>
      </c>
      <c r="C350" s="15" t="s">
        <v>219</v>
      </c>
      <c r="D350" s="25" t="s">
        <v>39</v>
      </c>
      <c r="E350" s="27">
        <v>102598</v>
      </c>
      <c r="F350" s="27" t="s">
        <v>781</v>
      </c>
      <c r="G350" s="27" t="s">
        <v>41</v>
      </c>
      <c r="H350" s="27">
        <v>24000</v>
      </c>
      <c r="I350" s="27" t="s">
        <v>42</v>
      </c>
      <c r="J350" s="28">
        <v>46064</v>
      </c>
      <c r="K350" s="26">
        <v>0.375</v>
      </c>
      <c r="L350" s="26"/>
      <c r="M350" s="27" t="s">
        <v>172</v>
      </c>
      <c r="N350" s="25">
        <f>IFERROR(VLOOKUP(M350,Data!$J$1:$K$58,2,0),"")</f>
        <v>56985215946</v>
      </c>
      <c r="O350" s="27" t="s">
        <v>173</v>
      </c>
      <c r="P350" s="27"/>
      <c r="Q350" s="27" t="s">
        <v>229</v>
      </c>
      <c r="R350" s="27" t="s">
        <v>48</v>
      </c>
      <c r="S350" s="27"/>
      <c r="T350" s="27"/>
      <c r="U350" s="28"/>
      <c r="X350" s="27"/>
      <c r="Y350" s="27" t="s">
        <v>49</v>
      </c>
      <c r="Z350" s="29"/>
      <c r="AA350" s="29">
        <v>0.34375</v>
      </c>
      <c r="AB350" s="29"/>
      <c r="AC350" s="30">
        <v>46064</v>
      </c>
      <c r="AD350" s="15" t="str">
        <f>IF(Tabla2[[#This Row],[HORA ENTREGA]]="DIRECTO","On time", IF(AA350&lt;&gt;"",IF(Tabla2[[#This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0" s="15" t="str">
        <f>MID(Tabla2[[#This Row],[TIPO]],1,3)</f>
        <v xml:space="preserve">40 </v>
      </c>
      <c r="AF3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RENDIC S.A. */ Cont: * ECMU5198302*/ HR Entrega: *09:00* /Dirección: *Avenida Miraflores 9700-Bodega 4C, PUDAHUEL</v>
      </c>
      <c r="AG350" s="38" t="str">
        <f>IFERROR(HYPERLINK("https://wa.me/"&amp;Tabla2[[#This Row],[CONTACTO]]&amp;"?text="&amp;Tabla2[[#This Row],[Mensaje]],"Enviar mensaje"),"")</f>
        <v>Enviar mensaje</v>
      </c>
      <c r="AH350" s="15" t="str">
        <f>CONCATENATE(A350,F350)</f>
        <v>349ECMU5198302</v>
      </c>
      <c r="AI350" s="15" t="str">
        <f>CONCATENATE("ENT-",A350)</f>
        <v>ENT-349</v>
      </c>
      <c r="AJ350" s="15" t="str">
        <f>IF(Tabla2[[#This Row],[Op]]&lt;&gt;"","ENTREGA","")</f>
        <v>ENTREGA</v>
      </c>
      <c r="AK350" s="40" t="str">
        <f>(Tabla2[[#This Row],[FECHA ENTREGA]]&amp;Tabla2[[#This Row],[HORA ENTREGA]])</f>
        <v>460640,375</v>
      </c>
      <c r="AL350" s="34" t="str">
        <f>IFERROR(HYPERLINK("https://wa.me/"&amp;Tabla2[[#This Row],[CONTACTO]]&amp;"?text="&amp;Tabla2[[#This Row],[Mensaje]]),"")</f>
        <v>https://wa.me/56985215946?text=Hola!%0AServicio del día 11-02%0A *Cliente:* RENDIC S.A. */ Cont: * ECMU5198302*/ HR Entrega: *09:00* /Dirección: *Avenida Miraflores 9700-Bodega 4C, PUDAHUEL</v>
      </c>
    </row>
    <row r="351" spans="1:38" s="15" customFormat="1" ht="16.5" customHeight="1" x14ac:dyDescent="0.2">
      <c r="A351" s="15">
        <f>ROW(A350)</f>
        <v>350</v>
      </c>
      <c r="B351" s="15">
        <f>IF(J351=J350,B350+1,1)</f>
        <v>19</v>
      </c>
      <c r="C351" s="15" t="s">
        <v>219</v>
      </c>
      <c r="D351" s="25" t="s">
        <v>39</v>
      </c>
      <c r="E351" s="27">
        <v>102599</v>
      </c>
      <c r="F351" s="27" t="s">
        <v>782</v>
      </c>
      <c r="G351" s="27" t="s">
        <v>41</v>
      </c>
      <c r="H351" s="27">
        <v>23000</v>
      </c>
      <c r="I351" s="27" t="s">
        <v>42</v>
      </c>
      <c r="J351" s="28">
        <v>46064</v>
      </c>
      <c r="K351" s="26">
        <v>0.45833333333333331</v>
      </c>
      <c r="L351" s="26"/>
      <c r="M351" s="27" t="s">
        <v>688</v>
      </c>
      <c r="N351" s="25">
        <f>IFERROR(VLOOKUP(M351,Data!$J$1:$K$58,2,0),"")</f>
        <v>56950104102</v>
      </c>
      <c r="O351" s="27" t="s">
        <v>552</v>
      </c>
      <c r="P351" s="27"/>
      <c r="Q351" s="27" t="s">
        <v>229</v>
      </c>
      <c r="R351" s="27" t="s">
        <v>48</v>
      </c>
      <c r="S351" s="27"/>
      <c r="T351" s="27"/>
      <c r="U351" s="28"/>
      <c r="X351" s="27"/>
      <c r="Y351" s="27" t="s">
        <v>49</v>
      </c>
      <c r="Z351" s="29"/>
      <c r="AA351" s="29">
        <v>0.4375</v>
      </c>
      <c r="AB351" s="29"/>
      <c r="AC351" s="30">
        <v>46064</v>
      </c>
      <c r="AD351" s="15" t="str">
        <f>IF(Tabla2[[#This Row],[HORA ENTREGA]]="DIRECTO","On time", IF(AA351&lt;&gt;"",IF(Tabla2[[#This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1" s="15" t="str">
        <f>MID(Tabla2[[#This Row],[TIPO]],1,3)</f>
        <v xml:space="preserve">40 </v>
      </c>
      <c r="AF3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RENDIC S.A. */ Cont: * ECMU5258227*/ HR Entrega: *11:00* /Dirección: *Avenida Miraflores 9700-Bodega 4C, PUDAHUEL</v>
      </c>
      <c r="AG351" s="38" t="str">
        <f>IFERROR(HYPERLINK("https://wa.me/"&amp;Tabla2[[#This Row],[CONTACTO]]&amp;"?text="&amp;Tabla2[[#This Row],[Mensaje]],"Enviar mensaje"),"")</f>
        <v>Enviar mensaje</v>
      </c>
      <c r="AH351" s="15" t="str">
        <f>CONCATENATE(A351,F351)</f>
        <v>350ECMU5258227</v>
      </c>
      <c r="AI351" s="15" t="str">
        <f>CONCATENATE("ENT-",A351)</f>
        <v>ENT-350</v>
      </c>
      <c r="AJ351" s="15" t="str">
        <f>IF(Tabla2[[#This Row],[Op]]&lt;&gt;"","ENTREGA","")</f>
        <v>ENTREGA</v>
      </c>
      <c r="AK351" s="40" t="str">
        <f>(Tabla2[[#This Row],[FECHA ENTREGA]]&amp;Tabla2[[#This Row],[HORA ENTREGA]])</f>
        <v>460640,458333333333333</v>
      </c>
      <c r="AL351" s="34" t="str">
        <f>IFERROR(HYPERLINK("https://wa.me/"&amp;Tabla2[[#This Row],[CONTACTO]]&amp;"?text="&amp;Tabla2[[#This Row],[Mensaje]]),"")</f>
        <v>https://wa.me/56950104102?text=Hola!%0AServicio del día 11-02%0A *Cliente:* RENDIC S.A. */ Cont: * ECMU5258227*/ HR Entrega: *11:00* /Dirección: *Avenida Miraflores 9700-Bodega 4C, PUDAHUEL</v>
      </c>
    </row>
    <row r="352" spans="1:38" s="15" customFormat="1" ht="16.5" customHeight="1" x14ac:dyDescent="0.2">
      <c r="A352" s="15">
        <f>ROW(A351)</f>
        <v>351</v>
      </c>
      <c r="B352" s="15">
        <f>IF(J352=J351,B351+1,1)</f>
        <v>20</v>
      </c>
      <c r="C352" s="15" t="s">
        <v>219</v>
      </c>
      <c r="D352" s="25" t="s">
        <v>39</v>
      </c>
      <c r="E352" s="27">
        <v>102358</v>
      </c>
      <c r="F352" s="27" t="s">
        <v>783</v>
      </c>
      <c r="G352" s="27" t="s">
        <v>64</v>
      </c>
      <c r="H352" s="27">
        <v>12000</v>
      </c>
      <c r="I352" s="27" t="s">
        <v>42</v>
      </c>
      <c r="J352" s="28">
        <v>46064</v>
      </c>
      <c r="K352" s="26">
        <v>0.45833333333333331</v>
      </c>
      <c r="L352" s="26"/>
      <c r="M352" s="27" t="s">
        <v>347</v>
      </c>
      <c r="N352" s="25">
        <f>IFERROR(VLOOKUP(M352,Data!$J$1:$K$58,2,0),"")</f>
        <v>56976511010</v>
      </c>
      <c r="O352" s="27" t="s">
        <v>348</v>
      </c>
      <c r="P352" s="27"/>
      <c r="Q352" s="27" t="s">
        <v>229</v>
      </c>
      <c r="R352" s="27" t="s">
        <v>48</v>
      </c>
      <c r="S352" s="27"/>
      <c r="T352" s="27"/>
      <c r="U352" s="28"/>
      <c r="X352" s="27"/>
      <c r="Y352" s="27" t="s">
        <v>49</v>
      </c>
      <c r="Z352" s="29"/>
      <c r="AA352" s="29">
        <v>0.45833333333333331</v>
      </c>
      <c r="AB352" s="29"/>
      <c r="AC352" s="30">
        <v>46064</v>
      </c>
      <c r="AD352" s="15" t="str">
        <f>IF(Tabla2[[#This Row],[HORA ENTREGA]]="DIRECTO","On time", IF(AA352&lt;&gt;"",IF(Tabla2[[#This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" s="15" t="str">
        <f>MID(Tabla2[[#This Row],[TIPO]],1,3)</f>
        <v xml:space="preserve">20 </v>
      </c>
      <c r="AF3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RENDIC S.A. */ Cont: * FTAU1880847*/ HR Entrega: *11:00* /Dirección: *Avenida Miraflores 9700-Bodega 4C, PUDAHUEL</v>
      </c>
      <c r="AG352" s="38" t="str">
        <f>IFERROR(HYPERLINK("https://wa.me/"&amp;Tabla2[[#This Row],[CONTACTO]]&amp;"?text="&amp;Tabla2[[#This Row],[Mensaje]],"Enviar mensaje"),"")</f>
        <v>Enviar mensaje</v>
      </c>
      <c r="AH352" s="15" t="str">
        <f>CONCATENATE(A352,F352)</f>
        <v>351FTAU1880847</v>
      </c>
      <c r="AI352" s="15" t="str">
        <f>CONCATENATE("ENT-",A352)</f>
        <v>ENT-351</v>
      </c>
      <c r="AJ352" s="15" t="str">
        <f>IF(Tabla2[[#This Row],[Op]]&lt;&gt;"","ENTREGA","")</f>
        <v>ENTREGA</v>
      </c>
      <c r="AK352" s="40" t="str">
        <f>(Tabla2[[#This Row],[FECHA ENTREGA]]&amp;Tabla2[[#This Row],[HORA ENTREGA]])</f>
        <v>460640,458333333333333</v>
      </c>
      <c r="AL352" s="34" t="str">
        <f>IFERROR(HYPERLINK("https://wa.me/"&amp;Tabla2[[#This Row],[CONTACTO]]&amp;"?text="&amp;Tabla2[[#This Row],[Mensaje]]),"")</f>
        <v>https://wa.me/56976511010?text=Hola!%0AServicio del día 11-02%0A *Cliente:* RENDIC S.A. */ Cont: * FTAU1880847*/ HR Entrega: *11:00* /Dirección: *Avenida Miraflores 9700-Bodega 4C, PUDAHUEL</v>
      </c>
    </row>
    <row r="353" spans="1:38" s="15" customFormat="1" ht="16.5" customHeight="1" x14ac:dyDescent="0.2">
      <c r="A353" s="15">
        <f>ROW(A352)</f>
        <v>352</v>
      </c>
      <c r="B353" s="15">
        <f>IF(J353=J352,B352+1,1)</f>
        <v>21</v>
      </c>
      <c r="C353" s="15" t="s">
        <v>219</v>
      </c>
      <c r="D353" s="25" t="s">
        <v>39</v>
      </c>
      <c r="E353" s="27">
        <v>101901</v>
      </c>
      <c r="F353" s="27" t="s">
        <v>784</v>
      </c>
      <c r="G353" s="27" t="s">
        <v>41</v>
      </c>
      <c r="H353" s="27">
        <v>16000</v>
      </c>
      <c r="I353" s="27" t="s">
        <v>42</v>
      </c>
      <c r="J353" s="28">
        <v>46064</v>
      </c>
      <c r="K353" s="26">
        <v>0.54166666666666663</v>
      </c>
      <c r="L353" s="26"/>
      <c r="M353" s="27" t="s">
        <v>72</v>
      </c>
      <c r="N353" s="25">
        <f>IFERROR(VLOOKUP(M353,Data!$J$1:$K$58,2,0),"")</f>
        <v>56978089148</v>
      </c>
      <c r="O353" s="27" t="s">
        <v>73</v>
      </c>
      <c r="P353" s="27"/>
      <c r="Q353" s="27" t="s">
        <v>229</v>
      </c>
      <c r="R353" s="27" t="s">
        <v>280</v>
      </c>
      <c r="S353" s="27"/>
      <c r="T353" s="27"/>
      <c r="U353" s="28"/>
      <c r="X353" s="27"/>
      <c r="Y353" s="27" t="s">
        <v>49</v>
      </c>
      <c r="Z353" s="29"/>
      <c r="AA353" s="29">
        <v>0.4826388888888889</v>
      </c>
      <c r="AB353" s="29"/>
      <c r="AC353" s="30">
        <v>46064</v>
      </c>
      <c r="AD353" s="15" t="str">
        <f>IF(Tabla2[[#This Row],[HORA ENTREGA]]="DIRECTO","On time", IF(AA353&lt;&gt;"",IF(Tabla2[[#This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" s="15" t="str">
        <f>MID(Tabla2[[#This Row],[TIPO]],1,3)</f>
        <v xml:space="preserve">40 </v>
      </c>
      <c r="AF3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RENDIC S.A. */ Cont: * YMMU6810990*/ HR Entrega: *13:00* /Dirección: *Avenida Miraflores 9700-Bodega 4C, PUDAHUEL</v>
      </c>
      <c r="AG353" s="38" t="str">
        <f>IFERROR(HYPERLINK("https://wa.me/"&amp;Tabla2[[#This Row],[CONTACTO]]&amp;"?text="&amp;Tabla2[[#This Row],[Mensaje]],"Enviar mensaje"),"")</f>
        <v>Enviar mensaje</v>
      </c>
      <c r="AH353" s="15" t="str">
        <f>CONCATENATE(A353,F353)</f>
        <v>352YMMU6810990</v>
      </c>
      <c r="AI353" s="15" t="str">
        <f>CONCATENATE("ENT-",A353)</f>
        <v>ENT-352</v>
      </c>
      <c r="AJ353" s="15" t="str">
        <f>IF(Tabla2[[#This Row],[Op]]&lt;&gt;"","ENTREGA","")</f>
        <v>ENTREGA</v>
      </c>
      <c r="AK353" s="40" t="str">
        <f>(Tabla2[[#This Row],[FECHA ENTREGA]]&amp;Tabla2[[#This Row],[HORA ENTREGA]])</f>
        <v>460640,541666666666667</v>
      </c>
      <c r="AL353" s="34" t="str">
        <f>IFERROR(HYPERLINK("https://wa.me/"&amp;Tabla2[[#This Row],[CONTACTO]]&amp;"?text="&amp;Tabla2[[#This Row],[Mensaje]]),"")</f>
        <v>https://wa.me/56978089148?text=Hola!%0AServicio del día 11-02%0A *Cliente:* RENDIC S.A. */ Cont: * YMMU6810990*/ HR Entrega: *13:00* /Dirección: *Avenida Miraflores 9700-Bodega 4C, PUDAHUEL</v>
      </c>
    </row>
    <row r="354" spans="1:38" s="15" customFormat="1" ht="16.5" customHeight="1" x14ac:dyDescent="0.2">
      <c r="A354" s="15">
        <f>ROW(A353)</f>
        <v>353</v>
      </c>
      <c r="B354" s="15">
        <f>IF(J354=J353,B353+1,1)</f>
        <v>22</v>
      </c>
      <c r="C354" s="15" t="s">
        <v>566</v>
      </c>
      <c r="D354" s="25"/>
      <c r="E354" s="27" t="s">
        <v>120</v>
      </c>
      <c r="F354" s="27" t="s">
        <v>456</v>
      </c>
      <c r="G354" s="27" t="s">
        <v>456</v>
      </c>
      <c r="H354" s="27" t="s">
        <v>120</v>
      </c>
      <c r="I354" s="27" t="s">
        <v>120</v>
      </c>
      <c r="J354" s="28">
        <v>46064</v>
      </c>
      <c r="K354" s="26">
        <v>0.29166666666666669</v>
      </c>
      <c r="L354" s="26"/>
      <c r="M354" s="27" t="s">
        <v>567</v>
      </c>
      <c r="N354" s="25">
        <f>IFERROR(VLOOKUP(M354,Data!$J$1:$K$58,2,0),"")</f>
        <v>56964069749</v>
      </c>
      <c r="O354" s="27" t="s">
        <v>568</v>
      </c>
      <c r="P354" s="27"/>
      <c r="Q354" s="27" t="s">
        <v>569</v>
      </c>
      <c r="R354" s="27" t="s">
        <v>120</v>
      </c>
      <c r="S354" s="27"/>
      <c r="T354" s="27"/>
      <c r="U354" s="28"/>
      <c r="X354" s="27"/>
      <c r="Y354" s="27" t="s">
        <v>49</v>
      </c>
      <c r="Z354" s="29"/>
      <c r="AA354" s="29"/>
      <c r="AB354" s="29"/>
      <c r="AC354" s="30">
        <v>46064</v>
      </c>
      <c r="AD354" s="15" t="str">
        <f>IF(Tabla2[[#This Row],[HORA ENTREGA]]="DIRECTO","On time", IF(AA354&lt;&gt;"",IF(Tabla2[[#This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54" s="15" t="str">
        <f>MID(Tabla2[[#This Row],[TIPO]],1,3)</f>
        <v>RAM</v>
      </c>
      <c r="AF3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RITRAMA S.A. */ Cont: * RAMPLA*/ HR Entrega: *07:00* /Dirección: *AV. TUPUNGATO 3420, PLACILLA</v>
      </c>
      <c r="AG354" s="38" t="str">
        <f>IFERROR(HYPERLINK("https://wa.me/"&amp;Tabla2[[#This Row],[CONTACTO]]&amp;"?text="&amp;Tabla2[[#This Row],[Mensaje]],"Enviar mensaje"),"")</f>
        <v>Enviar mensaje</v>
      </c>
      <c r="AH354" s="15" t="str">
        <f>CONCATENATE(A354,F354)</f>
        <v>353RAMPLA</v>
      </c>
      <c r="AI354" s="15" t="str">
        <f>CONCATENATE("ENT-",A354)</f>
        <v>ENT-353</v>
      </c>
      <c r="AJ354" s="15" t="str">
        <f>IF(Tabla2[[#This Row],[Op]]&lt;&gt;"","ENTREGA","")</f>
        <v>ENTREGA</v>
      </c>
      <c r="AK354" s="40" t="str">
        <f>(Tabla2[[#This Row],[FECHA ENTREGA]]&amp;Tabla2[[#This Row],[HORA ENTREGA]])</f>
        <v>460640,291666666666667</v>
      </c>
      <c r="AL354" s="34" t="str">
        <f>IFERROR(HYPERLINK("https://wa.me/"&amp;Tabla2[[#This Row],[CONTACTO]]&amp;"?text="&amp;Tabla2[[#This Row],[Mensaje]]),"")</f>
        <v>https://wa.me/56964069749?text=Hola!%0AServicio del día 11-02%0A *Cliente:* RITRAMA S.A. */ Cont: * RAMPLA*/ HR Entrega: *07:00* /Dirección: *AV. TUPUNGATO 3420, PLACILLA</v>
      </c>
    </row>
    <row r="355" spans="1:38" s="15" customFormat="1" ht="16.5" customHeight="1" x14ac:dyDescent="0.2">
      <c r="A355" s="15">
        <f>ROW(A354)</f>
        <v>354</v>
      </c>
      <c r="B355" s="15">
        <f>IF(J355=J354,B354+1,1)</f>
        <v>23</v>
      </c>
      <c r="C355" s="15" t="s">
        <v>566</v>
      </c>
      <c r="D355" s="25"/>
      <c r="E355" s="27" t="s">
        <v>120</v>
      </c>
      <c r="F355" s="27" t="s">
        <v>456</v>
      </c>
      <c r="G355" s="27" t="s">
        <v>456</v>
      </c>
      <c r="H355" s="27" t="s">
        <v>120</v>
      </c>
      <c r="I355" s="27" t="s">
        <v>120</v>
      </c>
      <c r="J355" s="28">
        <v>46064</v>
      </c>
      <c r="K355" s="26">
        <v>0.29166666666666669</v>
      </c>
      <c r="L355" s="26"/>
      <c r="M355" s="27" t="s">
        <v>570</v>
      </c>
      <c r="N355" s="25">
        <f>IFERROR(VLOOKUP(M355,Data!$J$1:$K$58,2,0),"")</f>
        <v>56973887322</v>
      </c>
      <c r="O355" s="27" t="s">
        <v>738</v>
      </c>
      <c r="P355" s="27"/>
      <c r="Q355" s="27" t="s">
        <v>569</v>
      </c>
      <c r="R355" s="27" t="s">
        <v>120</v>
      </c>
      <c r="S355" s="27"/>
      <c r="T355" s="27"/>
      <c r="U355" s="28"/>
      <c r="X355" s="27"/>
      <c r="Y355" s="27" t="s">
        <v>49</v>
      </c>
      <c r="Z355" s="29"/>
      <c r="AA355" s="29"/>
      <c r="AB355" s="29"/>
      <c r="AC355" s="30">
        <v>46064</v>
      </c>
      <c r="AD355" s="15" t="str">
        <f>IF(Tabla2[[#This Row],[HORA ENTREGA]]="DIRECTO","On time", IF(AA355&lt;&gt;"",IF(Tabla2[[#This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55" s="15" t="str">
        <f>MID(Tabla2[[#This Row],[TIPO]],1,3)</f>
        <v>RAM</v>
      </c>
      <c r="AF3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RITRAMA S.A. */ Cont: * RAMPLA*/ HR Entrega: *07:00* /Dirección: *AV. TUPUNGATO 3420, PLACILLA</v>
      </c>
      <c r="AG355" s="38" t="str">
        <f>IFERROR(HYPERLINK("https://wa.me/"&amp;Tabla2[[#This Row],[CONTACTO]]&amp;"?text="&amp;Tabla2[[#This Row],[Mensaje]],"Enviar mensaje"),"")</f>
        <v>Enviar mensaje</v>
      </c>
      <c r="AH355" s="15" t="str">
        <f>CONCATENATE(A355,F355)</f>
        <v>354RAMPLA</v>
      </c>
      <c r="AI355" s="15" t="str">
        <f>CONCATENATE("ENT-",A355)</f>
        <v>ENT-354</v>
      </c>
      <c r="AJ355" s="15" t="str">
        <f>IF(Tabla2[[#This Row],[Op]]&lt;&gt;"","ENTREGA","")</f>
        <v>ENTREGA</v>
      </c>
      <c r="AK355" s="40" t="str">
        <f>(Tabla2[[#This Row],[FECHA ENTREGA]]&amp;Tabla2[[#This Row],[HORA ENTREGA]])</f>
        <v>460640,291666666666667</v>
      </c>
      <c r="AL355" s="34" t="str">
        <f>IFERROR(HYPERLINK("https://wa.me/"&amp;Tabla2[[#This Row],[CONTACTO]]&amp;"?text="&amp;Tabla2[[#This Row],[Mensaje]]),"")</f>
        <v>https://wa.me/56973887322?text=Hola!%0AServicio del día 11-02%0A *Cliente:* RITRAMA S.A. */ Cont: * RAMPLA*/ HR Entrega: *07:00* /Dirección: *AV. TUPUNGATO 3420, PLACILLA</v>
      </c>
    </row>
    <row r="356" spans="1:38" s="15" customFormat="1" ht="16.5" customHeight="1" x14ac:dyDescent="0.2">
      <c r="A356" s="15">
        <f>ROW(A355)</f>
        <v>355</v>
      </c>
      <c r="B356" s="15">
        <f>IF(J356=J355,B355+1,1)</f>
        <v>24</v>
      </c>
      <c r="C356" s="15" t="s">
        <v>785</v>
      </c>
      <c r="D356" s="25" t="s">
        <v>39</v>
      </c>
      <c r="E356" s="27">
        <v>2120218902</v>
      </c>
      <c r="F356" s="27" t="s">
        <v>456</v>
      </c>
      <c r="G356" s="27" t="s">
        <v>456</v>
      </c>
      <c r="H356" s="27" t="s">
        <v>786</v>
      </c>
      <c r="I356" s="27" t="s">
        <v>42</v>
      </c>
      <c r="J356" s="28">
        <v>46064</v>
      </c>
      <c r="K356" s="26">
        <v>0.375</v>
      </c>
      <c r="L356" s="26"/>
      <c r="M356" s="27" t="s">
        <v>296</v>
      </c>
      <c r="N356" s="25">
        <f>IFERROR(VLOOKUP(M356,Data!$J$1:$K$58,2,0),"")</f>
        <v>56984994337</v>
      </c>
      <c r="O356" s="27" t="s">
        <v>297</v>
      </c>
      <c r="P356" s="27"/>
      <c r="Q356" s="27" t="s">
        <v>787</v>
      </c>
      <c r="R356" s="27" t="s">
        <v>120</v>
      </c>
      <c r="S356" s="27"/>
      <c r="T356" s="27"/>
      <c r="U356" s="28"/>
      <c r="X356" s="27"/>
      <c r="Y356" s="27" t="s">
        <v>49</v>
      </c>
      <c r="Z356" s="29"/>
      <c r="AA356" s="29">
        <v>0.35416666666666669</v>
      </c>
      <c r="AB356" s="29"/>
      <c r="AC356" s="30">
        <v>46064</v>
      </c>
      <c r="AD356" s="15" t="str">
        <f>IF(Tabla2[[#This Row],[HORA ENTREGA]]="DIRECTO","On time", IF(AA356&lt;&gt;"",IF(Tabla2[[#This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6" s="15" t="str">
        <f>MID(Tabla2[[#This Row],[TIPO]],1,3)</f>
        <v>RAM</v>
      </c>
      <c r="AF3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SIHI CHILE S.A */ Cont: * RAMPLA*/ HR Entrega: *09:00* /Dirección: *AVENIDA COLORADO 841, QUILICURA</v>
      </c>
      <c r="AG356" s="38" t="str">
        <f>IFERROR(HYPERLINK("https://wa.me/"&amp;Tabla2[[#This Row],[CONTACTO]]&amp;"?text="&amp;Tabla2[[#This Row],[Mensaje]],"Enviar mensaje"),"")</f>
        <v>Enviar mensaje</v>
      </c>
      <c r="AH356" s="15" t="str">
        <f>CONCATENATE(A356,F356)</f>
        <v>355RAMPLA</v>
      </c>
      <c r="AI356" s="15" t="str">
        <f>CONCATENATE("ENT-",A356)</f>
        <v>ENT-355</v>
      </c>
      <c r="AJ356" s="15" t="str">
        <f>IF(Tabla2[[#This Row],[Op]]&lt;&gt;"","ENTREGA","")</f>
        <v>ENTREGA</v>
      </c>
      <c r="AK356" s="40" t="str">
        <f>(Tabla2[[#This Row],[FECHA ENTREGA]]&amp;Tabla2[[#This Row],[HORA ENTREGA]])</f>
        <v>460640,375</v>
      </c>
      <c r="AL356" s="34" t="str">
        <f>IFERROR(HYPERLINK("https://wa.me/"&amp;Tabla2[[#This Row],[CONTACTO]]&amp;"?text="&amp;Tabla2[[#This Row],[Mensaje]]),"")</f>
        <v>https://wa.me/56984994337?text=Hola!%0AServicio del día 11-02%0A *Cliente:* SIHI CHILE S.A */ Cont: * RAMPLA*/ HR Entrega: *09:00* /Dirección: *AVENIDA COLORADO 841, QUILICURA</v>
      </c>
    </row>
    <row r="357" spans="1:38" s="15" customFormat="1" ht="16.5" customHeight="1" x14ac:dyDescent="0.2">
      <c r="A357" s="15">
        <f>ROW(A356)</f>
        <v>356</v>
      </c>
      <c r="B357" s="15">
        <f>IF(J357=J356,B356+1,1)</f>
        <v>25</v>
      </c>
      <c r="C357" s="15" t="s">
        <v>236</v>
      </c>
      <c r="D357" s="25" t="s">
        <v>39</v>
      </c>
      <c r="E357" s="27">
        <v>505923</v>
      </c>
      <c r="F357" s="27" t="s">
        <v>788</v>
      </c>
      <c r="G357" s="27" t="s">
        <v>64</v>
      </c>
      <c r="H357" s="27">
        <v>30000</v>
      </c>
      <c r="I357" s="27" t="s">
        <v>42</v>
      </c>
      <c r="J357" s="28">
        <v>46064</v>
      </c>
      <c r="K357" s="26">
        <v>0.33333333333333331</v>
      </c>
      <c r="L357" s="26"/>
      <c r="M357" s="27" t="s">
        <v>215</v>
      </c>
      <c r="N357" s="25">
        <f>IFERROR(VLOOKUP(M357,Data!$J$1:$K$58,2,0),"")</f>
        <v>56978089957</v>
      </c>
      <c r="O357" s="27" t="s">
        <v>216</v>
      </c>
      <c r="P357" s="27"/>
      <c r="Q357" s="27" t="s">
        <v>573</v>
      </c>
      <c r="R357" s="27" t="s">
        <v>48</v>
      </c>
      <c r="S357" s="27"/>
      <c r="T357" s="27"/>
      <c r="U357" s="28"/>
      <c r="X357" s="27"/>
      <c r="Y357" s="27" t="s">
        <v>49</v>
      </c>
      <c r="Z357" s="29"/>
      <c r="AA357" s="29">
        <v>0.33333333333333331</v>
      </c>
      <c r="AB357" s="29"/>
      <c r="AC357" s="30">
        <v>46064</v>
      </c>
      <c r="AD357" s="15" t="str">
        <f>IF(Tabla2[[#This Row],[HORA ENTREGA]]="DIRECTO","On time", IF(AA357&lt;&gt;"",IF(Tabla2[[#This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7" s="15" t="str">
        <f>MID(Tabla2[[#This Row],[TIPO]],1,3)</f>
        <v xml:space="preserve">20 </v>
      </c>
      <c r="AF3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SOCIEDAD COMERCIAL MARBEN PETS LTDA */ Cont: * TRHU1765729*/ HR Entrega: *08:00* /Dirección: *FRAGUA - BOD.PRINCIPAL</v>
      </c>
      <c r="AG357" s="38" t="str">
        <f>IFERROR(HYPERLINK("https://wa.me/"&amp;Tabla2[[#This Row],[CONTACTO]]&amp;"?text="&amp;Tabla2[[#This Row],[Mensaje]],"Enviar mensaje"),"")</f>
        <v>Enviar mensaje</v>
      </c>
      <c r="AH357" s="15" t="str">
        <f>CONCATENATE(A357,F357)</f>
        <v>356TRHU1765729</v>
      </c>
      <c r="AI357" s="15" t="str">
        <f>CONCATENATE("ENT-",A357)</f>
        <v>ENT-356</v>
      </c>
      <c r="AJ357" s="15" t="str">
        <f>IF(Tabla2[[#This Row],[Op]]&lt;&gt;"","ENTREGA","")</f>
        <v>ENTREGA</v>
      </c>
      <c r="AK357" s="40" t="str">
        <f>(Tabla2[[#This Row],[FECHA ENTREGA]]&amp;Tabla2[[#This Row],[HORA ENTREGA]])</f>
        <v>460640,333333333333333</v>
      </c>
      <c r="AL357" s="34" t="str">
        <f>IFERROR(HYPERLINK("https://wa.me/"&amp;Tabla2[[#This Row],[CONTACTO]]&amp;"?text="&amp;Tabla2[[#This Row],[Mensaje]]),"")</f>
        <v>https://wa.me/56978089957?text=Hola!%0AServicio del día 11-02%0A *Cliente:* SOCIEDAD COMERCIAL MARBEN PETS LTDA */ Cont: * TRHU1765729*/ HR Entrega: *08:00* /Dirección: *FRAGUA - BOD.PRINCIPAL</v>
      </c>
    </row>
    <row r="358" spans="1:38" s="15" customFormat="1" ht="16.5" customHeight="1" x14ac:dyDescent="0.2">
      <c r="A358" s="15">
        <f>ROW(A357)</f>
        <v>357</v>
      </c>
      <c r="B358" s="15">
        <f>IF(J358=J357,B357+1,1)</f>
        <v>26</v>
      </c>
      <c r="C358" s="15" t="s">
        <v>236</v>
      </c>
      <c r="D358" s="25" t="s">
        <v>39</v>
      </c>
      <c r="E358" s="27">
        <v>504531</v>
      </c>
      <c r="F358" s="27" t="s">
        <v>789</v>
      </c>
      <c r="G358" s="27" t="s">
        <v>64</v>
      </c>
      <c r="H358" s="27">
        <v>30000</v>
      </c>
      <c r="I358" s="27" t="s">
        <v>42</v>
      </c>
      <c r="J358" s="28">
        <v>46064</v>
      </c>
      <c r="K358" s="26">
        <v>0.33333333333333331</v>
      </c>
      <c r="L358" s="26"/>
      <c r="M358" s="27" t="s">
        <v>233</v>
      </c>
      <c r="N358" s="25">
        <f>IFERROR(VLOOKUP(M358,Data!$J$1:$K$58,2,0),"")</f>
        <v>56998494086</v>
      </c>
      <c r="O358" s="27" t="s">
        <v>234</v>
      </c>
      <c r="P358" s="27"/>
      <c r="Q358" s="27" t="s">
        <v>790</v>
      </c>
      <c r="R358" s="27" t="s">
        <v>48</v>
      </c>
      <c r="S358" s="27"/>
      <c r="T358" s="27"/>
      <c r="U358" s="28"/>
      <c r="X358" s="27"/>
      <c r="Y358" s="27" t="s">
        <v>49</v>
      </c>
      <c r="Z358" s="29"/>
      <c r="AA358" s="29">
        <v>0.33680555555555558</v>
      </c>
      <c r="AB358" s="29"/>
      <c r="AC358" s="30">
        <v>46064</v>
      </c>
      <c r="AD358" s="15" t="str">
        <f>IF(Tabla2[[#This Row],[HORA ENTREGA]]="DIRECTO","On time", IF(AA358&lt;&gt;"",IF(Tabla2[[#This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8" s="15" t="str">
        <f>MID(Tabla2[[#This Row],[TIPO]],1,3)</f>
        <v xml:space="preserve">20 </v>
      </c>
      <c r="AF3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11-02%0A *Cliente:* SOCIEDAD COMERCIAL MARBEN PETS LTDA */ Cont: * TGHU1259077*/ HR Entrega: *08:00* /Dirección: *FRAGUA - CARPAS BLANCAS </v>
      </c>
      <c r="AG358" s="38" t="str">
        <f>IFERROR(HYPERLINK("https://wa.me/"&amp;Tabla2[[#This Row],[CONTACTO]]&amp;"?text="&amp;Tabla2[[#This Row],[Mensaje]],"Enviar mensaje"),"")</f>
        <v>Enviar mensaje</v>
      </c>
      <c r="AH358" s="15" t="str">
        <f>CONCATENATE(A358,F358)</f>
        <v>357TGHU1259077</v>
      </c>
      <c r="AI358" s="15" t="str">
        <f>CONCATENATE("ENT-",A358)</f>
        <v>ENT-357</v>
      </c>
      <c r="AJ358" s="15" t="str">
        <f>IF(Tabla2[[#This Row],[Op]]&lt;&gt;"","ENTREGA","")</f>
        <v>ENTREGA</v>
      </c>
      <c r="AK358" s="40" t="str">
        <f>(Tabla2[[#This Row],[FECHA ENTREGA]]&amp;Tabla2[[#This Row],[HORA ENTREGA]])</f>
        <v>460640,333333333333333</v>
      </c>
      <c r="AL358" s="34" t="str">
        <f>IFERROR(HYPERLINK("https://wa.me/"&amp;Tabla2[[#This Row],[CONTACTO]]&amp;"?text="&amp;Tabla2[[#This Row],[Mensaje]]),"")</f>
        <v xml:space="preserve">https://wa.me/56998494086?text=Hola!%0AServicio del día 11-02%0A *Cliente:* SOCIEDAD COMERCIAL MARBEN PETS LTDA */ Cont: * TGHU1259077*/ HR Entrega: *08:00* /Dirección: *FRAGUA - CARPAS BLANCAS </v>
      </c>
    </row>
    <row r="359" spans="1:38" s="15" customFormat="1" ht="16.5" customHeight="1" x14ac:dyDescent="0.2">
      <c r="A359" s="15">
        <f>ROW(A358)</f>
        <v>358</v>
      </c>
      <c r="B359" s="15">
        <f>IF(J359=J358,B358+1,1)</f>
        <v>27</v>
      </c>
      <c r="C359" s="15" t="s">
        <v>360</v>
      </c>
      <c r="D359" s="25" t="s">
        <v>39</v>
      </c>
      <c r="E359" s="27">
        <v>313065</v>
      </c>
      <c r="F359" s="27" t="s">
        <v>791</v>
      </c>
      <c r="G359" s="27" t="s">
        <v>41</v>
      </c>
      <c r="H359" s="27">
        <v>18000</v>
      </c>
      <c r="I359" s="27" t="s">
        <v>42</v>
      </c>
      <c r="J359" s="28">
        <v>46064</v>
      </c>
      <c r="K359" s="26">
        <v>0.29166666666666669</v>
      </c>
      <c r="L359" s="26"/>
      <c r="M359" s="27" t="s">
        <v>117</v>
      </c>
      <c r="N359" s="25">
        <f>IFERROR(VLOOKUP(M359,Data!$J$1:$K$58,2,0),"")</f>
        <v>56973887539</v>
      </c>
      <c r="O359" s="27" t="s">
        <v>118</v>
      </c>
      <c r="P359" s="27"/>
      <c r="Q359" s="27" t="s">
        <v>362</v>
      </c>
      <c r="R359" s="27" t="s">
        <v>169</v>
      </c>
      <c r="S359" s="27"/>
      <c r="T359" s="27"/>
      <c r="U359" s="28"/>
      <c r="X359" s="27"/>
      <c r="Y359" s="27" t="s">
        <v>49</v>
      </c>
      <c r="Z359" s="29"/>
      <c r="AA359" s="29">
        <v>0.28611111111111109</v>
      </c>
      <c r="AB359" s="29"/>
      <c r="AC359" s="30">
        <v>46064</v>
      </c>
      <c r="AD359" s="15" t="str">
        <f>IF(Tabla2[[#This Row],[HORA ENTREGA]]="DIRECTO","On time", IF(AA359&lt;&gt;"",IF(Tabla2[[#This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" s="15" t="str">
        <f>MID(Tabla2[[#This Row],[TIPO]],1,3)</f>
        <v xml:space="preserve">40 </v>
      </c>
      <c r="AF3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SUMINISTROS TELEFONICOS Y COMPUTACIONALES ESTEC LT */ Cont: * MSCU5678044*/ HR Entrega: *07:00* /Dirección: *AVENIDA PEDRO DE VALDIVIA 5964, MACUL</v>
      </c>
      <c r="AG359" s="38" t="str">
        <f>IFERROR(HYPERLINK("https://wa.me/"&amp;Tabla2[[#This Row],[CONTACTO]]&amp;"?text="&amp;Tabla2[[#This Row],[Mensaje]],"Enviar mensaje"),"")</f>
        <v>Enviar mensaje</v>
      </c>
      <c r="AH359" s="15" t="str">
        <f>CONCATENATE(A359,F359)</f>
        <v>358MSCU5678044</v>
      </c>
      <c r="AI359" s="15" t="str">
        <f>CONCATENATE("ENT-",A359)</f>
        <v>ENT-358</v>
      </c>
      <c r="AJ359" s="15" t="str">
        <f>IF(Tabla2[[#This Row],[Op]]&lt;&gt;"","ENTREGA","")</f>
        <v>ENTREGA</v>
      </c>
      <c r="AK359" s="40" t="str">
        <f>(Tabla2[[#This Row],[FECHA ENTREGA]]&amp;Tabla2[[#This Row],[HORA ENTREGA]])</f>
        <v>460640,291666666666667</v>
      </c>
      <c r="AL359" s="34" t="str">
        <f>IFERROR(HYPERLINK("https://wa.me/"&amp;Tabla2[[#This Row],[CONTACTO]]&amp;"?text="&amp;Tabla2[[#This Row],[Mensaje]]),"")</f>
        <v>https://wa.me/56973887539?text=Hola!%0AServicio del día 11-02%0A *Cliente:* SUMINISTROS TELEFONICOS Y COMPUTACIONALES ESTEC LT */ Cont: * MSCU5678044*/ HR Entrega: *07:00* /Dirección: *AVENIDA PEDRO DE VALDIVIA 5964, MACUL</v>
      </c>
    </row>
    <row r="360" spans="1:38" s="15" customFormat="1" ht="16.5" customHeight="1" x14ac:dyDescent="0.2">
      <c r="A360" s="15">
        <f>ROW(A359)</f>
        <v>359</v>
      </c>
      <c r="B360" s="15">
        <f>IF(J360=J359,B359+1,1)</f>
        <v>28</v>
      </c>
      <c r="C360" s="15" t="s">
        <v>239</v>
      </c>
      <c r="D360" s="25" t="s">
        <v>39</v>
      </c>
      <c r="E360" s="27">
        <v>298472</v>
      </c>
      <c r="F360" s="27" t="s">
        <v>792</v>
      </c>
      <c r="G360" s="27" t="s">
        <v>41</v>
      </c>
      <c r="H360" s="27">
        <v>12000</v>
      </c>
      <c r="I360" s="27" t="s">
        <v>42</v>
      </c>
      <c r="J360" s="28">
        <v>46064</v>
      </c>
      <c r="K360" s="26">
        <v>0.33333333333333331</v>
      </c>
      <c r="L360" s="26"/>
      <c r="M360" s="27" t="s">
        <v>199</v>
      </c>
      <c r="N360" s="25">
        <f>IFERROR(VLOOKUP(M360,Data!$J$1:$K$58,2,0),"")</f>
        <v>56975315726</v>
      </c>
      <c r="O360" s="27" t="s">
        <v>200</v>
      </c>
      <c r="P360" s="27"/>
      <c r="Q360" s="27" t="s">
        <v>243</v>
      </c>
      <c r="R360" s="27" t="s">
        <v>183</v>
      </c>
      <c r="S360" s="27"/>
      <c r="T360" s="27"/>
      <c r="U360" s="28"/>
      <c r="X360" s="27"/>
      <c r="Y360" s="27" t="s">
        <v>49</v>
      </c>
      <c r="Z360" s="29"/>
      <c r="AA360" s="29">
        <v>0.32361111111111113</v>
      </c>
      <c r="AB360" s="29"/>
      <c r="AC360" s="30">
        <v>46064</v>
      </c>
      <c r="AD360" s="15" t="str">
        <f>IF(Tabla2[[#This Row],[HORA ENTREGA]]="DIRECTO","On time", IF(AA360&lt;&gt;"",IF(Tabla2[[#This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0" s="15" t="str">
        <f>MID(Tabla2[[#This Row],[TIPO]],1,3)</f>
        <v xml:space="preserve">40 </v>
      </c>
      <c r="AF3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SUPERMERCADO DEL NEUMATICO LTDA */ Cont: * KKFU7951247*/ HR Entrega: *08:00* /Dirección: *VELASQUEZ</v>
      </c>
      <c r="AG360" s="38" t="str">
        <f>IFERROR(HYPERLINK("https://wa.me/"&amp;Tabla2[[#This Row],[CONTACTO]]&amp;"?text="&amp;Tabla2[[#This Row],[Mensaje]],"Enviar mensaje"),"")</f>
        <v>Enviar mensaje</v>
      </c>
      <c r="AH360" s="15" t="str">
        <f>CONCATENATE(A360,F360)</f>
        <v>359KKFU7951247</v>
      </c>
      <c r="AI360" s="15" t="str">
        <f>CONCATENATE("ENT-",A360)</f>
        <v>ENT-359</v>
      </c>
      <c r="AJ360" s="15" t="str">
        <f>IF(Tabla2[[#This Row],[Op]]&lt;&gt;"","ENTREGA","")</f>
        <v>ENTREGA</v>
      </c>
      <c r="AK360" s="40" t="str">
        <f>(Tabla2[[#This Row],[FECHA ENTREGA]]&amp;Tabla2[[#This Row],[HORA ENTREGA]])</f>
        <v>460640,333333333333333</v>
      </c>
      <c r="AL360" s="34" t="str">
        <f>IFERROR(HYPERLINK("https://wa.me/"&amp;Tabla2[[#This Row],[CONTACTO]]&amp;"?text="&amp;Tabla2[[#This Row],[Mensaje]]),"")</f>
        <v>https://wa.me/56975315726?text=Hola!%0AServicio del día 11-02%0A *Cliente:* SUPERMERCADO DEL NEUMATICO LTDA */ Cont: * KKFU7951247*/ HR Entrega: *08:00* /Dirección: *VELASQUEZ</v>
      </c>
    </row>
    <row r="361" spans="1:38" s="15" customFormat="1" ht="16.5" customHeight="1" x14ac:dyDescent="0.2">
      <c r="A361" s="15">
        <f>ROW(A360)</f>
        <v>360</v>
      </c>
      <c r="B361" s="15">
        <f>IF(J361=J360,B360+1,1)</f>
        <v>29</v>
      </c>
      <c r="C361" s="15" t="s">
        <v>239</v>
      </c>
      <c r="D361" s="25" t="s">
        <v>39</v>
      </c>
      <c r="E361" s="27">
        <v>296131</v>
      </c>
      <c r="F361" s="27" t="s">
        <v>793</v>
      </c>
      <c r="G361" s="27" t="s">
        <v>41</v>
      </c>
      <c r="H361" s="27">
        <v>15000</v>
      </c>
      <c r="I361" s="27" t="s">
        <v>42</v>
      </c>
      <c r="J361" s="28">
        <v>46064</v>
      </c>
      <c r="K361" s="26">
        <v>0.47916666666666669</v>
      </c>
      <c r="L361" s="26"/>
      <c r="M361" s="27" t="s">
        <v>649</v>
      </c>
      <c r="N361" s="25">
        <f>IFERROR(VLOOKUP(M361,Data!$J$1:$K$58,2,0),"")</f>
        <v>56939438073</v>
      </c>
      <c r="O361" s="27" t="s">
        <v>173</v>
      </c>
      <c r="P361" s="27"/>
      <c r="Q361" s="27" t="s">
        <v>243</v>
      </c>
      <c r="R361" s="27" t="s">
        <v>183</v>
      </c>
      <c r="S361" s="27"/>
      <c r="T361" s="27"/>
      <c r="U361" s="28"/>
      <c r="X361" s="27"/>
      <c r="Y361" s="27" t="s">
        <v>49</v>
      </c>
      <c r="Z361" s="29"/>
      <c r="AA361" s="29">
        <v>0.44444444444444442</v>
      </c>
      <c r="AB361" s="29"/>
      <c r="AC361" s="30">
        <v>46064</v>
      </c>
      <c r="AD361" s="15" t="str">
        <f>IF(Tabla2[[#This Row],[HORA ENTREGA]]="DIRECTO","On time", IF(AA361&lt;&gt;"",IF(Tabla2[[#This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1" s="15" t="str">
        <f>MID(Tabla2[[#This Row],[TIPO]],1,3)</f>
        <v xml:space="preserve">40 </v>
      </c>
      <c r="AF3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SUPERMERCADO DEL NEUMATICO LTDA */ Cont: * UETU5710537*/ HR Entrega: *11:30* /Dirección: *VELASQUEZ</v>
      </c>
      <c r="AG361" s="38" t="str">
        <f>IFERROR(HYPERLINK("https://wa.me/"&amp;Tabla2[[#This Row],[CONTACTO]]&amp;"?text="&amp;Tabla2[[#This Row],[Mensaje]],"Enviar mensaje"),"")</f>
        <v>Enviar mensaje</v>
      </c>
      <c r="AH361" s="15" t="str">
        <f>CONCATENATE(A361,F361)</f>
        <v>360UETU5710537</v>
      </c>
      <c r="AI361" s="15" t="str">
        <f>CONCATENATE("ENT-",A361)</f>
        <v>ENT-360</v>
      </c>
      <c r="AJ361" s="15" t="str">
        <f>IF(Tabla2[[#This Row],[Op]]&lt;&gt;"","ENTREGA","")</f>
        <v>ENTREGA</v>
      </c>
      <c r="AK361" s="40" t="str">
        <f>(Tabla2[[#This Row],[FECHA ENTREGA]]&amp;Tabla2[[#This Row],[HORA ENTREGA]])</f>
        <v>460640,479166666666667</v>
      </c>
      <c r="AL361" s="34" t="str">
        <f>IFERROR(HYPERLINK("https://wa.me/"&amp;Tabla2[[#This Row],[CONTACTO]]&amp;"?text="&amp;Tabla2[[#This Row],[Mensaje]]),"")</f>
        <v>https://wa.me/56939438073?text=Hola!%0AServicio del día 11-02%0A *Cliente:* SUPERMERCADO DEL NEUMATICO LTDA */ Cont: * UETU5710537*/ HR Entrega: *11:30* /Dirección: *VELASQUEZ</v>
      </c>
    </row>
    <row r="362" spans="1:38" s="15" customFormat="1" ht="16.5" customHeight="1" x14ac:dyDescent="0.2">
      <c r="A362" s="15">
        <f>ROW(A361)</f>
        <v>361</v>
      </c>
      <c r="B362" s="15">
        <f>IF(J362=J361,B361+1,1)</f>
        <v>30</v>
      </c>
      <c r="C362" s="15" t="s">
        <v>239</v>
      </c>
      <c r="D362" s="25" t="s">
        <v>39</v>
      </c>
      <c r="E362" s="27">
        <v>297452</v>
      </c>
      <c r="F362" s="27" t="s">
        <v>794</v>
      </c>
      <c r="G362" s="27" t="s">
        <v>41</v>
      </c>
      <c r="H362" s="27">
        <v>9000</v>
      </c>
      <c r="I362" s="27" t="s">
        <v>42</v>
      </c>
      <c r="J362" s="28">
        <v>46064</v>
      </c>
      <c r="K362" s="26">
        <v>0.54166666666666663</v>
      </c>
      <c r="L362" s="26"/>
      <c r="M362" s="27" t="s">
        <v>97</v>
      </c>
      <c r="N362" s="25">
        <f>IFERROR(VLOOKUP(M362,Data!$J$1:$K$58,2,0),"")</f>
        <v>56944540732</v>
      </c>
      <c r="O362" s="27" t="s">
        <v>98</v>
      </c>
      <c r="P362" s="27"/>
      <c r="Q362" s="27" t="s">
        <v>243</v>
      </c>
      <c r="R362" s="27" t="s">
        <v>48</v>
      </c>
      <c r="S362" s="27"/>
      <c r="T362" s="27"/>
      <c r="U362" s="28"/>
      <c r="X362" s="27"/>
      <c r="Y362" s="27" t="s">
        <v>49</v>
      </c>
      <c r="Z362" s="29"/>
      <c r="AA362" s="29">
        <v>0.51041666666666663</v>
      </c>
      <c r="AB362" s="29"/>
      <c r="AC362" s="30">
        <v>46064</v>
      </c>
      <c r="AD362" s="15" t="str">
        <f>IF(Tabla2[[#This Row],[HORA ENTREGA]]="DIRECTO","On time", IF(AA362&lt;&gt;"",IF(Tabla2[[#This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2" s="15" t="str">
        <f>MID(Tabla2[[#This Row],[TIPO]],1,3)</f>
        <v xml:space="preserve">40 </v>
      </c>
      <c r="AF3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SUPERMERCADO DEL NEUMATICO LTDA */ Cont: * CAAU5961191*/ HR Entrega: *13:00* /Dirección: *VELASQUEZ</v>
      </c>
      <c r="AG362" s="38" t="str">
        <f>IFERROR(HYPERLINK("https://wa.me/"&amp;Tabla2[[#This Row],[CONTACTO]]&amp;"?text="&amp;Tabla2[[#This Row],[Mensaje]],"Enviar mensaje"),"")</f>
        <v>Enviar mensaje</v>
      </c>
      <c r="AH362" s="15" t="str">
        <f>CONCATENATE(A362,F362)</f>
        <v>361CAAU5961191</v>
      </c>
      <c r="AI362" s="15" t="str">
        <f>CONCATENATE("ENT-",A362)</f>
        <v>ENT-361</v>
      </c>
      <c r="AJ362" s="15" t="str">
        <f>IF(Tabla2[[#This Row],[Op]]&lt;&gt;"","ENTREGA","")</f>
        <v>ENTREGA</v>
      </c>
      <c r="AK362" s="40" t="str">
        <f>(Tabla2[[#This Row],[FECHA ENTREGA]]&amp;Tabla2[[#This Row],[HORA ENTREGA]])</f>
        <v>460640,541666666666667</v>
      </c>
      <c r="AL362" s="34" t="str">
        <f>IFERROR(HYPERLINK("https://wa.me/"&amp;Tabla2[[#This Row],[CONTACTO]]&amp;"?text="&amp;Tabla2[[#This Row],[Mensaje]]),"")</f>
        <v>https://wa.me/56944540732?text=Hola!%0AServicio del día 11-02%0A *Cliente:* SUPERMERCADO DEL NEUMATICO LTDA */ Cont: * CAAU5961191*/ HR Entrega: *13:00* /Dirección: *VELASQUEZ</v>
      </c>
    </row>
    <row r="363" spans="1:38" s="15" customFormat="1" ht="16.5" customHeight="1" x14ac:dyDescent="0.2">
      <c r="A363" s="15">
        <f>ROW(A362)</f>
        <v>362</v>
      </c>
      <c r="B363" s="15">
        <f>IF(J363=J362,B362+1,1)</f>
        <v>31</v>
      </c>
      <c r="C363" s="15" t="s">
        <v>244</v>
      </c>
      <c r="D363" s="25" t="s">
        <v>39</v>
      </c>
      <c r="E363" s="27">
        <v>528347</v>
      </c>
      <c r="F363" s="27" t="s">
        <v>795</v>
      </c>
      <c r="G363" s="27" t="s">
        <v>64</v>
      </c>
      <c r="H363" s="27">
        <v>22000</v>
      </c>
      <c r="I363" s="27" t="s">
        <v>796</v>
      </c>
      <c r="J363" s="28">
        <v>46064</v>
      </c>
      <c r="K363" s="26">
        <v>0.375</v>
      </c>
      <c r="L363" s="26"/>
      <c r="M363" s="27" t="s">
        <v>158</v>
      </c>
      <c r="N363" s="25">
        <f>IFERROR(VLOOKUP(M363,Data!$J$1:$K$58,2,0),"")</f>
        <v>56931745801</v>
      </c>
      <c r="O363" s="27" t="s">
        <v>159</v>
      </c>
      <c r="P363" s="27"/>
      <c r="Q363" s="27" t="s">
        <v>249</v>
      </c>
      <c r="R363" s="27" t="s">
        <v>100</v>
      </c>
      <c r="S363" s="27"/>
      <c r="T363" s="27"/>
      <c r="U363" s="28"/>
      <c r="X363" s="27"/>
      <c r="Y363" s="27" t="s">
        <v>49</v>
      </c>
      <c r="Z363" s="29"/>
      <c r="AA363" s="29">
        <v>0.3125</v>
      </c>
      <c r="AB363" s="29"/>
      <c r="AC363" s="30">
        <v>46064</v>
      </c>
      <c r="AD363" s="15" t="str">
        <f>IF(Tabla2[[#This Row],[HORA ENTREGA]]="DIRECTO","On time", IF(AA363&lt;&gt;"",IF(Tabla2[[#This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3" s="15" t="str">
        <f>MID(Tabla2[[#This Row],[TIPO]],1,3)</f>
        <v xml:space="preserve">20 </v>
      </c>
      <c r="AF3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VILLAR HERMANOS S.A. */ Cont: * NYKU3922004*/ HR Entrega: *09:00* /Dirección: *SALAR DE ATACAMA 1330, PUDAHUEL</v>
      </c>
      <c r="AG363" s="38" t="str">
        <f>IFERROR(HYPERLINK("https://wa.me/"&amp;Tabla2[[#This Row],[CONTACTO]]&amp;"?text="&amp;Tabla2[[#This Row],[Mensaje]],"Enviar mensaje"),"")</f>
        <v>Enviar mensaje</v>
      </c>
      <c r="AH363" s="15" t="str">
        <f>CONCATENATE(A363,F363)</f>
        <v>362NYKU3922004</v>
      </c>
      <c r="AI363" s="15" t="str">
        <f>CONCATENATE("ENT-",A363)</f>
        <v>ENT-362</v>
      </c>
      <c r="AJ363" s="15" t="str">
        <f>IF(Tabla2[[#This Row],[Op]]&lt;&gt;"","ENTREGA","")</f>
        <v>ENTREGA</v>
      </c>
      <c r="AK363" s="40" t="str">
        <f>(Tabla2[[#This Row],[FECHA ENTREGA]]&amp;Tabla2[[#This Row],[HORA ENTREGA]])</f>
        <v>460640,375</v>
      </c>
      <c r="AL363" s="34" t="str">
        <f>IFERROR(HYPERLINK("https://wa.me/"&amp;Tabla2[[#This Row],[CONTACTO]]&amp;"?text="&amp;Tabla2[[#This Row],[Mensaje]]),"")</f>
        <v>https://wa.me/56931745801?text=Hola!%0AServicio del día 11-02%0A *Cliente:* VILLAR HERMANOS S.A. */ Cont: * NYKU3922004*/ HR Entrega: *09:00* /Dirección: *SALAR DE ATACAMA 1330, PUDAHUEL</v>
      </c>
    </row>
    <row r="364" spans="1:38" s="15" customFormat="1" ht="16.5" customHeight="1" x14ac:dyDescent="0.2">
      <c r="A364" s="15">
        <f>ROW(A363)</f>
        <v>363</v>
      </c>
      <c r="B364" s="15">
        <f>IF(J364=J363,B363+1,1)</f>
        <v>32</v>
      </c>
      <c r="C364" s="15" t="s">
        <v>580</v>
      </c>
      <c r="D364" s="25" t="s">
        <v>39</v>
      </c>
      <c r="E364" s="27">
        <v>297932</v>
      </c>
      <c r="F364" s="27" t="s">
        <v>797</v>
      </c>
      <c r="G364" s="27" t="s">
        <v>41</v>
      </c>
      <c r="H364" s="27">
        <v>9000</v>
      </c>
      <c r="I364" s="27" t="s">
        <v>42</v>
      </c>
      <c r="J364" s="28">
        <v>46064</v>
      </c>
      <c r="K364" s="26">
        <v>0.33333333333333331</v>
      </c>
      <c r="L364" s="26"/>
      <c r="M364" s="27" t="s">
        <v>86</v>
      </c>
      <c r="N364" s="25">
        <f>IFERROR(VLOOKUP(M364,Data!$J$1:$K$58,2,0),"")</f>
        <v>56956654384</v>
      </c>
      <c r="O364" s="27" t="s">
        <v>87</v>
      </c>
      <c r="P364" s="27"/>
      <c r="Q364" s="27" t="s">
        <v>582</v>
      </c>
      <c r="R364" s="27" t="s">
        <v>218</v>
      </c>
      <c r="S364" s="27"/>
      <c r="T364" s="27"/>
      <c r="U364" s="28"/>
      <c r="X364" s="27" t="s">
        <v>271</v>
      </c>
      <c r="Y364" s="27" t="s">
        <v>49</v>
      </c>
      <c r="Z364" s="29"/>
      <c r="AA364" s="29">
        <v>0.33333333333333331</v>
      </c>
      <c r="AB364" s="29"/>
      <c r="AC364" s="30">
        <v>46064</v>
      </c>
      <c r="AD364" s="15" t="str">
        <f>IF(Tabla2[[#This Row],[HORA ENTREGA]]="DIRECTO","On time", IF(AA364&lt;&gt;"",IF(Tabla2[[#This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" s="15" t="str">
        <f>MID(Tabla2[[#This Row],[TIPO]],1,3)</f>
        <v xml:space="preserve">40 </v>
      </c>
      <c r="AF3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WURTH CHILE LTDA */ Cont: * MRSU4336828*/ HR Entrega: *08:00* /Dirección: *SAN BERNARDO</v>
      </c>
      <c r="AG364" s="38" t="str">
        <f>IFERROR(HYPERLINK("https://wa.me/"&amp;Tabla2[[#This Row],[CONTACTO]]&amp;"?text="&amp;Tabla2[[#This Row],[Mensaje]],"Enviar mensaje"),"")</f>
        <v>Enviar mensaje</v>
      </c>
      <c r="AH364" s="15" t="str">
        <f>CONCATENATE(A364,F364)</f>
        <v>363MRSU4336828</v>
      </c>
      <c r="AI364" s="15" t="str">
        <f>CONCATENATE("ENT-",A364)</f>
        <v>ENT-363</v>
      </c>
      <c r="AJ364" s="15" t="str">
        <f>IF(Tabla2[[#This Row],[Op]]&lt;&gt;"","ENTREGA","")</f>
        <v>ENTREGA</v>
      </c>
      <c r="AK364" s="40" t="str">
        <f>(Tabla2[[#This Row],[FECHA ENTREGA]]&amp;Tabla2[[#This Row],[HORA ENTREGA]])</f>
        <v>460640,333333333333333</v>
      </c>
      <c r="AL364" s="34" t="str">
        <f>IFERROR(HYPERLINK("https://wa.me/"&amp;Tabla2[[#This Row],[CONTACTO]]&amp;"?text="&amp;Tabla2[[#This Row],[Mensaje]]),"")</f>
        <v>https://wa.me/56956654384?text=Hola!%0AServicio del día 11-02%0A *Cliente:* WURTH CHILE LTDA */ Cont: * MRSU4336828*/ HR Entrega: *08:00* /Dirección: *SAN BERNARDO</v>
      </c>
    </row>
    <row r="365" spans="1:38" s="15" customFormat="1" ht="16.5" customHeight="1" x14ac:dyDescent="0.2">
      <c r="A365" s="15">
        <f>ROW(A364)</f>
        <v>364</v>
      </c>
      <c r="B365" s="15">
        <f>IF(J365=J364,B364+1,1)</f>
        <v>33</v>
      </c>
      <c r="C365" s="15" t="s">
        <v>580</v>
      </c>
      <c r="D365" s="25" t="s">
        <v>39</v>
      </c>
      <c r="E365" s="27">
        <v>295894</v>
      </c>
      <c r="F365" s="27" t="s">
        <v>798</v>
      </c>
      <c r="G365" s="27" t="s">
        <v>584</v>
      </c>
      <c r="H365" s="27">
        <v>17000</v>
      </c>
      <c r="I365" s="27" t="s">
        <v>42</v>
      </c>
      <c r="J365" s="28">
        <v>46064</v>
      </c>
      <c r="K365" s="26">
        <v>0.58333333333333337</v>
      </c>
      <c r="L365" s="26"/>
      <c r="M365" s="27" t="s">
        <v>117</v>
      </c>
      <c r="N365" s="25">
        <f>IFERROR(VLOOKUP(M365,Data!$J$1:$K$58,2,0),"")</f>
        <v>56973887539</v>
      </c>
      <c r="O365" s="27" t="s">
        <v>118</v>
      </c>
      <c r="P365" s="27"/>
      <c r="Q365" s="27" t="s">
        <v>585</v>
      </c>
      <c r="R365" s="27" t="s">
        <v>48</v>
      </c>
      <c r="S365" s="27"/>
      <c r="T365" s="27"/>
      <c r="U365" s="28"/>
      <c r="X365" s="27"/>
      <c r="Y365" s="27" t="s">
        <v>49</v>
      </c>
      <c r="Z365" s="29"/>
      <c r="AA365" s="29">
        <v>0.50208333333333333</v>
      </c>
      <c r="AB365" s="29"/>
      <c r="AC365" s="30">
        <v>46064</v>
      </c>
      <c r="AD365" s="15" t="str">
        <f>IF(Tabla2[[#This Row],[HORA ENTREGA]]="DIRECTO","On time", IF(AA365&lt;&gt;"",IF(Tabla2[[#This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5" s="15" t="str">
        <f>MID(Tabla2[[#This Row],[TIPO]],1,3)</f>
        <v>IMO</v>
      </c>
      <c r="AF3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11-02%0A *Cliente:* WURTH CHILE LTDA */ Cont: * CMAU9755656*/ HR Entrega: *14:00* /Dirección: *PADRE HURTADO</v>
      </c>
      <c r="AG365" s="38" t="str">
        <f>IFERROR(HYPERLINK("https://wa.me/"&amp;Tabla2[[#This Row],[CONTACTO]]&amp;"?text="&amp;Tabla2[[#This Row],[Mensaje]],"Enviar mensaje"),"")</f>
        <v>Enviar mensaje</v>
      </c>
      <c r="AH365" s="15" t="str">
        <f>CONCATENATE(A365,F365)</f>
        <v>364CMAU9755656</v>
      </c>
      <c r="AI365" s="15" t="str">
        <f>CONCATENATE("ENT-",A365)</f>
        <v>ENT-364</v>
      </c>
      <c r="AJ365" s="15" t="str">
        <f>IF(Tabla2[[#This Row],[Op]]&lt;&gt;"","ENTREGA","")</f>
        <v>ENTREGA</v>
      </c>
      <c r="AK365" s="40" t="str">
        <f>(Tabla2[[#This Row],[FECHA ENTREGA]]&amp;Tabla2[[#This Row],[HORA ENTREGA]])</f>
        <v>460640,583333333333333</v>
      </c>
      <c r="AL365" s="34" t="str">
        <f>IFERROR(HYPERLINK("https://wa.me/"&amp;Tabla2[[#This Row],[CONTACTO]]&amp;"?text="&amp;Tabla2[[#This Row],[Mensaje]]),"")</f>
        <v>https://wa.me/56973887539?text=Hola!%0AServicio del día 11-02%0A *Cliente:* WURTH CHILE LTDA */ Cont: * CMAU9755656*/ HR Entrega: *14:00* /Dirección: *PADRE HURTADO</v>
      </c>
    </row>
    <row r="366" spans="1:38" s="15" customFormat="1" ht="16.5" customHeight="1" x14ac:dyDescent="0.2">
      <c r="A366" s="15">
        <f>ROW(A365)</f>
        <v>365</v>
      </c>
      <c r="B366" s="15">
        <f>IF(J366=J365,B365+1,1)</f>
        <v>1</v>
      </c>
      <c r="C366" s="15" t="s">
        <v>43</v>
      </c>
      <c r="D366" s="25" t="s">
        <v>39</v>
      </c>
      <c r="E366" s="27">
        <v>366286</v>
      </c>
      <c r="F366" s="27" t="s">
        <v>799</v>
      </c>
      <c r="G366" s="27" t="s">
        <v>41</v>
      </c>
      <c r="H366" s="27">
        <v>25000</v>
      </c>
      <c r="I366" s="27" t="s">
        <v>800</v>
      </c>
      <c r="J366" s="28">
        <v>46065</v>
      </c>
      <c r="K366" s="26">
        <v>0.47916666666666669</v>
      </c>
      <c r="L366" s="26"/>
      <c r="M366" s="27" t="s">
        <v>133</v>
      </c>
      <c r="N366" s="25">
        <f>IFERROR(VLOOKUP(M366,Data!$J$1:$K$58,2,0),"")</f>
        <v>56953801607</v>
      </c>
      <c r="O366" s="27" t="s">
        <v>134</v>
      </c>
      <c r="P366" s="27"/>
      <c r="Q366" s="27" t="s">
        <v>801</v>
      </c>
      <c r="R366" s="27" t="s">
        <v>280</v>
      </c>
      <c r="S366" s="27"/>
      <c r="T366" s="27"/>
      <c r="U366" s="28"/>
      <c r="X366" s="27"/>
      <c r="Y366" s="27" t="s">
        <v>49</v>
      </c>
      <c r="Z366" s="29"/>
      <c r="AA366" s="29">
        <v>0.44791666666666669</v>
      </c>
      <c r="AB366" s="29"/>
      <c r="AC366" s="30">
        <v>46065</v>
      </c>
      <c r="AD366" s="15" t="str">
        <f>IF(Tabla2[[#This Row],[HORA ENTREGA]]="DIRECTO","On time", IF(AA366&lt;&gt;"",IF(Tabla2[[#This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6" s="15" t="str">
        <f>MID(Tabla2[[#This Row],[TIPO]],1,3)</f>
        <v xml:space="preserve">40 </v>
      </c>
      <c r="AF3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ALCA SPA */ Cont: * TLLU1057584*/ HR Entrega: *11:30* /Dirección: *Camino Del Cerro 4868 Huechuraba</v>
      </c>
      <c r="AG366" s="38" t="str">
        <f>IFERROR(HYPERLINK("https://wa.me/"&amp;Tabla2[[#This Row],[CONTACTO]]&amp;"?text="&amp;Tabla2[[#This Row],[Mensaje]],"Enviar mensaje"),"")</f>
        <v>Enviar mensaje</v>
      </c>
      <c r="AH366" s="15" t="str">
        <f>CONCATENATE(A366,F366)</f>
        <v>365TLLU1057584</v>
      </c>
      <c r="AI366" s="15" t="str">
        <f>CONCATENATE("ENT-",A366)</f>
        <v>ENT-365</v>
      </c>
      <c r="AJ366" s="15" t="str">
        <f>IF(Tabla2[[#This Row],[Op]]&lt;&gt;"","ENTREGA","")</f>
        <v>ENTREGA</v>
      </c>
      <c r="AK366" s="40" t="str">
        <f>(Tabla2[[#This Row],[FECHA ENTREGA]]&amp;Tabla2[[#This Row],[HORA ENTREGA]])</f>
        <v>460650,479166666666667</v>
      </c>
      <c r="AL366" s="34" t="str">
        <f>IFERROR(HYPERLINK("https://wa.me/"&amp;Tabla2[[#This Row],[CONTACTO]]&amp;"?text="&amp;Tabla2[[#This Row],[Mensaje]]),"")</f>
        <v>https://wa.me/56953801607?text=Hola!%0AServicio del día 12-02%0A *Cliente:* ALCA SPA */ Cont: * TLLU1057584*/ HR Entrega: *11:30* /Dirección: *Camino Del Cerro 4868 Huechuraba</v>
      </c>
    </row>
    <row r="367" spans="1:38" s="15" customFormat="1" ht="16.5" customHeight="1" x14ac:dyDescent="0.2">
      <c r="A367" s="15">
        <f>ROW(A366)</f>
        <v>366</v>
      </c>
      <c r="B367" s="15">
        <f>IF(J367=J366,B366+1,1)</f>
        <v>2</v>
      </c>
      <c r="C367" s="15" t="s">
        <v>43</v>
      </c>
      <c r="D367" s="25" t="s">
        <v>39</v>
      </c>
      <c r="E367" s="27">
        <v>367140</v>
      </c>
      <c r="F367" s="27" t="s">
        <v>802</v>
      </c>
      <c r="G367" s="27" t="s">
        <v>54</v>
      </c>
      <c r="H367" s="27">
        <v>20000</v>
      </c>
      <c r="I367" s="27">
        <v>0.375</v>
      </c>
      <c r="J367" s="28">
        <v>46065</v>
      </c>
      <c r="K367" s="26" t="s">
        <v>290</v>
      </c>
      <c r="L367" s="26"/>
      <c r="M367" s="27" t="s">
        <v>176</v>
      </c>
      <c r="N367" s="25">
        <f>IFERROR(VLOOKUP(M367,Data!$J$1:$K$58,2,0),"")</f>
        <v>56968463649</v>
      </c>
      <c r="O367" s="27" t="s">
        <v>177</v>
      </c>
      <c r="P367" s="27"/>
      <c r="Q367" s="27" t="s">
        <v>57</v>
      </c>
      <c r="R367" s="27" t="s">
        <v>69</v>
      </c>
      <c r="S367" s="27"/>
      <c r="T367" s="27"/>
      <c r="U367" s="28"/>
      <c r="X367" s="27"/>
      <c r="Y367" s="27" t="s">
        <v>49</v>
      </c>
      <c r="Z367" s="29"/>
      <c r="AA367" s="29">
        <v>0.51388888888888884</v>
      </c>
      <c r="AB367" s="29"/>
      <c r="AC367" s="30">
        <v>46065</v>
      </c>
      <c r="AD367" s="15" t="str">
        <f>IF(Tabla2[[#This Row],[HORA ENTREGA]]="DIRECTO","On time", IF(AA367&lt;&gt;"",IF(Tabla2[[#This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7" s="15" t="str">
        <f>MID(Tabla2[[#This Row],[TIPO]],1,3)</f>
        <v xml:space="preserve">40 </v>
      </c>
      <c r="AF3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ALCA SPA */ Cont: * CAAU4064907*/ HR Entrega: *DIRECTO* /Dirección: *Camino del Cerro 4868 Huechuraba</v>
      </c>
      <c r="AG367" s="38" t="str">
        <f>IFERROR(HYPERLINK("https://wa.me/"&amp;Tabla2[[#This Row],[CONTACTO]]&amp;"?text="&amp;Tabla2[[#This Row],[Mensaje]],"Enviar mensaje"),"")</f>
        <v>Enviar mensaje</v>
      </c>
      <c r="AH367" s="15" t="str">
        <f>CONCATENATE(A367,F367)</f>
        <v>366CAAU4064907</v>
      </c>
      <c r="AI367" s="15" t="str">
        <f>CONCATENATE("ENT-",A367)</f>
        <v>ENT-366</v>
      </c>
      <c r="AJ367" s="15" t="str">
        <f>IF(Tabla2[[#This Row],[Op]]&lt;&gt;"","ENTREGA","")</f>
        <v>ENTREGA</v>
      </c>
      <c r="AK367" s="40" t="str">
        <f>(Tabla2[[#This Row],[FECHA ENTREGA]]&amp;Tabla2[[#This Row],[HORA ENTREGA]])</f>
        <v>46065DIRECTO</v>
      </c>
      <c r="AL367" s="34" t="str">
        <f>IFERROR(HYPERLINK("https://wa.me/"&amp;Tabla2[[#This Row],[CONTACTO]]&amp;"?text="&amp;Tabla2[[#This Row],[Mensaje]]),"")</f>
        <v>https://wa.me/56968463649?text=Hola!%0AServicio del día 12-02%0A *Cliente:* ALCA SPA */ Cont: * CAAU4064907*/ HR Entrega: *DIRECTO* /Dirección: *Camino del Cerro 4868 Huechuraba</v>
      </c>
    </row>
    <row r="368" spans="1:38" s="15" customFormat="1" ht="16.5" customHeight="1" x14ac:dyDescent="0.2">
      <c r="A368" s="15">
        <f>ROW(A367)</f>
        <v>367</v>
      </c>
      <c r="B368" s="15">
        <f>IF(J368=J367,B367+1,1)</f>
        <v>3</v>
      </c>
      <c r="C368" s="15" t="s">
        <v>517</v>
      </c>
      <c r="D368" s="25" t="s">
        <v>122</v>
      </c>
      <c r="E368" s="27" t="s">
        <v>803</v>
      </c>
      <c r="F368" s="27"/>
      <c r="G368" s="27" t="s">
        <v>64</v>
      </c>
      <c r="H368" s="27" t="s">
        <v>120</v>
      </c>
      <c r="I368" s="27" t="s">
        <v>120</v>
      </c>
      <c r="J368" s="28">
        <v>46065</v>
      </c>
      <c r="K368" s="26">
        <v>0.33333333333333331</v>
      </c>
      <c r="L368" s="26"/>
      <c r="M368" s="27" t="s">
        <v>51</v>
      </c>
      <c r="N368" s="25">
        <f>IFERROR(VLOOKUP(M368,Data!$J$1:$K$58,2,0),"")</f>
        <v>56967256951</v>
      </c>
      <c r="O368" s="27" t="s">
        <v>52</v>
      </c>
      <c r="P368" s="27"/>
      <c r="Q368" s="27" t="s">
        <v>520</v>
      </c>
      <c r="R368" s="27" t="s">
        <v>804</v>
      </c>
      <c r="S368" s="27"/>
      <c r="T368" s="27"/>
      <c r="U368" s="28"/>
      <c r="X368" s="27" t="s">
        <v>805</v>
      </c>
      <c r="Y368" s="27" t="s">
        <v>523</v>
      </c>
      <c r="Z368" s="29"/>
      <c r="AA368" s="29">
        <v>0.33819444444444446</v>
      </c>
      <c r="AB368" s="29"/>
      <c r="AC368" s="30">
        <v>46065</v>
      </c>
      <c r="AD368" s="15" t="str">
        <f>IF(Tabla2[[#This Row],[HORA ENTREGA]]="DIRECTO","On time", IF(AA368&lt;&gt;"",IF(Tabla2[[#This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8" s="15" t="str">
        <f>MID(Tabla2[[#This Row],[TIPO]],1,3)</f>
        <v xml:space="preserve">20 </v>
      </c>
      <c r="AF3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ARESTI CHILE WINE S.A. */ Cont: * */ HR Entrega: *08:00* /Dirección: *CONSOLIDADO: BELLAVISTA S/N, RIO CLARO; BOD. HACIENDA ARESTI / EMBARQUE: SAI</v>
      </c>
      <c r="AG368" s="38" t="str">
        <f>IFERROR(HYPERLINK("https://wa.me/"&amp;Tabla2[[#This Row],[CONTACTO]]&amp;"?text="&amp;Tabla2[[#This Row],[Mensaje]],"Enviar mensaje"),"")</f>
        <v>Enviar mensaje</v>
      </c>
      <c r="AH368" s="15" t="str">
        <f>CONCATENATE(A368,F368)</f>
        <v>367</v>
      </c>
      <c r="AI368" s="15" t="str">
        <f>CONCATENATE("ENT-",A368)</f>
        <v>ENT-367</v>
      </c>
      <c r="AJ368" s="15" t="str">
        <f>IF(Tabla2[[#This Row],[Op]]&lt;&gt;"","ENTREGA","")</f>
        <v>ENTREGA</v>
      </c>
      <c r="AK368" s="40" t="str">
        <f>(Tabla2[[#This Row],[FECHA ENTREGA]]&amp;Tabla2[[#This Row],[HORA ENTREGA]])</f>
        <v>460650,333333333333333</v>
      </c>
      <c r="AL368" s="34" t="str">
        <f>IFERROR(HYPERLINK("https://wa.me/"&amp;Tabla2[[#This Row],[CONTACTO]]&amp;"?text="&amp;Tabla2[[#This Row],[Mensaje]]),"")</f>
        <v>https://wa.me/56967256951?text=Hola!%0AServicio del día 12-02%0A *Cliente:* ARESTI CHILE WINE S.A. */ Cont: * */ HR Entrega: *08:00* /Dirección: *CONSOLIDADO: BELLAVISTA S/N, RIO CLARO; BOD. HACIENDA ARESTI / EMBARQUE: SAI</v>
      </c>
    </row>
    <row r="369" spans="1:38" s="15" customFormat="1" ht="16.5" customHeight="1" x14ac:dyDescent="0.2">
      <c r="A369" s="15">
        <f>ROW(A368)</f>
        <v>368</v>
      </c>
      <c r="B369" s="15">
        <f>IF(J369=J368,B368+1,1)</f>
        <v>4</v>
      </c>
      <c r="C369" s="15" t="s">
        <v>806</v>
      </c>
      <c r="D369" s="25" t="s">
        <v>39</v>
      </c>
      <c r="E369" s="27">
        <v>299049</v>
      </c>
      <c r="F369" s="27" t="s">
        <v>807</v>
      </c>
      <c r="G369" s="27" t="s">
        <v>41</v>
      </c>
      <c r="H369" s="27">
        <v>10000</v>
      </c>
      <c r="I369" s="27" t="s">
        <v>808</v>
      </c>
      <c r="J369" s="28">
        <v>46065</v>
      </c>
      <c r="K369" s="26">
        <v>0.375</v>
      </c>
      <c r="L369" s="26"/>
      <c r="M369" s="27" t="s">
        <v>233</v>
      </c>
      <c r="N369" s="25">
        <f>IFERROR(VLOOKUP(M369,Data!$J$1:$K$58,2,0),"")</f>
        <v>56998494086</v>
      </c>
      <c r="O369" s="27" t="s">
        <v>234</v>
      </c>
      <c r="P369" s="27"/>
      <c r="Q369" s="27" t="s">
        <v>809</v>
      </c>
      <c r="R369" s="27" t="s">
        <v>48</v>
      </c>
      <c r="S369" s="27"/>
      <c r="T369" s="27"/>
      <c r="U369" s="28"/>
      <c r="X369" s="27" t="s">
        <v>271</v>
      </c>
      <c r="Y369" s="27" t="s">
        <v>49</v>
      </c>
      <c r="Z369" s="29"/>
      <c r="AA369" s="29">
        <v>0.36249999999999999</v>
      </c>
      <c r="AB369" s="29"/>
      <c r="AC369" s="30">
        <v>46065</v>
      </c>
      <c r="AD369" s="15" t="str">
        <f>IF(Tabla2[[#This Row],[HORA ENTREGA]]="DIRECTO","On time", IF(AA369&lt;&gt;"",IF(Tabla2[[#This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9" s="15" t="str">
        <f>MID(Tabla2[[#This Row],[TIPO]],1,3)</f>
        <v xml:space="preserve">40 </v>
      </c>
      <c r="AF3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BLASCOOL RETAIL SPA */ Cont: * CAAU4225160*/ HR Entrega: *09:00* /Dirección: *Lo Echevers 550, bodega 40-41. Quilicura</v>
      </c>
      <c r="AG369" s="38" t="str">
        <f>IFERROR(HYPERLINK("https://wa.me/"&amp;Tabla2[[#This Row],[CONTACTO]]&amp;"?text="&amp;Tabla2[[#This Row],[Mensaje]],"Enviar mensaje"),"")</f>
        <v>Enviar mensaje</v>
      </c>
      <c r="AH369" s="15" t="str">
        <f>CONCATENATE(A369,F369)</f>
        <v>368CAAU4225160</v>
      </c>
      <c r="AI369" s="15" t="str">
        <f>CONCATENATE("ENT-",A369)</f>
        <v>ENT-368</v>
      </c>
      <c r="AJ369" s="15" t="str">
        <f>IF(Tabla2[[#This Row],[Op]]&lt;&gt;"","ENTREGA","")</f>
        <v>ENTREGA</v>
      </c>
      <c r="AK369" s="40" t="str">
        <f>(Tabla2[[#This Row],[FECHA ENTREGA]]&amp;Tabla2[[#This Row],[HORA ENTREGA]])</f>
        <v>460650,375</v>
      </c>
      <c r="AL369" s="34" t="str">
        <f>IFERROR(HYPERLINK("https://wa.me/"&amp;Tabla2[[#This Row],[CONTACTO]]&amp;"?text="&amp;Tabla2[[#This Row],[Mensaje]]),"")</f>
        <v>https://wa.me/56998494086?text=Hola!%0AServicio del día 12-02%0A *Cliente:* BLASCOOL RETAIL SPA */ Cont: * CAAU4225160*/ HR Entrega: *09:00* /Dirección: *Lo Echevers 550, bodega 40-41. Quilicura</v>
      </c>
    </row>
    <row r="370" spans="1:38" s="15" customFormat="1" ht="16.5" customHeight="1" x14ac:dyDescent="0.2">
      <c r="A370" s="15">
        <f>ROW(A369)</f>
        <v>369</v>
      </c>
      <c r="B370" s="15">
        <f>IF(J370=J369,B369+1,1)</f>
        <v>5</v>
      </c>
      <c r="C370" s="15" t="s">
        <v>806</v>
      </c>
      <c r="D370" s="25" t="s">
        <v>39</v>
      </c>
      <c r="E370" s="27">
        <v>299125</v>
      </c>
      <c r="F370" s="27" t="s">
        <v>810</v>
      </c>
      <c r="G370" s="27" t="s">
        <v>431</v>
      </c>
      <c r="H370" s="27">
        <v>9000</v>
      </c>
      <c r="I370" s="27" t="s">
        <v>811</v>
      </c>
      <c r="J370" s="28">
        <v>46065</v>
      </c>
      <c r="K370" s="26">
        <v>0.5</v>
      </c>
      <c r="L370" s="26"/>
      <c r="M370" s="27" t="s">
        <v>211</v>
      </c>
      <c r="N370" s="25">
        <f>IFERROR(VLOOKUP(M370,Data!$J$1:$K$58,2,0),"")</f>
        <v>56961282379</v>
      </c>
      <c r="O370" s="27" t="s">
        <v>212</v>
      </c>
      <c r="P370" s="27"/>
      <c r="Q370" s="27" t="s">
        <v>809</v>
      </c>
      <c r="R370" s="27" t="s">
        <v>69</v>
      </c>
      <c r="S370" s="27"/>
      <c r="T370" s="27"/>
      <c r="U370" s="28"/>
      <c r="X370" s="27"/>
      <c r="Y370" s="27" t="s">
        <v>49</v>
      </c>
      <c r="Z370" s="29"/>
      <c r="AA370" s="29">
        <v>0.48958333333333331</v>
      </c>
      <c r="AB370" s="29"/>
      <c r="AC370" s="30">
        <v>46065</v>
      </c>
      <c r="AD370" s="15" t="str">
        <f>IF(Tabla2[[#This Row],[HORA ENTREGA]]="DIRECTO","On time", IF(AA370&lt;&gt;"",IF(Tabla2[[#This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0" s="15" t="str">
        <f>MID(Tabla2[[#This Row],[TIPO]],1,3)</f>
        <v>IMO</v>
      </c>
      <c r="AF3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BLASCOOL RETAIL SPA */ Cont: * BSIU3299232*/ HR Entrega: *12:00* /Dirección: *Lo Echevers 550, bodega 40-41. Quilicura</v>
      </c>
      <c r="AG370" s="38" t="str">
        <f>IFERROR(HYPERLINK("https://wa.me/"&amp;Tabla2[[#This Row],[CONTACTO]]&amp;"?text="&amp;Tabla2[[#This Row],[Mensaje]],"Enviar mensaje"),"")</f>
        <v>Enviar mensaje</v>
      </c>
      <c r="AH370" s="15" t="str">
        <f>CONCATENATE(A370,F370)</f>
        <v>369BSIU3299232</v>
      </c>
      <c r="AI370" s="15" t="str">
        <f>CONCATENATE("ENT-",A370)</f>
        <v>ENT-369</v>
      </c>
      <c r="AJ370" s="15" t="str">
        <f>IF(Tabla2[[#This Row],[Op]]&lt;&gt;"","ENTREGA","")</f>
        <v>ENTREGA</v>
      </c>
      <c r="AK370" s="40" t="str">
        <f>(Tabla2[[#This Row],[FECHA ENTREGA]]&amp;Tabla2[[#This Row],[HORA ENTREGA]])</f>
        <v>460650,5</v>
      </c>
      <c r="AL370" s="34" t="str">
        <f>IFERROR(HYPERLINK("https://wa.me/"&amp;Tabla2[[#This Row],[CONTACTO]]&amp;"?text="&amp;Tabla2[[#This Row],[Mensaje]]),"")</f>
        <v>https://wa.me/56961282379?text=Hola!%0AServicio del día 12-02%0A *Cliente:* BLASCOOL RETAIL SPA */ Cont: * BSIU3299232*/ HR Entrega: *12:00* /Dirección: *Lo Echevers 550, bodega 40-41. Quilicura</v>
      </c>
    </row>
    <row r="371" spans="1:38" s="15" customFormat="1" ht="16.5" customHeight="1" x14ac:dyDescent="0.2">
      <c r="A371" s="15">
        <f>ROW(A370)</f>
        <v>370</v>
      </c>
      <c r="B371" s="15">
        <f>IF(J371=J370,B370+1,1)</f>
        <v>6</v>
      </c>
      <c r="C371" s="15" t="s">
        <v>812</v>
      </c>
      <c r="D371" s="25" t="s">
        <v>39</v>
      </c>
      <c r="E371" s="27">
        <v>299106</v>
      </c>
      <c r="F371" s="27" t="s">
        <v>813</v>
      </c>
      <c r="G371" s="27" t="s">
        <v>41</v>
      </c>
      <c r="H371" s="27">
        <v>9000</v>
      </c>
      <c r="I371" s="27" t="s">
        <v>814</v>
      </c>
      <c r="J371" s="28">
        <v>46065</v>
      </c>
      <c r="K371" s="26">
        <v>0.35416666666666669</v>
      </c>
      <c r="L371" s="26"/>
      <c r="M371" s="27" t="s">
        <v>86</v>
      </c>
      <c r="N371" s="25">
        <f>IFERROR(VLOOKUP(M371,Data!$J$1:$K$58,2,0),"")</f>
        <v>56956654384</v>
      </c>
      <c r="O371" s="27" t="s">
        <v>87</v>
      </c>
      <c r="P371" s="27"/>
      <c r="Q371" s="27" t="s">
        <v>815</v>
      </c>
      <c r="R371" s="27" t="s">
        <v>816</v>
      </c>
      <c r="S371" s="27"/>
      <c r="T371" s="27"/>
      <c r="U371" s="28"/>
      <c r="X371" s="27"/>
      <c r="Y371" s="27" t="s">
        <v>49</v>
      </c>
      <c r="Z371" s="29"/>
      <c r="AA371" s="29">
        <v>0.34722222222222221</v>
      </c>
      <c r="AB371" s="29"/>
      <c r="AC371" s="30">
        <v>46065</v>
      </c>
      <c r="AD371" s="15" t="str">
        <f>IF(Tabla2[[#This Row],[HORA ENTREGA]]="DIRECTO","On time", IF(AA371&lt;&gt;"",IF(Tabla2[[#This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1" s="15" t="str">
        <f>MID(Tabla2[[#This Row],[TIPO]],1,3)</f>
        <v xml:space="preserve">40 </v>
      </c>
      <c r="AF3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COMERCIAL ANDEXPORT LTDA */ Cont: * TCKU6877657*/ HR Entrega: *08:30* /Dirección: *AV. BOULEVARD AEROPUERTO NORTE 9627; ENEA - PUDAHUEL</v>
      </c>
      <c r="AG371" s="38" t="str">
        <f>IFERROR(HYPERLINK("https://wa.me/"&amp;Tabla2[[#This Row],[CONTACTO]]&amp;"?text="&amp;Tabla2[[#This Row],[Mensaje]],"Enviar mensaje"),"")</f>
        <v>Enviar mensaje</v>
      </c>
      <c r="AH371" s="15" t="str">
        <f>CONCATENATE(A371,F371)</f>
        <v>370TCKU6877657</v>
      </c>
      <c r="AI371" s="15" t="str">
        <f>CONCATENATE("ENT-",A371)</f>
        <v>ENT-370</v>
      </c>
      <c r="AJ371" s="15" t="str">
        <f>IF(Tabla2[[#This Row],[Op]]&lt;&gt;"","ENTREGA","")</f>
        <v>ENTREGA</v>
      </c>
      <c r="AK371" s="40" t="str">
        <f>(Tabla2[[#This Row],[FECHA ENTREGA]]&amp;Tabla2[[#This Row],[HORA ENTREGA]])</f>
        <v>460650,354166666666667</v>
      </c>
      <c r="AL371" s="34" t="str">
        <f>IFERROR(HYPERLINK("https://wa.me/"&amp;Tabla2[[#This Row],[CONTACTO]]&amp;"?text="&amp;Tabla2[[#This Row],[Mensaje]]),"")</f>
        <v>https://wa.me/56956654384?text=Hola!%0AServicio del día 12-02%0A *Cliente:* COMERCIAL ANDEXPORT LTDA */ Cont: * TCKU6877657*/ HR Entrega: *08:30* /Dirección: *AV. BOULEVARD AEROPUERTO NORTE 9627; ENEA - PUDAHUEL</v>
      </c>
    </row>
    <row r="372" spans="1:38" s="15" customFormat="1" ht="16.5" customHeight="1" x14ac:dyDescent="0.2">
      <c r="A372" s="15">
        <f>ROW(A371)</f>
        <v>371</v>
      </c>
      <c r="B372" s="15">
        <f>IF(J372=J371,B371+1,1)</f>
        <v>7</v>
      </c>
      <c r="C372" s="15" t="s">
        <v>288</v>
      </c>
      <c r="D372" s="25" t="s">
        <v>39</v>
      </c>
      <c r="E372" s="27">
        <v>102491</v>
      </c>
      <c r="F372" s="27" t="s">
        <v>817</v>
      </c>
      <c r="G372" s="27" t="s">
        <v>54</v>
      </c>
      <c r="H372" s="27">
        <v>24000</v>
      </c>
      <c r="I372" s="27">
        <v>0.375</v>
      </c>
      <c r="J372" s="28">
        <v>46065</v>
      </c>
      <c r="K372" s="26" t="s">
        <v>290</v>
      </c>
      <c r="L372" s="26"/>
      <c r="M372" s="27" t="s">
        <v>147</v>
      </c>
      <c r="N372" s="25">
        <f>IFERROR(VLOOKUP(M372,Data!$J$1:$K$58,2,0),"")</f>
        <v>56935532735</v>
      </c>
      <c r="O372" s="27" t="s">
        <v>148</v>
      </c>
      <c r="P372" s="27"/>
      <c r="Q372" s="27" t="s">
        <v>398</v>
      </c>
      <c r="R372" s="27" t="s">
        <v>120</v>
      </c>
      <c r="S372" s="27"/>
      <c r="T372" s="27"/>
      <c r="U372" s="28"/>
      <c r="X372" s="27" t="s">
        <v>620</v>
      </c>
      <c r="Y372" s="27" t="s">
        <v>49</v>
      </c>
      <c r="Z372" s="29"/>
      <c r="AA372" s="29">
        <v>0.47222222222222221</v>
      </c>
      <c r="AB372" s="29"/>
      <c r="AC372" s="30">
        <v>46065</v>
      </c>
      <c r="AD372" s="15" t="str">
        <f>IF(Tabla2[[#This Row],[HORA ENTREGA]]="DIRECTO","On time", IF(AA372&lt;&gt;"",IF(Tabla2[[#This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2" s="15" t="str">
        <f>MID(Tabla2[[#This Row],[TIPO]],1,3)</f>
        <v xml:space="preserve">40 </v>
      </c>
      <c r="AF3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COMERCIAL SEA GARDEN SPA */ Cont: * OERU4236415*/ HR Entrega: *DIRECTO* /Dirección: *Pedro Jorquera 575, Pudahuel</v>
      </c>
      <c r="AG372" s="38" t="str">
        <f>IFERROR(HYPERLINK("https://wa.me/"&amp;Tabla2[[#This Row],[CONTACTO]]&amp;"?text="&amp;Tabla2[[#This Row],[Mensaje]],"Enviar mensaje"),"")</f>
        <v>Enviar mensaje</v>
      </c>
      <c r="AH372" s="15" t="str">
        <f>CONCATENATE(A372,F372)</f>
        <v>371OERU4236415</v>
      </c>
      <c r="AI372" s="15" t="str">
        <f>CONCATENATE("ENT-",A372)</f>
        <v>ENT-371</v>
      </c>
      <c r="AJ372" s="15" t="str">
        <f>IF(Tabla2[[#This Row],[Op]]&lt;&gt;"","ENTREGA","")</f>
        <v>ENTREGA</v>
      </c>
      <c r="AK372" s="40" t="str">
        <f>(Tabla2[[#This Row],[FECHA ENTREGA]]&amp;Tabla2[[#This Row],[HORA ENTREGA]])</f>
        <v>46065DIRECTO</v>
      </c>
      <c r="AL372" s="34" t="str">
        <f>IFERROR(HYPERLINK("https://wa.me/"&amp;Tabla2[[#This Row],[CONTACTO]]&amp;"?text="&amp;Tabla2[[#This Row],[Mensaje]]),"")</f>
        <v>https://wa.me/56935532735?text=Hola!%0AServicio del día 12-02%0A *Cliente:* COMERCIAL SEA GARDEN SPA */ Cont: * OERU4236415*/ HR Entrega: *DIRECTO* /Dirección: *Pedro Jorquera 575, Pudahuel</v>
      </c>
    </row>
    <row r="373" spans="1:38" s="15" customFormat="1" ht="16.5" customHeight="1" x14ac:dyDescent="0.2">
      <c r="A373" s="15">
        <f>ROW(A372)</f>
        <v>372</v>
      </c>
      <c r="B373" s="15">
        <f>IF(J373=J372,B372+1,1)</f>
        <v>8</v>
      </c>
      <c r="C373" s="15" t="s">
        <v>288</v>
      </c>
      <c r="D373" s="25" t="s">
        <v>39</v>
      </c>
      <c r="E373" s="27">
        <v>102489</v>
      </c>
      <c r="F373" s="27" t="s">
        <v>818</v>
      </c>
      <c r="G373" s="27" t="s">
        <v>54</v>
      </c>
      <c r="H373" s="27">
        <v>26000</v>
      </c>
      <c r="I373" s="27">
        <v>0.375</v>
      </c>
      <c r="J373" s="28">
        <v>46065</v>
      </c>
      <c r="K373" s="26" t="s">
        <v>290</v>
      </c>
      <c r="L373" s="26"/>
      <c r="M373" s="27" t="s">
        <v>144</v>
      </c>
      <c r="N373" s="25">
        <f>IFERROR(VLOOKUP(M373,Data!$J$1:$K$58,2,0),"")</f>
        <v>56940144795</v>
      </c>
      <c r="O373" s="27" t="s">
        <v>145</v>
      </c>
      <c r="P373" s="27"/>
      <c r="Q373" s="27" t="s">
        <v>398</v>
      </c>
      <c r="R373" s="27" t="s">
        <v>120</v>
      </c>
      <c r="S373" s="27"/>
      <c r="T373" s="27"/>
      <c r="U373" s="28"/>
      <c r="X373" s="27" t="s">
        <v>620</v>
      </c>
      <c r="Y373" s="27" t="s">
        <v>49</v>
      </c>
      <c r="Z373" s="29"/>
      <c r="AA373" s="29">
        <v>0.47222222222222221</v>
      </c>
      <c r="AB373" s="29"/>
      <c r="AC373" s="30">
        <v>46065</v>
      </c>
      <c r="AD373" s="15" t="str">
        <f>IF(Tabla2[[#This Row],[HORA ENTREGA]]="DIRECTO","On time", IF(AA373&lt;&gt;"",IF(Tabla2[[#This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3" s="15" t="str">
        <f>MID(Tabla2[[#This Row],[TIPO]],1,3)</f>
        <v xml:space="preserve">40 </v>
      </c>
      <c r="AF3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COMERCIAL SEA GARDEN SPA */ Cont: * OOLU6507957*/ HR Entrega: *DIRECTO* /Dirección: *Pedro Jorquera 575, Pudahuel</v>
      </c>
      <c r="AG373" s="38" t="str">
        <f>IFERROR(HYPERLINK("https://wa.me/"&amp;Tabla2[[#This Row],[CONTACTO]]&amp;"?text="&amp;Tabla2[[#This Row],[Mensaje]],"Enviar mensaje"),"")</f>
        <v>Enviar mensaje</v>
      </c>
      <c r="AH373" s="15" t="str">
        <f>CONCATENATE(A373,F373)</f>
        <v>372OOLU6507957</v>
      </c>
      <c r="AI373" s="15" t="str">
        <f>CONCATENATE("ENT-",A373)</f>
        <v>ENT-372</v>
      </c>
      <c r="AJ373" s="15" t="str">
        <f>IF(Tabla2[[#This Row],[Op]]&lt;&gt;"","ENTREGA","")</f>
        <v>ENTREGA</v>
      </c>
      <c r="AK373" s="40" t="str">
        <f>(Tabla2[[#This Row],[FECHA ENTREGA]]&amp;Tabla2[[#This Row],[HORA ENTREGA]])</f>
        <v>46065DIRECTO</v>
      </c>
      <c r="AL373" s="34" t="str">
        <f>IFERROR(HYPERLINK("https://wa.me/"&amp;Tabla2[[#This Row],[CONTACTO]]&amp;"?text="&amp;Tabla2[[#This Row],[Mensaje]]),"")</f>
        <v>https://wa.me/56940144795?text=Hola!%0AServicio del día 12-02%0A *Cliente:* COMERCIAL SEA GARDEN SPA */ Cont: * OOLU6507957*/ HR Entrega: *DIRECTO* /Dirección: *Pedro Jorquera 575, Pudahuel</v>
      </c>
    </row>
    <row r="374" spans="1:38" s="15" customFormat="1" ht="16.5" customHeight="1" x14ac:dyDescent="0.2">
      <c r="A374" s="15">
        <f>ROW(A373)</f>
        <v>373</v>
      </c>
      <c r="B374" s="15">
        <f>IF(J374=J373,B373+1,1)</f>
        <v>9</v>
      </c>
      <c r="C374" s="15" t="s">
        <v>819</v>
      </c>
      <c r="D374" s="25" t="s">
        <v>39</v>
      </c>
      <c r="E374" s="27">
        <v>297057</v>
      </c>
      <c r="F374" s="27" t="s">
        <v>820</v>
      </c>
      <c r="G374" s="27" t="s">
        <v>41</v>
      </c>
      <c r="H374" s="27">
        <v>14000</v>
      </c>
      <c r="I374" s="27" t="s">
        <v>821</v>
      </c>
      <c r="J374" s="28">
        <v>46065</v>
      </c>
      <c r="K374" s="26">
        <v>0.33333333333333331</v>
      </c>
      <c r="L374" s="26"/>
      <c r="M374" s="27" t="s">
        <v>649</v>
      </c>
      <c r="N374" s="25">
        <f>IFERROR(VLOOKUP(M374,Data!$J$1:$K$58,2,0),"")</f>
        <v>56939438073</v>
      </c>
      <c r="O374" s="27" t="s">
        <v>203</v>
      </c>
      <c r="P374" s="27"/>
      <c r="Q374" s="27" t="s">
        <v>822</v>
      </c>
      <c r="R374" s="27" t="s">
        <v>48</v>
      </c>
      <c r="S374" s="27"/>
      <c r="T374" s="27"/>
      <c r="U374" s="28"/>
      <c r="X374" s="27"/>
      <c r="Y374" s="27" t="s">
        <v>49</v>
      </c>
      <c r="Z374" s="29"/>
      <c r="AA374" s="29">
        <v>0.33333333333333331</v>
      </c>
      <c r="AB374" s="29"/>
      <c r="AC374" s="30">
        <v>46065</v>
      </c>
      <c r="AD374" s="15" t="str">
        <f>IF(Tabla2[[#This Row],[HORA ENTREGA]]="DIRECTO","On time", IF(AA374&lt;&gt;"",IF(Tabla2[[#This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4" s="15" t="str">
        <f>MID(Tabla2[[#This Row],[TIPO]],1,3)</f>
        <v xml:space="preserve">40 </v>
      </c>
      <c r="AF3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EL REY DEL NEUMATICO SPA */ Cont: * UETU7181936*/ HR Entrega: *08:00* /Dirección: *JOSE JOAQUIN PRIETO 5780; SAN MIGUEL</v>
      </c>
      <c r="AG374" s="38" t="str">
        <f>IFERROR(HYPERLINK("https://wa.me/"&amp;Tabla2[[#This Row],[CONTACTO]]&amp;"?text="&amp;Tabla2[[#This Row],[Mensaje]],"Enviar mensaje"),"")</f>
        <v>Enviar mensaje</v>
      </c>
      <c r="AH374" s="15" t="str">
        <f>CONCATENATE(A374,F374)</f>
        <v>373UETU7181936</v>
      </c>
      <c r="AI374" s="15" t="str">
        <f>CONCATENATE("ENT-",A374)</f>
        <v>ENT-373</v>
      </c>
      <c r="AJ374" s="15" t="str">
        <f>IF(Tabla2[[#This Row],[Op]]&lt;&gt;"","ENTREGA","")</f>
        <v>ENTREGA</v>
      </c>
      <c r="AK374" s="40" t="str">
        <f>(Tabla2[[#This Row],[FECHA ENTREGA]]&amp;Tabla2[[#This Row],[HORA ENTREGA]])</f>
        <v>460650,333333333333333</v>
      </c>
      <c r="AL374" s="34" t="str">
        <f>IFERROR(HYPERLINK("https://wa.me/"&amp;Tabla2[[#This Row],[CONTACTO]]&amp;"?text="&amp;Tabla2[[#This Row],[Mensaje]]),"")</f>
        <v>https://wa.me/56939438073?text=Hola!%0AServicio del día 12-02%0A *Cliente:* EL REY DEL NEUMATICO SPA */ Cont: * UETU7181936*/ HR Entrega: *08:00* /Dirección: *JOSE JOAQUIN PRIETO 5780; SAN MIGUEL</v>
      </c>
    </row>
    <row r="375" spans="1:38" s="15" customFormat="1" ht="16.5" customHeight="1" x14ac:dyDescent="0.2">
      <c r="A375" s="15">
        <f>ROW(A374)</f>
        <v>374</v>
      </c>
      <c r="B375" s="15">
        <f>IF(J375=J374,B374+1,1)</f>
        <v>10</v>
      </c>
      <c r="C375" s="15" t="s">
        <v>149</v>
      </c>
      <c r="D375" s="25" t="s">
        <v>39</v>
      </c>
      <c r="E375" s="27">
        <v>2595300</v>
      </c>
      <c r="F375" s="27" t="s">
        <v>823</v>
      </c>
      <c r="G375" s="27" t="s">
        <v>41</v>
      </c>
      <c r="H375" s="27">
        <v>11000</v>
      </c>
      <c r="I375" s="27" t="s">
        <v>42</v>
      </c>
      <c r="J375" s="28">
        <v>46065</v>
      </c>
      <c r="K375" s="26">
        <v>0.33333333333333331</v>
      </c>
      <c r="L375" s="26"/>
      <c r="M375" s="27" t="s">
        <v>241</v>
      </c>
      <c r="N375" s="25">
        <f>IFERROR(VLOOKUP(M375,Data!$J$1:$K$58,2,0),"")</f>
        <v>56984880436</v>
      </c>
      <c r="O375" s="27" t="s">
        <v>242</v>
      </c>
      <c r="P375" s="27"/>
      <c r="Q375" s="27" t="s">
        <v>153</v>
      </c>
      <c r="R375" s="27" t="s">
        <v>446</v>
      </c>
      <c r="S375" s="27"/>
      <c r="T375" s="27"/>
      <c r="U375" s="28"/>
      <c r="X375" s="27" t="s">
        <v>824</v>
      </c>
      <c r="Y375" s="27" t="s">
        <v>49</v>
      </c>
      <c r="Z375" s="29"/>
      <c r="AA375" s="29">
        <v>0.31597222222222221</v>
      </c>
      <c r="AB375" s="29"/>
      <c r="AC375" s="30">
        <v>46065</v>
      </c>
      <c r="AD375" s="15" t="str">
        <f>IF(Tabla2[[#This Row],[HORA ENTREGA]]="DIRECTO","On time", IF(AA375&lt;&gt;"",IF(Tabla2[[#This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5" s="15" t="str">
        <f>MID(Tabla2[[#This Row],[TIPO]],1,3)</f>
        <v xml:space="preserve">40 </v>
      </c>
      <c r="AF3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IMPORTADORA MIDEA CARRIER CHILE LTDA */ Cont: * EGHU8480932*/ HR Entrega: *08:00* /Dirección: *BOD. MIEA AGURTO - PUERTO MADERO 9710, BOD. E13; PUDAHUEL </v>
      </c>
      <c r="AG375" s="38" t="str">
        <f>IFERROR(HYPERLINK("https://wa.me/"&amp;Tabla2[[#This Row],[CONTACTO]]&amp;"?text="&amp;Tabla2[[#This Row],[Mensaje]],"Enviar mensaje"),"")</f>
        <v>Enviar mensaje</v>
      </c>
      <c r="AH375" s="15" t="str">
        <f>CONCATENATE(A375,F375)</f>
        <v>374EGHU8480932</v>
      </c>
      <c r="AI375" s="15" t="str">
        <f>CONCATENATE("ENT-",A375)</f>
        <v>ENT-374</v>
      </c>
      <c r="AJ375" s="15" t="str">
        <f>IF(Tabla2[[#This Row],[Op]]&lt;&gt;"","ENTREGA","")</f>
        <v>ENTREGA</v>
      </c>
      <c r="AK375" s="40" t="str">
        <f>(Tabla2[[#This Row],[FECHA ENTREGA]]&amp;Tabla2[[#This Row],[HORA ENTREGA]])</f>
        <v>460650,333333333333333</v>
      </c>
      <c r="AL375" s="34" t="str">
        <f>IFERROR(HYPERLINK("https://wa.me/"&amp;Tabla2[[#This Row],[CONTACTO]]&amp;"?text="&amp;Tabla2[[#This Row],[Mensaje]]),"")</f>
        <v xml:space="preserve">https://wa.me/56984880436?text=Hola!%0AServicio del día 12-02%0A *Cliente:* IMPORTADORA MIDEA CARRIER CHILE LTDA */ Cont: * EGHU8480932*/ HR Entrega: *08:00* /Dirección: *BOD. MIEA AGURTO - PUERTO MADERO 9710, BOD. E13; PUDAHUEL </v>
      </c>
    </row>
    <row r="376" spans="1:38" s="15" customFormat="1" ht="16.5" customHeight="1" x14ac:dyDescent="0.2">
      <c r="A376" s="15">
        <f>ROW(A375)</f>
        <v>375</v>
      </c>
      <c r="B376" s="15">
        <f>IF(J376=J375,B375+1,1)</f>
        <v>11</v>
      </c>
      <c r="C376" s="15" t="s">
        <v>149</v>
      </c>
      <c r="D376" s="25" t="s">
        <v>39</v>
      </c>
      <c r="E376" s="27">
        <v>2589936</v>
      </c>
      <c r="F376" s="27" t="s">
        <v>825</v>
      </c>
      <c r="G376" s="27" t="s">
        <v>41</v>
      </c>
      <c r="H376" s="27">
        <v>10000</v>
      </c>
      <c r="I376" s="27" t="s">
        <v>42</v>
      </c>
      <c r="J376" s="28">
        <v>46065</v>
      </c>
      <c r="K376" s="26">
        <v>0.375</v>
      </c>
      <c r="L376" s="26"/>
      <c r="M376" s="27" t="s">
        <v>117</v>
      </c>
      <c r="N376" s="25">
        <f>IFERROR(VLOOKUP(M376,Data!$J$1:$K$58,2,0),"")</f>
        <v>56973887539</v>
      </c>
      <c r="O376" s="27" t="s">
        <v>118</v>
      </c>
      <c r="P376" s="27"/>
      <c r="Q376" s="27" t="s">
        <v>153</v>
      </c>
      <c r="R376" s="27" t="s">
        <v>446</v>
      </c>
      <c r="S376" s="27"/>
      <c r="T376" s="27"/>
      <c r="U376" s="28"/>
      <c r="X376" s="27" t="s">
        <v>826</v>
      </c>
      <c r="Y376" s="27" t="s">
        <v>49</v>
      </c>
      <c r="Z376" s="29"/>
      <c r="AA376" s="29">
        <v>0.31597222222222221</v>
      </c>
      <c r="AB376" s="29"/>
      <c r="AC376" s="30">
        <v>46065</v>
      </c>
      <c r="AD376" s="15" t="str">
        <f>IF(Tabla2[[#This Row],[HORA ENTREGA]]="DIRECTO","On time", IF(AA376&lt;&gt;"",IF(Tabla2[[#This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6" s="15" t="str">
        <f>MID(Tabla2[[#This Row],[TIPO]],1,3)</f>
        <v xml:space="preserve">40 </v>
      </c>
      <c r="AF3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IMPORTADORA MIDEA CARRIER CHILE LTDA */ Cont: * EGSU9920304*/ HR Entrega: *09:00* /Dirección: *BOD. MIEA AGURTO - PUERTO MADERO 9710, BOD. E13; PUDAHUEL </v>
      </c>
      <c r="AG376" s="38" t="str">
        <f>IFERROR(HYPERLINK("https://wa.me/"&amp;Tabla2[[#This Row],[CONTACTO]]&amp;"?text="&amp;Tabla2[[#This Row],[Mensaje]],"Enviar mensaje"),"")</f>
        <v>Enviar mensaje</v>
      </c>
      <c r="AH376" s="15" t="str">
        <f>CONCATENATE(A376,F376)</f>
        <v>375EGSU9920304</v>
      </c>
      <c r="AI376" s="15" t="str">
        <f>CONCATENATE("ENT-",A376)</f>
        <v>ENT-375</v>
      </c>
      <c r="AJ376" s="15" t="str">
        <f>IF(Tabla2[[#This Row],[Op]]&lt;&gt;"","ENTREGA","")</f>
        <v>ENTREGA</v>
      </c>
      <c r="AK376" s="40" t="str">
        <f>(Tabla2[[#This Row],[FECHA ENTREGA]]&amp;Tabla2[[#This Row],[HORA ENTREGA]])</f>
        <v>460650,375</v>
      </c>
      <c r="AL376" s="34" t="str">
        <f>IFERROR(HYPERLINK("https://wa.me/"&amp;Tabla2[[#This Row],[CONTACTO]]&amp;"?text="&amp;Tabla2[[#This Row],[Mensaje]]),"")</f>
        <v xml:space="preserve">https://wa.me/56973887539?text=Hola!%0AServicio del día 12-02%0A *Cliente:* IMPORTADORA MIDEA CARRIER CHILE LTDA */ Cont: * EGSU9920304*/ HR Entrega: *09:00* /Dirección: *BOD. MIEA AGURTO - PUERTO MADERO 9710, BOD. E13; PUDAHUEL </v>
      </c>
    </row>
    <row r="377" spans="1:38" s="15" customFormat="1" ht="16.5" customHeight="1" x14ac:dyDescent="0.2">
      <c r="A377" s="15">
        <f>ROW(A376)</f>
        <v>376</v>
      </c>
      <c r="B377" s="15">
        <f>IF(J377=J376,B376+1,1)</f>
        <v>12</v>
      </c>
      <c r="C377" s="15" t="s">
        <v>149</v>
      </c>
      <c r="D377" s="25" t="s">
        <v>39</v>
      </c>
      <c r="E377" s="27">
        <v>2589934</v>
      </c>
      <c r="F377" s="27" t="s">
        <v>827</v>
      </c>
      <c r="G377" s="27" t="s">
        <v>41</v>
      </c>
      <c r="H377" s="27">
        <v>5000</v>
      </c>
      <c r="I377" s="27" t="s">
        <v>171</v>
      </c>
      <c r="J377" s="28">
        <v>46065</v>
      </c>
      <c r="K377" s="26">
        <v>0.45833333333333331</v>
      </c>
      <c r="L377" s="26"/>
      <c r="M377" s="27" t="s">
        <v>45</v>
      </c>
      <c r="N377" s="25">
        <f>IFERROR(VLOOKUP(M377,Data!$J$1:$K$58,2,0),"")</f>
        <v>56950981572</v>
      </c>
      <c r="O377" s="27" t="s">
        <v>46</v>
      </c>
      <c r="P377" s="27"/>
      <c r="Q377" s="27" t="s">
        <v>153</v>
      </c>
      <c r="R377" s="27" t="s">
        <v>446</v>
      </c>
      <c r="S377" s="27"/>
      <c r="T377" s="27"/>
      <c r="U377" s="28"/>
      <c r="X377" s="27" t="s">
        <v>828</v>
      </c>
      <c r="Y377" s="27" t="s">
        <v>49</v>
      </c>
      <c r="Z377" s="29"/>
      <c r="AA377" s="29">
        <v>0.31944444444444442</v>
      </c>
      <c r="AB377" s="29"/>
      <c r="AC377" s="30">
        <v>46065</v>
      </c>
      <c r="AD377" s="15" t="str">
        <f>IF(Tabla2[[#This Row],[HORA ENTREGA]]="DIRECTO","On time", IF(AA377&lt;&gt;"",IF(Tabla2[[#This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7" s="15" t="str">
        <f>MID(Tabla2[[#This Row],[TIPO]],1,3)</f>
        <v xml:space="preserve">40 </v>
      </c>
      <c r="AF3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IMPORTADORA MIDEA CARRIER CHILE LTDA */ Cont: * TGBU4042571*/ HR Entrega: *11:00* /Dirección: *BOD. MIEA AGURTO - PUERTO MADERO 9710, BOD. E13; PUDAHUEL </v>
      </c>
      <c r="AG377" s="38" t="str">
        <f>IFERROR(HYPERLINK("https://wa.me/"&amp;Tabla2[[#This Row],[CONTACTO]]&amp;"?text="&amp;Tabla2[[#This Row],[Mensaje]],"Enviar mensaje"),"")</f>
        <v>Enviar mensaje</v>
      </c>
      <c r="AH377" s="15" t="str">
        <f>CONCATENATE(A377,F377)</f>
        <v>376TGBU4042571</v>
      </c>
      <c r="AI377" s="15" t="str">
        <f>CONCATENATE("ENT-",A377)</f>
        <v>ENT-376</v>
      </c>
      <c r="AJ377" s="15" t="str">
        <f>IF(Tabla2[[#This Row],[Op]]&lt;&gt;"","ENTREGA","")</f>
        <v>ENTREGA</v>
      </c>
      <c r="AK377" s="40" t="str">
        <f>(Tabla2[[#This Row],[FECHA ENTREGA]]&amp;Tabla2[[#This Row],[HORA ENTREGA]])</f>
        <v>460650,458333333333333</v>
      </c>
      <c r="AL377" s="34" t="str">
        <f>IFERROR(HYPERLINK("https://wa.me/"&amp;Tabla2[[#This Row],[CONTACTO]]&amp;"?text="&amp;Tabla2[[#This Row],[Mensaje]]),"")</f>
        <v xml:space="preserve">https://wa.me/56950981572?text=Hola!%0AServicio del día 12-02%0A *Cliente:* IMPORTADORA MIDEA CARRIER CHILE LTDA */ Cont: * TGBU4042571*/ HR Entrega: *11:00* /Dirección: *BOD. MIEA AGURTO - PUERTO MADERO 9710, BOD. E13; PUDAHUEL </v>
      </c>
    </row>
    <row r="378" spans="1:38" s="15" customFormat="1" ht="16.5" customHeight="1" x14ac:dyDescent="0.2">
      <c r="A378" s="15">
        <f>ROW(A377)</f>
        <v>377</v>
      </c>
      <c r="B378" s="15">
        <f>IF(J378=J377,B377+1,1)</f>
        <v>13</v>
      </c>
      <c r="C378" s="15" t="s">
        <v>149</v>
      </c>
      <c r="D378" s="25" t="s">
        <v>39</v>
      </c>
      <c r="E378" s="27">
        <v>2589936</v>
      </c>
      <c r="F378" s="27" t="s">
        <v>829</v>
      </c>
      <c r="G378" s="27" t="s">
        <v>41</v>
      </c>
      <c r="H378" s="27">
        <v>10000</v>
      </c>
      <c r="I378" s="27" t="s">
        <v>42</v>
      </c>
      <c r="J378" s="28">
        <v>46065</v>
      </c>
      <c r="K378" s="26">
        <v>0.45833333333333331</v>
      </c>
      <c r="L378" s="26"/>
      <c r="M378" s="27" t="s">
        <v>72</v>
      </c>
      <c r="N378" s="25">
        <f>IFERROR(VLOOKUP(M378,Data!$J$1:$K$58,2,0),"")</f>
        <v>56978089148</v>
      </c>
      <c r="O378" s="27" t="s">
        <v>73</v>
      </c>
      <c r="P378" s="27"/>
      <c r="Q378" s="27" t="s">
        <v>153</v>
      </c>
      <c r="R378" s="27" t="s">
        <v>446</v>
      </c>
      <c r="S378" s="27"/>
      <c r="T378" s="27"/>
      <c r="U378" s="28"/>
      <c r="X378" s="27" t="s">
        <v>830</v>
      </c>
      <c r="Y378" s="27" t="s">
        <v>49</v>
      </c>
      <c r="Z378" s="29"/>
      <c r="AA378" s="29">
        <v>0.33680555555555558</v>
      </c>
      <c r="AB378" s="29"/>
      <c r="AC378" s="30">
        <v>46065</v>
      </c>
      <c r="AD378" s="15" t="str">
        <f>IF(Tabla2[[#This Row],[HORA ENTREGA]]="DIRECTO","On time", IF(AA378&lt;&gt;"",IF(Tabla2[[#This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8" s="15" t="str">
        <f>MID(Tabla2[[#This Row],[TIPO]],1,3)</f>
        <v xml:space="preserve">40 </v>
      </c>
      <c r="AF3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IMPORTADORA MIDEA CARRIER CHILE LTDA */ Cont: * TGBU8653054*/ HR Entrega: *11:00* /Dirección: *BOD. MIEA AGURTO - PUERTO MADERO 9710, BOD. E13; PUDAHUEL </v>
      </c>
      <c r="AG378" s="38" t="str">
        <f>IFERROR(HYPERLINK("https://wa.me/"&amp;Tabla2[[#This Row],[CONTACTO]]&amp;"?text="&amp;Tabla2[[#This Row],[Mensaje]],"Enviar mensaje"),"")</f>
        <v>Enviar mensaje</v>
      </c>
      <c r="AH378" s="15" t="str">
        <f>CONCATENATE(A378,F378)</f>
        <v>377TGBU8653054</v>
      </c>
      <c r="AI378" s="15" t="str">
        <f>CONCATENATE("ENT-",A378)</f>
        <v>ENT-377</v>
      </c>
      <c r="AJ378" s="15" t="str">
        <f>IF(Tabla2[[#This Row],[Op]]&lt;&gt;"","ENTREGA","")</f>
        <v>ENTREGA</v>
      </c>
      <c r="AK378" s="40" t="str">
        <f>(Tabla2[[#This Row],[FECHA ENTREGA]]&amp;Tabla2[[#This Row],[HORA ENTREGA]])</f>
        <v>460650,458333333333333</v>
      </c>
      <c r="AL378" s="34" t="str">
        <f>IFERROR(HYPERLINK("https://wa.me/"&amp;Tabla2[[#This Row],[CONTACTO]]&amp;"?text="&amp;Tabla2[[#This Row],[Mensaje]]),"")</f>
        <v xml:space="preserve">https://wa.me/56978089148?text=Hola!%0AServicio del día 12-02%0A *Cliente:* IMPORTADORA MIDEA CARRIER CHILE LTDA */ Cont: * TGBU8653054*/ HR Entrega: *11:00* /Dirección: *BOD. MIEA AGURTO - PUERTO MADERO 9710, BOD. E13; PUDAHUEL </v>
      </c>
    </row>
    <row r="379" spans="1:38" s="15" customFormat="1" ht="16.5" customHeight="1" x14ac:dyDescent="0.2">
      <c r="A379" s="15">
        <f>ROW(A378)</f>
        <v>378</v>
      </c>
      <c r="B379" s="15">
        <f>IF(J379=J378,B378+1,1)</f>
        <v>14</v>
      </c>
      <c r="C379" s="15" t="s">
        <v>149</v>
      </c>
      <c r="D379" s="25" t="s">
        <v>39</v>
      </c>
      <c r="E379" s="27">
        <v>2596375</v>
      </c>
      <c r="F379" s="27" t="s">
        <v>831</v>
      </c>
      <c r="G379" s="27" t="s">
        <v>41</v>
      </c>
      <c r="H379" s="27">
        <v>10000</v>
      </c>
      <c r="I379" s="27" t="s">
        <v>42</v>
      </c>
      <c r="J379" s="28">
        <v>46065</v>
      </c>
      <c r="K379" s="26">
        <v>0.45833333333333331</v>
      </c>
      <c r="L379" s="26"/>
      <c r="M379" s="27" t="s">
        <v>55</v>
      </c>
      <c r="N379" s="25">
        <f>IFERROR(VLOOKUP(M379,Data!$J$1:$K$58,2,0),"")</f>
        <v>56992164782</v>
      </c>
      <c r="O379" s="27" t="s">
        <v>226</v>
      </c>
      <c r="P379" s="27"/>
      <c r="Q379" s="27" t="s">
        <v>153</v>
      </c>
      <c r="R379" s="27" t="s">
        <v>183</v>
      </c>
      <c r="S379" s="27"/>
      <c r="T379" s="27"/>
      <c r="U379" s="28"/>
      <c r="X379" s="27" t="s">
        <v>832</v>
      </c>
      <c r="Y379" s="27" t="s">
        <v>49</v>
      </c>
      <c r="Z379" s="29"/>
      <c r="AA379" s="29">
        <v>0.33333333333333331</v>
      </c>
      <c r="AB379" s="29"/>
      <c r="AC379" s="30">
        <v>46065</v>
      </c>
      <c r="AD379" s="15" t="str">
        <f>IF(Tabla2[[#This Row],[HORA ENTREGA]]="DIRECTO","On time", IF(AA379&lt;&gt;"",IF(Tabla2[[#This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" s="15" t="str">
        <f>MID(Tabla2[[#This Row],[TIPO]],1,3)</f>
        <v xml:space="preserve">40 </v>
      </c>
      <c r="AF3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IMPORTADORA MIDEA CARRIER CHILE LTDA */ Cont: * DRYU9462070*/ HR Entrega: *11:00* /Dirección: *BOD. MIEA AGURTO - PUERTO MADERO 9710, BOD. E13; PUDAHUEL </v>
      </c>
      <c r="AG379" s="38" t="str">
        <f>IFERROR(HYPERLINK("https://wa.me/"&amp;Tabla2[[#This Row],[CONTACTO]]&amp;"?text="&amp;Tabla2[[#This Row],[Mensaje]],"Enviar mensaje"),"")</f>
        <v>Enviar mensaje</v>
      </c>
      <c r="AH379" s="15" t="str">
        <f>CONCATENATE(A379,F379)</f>
        <v>378DRYU9462070</v>
      </c>
      <c r="AI379" s="15" t="str">
        <f>CONCATENATE("ENT-",A379)</f>
        <v>ENT-378</v>
      </c>
      <c r="AJ379" s="15" t="str">
        <f>IF(Tabla2[[#This Row],[Op]]&lt;&gt;"","ENTREGA","")</f>
        <v>ENTREGA</v>
      </c>
      <c r="AK379" s="40" t="str">
        <f>(Tabla2[[#This Row],[FECHA ENTREGA]]&amp;Tabla2[[#This Row],[HORA ENTREGA]])</f>
        <v>460650,458333333333333</v>
      </c>
      <c r="AL379" s="34" t="str">
        <f>IFERROR(HYPERLINK("https://wa.me/"&amp;Tabla2[[#This Row],[CONTACTO]]&amp;"?text="&amp;Tabla2[[#This Row],[Mensaje]]),"")</f>
        <v xml:space="preserve">https://wa.me/56992164782?text=Hola!%0AServicio del día 12-02%0A *Cliente:* IMPORTADORA MIDEA CARRIER CHILE LTDA */ Cont: * DRYU9462070*/ HR Entrega: *11:00* /Dirección: *BOD. MIEA AGURTO - PUERTO MADERO 9710, BOD. E13; PUDAHUEL </v>
      </c>
    </row>
    <row r="380" spans="1:38" s="15" customFormat="1" ht="16.5" customHeight="1" x14ac:dyDescent="0.2">
      <c r="A380" s="15">
        <f>ROW(A379)</f>
        <v>379</v>
      </c>
      <c r="B380" s="15">
        <f>IF(J380=J379,B379+1,1)</f>
        <v>15</v>
      </c>
      <c r="C380" s="15" t="s">
        <v>178</v>
      </c>
      <c r="D380" s="25" t="s">
        <v>39</v>
      </c>
      <c r="E380" s="27">
        <v>874151</v>
      </c>
      <c r="F380" s="27" t="s">
        <v>833</v>
      </c>
      <c r="G380" s="27" t="s">
        <v>41</v>
      </c>
      <c r="H380" s="27">
        <v>13000</v>
      </c>
      <c r="I380" s="27" t="s">
        <v>42</v>
      </c>
      <c r="J380" s="28">
        <v>46065</v>
      </c>
      <c r="K380" s="26">
        <v>0.33333333333333331</v>
      </c>
      <c r="L380" s="26"/>
      <c r="M380" s="27" t="s">
        <v>273</v>
      </c>
      <c r="N380" s="25">
        <f>IFERROR(VLOOKUP(M380,Data!$J$1:$K$58,2,0),"")</f>
        <v>56950103942</v>
      </c>
      <c r="O380" s="27" t="s">
        <v>274</v>
      </c>
      <c r="P380" s="27"/>
      <c r="Q380" s="27" t="s">
        <v>337</v>
      </c>
      <c r="R380" s="27" t="s">
        <v>74</v>
      </c>
      <c r="S380" s="27"/>
      <c r="T380" s="27"/>
      <c r="U380" s="28"/>
      <c r="X380" s="27"/>
      <c r="Y380" s="27" t="s">
        <v>49</v>
      </c>
      <c r="Z380" s="29"/>
      <c r="AA380" s="29">
        <v>0.38333333333333336</v>
      </c>
      <c r="AB380" s="29"/>
      <c r="AC380" s="30">
        <v>46065</v>
      </c>
      <c r="AD380" s="15" t="str">
        <f>IF(Tabla2[[#This Row],[HORA ENTREGA]]="DIRECTO","On time", IF(AA380&lt;&gt;"",IF(Tabla2[[#This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0" s="15" t="str">
        <f>MID(Tabla2[[#This Row],[TIPO]],1,3)</f>
        <v xml:space="preserve">40 </v>
      </c>
      <c r="AF3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INVERSIERRA S A */ Cont: * MSDU5611297*/ HR Entrega: *08:00* /Dirección: *QUILICURA</v>
      </c>
      <c r="AG380" s="38" t="str">
        <f>IFERROR(HYPERLINK("https://wa.me/"&amp;Tabla2[[#This Row],[CONTACTO]]&amp;"?text="&amp;Tabla2[[#This Row],[Mensaje]],"Enviar mensaje"),"")</f>
        <v>Enviar mensaje</v>
      </c>
      <c r="AH380" s="15" t="str">
        <f>CONCATENATE(A380,F380)</f>
        <v>379MSDU5611297</v>
      </c>
      <c r="AI380" s="15" t="str">
        <f>CONCATENATE("ENT-",A380)</f>
        <v>ENT-379</v>
      </c>
      <c r="AJ380" s="15" t="str">
        <f>IF(Tabla2[[#This Row],[Op]]&lt;&gt;"","ENTREGA","")</f>
        <v>ENTREGA</v>
      </c>
      <c r="AK380" s="40" t="str">
        <f>(Tabla2[[#This Row],[FECHA ENTREGA]]&amp;Tabla2[[#This Row],[HORA ENTREGA]])</f>
        <v>460650,333333333333333</v>
      </c>
      <c r="AL380" s="34" t="str">
        <f>IFERROR(HYPERLINK("https://wa.me/"&amp;Tabla2[[#This Row],[CONTACTO]]&amp;"?text="&amp;Tabla2[[#This Row],[Mensaje]]),"")</f>
        <v>https://wa.me/56950103942?text=Hola!%0AServicio del día 12-02%0A *Cliente:* INVERSIERRA S A */ Cont: * MSDU5611297*/ HR Entrega: *08:00* /Dirección: *QUILICURA</v>
      </c>
    </row>
    <row r="381" spans="1:38" s="15" customFormat="1" ht="16.5" customHeight="1" x14ac:dyDescent="0.2">
      <c r="A381" s="15">
        <f>ROW(A380)</f>
        <v>380</v>
      </c>
      <c r="B381" s="15">
        <f>IF(J381=J380,B380+1,1)</f>
        <v>16</v>
      </c>
      <c r="C381" s="15" t="s">
        <v>178</v>
      </c>
      <c r="D381" s="25" t="s">
        <v>39</v>
      </c>
      <c r="E381" s="27">
        <v>874353</v>
      </c>
      <c r="F381" s="27" t="s">
        <v>834</v>
      </c>
      <c r="G381" s="27" t="s">
        <v>41</v>
      </c>
      <c r="H381" s="27">
        <v>18000</v>
      </c>
      <c r="I381" s="27" t="s">
        <v>42</v>
      </c>
      <c r="J381" s="28">
        <v>46065</v>
      </c>
      <c r="K381" s="26">
        <v>0.33333333333333331</v>
      </c>
      <c r="L381" s="26"/>
      <c r="M381" s="27" t="s">
        <v>172</v>
      </c>
      <c r="N381" s="25">
        <f>IFERROR(VLOOKUP(M381,Data!$J$1:$K$58,2,0),"")</f>
        <v>56985215946</v>
      </c>
      <c r="O381" s="27" t="s">
        <v>173</v>
      </c>
      <c r="P381" s="27"/>
      <c r="Q381" s="27" t="s">
        <v>182</v>
      </c>
      <c r="R381" s="27" t="s">
        <v>69</v>
      </c>
      <c r="S381" s="27"/>
      <c r="T381" s="27"/>
      <c r="U381" s="28"/>
      <c r="X381" s="27"/>
      <c r="Y381" s="27" t="s">
        <v>49</v>
      </c>
      <c r="Z381" s="29"/>
      <c r="AA381" s="29">
        <v>0.33333333333333331</v>
      </c>
      <c r="AB381" s="29"/>
      <c r="AC381" s="30">
        <v>46065</v>
      </c>
      <c r="AD381" s="15" t="str">
        <f>IF(Tabla2[[#This Row],[HORA ENTREGA]]="DIRECTO","On time", IF(AA381&lt;&gt;"",IF(Tabla2[[#This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1" s="15" t="str">
        <f>MID(Tabla2[[#This Row],[TIPO]],1,3)</f>
        <v xml:space="preserve">40 </v>
      </c>
      <c r="AF3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INVERSIERRA S A */ Cont: * CSLU6120460*/ HR Entrega: *08:00* /Dirección: *HUECHURABA</v>
      </c>
      <c r="AG381" s="38" t="str">
        <f>IFERROR(HYPERLINK("https://wa.me/"&amp;Tabla2[[#This Row],[CONTACTO]]&amp;"?text="&amp;Tabla2[[#This Row],[Mensaje]],"Enviar mensaje"),"")</f>
        <v>Enviar mensaje</v>
      </c>
      <c r="AH381" s="15" t="str">
        <f>CONCATENATE(A381,F381)</f>
        <v>380CSLU6120460</v>
      </c>
      <c r="AI381" s="15" t="str">
        <f>CONCATENATE("ENT-",A381)</f>
        <v>ENT-380</v>
      </c>
      <c r="AJ381" s="15" t="str">
        <f>IF(Tabla2[[#This Row],[Op]]&lt;&gt;"","ENTREGA","")</f>
        <v>ENTREGA</v>
      </c>
      <c r="AK381" s="40" t="str">
        <f>(Tabla2[[#This Row],[FECHA ENTREGA]]&amp;Tabla2[[#This Row],[HORA ENTREGA]])</f>
        <v>460650,333333333333333</v>
      </c>
      <c r="AL381" s="34" t="str">
        <f>IFERROR(HYPERLINK("https://wa.me/"&amp;Tabla2[[#This Row],[CONTACTO]]&amp;"?text="&amp;Tabla2[[#This Row],[Mensaje]]),"")</f>
        <v>https://wa.me/56985215946?text=Hola!%0AServicio del día 12-02%0A *Cliente:* INVERSIERRA S A */ Cont: * CSLU6120460*/ HR Entrega: *08:00* /Dirección: *HUECHURABA</v>
      </c>
    </row>
    <row r="382" spans="1:38" s="15" customFormat="1" ht="16.5" customHeight="1" x14ac:dyDescent="0.2">
      <c r="A382" s="15">
        <f>ROW(A381)</f>
        <v>381</v>
      </c>
      <c r="B382" s="15">
        <f>IF(J382=J381,B381+1,1)</f>
        <v>17</v>
      </c>
      <c r="C382" s="15" t="s">
        <v>178</v>
      </c>
      <c r="D382" s="25" t="s">
        <v>39</v>
      </c>
      <c r="E382" s="27">
        <v>874387</v>
      </c>
      <c r="F382" s="27" t="s">
        <v>835</v>
      </c>
      <c r="G382" s="27" t="s">
        <v>41</v>
      </c>
      <c r="H382" s="27">
        <v>19000</v>
      </c>
      <c r="I382" s="27" t="s">
        <v>42</v>
      </c>
      <c r="J382" s="28">
        <v>46065</v>
      </c>
      <c r="K382" s="26">
        <v>0.5</v>
      </c>
      <c r="L382" s="26"/>
      <c r="M382" s="27" t="s">
        <v>192</v>
      </c>
      <c r="N382" s="25">
        <f>IFERROR(VLOOKUP(M382,Data!$J$1:$K$58,2,0),"")</f>
        <v>56967396661</v>
      </c>
      <c r="O382" s="27" t="s">
        <v>181</v>
      </c>
      <c r="P382" s="27"/>
      <c r="Q382" s="27" t="s">
        <v>182</v>
      </c>
      <c r="R382" s="27" t="s">
        <v>836</v>
      </c>
      <c r="S382" s="27"/>
      <c r="T382" s="27"/>
      <c r="U382" s="28"/>
      <c r="X382" s="27"/>
      <c r="Y382" s="27" t="s">
        <v>49</v>
      </c>
      <c r="Z382" s="29"/>
      <c r="AA382" s="29">
        <v>0.44791666666666669</v>
      </c>
      <c r="AB382" s="29"/>
      <c r="AC382" s="30">
        <v>46065</v>
      </c>
      <c r="AD382" s="15" t="str">
        <f>IF(Tabla2[[#This Row],[HORA ENTREGA]]="DIRECTO","On time", IF(AA382&lt;&gt;"",IF(Tabla2[[#This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2" s="15" t="str">
        <f>MID(Tabla2[[#This Row],[TIPO]],1,3)</f>
        <v xml:space="preserve">40 </v>
      </c>
      <c r="AF3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INVERSIERRA S A */ Cont: * SZLU5077965*/ HR Entrega: *12:00* /Dirección: *HUECHURABA</v>
      </c>
      <c r="AG382" s="38" t="str">
        <f>IFERROR(HYPERLINK("https://wa.me/"&amp;Tabla2[[#This Row],[CONTACTO]]&amp;"?text="&amp;Tabla2[[#This Row],[Mensaje]],"Enviar mensaje"),"")</f>
        <v>Enviar mensaje</v>
      </c>
      <c r="AH382" s="15" t="str">
        <f>CONCATENATE(A382,F382)</f>
        <v>381SZLU5077965</v>
      </c>
      <c r="AI382" s="15" t="str">
        <f>CONCATENATE("ENT-",A382)</f>
        <v>ENT-381</v>
      </c>
      <c r="AJ382" s="15" t="str">
        <f>IF(Tabla2[[#This Row],[Op]]&lt;&gt;"","ENTREGA","")</f>
        <v>ENTREGA</v>
      </c>
      <c r="AK382" s="40" t="str">
        <f>(Tabla2[[#This Row],[FECHA ENTREGA]]&amp;Tabla2[[#This Row],[HORA ENTREGA]])</f>
        <v>460650,5</v>
      </c>
      <c r="AL382" s="34" t="str">
        <f>IFERROR(HYPERLINK("https://wa.me/"&amp;Tabla2[[#This Row],[CONTACTO]]&amp;"?text="&amp;Tabla2[[#This Row],[Mensaje]]),"")</f>
        <v>https://wa.me/56967396661?text=Hola!%0AServicio del día 12-02%0A *Cliente:* INVERSIERRA S A */ Cont: * SZLU5077965*/ HR Entrega: *12:00* /Dirección: *HUECHURABA</v>
      </c>
    </row>
    <row r="383" spans="1:38" s="15" customFormat="1" ht="16.5" customHeight="1" x14ac:dyDescent="0.2">
      <c r="A383" s="15">
        <f>ROW(A382)</f>
        <v>382</v>
      </c>
      <c r="B383" s="15">
        <f>IF(J383=J382,B382+1,1)</f>
        <v>18</v>
      </c>
      <c r="C383" s="15" t="s">
        <v>178</v>
      </c>
      <c r="D383" s="25" t="s">
        <v>39</v>
      </c>
      <c r="E383" s="27">
        <v>874387</v>
      </c>
      <c r="F383" s="27" t="s">
        <v>837</v>
      </c>
      <c r="G383" s="27" t="s">
        <v>41</v>
      </c>
      <c r="H383" s="27">
        <v>19000</v>
      </c>
      <c r="I383" s="27" t="s">
        <v>42</v>
      </c>
      <c r="J383" s="28">
        <v>46065</v>
      </c>
      <c r="K383" s="26">
        <v>0.5</v>
      </c>
      <c r="L383" s="26"/>
      <c r="M383" s="27" t="s">
        <v>66</v>
      </c>
      <c r="N383" s="25">
        <f>IFERROR(VLOOKUP(M383,Data!$J$1:$K$58,2,0),"")</f>
        <v>56993389870</v>
      </c>
      <c r="O383" s="27" t="s">
        <v>67</v>
      </c>
      <c r="P383" s="27"/>
      <c r="Q383" s="27" t="s">
        <v>337</v>
      </c>
      <c r="R383" s="27" t="s">
        <v>836</v>
      </c>
      <c r="S383" s="27"/>
      <c r="T383" s="27"/>
      <c r="U383" s="28"/>
      <c r="X383" s="27"/>
      <c r="Y383" s="27" t="s">
        <v>49</v>
      </c>
      <c r="Z383" s="29"/>
      <c r="AA383" s="29">
        <v>0.45277777777777778</v>
      </c>
      <c r="AB383" s="29"/>
      <c r="AC383" s="30">
        <v>46065</v>
      </c>
      <c r="AD383" s="15" t="str">
        <f>IF(Tabla2[[#This Row],[HORA ENTREGA]]="DIRECTO","On time", IF(AA383&lt;&gt;"",IF(Tabla2[[#This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3" s="15" t="str">
        <f>MID(Tabla2[[#This Row],[TIPO]],1,3)</f>
        <v xml:space="preserve">40 </v>
      </c>
      <c r="AF3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INVERSIERRA S A */ Cont: * SZLU5072238*/ HR Entrega: *12:00* /Dirección: *QUILICURA</v>
      </c>
      <c r="AG383" s="38" t="str">
        <f>IFERROR(HYPERLINK("https://wa.me/"&amp;Tabla2[[#This Row],[CONTACTO]]&amp;"?text="&amp;Tabla2[[#This Row],[Mensaje]],"Enviar mensaje"),"")</f>
        <v>Enviar mensaje</v>
      </c>
      <c r="AH383" s="15" t="str">
        <f>CONCATENATE(A383,F383)</f>
        <v>382SZLU5072238</v>
      </c>
      <c r="AI383" s="15" t="str">
        <f>CONCATENATE("ENT-",A383)</f>
        <v>ENT-382</v>
      </c>
      <c r="AJ383" s="15" t="str">
        <f>IF(Tabla2[[#This Row],[Op]]&lt;&gt;"","ENTREGA","")</f>
        <v>ENTREGA</v>
      </c>
      <c r="AK383" s="40" t="str">
        <f>(Tabla2[[#This Row],[FECHA ENTREGA]]&amp;Tabla2[[#This Row],[HORA ENTREGA]])</f>
        <v>460650,5</v>
      </c>
      <c r="AL383" s="34" t="str">
        <f>IFERROR(HYPERLINK("https://wa.me/"&amp;Tabla2[[#This Row],[CONTACTO]]&amp;"?text="&amp;Tabla2[[#This Row],[Mensaje]]),"")</f>
        <v>https://wa.me/56993389870?text=Hola!%0AServicio del día 12-02%0A *Cliente:* INVERSIERRA S A */ Cont: * SZLU5072238*/ HR Entrega: *12:00* /Dirección: *QUILICURA</v>
      </c>
    </row>
    <row r="384" spans="1:38" s="15" customFormat="1" ht="16.5" customHeight="1" x14ac:dyDescent="0.2">
      <c r="A384" s="15">
        <f>ROW(A383)</f>
        <v>383</v>
      </c>
      <c r="B384" s="15">
        <f>IF(J384=J383,B383+1,1)</f>
        <v>19</v>
      </c>
      <c r="C384" s="15" t="s">
        <v>188</v>
      </c>
      <c r="D384" s="25" t="s">
        <v>39</v>
      </c>
      <c r="E384" s="27">
        <v>188144</v>
      </c>
      <c r="F384" s="27" t="s">
        <v>838</v>
      </c>
      <c r="G384" s="27" t="s">
        <v>41</v>
      </c>
      <c r="H384" s="27">
        <v>30000</v>
      </c>
      <c r="I384" s="27" t="s">
        <v>42</v>
      </c>
      <c r="J384" s="28">
        <v>46065</v>
      </c>
      <c r="K384" s="26">
        <v>0.33333333333333331</v>
      </c>
      <c r="L384" s="26"/>
      <c r="M384" s="27" t="s">
        <v>161</v>
      </c>
      <c r="N384" s="25">
        <f>IFERROR(VLOOKUP(M384,Data!$J$1:$K$58,2,0),"")</f>
        <v>56966749408</v>
      </c>
      <c r="O384" s="27" t="s">
        <v>162</v>
      </c>
      <c r="P384" s="27"/>
      <c r="Q384" s="27" t="s">
        <v>190</v>
      </c>
      <c r="R384" s="27" t="s">
        <v>218</v>
      </c>
      <c r="S384" s="27"/>
      <c r="T384" s="27"/>
      <c r="U384" s="28"/>
      <c r="X384" s="27"/>
      <c r="Y384" s="27" t="s">
        <v>49</v>
      </c>
      <c r="Z384" s="29"/>
      <c r="AA384" s="29">
        <v>0.30902777777777779</v>
      </c>
      <c r="AB384" s="29"/>
      <c r="AC384" s="30">
        <v>46065</v>
      </c>
      <c r="AD384" s="15" t="str">
        <f>IF(Tabla2[[#This Row],[HORA ENTREGA]]="DIRECTO","On time", IF(AA384&lt;&gt;"",IF(Tabla2[[#This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4" s="15" t="str">
        <f>MID(Tabla2[[#This Row],[TIPO]],1,3)</f>
        <v xml:space="preserve">40 </v>
      </c>
      <c r="AF3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LAMAIGNERE CHILE S.A. */ Cont: * HAMU5083851*/ HR Entrega: *08:00* /Dirección: *AV. MARTA OSSA RUIZ 601 (CAMINO CASAS VIEJAS); MAIPU </v>
      </c>
      <c r="AG384" s="38" t="str">
        <f>IFERROR(HYPERLINK("https://wa.me/"&amp;Tabla2[[#This Row],[CONTACTO]]&amp;"?text="&amp;Tabla2[[#This Row],[Mensaje]],"Enviar mensaje"),"")</f>
        <v>Enviar mensaje</v>
      </c>
      <c r="AH384" s="15" t="str">
        <f>CONCATENATE(A384,F384)</f>
        <v>383HAMU5083851</v>
      </c>
      <c r="AI384" s="15" t="str">
        <f>CONCATENATE("ENT-",A384)</f>
        <v>ENT-383</v>
      </c>
      <c r="AJ384" s="15" t="str">
        <f>IF(Tabla2[[#This Row],[Op]]&lt;&gt;"","ENTREGA","")</f>
        <v>ENTREGA</v>
      </c>
      <c r="AK384" s="40" t="str">
        <f>(Tabla2[[#This Row],[FECHA ENTREGA]]&amp;Tabla2[[#This Row],[HORA ENTREGA]])</f>
        <v>460650,333333333333333</v>
      </c>
      <c r="AL384" s="34" t="str">
        <f>IFERROR(HYPERLINK("https://wa.me/"&amp;Tabla2[[#This Row],[CONTACTO]]&amp;"?text="&amp;Tabla2[[#This Row],[Mensaje]]),"")</f>
        <v xml:space="preserve">https://wa.me/56966749408?text=Hola!%0AServicio del día 12-02%0A *Cliente:* LAMAIGNERE CHILE S.A. */ Cont: * HAMU5083851*/ HR Entrega: *08:00* /Dirección: *AV. MARTA OSSA RUIZ 601 (CAMINO CASAS VIEJAS); MAIPU </v>
      </c>
    </row>
    <row r="385" spans="1:38" s="15" customFormat="1" ht="16.5" customHeight="1" x14ac:dyDescent="0.2">
      <c r="A385" s="15">
        <f>ROW(A384)</f>
        <v>384</v>
      </c>
      <c r="B385" s="15">
        <f>IF(J385=J384,B384+1,1)</f>
        <v>20</v>
      </c>
      <c r="C385" s="15" t="s">
        <v>188</v>
      </c>
      <c r="D385" s="25" t="s">
        <v>39</v>
      </c>
      <c r="E385" s="27">
        <v>188135</v>
      </c>
      <c r="F385" s="27" t="s">
        <v>839</v>
      </c>
      <c r="G385" s="27" t="s">
        <v>41</v>
      </c>
      <c r="H385" s="27">
        <v>30000</v>
      </c>
      <c r="I385" s="27" t="s">
        <v>42</v>
      </c>
      <c r="J385" s="28">
        <v>46065</v>
      </c>
      <c r="K385" s="26">
        <v>0.33333333333333331</v>
      </c>
      <c r="L385" s="26"/>
      <c r="M385" s="27" t="s">
        <v>164</v>
      </c>
      <c r="N385" s="25">
        <f>IFERROR(VLOOKUP(M385,Data!$J$1:$K$58,2,0),"")</f>
        <v>56967398822</v>
      </c>
      <c r="O385" s="27" t="s">
        <v>165</v>
      </c>
      <c r="P385" s="27"/>
      <c r="Q385" s="27" t="s">
        <v>190</v>
      </c>
      <c r="R385" s="27" t="s">
        <v>402</v>
      </c>
      <c r="S385" s="27"/>
      <c r="T385" s="27"/>
      <c r="U385" s="28"/>
      <c r="X385" s="27"/>
      <c r="Y385" s="27" t="s">
        <v>49</v>
      </c>
      <c r="Z385" s="29"/>
      <c r="AA385" s="29">
        <v>0.33333333333333331</v>
      </c>
      <c r="AB385" s="29"/>
      <c r="AC385" s="30">
        <v>46065</v>
      </c>
      <c r="AD385" s="15" t="str">
        <f>IF(Tabla2[[#This Row],[HORA ENTREGA]]="DIRECTO","On time", IF(AA385&lt;&gt;"",IF(Tabla2[[#This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5" s="15" t="str">
        <f>MID(Tabla2[[#This Row],[TIPO]],1,3)</f>
        <v xml:space="preserve">40 </v>
      </c>
      <c r="AF3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LAMAIGNERE CHILE S.A. */ Cont: * FANU3449389*/ HR Entrega: *08:00* /Dirección: *AV. MARTA OSSA RUIZ 601 (CAMINO CASAS VIEJAS); MAIPU </v>
      </c>
      <c r="AG385" s="38" t="str">
        <f>IFERROR(HYPERLINK("https://wa.me/"&amp;Tabla2[[#This Row],[CONTACTO]]&amp;"?text="&amp;Tabla2[[#This Row],[Mensaje]],"Enviar mensaje"),"")</f>
        <v>Enviar mensaje</v>
      </c>
      <c r="AH385" s="15" t="str">
        <f>CONCATENATE(A385,F385)</f>
        <v>384FANU3449389</v>
      </c>
      <c r="AI385" s="15" t="str">
        <f>CONCATENATE("ENT-",A385)</f>
        <v>ENT-384</v>
      </c>
      <c r="AJ385" s="15" t="str">
        <f>IF(Tabla2[[#This Row],[Op]]&lt;&gt;"","ENTREGA","")</f>
        <v>ENTREGA</v>
      </c>
      <c r="AK385" s="40" t="str">
        <f>(Tabla2[[#This Row],[FECHA ENTREGA]]&amp;Tabla2[[#This Row],[HORA ENTREGA]])</f>
        <v>460650,333333333333333</v>
      </c>
      <c r="AL385" s="34" t="str">
        <f>IFERROR(HYPERLINK("https://wa.me/"&amp;Tabla2[[#This Row],[CONTACTO]]&amp;"?text="&amp;Tabla2[[#This Row],[Mensaje]]),"")</f>
        <v xml:space="preserve">https://wa.me/56967398822?text=Hola!%0AServicio del día 12-02%0A *Cliente:* LAMAIGNERE CHILE S.A. */ Cont: * FANU3449389*/ HR Entrega: *08:00* /Dirección: *AV. MARTA OSSA RUIZ 601 (CAMINO CASAS VIEJAS); MAIPU </v>
      </c>
    </row>
    <row r="386" spans="1:38" s="15" customFormat="1" ht="16.5" customHeight="1" x14ac:dyDescent="0.2">
      <c r="A386" s="15">
        <f>ROW(A385)</f>
        <v>385</v>
      </c>
      <c r="B386" s="15">
        <f>IF(J386=J385,B385+1,1)</f>
        <v>21</v>
      </c>
      <c r="C386" s="15" t="s">
        <v>188</v>
      </c>
      <c r="D386" s="25" t="s">
        <v>39</v>
      </c>
      <c r="E386" s="27">
        <v>188242</v>
      </c>
      <c r="F386" s="27" t="s">
        <v>840</v>
      </c>
      <c r="G386" s="27" t="s">
        <v>41</v>
      </c>
      <c r="H386" s="27">
        <v>30000</v>
      </c>
      <c r="I386" s="27" t="s">
        <v>42</v>
      </c>
      <c r="J386" s="28">
        <v>46065</v>
      </c>
      <c r="K386" s="26">
        <v>0.41666666666666669</v>
      </c>
      <c r="L386" s="26"/>
      <c r="M386" s="27" t="s">
        <v>221</v>
      </c>
      <c r="N386" s="25">
        <f>IFERROR(VLOOKUP(M386,Data!$J$1:$K$58,2,0),"")</f>
        <v>56965378427</v>
      </c>
      <c r="O386" s="27" t="s">
        <v>222</v>
      </c>
      <c r="P386" s="27"/>
      <c r="Q386" s="27" t="s">
        <v>190</v>
      </c>
      <c r="R386" s="27" t="s">
        <v>48</v>
      </c>
      <c r="S386" s="27"/>
      <c r="T386" s="27"/>
      <c r="U386" s="28"/>
      <c r="X386" s="27"/>
      <c r="Y386" s="27" t="s">
        <v>49</v>
      </c>
      <c r="Z386" s="29"/>
      <c r="AA386" s="29">
        <v>0.41319444444444442</v>
      </c>
      <c r="AB386" s="29"/>
      <c r="AC386" s="30">
        <v>46065</v>
      </c>
      <c r="AD386" s="15" t="str">
        <f>IF(Tabla2[[#This Row],[HORA ENTREGA]]="DIRECTO","On time", IF(AA386&lt;&gt;"",IF(Tabla2[[#This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6" s="15" t="str">
        <f>MID(Tabla2[[#This Row],[TIPO]],1,3)</f>
        <v xml:space="preserve">40 </v>
      </c>
      <c r="AF3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LAMAIGNERE CHILE S.A. */ Cont: * CAAU7656659*/ HR Entrega: *10:00* /Dirección: *AV. MARTA OSSA RUIZ 601 (CAMINO CASAS VIEJAS); MAIPU </v>
      </c>
      <c r="AG386" s="38" t="str">
        <f>IFERROR(HYPERLINK("https://wa.me/"&amp;Tabla2[[#This Row],[CONTACTO]]&amp;"?text="&amp;Tabla2[[#This Row],[Mensaje]],"Enviar mensaje"),"")</f>
        <v>Enviar mensaje</v>
      </c>
      <c r="AH386" s="15" t="str">
        <f>CONCATENATE(A386,F386)</f>
        <v>385CAAU7656659</v>
      </c>
      <c r="AI386" s="15" t="str">
        <f>CONCATENATE("ENT-",A386)</f>
        <v>ENT-385</v>
      </c>
      <c r="AJ386" s="15" t="str">
        <f>IF(Tabla2[[#This Row],[Op]]&lt;&gt;"","ENTREGA","")</f>
        <v>ENTREGA</v>
      </c>
      <c r="AK386" s="40" t="str">
        <f>(Tabla2[[#This Row],[FECHA ENTREGA]]&amp;Tabla2[[#This Row],[HORA ENTREGA]])</f>
        <v>460650,416666666666667</v>
      </c>
      <c r="AL386" s="34" t="str">
        <f>IFERROR(HYPERLINK("https://wa.me/"&amp;Tabla2[[#This Row],[CONTACTO]]&amp;"?text="&amp;Tabla2[[#This Row],[Mensaje]]),"")</f>
        <v xml:space="preserve">https://wa.me/56965378427?text=Hola!%0AServicio del día 12-02%0A *Cliente:* LAMAIGNERE CHILE S.A. */ Cont: * CAAU7656659*/ HR Entrega: *10:00* /Dirección: *AV. MARTA OSSA RUIZ 601 (CAMINO CASAS VIEJAS); MAIPU </v>
      </c>
    </row>
    <row r="387" spans="1:38" s="15" customFormat="1" ht="16.5" customHeight="1" x14ac:dyDescent="0.2">
      <c r="A387" s="15">
        <f>ROW(A386)</f>
        <v>386</v>
      </c>
      <c r="B387" s="15">
        <f>IF(J387=J386,B386+1,1)</f>
        <v>22</v>
      </c>
      <c r="C387" s="15" t="s">
        <v>188</v>
      </c>
      <c r="D387" s="25" t="s">
        <v>39</v>
      </c>
      <c r="E387" s="27">
        <v>188135</v>
      </c>
      <c r="F387" s="27" t="s">
        <v>841</v>
      </c>
      <c r="G387" s="27" t="s">
        <v>41</v>
      </c>
      <c r="H387" s="27">
        <v>30000</v>
      </c>
      <c r="I387" s="27" t="s">
        <v>42</v>
      </c>
      <c r="J387" s="28">
        <v>46065</v>
      </c>
      <c r="K387" s="26">
        <v>0.41666666666666669</v>
      </c>
      <c r="L387" s="26"/>
      <c r="M387" s="27" t="s">
        <v>366</v>
      </c>
      <c r="N387" s="25">
        <f>IFERROR(VLOOKUP(M387,Data!$J$1:$K$58,2,0),"")</f>
        <v>56967386251</v>
      </c>
      <c r="O387" s="27" t="s">
        <v>367</v>
      </c>
      <c r="P387" s="27"/>
      <c r="Q387" s="27" t="s">
        <v>190</v>
      </c>
      <c r="R387" s="27" t="s">
        <v>69</v>
      </c>
      <c r="S387" s="27"/>
      <c r="T387" s="27"/>
      <c r="U387" s="28"/>
      <c r="X387" s="27"/>
      <c r="Y387" s="27" t="s">
        <v>49</v>
      </c>
      <c r="Z387" s="29"/>
      <c r="AA387" s="29">
        <v>0.32291666666666669</v>
      </c>
      <c r="AB387" s="29"/>
      <c r="AC387" s="30">
        <v>46065</v>
      </c>
      <c r="AD387" s="15" t="str">
        <f>IF(Tabla2[[#This Row],[HORA ENTREGA]]="DIRECTO","On time", IF(AA387&lt;&gt;"",IF(Tabla2[[#This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" s="15" t="str">
        <f>MID(Tabla2[[#This Row],[TIPO]],1,3)</f>
        <v xml:space="preserve">40 </v>
      </c>
      <c r="AF3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12-02%0A *Cliente:* LAMAIGNERE CHILE S.A. */ Cont: * HAMU1785130*/ HR Entrega: *10:00* /Dirección: *AV. MARTA OSSA RUIZ 601 (CAMINO CASAS VIEJAS); MAIPU </v>
      </c>
      <c r="AG387" s="38" t="str">
        <f>IFERROR(HYPERLINK("https://wa.me/"&amp;Tabla2[[#This Row],[CONTACTO]]&amp;"?text="&amp;Tabla2[[#This Row],[Mensaje]],"Enviar mensaje"),"")</f>
        <v>Enviar mensaje</v>
      </c>
      <c r="AH387" s="15" t="str">
        <f>CONCATENATE(A387,F387)</f>
        <v>386HAMU1785130</v>
      </c>
      <c r="AI387" s="15" t="str">
        <f>CONCATENATE("ENT-",A387)</f>
        <v>ENT-386</v>
      </c>
      <c r="AJ387" s="15" t="str">
        <f>IF(Tabla2[[#This Row],[Op]]&lt;&gt;"","ENTREGA","")</f>
        <v>ENTREGA</v>
      </c>
      <c r="AK387" s="40" t="str">
        <f>(Tabla2[[#This Row],[FECHA ENTREGA]]&amp;Tabla2[[#This Row],[HORA ENTREGA]])</f>
        <v>460650,416666666666667</v>
      </c>
      <c r="AL387" s="34" t="str">
        <f>IFERROR(HYPERLINK("https://wa.me/"&amp;Tabla2[[#This Row],[CONTACTO]]&amp;"?text="&amp;Tabla2[[#This Row],[Mensaje]]),"")</f>
        <v xml:space="preserve">https://wa.me/56967386251?text=Hola!%0AServicio del día 12-02%0A *Cliente:* LAMAIGNERE CHILE S.A. */ Cont: * HAMU1785130*/ HR Entrega: *10:00* /Dirección: *AV. MARTA OSSA RUIZ 601 (CAMINO CASAS VIEJAS); MAIPU </v>
      </c>
    </row>
    <row r="388" spans="1:38" s="15" customFormat="1" ht="16.5" customHeight="1" x14ac:dyDescent="0.2">
      <c r="A388" s="15">
        <f>ROW(A387)</f>
        <v>387</v>
      </c>
      <c r="B388" s="15">
        <f>IF(J388=J387,B387+1,1)</f>
        <v>23</v>
      </c>
      <c r="C388" s="15" t="s">
        <v>213</v>
      </c>
      <c r="D388" s="25" t="s">
        <v>39</v>
      </c>
      <c r="E388" s="27">
        <v>296497</v>
      </c>
      <c r="F388" s="27" t="s">
        <v>842</v>
      </c>
      <c r="G388" s="27" t="s">
        <v>41</v>
      </c>
      <c r="H388" s="27">
        <v>10000</v>
      </c>
      <c r="I388" s="27" t="s">
        <v>843</v>
      </c>
      <c r="J388" s="28">
        <v>46065</v>
      </c>
      <c r="K388" s="26">
        <v>0.33333333333333331</v>
      </c>
      <c r="L388" s="26"/>
      <c r="M388" s="27" t="s">
        <v>199</v>
      </c>
      <c r="N388" s="25">
        <f>IFERROR(VLOOKUP(M388,Data!$J$1:$K$58,2,0),"")</f>
        <v>56975315726</v>
      </c>
      <c r="O388" s="27" t="s">
        <v>200</v>
      </c>
      <c r="P388" s="27"/>
      <c r="Q388" s="27" t="s">
        <v>844</v>
      </c>
      <c r="R388" s="27" t="s">
        <v>69</v>
      </c>
      <c r="S388" s="27"/>
      <c r="T388" s="27"/>
      <c r="U388" s="28"/>
      <c r="X388" s="27"/>
      <c r="Y388" s="27" t="s">
        <v>49</v>
      </c>
      <c r="Z388" s="29"/>
      <c r="AA388" s="29">
        <v>0.31597222222222221</v>
      </c>
      <c r="AB388" s="29"/>
      <c r="AC388" s="30">
        <v>46065</v>
      </c>
      <c r="AD388" s="15" t="str">
        <f>IF(Tabla2[[#This Row],[HORA ENTREGA]]="DIRECTO","On time", IF(AA388&lt;&gt;"",IF(Tabla2[[#This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" s="15" t="str">
        <f>MID(Tabla2[[#This Row],[TIPO]],1,3)</f>
        <v xml:space="preserve">40 </v>
      </c>
      <c r="AF3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PTM CHILE LTDA */ Cont: * OOLU9588612*/ HR Entrega: *08:00* /Dirección: *ISSA PICHARA 830, BOD 2B; RENCA</v>
      </c>
      <c r="AG388" s="38" t="str">
        <f>IFERROR(HYPERLINK("https://wa.me/"&amp;Tabla2[[#This Row],[CONTACTO]]&amp;"?text="&amp;Tabla2[[#This Row],[Mensaje]],"Enviar mensaje"),"")</f>
        <v>Enviar mensaje</v>
      </c>
      <c r="AH388" s="15" t="str">
        <f>CONCATENATE(A388,F388)</f>
        <v>387OOLU9588612</v>
      </c>
      <c r="AI388" s="15" t="str">
        <f>CONCATENATE("ENT-",A388)</f>
        <v>ENT-387</v>
      </c>
      <c r="AJ388" s="15" t="str">
        <f>IF(Tabla2[[#This Row],[Op]]&lt;&gt;"","ENTREGA","")</f>
        <v>ENTREGA</v>
      </c>
      <c r="AK388" s="40" t="str">
        <f>(Tabla2[[#This Row],[FECHA ENTREGA]]&amp;Tabla2[[#This Row],[HORA ENTREGA]])</f>
        <v>460650,333333333333333</v>
      </c>
      <c r="AL388" s="34" t="str">
        <f>IFERROR(HYPERLINK("https://wa.me/"&amp;Tabla2[[#This Row],[CONTACTO]]&amp;"?text="&amp;Tabla2[[#This Row],[Mensaje]]),"")</f>
        <v>https://wa.me/56975315726?text=Hola!%0AServicio del día 12-02%0A *Cliente:* PTM CHILE LTDA */ Cont: * OOLU9588612*/ HR Entrega: *08:00* /Dirección: *ISSA PICHARA 830, BOD 2B; RENCA</v>
      </c>
    </row>
    <row r="389" spans="1:38" s="15" customFormat="1" ht="16.5" customHeight="1" x14ac:dyDescent="0.2">
      <c r="A389" s="15">
        <f>ROW(A388)</f>
        <v>388</v>
      </c>
      <c r="B389" s="15">
        <f>IF(J389=J388,B388+1,1)</f>
        <v>24</v>
      </c>
      <c r="C389" s="15" t="s">
        <v>219</v>
      </c>
      <c r="D389" s="25" t="s">
        <v>39</v>
      </c>
      <c r="E389" s="27">
        <v>102599</v>
      </c>
      <c r="F389" s="27" t="s">
        <v>845</v>
      </c>
      <c r="G389" s="27" t="s">
        <v>41</v>
      </c>
      <c r="H389" s="27">
        <v>30000</v>
      </c>
      <c r="I389" s="27" t="s">
        <v>42</v>
      </c>
      <c r="J389" s="28">
        <v>46065</v>
      </c>
      <c r="K389" s="26">
        <v>0.29166666666666669</v>
      </c>
      <c r="L389" s="26"/>
      <c r="M389" s="27" t="s">
        <v>151</v>
      </c>
      <c r="N389" s="25">
        <f>IFERROR(VLOOKUP(M389,Data!$J$1:$K$58,2,0),"")</f>
        <v>56973887427</v>
      </c>
      <c r="O389" s="27" t="s">
        <v>152</v>
      </c>
      <c r="P389" s="27"/>
      <c r="Q389" s="27" t="s">
        <v>229</v>
      </c>
      <c r="R389" s="27" t="s">
        <v>48</v>
      </c>
      <c r="S389" s="27"/>
      <c r="T389" s="27"/>
      <c r="U389" s="28"/>
      <c r="X389" s="27"/>
      <c r="Y389" s="27" t="s">
        <v>49</v>
      </c>
      <c r="Z389" s="29"/>
      <c r="AA389" s="29">
        <v>0.28819444444444442</v>
      </c>
      <c r="AB389" s="29"/>
      <c r="AC389" s="30">
        <v>46065</v>
      </c>
      <c r="AD389" s="15" t="str">
        <f>IF(Tabla2[[#This Row],[HORA ENTREGA]]="DIRECTO","On time", IF(AA389&lt;&gt;"",IF(Tabla2[[#This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" s="15" t="str">
        <f>MID(Tabla2[[#This Row],[TIPO]],1,3)</f>
        <v xml:space="preserve">40 </v>
      </c>
      <c r="AF3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RENDIC S.A. */ Cont: * SELU4615540*/ HR Entrega: *07:00* /Dirección: *Avenida Miraflores 9700-Bodega 4C, PUDAHUEL</v>
      </c>
      <c r="AG389" s="38" t="str">
        <f>IFERROR(HYPERLINK("https://wa.me/"&amp;Tabla2[[#This Row],[CONTACTO]]&amp;"?text="&amp;Tabla2[[#This Row],[Mensaje]],"Enviar mensaje"),"")</f>
        <v>Enviar mensaje</v>
      </c>
      <c r="AH389" s="15" t="str">
        <f>CONCATENATE(A389,F389)</f>
        <v>388SELU4615540</v>
      </c>
      <c r="AI389" s="15" t="str">
        <f>CONCATENATE("ENT-",A389)</f>
        <v>ENT-388</v>
      </c>
      <c r="AJ389" s="15" t="str">
        <f>IF(Tabla2[[#This Row],[Op]]&lt;&gt;"","ENTREGA","")</f>
        <v>ENTREGA</v>
      </c>
      <c r="AK389" s="40" t="str">
        <f>(Tabla2[[#This Row],[FECHA ENTREGA]]&amp;Tabla2[[#This Row],[HORA ENTREGA]])</f>
        <v>460650,291666666666667</v>
      </c>
      <c r="AL389" s="34" t="str">
        <f>IFERROR(HYPERLINK("https://wa.me/"&amp;Tabla2[[#This Row],[CONTACTO]]&amp;"?text="&amp;Tabla2[[#This Row],[Mensaje]]),"")</f>
        <v>https://wa.me/56973887427?text=Hola!%0AServicio del día 12-02%0A *Cliente:* RENDIC S.A. */ Cont: * SELU4615540*/ HR Entrega: *07:00* /Dirección: *Avenida Miraflores 9700-Bodega 4C, PUDAHUEL</v>
      </c>
    </row>
    <row r="390" spans="1:38" s="15" customFormat="1" ht="16.5" customHeight="1" x14ac:dyDescent="0.2">
      <c r="A390" s="15">
        <f>ROW(A389)</f>
        <v>389</v>
      </c>
      <c r="B390" s="15">
        <f>IF(J390=J389,B389+1,1)</f>
        <v>25</v>
      </c>
      <c r="C390" s="15" t="s">
        <v>219</v>
      </c>
      <c r="D390" s="25" t="s">
        <v>39</v>
      </c>
      <c r="E390" s="27">
        <v>102684</v>
      </c>
      <c r="F390" s="27" t="s">
        <v>846</v>
      </c>
      <c r="G390" s="27" t="s">
        <v>41</v>
      </c>
      <c r="H390" s="27">
        <v>26000</v>
      </c>
      <c r="I390" s="27" t="s">
        <v>42</v>
      </c>
      <c r="J390" s="28">
        <v>46065</v>
      </c>
      <c r="K390" s="26">
        <v>0.29166666666666669</v>
      </c>
      <c r="L390" s="26"/>
      <c r="M390" s="27" t="s">
        <v>90</v>
      </c>
      <c r="N390" s="25">
        <f>IFERROR(VLOOKUP(M390,Data!$J$1:$K$58,2,0),"")</f>
        <v>56987557136</v>
      </c>
      <c r="O390" s="27" t="s">
        <v>91</v>
      </c>
      <c r="P390" s="27"/>
      <c r="Q390" s="27" t="s">
        <v>229</v>
      </c>
      <c r="R390" s="27" t="s">
        <v>48</v>
      </c>
      <c r="S390" s="27"/>
      <c r="T390" s="27"/>
      <c r="U390" s="28"/>
      <c r="X390" s="27"/>
      <c r="Y390" s="27" t="s">
        <v>49</v>
      </c>
      <c r="Z390" s="29"/>
      <c r="AA390" s="29">
        <v>0.28819444444444442</v>
      </c>
      <c r="AB390" s="29"/>
      <c r="AC390" s="30">
        <v>46065</v>
      </c>
      <c r="AD390" s="15" t="str">
        <f>IF(Tabla2[[#This Row],[HORA ENTREGA]]="DIRECTO","On time", IF(AA390&lt;&gt;"",IF(Tabla2[[#This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" s="15" t="str">
        <f>MID(Tabla2[[#This Row],[TIPO]],1,3)</f>
        <v xml:space="preserve">40 </v>
      </c>
      <c r="AF3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RENDIC S.A. */ Cont: * GAOU7615461*/ HR Entrega: *07:00* /Dirección: *Avenida Miraflores 9700-Bodega 4C, PUDAHUEL</v>
      </c>
      <c r="AG390" s="38" t="str">
        <f>IFERROR(HYPERLINK("https://wa.me/"&amp;Tabla2[[#This Row],[CONTACTO]]&amp;"?text="&amp;Tabla2[[#This Row],[Mensaje]],"Enviar mensaje"),"")</f>
        <v>Enviar mensaje</v>
      </c>
      <c r="AH390" s="15" t="str">
        <f>CONCATENATE(A390,F390)</f>
        <v>389GAOU7615461</v>
      </c>
      <c r="AI390" s="15" t="str">
        <f>CONCATENATE("ENT-",A390)</f>
        <v>ENT-389</v>
      </c>
      <c r="AJ390" s="15" t="str">
        <f>IF(Tabla2[[#This Row],[Op]]&lt;&gt;"","ENTREGA","")</f>
        <v>ENTREGA</v>
      </c>
      <c r="AK390" s="40" t="str">
        <f>(Tabla2[[#This Row],[FECHA ENTREGA]]&amp;Tabla2[[#This Row],[HORA ENTREGA]])</f>
        <v>460650,291666666666667</v>
      </c>
      <c r="AL390" s="34" t="str">
        <f>IFERROR(HYPERLINK("https://wa.me/"&amp;Tabla2[[#This Row],[CONTACTO]]&amp;"?text="&amp;Tabla2[[#This Row],[Mensaje]]),"")</f>
        <v>https://wa.me/56987557136?text=Hola!%0AServicio del día 12-02%0A *Cliente:* RENDIC S.A. */ Cont: * GAOU7615461*/ HR Entrega: *07:00* /Dirección: *Avenida Miraflores 9700-Bodega 4C, PUDAHUEL</v>
      </c>
    </row>
    <row r="391" spans="1:38" s="15" customFormat="1" ht="16.5" customHeight="1" x14ac:dyDescent="0.2">
      <c r="A391" s="15">
        <f>ROW(A390)</f>
        <v>390</v>
      </c>
      <c r="B391" s="15">
        <f>IF(J391=J390,B390+1,1)</f>
        <v>26</v>
      </c>
      <c r="C391" s="15" t="s">
        <v>219</v>
      </c>
      <c r="D391" s="25" t="s">
        <v>39</v>
      </c>
      <c r="E391" s="27">
        <v>102470</v>
      </c>
      <c r="F391" s="27" t="s">
        <v>847</v>
      </c>
      <c r="G391" s="27" t="s">
        <v>54</v>
      </c>
      <c r="H391" s="27">
        <v>26000</v>
      </c>
      <c r="I391" s="27" t="s">
        <v>42</v>
      </c>
      <c r="J391" s="28">
        <v>46065</v>
      </c>
      <c r="K391" s="26">
        <v>0.35416666666666669</v>
      </c>
      <c r="L391" s="26"/>
      <c r="M391" s="27" t="s">
        <v>158</v>
      </c>
      <c r="N391" s="25">
        <f>IFERROR(VLOOKUP(M391,Data!$J$1:$K$58,2,0),"")</f>
        <v>56931745801</v>
      </c>
      <c r="O391" s="27" t="s">
        <v>159</v>
      </c>
      <c r="P391" s="27"/>
      <c r="Q391" s="27" t="s">
        <v>357</v>
      </c>
      <c r="R391" s="27" t="s">
        <v>218</v>
      </c>
      <c r="S391" s="27"/>
      <c r="T391" s="27"/>
      <c r="U391" s="28"/>
      <c r="X391" s="27"/>
      <c r="Y391" s="27" t="s">
        <v>49</v>
      </c>
      <c r="Z391" s="29"/>
      <c r="AA391" s="29">
        <v>0.28125</v>
      </c>
      <c r="AB391" s="29"/>
      <c r="AC391" s="30">
        <v>46065</v>
      </c>
      <c r="AD391" s="15" t="str">
        <f>IF(Tabla2[[#This Row],[HORA ENTREGA]]="DIRECTO","On time", IF(AA391&lt;&gt;"",IF(Tabla2[[#This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" s="15" t="str">
        <f>MID(Tabla2[[#This Row],[TIPO]],1,3)</f>
        <v xml:space="preserve">40 </v>
      </c>
      <c r="AF3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RENDIC S.A. */ Cont: * OERU4361320*/ HR Entrega: *08:30* /Dirección: *AVDA EL VENSTIQUERO 1260,RENCA</v>
      </c>
      <c r="AG391" s="38" t="str">
        <f>IFERROR(HYPERLINK("https://wa.me/"&amp;Tabla2[[#This Row],[CONTACTO]]&amp;"?text="&amp;Tabla2[[#This Row],[Mensaje]],"Enviar mensaje"),"")</f>
        <v>Enviar mensaje</v>
      </c>
      <c r="AH391" s="15" t="str">
        <f>CONCATENATE(A391,F391)</f>
        <v>390OERU4361320</v>
      </c>
      <c r="AI391" s="15" t="str">
        <f>CONCATENATE("ENT-",A391)</f>
        <v>ENT-390</v>
      </c>
      <c r="AJ391" s="15" t="str">
        <f>IF(Tabla2[[#This Row],[Op]]&lt;&gt;"","ENTREGA","")</f>
        <v>ENTREGA</v>
      </c>
      <c r="AK391" s="40" t="str">
        <f>(Tabla2[[#This Row],[FECHA ENTREGA]]&amp;Tabla2[[#This Row],[HORA ENTREGA]])</f>
        <v>460650,354166666666667</v>
      </c>
      <c r="AL391" s="34" t="str">
        <f>IFERROR(HYPERLINK("https://wa.me/"&amp;Tabla2[[#This Row],[CONTACTO]]&amp;"?text="&amp;Tabla2[[#This Row],[Mensaje]]),"")</f>
        <v>https://wa.me/56931745801?text=Hola!%0AServicio del día 12-02%0A *Cliente:* RENDIC S.A. */ Cont: * OERU4361320*/ HR Entrega: *08:30* /Dirección: *AVDA EL VENSTIQUERO 1260,RENCA</v>
      </c>
    </row>
    <row r="392" spans="1:38" s="15" customFormat="1" ht="16.5" customHeight="1" x14ac:dyDescent="0.2">
      <c r="A392" s="15">
        <f>ROW(A391)</f>
        <v>391</v>
      </c>
      <c r="B392" s="15">
        <f>IF(J392=J391,B391+1,1)</f>
        <v>27</v>
      </c>
      <c r="C392" s="15" t="s">
        <v>219</v>
      </c>
      <c r="D392" s="25" t="s">
        <v>39</v>
      </c>
      <c r="E392" s="27">
        <v>101901</v>
      </c>
      <c r="F392" s="27" t="s">
        <v>848</v>
      </c>
      <c r="G392" s="27" t="s">
        <v>41</v>
      </c>
      <c r="H392" s="27">
        <v>14000</v>
      </c>
      <c r="I392" s="27" t="s">
        <v>42</v>
      </c>
      <c r="J392" s="28">
        <v>46065</v>
      </c>
      <c r="K392" s="26">
        <v>0.45833333333333331</v>
      </c>
      <c r="L392" s="26"/>
      <c r="M392" s="27" t="s">
        <v>296</v>
      </c>
      <c r="N392" s="25">
        <f>IFERROR(VLOOKUP(M392,Data!$J$1:$K$58,2,0),"")</f>
        <v>56984994337</v>
      </c>
      <c r="O392" s="27" t="s">
        <v>297</v>
      </c>
      <c r="P392" s="27"/>
      <c r="Q392" s="27" t="s">
        <v>229</v>
      </c>
      <c r="R392" s="27" t="s">
        <v>280</v>
      </c>
      <c r="S392" s="27"/>
      <c r="T392" s="27"/>
      <c r="U392" s="28"/>
      <c r="X392" s="27"/>
      <c r="Y392" s="27" t="s">
        <v>49</v>
      </c>
      <c r="Z392" s="29"/>
      <c r="AA392" s="29">
        <v>0.44166666666666665</v>
      </c>
      <c r="AB392" s="29"/>
      <c r="AC392" s="30">
        <v>46065</v>
      </c>
      <c r="AD392" s="15" t="str">
        <f>IF(Tabla2[[#This Row],[HORA ENTREGA]]="DIRECTO","On time", IF(AA392&lt;&gt;"",IF(Tabla2[[#This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2" s="15" t="str">
        <f>MID(Tabla2[[#This Row],[TIPO]],1,3)</f>
        <v xml:space="preserve">40 </v>
      </c>
      <c r="AF3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RENDIC S.A. */ Cont: * YMMU6421982*/ HR Entrega: *11:00* /Dirección: *Avenida Miraflores 9700-Bodega 4C, PUDAHUEL</v>
      </c>
      <c r="AG392" s="38" t="str">
        <f>IFERROR(HYPERLINK("https://wa.me/"&amp;Tabla2[[#This Row],[CONTACTO]]&amp;"?text="&amp;Tabla2[[#This Row],[Mensaje]],"Enviar mensaje"),"")</f>
        <v>Enviar mensaje</v>
      </c>
      <c r="AH392" s="15" t="str">
        <f>CONCATENATE(A392,F392)</f>
        <v>391YMMU6421982</v>
      </c>
      <c r="AI392" s="15" t="str">
        <f>CONCATENATE("ENT-",A392)</f>
        <v>ENT-391</v>
      </c>
      <c r="AJ392" s="15" t="str">
        <f>IF(Tabla2[[#This Row],[Op]]&lt;&gt;"","ENTREGA","")</f>
        <v>ENTREGA</v>
      </c>
      <c r="AK392" s="40" t="str">
        <f>(Tabla2[[#This Row],[FECHA ENTREGA]]&amp;Tabla2[[#This Row],[HORA ENTREGA]])</f>
        <v>460650,458333333333333</v>
      </c>
      <c r="AL392" s="34" t="str">
        <f>IFERROR(HYPERLINK("https://wa.me/"&amp;Tabla2[[#This Row],[CONTACTO]]&amp;"?text="&amp;Tabla2[[#This Row],[Mensaje]]),"")</f>
        <v>https://wa.me/56984994337?text=Hola!%0AServicio del día 12-02%0A *Cliente:* RENDIC S.A. */ Cont: * YMMU6421982*/ HR Entrega: *11:00* /Dirección: *Avenida Miraflores 9700-Bodega 4C, PUDAHUEL</v>
      </c>
    </row>
    <row r="393" spans="1:38" s="15" customFormat="1" ht="16.5" customHeight="1" x14ac:dyDescent="0.2">
      <c r="A393" s="15">
        <f>ROW(A392)</f>
        <v>392</v>
      </c>
      <c r="B393" s="15">
        <f>IF(J393=J392,B392+1,1)</f>
        <v>28</v>
      </c>
      <c r="C393" s="15" t="s">
        <v>566</v>
      </c>
      <c r="D393" s="25"/>
      <c r="E393" s="27" t="s">
        <v>120</v>
      </c>
      <c r="F393" s="27" t="s">
        <v>456</v>
      </c>
      <c r="G393" s="27" t="s">
        <v>456</v>
      </c>
      <c r="H393" s="27" t="s">
        <v>120</v>
      </c>
      <c r="I393" s="27" t="s">
        <v>120</v>
      </c>
      <c r="J393" s="28">
        <v>46065</v>
      </c>
      <c r="K393" s="26">
        <v>0.29166666666666669</v>
      </c>
      <c r="L393" s="26"/>
      <c r="M393" s="27" t="s">
        <v>567</v>
      </c>
      <c r="N393" s="25">
        <f>IFERROR(VLOOKUP(M393,Data!$J$1:$K$58,2,0),"")</f>
        <v>56964069749</v>
      </c>
      <c r="O393" s="27" t="s">
        <v>568</v>
      </c>
      <c r="P393" s="27"/>
      <c r="Q393" s="27" t="s">
        <v>569</v>
      </c>
      <c r="R393" s="27" t="s">
        <v>120</v>
      </c>
      <c r="S393" s="27"/>
      <c r="T393" s="27"/>
      <c r="U393" s="28"/>
      <c r="X393" s="27"/>
      <c r="Y393" s="27" t="s">
        <v>49</v>
      </c>
      <c r="Z393" s="29"/>
      <c r="AA393" s="29"/>
      <c r="AB393" s="29"/>
      <c r="AC393" s="30">
        <v>46065</v>
      </c>
      <c r="AD393" s="15" t="str">
        <f>IF(Tabla2[[#This Row],[HORA ENTREGA]]="DIRECTO","On time", IF(AA393&lt;&gt;"",IF(Tabla2[[#This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93" s="15" t="str">
        <f>MID(Tabla2[[#This Row],[TIPO]],1,3)</f>
        <v>RAM</v>
      </c>
      <c r="AF3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RITRAMA S.A. */ Cont: * RAMPLA*/ HR Entrega: *07:00* /Dirección: *AV. TUPUNGATO 3420, PLACILLA</v>
      </c>
      <c r="AG393" s="38" t="str">
        <f>IFERROR(HYPERLINK("https://wa.me/"&amp;Tabla2[[#This Row],[CONTACTO]]&amp;"?text="&amp;Tabla2[[#This Row],[Mensaje]],"Enviar mensaje"),"")</f>
        <v>Enviar mensaje</v>
      </c>
      <c r="AH393" s="15" t="str">
        <f>CONCATENATE(A393,F393)</f>
        <v>392RAMPLA</v>
      </c>
      <c r="AI393" s="15" t="str">
        <f>CONCATENATE("ENT-",A393)</f>
        <v>ENT-392</v>
      </c>
      <c r="AJ393" s="15" t="str">
        <f>IF(Tabla2[[#This Row],[Op]]&lt;&gt;"","ENTREGA","")</f>
        <v>ENTREGA</v>
      </c>
      <c r="AK393" s="40" t="str">
        <f>(Tabla2[[#This Row],[FECHA ENTREGA]]&amp;Tabla2[[#This Row],[HORA ENTREGA]])</f>
        <v>460650,291666666666667</v>
      </c>
      <c r="AL393" s="34" t="str">
        <f>IFERROR(HYPERLINK("https://wa.me/"&amp;Tabla2[[#This Row],[CONTACTO]]&amp;"?text="&amp;Tabla2[[#This Row],[Mensaje]]),"")</f>
        <v>https://wa.me/56964069749?text=Hola!%0AServicio del día 12-02%0A *Cliente:* RITRAMA S.A. */ Cont: * RAMPLA*/ HR Entrega: *07:00* /Dirección: *AV. TUPUNGATO 3420, PLACILLA</v>
      </c>
    </row>
    <row r="394" spans="1:38" s="15" customFormat="1" ht="16.5" customHeight="1" x14ac:dyDescent="0.2">
      <c r="A394" s="15">
        <f>ROW(A393)</f>
        <v>393</v>
      </c>
      <c r="B394" s="15">
        <f>IF(J394=J393,B393+1,1)</f>
        <v>29</v>
      </c>
      <c r="C394" s="15" t="s">
        <v>566</v>
      </c>
      <c r="D394" s="25"/>
      <c r="E394" s="27" t="s">
        <v>120</v>
      </c>
      <c r="F394" s="27" t="s">
        <v>456</v>
      </c>
      <c r="G394" s="27" t="s">
        <v>456</v>
      </c>
      <c r="H394" s="27" t="s">
        <v>120</v>
      </c>
      <c r="I394" s="27" t="s">
        <v>120</v>
      </c>
      <c r="J394" s="28">
        <v>46065</v>
      </c>
      <c r="K394" s="26">
        <v>0.29166666666666669</v>
      </c>
      <c r="L394" s="26"/>
      <c r="M394" s="27" t="s">
        <v>570</v>
      </c>
      <c r="N394" s="25">
        <f>IFERROR(VLOOKUP(M394,Data!$J$1:$K$58,2,0),"")</f>
        <v>56973887322</v>
      </c>
      <c r="O394" s="27" t="s">
        <v>738</v>
      </c>
      <c r="P394" s="27"/>
      <c r="Q394" s="27" t="s">
        <v>569</v>
      </c>
      <c r="R394" s="27" t="s">
        <v>120</v>
      </c>
      <c r="S394" s="27"/>
      <c r="T394" s="27"/>
      <c r="U394" s="28"/>
      <c r="X394" s="27"/>
      <c r="Y394" s="27" t="s">
        <v>49</v>
      </c>
      <c r="Z394" s="29"/>
      <c r="AA394" s="29"/>
      <c r="AB394" s="29"/>
      <c r="AC394" s="30">
        <v>46065</v>
      </c>
      <c r="AD394" s="15" t="str">
        <f>IF(Tabla2[[#This Row],[HORA ENTREGA]]="DIRECTO","On time", IF(AA394&lt;&gt;"",IF(Tabla2[[#This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94" s="15" t="str">
        <f>MID(Tabla2[[#This Row],[TIPO]],1,3)</f>
        <v>RAM</v>
      </c>
      <c r="AF3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RITRAMA S.A. */ Cont: * RAMPLA*/ HR Entrega: *07:00* /Dirección: *AV. TUPUNGATO 3420, PLACILLA</v>
      </c>
      <c r="AG394" s="38" t="str">
        <f>IFERROR(HYPERLINK("https://wa.me/"&amp;Tabla2[[#This Row],[CONTACTO]]&amp;"?text="&amp;Tabla2[[#This Row],[Mensaje]],"Enviar mensaje"),"")</f>
        <v>Enviar mensaje</v>
      </c>
      <c r="AH394" s="15" t="str">
        <f>CONCATENATE(A394,F394)</f>
        <v>393RAMPLA</v>
      </c>
      <c r="AI394" s="15" t="str">
        <f>CONCATENATE("ENT-",A394)</f>
        <v>ENT-393</v>
      </c>
      <c r="AJ394" s="15" t="str">
        <f>IF(Tabla2[[#This Row],[Op]]&lt;&gt;"","ENTREGA","")</f>
        <v>ENTREGA</v>
      </c>
      <c r="AK394" s="40" t="str">
        <f>(Tabla2[[#This Row],[FECHA ENTREGA]]&amp;Tabla2[[#This Row],[HORA ENTREGA]])</f>
        <v>460650,291666666666667</v>
      </c>
      <c r="AL394" s="34" t="str">
        <f>IFERROR(HYPERLINK("https://wa.me/"&amp;Tabla2[[#This Row],[CONTACTO]]&amp;"?text="&amp;Tabla2[[#This Row],[Mensaje]]),"")</f>
        <v>https://wa.me/56973887322?text=Hola!%0AServicio del día 12-02%0A *Cliente:* RITRAMA S.A. */ Cont: * RAMPLA*/ HR Entrega: *07:00* /Dirección: *AV. TUPUNGATO 3420, PLACILLA</v>
      </c>
    </row>
    <row r="395" spans="1:38" s="15" customFormat="1" ht="16.5" customHeight="1" x14ac:dyDescent="0.2">
      <c r="A395" s="15">
        <f>ROW(A394)</f>
        <v>394</v>
      </c>
      <c r="B395" s="15">
        <f>IF(J395=J394,B394+1,1)</f>
        <v>30</v>
      </c>
      <c r="C395" s="15" t="s">
        <v>849</v>
      </c>
      <c r="D395" s="25" t="s">
        <v>39</v>
      </c>
      <c r="E395" s="27">
        <v>299047</v>
      </c>
      <c r="F395" s="27" t="s">
        <v>850</v>
      </c>
      <c r="G395" s="27" t="s">
        <v>41</v>
      </c>
      <c r="H395" s="27">
        <v>18000</v>
      </c>
      <c r="I395" s="27" t="s">
        <v>851</v>
      </c>
      <c r="J395" s="28">
        <v>46065</v>
      </c>
      <c r="K395" s="26">
        <v>0.33333333333333331</v>
      </c>
      <c r="L395" s="26"/>
      <c r="M395" s="27" t="s">
        <v>82</v>
      </c>
      <c r="N395" s="25">
        <f>IFERROR(VLOOKUP(M395,Data!$J$1:$K$58,2,0),"")</f>
        <v>56944277110</v>
      </c>
      <c r="O395" s="27" t="s">
        <v>83</v>
      </c>
      <c r="P395" s="27"/>
      <c r="Q395" s="27" t="s">
        <v>243</v>
      </c>
      <c r="R395" s="27" t="s">
        <v>218</v>
      </c>
      <c r="S395" s="27"/>
      <c r="T395" s="27"/>
      <c r="U395" s="28"/>
      <c r="X395" s="27"/>
      <c r="Y395" s="27" t="s">
        <v>49</v>
      </c>
      <c r="Z395" s="29"/>
      <c r="AA395" s="29">
        <v>0.31944444444444442</v>
      </c>
      <c r="AB395" s="29"/>
      <c r="AC395" s="30">
        <v>46065</v>
      </c>
      <c r="AD395" s="15" t="str">
        <f>IF(Tabla2[[#This Row],[HORA ENTREGA]]="DIRECTO","On time", IF(AA395&lt;&gt;"",IF(Tabla2[[#This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5" s="15" t="str">
        <f>MID(Tabla2[[#This Row],[TIPO]],1,3)</f>
        <v xml:space="preserve">40 </v>
      </c>
      <c r="AF3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SDN */ Cont: * SUDU5935715*/ HR Entrega: *08:00* /Dirección: *VELASQUEZ</v>
      </c>
      <c r="AG395" s="38" t="str">
        <f>IFERROR(HYPERLINK("https://wa.me/"&amp;Tabla2[[#This Row],[CONTACTO]]&amp;"?text="&amp;Tabla2[[#This Row],[Mensaje]],"Enviar mensaje"),"")</f>
        <v>Enviar mensaje</v>
      </c>
      <c r="AH395" s="15" t="str">
        <f>CONCATENATE(A395,F395)</f>
        <v>394SUDU5935715</v>
      </c>
      <c r="AI395" s="15" t="str">
        <f>CONCATENATE("ENT-",A395)</f>
        <v>ENT-394</v>
      </c>
      <c r="AJ395" s="15" t="str">
        <f>IF(Tabla2[[#This Row],[Op]]&lt;&gt;"","ENTREGA","")</f>
        <v>ENTREGA</v>
      </c>
      <c r="AK395" s="40" t="str">
        <f>(Tabla2[[#This Row],[FECHA ENTREGA]]&amp;Tabla2[[#This Row],[HORA ENTREGA]])</f>
        <v>460650,333333333333333</v>
      </c>
      <c r="AL395" s="34" t="str">
        <f>IFERROR(HYPERLINK("https://wa.me/"&amp;Tabla2[[#This Row],[CONTACTO]]&amp;"?text="&amp;Tabla2[[#This Row],[Mensaje]]),"")</f>
        <v>https://wa.me/56944277110?text=Hola!%0AServicio del día 12-02%0A *Cliente:* SDN */ Cont: * SUDU5935715*/ HR Entrega: *08:00* /Dirección: *VELASQUEZ</v>
      </c>
    </row>
    <row r="396" spans="1:38" s="15" customFormat="1" ht="16.5" customHeight="1" x14ac:dyDescent="0.2">
      <c r="A396" s="15">
        <f>ROW(A395)</f>
        <v>395</v>
      </c>
      <c r="B396" s="15">
        <f>IF(J396=J395,B395+1,1)</f>
        <v>31</v>
      </c>
      <c r="C396" s="15" t="s">
        <v>849</v>
      </c>
      <c r="D396" s="25" t="s">
        <v>39</v>
      </c>
      <c r="E396" s="27">
        <v>298300</v>
      </c>
      <c r="F396" s="27" t="s">
        <v>852</v>
      </c>
      <c r="G396" s="27" t="s">
        <v>41</v>
      </c>
      <c r="H396" s="27">
        <v>19000</v>
      </c>
      <c r="I396" s="27" t="s">
        <v>42</v>
      </c>
      <c r="J396" s="28">
        <v>46065</v>
      </c>
      <c r="K396" s="26">
        <v>0.47916666666666669</v>
      </c>
      <c r="L396" s="26"/>
      <c r="M396" s="27" t="s">
        <v>97</v>
      </c>
      <c r="N396" s="25">
        <f>IFERROR(VLOOKUP(M396,Data!$J$1:$K$58,2,0),"")</f>
        <v>56944540732</v>
      </c>
      <c r="O396" s="27" t="s">
        <v>98</v>
      </c>
      <c r="P396" s="27"/>
      <c r="Q396" s="27" t="s">
        <v>243</v>
      </c>
      <c r="R396" s="27" t="s">
        <v>74</v>
      </c>
      <c r="S396" s="27"/>
      <c r="T396" s="27"/>
      <c r="U396" s="28"/>
      <c r="X396" s="27"/>
      <c r="Y396" s="27" t="s">
        <v>49</v>
      </c>
      <c r="Z396" s="29"/>
      <c r="AA396" s="29">
        <v>0.48819444444444443</v>
      </c>
      <c r="AB396" s="29"/>
      <c r="AC396" s="30">
        <v>46065</v>
      </c>
      <c r="AD396" s="15" t="str">
        <f>IF(Tabla2[[#This Row],[HORA ENTREGA]]="DIRECTO","On time", IF(AA396&lt;&gt;"",IF(Tabla2[[#This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6" s="15" t="str">
        <f>MID(Tabla2[[#This Row],[TIPO]],1,3)</f>
        <v xml:space="preserve">40 </v>
      </c>
      <c r="AF3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SDN */ Cont: * MSDU5078547*/ HR Entrega: *11:30* /Dirección: *VELASQUEZ</v>
      </c>
      <c r="AG396" s="38" t="str">
        <f>IFERROR(HYPERLINK("https://wa.me/"&amp;Tabla2[[#This Row],[CONTACTO]]&amp;"?text="&amp;Tabla2[[#This Row],[Mensaje]],"Enviar mensaje"),"")</f>
        <v>Enviar mensaje</v>
      </c>
      <c r="AH396" s="15" t="str">
        <f>CONCATENATE(A396,F396)</f>
        <v>395MSDU5078547</v>
      </c>
      <c r="AI396" s="15" t="str">
        <f>CONCATENATE("ENT-",A396)</f>
        <v>ENT-395</v>
      </c>
      <c r="AJ396" s="15" t="str">
        <f>IF(Tabla2[[#This Row],[Op]]&lt;&gt;"","ENTREGA","")</f>
        <v>ENTREGA</v>
      </c>
      <c r="AK396" s="40" t="str">
        <f>(Tabla2[[#This Row],[FECHA ENTREGA]]&amp;Tabla2[[#This Row],[HORA ENTREGA]])</f>
        <v>460650,479166666666667</v>
      </c>
      <c r="AL396" s="34" t="str">
        <f>IFERROR(HYPERLINK("https://wa.me/"&amp;Tabla2[[#This Row],[CONTACTO]]&amp;"?text="&amp;Tabla2[[#This Row],[Mensaje]]),"")</f>
        <v>https://wa.me/56944540732?text=Hola!%0AServicio del día 12-02%0A *Cliente:* SDN */ Cont: * MSDU5078547*/ HR Entrega: *11:30* /Dirección: *VELASQUEZ</v>
      </c>
    </row>
    <row r="397" spans="1:38" s="15" customFormat="1" ht="16.5" customHeight="1" x14ac:dyDescent="0.2">
      <c r="A397" s="15">
        <f>ROW(A396)</f>
        <v>396</v>
      </c>
      <c r="B397" s="15">
        <f>IF(J397=J396,B396+1,1)</f>
        <v>32</v>
      </c>
      <c r="C397" s="15" t="s">
        <v>360</v>
      </c>
      <c r="D397" s="25" t="s">
        <v>39</v>
      </c>
      <c r="E397" s="27">
        <v>312796</v>
      </c>
      <c r="F397" s="27" t="s">
        <v>853</v>
      </c>
      <c r="G397" s="27" t="s">
        <v>41</v>
      </c>
      <c r="H397" s="27">
        <v>18000</v>
      </c>
      <c r="I397" s="27" t="s">
        <v>42</v>
      </c>
      <c r="J397" s="28">
        <v>46065</v>
      </c>
      <c r="K397" s="26">
        <v>0.29166666666666669</v>
      </c>
      <c r="L397" s="26"/>
      <c r="M397" s="27" t="s">
        <v>325</v>
      </c>
      <c r="N397" s="25">
        <f>IFERROR(VLOOKUP(M397,Data!$J$1:$K$58,2,0),"")</f>
        <v>56964850744</v>
      </c>
      <c r="O397" s="27" t="s">
        <v>326</v>
      </c>
      <c r="P397" s="27"/>
      <c r="Q397" s="27" t="s">
        <v>362</v>
      </c>
      <c r="R397" s="27" t="s">
        <v>183</v>
      </c>
      <c r="S397" s="27"/>
      <c r="T397" s="27"/>
      <c r="U397" s="28"/>
      <c r="X397" s="27" t="s">
        <v>854</v>
      </c>
      <c r="Y397" s="27" t="s">
        <v>49</v>
      </c>
      <c r="Z397" s="29"/>
      <c r="AA397" s="29">
        <v>0.27291666666666664</v>
      </c>
      <c r="AB397" s="29"/>
      <c r="AC397" s="30">
        <v>46065</v>
      </c>
      <c r="AD397" s="15" t="str">
        <f>IF(Tabla2[[#This Row],[HORA ENTREGA]]="DIRECTO","On time", IF(AA397&lt;&gt;"",IF(Tabla2[[#This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7" s="15" t="str">
        <f>MID(Tabla2[[#This Row],[TIPO]],1,3)</f>
        <v xml:space="preserve">40 </v>
      </c>
      <c r="AF3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SUMINISTROS TELEFONICOS Y COMPUTACIONALES ESTEC LT */ Cont: * GCXU5266362*/ HR Entrega: *07:00* /Dirección: *AVENIDA PEDRO DE VALDIVIA 5964, MACUL</v>
      </c>
      <c r="AG397" s="38" t="str">
        <f>IFERROR(HYPERLINK("https://wa.me/"&amp;Tabla2[[#This Row],[CONTACTO]]&amp;"?text="&amp;Tabla2[[#This Row],[Mensaje]],"Enviar mensaje"),"")</f>
        <v>Enviar mensaje</v>
      </c>
      <c r="AH397" s="15" t="str">
        <f>CONCATENATE(A397,F397)</f>
        <v>396GCXU5266362</v>
      </c>
      <c r="AI397" s="15" t="str">
        <f>CONCATENATE("ENT-",A397)</f>
        <v>ENT-396</v>
      </c>
      <c r="AJ397" s="15" t="str">
        <f>IF(Tabla2[[#This Row],[Op]]&lt;&gt;"","ENTREGA","")</f>
        <v>ENTREGA</v>
      </c>
      <c r="AK397" s="40" t="str">
        <f>(Tabla2[[#This Row],[FECHA ENTREGA]]&amp;Tabla2[[#This Row],[HORA ENTREGA]])</f>
        <v>460650,291666666666667</v>
      </c>
      <c r="AL397" s="34" t="str">
        <f>IFERROR(HYPERLINK("https://wa.me/"&amp;Tabla2[[#This Row],[CONTACTO]]&amp;"?text="&amp;Tabla2[[#This Row],[Mensaje]]),"")</f>
        <v>https://wa.me/56964850744?text=Hola!%0AServicio del día 12-02%0A *Cliente:* SUMINISTROS TELEFONICOS Y COMPUTACIONALES ESTEC LT */ Cont: * GCXU5266362*/ HR Entrega: *07:00* /Dirección: *AVENIDA PEDRO DE VALDIVIA 5964, MACUL</v>
      </c>
    </row>
    <row r="398" spans="1:38" s="15" customFormat="1" ht="16.5" customHeight="1" x14ac:dyDescent="0.2">
      <c r="A398" s="15">
        <f>ROW(A397)</f>
        <v>397</v>
      </c>
      <c r="B398" s="15">
        <f>IF(J398=J397,B397+1,1)</f>
        <v>33</v>
      </c>
      <c r="C398" s="15" t="s">
        <v>447</v>
      </c>
      <c r="D398" s="25" t="s">
        <v>39</v>
      </c>
      <c r="E398" s="27">
        <v>383625</v>
      </c>
      <c r="F398" s="27" t="s">
        <v>855</v>
      </c>
      <c r="G398" s="27" t="s">
        <v>41</v>
      </c>
      <c r="H398" s="27">
        <v>15000</v>
      </c>
      <c r="I398" s="27" t="s">
        <v>42</v>
      </c>
      <c r="J398" s="28">
        <v>46065</v>
      </c>
      <c r="K398" s="26">
        <v>0.33333333333333331</v>
      </c>
      <c r="L398" s="26"/>
      <c r="M398" s="27" t="s">
        <v>319</v>
      </c>
      <c r="N398" s="25">
        <f>IFERROR(VLOOKUP(M398,Data!$J$1:$K$58,2,0),"")</f>
        <v>56948501048</v>
      </c>
      <c r="O398" s="27" t="s">
        <v>320</v>
      </c>
      <c r="P398" s="27"/>
      <c r="Q398" s="27" t="s">
        <v>450</v>
      </c>
      <c r="R398" s="27" t="s">
        <v>446</v>
      </c>
      <c r="S398" s="27"/>
      <c r="T398" s="27"/>
      <c r="U398" s="28"/>
      <c r="X398" s="27"/>
      <c r="Y398" s="27" t="s">
        <v>49</v>
      </c>
      <c r="Z398" s="29"/>
      <c r="AA398" s="29">
        <v>0.34236111111111112</v>
      </c>
      <c r="AB398" s="29"/>
      <c r="AC398" s="30">
        <v>46065</v>
      </c>
      <c r="AD398" s="15" t="str">
        <f>IF(Tabla2[[#This Row],[HORA ENTREGA]]="DIRECTO","On time", IF(AA398&lt;&gt;"",IF(Tabla2[[#This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" s="15" t="str">
        <f>MID(Tabla2[[#This Row],[TIPO]],1,3)</f>
        <v xml:space="preserve">40 </v>
      </c>
      <c r="AF3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TECNIKA S A */ Cont: * TCNU5024382*/ HR Entrega: *08:00* /Dirección: *Los Olivos 1270, Pudahuel</v>
      </c>
      <c r="AG398" s="38" t="str">
        <f>IFERROR(HYPERLINK("https://wa.me/"&amp;Tabla2[[#This Row],[CONTACTO]]&amp;"?text="&amp;Tabla2[[#This Row],[Mensaje]],"Enviar mensaje"),"")</f>
        <v>Enviar mensaje</v>
      </c>
      <c r="AH398" s="15" t="str">
        <f>CONCATENATE(A398,F398)</f>
        <v>397TCNU5024382</v>
      </c>
      <c r="AI398" s="15" t="str">
        <f>CONCATENATE("ENT-",A398)</f>
        <v>ENT-397</v>
      </c>
      <c r="AJ398" s="15" t="str">
        <f>IF(Tabla2[[#This Row],[Op]]&lt;&gt;"","ENTREGA","")</f>
        <v>ENTREGA</v>
      </c>
      <c r="AK398" s="40" t="str">
        <f>(Tabla2[[#This Row],[FECHA ENTREGA]]&amp;Tabla2[[#This Row],[HORA ENTREGA]])</f>
        <v>460650,333333333333333</v>
      </c>
      <c r="AL398" s="34" t="str">
        <f>IFERROR(HYPERLINK("https://wa.me/"&amp;Tabla2[[#This Row],[CONTACTO]]&amp;"?text="&amp;Tabla2[[#This Row],[Mensaje]]),"")</f>
        <v>https://wa.me/56948501048?text=Hola!%0AServicio del día 12-02%0A *Cliente:* TECNIKA S A */ Cont: * TCNU5024382*/ HR Entrega: *08:00* /Dirección: *Los Olivos 1270, Pudahuel</v>
      </c>
    </row>
    <row r="399" spans="1:38" s="15" customFormat="1" ht="16.5" customHeight="1" x14ac:dyDescent="0.2">
      <c r="A399" s="15">
        <f>ROW(A398)</f>
        <v>398</v>
      </c>
      <c r="B399" s="15">
        <f>IF(J399=J398,B398+1,1)</f>
        <v>34</v>
      </c>
      <c r="C399" s="15" t="s">
        <v>244</v>
      </c>
      <c r="D399" s="25" t="s">
        <v>39</v>
      </c>
      <c r="E399" s="27">
        <v>528614</v>
      </c>
      <c r="F399" s="27" t="s">
        <v>856</v>
      </c>
      <c r="G399" s="27" t="s">
        <v>64</v>
      </c>
      <c r="H399" s="27">
        <v>21000</v>
      </c>
      <c r="I399" s="27" t="s">
        <v>857</v>
      </c>
      <c r="J399" s="28">
        <v>46065</v>
      </c>
      <c r="K399" s="26">
        <v>0.375</v>
      </c>
      <c r="L399" s="26"/>
      <c r="M399" s="27" t="s">
        <v>215</v>
      </c>
      <c r="N399" s="25">
        <f>IFERROR(VLOOKUP(M399,Data!$J$1:$K$58,2,0),"")</f>
        <v>56978089957</v>
      </c>
      <c r="O399" s="27" t="s">
        <v>216</v>
      </c>
      <c r="P399" s="27"/>
      <c r="Q399" s="27" t="s">
        <v>249</v>
      </c>
      <c r="R399" s="27" t="s">
        <v>48</v>
      </c>
      <c r="S399" s="27"/>
      <c r="T399" s="27"/>
      <c r="U399" s="28"/>
      <c r="X399" s="27"/>
      <c r="Y399" s="27" t="s">
        <v>49</v>
      </c>
      <c r="Z399" s="29"/>
      <c r="AA399" s="29">
        <v>0.3576388888888889</v>
      </c>
      <c r="AB399" s="29"/>
      <c r="AC399" s="30">
        <v>46065</v>
      </c>
      <c r="AD399" s="15" t="str">
        <f>IF(Tabla2[[#This Row],[HORA ENTREGA]]="DIRECTO","On time", IF(AA399&lt;&gt;"",IF(Tabla2[[#This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" s="15" t="str">
        <f>MID(Tabla2[[#This Row],[TIPO]],1,3)</f>
        <v xml:space="preserve">20 </v>
      </c>
      <c r="AF3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VILLAR HERMANOS S.A. */ Cont: * TEMU1021446*/ HR Entrega: *09:00* /Dirección: *SALAR DE ATACAMA 1330, PUDAHUEL</v>
      </c>
      <c r="AG399" s="38" t="str">
        <f>IFERROR(HYPERLINK("https://wa.me/"&amp;Tabla2[[#This Row],[CONTACTO]]&amp;"?text="&amp;Tabla2[[#This Row],[Mensaje]],"Enviar mensaje"),"")</f>
        <v>Enviar mensaje</v>
      </c>
      <c r="AH399" s="15" t="str">
        <f>CONCATENATE(A399,F399)</f>
        <v>398TEMU1021446</v>
      </c>
      <c r="AI399" s="15" t="str">
        <f>CONCATENATE("ENT-",A399)</f>
        <v>ENT-398</v>
      </c>
      <c r="AJ399" s="15" t="str">
        <f>IF(Tabla2[[#This Row],[Op]]&lt;&gt;"","ENTREGA","")</f>
        <v>ENTREGA</v>
      </c>
      <c r="AK399" s="40" t="str">
        <f>(Tabla2[[#This Row],[FECHA ENTREGA]]&amp;Tabla2[[#This Row],[HORA ENTREGA]])</f>
        <v>460650,375</v>
      </c>
      <c r="AL399" s="34" t="str">
        <f>IFERROR(HYPERLINK("https://wa.me/"&amp;Tabla2[[#This Row],[CONTACTO]]&amp;"?text="&amp;Tabla2[[#This Row],[Mensaje]]),"")</f>
        <v>https://wa.me/56978089957?text=Hola!%0AServicio del día 12-02%0A *Cliente:* VILLAR HERMANOS S.A. */ Cont: * TEMU1021446*/ HR Entrega: *09:00* /Dirección: *SALAR DE ATACAMA 1330, PUDAHUEL</v>
      </c>
    </row>
    <row r="400" spans="1:38" s="15" customFormat="1" ht="16.5" customHeight="1" x14ac:dyDescent="0.2">
      <c r="A400" s="15">
        <f>ROW(A399)</f>
        <v>399</v>
      </c>
      <c r="B400" s="15">
        <f>IF(J400=J399,B399+1,1)</f>
        <v>35</v>
      </c>
      <c r="C400" s="15" t="s">
        <v>580</v>
      </c>
      <c r="D400" s="25" t="s">
        <v>39</v>
      </c>
      <c r="E400" s="27">
        <v>298377</v>
      </c>
      <c r="F400" s="27" t="s">
        <v>858</v>
      </c>
      <c r="G400" s="27" t="s">
        <v>41</v>
      </c>
      <c r="H400" s="27">
        <v>13000</v>
      </c>
      <c r="I400" s="27" t="s">
        <v>42</v>
      </c>
      <c r="J400" s="28">
        <v>46065</v>
      </c>
      <c r="K400" s="26">
        <v>0.33333333333333331</v>
      </c>
      <c r="L400" s="26"/>
      <c r="M400" s="27" t="s">
        <v>155</v>
      </c>
      <c r="N400" s="25">
        <f>IFERROR(VLOOKUP(M400,Data!$J$1:$K$58,2,0),"")</f>
        <v>56926181825</v>
      </c>
      <c r="O400" s="27" t="s">
        <v>156</v>
      </c>
      <c r="P400" s="27"/>
      <c r="Q400" s="27" t="s">
        <v>582</v>
      </c>
      <c r="R400" s="27" t="s">
        <v>183</v>
      </c>
      <c r="S400" s="27"/>
      <c r="T400" s="27"/>
      <c r="U400" s="28"/>
      <c r="X400" s="27" t="s">
        <v>271</v>
      </c>
      <c r="Y400" s="27" t="s">
        <v>49</v>
      </c>
      <c r="Z400" s="29"/>
      <c r="AA400" s="29">
        <v>0.31597222222222221</v>
      </c>
      <c r="AB400" s="29"/>
      <c r="AC400" s="30">
        <v>46065</v>
      </c>
      <c r="AD400" s="15" t="str">
        <f>IF(Tabla2[[#This Row],[HORA ENTREGA]]="DIRECTO","On time", IF(AA400&lt;&gt;"",IF(Tabla2[[#This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" s="15" t="str">
        <f>MID(Tabla2[[#This Row],[TIPO]],1,3)</f>
        <v xml:space="preserve">40 </v>
      </c>
      <c r="AF4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12-02%0A *Cliente:* WURTH CHILE LTDA */ Cont: * hpcu4505948*/ HR Entrega: *08:00* /Dirección: *SAN BERNARDO</v>
      </c>
      <c r="AG400" s="38" t="str">
        <f>IFERROR(HYPERLINK("https://wa.me/"&amp;Tabla2[[#This Row],[CONTACTO]]&amp;"?text="&amp;Tabla2[[#This Row],[Mensaje]],"Enviar mensaje"),"")</f>
        <v>Enviar mensaje</v>
      </c>
      <c r="AH400" s="15" t="str">
        <f>CONCATENATE(A400,F400)</f>
        <v>399hpcu4505948</v>
      </c>
      <c r="AI400" s="15" t="str">
        <f>CONCATENATE("ENT-",A400)</f>
        <v>ENT-399</v>
      </c>
      <c r="AJ400" s="15" t="str">
        <f>IF(Tabla2[[#This Row],[Op]]&lt;&gt;"","ENTREGA","")</f>
        <v>ENTREGA</v>
      </c>
      <c r="AK400" s="40" t="str">
        <f>(Tabla2[[#This Row],[FECHA ENTREGA]]&amp;Tabla2[[#This Row],[HORA ENTREGA]])</f>
        <v>460650,333333333333333</v>
      </c>
      <c r="AL400" s="34" t="str">
        <f>IFERROR(HYPERLINK("https://wa.me/"&amp;Tabla2[[#This Row],[CONTACTO]]&amp;"?text="&amp;Tabla2[[#This Row],[Mensaje]]),"")</f>
        <v>https://wa.me/56926181825?text=Hola!%0AServicio del día 12-02%0A *Cliente:* WURTH CHILE LTDA */ Cont: * hpcu4505948*/ HR Entrega: *08:00* /Dirección: *SAN BERNARDO</v>
      </c>
    </row>
    <row r="401" spans="1:38" s="15" customFormat="1" ht="16.5" customHeight="1" x14ac:dyDescent="0.2">
      <c r="A401" s="15">
        <f>ROW(A400)</f>
        <v>400</v>
      </c>
      <c r="B401" s="15">
        <f>IF(J401=J400,B400+1,1)</f>
        <v>1</v>
      </c>
      <c r="C401" s="15" t="s">
        <v>101</v>
      </c>
      <c r="D401" s="25" t="s">
        <v>39</v>
      </c>
      <c r="E401" s="27">
        <v>141842</v>
      </c>
      <c r="F401" s="27" t="s">
        <v>859</v>
      </c>
      <c r="G401" s="27" t="s">
        <v>41</v>
      </c>
      <c r="H401" s="27">
        <v>18000</v>
      </c>
      <c r="I401" s="27" t="s">
        <v>860</v>
      </c>
      <c r="J401" s="28">
        <v>46066</v>
      </c>
      <c r="K401" s="26">
        <v>0.35416666666666669</v>
      </c>
      <c r="L401" s="26"/>
      <c r="M401" s="27" t="s">
        <v>241</v>
      </c>
      <c r="N401" s="25">
        <f>IFERROR(VLOOKUP(M401,Data!$J$1:$K$58,2,0),"")</f>
        <v>56984880436</v>
      </c>
      <c r="O401" s="27" t="s">
        <v>242</v>
      </c>
      <c r="P401" s="27"/>
      <c r="Q401" s="27" t="s">
        <v>618</v>
      </c>
      <c r="R401" s="27" t="s">
        <v>376</v>
      </c>
      <c r="S401" s="27"/>
      <c r="T401" s="27"/>
      <c r="U401" s="28"/>
      <c r="X401" s="27"/>
      <c r="Y401" s="27" t="s">
        <v>49</v>
      </c>
      <c r="Z401" s="29"/>
      <c r="AA401" s="29">
        <v>0.3263888888888889</v>
      </c>
      <c r="AB401" s="29"/>
      <c r="AC401" s="30">
        <v>46066</v>
      </c>
      <c r="AD401" s="15" t="str">
        <f>IF(Tabla2[[#This Row],[HORA ENTREGA]]="DIRECTO","On time", IF(AA401&lt;&gt;"",IF(Tabla2[[#This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" s="15" t="str">
        <f>MID(Tabla2[[#This Row],[TIPO]],1,3)</f>
        <v xml:space="preserve">40 </v>
      </c>
      <c r="AF4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COMERCIAL PICHARA SPA */ Cont: * TCLU6561049*/ HR Entrega: *08:30* /Dirección: *Crucero Peralillo, Parcela 37, Lote 1, Lampa. (Bodegas de TW)</v>
      </c>
      <c r="AG401" s="38" t="str">
        <f>IFERROR(HYPERLINK("https://wa.me/"&amp;Tabla2[[#This Row],[CONTACTO]]&amp;"?text="&amp;Tabla2[[#This Row],[Mensaje]],"Enviar mensaje"),"")</f>
        <v>Enviar mensaje</v>
      </c>
      <c r="AH401" s="15" t="str">
        <f>CONCATENATE(A401,F401)</f>
        <v>400TCLU6561049</v>
      </c>
      <c r="AI401" s="15" t="str">
        <f>CONCATENATE("ENT-",A401)</f>
        <v>ENT-400</v>
      </c>
      <c r="AJ401" s="15" t="str">
        <f>IF(Tabla2[[#This Row],[Op]]&lt;&gt;"","ENTREGA","")</f>
        <v>ENTREGA</v>
      </c>
      <c r="AK401" s="40" t="str">
        <f>(Tabla2[[#This Row],[FECHA ENTREGA]]&amp;Tabla2[[#This Row],[HORA ENTREGA]])</f>
        <v>460660,354166666666667</v>
      </c>
      <c r="AL401" s="34" t="str">
        <f>IFERROR(HYPERLINK("https://wa.me/"&amp;Tabla2[[#This Row],[CONTACTO]]&amp;"?text="&amp;Tabla2[[#This Row],[Mensaje]]),"")</f>
        <v>https://wa.me/56984880436?text=Hola!%0AServicio del día 13-02%0A *Cliente:* COMERCIAL PICHARA SPA */ Cont: * TCLU6561049*/ HR Entrega: *08:30* /Dirección: *Crucero Peralillo, Parcela 37, Lote 1, Lampa. (Bodegas de TW)</v>
      </c>
    </row>
    <row r="402" spans="1:38" s="15" customFormat="1" ht="16.5" customHeight="1" x14ac:dyDescent="0.2">
      <c r="A402" s="15">
        <f>ROW(A401)</f>
        <v>401</v>
      </c>
      <c r="B402" s="15">
        <f>IF(J402=J401,B401+1,1)</f>
        <v>2</v>
      </c>
      <c r="C402" s="15" t="s">
        <v>288</v>
      </c>
      <c r="D402" s="25" t="s">
        <v>39</v>
      </c>
      <c r="E402" s="27">
        <v>102408</v>
      </c>
      <c r="F402" s="27" t="s">
        <v>861</v>
      </c>
      <c r="G402" s="27" t="s">
        <v>54</v>
      </c>
      <c r="H402" s="27">
        <v>25000</v>
      </c>
      <c r="I402" s="27">
        <v>0.375</v>
      </c>
      <c r="J402" s="28">
        <v>46066</v>
      </c>
      <c r="K402" s="26" t="s">
        <v>290</v>
      </c>
      <c r="L402" s="26"/>
      <c r="M402" s="27" t="s">
        <v>139</v>
      </c>
      <c r="N402" s="25">
        <f>IFERROR(VLOOKUP(M402,Data!$J$1:$K$58,2,0),"")</f>
        <v>56965312953</v>
      </c>
      <c r="O402" s="27" t="s">
        <v>140</v>
      </c>
      <c r="P402" s="27"/>
      <c r="Q402" s="27" t="s">
        <v>398</v>
      </c>
      <c r="R402" s="27" t="s">
        <v>120</v>
      </c>
      <c r="S402" s="27"/>
      <c r="T402" s="27"/>
      <c r="U402" s="28"/>
      <c r="X402" s="27" t="s">
        <v>620</v>
      </c>
      <c r="Y402" s="27" t="s">
        <v>49</v>
      </c>
      <c r="Z402" s="29"/>
      <c r="AA402" s="29">
        <v>0.4513888888888889</v>
      </c>
      <c r="AB402" s="29"/>
      <c r="AC402" s="30">
        <v>46066</v>
      </c>
      <c r="AD402" s="15" t="str">
        <f>IF(Tabla2[[#This Row],[HORA ENTREGA]]="DIRECTO","On time", IF(AA402&lt;&gt;"",IF(Tabla2[[#This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" s="15" t="str">
        <f>MID(Tabla2[[#This Row],[TIPO]],1,3)</f>
        <v xml:space="preserve">40 </v>
      </c>
      <c r="AF4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COMERCIAL SEA GARDEN SPA */ Cont: * SEKU9288355*/ HR Entrega: *DIRECTO* /Dirección: *Pedro Jorquera 575, Pudahuel</v>
      </c>
      <c r="AG402" s="38" t="str">
        <f>IFERROR(HYPERLINK("https://wa.me/"&amp;Tabla2[[#This Row],[CONTACTO]]&amp;"?text="&amp;Tabla2[[#This Row],[Mensaje]],"Enviar mensaje"),"")</f>
        <v>Enviar mensaje</v>
      </c>
      <c r="AH402" s="15" t="str">
        <f>CONCATENATE(A402,F402)</f>
        <v>401SEKU9288355</v>
      </c>
      <c r="AI402" s="15" t="str">
        <f>CONCATENATE("ENT-",A402)</f>
        <v>ENT-401</v>
      </c>
      <c r="AJ402" s="15" t="str">
        <f>IF(Tabla2[[#This Row],[Op]]&lt;&gt;"","ENTREGA","")</f>
        <v>ENTREGA</v>
      </c>
      <c r="AK402" s="40" t="str">
        <f>(Tabla2[[#This Row],[FECHA ENTREGA]]&amp;Tabla2[[#This Row],[HORA ENTREGA]])</f>
        <v>46066DIRECTO</v>
      </c>
      <c r="AL402" s="34" t="str">
        <f>IFERROR(HYPERLINK("https://wa.me/"&amp;Tabla2[[#This Row],[CONTACTO]]&amp;"?text="&amp;Tabla2[[#This Row],[Mensaje]]),"")</f>
        <v>https://wa.me/56965312953?text=Hola!%0AServicio del día 13-02%0A *Cliente:* COMERCIAL SEA GARDEN SPA */ Cont: * SEKU9288355*/ HR Entrega: *DIRECTO* /Dirección: *Pedro Jorquera 575, Pudahuel</v>
      </c>
    </row>
    <row r="403" spans="1:38" s="15" customFormat="1" ht="16.5" customHeight="1" x14ac:dyDescent="0.2">
      <c r="A403" s="15">
        <f>ROW(A402)</f>
        <v>402</v>
      </c>
      <c r="B403" s="15">
        <f>IF(J403=J402,B402+1,1)</f>
        <v>3</v>
      </c>
      <c r="C403" s="15" t="s">
        <v>288</v>
      </c>
      <c r="D403" s="25" t="s">
        <v>39</v>
      </c>
      <c r="E403" s="27">
        <v>102379</v>
      </c>
      <c r="F403" s="27" t="s">
        <v>862</v>
      </c>
      <c r="G403" s="27" t="s">
        <v>54</v>
      </c>
      <c r="H403" s="27">
        <v>25000</v>
      </c>
      <c r="I403" s="27">
        <v>0.375</v>
      </c>
      <c r="J403" s="28">
        <v>46066</v>
      </c>
      <c r="K403" s="26" t="s">
        <v>290</v>
      </c>
      <c r="L403" s="26"/>
      <c r="M403" s="27" t="s">
        <v>126</v>
      </c>
      <c r="N403" s="25">
        <f>IFERROR(VLOOKUP(M403,Data!$J$1:$K$58,2,0),"")</f>
        <v>56999270871</v>
      </c>
      <c r="O403" s="27" t="s">
        <v>127</v>
      </c>
      <c r="P403" s="27"/>
      <c r="Q403" s="27" t="s">
        <v>398</v>
      </c>
      <c r="R403" s="27" t="s">
        <v>120</v>
      </c>
      <c r="S403" s="27"/>
      <c r="T403" s="27"/>
      <c r="U403" s="28"/>
      <c r="X403" s="27" t="s">
        <v>620</v>
      </c>
      <c r="Y403" s="27" t="s">
        <v>49</v>
      </c>
      <c r="Z403" s="29"/>
      <c r="AA403" s="29">
        <v>0.4513888888888889</v>
      </c>
      <c r="AB403" s="29"/>
      <c r="AC403" s="30">
        <v>46066</v>
      </c>
      <c r="AD403" s="15" t="str">
        <f>IF(Tabla2[[#This Row],[HORA ENTREGA]]="DIRECTO","On time", IF(AA403&lt;&gt;"",IF(Tabla2[[#This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" s="15" t="str">
        <f>MID(Tabla2[[#This Row],[TIPO]],1,3)</f>
        <v xml:space="preserve">40 </v>
      </c>
      <c r="AF4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COMERCIAL SEA GARDEN SPA */ Cont: * AMCU9368824*/ HR Entrega: *DIRECTO* /Dirección: *Pedro Jorquera 575, Pudahuel</v>
      </c>
      <c r="AG403" s="38" t="str">
        <f>IFERROR(HYPERLINK("https://wa.me/"&amp;Tabla2[[#This Row],[CONTACTO]]&amp;"?text="&amp;Tabla2[[#This Row],[Mensaje]],"Enviar mensaje"),"")</f>
        <v>Enviar mensaje</v>
      </c>
      <c r="AH403" s="15" t="str">
        <f>CONCATENATE(A403,F403)</f>
        <v>402AMCU9368824</v>
      </c>
      <c r="AI403" s="15" t="str">
        <f>CONCATENATE("ENT-",A403)</f>
        <v>ENT-402</v>
      </c>
      <c r="AJ403" s="15" t="str">
        <f>IF(Tabla2[[#This Row],[Op]]&lt;&gt;"","ENTREGA","")</f>
        <v>ENTREGA</v>
      </c>
      <c r="AK403" s="40" t="str">
        <f>(Tabla2[[#This Row],[FECHA ENTREGA]]&amp;Tabla2[[#This Row],[HORA ENTREGA]])</f>
        <v>46066DIRECTO</v>
      </c>
      <c r="AL403" s="34" t="str">
        <f>IFERROR(HYPERLINK("https://wa.me/"&amp;Tabla2[[#This Row],[CONTACTO]]&amp;"?text="&amp;Tabla2[[#This Row],[Mensaje]]),"")</f>
        <v>https://wa.me/56999270871?text=Hola!%0AServicio del día 13-02%0A *Cliente:* COMERCIAL SEA GARDEN SPA */ Cont: * AMCU9368824*/ HR Entrega: *DIRECTO* /Dirección: *Pedro Jorquera 575, Pudahuel</v>
      </c>
    </row>
    <row r="404" spans="1:38" s="15" customFormat="1" ht="16.5" customHeight="1" x14ac:dyDescent="0.2">
      <c r="A404" s="15">
        <f>ROW(A403)</f>
        <v>403</v>
      </c>
      <c r="B404" s="15">
        <f>IF(J404=J403,B403+1,1)</f>
        <v>4</v>
      </c>
      <c r="C404" s="15" t="s">
        <v>38</v>
      </c>
      <c r="D404" s="25" t="s">
        <v>39</v>
      </c>
      <c r="E404" s="27">
        <v>298200</v>
      </c>
      <c r="F404" s="27" t="s">
        <v>863</v>
      </c>
      <c r="G404" s="27" t="s">
        <v>41</v>
      </c>
      <c r="H404" s="27">
        <v>26000</v>
      </c>
      <c r="I404" s="27" t="s">
        <v>42</v>
      </c>
      <c r="J404" s="28">
        <v>46066</v>
      </c>
      <c r="K404" s="26">
        <v>0.625</v>
      </c>
      <c r="L404" s="26"/>
      <c r="M404" s="27" t="s">
        <v>221</v>
      </c>
      <c r="N404" s="25">
        <f>IFERROR(VLOOKUP(M404,Data!$J$1:$K$58,2,0),"")</f>
        <v>56965378427</v>
      </c>
      <c r="O404" s="27" t="s">
        <v>118</v>
      </c>
      <c r="P404" s="27"/>
      <c r="Q404" s="27" t="s">
        <v>401</v>
      </c>
      <c r="R404" s="27" t="s">
        <v>74</v>
      </c>
      <c r="S404" s="27"/>
      <c r="T404" s="27"/>
      <c r="U404" s="28"/>
      <c r="X404" s="27"/>
      <c r="Y404" s="27" t="s">
        <v>49</v>
      </c>
      <c r="Z404" s="29"/>
      <c r="AA404" s="29">
        <v>0.5625</v>
      </c>
      <c r="AB404" s="29"/>
      <c r="AC404" s="30">
        <v>46066</v>
      </c>
      <c r="AD404" s="15" t="str">
        <f>IF(Tabla2[[#This Row],[HORA ENTREGA]]="DIRECTO","On time", IF(AA404&lt;&gt;"",IF(Tabla2[[#This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" s="15" t="str">
        <f>MID(Tabla2[[#This Row],[TIPO]],1,3)</f>
        <v xml:space="preserve">40 </v>
      </c>
      <c r="AF4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EL CONTAINER SPA */ Cont: * WHSU5466976*/ HR Entrega: *15:00* /Dirección: *SAN IGNACIO 951, QUILICURA</v>
      </c>
      <c r="AG404" s="38" t="str">
        <f>IFERROR(HYPERLINK("https://wa.me/"&amp;Tabla2[[#This Row],[CONTACTO]]&amp;"?text="&amp;Tabla2[[#This Row],[Mensaje]],"Enviar mensaje"),"")</f>
        <v>Enviar mensaje</v>
      </c>
      <c r="AH404" s="15" t="str">
        <f>CONCATENATE(A404,F404)</f>
        <v>403WHSU5466976</v>
      </c>
      <c r="AI404" s="15" t="str">
        <f>CONCATENATE("ENT-",A404)</f>
        <v>ENT-403</v>
      </c>
      <c r="AJ404" s="15" t="str">
        <f>IF(Tabla2[[#This Row],[Op]]&lt;&gt;"","ENTREGA","")</f>
        <v>ENTREGA</v>
      </c>
      <c r="AK404" s="40" t="str">
        <f>(Tabla2[[#This Row],[FECHA ENTREGA]]&amp;Tabla2[[#This Row],[HORA ENTREGA]])</f>
        <v>460660,625</v>
      </c>
      <c r="AL404" s="34" t="str">
        <f>IFERROR(HYPERLINK("https://wa.me/"&amp;Tabla2[[#This Row],[CONTACTO]]&amp;"?text="&amp;Tabla2[[#This Row],[Mensaje]]),"")</f>
        <v>https://wa.me/56965378427?text=Hola!%0AServicio del día 13-02%0A *Cliente:* EL CONTAINER SPA */ Cont: * WHSU5466976*/ HR Entrega: *15:00* /Dirección: *SAN IGNACIO 951, QUILICURA</v>
      </c>
    </row>
    <row r="405" spans="1:38" s="15" customFormat="1" ht="16.5" customHeight="1" x14ac:dyDescent="0.2">
      <c r="A405" s="15">
        <f>ROW(A404)</f>
        <v>404</v>
      </c>
      <c r="B405" s="15">
        <f>IF(J405=J404,B404+1,1)</f>
        <v>5</v>
      </c>
      <c r="C405" s="15" t="s">
        <v>622</v>
      </c>
      <c r="D405" s="25" t="s">
        <v>39</v>
      </c>
      <c r="E405" s="27">
        <v>298415</v>
      </c>
      <c r="F405" s="27" t="s">
        <v>864</v>
      </c>
      <c r="G405" s="27" t="s">
        <v>64</v>
      </c>
      <c r="H405" s="27">
        <v>17000</v>
      </c>
      <c r="I405" s="27">
        <v>0.38333333333333336</v>
      </c>
      <c r="J405" s="28">
        <v>46066</v>
      </c>
      <c r="K405" s="26" t="s">
        <v>290</v>
      </c>
      <c r="L405" s="26"/>
      <c r="M405" s="27" t="s">
        <v>60</v>
      </c>
      <c r="N405" s="25">
        <f>IFERROR(VLOOKUP(M405,Data!$J$1:$K$58,2,0),"")</f>
        <v>56957438415</v>
      </c>
      <c r="O405" s="27" t="s">
        <v>285</v>
      </c>
      <c r="P405" s="27"/>
      <c r="Q405" s="27" t="s">
        <v>625</v>
      </c>
      <c r="R405" s="27" t="s">
        <v>93</v>
      </c>
      <c r="S405" s="27"/>
      <c r="T405" s="27"/>
      <c r="U405" s="28"/>
      <c r="X405" s="27" t="s">
        <v>335</v>
      </c>
      <c r="Y405" s="27" t="s">
        <v>49</v>
      </c>
      <c r="Z405" s="29"/>
      <c r="AA405" s="29">
        <v>0.47569444444444442</v>
      </c>
      <c r="AB405" s="29"/>
      <c r="AC405" s="30">
        <v>46066</v>
      </c>
      <c r="AD405" s="15" t="str">
        <f>IF(Tabla2[[#This Row],[HORA ENTREGA]]="DIRECTO","On time", IF(AA405&lt;&gt;"",IF(Tabla2[[#This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5" s="15" t="str">
        <f>MID(Tabla2[[#This Row],[TIPO]],1,3)</f>
        <v xml:space="preserve">20 </v>
      </c>
      <c r="AF4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ENVASES FLEXIPACK LTDA */ Cont: * MRSU0034590*/ HR Entrega: *DIRECTO* /Dirección: *JORGE CACERES 720, LA CISTERNA</v>
      </c>
      <c r="AG405" s="38" t="str">
        <f>IFERROR(HYPERLINK("https://wa.me/"&amp;Tabla2[[#This Row],[CONTACTO]]&amp;"?text="&amp;Tabla2[[#This Row],[Mensaje]],"Enviar mensaje"),"")</f>
        <v>Enviar mensaje</v>
      </c>
      <c r="AH405" s="15" t="str">
        <f>CONCATENATE(A405,F405)</f>
        <v>404MRSU0034590</v>
      </c>
      <c r="AI405" s="15" t="str">
        <f>CONCATENATE("ENT-",A405)</f>
        <v>ENT-404</v>
      </c>
      <c r="AJ405" s="15" t="str">
        <f>IF(Tabla2[[#This Row],[Op]]&lt;&gt;"","ENTREGA","")</f>
        <v>ENTREGA</v>
      </c>
      <c r="AK405" s="40" t="str">
        <f>(Tabla2[[#This Row],[FECHA ENTREGA]]&amp;Tabla2[[#This Row],[HORA ENTREGA]])</f>
        <v>46066DIRECTO</v>
      </c>
      <c r="AL405" s="34" t="str">
        <f>IFERROR(HYPERLINK("https://wa.me/"&amp;Tabla2[[#This Row],[CONTACTO]]&amp;"?text="&amp;Tabla2[[#This Row],[Mensaje]]),"")</f>
        <v>https://wa.me/56957438415?text=Hola!%0AServicio del día 13-02%0A *Cliente:* ENVASES FLEXIPACK LTDA */ Cont: * MRSU0034590*/ HR Entrega: *DIRECTO* /Dirección: *JORGE CACERES 720, LA CISTERNA</v>
      </c>
    </row>
    <row r="406" spans="1:38" s="15" customFormat="1" ht="16.5" customHeight="1" x14ac:dyDescent="0.2">
      <c r="A406" s="15">
        <f>ROW(A405)</f>
        <v>405</v>
      </c>
      <c r="B406" s="15">
        <f>IF(J406=J405,B405+1,1)</f>
        <v>6</v>
      </c>
      <c r="C406" s="15" t="s">
        <v>627</v>
      </c>
      <c r="D406" s="25" t="s">
        <v>39</v>
      </c>
      <c r="E406" s="27">
        <v>298696</v>
      </c>
      <c r="F406" s="27" t="s">
        <v>865</v>
      </c>
      <c r="G406" s="27" t="s">
        <v>41</v>
      </c>
      <c r="H406" s="27">
        <v>18000</v>
      </c>
      <c r="I406" s="27" t="s">
        <v>42</v>
      </c>
      <c r="J406" s="28">
        <v>46066</v>
      </c>
      <c r="K406" s="26">
        <v>0.58333333333333337</v>
      </c>
      <c r="L406" s="26"/>
      <c r="M406" s="27" t="s">
        <v>241</v>
      </c>
      <c r="N406" s="25">
        <f>IFERROR(VLOOKUP(M406,Data!$J$1:$K$58,2,0),"")</f>
        <v>56984880436</v>
      </c>
      <c r="O406" s="27" t="s">
        <v>200</v>
      </c>
      <c r="P406" s="27"/>
      <c r="Q406" s="27" t="s">
        <v>629</v>
      </c>
      <c r="R406" s="27" t="s">
        <v>69</v>
      </c>
      <c r="S406" s="27"/>
      <c r="T406" s="27"/>
      <c r="U406" s="28"/>
      <c r="X406" s="27"/>
      <c r="Y406" s="27" t="s">
        <v>49</v>
      </c>
      <c r="Z406" s="29"/>
      <c r="AA406" s="29">
        <v>0.57638888888888884</v>
      </c>
      <c r="AB406" s="29"/>
      <c r="AC406" s="30">
        <v>46066</v>
      </c>
      <c r="AD406" s="15" t="str">
        <f>IF(Tabla2[[#This Row],[HORA ENTREGA]]="DIRECTO","On time", IF(AA406&lt;&gt;"",IF(Tabla2[[#This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6" s="15" t="str">
        <f>MID(Tabla2[[#This Row],[TIPO]],1,3)</f>
        <v xml:space="preserve">40 </v>
      </c>
      <c r="AF4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GENERACION SERVICIO Y ARRIENDO SPA */ Cont: * OOCU5873370*/ HR Entrega: *14:00* /Dirección: *CORDILLERA 570, PUDAHUEL</v>
      </c>
      <c r="AG406" s="38" t="str">
        <f>IFERROR(HYPERLINK("https://wa.me/"&amp;Tabla2[[#This Row],[CONTACTO]]&amp;"?text="&amp;Tabla2[[#This Row],[Mensaje]],"Enviar mensaje"),"")</f>
        <v>Enviar mensaje</v>
      </c>
      <c r="AH406" s="15" t="str">
        <f>CONCATENATE(A406,F406)</f>
        <v>405OOCU5873370</v>
      </c>
      <c r="AI406" s="15" t="str">
        <f>CONCATENATE("ENT-",A406)</f>
        <v>ENT-405</v>
      </c>
      <c r="AJ406" s="15" t="str">
        <f>IF(Tabla2[[#This Row],[Op]]&lt;&gt;"","ENTREGA","")</f>
        <v>ENTREGA</v>
      </c>
      <c r="AK406" s="40" t="str">
        <f>(Tabla2[[#This Row],[FECHA ENTREGA]]&amp;Tabla2[[#This Row],[HORA ENTREGA]])</f>
        <v>460660,583333333333333</v>
      </c>
      <c r="AL406" s="34" t="str">
        <f>IFERROR(HYPERLINK("https://wa.me/"&amp;Tabla2[[#This Row],[CONTACTO]]&amp;"?text="&amp;Tabla2[[#This Row],[Mensaje]]),"")</f>
        <v>https://wa.me/56984880436?text=Hola!%0AServicio del día 13-02%0A *Cliente:* GENERACION SERVICIO Y ARRIENDO SPA */ Cont: * OOCU5873370*/ HR Entrega: *14:00* /Dirección: *CORDILLERA 570, PUDAHUEL</v>
      </c>
    </row>
    <row r="407" spans="1:38" s="15" customFormat="1" ht="16.5" customHeight="1" x14ac:dyDescent="0.2">
      <c r="A407" s="15">
        <f>ROW(A406)</f>
        <v>406</v>
      </c>
      <c r="B407" s="15">
        <f>IF(J407=J406,B406+1,1)</f>
        <v>7</v>
      </c>
      <c r="C407" s="15" t="s">
        <v>149</v>
      </c>
      <c r="D407" s="25" t="s">
        <v>39</v>
      </c>
      <c r="E407" s="27">
        <v>2593535</v>
      </c>
      <c r="F407" s="27" t="s">
        <v>866</v>
      </c>
      <c r="G407" s="27" t="s">
        <v>41</v>
      </c>
      <c r="H407" s="27">
        <v>16000</v>
      </c>
      <c r="I407" s="27" t="s">
        <v>42</v>
      </c>
      <c r="J407" s="28">
        <v>46066</v>
      </c>
      <c r="K407" s="26">
        <v>0.33333333333333331</v>
      </c>
      <c r="L407" s="26"/>
      <c r="M407" s="27" t="s">
        <v>221</v>
      </c>
      <c r="N407" s="25">
        <f>IFERROR(VLOOKUP(M407,Data!$J$1:$K$58,2,0),"")</f>
        <v>56965378427</v>
      </c>
      <c r="O407" s="27" t="s">
        <v>222</v>
      </c>
      <c r="P407" s="27"/>
      <c r="Q407" s="27" t="s">
        <v>153</v>
      </c>
      <c r="R407" s="27" t="s">
        <v>446</v>
      </c>
      <c r="S407" s="27"/>
      <c r="T407" s="27"/>
      <c r="U407" s="28"/>
      <c r="X407" s="27" t="s">
        <v>867</v>
      </c>
      <c r="Y407" s="27" t="s">
        <v>49</v>
      </c>
      <c r="Z407" s="29"/>
      <c r="AA407" s="29">
        <v>0.32847222222222222</v>
      </c>
      <c r="AB407" s="29"/>
      <c r="AC407" s="30">
        <v>46066</v>
      </c>
      <c r="AD407" s="15" t="str">
        <f>IF(Tabla2[[#This Row],[HORA ENTREGA]]="DIRECTO","On time", IF(AA407&lt;&gt;"",IF(Tabla2[[#This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7" s="15" t="str">
        <f>MID(Tabla2[[#This Row],[TIPO]],1,3)</f>
        <v xml:space="preserve">40 </v>
      </c>
      <c r="AF4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13-02%0A *Cliente:* IMPORTADORA MIDEA CARRIER CHILE LTDA */ Cont: * EGSU9702196*/ HR Entrega: *08:00* /Dirección: *BOD. MIEA AGURTO - PUERTO MADERO 9710, BOD. E13; PUDAHUEL </v>
      </c>
      <c r="AG407" s="38" t="str">
        <f>IFERROR(HYPERLINK("https://wa.me/"&amp;Tabla2[[#This Row],[CONTACTO]]&amp;"?text="&amp;Tabla2[[#This Row],[Mensaje]],"Enviar mensaje"),"")</f>
        <v>Enviar mensaje</v>
      </c>
      <c r="AH407" s="15" t="str">
        <f>CONCATENATE(A407,F407)</f>
        <v>406EGSU9702196</v>
      </c>
      <c r="AI407" s="15" t="str">
        <f>CONCATENATE("ENT-",A407)</f>
        <v>ENT-406</v>
      </c>
      <c r="AJ407" s="15" t="str">
        <f>IF(Tabla2[[#This Row],[Op]]&lt;&gt;"","ENTREGA","")</f>
        <v>ENTREGA</v>
      </c>
      <c r="AK407" s="40" t="str">
        <f>(Tabla2[[#This Row],[FECHA ENTREGA]]&amp;Tabla2[[#This Row],[HORA ENTREGA]])</f>
        <v>460660,333333333333333</v>
      </c>
      <c r="AL407" s="34" t="str">
        <f>IFERROR(HYPERLINK("https://wa.me/"&amp;Tabla2[[#This Row],[CONTACTO]]&amp;"?text="&amp;Tabla2[[#This Row],[Mensaje]]),"")</f>
        <v xml:space="preserve">https://wa.me/56965378427?text=Hola!%0AServicio del día 13-02%0A *Cliente:* IMPORTADORA MIDEA CARRIER CHILE LTDA */ Cont: * EGSU9702196*/ HR Entrega: *08:00* /Dirección: *BOD. MIEA AGURTO - PUERTO MADERO 9710, BOD. E13; PUDAHUEL </v>
      </c>
    </row>
    <row r="408" spans="1:38" s="15" customFormat="1" ht="16.5" customHeight="1" x14ac:dyDescent="0.2">
      <c r="A408" s="15">
        <f>ROW(A407)</f>
        <v>407</v>
      </c>
      <c r="B408" s="15">
        <f>IF(J408=J407,B407+1,1)</f>
        <v>8</v>
      </c>
      <c r="C408" s="15" t="s">
        <v>149</v>
      </c>
      <c r="D408" s="25" t="s">
        <v>39</v>
      </c>
      <c r="E408" s="27">
        <v>2596387</v>
      </c>
      <c r="F408" s="27" t="s">
        <v>868</v>
      </c>
      <c r="G408" s="27" t="s">
        <v>41</v>
      </c>
      <c r="H408" s="27">
        <v>12000</v>
      </c>
      <c r="I408" s="27" t="s">
        <v>42</v>
      </c>
      <c r="J408" s="28">
        <v>46066</v>
      </c>
      <c r="K408" s="26">
        <v>0.41666666666666669</v>
      </c>
      <c r="L408" s="26"/>
      <c r="M408" s="27" t="s">
        <v>45</v>
      </c>
      <c r="N408" s="25">
        <f>IFERROR(VLOOKUP(M408,Data!$J$1:$K$58,2,0),"")</f>
        <v>56950981572</v>
      </c>
      <c r="O408" s="27" t="s">
        <v>46</v>
      </c>
      <c r="P408" s="27"/>
      <c r="Q408" s="27" t="s">
        <v>153</v>
      </c>
      <c r="R408" s="27" t="s">
        <v>446</v>
      </c>
      <c r="S408" s="27"/>
      <c r="T408" s="27"/>
      <c r="U408" s="28"/>
      <c r="X408" s="27" t="s">
        <v>869</v>
      </c>
      <c r="Y408" s="27" t="s">
        <v>49</v>
      </c>
      <c r="Z408" s="29"/>
      <c r="AA408" s="29">
        <v>0.32291666666666669</v>
      </c>
      <c r="AB408" s="29"/>
      <c r="AC408" s="30">
        <v>46066</v>
      </c>
      <c r="AD408" s="15" t="str">
        <f>IF(Tabla2[[#This Row],[HORA ENTREGA]]="DIRECTO","On time", IF(AA408&lt;&gt;"",IF(Tabla2[[#This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8" s="15" t="str">
        <f>MID(Tabla2[[#This Row],[TIPO]],1,3)</f>
        <v xml:space="preserve">40 </v>
      </c>
      <c r="AF4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13-02%0A *Cliente:* IMPORTADORA MIDEA CARRIER CHILE LTDA */ Cont: * EITU1697001*/ HR Entrega: *10:00* /Dirección: *BOD. MIEA AGURTO - PUERTO MADERO 9710, BOD. E13; PUDAHUEL </v>
      </c>
      <c r="AG408" s="38" t="str">
        <f>IFERROR(HYPERLINK("https://wa.me/"&amp;Tabla2[[#This Row],[CONTACTO]]&amp;"?text="&amp;Tabla2[[#This Row],[Mensaje]],"Enviar mensaje"),"")</f>
        <v>Enviar mensaje</v>
      </c>
      <c r="AH408" s="15" t="str">
        <f>CONCATENATE(A408,F408)</f>
        <v>407EITU1697001</v>
      </c>
      <c r="AI408" s="15" t="str">
        <f>CONCATENATE("ENT-",A408)</f>
        <v>ENT-407</v>
      </c>
      <c r="AJ408" s="15" t="str">
        <f>IF(Tabla2[[#This Row],[Op]]&lt;&gt;"","ENTREGA","")</f>
        <v>ENTREGA</v>
      </c>
      <c r="AK408" s="40" t="str">
        <f>(Tabla2[[#This Row],[FECHA ENTREGA]]&amp;Tabla2[[#This Row],[HORA ENTREGA]])</f>
        <v>460660,416666666666667</v>
      </c>
      <c r="AL408" s="34" t="str">
        <f>IFERROR(HYPERLINK("https://wa.me/"&amp;Tabla2[[#This Row],[CONTACTO]]&amp;"?text="&amp;Tabla2[[#This Row],[Mensaje]]),"")</f>
        <v xml:space="preserve">https://wa.me/56950981572?text=Hola!%0AServicio del día 13-02%0A *Cliente:* IMPORTADORA MIDEA CARRIER CHILE LTDA */ Cont: * EITU1697001*/ HR Entrega: *10:00* /Dirección: *BOD. MIEA AGURTO - PUERTO MADERO 9710, BOD. E13; PUDAHUEL </v>
      </c>
    </row>
    <row r="409" spans="1:38" s="15" customFormat="1" ht="16.5" customHeight="1" x14ac:dyDescent="0.2">
      <c r="A409" s="15">
        <f>ROW(A408)</f>
        <v>408</v>
      </c>
      <c r="B409" s="15">
        <f>IF(J409=J408,B408+1,1)</f>
        <v>9</v>
      </c>
      <c r="C409" s="15" t="s">
        <v>149</v>
      </c>
      <c r="D409" s="25" t="s">
        <v>39</v>
      </c>
      <c r="E409" s="27">
        <v>2596375</v>
      </c>
      <c r="F409" s="27" t="s">
        <v>870</v>
      </c>
      <c r="G409" s="27" t="s">
        <v>41</v>
      </c>
      <c r="H409" s="27">
        <v>10000</v>
      </c>
      <c r="I409" s="27" t="s">
        <v>42</v>
      </c>
      <c r="J409" s="28">
        <v>46066</v>
      </c>
      <c r="K409" s="26">
        <v>0.45833333333333331</v>
      </c>
      <c r="L409" s="26"/>
      <c r="M409" s="27" t="s">
        <v>649</v>
      </c>
      <c r="N409" s="25">
        <f>IFERROR(VLOOKUP(M409,Data!$J$1:$K$58,2,0),"")</f>
        <v>56939438073</v>
      </c>
      <c r="O409" s="27" t="s">
        <v>203</v>
      </c>
      <c r="P409" s="27"/>
      <c r="Q409" s="27" t="s">
        <v>153</v>
      </c>
      <c r="R409" s="27" t="s">
        <v>183</v>
      </c>
      <c r="S409" s="27"/>
      <c r="T409" s="27"/>
      <c r="U409" s="28"/>
      <c r="X409" s="27" t="s">
        <v>871</v>
      </c>
      <c r="Y409" s="27" t="s">
        <v>49</v>
      </c>
      <c r="Z409" s="29"/>
      <c r="AA409" s="29">
        <v>0.32847222222222222</v>
      </c>
      <c r="AB409" s="29"/>
      <c r="AC409" s="30">
        <v>46066</v>
      </c>
      <c r="AD409" s="15" t="str">
        <f>IF(Tabla2[[#This Row],[HORA ENTREGA]]="DIRECTO","On time", IF(AA409&lt;&gt;"",IF(Tabla2[[#This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9" s="15" t="str">
        <f>MID(Tabla2[[#This Row],[TIPO]],1,3)</f>
        <v xml:space="preserve">40 </v>
      </c>
      <c r="AF4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13-02%0A *Cliente:* IMPORTADORA MIDEA CARRIER CHILE LTDA */ Cont: * TRHU6334703*/ HR Entrega: *11:00* /Dirección: *BOD. MIEA AGURTO - PUERTO MADERO 9710, BOD. E13; PUDAHUEL </v>
      </c>
      <c r="AG409" s="38" t="str">
        <f>IFERROR(HYPERLINK("https://wa.me/"&amp;Tabla2[[#This Row],[CONTACTO]]&amp;"?text="&amp;Tabla2[[#This Row],[Mensaje]],"Enviar mensaje"),"")</f>
        <v>Enviar mensaje</v>
      </c>
      <c r="AH409" s="15" t="str">
        <f>CONCATENATE(A409,F409)</f>
        <v>408TRHU6334703</v>
      </c>
      <c r="AI409" s="15" t="str">
        <f>CONCATENATE("ENT-",A409)</f>
        <v>ENT-408</v>
      </c>
      <c r="AJ409" s="15" t="str">
        <f>IF(Tabla2[[#This Row],[Op]]&lt;&gt;"","ENTREGA","")</f>
        <v>ENTREGA</v>
      </c>
      <c r="AK409" s="40" t="str">
        <f>(Tabla2[[#This Row],[FECHA ENTREGA]]&amp;Tabla2[[#This Row],[HORA ENTREGA]])</f>
        <v>460660,458333333333333</v>
      </c>
      <c r="AL409" s="34" t="str">
        <f>IFERROR(HYPERLINK("https://wa.me/"&amp;Tabla2[[#This Row],[CONTACTO]]&amp;"?text="&amp;Tabla2[[#This Row],[Mensaje]]),"")</f>
        <v xml:space="preserve">https://wa.me/56939438073?text=Hola!%0AServicio del día 13-02%0A *Cliente:* IMPORTADORA MIDEA CARRIER CHILE LTDA */ Cont: * TRHU6334703*/ HR Entrega: *11:00* /Dirección: *BOD. MIEA AGURTO - PUERTO MADERO 9710, BOD. E13; PUDAHUEL </v>
      </c>
    </row>
    <row r="410" spans="1:38" s="15" customFormat="1" ht="16.5" customHeight="1" x14ac:dyDescent="0.2">
      <c r="A410" s="15">
        <f>ROW(A409)</f>
        <v>409</v>
      </c>
      <c r="B410" s="15">
        <f>IF(J410=J409,B409+1,1)</f>
        <v>10</v>
      </c>
      <c r="C410" s="15" t="s">
        <v>178</v>
      </c>
      <c r="D410" s="25" t="s">
        <v>39</v>
      </c>
      <c r="E410" s="27">
        <v>874387</v>
      </c>
      <c r="F410" s="27" t="s">
        <v>872</v>
      </c>
      <c r="G410" s="27" t="s">
        <v>41</v>
      </c>
      <c r="H410" s="27">
        <v>19000</v>
      </c>
      <c r="I410" s="27" t="s">
        <v>42</v>
      </c>
      <c r="J410" s="28">
        <v>46066</v>
      </c>
      <c r="K410" s="26">
        <v>0.33333333333333331</v>
      </c>
      <c r="L410" s="26"/>
      <c r="M410" s="27" t="s">
        <v>90</v>
      </c>
      <c r="N410" s="25">
        <f>IFERROR(VLOOKUP(M410,Data!$J$1:$K$58,2,0),"")</f>
        <v>56987557136</v>
      </c>
      <c r="O410" s="27" t="s">
        <v>91</v>
      </c>
      <c r="P410" s="27"/>
      <c r="Q410" s="27" t="s">
        <v>337</v>
      </c>
      <c r="R410" s="27" t="s">
        <v>836</v>
      </c>
      <c r="S410" s="27"/>
      <c r="T410" s="27"/>
      <c r="U410" s="28"/>
      <c r="X410" s="27"/>
      <c r="Y410" s="27" t="s">
        <v>49</v>
      </c>
      <c r="Z410" s="29"/>
      <c r="AA410" s="29">
        <v>0.3263888888888889</v>
      </c>
      <c r="AB410" s="29"/>
      <c r="AC410" s="30">
        <v>46066</v>
      </c>
      <c r="AD410" s="15" t="str">
        <f>IF(Tabla2[[#This Row],[HORA ENTREGA]]="DIRECTO","On time", IF(AA410&lt;&gt;"",IF(Tabla2[[#This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" s="15" t="str">
        <f>MID(Tabla2[[#This Row],[TIPO]],1,3)</f>
        <v xml:space="preserve">40 </v>
      </c>
      <c r="AF4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INVERSIERRA S A */ Cont: * SZLU5078766*/ HR Entrega: *08:00* /Dirección: *QUILICURA</v>
      </c>
      <c r="AG410" s="38" t="str">
        <f>IFERROR(HYPERLINK("https://wa.me/"&amp;Tabla2[[#This Row],[CONTACTO]]&amp;"?text="&amp;Tabla2[[#This Row],[Mensaje]],"Enviar mensaje"),"")</f>
        <v>Enviar mensaje</v>
      </c>
      <c r="AH410" s="15" t="str">
        <f>CONCATENATE(A410,F410)</f>
        <v>409SZLU5078766</v>
      </c>
      <c r="AI410" s="15" t="str">
        <f>CONCATENATE("ENT-",A410)</f>
        <v>ENT-409</v>
      </c>
      <c r="AJ410" s="15" t="str">
        <f>IF(Tabla2[[#This Row],[Op]]&lt;&gt;"","ENTREGA","")</f>
        <v>ENTREGA</v>
      </c>
      <c r="AK410" s="40" t="str">
        <f>(Tabla2[[#This Row],[FECHA ENTREGA]]&amp;Tabla2[[#This Row],[HORA ENTREGA]])</f>
        <v>460660,333333333333333</v>
      </c>
      <c r="AL410" s="34" t="str">
        <f>IFERROR(HYPERLINK("https://wa.me/"&amp;Tabla2[[#This Row],[CONTACTO]]&amp;"?text="&amp;Tabla2[[#This Row],[Mensaje]]),"")</f>
        <v>https://wa.me/56987557136?text=Hola!%0AServicio del día 13-02%0A *Cliente:* INVERSIERRA S A */ Cont: * SZLU5078766*/ HR Entrega: *08:00* /Dirección: *QUILICURA</v>
      </c>
    </row>
    <row r="411" spans="1:38" s="15" customFormat="1" ht="16.5" customHeight="1" x14ac:dyDescent="0.2">
      <c r="A411" s="15">
        <f>ROW(A410)</f>
        <v>410</v>
      </c>
      <c r="B411" s="15">
        <f>IF(J411=J410,B410+1,1)</f>
        <v>11</v>
      </c>
      <c r="C411" s="15" t="s">
        <v>178</v>
      </c>
      <c r="D411" s="25" t="s">
        <v>39</v>
      </c>
      <c r="E411" s="27">
        <v>874387</v>
      </c>
      <c r="F411" s="27" t="s">
        <v>873</v>
      </c>
      <c r="G411" s="27" t="s">
        <v>41</v>
      </c>
      <c r="H411" s="27">
        <v>19000</v>
      </c>
      <c r="I411" s="27" t="s">
        <v>42</v>
      </c>
      <c r="J411" s="28">
        <v>46066</v>
      </c>
      <c r="K411" s="26">
        <v>0.5</v>
      </c>
      <c r="L411" s="26"/>
      <c r="M411" s="27" t="s">
        <v>72</v>
      </c>
      <c r="N411" s="25">
        <f>IFERROR(VLOOKUP(M411,Data!$J$1:$K$58,2,0),"")</f>
        <v>56978089148</v>
      </c>
      <c r="O411" s="27" t="s">
        <v>73</v>
      </c>
      <c r="P411" s="27"/>
      <c r="Q411" s="27" t="s">
        <v>337</v>
      </c>
      <c r="R411" s="27" t="s">
        <v>836</v>
      </c>
      <c r="S411" s="27"/>
      <c r="T411" s="27"/>
      <c r="U411" s="28"/>
      <c r="X411" s="27"/>
      <c r="Y411" s="27" t="s">
        <v>49</v>
      </c>
      <c r="Z411" s="29"/>
      <c r="AA411" s="29">
        <v>0.42708333333333331</v>
      </c>
      <c r="AB411" s="29"/>
      <c r="AC411" s="30">
        <v>46066</v>
      </c>
      <c r="AD411" s="15" t="str">
        <f>IF(Tabla2[[#This Row],[HORA ENTREGA]]="DIRECTO","On time", IF(AA411&lt;&gt;"",IF(Tabla2[[#This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1" s="15" t="str">
        <f>MID(Tabla2[[#This Row],[TIPO]],1,3)</f>
        <v xml:space="preserve">40 </v>
      </c>
      <c r="AF4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INVERSIERRA S A */ Cont: * SZLU5071761*/ HR Entrega: *12:00* /Dirección: *QUILICURA</v>
      </c>
      <c r="AG411" s="38" t="str">
        <f>IFERROR(HYPERLINK("https://wa.me/"&amp;Tabla2[[#This Row],[CONTACTO]]&amp;"?text="&amp;Tabla2[[#This Row],[Mensaje]],"Enviar mensaje"),"")</f>
        <v>Enviar mensaje</v>
      </c>
      <c r="AH411" s="15" t="str">
        <f>CONCATENATE(A411,F411)</f>
        <v>410SZLU5071761</v>
      </c>
      <c r="AI411" s="15" t="str">
        <f>CONCATENATE("ENT-",A411)</f>
        <v>ENT-410</v>
      </c>
      <c r="AJ411" s="15" t="str">
        <f>IF(Tabla2[[#This Row],[Op]]&lt;&gt;"","ENTREGA","")</f>
        <v>ENTREGA</v>
      </c>
      <c r="AK411" s="40" t="str">
        <f>(Tabla2[[#This Row],[FECHA ENTREGA]]&amp;Tabla2[[#This Row],[HORA ENTREGA]])</f>
        <v>460660,5</v>
      </c>
      <c r="AL411" s="34" t="str">
        <f>IFERROR(HYPERLINK("https://wa.me/"&amp;Tabla2[[#This Row],[CONTACTO]]&amp;"?text="&amp;Tabla2[[#This Row],[Mensaje]]),"")</f>
        <v>https://wa.me/56978089148?text=Hola!%0AServicio del día 13-02%0A *Cliente:* INVERSIERRA S A */ Cont: * SZLU5071761*/ HR Entrega: *12:00* /Dirección: *QUILICURA</v>
      </c>
    </row>
    <row r="412" spans="1:38" s="15" customFormat="1" ht="16.5" customHeight="1" x14ac:dyDescent="0.2">
      <c r="A412" s="15">
        <f>ROW(A411)</f>
        <v>411</v>
      </c>
      <c r="B412" s="15">
        <f>IF(J412=J411,B411+1,1)</f>
        <v>12</v>
      </c>
      <c r="C412" s="15" t="s">
        <v>188</v>
      </c>
      <c r="D412" s="25" t="s">
        <v>39</v>
      </c>
      <c r="E412" s="27">
        <v>188262</v>
      </c>
      <c r="F412" s="27" t="s">
        <v>874</v>
      </c>
      <c r="G412" s="27" t="s">
        <v>41</v>
      </c>
      <c r="H412" s="27">
        <v>26000</v>
      </c>
      <c r="I412" s="27" t="s">
        <v>171</v>
      </c>
      <c r="J412" s="28">
        <v>46066</v>
      </c>
      <c r="K412" s="26">
        <v>0.33333333333333331</v>
      </c>
      <c r="L412" s="26"/>
      <c r="M412" s="27" t="s">
        <v>77</v>
      </c>
      <c r="N412" s="25">
        <f>IFERROR(VLOOKUP(M412,Data!$J$1:$K$58,2,0),"")</f>
        <v>56967384794</v>
      </c>
      <c r="O412" s="27" t="s">
        <v>78</v>
      </c>
      <c r="P412" s="27"/>
      <c r="Q412" s="27" t="s">
        <v>190</v>
      </c>
      <c r="R412" s="27" t="s">
        <v>48</v>
      </c>
      <c r="S412" s="27"/>
      <c r="T412" s="27"/>
      <c r="U412" s="28"/>
      <c r="X412" s="27"/>
      <c r="Y412" s="27" t="s">
        <v>49</v>
      </c>
      <c r="Z412" s="29"/>
      <c r="AA412" s="29">
        <v>0.29583333333333334</v>
      </c>
      <c r="AB412" s="29"/>
      <c r="AC412" s="30">
        <v>46066</v>
      </c>
      <c r="AD412" s="15" t="str">
        <f>IF(Tabla2[[#This Row],[HORA ENTREGA]]="DIRECTO","On time", IF(AA412&lt;&gt;"",IF(Tabla2[[#This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2" s="15" t="str">
        <f>MID(Tabla2[[#This Row],[TIPO]],1,3)</f>
        <v xml:space="preserve">40 </v>
      </c>
      <c r="AF4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13-02%0A *Cliente:* LAMAIGNERE CHILE S.A. */ Cont: * TCNU2041827*/ HR Entrega: *08:00* /Dirección: *AV. MARTA OSSA RUIZ 601 (CAMINO CASAS VIEJAS); MAIPU </v>
      </c>
      <c r="AG412" s="38" t="str">
        <f>IFERROR(HYPERLINK("https://wa.me/"&amp;Tabla2[[#This Row],[CONTACTO]]&amp;"?text="&amp;Tabla2[[#This Row],[Mensaje]],"Enviar mensaje"),"")</f>
        <v>Enviar mensaje</v>
      </c>
      <c r="AH412" s="15" t="str">
        <f>CONCATENATE(A412,F412)</f>
        <v>411TCNU2041827</v>
      </c>
      <c r="AI412" s="15" t="str">
        <f>CONCATENATE("ENT-",A412)</f>
        <v>ENT-411</v>
      </c>
      <c r="AJ412" s="15" t="str">
        <f>IF(Tabla2[[#This Row],[Op]]&lt;&gt;"","ENTREGA","")</f>
        <v>ENTREGA</v>
      </c>
      <c r="AK412" s="40" t="str">
        <f>(Tabla2[[#This Row],[FECHA ENTREGA]]&amp;Tabla2[[#This Row],[HORA ENTREGA]])</f>
        <v>460660,333333333333333</v>
      </c>
      <c r="AL412" s="34" t="str">
        <f>IFERROR(HYPERLINK("https://wa.me/"&amp;Tabla2[[#This Row],[CONTACTO]]&amp;"?text="&amp;Tabla2[[#This Row],[Mensaje]]),"")</f>
        <v xml:space="preserve">https://wa.me/56967384794?text=Hola!%0AServicio del día 13-02%0A *Cliente:* LAMAIGNERE CHILE S.A. */ Cont: * TCNU2041827*/ HR Entrega: *08:00* /Dirección: *AV. MARTA OSSA RUIZ 601 (CAMINO CASAS VIEJAS); MAIPU </v>
      </c>
    </row>
    <row r="413" spans="1:38" s="15" customFormat="1" ht="16.5" customHeight="1" x14ac:dyDescent="0.2">
      <c r="A413" s="15">
        <f>ROW(A412)</f>
        <v>412</v>
      </c>
      <c r="B413" s="15">
        <f>IF(J413=J412,B412+1,1)</f>
        <v>13</v>
      </c>
      <c r="C413" s="15" t="s">
        <v>188</v>
      </c>
      <c r="D413" s="25" t="s">
        <v>39</v>
      </c>
      <c r="E413" s="27">
        <v>188262</v>
      </c>
      <c r="F413" s="27" t="s">
        <v>875</v>
      </c>
      <c r="G413" s="27" t="s">
        <v>41</v>
      </c>
      <c r="H413" s="27">
        <v>26000</v>
      </c>
      <c r="I413" s="27" t="s">
        <v>171</v>
      </c>
      <c r="J413" s="28">
        <v>46066</v>
      </c>
      <c r="K413" s="26">
        <v>0.33333333333333331</v>
      </c>
      <c r="L413" s="26"/>
      <c r="M413" s="27" t="s">
        <v>674</v>
      </c>
      <c r="N413" s="25">
        <f>IFERROR(VLOOKUP(M413,Data!$J$1:$K$58,2,0),"")</f>
        <v>56967386018</v>
      </c>
      <c r="O413" s="27" t="s">
        <v>356</v>
      </c>
      <c r="P413" s="27"/>
      <c r="Q413" s="27" t="s">
        <v>190</v>
      </c>
      <c r="R413" s="27" t="s">
        <v>48</v>
      </c>
      <c r="S413" s="27"/>
      <c r="T413" s="27"/>
      <c r="U413" s="28"/>
      <c r="X413" s="27"/>
      <c r="Y413" s="27" t="s">
        <v>49</v>
      </c>
      <c r="Z413" s="29"/>
      <c r="AA413" s="29">
        <v>0.31944444444444442</v>
      </c>
      <c r="AB413" s="29"/>
      <c r="AC413" s="30">
        <v>46066</v>
      </c>
      <c r="AD413" s="15" t="str">
        <f>IF(Tabla2[[#This Row],[HORA ENTREGA]]="DIRECTO","On time", IF(AA413&lt;&gt;"",IF(Tabla2[[#This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" s="15" t="str">
        <f>MID(Tabla2[[#This Row],[TIPO]],1,3)</f>
        <v xml:space="preserve">40 </v>
      </c>
      <c r="AF4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13-02%0A *Cliente:* LAMAIGNERE CHILE S.A. */ Cont: * CMAU5570464*/ HR Entrega: *08:00* /Dirección: *AV. MARTA OSSA RUIZ 601 (CAMINO CASAS VIEJAS); MAIPU </v>
      </c>
      <c r="AG413" s="38" t="str">
        <f>IFERROR(HYPERLINK("https://wa.me/"&amp;Tabla2[[#This Row],[CONTACTO]]&amp;"?text="&amp;Tabla2[[#This Row],[Mensaje]],"Enviar mensaje"),"")</f>
        <v>Enviar mensaje</v>
      </c>
      <c r="AH413" s="15" t="str">
        <f>CONCATENATE(A413,F413)</f>
        <v>412CMAU5570464</v>
      </c>
      <c r="AI413" s="15" t="str">
        <f>CONCATENATE("ENT-",A413)</f>
        <v>ENT-412</v>
      </c>
      <c r="AJ413" s="15" t="str">
        <f>IF(Tabla2[[#This Row],[Op]]&lt;&gt;"","ENTREGA","")</f>
        <v>ENTREGA</v>
      </c>
      <c r="AK413" s="40" t="str">
        <f>(Tabla2[[#This Row],[FECHA ENTREGA]]&amp;Tabla2[[#This Row],[HORA ENTREGA]])</f>
        <v>460660,333333333333333</v>
      </c>
      <c r="AL413" s="34" t="str">
        <f>IFERROR(HYPERLINK("https://wa.me/"&amp;Tabla2[[#This Row],[CONTACTO]]&amp;"?text="&amp;Tabla2[[#This Row],[Mensaje]]),"")</f>
        <v xml:space="preserve">https://wa.me/56967386018?text=Hola!%0AServicio del día 13-02%0A *Cliente:* LAMAIGNERE CHILE S.A. */ Cont: * CMAU5570464*/ HR Entrega: *08:00* /Dirección: *AV. MARTA OSSA RUIZ 601 (CAMINO CASAS VIEJAS); MAIPU </v>
      </c>
    </row>
    <row r="414" spans="1:38" s="15" customFormat="1" ht="16.5" customHeight="1" x14ac:dyDescent="0.2">
      <c r="A414" s="15">
        <f>ROW(A413)</f>
        <v>413</v>
      </c>
      <c r="B414" s="15">
        <f>IF(J414=J413,B413+1,1)</f>
        <v>14</v>
      </c>
      <c r="C414" s="15" t="s">
        <v>196</v>
      </c>
      <c r="D414" s="25" t="s">
        <v>39</v>
      </c>
      <c r="E414" s="27" t="s">
        <v>876</v>
      </c>
      <c r="F414" s="27" t="s">
        <v>877</v>
      </c>
      <c r="G414" s="27" t="s">
        <v>584</v>
      </c>
      <c r="H414" s="27">
        <v>21000</v>
      </c>
      <c r="I414" s="27" t="s">
        <v>878</v>
      </c>
      <c r="J414" s="28">
        <v>46066</v>
      </c>
      <c r="K414" s="26" t="s">
        <v>290</v>
      </c>
      <c r="L414" s="26"/>
      <c r="M414" s="27" t="s">
        <v>433</v>
      </c>
      <c r="N414" s="25">
        <f>IFERROR(VLOOKUP(M414,Data!$J$1:$K$58,2,0),"")</f>
        <v>56994354094</v>
      </c>
      <c r="O414" s="27" t="s">
        <v>434</v>
      </c>
      <c r="P414" s="27"/>
      <c r="Q414" s="27" t="s">
        <v>201</v>
      </c>
      <c r="R414" s="27" t="s">
        <v>93</v>
      </c>
      <c r="S414" s="27"/>
      <c r="T414" s="27"/>
      <c r="U414" s="28"/>
      <c r="X414" s="27"/>
      <c r="Y414" s="27" t="s">
        <v>49</v>
      </c>
      <c r="Z414" s="29"/>
      <c r="AA414" s="29">
        <v>0.34027777777777779</v>
      </c>
      <c r="AB414" s="29"/>
      <c r="AC414" s="30">
        <v>46066</v>
      </c>
      <c r="AD414" s="15" t="str">
        <f>IF(Tabla2[[#This Row],[HORA ENTREGA]]="DIRECTO","On time", IF(AA414&lt;&gt;"",IF(Tabla2[[#This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4" s="15" t="str">
        <f>MID(Tabla2[[#This Row],[TIPO]],1,3)</f>
        <v>IMO</v>
      </c>
      <c r="AF4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LANCO &amp; HARRIS SURAMERICA SPA */ Cont: * TCNU3992440*/ HR Entrega: *DIRECTO* /Dirección: *CALLE CHORRILLOS 1 PARC.19B, LAMPA</v>
      </c>
      <c r="AG414" s="38" t="str">
        <f>IFERROR(HYPERLINK("https://wa.me/"&amp;Tabla2[[#This Row],[CONTACTO]]&amp;"?text="&amp;Tabla2[[#This Row],[Mensaje]],"Enviar mensaje"),"")</f>
        <v>Enviar mensaje</v>
      </c>
      <c r="AH414" s="15" t="str">
        <f>CONCATENATE(A414,F414)</f>
        <v>413TCNU3992440</v>
      </c>
      <c r="AI414" s="15" t="str">
        <f>CONCATENATE("ENT-",A414)</f>
        <v>ENT-413</v>
      </c>
      <c r="AJ414" s="15" t="str">
        <f>IF(Tabla2[[#This Row],[Op]]&lt;&gt;"","ENTREGA","")</f>
        <v>ENTREGA</v>
      </c>
      <c r="AK414" s="40" t="str">
        <f>(Tabla2[[#This Row],[FECHA ENTREGA]]&amp;Tabla2[[#This Row],[HORA ENTREGA]])</f>
        <v>46066DIRECTO</v>
      </c>
      <c r="AL414" s="34" t="str">
        <f>IFERROR(HYPERLINK("https://wa.me/"&amp;Tabla2[[#This Row],[CONTACTO]]&amp;"?text="&amp;Tabla2[[#This Row],[Mensaje]]),"")</f>
        <v>https://wa.me/56994354094?text=Hola!%0AServicio del día 13-02%0A *Cliente:* LANCO &amp; HARRIS SURAMERICA SPA */ Cont: * TCNU3992440*/ HR Entrega: *DIRECTO* /Dirección: *CALLE CHORRILLOS 1 PARC.19B, LAMPA</v>
      </c>
    </row>
    <row r="415" spans="1:38" s="15" customFormat="1" ht="16.5" customHeight="1" x14ac:dyDescent="0.2">
      <c r="A415" s="15">
        <f>ROW(A414)</f>
        <v>414</v>
      </c>
      <c r="B415" s="15">
        <f>IF(J415=J414,B414+1,1)</f>
        <v>15</v>
      </c>
      <c r="C415" s="15" t="s">
        <v>879</v>
      </c>
      <c r="D415" s="25" t="s">
        <v>39</v>
      </c>
      <c r="E415" s="27">
        <v>298096</v>
      </c>
      <c r="F415" s="27" t="s">
        <v>880</v>
      </c>
      <c r="G415" s="27" t="s">
        <v>64</v>
      </c>
      <c r="H415" s="27">
        <v>27000</v>
      </c>
      <c r="I415" s="27" t="s">
        <v>42</v>
      </c>
      <c r="J415" s="28">
        <v>46066</v>
      </c>
      <c r="K415" s="26">
        <v>0.33333333333333331</v>
      </c>
      <c r="L415" s="26"/>
      <c r="M415" s="27" t="s">
        <v>51</v>
      </c>
      <c r="N415" s="25">
        <f>IFERROR(VLOOKUP(M415,Data!$J$1:$K$58,2,0),"")</f>
        <v>56967256951</v>
      </c>
      <c r="O415" s="27" t="s">
        <v>52</v>
      </c>
      <c r="P415" s="27"/>
      <c r="Q415" s="27" t="s">
        <v>881</v>
      </c>
      <c r="R415" s="27" t="s">
        <v>48</v>
      </c>
      <c r="S415" s="27"/>
      <c r="T415" s="27"/>
      <c r="U415" s="28"/>
      <c r="X415" s="27" t="s">
        <v>335</v>
      </c>
      <c r="Y415" s="27" t="s">
        <v>49</v>
      </c>
      <c r="Z415" s="29"/>
      <c r="AA415" s="29">
        <v>0.30555555555555558</v>
      </c>
      <c r="AB415" s="29"/>
      <c r="AC415" s="30">
        <v>46066</v>
      </c>
      <c r="AD415" s="15" t="str">
        <f>IF(Tabla2[[#This Row],[HORA ENTREGA]]="DIRECTO","On time", IF(AA415&lt;&gt;"",IF(Tabla2[[#This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" s="15" t="str">
        <f>MID(Tabla2[[#This Row],[TIPO]],1,3)</f>
        <v xml:space="preserve">20 </v>
      </c>
      <c r="AF4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MC GARCIA */ Cont: * TEMU1037838*/ HR Entrega: *08:00* /Dirección: *AV. DOCTOR AMADOR NEGHME 03639, LA PINTANA, BODEGA #41</v>
      </c>
      <c r="AG415" s="38" t="str">
        <f>IFERROR(HYPERLINK("https://wa.me/"&amp;Tabla2[[#This Row],[CONTACTO]]&amp;"?text="&amp;Tabla2[[#This Row],[Mensaje]],"Enviar mensaje"),"")</f>
        <v>Enviar mensaje</v>
      </c>
      <c r="AH415" s="15" t="str">
        <f>CONCATENATE(A415,F415)</f>
        <v>414TEMU1037838</v>
      </c>
      <c r="AI415" s="15" t="str">
        <f>CONCATENATE("ENT-",A415)</f>
        <v>ENT-414</v>
      </c>
      <c r="AJ415" s="15" t="str">
        <f>IF(Tabla2[[#This Row],[Op]]&lt;&gt;"","ENTREGA","")</f>
        <v>ENTREGA</v>
      </c>
      <c r="AK415" s="40" t="str">
        <f>(Tabla2[[#This Row],[FECHA ENTREGA]]&amp;Tabla2[[#This Row],[HORA ENTREGA]])</f>
        <v>460660,333333333333333</v>
      </c>
      <c r="AL415" s="34" t="str">
        <f>IFERROR(HYPERLINK("https://wa.me/"&amp;Tabla2[[#This Row],[CONTACTO]]&amp;"?text="&amp;Tabla2[[#This Row],[Mensaje]]),"")</f>
        <v>https://wa.me/56967256951?text=Hola!%0AServicio del día 13-02%0A *Cliente:* MC GARCIA */ Cont: * TEMU1037838*/ HR Entrega: *08:00* /Dirección: *AV. DOCTOR AMADOR NEGHME 03639, LA PINTANA, BODEGA #41</v>
      </c>
    </row>
    <row r="416" spans="1:38" s="15" customFormat="1" ht="16.5" customHeight="1" x14ac:dyDescent="0.2">
      <c r="A416" s="15">
        <f>ROW(A415)</f>
        <v>415</v>
      </c>
      <c r="B416" s="15">
        <f>IF(J416=J415,B415+1,1)</f>
        <v>16</v>
      </c>
      <c r="C416" s="15" t="s">
        <v>219</v>
      </c>
      <c r="D416" s="25" t="s">
        <v>39</v>
      </c>
      <c r="E416" s="27">
        <v>102471</v>
      </c>
      <c r="F416" s="27" t="s">
        <v>882</v>
      </c>
      <c r="G416" s="27" t="s">
        <v>54</v>
      </c>
      <c r="H416" s="27">
        <v>26000</v>
      </c>
      <c r="I416" s="27" t="s">
        <v>42</v>
      </c>
      <c r="J416" s="28">
        <v>46066</v>
      </c>
      <c r="K416" s="26">
        <v>0.35416666666666669</v>
      </c>
      <c r="L416" s="26"/>
      <c r="M416" s="27" t="s">
        <v>158</v>
      </c>
      <c r="N416" s="25">
        <f>IFERROR(VLOOKUP(M416,Data!$J$1:$K$58,2,0),"")</f>
        <v>56931745801</v>
      </c>
      <c r="O416" s="27" t="s">
        <v>159</v>
      </c>
      <c r="P416" s="27"/>
      <c r="Q416" s="27" t="s">
        <v>357</v>
      </c>
      <c r="R416" s="27" t="s">
        <v>218</v>
      </c>
      <c r="S416" s="27"/>
      <c r="T416" s="27"/>
      <c r="U416" s="28"/>
      <c r="X416" s="27"/>
      <c r="Y416" s="27" t="s">
        <v>49</v>
      </c>
      <c r="Z416" s="29"/>
      <c r="AA416" s="29">
        <v>0.28333333333333333</v>
      </c>
      <c r="AB416" s="29"/>
      <c r="AC416" s="30">
        <v>46066</v>
      </c>
      <c r="AD416" s="15" t="str">
        <f>IF(Tabla2[[#This Row],[HORA ENTREGA]]="DIRECTO","On time", IF(AA416&lt;&gt;"",IF(Tabla2[[#This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" s="15" t="str">
        <f>MID(Tabla2[[#This Row],[TIPO]],1,3)</f>
        <v xml:space="preserve">40 </v>
      </c>
      <c r="AF4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RENDIC S.A. */ Cont: * SZLU9422416*/ HR Entrega: *08:30* /Dirección: *AVDA EL VENSTIQUERO 1260,RENCA</v>
      </c>
      <c r="AG416" s="38" t="str">
        <f>IFERROR(HYPERLINK("https://wa.me/"&amp;Tabla2[[#This Row],[CONTACTO]]&amp;"?text="&amp;Tabla2[[#This Row],[Mensaje]],"Enviar mensaje"),"")</f>
        <v>Enviar mensaje</v>
      </c>
      <c r="AH416" s="15" t="str">
        <f>CONCATENATE(A416,F416)</f>
        <v>415SZLU9422416</v>
      </c>
      <c r="AI416" s="15" t="str">
        <f>CONCATENATE("ENT-",A416)</f>
        <v>ENT-415</v>
      </c>
      <c r="AJ416" s="15" t="str">
        <f>IF(Tabla2[[#This Row],[Op]]&lt;&gt;"","ENTREGA","")</f>
        <v>ENTREGA</v>
      </c>
      <c r="AK416" s="40" t="str">
        <f>(Tabla2[[#This Row],[FECHA ENTREGA]]&amp;Tabla2[[#This Row],[HORA ENTREGA]])</f>
        <v>460660,354166666666667</v>
      </c>
      <c r="AL416" s="34" t="str">
        <f>IFERROR(HYPERLINK("https://wa.me/"&amp;Tabla2[[#This Row],[CONTACTO]]&amp;"?text="&amp;Tabla2[[#This Row],[Mensaje]]),"")</f>
        <v>https://wa.me/56931745801?text=Hola!%0AServicio del día 13-02%0A *Cliente:* RENDIC S.A. */ Cont: * SZLU9422416*/ HR Entrega: *08:30* /Dirección: *AVDA EL VENSTIQUERO 1260,RENCA</v>
      </c>
    </row>
    <row r="417" spans="1:38" s="15" customFormat="1" ht="16.5" customHeight="1" x14ac:dyDescent="0.2">
      <c r="A417" s="15">
        <f>ROW(A416)</f>
        <v>416</v>
      </c>
      <c r="B417" s="15">
        <f>IF(J417=J416,B416+1,1)</f>
        <v>17</v>
      </c>
      <c r="C417" s="15" t="s">
        <v>219</v>
      </c>
      <c r="D417" s="25" t="s">
        <v>39</v>
      </c>
      <c r="E417" s="27">
        <v>102290</v>
      </c>
      <c r="F417" s="27" t="s">
        <v>883</v>
      </c>
      <c r="G417" s="27" t="s">
        <v>64</v>
      </c>
      <c r="H417" s="27">
        <v>21000</v>
      </c>
      <c r="I417" s="27" t="s">
        <v>42</v>
      </c>
      <c r="J417" s="28">
        <v>46066</v>
      </c>
      <c r="K417" s="26">
        <v>0.375</v>
      </c>
      <c r="L417" s="26"/>
      <c r="M417" s="27" t="s">
        <v>347</v>
      </c>
      <c r="N417" s="25">
        <f>IFERROR(VLOOKUP(M417,Data!$J$1:$K$58,2,0),"")</f>
        <v>56976511010</v>
      </c>
      <c r="O417" s="27" t="s">
        <v>348</v>
      </c>
      <c r="P417" s="27"/>
      <c r="Q417" s="27" t="s">
        <v>229</v>
      </c>
      <c r="R417" s="27" t="s">
        <v>48</v>
      </c>
      <c r="S417" s="27"/>
      <c r="T417" s="27"/>
      <c r="U417" s="28"/>
      <c r="X417" s="27" t="s">
        <v>335</v>
      </c>
      <c r="Y417" s="27" t="s">
        <v>49</v>
      </c>
      <c r="Z417" s="29"/>
      <c r="AA417" s="29">
        <v>0.36458333333333331</v>
      </c>
      <c r="AB417" s="29"/>
      <c r="AC417" s="30">
        <v>46066</v>
      </c>
      <c r="AD417" s="15" t="str">
        <f>IF(Tabla2[[#This Row],[HORA ENTREGA]]="DIRECTO","On time", IF(AA417&lt;&gt;"",IF(Tabla2[[#This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" s="15" t="str">
        <f>MID(Tabla2[[#This Row],[TIPO]],1,3)</f>
        <v xml:space="preserve">20 </v>
      </c>
      <c r="AF4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RENDIC S.A. */ Cont: * CMAU2205318*/ HR Entrega: *09:00* /Dirección: *Avenida Miraflores 9700-Bodega 4C, PUDAHUEL</v>
      </c>
      <c r="AG417" s="38" t="str">
        <f>IFERROR(HYPERLINK("https://wa.me/"&amp;Tabla2[[#This Row],[CONTACTO]]&amp;"?text="&amp;Tabla2[[#This Row],[Mensaje]],"Enviar mensaje"),"")</f>
        <v>Enviar mensaje</v>
      </c>
      <c r="AH417" s="15" t="str">
        <f>CONCATENATE(A417,F417)</f>
        <v>416CMAU2205318</v>
      </c>
      <c r="AI417" s="15" t="str">
        <f>CONCATENATE("ENT-",A417)</f>
        <v>ENT-416</v>
      </c>
      <c r="AJ417" s="15" t="str">
        <f>IF(Tabla2[[#This Row],[Op]]&lt;&gt;"","ENTREGA","")</f>
        <v>ENTREGA</v>
      </c>
      <c r="AK417" s="40" t="str">
        <f>(Tabla2[[#This Row],[FECHA ENTREGA]]&amp;Tabla2[[#This Row],[HORA ENTREGA]])</f>
        <v>460660,375</v>
      </c>
      <c r="AL417" s="34" t="str">
        <f>IFERROR(HYPERLINK("https://wa.me/"&amp;Tabla2[[#This Row],[CONTACTO]]&amp;"?text="&amp;Tabla2[[#This Row],[Mensaje]]),"")</f>
        <v>https://wa.me/56976511010?text=Hola!%0AServicio del día 13-02%0A *Cliente:* RENDIC S.A. */ Cont: * CMAU2205318*/ HR Entrega: *09:00* /Dirección: *Avenida Miraflores 9700-Bodega 4C, PUDAHUEL</v>
      </c>
    </row>
    <row r="418" spans="1:38" s="15" customFormat="1" ht="16.5" customHeight="1" x14ac:dyDescent="0.2">
      <c r="A418" s="15">
        <f>ROW(A417)</f>
        <v>417</v>
      </c>
      <c r="B418" s="15">
        <f>IF(J418=J417,B417+1,1)</f>
        <v>18</v>
      </c>
      <c r="C418" s="15" t="s">
        <v>566</v>
      </c>
      <c r="D418" s="25"/>
      <c r="E418" s="27" t="s">
        <v>120</v>
      </c>
      <c r="F418" s="27" t="s">
        <v>456</v>
      </c>
      <c r="G418" s="27" t="s">
        <v>456</v>
      </c>
      <c r="H418" s="27" t="s">
        <v>120</v>
      </c>
      <c r="I418" s="27" t="s">
        <v>120</v>
      </c>
      <c r="J418" s="28">
        <v>46066</v>
      </c>
      <c r="K418" s="26">
        <v>0.29166666666666669</v>
      </c>
      <c r="L418" s="26"/>
      <c r="M418" s="27" t="s">
        <v>570</v>
      </c>
      <c r="N418" s="25">
        <f>IFERROR(VLOOKUP(M418,Data!$J$1:$K$58,2,0),"")</f>
        <v>56973887322</v>
      </c>
      <c r="O418" s="27" t="s">
        <v>738</v>
      </c>
      <c r="P418" s="27"/>
      <c r="Q418" s="27" t="s">
        <v>569</v>
      </c>
      <c r="R418" s="27" t="s">
        <v>120</v>
      </c>
      <c r="S418" s="27"/>
      <c r="T418" s="27"/>
      <c r="U418" s="28"/>
      <c r="X418" s="27"/>
      <c r="Y418" s="27" t="s">
        <v>49</v>
      </c>
      <c r="Z418" s="29"/>
      <c r="AA418" s="29"/>
      <c r="AB418" s="29"/>
      <c r="AC418" s="30">
        <v>46066</v>
      </c>
      <c r="AD418" s="15" t="str">
        <f>IF(Tabla2[[#This Row],[HORA ENTREGA]]="DIRECTO","On time", IF(AA418&lt;&gt;"",IF(Tabla2[[#This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18" s="15" t="str">
        <f>MID(Tabla2[[#This Row],[TIPO]],1,3)</f>
        <v>RAM</v>
      </c>
      <c r="AF4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RITRAMA S.A. */ Cont: * RAMPLA*/ HR Entrega: *07:00* /Dirección: *AV. TUPUNGATO 3420, PLACILLA</v>
      </c>
      <c r="AG418" s="38" t="str">
        <f>IFERROR(HYPERLINK("https://wa.me/"&amp;Tabla2[[#This Row],[CONTACTO]]&amp;"?text="&amp;Tabla2[[#This Row],[Mensaje]],"Enviar mensaje"),"")</f>
        <v>Enviar mensaje</v>
      </c>
      <c r="AH418" s="15" t="str">
        <f>CONCATENATE(A418,F418)</f>
        <v>417RAMPLA</v>
      </c>
      <c r="AI418" s="15" t="str">
        <f>CONCATENATE("ENT-",A418)</f>
        <v>ENT-417</v>
      </c>
      <c r="AJ418" s="15" t="str">
        <f>IF(Tabla2[[#This Row],[Op]]&lt;&gt;"","ENTREGA","")</f>
        <v>ENTREGA</v>
      </c>
      <c r="AK418" s="40" t="str">
        <f>(Tabla2[[#This Row],[FECHA ENTREGA]]&amp;Tabla2[[#This Row],[HORA ENTREGA]])</f>
        <v>460660,291666666666667</v>
      </c>
      <c r="AL418" s="34" t="str">
        <f>IFERROR(HYPERLINK("https://wa.me/"&amp;Tabla2[[#This Row],[CONTACTO]]&amp;"?text="&amp;Tabla2[[#This Row],[Mensaje]]),"")</f>
        <v>https://wa.me/56973887322?text=Hola!%0AServicio del día 13-02%0A *Cliente:* RITRAMA S.A. */ Cont: * RAMPLA*/ HR Entrega: *07:00* /Dirección: *AV. TUPUNGATO 3420, PLACILLA</v>
      </c>
    </row>
    <row r="419" spans="1:38" s="15" customFormat="1" ht="16.5" customHeight="1" x14ac:dyDescent="0.2">
      <c r="A419" s="15">
        <f>ROW(A418)</f>
        <v>418</v>
      </c>
      <c r="B419" s="15">
        <f>IF(J419=J418,B418+1,1)</f>
        <v>19</v>
      </c>
      <c r="C419" s="15" t="s">
        <v>566</v>
      </c>
      <c r="D419" s="25"/>
      <c r="E419" s="27" t="s">
        <v>120</v>
      </c>
      <c r="F419" s="27" t="s">
        <v>456</v>
      </c>
      <c r="G419" s="27" t="s">
        <v>456</v>
      </c>
      <c r="H419" s="27" t="s">
        <v>120</v>
      </c>
      <c r="I419" s="27" t="s">
        <v>120</v>
      </c>
      <c r="J419" s="28">
        <v>46066</v>
      </c>
      <c r="K419" s="26">
        <v>0.29166666666666669</v>
      </c>
      <c r="L419" s="26"/>
      <c r="M419" s="27"/>
      <c r="N419" s="25" t="str">
        <f>IFERROR(VLOOKUP(M419,Data!$J$1:$K$58,2,0),"")</f>
        <v/>
      </c>
      <c r="O419" s="27"/>
      <c r="P419" s="27"/>
      <c r="Q419" s="27" t="s">
        <v>569</v>
      </c>
      <c r="R419" s="27" t="s">
        <v>120</v>
      </c>
      <c r="S419" s="27"/>
      <c r="T419" s="27"/>
      <c r="U419" s="28"/>
      <c r="X419" s="27"/>
      <c r="Y419" s="27" t="s">
        <v>49</v>
      </c>
      <c r="Z419" s="29"/>
      <c r="AA419" s="29"/>
      <c r="AB419" s="29"/>
      <c r="AC419" s="30">
        <v>46066</v>
      </c>
      <c r="AD419" s="15" t="str">
        <f>IF(Tabla2[[#This Row],[HORA ENTREGA]]="DIRECTO","On time", IF(AA419&lt;&gt;"",IF(Tabla2[[#This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19" s="15" t="str">
        <f>MID(Tabla2[[#This Row],[TIPO]],1,3)</f>
        <v>RAM</v>
      </c>
      <c r="AF4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RITRAMA S.A. */ Cont: * RAMPLA*/ HR Entrega: *07:00* /Dirección: *AV. TUPUNGATO 3420, PLACILLA</v>
      </c>
      <c r="AG419" s="38" t="str">
        <f>IFERROR(HYPERLINK("https://wa.me/"&amp;Tabla2[[#This Row],[CONTACTO]]&amp;"?text="&amp;Tabla2[[#This Row],[Mensaje]],"Enviar mensaje"),"")</f>
        <v>Enviar mensaje</v>
      </c>
      <c r="AH419" s="15" t="str">
        <f>CONCATENATE(A419,F419)</f>
        <v>418RAMPLA</v>
      </c>
      <c r="AI419" s="15" t="str">
        <f>CONCATENATE("ENT-",A419)</f>
        <v>ENT-418</v>
      </c>
      <c r="AJ419" s="15" t="str">
        <f>IF(Tabla2[[#This Row],[Op]]&lt;&gt;"","ENTREGA","")</f>
        <v>ENTREGA</v>
      </c>
      <c r="AK419" s="40" t="str">
        <f>(Tabla2[[#This Row],[FECHA ENTREGA]]&amp;Tabla2[[#This Row],[HORA ENTREGA]])</f>
        <v>460660,291666666666667</v>
      </c>
      <c r="AL419" s="34" t="str">
        <f>IFERROR(HYPERLINK("https://wa.me/"&amp;Tabla2[[#This Row],[CONTACTO]]&amp;"?text="&amp;Tabla2[[#This Row],[Mensaje]]),"")</f>
        <v>https://wa.me/?text=Hola!%0AServicio del día 13-02%0A *Cliente:* RITRAMA S.A. */ Cont: * RAMPLA*/ HR Entrega: *07:00* /Dirección: *AV. TUPUNGATO 3420, PLACILLA</v>
      </c>
    </row>
    <row r="420" spans="1:38" s="15" customFormat="1" ht="16.5" customHeight="1" x14ac:dyDescent="0.2">
      <c r="A420" s="15">
        <f>ROW(A419)</f>
        <v>419</v>
      </c>
      <c r="B420" s="15">
        <f>IF(J420=J419,B419+1,1)</f>
        <v>20</v>
      </c>
      <c r="C420" s="15" t="s">
        <v>236</v>
      </c>
      <c r="D420" s="25" t="s">
        <v>39</v>
      </c>
      <c r="E420" s="27">
        <v>504531</v>
      </c>
      <c r="F420" s="27" t="s">
        <v>884</v>
      </c>
      <c r="G420" s="27" t="s">
        <v>64</v>
      </c>
      <c r="H420" s="27">
        <v>30000</v>
      </c>
      <c r="I420" s="27" t="s">
        <v>42</v>
      </c>
      <c r="J420" s="28">
        <v>46066</v>
      </c>
      <c r="K420" s="26">
        <v>0.33333333333333331</v>
      </c>
      <c r="L420" s="26"/>
      <c r="M420" s="27" t="s">
        <v>104</v>
      </c>
      <c r="N420" s="25">
        <f>IFERROR(VLOOKUP(M420,Data!$J$1:$K$58,2,0),"")</f>
        <v>56966749395</v>
      </c>
      <c r="O420" s="27" t="s">
        <v>248</v>
      </c>
      <c r="P420" s="27"/>
      <c r="Q420" s="27" t="s">
        <v>600</v>
      </c>
      <c r="R420" s="27" t="s">
        <v>48</v>
      </c>
      <c r="S420" s="27"/>
      <c r="T420" s="27"/>
      <c r="U420" s="28"/>
      <c r="X420" s="27"/>
      <c r="Y420" s="27" t="s">
        <v>49</v>
      </c>
      <c r="Z420" s="29"/>
      <c r="AA420" s="29">
        <v>0.33333333333333331</v>
      </c>
      <c r="AB420" s="29"/>
      <c r="AC420" s="30">
        <v>46066</v>
      </c>
      <c r="AD420" s="15" t="str">
        <f>IF(Tabla2[[#This Row],[HORA ENTREGA]]="DIRECTO","On time", IF(AA420&lt;&gt;"",IF(Tabla2[[#This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0" s="15" t="str">
        <f>MID(Tabla2[[#This Row],[TIPO]],1,3)</f>
        <v xml:space="preserve">20 </v>
      </c>
      <c r="AF4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SOCIEDAD COMERCIAL MARBEN PETS LTDA */ Cont: * CMAU0790785*/ HR Entrega: *08:00* /Dirección: *FRAGUA - CARPAS BLANCAS</v>
      </c>
      <c r="AG420" s="38" t="str">
        <f>IFERROR(HYPERLINK("https://wa.me/"&amp;Tabla2[[#This Row],[CONTACTO]]&amp;"?text="&amp;Tabla2[[#This Row],[Mensaje]],"Enviar mensaje"),"")</f>
        <v>Enviar mensaje</v>
      </c>
      <c r="AH420" s="15" t="str">
        <f>CONCATENATE(A420,F420)</f>
        <v>419CMAU0790785</v>
      </c>
      <c r="AI420" s="15" t="str">
        <f>CONCATENATE("ENT-",A420)</f>
        <v>ENT-419</v>
      </c>
      <c r="AJ420" s="15" t="str">
        <f>IF(Tabla2[[#This Row],[Op]]&lt;&gt;"","ENTREGA","")</f>
        <v>ENTREGA</v>
      </c>
      <c r="AK420" s="40" t="str">
        <f>(Tabla2[[#This Row],[FECHA ENTREGA]]&amp;Tabla2[[#This Row],[HORA ENTREGA]])</f>
        <v>460660,333333333333333</v>
      </c>
      <c r="AL420" s="34" t="str">
        <f>IFERROR(HYPERLINK("https://wa.me/"&amp;Tabla2[[#This Row],[CONTACTO]]&amp;"?text="&amp;Tabla2[[#This Row],[Mensaje]]),"")</f>
        <v>https://wa.me/56966749395?text=Hola!%0AServicio del día 13-02%0A *Cliente:* SOCIEDAD COMERCIAL MARBEN PETS LTDA */ Cont: * CMAU0790785*/ HR Entrega: *08:00* /Dirección: *FRAGUA - CARPAS BLANCAS</v>
      </c>
    </row>
    <row r="421" spans="1:38" s="15" customFormat="1" ht="16.5" customHeight="1" x14ac:dyDescent="0.2">
      <c r="A421" s="15">
        <f>ROW(A420)</f>
        <v>420</v>
      </c>
      <c r="B421" s="15">
        <f>IF(J421=J420,B420+1,1)</f>
        <v>21</v>
      </c>
      <c r="C421" s="15" t="s">
        <v>236</v>
      </c>
      <c r="D421" s="25" t="s">
        <v>39</v>
      </c>
      <c r="E421" s="27">
        <v>504531</v>
      </c>
      <c r="F421" s="27" t="s">
        <v>885</v>
      </c>
      <c r="G421" s="27" t="s">
        <v>64</v>
      </c>
      <c r="H421" s="27">
        <v>30000</v>
      </c>
      <c r="I421" s="27" t="s">
        <v>42</v>
      </c>
      <c r="J421" s="28">
        <v>46066</v>
      </c>
      <c r="K421" s="26">
        <v>0.33333333333333331</v>
      </c>
      <c r="L421" s="26"/>
      <c r="M421" s="27" t="s">
        <v>300</v>
      </c>
      <c r="N421" s="25">
        <f>IFERROR(VLOOKUP(M421,Data!$J$1:$K$58,2,0),"")</f>
        <v>56989844861</v>
      </c>
      <c r="O421" s="27" t="s">
        <v>301</v>
      </c>
      <c r="P421" s="27"/>
      <c r="Q421" s="27" t="s">
        <v>600</v>
      </c>
      <c r="R421" s="27" t="s">
        <v>48</v>
      </c>
      <c r="S421" s="27"/>
      <c r="T421" s="27"/>
      <c r="U421" s="28"/>
      <c r="X421" s="27"/>
      <c r="Y421" s="27" t="s">
        <v>49</v>
      </c>
      <c r="Z421" s="29"/>
      <c r="AA421" s="29">
        <v>0.33750000000000002</v>
      </c>
      <c r="AB421" s="29"/>
      <c r="AC421" s="30">
        <v>46066</v>
      </c>
      <c r="AD421" s="15" t="str">
        <f>IF(Tabla2[[#This Row],[HORA ENTREGA]]="DIRECTO","On time", IF(AA421&lt;&gt;"",IF(Tabla2[[#This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1" s="15" t="str">
        <f>MID(Tabla2[[#This Row],[TIPO]],1,3)</f>
        <v xml:space="preserve">20 </v>
      </c>
      <c r="AF4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SOCIEDAD COMERCIAL MARBEN PETS LTDA */ Cont: * APZU3564580*/ HR Entrega: *08:00* /Dirección: *FRAGUA - CARPAS BLANCAS</v>
      </c>
      <c r="AG421" s="38" t="str">
        <f>IFERROR(HYPERLINK("https://wa.me/"&amp;Tabla2[[#This Row],[CONTACTO]]&amp;"?text="&amp;Tabla2[[#This Row],[Mensaje]],"Enviar mensaje"),"")</f>
        <v>Enviar mensaje</v>
      </c>
      <c r="AH421" s="15" t="str">
        <f>CONCATENATE(A421,F421)</f>
        <v>420APZU3564580</v>
      </c>
      <c r="AI421" s="15" t="str">
        <f>CONCATENATE("ENT-",A421)</f>
        <v>ENT-420</v>
      </c>
      <c r="AJ421" s="15" t="str">
        <f>IF(Tabla2[[#This Row],[Op]]&lt;&gt;"","ENTREGA","")</f>
        <v>ENTREGA</v>
      </c>
      <c r="AK421" s="40" t="str">
        <f>(Tabla2[[#This Row],[FECHA ENTREGA]]&amp;Tabla2[[#This Row],[HORA ENTREGA]])</f>
        <v>460660,333333333333333</v>
      </c>
      <c r="AL421" s="34" t="str">
        <f>IFERROR(HYPERLINK("https://wa.me/"&amp;Tabla2[[#This Row],[CONTACTO]]&amp;"?text="&amp;Tabla2[[#This Row],[Mensaje]]),"")</f>
        <v>https://wa.me/56989844861?text=Hola!%0AServicio del día 13-02%0A *Cliente:* SOCIEDAD COMERCIAL MARBEN PETS LTDA */ Cont: * APZU3564580*/ HR Entrega: *08:00* /Dirección: *FRAGUA - CARPAS BLANCAS</v>
      </c>
    </row>
    <row r="422" spans="1:38" s="15" customFormat="1" ht="16.5" customHeight="1" x14ac:dyDescent="0.2">
      <c r="A422" s="15">
        <f>ROW(A421)</f>
        <v>421</v>
      </c>
      <c r="B422" s="15">
        <f>IF(J422=J421,B421+1,1)</f>
        <v>22</v>
      </c>
      <c r="C422" s="15" t="s">
        <v>236</v>
      </c>
      <c r="D422" s="25" t="s">
        <v>39</v>
      </c>
      <c r="E422" s="27">
        <v>505923</v>
      </c>
      <c r="F422" s="27" t="s">
        <v>886</v>
      </c>
      <c r="G422" s="27" t="s">
        <v>64</v>
      </c>
      <c r="H422" s="27">
        <v>30000</v>
      </c>
      <c r="I422" s="27" t="s">
        <v>42</v>
      </c>
      <c r="J422" s="28">
        <v>46066</v>
      </c>
      <c r="K422" s="26">
        <v>0.41666666666666669</v>
      </c>
      <c r="L422" s="26"/>
      <c r="M422" s="27" t="s">
        <v>273</v>
      </c>
      <c r="N422" s="25">
        <f>IFERROR(VLOOKUP(M422,Data!$J$1:$K$58,2,0),"")</f>
        <v>56950103942</v>
      </c>
      <c r="O422" s="27" t="s">
        <v>274</v>
      </c>
      <c r="P422" s="27"/>
      <c r="Q422" s="27" t="s">
        <v>887</v>
      </c>
      <c r="R422" s="27" t="s">
        <v>48</v>
      </c>
      <c r="S422" s="27"/>
      <c r="T422" s="27"/>
      <c r="U422" s="28"/>
      <c r="X422" s="27"/>
      <c r="Y422" s="27" t="s">
        <v>49</v>
      </c>
      <c r="Z422" s="29"/>
      <c r="AA422" s="29">
        <v>0.2986111111111111</v>
      </c>
      <c r="AB422" s="29"/>
      <c r="AC422" s="30">
        <v>46066</v>
      </c>
      <c r="AD422" s="15" t="str">
        <f>IF(Tabla2[[#This Row],[HORA ENTREGA]]="DIRECTO","On time", IF(AA422&lt;&gt;"",IF(Tabla2[[#This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2" s="15" t="str">
        <f>MID(Tabla2[[#This Row],[TIPO]],1,3)</f>
        <v xml:space="preserve">20 </v>
      </c>
      <c r="AF4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SOCIEDAD COMERCIAL MARBEN PETS LTDA */ Cont: * CMAU1108062*/ HR Entrega: *10:00* /Dirección: *AV LO ESPEJO 01565 BODEGA 0231 COMUNA LO ESPEJO</v>
      </c>
      <c r="AG422" s="38" t="str">
        <f>IFERROR(HYPERLINK("https://wa.me/"&amp;Tabla2[[#This Row],[CONTACTO]]&amp;"?text="&amp;Tabla2[[#This Row],[Mensaje]],"Enviar mensaje"),"")</f>
        <v>Enviar mensaje</v>
      </c>
      <c r="AH422" s="15" t="str">
        <f>CONCATENATE(A422,F422)</f>
        <v>421CMAU1108062</v>
      </c>
      <c r="AI422" s="15" t="str">
        <f>CONCATENATE("ENT-",A422)</f>
        <v>ENT-421</v>
      </c>
      <c r="AJ422" s="15" t="str">
        <f>IF(Tabla2[[#This Row],[Op]]&lt;&gt;"","ENTREGA","")</f>
        <v>ENTREGA</v>
      </c>
      <c r="AK422" s="40" t="str">
        <f>(Tabla2[[#This Row],[FECHA ENTREGA]]&amp;Tabla2[[#This Row],[HORA ENTREGA]])</f>
        <v>460660,416666666666667</v>
      </c>
      <c r="AL422" s="34" t="str">
        <f>IFERROR(HYPERLINK("https://wa.me/"&amp;Tabla2[[#This Row],[CONTACTO]]&amp;"?text="&amp;Tabla2[[#This Row],[Mensaje]]),"")</f>
        <v>https://wa.me/56950103942?text=Hola!%0AServicio del día 13-02%0A *Cliente:* SOCIEDAD COMERCIAL MARBEN PETS LTDA */ Cont: * CMAU1108062*/ HR Entrega: *10:00* /Dirección: *AV LO ESPEJO 01565 BODEGA 0231 COMUNA LO ESPEJO</v>
      </c>
    </row>
    <row r="423" spans="1:38" s="15" customFormat="1" ht="16.5" customHeight="1" x14ac:dyDescent="0.2">
      <c r="A423" s="15">
        <f>ROW(A422)</f>
        <v>422</v>
      </c>
      <c r="B423" s="15">
        <f>IF(J423=J422,B422+1,1)</f>
        <v>23</v>
      </c>
      <c r="C423" s="15" t="s">
        <v>239</v>
      </c>
      <c r="D423" s="25" t="s">
        <v>39</v>
      </c>
      <c r="E423" s="27">
        <v>296131</v>
      </c>
      <c r="F423" s="27" t="s">
        <v>888</v>
      </c>
      <c r="G423" s="27" t="s">
        <v>41</v>
      </c>
      <c r="H423" s="27">
        <v>18000</v>
      </c>
      <c r="I423" s="27" t="s">
        <v>42</v>
      </c>
      <c r="J423" s="28">
        <v>46066</v>
      </c>
      <c r="K423" s="26">
        <v>0.33333333333333331</v>
      </c>
      <c r="L423" s="26"/>
      <c r="M423" s="27" t="s">
        <v>325</v>
      </c>
      <c r="N423" s="25">
        <f>IFERROR(VLOOKUP(M423,Data!$J$1:$K$58,2,0),"")</f>
        <v>56964850744</v>
      </c>
      <c r="O423" s="27" t="s">
        <v>326</v>
      </c>
      <c r="P423" s="27"/>
      <c r="Q423" s="27" t="s">
        <v>243</v>
      </c>
      <c r="R423" s="27" t="s">
        <v>183</v>
      </c>
      <c r="S423" s="27"/>
      <c r="T423" s="27"/>
      <c r="U423" s="28"/>
      <c r="X423" s="27"/>
      <c r="Y423" s="27" t="s">
        <v>49</v>
      </c>
      <c r="Z423" s="29"/>
      <c r="AA423" s="29">
        <v>0.32291666666666669</v>
      </c>
      <c r="AB423" s="29"/>
      <c r="AC423" s="30">
        <v>46066</v>
      </c>
      <c r="AD423" s="15" t="str">
        <f>IF(Tabla2[[#This Row],[HORA ENTREGA]]="DIRECTO","On time", IF(AA423&lt;&gt;"",IF(Tabla2[[#This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" s="15" t="str">
        <f>MID(Tabla2[[#This Row],[TIPO]],1,3)</f>
        <v xml:space="preserve">40 </v>
      </c>
      <c r="AF4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SUPERMERCADO DEL NEUMATICO LTDA */ Cont: * WHSU6119586*/ HR Entrega: *08:00* /Dirección: *VELASQUEZ</v>
      </c>
      <c r="AG423" s="38" t="str">
        <f>IFERROR(HYPERLINK("https://wa.me/"&amp;Tabla2[[#This Row],[CONTACTO]]&amp;"?text="&amp;Tabla2[[#This Row],[Mensaje]],"Enviar mensaje"),"")</f>
        <v>Enviar mensaje</v>
      </c>
      <c r="AH423" s="15" t="str">
        <f>CONCATENATE(A423,F423)</f>
        <v>422WHSU6119586</v>
      </c>
      <c r="AI423" s="15" t="str">
        <f>CONCATENATE("ENT-",A423)</f>
        <v>ENT-422</v>
      </c>
      <c r="AJ423" s="15" t="str">
        <f>IF(Tabla2[[#This Row],[Op]]&lt;&gt;"","ENTREGA","")</f>
        <v>ENTREGA</v>
      </c>
      <c r="AK423" s="40" t="str">
        <f>(Tabla2[[#This Row],[FECHA ENTREGA]]&amp;Tabla2[[#This Row],[HORA ENTREGA]])</f>
        <v>460660,333333333333333</v>
      </c>
      <c r="AL423" s="34" t="str">
        <f>IFERROR(HYPERLINK("https://wa.me/"&amp;Tabla2[[#This Row],[CONTACTO]]&amp;"?text="&amp;Tabla2[[#This Row],[Mensaje]]),"")</f>
        <v>https://wa.me/56964850744?text=Hola!%0AServicio del día 13-02%0A *Cliente:* SUPERMERCADO DEL NEUMATICO LTDA */ Cont: * WHSU6119586*/ HR Entrega: *08:00* /Dirección: *VELASQUEZ</v>
      </c>
    </row>
    <row r="424" spans="1:38" s="15" customFormat="1" ht="16.5" customHeight="1" x14ac:dyDescent="0.2">
      <c r="A424" s="15">
        <f>ROW(A423)</f>
        <v>423</v>
      </c>
      <c r="B424" s="15">
        <f>IF(J424=J423,B423+1,1)</f>
        <v>24</v>
      </c>
      <c r="C424" s="15" t="s">
        <v>580</v>
      </c>
      <c r="D424" s="25" t="s">
        <v>39</v>
      </c>
      <c r="E424" s="27">
        <v>298572</v>
      </c>
      <c r="F424" s="27" t="s">
        <v>889</v>
      </c>
      <c r="G424" s="27" t="s">
        <v>64</v>
      </c>
      <c r="H424" s="27">
        <v>6000</v>
      </c>
      <c r="I424" s="27" t="s">
        <v>42</v>
      </c>
      <c r="J424" s="28">
        <v>46066</v>
      </c>
      <c r="K424" s="26">
        <v>0.35416666666666669</v>
      </c>
      <c r="L424" s="26"/>
      <c r="M424" s="27" t="s">
        <v>172</v>
      </c>
      <c r="N424" s="25">
        <f>IFERROR(VLOOKUP(M424,Data!$J$1:$K$58,2,0),"")</f>
        <v>56985215946</v>
      </c>
      <c r="O424" s="27" t="s">
        <v>173</v>
      </c>
      <c r="P424" s="27"/>
      <c r="Q424" s="27" t="s">
        <v>582</v>
      </c>
      <c r="R424" s="27" t="s">
        <v>183</v>
      </c>
      <c r="S424" s="27"/>
      <c r="T424" s="27"/>
      <c r="U424" s="28"/>
      <c r="X424" s="27" t="s">
        <v>890</v>
      </c>
      <c r="Y424" s="27" t="s">
        <v>49</v>
      </c>
      <c r="Z424" s="29"/>
      <c r="AA424" s="29">
        <v>0.33680555555555558</v>
      </c>
      <c r="AB424" s="29"/>
      <c r="AC424" s="30">
        <v>46066</v>
      </c>
      <c r="AD424" s="15" t="str">
        <f>IF(Tabla2[[#This Row],[HORA ENTREGA]]="DIRECTO","On time", IF(AA424&lt;&gt;"",IF(Tabla2[[#This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4" s="15" t="str">
        <f>MID(Tabla2[[#This Row],[TIPO]],1,3)</f>
        <v xml:space="preserve">20 </v>
      </c>
      <c r="AF4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WURTH CHILE LTDA */ Cont: * BMOU1218046*/ HR Entrega: *08:30* /Dirección: *SAN BERNARDO</v>
      </c>
      <c r="AG424" s="38" t="str">
        <f>IFERROR(HYPERLINK("https://wa.me/"&amp;Tabla2[[#This Row],[CONTACTO]]&amp;"?text="&amp;Tabla2[[#This Row],[Mensaje]],"Enviar mensaje"),"")</f>
        <v>Enviar mensaje</v>
      </c>
      <c r="AH424" s="15" t="str">
        <f>CONCATENATE(A424,F424)</f>
        <v>423BMOU1218046</v>
      </c>
      <c r="AI424" s="15" t="str">
        <f>CONCATENATE("ENT-",A424)</f>
        <v>ENT-423</v>
      </c>
      <c r="AJ424" s="15" t="str">
        <f>IF(Tabla2[[#This Row],[Op]]&lt;&gt;"","ENTREGA","")</f>
        <v>ENTREGA</v>
      </c>
      <c r="AK424" s="40" t="str">
        <f>(Tabla2[[#This Row],[FECHA ENTREGA]]&amp;Tabla2[[#This Row],[HORA ENTREGA]])</f>
        <v>460660,354166666666667</v>
      </c>
      <c r="AL424" s="34" t="str">
        <f>IFERROR(HYPERLINK("https://wa.me/"&amp;Tabla2[[#This Row],[CONTACTO]]&amp;"?text="&amp;Tabla2[[#This Row],[Mensaje]]),"")</f>
        <v>https://wa.me/56985215946?text=Hola!%0AServicio del día 13-02%0A *Cliente:* WURTH CHILE LTDA */ Cont: * BMOU1218046*/ HR Entrega: *08:30* /Dirección: *SAN BERNARDO</v>
      </c>
    </row>
    <row r="425" spans="1:38" s="15" customFormat="1" ht="16.5" customHeight="1" x14ac:dyDescent="0.2">
      <c r="A425" s="15">
        <f>ROW(A424)</f>
        <v>424</v>
      </c>
      <c r="B425" s="15">
        <f>IF(J425=J424,B424+1,1)</f>
        <v>25</v>
      </c>
      <c r="C425" s="15" t="s">
        <v>580</v>
      </c>
      <c r="D425" s="25" t="s">
        <v>39</v>
      </c>
      <c r="E425" s="27">
        <v>297930</v>
      </c>
      <c r="F425" s="27" t="s">
        <v>891</v>
      </c>
      <c r="G425" s="27" t="s">
        <v>64</v>
      </c>
      <c r="H425" s="27">
        <v>12000</v>
      </c>
      <c r="I425" s="27" t="s">
        <v>42</v>
      </c>
      <c r="J425" s="28">
        <v>46066</v>
      </c>
      <c r="K425" s="26">
        <v>0.4375</v>
      </c>
      <c r="L425" s="26"/>
      <c r="M425" s="27" t="s">
        <v>151</v>
      </c>
      <c r="N425" s="25">
        <f>IFERROR(VLOOKUP(M425,Data!$J$1:$K$58,2,0),"")</f>
        <v>56973887427</v>
      </c>
      <c r="O425" s="27" t="s">
        <v>152</v>
      </c>
      <c r="P425" s="27"/>
      <c r="Q425" s="27" t="s">
        <v>582</v>
      </c>
      <c r="R425" s="27" t="s">
        <v>892</v>
      </c>
      <c r="S425" s="27"/>
      <c r="T425" s="27"/>
      <c r="U425" s="28"/>
      <c r="X425" s="27" t="s">
        <v>335</v>
      </c>
      <c r="Y425" s="27" t="s">
        <v>49</v>
      </c>
      <c r="Z425" s="29"/>
      <c r="AA425" s="29">
        <v>0.375</v>
      </c>
      <c r="AB425" s="29"/>
      <c r="AC425" s="30">
        <v>46066</v>
      </c>
      <c r="AD425" s="15" t="str">
        <f>IF(Tabla2[[#This Row],[HORA ENTREGA]]="DIRECTO","On time", IF(AA425&lt;&gt;"",IF(Tabla2[[#This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5" s="15" t="str">
        <f>MID(Tabla2[[#This Row],[TIPO]],1,3)</f>
        <v xml:space="preserve">20 </v>
      </c>
      <c r="AF4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13-02%0A *Cliente:* WURTH CHILE LTDA */ Cont: * WHSU0146985*/ HR Entrega: *10:30* /Dirección: *SAN BERNARDO</v>
      </c>
      <c r="AG425" s="38" t="str">
        <f>IFERROR(HYPERLINK("https://wa.me/"&amp;Tabla2[[#This Row],[CONTACTO]]&amp;"?text="&amp;Tabla2[[#This Row],[Mensaje]],"Enviar mensaje"),"")</f>
        <v>Enviar mensaje</v>
      </c>
      <c r="AH425" s="15" t="str">
        <f>CONCATENATE(A425,F425)</f>
        <v>424WHSU0146985</v>
      </c>
      <c r="AI425" s="15" t="str">
        <f>CONCATENATE("ENT-",A425)</f>
        <v>ENT-424</v>
      </c>
      <c r="AJ425" s="15" t="str">
        <f>IF(Tabla2[[#This Row],[Op]]&lt;&gt;"","ENTREGA","")</f>
        <v>ENTREGA</v>
      </c>
      <c r="AK425" s="40" t="str">
        <f>(Tabla2[[#This Row],[FECHA ENTREGA]]&amp;Tabla2[[#This Row],[HORA ENTREGA]])</f>
        <v>460660,4375</v>
      </c>
      <c r="AL425" s="34" t="str">
        <f>IFERROR(HYPERLINK("https://wa.me/"&amp;Tabla2[[#This Row],[CONTACTO]]&amp;"?text="&amp;Tabla2[[#This Row],[Mensaje]]),"")</f>
        <v>https://wa.me/56973887427?text=Hola!%0AServicio del día 13-02%0A *Cliente:* WURTH CHILE LTDA */ Cont: * WHSU0146985*/ HR Entrega: *10:30* /Dirección: *SAN BERNARDO</v>
      </c>
    </row>
    <row r="426" spans="1:38" s="15" customFormat="1" ht="16.5" customHeight="1" x14ac:dyDescent="0.2">
      <c r="A426" s="15">
        <f>ROW(A425)</f>
        <v>425</v>
      </c>
      <c r="B426" s="15">
        <f>IF(J426=J425,B425+1,1)</f>
        <v>1</v>
      </c>
      <c r="C426" s="15" t="s">
        <v>263</v>
      </c>
      <c r="D426" s="25" t="s">
        <v>39</v>
      </c>
      <c r="E426" s="27">
        <v>1280554</v>
      </c>
      <c r="F426" s="27" t="s">
        <v>893</v>
      </c>
      <c r="G426" s="27" t="s">
        <v>41</v>
      </c>
      <c r="H426" s="27">
        <v>23000</v>
      </c>
      <c r="I426" s="27" t="s">
        <v>894</v>
      </c>
      <c r="J426" s="28">
        <v>46067</v>
      </c>
      <c r="K426" s="26">
        <v>0.35416666666666669</v>
      </c>
      <c r="L426" s="26"/>
      <c r="M426" s="27" t="s">
        <v>151</v>
      </c>
      <c r="N426" s="25">
        <f>IFERROR(VLOOKUP(M426,Data!$J$1:$K$58,2,0),"")</f>
        <v>56973887427</v>
      </c>
      <c r="O426" s="27" t="s">
        <v>152</v>
      </c>
      <c r="P426" s="27"/>
      <c r="Q426" s="27" t="s">
        <v>265</v>
      </c>
      <c r="R426" s="27" t="s">
        <v>895</v>
      </c>
      <c r="S426" s="27"/>
      <c r="T426" s="27"/>
      <c r="U426" s="28"/>
      <c r="X426" s="27"/>
      <c r="Y426" s="27" t="s">
        <v>49</v>
      </c>
      <c r="Z426" s="29"/>
      <c r="AA426" s="29">
        <v>0.29166666666666669</v>
      </c>
      <c r="AB426" s="29"/>
      <c r="AC426" s="30">
        <v>46067</v>
      </c>
      <c r="AD426" s="15" t="str">
        <f>IF(Tabla2[[#This Row],[HORA ENTREGA]]="DIRECTO","On time", IF(AA426&lt;&gt;"",IF(Tabla2[[#This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6" s="15" t="str">
        <f>MID(Tabla2[[#This Row],[TIPO]],1,3)</f>
        <v xml:space="preserve">40 </v>
      </c>
      <c r="AF4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BARCEL CHILE S.A. */ Cont: * HAMU1869354*/ HR Entrega: *08:30* /Dirección: *AGUNSA - La montaña 1550, Quilicura (Ingreso por portería A) </v>
      </c>
      <c r="AG426" s="38" t="str">
        <f>IFERROR(HYPERLINK("https://wa.me/"&amp;Tabla2[[#This Row],[CONTACTO]]&amp;"?text="&amp;Tabla2[[#This Row],[Mensaje]],"Enviar mensaje"),"")</f>
        <v>Enviar mensaje</v>
      </c>
      <c r="AH426" s="15" t="str">
        <f>CONCATENATE(A426,F426)</f>
        <v>425HAMU1869354</v>
      </c>
      <c r="AI426" s="15" t="str">
        <f>CONCATENATE("ENT-",A426)</f>
        <v>ENT-425</v>
      </c>
      <c r="AJ426" s="15" t="str">
        <f>IF(Tabla2[[#This Row],[Op]]&lt;&gt;"","ENTREGA","")</f>
        <v>ENTREGA</v>
      </c>
      <c r="AK426" s="40" t="str">
        <f>(Tabla2[[#This Row],[FECHA ENTREGA]]&amp;Tabla2[[#This Row],[HORA ENTREGA]])</f>
        <v>460670,354166666666667</v>
      </c>
      <c r="AL426" s="34" t="str">
        <f>IFERROR(HYPERLINK("https://wa.me/"&amp;Tabla2[[#This Row],[CONTACTO]]&amp;"?text="&amp;Tabla2[[#This Row],[Mensaje]]),"")</f>
        <v>https://wa.me/56973887427?text=Hola!%0AServicio del día 14-02%0A *Cliente:* BARCEL CHILE S.A. */ Cont: * HAMU1869354*/ HR Entrega: *08:30* /Dirección: *AGUNSA - La montaña 1550, Quilicura (Ingreso por portería A) </v>
      </c>
    </row>
    <row r="427" spans="1:38" s="15" customFormat="1" ht="16.5" customHeight="1" x14ac:dyDescent="0.2">
      <c r="A427" s="15">
        <f>ROW(A426)</f>
        <v>426</v>
      </c>
      <c r="B427" s="15">
        <f>IF(J427=J426,B426+1,1)</f>
        <v>2</v>
      </c>
      <c r="C427" s="15" t="s">
        <v>263</v>
      </c>
      <c r="D427" s="25" t="s">
        <v>39</v>
      </c>
      <c r="E427" s="27">
        <v>1280554</v>
      </c>
      <c r="F427" s="27" t="s">
        <v>896</v>
      </c>
      <c r="G427" s="27" t="s">
        <v>41</v>
      </c>
      <c r="H427" s="27">
        <v>23000</v>
      </c>
      <c r="I427" s="27" t="s">
        <v>894</v>
      </c>
      <c r="J427" s="28">
        <v>46067</v>
      </c>
      <c r="K427" s="26">
        <v>0.35416666666666669</v>
      </c>
      <c r="L427" s="26"/>
      <c r="M427" s="27" t="s">
        <v>90</v>
      </c>
      <c r="N427" s="25">
        <f>IFERROR(VLOOKUP(M427,Data!$J$1:$K$58,2,0),"")</f>
        <v>56987557136</v>
      </c>
      <c r="O427" s="27" t="s">
        <v>91</v>
      </c>
      <c r="P427" s="27"/>
      <c r="Q427" s="27" t="s">
        <v>265</v>
      </c>
      <c r="R427" s="27" t="s">
        <v>895</v>
      </c>
      <c r="S427" s="27"/>
      <c r="T427" s="27"/>
      <c r="U427" s="28"/>
      <c r="X427" s="27"/>
      <c r="Y427" s="27" t="s">
        <v>49</v>
      </c>
      <c r="Z427" s="29"/>
      <c r="AA427" s="29">
        <v>0.29166666666666669</v>
      </c>
      <c r="AB427" s="29"/>
      <c r="AC427" s="30">
        <v>46067</v>
      </c>
      <c r="AD427" s="15" t="str">
        <f>IF(Tabla2[[#This Row],[HORA ENTREGA]]="DIRECTO","On time", IF(AA427&lt;&gt;"",IF(Tabla2[[#This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7" s="15" t="str">
        <f>MID(Tabla2[[#This Row],[TIPO]],1,3)</f>
        <v xml:space="preserve">40 </v>
      </c>
      <c r="AF4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BARCEL CHILE S.A. */ Cont: * HAMU3677920*/ HR Entrega: *08:30* /Dirección: *AGUNSA - La montaña 1550, Quilicura (Ingreso por portería A) </v>
      </c>
      <c r="AG427" s="38" t="str">
        <f>IFERROR(HYPERLINK("https://wa.me/"&amp;Tabla2[[#This Row],[CONTACTO]]&amp;"?text="&amp;Tabla2[[#This Row],[Mensaje]],"Enviar mensaje"),"")</f>
        <v>Enviar mensaje</v>
      </c>
      <c r="AH427" s="15" t="str">
        <f>CONCATENATE(A427,F427)</f>
        <v>426HAMU3677920</v>
      </c>
      <c r="AI427" s="15" t="str">
        <f>CONCATENATE("ENT-",A427)</f>
        <v>ENT-426</v>
      </c>
      <c r="AJ427" s="15" t="str">
        <f>IF(Tabla2[[#This Row],[Op]]&lt;&gt;"","ENTREGA","")</f>
        <v>ENTREGA</v>
      </c>
      <c r="AK427" s="40" t="str">
        <f>(Tabla2[[#This Row],[FECHA ENTREGA]]&amp;Tabla2[[#This Row],[HORA ENTREGA]])</f>
        <v>460670,354166666666667</v>
      </c>
      <c r="AL427" s="34" t="str">
        <f>IFERROR(HYPERLINK("https://wa.me/"&amp;Tabla2[[#This Row],[CONTACTO]]&amp;"?text="&amp;Tabla2[[#This Row],[Mensaje]]),"")</f>
        <v>https://wa.me/56987557136?text=Hola!%0AServicio del día 14-02%0A *Cliente:* BARCEL CHILE S.A. */ Cont: * HAMU3677920*/ HR Entrega: *08:30* /Dirección: *AGUNSA - La montaña 1550, Quilicura (Ingreso por portería A) </v>
      </c>
    </row>
    <row r="428" spans="1:38" s="15" customFormat="1" ht="16.5" customHeight="1" x14ac:dyDescent="0.2">
      <c r="A428" s="15">
        <f>ROW(A427)</f>
        <v>427</v>
      </c>
      <c r="B428" s="15">
        <f>IF(J428=J427,B427+1,1)</f>
        <v>3</v>
      </c>
      <c r="C428" s="15" t="s">
        <v>263</v>
      </c>
      <c r="D428" s="25" t="s">
        <v>39</v>
      </c>
      <c r="E428" s="27">
        <v>1280554</v>
      </c>
      <c r="F428" s="27" t="s">
        <v>897</v>
      </c>
      <c r="G428" s="27" t="s">
        <v>41</v>
      </c>
      <c r="H428" s="27">
        <v>23000</v>
      </c>
      <c r="I428" s="27" t="s">
        <v>894</v>
      </c>
      <c r="J428" s="28">
        <v>46067</v>
      </c>
      <c r="K428" s="26">
        <v>0.39583333333333331</v>
      </c>
      <c r="L428" s="26"/>
      <c r="M428" s="27" t="s">
        <v>674</v>
      </c>
      <c r="N428" s="25">
        <f>IFERROR(VLOOKUP(M428,Data!$J$1:$K$58,2,0),"")</f>
        <v>56967386018</v>
      </c>
      <c r="O428" s="27" t="s">
        <v>356</v>
      </c>
      <c r="P428" s="27"/>
      <c r="Q428" s="27" t="s">
        <v>265</v>
      </c>
      <c r="R428" s="27" t="s">
        <v>895</v>
      </c>
      <c r="S428" s="27"/>
      <c r="T428" s="27"/>
      <c r="U428" s="28"/>
      <c r="X428" s="27"/>
      <c r="Y428" s="27" t="s">
        <v>49</v>
      </c>
      <c r="Z428" s="29"/>
      <c r="AA428" s="29">
        <v>0.33333333333333331</v>
      </c>
      <c r="AB428" s="29"/>
      <c r="AC428" s="30">
        <v>46067</v>
      </c>
      <c r="AD428" s="15" t="str">
        <f>IF(Tabla2[[#This Row],[HORA ENTREGA]]="DIRECTO","On time", IF(AA428&lt;&gt;"",IF(Tabla2[[#This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" s="15" t="str">
        <f>MID(Tabla2[[#This Row],[TIPO]],1,3)</f>
        <v xml:space="preserve">40 </v>
      </c>
      <c r="AF4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BARCEL CHILE S.A. */ Cont: * HAMU4414030*/ HR Entrega: *09:30* /Dirección: *AGUNSA - La montaña 1550, Quilicura (Ingreso por portería A) </v>
      </c>
      <c r="AG428" s="38" t="str">
        <f>IFERROR(HYPERLINK("https://wa.me/"&amp;Tabla2[[#This Row],[CONTACTO]]&amp;"?text="&amp;Tabla2[[#This Row],[Mensaje]],"Enviar mensaje"),"")</f>
        <v>Enviar mensaje</v>
      </c>
      <c r="AH428" s="15" t="str">
        <f>CONCATENATE(A428,F428)</f>
        <v>427HAMU4414030</v>
      </c>
      <c r="AI428" s="15" t="str">
        <f>CONCATENATE("ENT-",A428)</f>
        <v>ENT-427</v>
      </c>
      <c r="AJ428" s="15" t="str">
        <f>IF(Tabla2[[#This Row],[Op]]&lt;&gt;"","ENTREGA","")</f>
        <v>ENTREGA</v>
      </c>
      <c r="AK428" s="40" t="str">
        <f>(Tabla2[[#This Row],[FECHA ENTREGA]]&amp;Tabla2[[#This Row],[HORA ENTREGA]])</f>
        <v>460670,395833333333333</v>
      </c>
      <c r="AL428" s="34" t="str">
        <f>IFERROR(HYPERLINK("https://wa.me/"&amp;Tabla2[[#This Row],[CONTACTO]]&amp;"?text="&amp;Tabla2[[#This Row],[Mensaje]]),"")</f>
        <v>https://wa.me/56967386018?text=Hola!%0AServicio del día 14-02%0A *Cliente:* BARCEL CHILE S.A. */ Cont: * HAMU4414030*/ HR Entrega: *09:30* /Dirección: *AGUNSA - La montaña 1550, Quilicura (Ingreso por portería A) </v>
      </c>
    </row>
    <row r="429" spans="1:38" s="15" customFormat="1" ht="16.5" customHeight="1" x14ac:dyDescent="0.2">
      <c r="A429" s="15">
        <f>ROW(A428)</f>
        <v>428</v>
      </c>
      <c r="B429" s="15">
        <f>IF(J429=J428,B428+1,1)</f>
        <v>4</v>
      </c>
      <c r="C429" s="15" t="s">
        <v>263</v>
      </c>
      <c r="D429" s="25" t="s">
        <v>39</v>
      </c>
      <c r="E429" s="27">
        <v>1280554</v>
      </c>
      <c r="F429" s="27" t="s">
        <v>898</v>
      </c>
      <c r="G429" s="27" t="s">
        <v>41</v>
      </c>
      <c r="H429" s="27">
        <v>23000</v>
      </c>
      <c r="I429" s="27" t="s">
        <v>894</v>
      </c>
      <c r="J429" s="28">
        <v>46067</v>
      </c>
      <c r="K429" s="26">
        <v>0.4375</v>
      </c>
      <c r="L429" s="26"/>
      <c r="M429" s="27" t="s">
        <v>649</v>
      </c>
      <c r="N429" s="25">
        <f>IFERROR(VLOOKUP(M429,Data!$J$1:$K$58,2,0),"")</f>
        <v>56939438073</v>
      </c>
      <c r="O429" s="27" t="s">
        <v>203</v>
      </c>
      <c r="P429" s="27"/>
      <c r="Q429" s="27" t="s">
        <v>265</v>
      </c>
      <c r="R429" s="27" t="s">
        <v>895</v>
      </c>
      <c r="S429" s="27"/>
      <c r="T429" s="27"/>
      <c r="U429" s="28"/>
      <c r="X429" s="27"/>
      <c r="Y429" s="27" t="s">
        <v>49</v>
      </c>
      <c r="Z429" s="29"/>
      <c r="AA429" s="29">
        <v>0.35416666666666669</v>
      </c>
      <c r="AB429" s="29"/>
      <c r="AC429" s="30">
        <v>46067</v>
      </c>
      <c r="AD429" s="15" t="str">
        <f>IF(Tabla2[[#This Row],[HORA ENTREGA]]="DIRECTO","On time", IF(AA429&lt;&gt;"",IF(Tabla2[[#This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9" s="15" t="str">
        <f>MID(Tabla2[[#This Row],[TIPO]],1,3)</f>
        <v xml:space="preserve">40 </v>
      </c>
      <c r="AF4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BARCEL CHILE S.A. */ Cont: * HAMU3305116*/ HR Entrega: *10:30* /Dirección: *AGUNSA - La montaña 1550, Quilicura (Ingreso por portería A) </v>
      </c>
      <c r="AG429" s="38" t="str">
        <f>IFERROR(HYPERLINK("https://wa.me/"&amp;Tabla2[[#This Row],[CONTACTO]]&amp;"?text="&amp;Tabla2[[#This Row],[Mensaje]],"Enviar mensaje"),"")</f>
        <v>Enviar mensaje</v>
      </c>
      <c r="AH429" s="15" t="str">
        <f>CONCATENATE(A429,F429)</f>
        <v>428HAMU3305116</v>
      </c>
      <c r="AI429" s="15" t="str">
        <f>CONCATENATE("ENT-",A429)</f>
        <v>ENT-428</v>
      </c>
      <c r="AJ429" s="15" t="str">
        <f>IF(Tabla2[[#This Row],[Op]]&lt;&gt;"","ENTREGA","")</f>
        <v>ENTREGA</v>
      </c>
      <c r="AK429" s="40" t="str">
        <f>(Tabla2[[#This Row],[FECHA ENTREGA]]&amp;Tabla2[[#This Row],[HORA ENTREGA]])</f>
        <v>460670,4375</v>
      </c>
      <c r="AL429" s="34" t="str">
        <f>IFERROR(HYPERLINK("https://wa.me/"&amp;Tabla2[[#This Row],[CONTACTO]]&amp;"?text="&amp;Tabla2[[#This Row],[Mensaje]]),"")</f>
        <v>https://wa.me/56939438073?text=Hola!%0AServicio del día 14-02%0A *Cliente:* BARCEL CHILE S.A. */ Cont: * HAMU3305116*/ HR Entrega: *10:30* /Dirección: *AGUNSA - La montaña 1550, Quilicura (Ingreso por portería A) </v>
      </c>
    </row>
    <row r="430" spans="1:38" s="15" customFormat="1" ht="16.5" customHeight="1" x14ac:dyDescent="0.2">
      <c r="A430" s="15">
        <f>ROW(A429)</f>
        <v>429</v>
      </c>
      <c r="B430" s="15">
        <f>IF(J430=J429,B429+1,1)</f>
        <v>5</v>
      </c>
      <c r="C430" s="15" t="s">
        <v>263</v>
      </c>
      <c r="D430" s="25" t="s">
        <v>39</v>
      </c>
      <c r="E430" s="27">
        <v>1280554</v>
      </c>
      <c r="F430" s="27" t="s">
        <v>899</v>
      </c>
      <c r="G430" s="27" t="s">
        <v>41</v>
      </c>
      <c r="H430" s="27">
        <v>23000</v>
      </c>
      <c r="I430" s="27" t="s">
        <v>894</v>
      </c>
      <c r="J430" s="28">
        <v>46067</v>
      </c>
      <c r="K430" s="26">
        <v>0.47916666666666669</v>
      </c>
      <c r="L430" s="26"/>
      <c r="M430" s="27" t="s">
        <v>97</v>
      </c>
      <c r="N430" s="25">
        <f>IFERROR(VLOOKUP(M430,Data!$J$1:$K$58,2,0),"")</f>
        <v>56944540732</v>
      </c>
      <c r="O430" s="27" t="s">
        <v>98</v>
      </c>
      <c r="P430" s="27"/>
      <c r="Q430" s="27" t="s">
        <v>900</v>
      </c>
      <c r="R430" s="27" t="s">
        <v>895</v>
      </c>
      <c r="S430" s="27"/>
      <c r="T430" s="27"/>
      <c r="U430" s="28"/>
      <c r="X430" s="27"/>
      <c r="Y430" s="27" t="s">
        <v>49</v>
      </c>
      <c r="Z430" s="29"/>
      <c r="AA430" s="29">
        <v>0.40625</v>
      </c>
      <c r="AB430" s="29"/>
      <c r="AC430" s="30">
        <v>46067</v>
      </c>
      <c r="AD430" s="15" t="str">
        <f>IF(Tabla2[[#This Row],[HORA ENTREGA]]="DIRECTO","On time", IF(AA430&lt;&gt;"",IF(Tabla2[[#This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0" s="15" t="str">
        <f>MID(Tabla2[[#This Row],[TIPO]],1,3)</f>
        <v xml:space="preserve">40 </v>
      </c>
      <c r="AF4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BARCEL CHILE S.A. */ Cont: * HAMU2465465*/ HR Entrega: *11:30* /Dirección: *CAR</v>
      </c>
      <c r="AG430" s="38" t="str">
        <f>IFERROR(HYPERLINK("https://wa.me/"&amp;Tabla2[[#This Row],[CONTACTO]]&amp;"?text="&amp;Tabla2[[#This Row],[Mensaje]],"Enviar mensaje"),"")</f>
        <v>Enviar mensaje</v>
      </c>
      <c r="AH430" s="15" t="str">
        <f>CONCATENATE(A430,F430)</f>
        <v>429HAMU2465465</v>
      </c>
      <c r="AI430" s="15" t="str">
        <f>CONCATENATE("ENT-",A430)</f>
        <v>ENT-429</v>
      </c>
      <c r="AJ430" s="15" t="str">
        <f>IF(Tabla2[[#This Row],[Op]]&lt;&gt;"","ENTREGA","")</f>
        <v>ENTREGA</v>
      </c>
      <c r="AK430" s="40" t="str">
        <f>(Tabla2[[#This Row],[FECHA ENTREGA]]&amp;Tabla2[[#This Row],[HORA ENTREGA]])</f>
        <v>460670,479166666666667</v>
      </c>
      <c r="AL430" s="34" t="str">
        <f>IFERROR(HYPERLINK("https://wa.me/"&amp;Tabla2[[#This Row],[CONTACTO]]&amp;"?text="&amp;Tabla2[[#This Row],[Mensaje]]),"")</f>
        <v>https://wa.me/56944540732?text=Hola!%0AServicio del día 14-02%0A *Cliente:* BARCEL CHILE S.A. */ Cont: * HAMU2465465*/ HR Entrega: *11:30* /Dirección: *CAR</v>
      </c>
    </row>
    <row r="431" spans="1:38" s="15" customFormat="1" ht="16.5" customHeight="1" x14ac:dyDescent="0.2">
      <c r="A431" s="15">
        <f>ROW(A430)</f>
        <v>430</v>
      </c>
      <c r="B431" s="15">
        <f>IF(J431=J430,B430+1,1)</f>
        <v>6</v>
      </c>
      <c r="C431" s="15" t="s">
        <v>149</v>
      </c>
      <c r="D431" s="25" t="s">
        <v>39</v>
      </c>
      <c r="E431" s="27">
        <v>2601199</v>
      </c>
      <c r="F431" s="27" t="s">
        <v>901</v>
      </c>
      <c r="G431" s="27" t="s">
        <v>41</v>
      </c>
      <c r="H431" s="27">
        <v>11000</v>
      </c>
      <c r="I431" s="27" t="s">
        <v>42</v>
      </c>
      <c r="J431" s="28">
        <v>46067</v>
      </c>
      <c r="K431" s="26">
        <v>0.375</v>
      </c>
      <c r="L431" s="26"/>
      <c r="M431" s="27" t="s">
        <v>72</v>
      </c>
      <c r="N431" s="25">
        <f>IFERROR(VLOOKUP(M431,Data!$J$1:$K$58,2,0),"")</f>
        <v>56978089148</v>
      </c>
      <c r="O431" s="27" t="s">
        <v>73</v>
      </c>
      <c r="P431" s="27"/>
      <c r="Q431" s="27" t="s">
        <v>153</v>
      </c>
      <c r="R431" s="27" t="s">
        <v>183</v>
      </c>
      <c r="S431" s="27"/>
      <c r="T431" s="27"/>
      <c r="U431" s="28"/>
      <c r="X431" s="27" t="s">
        <v>902</v>
      </c>
      <c r="Y431" s="27" t="s">
        <v>49</v>
      </c>
      <c r="Z431" s="29"/>
      <c r="AA431" s="29">
        <v>0.3298611111111111</v>
      </c>
      <c r="AB431" s="29"/>
      <c r="AC431" s="30">
        <v>46067</v>
      </c>
      <c r="AD431" s="15" t="str">
        <f>IF(Tabla2[[#This Row],[HORA ENTREGA]]="DIRECTO","On time", IF(AA431&lt;&gt;"",IF(Tabla2[[#This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1" s="15" t="str">
        <f>MID(Tabla2[[#This Row],[TIPO]],1,3)</f>
        <v xml:space="preserve">40 </v>
      </c>
      <c r="AF4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14-02%0A *Cliente:* IMPORTADORA MIDEA CARRIER CHILE LTDA */ Cont: * CAAU7488658*/ HR Entrega: *09:00* /Dirección: *BOD. MIEA AGURTO - PUERTO MADERO 9710, BOD. E13; PUDAHUEL </v>
      </c>
      <c r="AG431" s="38" t="str">
        <f>IFERROR(HYPERLINK("https://wa.me/"&amp;Tabla2[[#This Row],[CONTACTO]]&amp;"?text="&amp;Tabla2[[#This Row],[Mensaje]],"Enviar mensaje"),"")</f>
        <v>Enviar mensaje</v>
      </c>
      <c r="AH431" s="15" t="str">
        <f>CONCATENATE(A431,F431)</f>
        <v>430CAAU7488658</v>
      </c>
      <c r="AI431" s="15" t="str">
        <f>CONCATENATE("ENT-",A431)</f>
        <v>ENT-430</v>
      </c>
      <c r="AJ431" s="15" t="str">
        <f>IF(Tabla2[[#This Row],[Op]]&lt;&gt;"","ENTREGA","")</f>
        <v>ENTREGA</v>
      </c>
      <c r="AK431" s="40" t="str">
        <f>(Tabla2[[#This Row],[FECHA ENTREGA]]&amp;Tabla2[[#This Row],[HORA ENTREGA]])</f>
        <v>460670,375</v>
      </c>
      <c r="AL431" s="34" t="str">
        <f>IFERROR(HYPERLINK("https://wa.me/"&amp;Tabla2[[#This Row],[CONTACTO]]&amp;"?text="&amp;Tabla2[[#This Row],[Mensaje]]),"")</f>
        <v xml:space="preserve">https://wa.me/56978089148?text=Hola!%0AServicio del día 14-02%0A *Cliente:* IMPORTADORA MIDEA CARRIER CHILE LTDA */ Cont: * CAAU7488658*/ HR Entrega: *09:00* /Dirección: *BOD. MIEA AGURTO - PUERTO MADERO 9710, BOD. E13; PUDAHUEL </v>
      </c>
    </row>
    <row r="432" spans="1:38" s="15" customFormat="1" ht="16.5" customHeight="1" x14ac:dyDescent="0.2">
      <c r="A432" s="15">
        <f>ROW(A431)</f>
        <v>431</v>
      </c>
      <c r="B432" s="15">
        <f>IF(J432=J431,B431+1,1)</f>
        <v>7</v>
      </c>
      <c r="C432" s="15" t="s">
        <v>903</v>
      </c>
      <c r="D432" s="25" t="s">
        <v>39</v>
      </c>
      <c r="E432" s="27">
        <v>2019200</v>
      </c>
      <c r="F432" s="27" t="s">
        <v>904</v>
      </c>
      <c r="G432" s="27" t="s">
        <v>41</v>
      </c>
      <c r="H432" s="27">
        <v>15000</v>
      </c>
      <c r="I432" s="27" t="s">
        <v>905</v>
      </c>
      <c r="J432" s="28">
        <v>46067</v>
      </c>
      <c r="K432" s="26">
        <v>0.25</v>
      </c>
      <c r="L432" s="26"/>
      <c r="M432" s="27" t="s">
        <v>172</v>
      </c>
      <c r="N432" s="25">
        <f>IFERROR(VLOOKUP(M432,Data!$J$1:$K$58,2,0),"")</f>
        <v>56985215946</v>
      </c>
      <c r="O432" s="27" t="s">
        <v>173</v>
      </c>
      <c r="P432" s="27"/>
      <c r="Q432" s="27" t="s">
        <v>906</v>
      </c>
      <c r="R432" s="27" t="s">
        <v>120</v>
      </c>
      <c r="S432" s="27"/>
      <c r="T432" s="27"/>
      <c r="U432" s="28"/>
      <c r="X432" s="27"/>
      <c r="Y432" s="27" t="s">
        <v>49</v>
      </c>
      <c r="Z432" s="29"/>
      <c r="AA432" s="29">
        <v>0.25694444444444442</v>
      </c>
      <c r="AB432" s="29"/>
      <c r="AC432" s="30">
        <v>46067</v>
      </c>
      <c r="AD432" s="15" t="str">
        <f>IF(Tabla2[[#This Row],[HORA ENTREGA]]="DIRECTO","On time", IF(AA432&lt;&gt;"",IF(Tabla2[[#This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2" s="15" t="str">
        <f>MID(Tabla2[[#This Row],[TIPO]],1,3)</f>
        <v xml:space="preserve">40 </v>
      </c>
      <c r="AF4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MGP DIVISION ARTICULOS DE ASEO INDUSTRIAL SPA */ Cont: * MRKU2801260*/ HR Entrega: *06:00* /Dirección: *SAN DIEGO 1686 SANTIAGO CENTRO</v>
      </c>
      <c r="AG432" s="38" t="str">
        <f>IFERROR(HYPERLINK("https://wa.me/"&amp;Tabla2[[#This Row],[CONTACTO]]&amp;"?text="&amp;Tabla2[[#This Row],[Mensaje]],"Enviar mensaje"),"")</f>
        <v>Enviar mensaje</v>
      </c>
      <c r="AH432" s="15" t="str">
        <f>CONCATENATE(A432,F432)</f>
        <v>431MRKU2801260</v>
      </c>
      <c r="AI432" s="15" t="str">
        <f>CONCATENATE("ENT-",A432)</f>
        <v>ENT-431</v>
      </c>
      <c r="AJ432" s="15" t="str">
        <f>IF(Tabla2[[#This Row],[Op]]&lt;&gt;"","ENTREGA","")</f>
        <v>ENTREGA</v>
      </c>
      <c r="AK432" s="40" t="str">
        <f>(Tabla2[[#This Row],[FECHA ENTREGA]]&amp;Tabla2[[#This Row],[HORA ENTREGA]])</f>
        <v>460670,25</v>
      </c>
      <c r="AL432" s="34" t="str">
        <f>IFERROR(HYPERLINK("https://wa.me/"&amp;Tabla2[[#This Row],[CONTACTO]]&amp;"?text="&amp;Tabla2[[#This Row],[Mensaje]]),"")</f>
        <v>https://wa.me/56985215946?text=Hola!%0AServicio del día 14-02%0A *Cliente:* MGP DIVISION ARTICULOS DE ASEO INDUSTRIAL SPA */ Cont: * MRKU2801260*/ HR Entrega: *06:00* /Dirección: *SAN DIEGO 1686 SANTIAGO CENTRO</v>
      </c>
    </row>
    <row r="433" spans="1:38" s="15" customFormat="1" ht="16.5" customHeight="1" x14ac:dyDescent="0.2">
      <c r="A433" s="15">
        <f>ROW(A432)</f>
        <v>432</v>
      </c>
      <c r="B433" s="15">
        <f>IF(J433=J432,B432+1,1)</f>
        <v>8</v>
      </c>
      <c r="C433" s="15" t="s">
        <v>236</v>
      </c>
      <c r="D433" s="25" t="s">
        <v>39</v>
      </c>
      <c r="E433" s="27">
        <v>505923</v>
      </c>
      <c r="F433" s="27" t="s">
        <v>907</v>
      </c>
      <c r="G433" s="27" t="s">
        <v>64</v>
      </c>
      <c r="H433" s="27">
        <v>30000</v>
      </c>
      <c r="I433" s="27" t="s">
        <v>42</v>
      </c>
      <c r="J433" s="28">
        <v>46067</v>
      </c>
      <c r="K433" s="26">
        <v>0.29166666666666669</v>
      </c>
      <c r="L433" s="26"/>
      <c r="M433" s="27" t="s">
        <v>60</v>
      </c>
      <c r="N433" s="25">
        <f>IFERROR(VLOOKUP(M433,Data!$J$1:$K$58,2,0),"")</f>
        <v>56957438415</v>
      </c>
      <c r="O433" s="27" t="s">
        <v>285</v>
      </c>
      <c r="P433" s="27"/>
      <c r="Q433" s="27" t="s">
        <v>908</v>
      </c>
      <c r="R433" s="27" t="s">
        <v>48</v>
      </c>
      <c r="S433" s="27"/>
      <c r="T433" s="27"/>
      <c r="U433" s="28"/>
      <c r="X433" s="27"/>
      <c r="Y433" s="27" t="s">
        <v>49</v>
      </c>
      <c r="Z433" s="29"/>
      <c r="AA433" s="29">
        <v>0.28472222222222221</v>
      </c>
      <c r="AB433" s="29"/>
      <c r="AC433" s="30">
        <v>46067</v>
      </c>
      <c r="AD433" s="15" t="str">
        <f>IF(Tabla2[[#This Row],[HORA ENTREGA]]="DIRECTO","On time", IF(AA433&lt;&gt;"",IF(Tabla2[[#This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3" s="15" t="str">
        <f>MID(Tabla2[[#This Row],[TIPO]],1,3)</f>
        <v xml:space="preserve">20 </v>
      </c>
      <c r="AF4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SOCIEDAD COMERCIAL MARBEN PETS LTDA */ Cont: * GLDU3710882*/ HR Entrega: *07:00* /Dirección: *Avenida Buzeta #3558. Estación central. Bodega 48</v>
      </c>
      <c r="AG433" s="38" t="str">
        <f>IFERROR(HYPERLINK("https://wa.me/"&amp;Tabla2[[#This Row],[CONTACTO]]&amp;"?text="&amp;Tabla2[[#This Row],[Mensaje]],"Enviar mensaje"),"")</f>
        <v>Enviar mensaje</v>
      </c>
      <c r="AH433" s="15" t="str">
        <f>CONCATENATE(A433,F433)</f>
        <v>432GLDU3710882</v>
      </c>
      <c r="AI433" s="15" t="str">
        <f>CONCATENATE("ENT-",A433)</f>
        <v>ENT-432</v>
      </c>
      <c r="AJ433" s="15" t="str">
        <f>IF(Tabla2[[#This Row],[Op]]&lt;&gt;"","ENTREGA","")</f>
        <v>ENTREGA</v>
      </c>
      <c r="AK433" s="40" t="str">
        <f>(Tabla2[[#This Row],[FECHA ENTREGA]]&amp;Tabla2[[#This Row],[HORA ENTREGA]])</f>
        <v>460670,291666666666667</v>
      </c>
      <c r="AL433" s="34" t="str">
        <f>IFERROR(HYPERLINK("https://wa.me/"&amp;Tabla2[[#This Row],[CONTACTO]]&amp;"?text="&amp;Tabla2[[#This Row],[Mensaje]]),"")</f>
        <v>https://wa.me/56957438415?text=Hola!%0AServicio del día 14-02%0A *Cliente:* SOCIEDAD COMERCIAL MARBEN PETS LTDA */ Cont: * GLDU3710882*/ HR Entrega: *07:00* /Dirección: *Avenida Buzeta #3558. Estación central. Bodega 48</v>
      </c>
    </row>
    <row r="434" spans="1:38" s="15" customFormat="1" ht="16.5" customHeight="1" x14ac:dyDescent="0.2">
      <c r="A434" s="15">
        <f>ROW(A433)</f>
        <v>433</v>
      </c>
      <c r="B434" s="15">
        <f>IF(J434=J433,B433+1,1)</f>
        <v>9</v>
      </c>
      <c r="C434" s="15" t="s">
        <v>236</v>
      </c>
      <c r="D434" s="25" t="s">
        <v>39</v>
      </c>
      <c r="E434" s="27">
        <v>505923</v>
      </c>
      <c r="F434" s="27" t="s">
        <v>909</v>
      </c>
      <c r="G434" s="27" t="s">
        <v>64</v>
      </c>
      <c r="H434" s="27">
        <v>30000</v>
      </c>
      <c r="I434" s="27" t="s">
        <v>42</v>
      </c>
      <c r="J434" s="28">
        <v>46067</v>
      </c>
      <c r="K434" s="26">
        <v>0.33333333333333331</v>
      </c>
      <c r="L434" s="26"/>
      <c r="M434" s="27" t="s">
        <v>51</v>
      </c>
      <c r="N434" s="25">
        <f>IFERROR(VLOOKUP(M434,Data!$J$1:$K$58,2,0),"")</f>
        <v>56967256951</v>
      </c>
      <c r="O434" s="27" t="s">
        <v>52</v>
      </c>
      <c r="P434" s="27"/>
      <c r="Q434" s="27" t="s">
        <v>910</v>
      </c>
      <c r="R434" s="27" t="s">
        <v>48</v>
      </c>
      <c r="S434" s="27"/>
      <c r="T434" s="27"/>
      <c r="U434" s="28"/>
      <c r="X434" s="27" t="s">
        <v>335</v>
      </c>
      <c r="Y434" s="27" t="s">
        <v>49</v>
      </c>
      <c r="Z434" s="29"/>
      <c r="AA434" s="29">
        <v>0.31944444444444442</v>
      </c>
      <c r="AB434" s="29"/>
      <c r="AC434" s="30">
        <v>46067</v>
      </c>
      <c r="AD434" s="15" t="str">
        <f>IF(Tabla2[[#This Row],[HORA ENTREGA]]="DIRECTO","On time", IF(AA434&lt;&gt;"",IF(Tabla2[[#This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4" s="15" t="str">
        <f>MID(Tabla2[[#This Row],[TIPO]],1,3)</f>
        <v xml:space="preserve">20 </v>
      </c>
      <c r="AF4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14-02%0A *Cliente:* SOCIEDAD COMERCIAL MARBEN PETS LTDA */ Cont: * GESU3924764*/ HR Entrega: *08:00* /Dirección: *AV EL RETIRO 1227 BOD 76 COND PARK</v>
      </c>
      <c r="AG434" s="38" t="str">
        <f>IFERROR(HYPERLINK("https://wa.me/"&amp;Tabla2[[#This Row],[CONTACTO]]&amp;"?text="&amp;Tabla2[[#This Row],[Mensaje]],"Enviar mensaje"),"")</f>
        <v>Enviar mensaje</v>
      </c>
      <c r="AH434" s="15" t="str">
        <f>CONCATENATE(A434,F434)</f>
        <v>433GESU3924764</v>
      </c>
      <c r="AI434" s="15" t="str">
        <f>CONCATENATE("ENT-",A434)</f>
        <v>ENT-433</v>
      </c>
      <c r="AJ434" s="15" t="str">
        <f>IF(Tabla2[[#This Row],[Op]]&lt;&gt;"","ENTREGA","")</f>
        <v>ENTREGA</v>
      </c>
      <c r="AK434" s="40" t="str">
        <f>(Tabla2[[#This Row],[FECHA ENTREGA]]&amp;Tabla2[[#This Row],[HORA ENTREGA]])</f>
        <v>460670,333333333333333</v>
      </c>
      <c r="AL434" s="34" t="str">
        <f>IFERROR(HYPERLINK("https://wa.me/"&amp;Tabla2[[#This Row],[CONTACTO]]&amp;"?text="&amp;Tabla2[[#This Row],[Mensaje]]),"")</f>
        <v>https://wa.me/56967256951?text=Hola!%0AServicio del día 14-02%0A *Cliente:* SOCIEDAD COMERCIAL MARBEN PETS LTDA */ Cont: * GESU3924764*/ HR Entrega: *08:00* /Dirección: *AV EL RETIRO 1227 BOD 76 COND PARK</v>
      </c>
    </row>
    <row r="435" spans="1:38" s="15" customFormat="1" ht="16.5" customHeight="1" x14ac:dyDescent="0.2">
      <c r="A435" s="15">
        <f>ROW(A434)</f>
        <v>434</v>
      </c>
      <c r="B435" s="15">
        <f>IF(J435=J434,B434+1,1)</f>
        <v>1</v>
      </c>
      <c r="C435" s="15" t="s">
        <v>288</v>
      </c>
      <c r="D435" s="25" t="s">
        <v>39</v>
      </c>
      <c r="E435" s="27">
        <v>102262</v>
      </c>
      <c r="F435" s="27" t="s">
        <v>911</v>
      </c>
      <c r="G435" s="27" t="s">
        <v>54</v>
      </c>
      <c r="H435" s="27">
        <v>17000</v>
      </c>
      <c r="I435" s="27">
        <v>0.375</v>
      </c>
      <c r="J435" s="28">
        <v>46069</v>
      </c>
      <c r="K435" s="26" t="s">
        <v>290</v>
      </c>
      <c r="L435" s="26"/>
      <c r="M435" s="27" t="s">
        <v>144</v>
      </c>
      <c r="N435" s="25">
        <f>IFERROR(VLOOKUP(M435,Data!$J$1:$K$58,2,0),"")</f>
        <v>56940144795</v>
      </c>
      <c r="O435" s="27" t="s">
        <v>145</v>
      </c>
      <c r="P435" s="27"/>
      <c r="Q435" s="27" t="s">
        <v>291</v>
      </c>
      <c r="R435" s="27" t="s">
        <v>120</v>
      </c>
      <c r="S435" s="27"/>
      <c r="T435" s="27"/>
      <c r="U435" s="28"/>
      <c r="X435" s="27"/>
      <c r="Y435" s="27" t="s">
        <v>49</v>
      </c>
      <c r="Z435" s="29"/>
      <c r="AA435" s="29">
        <v>0.52083333333333337</v>
      </c>
      <c r="AB435" s="29"/>
      <c r="AC435" s="30">
        <v>46069</v>
      </c>
      <c r="AD435" s="15" t="str">
        <f>IF(Tabla2[[#This Row],[HORA ENTREGA]]="DIRECTO","On time", IF(AA435&lt;&gt;"",IF(Tabla2[[#This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5" s="15" t="str">
        <f>MID(Tabla2[[#This Row],[TIPO]],1,3)</f>
        <v xml:space="preserve">40 </v>
      </c>
      <c r="AF4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COMERCIAL SEA GARDEN SPA */ Cont: * GCXU6263774*/ HR Entrega: *DIRECTO* /Dirección: *LOS MAITENES PONIENTE 1332; PUDAHUEL</v>
      </c>
      <c r="AG435" s="38" t="str">
        <f>IFERROR(HYPERLINK("https://wa.me/"&amp;Tabla2[[#This Row],[CONTACTO]]&amp;"?text="&amp;Tabla2[[#This Row],[Mensaje]],"Enviar mensaje"),"")</f>
        <v>Enviar mensaje</v>
      </c>
      <c r="AH435" s="15" t="str">
        <f>CONCATENATE(A435,F435)</f>
        <v>434GCXU6263774</v>
      </c>
      <c r="AI435" s="15" t="str">
        <f>CONCATENATE("ENT-",A435)</f>
        <v>ENT-434</v>
      </c>
      <c r="AJ435" s="15" t="str">
        <f>IF(Tabla2[[#This Row],[Op]]&lt;&gt;"","ENTREGA","")</f>
        <v>ENTREGA</v>
      </c>
      <c r="AK435" s="40" t="str">
        <f>(Tabla2[[#This Row],[FECHA ENTREGA]]&amp;Tabla2[[#This Row],[HORA ENTREGA]])</f>
        <v>46069DIRECTO</v>
      </c>
      <c r="AL435" s="34" t="str">
        <f>IFERROR(HYPERLINK("https://wa.me/"&amp;Tabla2[[#This Row],[CONTACTO]]&amp;"?text="&amp;Tabla2[[#This Row],[Mensaje]]),"")</f>
        <v>https://wa.me/56940144795?text=Hola!%0AServicio del día 16-02%0A *Cliente:* COMERCIAL SEA GARDEN SPA */ Cont: * GCXU6263774*/ HR Entrega: *DIRECTO* /Dirección: *LOS MAITENES PONIENTE 1332; PUDAHUEL</v>
      </c>
    </row>
    <row r="436" spans="1:38" s="15" customFormat="1" ht="16.5" customHeight="1" x14ac:dyDescent="0.2">
      <c r="A436" s="15">
        <f>ROW(A435)</f>
        <v>435</v>
      </c>
      <c r="B436" s="15">
        <f>IF(J436=J435,B435+1,1)</f>
        <v>2</v>
      </c>
      <c r="C436" s="15" t="s">
        <v>38</v>
      </c>
      <c r="D436" s="25" t="s">
        <v>39</v>
      </c>
      <c r="E436" s="27">
        <v>298200</v>
      </c>
      <c r="F436" s="27" t="s">
        <v>912</v>
      </c>
      <c r="G436" s="27" t="s">
        <v>41</v>
      </c>
      <c r="H436" s="27">
        <v>26000</v>
      </c>
      <c r="I436" s="27" t="s">
        <v>42</v>
      </c>
      <c r="J436" s="28">
        <v>46069</v>
      </c>
      <c r="K436" s="26">
        <v>0.625</v>
      </c>
      <c r="L436" s="26"/>
      <c r="M436" s="27" t="s">
        <v>155</v>
      </c>
      <c r="N436" s="25">
        <f>IFERROR(VLOOKUP(M436,Data!$J$1:$K$58,2,0),"")</f>
        <v>56926181825</v>
      </c>
      <c r="O436" s="27" t="s">
        <v>156</v>
      </c>
      <c r="P436" s="27"/>
      <c r="Q436" s="27" t="s">
        <v>401</v>
      </c>
      <c r="R436" s="27" t="s">
        <v>74</v>
      </c>
      <c r="S436" s="27"/>
      <c r="T436" s="27"/>
      <c r="U436" s="28"/>
      <c r="X436" s="27"/>
      <c r="Y436" s="27" t="s">
        <v>49</v>
      </c>
      <c r="Z436" s="29"/>
      <c r="AA436" s="29">
        <v>0.60763888888888884</v>
      </c>
      <c r="AB436" s="29"/>
      <c r="AC436" s="30">
        <v>46069</v>
      </c>
      <c r="AD436" s="15" t="str">
        <f>IF(Tabla2[[#This Row],[HORA ENTREGA]]="DIRECTO","On time", IF(AA436&lt;&gt;"",IF(Tabla2[[#This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6" s="15" t="str">
        <f>MID(Tabla2[[#This Row],[TIPO]],1,3)</f>
        <v xml:space="preserve">40 </v>
      </c>
      <c r="AF4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EL CONTAINER SPA */ Cont: * WHSU6280409*/ HR Entrega: *15:00* /Dirección: *SAN IGNACIO 951, QUILICURA</v>
      </c>
      <c r="AG436" s="38" t="str">
        <f>IFERROR(HYPERLINK("https://wa.me/"&amp;Tabla2[[#This Row],[CONTACTO]]&amp;"?text="&amp;Tabla2[[#This Row],[Mensaje]],"Enviar mensaje"),"")</f>
        <v>Enviar mensaje</v>
      </c>
      <c r="AH436" s="15" t="str">
        <f>CONCATENATE(A436,F436)</f>
        <v>435WHSU6280409</v>
      </c>
      <c r="AI436" s="15" t="str">
        <f>CONCATENATE("ENT-",A436)</f>
        <v>ENT-435</v>
      </c>
      <c r="AJ436" s="15" t="str">
        <f>IF(Tabla2[[#This Row],[Op]]&lt;&gt;"","ENTREGA","")</f>
        <v>ENTREGA</v>
      </c>
      <c r="AK436" s="40" t="str">
        <f>(Tabla2[[#This Row],[FECHA ENTREGA]]&amp;Tabla2[[#This Row],[HORA ENTREGA]])</f>
        <v>460690,625</v>
      </c>
      <c r="AL436" s="34" t="str">
        <f>IFERROR(HYPERLINK("https://wa.me/"&amp;Tabla2[[#This Row],[CONTACTO]]&amp;"?text="&amp;Tabla2[[#This Row],[Mensaje]]),"")</f>
        <v>https://wa.me/56926181825?text=Hola!%0AServicio del día 16-02%0A *Cliente:* EL CONTAINER SPA */ Cont: * WHSU6280409*/ HR Entrega: *15:00* /Dirección: *SAN IGNACIO 951, QUILICURA</v>
      </c>
    </row>
    <row r="437" spans="1:38" s="15" customFormat="1" ht="16.5" customHeight="1" x14ac:dyDescent="0.2">
      <c r="A437" s="15">
        <f>ROW(A436)</f>
        <v>436</v>
      </c>
      <c r="B437" s="15">
        <f>IF(J437=J436,B436+1,1)</f>
        <v>3</v>
      </c>
      <c r="C437" s="15" t="s">
        <v>188</v>
      </c>
      <c r="D437" s="25" t="s">
        <v>39</v>
      </c>
      <c r="E437" s="27">
        <v>188332</v>
      </c>
      <c r="F437" s="27" t="s">
        <v>913</v>
      </c>
      <c r="G437" s="27" t="s">
        <v>41</v>
      </c>
      <c r="H437" s="27">
        <v>27000</v>
      </c>
      <c r="I437" s="27" t="s">
        <v>914</v>
      </c>
      <c r="J437" s="28">
        <v>46069</v>
      </c>
      <c r="K437" s="26">
        <v>0.58333333333333337</v>
      </c>
      <c r="L437" s="26"/>
      <c r="M437" s="27" t="s">
        <v>45</v>
      </c>
      <c r="N437" s="25">
        <f>IFERROR(VLOOKUP(M437,Data!$J$1:$K$58,2,0),"")</f>
        <v>56950981572</v>
      </c>
      <c r="O437" s="27" t="s">
        <v>46</v>
      </c>
      <c r="P437" s="27"/>
      <c r="Q437" s="27" t="s">
        <v>190</v>
      </c>
      <c r="R437" s="27" t="s">
        <v>218</v>
      </c>
      <c r="S437" s="27"/>
      <c r="T437" s="27"/>
      <c r="U437" s="28"/>
      <c r="X437" s="27"/>
      <c r="Y437" s="27" t="s">
        <v>49</v>
      </c>
      <c r="Z437" s="29"/>
      <c r="AA437" s="29">
        <v>0.51180555555555551</v>
      </c>
      <c r="AB437" s="29"/>
      <c r="AC437" s="30">
        <v>46069</v>
      </c>
      <c r="AD437" s="15" t="str">
        <f>IF(Tabla2[[#This Row],[HORA ENTREGA]]="DIRECTO","On time", IF(AA437&lt;&gt;"",IF(Tabla2[[#This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7" s="15" t="str">
        <f>MID(Tabla2[[#This Row],[TIPO]],1,3)</f>
        <v xml:space="preserve">40 </v>
      </c>
      <c r="AF4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16-02%0A *Cliente:* LAMAIGNERE CHILE S.A. */ Cont: * HLBU1435825*/ HR Entrega: *14:00* /Dirección: *AV. MARTA OSSA RUIZ 601 (CAMINO CASAS VIEJAS); MAIPU </v>
      </c>
      <c r="AG437" s="38" t="str">
        <f>IFERROR(HYPERLINK("https://wa.me/"&amp;Tabla2[[#This Row],[CONTACTO]]&amp;"?text="&amp;Tabla2[[#This Row],[Mensaje]],"Enviar mensaje"),"")</f>
        <v>Enviar mensaje</v>
      </c>
      <c r="AH437" s="15" t="str">
        <f>CONCATENATE(A437,F437)</f>
        <v>436HLBU1435825</v>
      </c>
      <c r="AI437" s="15" t="str">
        <f>CONCATENATE("ENT-",A437)</f>
        <v>ENT-436</v>
      </c>
      <c r="AJ437" s="15" t="str">
        <f>IF(Tabla2[[#This Row],[Op]]&lt;&gt;"","ENTREGA","")</f>
        <v>ENTREGA</v>
      </c>
      <c r="AK437" s="40" t="str">
        <f>(Tabla2[[#This Row],[FECHA ENTREGA]]&amp;Tabla2[[#This Row],[HORA ENTREGA]])</f>
        <v>460690,583333333333333</v>
      </c>
      <c r="AL437" s="34" t="str">
        <f>IFERROR(HYPERLINK("https://wa.me/"&amp;Tabla2[[#This Row],[CONTACTO]]&amp;"?text="&amp;Tabla2[[#This Row],[Mensaje]]),"")</f>
        <v xml:space="preserve">https://wa.me/56950981572?text=Hola!%0AServicio del día 16-02%0A *Cliente:* LAMAIGNERE CHILE S.A. */ Cont: * HLBU1435825*/ HR Entrega: *14:00* /Dirección: *AV. MARTA OSSA RUIZ 601 (CAMINO CASAS VIEJAS); MAIPU </v>
      </c>
    </row>
    <row r="438" spans="1:38" s="15" customFormat="1" ht="16.5" customHeight="1" x14ac:dyDescent="0.2">
      <c r="A438" s="15">
        <f>ROW(A437)</f>
        <v>437</v>
      </c>
      <c r="B438" s="15">
        <f>IF(J438=J437,B437+1,1)</f>
        <v>4</v>
      </c>
      <c r="C438" s="15" t="s">
        <v>188</v>
      </c>
      <c r="D438" s="25" t="s">
        <v>39</v>
      </c>
      <c r="E438" s="27">
        <v>188332</v>
      </c>
      <c r="F438" s="27" t="s">
        <v>915</v>
      </c>
      <c r="G438" s="27" t="s">
        <v>41</v>
      </c>
      <c r="H438" s="27">
        <v>27000</v>
      </c>
      <c r="I438" s="27" t="s">
        <v>171</v>
      </c>
      <c r="J438" s="28">
        <v>46069</v>
      </c>
      <c r="K438" s="26">
        <v>0.58333333333333337</v>
      </c>
      <c r="L438" s="26"/>
      <c r="M438" s="27" t="s">
        <v>72</v>
      </c>
      <c r="N438" s="25">
        <f>IFERROR(VLOOKUP(M438,Data!$J$1:$K$58,2,0),"")</f>
        <v>56978089148</v>
      </c>
      <c r="O438" s="27" t="s">
        <v>73</v>
      </c>
      <c r="P438" s="27"/>
      <c r="Q438" s="27" t="s">
        <v>190</v>
      </c>
      <c r="R438" s="27" t="s">
        <v>218</v>
      </c>
      <c r="S438" s="27"/>
      <c r="T438" s="27"/>
      <c r="U438" s="28"/>
      <c r="X438" s="27"/>
      <c r="Y438" s="27" t="s">
        <v>49</v>
      </c>
      <c r="Z438" s="29"/>
      <c r="AA438" s="29">
        <v>0.51041666666666663</v>
      </c>
      <c r="AB438" s="29"/>
      <c r="AC438" s="30">
        <v>46069</v>
      </c>
      <c r="AD438" s="15" t="str">
        <f>IF(Tabla2[[#This Row],[HORA ENTREGA]]="DIRECTO","On time", IF(AA438&lt;&gt;"",IF(Tabla2[[#This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8" s="15" t="str">
        <f>MID(Tabla2[[#This Row],[TIPO]],1,3)</f>
        <v xml:space="preserve">40 </v>
      </c>
      <c r="AF4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16-02%0A *Cliente:* LAMAIGNERE CHILE S.A. */ Cont: * HAMU2413610*/ HR Entrega: *14:00* /Dirección: *AV. MARTA OSSA RUIZ 601 (CAMINO CASAS VIEJAS); MAIPU </v>
      </c>
      <c r="AG438" s="38" t="str">
        <f>IFERROR(HYPERLINK("https://wa.me/"&amp;Tabla2[[#This Row],[CONTACTO]]&amp;"?text="&amp;Tabla2[[#This Row],[Mensaje]],"Enviar mensaje"),"")</f>
        <v>Enviar mensaje</v>
      </c>
      <c r="AH438" s="15" t="str">
        <f>CONCATENATE(A438,F438)</f>
        <v>437HAMU2413610</v>
      </c>
      <c r="AI438" s="15" t="str">
        <f>CONCATENATE("ENT-",A438)</f>
        <v>ENT-437</v>
      </c>
      <c r="AJ438" s="15" t="str">
        <f>IF(Tabla2[[#This Row],[Op]]&lt;&gt;"","ENTREGA","")</f>
        <v>ENTREGA</v>
      </c>
      <c r="AK438" s="40" t="str">
        <f>(Tabla2[[#This Row],[FECHA ENTREGA]]&amp;Tabla2[[#This Row],[HORA ENTREGA]])</f>
        <v>460690,583333333333333</v>
      </c>
      <c r="AL438" s="34" t="str">
        <f>IFERROR(HYPERLINK("https://wa.me/"&amp;Tabla2[[#This Row],[CONTACTO]]&amp;"?text="&amp;Tabla2[[#This Row],[Mensaje]]),"")</f>
        <v xml:space="preserve">https://wa.me/56978089148?text=Hola!%0AServicio del día 16-02%0A *Cliente:* LAMAIGNERE CHILE S.A. */ Cont: * HAMU2413610*/ HR Entrega: *14:00* /Dirección: *AV. MARTA OSSA RUIZ 601 (CAMINO CASAS VIEJAS); MAIPU </v>
      </c>
    </row>
    <row r="439" spans="1:38" s="15" customFormat="1" ht="16.5" customHeight="1" x14ac:dyDescent="0.2">
      <c r="A439" s="15">
        <f>ROW(A438)</f>
        <v>438</v>
      </c>
      <c r="B439" s="15">
        <f>IF(J439=J438,B438+1,1)</f>
        <v>5</v>
      </c>
      <c r="C439" s="15" t="s">
        <v>916</v>
      </c>
      <c r="D439" s="25" t="s">
        <v>39</v>
      </c>
      <c r="E439" s="27">
        <v>68069</v>
      </c>
      <c r="F439" s="27" t="s">
        <v>917</v>
      </c>
      <c r="G439" s="27" t="s">
        <v>41</v>
      </c>
      <c r="H439" s="27">
        <v>7000</v>
      </c>
      <c r="I439" s="27">
        <v>0.41805555555555557</v>
      </c>
      <c r="J439" s="28">
        <v>46069</v>
      </c>
      <c r="K439" s="26" t="s">
        <v>290</v>
      </c>
      <c r="L439" s="26"/>
      <c r="M439" s="27" t="s">
        <v>147</v>
      </c>
      <c r="N439" s="25">
        <f>IFERROR(VLOOKUP(M439,Data!$J$1:$K$58,2,0),"")</f>
        <v>56935532735</v>
      </c>
      <c r="O439" s="27" t="s">
        <v>148</v>
      </c>
      <c r="P439" s="27"/>
      <c r="Q439" s="27" t="s">
        <v>918</v>
      </c>
      <c r="R439" s="27" t="s">
        <v>120</v>
      </c>
      <c r="S439" s="27"/>
      <c r="T439" s="27"/>
      <c r="U439" s="28"/>
      <c r="X439" s="27"/>
      <c r="Y439" s="27" t="s">
        <v>49</v>
      </c>
      <c r="Z439" s="29"/>
      <c r="AA439" s="29">
        <v>0.50347222222222221</v>
      </c>
      <c r="AB439" s="29"/>
      <c r="AC439" s="30"/>
      <c r="AD439" s="15" t="str">
        <f>IF(Tabla2[[#This Row],[HORA ENTREGA]]="DIRECTO","On time", IF(AA439&lt;&gt;"",IF(Tabla2[[#This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" s="15" t="str">
        <f>MID(Tabla2[[#This Row],[TIPO]],1,3)</f>
        <v xml:space="preserve">40 </v>
      </c>
      <c r="AF4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MOTOR DOO CHILE LTDA */ Cont: * BEAU5430104*/ HR Entrega: *DIRECTO* /Dirección: *SALVADOR GUTIERREZ 4441; QUINTA NONRMAL</v>
      </c>
      <c r="AG439" s="38" t="str">
        <f>IFERROR(HYPERLINK("https://wa.me/"&amp;Tabla2[[#This Row],[CONTACTO]]&amp;"?text="&amp;Tabla2[[#This Row],[Mensaje]],"Enviar mensaje"),"")</f>
        <v>Enviar mensaje</v>
      </c>
      <c r="AH439" s="15" t="str">
        <f>CONCATENATE(A439,F439)</f>
        <v>438BEAU5430104</v>
      </c>
      <c r="AI439" s="15" t="str">
        <f>CONCATENATE("ENT-",A439)</f>
        <v>ENT-438</v>
      </c>
      <c r="AJ439" s="15" t="str">
        <f>IF(Tabla2[[#This Row],[Op]]&lt;&gt;"","ENTREGA","")</f>
        <v>ENTREGA</v>
      </c>
      <c r="AK439" s="40" t="str">
        <f>(Tabla2[[#This Row],[FECHA ENTREGA]]&amp;Tabla2[[#This Row],[HORA ENTREGA]])</f>
        <v>46069DIRECTO</v>
      </c>
      <c r="AL439" s="34" t="str">
        <f>IFERROR(HYPERLINK("https://wa.me/"&amp;Tabla2[[#This Row],[CONTACTO]]&amp;"?text="&amp;Tabla2[[#This Row],[Mensaje]]),"")</f>
        <v>https://wa.me/56935532735?text=Hola!%0AServicio del día 16-02%0A *Cliente:* MOTOR DOO CHILE LTDA */ Cont: * BEAU5430104*/ HR Entrega: *DIRECTO* /Dirección: *SALVADOR GUTIERREZ 4441; QUINTA NONRMAL</v>
      </c>
    </row>
    <row r="440" spans="1:38" s="15" customFormat="1" ht="16.5" customHeight="1" x14ac:dyDescent="0.2">
      <c r="A440" s="15">
        <f>ROW(A439)</f>
        <v>439</v>
      </c>
      <c r="B440" s="15">
        <f>IF(J440=J439,B439+1,1)</f>
        <v>6</v>
      </c>
      <c r="C440" s="15" t="s">
        <v>566</v>
      </c>
      <c r="D440" s="25"/>
      <c r="E440" s="27" t="s">
        <v>120</v>
      </c>
      <c r="F440" s="27" t="s">
        <v>456</v>
      </c>
      <c r="G440" s="27" t="s">
        <v>456</v>
      </c>
      <c r="H440" s="27" t="s">
        <v>120</v>
      </c>
      <c r="I440" s="27" t="s">
        <v>120</v>
      </c>
      <c r="J440" s="28">
        <v>46069</v>
      </c>
      <c r="K440" s="26">
        <v>0.29166666666666669</v>
      </c>
      <c r="L440" s="26"/>
      <c r="M440" s="27" t="s">
        <v>567</v>
      </c>
      <c r="N440" s="25">
        <f>IFERROR(VLOOKUP(M440,Data!$J$1:$K$58,2,0),"")</f>
        <v>56964069749</v>
      </c>
      <c r="O440" s="27" t="s">
        <v>568</v>
      </c>
      <c r="P440" s="27"/>
      <c r="Q440" s="27" t="s">
        <v>569</v>
      </c>
      <c r="R440" s="27" t="s">
        <v>120</v>
      </c>
      <c r="S440" s="27"/>
      <c r="T440" s="27"/>
      <c r="U440" s="28"/>
      <c r="X440" s="27"/>
      <c r="Y440" s="27" t="s">
        <v>49</v>
      </c>
      <c r="Z440" s="29"/>
      <c r="AA440" s="29"/>
      <c r="AB440" s="29"/>
      <c r="AC440" s="30">
        <v>46069</v>
      </c>
      <c r="AD440" s="15" t="str">
        <f>IF(Tabla2[[#This Row],[HORA ENTREGA]]="DIRECTO","On time", IF(AA440&lt;&gt;"",IF(Tabla2[[#This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0" s="15" t="str">
        <f>MID(Tabla2[[#This Row],[TIPO]],1,3)</f>
        <v>RAM</v>
      </c>
      <c r="AF4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RITRAMA S.A. */ Cont: * RAMPLA*/ HR Entrega: *07:00* /Dirección: *AV. TUPUNGATO 3420, PLACILLA</v>
      </c>
      <c r="AG440" s="38" t="str">
        <f>IFERROR(HYPERLINK("https://wa.me/"&amp;Tabla2[[#This Row],[CONTACTO]]&amp;"?text="&amp;Tabla2[[#This Row],[Mensaje]],"Enviar mensaje"),"")</f>
        <v>Enviar mensaje</v>
      </c>
      <c r="AH440" s="15" t="str">
        <f>CONCATENATE(A440,F440)</f>
        <v>439RAMPLA</v>
      </c>
      <c r="AI440" s="15" t="str">
        <f>CONCATENATE("ENT-",A440)</f>
        <v>ENT-439</v>
      </c>
      <c r="AJ440" s="15" t="str">
        <f>IF(Tabla2[[#This Row],[Op]]&lt;&gt;"","ENTREGA","")</f>
        <v>ENTREGA</v>
      </c>
      <c r="AK440" s="40" t="str">
        <f>(Tabla2[[#This Row],[FECHA ENTREGA]]&amp;Tabla2[[#This Row],[HORA ENTREGA]])</f>
        <v>460690,291666666666667</v>
      </c>
      <c r="AL440" s="34" t="str">
        <f>IFERROR(HYPERLINK("https://wa.me/"&amp;Tabla2[[#This Row],[CONTACTO]]&amp;"?text="&amp;Tabla2[[#This Row],[Mensaje]]),"")</f>
        <v>https://wa.me/56964069749?text=Hola!%0AServicio del día 16-02%0A *Cliente:* RITRAMA S.A. */ Cont: * RAMPLA*/ HR Entrega: *07:00* /Dirección: *AV. TUPUNGATO 3420, PLACILLA</v>
      </c>
    </row>
    <row r="441" spans="1:38" s="15" customFormat="1" ht="16.5" customHeight="1" x14ac:dyDescent="0.2">
      <c r="A441" s="15">
        <f>ROW(A440)</f>
        <v>440</v>
      </c>
      <c r="B441" s="15">
        <f>IF(J441=J440,B440+1,1)</f>
        <v>7</v>
      </c>
      <c r="C441" s="15" t="s">
        <v>566</v>
      </c>
      <c r="D441" s="25"/>
      <c r="E441" s="27" t="s">
        <v>120</v>
      </c>
      <c r="F441" s="27" t="s">
        <v>456</v>
      </c>
      <c r="G441" s="27" t="s">
        <v>456</v>
      </c>
      <c r="H441" s="27" t="s">
        <v>120</v>
      </c>
      <c r="I441" s="27" t="s">
        <v>120</v>
      </c>
      <c r="J441" s="28">
        <v>46069</v>
      </c>
      <c r="K441" s="26">
        <v>0.29166666666666669</v>
      </c>
      <c r="L441" s="26"/>
      <c r="M441" s="27" t="s">
        <v>570</v>
      </c>
      <c r="N441" s="25">
        <f>IFERROR(VLOOKUP(M441,Data!$J$1:$K$58,2,0),"")</f>
        <v>56973887322</v>
      </c>
      <c r="O441" s="27" t="s">
        <v>738</v>
      </c>
      <c r="P441" s="27"/>
      <c r="Q441" s="27" t="s">
        <v>569</v>
      </c>
      <c r="R441" s="27" t="s">
        <v>120</v>
      </c>
      <c r="S441" s="27"/>
      <c r="T441" s="27"/>
      <c r="U441" s="28"/>
      <c r="X441" s="27"/>
      <c r="Y441" s="27" t="s">
        <v>49</v>
      </c>
      <c r="Z441" s="29"/>
      <c r="AA441" s="29"/>
      <c r="AB441" s="29"/>
      <c r="AC441" s="30">
        <v>46069</v>
      </c>
      <c r="AD441" s="15" t="str">
        <f>IF(Tabla2[[#This Row],[HORA ENTREGA]]="DIRECTO","On time", IF(AA441&lt;&gt;"",IF(Tabla2[[#This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1" s="15" t="str">
        <f>MID(Tabla2[[#This Row],[TIPO]],1,3)</f>
        <v>RAM</v>
      </c>
      <c r="AF4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RITRAMA S.A. */ Cont: * RAMPLA*/ HR Entrega: *07:00* /Dirección: *AV. TUPUNGATO 3420, PLACILLA</v>
      </c>
      <c r="AG441" s="38" t="str">
        <f>IFERROR(HYPERLINK("https://wa.me/"&amp;Tabla2[[#This Row],[CONTACTO]]&amp;"?text="&amp;Tabla2[[#This Row],[Mensaje]],"Enviar mensaje"),"")</f>
        <v>Enviar mensaje</v>
      </c>
      <c r="AH441" s="15" t="str">
        <f>CONCATENATE(A441,F441)</f>
        <v>440RAMPLA</v>
      </c>
      <c r="AI441" s="15" t="str">
        <f>CONCATENATE("ENT-",A441)</f>
        <v>ENT-440</v>
      </c>
      <c r="AJ441" s="15" t="str">
        <f>IF(Tabla2[[#This Row],[Op]]&lt;&gt;"","ENTREGA","")</f>
        <v>ENTREGA</v>
      </c>
      <c r="AK441" s="40" t="str">
        <f>(Tabla2[[#This Row],[FECHA ENTREGA]]&amp;Tabla2[[#This Row],[HORA ENTREGA]])</f>
        <v>460690,291666666666667</v>
      </c>
      <c r="AL441" s="34" t="str">
        <f>IFERROR(HYPERLINK("https://wa.me/"&amp;Tabla2[[#This Row],[CONTACTO]]&amp;"?text="&amp;Tabla2[[#This Row],[Mensaje]]),"")</f>
        <v>https://wa.me/56973887322?text=Hola!%0AServicio del día 16-02%0A *Cliente:* RITRAMA S.A. */ Cont: * RAMPLA*/ HR Entrega: *07:00* /Dirección: *AV. TUPUNGATO 3420, PLACILLA</v>
      </c>
    </row>
    <row r="442" spans="1:38" s="15" customFormat="1" ht="16.5" customHeight="1" x14ac:dyDescent="0.2">
      <c r="A442" s="15">
        <f>ROW(A441)</f>
        <v>441</v>
      </c>
      <c r="B442" s="15">
        <f>IF(J442=J441,B441+1,1)</f>
        <v>8</v>
      </c>
      <c r="C442" s="15" t="s">
        <v>236</v>
      </c>
      <c r="D442" s="25" t="s">
        <v>39</v>
      </c>
      <c r="E442" s="27">
        <v>504531</v>
      </c>
      <c r="F442" s="27" t="s">
        <v>919</v>
      </c>
      <c r="G442" s="27" t="s">
        <v>64</v>
      </c>
      <c r="H442" s="27">
        <v>30000</v>
      </c>
      <c r="I442" s="27" t="s">
        <v>42</v>
      </c>
      <c r="J442" s="28">
        <v>46069</v>
      </c>
      <c r="K442" s="26">
        <v>0.33333333333333331</v>
      </c>
      <c r="L442" s="26"/>
      <c r="M442" s="27" t="s">
        <v>180</v>
      </c>
      <c r="N442" s="25">
        <f>IFERROR(VLOOKUP(M442,Data!$J$1:$K$58,2,0),"")</f>
        <v>56956063271</v>
      </c>
      <c r="O442" s="27" t="s">
        <v>384</v>
      </c>
      <c r="P442" s="27"/>
      <c r="Q442" s="27" t="s">
        <v>600</v>
      </c>
      <c r="R442" s="27" t="s">
        <v>48</v>
      </c>
      <c r="S442" s="27"/>
      <c r="T442" s="27"/>
      <c r="U442" s="28"/>
      <c r="X442" s="27"/>
      <c r="Y442" s="27" t="s">
        <v>49</v>
      </c>
      <c r="Z442" s="29"/>
      <c r="AA442" s="29">
        <v>0.33333333333333331</v>
      </c>
      <c r="AB442" s="29"/>
      <c r="AC442" s="30">
        <v>46069</v>
      </c>
      <c r="AD442" s="15" t="str">
        <f>IF(Tabla2[[#This Row],[HORA ENTREGA]]="DIRECTO","On time", IF(AA442&lt;&gt;"",IF(Tabla2[[#This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2" s="15" t="str">
        <f>MID(Tabla2[[#This Row],[TIPO]],1,3)</f>
        <v xml:space="preserve">20 </v>
      </c>
      <c r="AF4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SOCIEDAD COMERCIAL MARBEN PETS LTDA */ Cont: * CMAU1942898*/ HR Entrega: *08:00* /Dirección: *FRAGUA - CARPAS BLANCAS</v>
      </c>
      <c r="AG442" s="38" t="str">
        <f>IFERROR(HYPERLINK("https://wa.me/"&amp;Tabla2[[#This Row],[CONTACTO]]&amp;"?text="&amp;Tabla2[[#This Row],[Mensaje]],"Enviar mensaje"),"")</f>
        <v>Enviar mensaje</v>
      </c>
      <c r="AH442" s="15" t="str">
        <f>CONCATENATE(A442,F442)</f>
        <v>441CMAU1942898</v>
      </c>
      <c r="AI442" s="15" t="str">
        <f>CONCATENATE("ENT-",A442)</f>
        <v>ENT-441</v>
      </c>
      <c r="AJ442" s="15" t="str">
        <f>IF(Tabla2[[#This Row],[Op]]&lt;&gt;"","ENTREGA","")</f>
        <v>ENTREGA</v>
      </c>
      <c r="AK442" s="40" t="str">
        <f>(Tabla2[[#This Row],[FECHA ENTREGA]]&amp;Tabla2[[#This Row],[HORA ENTREGA]])</f>
        <v>460690,333333333333333</v>
      </c>
      <c r="AL442" s="34" t="str">
        <f>IFERROR(HYPERLINK("https://wa.me/"&amp;Tabla2[[#This Row],[CONTACTO]]&amp;"?text="&amp;Tabla2[[#This Row],[Mensaje]]),"")</f>
        <v>https://wa.me/56956063271?text=Hola!%0AServicio del día 16-02%0A *Cliente:* SOCIEDAD COMERCIAL MARBEN PETS LTDA */ Cont: * CMAU1942898*/ HR Entrega: *08:00* /Dirección: *FRAGUA - CARPAS BLANCAS</v>
      </c>
    </row>
    <row r="443" spans="1:38" s="15" customFormat="1" ht="16.5" customHeight="1" x14ac:dyDescent="0.2">
      <c r="A443" s="15">
        <f>ROW(A442)</f>
        <v>442</v>
      </c>
      <c r="B443" s="15">
        <f>IF(J443=J442,B442+1,1)</f>
        <v>9</v>
      </c>
      <c r="C443" s="15" t="s">
        <v>236</v>
      </c>
      <c r="D443" s="25" t="s">
        <v>39</v>
      </c>
      <c r="E443" s="27">
        <v>504531</v>
      </c>
      <c r="F443" s="27" t="s">
        <v>920</v>
      </c>
      <c r="G443" s="27" t="s">
        <v>64</v>
      </c>
      <c r="H443" s="27">
        <v>30000</v>
      </c>
      <c r="I443" s="27" t="s">
        <v>42</v>
      </c>
      <c r="J443" s="28">
        <v>46069</v>
      </c>
      <c r="K443" s="26">
        <v>0.33333333333333331</v>
      </c>
      <c r="L443" s="26"/>
      <c r="M443" s="27" t="s">
        <v>313</v>
      </c>
      <c r="N443" s="25">
        <f>IFERROR(VLOOKUP(M443,Data!$J$1:$K$58,2,0),"")</f>
        <v>56967387744</v>
      </c>
      <c r="O443" s="27" t="s">
        <v>314</v>
      </c>
      <c r="P443" s="27"/>
      <c r="Q443" s="27" t="s">
        <v>600</v>
      </c>
      <c r="R443" s="27" t="s">
        <v>48</v>
      </c>
      <c r="S443" s="27"/>
      <c r="T443" s="27"/>
      <c r="U443" s="28"/>
      <c r="X443" s="27"/>
      <c r="Y443" s="27" t="s">
        <v>49</v>
      </c>
      <c r="Z443" s="29"/>
      <c r="AA443" s="29">
        <v>0.33333333333333331</v>
      </c>
      <c r="AB443" s="29"/>
      <c r="AC443" s="30">
        <v>46069</v>
      </c>
      <c r="AD443" s="15" t="str">
        <f>IF(Tabla2[[#This Row],[HORA ENTREGA]]="DIRECTO","On time", IF(AA443&lt;&gt;"",IF(Tabla2[[#This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3" s="15" t="str">
        <f>MID(Tabla2[[#This Row],[TIPO]],1,3)</f>
        <v xml:space="preserve">20 </v>
      </c>
      <c r="AF4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SOCIEDAD COMERCIAL MARBEN PETS LTDA */ Cont: * TLLU2085620*/ HR Entrega: *08:00* /Dirección: *FRAGUA - CARPAS BLANCAS</v>
      </c>
      <c r="AG443" s="38" t="str">
        <f>IFERROR(HYPERLINK("https://wa.me/"&amp;Tabla2[[#This Row],[CONTACTO]]&amp;"?text="&amp;Tabla2[[#This Row],[Mensaje]],"Enviar mensaje"),"")</f>
        <v>Enviar mensaje</v>
      </c>
      <c r="AH443" s="15" t="str">
        <f>CONCATENATE(A443,F443)</f>
        <v>442TLLU2085620</v>
      </c>
      <c r="AI443" s="15" t="str">
        <f>CONCATENATE("ENT-",A443)</f>
        <v>ENT-442</v>
      </c>
      <c r="AJ443" s="15" t="str">
        <f>IF(Tabla2[[#This Row],[Op]]&lt;&gt;"","ENTREGA","")</f>
        <v>ENTREGA</v>
      </c>
      <c r="AK443" s="40" t="str">
        <f>(Tabla2[[#This Row],[FECHA ENTREGA]]&amp;Tabla2[[#This Row],[HORA ENTREGA]])</f>
        <v>460690,333333333333333</v>
      </c>
      <c r="AL443" s="34" t="str">
        <f>IFERROR(HYPERLINK("https://wa.me/"&amp;Tabla2[[#This Row],[CONTACTO]]&amp;"?text="&amp;Tabla2[[#This Row],[Mensaje]]),"")</f>
        <v>https://wa.me/56967387744?text=Hola!%0AServicio del día 16-02%0A *Cliente:* SOCIEDAD COMERCIAL MARBEN PETS LTDA */ Cont: * TLLU2085620*/ HR Entrega: *08:00* /Dirección: *FRAGUA - CARPAS BLANCAS</v>
      </c>
    </row>
    <row r="444" spans="1:38" s="15" customFormat="1" ht="16.5" customHeight="1" x14ac:dyDescent="0.2">
      <c r="A444" s="15">
        <f>ROW(A443)</f>
        <v>443</v>
      </c>
      <c r="B444" s="15">
        <f>IF(J444=J443,B443+1,1)</f>
        <v>10</v>
      </c>
      <c r="C444" s="15" t="s">
        <v>236</v>
      </c>
      <c r="D444" s="25" t="s">
        <v>39</v>
      </c>
      <c r="E444" s="27">
        <v>504530</v>
      </c>
      <c r="F444" s="27" t="s">
        <v>921</v>
      </c>
      <c r="G444" s="27" t="s">
        <v>64</v>
      </c>
      <c r="H444" s="27">
        <v>30000</v>
      </c>
      <c r="I444" s="27" t="s">
        <v>42</v>
      </c>
      <c r="J444" s="28">
        <v>46069</v>
      </c>
      <c r="K444" s="26">
        <v>0.41666666666666669</v>
      </c>
      <c r="L444" s="26"/>
      <c r="M444" s="27" t="s">
        <v>60</v>
      </c>
      <c r="N444" s="25">
        <f>IFERROR(VLOOKUP(M444,Data!$J$1:$K$58,2,0),"")</f>
        <v>56957438415</v>
      </c>
      <c r="O444" s="27" t="s">
        <v>285</v>
      </c>
      <c r="P444" s="27"/>
      <c r="Q444" s="27" t="s">
        <v>887</v>
      </c>
      <c r="R444" s="27" t="s">
        <v>48</v>
      </c>
      <c r="S444" s="27"/>
      <c r="T444" s="27"/>
      <c r="U444" s="28"/>
      <c r="X444" s="27" t="s">
        <v>335</v>
      </c>
      <c r="Y444" s="27" t="s">
        <v>49</v>
      </c>
      <c r="Z444" s="29"/>
      <c r="AA444" s="29">
        <v>0.375</v>
      </c>
      <c r="AB444" s="29"/>
      <c r="AC444" s="30">
        <v>46069</v>
      </c>
      <c r="AD444" s="15" t="str">
        <f>IF(Tabla2[[#This Row],[HORA ENTREGA]]="DIRECTO","On time", IF(AA444&lt;&gt;"",IF(Tabla2[[#This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" s="15" t="str">
        <f>MID(Tabla2[[#This Row],[TIPO]],1,3)</f>
        <v xml:space="preserve">20 </v>
      </c>
      <c r="AF4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SOCIEDAD COMERCIAL MARBEN PETS LTDA */ Cont: * DFSU2013016*/ HR Entrega: *10:00* /Dirección: *AV LO ESPEJO 01565 BODEGA 0231 COMUNA LO ESPEJO</v>
      </c>
      <c r="AG444" s="38" t="str">
        <f>IFERROR(HYPERLINK("https://wa.me/"&amp;Tabla2[[#This Row],[CONTACTO]]&amp;"?text="&amp;Tabla2[[#This Row],[Mensaje]],"Enviar mensaje"),"")</f>
        <v>Enviar mensaje</v>
      </c>
      <c r="AH444" s="15" t="str">
        <f>CONCATENATE(A444,F444)</f>
        <v>443DFSU2013016</v>
      </c>
      <c r="AI444" s="15" t="str">
        <f>CONCATENATE("ENT-",A444)</f>
        <v>ENT-443</v>
      </c>
      <c r="AJ444" s="15" t="str">
        <f>IF(Tabla2[[#This Row],[Op]]&lt;&gt;"","ENTREGA","")</f>
        <v>ENTREGA</v>
      </c>
      <c r="AK444" s="40" t="str">
        <f>(Tabla2[[#This Row],[FECHA ENTREGA]]&amp;Tabla2[[#This Row],[HORA ENTREGA]])</f>
        <v>460690,416666666666667</v>
      </c>
      <c r="AL444" s="34" t="str">
        <f>IFERROR(HYPERLINK("https://wa.me/"&amp;Tabla2[[#This Row],[CONTACTO]]&amp;"?text="&amp;Tabla2[[#This Row],[Mensaje]]),"")</f>
        <v>https://wa.me/56957438415?text=Hola!%0AServicio del día 16-02%0A *Cliente:* SOCIEDAD COMERCIAL MARBEN PETS LTDA */ Cont: * DFSU2013016*/ HR Entrega: *10:00* /Dirección: *AV LO ESPEJO 01565 BODEGA 0231 COMUNA LO ESPEJO</v>
      </c>
    </row>
    <row r="445" spans="1:38" s="15" customFormat="1" ht="16.5" customHeight="1" x14ac:dyDescent="0.2">
      <c r="A445" s="15">
        <f>ROW(A444)</f>
        <v>444</v>
      </c>
      <c r="B445" s="15">
        <f>IF(J445=J444,B444+1,1)</f>
        <v>11</v>
      </c>
      <c r="C445" s="15" t="s">
        <v>239</v>
      </c>
      <c r="D445" s="25" t="s">
        <v>39</v>
      </c>
      <c r="E445" s="27">
        <v>297448</v>
      </c>
      <c r="F445" s="27" t="s">
        <v>922</v>
      </c>
      <c r="G445" s="27" t="s">
        <v>41</v>
      </c>
      <c r="H445" s="27">
        <v>20000</v>
      </c>
      <c r="I445" s="27" t="s">
        <v>42</v>
      </c>
      <c r="J445" s="28">
        <v>46069</v>
      </c>
      <c r="K445" s="26">
        <v>0.33333333333333331</v>
      </c>
      <c r="L445" s="26"/>
      <c r="M445" s="27" t="s">
        <v>241</v>
      </c>
      <c r="N445" s="25">
        <f>IFERROR(VLOOKUP(M445,Data!$J$1:$K$58,2,0),"")</f>
        <v>56984880436</v>
      </c>
      <c r="O445" s="27" t="s">
        <v>242</v>
      </c>
      <c r="P445" s="27"/>
      <c r="Q445" s="27" t="s">
        <v>243</v>
      </c>
      <c r="R445" s="27" t="s">
        <v>74</v>
      </c>
      <c r="S445" s="27"/>
      <c r="T445" s="27"/>
      <c r="U445" s="28"/>
      <c r="X445" s="27"/>
      <c r="Y445" s="27" t="s">
        <v>49</v>
      </c>
      <c r="Z445" s="29"/>
      <c r="AA445" s="29">
        <v>0.3298611111111111</v>
      </c>
      <c r="AB445" s="29"/>
      <c r="AC445" s="30">
        <v>46069</v>
      </c>
      <c r="AD445" s="15" t="str">
        <f>IF(Tabla2[[#This Row],[HORA ENTREGA]]="DIRECTO","On time", IF(AA445&lt;&gt;"",IF(Tabla2[[#This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5" s="15" t="str">
        <f>MID(Tabla2[[#This Row],[TIPO]],1,3)</f>
        <v xml:space="preserve">40 </v>
      </c>
      <c r="AF4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SUPERMERCADO DEL NEUMATICO LTDA */ Cont: * TGHU9874508*/ HR Entrega: *08:00* /Dirección: *VELASQUEZ</v>
      </c>
      <c r="AG445" s="38" t="str">
        <f>IFERROR(HYPERLINK("https://wa.me/"&amp;Tabla2[[#This Row],[CONTACTO]]&amp;"?text="&amp;Tabla2[[#This Row],[Mensaje]],"Enviar mensaje"),"")</f>
        <v>Enviar mensaje</v>
      </c>
      <c r="AH445" s="15" t="str">
        <f>CONCATENATE(A445,F445)</f>
        <v>444TGHU9874508</v>
      </c>
      <c r="AI445" s="15" t="str">
        <f>CONCATENATE("ENT-",A445)</f>
        <v>ENT-444</v>
      </c>
      <c r="AJ445" s="15" t="str">
        <f>IF(Tabla2[[#This Row],[Op]]&lt;&gt;"","ENTREGA","")</f>
        <v>ENTREGA</v>
      </c>
      <c r="AK445" s="40" t="str">
        <f>(Tabla2[[#This Row],[FECHA ENTREGA]]&amp;Tabla2[[#This Row],[HORA ENTREGA]])</f>
        <v>460690,333333333333333</v>
      </c>
      <c r="AL445" s="34" t="str">
        <f>IFERROR(HYPERLINK("https://wa.me/"&amp;Tabla2[[#This Row],[CONTACTO]]&amp;"?text="&amp;Tabla2[[#This Row],[Mensaje]]),"")</f>
        <v>https://wa.me/56984880436?text=Hola!%0AServicio del día 16-02%0A *Cliente:* SUPERMERCADO DEL NEUMATICO LTDA */ Cont: * TGHU9874508*/ HR Entrega: *08:00* /Dirección: *VELASQUEZ</v>
      </c>
    </row>
    <row r="446" spans="1:38" s="15" customFormat="1" ht="16.5" customHeight="1" x14ac:dyDescent="0.2">
      <c r="A446" s="15">
        <f>ROW(A445)</f>
        <v>445</v>
      </c>
      <c r="B446" s="15">
        <f>IF(J446=J445,B445+1,1)</f>
        <v>12</v>
      </c>
      <c r="C446" s="15" t="s">
        <v>239</v>
      </c>
      <c r="D446" s="25" t="s">
        <v>39</v>
      </c>
      <c r="E446" s="27">
        <v>297448</v>
      </c>
      <c r="F446" s="27" t="s">
        <v>923</v>
      </c>
      <c r="G446" s="27" t="s">
        <v>41</v>
      </c>
      <c r="H446" s="27">
        <v>21000</v>
      </c>
      <c r="I446" s="27" t="s">
        <v>42</v>
      </c>
      <c r="J446" s="28">
        <v>46069</v>
      </c>
      <c r="K446" s="26">
        <v>0.47916666666666669</v>
      </c>
      <c r="L446" s="26"/>
      <c r="M446" s="27" t="s">
        <v>117</v>
      </c>
      <c r="N446" s="25">
        <f>IFERROR(VLOOKUP(M446,Data!$J$1:$K$58,2,0),"")</f>
        <v>56973887539</v>
      </c>
      <c r="O446" s="27" t="s">
        <v>118</v>
      </c>
      <c r="P446" s="27"/>
      <c r="Q446" s="27" t="s">
        <v>243</v>
      </c>
      <c r="R446" s="27" t="s">
        <v>74</v>
      </c>
      <c r="S446" s="27"/>
      <c r="T446" s="27"/>
      <c r="U446" s="28"/>
      <c r="X446" s="27"/>
      <c r="Y446" s="27" t="s">
        <v>49</v>
      </c>
      <c r="Z446" s="29"/>
      <c r="AA446" s="29">
        <v>0.46527777777777779</v>
      </c>
      <c r="AB446" s="29"/>
      <c r="AC446" s="30">
        <v>46069</v>
      </c>
      <c r="AD446" s="15" t="str">
        <f>IF(Tabla2[[#This Row],[HORA ENTREGA]]="DIRECTO","On time", IF(AA446&lt;&gt;"",IF(Tabla2[[#This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6" s="15" t="str">
        <f>MID(Tabla2[[#This Row],[TIPO]],1,3)</f>
        <v xml:space="preserve">40 </v>
      </c>
      <c r="AF4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SUPERMERCADO DEL NEUMATICO LTDA */ Cont: * TCNU9620878*/ HR Entrega: *11:30* /Dirección: *VELASQUEZ</v>
      </c>
      <c r="AG446" s="38" t="str">
        <f>IFERROR(HYPERLINK("https://wa.me/"&amp;Tabla2[[#This Row],[CONTACTO]]&amp;"?text="&amp;Tabla2[[#This Row],[Mensaje]],"Enviar mensaje"),"")</f>
        <v>Enviar mensaje</v>
      </c>
      <c r="AH446" s="15" t="str">
        <f>CONCATENATE(A446,F446)</f>
        <v>445TCNU9620878</v>
      </c>
      <c r="AI446" s="15" t="str">
        <f>CONCATENATE("ENT-",A446)</f>
        <v>ENT-445</v>
      </c>
      <c r="AJ446" s="15" t="str">
        <f>IF(Tabla2[[#This Row],[Op]]&lt;&gt;"","ENTREGA","")</f>
        <v>ENTREGA</v>
      </c>
      <c r="AK446" s="40" t="str">
        <f>(Tabla2[[#This Row],[FECHA ENTREGA]]&amp;Tabla2[[#This Row],[HORA ENTREGA]])</f>
        <v>460690,479166666666667</v>
      </c>
      <c r="AL446" s="34" t="str">
        <f>IFERROR(HYPERLINK("https://wa.me/"&amp;Tabla2[[#This Row],[CONTACTO]]&amp;"?text="&amp;Tabla2[[#This Row],[Mensaje]]),"")</f>
        <v>https://wa.me/56973887539?text=Hola!%0AServicio del día 16-02%0A *Cliente:* SUPERMERCADO DEL NEUMATICO LTDA */ Cont: * TCNU9620878*/ HR Entrega: *11:30* /Dirección: *VELASQUEZ</v>
      </c>
    </row>
    <row r="447" spans="1:38" s="15" customFormat="1" ht="16.5" customHeight="1" x14ac:dyDescent="0.2">
      <c r="A447" s="15">
        <f>ROW(A446)</f>
        <v>446</v>
      </c>
      <c r="B447" s="15">
        <f>IF(J447=J446,B446+1,1)</f>
        <v>13</v>
      </c>
      <c r="C447" s="15" t="s">
        <v>447</v>
      </c>
      <c r="D447" s="25" t="s">
        <v>39</v>
      </c>
      <c r="E447" s="27">
        <v>383626</v>
      </c>
      <c r="F447" s="27" t="s">
        <v>924</v>
      </c>
      <c r="G447" s="27" t="s">
        <v>41</v>
      </c>
      <c r="H447" s="27">
        <v>23000</v>
      </c>
      <c r="I447" s="27" t="s">
        <v>42</v>
      </c>
      <c r="J447" s="28">
        <v>46069</v>
      </c>
      <c r="K447" s="26">
        <v>0.33333333333333331</v>
      </c>
      <c r="L447" s="26"/>
      <c r="M447" s="27" t="s">
        <v>77</v>
      </c>
      <c r="N447" s="25">
        <f>IFERROR(VLOOKUP(M447,Data!$J$1:$K$58,2,0),"")</f>
        <v>56967384794</v>
      </c>
      <c r="O447" s="27" t="s">
        <v>78</v>
      </c>
      <c r="P447" s="27"/>
      <c r="Q447" s="27" t="s">
        <v>450</v>
      </c>
      <c r="R447" s="27" t="s">
        <v>100</v>
      </c>
      <c r="S447" s="27"/>
      <c r="T447" s="27"/>
      <c r="U447" s="28"/>
      <c r="X447" s="27"/>
      <c r="Y447" s="27" t="s">
        <v>49</v>
      </c>
      <c r="Z447" s="29"/>
      <c r="AA447" s="29">
        <v>0.31944444444444442</v>
      </c>
      <c r="AB447" s="29"/>
      <c r="AC447" s="30">
        <v>46069</v>
      </c>
      <c r="AD447" s="15" t="str">
        <f>IF(Tabla2[[#This Row],[HORA ENTREGA]]="DIRECTO","On time", IF(AA447&lt;&gt;"",IF(Tabla2[[#This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7" s="15" t="str">
        <f>MID(Tabla2[[#This Row],[TIPO]],1,3)</f>
        <v xml:space="preserve">40 </v>
      </c>
      <c r="AF4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TECNIKA S A */ Cont: * HMMU6750358*/ HR Entrega: *08:00* /Dirección: *Los Olivos 1270, Pudahuel</v>
      </c>
      <c r="AG447" s="38" t="str">
        <f>IFERROR(HYPERLINK("https://wa.me/"&amp;Tabla2[[#This Row],[CONTACTO]]&amp;"?text="&amp;Tabla2[[#This Row],[Mensaje]],"Enviar mensaje"),"")</f>
        <v>Enviar mensaje</v>
      </c>
      <c r="AH447" s="15" t="str">
        <f>CONCATENATE(A447,F447)</f>
        <v>446HMMU6750358</v>
      </c>
      <c r="AI447" s="15" t="str">
        <f>CONCATENATE("ENT-",A447)</f>
        <v>ENT-446</v>
      </c>
      <c r="AJ447" s="15" t="str">
        <f>IF(Tabla2[[#This Row],[Op]]&lt;&gt;"","ENTREGA","")</f>
        <v>ENTREGA</v>
      </c>
      <c r="AK447" s="40" t="str">
        <f>(Tabla2[[#This Row],[FECHA ENTREGA]]&amp;Tabla2[[#This Row],[HORA ENTREGA]])</f>
        <v>460690,333333333333333</v>
      </c>
      <c r="AL447" s="34" t="str">
        <f>IFERROR(HYPERLINK("https://wa.me/"&amp;Tabla2[[#This Row],[CONTACTO]]&amp;"?text="&amp;Tabla2[[#This Row],[Mensaje]]),"")</f>
        <v>https://wa.me/56967384794?text=Hola!%0AServicio del día 16-02%0A *Cliente:* TECNIKA S A */ Cont: * HMMU6750358*/ HR Entrega: *08:00* /Dirección: *Los Olivos 1270, Pudahuel</v>
      </c>
    </row>
    <row r="448" spans="1:38" s="15" customFormat="1" ht="16.5" customHeight="1" x14ac:dyDescent="0.2">
      <c r="A448" s="15">
        <f>ROW(A447)</f>
        <v>447</v>
      </c>
      <c r="B448" s="15">
        <f>IF(J448=J447,B447+1,1)</f>
        <v>14</v>
      </c>
      <c r="C448" s="15" t="s">
        <v>580</v>
      </c>
      <c r="D448" s="25" t="s">
        <v>39</v>
      </c>
      <c r="E448" s="27">
        <v>297462</v>
      </c>
      <c r="F448" s="27" t="s">
        <v>925</v>
      </c>
      <c r="G448" s="27" t="s">
        <v>41</v>
      </c>
      <c r="H448" s="27">
        <v>14000</v>
      </c>
      <c r="I448" s="27" t="s">
        <v>42</v>
      </c>
      <c r="J448" s="28">
        <v>46069</v>
      </c>
      <c r="K448" s="26">
        <v>0.35416666666666669</v>
      </c>
      <c r="L448" s="26"/>
      <c r="M448" s="27" t="s">
        <v>51</v>
      </c>
      <c r="N448" s="25">
        <f>IFERROR(VLOOKUP(M448,Data!$J$1:$K$58,2,0),"")</f>
        <v>56967256951</v>
      </c>
      <c r="O448" s="27" t="s">
        <v>52</v>
      </c>
      <c r="P448" s="27"/>
      <c r="Q448" s="27" t="s">
        <v>582</v>
      </c>
      <c r="R448" s="27" t="s">
        <v>183</v>
      </c>
      <c r="S448" s="27"/>
      <c r="T448" s="27"/>
      <c r="U448" s="28"/>
      <c r="X448" s="27" t="s">
        <v>890</v>
      </c>
      <c r="Y448" s="27" t="s">
        <v>49</v>
      </c>
      <c r="Z448" s="29"/>
      <c r="AA448" s="29">
        <v>0.31944444444444442</v>
      </c>
      <c r="AB448" s="29"/>
      <c r="AC448" s="30">
        <v>46069</v>
      </c>
      <c r="AD448" s="15" t="str">
        <f>IF(Tabla2[[#This Row],[HORA ENTREGA]]="DIRECTO","On time", IF(AA448&lt;&gt;"",IF(Tabla2[[#This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8" s="15" t="str">
        <f>MID(Tabla2[[#This Row],[TIPO]],1,3)</f>
        <v xml:space="preserve">40 </v>
      </c>
      <c r="AF4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WURTH CHILE LTDA */ Cont: * WHSU8154143*/ HR Entrega: *08:30* /Dirección: *SAN BERNARDO</v>
      </c>
      <c r="AG448" s="38" t="str">
        <f>IFERROR(HYPERLINK("https://wa.me/"&amp;Tabla2[[#This Row],[CONTACTO]]&amp;"?text="&amp;Tabla2[[#This Row],[Mensaje]],"Enviar mensaje"),"")</f>
        <v>Enviar mensaje</v>
      </c>
      <c r="AH448" s="15" t="str">
        <f>CONCATENATE(A448,F448)</f>
        <v>447WHSU8154143</v>
      </c>
      <c r="AI448" s="15" t="str">
        <f>CONCATENATE("ENT-",A448)</f>
        <v>ENT-447</v>
      </c>
      <c r="AJ448" s="15" t="str">
        <f>IF(Tabla2[[#This Row],[Op]]&lt;&gt;"","ENTREGA","")</f>
        <v>ENTREGA</v>
      </c>
      <c r="AK448" s="40" t="str">
        <f>(Tabla2[[#This Row],[FECHA ENTREGA]]&amp;Tabla2[[#This Row],[HORA ENTREGA]])</f>
        <v>460690,354166666666667</v>
      </c>
      <c r="AL448" s="34" t="str">
        <f>IFERROR(HYPERLINK("https://wa.me/"&amp;Tabla2[[#This Row],[CONTACTO]]&amp;"?text="&amp;Tabla2[[#This Row],[Mensaje]]),"")</f>
        <v>https://wa.me/56967256951?text=Hola!%0AServicio del día 16-02%0A *Cliente:* WURTH CHILE LTDA */ Cont: * WHSU8154143*/ HR Entrega: *08:30* /Dirección: *SAN BERNARDO</v>
      </c>
    </row>
    <row r="449" spans="1:38" s="15" customFormat="1" ht="16.5" customHeight="1" x14ac:dyDescent="0.2">
      <c r="A449" s="15">
        <f>ROW(A448)</f>
        <v>448</v>
      </c>
      <c r="B449" s="15">
        <f>IF(J449=J448,B448+1,1)</f>
        <v>15</v>
      </c>
      <c r="C449" s="15" t="s">
        <v>580</v>
      </c>
      <c r="D449" s="25" t="s">
        <v>39</v>
      </c>
      <c r="E449" s="27">
        <v>297462</v>
      </c>
      <c r="F449" s="27" t="s">
        <v>926</v>
      </c>
      <c r="G449" s="27" t="s">
        <v>64</v>
      </c>
      <c r="H449" s="27">
        <v>6000</v>
      </c>
      <c r="I449" s="27" t="s">
        <v>42</v>
      </c>
      <c r="J449" s="28">
        <v>46069</v>
      </c>
      <c r="K449" s="26">
        <v>0.4375</v>
      </c>
      <c r="L449" s="26"/>
      <c r="M449" s="27" t="s">
        <v>347</v>
      </c>
      <c r="N449" s="25">
        <f>IFERROR(VLOOKUP(M449,Data!$J$1:$K$58,2,0),"")</f>
        <v>56976511010</v>
      </c>
      <c r="O449" s="27" t="s">
        <v>516</v>
      </c>
      <c r="P449" s="27"/>
      <c r="Q449" s="27" t="s">
        <v>582</v>
      </c>
      <c r="R449" s="27" t="s">
        <v>183</v>
      </c>
      <c r="S449" s="27"/>
      <c r="T449" s="27"/>
      <c r="U449" s="28"/>
      <c r="X449" s="27" t="s">
        <v>927</v>
      </c>
      <c r="Y449" s="27" t="s">
        <v>49</v>
      </c>
      <c r="Z449" s="29"/>
      <c r="AA449" s="29">
        <v>0.3888888888888889</v>
      </c>
      <c r="AB449" s="29"/>
      <c r="AC449" s="30">
        <v>46069</v>
      </c>
      <c r="AD449" s="15" t="str">
        <f>IF(Tabla2[[#This Row],[HORA ENTREGA]]="DIRECTO","On time", IF(AA449&lt;&gt;"",IF(Tabla2[[#This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9" s="15" t="str">
        <f>MID(Tabla2[[#This Row],[TIPO]],1,3)</f>
        <v xml:space="preserve">20 </v>
      </c>
      <c r="AF4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WURTH CHILE LTDA */ Cont: * WHSU2439196*/ HR Entrega: *10:30* /Dirección: *SAN BERNARDO</v>
      </c>
      <c r="AG449" s="38" t="str">
        <f>IFERROR(HYPERLINK("https://wa.me/"&amp;Tabla2[[#This Row],[CONTACTO]]&amp;"?text="&amp;Tabla2[[#This Row],[Mensaje]],"Enviar mensaje"),"")</f>
        <v>Enviar mensaje</v>
      </c>
      <c r="AH449" s="15" t="str">
        <f>CONCATENATE(A449,F449)</f>
        <v>448WHSU2439196</v>
      </c>
      <c r="AI449" s="15" t="str">
        <f>CONCATENATE("ENT-",A449)</f>
        <v>ENT-448</v>
      </c>
      <c r="AJ449" s="15" t="str">
        <f>IF(Tabla2[[#This Row],[Op]]&lt;&gt;"","ENTREGA","")</f>
        <v>ENTREGA</v>
      </c>
      <c r="AK449" s="40" t="str">
        <f>(Tabla2[[#This Row],[FECHA ENTREGA]]&amp;Tabla2[[#This Row],[HORA ENTREGA]])</f>
        <v>460690,4375</v>
      </c>
      <c r="AL449" s="34" t="str">
        <f>IFERROR(HYPERLINK("https://wa.me/"&amp;Tabla2[[#This Row],[CONTACTO]]&amp;"?text="&amp;Tabla2[[#This Row],[Mensaje]]),"")</f>
        <v>https://wa.me/56976511010?text=Hola!%0AServicio del día 16-02%0A *Cliente:* WURTH CHILE LTDA */ Cont: * WHSU2439196*/ HR Entrega: *10:30* /Dirección: *SAN BERNARDO</v>
      </c>
    </row>
    <row r="450" spans="1:38" s="15" customFormat="1" ht="16.5" customHeight="1" x14ac:dyDescent="0.2">
      <c r="A450" s="15">
        <f>ROW(A449)</f>
        <v>449</v>
      </c>
      <c r="B450" s="15">
        <f>IF(J450=J449,B449+1,1)</f>
        <v>16</v>
      </c>
      <c r="C450" s="15" t="s">
        <v>455</v>
      </c>
      <c r="D450" s="25" t="s">
        <v>39</v>
      </c>
      <c r="E450" s="27" t="s">
        <v>120</v>
      </c>
      <c r="F450" s="27" t="s">
        <v>456</v>
      </c>
      <c r="G450" s="27" t="s">
        <v>456</v>
      </c>
      <c r="H450" s="27" t="s">
        <v>120</v>
      </c>
      <c r="I450" s="27" t="s">
        <v>42</v>
      </c>
      <c r="J450" s="28">
        <v>46069</v>
      </c>
      <c r="K450" s="26">
        <v>0.45833333333333331</v>
      </c>
      <c r="L450" s="26"/>
      <c r="M450" s="27" t="s">
        <v>296</v>
      </c>
      <c r="N450" s="25">
        <f>IFERROR(VLOOKUP(M450,Data!$J$1:$K$58,2,0),"")</f>
        <v>56984994337</v>
      </c>
      <c r="O450" s="27" t="s">
        <v>297</v>
      </c>
      <c r="P450" s="27"/>
      <c r="Q450" s="27" t="s">
        <v>457</v>
      </c>
      <c r="R450" s="27" t="s">
        <v>120</v>
      </c>
      <c r="S450" s="27"/>
      <c r="T450" s="27"/>
      <c r="U450" s="28"/>
      <c r="X450" s="27" t="s">
        <v>928</v>
      </c>
      <c r="Y450" s="27" t="s">
        <v>49</v>
      </c>
      <c r="Z450" s="29"/>
      <c r="AA450" s="29">
        <v>0.4513888888888889</v>
      </c>
      <c r="AB450" s="29"/>
      <c r="AC450" s="30">
        <v>46069</v>
      </c>
      <c r="AD450" s="15" t="str">
        <f>IF(Tabla2[[#This Row],[HORA ENTREGA]]="DIRECTO","On time", IF(AA450&lt;&gt;"",IF(Tabla2[[#This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0" s="15" t="str">
        <f>MID(Tabla2[[#This Row],[TIPO]],1,3)</f>
        <v>RAM</v>
      </c>
      <c r="AF4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YANY CABACH */ Cont: * RAMPLA*/ HR Entrega: *11:00* /Dirección: *CAMINO INTERNACIONAL 5250, BOD. C13 - C14, VIÑA DEL MAR</v>
      </c>
      <c r="AG450" s="38" t="str">
        <f>IFERROR(HYPERLINK("https://wa.me/"&amp;Tabla2[[#This Row],[CONTACTO]]&amp;"?text="&amp;Tabla2[[#This Row],[Mensaje]],"Enviar mensaje"),"")</f>
        <v>Enviar mensaje</v>
      </c>
      <c r="AH450" s="15" t="str">
        <f>CONCATENATE(A450,F450)</f>
        <v>449RAMPLA</v>
      </c>
      <c r="AI450" s="15" t="str">
        <f>CONCATENATE("ENT-",A450)</f>
        <v>ENT-449</v>
      </c>
      <c r="AJ450" s="15" t="str">
        <f>IF(Tabla2[[#This Row],[Op]]&lt;&gt;"","ENTREGA","")</f>
        <v>ENTREGA</v>
      </c>
      <c r="AK450" s="40" t="str">
        <f>(Tabla2[[#This Row],[FECHA ENTREGA]]&amp;Tabla2[[#This Row],[HORA ENTREGA]])</f>
        <v>460690,458333333333333</v>
      </c>
      <c r="AL450" s="34" t="str">
        <f>IFERROR(HYPERLINK("https://wa.me/"&amp;Tabla2[[#This Row],[CONTACTO]]&amp;"?text="&amp;Tabla2[[#This Row],[Mensaje]]),"")</f>
        <v>https://wa.me/56984994337?text=Hola!%0AServicio del día 16-02%0A *Cliente:* YANY CABACH */ Cont: * RAMPLA*/ HR Entrega: *11:00* /Dirección: *CAMINO INTERNACIONAL 5250, BOD. C13 - C14, VIÑA DEL MAR</v>
      </c>
    </row>
    <row r="451" spans="1:38" s="15" customFormat="1" ht="16.5" customHeight="1" x14ac:dyDescent="0.2">
      <c r="A451" s="15">
        <f>ROW(A450)</f>
        <v>450</v>
      </c>
      <c r="B451" s="15">
        <f>IF(J451=J450,B450+1,1)</f>
        <v>17</v>
      </c>
      <c r="C451" s="15" t="s">
        <v>455</v>
      </c>
      <c r="D451" s="25" t="s">
        <v>39</v>
      </c>
      <c r="E451" s="27" t="s">
        <v>120</v>
      </c>
      <c r="F451" s="27" t="s">
        <v>456</v>
      </c>
      <c r="G451" s="27" t="s">
        <v>456</v>
      </c>
      <c r="H451" s="27" t="s">
        <v>120</v>
      </c>
      <c r="I451" s="27" t="s">
        <v>929</v>
      </c>
      <c r="J451" s="28">
        <v>46069</v>
      </c>
      <c r="K451" s="26">
        <v>0.54166666666666663</v>
      </c>
      <c r="L451" s="26"/>
      <c r="M451" s="27" t="s">
        <v>66</v>
      </c>
      <c r="N451" s="25">
        <f>IFERROR(VLOOKUP(M451,Data!$J$1:$K$58,2,0),"")</f>
        <v>56993389870</v>
      </c>
      <c r="O451" s="27" t="s">
        <v>67</v>
      </c>
      <c r="P451" s="27"/>
      <c r="Q451" s="27" t="s">
        <v>457</v>
      </c>
      <c r="R451" s="27" t="s">
        <v>120</v>
      </c>
      <c r="S451" s="27"/>
      <c r="T451" s="27"/>
      <c r="U451" s="28"/>
      <c r="X451" s="27" t="s">
        <v>930</v>
      </c>
      <c r="Y451" s="27" t="s">
        <v>49</v>
      </c>
      <c r="Z451" s="29"/>
      <c r="AA451" s="29">
        <v>0.52500000000000002</v>
      </c>
      <c r="AB451" s="29"/>
      <c r="AC451" s="30">
        <v>46069</v>
      </c>
      <c r="AD451" s="15" t="str">
        <f>IF(Tabla2[[#This Row],[HORA ENTREGA]]="DIRECTO","On time", IF(AA451&lt;&gt;"",IF(Tabla2[[#This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1" s="15" t="str">
        <f>MID(Tabla2[[#This Row],[TIPO]],1,3)</f>
        <v>RAM</v>
      </c>
      <c r="AF4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16-02%0A *Cliente:* YANY CABACH */ Cont: * RAMPLA*/ HR Entrega: *13:00* /Dirección: *CAMINO INTERNACIONAL 5250, BOD. C13 - C14, VIÑA DEL MAR</v>
      </c>
      <c r="AG451" s="38" t="str">
        <f>IFERROR(HYPERLINK("https://wa.me/"&amp;Tabla2[[#This Row],[CONTACTO]]&amp;"?text="&amp;Tabla2[[#This Row],[Mensaje]],"Enviar mensaje"),"")</f>
        <v>Enviar mensaje</v>
      </c>
      <c r="AH451" s="15" t="str">
        <f>CONCATENATE(A451,F451)</f>
        <v>450RAMPLA</v>
      </c>
      <c r="AI451" s="15" t="str">
        <f>CONCATENATE("ENT-",A451)</f>
        <v>ENT-450</v>
      </c>
      <c r="AJ451" s="15" t="str">
        <f>IF(Tabla2[[#This Row],[Op]]&lt;&gt;"","ENTREGA","")</f>
        <v>ENTREGA</v>
      </c>
      <c r="AK451" s="40" t="str">
        <f>(Tabla2[[#This Row],[FECHA ENTREGA]]&amp;Tabla2[[#This Row],[HORA ENTREGA]])</f>
        <v>460690,541666666666667</v>
      </c>
      <c r="AL451" s="34" t="str">
        <f>IFERROR(HYPERLINK("https://wa.me/"&amp;Tabla2[[#This Row],[CONTACTO]]&amp;"?text="&amp;Tabla2[[#This Row],[Mensaje]]),"")</f>
        <v>https://wa.me/56993389870?text=Hola!%0AServicio del día 16-02%0A *Cliente:* YANY CABACH */ Cont: * RAMPLA*/ HR Entrega: *13:00* /Dirección: *CAMINO INTERNACIONAL 5250, BOD. C13 - C14, VIÑA DEL MAR</v>
      </c>
    </row>
    <row r="452" spans="1:38" s="15" customFormat="1" ht="16.5" customHeight="1" x14ac:dyDescent="0.2">
      <c r="A452" s="15">
        <f>ROW(A451)</f>
        <v>451</v>
      </c>
      <c r="B452" s="15">
        <f>IF(J452=J451,B451+1,1)</f>
        <v>1</v>
      </c>
      <c r="C452" s="15" t="s">
        <v>43</v>
      </c>
      <c r="D452" s="25" t="s">
        <v>39</v>
      </c>
      <c r="E452" s="27">
        <v>366404</v>
      </c>
      <c r="F452" s="27" t="s">
        <v>931</v>
      </c>
      <c r="G452" s="27" t="s">
        <v>54</v>
      </c>
      <c r="H452" s="27">
        <v>27000</v>
      </c>
      <c r="I452" s="27">
        <v>0.44444444444444442</v>
      </c>
      <c r="J452" s="28">
        <v>46070</v>
      </c>
      <c r="K452" s="26" t="s">
        <v>290</v>
      </c>
      <c r="L452" s="26"/>
      <c r="M452" s="27" t="s">
        <v>147</v>
      </c>
      <c r="N452" s="25">
        <f>IFERROR(VLOOKUP(M452,Data!$J$1:$K$58,2,0),"")</f>
        <v>56935532735</v>
      </c>
      <c r="O452" s="27" t="s">
        <v>148</v>
      </c>
      <c r="P452" s="27"/>
      <c r="Q452" s="27" t="s">
        <v>759</v>
      </c>
      <c r="R452" s="27" t="s">
        <v>218</v>
      </c>
      <c r="S452" s="27"/>
      <c r="T452" s="27"/>
      <c r="U452" s="28"/>
      <c r="X452" s="27"/>
      <c r="Y452" s="27" t="s">
        <v>49</v>
      </c>
      <c r="Z452" s="29"/>
      <c r="AA452" s="29">
        <v>0.52083333333333337</v>
      </c>
      <c r="AB452" s="29"/>
      <c r="AC452" s="30">
        <v>46070</v>
      </c>
      <c r="AD452" s="15" t="str">
        <f>IF(Tabla2[[#This Row],[HORA ENTREGA]]="DIRECTO","On time", IF(AA452&lt;&gt;"",IF(Tabla2[[#This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2" s="15" t="str">
        <f>MID(Tabla2[[#This Row],[TIPO]],1,3)</f>
        <v xml:space="preserve">40 </v>
      </c>
      <c r="AF4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ALCA SPA */ Cont: * OERU4329673*/ HR Entrega: *DIRECTO* /Dirección: *BOD. GOLDENFROST - AV. AMERICO VESPUCIO 1955; RENCA</v>
      </c>
      <c r="AG452" s="38" t="str">
        <f>IFERROR(HYPERLINK("https://wa.me/"&amp;Tabla2[[#This Row],[CONTACTO]]&amp;"?text="&amp;Tabla2[[#This Row],[Mensaje]],"Enviar mensaje"),"")</f>
        <v>Enviar mensaje</v>
      </c>
      <c r="AH452" s="15" t="str">
        <f>CONCATENATE(A452,F452)</f>
        <v>451OERU4329673</v>
      </c>
      <c r="AI452" s="15" t="str">
        <f>CONCATENATE("ENT-",A452)</f>
        <v>ENT-451</v>
      </c>
      <c r="AJ452" s="15" t="str">
        <f>IF(Tabla2[[#This Row],[Op]]&lt;&gt;"","ENTREGA","")</f>
        <v>ENTREGA</v>
      </c>
      <c r="AK452" s="40" t="str">
        <f>(Tabla2[[#This Row],[FECHA ENTREGA]]&amp;Tabla2[[#This Row],[HORA ENTREGA]])</f>
        <v>46070DIRECTO</v>
      </c>
      <c r="AL452" s="34" t="str">
        <f>IFERROR(HYPERLINK("https://wa.me/"&amp;Tabla2[[#This Row],[CONTACTO]]&amp;"?text="&amp;Tabla2[[#This Row],[Mensaje]]),"")</f>
        <v>https://wa.me/56935532735?text=Hola!%0AServicio del día 17-02%0A *Cliente:* ALCA SPA */ Cont: * OERU4329673*/ HR Entrega: *DIRECTO* /Dirección: *BOD. GOLDENFROST - AV. AMERICO VESPUCIO 1955; RENCA</v>
      </c>
    </row>
    <row r="453" spans="1:38" s="15" customFormat="1" ht="16.5" customHeight="1" x14ac:dyDescent="0.2">
      <c r="A453" s="15">
        <f>ROW(A452)</f>
        <v>452</v>
      </c>
      <c r="B453" s="15">
        <f>IF(J453=J452,B452+1,1)</f>
        <v>2</v>
      </c>
      <c r="C453" s="15" t="s">
        <v>43</v>
      </c>
      <c r="D453" s="25" t="s">
        <v>39</v>
      </c>
      <c r="E453" s="27">
        <v>366702</v>
      </c>
      <c r="F453" s="27" t="s">
        <v>932</v>
      </c>
      <c r="G453" s="27" t="s">
        <v>54</v>
      </c>
      <c r="H453" s="27">
        <v>26000</v>
      </c>
      <c r="I453" s="27">
        <v>0.40972222222222221</v>
      </c>
      <c r="J453" s="28">
        <v>46070</v>
      </c>
      <c r="K453" s="26" t="s">
        <v>290</v>
      </c>
      <c r="L453" s="26"/>
      <c r="M453" s="27" t="s">
        <v>308</v>
      </c>
      <c r="N453" s="25">
        <f>IFERROR(VLOOKUP(M453,Data!$J$1:$K$58,2,0),"")</f>
        <v>56966631737</v>
      </c>
      <c r="O453" s="27" t="s">
        <v>309</v>
      </c>
      <c r="P453" s="27"/>
      <c r="Q453" s="27" t="s">
        <v>57</v>
      </c>
      <c r="R453" s="27" t="s">
        <v>218</v>
      </c>
      <c r="S453" s="27"/>
      <c r="T453" s="27"/>
      <c r="U453" s="28"/>
      <c r="X453" s="27"/>
      <c r="Y453" s="27" t="s">
        <v>49</v>
      </c>
      <c r="Z453" s="29"/>
      <c r="AA453" s="29">
        <v>0.48958333333333331</v>
      </c>
      <c r="AB453" s="29"/>
      <c r="AC453" s="30">
        <v>46070</v>
      </c>
      <c r="AD453" s="15" t="str">
        <f>IF(Tabla2[[#This Row],[HORA ENTREGA]]="DIRECTO","On time", IF(AA453&lt;&gt;"",IF(Tabla2[[#This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3" s="15" t="str">
        <f>MID(Tabla2[[#This Row],[TIPO]],1,3)</f>
        <v xml:space="preserve">40 </v>
      </c>
      <c r="AF4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ALCA SPA */ Cont: * OTPU6175882*/ HR Entrega: *DIRECTO* /Dirección: *Camino del Cerro 4868 Huechuraba</v>
      </c>
      <c r="AG453" s="38" t="str">
        <f>IFERROR(HYPERLINK("https://wa.me/"&amp;Tabla2[[#This Row],[CONTACTO]]&amp;"?text="&amp;Tabla2[[#This Row],[Mensaje]],"Enviar mensaje"),"")</f>
        <v>Enviar mensaje</v>
      </c>
      <c r="AH453" s="15" t="str">
        <f>CONCATENATE(A453,F453)</f>
        <v>452OTPU6175882</v>
      </c>
      <c r="AI453" s="15" t="str">
        <f>CONCATENATE("ENT-",A453)</f>
        <v>ENT-452</v>
      </c>
      <c r="AJ453" s="15" t="str">
        <f>IF(Tabla2[[#This Row],[Op]]&lt;&gt;"","ENTREGA","")</f>
        <v>ENTREGA</v>
      </c>
      <c r="AK453" s="40" t="str">
        <f>(Tabla2[[#This Row],[FECHA ENTREGA]]&amp;Tabla2[[#This Row],[HORA ENTREGA]])</f>
        <v>46070DIRECTO</v>
      </c>
      <c r="AL453" s="34" t="str">
        <f>IFERROR(HYPERLINK("https://wa.me/"&amp;Tabla2[[#This Row],[CONTACTO]]&amp;"?text="&amp;Tabla2[[#This Row],[Mensaje]]),"")</f>
        <v>https://wa.me/56966631737?text=Hola!%0AServicio del día 17-02%0A *Cliente:* ALCA SPA */ Cont: * OTPU6175882*/ HR Entrega: *DIRECTO* /Dirección: *Camino del Cerro 4868 Huechuraba</v>
      </c>
    </row>
    <row r="454" spans="1:38" s="15" customFormat="1" ht="16.5" customHeight="1" x14ac:dyDescent="0.2">
      <c r="A454" s="15">
        <f>ROW(A453)</f>
        <v>453</v>
      </c>
      <c r="B454" s="15">
        <f>IF(J454=J453,B453+1,1)</f>
        <v>3</v>
      </c>
      <c r="C454" s="15" t="s">
        <v>43</v>
      </c>
      <c r="D454" s="25" t="s">
        <v>39</v>
      </c>
      <c r="E454" s="27">
        <v>366280</v>
      </c>
      <c r="F454" s="27" t="s">
        <v>933</v>
      </c>
      <c r="G454" s="27" t="s">
        <v>54</v>
      </c>
      <c r="H454" s="27">
        <v>26000</v>
      </c>
      <c r="I454" s="27">
        <v>0.43055555555555558</v>
      </c>
      <c r="J454" s="28">
        <v>46070</v>
      </c>
      <c r="K454" s="26" t="s">
        <v>290</v>
      </c>
      <c r="L454" s="26"/>
      <c r="M454" s="27" t="s">
        <v>176</v>
      </c>
      <c r="N454" s="25">
        <f>IFERROR(VLOOKUP(M454,Data!$J$1:$K$58,2,0),"")</f>
        <v>56968463649</v>
      </c>
      <c r="O454" s="27" t="s">
        <v>177</v>
      </c>
      <c r="P454" s="27"/>
      <c r="Q454" s="27" t="s">
        <v>57</v>
      </c>
      <c r="R454" s="27" t="s">
        <v>218</v>
      </c>
      <c r="S454" s="27"/>
      <c r="T454" s="27"/>
      <c r="U454" s="28"/>
      <c r="X454" s="27"/>
      <c r="Y454" s="27" t="s">
        <v>49</v>
      </c>
      <c r="Z454" s="29"/>
      <c r="AA454" s="29">
        <v>0.51249999999999996</v>
      </c>
      <c r="AB454" s="29"/>
      <c r="AC454" s="30">
        <v>46070</v>
      </c>
      <c r="AD454" s="15" t="str">
        <f>IF(Tabla2[[#This Row],[HORA ENTREGA]]="DIRECTO","On time", IF(AA454&lt;&gt;"",IF(Tabla2[[#This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4" s="15" t="str">
        <f>MID(Tabla2[[#This Row],[TIPO]],1,3)</f>
        <v xml:space="preserve">40 </v>
      </c>
      <c r="AF4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ALCA SPA */ Cont: * FBIU5578957*/ HR Entrega: *DIRECTO* /Dirección: *Camino del Cerro 4868 Huechuraba</v>
      </c>
      <c r="AG454" s="38" t="str">
        <f>IFERROR(HYPERLINK("https://wa.me/"&amp;Tabla2[[#This Row],[CONTACTO]]&amp;"?text="&amp;Tabla2[[#This Row],[Mensaje]],"Enviar mensaje"),"")</f>
        <v>Enviar mensaje</v>
      </c>
      <c r="AH454" s="15" t="str">
        <f>CONCATENATE(A454,F454)</f>
        <v>453FBIU5578957</v>
      </c>
      <c r="AI454" s="15" t="str">
        <f>CONCATENATE("ENT-",A454)</f>
        <v>ENT-453</v>
      </c>
      <c r="AJ454" s="15" t="str">
        <f>IF(Tabla2[[#This Row],[Op]]&lt;&gt;"","ENTREGA","")</f>
        <v>ENTREGA</v>
      </c>
      <c r="AK454" s="40" t="str">
        <f>(Tabla2[[#This Row],[FECHA ENTREGA]]&amp;Tabla2[[#This Row],[HORA ENTREGA]])</f>
        <v>46070DIRECTO</v>
      </c>
      <c r="AL454" s="34" t="str">
        <f>IFERROR(HYPERLINK("https://wa.me/"&amp;Tabla2[[#This Row],[CONTACTO]]&amp;"?text="&amp;Tabla2[[#This Row],[Mensaje]]),"")</f>
        <v>https://wa.me/56968463649?text=Hola!%0AServicio del día 17-02%0A *Cliente:* ALCA SPA */ Cont: * FBIU5578957*/ HR Entrega: *DIRECTO* /Dirección: *Camino del Cerro 4868 Huechuraba</v>
      </c>
    </row>
    <row r="455" spans="1:38" s="15" customFormat="1" ht="16.5" customHeight="1" x14ac:dyDescent="0.2">
      <c r="A455" s="15">
        <f>ROW(A454)</f>
        <v>454</v>
      </c>
      <c r="B455" s="15">
        <f>IF(J455=J454,B454+1,1)</f>
        <v>4</v>
      </c>
      <c r="C455" s="15" t="s">
        <v>62</v>
      </c>
      <c r="D455" s="25" t="s">
        <v>39</v>
      </c>
      <c r="E455" s="27">
        <v>298580</v>
      </c>
      <c r="F455" s="27" t="s">
        <v>934</v>
      </c>
      <c r="G455" s="27" t="s">
        <v>64</v>
      </c>
      <c r="H455" s="27">
        <v>15000</v>
      </c>
      <c r="I455" s="27">
        <v>0.44583333333333336</v>
      </c>
      <c r="J455" s="28">
        <v>46070</v>
      </c>
      <c r="K455" s="26" t="s">
        <v>290</v>
      </c>
      <c r="L455" s="26"/>
      <c r="M455" s="27" t="s">
        <v>347</v>
      </c>
      <c r="N455" s="25">
        <f>IFERROR(VLOOKUP(M455,Data!$J$1:$K$58,2,0),"")</f>
        <v>56976511010</v>
      </c>
      <c r="O455" s="27" t="s">
        <v>516</v>
      </c>
      <c r="P455" s="27"/>
      <c r="Q455" s="27" t="s">
        <v>68</v>
      </c>
      <c r="R455" s="27" t="s">
        <v>195</v>
      </c>
      <c r="S455" s="27"/>
      <c r="T455" s="27"/>
      <c r="U455" s="28"/>
      <c r="X455" s="27" t="s">
        <v>335</v>
      </c>
      <c r="Y455" s="27" t="s">
        <v>49</v>
      </c>
      <c r="Z455" s="29"/>
      <c r="AA455" s="29">
        <v>0.5493055555555556</v>
      </c>
      <c r="AB455" s="29"/>
      <c r="AC455" s="30">
        <v>46070</v>
      </c>
      <c r="AD455" s="15" t="str">
        <f>IF(Tabla2[[#This Row],[HORA ENTREGA]]="DIRECTO","On time", IF(AA455&lt;&gt;"",IF(Tabla2[[#This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5" s="15" t="str">
        <f>MID(Tabla2[[#This Row],[TIPO]],1,3)</f>
        <v xml:space="preserve">20 </v>
      </c>
      <c r="AF4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BATERIAS TUBULAR S.A. */ Cont: * MEDU3610437*/ HR Entrega: *DIRECTO* /Dirección: *AV. CHENA PONIENTE 12624, SAN BERNARDO</v>
      </c>
      <c r="AG455" s="38" t="str">
        <f>IFERROR(HYPERLINK("https://wa.me/"&amp;Tabla2[[#This Row],[CONTACTO]]&amp;"?text="&amp;Tabla2[[#This Row],[Mensaje]],"Enviar mensaje"),"")</f>
        <v>Enviar mensaje</v>
      </c>
      <c r="AH455" s="15" t="str">
        <f>CONCATENATE(A455,F455)</f>
        <v>454MEDU3610437</v>
      </c>
      <c r="AI455" s="15" t="str">
        <f>CONCATENATE("ENT-",A455)</f>
        <v>ENT-454</v>
      </c>
      <c r="AJ455" s="15" t="str">
        <f>IF(Tabla2[[#This Row],[Op]]&lt;&gt;"","ENTREGA","")</f>
        <v>ENTREGA</v>
      </c>
      <c r="AK455" s="40" t="str">
        <f>(Tabla2[[#This Row],[FECHA ENTREGA]]&amp;Tabla2[[#This Row],[HORA ENTREGA]])</f>
        <v>46070DIRECTO</v>
      </c>
      <c r="AL455" s="34" t="str">
        <f>IFERROR(HYPERLINK("https://wa.me/"&amp;Tabla2[[#This Row],[CONTACTO]]&amp;"?text="&amp;Tabla2[[#This Row],[Mensaje]]),"")</f>
        <v>https://wa.me/56976511010?text=Hola!%0AServicio del día 17-02%0A *Cliente:* BATERIAS TUBULAR S.A. */ Cont: * MEDU3610437*/ HR Entrega: *DIRECTO* /Dirección: *AV. CHENA PONIENTE 12624, SAN BERNARDO</v>
      </c>
    </row>
    <row r="456" spans="1:38" s="15" customFormat="1" ht="16.5" customHeight="1" x14ac:dyDescent="0.2">
      <c r="A456" s="15">
        <f>ROW(A455)</f>
        <v>455</v>
      </c>
      <c r="B456" s="15">
        <f>IF(J456=J455,B455+1,1)</f>
        <v>5</v>
      </c>
      <c r="C456" s="15" t="s">
        <v>75</v>
      </c>
      <c r="D456" s="25" t="s">
        <v>39</v>
      </c>
      <c r="E456" s="27" t="s">
        <v>935</v>
      </c>
      <c r="F456" s="27" t="s">
        <v>936</v>
      </c>
      <c r="G456" s="27" t="s">
        <v>41</v>
      </c>
      <c r="H456" s="27">
        <v>8000</v>
      </c>
      <c r="I456" s="27" t="s">
        <v>937</v>
      </c>
      <c r="J456" s="28">
        <v>46070</v>
      </c>
      <c r="K456" s="26">
        <v>0.33333333333333331</v>
      </c>
      <c r="L456" s="26"/>
      <c r="M456" s="27" t="s">
        <v>151</v>
      </c>
      <c r="N456" s="25">
        <f>IFERROR(VLOOKUP(M456,Data!$J$1:$K$58,2,0),"")</f>
        <v>56973887427</v>
      </c>
      <c r="O456" s="27" t="s">
        <v>152</v>
      </c>
      <c r="P456" s="27"/>
      <c r="Q456" s="27" t="s">
        <v>79</v>
      </c>
      <c r="R456" s="27" t="s">
        <v>195</v>
      </c>
      <c r="S456" s="27"/>
      <c r="T456" s="27"/>
      <c r="U456" s="28"/>
      <c r="X456" s="27" t="s">
        <v>564</v>
      </c>
      <c r="Y456" s="27" t="s">
        <v>49</v>
      </c>
      <c r="Z456" s="29"/>
      <c r="AA456" s="29">
        <v>0.32500000000000001</v>
      </c>
      <c r="AB456" s="29"/>
      <c r="AC456" s="30">
        <v>46070</v>
      </c>
      <c r="AD456" s="15" t="str">
        <f>IF(Tabla2[[#This Row],[HORA ENTREGA]]="DIRECTO","On time", IF(AA456&lt;&gt;"",IF(Tabla2[[#This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6" s="15" t="str">
        <f>MID(Tabla2[[#This Row],[TIPO]],1,3)</f>
        <v xml:space="preserve">40 </v>
      </c>
      <c r="AF4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BAYONA SPA */ Cont: * TXGU5339398*/ HR Entrega: *08:00* /Dirección: * BOULEVAR 1313 BODENOR FLEX CENTER ENEA, PUDAHUEL</v>
      </c>
      <c r="AG456" s="38" t="str">
        <f>IFERROR(HYPERLINK("https://wa.me/"&amp;Tabla2[[#This Row],[CONTACTO]]&amp;"?text="&amp;Tabla2[[#This Row],[Mensaje]],"Enviar mensaje"),"")</f>
        <v>Enviar mensaje</v>
      </c>
      <c r="AH456" s="15" t="str">
        <f>CONCATENATE(A456,F456)</f>
        <v>455TXGU5339398</v>
      </c>
      <c r="AI456" s="15" t="str">
        <f>CONCATENATE("ENT-",A456)</f>
        <v>ENT-455</v>
      </c>
      <c r="AJ456" s="15" t="str">
        <f>IF(Tabla2[[#This Row],[Op]]&lt;&gt;"","ENTREGA","")</f>
        <v>ENTREGA</v>
      </c>
      <c r="AK456" s="40" t="str">
        <f>(Tabla2[[#This Row],[FECHA ENTREGA]]&amp;Tabla2[[#This Row],[HORA ENTREGA]])</f>
        <v>460700,333333333333333</v>
      </c>
      <c r="AL456" s="34" t="str">
        <f>IFERROR(HYPERLINK("https://wa.me/"&amp;Tabla2[[#This Row],[CONTACTO]]&amp;"?text="&amp;Tabla2[[#This Row],[Mensaje]]),"")</f>
        <v>https://wa.me/56973887427?text=Hola!%0AServicio del día 17-02%0A *Cliente:* BAYONA SPA */ Cont: * TXGU5339398*/ HR Entrega: *08:00* /Dirección: * BOULEVAR 1313 BODENOR FLEX CENTER ENEA, PUDAHUEL</v>
      </c>
    </row>
    <row r="457" spans="1:38" s="15" customFormat="1" ht="16.5" customHeight="1" x14ac:dyDescent="0.2">
      <c r="A457" s="15">
        <f>ROW(A456)</f>
        <v>456</v>
      </c>
      <c r="B457" s="15">
        <f>IF(J457=J456,B456+1,1)</f>
        <v>6</v>
      </c>
      <c r="C457" s="15" t="s">
        <v>75</v>
      </c>
      <c r="D457" s="25" t="s">
        <v>39</v>
      </c>
      <c r="E457" s="27" t="s">
        <v>938</v>
      </c>
      <c r="F457" s="27" t="s">
        <v>939</v>
      </c>
      <c r="G457" s="27" t="s">
        <v>41</v>
      </c>
      <c r="H457" s="27">
        <v>8000</v>
      </c>
      <c r="I457" s="27" t="s">
        <v>940</v>
      </c>
      <c r="J457" s="28">
        <v>46070</v>
      </c>
      <c r="K457" s="26">
        <v>0.45833333333333331</v>
      </c>
      <c r="L457" s="26"/>
      <c r="M457" s="27" t="s">
        <v>90</v>
      </c>
      <c r="N457" s="25">
        <f>IFERROR(VLOOKUP(M457,Data!$J$1:$K$58,2,0),"")</f>
        <v>56987557136</v>
      </c>
      <c r="O457" s="27" t="s">
        <v>91</v>
      </c>
      <c r="P457" s="27"/>
      <c r="Q457" s="27" t="s">
        <v>79</v>
      </c>
      <c r="R457" s="27" t="s">
        <v>195</v>
      </c>
      <c r="S457" s="27"/>
      <c r="T457" s="27"/>
      <c r="U457" s="28"/>
      <c r="X457" s="27" t="s">
        <v>564</v>
      </c>
      <c r="Y457" s="27" t="s">
        <v>49</v>
      </c>
      <c r="Z457" s="29"/>
      <c r="AA457" s="29">
        <v>0.40625</v>
      </c>
      <c r="AB457" s="29"/>
      <c r="AC457" s="30">
        <v>46070</v>
      </c>
      <c r="AD457" s="15" t="str">
        <f>IF(Tabla2[[#This Row],[HORA ENTREGA]]="DIRECTO","On time", IF(AA457&lt;&gt;"",IF(Tabla2[[#This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7" s="15" t="str">
        <f>MID(Tabla2[[#This Row],[TIPO]],1,3)</f>
        <v xml:space="preserve">40 </v>
      </c>
      <c r="AF4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BAYONA SPA */ Cont: * CAAU5629417*/ HR Entrega: *11:00* /Dirección: * BOULEVAR 1313 BODENOR FLEX CENTER ENEA, PUDAHUEL</v>
      </c>
      <c r="AG457" s="38" t="str">
        <f>IFERROR(HYPERLINK("https://wa.me/"&amp;Tabla2[[#This Row],[CONTACTO]]&amp;"?text="&amp;Tabla2[[#This Row],[Mensaje]],"Enviar mensaje"),"")</f>
        <v>Enviar mensaje</v>
      </c>
      <c r="AH457" s="15" t="str">
        <f>CONCATENATE(A457,F457)</f>
        <v>456CAAU5629417</v>
      </c>
      <c r="AI457" s="15" t="str">
        <f>CONCATENATE("ENT-",A457)</f>
        <v>ENT-456</v>
      </c>
      <c r="AJ457" s="15" t="str">
        <f>IF(Tabla2[[#This Row],[Op]]&lt;&gt;"","ENTREGA","")</f>
        <v>ENTREGA</v>
      </c>
      <c r="AK457" s="40" t="str">
        <f>(Tabla2[[#This Row],[FECHA ENTREGA]]&amp;Tabla2[[#This Row],[HORA ENTREGA]])</f>
        <v>460700,458333333333333</v>
      </c>
      <c r="AL457" s="34" t="str">
        <f>IFERROR(HYPERLINK("https://wa.me/"&amp;Tabla2[[#This Row],[CONTACTO]]&amp;"?text="&amp;Tabla2[[#This Row],[Mensaje]]),"")</f>
        <v>https://wa.me/56987557136?text=Hola!%0AServicio del día 17-02%0A *Cliente:* BAYONA SPA */ Cont: * CAAU5629417*/ HR Entrega: *11:00* /Dirección: * BOULEVAR 1313 BODENOR FLEX CENTER ENEA, PUDAHUEL</v>
      </c>
    </row>
    <row r="458" spans="1:38" s="15" customFormat="1" ht="16.5" customHeight="1" x14ac:dyDescent="0.2">
      <c r="A458" s="15">
        <f>ROW(A457)</f>
        <v>457</v>
      </c>
      <c r="B458" s="15">
        <f>IF(J458=J457,B457+1,1)</f>
        <v>7</v>
      </c>
      <c r="C458" s="15" t="s">
        <v>75</v>
      </c>
      <c r="D458" s="25" t="s">
        <v>39</v>
      </c>
      <c r="E458" s="27">
        <v>299029</v>
      </c>
      <c r="F458" s="27" t="s">
        <v>941</v>
      </c>
      <c r="G458" s="27" t="s">
        <v>41</v>
      </c>
      <c r="H458" s="27">
        <v>10000</v>
      </c>
      <c r="I458" s="27" t="s">
        <v>942</v>
      </c>
      <c r="J458" s="28">
        <v>46070</v>
      </c>
      <c r="K458" s="26">
        <v>0.54166666666666663</v>
      </c>
      <c r="L458" s="26"/>
      <c r="M458" s="27" t="s">
        <v>77</v>
      </c>
      <c r="N458" s="25">
        <f>IFERROR(VLOOKUP(M458,Data!$J$1:$K$58,2,0),"")</f>
        <v>56967384794</v>
      </c>
      <c r="O458" s="27" t="s">
        <v>943</v>
      </c>
      <c r="P458" s="27"/>
      <c r="Q458" s="27" t="s">
        <v>79</v>
      </c>
      <c r="R458" s="27" t="s">
        <v>195</v>
      </c>
      <c r="S458" s="27"/>
      <c r="T458" s="27"/>
      <c r="U458" s="28"/>
      <c r="X458" s="27" t="s">
        <v>564</v>
      </c>
      <c r="Y458" s="27" t="s">
        <v>49</v>
      </c>
      <c r="Z458" s="29"/>
      <c r="AA458" s="29">
        <v>0.33194444444444443</v>
      </c>
      <c r="AB458" s="29"/>
      <c r="AC458" s="30">
        <v>46070</v>
      </c>
      <c r="AD458" s="15" t="str">
        <f>IF(Tabla2[[#This Row],[HORA ENTREGA]]="DIRECTO","On time", IF(AA458&lt;&gt;"",IF(Tabla2[[#This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8" s="15" t="str">
        <f>MID(Tabla2[[#This Row],[TIPO]],1,3)</f>
        <v xml:space="preserve">40 </v>
      </c>
      <c r="AF4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BAYONA SPA */ Cont: * MSMU7958255*/ HR Entrega: *13:00* /Dirección: * BOULEVAR 1313 BODENOR FLEX CENTER ENEA, PUDAHUEL</v>
      </c>
      <c r="AG458" s="38" t="str">
        <f>IFERROR(HYPERLINK("https://wa.me/"&amp;Tabla2[[#This Row],[CONTACTO]]&amp;"?text="&amp;Tabla2[[#This Row],[Mensaje]],"Enviar mensaje"),"")</f>
        <v>Enviar mensaje</v>
      </c>
      <c r="AH458" s="15" t="str">
        <f>CONCATENATE(A458,F458)</f>
        <v>457MSMU7958255</v>
      </c>
      <c r="AI458" s="15" t="str">
        <f>CONCATENATE("ENT-",A458)</f>
        <v>ENT-457</v>
      </c>
      <c r="AJ458" s="15" t="str">
        <f>IF(Tabla2[[#This Row],[Op]]&lt;&gt;"","ENTREGA","")</f>
        <v>ENTREGA</v>
      </c>
      <c r="AK458" s="40" t="str">
        <f>(Tabla2[[#This Row],[FECHA ENTREGA]]&amp;Tabla2[[#This Row],[HORA ENTREGA]])</f>
        <v>460700,541666666666667</v>
      </c>
      <c r="AL458" s="34" t="str">
        <f>IFERROR(HYPERLINK("https://wa.me/"&amp;Tabla2[[#This Row],[CONTACTO]]&amp;"?text="&amp;Tabla2[[#This Row],[Mensaje]]),"")</f>
        <v>https://wa.me/56967384794?text=Hola!%0AServicio del día 17-02%0A *Cliente:* BAYONA SPA */ Cont: * MSMU7958255*/ HR Entrega: *13:00* /Dirección: * BOULEVAR 1313 BODENOR FLEX CENTER ENEA, PUDAHUEL</v>
      </c>
    </row>
    <row r="459" spans="1:38" s="15" customFormat="1" ht="16.5" customHeight="1" x14ac:dyDescent="0.2">
      <c r="A459" s="15">
        <f>ROW(A458)</f>
        <v>458</v>
      </c>
      <c r="B459" s="15">
        <f>IF(J459=J458,B458+1,1)</f>
        <v>8</v>
      </c>
      <c r="C459" s="15" t="s">
        <v>101</v>
      </c>
      <c r="D459" s="25" t="s">
        <v>39</v>
      </c>
      <c r="E459" s="27">
        <v>141842</v>
      </c>
      <c r="F459" s="27" t="s">
        <v>944</v>
      </c>
      <c r="G459" s="27" t="s">
        <v>41</v>
      </c>
      <c r="H459" s="27">
        <v>20000</v>
      </c>
      <c r="I459" s="27" t="s">
        <v>42</v>
      </c>
      <c r="J459" s="28">
        <v>46070</v>
      </c>
      <c r="K459" s="26">
        <v>0.35416666666666669</v>
      </c>
      <c r="L459" s="26"/>
      <c r="M459" s="27" t="s">
        <v>104</v>
      </c>
      <c r="N459" s="25">
        <f>IFERROR(VLOOKUP(M459,Data!$J$1:$K$58,2,0),"")</f>
        <v>56966749395</v>
      </c>
      <c r="O459" s="27" t="s">
        <v>248</v>
      </c>
      <c r="P459" s="27"/>
      <c r="Q459" s="27" t="s">
        <v>945</v>
      </c>
      <c r="R459" s="27" t="s">
        <v>376</v>
      </c>
      <c r="S459" s="27"/>
      <c r="T459" s="27"/>
      <c r="U459" s="28"/>
      <c r="X459" s="27"/>
      <c r="Y459" s="27" t="s">
        <v>49</v>
      </c>
      <c r="Z459" s="29"/>
      <c r="AA459" s="29">
        <v>0.3125</v>
      </c>
      <c r="AB459" s="29"/>
      <c r="AC459" s="30">
        <v>46070</v>
      </c>
      <c r="AD459" s="15" t="str">
        <f>IF(Tabla2[[#This Row],[HORA ENTREGA]]="DIRECTO","On time", IF(AA459&lt;&gt;"",IF(Tabla2[[#This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9" s="15" t="str">
        <f>MID(Tabla2[[#This Row],[TIPO]],1,3)</f>
        <v xml:space="preserve">40 </v>
      </c>
      <c r="AF4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17-02%0A *Cliente:* COMERCIAL PICHARA SPA */ Cont: * TGBU6114140*/ HR Entrega: *08:30* /Dirección: *Crucero Peralillo, Parcela 37, Lote 1, Lampa. </v>
      </c>
      <c r="AG459" s="38" t="str">
        <f>IFERROR(HYPERLINK("https://wa.me/"&amp;Tabla2[[#This Row],[CONTACTO]]&amp;"?text="&amp;Tabla2[[#This Row],[Mensaje]],"Enviar mensaje"),"")</f>
        <v>Enviar mensaje</v>
      </c>
      <c r="AH459" s="15" t="str">
        <f>CONCATENATE(A459,F459)</f>
        <v>458TGBU6114140</v>
      </c>
      <c r="AI459" s="15" t="str">
        <f>CONCATENATE("ENT-",A459)</f>
        <v>ENT-458</v>
      </c>
      <c r="AJ459" s="15" t="str">
        <f>IF(Tabla2[[#This Row],[Op]]&lt;&gt;"","ENTREGA","")</f>
        <v>ENTREGA</v>
      </c>
      <c r="AK459" s="40" t="str">
        <f>(Tabla2[[#This Row],[FECHA ENTREGA]]&amp;Tabla2[[#This Row],[HORA ENTREGA]])</f>
        <v>460700,354166666666667</v>
      </c>
      <c r="AL459" s="34" t="str">
        <f>IFERROR(HYPERLINK("https://wa.me/"&amp;Tabla2[[#This Row],[CONTACTO]]&amp;"?text="&amp;Tabla2[[#This Row],[Mensaje]]),"")</f>
        <v xml:space="preserve">https://wa.me/56966749395?text=Hola!%0AServicio del día 17-02%0A *Cliente:* COMERCIAL PICHARA SPA */ Cont: * TGBU6114140*/ HR Entrega: *08:30* /Dirección: *Crucero Peralillo, Parcela 37, Lote 1, Lampa. </v>
      </c>
    </row>
    <row r="460" spans="1:38" s="15" customFormat="1" ht="16.5" customHeight="1" x14ac:dyDescent="0.2">
      <c r="A460" s="15">
        <f>ROW(A459)</f>
        <v>459</v>
      </c>
      <c r="B460" s="15">
        <f>IF(J460=J459,B459+1,1)</f>
        <v>9</v>
      </c>
      <c r="C460" s="15" t="s">
        <v>101</v>
      </c>
      <c r="D460" s="25" t="s">
        <v>39</v>
      </c>
      <c r="E460" s="27">
        <v>141598</v>
      </c>
      <c r="F460" s="27" t="s">
        <v>946</v>
      </c>
      <c r="G460" s="27" t="s">
        <v>431</v>
      </c>
      <c r="H460" s="27">
        <v>7000</v>
      </c>
      <c r="I460" s="27" t="s">
        <v>947</v>
      </c>
      <c r="J460" s="28">
        <v>46070</v>
      </c>
      <c r="K460" s="26">
        <v>0.39583333333333331</v>
      </c>
      <c r="L460" s="26"/>
      <c r="M460" s="27" t="s">
        <v>325</v>
      </c>
      <c r="N460" s="25">
        <f>IFERROR(VLOOKUP(M460,Data!$J$1:$K$58,2,0),"")</f>
        <v>56964850744</v>
      </c>
      <c r="O460" s="27" t="s">
        <v>134</v>
      </c>
      <c r="P460" s="27"/>
      <c r="Q460" s="27" t="s">
        <v>945</v>
      </c>
      <c r="R460" s="27" t="s">
        <v>195</v>
      </c>
      <c r="S460" s="27"/>
      <c r="T460" s="27"/>
      <c r="U460" s="28"/>
      <c r="X460" s="27"/>
      <c r="Y460" s="27" t="s">
        <v>49</v>
      </c>
      <c r="Z460" s="29"/>
      <c r="AA460" s="29">
        <v>0.34027777777777779</v>
      </c>
      <c r="AB460" s="29"/>
      <c r="AC460" s="30">
        <v>46070</v>
      </c>
      <c r="AD460" s="15" t="str">
        <f>IF(Tabla2[[#This Row],[HORA ENTREGA]]="DIRECTO","On time", IF(AA460&lt;&gt;"",IF(Tabla2[[#This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0" s="15" t="str">
        <f>MID(Tabla2[[#This Row],[TIPO]],1,3)</f>
        <v>IMO</v>
      </c>
      <c r="AF4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17-02%0A *Cliente:* COMERCIAL PICHARA SPA */ Cont: * SEGU2892266*/ HR Entrega: *09:30* /Dirección: *Crucero Peralillo, Parcela 37, Lote 1, Lampa. </v>
      </c>
      <c r="AG460" s="38" t="str">
        <f>IFERROR(HYPERLINK("https://wa.me/"&amp;Tabla2[[#This Row],[CONTACTO]]&amp;"?text="&amp;Tabla2[[#This Row],[Mensaje]],"Enviar mensaje"),"")</f>
        <v>Enviar mensaje</v>
      </c>
      <c r="AH460" s="15" t="str">
        <f>CONCATENATE(A460,F460)</f>
        <v>459SEGU2892266</v>
      </c>
      <c r="AI460" s="15" t="str">
        <f>CONCATENATE("ENT-",A460)</f>
        <v>ENT-459</v>
      </c>
      <c r="AJ460" s="15" t="str">
        <f>IF(Tabla2[[#This Row],[Op]]&lt;&gt;"","ENTREGA","")</f>
        <v>ENTREGA</v>
      </c>
      <c r="AK460" s="40" t="str">
        <f>(Tabla2[[#This Row],[FECHA ENTREGA]]&amp;Tabla2[[#This Row],[HORA ENTREGA]])</f>
        <v>460700,395833333333333</v>
      </c>
      <c r="AL460" s="34" t="str">
        <f>IFERROR(HYPERLINK("https://wa.me/"&amp;Tabla2[[#This Row],[CONTACTO]]&amp;"?text="&amp;Tabla2[[#This Row],[Mensaje]]),"")</f>
        <v xml:space="preserve">https://wa.me/56964850744?text=Hola!%0AServicio del día 17-02%0A *Cliente:* COMERCIAL PICHARA SPA */ Cont: * SEGU2892266*/ HR Entrega: *09:30* /Dirección: *Crucero Peralillo, Parcela 37, Lote 1, Lampa. </v>
      </c>
    </row>
    <row r="461" spans="1:38" s="15" customFormat="1" ht="16.5" customHeight="1" x14ac:dyDescent="0.2">
      <c r="A461" s="15">
        <f>ROW(A460)</f>
        <v>460</v>
      </c>
      <c r="B461" s="15">
        <f>IF(J461=J460,B460+1,1)</f>
        <v>10</v>
      </c>
      <c r="C461" s="15" t="s">
        <v>288</v>
      </c>
      <c r="D461" s="25" t="s">
        <v>39</v>
      </c>
      <c r="E461" s="27">
        <v>102351</v>
      </c>
      <c r="F461" s="27" t="s">
        <v>948</v>
      </c>
      <c r="G461" s="27" t="s">
        <v>54</v>
      </c>
      <c r="H461" s="27">
        <v>15000</v>
      </c>
      <c r="I461" s="27">
        <v>0.375</v>
      </c>
      <c r="J461" s="28">
        <v>46070</v>
      </c>
      <c r="K461" s="26" t="s">
        <v>290</v>
      </c>
      <c r="L461" s="26"/>
      <c r="M461" s="27" t="s">
        <v>158</v>
      </c>
      <c r="N461" s="25">
        <f>IFERROR(VLOOKUP(M461,Data!$J$1:$K$58,2,0),"")</f>
        <v>56931745801</v>
      </c>
      <c r="O461" s="27" t="s">
        <v>159</v>
      </c>
      <c r="P461" s="27"/>
      <c r="Q461" s="27" t="s">
        <v>291</v>
      </c>
      <c r="R461" s="27" t="s">
        <v>195</v>
      </c>
      <c r="S461" s="27"/>
      <c r="T461" s="27"/>
      <c r="U461" s="28"/>
      <c r="X461" s="27"/>
      <c r="Y461" s="27" t="s">
        <v>49</v>
      </c>
      <c r="Z461" s="29"/>
      <c r="AA461" s="29">
        <v>0.46944444444444444</v>
      </c>
      <c r="AB461" s="29"/>
      <c r="AC461" s="30">
        <v>46070</v>
      </c>
      <c r="AD461" s="15" t="str">
        <f>IF(Tabla2[[#This Row],[HORA ENTREGA]]="DIRECTO","On time", IF(AA461&lt;&gt;"",IF(Tabla2[[#This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1" s="15" t="str">
        <f>MID(Tabla2[[#This Row],[TIPO]],1,3)</f>
        <v xml:space="preserve">40 </v>
      </c>
      <c r="AF4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COMERCIAL SEA GARDEN SPA */ Cont: * MSDU9813085*/ HR Entrega: *DIRECTO* /Dirección: *LOS MAITENES PONIENTE 1332; PUDAHUEL</v>
      </c>
      <c r="AG461" s="38" t="str">
        <f>IFERROR(HYPERLINK("https://wa.me/"&amp;Tabla2[[#This Row],[CONTACTO]]&amp;"?text="&amp;Tabla2[[#This Row],[Mensaje]],"Enviar mensaje"),"")</f>
        <v>Enviar mensaje</v>
      </c>
      <c r="AH461" s="15" t="str">
        <f>CONCATENATE(A461,F461)</f>
        <v>460MSDU9813085</v>
      </c>
      <c r="AI461" s="15" t="str">
        <f>CONCATENATE("ENT-",A461)</f>
        <v>ENT-460</v>
      </c>
      <c r="AJ461" s="15" t="str">
        <f>IF(Tabla2[[#This Row],[Op]]&lt;&gt;"","ENTREGA","")</f>
        <v>ENTREGA</v>
      </c>
      <c r="AK461" s="40" t="str">
        <f>(Tabla2[[#This Row],[FECHA ENTREGA]]&amp;Tabla2[[#This Row],[HORA ENTREGA]])</f>
        <v>46070DIRECTO</v>
      </c>
      <c r="AL461" s="34" t="str">
        <f>IFERROR(HYPERLINK("https://wa.me/"&amp;Tabla2[[#This Row],[CONTACTO]]&amp;"?text="&amp;Tabla2[[#This Row],[Mensaje]]),"")</f>
        <v>https://wa.me/56931745801?text=Hola!%0AServicio del día 17-02%0A *Cliente:* COMERCIAL SEA GARDEN SPA */ Cont: * MSDU9813085*/ HR Entrega: *DIRECTO* /Dirección: *LOS MAITENES PONIENTE 1332; PUDAHUEL</v>
      </c>
    </row>
    <row r="462" spans="1:38" s="15" customFormat="1" ht="16.5" customHeight="1" x14ac:dyDescent="0.2">
      <c r="A462" s="15">
        <f>ROW(A461)</f>
        <v>461</v>
      </c>
      <c r="B462" s="15">
        <f>IF(J462=J461,B461+1,1)</f>
        <v>11</v>
      </c>
      <c r="C462" s="15" t="s">
        <v>949</v>
      </c>
      <c r="D462" s="25" t="s">
        <v>39</v>
      </c>
      <c r="E462" s="27">
        <v>299093</v>
      </c>
      <c r="F462" s="27" t="s">
        <v>950</v>
      </c>
      <c r="G462" s="27" t="s">
        <v>41</v>
      </c>
      <c r="H462" s="27">
        <v>31000</v>
      </c>
      <c r="I462" s="27" t="s">
        <v>171</v>
      </c>
      <c r="J462" s="28">
        <v>46070</v>
      </c>
      <c r="K462" s="26">
        <v>0.35416666666666669</v>
      </c>
      <c r="L462" s="26"/>
      <c r="M462" s="27" t="s">
        <v>172</v>
      </c>
      <c r="N462" s="25">
        <f>IFERROR(VLOOKUP(M462,Data!$J$1:$K$58,2,0),"")</f>
        <v>56985215946</v>
      </c>
      <c r="O462" s="27" t="s">
        <v>173</v>
      </c>
      <c r="P462" s="27"/>
      <c r="Q462" s="27" t="s">
        <v>951</v>
      </c>
      <c r="R462" s="27" t="s">
        <v>183</v>
      </c>
      <c r="S462" s="27"/>
      <c r="T462" s="27"/>
      <c r="U462" s="28"/>
      <c r="X462" s="27"/>
      <c r="Y462" s="27" t="s">
        <v>49</v>
      </c>
      <c r="Z462" s="29"/>
      <c r="AA462" s="29">
        <v>0.3263888888888889</v>
      </c>
      <c r="AB462" s="29"/>
      <c r="AC462" s="30">
        <v>46070</v>
      </c>
      <c r="AD462" s="15" t="str">
        <f>IF(Tabla2[[#This Row],[HORA ENTREGA]]="DIRECTO","On time", IF(AA462&lt;&gt;"",IF(Tabla2[[#This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2" s="15" t="str">
        <f>MID(Tabla2[[#This Row],[TIPO]],1,3)</f>
        <v xml:space="preserve">40 </v>
      </c>
      <c r="AF4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FERREPLUS SPA */ Cont: * FBIU5691032*/ HR Entrega: *08:30* /Dirección: *bodega BC05B FerrePlus SAN Nicolas 860 en san Miguel</v>
      </c>
      <c r="AG462" s="38" t="str">
        <f>IFERROR(HYPERLINK("https://wa.me/"&amp;Tabla2[[#This Row],[CONTACTO]]&amp;"?text="&amp;Tabla2[[#This Row],[Mensaje]],"Enviar mensaje"),"")</f>
        <v>Enviar mensaje</v>
      </c>
      <c r="AH462" s="15" t="str">
        <f>CONCATENATE(A462,F462)</f>
        <v>461FBIU5691032</v>
      </c>
      <c r="AI462" s="15" t="str">
        <f>CONCATENATE("ENT-",A462)</f>
        <v>ENT-461</v>
      </c>
      <c r="AJ462" s="15" t="str">
        <f>IF(Tabla2[[#This Row],[Op]]&lt;&gt;"","ENTREGA","")</f>
        <v>ENTREGA</v>
      </c>
      <c r="AK462" s="40" t="str">
        <f>(Tabla2[[#This Row],[FECHA ENTREGA]]&amp;Tabla2[[#This Row],[HORA ENTREGA]])</f>
        <v>460700,354166666666667</v>
      </c>
      <c r="AL462" s="34" t="str">
        <f>IFERROR(HYPERLINK("https://wa.me/"&amp;Tabla2[[#This Row],[CONTACTO]]&amp;"?text="&amp;Tabla2[[#This Row],[Mensaje]]),"")</f>
        <v>https://wa.me/56985215946?text=Hola!%0AServicio del día 17-02%0A *Cliente:* FERREPLUS SPA */ Cont: * FBIU5691032*/ HR Entrega: *08:30* /Dirección: *bodega BC05B FerrePlus SAN Nicolas 860 en san Miguel</v>
      </c>
    </row>
    <row r="463" spans="1:38" s="15" customFormat="1" ht="16.5" customHeight="1" x14ac:dyDescent="0.2">
      <c r="A463" s="15">
        <f>ROW(A462)</f>
        <v>462</v>
      </c>
      <c r="B463" s="15">
        <f>IF(J463=J462,B462+1,1)</f>
        <v>12</v>
      </c>
      <c r="C463" s="15" t="s">
        <v>483</v>
      </c>
      <c r="D463" s="25" t="s">
        <v>39</v>
      </c>
      <c r="E463" s="27">
        <v>1282874</v>
      </c>
      <c r="F463" s="27" t="s">
        <v>952</v>
      </c>
      <c r="G463" s="27" t="s">
        <v>41</v>
      </c>
      <c r="H463" s="27">
        <v>6000</v>
      </c>
      <c r="I463" s="27" t="s">
        <v>42</v>
      </c>
      <c r="J463" s="28">
        <v>46070</v>
      </c>
      <c r="K463" s="26">
        <v>0.33333333333333331</v>
      </c>
      <c r="L463" s="26"/>
      <c r="M463" s="27" t="s">
        <v>953</v>
      </c>
      <c r="N463" s="25">
        <f>IFERROR(VLOOKUP(M463,Data!$J$1:$K$58,2,0),"")</f>
        <v>56967128754</v>
      </c>
      <c r="O463" s="27" t="s">
        <v>301</v>
      </c>
      <c r="P463" s="27"/>
      <c r="Q463" s="27" t="s">
        <v>694</v>
      </c>
      <c r="R463" s="27" t="s">
        <v>218</v>
      </c>
      <c r="S463" s="27"/>
      <c r="T463" s="27"/>
      <c r="U463" s="28"/>
      <c r="X463" s="27"/>
      <c r="Y463" s="27" t="s">
        <v>49</v>
      </c>
      <c r="Z463" s="29"/>
      <c r="AA463" s="29">
        <v>0.3263888888888889</v>
      </c>
      <c r="AB463" s="29"/>
      <c r="AC463" s="30">
        <v>46070</v>
      </c>
      <c r="AD463" s="15" t="str">
        <f>IF(Tabla2[[#This Row],[HORA ENTREGA]]="DIRECTO","On time", IF(AA463&lt;&gt;"",IF(Tabla2[[#This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3" s="15" t="str">
        <f>MID(Tabla2[[#This Row],[TIPO]],1,3)</f>
        <v xml:space="preserve">40 </v>
      </c>
      <c r="AF4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IDEAL S A */ Cont: * CSNU5821550*/ HR Entrega: *08:00* /Dirección: *Cañaveral 870 Quilicura</v>
      </c>
      <c r="AG463" s="38" t="str">
        <f>IFERROR(HYPERLINK("https://wa.me/"&amp;Tabla2[[#This Row],[CONTACTO]]&amp;"?text="&amp;Tabla2[[#This Row],[Mensaje]],"Enviar mensaje"),"")</f>
        <v>Enviar mensaje</v>
      </c>
      <c r="AH463" s="15" t="str">
        <f>CONCATENATE(A463,F463)</f>
        <v>462CSNU5821550</v>
      </c>
      <c r="AI463" s="15" t="str">
        <f>CONCATENATE("ENT-",A463)</f>
        <v>ENT-462</v>
      </c>
      <c r="AJ463" s="15" t="str">
        <f>IF(Tabla2[[#This Row],[Op]]&lt;&gt;"","ENTREGA","")</f>
        <v>ENTREGA</v>
      </c>
      <c r="AK463" s="40" t="str">
        <f>(Tabla2[[#This Row],[FECHA ENTREGA]]&amp;Tabla2[[#This Row],[HORA ENTREGA]])</f>
        <v>460700,333333333333333</v>
      </c>
      <c r="AL463" s="34" t="str">
        <f>IFERROR(HYPERLINK("https://wa.me/"&amp;Tabla2[[#This Row],[CONTACTO]]&amp;"?text="&amp;Tabla2[[#This Row],[Mensaje]]),"")</f>
        <v>https://wa.me/56967128754?text=Hola!%0AServicio del día 17-02%0A *Cliente:* IDEAL S A */ Cont: * CSNU5821550*/ HR Entrega: *08:00* /Dirección: *Cañaveral 870 Quilicura</v>
      </c>
    </row>
    <row r="464" spans="1:38" s="15" customFormat="1" ht="16.5" customHeight="1" x14ac:dyDescent="0.2">
      <c r="A464" s="15">
        <f>ROW(A463)</f>
        <v>463</v>
      </c>
      <c r="B464" s="15">
        <f>IF(J464=J463,B463+1,1)</f>
        <v>13</v>
      </c>
      <c r="C464" s="15" t="s">
        <v>483</v>
      </c>
      <c r="D464" s="25" t="s">
        <v>39</v>
      </c>
      <c r="E464" s="27">
        <v>1281600</v>
      </c>
      <c r="F464" s="27" t="s">
        <v>954</v>
      </c>
      <c r="G464" s="27" t="s">
        <v>54</v>
      </c>
      <c r="H464" s="27">
        <v>16000</v>
      </c>
      <c r="I464" s="27" t="s">
        <v>42</v>
      </c>
      <c r="J464" s="28">
        <v>46070</v>
      </c>
      <c r="K464" s="26">
        <v>0.35416666666666669</v>
      </c>
      <c r="L464" s="26"/>
      <c r="M464" s="27" t="s">
        <v>139</v>
      </c>
      <c r="N464" s="25">
        <f>IFERROR(VLOOKUP(M464,Data!$J$1:$K$58,2,0),"")</f>
        <v>56965312953</v>
      </c>
      <c r="O464" s="27" t="s">
        <v>140</v>
      </c>
      <c r="P464" s="27"/>
      <c r="Q464" s="27" t="s">
        <v>265</v>
      </c>
      <c r="R464" s="27" t="s">
        <v>48</v>
      </c>
      <c r="S464" s="27"/>
      <c r="T464" s="27"/>
      <c r="U464" s="28"/>
      <c r="X464" s="27"/>
      <c r="Y464" s="27" t="s">
        <v>49</v>
      </c>
      <c r="Z464" s="29"/>
      <c r="AA464" s="29">
        <v>0.3263888888888889</v>
      </c>
      <c r="AB464" s="29"/>
      <c r="AC464" s="30">
        <v>46070</v>
      </c>
      <c r="AD464" s="15" t="str">
        <f>IF(Tabla2[[#This Row],[HORA ENTREGA]]="DIRECTO","On time", IF(AA464&lt;&gt;"",IF(Tabla2[[#This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4" s="15" t="str">
        <f>MID(Tabla2[[#This Row],[TIPO]],1,3)</f>
        <v xml:space="preserve">40 </v>
      </c>
      <c r="AF4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IDEAL S A */ Cont: * CGMU5355156*/ HR Entrega: *08:30* /Dirección: *AGUNSA - La montaña 1550, Quilicura (Ingreso por portería A) </v>
      </c>
      <c r="AG464" s="38" t="str">
        <f>IFERROR(HYPERLINK("https://wa.me/"&amp;Tabla2[[#This Row],[CONTACTO]]&amp;"?text="&amp;Tabla2[[#This Row],[Mensaje]],"Enviar mensaje"),"")</f>
        <v>Enviar mensaje</v>
      </c>
      <c r="AH464" s="15" t="str">
        <f>CONCATENATE(A464,F464)</f>
        <v>463CGMU5355156</v>
      </c>
      <c r="AI464" s="15" t="str">
        <f>CONCATENATE("ENT-",A464)</f>
        <v>ENT-463</v>
      </c>
      <c r="AJ464" s="15" t="str">
        <f>IF(Tabla2[[#This Row],[Op]]&lt;&gt;"","ENTREGA","")</f>
        <v>ENTREGA</v>
      </c>
      <c r="AK464" s="40" t="str">
        <f>(Tabla2[[#This Row],[FECHA ENTREGA]]&amp;Tabla2[[#This Row],[HORA ENTREGA]])</f>
        <v>460700,354166666666667</v>
      </c>
      <c r="AL464" s="34" t="str">
        <f>IFERROR(HYPERLINK("https://wa.me/"&amp;Tabla2[[#This Row],[CONTACTO]]&amp;"?text="&amp;Tabla2[[#This Row],[Mensaje]]),"")</f>
        <v>https://wa.me/56965312953?text=Hola!%0AServicio del día 17-02%0A *Cliente:* IDEAL S A */ Cont: * CGMU5355156*/ HR Entrega: *08:30* /Dirección: *AGUNSA - La montaña 1550, Quilicura (Ingreso por portería A) </v>
      </c>
    </row>
    <row r="465" spans="1:38" s="15" customFormat="1" ht="16.5" customHeight="1" x14ac:dyDescent="0.2">
      <c r="A465" s="15">
        <f>ROW(A464)</f>
        <v>464</v>
      </c>
      <c r="B465" s="15">
        <f>IF(J465=J464,B464+1,1)</f>
        <v>14</v>
      </c>
      <c r="C465" s="15" t="s">
        <v>955</v>
      </c>
      <c r="D465" s="25" t="s">
        <v>39</v>
      </c>
      <c r="E465" s="27">
        <v>299622</v>
      </c>
      <c r="F465" s="27" t="s">
        <v>956</v>
      </c>
      <c r="G465" s="27" t="s">
        <v>294</v>
      </c>
      <c r="H465" s="27">
        <v>25000</v>
      </c>
      <c r="I465" s="27" t="s">
        <v>42</v>
      </c>
      <c r="J465" s="28">
        <v>46070</v>
      </c>
      <c r="K465" s="26">
        <v>0.33333333333333331</v>
      </c>
      <c r="L465" s="26"/>
      <c r="M465" s="27" t="s">
        <v>72</v>
      </c>
      <c r="N465" s="25">
        <f>IFERROR(VLOOKUP(M465,Data!$J$1:$K$58,2,0),"")</f>
        <v>56978089148</v>
      </c>
      <c r="O465" s="27" t="s">
        <v>73</v>
      </c>
      <c r="P465" s="27"/>
      <c r="Q465" s="27" t="s">
        <v>957</v>
      </c>
      <c r="R465" s="27" t="s">
        <v>218</v>
      </c>
      <c r="S465" s="27"/>
      <c r="T465" s="27"/>
      <c r="U465" s="28"/>
      <c r="X465" s="27"/>
      <c r="Y465" s="27" t="s">
        <v>49</v>
      </c>
      <c r="Z465" s="29"/>
      <c r="AA465" s="29">
        <v>0.3298611111111111</v>
      </c>
      <c r="AB465" s="29"/>
      <c r="AC465" s="30">
        <v>46070</v>
      </c>
      <c r="AD465" s="15" t="str">
        <f>IF(Tabla2[[#This Row],[HORA ENTREGA]]="DIRECTO","On time", IF(AA465&lt;&gt;"",IF(Tabla2[[#This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5" s="15" t="str">
        <f>MID(Tabla2[[#This Row],[TIPO]],1,3)</f>
        <v xml:space="preserve">40 </v>
      </c>
      <c r="AF4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IMER CHILE */ Cont: * MAEU4178826*/ HR Entrega: *08:00* /Dirección: *BARRON VIEYRA 10-A, COLINA</v>
      </c>
      <c r="AG465" s="38" t="str">
        <f>IFERROR(HYPERLINK("https://wa.me/"&amp;Tabla2[[#This Row],[CONTACTO]]&amp;"?text="&amp;Tabla2[[#This Row],[Mensaje]],"Enviar mensaje"),"")</f>
        <v>Enviar mensaje</v>
      </c>
      <c r="AH465" s="15" t="str">
        <f>CONCATENATE(A465,F465)</f>
        <v>464MAEU4178826</v>
      </c>
      <c r="AI465" s="15" t="str">
        <f>CONCATENATE("ENT-",A465)</f>
        <v>ENT-464</v>
      </c>
      <c r="AJ465" s="15" t="str">
        <f>IF(Tabla2[[#This Row],[Op]]&lt;&gt;"","ENTREGA","")</f>
        <v>ENTREGA</v>
      </c>
      <c r="AK465" s="40" t="str">
        <f>(Tabla2[[#This Row],[FECHA ENTREGA]]&amp;Tabla2[[#This Row],[HORA ENTREGA]])</f>
        <v>460700,333333333333333</v>
      </c>
      <c r="AL465" s="34" t="str">
        <f>IFERROR(HYPERLINK("https://wa.me/"&amp;Tabla2[[#This Row],[CONTACTO]]&amp;"?text="&amp;Tabla2[[#This Row],[Mensaje]]),"")</f>
        <v>https://wa.me/56978089148?text=Hola!%0AServicio del día 17-02%0A *Cliente:* IMER CHILE */ Cont: * MAEU4178826*/ HR Entrega: *08:00* /Dirección: *BARRON VIEYRA 10-A, COLINA</v>
      </c>
    </row>
    <row r="466" spans="1:38" s="15" customFormat="1" ht="16.5" customHeight="1" x14ac:dyDescent="0.2">
      <c r="A466" s="15">
        <f>ROW(A465)</f>
        <v>465</v>
      </c>
      <c r="B466" s="15">
        <f>IF(J466=J465,B465+1,1)</f>
        <v>15</v>
      </c>
      <c r="C466" s="15" t="s">
        <v>166</v>
      </c>
      <c r="D466" s="25" t="s">
        <v>39</v>
      </c>
      <c r="E466" s="27">
        <v>873493</v>
      </c>
      <c r="F466" s="27" t="s">
        <v>958</v>
      </c>
      <c r="G466" s="27" t="s">
        <v>41</v>
      </c>
      <c r="H466" s="27">
        <v>14000</v>
      </c>
      <c r="I466" s="27" t="s">
        <v>42</v>
      </c>
      <c r="J466" s="28">
        <v>46070</v>
      </c>
      <c r="K466" s="26">
        <v>0.45833333333333331</v>
      </c>
      <c r="L466" s="26"/>
      <c r="M466" s="27" t="s">
        <v>55</v>
      </c>
      <c r="N466" s="25">
        <f>IFERROR(VLOOKUP(M466,Data!$J$1:$K$58,2,0),"")</f>
        <v>56992164782</v>
      </c>
      <c r="O466" s="27" t="s">
        <v>56</v>
      </c>
      <c r="P466" s="27"/>
      <c r="Q466" s="27" t="s">
        <v>168</v>
      </c>
      <c r="R466" s="27" t="s">
        <v>69</v>
      </c>
      <c r="S466" s="27"/>
      <c r="T466" s="27"/>
      <c r="U466" s="28"/>
      <c r="X466" s="27"/>
      <c r="Y466" s="27" t="s">
        <v>49</v>
      </c>
      <c r="Z466" s="29"/>
      <c r="AA466" s="29">
        <v>0.40277777777777779</v>
      </c>
      <c r="AB466" s="29"/>
      <c r="AC466" s="30">
        <v>46070</v>
      </c>
      <c r="AD466" s="15" t="str">
        <f>IF(Tabla2[[#This Row],[HORA ENTREGA]]="DIRECTO","On time", IF(AA466&lt;&gt;"",IF(Tabla2[[#This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6" s="15" t="str">
        <f>MID(Tabla2[[#This Row],[TIPO]],1,3)</f>
        <v xml:space="preserve">40 </v>
      </c>
      <c r="AF4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IMPORTADORA Y COMERCIALIZADORA BZ SPA */ Cont: * OOCU9246207*/ HR Entrega: *11:00* /Dirección: *PuertoMadero 9710, Bodega X36. Pudahuel</v>
      </c>
      <c r="AG466" s="38" t="str">
        <f>IFERROR(HYPERLINK("https://wa.me/"&amp;Tabla2[[#This Row],[CONTACTO]]&amp;"?text="&amp;Tabla2[[#This Row],[Mensaje]],"Enviar mensaje"),"")</f>
        <v>Enviar mensaje</v>
      </c>
      <c r="AH466" s="15" t="str">
        <f>CONCATENATE(A466,F466)</f>
        <v>465OOCU9246207</v>
      </c>
      <c r="AI466" s="15" t="str">
        <f>CONCATENATE("ENT-",A466)</f>
        <v>ENT-465</v>
      </c>
      <c r="AJ466" s="15" t="str">
        <f>IF(Tabla2[[#This Row],[Op]]&lt;&gt;"","ENTREGA","")</f>
        <v>ENTREGA</v>
      </c>
      <c r="AK466" s="40" t="str">
        <f>(Tabla2[[#This Row],[FECHA ENTREGA]]&amp;Tabla2[[#This Row],[HORA ENTREGA]])</f>
        <v>460700,458333333333333</v>
      </c>
      <c r="AL466" s="34" t="str">
        <f>IFERROR(HYPERLINK("https://wa.me/"&amp;Tabla2[[#This Row],[CONTACTO]]&amp;"?text="&amp;Tabla2[[#This Row],[Mensaje]]),"")</f>
        <v>https://wa.me/56992164782?text=Hola!%0AServicio del día 17-02%0A *Cliente:* IMPORTADORA Y COMERCIALIZADORA BZ SPA */ Cont: * OOCU9246207*/ HR Entrega: *11:00* /Dirección: *PuertoMadero 9710, Bodega X36. Pudahuel</v>
      </c>
    </row>
    <row r="467" spans="1:38" s="15" customFormat="1" ht="16.5" customHeight="1" x14ac:dyDescent="0.2">
      <c r="A467" s="15">
        <f>ROW(A466)</f>
        <v>466</v>
      </c>
      <c r="B467" s="15">
        <f>IF(J467=J466,B466+1,1)</f>
        <v>16</v>
      </c>
      <c r="C467" s="15" t="s">
        <v>178</v>
      </c>
      <c r="D467" s="25" t="s">
        <v>39</v>
      </c>
      <c r="E467" s="27">
        <v>874518</v>
      </c>
      <c r="F467" s="27" t="s">
        <v>959</v>
      </c>
      <c r="G467" s="27" t="s">
        <v>41</v>
      </c>
      <c r="H467" s="27">
        <v>23000</v>
      </c>
      <c r="I467" s="27" t="s">
        <v>42</v>
      </c>
      <c r="J467" s="28">
        <v>46070</v>
      </c>
      <c r="K467" s="26">
        <v>0.33333333333333331</v>
      </c>
      <c r="L467" s="26"/>
      <c r="M467" s="27" t="s">
        <v>45</v>
      </c>
      <c r="N467" s="25">
        <f>IFERROR(VLOOKUP(M467,Data!$J$1:$K$58,2,0),"")</f>
        <v>56950981572</v>
      </c>
      <c r="O467" s="27" t="s">
        <v>46</v>
      </c>
      <c r="P467" s="27"/>
      <c r="Q467" s="27" t="s">
        <v>337</v>
      </c>
      <c r="R467" s="27" t="s">
        <v>48</v>
      </c>
      <c r="S467" s="27"/>
      <c r="T467" s="27"/>
      <c r="U467" s="28"/>
      <c r="X467" s="27"/>
      <c r="Y467" s="27" t="s">
        <v>49</v>
      </c>
      <c r="Z467" s="29"/>
      <c r="AA467" s="29">
        <v>0.32291666666666669</v>
      </c>
      <c r="AB467" s="29"/>
      <c r="AC467" s="30">
        <v>46070</v>
      </c>
      <c r="AD467" s="15" t="str">
        <f>IF(Tabla2[[#This Row],[HORA ENTREGA]]="DIRECTO","On time", IF(AA467&lt;&gt;"",IF(Tabla2[[#This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7" s="15" t="str">
        <f>MID(Tabla2[[#This Row],[TIPO]],1,3)</f>
        <v xml:space="preserve">40 </v>
      </c>
      <c r="AF4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INVERSIERRA S A */ Cont: * TEMU8240030*/ HR Entrega: *08:00* /Dirección: *QUILICURA</v>
      </c>
      <c r="AG467" s="38" t="str">
        <f>IFERROR(HYPERLINK("https://wa.me/"&amp;Tabla2[[#This Row],[CONTACTO]]&amp;"?text="&amp;Tabla2[[#This Row],[Mensaje]],"Enviar mensaje"),"")</f>
        <v>Enviar mensaje</v>
      </c>
      <c r="AH467" s="15" t="str">
        <f>CONCATENATE(A467,F467)</f>
        <v>466TEMU8240030</v>
      </c>
      <c r="AI467" s="15" t="str">
        <f>CONCATENATE("ENT-",A467)</f>
        <v>ENT-466</v>
      </c>
      <c r="AJ467" s="15" t="str">
        <f>IF(Tabla2[[#This Row],[Op]]&lt;&gt;"","ENTREGA","")</f>
        <v>ENTREGA</v>
      </c>
      <c r="AK467" s="40" t="str">
        <f>(Tabla2[[#This Row],[FECHA ENTREGA]]&amp;Tabla2[[#This Row],[HORA ENTREGA]])</f>
        <v>460700,333333333333333</v>
      </c>
      <c r="AL467" s="34" t="str">
        <f>IFERROR(HYPERLINK("https://wa.me/"&amp;Tabla2[[#This Row],[CONTACTO]]&amp;"?text="&amp;Tabla2[[#This Row],[Mensaje]]),"")</f>
        <v>https://wa.me/56950981572?text=Hola!%0AServicio del día 17-02%0A *Cliente:* INVERSIERRA S A */ Cont: * TEMU8240030*/ HR Entrega: *08:00* /Dirección: *QUILICURA</v>
      </c>
    </row>
    <row r="468" spans="1:38" s="15" customFormat="1" ht="16.5" customHeight="1" x14ac:dyDescent="0.2">
      <c r="A468" s="15">
        <f>ROW(A467)</f>
        <v>467</v>
      </c>
      <c r="B468" s="15">
        <f>IF(J468=J467,B467+1,1)</f>
        <v>17</v>
      </c>
      <c r="C468" s="15" t="s">
        <v>178</v>
      </c>
      <c r="D468" s="25" t="s">
        <v>39</v>
      </c>
      <c r="E468" s="27">
        <v>874518</v>
      </c>
      <c r="F468" s="27" t="s">
        <v>960</v>
      </c>
      <c r="G468" s="27" t="s">
        <v>41</v>
      </c>
      <c r="H468" s="27">
        <v>23000</v>
      </c>
      <c r="I468" s="27" t="s">
        <v>961</v>
      </c>
      <c r="J468" s="28">
        <v>46070</v>
      </c>
      <c r="K468" s="26">
        <v>0.33333333333333331</v>
      </c>
      <c r="L468" s="26"/>
      <c r="M468" s="27" t="s">
        <v>117</v>
      </c>
      <c r="N468" s="25">
        <f>IFERROR(VLOOKUP(M468,Data!$J$1:$K$58,2,0),"")</f>
        <v>56973887539</v>
      </c>
      <c r="O468" s="27" t="s">
        <v>118</v>
      </c>
      <c r="P468" s="27"/>
      <c r="Q468" s="27" t="s">
        <v>182</v>
      </c>
      <c r="R468" s="27" t="s">
        <v>48</v>
      </c>
      <c r="S468" s="27"/>
      <c r="T468" s="27"/>
      <c r="U468" s="28"/>
      <c r="X468" s="27"/>
      <c r="Y468" s="27" t="s">
        <v>49</v>
      </c>
      <c r="Z468" s="29"/>
      <c r="AA468" s="29">
        <v>0.3298611111111111</v>
      </c>
      <c r="AB468" s="29"/>
      <c r="AC468" s="30">
        <v>46070</v>
      </c>
      <c r="AD468" s="15" t="str">
        <f>IF(Tabla2[[#This Row],[HORA ENTREGA]]="DIRECTO","On time", IF(AA468&lt;&gt;"",IF(Tabla2[[#This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8" s="15" t="str">
        <f>MID(Tabla2[[#This Row],[TIPO]],1,3)</f>
        <v xml:space="preserve">40 </v>
      </c>
      <c r="AF4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INVERSIERRA S A */ Cont: * ECMU5033128*/ HR Entrega: *08:00* /Dirección: *HUECHURABA</v>
      </c>
      <c r="AG468" s="38" t="str">
        <f>IFERROR(HYPERLINK("https://wa.me/"&amp;Tabla2[[#This Row],[CONTACTO]]&amp;"?text="&amp;Tabla2[[#This Row],[Mensaje]],"Enviar mensaje"),"")</f>
        <v>Enviar mensaje</v>
      </c>
      <c r="AH468" s="15" t="str">
        <f>CONCATENATE(A468,F468)</f>
        <v>467ECMU5033128</v>
      </c>
      <c r="AI468" s="15" t="str">
        <f>CONCATENATE("ENT-",A468)</f>
        <v>ENT-467</v>
      </c>
      <c r="AJ468" s="15" t="str">
        <f>IF(Tabla2[[#This Row],[Op]]&lt;&gt;"","ENTREGA","")</f>
        <v>ENTREGA</v>
      </c>
      <c r="AK468" s="40" t="str">
        <f>(Tabla2[[#This Row],[FECHA ENTREGA]]&amp;Tabla2[[#This Row],[HORA ENTREGA]])</f>
        <v>460700,333333333333333</v>
      </c>
      <c r="AL468" s="34" t="str">
        <f>IFERROR(HYPERLINK("https://wa.me/"&amp;Tabla2[[#This Row],[CONTACTO]]&amp;"?text="&amp;Tabla2[[#This Row],[Mensaje]]),"")</f>
        <v>https://wa.me/56973887539?text=Hola!%0AServicio del día 17-02%0A *Cliente:* INVERSIERRA S A */ Cont: * ECMU5033128*/ HR Entrega: *08:00* /Dirección: *HUECHURABA</v>
      </c>
    </row>
    <row r="469" spans="1:38" s="15" customFormat="1" ht="16.5" customHeight="1" x14ac:dyDescent="0.2">
      <c r="A469" s="15">
        <f>ROW(A468)</f>
        <v>468</v>
      </c>
      <c r="B469" s="15">
        <f>IF(J469=J468,B468+1,1)</f>
        <v>18</v>
      </c>
      <c r="C469" s="15" t="s">
        <v>178</v>
      </c>
      <c r="D469" s="25" t="s">
        <v>39</v>
      </c>
      <c r="E469" s="27">
        <v>874355</v>
      </c>
      <c r="F469" s="27" t="s">
        <v>962</v>
      </c>
      <c r="G469" s="27" t="s">
        <v>41</v>
      </c>
      <c r="H469" s="27">
        <v>21000</v>
      </c>
      <c r="I469" s="27" t="s">
        <v>963</v>
      </c>
      <c r="J469" s="28">
        <v>46070</v>
      </c>
      <c r="K469" s="26">
        <v>0.5</v>
      </c>
      <c r="L469" s="26"/>
      <c r="M469" s="27" t="s">
        <v>192</v>
      </c>
      <c r="N469" s="25">
        <f>IFERROR(VLOOKUP(M469,Data!$J$1:$K$58,2,0),"")</f>
        <v>56967396661</v>
      </c>
      <c r="O469" s="27" t="s">
        <v>181</v>
      </c>
      <c r="P469" s="27"/>
      <c r="Q469" s="27" t="s">
        <v>337</v>
      </c>
      <c r="R469" s="27" t="s">
        <v>183</v>
      </c>
      <c r="S469" s="27"/>
      <c r="T469" s="27"/>
      <c r="U469" s="28"/>
      <c r="X469" s="27"/>
      <c r="Y469" s="27" t="s">
        <v>49</v>
      </c>
      <c r="Z469" s="29"/>
      <c r="AA469" s="29">
        <v>0.49166666666666664</v>
      </c>
      <c r="AB469" s="29"/>
      <c r="AC469" s="30">
        <v>46070</v>
      </c>
      <c r="AD469" s="15" t="str">
        <f>IF(Tabla2[[#This Row],[HORA ENTREGA]]="DIRECTO","On time", IF(AA469&lt;&gt;"",IF(Tabla2[[#This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69" s="15" t="str">
        <f>MID(Tabla2[[#This Row],[TIPO]],1,3)</f>
        <v xml:space="preserve">40 </v>
      </c>
      <c r="AF4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INVERSIERRA S A */ Cont: * TTNU8821546*/ HR Entrega: *12:00* /Dirección: *QUILICURA</v>
      </c>
      <c r="AG469" s="38" t="str">
        <f>IFERROR(HYPERLINK("https://wa.me/"&amp;Tabla2[[#This Row],[CONTACTO]]&amp;"?text="&amp;Tabla2[[#This Row],[Mensaje]],"Enviar mensaje"),"")</f>
        <v>Enviar mensaje</v>
      </c>
      <c r="AH469" s="15" t="str">
        <f>CONCATENATE(A469,F469)</f>
        <v>468TTNU8821546</v>
      </c>
      <c r="AI469" s="15" t="str">
        <f>CONCATENATE("ENT-",A469)</f>
        <v>ENT-468</v>
      </c>
      <c r="AJ469" s="15" t="str">
        <f>IF(Tabla2[[#This Row],[Op]]&lt;&gt;"","ENTREGA","")</f>
        <v>ENTREGA</v>
      </c>
      <c r="AK469" s="40" t="str">
        <f>(Tabla2[[#This Row],[FECHA ENTREGA]]&amp;Tabla2[[#This Row],[HORA ENTREGA]])</f>
        <v>460700,5</v>
      </c>
      <c r="AL469" s="34" t="str">
        <f>IFERROR(HYPERLINK("https://wa.me/"&amp;Tabla2[[#This Row],[CONTACTO]]&amp;"?text="&amp;Tabla2[[#This Row],[Mensaje]]),"")</f>
        <v>https://wa.me/56967396661?text=Hola!%0AServicio del día 17-02%0A *Cliente:* INVERSIERRA S A */ Cont: * TTNU8821546*/ HR Entrega: *12:00* /Dirección: *QUILICURA</v>
      </c>
    </row>
    <row r="470" spans="1:38" s="15" customFormat="1" ht="16.5" customHeight="1" x14ac:dyDescent="0.2">
      <c r="A470" s="15">
        <f>ROW(A469)</f>
        <v>469</v>
      </c>
      <c r="B470" s="15">
        <f>IF(J470=J469,B469+1,1)</f>
        <v>19</v>
      </c>
      <c r="C470" s="15" t="s">
        <v>178</v>
      </c>
      <c r="D470" s="25" t="s">
        <v>39</v>
      </c>
      <c r="E470" s="27">
        <v>874518</v>
      </c>
      <c r="F470" s="27" t="s">
        <v>964</v>
      </c>
      <c r="G470" s="27" t="s">
        <v>41</v>
      </c>
      <c r="H470" s="27">
        <v>11000</v>
      </c>
      <c r="I470" s="27" t="s">
        <v>42</v>
      </c>
      <c r="J470" s="28">
        <v>46070</v>
      </c>
      <c r="K470" s="26">
        <v>0.5</v>
      </c>
      <c r="L470" s="26"/>
      <c r="M470" s="27" t="s">
        <v>233</v>
      </c>
      <c r="N470" s="25">
        <f>IFERROR(VLOOKUP(M470,Data!$J$1:$K$58,2,0),"")</f>
        <v>56998494086</v>
      </c>
      <c r="O470" s="27" t="s">
        <v>234</v>
      </c>
      <c r="P470" s="27"/>
      <c r="Q470" s="27" t="s">
        <v>182</v>
      </c>
      <c r="R470" s="27" t="s">
        <v>48</v>
      </c>
      <c r="S470" s="27"/>
      <c r="T470" s="27"/>
      <c r="U470" s="28"/>
      <c r="X470" s="27"/>
      <c r="Y470" s="27" t="s">
        <v>49</v>
      </c>
      <c r="Z470" s="29"/>
      <c r="AA470" s="29">
        <v>0.48125000000000001</v>
      </c>
      <c r="AB470" s="29"/>
      <c r="AC470" s="30">
        <v>46070</v>
      </c>
      <c r="AD470" s="15" t="str">
        <f>IF(Tabla2[[#This Row],[HORA ENTREGA]]="DIRECTO","On time", IF(AA470&lt;&gt;"",IF(Tabla2[[#This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0" s="15" t="str">
        <f>MID(Tabla2[[#This Row],[TIPO]],1,3)</f>
        <v xml:space="preserve">40 </v>
      </c>
      <c r="AF4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INVERSIERRA S A */ Cont: * TGBU5809776*/ HR Entrega: *12:00* /Dirección: *HUECHURABA</v>
      </c>
      <c r="AG470" s="38" t="str">
        <f>IFERROR(HYPERLINK("https://wa.me/"&amp;Tabla2[[#This Row],[CONTACTO]]&amp;"?text="&amp;Tabla2[[#This Row],[Mensaje]],"Enviar mensaje"),"")</f>
        <v>Enviar mensaje</v>
      </c>
      <c r="AH470" s="15" t="str">
        <f>CONCATENATE(A470,F470)</f>
        <v>469TGBU5809776</v>
      </c>
      <c r="AI470" s="15" t="str">
        <f>CONCATENATE("ENT-",A470)</f>
        <v>ENT-469</v>
      </c>
      <c r="AJ470" s="15" t="str">
        <f>IF(Tabla2[[#This Row],[Op]]&lt;&gt;"","ENTREGA","")</f>
        <v>ENTREGA</v>
      </c>
      <c r="AK470" s="40" t="str">
        <f>(Tabla2[[#This Row],[FECHA ENTREGA]]&amp;Tabla2[[#This Row],[HORA ENTREGA]])</f>
        <v>460700,5</v>
      </c>
      <c r="AL470" s="34" t="str">
        <f>IFERROR(HYPERLINK("https://wa.me/"&amp;Tabla2[[#This Row],[CONTACTO]]&amp;"?text="&amp;Tabla2[[#This Row],[Mensaje]]),"")</f>
        <v>https://wa.me/56998494086?text=Hola!%0AServicio del día 17-02%0A *Cliente:* INVERSIERRA S A */ Cont: * TGBU5809776*/ HR Entrega: *12:00* /Dirección: *HUECHURABA</v>
      </c>
    </row>
    <row r="471" spans="1:38" s="15" customFormat="1" ht="16.5" customHeight="1" x14ac:dyDescent="0.2">
      <c r="A471" s="15">
        <f>ROW(A470)</f>
        <v>470</v>
      </c>
      <c r="B471" s="15">
        <f>IF(J471=J470,B470+1,1)</f>
        <v>20</v>
      </c>
      <c r="C471" s="15" t="s">
        <v>965</v>
      </c>
      <c r="D471" s="25" t="s">
        <v>122</v>
      </c>
      <c r="E471" s="27" t="s">
        <v>966</v>
      </c>
      <c r="F471" s="27"/>
      <c r="G471" s="27" t="s">
        <v>64</v>
      </c>
      <c r="H471" s="27" t="s">
        <v>120</v>
      </c>
      <c r="I471" s="27" t="s">
        <v>120</v>
      </c>
      <c r="J471" s="28">
        <v>46070</v>
      </c>
      <c r="K471" s="26">
        <v>0.35416666666666669</v>
      </c>
      <c r="L471" s="26"/>
      <c r="M471" s="27" t="s">
        <v>60</v>
      </c>
      <c r="N471" s="25">
        <f>IFERROR(VLOOKUP(M471,Data!$J$1:$K$58,2,0),"")</f>
        <v>56957438415</v>
      </c>
      <c r="O471" s="27" t="s">
        <v>285</v>
      </c>
      <c r="P471" s="27"/>
      <c r="Q471" s="27" t="s">
        <v>967</v>
      </c>
      <c r="R471" s="27" t="s">
        <v>136</v>
      </c>
      <c r="S471" s="27"/>
      <c r="T471" s="27"/>
      <c r="U471" s="28"/>
      <c r="X471" s="27" t="s">
        <v>968</v>
      </c>
      <c r="Y471" s="27" t="s">
        <v>480</v>
      </c>
      <c r="Z471" s="29"/>
      <c r="AA471" s="29">
        <v>0.32500000000000001</v>
      </c>
      <c r="AB471" s="29"/>
      <c r="AC471" s="30">
        <v>46070</v>
      </c>
      <c r="AD471" s="15" t="str">
        <f>IF(Tabla2[[#This Row],[HORA ENTREGA]]="DIRECTO","On time", IF(AA471&lt;&gt;"",IF(Tabla2[[#This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1" s="15" t="str">
        <f>MID(Tabla2[[#This Row],[TIPO]],1,3)</f>
        <v xml:space="preserve">20 </v>
      </c>
      <c r="AF4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ITALZIP S A */ Cont: * */ HR Entrega: *08:30* /Dirección: *CONSOLIDADO: BOD.ITALZIP - AV. BOULEVARD AEROPUERTO NORTE 9627 ENEA PUDAHUEL / EMBARQUE: STI</v>
      </c>
      <c r="AG471" s="38" t="str">
        <f>IFERROR(HYPERLINK("https://wa.me/"&amp;Tabla2[[#This Row],[CONTACTO]]&amp;"?text="&amp;Tabla2[[#This Row],[Mensaje]],"Enviar mensaje"),"")</f>
        <v>Enviar mensaje</v>
      </c>
      <c r="AH471" s="15" t="str">
        <f>CONCATENATE(A471,F471)</f>
        <v>470</v>
      </c>
      <c r="AI471" s="15" t="str">
        <f>CONCATENATE("ENT-",A471)</f>
        <v>ENT-470</v>
      </c>
      <c r="AJ471" s="15" t="str">
        <f>IF(Tabla2[[#This Row],[Op]]&lt;&gt;"","ENTREGA","")</f>
        <v>ENTREGA</v>
      </c>
      <c r="AK471" s="40" t="str">
        <f>(Tabla2[[#This Row],[FECHA ENTREGA]]&amp;Tabla2[[#This Row],[HORA ENTREGA]])</f>
        <v>460700,354166666666667</v>
      </c>
      <c r="AL471" s="34" t="str">
        <f>IFERROR(HYPERLINK("https://wa.me/"&amp;Tabla2[[#This Row],[CONTACTO]]&amp;"?text="&amp;Tabla2[[#This Row],[Mensaje]]),"")</f>
        <v>https://wa.me/56957438415?text=Hola!%0AServicio del día 17-02%0A *Cliente:* ITALZIP S A */ Cont: * */ HR Entrega: *08:30* /Dirección: *CONSOLIDADO: BOD.ITALZIP - AV. BOULEVARD AEROPUERTO NORTE 9627 ENEA PUDAHUEL / EMBARQUE: STI</v>
      </c>
    </row>
    <row r="472" spans="1:38" s="15" customFormat="1" ht="16.5" customHeight="1" x14ac:dyDescent="0.2">
      <c r="A472" s="15">
        <f>ROW(A471)</f>
        <v>471</v>
      </c>
      <c r="B472" s="15">
        <f>IF(J472=J471,B471+1,1)</f>
        <v>21</v>
      </c>
      <c r="C472" s="15" t="s">
        <v>188</v>
      </c>
      <c r="D472" s="25" t="s">
        <v>39</v>
      </c>
      <c r="E472" s="27">
        <v>188331</v>
      </c>
      <c r="F472" s="27" t="s">
        <v>969</v>
      </c>
      <c r="G472" s="27" t="s">
        <v>41</v>
      </c>
      <c r="H472" s="27">
        <v>27000</v>
      </c>
      <c r="I472" s="27" t="s">
        <v>42</v>
      </c>
      <c r="J472" s="28">
        <v>46070</v>
      </c>
      <c r="K472" s="26">
        <v>0.41666666666666669</v>
      </c>
      <c r="L472" s="26"/>
      <c r="M472" s="27" t="s">
        <v>319</v>
      </c>
      <c r="N472" s="25">
        <f>IFERROR(VLOOKUP(M472,Data!$J$1:$K$58,2,0),"")</f>
        <v>56948501048</v>
      </c>
      <c r="O472" s="27" t="s">
        <v>320</v>
      </c>
      <c r="P472" s="27"/>
      <c r="Q472" s="27" t="s">
        <v>190</v>
      </c>
      <c r="R472" s="27" t="s">
        <v>266</v>
      </c>
      <c r="S472" s="27"/>
      <c r="T472" s="27"/>
      <c r="U472" s="28"/>
      <c r="X472" s="27"/>
      <c r="Y472" s="27" t="s">
        <v>49</v>
      </c>
      <c r="Z472" s="29"/>
      <c r="AA472" s="29">
        <v>0.39374999999999999</v>
      </c>
      <c r="AB472" s="29"/>
      <c r="AC472" s="30">
        <v>46070</v>
      </c>
      <c r="AD472" s="15" t="str">
        <f>IF(Tabla2[[#This Row],[HORA ENTREGA]]="DIRECTO","On time", IF(AA472&lt;&gt;"",IF(Tabla2[[#This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2" s="15" t="str">
        <f>MID(Tabla2[[#This Row],[TIPO]],1,3)</f>
        <v xml:space="preserve">40 </v>
      </c>
      <c r="AF4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17-02%0A *Cliente:* LAMAIGNERE CHILE S.A. */ Cont: * HLXU8573926*/ HR Entrega: *10:00* /Dirección: *AV. MARTA OSSA RUIZ 601 (CAMINO CASAS VIEJAS); MAIPU </v>
      </c>
      <c r="AG472" s="38" t="str">
        <f>IFERROR(HYPERLINK("https://wa.me/"&amp;Tabla2[[#This Row],[CONTACTO]]&amp;"?text="&amp;Tabla2[[#This Row],[Mensaje]],"Enviar mensaje"),"")</f>
        <v>Enviar mensaje</v>
      </c>
      <c r="AH472" s="15" t="str">
        <f>CONCATENATE(A472,F472)</f>
        <v>471HLXU8573926</v>
      </c>
      <c r="AI472" s="15" t="str">
        <f>CONCATENATE("ENT-",A472)</f>
        <v>ENT-471</v>
      </c>
      <c r="AJ472" s="15" t="str">
        <f>IF(Tabla2[[#This Row],[Op]]&lt;&gt;"","ENTREGA","")</f>
        <v>ENTREGA</v>
      </c>
      <c r="AK472" s="40" t="str">
        <f>(Tabla2[[#This Row],[FECHA ENTREGA]]&amp;Tabla2[[#This Row],[HORA ENTREGA]])</f>
        <v>460700,416666666666667</v>
      </c>
      <c r="AL472" s="34" t="str">
        <f>IFERROR(HYPERLINK("https://wa.me/"&amp;Tabla2[[#This Row],[CONTACTO]]&amp;"?text="&amp;Tabla2[[#This Row],[Mensaje]]),"")</f>
        <v xml:space="preserve">https://wa.me/56948501048?text=Hola!%0AServicio del día 17-02%0A *Cliente:* LAMAIGNERE CHILE S.A. */ Cont: * HLXU8573926*/ HR Entrega: *10:00* /Dirección: *AV. MARTA OSSA RUIZ 601 (CAMINO CASAS VIEJAS); MAIPU </v>
      </c>
    </row>
    <row r="473" spans="1:38" s="15" customFormat="1" ht="16.5" customHeight="1" x14ac:dyDescent="0.2">
      <c r="A473" s="15">
        <f>ROW(A472)</f>
        <v>472</v>
      </c>
      <c r="B473" s="15">
        <f>IF(J473=J472,B472+1,1)</f>
        <v>22</v>
      </c>
      <c r="C473" s="15" t="s">
        <v>188</v>
      </c>
      <c r="D473" s="25" t="s">
        <v>39</v>
      </c>
      <c r="E473" s="27">
        <v>188331</v>
      </c>
      <c r="F473" s="27" t="s">
        <v>970</v>
      </c>
      <c r="G473" s="27" t="s">
        <v>41</v>
      </c>
      <c r="H473" s="27">
        <v>27000</v>
      </c>
      <c r="I473" s="27" t="s">
        <v>42</v>
      </c>
      <c r="J473" s="28">
        <v>46070</v>
      </c>
      <c r="K473" s="26">
        <v>0.41666666666666669</v>
      </c>
      <c r="L473" s="26"/>
      <c r="M473" s="27" t="s">
        <v>971</v>
      </c>
      <c r="N473" s="25">
        <f>IFERROR(VLOOKUP(M473,Data!$J$1:$K$58,2,0),"")</f>
        <v>56999972473</v>
      </c>
      <c r="O473" s="27" t="s">
        <v>226</v>
      </c>
      <c r="P473" s="27"/>
      <c r="Q473" s="27" t="s">
        <v>190</v>
      </c>
      <c r="R473" s="27" t="s">
        <v>266</v>
      </c>
      <c r="S473" s="27"/>
      <c r="T473" s="27"/>
      <c r="U473" s="28"/>
      <c r="X473" s="27"/>
      <c r="Y473" s="27" t="s">
        <v>49</v>
      </c>
      <c r="Z473" s="29"/>
      <c r="AA473" s="29">
        <v>0.39930555555555558</v>
      </c>
      <c r="AB473" s="29"/>
      <c r="AC473" s="30">
        <v>46070</v>
      </c>
      <c r="AD473" s="15" t="str">
        <f>IF(Tabla2[[#This Row],[HORA ENTREGA]]="DIRECTO","On time", IF(AA473&lt;&gt;"",IF(Tabla2[[#This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3" s="15" t="str">
        <f>MID(Tabla2[[#This Row],[TIPO]],1,3)</f>
        <v xml:space="preserve">40 </v>
      </c>
      <c r="AF4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17-02%0A *Cliente:* LAMAIGNERE CHILE S.A. */ Cont: * FANU1917201*/ HR Entrega: *10:00* /Dirección: *AV. MARTA OSSA RUIZ 601 (CAMINO CASAS VIEJAS); MAIPU </v>
      </c>
      <c r="AG473" s="38" t="str">
        <f>IFERROR(HYPERLINK("https://wa.me/"&amp;Tabla2[[#This Row],[CONTACTO]]&amp;"?text="&amp;Tabla2[[#This Row],[Mensaje]],"Enviar mensaje"),"")</f>
        <v>Enviar mensaje</v>
      </c>
      <c r="AH473" s="15" t="str">
        <f>CONCATENATE(A473,F473)</f>
        <v>472FANU1917201</v>
      </c>
      <c r="AI473" s="15" t="str">
        <f>CONCATENATE("ENT-",A473)</f>
        <v>ENT-472</v>
      </c>
      <c r="AJ473" s="15" t="str">
        <f>IF(Tabla2[[#This Row],[Op]]&lt;&gt;"","ENTREGA","")</f>
        <v>ENTREGA</v>
      </c>
      <c r="AK473" s="40" t="str">
        <f>(Tabla2[[#This Row],[FECHA ENTREGA]]&amp;Tabla2[[#This Row],[HORA ENTREGA]])</f>
        <v>460700,416666666666667</v>
      </c>
      <c r="AL473" s="34" t="str">
        <f>IFERROR(HYPERLINK("https://wa.me/"&amp;Tabla2[[#This Row],[CONTACTO]]&amp;"?text="&amp;Tabla2[[#This Row],[Mensaje]]),"")</f>
        <v xml:space="preserve">https://wa.me/56999972473?text=Hola!%0AServicio del día 17-02%0A *Cliente:* LAMAIGNERE CHILE S.A. */ Cont: * FANU1917201*/ HR Entrega: *10:00* /Dirección: *AV. MARTA OSSA RUIZ 601 (CAMINO CASAS VIEJAS); MAIPU </v>
      </c>
    </row>
    <row r="474" spans="1:38" s="15" customFormat="1" ht="16.5" customHeight="1" x14ac:dyDescent="0.2">
      <c r="A474" s="15">
        <f>ROW(A473)</f>
        <v>473</v>
      </c>
      <c r="B474" s="15">
        <f>IF(J474=J473,B473+1,1)</f>
        <v>23</v>
      </c>
      <c r="C474" s="15" t="s">
        <v>972</v>
      </c>
      <c r="D474" s="25" t="s">
        <v>39</v>
      </c>
      <c r="E474" s="27">
        <v>299071</v>
      </c>
      <c r="F474" s="27" t="s">
        <v>973</v>
      </c>
      <c r="G474" s="27" t="s">
        <v>64</v>
      </c>
      <c r="H474" s="27">
        <v>20000</v>
      </c>
      <c r="I474" s="27" t="s">
        <v>42</v>
      </c>
      <c r="J474" s="28">
        <v>46070</v>
      </c>
      <c r="K474" s="26">
        <v>0.54166666666666663</v>
      </c>
      <c r="L474" s="26"/>
      <c r="M474" s="27" t="s">
        <v>112</v>
      </c>
      <c r="N474" s="25">
        <f>IFERROR(VLOOKUP(M474,Data!$J$1:$K$58,2,0),"")</f>
        <v>56990025702</v>
      </c>
      <c r="O474" s="27" t="s">
        <v>61</v>
      </c>
      <c r="P474" s="27"/>
      <c r="Q474" s="27" t="s">
        <v>974</v>
      </c>
      <c r="R474" s="27" t="s">
        <v>218</v>
      </c>
      <c r="S474" s="27"/>
      <c r="T474" s="27"/>
      <c r="U474" s="28"/>
      <c r="X474" s="27" t="s">
        <v>335</v>
      </c>
      <c r="Y474" s="27" t="s">
        <v>49</v>
      </c>
      <c r="Z474" s="29"/>
      <c r="AA474" s="29">
        <v>0.53819444444444442</v>
      </c>
      <c r="AB474" s="29"/>
      <c r="AC474" s="30">
        <v>46070</v>
      </c>
      <c r="AD474" s="15" t="str">
        <f>IF(Tabla2[[#This Row],[HORA ENTREGA]]="DIRECTO","On time", IF(AA474&lt;&gt;"",IF(Tabla2[[#This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4" s="15" t="str">
        <f>MID(Tabla2[[#This Row],[TIPO]],1,3)</f>
        <v xml:space="preserve">20 </v>
      </c>
      <c r="AF4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MBL FARM SPA */ Cont: * BMOU1084055*/ HR Entrega: *13:00* /Dirección: *CAMINO SAN MIGUEL S/N, PARCELA 2-2, COLINA</v>
      </c>
      <c r="AG474" s="38" t="str">
        <f>IFERROR(HYPERLINK("https://wa.me/"&amp;Tabla2[[#This Row],[CONTACTO]]&amp;"?text="&amp;Tabla2[[#This Row],[Mensaje]],"Enviar mensaje"),"")</f>
        <v>Enviar mensaje</v>
      </c>
      <c r="AH474" s="15" t="str">
        <f>CONCATENATE(A474,F474)</f>
        <v>473BMOU1084055</v>
      </c>
      <c r="AI474" s="15" t="str">
        <f>CONCATENATE("ENT-",A474)</f>
        <v>ENT-473</v>
      </c>
      <c r="AJ474" s="15" t="str">
        <f>IF(Tabla2[[#This Row],[Op]]&lt;&gt;"","ENTREGA","")</f>
        <v>ENTREGA</v>
      </c>
      <c r="AK474" s="40" t="str">
        <f>(Tabla2[[#This Row],[FECHA ENTREGA]]&amp;Tabla2[[#This Row],[HORA ENTREGA]])</f>
        <v>460700,541666666666667</v>
      </c>
      <c r="AL474" s="34" t="str">
        <f>IFERROR(HYPERLINK("https://wa.me/"&amp;Tabla2[[#This Row],[CONTACTO]]&amp;"?text="&amp;Tabla2[[#This Row],[Mensaje]]),"")</f>
        <v>https://wa.me/56990025702?text=Hola!%0AServicio del día 17-02%0A *Cliente:* MBL FARM SPA */ Cont: * BMOU1084055*/ HR Entrega: *13:00* /Dirección: *CAMINO SAN MIGUEL S/N, PARCELA 2-2, COLINA</v>
      </c>
    </row>
    <row r="475" spans="1:38" s="15" customFormat="1" ht="16.5" customHeight="1" x14ac:dyDescent="0.2">
      <c r="A475" s="15">
        <f>ROW(A474)</f>
        <v>474</v>
      </c>
      <c r="B475" s="15">
        <f>IF(J475=J474,B474+1,1)</f>
        <v>24</v>
      </c>
      <c r="C475" s="15" t="s">
        <v>561</v>
      </c>
      <c r="D475" s="25" t="s">
        <v>39</v>
      </c>
      <c r="E475" s="27">
        <v>298874</v>
      </c>
      <c r="F475" s="27" t="s">
        <v>975</v>
      </c>
      <c r="G475" s="27" t="s">
        <v>431</v>
      </c>
      <c r="H475" s="27">
        <v>7000</v>
      </c>
      <c r="I475" s="27" t="s">
        <v>976</v>
      </c>
      <c r="J475" s="28">
        <v>46070</v>
      </c>
      <c r="K475" s="26">
        <v>0.375</v>
      </c>
      <c r="L475" s="26"/>
      <c r="M475" s="27" t="s">
        <v>51</v>
      </c>
      <c r="N475" s="25">
        <f>IFERROR(VLOOKUP(M475,Data!$J$1:$K$58,2,0),"")</f>
        <v>56967256951</v>
      </c>
      <c r="O475" s="27" t="s">
        <v>52</v>
      </c>
      <c r="P475" s="27"/>
      <c r="Q475" s="27" t="s">
        <v>977</v>
      </c>
      <c r="R475" s="27" t="s">
        <v>183</v>
      </c>
      <c r="S475" s="27"/>
      <c r="T475" s="27"/>
      <c r="U475" s="28"/>
      <c r="X475" s="27" t="s">
        <v>335</v>
      </c>
      <c r="Y475" s="27" t="s">
        <v>49</v>
      </c>
      <c r="Z475" s="29"/>
      <c r="AA475" s="29">
        <v>0.33750000000000002</v>
      </c>
      <c r="AB475" s="29"/>
      <c r="AC475" s="30">
        <v>46070</v>
      </c>
      <c r="AD475" s="15" t="str">
        <f>IF(Tabla2[[#This Row],[HORA ENTREGA]]="DIRECTO","On time", IF(AA475&lt;&gt;"",IF(Tabla2[[#This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5" s="15" t="str">
        <f>MID(Tabla2[[#This Row],[TIPO]],1,3)</f>
        <v>IMO</v>
      </c>
      <c r="AF4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RC SPA */ Cont: * ONEU3279683*/ HR Entrega: *09:00* /Dirección: *SAN FRANCISCO DE ASIS, LADO B, PARCELA 27B, COLINA</v>
      </c>
      <c r="AG475" s="38" t="str">
        <f>IFERROR(HYPERLINK("https://wa.me/"&amp;Tabla2[[#This Row],[CONTACTO]]&amp;"?text="&amp;Tabla2[[#This Row],[Mensaje]],"Enviar mensaje"),"")</f>
        <v>Enviar mensaje</v>
      </c>
      <c r="AH475" s="15" t="str">
        <f>CONCATENATE(A475,F475)</f>
        <v>474ONEU3279683</v>
      </c>
      <c r="AI475" s="15" t="str">
        <f>CONCATENATE("ENT-",A475)</f>
        <v>ENT-474</v>
      </c>
      <c r="AJ475" s="15" t="str">
        <f>IF(Tabla2[[#This Row],[Op]]&lt;&gt;"","ENTREGA","")</f>
        <v>ENTREGA</v>
      </c>
      <c r="AK475" s="40" t="str">
        <f>(Tabla2[[#This Row],[FECHA ENTREGA]]&amp;Tabla2[[#This Row],[HORA ENTREGA]])</f>
        <v>460700,375</v>
      </c>
      <c r="AL475" s="34" t="str">
        <f>IFERROR(HYPERLINK("https://wa.me/"&amp;Tabla2[[#This Row],[CONTACTO]]&amp;"?text="&amp;Tabla2[[#This Row],[Mensaje]]),"")</f>
        <v>https://wa.me/56967256951?text=Hola!%0AServicio del día 17-02%0A *Cliente:* RC SPA */ Cont: * ONEU3279683*/ HR Entrega: *09:00* /Dirección: *SAN FRANCISCO DE ASIS, LADO B, PARCELA 27B, COLINA</v>
      </c>
    </row>
    <row r="476" spans="1:38" s="15" customFormat="1" ht="16.5" customHeight="1" x14ac:dyDescent="0.2">
      <c r="A476" s="15">
        <f>ROW(A475)</f>
        <v>475</v>
      </c>
      <c r="B476" s="15">
        <f>IF(J476=J475,B475+1,1)</f>
        <v>25</v>
      </c>
      <c r="C476" s="15" t="s">
        <v>219</v>
      </c>
      <c r="D476" s="25" t="s">
        <v>39</v>
      </c>
      <c r="E476" s="27">
        <v>102788</v>
      </c>
      <c r="F476" s="27" t="s">
        <v>978</v>
      </c>
      <c r="G476" s="27" t="s">
        <v>41</v>
      </c>
      <c r="H476" s="27">
        <v>21000</v>
      </c>
      <c r="I476" s="27" t="s">
        <v>42</v>
      </c>
      <c r="J476" s="28">
        <v>46070</v>
      </c>
      <c r="K476" s="26">
        <v>0.29166666666666669</v>
      </c>
      <c r="L476" s="26"/>
      <c r="M476" s="27" t="s">
        <v>180</v>
      </c>
      <c r="N476" s="25">
        <f>IFERROR(VLOOKUP(M476,Data!$J$1:$K$58,2,0),"")</f>
        <v>56956063271</v>
      </c>
      <c r="O476" s="27" t="s">
        <v>384</v>
      </c>
      <c r="P476" s="27"/>
      <c r="Q476" s="27" t="s">
        <v>229</v>
      </c>
      <c r="R476" s="27" t="s">
        <v>48</v>
      </c>
      <c r="S476" s="27"/>
      <c r="T476" s="27"/>
      <c r="U476" s="28"/>
      <c r="X476" s="27"/>
      <c r="Y476" s="27" t="s">
        <v>49</v>
      </c>
      <c r="Z476" s="29"/>
      <c r="AA476" s="29">
        <v>0.27777777777777779</v>
      </c>
      <c r="AB476" s="29"/>
      <c r="AC476" s="30">
        <v>46070</v>
      </c>
      <c r="AD476" s="15" t="str">
        <f>IF(Tabla2[[#This Row],[HORA ENTREGA]]="DIRECTO","On time", IF(AA476&lt;&gt;"",IF(Tabla2[[#This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6" s="15" t="str">
        <f>MID(Tabla2[[#This Row],[TIPO]],1,3)</f>
        <v xml:space="preserve">40 </v>
      </c>
      <c r="AF4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RENDIC S.A. */ Cont: * ECMU5044884*/ HR Entrega: *07:00* /Dirección: *Avenida Miraflores 9700-Bodega 4C, PUDAHUEL</v>
      </c>
      <c r="AG476" s="38" t="str">
        <f>IFERROR(HYPERLINK("https://wa.me/"&amp;Tabla2[[#This Row],[CONTACTO]]&amp;"?text="&amp;Tabla2[[#This Row],[Mensaje]],"Enviar mensaje"),"")</f>
        <v>Enviar mensaje</v>
      </c>
      <c r="AH476" s="15" t="str">
        <f>CONCATENATE(A476,F476)</f>
        <v>475ECMU5044884</v>
      </c>
      <c r="AI476" s="15" t="str">
        <f>CONCATENATE("ENT-",A476)</f>
        <v>ENT-475</v>
      </c>
      <c r="AJ476" s="15" t="str">
        <f>IF(Tabla2[[#This Row],[Op]]&lt;&gt;"","ENTREGA","")</f>
        <v>ENTREGA</v>
      </c>
      <c r="AK476" s="40" t="str">
        <f>(Tabla2[[#This Row],[FECHA ENTREGA]]&amp;Tabla2[[#This Row],[HORA ENTREGA]])</f>
        <v>460700,291666666666667</v>
      </c>
      <c r="AL476" s="34" t="str">
        <f>IFERROR(HYPERLINK("https://wa.me/"&amp;Tabla2[[#This Row],[CONTACTO]]&amp;"?text="&amp;Tabla2[[#This Row],[Mensaje]]),"")</f>
        <v>https://wa.me/56956063271?text=Hola!%0AServicio del día 17-02%0A *Cliente:* RENDIC S.A. */ Cont: * ECMU5044884*/ HR Entrega: *07:00* /Dirección: *Avenida Miraflores 9700-Bodega 4C, PUDAHUEL</v>
      </c>
    </row>
    <row r="477" spans="1:38" s="15" customFormat="1" ht="16.5" customHeight="1" x14ac:dyDescent="0.2">
      <c r="A477" s="15">
        <f>ROW(A476)</f>
        <v>476</v>
      </c>
      <c r="B477" s="15">
        <f>IF(J477=J476,B476+1,1)</f>
        <v>26</v>
      </c>
      <c r="C477" s="15" t="s">
        <v>219</v>
      </c>
      <c r="D477" s="25" t="s">
        <v>39</v>
      </c>
      <c r="E477" s="27">
        <v>102087</v>
      </c>
      <c r="F477" s="27" t="s">
        <v>979</v>
      </c>
      <c r="G477" s="27" t="s">
        <v>41</v>
      </c>
      <c r="H477" s="27">
        <v>10000</v>
      </c>
      <c r="I477" s="27" t="s">
        <v>42</v>
      </c>
      <c r="J477" s="28">
        <v>46070</v>
      </c>
      <c r="K477" s="26">
        <v>0.33333333333333331</v>
      </c>
      <c r="L477" s="26"/>
      <c r="M477" s="27" t="s">
        <v>221</v>
      </c>
      <c r="N477" s="25">
        <f>IFERROR(VLOOKUP(M477,Data!$J$1:$K$58,2,0),"")</f>
        <v>56965378427</v>
      </c>
      <c r="O477" s="27" t="s">
        <v>222</v>
      </c>
      <c r="P477" s="27"/>
      <c r="Q477" s="27" t="s">
        <v>227</v>
      </c>
      <c r="R477" s="27" t="s">
        <v>48</v>
      </c>
      <c r="S477" s="27"/>
      <c r="T477" s="27"/>
      <c r="U477" s="28"/>
      <c r="X477" s="27"/>
      <c r="Y477" s="27" t="s">
        <v>49</v>
      </c>
      <c r="Z477" s="29"/>
      <c r="AA477" s="29">
        <v>0.95833333333333337</v>
      </c>
      <c r="AB477" s="29"/>
      <c r="AC477" s="30">
        <v>46069</v>
      </c>
      <c r="AD477" s="15" t="str">
        <f>IF(Tabla2[[#This Row],[HORA ENTREGA]]="DIRECTO","On time", IF(AA477&lt;&gt;"",IF(Tabla2[[#This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7" s="15" t="str">
        <f>MID(Tabla2[[#This Row],[TIPO]],1,3)</f>
        <v xml:space="preserve">40 </v>
      </c>
      <c r="AF4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RENDIC S.A. */ Cont: * SEGU6364400*/ HR Entrega: *08:00* /Dirección: *PARCELA 109 A COQUIMBO</v>
      </c>
      <c r="AG477" s="38" t="str">
        <f>IFERROR(HYPERLINK("https://wa.me/"&amp;Tabla2[[#This Row],[CONTACTO]]&amp;"?text="&amp;Tabla2[[#This Row],[Mensaje]],"Enviar mensaje"),"")</f>
        <v>Enviar mensaje</v>
      </c>
      <c r="AH477" s="15" t="str">
        <f>CONCATENATE(A477,F477)</f>
        <v>476SEGU6364400</v>
      </c>
      <c r="AI477" s="15" t="str">
        <f>CONCATENATE("ENT-",A477)</f>
        <v>ENT-476</v>
      </c>
      <c r="AJ477" s="15" t="str">
        <f>IF(Tabla2[[#This Row],[Op]]&lt;&gt;"","ENTREGA","")</f>
        <v>ENTREGA</v>
      </c>
      <c r="AK477" s="40" t="str">
        <f>(Tabla2[[#This Row],[FECHA ENTREGA]]&amp;Tabla2[[#This Row],[HORA ENTREGA]])</f>
        <v>460700,333333333333333</v>
      </c>
      <c r="AL477" s="34" t="str">
        <f>IFERROR(HYPERLINK("https://wa.me/"&amp;Tabla2[[#This Row],[CONTACTO]]&amp;"?text="&amp;Tabla2[[#This Row],[Mensaje]]),"")</f>
        <v>https://wa.me/56965378427?text=Hola!%0AServicio del día 17-02%0A *Cliente:* RENDIC S.A. */ Cont: * SEGU6364400*/ HR Entrega: *08:00* /Dirección: *PARCELA 109 A COQUIMBO</v>
      </c>
    </row>
    <row r="478" spans="1:38" s="15" customFormat="1" ht="16.5" customHeight="1" x14ac:dyDescent="0.2">
      <c r="A478" s="15">
        <f>ROW(A477)</f>
        <v>477</v>
      </c>
      <c r="B478" s="15">
        <f>IF(J478=J477,B477+1,1)</f>
        <v>27</v>
      </c>
      <c r="C478" s="15" t="s">
        <v>219</v>
      </c>
      <c r="D478" s="25" t="s">
        <v>39</v>
      </c>
      <c r="E478" s="27">
        <v>102479</v>
      </c>
      <c r="F478" s="27" t="s">
        <v>980</v>
      </c>
      <c r="G478" s="27" t="s">
        <v>54</v>
      </c>
      <c r="H478" s="27">
        <v>21000</v>
      </c>
      <c r="I478" s="27">
        <v>0.70833333333333337</v>
      </c>
      <c r="J478" s="28">
        <v>46070</v>
      </c>
      <c r="K478" s="26" t="s">
        <v>290</v>
      </c>
      <c r="L478" s="26"/>
      <c r="M478" s="27" t="s">
        <v>126</v>
      </c>
      <c r="N478" s="25">
        <f>IFERROR(VLOOKUP(M478,Data!$J$1:$K$58,2,0),"")</f>
        <v>56999270871</v>
      </c>
      <c r="O478" s="27" t="s">
        <v>127</v>
      </c>
      <c r="P478" s="27"/>
      <c r="Q478" s="27" t="s">
        <v>981</v>
      </c>
      <c r="R478" s="27" t="s">
        <v>120</v>
      </c>
      <c r="S478" s="27"/>
      <c r="T478" s="27"/>
      <c r="U478" s="28"/>
      <c r="X478" s="27"/>
      <c r="Y478" s="27" t="s">
        <v>49</v>
      </c>
      <c r="Z478" s="29"/>
      <c r="AA478" s="29"/>
      <c r="AB478" s="29"/>
      <c r="AC478" s="30">
        <v>46070</v>
      </c>
      <c r="AD478" s="15" t="str">
        <f>IF(Tabla2[[#This Row],[HORA ENTREGA]]="DIRECTO","On time", IF(AA478&lt;&gt;"",IF(Tabla2[[#This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78" s="15" t="str">
        <f>MID(Tabla2[[#This Row],[TIPO]],1,3)</f>
        <v xml:space="preserve">40 </v>
      </c>
      <c r="AF4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RENDIC S.A. */ Cont: * TCLU1046175*/ HR Entrega: *DIRECTO* /Dirección: *CAMINO LO AGUIRRE SUR 537; PUDAHUEL</v>
      </c>
      <c r="AG478" s="38" t="str">
        <f>IFERROR(HYPERLINK("https://wa.me/"&amp;Tabla2[[#This Row],[CONTACTO]]&amp;"?text="&amp;Tabla2[[#This Row],[Mensaje]],"Enviar mensaje"),"")</f>
        <v>Enviar mensaje</v>
      </c>
      <c r="AH478" s="15" t="str">
        <f>CONCATENATE(A478,F478)</f>
        <v>477TCLU1046175</v>
      </c>
      <c r="AI478" s="15" t="str">
        <f>CONCATENATE("ENT-",A478)</f>
        <v>ENT-477</v>
      </c>
      <c r="AJ478" s="15" t="str">
        <f>IF(Tabla2[[#This Row],[Op]]&lt;&gt;"","ENTREGA","")</f>
        <v>ENTREGA</v>
      </c>
      <c r="AK478" s="40" t="str">
        <f>(Tabla2[[#This Row],[FECHA ENTREGA]]&amp;Tabla2[[#This Row],[HORA ENTREGA]])</f>
        <v>46070DIRECTO</v>
      </c>
      <c r="AL478" s="34" t="str">
        <f>IFERROR(HYPERLINK("https://wa.me/"&amp;Tabla2[[#This Row],[CONTACTO]]&amp;"?text="&amp;Tabla2[[#This Row],[Mensaje]]),"")</f>
        <v>https://wa.me/56999270871?text=Hola!%0AServicio del día 17-02%0A *Cliente:* RENDIC S.A. */ Cont: * TCLU1046175*/ HR Entrega: *DIRECTO* /Dirección: *CAMINO LO AGUIRRE SUR 537; PUDAHUEL</v>
      </c>
    </row>
    <row r="479" spans="1:38" s="15" customFormat="1" ht="16.5" customHeight="1" x14ac:dyDescent="0.2">
      <c r="A479" s="15">
        <f>ROW(A478)</f>
        <v>478</v>
      </c>
      <c r="B479" s="15">
        <f>IF(J479=J478,B478+1,1)</f>
        <v>28</v>
      </c>
      <c r="C479" s="15" t="s">
        <v>566</v>
      </c>
      <c r="D479" s="25"/>
      <c r="E479" s="27" t="s">
        <v>120</v>
      </c>
      <c r="F479" s="27" t="s">
        <v>456</v>
      </c>
      <c r="G479" s="27" t="s">
        <v>456</v>
      </c>
      <c r="H479" s="27" t="s">
        <v>120</v>
      </c>
      <c r="I479" s="27" t="s">
        <v>120</v>
      </c>
      <c r="J479" s="28">
        <v>46070</v>
      </c>
      <c r="K479" s="26">
        <v>0.29166666666666669</v>
      </c>
      <c r="L479" s="26"/>
      <c r="M479" s="27" t="s">
        <v>567</v>
      </c>
      <c r="N479" s="25">
        <f>IFERROR(VLOOKUP(M479,Data!$J$1:$K$58,2,0),"")</f>
        <v>56964069749</v>
      </c>
      <c r="O479" s="27" t="s">
        <v>568</v>
      </c>
      <c r="P479" s="27"/>
      <c r="Q479" s="27" t="s">
        <v>569</v>
      </c>
      <c r="R479" s="27" t="s">
        <v>120</v>
      </c>
      <c r="S479" s="27"/>
      <c r="T479" s="27"/>
      <c r="U479" s="28"/>
      <c r="X479" s="27"/>
      <c r="Y479" s="27" t="s">
        <v>49</v>
      </c>
      <c r="Z479" s="29"/>
      <c r="AA479" s="29"/>
      <c r="AB479" s="29"/>
      <c r="AC479" s="30">
        <v>46070</v>
      </c>
      <c r="AD479" s="15" t="str">
        <f>IF(Tabla2[[#This Row],[HORA ENTREGA]]="DIRECTO","On time", IF(AA479&lt;&gt;"",IF(Tabla2[[#This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79" s="15" t="str">
        <f>MID(Tabla2[[#This Row],[TIPO]],1,3)</f>
        <v>RAM</v>
      </c>
      <c r="AF4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RITRAMA S.A. */ Cont: * RAMPLA*/ HR Entrega: *07:00* /Dirección: *AV. TUPUNGATO 3420, PLACILLA</v>
      </c>
      <c r="AG479" s="38" t="str">
        <f>IFERROR(HYPERLINK("https://wa.me/"&amp;Tabla2[[#This Row],[CONTACTO]]&amp;"?text="&amp;Tabla2[[#This Row],[Mensaje]],"Enviar mensaje"),"")</f>
        <v>Enviar mensaje</v>
      </c>
      <c r="AH479" s="15" t="str">
        <f>CONCATENATE(A479,F479)</f>
        <v>478RAMPLA</v>
      </c>
      <c r="AI479" s="15" t="str">
        <f>CONCATENATE("ENT-",A479)</f>
        <v>ENT-478</v>
      </c>
      <c r="AJ479" s="15" t="str">
        <f>IF(Tabla2[[#This Row],[Op]]&lt;&gt;"","ENTREGA","")</f>
        <v>ENTREGA</v>
      </c>
      <c r="AK479" s="40" t="str">
        <f>(Tabla2[[#This Row],[FECHA ENTREGA]]&amp;Tabla2[[#This Row],[HORA ENTREGA]])</f>
        <v>460700,291666666666667</v>
      </c>
      <c r="AL479" s="34" t="str">
        <f>IFERROR(HYPERLINK("https://wa.me/"&amp;Tabla2[[#This Row],[CONTACTO]]&amp;"?text="&amp;Tabla2[[#This Row],[Mensaje]]),"")</f>
        <v>https://wa.me/56964069749?text=Hola!%0AServicio del día 17-02%0A *Cliente:* RITRAMA S.A. */ Cont: * RAMPLA*/ HR Entrega: *07:00* /Dirección: *AV. TUPUNGATO 3420, PLACILLA</v>
      </c>
    </row>
    <row r="480" spans="1:38" s="15" customFormat="1" ht="16.5" customHeight="1" x14ac:dyDescent="0.2">
      <c r="A480" s="15">
        <f>ROW(A479)</f>
        <v>479</v>
      </c>
      <c r="B480" s="15">
        <f>IF(J480=J479,B479+1,1)</f>
        <v>29</v>
      </c>
      <c r="C480" s="15" t="s">
        <v>566</v>
      </c>
      <c r="D480" s="25"/>
      <c r="E480" s="27" t="s">
        <v>120</v>
      </c>
      <c r="F480" s="27" t="s">
        <v>456</v>
      </c>
      <c r="G480" s="27" t="s">
        <v>456</v>
      </c>
      <c r="H480" s="27" t="s">
        <v>120</v>
      </c>
      <c r="I480" s="27" t="s">
        <v>120</v>
      </c>
      <c r="J480" s="28">
        <v>46070</v>
      </c>
      <c r="K480" s="26">
        <v>0.29166666666666669</v>
      </c>
      <c r="L480" s="26"/>
      <c r="M480" s="27" t="s">
        <v>570</v>
      </c>
      <c r="N480" s="25">
        <f>IFERROR(VLOOKUP(M480,Data!$J$1:$K$58,2,0),"")</f>
        <v>56973887322</v>
      </c>
      <c r="O480" s="27" t="s">
        <v>738</v>
      </c>
      <c r="P480" s="27"/>
      <c r="Q480" s="27" t="s">
        <v>569</v>
      </c>
      <c r="R480" s="27" t="s">
        <v>120</v>
      </c>
      <c r="S480" s="27"/>
      <c r="T480" s="27"/>
      <c r="U480" s="28"/>
      <c r="X480" s="27"/>
      <c r="Y480" s="27" t="s">
        <v>49</v>
      </c>
      <c r="Z480" s="29"/>
      <c r="AA480" s="29"/>
      <c r="AB480" s="29"/>
      <c r="AC480" s="30">
        <v>46070</v>
      </c>
      <c r="AD480" s="15" t="str">
        <f>IF(Tabla2[[#This Row],[HORA ENTREGA]]="DIRECTO","On time", IF(AA480&lt;&gt;"",IF(Tabla2[[#This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80" s="15" t="str">
        <f>MID(Tabla2[[#This Row],[TIPO]],1,3)</f>
        <v>RAM</v>
      </c>
      <c r="AF4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RITRAMA S.A. */ Cont: * RAMPLA*/ HR Entrega: *07:00* /Dirección: *AV. TUPUNGATO 3420, PLACILLA</v>
      </c>
      <c r="AG480" s="38" t="str">
        <f>IFERROR(HYPERLINK("https://wa.me/"&amp;Tabla2[[#This Row],[CONTACTO]]&amp;"?text="&amp;Tabla2[[#This Row],[Mensaje]],"Enviar mensaje"),"")</f>
        <v>Enviar mensaje</v>
      </c>
      <c r="AH480" s="15" t="str">
        <f>CONCATENATE(A480,F480)</f>
        <v>479RAMPLA</v>
      </c>
      <c r="AI480" s="15" t="str">
        <f>CONCATENATE("ENT-",A480)</f>
        <v>ENT-479</v>
      </c>
      <c r="AJ480" s="15" t="str">
        <f>IF(Tabla2[[#This Row],[Op]]&lt;&gt;"","ENTREGA","")</f>
        <v>ENTREGA</v>
      </c>
      <c r="AK480" s="40" t="str">
        <f>(Tabla2[[#This Row],[FECHA ENTREGA]]&amp;Tabla2[[#This Row],[HORA ENTREGA]])</f>
        <v>460700,291666666666667</v>
      </c>
      <c r="AL480" s="34" t="str">
        <f>IFERROR(HYPERLINK("https://wa.me/"&amp;Tabla2[[#This Row],[CONTACTO]]&amp;"?text="&amp;Tabla2[[#This Row],[Mensaje]]),"")</f>
        <v>https://wa.me/56973887322?text=Hola!%0AServicio del día 17-02%0A *Cliente:* RITRAMA S.A. */ Cont: * RAMPLA*/ HR Entrega: *07:00* /Dirección: *AV. TUPUNGATO 3420, PLACILLA</v>
      </c>
    </row>
    <row r="481" spans="1:38" s="15" customFormat="1" ht="16.5" customHeight="1" x14ac:dyDescent="0.2">
      <c r="A481" s="15">
        <f>ROW(A480)</f>
        <v>480</v>
      </c>
      <c r="B481" s="15">
        <f>IF(J481=J480,B480+1,1)</f>
        <v>30</v>
      </c>
      <c r="C481" s="15" t="s">
        <v>236</v>
      </c>
      <c r="D481" s="25" t="s">
        <v>39</v>
      </c>
      <c r="E481" s="27">
        <v>504531</v>
      </c>
      <c r="F481" s="27" t="s">
        <v>982</v>
      </c>
      <c r="G481" s="27" t="s">
        <v>64</v>
      </c>
      <c r="H481" s="27">
        <v>30000</v>
      </c>
      <c r="I481" s="27" t="s">
        <v>42</v>
      </c>
      <c r="J481" s="28">
        <v>46070</v>
      </c>
      <c r="K481" s="26">
        <v>0.33333333333333331</v>
      </c>
      <c r="L481" s="26"/>
      <c r="M481" s="27" t="s">
        <v>313</v>
      </c>
      <c r="N481" s="25">
        <f>IFERROR(VLOOKUP(M481,Data!$J$1:$K$58,2,0),"")</f>
        <v>56967387744</v>
      </c>
      <c r="O481" s="27" t="s">
        <v>314</v>
      </c>
      <c r="P481" s="27"/>
      <c r="Q481" s="27" t="s">
        <v>600</v>
      </c>
      <c r="R481" s="27" t="s">
        <v>48</v>
      </c>
      <c r="S481" s="27"/>
      <c r="T481" s="27"/>
      <c r="U481" s="28"/>
      <c r="X481" s="27"/>
      <c r="Y481" s="27" t="s">
        <v>49</v>
      </c>
      <c r="Z481" s="29"/>
      <c r="AA481" s="29">
        <v>0.33333333333333331</v>
      </c>
      <c r="AB481" s="29"/>
      <c r="AC481" s="30">
        <v>46070</v>
      </c>
      <c r="AD481" s="15" t="str">
        <f>IF(Tabla2[[#This Row],[HORA ENTREGA]]="DIRECTO","On time", IF(AA481&lt;&gt;"",IF(Tabla2[[#This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1" s="15" t="str">
        <f>MID(Tabla2[[#This Row],[TIPO]],1,3)</f>
        <v xml:space="preserve">20 </v>
      </c>
      <c r="AF4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SOCIEDAD COMERCIAL MARBEN PETS LTDA */ Cont: * CMAU2143480*/ HR Entrega: *08:00* /Dirección: *FRAGUA - CARPAS BLANCAS</v>
      </c>
      <c r="AG481" s="38" t="str">
        <f>IFERROR(HYPERLINK("https://wa.me/"&amp;Tabla2[[#This Row],[CONTACTO]]&amp;"?text="&amp;Tabla2[[#This Row],[Mensaje]],"Enviar mensaje"),"")</f>
        <v>Enviar mensaje</v>
      </c>
      <c r="AH481" s="15" t="str">
        <f>CONCATENATE(A481,F481)</f>
        <v>480CMAU2143480</v>
      </c>
      <c r="AI481" s="15" t="str">
        <f>CONCATENATE("ENT-",A481)</f>
        <v>ENT-480</v>
      </c>
      <c r="AJ481" s="15" t="str">
        <f>IF(Tabla2[[#This Row],[Op]]&lt;&gt;"","ENTREGA","")</f>
        <v>ENTREGA</v>
      </c>
      <c r="AK481" s="40" t="str">
        <f>(Tabla2[[#This Row],[FECHA ENTREGA]]&amp;Tabla2[[#This Row],[HORA ENTREGA]])</f>
        <v>460700,333333333333333</v>
      </c>
      <c r="AL481" s="34" t="str">
        <f>IFERROR(HYPERLINK("https://wa.me/"&amp;Tabla2[[#This Row],[CONTACTO]]&amp;"?text="&amp;Tabla2[[#This Row],[Mensaje]]),"")</f>
        <v>https://wa.me/56967387744?text=Hola!%0AServicio del día 17-02%0A *Cliente:* SOCIEDAD COMERCIAL MARBEN PETS LTDA */ Cont: * CMAU2143480*/ HR Entrega: *08:00* /Dirección: *FRAGUA - CARPAS BLANCAS</v>
      </c>
    </row>
    <row r="482" spans="1:38" s="15" customFormat="1" ht="16.5" customHeight="1" x14ac:dyDescent="0.2">
      <c r="A482" s="15">
        <f>ROW(A481)</f>
        <v>481</v>
      </c>
      <c r="B482" s="15">
        <f>IF(J482=J481,B481+1,1)</f>
        <v>31</v>
      </c>
      <c r="C482" s="15" t="s">
        <v>239</v>
      </c>
      <c r="D482" s="25" t="s">
        <v>39</v>
      </c>
      <c r="E482" s="27">
        <v>297484</v>
      </c>
      <c r="F482" s="27" t="s">
        <v>983</v>
      </c>
      <c r="G482" s="27" t="s">
        <v>41</v>
      </c>
      <c r="H482" s="27">
        <v>16000</v>
      </c>
      <c r="I482" s="27" t="s">
        <v>42</v>
      </c>
      <c r="J482" s="28">
        <v>46070</v>
      </c>
      <c r="K482" s="26">
        <v>0.33333333333333331</v>
      </c>
      <c r="L482" s="26"/>
      <c r="M482" s="27" t="s">
        <v>649</v>
      </c>
      <c r="N482" s="25">
        <f>IFERROR(VLOOKUP(M482,Data!$J$1:$K$58,2,0),"")</f>
        <v>56939438073</v>
      </c>
      <c r="O482" s="27" t="s">
        <v>203</v>
      </c>
      <c r="P482" s="27"/>
      <c r="Q482" s="27" t="s">
        <v>243</v>
      </c>
      <c r="R482" s="27" t="s">
        <v>48</v>
      </c>
      <c r="S482" s="27"/>
      <c r="T482" s="27"/>
      <c r="U482" s="28"/>
      <c r="X482" s="27"/>
      <c r="Y482" s="27" t="s">
        <v>49</v>
      </c>
      <c r="Z482" s="29"/>
      <c r="AA482" s="29">
        <v>0.32777777777777778</v>
      </c>
      <c r="AB482" s="29"/>
      <c r="AC482" s="30">
        <v>46070</v>
      </c>
      <c r="AD482" s="15" t="str">
        <f>IF(Tabla2[[#This Row],[HORA ENTREGA]]="DIRECTO","On time", IF(AA482&lt;&gt;"",IF(Tabla2[[#This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2" s="15" t="str">
        <f>MID(Tabla2[[#This Row],[TIPO]],1,3)</f>
        <v xml:space="preserve">40 </v>
      </c>
      <c r="AF4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SUPERMERCADO DEL NEUMATICO LTDA */ Cont: * CAAU9844146*/ HR Entrega: *08:00* /Dirección: *VELASQUEZ</v>
      </c>
      <c r="AG482" s="38" t="str">
        <f>IFERROR(HYPERLINK("https://wa.me/"&amp;Tabla2[[#This Row],[CONTACTO]]&amp;"?text="&amp;Tabla2[[#This Row],[Mensaje]],"Enviar mensaje"),"")</f>
        <v>Enviar mensaje</v>
      </c>
      <c r="AH482" s="15" t="str">
        <f>CONCATENATE(A482,F482)</f>
        <v>481CAAU9844146</v>
      </c>
      <c r="AI482" s="15" t="str">
        <f>CONCATENATE("ENT-",A482)</f>
        <v>ENT-481</v>
      </c>
      <c r="AJ482" s="15" t="str">
        <f>IF(Tabla2[[#This Row],[Op]]&lt;&gt;"","ENTREGA","")</f>
        <v>ENTREGA</v>
      </c>
      <c r="AK482" s="40" t="str">
        <f>(Tabla2[[#This Row],[FECHA ENTREGA]]&amp;Tabla2[[#This Row],[HORA ENTREGA]])</f>
        <v>460700,333333333333333</v>
      </c>
      <c r="AL482" s="34" t="str">
        <f>IFERROR(HYPERLINK("https://wa.me/"&amp;Tabla2[[#This Row],[CONTACTO]]&amp;"?text="&amp;Tabla2[[#This Row],[Mensaje]]),"")</f>
        <v>https://wa.me/56939438073?text=Hola!%0AServicio del día 17-02%0A *Cliente:* SUPERMERCADO DEL NEUMATICO LTDA */ Cont: * CAAU9844146*/ HR Entrega: *08:00* /Dirección: *VELASQUEZ</v>
      </c>
    </row>
    <row r="483" spans="1:38" s="15" customFormat="1" ht="16.5" customHeight="1" x14ac:dyDescent="0.2">
      <c r="A483" s="15">
        <f>ROW(A482)</f>
        <v>482</v>
      </c>
      <c r="B483" s="15">
        <f>IF(J483=J482,B482+1,1)</f>
        <v>32</v>
      </c>
      <c r="C483" s="15" t="s">
        <v>239</v>
      </c>
      <c r="D483" s="25" t="s">
        <v>39</v>
      </c>
      <c r="E483" s="27">
        <v>297484</v>
      </c>
      <c r="F483" s="27" t="s">
        <v>984</v>
      </c>
      <c r="G483" s="27" t="s">
        <v>41</v>
      </c>
      <c r="H483" s="27">
        <v>17000</v>
      </c>
      <c r="I483" s="27" t="s">
        <v>42</v>
      </c>
      <c r="J483" s="28">
        <v>46070</v>
      </c>
      <c r="K483" s="26">
        <v>0.47916666666666669</v>
      </c>
      <c r="L483" s="26"/>
      <c r="M483" s="27" t="s">
        <v>366</v>
      </c>
      <c r="N483" s="25">
        <f>IFERROR(VLOOKUP(M483,Data!$J$1:$K$58,2,0),"")</f>
        <v>56967386251</v>
      </c>
      <c r="O483" s="27" t="s">
        <v>367</v>
      </c>
      <c r="P483" s="27"/>
      <c r="Q483" s="27" t="s">
        <v>243</v>
      </c>
      <c r="R483" s="27" t="s">
        <v>48</v>
      </c>
      <c r="S483" s="27"/>
      <c r="T483" s="27"/>
      <c r="U483" s="28"/>
      <c r="X483" s="27"/>
      <c r="Y483" s="27" t="s">
        <v>49</v>
      </c>
      <c r="Z483" s="29"/>
      <c r="AA483" s="29">
        <v>0.46250000000000002</v>
      </c>
      <c r="AB483" s="29"/>
      <c r="AC483" s="30">
        <v>46070</v>
      </c>
      <c r="AD483" s="15" t="str">
        <f>IF(Tabla2[[#This Row],[HORA ENTREGA]]="DIRECTO","On time", IF(AA483&lt;&gt;"",IF(Tabla2[[#This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3" s="15" t="str">
        <f>MID(Tabla2[[#This Row],[TIPO]],1,3)</f>
        <v xml:space="preserve">40 </v>
      </c>
      <c r="AF4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SUPERMERCADO DEL NEUMATICO LTDA */ Cont: * CMAU5686500*/ HR Entrega: *11:30* /Dirección: *VELASQUEZ</v>
      </c>
      <c r="AG483" s="38" t="str">
        <f>IFERROR(HYPERLINK("https://wa.me/"&amp;Tabla2[[#This Row],[CONTACTO]]&amp;"?text="&amp;Tabla2[[#This Row],[Mensaje]],"Enviar mensaje"),"")</f>
        <v>Enviar mensaje</v>
      </c>
      <c r="AH483" s="15" t="str">
        <f>CONCATENATE(A483,F483)</f>
        <v>482CMAU5686500</v>
      </c>
      <c r="AI483" s="15" t="str">
        <f>CONCATENATE("ENT-",A483)</f>
        <v>ENT-482</v>
      </c>
      <c r="AJ483" s="15" t="str">
        <f>IF(Tabla2[[#This Row],[Op]]&lt;&gt;"","ENTREGA","")</f>
        <v>ENTREGA</v>
      </c>
      <c r="AK483" s="40" t="str">
        <f>(Tabla2[[#This Row],[FECHA ENTREGA]]&amp;Tabla2[[#This Row],[HORA ENTREGA]])</f>
        <v>460700,479166666666667</v>
      </c>
      <c r="AL483" s="34" t="str">
        <f>IFERROR(HYPERLINK("https://wa.me/"&amp;Tabla2[[#This Row],[CONTACTO]]&amp;"?text="&amp;Tabla2[[#This Row],[Mensaje]]),"")</f>
        <v>https://wa.me/56967386251?text=Hola!%0AServicio del día 17-02%0A *Cliente:* SUPERMERCADO DEL NEUMATICO LTDA */ Cont: * CMAU5686500*/ HR Entrega: *11:30* /Dirección: *VELASQUEZ</v>
      </c>
    </row>
    <row r="484" spans="1:38" s="15" customFormat="1" ht="16.5" customHeight="1" x14ac:dyDescent="0.2">
      <c r="A484" s="15">
        <f>ROW(A483)</f>
        <v>483</v>
      </c>
      <c r="B484" s="15">
        <f>IF(J484=J483,B483+1,1)</f>
        <v>33</v>
      </c>
      <c r="C484" s="15" t="s">
        <v>447</v>
      </c>
      <c r="D484" s="25" t="s">
        <v>39</v>
      </c>
      <c r="E484" s="27">
        <v>383867</v>
      </c>
      <c r="F484" s="27" t="s">
        <v>985</v>
      </c>
      <c r="G484" s="27" t="s">
        <v>41</v>
      </c>
      <c r="H484" s="27">
        <v>15000</v>
      </c>
      <c r="I484" s="27" t="s">
        <v>42</v>
      </c>
      <c r="J484" s="28">
        <v>46070</v>
      </c>
      <c r="K484" s="26">
        <v>0.33333333333333331</v>
      </c>
      <c r="L484" s="26"/>
      <c r="M484" s="27" t="s">
        <v>66</v>
      </c>
      <c r="N484" s="25">
        <f>IFERROR(VLOOKUP(M484,Data!$J$1:$K$58,2,0),"")</f>
        <v>56993389870</v>
      </c>
      <c r="O484" s="27" t="s">
        <v>67</v>
      </c>
      <c r="P484" s="27"/>
      <c r="Q484" s="27" t="s">
        <v>450</v>
      </c>
      <c r="R484" s="27" t="s">
        <v>402</v>
      </c>
      <c r="S484" s="27"/>
      <c r="T484" s="27"/>
      <c r="U484" s="28"/>
      <c r="X484" s="27"/>
      <c r="Y484" s="27" t="s">
        <v>49</v>
      </c>
      <c r="Z484" s="29"/>
      <c r="AA484" s="29">
        <v>0.2986111111111111</v>
      </c>
      <c r="AB484" s="29"/>
      <c r="AC484" s="30">
        <v>46070</v>
      </c>
      <c r="AD484" s="15" t="str">
        <f>IF(Tabla2[[#This Row],[HORA ENTREGA]]="DIRECTO","On time", IF(AA484&lt;&gt;"",IF(Tabla2[[#This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4" s="15" t="str">
        <f>MID(Tabla2[[#This Row],[TIPO]],1,3)</f>
        <v xml:space="preserve">40 </v>
      </c>
      <c r="AF4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TECNIKA S A */ Cont: * FANU1654281*/ HR Entrega: *08:00* /Dirección: *Los Olivos 1270, Pudahuel</v>
      </c>
      <c r="AG484" s="38" t="str">
        <f>IFERROR(HYPERLINK("https://wa.me/"&amp;Tabla2[[#This Row],[CONTACTO]]&amp;"?text="&amp;Tabla2[[#This Row],[Mensaje]],"Enviar mensaje"),"")</f>
        <v>Enviar mensaje</v>
      </c>
      <c r="AH484" s="15" t="str">
        <f>CONCATENATE(A484,F484)</f>
        <v>483FANU1654281</v>
      </c>
      <c r="AI484" s="15" t="str">
        <f>CONCATENATE("ENT-",A484)</f>
        <v>ENT-483</v>
      </c>
      <c r="AJ484" s="15" t="str">
        <f>IF(Tabla2[[#This Row],[Op]]&lt;&gt;"","ENTREGA","")</f>
        <v>ENTREGA</v>
      </c>
      <c r="AK484" s="40" t="str">
        <f>(Tabla2[[#This Row],[FECHA ENTREGA]]&amp;Tabla2[[#This Row],[HORA ENTREGA]])</f>
        <v>460700,333333333333333</v>
      </c>
      <c r="AL484" s="34" t="str">
        <f>IFERROR(HYPERLINK("https://wa.me/"&amp;Tabla2[[#This Row],[CONTACTO]]&amp;"?text="&amp;Tabla2[[#This Row],[Mensaje]]),"")</f>
        <v>https://wa.me/56993389870?text=Hola!%0AServicio del día 17-02%0A *Cliente:* TECNIKA S A */ Cont: * FANU1654281*/ HR Entrega: *08:00* /Dirección: *Los Olivos 1270, Pudahuel</v>
      </c>
    </row>
    <row r="485" spans="1:38" s="15" customFormat="1" ht="16.5" customHeight="1" x14ac:dyDescent="0.2">
      <c r="A485" s="15">
        <f>ROW(A484)</f>
        <v>484</v>
      </c>
      <c r="B485" s="15">
        <f>IF(J485=J484,B484+1,1)</f>
        <v>34</v>
      </c>
      <c r="C485" s="15" t="s">
        <v>447</v>
      </c>
      <c r="D485" s="25" t="s">
        <v>39</v>
      </c>
      <c r="E485" s="27">
        <v>383868</v>
      </c>
      <c r="F485" s="27" t="s">
        <v>986</v>
      </c>
      <c r="G485" s="27" t="s">
        <v>41</v>
      </c>
      <c r="H485" s="27">
        <v>15000</v>
      </c>
      <c r="I485" s="27" t="s">
        <v>42</v>
      </c>
      <c r="J485" s="28">
        <v>46070</v>
      </c>
      <c r="K485" s="26">
        <v>0.39583333333333331</v>
      </c>
      <c r="L485" s="26"/>
      <c r="M485" s="27" t="s">
        <v>674</v>
      </c>
      <c r="N485" s="25">
        <f>IFERROR(VLOOKUP(M485,Data!$J$1:$K$58,2,0),"")</f>
        <v>56967386018</v>
      </c>
      <c r="O485" s="27" t="s">
        <v>356</v>
      </c>
      <c r="P485" s="27"/>
      <c r="Q485" s="27" t="s">
        <v>450</v>
      </c>
      <c r="R485" s="27" t="s">
        <v>218</v>
      </c>
      <c r="S485" s="27"/>
      <c r="T485" s="27"/>
      <c r="U485" s="28"/>
      <c r="X485" s="27"/>
      <c r="Y485" s="27" t="s">
        <v>49</v>
      </c>
      <c r="Z485" s="29"/>
      <c r="AA485" s="29">
        <v>0.3576388888888889</v>
      </c>
      <c r="AB485" s="29"/>
      <c r="AC485" s="30">
        <v>46070</v>
      </c>
      <c r="AD485" s="15" t="str">
        <f>IF(Tabla2[[#This Row],[HORA ENTREGA]]="DIRECTO","On time", IF(AA485&lt;&gt;"",IF(Tabla2[[#This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5" s="15" t="str">
        <f>MID(Tabla2[[#This Row],[TIPO]],1,3)</f>
        <v xml:space="preserve">40 </v>
      </c>
      <c r="AF4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TECNIKA S A */ Cont: * HLBU2203090*/ HR Entrega: *09:30* /Dirección: *Los Olivos 1270, Pudahuel</v>
      </c>
      <c r="AG485" s="38" t="str">
        <f>IFERROR(HYPERLINK("https://wa.me/"&amp;Tabla2[[#This Row],[CONTACTO]]&amp;"?text="&amp;Tabla2[[#This Row],[Mensaje]],"Enviar mensaje"),"")</f>
        <v>Enviar mensaje</v>
      </c>
      <c r="AH485" s="15" t="str">
        <f>CONCATENATE(A485,F485)</f>
        <v>484HLBU2203090</v>
      </c>
      <c r="AI485" s="15" t="str">
        <f>CONCATENATE("ENT-",A485)</f>
        <v>ENT-484</v>
      </c>
      <c r="AJ485" s="15" t="str">
        <f>IF(Tabla2[[#This Row],[Op]]&lt;&gt;"","ENTREGA","")</f>
        <v>ENTREGA</v>
      </c>
      <c r="AK485" s="40" t="str">
        <f>(Tabla2[[#This Row],[FECHA ENTREGA]]&amp;Tabla2[[#This Row],[HORA ENTREGA]])</f>
        <v>460700,395833333333333</v>
      </c>
      <c r="AL485" s="34" t="str">
        <f>IFERROR(HYPERLINK("https://wa.me/"&amp;Tabla2[[#This Row],[CONTACTO]]&amp;"?text="&amp;Tabla2[[#This Row],[Mensaje]]),"")</f>
        <v>https://wa.me/56967386018?text=Hola!%0AServicio del día 17-02%0A *Cliente:* TECNIKA S A */ Cont: * HLBU2203090*/ HR Entrega: *09:30* /Dirección: *Los Olivos 1270, Pudahuel</v>
      </c>
    </row>
    <row r="486" spans="1:38" s="15" customFormat="1" ht="16.5" customHeight="1" x14ac:dyDescent="0.2">
      <c r="A486" s="15">
        <f>ROW(A485)</f>
        <v>485</v>
      </c>
      <c r="B486" s="15">
        <f>IF(J486=J485,B485+1,1)</f>
        <v>35</v>
      </c>
      <c r="C486" s="15" t="s">
        <v>580</v>
      </c>
      <c r="D486" s="25" t="s">
        <v>39</v>
      </c>
      <c r="E486" s="27">
        <v>298692</v>
      </c>
      <c r="F486" s="27" t="s">
        <v>987</v>
      </c>
      <c r="G486" s="27" t="s">
        <v>64</v>
      </c>
      <c r="H486" s="27">
        <v>5000</v>
      </c>
      <c r="I486" s="27" t="s">
        <v>42</v>
      </c>
      <c r="J486" s="28">
        <v>46070</v>
      </c>
      <c r="K486" s="26">
        <v>0.35416666666666669</v>
      </c>
      <c r="L486" s="26"/>
      <c r="M486" s="27" t="s">
        <v>82</v>
      </c>
      <c r="N486" s="25">
        <f>IFERROR(VLOOKUP(M486,Data!$J$1:$K$58,2,0),"")</f>
        <v>56944277110</v>
      </c>
      <c r="O486" s="27" t="s">
        <v>83</v>
      </c>
      <c r="P486" s="27"/>
      <c r="Q486" s="27" t="s">
        <v>582</v>
      </c>
      <c r="R486" s="27" t="s">
        <v>218</v>
      </c>
      <c r="S486" s="27"/>
      <c r="T486" s="27"/>
      <c r="U486" s="28"/>
      <c r="X486" s="27" t="s">
        <v>335</v>
      </c>
      <c r="Y486" s="27" t="s">
        <v>49</v>
      </c>
      <c r="Z486" s="29"/>
      <c r="AA486" s="29">
        <v>0.35416666666666669</v>
      </c>
      <c r="AB486" s="29"/>
      <c r="AC486" s="30">
        <v>46070</v>
      </c>
      <c r="AD486" s="15" t="str">
        <f>IF(Tabla2[[#This Row],[HORA ENTREGA]]="DIRECTO","On time", IF(AA486&lt;&gt;"",IF(Tabla2[[#This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6" s="15" t="str">
        <f>MID(Tabla2[[#This Row],[TIPO]],1,3)</f>
        <v xml:space="preserve">20 </v>
      </c>
      <c r="AF4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17-02%0A *Cliente:* WURTH CHILE LTDA */ Cont: * TLLU2480878*/ HR Entrega: *08:30* /Dirección: *SAN BERNARDO</v>
      </c>
      <c r="AG486" s="38" t="str">
        <f>IFERROR(HYPERLINK("https://wa.me/"&amp;Tabla2[[#This Row],[CONTACTO]]&amp;"?text="&amp;Tabla2[[#This Row],[Mensaje]],"Enviar mensaje"),"")</f>
        <v>Enviar mensaje</v>
      </c>
      <c r="AH486" s="15" t="str">
        <f>CONCATENATE(A486,F486)</f>
        <v>485TLLU2480878</v>
      </c>
      <c r="AI486" s="15" t="str">
        <f>CONCATENATE("ENT-",A486)</f>
        <v>ENT-485</v>
      </c>
      <c r="AJ486" s="15" t="str">
        <f>IF(Tabla2[[#This Row],[Op]]&lt;&gt;"","ENTREGA","")</f>
        <v>ENTREGA</v>
      </c>
      <c r="AK486" s="40" t="str">
        <f>(Tabla2[[#This Row],[FECHA ENTREGA]]&amp;Tabla2[[#This Row],[HORA ENTREGA]])</f>
        <v>460700,354166666666667</v>
      </c>
      <c r="AL486" s="34" t="str">
        <f>IFERROR(HYPERLINK("https://wa.me/"&amp;Tabla2[[#This Row],[CONTACTO]]&amp;"?text="&amp;Tabla2[[#This Row],[Mensaje]]),"")</f>
        <v>https://wa.me/56944277110?text=Hola!%0AServicio del día 17-02%0A *Cliente:* WURTH CHILE LTDA */ Cont: * TLLU2480878*/ HR Entrega: *08:30* /Dirección: *SAN BERNARDO</v>
      </c>
    </row>
    <row r="487" spans="1:38" s="15" customFormat="1" ht="16.5" customHeight="1" x14ac:dyDescent="0.2">
      <c r="A487" s="15">
        <f>ROW(A486)</f>
        <v>486</v>
      </c>
      <c r="B487" s="15">
        <f>IF(J487=J486,B486+1,1)</f>
        <v>1</v>
      </c>
      <c r="C487" s="15" t="s">
        <v>263</v>
      </c>
      <c r="D487" s="25" t="s">
        <v>39</v>
      </c>
      <c r="E487" s="27">
        <v>1282143</v>
      </c>
      <c r="F487" s="27" t="s">
        <v>988</v>
      </c>
      <c r="G487" s="27" t="s">
        <v>41</v>
      </c>
      <c r="H487" s="27">
        <v>17000</v>
      </c>
      <c r="I487" s="27" t="s">
        <v>989</v>
      </c>
      <c r="J487" s="28">
        <v>46071</v>
      </c>
      <c r="K487" s="26">
        <v>0.375</v>
      </c>
      <c r="L487" s="26"/>
      <c r="M487" s="27" t="s">
        <v>366</v>
      </c>
      <c r="N487" s="25">
        <f>IFERROR(VLOOKUP(M487,Data!$J$1:$K$58,2,0),"")</f>
        <v>56967386251</v>
      </c>
      <c r="O487" s="27" t="s">
        <v>367</v>
      </c>
      <c r="P487" s="27"/>
      <c r="Q487" s="27" t="s">
        <v>265</v>
      </c>
      <c r="R487" s="27" t="s">
        <v>218</v>
      </c>
      <c r="S487" s="27"/>
      <c r="T487" s="27"/>
      <c r="U487" s="28"/>
      <c r="X487" s="27"/>
      <c r="Y487" s="27" t="s">
        <v>49</v>
      </c>
      <c r="Z487" s="29"/>
      <c r="AA487" s="29">
        <v>0.30277777777777776</v>
      </c>
      <c r="AB487" s="29"/>
      <c r="AC487" s="30">
        <v>46071</v>
      </c>
      <c r="AD487" s="15" t="str">
        <f>IF(Tabla2[[#This Row],[HORA ENTREGA]]="DIRECTO","On time", IF(AA487&lt;&gt;"",IF(Tabla2[[#This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7" s="15" t="str">
        <f>MID(Tabla2[[#This Row],[TIPO]],1,3)</f>
        <v xml:space="preserve">40 </v>
      </c>
      <c r="AF4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BARCEL CHILE S.A. */ Cont: * CSNU8629643*/ HR Entrega: *09:00* /Dirección: *AGUNSA - La montaña 1550, Quilicura (Ingreso por portería A) </v>
      </c>
      <c r="AG487" s="38" t="str">
        <f>IFERROR(HYPERLINK("https://wa.me/"&amp;Tabla2[[#This Row],[CONTACTO]]&amp;"?text="&amp;Tabla2[[#This Row],[Mensaje]],"Enviar mensaje"),"")</f>
        <v>Enviar mensaje</v>
      </c>
      <c r="AH487" s="15" t="str">
        <f>CONCATENATE(A487,F487)</f>
        <v>486CSNU8629643</v>
      </c>
      <c r="AI487" s="15" t="str">
        <f>CONCATENATE("ENT-",A487)</f>
        <v>ENT-486</v>
      </c>
      <c r="AJ487" s="15" t="str">
        <f>IF(Tabla2[[#This Row],[Op]]&lt;&gt;"","ENTREGA","")</f>
        <v>ENTREGA</v>
      </c>
      <c r="AK487" s="40" t="str">
        <f>(Tabla2[[#This Row],[FECHA ENTREGA]]&amp;Tabla2[[#This Row],[HORA ENTREGA]])</f>
        <v>460710,375</v>
      </c>
      <c r="AL487" s="34" t="str">
        <f>IFERROR(HYPERLINK("https://wa.me/"&amp;Tabla2[[#This Row],[CONTACTO]]&amp;"?text="&amp;Tabla2[[#This Row],[Mensaje]]),"")</f>
        <v>https://wa.me/56967386251?text=Hola!%0AServicio del día 18-02%0A *Cliente:* BARCEL CHILE S.A. */ Cont: * CSNU8629643*/ HR Entrega: *09:00* /Dirección: *AGUNSA - La montaña 1550, Quilicura (Ingreso por portería A) </v>
      </c>
    </row>
    <row r="488" spans="1:38" s="15" customFormat="1" ht="16.5" customHeight="1" x14ac:dyDescent="0.2">
      <c r="A488" s="15">
        <f>ROW(A487)</f>
        <v>487</v>
      </c>
      <c r="B488" s="15">
        <f>IF(J488=J487,B487+1,1)</f>
        <v>2</v>
      </c>
      <c r="C488" s="15" t="s">
        <v>75</v>
      </c>
      <c r="D488" s="25" t="s">
        <v>39</v>
      </c>
      <c r="E488" s="27">
        <v>298912</v>
      </c>
      <c r="F488" s="27" t="s">
        <v>990</v>
      </c>
      <c r="G488" s="27" t="s">
        <v>41</v>
      </c>
      <c r="H488" s="27">
        <v>10000</v>
      </c>
      <c r="I488" s="27" t="s">
        <v>42</v>
      </c>
      <c r="J488" s="28">
        <v>46071</v>
      </c>
      <c r="K488" s="26">
        <v>0.41666666666666669</v>
      </c>
      <c r="L488" s="26"/>
      <c r="M488" s="27" t="s">
        <v>112</v>
      </c>
      <c r="N488" s="25">
        <f>IFERROR(VLOOKUP(M488,Data!$J$1:$K$58,2,0),"")</f>
        <v>56990025702</v>
      </c>
      <c r="O488" s="27" t="s">
        <v>61</v>
      </c>
      <c r="P488" s="27"/>
      <c r="Q488" s="27" t="s">
        <v>79</v>
      </c>
      <c r="R488" s="27" t="s">
        <v>195</v>
      </c>
      <c r="S488" s="27"/>
      <c r="T488" s="27"/>
      <c r="U488" s="28"/>
      <c r="X488" s="27" t="s">
        <v>564</v>
      </c>
      <c r="Y488" s="27" t="s">
        <v>49</v>
      </c>
      <c r="Z488" s="29"/>
      <c r="AA488" s="29">
        <v>0.39583333333333331</v>
      </c>
      <c r="AB488" s="29"/>
      <c r="AC488" s="30">
        <v>46071</v>
      </c>
      <c r="AD488" s="15" t="str">
        <f>IF(Tabla2[[#This Row],[HORA ENTREGA]]="DIRECTO","On time", IF(AA488&lt;&gt;"",IF(Tabla2[[#This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8" s="15" t="str">
        <f>MID(Tabla2[[#This Row],[TIPO]],1,3)</f>
        <v xml:space="preserve">40 </v>
      </c>
      <c r="AF4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BAYONA SPA */ Cont: * MSDU6246943*/ HR Entrega: *10:00* /Dirección: * BOULEVAR 1313 BODENOR FLEX CENTER ENEA, PUDAHUEL</v>
      </c>
      <c r="AG488" s="38" t="str">
        <f>IFERROR(HYPERLINK("https://wa.me/"&amp;Tabla2[[#This Row],[CONTACTO]]&amp;"?text="&amp;Tabla2[[#This Row],[Mensaje]],"Enviar mensaje"),"")</f>
        <v>Enviar mensaje</v>
      </c>
      <c r="AH488" s="15" t="str">
        <f>CONCATENATE(A488,F488)</f>
        <v>487MSDU6246943</v>
      </c>
      <c r="AI488" s="15" t="str">
        <f>CONCATENATE("ENT-",A488)</f>
        <v>ENT-487</v>
      </c>
      <c r="AJ488" s="15" t="str">
        <f>IF(Tabla2[[#This Row],[Op]]&lt;&gt;"","ENTREGA","")</f>
        <v>ENTREGA</v>
      </c>
      <c r="AK488" s="40" t="str">
        <f>(Tabla2[[#This Row],[FECHA ENTREGA]]&amp;Tabla2[[#This Row],[HORA ENTREGA]])</f>
        <v>460710,416666666666667</v>
      </c>
      <c r="AL488" s="34" t="str">
        <f>IFERROR(HYPERLINK("https://wa.me/"&amp;Tabla2[[#This Row],[CONTACTO]]&amp;"?text="&amp;Tabla2[[#This Row],[Mensaje]]),"")</f>
        <v>https://wa.me/56990025702?text=Hola!%0AServicio del día 18-02%0A *Cliente:* BAYONA SPA */ Cont: * MSDU6246943*/ HR Entrega: *10:00* /Dirección: * BOULEVAR 1313 BODENOR FLEX CENTER ENEA, PUDAHUEL</v>
      </c>
    </row>
    <row r="489" spans="1:38" s="15" customFormat="1" ht="16.5" customHeight="1" x14ac:dyDescent="0.2">
      <c r="A489" s="15">
        <f>ROW(A488)</f>
        <v>488</v>
      </c>
      <c r="B489" s="15">
        <f>IF(J489=J488,B488+1,1)</f>
        <v>3</v>
      </c>
      <c r="C489" s="15" t="s">
        <v>75</v>
      </c>
      <c r="D489" s="25" t="s">
        <v>39</v>
      </c>
      <c r="E489" s="27" t="s">
        <v>991</v>
      </c>
      <c r="F489" s="27" t="s">
        <v>992</v>
      </c>
      <c r="G489" s="27" t="s">
        <v>64</v>
      </c>
      <c r="H489" s="27">
        <v>5000</v>
      </c>
      <c r="I489" s="27" t="s">
        <v>993</v>
      </c>
      <c r="J489" s="28">
        <v>46071</v>
      </c>
      <c r="K489" s="26">
        <v>0.58333333333333337</v>
      </c>
      <c r="L489" s="26"/>
      <c r="M489" s="27" t="s">
        <v>133</v>
      </c>
      <c r="N489" s="25">
        <f>IFERROR(VLOOKUP(M489,Data!$J$1:$K$58,2,0),"")</f>
        <v>56953801607</v>
      </c>
      <c r="O489" s="27" t="s">
        <v>134</v>
      </c>
      <c r="P489" s="27"/>
      <c r="Q489" s="27" t="s">
        <v>79</v>
      </c>
      <c r="R489" s="27" t="s">
        <v>195</v>
      </c>
      <c r="S489" s="27"/>
      <c r="T489" s="27"/>
      <c r="U489" s="28"/>
      <c r="X489" s="27" t="s">
        <v>564</v>
      </c>
      <c r="Y489" s="27" t="s">
        <v>49</v>
      </c>
      <c r="Z489" s="29"/>
      <c r="AA489" s="29">
        <v>0.57638888888888884</v>
      </c>
      <c r="AB489" s="29"/>
      <c r="AC489" s="30">
        <v>46071</v>
      </c>
      <c r="AD489" s="15" t="str">
        <f>IF(Tabla2[[#This Row],[HORA ENTREGA]]="DIRECTO","On time", IF(AA489&lt;&gt;"",IF(Tabla2[[#This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89" s="15" t="str">
        <f>MID(Tabla2[[#This Row],[TIPO]],1,3)</f>
        <v xml:space="preserve">20 </v>
      </c>
      <c r="AF4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BAYONA SPA */ Cont: * MSMU1933460*/ HR Entrega: *14:00* /Dirección: * BOULEVAR 1313 BODENOR FLEX CENTER ENEA, PUDAHUEL</v>
      </c>
      <c r="AG489" s="38" t="str">
        <f>IFERROR(HYPERLINK("https://wa.me/"&amp;Tabla2[[#This Row],[CONTACTO]]&amp;"?text="&amp;Tabla2[[#This Row],[Mensaje]],"Enviar mensaje"),"")</f>
        <v>Enviar mensaje</v>
      </c>
      <c r="AH489" s="15" t="str">
        <f>CONCATENATE(A489,F489)</f>
        <v>488MSMU1933460</v>
      </c>
      <c r="AI489" s="15" t="str">
        <f>CONCATENATE("ENT-",A489)</f>
        <v>ENT-488</v>
      </c>
      <c r="AJ489" s="15" t="str">
        <f>IF(Tabla2[[#This Row],[Op]]&lt;&gt;"","ENTREGA","")</f>
        <v>ENTREGA</v>
      </c>
      <c r="AK489" s="40" t="str">
        <f>(Tabla2[[#This Row],[FECHA ENTREGA]]&amp;Tabla2[[#This Row],[HORA ENTREGA]])</f>
        <v>460710,583333333333333</v>
      </c>
      <c r="AL489" s="34" t="str">
        <f>IFERROR(HYPERLINK("https://wa.me/"&amp;Tabla2[[#This Row],[CONTACTO]]&amp;"?text="&amp;Tabla2[[#This Row],[Mensaje]]),"")</f>
        <v>https://wa.me/56953801607?text=Hola!%0AServicio del día 18-02%0A *Cliente:* BAYONA SPA */ Cont: * MSMU1933460*/ HR Entrega: *14:00* /Dirección: * BOULEVAR 1313 BODENOR FLEX CENTER ENEA, PUDAHUEL</v>
      </c>
    </row>
    <row r="490" spans="1:38" s="15" customFormat="1" ht="16.5" customHeight="1" x14ac:dyDescent="0.2">
      <c r="A490" s="15">
        <f>ROW(A489)</f>
        <v>489</v>
      </c>
      <c r="B490" s="15">
        <f>IF(J490=J489,B489+1,1)</f>
        <v>4</v>
      </c>
      <c r="C490" s="15" t="s">
        <v>101</v>
      </c>
      <c r="D490" s="25" t="s">
        <v>39</v>
      </c>
      <c r="E490" s="27">
        <v>141777</v>
      </c>
      <c r="F490" s="27" t="s">
        <v>994</v>
      </c>
      <c r="G490" s="27" t="s">
        <v>41</v>
      </c>
      <c r="H490" s="27">
        <v>12000</v>
      </c>
      <c r="I490" s="27" t="s">
        <v>42</v>
      </c>
      <c r="J490" s="28">
        <v>46071</v>
      </c>
      <c r="K490" s="26">
        <v>0.35416666666666669</v>
      </c>
      <c r="L490" s="26"/>
      <c r="M490" s="27" t="s">
        <v>180</v>
      </c>
      <c r="N490" s="25">
        <f>IFERROR(VLOOKUP(M490,Data!$J$1:$K$58,2,0),"")</f>
        <v>56956063271</v>
      </c>
      <c r="O490" s="27" t="s">
        <v>384</v>
      </c>
      <c r="P490" s="27"/>
      <c r="Q490" s="27" t="s">
        <v>618</v>
      </c>
      <c r="R490" s="27" t="s">
        <v>195</v>
      </c>
      <c r="S490" s="27"/>
      <c r="T490" s="27"/>
      <c r="U490" s="28"/>
      <c r="X490" s="27"/>
      <c r="Y490" s="27" t="s">
        <v>49</v>
      </c>
      <c r="Z490" s="29"/>
      <c r="AA490" s="29">
        <v>0.33680555555555558</v>
      </c>
      <c r="AB490" s="29"/>
      <c r="AC490" s="30">
        <v>46071</v>
      </c>
      <c r="AD490" s="15" t="str">
        <f>IF(Tabla2[[#This Row],[HORA ENTREGA]]="DIRECTO","On time", IF(AA490&lt;&gt;"",IF(Tabla2[[#This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0" s="15" t="str">
        <f>MID(Tabla2[[#This Row],[TIPO]],1,3)</f>
        <v xml:space="preserve">40 </v>
      </c>
      <c r="AF4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COMERCIAL PICHARA SPA */ Cont: * TXGU7257750*/ HR Entrega: *08:30* /Dirección: *Crucero Peralillo, Parcela 37, Lote 1, Lampa. (Bodegas de TW)</v>
      </c>
      <c r="AG490" s="38" t="str">
        <f>IFERROR(HYPERLINK("https://wa.me/"&amp;Tabla2[[#This Row],[CONTACTO]]&amp;"?text="&amp;Tabla2[[#This Row],[Mensaje]],"Enviar mensaje"),"")</f>
        <v>Enviar mensaje</v>
      </c>
      <c r="AH490" s="15" t="str">
        <f>CONCATENATE(A490,F490)</f>
        <v>489TXGU7257750</v>
      </c>
      <c r="AI490" s="15" t="str">
        <f>CONCATENATE("ENT-",A490)</f>
        <v>ENT-489</v>
      </c>
      <c r="AJ490" s="15" t="str">
        <f>IF(Tabla2[[#This Row],[Op]]&lt;&gt;"","ENTREGA","")</f>
        <v>ENTREGA</v>
      </c>
      <c r="AK490" s="40" t="str">
        <f>(Tabla2[[#This Row],[FECHA ENTREGA]]&amp;Tabla2[[#This Row],[HORA ENTREGA]])</f>
        <v>460710,354166666666667</v>
      </c>
      <c r="AL490" s="34" t="str">
        <f>IFERROR(HYPERLINK("https://wa.me/"&amp;Tabla2[[#This Row],[CONTACTO]]&amp;"?text="&amp;Tabla2[[#This Row],[Mensaje]]),"")</f>
        <v>https://wa.me/56956063271?text=Hola!%0AServicio del día 18-02%0A *Cliente:* COMERCIAL PICHARA SPA */ Cont: * TXGU7257750*/ HR Entrega: *08:30* /Dirección: *Crucero Peralillo, Parcela 37, Lote 1, Lampa. (Bodegas de TW)</v>
      </c>
    </row>
    <row r="491" spans="1:38" s="15" customFormat="1" ht="16.5" customHeight="1" x14ac:dyDescent="0.2">
      <c r="A491" s="15">
        <f>ROW(A490)</f>
        <v>490</v>
      </c>
      <c r="B491" s="15">
        <f>IF(J491=J490,B490+1,1)</f>
        <v>5</v>
      </c>
      <c r="C491" s="15" t="s">
        <v>288</v>
      </c>
      <c r="D491" s="25" t="s">
        <v>39</v>
      </c>
      <c r="E491" s="27">
        <v>102275</v>
      </c>
      <c r="F491" s="27" t="s">
        <v>995</v>
      </c>
      <c r="G491" s="27" t="s">
        <v>54</v>
      </c>
      <c r="H491" s="27">
        <v>21000</v>
      </c>
      <c r="I491" s="27">
        <v>0.375</v>
      </c>
      <c r="J491" s="28">
        <v>46071</v>
      </c>
      <c r="K491" s="26" t="s">
        <v>290</v>
      </c>
      <c r="L491" s="26"/>
      <c r="M491" s="27" t="s">
        <v>144</v>
      </c>
      <c r="N491" s="25">
        <f>IFERROR(VLOOKUP(M491,Data!$J$1:$K$58,2,0),"")</f>
        <v>56940144795</v>
      </c>
      <c r="O491" s="27" t="s">
        <v>145</v>
      </c>
      <c r="P491" s="27"/>
      <c r="Q491" s="27" t="s">
        <v>291</v>
      </c>
      <c r="R491" s="27" t="s">
        <v>120</v>
      </c>
      <c r="S491" s="27"/>
      <c r="T491" s="27"/>
      <c r="U491" s="28"/>
      <c r="X491" s="27"/>
      <c r="Y491" s="27" t="s">
        <v>49</v>
      </c>
      <c r="Z491" s="29"/>
      <c r="AA491" s="29">
        <v>0.4597222222222222</v>
      </c>
      <c r="AB491" s="29"/>
      <c r="AC491" s="30">
        <v>46071</v>
      </c>
      <c r="AD491" s="15" t="str">
        <f>IF(Tabla2[[#This Row],[HORA ENTREGA]]="DIRECTO","On time", IF(AA491&lt;&gt;"",IF(Tabla2[[#This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1" s="15" t="str">
        <f>MID(Tabla2[[#This Row],[TIPO]],1,3)</f>
        <v xml:space="preserve">40 </v>
      </c>
      <c r="AF4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COMERCIAL SEA GARDEN SPA */ Cont: * UAEU1245126*/ HR Entrega: *DIRECTO* /Dirección: *LOS MAITENES PONIENTE 1332; PUDAHUEL</v>
      </c>
      <c r="AG491" s="38" t="str">
        <f>IFERROR(HYPERLINK("https://wa.me/"&amp;Tabla2[[#This Row],[CONTACTO]]&amp;"?text="&amp;Tabla2[[#This Row],[Mensaje]],"Enviar mensaje"),"")</f>
        <v>Enviar mensaje</v>
      </c>
      <c r="AH491" s="15" t="str">
        <f>CONCATENATE(A491,F491)</f>
        <v>490UAEU1245126</v>
      </c>
      <c r="AI491" s="15" t="str">
        <f>CONCATENATE("ENT-",A491)</f>
        <v>ENT-490</v>
      </c>
      <c r="AJ491" s="15" t="str">
        <f>IF(Tabla2[[#This Row],[Op]]&lt;&gt;"","ENTREGA","")</f>
        <v>ENTREGA</v>
      </c>
      <c r="AK491" s="40" t="str">
        <f>(Tabla2[[#This Row],[FECHA ENTREGA]]&amp;Tabla2[[#This Row],[HORA ENTREGA]])</f>
        <v>46071DIRECTO</v>
      </c>
      <c r="AL491" s="34" t="str">
        <f>IFERROR(HYPERLINK("https://wa.me/"&amp;Tabla2[[#This Row],[CONTACTO]]&amp;"?text="&amp;Tabla2[[#This Row],[Mensaje]]),"")</f>
        <v>https://wa.me/56940144795?text=Hola!%0AServicio del día 18-02%0A *Cliente:* COMERCIAL SEA GARDEN SPA */ Cont: * UAEU1245126*/ HR Entrega: *DIRECTO* /Dirección: *LOS MAITENES PONIENTE 1332; PUDAHUEL</v>
      </c>
    </row>
    <row r="492" spans="1:38" s="15" customFormat="1" ht="16.5" customHeight="1" x14ac:dyDescent="0.2">
      <c r="A492" s="15">
        <f>ROW(A491)</f>
        <v>491</v>
      </c>
      <c r="B492" s="15">
        <f>IF(J492=J491,B491+1,1)</f>
        <v>6</v>
      </c>
      <c r="C492" s="15" t="s">
        <v>288</v>
      </c>
      <c r="D492" s="25" t="s">
        <v>39</v>
      </c>
      <c r="E492" s="27">
        <v>102318</v>
      </c>
      <c r="F492" s="27" t="s">
        <v>996</v>
      </c>
      <c r="G492" s="27" t="s">
        <v>54</v>
      </c>
      <c r="H492" s="27">
        <v>24000</v>
      </c>
      <c r="I492" s="27">
        <v>0.375</v>
      </c>
      <c r="J492" s="28">
        <v>46071</v>
      </c>
      <c r="K492" s="26" t="s">
        <v>290</v>
      </c>
      <c r="L492" s="26"/>
      <c r="M492" s="27" t="s">
        <v>126</v>
      </c>
      <c r="N492" s="25">
        <f>IFERROR(VLOOKUP(M492,Data!$J$1:$K$58,2,0),"")</f>
        <v>56999270871</v>
      </c>
      <c r="O492" s="27" t="s">
        <v>127</v>
      </c>
      <c r="P492" s="27"/>
      <c r="Q492" s="27" t="s">
        <v>997</v>
      </c>
      <c r="R492" s="27" t="s">
        <v>183</v>
      </c>
      <c r="S492" s="27"/>
      <c r="T492" s="27"/>
      <c r="U492" s="28"/>
      <c r="X492" s="27"/>
      <c r="Y492" s="27" t="s">
        <v>49</v>
      </c>
      <c r="Z492" s="29"/>
      <c r="AA492" s="29">
        <v>0.46180555555555558</v>
      </c>
      <c r="AB492" s="29"/>
      <c r="AC492" s="30">
        <v>46071</v>
      </c>
      <c r="AD492" s="15" t="str">
        <f>IF(Tabla2[[#This Row],[HORA ENTREGA]]="DIRECTO","On time", IF(AA492&lt;&gt;"",IF(Tabla2[[#This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2" s="15" t="str">
        <f>MID(Tabla2[[#This Row],[TIPO]],1,3)</f>
        <v xml:space="preserve">40 </v>
      </c>
      <c r="AF4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COMERCIAL SEA GARDEN SPA */ Cont: * HDMU5596039*/ HR Entrega: *DIRECTO* /Dirección: *Pedro jorquera 575, Pudahuel</v>
      </c>
      <c r="AG492" s="38" t="str">
        <f>IFERROR(HYPERLINK("https://wa.me/"&amp;Tabla2[[#This Row],[CONTACTO]]&amp;"?text="&amp;Tabla2[[#This Row],[Mensaje]],"Enviar mensaje"),"")</f>
        <v>Enviar mensaje</v>
      </c>
      <c r="AH492" s="15" t="str">
        <f>CONCATENATE(A492,F492)</f>
        <v>491HDMU5596039</v>
      </c>
      <c r="AI492" s="15" t="str">
        <f>CONCATENATE("ENT-",A492)</f>
        <v>ENT-491</v>
      </c>
      <c r="AJ492" s="15" t="str">
        <f>IF(Tabla2[[#This Row],[Op]]&lt;&gt;"","ENTREGA","")</f>
        <v>ENTREGA</v>
      </c>
      <c r="AK492" s="40" t="str">
        <f>(Tabla2[[#This Row],[FECHA ENTREGA]]&amp;Tabla2[[#This Row],[HORA ENTREGA]])</f>
        <v>46071DIRECTO</v>
      </c>
      <c r="AL492" s="34" t="str">
        <f>IFERROR(HYPERLINK("https://wa.me/"&amp;Tabla2[[#This Row],[CONTACTO]]&amp;"?text="&amp;Tabla2[[#This Row],[Mensaje]]),"")</f>
        <v>https://wa.me/56999270871?text=Hola!%0AServicio del día 18-02%0A *Cliente:* COMERCIAL SEA GARDEN SPA */ Cont: * HDMU5596039*/ HR Entrega: *DIRECTO* /Dirección: *Pedro jorquera 575, Pudahuel</v>
      </c>
    </row>
    <row r="493" spans="1:38" s="15" customFormat="1" ht="16.5" customHeight="1" x14ac:dyDescent="0.2">
      <c r="A493" s="15">
        <f>ROW(A492)</f>
        <v>492</v>
      </c>
      <c r="B493" s="15">
        <f>IF(J493=J492,B492+1,1)</f>
        <v>7</v>
      </c>
      <c r="C493" s="15" t="s">
        <v>483</v>
      </c>
      <c r="D493" s="25" t="s">
        <v>39</v>
      </c>
      <c r="E493" s="27">
        <v>1282890</v>
      </c>
      <c r="F493" s="27" t="s">
        <v>998</v>
      </c>
      <c r="G493" s="27" t="s">
        <v>41</v>
      </c>
      <c r="H493" s="27">
        <v>26000</v>
      </c>
      <c r="I493" s="27" t="s">
        <v>999</v>
      </c>
      <c r="J493" s="28">
        <v>46071</v>
      </c>
      <c r="K493" s="26">
        <v>0.35416666666666669</v>
      </c>
      <c r="L493" s="26"/>
      <c r="M493" s="27" t="s">
        <v>139</v>
      </c>
      <c r="N493" s="25">
        <f>IFERROR(VLOOKUP(M493,Data!$J$1:$K$58,2,0),"")</f>
        <v>56965312953</v>
      </c>
      <c r="O493" s="27" t="s">
        <v>140</v>
      </c>
      <c r="P493" s="27"/>
      <c r="Q493" s="27" t="s">
        <v>265</v>
      </c>
      <c r="R493" s="27" t="s">
        <v>218</v>
      </c>
      <c r="S493" s="27"/>
      <c r="T493" s="27"/>
      <c r="U493" s="28"/>
      <c r="X493" s="27"/>
      <c r="Y493" s="27" t="s">
        <v>49</v>
      </c>
      <c r="Z493" s="29"/>
      <c r="AA493" s="29">
        <v>0.33333333333333331</v>
      </c>
      <c r="AB493" s="29"/>
      <c r="AC493" s="30">
        <v>46071</v>
      </c>
      <c r="AD493" s="15" t="str">
        <f>IF(Tabla2[[#This Row],[HORA ENTREGA]]="DIRECTO","On time", IF(AA493&lt;&gt;"",IF(Tabla2[[#This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3" s="15" t="str">
        <f>MID(Tabla2[[#This Row],[TIPO]],1,3)</f>
        <v xml:space="preserve">40 </v>
      </c>
      <c r="AF4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IDEAL S A */ Cont: * HAMU4562211*/ HR Entrega: *08:30* /Dirección: *AGUNSA - La montaña 1550, Quilicura (Ingreso por portería A) </v>
      </c>
      <c r="AG493" s="38" t="str">
        <f>IFERROR(HYPERLINK("https://wa.me/"&amp;Tabla2[[#This Row],[CONTACTO]]&amp;"?text="&amp;Tabla2[[#This Row],[Mensaje]],"Enviar mensaje"),"")</f>
        <v>Enviar mensaje</v>
      </c>
      <c r="AH493" s="15" t="str">
        <f>CONCATENATE(A493,F493)</f>
        <v>492HAMU4562211</v>
      </c>
      <c r="AI493" s="15" t="str">
        <f>CONCATENATE("ENT-",A493)</f>
        <v>ENT-492</v>
      </c>
      <c r="AJ493" s="15" t="str">
        <f>IF(Tabla2[[#This Row],[Op]]&lt;&gt;"","ENTREGA","")</f>
        <v>ENTREGA</v>
      </c>
      <c r="AK493" s="40" t="str">
        <f>(Tabla2[[#This Row],[FECHA ENTREGA]]&amp;Tabla2[[#This Row],[HORA ENTREGA]])</f>
        <v>460710,354166666666667</v>
      </c>
      <c r="AL493" s="34" t="str">
        <f>IFERROR(HYPERLINK("https://wa.me/"&amp;Tabla2[[#This Row],[CONTACTO]]&amp;"?text="&amp;Tabla2[[#This Row],[Mensaje]]),"")</f>
        <v>https://wa.me/56965312953?text=Hola!%0AServicio del día 18-02%0A *Cliente:* IDEAL S A */ Cont: * HAMU4562211*/ HR Entrega: *08:30* /Dirección: *AGUNSA - La montaña 1550, Quilicura (Ingreso por portería A) </v>
      </c>
    </row>
    <row r="494" spans="1:38" s="15" customFormat="1" ht="16.5" customHeight="1" x14ac:dyDescent="0.2">
      <c r="A494" s="15">
        <f>ROW(A493)</f>
        <v>493</v>
      </c>
      <c r="B494" s="15">
        <f>IF(J494=J493,B493+1,1)</f>
        <v>8</v>
      </c>
      <c r="C494" s="15" t="s">
        <v>483</v>
      </c>
      <c r="D494" s="25" t="s">
        <v>39</v>
      </c>
      <c r="E494" s="27">
        <v>1282889</v>
      </c>
      <c r="F494" s="27" t="s">
        <v>1000</v>
      </c>
      <c r="G494" s="27" t="s">
        <v>41</v>
      </c>
      <c r="H494" s="27">
        <v>23000</v>
      </c>
      <c r="I494" s="27" t="s">
        <v>1001</v>
      </c>
      <c r="J494" s="28">
        <v>46071</v>
      </c>
      <c r="K494" s="26">
        <v>0.35416666666666669</v>
      </c>
      <c r="L494" s="26"/>
      <c r="M494" s="27" t="s">
        <v>117</v>
      </c>
      <c r="N494" s="25">
        <f>IFERROR(VLOOKUP(M494,Data!$J$1:$K$58,2,0),"")</f>
        <v>56973887539</v>
      </c>
      <c r="O494" s="27" t="s">
        <v>118</v>
      </c>
      <c r="P494" s="27"/>
      <c r="Q494" s="27" t="s">
        <v>538</v>
      </c>
      <c r="R494" s="27" t="s">
        <v>280</v>
      </c>
      <c r="S494" s="27"/>
      <c r="T494" s="27"/>
      <c r="U494" s="28"/>
      <c r="X494" s="27"/>
      <c r="Y494" s="27" t="s">
        <v>49</v>
      </c>
      <c r="Z494" s="29"/>
      <c r="AA494" s="29">
        <v>0.34722222222222221</v>
      </c>
      <c r="AB494" s="29"/>
      <c r="AC494" s="30">
        <v>46071</v>
      </c>
      <c r="AD494" s="15" t="str">
        <f>IF(Tabla2[[#This Row],[HORA ENTREGA]]="DIRECTO","On time", IF(AA494&lt;&gt;"",IF(Tabla2[[#This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4" s="15" t="str">
        <f>MID(Tabla2[[#This Row],[TIPO]],1,3)</f>
        <v xml:space="preserve">40 </v>
      </c>
      <c r="AF4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IDEAL S A */ Cont: * OOCU9617545*/ HR Entrega: *08:30* /Dirección: *Bodega Nutrabien, Av. Bernardo O´Higgins 3140</v>
      </c>
      <c r="AG494" s="38" t="str">
        <f>IFERROR(HYPERLINK("https://wa.me/"&amp;Tabla2[[#This Row],[CONTACTO]]&amp;"?text="&amp;Tabla2[[#This Row],[Mensaje]],"Enviar mensaje"),"")</f>
        <v>Enviar mensaje</v>
      </c>
      <c r="AH494" s="15" t="str">
        <f>CONCATENATE(A494,F494)</f>
        <v>493OOCU9617545</v>
      </c>
      <c r="AI494" s="15" t="str">
        <f>CONCATENATE("ENT-",A494)</f>
        <v>ENT-493</v>
      </c>
      <c r="AJ494" s="15" t="str">
        <f>IF(Tabla2[[#This Row],[Op]]&lt;&gt;"","ENTREGA","")</f>
        <v>ENTREGA</v>
      </c>
      <c r="AK494" s="40" t="str">
        <f>(Tabla2[[#This Row],[FECHA ENTREGA]]&amp;Tabla2[[#This Row],[HORA ENTREGA]])</f>
        <v>460710,354166666666667</v>
      </c>
      <c r="AL494" s="34" t="str">
        <f>IFERROR(HYPERLINK("https://wa.me/"&amp;Tabla2[[#This Row],[CONTACTO]]&amp;"?text="&amp;Tabla2[[#This Row],[Mensaje]]),"")</f>
        <v>https://wa.me/56973887539?text=Hola!%0AServicio del día 18-02%0A *Cliente:* IDEAL S A */ Cont: * OOCU9617545*/ HR Entrega: *08:30* /Dirección: *Bodega Nutrabien, Av. Bernardo O´Higgins 3140</v>
      </c>
    </row>
    <row r="495" spans="1:38" s="15" customFormat="1" ht="16.5" customHeight="1" x14ac:dyDescent="0.2">
      <c r="A495" s="15">
        <f>ROW(A494)</f>
        <v>494</v>
      </c>
      <c r="B495" s="15">
        <f>IF(J495=J494,B494+1,1)</f>
        <v>9</v>
      </c>
      <c r="C495" s="15" t="s">
        <v>698</v>
      </c>
      <c r="D495" s="25" t="s">
        <v>39</v>
      </c>
      <c r="E495" s="27">
        <v>298009</v>
      </c>
      <c r="F495" s="27" t="s">
        <v>994</v>
      </c>
      <c r="G495" s="27" t="s">
        <v>41</v>
      </c>
      <c r="H495" s="27">
        <v>12000</v>
      </c>
      <c r="I495" s="27">
        <v>0.38541666666666669</v>
      </c>
      <c r="J495" s="28">
        <v>46071</v>
      </c>
      <c r="K495" s="26" t="s">
        <v>290</v>
      </c>
      <c r="L495" s="26"/>
      <c r="M495" s="27" t="s">
        <v>433</v>
      </c>
      <c r="N495" s="25">
        <f>IFERROR(VLOOKUP(M495,Data!$J$1:$K$58,2,0),"")</f>
        <v>56994354094</v>
      </c>
      <c r="O495" s="27" t="s">
        <v>434</v>
      </c>
      <c r="P495" s="27"/>
      <c r="Q495" s="27" t="s">
        <v>700</v>
      </c>
      <c r="R495" s="27" t="s">
        <v>69</v>
      </c>
      <c r="S495" s="27"/>
      <c r="T495" s="27"/>
      <c r="U495" s="28"/>
      <c r="X495" s="27"/>
      <c r="Y495" s="27" t="s">
        <v>49</v>
      </c>
      <c r="Z495" s="29"/>
      <c r="AA495" s="29">
        <v>0.46388888888888891</v>
      </c>
      <c r="AB495" s="29"/>
      <c r="AC495" s="30">
        <v>46071</v>
      </c>
      <c r="AD495" s="15" t="str">
        <f>IF(Tabla2[[#This Row],[HORA ENTREGA]]="DIRECTO","On time", IF(AA495&lt;&gt;"",IF(Tabla2[[#This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5" s="15" t="str">
        <f>MID(Tabla2[[#This Row],[TIPO]],1,3)</f>
        <v xml:space="preserve">40 </v>
      </c>
      <c r="AF4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IMPORTADORA DCIC SPA */ Cont: * TXGU7257750*/ HR Entrega: *DIRECTO* /Dirección: *PUERTO MADERO 9710 BOD. P01 - P03, PUDAHUEL</v>
      </c>
      <c r="AG495" s="38" t="str">
        <f>IFERROR(HYPERLINK("https://wa.me/"&amp;Tabla2[[#This Row],[CONTACTO]]&amp;"?text="&amp;Tabla2[[#This Row],[Mensaje]],"Enviar mensaje"),"")</f>
        <v>Enviar mensaje</v>
      </c>
      <c r="AH495" s="15" t="str">
        <f>CONCATENATE(A495,F495)</f>
        <v>494TXGU7257750</v>
      </c>
      <c r="AI495" s="15" t="str">
        <f>CONCATENATE("ENT-",A495)</f>
        <v>ENT-494</v>
      </c>
      <c r="AJ495" s="15" t="str">
        <f>IF(Tabla2[[#This Row],[Op]]&lt;&gt;"","ENTREGA","")</f>
        <v>ENTREGA</v>
      </c>
      <c r="AK495" s="40" t="str">
        <f>(Tabla2[[#This Row],[FECHA ENTREGA]]&amp;Tabla2[[#This Row],[HORA ENTREGA]])</f>
        <v>46071DIRECTO</v>
      </c>
      <c r="AL495" s="34" t="str">
        <f>IFERROR(HYPERLINK("https://wa.me/"&amp;Tabla2[[#This Row],[CONTACTO]]&amp;"?text="&amp;Tabla2[[#This Row],[Mensaje]]),"")</f>
        <v>https://wa.me/56994354094?text=Hola!%0AServicio del día 18-02%0A *Cliente:* IMPORTADORA DCIC SPA */ Cont: * TXGU7257750*/ HR Entrega: *DIRECTO* /Dirección: *PUERTO MADERO 9710 BOD. P01 - P03, PUDAHUEL</v>
      </c>
    </row>
    <row r="496" spans="1:38" s="15" customFormat="1" ht="16.5" customHeight="1" x14ac:dyDescent="0.2">
      <c r="A496" s="15">
        <f>ROW(A495)</f>
        <v>495</v>
      </c>
      <c r="B496" s="15">
        <f>IF(J496=J495,B495+1,1)</f>
        <v>10</v>
      </c>
      <c r="C496" s="15" t="s">
        <v>178</v>
      </c>
      <c r="D496" s="25" t="s">
        <v>39</v>
      </c>
      <c r="E496" s="27">
        <v>874518</v>
      </c>
      <c r="F496" s="27" t="s">
        <v>1002</v>
      </c>
      <c r="G496" s="27" t="s">
        <v>41</v>
      </c>
      <c r="H496" s="27">
        <v>24000</v>
      </c>
      <c r="I496" s="27" t="s">
        <v>42</v>
      </c>
      <c r="J496" s="28">
        <v>46071</v>
      </c>
      <c r="K496" s="26">
        <v>0.33333333333333331</v>
      </c>
      <c r="L496" s="26"/>
      <c r="M496" s="27" t="s">
        <v>72</v>
      </c>
      <c r="N496" s="25">
        <f>IFERROR(VLOOKUP(M496,Data!$J$1:$K$58,2,0),"")</f>
        <v>56978089148</v>
      </c>
      <c r="O496" s="27" t="s">
        <v>73</v>
      </c>
      <c r="P496" s="27"/>
      <c r="Q496" s="27" t="s">
        <v>1003</v>
      </c>
      <c r="R496" s="27" t="s">
        <v>48</v>
      </c>
      <c r="S496" s="27"/>
      <c r="T496" s="27"/>
      <c r="U496" s="28"/>
      <c r="X496" s="27"/>
      <c r="Y496" s="27" t="s">
        <v>49</v>
      </c>
      <c r="Z496" s="29"/>
      <c r="AA496" s="29">
        <v>0.33402777777777776</v>
      </c>
      <c r="AB496" s="29"/>
      <c r="AC496" s="30">
        <v>46071</v>
      </c>
      <c r="AD496" s="15" t="str">
        <f>IF(Tabla2[[#This Row],[HORA ENTREGA]]="DIRECTO","On time", IF(AA496&lt;&gt;"",IF(Tabla2[[#This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6" s="15" t="str">
        <f>MID(Tabla2[[#This Row],[TIPO]],1,3)</f>
        <v xml:space="preserve">40 </v>
      </c>
      <c r="AF4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INVERSIERRA S A */ Cont: * CMAU8540587*/ HR Entrega: *08:00* /Dirección: *AVENIDA PEDRO FONTOBA 6350, HUECHURABA</v>
      </c>
      <c r="AG496" s="38" t="str">
        <f>IFERROR(HYPERLINK("https://wa.me/"&amp;Tabla2[[#This Row],[CONTACTO]]&amp;"?text="&amp;Tabla2[[#This Row],[Mensaje]],"Enviar mensaje"),"")</f>
        <v>Enviar mensaje</v>
      </c>
      <c r="AH496" s="15" t="str">
        <f>CONCATENATE(A496,F496)</f>
        <v>495CMAU8540587</v>
      </c>
      <c r="AI496" s="15" t="str">
        <f>CONCATENATE("ENT-",A496)</f>
        <v>ENT-495</v>
      </c>
      <c r="AJ496" s="15" t="str">
        <f>IF(Tabla2[[#This Row],[Op]]&lt;&gt;"","ENTREGA","")</f>
        <v>ENTREGA</v>
      </c>
      <c r="AK496" s="40" t="str">
        <f>(Tabla2[[#This Row],[FECHA ENTREGA]]&amp;Tabla2[[#This Row],[HORA ENTREGA]])</f>
        <v>460710,333333333333333</v>
      </c>
      <c r="AL496" s="34" t="str">
        <f>IFERROR(HYPERLINK("https://wa.me/"&amp;Tabla2[[#This Row],[CONTACTO]]&amp;"?text="&amp;Tabla2[[#This Row],[Mensaje]]),"")</f>
        <v>https://wa.me/56978089148?text=Hola!%0AServicio del día 18-02%0A *Cliente:* INVERSIERRA S A */ Cont: * CMAU8540587*/ HR Entrega: *08:00* /Dirección: *AVENIDA PEDRO FONTOBA 6350, HUECHURABA</v>
      </c>
    </row>
    <row r="497" spans="1:38" s="15" customFormat="1" ht="16.5" customHeight="1" x14ac:dyDescent="0.2">
      <c r="A497" s="15">
        <f>ROW(A496)</f>
        <v>496</v>
      </c>
      <c r="B497" s="15">
        <f>IF(J497=J496,B496+1,1)</f>
        <v>11</v>
      </c>
      <c r="C497" s="15" t="s">
        <v>178</v>
      </c>
      <c r="D497" s="25" t="s">
        <v>39</v>
      </c>
      <c r="E497" s="27">
        <v>874518</v>
      </c>
      <c r="F497" s="27" t="s">
        <v>1004</v>
      </c>
      <c r="G497" s="27" t="s">
        <v>41</v>
      </c>
      <c r="H497" s="27">
        <v>22000</v>
      </c>
      <c r="I497" s="27" t="s">
        <v>171</v>
      </c>
      <c r="J497" s="28">
        <v>46071</v>
      </c>
      <c r="K497" s="26">
        <v>0.33333333333333331</v>
      </c>
      <c r="L497" s="26"/>
      <c r="M497" s="27" t="s">
        <v>241</v>
      </c>
      <c r="N497" s="25">
        <f>IFERROR(VLOOKUP(M497,Data!$J$1:$K$58,2,0),"")</f>
        <v>56984880436</v>
      </c>
      <c r="O497" s="27" t="s">
        <v>242</v>
      </c>
      <c r="P497" s="27"/>
      <c r="Q497" s="27" t="s">
        <v>1005</v>
      </c>
      <c r="R497" s="27" t="s">
        <v>48</v>
      </c>
      <c r="S497" s="27"/>
      <c r="T497" s="27"/>
      <c r="U497" s="28"/>
      <c r="X497" s="27"/>
      <c r="Y497" s="27" t="s">
        <v>49</v>
      </c>
      <c r="Z497" s="29"/>
      <c r="AA497" s="29">
        <v>0.33541666666666664</v>
      </c>
      <c r="AB497" s="29"/>
      <c r="AC497" s="30">
        <v>46071</v>
      </c>
      <c r="AD497" s="15" t="str">
        <f>IF(Tabla2[[#This Row],[HORA ENTREGA]]="DIRECTO","On time", IF(AA497&lt;&gt;"",IF(Tabla2[[#This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7" s="15" t="str">
        <f>MID(Tabla2[[#This Row],[TIPO]],1,3)</f>
        <v xml:space="preserve">40 </v>
      </c>
      <c r="AF4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INVERSIERRA S A */ Cont: * CMAU6254352*/ HR Entrega: *08:00* /Dirección: *ALCALDE GUZMAN 0121, G32; QUILICURA</v>
      </c>
      <c r="AG497" s="38" t="str">
        <f>IFERROR(HYPERLINK("https://wa.me/"&amp;Tabla2[[#This Row],[CONTACTO]]&amp;"?text="&amp;Tabla2[[#This Row],[Mensaje]],"Enviar mensaje"),"")</f>
        <v>Enviar mensaje</v>
      </c>
      <c r="AH497" s="15" t="str">
        <f>CONCATENATE(A497,F497)</f>
        <v>496CMAU6254352</v>
      </c>
      <c r="AI497" s="15" t="str">
        <f>CONCATENATE("ENT-",A497)</f>
        <v>ENT-496</v>
      </c>
      <c r="AJ497" s="15" t="str">
        <f>IF(Tabla2[[#This Row],[Op]]&lt;&gt;"","ENTREGA","")</f>
        <v>ENTREGA</v>
      </c>
      <c r="AK497" s="40" t="str">
        <f>(Tabla2[[#This Row],[FECHA ENTREGA]]&amp;Tabla2[[#This Row],[HORA ENTREGA]])</f>
        <v>460710,333333333333333</v>
      </c>
      <c r="AL497" s="34" t="str">
        <f>IFERROR(HYPERLINK("https://wa.me/"&amp;Tabla2[[#This Row],[CONTACTO]]&amp;"?text="&amp;Tabla2[[#This Row],[Mensaje]]),"")</f>
        <v>https://wa.me/56984880436?text=Hola!%0AServicio del día 18-02%0A *Cliente:* INVERSIERRA S A */ Cont: * CMAU6254352*/ HR Entrega: *08:00* /Dirección: *ALCALDE GUZMAN 0121, G32; QUILICURA</v>
      </c>
    </row>
    <row r="498" spans="1:38" s="15" customFormat="1" ht="16.5" customHeight="1" x14ac:dyDescent="0.2">
      <c r="A498" s="15">
        <f>ROW(A497)</f>
        <v>497</v>
      </c>
      <c r="B498" s="15">
        <f>IF(J498=J497,B497+1,1)</f>
        <v>12</v>
      </c>
      <c r="C498" s="15" t="s">
        <v>178</v>
      </c>
      <c r="D498" s="25" t="s">
        <v>39</v>
      </c>
      <c r="E498" s="27">
        <v>874355</v>
      </c>
      <c r="F498" s="27" t="s">
        <v>1006</v>
      </c>
      <c r="G498" s="27" t="s">
        <v>41</v>
      </c>
      <c r="H498" s="27">
        <v>20000</v>
      </c>
      <c r="I498" s="27" t="s">
        <v>42</v>
      </c>
      <c r="J498" s="28">
        <v>46071</v>
      </c>
      <c r="K498" s="26">
        <v>0.5</v>
      </c>
      <c r="L498" s="26"/>
      <c r="M498" s="27" t="s">
        <v>341</v>
      </c>
      <c r="N498" s="25">
        <f>IFERROR(VLOOKUP(M498,Data!$J$1:$K$58,2,0),"")</f>
        <v>56950923536</v>
      </c>
      <c r="O498" s="27" t="s">
        <v>67</v>
      </c>
      <c r="P498" s="27"/>
      <c r="Q498" s="27" t="s">
        <v>1005</v>
      </c>
      <c r="R498" s="27" t="s">
        <v>183</v>
      </c>
      <c r="S498" s="27"/>
      <c r="T498" s="27"/>
      <c r="U498" s="28"/>
      <c r="X498" s="27"/>
      <c r="Y498" s="27" t="s">
        <v>49</v>
      </c>
      <c r="Z498" s="29"/>
      <c r="AA498" s="29">
        <v>0.47569444444444442</v>
      </c>
      <c r="AB498" s="29"/>
      <c r="AC498" s="30">
        <v>46071</v>
      </c>
      <c r="AD498" s="15" t="str">
        <f>IF(Tabla2[[#This Row],[HORA ENTREGA]]="DIRECTO","On time", IF(AA498&lt;&gt;"",IF(Tabla2[[#This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8" s="15" t="str">
        <f>MID(Tabla2[[#This Row],[TIPO]],1,3)</f>
        <v xml:space="preserve">40 </v>
      </c>
      <c r="AF4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INVERSIERRA S A */ Cont: * FBIU5265227*/ HR Entrega: *12:00* /Dirección: *ALCALDE GUZMAN 0121, G32; QUILICURA</v>
      </c>
      <c r="AG498" s="38" t="str">
        <f>IFERROR(HYPERLINK("https://wa.me/"&amp;Tabla2[[#This Row],[CONTACTO]]&amp;"?text="&amp;Tabla2[[#This Row],[Mensaje]],"Enviar mensaje"),"")</f>
        <v>Enviar mensaje</v>
      </c>
      <c r="AH498" s="15" t="str">
        <f>CONCATENATE(A498,F498)</f>
        <v>497FBIU5265227</v>
      </c>
      <c r="AI498" s="15" t="str">
        <f>CONCATENATE("ENT-",A498)</f>
        <v>ENT-497</v>
      </c>
      <c r="AJ498" s="15" t="str">
        <f>IF(Tabla2[[#This Row],[Op]]&lt;&gt;"","ENTREGA","")</f>
        <v>ENTREGA</v>
      </c>
      <c r="AK498" s="40" t="str">
        <f>(Tabla2[[#This Row],[FECHA ENTREGA]]&amp;Tabla2[[#This Row],[HORA ENTREGA]])</f>
        <v>460710,5</v>
      </c>
      <c r="AL498" s="34" t="str">
        <f>IFERROR(HYPERLINK("https://wa.me/"&amp;Tabla2[[#This Row],[CONTACTO]]&amp;"?text="&amp;Tabla2[[#This Row],[Mensaje]]),"")</f>
        <v>https://wa.me/56950923536?text=Hola!%0AServicio del día 18-02%0A *Cliente:* INVERSIERRA S A */ Cont: * FBIU5265227*/ HR Entrega: *12:00* /Dirección: *ALCALDE GUZMAN 0121, G32; QUILICURA</v>
      </c>
    </row>
    <row r="499" spans="1:38" s="15" customFormat="1" ht="16.5" customHeight="1" x14ac:dyDescent="0.2">
      <c r="A499" s="15">
        <f>ROW(A498)</f>
        <v>498</v>
      </c>
      <c r="B499" s="15">
        <f>IF(J499=J498,B498+1,1)</f>
        <v>13</v>
      </c>
      <c r="C499" s="15" t="s">
        <v>1007</v>
      </c>
      <c r="D499" s="25" t="s">
        <v>39</v>
      </c>
      <c r="E499" s="27">
        <v>297344</v>
      </c>
      <c r="F499" s="27" t="s">
        <v>1008</v>
      </c>
      <c r="G499" s="27" t="s">
        <v>64</v>
      </c>
      <c r="H499" s="27">
        <v>3000</v>
      </c>
      <c r="I499" s="27" t="s">
        <v>1009</v>
      </c>
      <c r="J499" s="28">
        <v>46071</v>
      </c>
      <c r="K499" s="26">
        <v>0.41666666666666669</v>
      </c>
      <c r="L499" s="26"/>
      <c r="M499" s="27" t="s">
        <v>192</v>
      </c>
      <c r="N499" s="25">
        <f>IFERROR(VLOOKUP(M499,Data!$J$1:$K$58,2,0),"")</f>
        <v>56967396661</v>
      </c>
      <c r="O499" s="27" t="s">
        <v>181</v>
      </c>
      <c r="P499" s="27"/>
      <c r="Q499" s="27" t="s">
        <v>1010</v>
      </c>
      <c r="R499" s="27" t="s">
        <v>74</v>
      </c>
      <c r="S499" s="27"/>
      <c r="T499" s="27"/>
      <c r="U499" s="28"/>
      <c r="X499" s="27"/>
      <c r="Y499" s="27" t="s">
        <v>49</v>
      </c>
      <c r="Z499" s="29"/>
      <c r="AA499" s="29">
        <v>0.39930555555555558</v>
      </c>
      <c r="AB499" s="29"/>
      <c r="AC499" s="30">
        <v>46071</v>
      </c>
      <c r="AD499" s="15" t="str">
        <f>IF(Tabla2[[#This Row],[HORA ENTREGA]]="DIRECTO","On time", IF(AA499&lt;&gt;"",IF(Tabla2[[#This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99" s="15" t="str">
        <f>MID(Tabla2[[#This Row],[TIPO]],1,3)</f>
        <v xml:space="preserve">20 </v>
      </c>
      <c r="AF4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KONUN */ Cont: * TGBU2680880*/ HR Entrega: *10:00* /Dirección: *Av. Presidente Eduardo Frei M. 2998, Independencia</v>
      </c>
      <c r="AG499" s="38" t="str">
        <f>IFERROR(HYPERLINK("https://wa.me/"&amp;Tabla2[[#This Row],[CONTACTO]]&amp;"?text="&amp;Tabla2[[#This Row],[Mensaje]],"Enviar mensaje"),"")</f>
        <v>Enviar mensaje</v>
      </c>
      <c r="AH499" s="15" t="str">
        <f>CONCATENATE(A499,F499)</f>
        <v>498TGBU2680880</v>
      </c>
      <c r="AI499" s="15" t="str">
        <f>CONCATENATE("ENT-",A499)</f>
        <v>ENT-498</v>
      </c>
      <c r="AJ499" s="15" t="str">
        <f>IF(Tabla2[[#This Row],[Op]]&lt;&gt;"","ENTREGA","")</f>
        <v>ENTREGA</v>
      </c>
      <c r="AK499" s="40" t="str">
        <f>(Tabla2[[#This Row],[FECHA ENTREGA]]&amp;Tabla2[[#This Row],[HORA ENTREGA]])</f>
        <v>460710,416666666666667</v>
      </c>
      <c r="AL499" s="34" t="str">
        <f>IFERROR(HYPERLINK("https://wa.me/"&amp;Tabla2[[#This Row],[CONTACTO]]&amp;"?text="&amp;Tabla2[[#This Row],[Mensaje]]),"")</f>
        <v>https://wa.me/56967396661?text=Hola!%0AServicio del día 18-02%0A *Cliente:* KONUN */ Cont: * TGBU2680880*/ HR Entrega: *10:00* /Dirección: *Av. Presidente Eduardo Frei M. 2998, Independencia</v>
      </c>
    </row>
    <row r="500" spans="1:38" s="15" customFormat="1" ht="16.5" customHeight="1" x14ac:dyDescent="0.2">
      <c r="A500" s="15">
        <f>ROW(A499)</f>
        <v>499</v>
      </c>
      <c r="B500" s="15">
        <f>IF(J500=J499,B499+1,1)</f>
        <v>14</v>
      </c>
      <c r="C500" s="15" t="s">
        <v>1011</v>
      </c>
      <c r="D500" s="25" t="s">
        <v>39</v>
      </c>
      <c r="E500" s="27">
        <v>299355</v>
      </c>
      <c r="F500" s="27" t="s">
        <v>1012</v>
      </c>
      <c r="G500" s="27" t="s">
        <v>41</v>
      </c>
      <c r="H500" s="27">
        <v>6000</v>
      </c>
      <c r="I500" s="27" t="s">
        <v>1013</v>
      </c>
      <c r="J500" s="28">
        <v>46071</v>
      </c>
      <c r="K500" s="26">
        <v>0.375</v>
      </c>
      <c r="L500" s="26"/>
      <c r="M500" s="27" t="s">
        <v>649</v>
      </c>
      <c r="N500" s="25">
        <f>IFERROR(VLOOKUP(M500,Data!$J$1:$K$58,2,0),"")</f>
        <v>56939438073</v>
      </c>
      <c r="O500" s="27" t="s">
        <v>203</v>
      </c>
      <c r="P500" s="27"/>
      <c r="Q500" s="27" t="s">
        <v>1014</v>
      </c>
      <c r="R500" s="27" t="s">
        <v>895</v>
      </c>
      <c r="S500" s="27"/>
      <c r="T500" s="27"/>
      <c r="U500" s="28"/>
      <c r="X500" s="27"/>
      <c r="Y500" s="27" t="s">
        <v>49</v>
      </c>
      <c r="Z500" s="29"/>
      <c r="AA500" s="29">
        <v>0.35208333333333336</v>
      </c>
      <c r="AB500" s="29"/>
      <c r="AC500" s="30">
        <v>46071</v>
      </c>
      <c r="AD500" s="15" t="str">
        <f>IF(Tabla2[[#This Row],[HORA ENTREGA]]="DIRECTO","On time", IF(AA500&lt;&gt;"",IF(Tabla2[[#This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0" s="15" t="str">
        <f>MID(Tabla2[[#This Row],[TIPO]],1,3)</f>
        <v xml:space="preserve">40 </v>
      </c>
      <c r="AF5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18-02%0A *Cliente:* LACE EDUCACION */ Cont: * HLBU3169750*/ HR Entrega: *09:00* /Dirección: *Sergio Vieira de mello n°4524 Macul </v>
      </c>
      <c r="AG500" s="38" t="str">
        <f>IFERROR(HYPERLINK("https://wa.me/"&amp;Tabla2[[#This Row],[CONTACTO]]&amp;"?text="&amp;Tabla2[[#This Row],[Mensaje]],"Enviar mensaje"),"")</f>
        <v>Enviar mensaje</v>
      </c>
      <c r="AH500" s="15" t="str">
        <f>CONCATENATE(A500,F500)</f>
        <v>499HLBU3169750</v>
      </c>
      <c r="AI500" s="15" t="str">
        <f>CONCATENATE("ENT-",A500)</f>
        <v>ENT-499</v>
      </c>
      <c r="AJ500" s="15" t="str">
        <f>IF(Tabla2[[#This Row],[Op]]&lt;&gt;"","ENTREGA","")</f>
        <v>ENTREGA</v>
      </c>
      <c r="AK500" s="40" t="str">
        <f>(Tabla2[[#This Row],[FECHA ENTREGA]]&amp;Tabla2[[#This Row],[HORA ENTREGA]])</f>
        <v>460710,375</v>
      </c>
      <c r="AL500" s="34" t="str">
        <f>IFERROR(HYPERLINK("https://wa.me/"&amp;Tabla2[[#This Row],[CONTACTO]]&amp;"?text="&amp;Tabla2[[#This Row],[Mensaje]]),"")</f>
        <v xml:space="preserve">https://wa.me/56939438073?text=Hola!%0AServicio del día 18-02%0A *Cliente:* LACE EDUCACION */ Cont: * HLBU3169750*/ HR Entrega: *09:00* /Dirección: *Sergio Vieira de mello n°4524 Macul </v>
      </c>
    </row>
    <row r="501" spans="1:38" s="15" customFormat="1" ht="16.5" customHeight="1" x14ac:dyDescent="0.2">
      <c r="A501" s="15">
        <f>ROW(A500)</f>
        <v>500</v>
      </c>
      <c r="B501" s="15">
        <f>IF(J501=J500,B500+1,1)</f>
        <v>15</v>
      </c>
      <c r="C501" s="15" t="s">
        <v>188</v>
      </c>
      <c r="D501" s="25" t="s">
        <v>39</v>
      </c>
      <c r="E501" s="27">
        <v>188321</v>
      </c>
      <c r="F501" s="27" t="s">
        <v>1015</v>
      </c>
      <c r="G501" s="27" t="s">
        <v>41</v>
      </c>
      <c r="H501" s="27">
        <v>27000</v>
      </c>
      <c r="I501" s="27" t="s">
        <v>1016</v>
      </c>
      <c r="J501" s="28">
        <v>46071</v>
      </c>
      <c r="K501" s="26">
        <v>0.41666666666666669</v>
      </c>
      <c r="L501" s="26"/>
      <c r="M501" s="27" t="s">
        <v>155</v>
      </c>
      <c r="N501" s="25">
        <f>IFERROR(VLOOKUP(M501,Data!$J$1:$K$58,2,0),"")</f>
        <v>56926181825</v>
      </c>
      <c r="O501" s="27" t="s">
        <v>156</v>
      </c>
      <c r="P501" s="27"/>
      <c r="Q501" s="27" t="s">
        <v>190</v>
      </c>
      <c r="R501" s="27" t="s">
        <v>280</v>
      </c>
      <c r="S501" s="27"/>
      <c r="T501" s="27"/>
      <c r="U501" s="28"/>
      <c r="X501" s="27"/>
      <c r="Y501" s="27" t="s">
        <v>49</v>
      </c>
      <c r="Z501" s="29"/>
      <c r="AA501" s="29">
        <v>0.33888888888888891</v>
      </c>
      <c r="AB501" s="29"/>
      <c r="AC501" s="30">
        <v>46071</v>
      </c>
      <c r="AD501" s="15" t="str">
        <f>IF(Tabla2[[#This Row],[HORA ENTREGA]]="DIRECTO","On time", IF(AA501&lt;&gt;"",IF(Tabla2[[#This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1" s="15" t="str">
        <f>MID(Tabla2[[#This Row],[TIPO]],1,3)</f>
        <v xml:space="preserve">40 </v>
      </c>
      <c r="AF5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18-02%0A *Cliente:* LAMAIGNERE CHILE S.A. */ Cont: * JXLU7807458*/ HR Entrega: *10:00* /Dirección: *AV. MARTA OSSA RUIZ 601 (CAMINO CASAS VIEJAS); MAIPU </v>
      </c>
      <c r="AG501" s="38" t="str">
        <f>IFERROR(HYPERLINK("https://wa.me/"&amp;Tabla2[[#This Row],[CONTACTO]]&amp;"?text="&amp;Tabla2[[#This Row],[Mensaje]],"Enviar mensaje"),"")</f>
        <v>Enviar mensaje</v>
      </c>
      <c r="AH501" s="15" t="str">
        <f>CONCATENATE(A501,F501)</f>
        <v>500JXLU7807458</v>
      </c>
      <c r="AI501" s="15" t="str">
        <f>CONCATENATE("ENT-",A501)</f>
        <v>ENT-500</v>
      </c>
      <c r="AJ501" s="15" t="str">
        <f>IF(Tabla2[[#This Row],[Op]]&lt;&gt;"","ENTREGA","")</f>
        <v>ENTREGA</v>
      </c>
      <c r="AK501" s="40" t="str">
        <f>(Tabla2[[#This Row],[FECHA ENTREGA]]&amp;Tabla2[[#This Row],[HORA ENTREGA]])</f>
        <v>460710,416666666666667</v>
      </c>
      <c r="AL501" s="34" t="str">
        <f>IFERROR(HYPERLINK("https://wa.me/"&amp;Tabla2[[#This Row],[CONTACTO]]&amp;"?text="&amp;Tabla2[[#This Row],[Mensaje]]),"")</f>
        <v xml:space="preserve">https://wa.me/56926181825?text=Hola!%0AServicio del día 18-02%0A *Cliente:* LAMAIGNERE CHILE S.A. */ Cont: * JXLU7807458*/ HR Entrega: *10:00* /Dirección: *AV. MARTA OSSA RUIZ 601 (CAMINO CASAS VIEJAS); MAIPU </v>
      </c>
    </row>
    <row r="502" spans="1:38" s="15" customFormat="1" ht="16.5" customHeight="1" x14ac:dyDescent="0.2">
      <c r="A502" s="15">
        <f>ROW(A501)</f>
        <v>501</v>
      </c>
      <c r="B502" s="15">
        <f>IF(J502=J501,B501+1,1)</f>
        <v>16</v>
      </c>
      <c r="C502" s="15" t="s">
        <v>495</v>
      </c>
      <c r="D502" s="25" t="s">
        <v>39</v>
      </c>
      <c r="E502" s="27">
        <v>38108</v>
      </c>
      <c r="F502" s="27" t="s">
        <v>1017</v>
      </c>
      <c r="G502" s="27" t="s">
        <v>41</v>
      </c>
      <c r="H502" s="27">
        <v>15000</v>
      </c>
      <c r="I502" s="27" t="s">
        <v>42</v>
      </c>
      <c r="J502" s="28">
        <v>46071</v>
      </c>
      <c r="K502" s="26">
        <v>0.41666666666666669</v>
      </c>
      <c r="L502" s="26"/>
      <c r="M502" s="27" t="s">
        <v>319</v>
      </c>
      <c r="N502" s="25">
        <f>IFERROR(VLOOKUP(M502,Data!$J$1:$K$58,2,0),"")</f>
        <v>56948501048</v>
      </c>
      <c r="O502" s="27" t="s">
        <v>320</v>
      </c>
      <c r="P502" s="27"/>
      <c r="Q502" s="27" t="s">
        <v>1018</v>
      </c>
      <c r="R502" s="27" t="s">
        <v>218</v>
      </c>
      <c r="S502" s="27"/>
      <c r="T502" s="27"/>
      <c r="U502" s="28"/>
      <c r="X502" s="27"/>
      <c r="Y502" s="27" t="s">
        <v>49</v>
      </c>
      <c r="Z502" s="29"/>
      <c r="AA502" s="29">
        <v>0.39097222222222222</v>
      </c>
      <c r="AB502" s="29"/>
      <c r="AC502" s="30">
        <v>46071</v>
      </c>
      <c r="AD502" s="15" t="str">
        <f>IF(Tabla2[[#This Row],[HORA ENTREGA]]="DIRECTO","On time", IF(AA502&lt;&gt;"",IF(Tabla2[[#This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2" s="15" t="str">
        <f>MID(Tabla2[[#This Row],[TIPO]],1,3)</f>
        <v xml:space="preserve">40 </v>
      </c>
      <c r="AF5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LARU SPA */ Cont: * MSKU1346591*/ HR Entrega: *10:00* /Dirección: *AVANZA PARK AV.PRES.JORGE ALESSANDRI RODRÍGUEZ 11491 BOD.48 SAN BERNARDO</v>
      </c>
      <c r="AG502" s="38" t="str">
        <f>IFERROR(HYPERLINK("https://wa.me/"&amp;Tabla2[[#This Row],[CONTACTO]]&amp;"?text="&amp;Tabla2[[#This Row],[Mensaje]],"Enviar mensaje"),"")</f>
        <v>Enviar mensaje</v>
      </c>
      <c r="AH502" s="15" t="str">
        <f>CONCATENATE(A502,F502)</f>
        <v>501MSKU1346591</v>
      </c>
      <c r="AI502" s="15" t="str">
        <f>CONCATENATE("ENT-",A502)</f>
        <v>ENT-501</v>
      </c>
      <c r="AJ502" s="15" t="str">
        <f>IF(Tabla2[[#This Row],[Op]]&lt;&gt;"","ENTREGA","")</f>
        <v>ENTREGA</v>
      </c>
      <c r="AK502" s="40" t="str">
        <f>(Tabla2[[#This Row],[FECHA ENTREGA]]&amp;Tabla2[[#This Row],[HORA ENTREGA]])</f>
        <v>460710,416666666666667</v>
      </c>
      <c r="AL502" s="34" t="str">
        <f>IFERROR(HYPERLINK("https://wa.me/"&amp;Tabla2[[#This Row],[CONTACTO]]&amp;"?text="&amp;Tabla2[[#This Row],[Mensaje]]),"")</f>
        <v>https://wa.me/56948501048?text=Hola!%0AServicio del día 18-02%0A *Cliente:* LARU SPA */ Cont: * MSKU1346591*/ HR Entrega: *10:00* /Dirección: *AVANZA PARK AV.PRES.JORGE ALESSANDRI RODRÍGUEZ 11491 BOD.48 SAN BERNARDO</v>
      </c>
    </row>
    <row r="503" spans="1:38" s="15" customFormat="1" ht="16.5" customHeight="1" x14ac:dyDescent="0.2">
      <c r="A503" s="15">
        <f>ROW(A502)</f>
        <v>502</v>
      </c>
      <c r="B503" s="15">
        <f>IF(J503=J502,B502+1,1)</f>
        <v>17</v>
      </c>
      <c r="C503" s="15" t="s">
        <v>500</v>
      </c>
      <c r="D503" s="25" t="s">
        <v>39</v>
      </c>
      <c r="E503" s="27">
        <v>299887</v>
      </c>
      <c r="F503" s="27" t="s">
        <v>1019</v>
      </c>
      <c r="G503" s="27" t="s">
        <v>64</v>
      </c>
      <c r="H503" s="27">
        <v>27000</v>
      </c>
      <c r="I503" s="27" t="s">
        <v>1020</v>
      </c>
      <c r="J503" s="28">
        <v>46071</v>
      </c>
      <c r="K503" s="26">
        <v>0.33333333333333331</v>
      </c>
      <c r="L503" s="26"/>
      <c r="M503" s="27" t="s">
        <v>45</v>
      </c>
      <c r="N503" s="25">
        <f>IFERROR(VLOOKUP(M503,Data!$J$1:$K$58,2,0),"")</f>
        <v>56950981572</v>
      </c>
      <c r="O503" s="27" t="s">
        <v>46</v>
      </c>
      <c r="P503" s="27"/>
      <c r="Q503" s="27" t="s">
        <v>502</v>
      </c>
      <c r="R503" s="27" t="s">
        <v>74</v>
      </c>
      <c r="S503" s="27"/>
      <c r="T503" s="27"/>
      <c r="U503" s="28"/>
      <c r="X503" s="27"/>
      <c r="Y503" s="27" t="s">
        <v>49</v>
      </c>
      <c r="Z503" s="29"/>
      <c r="AA503" s="29">
        <v>0.3298611111111111</v>
      </c>
      <c r="AB503" s="29"/>
      <c r="AC503" s="30">
        <v>46071</v>
      </c>
      <c r="AD503" s="15" t="str">
        <f>IF(Tabla2[[#This Row],[HORA ENTREGA]]="DIRECTO","On time", IF(AA503&lt;&gt;"",IF(Tabla2[[#This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3" s="15" t="str">
        <f>MID(Tabla2[[#This Row],[TIPO]],1,3)</f>
        <v xml:space="preserve">20 </v>
      </c>
      <c r="AF5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MOLYMETNOS S.A. */ Cont: * MSCU3878249*/ HR Entrega: *08:00* /Dirección: *CAMINO NOS A LOS MORROS 590, SAN BERNARDO</v>
      </c>
      <c r="AG503" s="38" t="str">
        <f>IFERROR(HYPERLINK("https://wa.me/"&amp;Tabla2[[#This Row],[CONTACTO]]&amp;"?text="&amp;Tabla2[[#This Row],[Mensaje]],"Enviar mensaje"),"")</f>
        <v>Enviar mensaje</v>
      </c>
      <c r="AH503" s="15" t="str">
        <f>CONCATENATE(A503,F503)</f>
        <v>502MSCU3878249</v>
      </c>
      <c r="AI503" s="15" t="str">
        <f>CONCATENATE("ENT-",A503)</f>
        <v>ENT-502</v>
      </c>
      <c r="AJ503" s="15" t="str">
        <f>IF(Tabla2[[#This Row],[Op]]&lt;&gt;"","ENTREGA","")</f>
        <v>ENTREGA</v>
      </c>
      <c r="AK503" s="40" t="str">
        <f>(Tabla2[[#This Row],[FECHA ENTREGA]]&amp;Tabla2[[#This Row],[HORA ENTREGA]])</f>
        <v>460710,333333333333333</v>
      </c>
      <c r="AL503" s="34" t="str">
        <f>IFERROR(HYPERLINK("https://wa.me/"&amp;Tabla2[[#This Row],[CONTACTO]]&amp;"?text="&amp;Tabla2[[#This Row],[Mensaje]]),"")</f>
        <v>https://wa.me/56950981572?text=Hola!%0AServicio del día 18-02%0A *Cliente:* MOLYMETNOS S.A. */ Cont: * MSCU3878249*/ HR Entrega: *08:00* /Dirección: *CAMINO NOS A LOS MORROS 590, SAN BERNARDO</v>
      </c>
    </row>
    <row r="504" spans="1:38" s="15" customFormat="1" ht="16.5" customHeight="1" x14ac:dyDescent="0.2">
      <c r="A504" s="15">
        <f>ROW(A503)</f>
        <v>503</v>
      </c>
      <c r="B504" s="15">
        <f>IF(J504=J503,B503+1,1)</f>
        <v>18</v>
      </c>
      <c r="C504" s="15" t="s">
        <v>500</v>
      </c>
      <c r="D504" s="25" t="s">
        <v>39</v>
      </c>
      <c r="E504" s="27">
        <v>299887</v>
      </c>
      <c r="F504" s="27" t="s">
        <v>1021</v>
      </c>
      <c r="G504" s="27" t="s">
        <v>64</v>
      </c>
      <c r="H504" s="27">
        <v>27000</v>
      </c>
      <c r="I504" s="27" t="s">
        <v>1022</v>
      </c>
      <c r="J504" s="28">
        <v>46071</v>
      </c>
      <c r="K504" s="26">
        <v>0.33333333333333331</v>
      </c>
      <c r="L504" s="26"/>
      <c r="M504" s="27" t="s">
        <v>674</v>
      </c>
      <c r="N504" s="25">
        <f>IFERROR(VLOOKUP(M504,Data!$J$1:$K$58,2,0),"")</f>
        <v>56967386018</v>
      </c>
      <c r="O504" s="27" t="s">
        <v>356</v>
      </c>
      <c r="P504" s="27"/>
      <c r="Q504" s="27" t="s">
        <v>502</v>
      </c>
      <c r="R504" s="27" t="s">
        <v>74</v>
      </c>
      <c r="S504" s="27"/>
      <c r="T504" s="27"/>
      <c r="U504" s="28"/>
      <c r="X504" s="27"/>
      <c r="Y504" s="27" t="s">
        <v>49</v>
      </c>
      <c r="Z504" s="29"/>
      <c r="AA504" s="29">
        <v>0.31944444444444442</v>
      </c>
      <c r="AB504" s="29"/>
      <c r="AC504" s="30">
        <v>46071</v>
      </c>
      <c r="AD504" s="15" t="str">
        <f>IF(Tabla2[[#This Row],[HORA ENTREGA]]="DIRECTO","On time", IF(AA504&lt;&gt;"",IF(Tabla2[[#This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4" s="15" t="str">
        <f>MID(Tabla2[[#This Row],[TIPO]],1,3)</f>
        <v xml:space="preserve">20 </v>
      </c>
      <c r="AF5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MOLYMETNOS S.A. */ Cont: * FTAU1532590*/ HR Entrega: *08:00* /Dirección: *CAMINO NOS A LOS MORROS 590, SAN BERNARDO</v>
      </c>
      <c r="AG504" s="38" t="str">
        <f>IFERROR(HYPERLINK("https://wa.me/"&amp;Tabla2[[#This Row],[CONTACTO]]&amp;"?text="&amp;Tabla2[[#This Row],[Mensaje]],"Enviar mensaje"),"")</f>
        <v>Enviar mensaje</v>
      </c>
      <c r="AH504" s="15" t="str">
        <f>CONCATENATE(A504,F504)</f>
        <v>503FTAU1532590</v>
      </c>
      <c r="AI504" s="15" t="str">
        <f>CONCATENATE("ENT-",A504)</f>
        <v>ENT-503</v>
      </c>
      <c r="AJ504" s="15" t="str">
        <f>IF(Tabla2[[#This Row],[Op]]&lt;&gt;"","ENTREGA","")</f>
        <v>ENTREGA</v>
      </c>
      <c r="AK504" s="40" t="str">
        <f>(Tabla2[[#This Row],[FECHA ENTREGA]]&amp;Tabla2[[#This Row],[HORA ENTREGA]])</f>
        <v>460710,333333333333333</v>
      </c>
      <c r="AL504" s="34" t="str">
        <f>IFERROR(HYPERLINK("https://wa.me/"&amp;Tabla2[[#This Row],[CONTACTO]]&amp;"?text="&amp;Tabla2[[#This Row],[Mensaje]]),"")</f>
        <v>https://wa.me/56967386018?text=Hola!%0AServicio del día 18-02%0A *Cliente:* MOLYMETNOS S.A. */ Cont: * FTAU1532590*/ HR Entrega: *08:00* /Dirección: *CAMINO NOS A LOS MORROS 590, SAN BERNARDO</v>
      </c>
    </row>
    <row r="505" spans="1:38" s="15" customFormat="1" ht="16.5" customHeight="1" x14ac:dyDescent="0.2">
      <c r="A505" s="15">
        <f>ROW(A504)</f>
        <v>504</v>
      </c>
      <c r="B505" s="15">
        <f>IF(J505=J504,B504+1,1)</f>
        <v>19</v>
      </c>
      <c r="C505" s="15" t="s">
        <v>500</v>
      </c>
      <c r="D505" s="25" t="s">
        <v>39</v>
      </c>
      <c r="E505" s="27">
        <v>299887</v>
      </c>
      <c r="F505" s="27" t="s">
        <v>1023</v>
      </c>
      <c r="G505" s="27" t="s">
        <v>64</v>
      </c>
      <c r="H505" s="27">
        <v>27000</v>
      </c>
      <c r="I505" s="27" t="s">
        <v>1024</v>
      </c>
      <c r="J505" s="28">
        <v>46071</v>
      </c>
      <c r="K505" s="26">
        <v>0.33333333333333331</v>
      </c>
      <c r="L505" s="26"/>
      <c r="M505" s="27" t="s">
        <v>172</v>
      </c>
      <c r="N505" s="25">
        <f>IFERROR(VLOOKUP(M505,Data!$J$1:$K$58,2,0),"")</f>
        <v>56985215946</v>
      </c>
      <c r="O505" s="27" t="s">
        <v>173</v>
      </c>
      <c r="P505" s="27"/>
      <c r="Q505" s="27" t="s">
        <v>502</v>
      </c>
      <c r="R505" s="27" t="s">
        <v>74</v>
      </c>
      <c r="S505" s="27"/>
      <c r="T505" s="27"/>
      <c r="U505" s="28"/>
      <c r="X505" s="27"/>
      <c r="Y505" s="27" t="s">
        <v>49</v>
      </c>
      <c r="Z505" s="29"/>
      <c r="AA505" s="29">
        <v>0.33194444444444443</v>
      </c>
      <c r="AB505" s="29"/>
      <c r="AC505" s="30">
        <v>46071</v>
      </c>
      <c r="AD505" s="15" t="str">
        <f>IF(Tabla2[[#This Row],[HORA ENTREGA]]="DIRECTO","On time", IF(AA505&lt;&gt;"",IF(Tabla2[[#This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5" s="15" t="str">
        <f>MID(Tabla2[[#This Row],[TIPO]],1,3)</f>
        <v xml:space="preserve">20 </v>
      </c>
      <c r="AF5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MOLYMETNOS S.A. */ Cont: * MEDU5480395*/ HR Entrega: *08:00* /Dirección: *CAMINO NOS A LOS MORROS 590, SAN BERNARDO</v>
      </c>
      <c r="AG505" s="38" t="str">
        <f>IFERROR(HYPERLINK("https://wa.me/"&amp;Tabla2[[#This Row],[CONTACTO]]&amp;"?text="&amp;Tabla2[[#This Row],[Mensaje]],"Enviar mensaje"),"")</f>
        <v>Enviar mensaje</v>
      </c>
      <c r="AH505" s="15" t="str">
        <f>CONCATENATE(A505,F505)</f>
        <v>504MEDU5480395</v>
      </c>
      <c r="AI505" s="15" t="str">
        <f>CONCATENATE("ENT-",A505)</f>
        <v>ENT-504</v>
      </c>
      <c r="AJ505" s="15" t="str">
        <f>IF(Tabla2[[#This Row],[Op]]&lt;&gt;"","ENTREGA","")</f>
        <v>ENTREGA</v>
      </c>
      <c r="AK505" s="40" t="str">
        <f>(Tabla2[[#This Row],[FECHA ENTREGA]]&amp;Tabla2[[#This Row],[HORA ENTREGA]])</f>
        <v>460710,333333333333333</v>
      </c>
      <c r="AL505" s="34" t="str">
        <f>IFERROR(HYPERLINK("https://wa.me/"&amp;Tabla2[[#This Row],[CONTACTO]]&amp;"?text="&amp;Tabla2[[#This Row],[Mensaje]]),"")</f>
        <v>https://wa.me/56985215946?text=Hola!%0AServicio del día 18-02%0A *Cliente:* MOLYMETNOS S.A. */ Cont: * MEDU5480395*/ HR Entrega: *08:00* /Dirección: *CAMINO NOS A LOS MORROS 590, SAN BERNARDO</v>
      </c>
    </row>
    <row r="506" spans="1:38" s="15" customFormat="1" ht="16.5" customHeight="1" x14ac:dyDescent="0.2">
      <c r="A506" s="15">
        <f>ROW(A505)</f>
        <v>505</v>
      </c>
      <c r="B506" s="15">
        <f>IF(J506=J505,B505+1,1)</f>
        <v>20</v>
      </c>
      <c r="C506" s="15" t="s">
        <v>204</v>
      </c>
      <c r="D506" s="25" t="s">
        <v>39</v>
      </c>
      <c r="E506" s="27">
        <v>1178410</v>
      </c>
      <c r="F506" s="27" t="s">
        <v>1025</v>
      </c>
      <c r="G506" s="27" t="s">
        <v>560</v>
      </c>
      <c r="H506" s="27">
        <v>23000</v>
      </c>
      <c r="I506" s="27" t="s">
        <v>1026</v>
      </c>
      <c r="J506" s="28">
        <v>46071</v>
      </c>
      <c r="K506" s="26">
        <v>0.375</v>
      </c>
      <c r="L506" s="26"/>
      <c r="M506" s="27" t="s">
        <v>347</v>
      </c>
      <c r="N506" s="25">
        <f>IFERROR(VLOOKUP(M506,Data!$J$1:$K$58,2,0),"")</f>
        <v>56976511010</v>
      </c>
      <c r="O506" s="27" t="s">
        <v>516</v>
      </c>
      <c r="P506" s="27"/>
      <c r="Q506" s="27" t="s">
        <v>207</v>
      </c>
      <c r="R506" s="27" t="s">
        <v>1027</v>
      </c>
      <c r="S506" s="27"/>
      <c r="T506" s="27"/>
      <c r="U506" s="28"/>
      <c r="X506" s="27"/>
      <c r="Y506" s="27" t="s">
        <v>49</v>
      </c>
      <c r="Z506" s="29"/>
      <c r="AA506" s="29">
        <v>0.33333333333333331</v>
      </c>
      <c r="AB506" s="29"/>
      <c r="AC506" s="30">
        <v>46071</v>
      </c>
      <c r="AD506" s="15" t="str">
        <f>IF(Tabla2[[#This Row],[HORA ENTREGA]]="DIRECTO","On time", IF(AA506&lt;&gt;"",IF(Tabla2[[#This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6" s="15" t="str">
        <f>MID(Tabla2[[#This Row],[TIPO]],1,3)</f>
        <v>ISO</v>
      </c>
      <c r="AF5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18-02%0A *Cliente:* OXIQUIM S A */ Cont: * HGTU4622957*/ HR Entrega: *09:00* /Dirección: *CAÑAVERAL 901; QUILICURA </v>
      </c>
      <c r="AG506" s="38" t="str">
        <f>IFERROR(HYPERLINK("https://wa.me/"&amp;Tabla2[[#This Row],[CONTACTO]]&amp;"?text="&amp;Tabla2[[#This Row],[Mensaje]],"Enviar mensaje"),"")</f>
        <v>Enviar mensaje</v>
      </c>
      <c r="AH506" s="15" t="str">
        <f>CONCATENATE(A506,F506)</f>
        <v>505HGTU4622957</v>
      </c>
      <c r="AI506" s="15" t="str">
        <f>CONCATENATE("ENT-",A506)</f>
        <v>ENT-505</v>
      </c>
      <c r="AJ506" s="15" t="str">
        <f>IF(Tabla2[[#This Row],[Op]]&lt;&gt;"","ENTREGA","")</f>
        <v>ENTREGA</v>
      </c>
      <c r="AK506" s="40" t="str">
        <f>(Tabla2[[#This Row],[FECHA ENTREGA]]&amp;Tabla2[[#This Row],[HORA ENTREGA]])</f>
        <v>460710,375</v>
      </c>
      <c r="AL506" s="34" t="str">
        <f>IFERROR(HYPERLINK("https://wa.me/"&amp;Tabla2[[#This Row],[CONTACTO]]&amp;"?text="&amp;Tabla2[[#This Row],[Mensaje]]),"")</f>
        <v xml:space="preserve">https://wa.me/56976511010?text=Hola!%0AServicio del día 18-02%0A *Cliente:* OXIQUIM S A */ Cont: * HGTU4622957*/ HR Entrega: *09:00* /Dirección: *CAÑAVERAL 901; QUILICURA </v>
      </c>
    </row>
    <row r="507" spans="1:38" s="15" customFormat="1" ht="16.5" customHeight="1" x14ac:dyDescent="0.2">
      <c r="A507" s="15">
        <f>ROW(A506)</f>
        <v>506</v>
      </c>
      <c r="B507" s="15">
        <f>IF(J507=J506,B506+1,1)</f>
        <v>21</v>
      </c>
      <c r="C507" s="15" t="s">
        <v>219</v>
      </c>
      <c r="D507" s="25" t="s">
        <v>39</v>
      </c>
      <c r="E507" s="27">
        <v>102805</v>
      </c>
      <c r="F507" s="27" t="s">
        <v>1028</v>
      </c>
      <c r="G507" s="27" t="s">
        <v>41</v>
      </c>
      <c r="H507" s="27">
        <v>28000</v>
      </c>
      <c r="I507" s="27" t="s">
        <v>42</v>
      </c>
      <c r="J507" s="28">
        <v>46071</v>
      </c>
      <c r="K507" s="26">
        <v>0.29166666666666669</v>
      </c>
      <c r="L507" s="26"/>
      <c r="M507" s="27" t="s">
        <v>104</v>
      </c>
      <c r="N507" s="25">
        <f>IFERROR(VLOOKUP(M507,Data!$J$1:$K$58,2,0),"")</f>
        <v>56966749395</v>
      </c>
      <c r="O507" s="27" t="s">
        <v>253</v>
      </c>
      <c r="P507" s="27"/>
      <c r="Q507" s="27" t="s">
        <v>229</v>
      </c>
      <c r="R507" s="27" t="s">
        <v>48</v>
      </c>
      <c r="S507" s="27"/>
      <c r="T507" s="27"/>
      <c r="U507" s="28"/>
      <c r="X507" s="27"/>
      <c r="Y507" s="27" t="s">
        <v>49</v>
      </c>
      <c r="Z507" s="29"/>
      <c r="AA507" s="29">
        <v>0.28819444444444442</v>
      </c>
      <c r="AB507" s="29"/>
      <c r="AC507" s="30">
        <v>46071</v>
      </c>
      <c r="AD507" s="15" t="str">
        <f>IF(Tabla2[[#This Row],[HORA ENTREGA]]="DIRECTO","On time", IF(AA507&lt;&gt;"",IF(Tabla2[[#This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7" s="15" t="str">
        <f>MID(Tabla2[[#This Row],[TIPO]],1,3)</f>
        <v xml:space="preserve">40 </v>
      </c>
      <c r="AF5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RENDIC S.A. */ Cont: * ECMU5174065*/ HR Entrega: *07:00* /Dirección: *Avenida Miraflores 9700-Bodega 4C, PUDAHUEL</v>
      </c>
      <c r="AG507" s="38" t="str">
        <f>IFERROR(HYPERLINK("https://wa.me/"&amp;Tabla2[[#This Row],[CONTACTO]]&amp;"?text="&amp;Tabla2[[#This Row],[Mensaje]],"Enviar mensaje"),"")</f>
        <v>Enviar mensaje</v>
      </c>
      <c r="AH507" s="15" t="str">
        <f>CONCATENATE(A507,F507)</f>
        <v>506ECMU5174065</v>
      </c>
      <c r="AI507" s="15" t="str">
        <f>CONCATENATE("ENT-",A507)</f>
        <v>ENT-506</v>
      </c>
      <c r="AJ507" s="15" t="str">
        <f>IF(Tabla2[[#This Row],[Op]]&lt;&gt;"","ENTREGA","")</f>
        <v>ENTREGA</v>
      </c>
      <c r="AK507" s="40" t="str">
        <f>(Tabla2[[#This Row],[FECHA ENTREGA]]&amp;Tabla2[[#This Row],[HORA ENTREGA]])</f>
        <v>460710,291666666666667</v>
      </c>
      <c r="AL507" s="34" t="str">
        <f>IFERROR(HYPERLINK("https://wa.me/"&amp;Tabla2[[#This Row],[CONTACTO]]&amp;"?text="&amp;Tabla2[[#This Row],[Mensaje]]),"")</f>
        <v>https://wa.me/56966749395?text=Hola!%0AServicio del día 18-02%0A *Cliente:* RENDIC S.A. */ Cont: * ECMU5174065*/ HR Entrega: *07:00* /Dirección: *Avenida Miraflores 9700-Bodega 4C, PUDAHUEL</v>
      </c>
    </row>
    <row r="508" spans="1:38" s="15" customFormat="1" ht="16.5" customHeight="1" x14ac:dyDescent="0.2">
      <c r="A508" s="15">
        <f>ROW(A507)</f>
        <v>507</v>
      </c>
      <c r="B508" s="15">
        <f>IF(J508=J507,B507+1,1)</f>
        <v>22</v>
      </c>
      <c r="C508" s="15" t="s">
        <v>219</v>
      </c>
      <c r="D508" s="25" t="s">
        <v>39</v>
      </c>
      <c r="E508" s="27">
        <v>102788</v>
      </c>
      <c r="F508" s="27" t="s">
        <v>1029</v>
      </c>
      <c r="G508" s="27" t="s">
        <v>41</v>
      </c>
      <c r="H508" s="27">
        <v>20000</v>
      </c>
      <c r="I508" s="27" t="s">
        <v>42</v>
      </c>
      <c r="J508" s="28">
        <v>46071</v>
      </c>
      <c r="K508" s="26">
        <v>0.29166666666666669</v>
      </c>
      <c r="L508" s="26"/>
      <c r="M508" s="27" t="s">
        <v>313</v>
      </c>
      <c r="N508" s="25">
        <f>IFERROR(VLOOKUP(M508,Data!$J$1:$K$58,2,0),"")</f>
        <v>56967387744</v>
      </c>
      <c r="O508" s="27" t="s">
        <v>314</v>
      </c>
      <c r="P508" s="27"/>
      <c r="Q508" s="27" t="s">
        <v>229</v>
      </c>
      <c r="R508" s="27" t="s">
        <v>48</v>
      </c>
      <c r="S508" s="27"/>
      <c r="T508" s="27"/>
      <c r="U508" s="28"/>
      <c r="X508" s="27"/>
      <c r="Y508" s="27" t="s">
        <v>49</v>
      </c>
      <c r="Z508" s="29"/>
      <c r="AA508" s="29">
        <v>0.28611111111111109</v>
      </c>
      <c r="AB508" s="29"/>
      <c r="AC508" s="30">
        <v>46071</v>
      </c>
      <c r="AD508" s="15" t="str">
        <f>IF(Tabla2[[#This Row],[HORA ENTREGA]]="DIRECTO","On time", IF(AA508&lt;&gt;"",IF(Tabla2[[#This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8" s="15" t="str">
        <f>MID(Tabla2[[#This Row],[TIPO]],1,3)</f>
        <v xml:space="preserve">40 </v>
      </c>
      <c r="AF5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RENDIC S.A. */ Cont: * TXGU4415678*/ HR Entrega: *07:00* /Dirección: *Avenida Miraflores 9700-Bodega 4C, PUDAHUEL</v>
      </c>
      <c r="AG508" s="38" t="str">
        <f>IFERROR(HYPERLINK("https://wa.me/"&amp;Tabla2[[#This Row],[CONTACTO]]&amp;"?text="&amp;Tabla2[[#This Row],[Mensaje]],"Enviar mensaje"),"")</f>
        <v>Enviar mensaje</v>
      </c>
      <c r="AH508" s="15" t="str">
        <f>CONCATENATE(A508,F508)</f>
        <v>507TXGU4415678</v>
      </c>
      <c r="AI508" s="15" t="str">
        <f>CONCATENATE("ENT-",A508)</f>
        <v>ENT-507</v>
      </c>
      <c r="AJ508" s="15" t="str">
        <f>IF(Tabla2[[#This Row],[Op]]&lt;&gt;"","ENTREGA","")</f>
        <v>ENTREGA</v>
      </c>
      <c r="AK508" s="40" t="str">
        <f>(Tabla2[[#This Row],[FECHA ENTREGA]]&amp;Tabla2[[#This Row],[HORA ENTREGA]])</f>
        <v>460710,291666666666667</v>
      </c>
      <c r="AL508" s="34" t="str">
        <f>IFERROR(HYPERLINK("https://wa.me/"&amp;Tabla2[[#This Row],[CONTACTO]]&amp;"?text="&amp;Tabla2[[#This Row],[Mensaje]]),"")</f>
        <v>https://wa.me/56967387744?text=Hola!%0AServicio del día 18-02%0A *Cliente:* RENDIC S.A. */ Cont: * TXGU4415678*/ HR Entrega: *07:00* /Dirección: *Avenida Miraflores 9700-Bodega 4C, PUDAHUEL</v>
      </c>
    </row>
    <row r="509" spans="1:38" s="15" customFormat="1" ht="16.5" customHeight="1" x14ac:dyDescent="0.2">
      <c r="A509" s="15">
        <f>ROW(A508)</f>
        <v>508</v>
      </c>
      <c r="B509" s="15">
        <f>IF(J509=J508,B508+1,1)</f>
        <v>23</v>
      </c>
      <c r="C509" s="15" t="s">
        <v>219</v>
      </c>
      <c r="D509" s="25" t="s">
        <v>39</v>
      </c>
      <c r="E509" s="27">
        <v>102805</v>
      </c>
      <c r="F509" s="27" t="s">
        <v>1030</v>
      </c>
      <c r="G509" s="27" t="s">
        <v>41</v>
      </c>
      <c r="H509" s="27">
        <v>28000</v>
      </c>
      <c r="I509" s="27" t="s">
        <v>42</v>
      </c>
      <c r="J509" s="28">
        <v>46071</v>
      </c>
      <c r="K509" s="26">
        <v>0.375</v>
      </c>
      <c r="L509" s="26"/>
      <c r="M509" s="27" t="s">
        <v>151</v>
      </c>
      <c r="N509" s="25">
        <f>IFERROR(VLOOKUP(M509,Data!$J$1:$K$58,2,0),"")</f>
        <v>56973887427</v>
      </c>
      <c r="O509" s="27" t="s">
        <v>152</v>
      </c>
      <c r="P509" s="27"/>
      <c r="Q509" s="27" t="s">
        <v>229</v>
      </c>
      <c r="R509" s="27" t="s">
        <v>48</v>
      </c>
      <c r="S509" s="27"/>
      <c r="T509" s="27"/>
      <c r="U509" s="28"/>
      <c r="X509" s="27"/>
      <c r="Y509" s="27" t="s">
        <v>49</v>
      </c>
      <c r="Z509" s="29"/>
      <c r="AA509" s="29">
        <v>0.36458333333333331</v>
      </c>
      <c r="AB509" s="29"/>
      <c r="AC509" s="30">
        <v>46071</v>
      </c>
      <c r="AD509" s="15" t="str">
        <f>IF(Tabla2[[#This Row],[HORA ENTREGA]]="DIRECTO","On time", IF(AA509&lt;&gt;"",IF(Tabla2[[#This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09" s="15" t="str">
        <f>MID(Tabla2[[#This Row],[TIPO]],1,3)</f>
        <v xml:space="preserve">40 </v>
      </c>
      <c r="AF5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RENDIC S.A. */ Cont: * GAOU7601302*/ HR Entrega: *09:00* /Dirección: *Avenida Miraflores 9700-Bodega 4C, PUDAHUEL</v>
      </c>
      <c r="AG509" s="38" t="str">
        <f>IFERROR(HYPERLINK("https://wa.me/"&amp;Tabla2[[#This Row],[CONTACTO]]&amp;"?text="&amp;Tabla2[[#This Row],[Mensaje]],"Enviar mensaje"),"")</f>
        <v>Enviar mensaje</v>
      </c>
      <c r="AH509" s="15" t="str">
        <f>CONCATENATE(A509,F509)</f>
        <v>508GAOU7601302</v>
      </c>
      <c r="AI509" s="15" t="str">
        <f>CONCATENATE("ENT-",A509)</f>
        <v>ENT-508</v>
      </c>
      <c r="AJ509" s="15" t="str">
        <f>IF(Tabla2[[#This Row],[Op]]&lt;&gt;"","ENTREGA","")</f>
        <v>ENTREGA</v>
      </c>
      <c r="AK509" s="40" t="str">
        <f>(Tabla2[[#This Row],[FECHA ENTREGA]]&amp;Tabla2[[#This Row],[HORA ENTREGA]])</f>
        <v>460710,375</v>
      </c>
      <c r="AL509" s="34" t="str">
        <f>IFERROR(HYPERLINK("https://wa.me/"&amp;Tabla2[[#This Row],[CONTACTO]]&amp;"?text="&amp;Tabla2[[#This Row],[Mensaje]]),"")</f>
        <v>https://wa.me/56973887427?text=Hola!%0AServicio del día 18-02%0A *Cliente:* RENDIC S.A. */ Cont: * GAOU7601302*/ HR Entrega: *09:00* /Dirección: *Avenida Miraflores 9700-Bodega 4C, PUDAHUEL</v>
      </c>
    </row>
    <row r="510" spans="1:38" s="15" customFormat="1" ht="16.5" customHeight="1" x14ac:dyDescent="0.2">
      <c r="A510" s="15">
        <f>ROW(A509)</f>
        <v>509</v>
      </c>
      <c r="B510" s="15">
        <f>IF(J510=J509,B509+1,1)</f>
        <v>24</v>
      </c>
      <c r="C510" s="15" t="s">
        <v>219</v>
      </c>
      <c r="D510" s="25" t="s">
        <v>39</v>
      </c>
      <c r="E510" s="27">
        <v>102805</v>
      </c>
      <c r="F510" s="27" t="s">
        <v>1031</v>
      </c>
      <c r="G510" s="27" t="s">
        <v>41</v>
      </c>
      <c r="H510" s="27">
        <v>28000</v>
      </c>
      <c r="I510" s="27" t="s">
        <v>42</v>
      </c>
      <c r="J510" s="28">
        <v>46071</v>
      </c>
      <c r="K510" s="26">
        <v>0.375</v>
      </c>
      <c r="L510" s="26"/>
      <c r="M510" s="27" t="s">
        <v>90</v>
      </c>
      <c r="N510" s="25">
        <f>IFERROR(VLOOKUP(M510,Data!$J$1:$K$58,2,0),"")</f>
        <v>56987557136</v>
      </c>
      <c r="O510" s="27" t="s">
        <v>91</v>
      </c>
      <c r="P510" s="27"/>
      <c r="Q510" s="27" t="s">
        <v>229</v>
      </c>
      <c r="R510" s="27" t="s">
        <v>48</v>
      </c>
      <c r="S510" s="27"/>
      <c r="T510" s="27"/>
      <c r="U510" s="28"/>
      <c r="X510" s="27"/>
      <c r="Y510" s="27" t="s">
        <v>49</v>
      </c>
      <c r="Z510" s="29"/>
      <c r="AA510" s="29">
        <v>0.36458333333333331</v>
      </c>
      <c r="AB510" s="29"/>
      <c r="AC510" s="30">
        <v>46071</v>
      </c>
      <c r="AD510" s="15" t="str">
        <f>IF(Tabla2[[#This Row],[HORA ENTREGA]]="DIRECTO","On time", IF(AA510&lt;&gt;"",IF(Tabla2[[#This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0" s="15" t="str">
        <f>MID(Tabla2[[#This Row],[TIPO]],1,3)</f>
        <v xml:space="preserve">40 </v>
      </c>
      <c r="AF5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RENDIC S.A. */ Cont: * ECMU5161129*/ HR Entrega: *09:00* /Dirección: *Avenida Miraflores 9700-Bodega 4C, PUDAHUEL</v>
      </c>
      <c r="AG510" s="38" t="str">
        <f>IFERROR(HYPERLINK("https://wa.me/"&amp;Tabla2[[#This Row],[CONTACTO]]&amp;"?text="&amp;Tabla2[[#This Row],[Mensaje]],"Enviar mensaje"),"")</f>
        <v>Enviar mensaje</v>
      </c>
      <c r="AH510" s="15" t="str">
        <f>CONCATENATE(A510,F510)</f>
        <v>509ECMU5161129</v>
      </c>
      <c r="AI510" s="15" t="str">
        <f>CONCATENATE("ENT-",A510)</f>
        <v>ENT-509</v>
      </c>
      <c r="AJ510" s="15" t="str">
        <f>IF(Tabla2[[#This Row],[Op]]&lt;&gt;"","ENTREGA","")</f>
        <v>ENTREGA</v>
      </c>
      <c r="AK510" s="40" t="str">
        <f>(Tabla2[[#This Row],[FECHA ENTREGA]]&amp;Tabla2[[#This Row],[HORA ENTREGA]])</f>
        <v>460710,375</v>
      </c>
      <c r="AL510" s="34" t="str">
        <f>IFERROR(HYPERLINK("https://wa.me/"&amp;Tabla2[[#This Row],[CONTACTO]]&amp;"?text="&amp;Tabla2[[#This Row],[Mensaje]]),"")</f>
        <v>https://wa.me/56987557136?text=Hola!%0AServicio del día 18-02%0A *Cliente:* RENDIC S.A. */ Cont: * ECMU5161129*/ HR Entrega: *09:00* /Dirección: *Avenida Miraflores 9700-Bodega 4C, PUDAHUEL</v>
      </c>
    </row>
    <row r="511" spans="1:38" s="15" customFormat="1" ht="16.5" customHeight="1" x14ac:dyDescent="0.2">
      <c r="A511" s="15">
        <f>ROW(A510)</f>
        <v>510</v>
      </c>
      <c r="B511" s="15">
        <f>IF(J511=J510,B510+1,1)</f>
        <v>25</v>
      </c>
      <c r="C511" s="15" t="s">
        <v>219</v>
      </c>
      <c r="D511" s="25" t="s">
        <v>39</v>
      </c>
      <c r="E511" s="27">
        <v>102764</v>
      </c>
      <c r="F511" s="27" t="s">
        <v>1032</v>
      </c>
      <c r="G511" s="27" t="s">
        <v>64</v>
      </c>
      <c r="H511" s="27">
        <v>23000</v>
      </c>
      <c r="I511" s="27" t="s">
        <v>42</v>
      </c>
      <c r="J511" s="28">
        <v>46071</v>
      </c>
      <c r="K511" s="26">
        <v>0.45833333333333331</v>
      </c>
      <c r="L511" s="26"/>
      <c r="M511" s="27" t="s">
        <v>97</v>
      </c>
      <c r="N511" s="25">
        <f>IFERROR(VLOOKUP(M511,Data!$J$1:$K$58,2,0),"")</f>
        <v>56944540732</v>
      </c>
      <c r="O511" s="27" t="s">
        <v>52</v>
      </c>
      <c r="P511" s="27"/>
      <c r="Q511" s="27" t="s">
        <v>229</v>
      </c>
      <c r="R511" s="27" t="s">
        <v>218</v>
      </c>
      <c r="S511" s="27"/>
      <c r="T511" s="27"/>
      <c r="U511" s="28"/>
      <c r="X511" s="27" t="s">
        <v>335</v>
      </c>
      <c r="Y511" s="27" t="s">
        <v>49</v>
      </c>
      <c r="Z511" s="29"/>
      <c r="AA511" s="29">
        <v>0.44791666666666669</v>
      </c>
      <c r="AB511" s="29"/>
      <c r="AC511" s="30">
        <v>46071</v>
      </c>
      <c r="AD511" s="15" t="str">
        <f>IF(Tabla2[[#This Row],[HORA ENTREGA]]="DIRECTO","On time", IF(AA511&lt;&gt;"",IF(Tabla2[[#This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1" s="15" t="str">
        <f>MID(Tabla2[[#This Row],[TIPO]],1,3)</f>
        <v xml:space="preserve">20 </v>
      </c>
      <c r="AF5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RENDIC S.A. */ Cont: * GESU1456155*/ HR Entrega: *11:00* /Dirección: *Avenida Miraflores 9700-Bodega 4C, PUDAHUEL</v>
      </c>
      <c r="AG511" s="38" t="str">
        <f>IFERROR(HYPERLINK("https://wa.me/"&amp;Tabla2[[#This Row],[CONTACTO]]&amp;"?text="&amp;Tabla2[[#This Row],[Mensaje]],"Enviar mensaje"),"")</f>
        <v>Enviar mensaje</v>
      </c>
      <c r="AH511" s="15" t="str">
        <f>CONCATENATE(A511,F511)</f>
        <v>510GESU1456155</v>
      </c>
      <c r="AI511" s="15" t="str">
        <f>CONCATENATE("ENT-",A511)</f>
        <v>ENT-510</v>
      </c>
      <c r="AJ511" s="15" t="str">
        <f>IF(Tabla2[[#This Row],[Op]]&lt;&gt;"","ENTREGA","")</f>
        <v>ENTREGA</v>
      </c>
      <c r="AK511" s="40" t="str">
        <f>(Tabla2[[#This Row],[FECHA ENTREGA]]&amp;Tabla2[[#This Row],[HORA ENTREGA]])</f>
        <v>460710,458333333333333</v>
      </c>
      <c r="AL511" s="34" t="str">
        <f>IFERROR(HYPERLINK("https://wa.me/"&amp;Tabla2[[#This Row],[CONTACTO]]&amp;"?text="&amp;Tabla2[[#This Row],[Mensaje]]),"")</f>
        <v>https://wa.me/56944540732?text=Hola!%0AServicio del día 18-02%0A *Cliente:* RENDIC S.A. */ Cont: * GESU1456155*/ HR Entrega: *11:00* /Dirección: *Avenida Miraflores 9700-Bodega 4C, PUDAHUEL</v>
      </c>
    </row>
    <row r="512" spans="1:38" s="15" customFormat="1" ht="16.5" customHeight="1" x14ac:dyDescent="0.2">
      <c r="A512" s="15">
        <f>ROW(A511)</f>
        <v>511</v>
      </c>
      <c r="B512" s="15">
        <f>IF(J512=J511,B511+1,1)</f>
        <v>26</v>
      </c>
      <c r="C512" s="15" t="s">
        <v>566</v>
      </c>
      <c r="D512" s="25"/>
      <c r="E512" s="27" t="s">
        <v>120</v>
      </c>
      <c r="F512" s="27" t="s">
        <v>456</v>
      </c>
      <c r="G512" s="27" t="s">
        <v>456</v>
      </c>
      <c r="H512" s="27" t="s">
        <v>120</v>
      </c>
      <c r="I512" s="27" t="s">
        <v>120</v>
      </c>
      <c r="J512" s="28">
        <v>46071</v>
      </c>
      <c r="K512" s="26">
        <v>0.29166666666666669</v>
      </c>
      <c r="L512" s="26"/>
      <c r="M512" s="27" t="s">
        <v>567</v>
      </c>
      <c r="N512" s="25">
        <f>IFERROR(VLOOKUP(M512,Data!$J$1:$K$58,2,0),"")</f>
        <v>56964069749</v>
      </c>
      <c r="O512" s="27" t="s">
        <v>568</v>
      </c>
      <c r="P512" s="27"/>
      <c r="Q512" s="27" t="s">
        <v>569</v>
      </c>
      <c r="R512" s="27" t="s">
        <v>120</v>
      </c>
      <c r="S512" s="27"/>
      <c r="T512" s="27"/>
      <c r="U512" s="28"/>
      <c r="X512" s="27"/>
      <c r="Y512" s="27" t="s">
        <v>49</v>
      </c>
      <c r="Z512" s="29"/>
      <c r="AA512" s="29"/>
      <c r="AB512" s="29"/>
      <c r="AC512" s="30">
        <v>46071</v>
      </c>
      <c r="AD512" s="15" t="str">
        <f>IF(Tabla2[[#This Row],[HORA ENTREGA]]="DIRECTO","On time", IF(AA512&lt;&gt;"",IF(Tabla2[[#This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512" s="15" t="str">
        <f>MID(Tabla2[[#This Row],[TIPO]],1,3)</f>
        <v>RAM</v>
      </c>
      <c r="AF5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RITRAMA S.A. */ Cont: * RAMPLA*/ HR Entrega: *07:00* /Dirección: *AV. TUPUNGATO 3420, PLACILLA</v>
      </c>
      <c r="AG512" s="38" t="str">
        <f>IFERROR(HYPERLINK("https://wa.me/"&amp;Tabla2[[#This Row],[CONTACTO]]&amp;"?text="&amp;Tabla2[[#This Row],[Mensaje]],"Enviar mensaje"),"")</f>
        <v>Enviar mensaje</v>
      </c>
      <c r="AH512" s="15" t="str">
        <f>CONCATENATE(A512,F512)</f>
        <v>511RAMPLA</v>
      </c>
      <c r="AI512" s="15" t="str">
        <f>CONCATENATE("ENT-",A512)</f>
        <v>ENT-511</v>
      </c>
      <c r="AJ512" s="15" t="str">
        <f>IF(Tabla2[[#This Row],[Op]]&lt;&gt;"","ENTREGA","")</f>
        <v>ENTREGA</v>
      </c>
      <c r="AK512" s="40" t="str">
        <f>(Tabla2[[#This Row],[FECHA ENTREGA]]&amp;Tabla2[[#This Row],[HORA ENTREGA]])</f>
        <v>460710,291666666666667</v>
      </c>
      <c r="AL512" s="34" t="str">
        <f>IFERROR(HYPERLINK("https://wa.me/"&amp;Tabla2[[#This Row],[CONTACTO]]&amp;"?text="&amp;Tabla2[[#This Row],[Mensaje]]),"")</f>
        <v>https://wa.me/56964069749?text=Hola!%0AServicio del día 18-02%0A *Cliente:* RITRAMA S.A. */ Cont: * RAMPLA*/ HR Entrega: *07:00* /Dirección: *AV. TUPUNGATO 3420, PLACILLA</v>
      </c>
    </row>
    <row r="513" spans="1:38" s="15" customFormat="1" ht="16.5" customHeight="1" x14ac:dyDescent="0.2">
      <c r="A513" s="15">
        <f>ROW(A512)</f>
        <v>512</v>
      </c>
      <c r="B513" s="15">
        <f>IF(J513=J512,B512+1,1)</f>
        <v>27</v>
      </c>
      <c r="C513" s="15" t="s">
        <v>566</v>
      </c>
      <c r="D513" s="25"/>
      <c r="E513" s="27" t="s">
        <v>120</v>
      </c>
      <c r="F513" s="27" t="s">
        <v>456</v>
      </c>
      <c r="G513" s="27" t="s">
        <v>456</v>
      </c>
      <c r="H513" s="27" t="s">
        <v>120</v>
      </c>
      <c r="I513" s="27" t="s">
        <v>120</v>
      </c>
      <c r="J513" s="28">
        <v>46071</v>
      </c>
      <c r="K513" s="26">
        <v>0.29166666666666669</v>
      </c>
      <c r="L513" s="26"/>
      <c r="M513" s="27" t="s">
        <v>570</v>
      </c>
      <c r="N513" s="25">
        <f>IFERROR(VLOOKUP(M513,Data!$J$1:$K$58,2,0),"")</f>
        <v>56973887322</v>
      </c>
      <c r="O513" s="27" t="s">
        <v>738</v>
      </c>
      <c r="P513" s="27"/>
      <c r="Q513" s="27" t="s">
        <v>569</v>
      </c>
      <c r="R513" s="27" t="s">
        <v>120</v>
      </c>
      <c r="S513" s="27"/>
      <c r="T513" s="27"/>
      <c r="U513" s="28"/>
      <c r="X513" s="27"/>
      <c r="Y513" s="27" t="s">
        <v>49</v>
      </c>
      <c r="Z513" s="29"/>
      <c r="AA513" s="29"/>
      <c r="AB513" s="29"/>
      <c r="AC513" s="30">
        <v>46071</v>
      </c>
      <c r="AD513" s="15" t="str">
        <f>IF(Tabla2[[#This Row],[HORA ENTREGA]]="DIRECTO","On time", IF(AA513&lt;&gt;"",IF(Tabla2[[#This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513" s="15" t="str">
        <f>MID(Tabla2[[#This Row],[TIPO]],1,3)</f>
        <v>RAM</v>
      </c>
      <c r="AF5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RITRAMA S.A. */ Cont: * RAMPLA*/ HR Entrega: *07:00* /Dirección: *AV. TUPUNGATO 3420, PLACILLA</v>
      </c>
      <c r="AG513" s="38" t="str">
        <f>IFERROR(HYPERLINK("https://wa.me/"&amp;Tabla2[[#This Row],[CONTACTO]]&amp;"?text="&amp;Tabla2[[#This Row],[Mensaje]],"Enviar mensaje"),"")</f>
        <v>Enviar mensaje</v>
      </c>
      <c r="AH513" s="15" t="str">
        <f>CONCATENATE(A513,F513)</f>
        <v>512RAMPLA</v>
      </c>
      <c r="AI513" s="15" t="str">
        <f>CONCATENATE("ENT-",A513)</f>
        <v>ENT-512</v>
      </c>
      <c r="AJ513" s="15" t="str">
        <f>IF(Tabla2[[#This Row],[Op]]&lt;&gt;"","ENTREGA","")</f>
        <v>ENTREGA</v>
      </c>
      <c r="AK513" s="40" t="str">
        <f>(Tabla2[[#This Row],[FECHA ENTREGA]]&amp;Tabla2[[#This Row],[HORA ENTREGA]])</f>
        <v>460710,291666666666667</v>
      </c>
      <c r="AL513" s="34" t="str">
        <f>IFERROR(HYPERLINK("https://wa.me/"&amp;Tabla2[[#This Row],[CONTACTO]]&amp;"?text="&amp;Tabla2[[#This Row],[Mensaje]]),"")</f>
        <v>https://wa.me/56973887322?text=Hola!%0AServicio del día 18-02%0A *Cliente:* RITRAMA S.A. */ Cont: * RAMPLA*/ HR Entrega: *07:00* /Dirección: *AV. TUPUNGATO 3420, PLACILLA</v>
      </c>
    </row>
    <row r="514" spans="1:38" s="15" customFormat="1" ht="16.5" customHeight="1" x14ac:dyDescent="0.2">
      <c r="A514" s="15">
        <f>ROW(A513)</f>
        <v>513</v>
      </c>
      <c r="B514" s="15">
        <f>IF(J514=J513,B513+1,1)</f>
        <v>28</v>
      </c>
      <c r="C514" s="15" t="s">
        <v>360</v>
      </c>
      <c r="D514" s="25" t="s">
        <v>39</v>
      </c>
      <c r="E514" s="27">
        <v>312963</v>
      </c>
      <c r="F514" s="27" t="s">
        <v>1033</v>
      </c>
      <c r="G514" s="27" t="s">
        <v>41</v>
      </c>
      <c r="H514" s="27">
        <v>18000</v>
      </c>
      <c r="I514" s="27" t="s">
        <v>42</v>
      </c>
      <c r="J514" s="28">
        <v>46071</v>
      </c>
      <c r="K514" s="26">
        <v>0.29166666666666669</v>
      </c>
      <c r="L514" s="26"/>
      <c r="M514" s="27" t="s">
        <v>971</v>
      </c>
      <c r="N514" s="25">
        <f>IFERROR(VLOOKUP(M514,Data!$J$1:$K$58,2,0),"")</f>
        <v>56999972473</v>
      </c>
      <c r="O514" s="27" t="s">
        <v>348</v>
      </c>
      <c r="P514" s="27"/>
      <c r="Q514" s="27" t="s">
        <v>362</v>
      </c>
      <c r="R514" s="27" t="s">
        <v>169</v>
      </c>
      <c r="S514" s="27"/>
      <c r="T514" s="27"/>
      <c r="U514" s="28"/>
      <c r="X514" s="27" t="s">
        <v>271</v>
      </c>
      <c r="Y514" s="27" t="s">
        <v>49</v>
      </c>
      <c r="Z514" s="29"/>
      <c r="AA514" s="29">
        <v>0.28472222222222221</v>
      </c>
      <c r="AB514" s="29"/>
      <c r="AC514" s="30">
        <v>46071</v>
      </c>
      <c r="AD514" s="15" t="str">
        <f>IF(Tabla2[[#This Row],[HORA ENTREGA]]="DIRECTO","On time", IF(AA514&lt;&gt;"",IF(Tabla2[[#This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4" s="15" t="str">
        <f>MID(Tabla2[[#This Row],[TIPO]],1,3)</f>
        <v xml:space="preserve">40 </v>
      </c>
      <c r="AF5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SUMINISTROS TELEFONICOS Y COMPUTACIONALES ESTEC LT */ Cont: * MSCU4978387*/ HR Entrega: *07:00* /Dirección: *AVENIDA PEDRO DE VALDIVIA 5964, MACUL</v>
      </c>
      <c r="AG514" s="38" t="str">
        <f>IFERROR(HYPERLINK("https://wa.me/"&amp;Tabla2[[#This Row],[CONTACTO]]&amp;"?text="&amp;Tabla2[[#This Row],[Mensaje]],"Enviar mensaje"),"")</f>
        <v>Enviar mensaje</v>
      </c>
      <c r="AH514" s="15" t="str">
        <f>CONCATENATE(A514,F514)</f>
        <v>513MSCU4978387</v>
      </c>
      <c r="AI514" s="15" t="str">
        <f>CONCATENATE("ENT-",A514)</f>
        <v>ENT-513</v>
      </c>
      <c r="AJ514" s="15" t="str">
        <f>IF(Tabla2[[#This Row],[Op]]&lt;&gt;"","ENTREGA","")</f>
        <v>ENTREGA</v>
      </c>
      <c r="AK514" s="40" t="str">
        <f>(Tabla2[[#This Row],[FECHA ENTREGA]]&amp;Tabla2[[#This Row],[HORA ENTREGA]])</f>
        <v>460710,291666666666667</v>
      </c>
      <c r="AL514" s="34" t="str">
        <f>IFERROR(HYPERLINK("https://wa.me/"&amp;Tabla2[[#This Row],[CONTACTO]]&amp;"?text="&amp;Tabla2[[#This Row],[Mensaje]]),"")</f>
        <v>https://wa.me/56999972473?text=Hola!%0AServicio del día 18-02%0A *Cliente:* SUMINISTROS TELEFONICOS Y COMPUTACIONALES ESTEC LT */ Cont: * MSCU4978387*/ HR Entrega: *07:00* /Dirección: *AVENIDA PEDRO DE VALDIVIA 5964, MACUL</v>
      </c>
    </row>
    <row r="515" spans="1:38" s="15" customFormat="1" ht="16.5" customHeight="1" x14ac:dyDescent="0.2">
      <c r="A515" s="15">
        <f>ROW(A514)</f>
        <v>514</v>
      </c>
      <c r="B515" s="15">
        <f>IF(J515=J514,B514+1,1)</f>
        <v>29</v>
      </c>
      <c r="C515" s="15" t="s">
        <v>360</v>
      </c>
      <c r="D515" s="25" t="s">
        <v>39</v>
      </c>
      <c r="E515" s="27">
        <v>313068</v>
      </c>
      <c r="F515" s="27" t="s">
        <v>1034</v>
      </c>
      <c r="G515" s="27" t="s">
        <v>41</v>
      </c>
      <c r="H515" s="27">
        <v>25000</v>
      </c>
      <c r="I515" s="27" t="s">
        <v>42</v>
      </c>
      <c r="J515" s="28">
        <v>46071</v>
      </c>
      <c r="K515" s="26">
        <v>0.625</v>
      </c>
      <c r="L515" s="26"/>
      <c r="M515" s="27" t="s">
        <v>147</v>
      </c>
      <c r="N515" s="25">
        <f>IFERROR(VLOOKUP(M515,Data!$J$1:$K$58,2,0),"")</f>
        <v>56935532735</v>
      </c>
      <c r="O515" s="27" t="s">
        <v>148</v>
      </c>
      <c r="P515" s="27"/>
      <c r="Q515" s="27" t="s">
        <v>362</v>
      </c>
      <c r="R515" s="27" t="s">
        <v>280</v>
      </c>
      <c r="S515" s="27"/>
      <c r="T515" s="27"/>
      <c r="U515" s="28"/>
      <c r="X515" s="27"/>
      <c r="Y515" s="27" t="s">
        <v>49</v>
      </c>
      <c r="Z515" s="29"/>
      <c r="AA515" s="29">
        <v>0.60416666666666663</v>
      </c>
      <c r="AB515" s="29"/>
      <c r="AC515" s="30">
        <v>46071</v>
      </c>
      <c r="AD515" s="15" t="str">
        <f>IF(Tabla2[[#This Row],[HORA ENTREGA]]="DIRECTO","On time", IF(AA515&lt;&gt;"",IF(Tabla2[[#This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5" s="15" t="str">
        <f>MID(Tabla2[[#This Row],[TIPO]],1,3)</f>
        <v xml:space="preserve">40 </v>
      </c>
      <c r="AF5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SUMINISTROS TELEFONICOS Y COMPUTACIONALES ESTEC LT */ Cont: * TEMU8614145*/ HR Entrega: *15:00* /Dirección: *AVENIDA PEDRO DE VALDIVIA 5964, MACUL</v>
      </c>
      <c r="AG515" s="38" t="str">
        <f>IFERROR(HYPERLINK("https://wa.me/"&amp;Tabla2[[#This Row],[CONTACTO]]&amp;"?text="&amp;Tabla2[[#This Row],[Mensaje]],"Enviar mensaje"),"")</f>
        <v>Enviar mensaje</v>
      </c>
      <c r="AH515" s="15" t="str">
        <f>CONCATENATE(A515,F515)</f>
        <v>514TEMU8614145</v>
      </c>
      <c r="AI515" s="15" t="str">
        <f>CONCATENATE("ENT-",A515)</f>
        <v>ENT-514</v>
      </c>
      <c r="AJ515" s="15" t="str">
        <f>IF(Tabla2[[#This Row],[Op]]&lt;&gt;"","ENTREGA","")</f>
        <v>ENTREGA</v>
      </c>
      <c r="AK515" s="40" t="str">
        <f>(Tabla2[[#This Row],[FECHA ENTREGA]]&amp;Tabla2[[#This Row],[HORA ENTREGA]])</f>
        <v>460710,625</v>
      </c>
      <c r="AL515" s="34" t="str">
        <f>IFERROR(HYPERLINK("https://wa.me/"&amp;Tabla2[[#This Row],[CONTACTO]]&amp;"?text="&amp;Tabla2[[#This Row],[Mensaje]]),"")</f>
        <v>https://wa.me/56935532735?text=Hola!%0AServicio del día 18-02%0A *Cliente:* SUMINISTROS TELEFONICOS Y COMPUTACIONALES ESTEC LT */ Cont: * TEMU8614145*/ HR Entrega: *15:00* /Dirección: *AVENIDA PEDRO DE VALDIVIA 5964, MACUL</v>
      </c>
    </row>
    <row r="516" spans="1:38" s="15" customFormat="1" ht="16.5" customHeight="1" x14ac:dyDescent="0.2">
      <c r="A516" s="15">
        <f>ROW(A515)</f>
        <v>515</v>
      </c>
      <c r="B516" s="15">
        <f>IF(J516=J515,B515+1,1)</f>
        <v>30</v>
      </c>
      <c r="C516" s="15" t="s">
        <v>239</v>
      </c>
      <c r="D516" s="25" t="s">
        <v>39</v>
      </c>
      <c r="E516" s="27">
        <v>299047</v>
      </c>
      <c r="F516" s="27" t="s">
        <v>1035</v>
      </c>
      <c r="G516" s="27" t="s">
        <v>41</v>
      </c>
      <c r="H516" s="27">
        <v>16000</v>
      </c>
      <c r="I516" s="27" t="s">
        <v>42</v>
      </c>
      <c r="J516" s="28">
        <v>46071</v>
      </c>
      <c r="K516" s="26">
        <v>0.33333333333333331</v>
      </c>
      <c r="L516" s="26"/>
      <c r="M516" s="27" t="s">
        <v>82</v>
      </c>
      <c r="N516" s="25">
        <f>IFERROR(VLOOKUP(M516,Data!$J$1:$K$58,2,0),"")</f>
        <v>56944277110</v>
      </c>
      <c r="O516" s="27" t="s">
        <v>83</v>
      </c>
      <c r="P516" s="27"/>
      <c r="Q516" s="27" t="s">
        <v>1036</v>
      </c>
      <c r="R516" s="27" t="s">
        <v>218</v>
      </c>
      <c r="S516" s="27"/>
      <c r="T516" s="27"/>
      <c r="U516" s="28"/>
      <c r="X516" s="27"/>
      <c r="Y516" s="27" t="s">
        <v>49</v>
      </c>
      <c r="Z516" s="29"/>
      <c r="AA516" s="29">
        <v>0.33402777777777776</v>
      </c>
      <c r="AB516" s="29"/>
      <c r="AC516" s="30">
        <v>46071</v>
      </c>
      <c r="AD516" s="15" t="str">
        <f>IF(Tabla2[[#This Row],[HORA ENTREGA]]="DIRECTO","On time", IF(AA516&lt;&gt;"",IF(Tabla2[[#This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6" s="15" t="str">
        <f>MID(Tabla2[[#This Row],[TIPO]],1,3)</f>
        <v xml:space="preserve">40 </v>
      </c>
      <c r="AF5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SUPERMERCADO DEL NEUMATICO LTDA */ Cont: * CAAU8927971*/ HR Entrega: *08:00* /Dirección: *AV. GENERAL VELASQUEZ 10901, SAN BERNARDO</v>
      </c>
      <c r="AG516" s="38" t="str">
        <f>IFERROR(HYPERLINK("https://wa.me/"&amp;Tabla2[[#This Row],[CONTACTO]]&amp;"?text="&amp;Tabla2[[#This Row],[Mensaje]],"Enviar mensaje"),"")</f>
        <v>Enviar mensaje</v>
      </c>
      <c r="AH516" s="15" t="str">
        <f>CONCATENATE(A516,F516)</f>
        <v>515CAAU8927971</v>
      </c>
      <c r="AI516" s="15" t="str">
        <f>CONCATENATE("ENT-",A516)</f>
        <v>ENT-515</v>
      </c>
      <c r="AJ516" s="15" t="str">
        <f>IF(Tabla2[[#This Row],[Op]]&lt;&gt;"","ENTREGA","")</f>
        <v>ENTREGA</v>
      </c>
      <c r="AK516" s="40" t="str">
        <f>(Tabla2[[#This Row],[FECHA ENTREGA]]&amp;Tabla2[[#This Row],[HORA ENTREGA]])</f>
        <v>460710,333333333333333</v>
      </c>
      <c r="AL516" s="34" t="str">
        <f>IFERROR(HYPERLINK("https://wa.me/"&amp;Tabla2[[#This Row],[CONTACTO]]&amp;"?text="&amp;Tabla2[[#This Row],[Mensaje]]),"")</f>
        <v>https://wa.me/56944277110?text=Hola!%0AServicio del día 18-02%0A *Cliente:* SUPERMERCADO DEL NEUMATICO LTDA */ Cont: * CAAU8927971*/ HR Entrega: *08:00* /Dirección: *AV. GENERAL VELASQUEZ 10901, SAN BERNARDO</v>
      </c>
    </row>
    <row r="517" spans="1:38" s="15" customFormat="1" ht="16.5" customHeight="1" x14ac:dyDescent="0.2">
      <c r="A517" s="15">
        <f>ROW(A516)</f>
        <v>516</v>
      </c>
      <c r="B517" s="15">
        <f>IF(J517=J516,B516+1,1)</f>
        <v>31</v>
      </c>
      <c r="C517" s="15" t="s">
        <v>447</v>
      </c>
      <c r="D517" s="25" t="s">
        <v>39</v>
      </c>
      <c r="E517" s="27">
        <v>383869</v>
      </c>
      <c r="F517" s="27" t="s">
        <v>1037</v>
      </c>
      <c r="G517" s="27" t="s">
        <v>41</v>
      </c>
      <c r="H517" s="27">
        <v>10000</v>
      </c>
      <c r="I517" s="27" t="s">
        <v>171</v>
      </c>
      <c r="J517" s="28">
        <v>46071</v>
      </c>
      <c r="K517" s="26">
        <v>0.33333333333333331</v>
      </c>
      <c r="L517" s="26"/>
      <c r="M517" s="27" t="s">
        <v>97</v>
      </c>
      <c r="N517" s="25">
        <f>IFERROR(VLOOKUP(M517,Data!$J$1:$K$58,2,0),"")</f>
        <v>56944540732</v>
      </c>
      <c r="O517" s="27" t="s">
        <v>98</v>
      </c>
      <c r="P517" s="27"/>
      <c r="Q517" s="27" t="s">
        <v>450</v>
      </c>
      <c r="R517" s="27" t="s">
        <v>48</v>
      </c>
      <c r="S517" s="27"/>
      <c r="T517" s="27"/>
      <c r="U517" s="28"/>
      <c r="X517" s="27"/>
      <c r="Y517" s="27" t="s">
        <v>49</v>
      </c>
      <c r="Z517" s="29"/>
      <c r="AA517" s="29">
        <v>0.32291666666666669</v>
      </c>
      <c r="AB517" s="29"/>
      <c r="AC517" s="30">
        <v>46071</v>
      </c>
      <c r="AD517" s="15" t="str">
        <f>IF(Tabla2[[#This Row],[HORA ENTREGA]]="DIRECTO","On time", IF(AA517&lt;&gt;"",IF(Tabla2[[#This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7" s="15" t="str">
        <f>MID(Tabla2[[#This Row],[TIPO]],1,3)</f>
        <v xml:space="preserve">40 </v>
      </c>
      <c r="AF5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TECNIKA S A */ Cont: * CMAU7243120*/ HR Entrega: *08:00* /Dirección: *Los Olivos 1270, Pudahuel</v>
      </c>
      <c r="AG517" s="38" t="str">
        <f>IFERROR(HYPERLINK("https://wa.me/"&amp;Tabla2[[#This Row],[CONTACTO]]&amp;"?text="&amp;Tabla2[[#This Row],[Mensaje]],"Enviar mensaje"),"")</f>
        <v>Enviar mensaje</v>
      </c>
      <c r="AH517" s="15" t="str">
        <f>CONCATENATE(A517,F517)</f>
        <v>516CMAU7243120</v>
      </c>
      <c r="AI517" s="15" t="str">
        <f>CONCATENATE("ENT-",A517)</f>
        <v>ENT-516</v>
      </c>
      <c r="AJ517" s="15" t="str">
        <f>IF(Tabla2[[#This Row],[Op]]&lt;&gt;"","ENTREGA","")</f>
        <v>ENTREGA</v>
      </c>
      <c r="AK517" s="40" t="str">
        <f>(Tabla2[[#This Row],[FECHA ENTREGA]]&amp;Tabla2[[#This Row],[HORA ENTREGA]])</f>
        <v>460710,333333333333333</v>
      </c>
      <c r="AL517" s="34" t="str">
        <f>IFERROR(HYPERLINK("https://wa.me/"&amp;Tabla2[[#This Row],[CONTACTO]]&amp;"?text="&amp;Tabla2[[#This Row],[Mensaje]]),"")</f>
        <v>https://wa.me/56944540732?text=Hola!%0AServicio del día 18-02%0A *Cliente:* TECNIKA S A */ Cont: * CMAU7243120*/ HR Entrega: *08:00* /Dirección: *Los Olivos 1270, Pudahuel</v>
      </c>
    </row>
    <row r="518" spans="1:38" s="15" customFormat="1" ht="16.5" customHeight="1" x14ac:dyDescent="0.2">
      <c r="A518" s="15">
        <f>ROW(A517)</f>
        <v>517</v>
      </c>
      <c r="B518" s="15">
        <f>IF(J518=J517,B517+1,1)</f>
        <v>32</v>
      </c>
      <c r="C518" s="15" t="s">
        <v>244</v>
      </c>
      <c r="D518" s="25" t="s">
        <v>39</v>
      </c>
      <c r="E518" s="27">
        <v>528635</v>
      </c>
      <c r="F518" s="27" t="s">
        <v>1038</v>
      </c>
      <c r="G518" s="27" t="s">
        <v>64</v>
      </c>
      <c r="H518" s="27">
        <v>22000</v>
      </c>
      <c r="I518" s="27" t="s">
        <v>1039</v>
      </c>
      <c r="J518" s="28">
        <v>46071</v>
      </c>
      <c r="K518" s="26">
        <v>0.375</v>
      </c>
      <c r="L518" s="26"/>
      <c r="M518" s="27" t="s">
        <v>77</v>
      </c>
      <c r="N518" s="25">
        <f>IFERROR(VLOOKUP(M518,Data!$J$1:$K$58,2,0),"")</f>
        <v>56967384794</v>
      </c>
      <c r="O518" s="27" t="s">
        <v>78</v>
      </c>
      <c r="P518" s="27"/>
      <c r="Q518" s="27" t="s">
        <v>249</v>
      </c>
      <c r="R518" s="27" t="s">
        <v>100</v>
      </c>
      <c r="S518" s="27"/>
      <c r="T518" s="27"/>
      <c r="U518" s="28"/>
      <c r="X518" s="27"/>
      <c r="Y518" s="27" t="s">
        <v>49</v>
      </c>
      <c r="Z518" s="29"/>
      <c r="AA518" s="29">
        <v>0.3298611111111111</v>
      </c>
      <c r="AB518" s="29"/>
      <c r="AC518" s="30">
        <v>46071</v>
      </c>
      <c r="AD518" s="15" t="str">
        <f>IF(Tabla2[[#This Row],[HORA ENTREGA]]="DIRECTO","On time", IF(AA518&lt;&gt;"",IF(Tabla2[[#This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8" s="15" t="str">
        <f>MID(Tabla2[[#This Row],[TIPO]],1,3)</f>
        <v xml:space="preserve">20 </v>
      </c>
      <c r="AF5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18-02%0A *Cliente:* VILLAR HERMANOS S.A. */ Cont: * CAIU3196157*/ HR Entrega: *09:00* /Dirección: *SALAR DE ATACAMA 1330, PUDAHUEL</v>
      </c>
      <c r="AG518" s="38" t="str">
        <f>IFERROR(HYPERLINK("https://wa.me/"&amp;Tabla2[[#This Row],[CONTACTO]]&amp;"?text="&amp;Tabla2[[#This Row],[Mensaje]],"Enviar mensaje"),"")</f>
        <v>Enviar mensaje</v>
      </c>
      <c r="AH518" s="15" t="str">
        <f>CONCATENATE(A518,F518)</f>
        <v>517CAIU3196157</v>
      </c>
      <c r="AI518" s="15" t="str">
        <f>CONCATENATE("ENT-",A518)</f>
        <v>ENT-517</v>
      </c>
      <c r="AJ518" s="15" t="str">
        <f>IF(Tabla2[[#This Row],[Op]]&lt;&gt;"","ENTREGA","")</f>
        <v>ENTREGA</v>
      </c>
      <c r="AK518" s="40" t="str">
        <f>(Tabla2[[#This Row],[FECHA ENTREGA]]&amp;Tabla2[[#This Row],[HORA ENTREGA]])</f>
        <v>460710,375</v>
      </c>
      <c r="AL518" s="34" t="str">
        <f>IFERROR(HYPERLINK("https://wa.me/"&amp;Tabla2[[#This Row],[CONTACTO]]&amp;"?text="&amp;Tabla2[[#This Row],[Mensaje]]),"")</f>
        <v>https://wa.me/56967384794?text=Hola!%0AServicio del día 18-02%0A *Cliente:* VILLAR HERMANOS S.A. */ Cont: * CAIU3196157*/ HR Entrega: *09:00* /Dirección: *SALAR DE ATACAMA 1330, PUDAHUEL</v>
      </c>
    </row>
    <row r="519" spans="1:38" s="15" customFormat="1" ht="16.5" customHeight="1" x14ac:dyDescent="0.2">
      <c r="A519" s="15">
        <f>ROW(A518)</f>
        <v>518</v>
      </c>
      <c r="B519" s="15">
        <f>IF(J519=J518,B518+1,1)</f>
        <v>1</v>
      </c>
      <c r="C519" s="15" t="s">
        <v>43</v>
      </c>
      <c r="D519" s="25" t="s">
        <v>39</v>
      </c>
      <c r="E519" s="27">
        <v>366405</v>
      </c>
      <c r="F519" s="27" t="s">
        <v>1040</v>
      </c>
      <c r="G519" s="27" t="s">
        <v>54</v>
      </c>
      <c r="H519" s="27">
        <v>25000</v>
      </c>
      <c r="I519" s="27" t="s">
        <v>1041</v>
      </c>
      <c r="J519" s="28">
        <v>46072</v>
      </c>
      <c r="K519" s="26">
        <v>0.47916666666666669</v>
      </c>
      <c r="L519" s="26"/>
      <c r="M519" s="27" t="s">
        <v>139</v>
      </c>
      <c r="N519" s="25">
        <f>IFERROR(VLOOKUP(M519,Data!$J$1:$K$58,2,0),"")</f>
        <v>56965312953</v>
      </c>
      <c r="O519" s="27" t="s">
        <v>140</v>
      </c>
      <c r="P519" s="27"/>
      <c r="Q519" s="27" t="s">
        <v>57</v>
      </c>
      <c r="R519" s="27" t="s">
        <v>218</v>
      </c>
      <c r="S519" s="27"/>
      <c r="T519" s="27"/>
      <c r="U519" s="28"/>
      <c r="X519" s="27"/>
      <c r="Y519" s="27" t="s">
        <v>49</v>
      </c>
      <c r="Z519" s="29"/>
      <c r="AA519" s="29">
        <v>0.42083333333333334</v>
      </c>
      <c r="AB519" s="29"/>
      <c r="AC519" s="30">
        <v>46072</v>
      </c>
      <c r="AD519" s="15" t="str">
        <f>IF(Tabla2[[#This Row],[HORA ENTREGA]]="DIRECTO","On time", IF(AA519&lt;&gt;"",IF(Tabla2[[#This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19" s="15" t="str">
        <f>MID(Tabla2[[#This Row],[TIPO]],1,3)</f>
        <v xml:space="preserve">40 </v>
      </c>
      <c r="AF5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ALCA SPA */ Cont: * OERU4143945*/ HR Entrega: *11:30* /Dirección: *Camino del Cerro 4868 Huechuraba</v>
      </c>
      <c r="AG519" s="38" t="str">
        <f>IFERROR(HYPERLINK("https://wa.me/"&amp;Tabla2[[#This Row],[CONTACTO]]&amp;"?text="&amp;Tabla2[[#This Row],[Mensaje]],"Enviar mensaje"),"")</f>
        <v>Enviar mensaje</v>
      </c>
      <c r="AH519" s="15" t="str">
        <f>CONCATENATE(A519,F519)</f>
        <v>518OERU4143945</v>
      </c>
      <c r="AI519" s="15" t="str">
        <f>CONCATENATE("ENT-",A519)</f>
        <v>ENT-518</v>
      </c>
      <c r="AJ519" s="15" t="str">
        <f>IF(Tabla2[[#This Row],[Op]]&lt;&gt;"","ENTREGA","")</f>
        <v>ENTREGA</v>
      </c>
      <c r="AK519" s="40" t="str">
        <f>(Tabla2[[#This Row],[FECHA ENTREGA]]&amp;Tabla2[[#This Row],[HORA ENTREGA]])</f>
        <v>460720,479166666666667</v>
      </c>
      <c r="AL519" s="34" t="str">
        <f>IFERROR(HYPERLINK("https://wa.me/"&amp;Tabla2[[#This Row],[CONTACTO]]&amp;"?text="&amp;Tabla2[[#This Row],[Mensaje]]),"")</f>
        <v>https://wa.me/56965312953?text=Hola!%0AServicio del día 19-02%0A *Cliente:* ALCA SPA */ Cont: * OERU4143945*/ HR Entrega: *11:30* /Dirección: *Camino del Cerro 4868 Huechuraba</v>
      </c>
    </row>
    <row r="520" spans="1:38" s="15" customFormat="1" ht="16.5" customHeight="1" x14ac:dyDescent="0.2">
      <c r="A520" s="15">
        <f>ROW(A519)</f>
        <v>519</v>
      </c>
      <c r="B520" s="15">
        <f>IF(J520=J519,B519+1,1)</f>
        <v>2</v>
      </c>
      <c r="C520" s="15" t="s">
        <v>517</v>
      </c>
      <c r="D520" s="25" t="s">
        <v>122</v>
      </c>
      <c r="E520" s="27" t="s">
        <v>1042</v>
      </c>
      <c r="F520" s="27" t="s">
        <v>1043</v>
      </c>
      <c r="G520" s="27" t="s">
        <v>64</v>
      </c>
      <c r="H520" s="27" t="s">
        <v>120</v>
      </c>
      <c r="I520" s="27" t="s">
        <v>120</v>
      </c>
      <c r="J520" s="28">
        <v>46072</v>
      </c>
      <c r="K520" s="26">
        <v>0.33333333333333331</v>
      </c>
      <c r="L520" s="26"/>
      <c r="M520" s="27" t="s">
        <v>55</v>
      </c>
      <c r="N520" s="25">
        <f>IFERROR(VLOOKUP(M520,Data!$J$1:$K$58,2,0),"")</f>
        <v>56992164782</v>
      </c>
      <c r="O520" s="27" t="s">
        <v>56</v>
      </c>
      <c r="P520" s="27"/>
      <c r="Q520" s="27" t="s">
        <v>520</v>
      </c>
      <c r="R520" s="27" t="s">
        <v>1044</v>
      </c>
      <c r="S520" s="27"/>
      <c r="T520" s="27"/>
      <c r="U520" s="28"/>
      <c r="X520" s="27" t="s">
        <v>1045</v>
      </c>
      <c r="Y520" s="27" t="s">
        <v>49</v>
      </c>
      <c r="Z520" s="29"/>
      <c r="AA520" s="29">
        <v>0.77777777777777779</v>
      </c>
      <c r="AB520" s="29"/>
      <c r="AC520" s="30">
        <v>46071</v>
      </c>
      <c r="AD520" s="15" t="str">
        <f>IF(Tabla2[[#This Row],[HORA ENTREGA]]="DIRECTO","On time", IF(AA520&lt;&gt;"",IF(Tabla2[[#This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0" s="15" t="str">
        <f>MID(Tabla2[[#This Row],[TIPO]],1,3)</f>
        <v xml:space="preserve">20 </v>
      </c>
      <c r="AF5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ARESTI CHILE WINE S.A. */ Cont: * hlbu3834850*/ HR Entrega: *08:00* /Dirección: *CONSOLIDADO: BELLAVISTA S/N, RIO CLARO; BOD. HACIENDA ARESTI / EMBARQUE: SAI</v>
      </c>
      <c r="AG520" s="38" t="str">
        <f>IFERROR(HYPERLINK("https://wa.me/"&amp;Tabla2[[#This Row],[CONTACTO]]&amp;"?text="&amp;Tabla2[[#This Row],[Mensaje]],"Enviar mensaje"),"")</f>
        <v>Enviar mensaje</v>
      </c>
      <c r="AH520" s="15" t="str">
        <f>CONCATENATE(A520,F520)</f>
        <v>519hlbu3834850</v>
      </c>
      <c r="AI520" s="15" t="str">
        <f>CONCATENATE("ENT-",A520)</f>
        <v>ENT-519</v>
      </c>
      <c r="AJ520" s="15" t="str">
        <f>IF(Tabla2[[#This Row],[Op]]&lt;&gt;"","ENTREGA","")</f>
        <v>ENTREGA</v>
      </c>
      <c r="AK520" s="40" t="str">
        <f>(Tabla2[[#This Row],[FECHA ENTREGA]]&amp;Tabla2[[#This Row],[HORA ENTREGA]])</f>
        <v>460720,333333333333333</v>
      </c>
      <c r="AL520" s="34" t="str">
        <f>IFERROR(HYPERLINK("https://wa.me/"&amp;Tabla2[[#This Row],[CONTACTO]]&amp;"?text="&amp;Tabla2[[#This Row],[Mensaje]]),"")</f>
        <v>https://wa.me/56992164782?text=Hola!%0AServicio del día 19-02%0A *Cliente:* ARESTI CHILE WINE S.A. */ Cont: * hlbu3834850*/ HR Entrega: *08:00* /Dirección: *CONSOLIDADO: BELLAVISTA S/N, RIO CLARO; BOD. HACIENDA ARESTI / EMBARQUE: SAI</v>
      </c>
    </row>
    <row r="521" spans="1:38" s="15" customFormat="1" ht="16.5" customHeight="1" x14ac:dyDescent="0.2">
      <c r="A521" s="15">
        <f>ROW(A520)</f>
        <v>520</v>
      </c>
      <c r="B521" s="15">
        <f>IF(J521=J520,B520+1,1)</f>
        <v>3</v>
      </c>
      <c r="C521" s="15" t="s">
        <v>517</v>
      </c>
      <c r="D521" s="25" t="s">
        <v>122</v>
      </c>
      <c r="E521" s="27" t="s">
        <v>1046</v>
      </c>
      <c r="F521" s="27" t="s">
        <v>1047</v>
      </c>
      <c r="G521" s="27" t="s">
        <v>41</v>
      </c>
      <c r="H521" s="27" t="s">
        <v>120</v>
      </c>
      <c r="I521" s="27" t="s">
        <v>120</v>
      </c>
      <c r="J521" s="28">
        <v>46072</v>
      </c>
      <c r="K521" s="26">
        <v>0.58333333333333337</v>
      </c>
      <c r="L521" s="26"/>
      <c r="M521" s="27" t="s">
        <v>221</v>
      </c>
      <c r="N521" s="25">
        <f>IFERROR(VLOOKUP(M521,Data!$J$1:$K$58,2,0),"")</f>
        <v>56965378427</v>
      </c>
      <c r="O521" s="27" t="s">
        <v>222</v>
      </c>
      <c r="P521" s="27"/>
      <c r="Q521" s="27" t="s">
        <v>520</v>
      </c>
      <c r="R521" s="27" t="s">
        <v>804</v>
      </c>
      <c r="S521" s="27"/>
      <c r="T521" s="27"/>
      <c r="U521" s="28"/>
      <c r="X521" s="27" t="s">
        <v>1045</v>
      </c>
      <c r="Y521" s="27" t="s">
        <v>49</v>
      </c>
      <c r="Z521" s="29"/>
      <c r="AA521" s="29">
        <v>0.30555555555555558</v>
      </c>
      <c r="AB521" s="29"/>
      <c r="AC521" s="30">
        <v>46072</v>
      </c>
      <c r="AD521" s="15" t="str">
        <f>IF(Tabla2[[#This Row],[HORA ENTREGA]]="DIRECTO","On time", IF(AA521&lt;&gt;"",IF(Tabla2[[#This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1" s="15" t="str">
        <f>MID(Tabla2[[#This Row],[TIPO]],1,3)</f>
        <v xml:space="preserve">40 </v>
      </c>
      <c r="AF5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ARESTI CHILE WINE S.A. */ Cont: * tllu7666989*/ HR Entrega: *14:00* /Dirección: *CONSOLIDADO: BELLAVISTA S/N, RIO CLARO; BOD. HACIENDA ARESTI / EMBARQUE: SAI</v>
      </c>
      <c r="AG521" s="38" t="str">
        <f>IFERROR(HYPERLINK("https://wa.me/"&amp;Tabla2[[#This Row],[CONTACTO]]&amp;"?text="&amp;Tabla2[[#This Row],[Mensaje]],"Enviar mensaje"),"")</f>
        <v>Enviar mensaje</v>
      </c>
      <c r="AH521" s="15" t="str">
        <f>CONCATENATE(A521,F521)</f>
        <v>520tllu7666989</v>
      </c>
      <c r="AI521" s="15" t="str">
        <f>CONCATENATE("ENT-",A521)</f>
        <v>ENT-520</v>
      </c>
      <c r="AJ521" s="15" t="str">
        <f>IF(Tabla2[[#This Row],[Op]]&lt;&gt;"","ENTREGA","")</f>
        <v>ENTREGA</v>
      </c>
      <c r="AK521" s="40" t="str">
        <f>(Tabla2[[#This Row],[FECHA ENTREGA]]&amp;Tabla2[[#This Row],[HORA ENTREGA]])</f>
        <v>460720,583333333333333</v>
      </c>
      <c r="AL521" s="34" t="str">
        <f>IFERROR(HYPERLINK("https://wa.me/"&amp;Tabla2[[#This Row],[CONTACTO]]&amp;"?text="&amp;Tabla2[[#This Row],[Mensaje]]),"")</f>
        <v>https://wa.me/56965378427?text=Hola!%0AServicio del día 19-02%0A *Cliente:* ARESTI CHILE WINE S.A. */ Cont: * tllu7666989*/ HR Entrega: *14:00* /Dirección: *CONSOLIDADO: BELLAVISTA S/N, RIO CLARO; BOD. HACIENDA ARESTI / EMBARQUE: SAI</v>
      </c>
    </row>
    <row r="522" spans="1:38" s="15" customFormat="1" ht="16.5" customHeight="1" x14ac:dyDescent="0.2">
      <c r="A522" s="15">
        <f>ROW(A521)</f>
        <v>521</v>
      </c>
      <c r="B522" s="15">
        <f>IF(J522=J521,B521+1,1)</f>
        <v>4</v>
      </c>
      <c r="C522" s="15" t="s">
        <v>517</v>
      </c>
      <c r="D522" s="25" t="s">
        <v>122</v>
      </c>
      <c r="E522" s="27" t="s">
        <v>1048</v>
      </c>
      <c r="F522" s="27" t="s">
        <v>1049</v>
      </c>
      <c r="G522" s="27" t="s">
        <v>41</v>
      </c>
      <c r="H522" s="27" t="s">
        <v>120</v>
      </c>
      <c r="I522" s="27" t="s">
        <v>120</v>
      </c>
      <c r="J522" s="28">
        <v>46072</v>
      </c>
      <c r="K522" s="26">
        <v>0.625</v>
      </c>
      <c r="L522" s="26"/>
      <c r="M522" s="27" t="s">
        <v>688</v>
      </c>
      <c r="N522" s="25">
        <f>IFERROR(VLOOKUP(M522,Data!$J$1:$K$58,2,0),"")</f>
        <v>56950104102</v>
      </c>
      <c r="O522" s="27" t="s">
        <v>552</v>
      </c>
      <c r="P522" s="27"/>
      <c r="Q522" s="27" t="s">
        <v>520</v>
      </c>
      <c r="R522" s="27" t="s">
        <v>804</v>
      </c>
      <c r="S522" s="27"/>
      <c r="T522" s="27"/>
      <c r="U522" s="28"/>
      <c r="X522" s="27" t="s">
        <v>1045</v>
      </c>
      <c r="Y522" s="27" t="s">
        <v>49</v>
      </c>
      <c r="Z522" s="29"/>
      <c r="AA522" s="29">
        <v>0.71875</v>
      </c>
      <c r="AB522" s="29"/>
      <c r="AC522" s="30">
        <v>46072</v>
      </c>
      <c r="AD522" s="15" t="str">
        <f>IF(Tabla2[[#This Row],[HORA ENTREGA]]="DIRECTO","On time", IF(AA522&lt;&gt;"",IF(Tabla2[[#This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22" s="15" t="str">
        <f>MID(Tabla2[[#This Row],[TIPO]],1,3)</f>
        <v xml:space="preserve">40 </v>
      </c>
      <c r="AF5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ARESTI CHILE WINE S.A. */ Cont: * cmau3500410*/ HR Entrega: *15:00* /Dirección: *CONSOLIDADO: BELLAVISTA S/N, RIO CLARO; BOD. HACIENDA ARESTI / EMBARQUE: SAI</v>
      </c>
      <c r="AG522" s="38" t="str">
        <f>IFERROR(HYPERLINK("https://wa.me/"&amp;Tabla2[[#This Row],[CONTACTO]]&amp;"?text="&amp;Tabla2[[#This Row],[Mensaje]],"Enviar mensaje"),"")</f>
        <v>Enviar mensaje</v>
      </c>
      <c r="AH522" s="15" t="str">
        <f>CONCATENATE(A522,F522)</f>
        <v>521cmau3500410</v>
      </c>
      <c r="AI522" s="15" t="str">
        <f>CONCATENATE("ENT-",A522)</f>
        <v>ENT-521</v>
      </c>
      <c r="AJ522" s="15" t="str">
        <f>IF(Tabla2[[#This Row],[Op]]&lt;&gt;"","ENTREGA","")</f>
        <v>ENTREGA</v>
      </c>
      <c r="AK522" s="40" t="str">
        <f>(Tabla2[[#This Row],[FECHA ENTREGA]]&amp;Tabla2[[#This Row],[HORA ENTREGA]])</f>
        <v>460720,625</v>
      </c>
      <c r="AL522" s="34" t="str">
        <f>IFERROR(HYPERLINK("https://wa.me/"&amp;Tabla2[[#This Row],[CONTACTO]]&amp;"?text="&amp;Tabla2[[#This Row],[Mensaje]]),"")</f>
        <v>https://wa.me/56950104102?text=Hola!%0AServicio del día 19-02%0A *Cliente:* ARESTI CHILE WINE S.A. */ Cont: * cmau3500410*/ HR Entrega: *15:00* /Dirección: *CONSOLIDADO: BELLAVISTA S/N, RIO CLARO; BOD. HACIENDA ARESTI / EMBARQUE: SAI</v>
      </c>
    </row>
    <row r="523" spans="1:38" s="15" customFormat="1" ht="16.5" customHeight="1" x14ac:dyDescent="0.2">
      <c r="A523" s="15">
        <f>ROW(A522)</f>
        <v>522</v>
      </c>
      <c r="B523" s="15">
        <f>IF(J523=J522,B522+1,1)</f>
        <v>5</v>
      </c>
      <c r="C523" s="15" t="s">
        <v>75</v>
      </c>
      <c r="D523" s="25" t="s">
        <v>39</v>
      </c>
      <c r="E523" s="27" t="s">
        <v>1050</v>
      </c>
      <c r="F523" s="27" t="s">
        <v>1051</v>
      </c>
      <c r="G523" s="27" t="s">
        <v>41</v>
      </c>
      <c r="H523" s="27">
        <v>8000</v>
      </c>
      <c r="I523" s="27" t="s">
        <v>42</v>
      </c>
      <c r="J523" s="28">
        <v>46072</v>
      </c>
      <c r="K523" s="26">
        <v>0.33333333333333331</v>
      </c>
      <c r="L523" s="26"/>
      <c r="M523" s="27" t="s">
        <v>211</v>
      </c>
      <c r="N523" s="25">
        <f>IFERROR(VLOOKUP(M523,Data!$J$1:$K$58,2,0),"")</f>
        <v>56961282379</v>
      </c>
      <c r="O523" s="27" t="s">
        <v>212</v>
      </c>
      <c r="P523" s="27"/>
      <c r="Q523" s="27" t="s">
        <v>79</v>
      </c>
      <c r="R523" s="27" t="s">
        <v>195</v>
      </c>
      <c r="S523" s="27"/>
      <c r="T523" s="27"/>
      <c r="U523" s="28"/>
      <c r="X523" s="27" t="s">
        <v>1052</v>
      </c>
      <c r="Y523" s="27" t="s">
        <v>49</v>
      </c>
      <c r="Z523" s="29"/>
      <c r="AA523" s="29">
        <v>0.27777777777777779</v>
      </c>
      <c r="AB523" s="29"/>
      <c r="AC523" s="30">
        <v>46072</v>
      </c>
      <c r="AD523" s="15" t="str">
        <f>IF(Tabla2[[#This Row],[HORA ENTREGA]]="DIRECTO","On time", IF(AA523&lt;&gt;"",IF(Tabla2[[#This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3" s="15" t="str">
        <f>MID(Tabla2[[#This Row],[TIPO]],1,3)</f>
        <v xml:space="preserve">40 </v>
      </c>
      <c r="AF5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BAYONA SPA */ Cont: * BEAU5707185*/ HR Entrega: *08:00* /Dirección: * BOULEVAR 1313 BODENOR FLEX CENTER ENEA, PUDAHUEL</v>
      </c>
      <c r="AG523" s="38" t="str">
        <f>IFERROR(HYPERLINK("https://wa.me/"&amp;Tabla2[[#This Row],[CONTACTO]]&amp;"?text="&amp;Tabla2[[#This Row],[Mensaje]],"Enviar mensaje"),"")</f>
        <v>Enviar mensaje</v>
      </c>
      <c r="AH523" s="15" t="str">
        <f>CONCATENATE(A523,F523)</f>
        <v>522BEAU5707185</v>
      </c>
      <c r="AI523" s="15" t="str">
        <f>CONCATENATE("ENT-",A523)</f>
        <v>ENT-522</v>
      </c>
      <c r="AJ523" s="15" t="str">
        <f>IF(Tabla2[[#This Row],[Op]]&lt;&gt;"","ENTREGA","")</f>
        <v>ENTREGA</v>
      </c>
      <c r="AK523" s="40" t="str">
        <f>(Tabla2[[#This Row],[FECHA ENTREGA]]&amp;Tabla2[[#This Row],[HORA ENTREGA]])</f>
        <v>460720,333333333333333</v>
      </c>
      <c r="AL523" s="34" t="str">
        <f>IFERROR(HYPERLINK("https://wa.me/"&amp;Tabla2[[#This Row],[CONTACTO]]&amp;"?text="&amp;Tabla2[[#This Row],[Mensaje]]),"")</f>
        <v>https://wa.me/56961282379?text=Hola!%0AServicio del día 19-02%0A *Cliente:* BAYONA SPA */ Cont: * BEAU5707185*/ HR Entrega: *08:00* /Dirección: * BOULEVAR 1313 BODENOR FLEX CENTER ENEA, PUDAHUEL</v>
      </c>
    </row>
    <row r="524" spans="1:38" s="15" customFormat="1" ht="16.5" customHeight="1" x14ac:dyDescent="0.2">
      <c r="A524" s="15">
        <f>ROW(A523)</f>
        <v>523</v>
      </c>
      <c r="B524" s="15">
        <f>IF(J524=J523,B523+1,1)</f>
        <v>6</v>
      </c>
      <c r="C524" s="15" t="s">
        <v>75</v>
      </c>
      <c r="D524" s="25" t="s">
        <v>39</v>
      </c>
      <c r="E524" s="27">
        <v>299083</v>
      </c>
      <c r="F524" s="27" t="s">
        <v>1053</v>
      </c>
      <c r="G524" s="27" t="s">
        <v>41</v>
      </c>
      <c r="H524" s="27">
        <v>7000</v>
      </c>
      <c r="I524" s="27" t="s">
        <v>1054</v>
      </c>
      <c r="J524" s="28">
        <v>46072</v>
      </c>
      <c r="K524" s="26">
        <v>0.45833333333333331</v>
      </c>
      <c r="L524" s="26"/>
      <c r="M524" s="27" t="s">
        <v>241</v>
      </c>
      <c r="N524" s="25">
        <f>IFERROR(VLOOKUP(M524,Data!$J$1:$K$58,2,0),"")</f>
        <v>56984880436</v>
      </c>
      <c r="O524" s="27" t="s">
        <v>242</v>
      </c>
      <c r="P524" s="27"/>
      <c r="Q524" s="27" t="s">
        <v>79</v>
      </c>
      <c r="R524" s="27" t="s">
        <v>195</v>
      </c>
      <c r="S524" s="27"/>
      <c r="T524" s="27"/>
      <c r="U524" s="28"/>
      <c r="X524" s="27" t="s">
        <v>1052</v>
      </c>
      <c r="Y524" s="27" t="s">
        <v>49</v>
      </c>
      <c r="Z524" s="29"/>
      <c r="AA524" s="29">
        <v>0.43055555555555558</v>
      </c>
      <c r="AB524" s="29"/>
      <c r="AC524" s="30">
        <v>46072</v>
      </c>
      <c r="AD524" s="15" t="str">
        <f>IF(Tabla2[[#This Row],[HORA ENTREGA]]="DIRECTO","On time", IF(AA524&lt;&gt;"",IF(Tabla2[[#This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4" s="15" t="str">
        <f>MID(Tabla2[[#This Row],[TIPO]],1,3)</f>
        <v xml:space="preserve">40 </v>
      </c>
      <c r="AF5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BAYONA SPA */ Cont: * MSMU8033809*/ HR Entrega: *11:00* /Dirección: * BOULEVAR 1313 BODENOR FLEX CENTER ENEA, PUDAHUEL</v>
      </c>
      <c r="AG524" s="38" t="str">
        <f>IFERROR(HYPERLINK("https://wa.me/"&amp;Tabla2[[#This Row],[CONTACTO]]&amp;"?text="&amp;Tabla2[[#This Row],[Mensaje]],"Enviar mensaje"),"")</f>
        <v>Enviar mensaje</v>
      </c>
      <c r="AH524" s="15" t="str">
        <f>CONCATENATE(A524,F524)</f>
        <v>523MSMU8033809</v>
      </c>
      <c r="AI524" s="15" t="str">
        <f>CONCATENATE("ENT-",A524)</f>
        <v>ENT-523</v>
      </c>
      <c r="AJ524" s="15" t="str">
        <f>IF(Tabla2[[#This Row],[Op]]&lt;&gt;"","ENTREGA","")</f>
        <v>ENTREGA</v>
      </c>
      <c r="AK524" s="40" t="str">
        <f>(Tabla2[[#This Row],[FECHA ENTREGA]]&amp;Tabla2[[#This Row],[HORA ENTREGA]])</f>
        <v>460720,458333333333333</v>
      </c>
      <c r="AL524" s="34" t="str">
        <f>IFERROR(HYPERLINK("https://wa.me/"&amp;Tabla2[[#This Row],[CONTACTO]]&amp;"?text="&amp;Tabla2[[#This Row],[Mensaje]]),"")</f>
        <v>https://wa.me/56984880436?text=Hola!%0AServicio del día 19-02%0A *Cliente:* BAYONA SPA */ Cont: * MSMU8033809*/ HR Entrega: *11:00* /Dirección: * BOULEVAR 1313 BODENOR FLEX CENTER ENEA, PUDAHUEL</v>
      </c>
    </row>
    <row r="525" spans="1:38" s="15" customFormat="1" ht="16.5" customHeight="1" x14ac:dyDescent="0.2">
      <c r="A525" s="15">
        <f>ROW(A524)</f>
        <v>524</v>
      </c>
      <c r="B525" s="15">
        <f>IF(J525=J524,B524+1,1)</f>
        <v>7</v>
      </c>
      <c r="C525" s="15" t="s">
        <v>75</v>
      </c>
      <c r="D525" s="25" t="s">
        <v>39</v>
      </c>
      <c r="E525" s="27">
        <v>298912</v>
      </c>
      <c r="F525" s="27" t="s">
        <v>1055</v>
      </c>
      <c r="G525" s="27" t="s">
        <v>41</v>
      </c>
      <c r="H525" s="27">
        <v>9000</v>
      </c>
      <c r="I525" s="27" t="s">
        <v>1056</v>
      </c>
      <c r="J525" s="28">
        <v>46072</v>
      </c>
      <c r="K525" s="26">
        <v>0.58333333333333337</v>
      </c>
      <c r="L525" s="26"/>
      <c r="M525" s="27" t="s">
        <v>325</v>
      </c>
      <c r="N525" s="25">
        <f>IFERROR(VLOOKUP(M525,Data!$J$1:$K$58,2,0),"")</f>
        <v>56964850744</v>
      </c>
      <c r="O525" s="27" t="s">
        <v>326</v>
      </c>
      <c r="P525" s="27"/>
      <c r="Q525" s="27" t="s">
        <v>79</v>
      </c>
      <c r="R525" s="27" t="s">
        <v>195</v>
      </c>
      <c r="S525" s="27"/>
      <c r="T525" s="27"/>
      <c r="U525" s="28"/>
      <c r="X525" s="27" t="s">
        <v>1052</v>
      </c>
      <c r="Y525" s="27" t="s">
        <v>49</v>
      </c>
      <c r="Z525" s="29"/>
      <c r="AA525" s="29">
        <v>0.50555555555555554</v>
      </c>
      <c r="AB525" s="29"/>
      <c r="AC525" s="30">
        <v>46072</v>
      </c>
      <c r="AD525" s="15" t="str">
        <f>IF(Tabla2[[#This Row],[HORA ENTREGA]]="DIRECTO","On time", IF(AA525&lt;&gt;"",IF(Tabla2[[#This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5" s="15" t="str">
        <f>MID(Tabla2[[#This Row],[TIPO]],1,3)</f>
        <v xml:space="preserve">40 </v>
      </c>
      <c r="AF5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BAYONA SPA */ Cont: * TLLU5062974*/ HR Entrega: *14:00* /Dirección: * BOULEVAR 1313 BODENOR FLEX CENTER ENEA, PUDAHUEL</v>
      </c>
      <c r="AG525" s="38" t="str">
        <f>IFERROR(HYPERLINK("https://wa.me/"&amp;Tabla2[[#This Row],[CONTACTO]]&amp;"?text="&amp;Tabla2[[#This Row],[Mensaje]],"Enviar mensaje"),"")</f>
        <v>Enviar mensaje</v>
      </c>
      <c r="AH525" s="15" t="str">
        <f>CONCATENATE(A525,F525)</f>
        <v>524TLLU5062974</v>
      </c>
      <c r="AI525" s="15" t="str">
        <f>CONCATENATE("ENT-",A525)</f>
        <v>ENT-524</v>
      </c>
      <c r="AJ525" s="15" t="str">
        <f>IF(Tabla2[[#This Row],[Op]]&lt;&gt;"","ENTREGA","")</f>
        <v>ENTREGA</v>
      </c>
      <c r="AK525" s="40" t="str">
        <f>(Tabla2[[#This Row],[FECHA ENTREGA]]&amp;Tabla2[[#This Row],[HORA ENTREGA]])</f>
        <v>460720,583333333333333</v>
      </c>
      <c r="AL525" s="34" t="str">
        <f>IFERROR(HYPERLINK("https://wa.me/"&amp;Tabla2[[#This Row],[CONTACTO]]&amp;"?text="&amp;Tabla2[[#This Row],[Mensaje]]),"")</f>
        <v>https://wa.me/56964850744?text=Hola!%0AServicio del día 19-02%0A *Cliente:* BAYONA SPA */ Cont: * TLLU5062974*/ HR Entrega: *14:00* /Dirección: * BOULEVAR 1313 BODENOR FLEX CENTER ENEA, PUDAHUEL</v>
      </c>
    </row>
    <row r="526" spans="1:38" s="15" customFormat="1" ht="16.5" customHeight="1" x14ac:dyDescent="0.2">
      <c r="A526" s="15">
        <f>ROW(A525)</f>
        <v>525</v>
      </c>
      <c r="B526" s="15">
        <f>IF(J526=J525,B525+1,1)</f>
        <v>8</v>
      </c>
      <c r="C526" s="15" t="s">
        <v>1057</v>
      </c>
      <c r="D526" s="25" t="s">
        <v>39</v>
      </c>
      <c r="E526" s="27">
        <v>298419</v>
      </c>
      <c r="F526" s="27" t="s">
        <v>1058</v>
      </c>
      <c r="G526" s="27" t="s">
        <v>41</v>
      </c>
      <c r="H526" s="27">
        <v>30000</v>
      </c>
      <c r="I526" s="27" t="s">
        <v>1059</v>
      </c>
      <c r="J526" s="28">
        <v>46072</v>
      </c>
      <c r="K526" s="26">
        <v>0.375</v>
      </c>
      <c r="L526" s="26"/>
      <c r="M526" s="27" t="s">
        <v>366</v>
      </c>
      <c r="N526" s="25">
        <f>IFERROR(VLOOKUP(M526,Data!$J$1:$K$58,2,0),"")</f>
        <v>56967386251</v>
      </c>
      <c r="O526" s="27" t="s">
        <v>367</v>
      </c>
      <c r="P526" s="27"/>
      <c r="Q526" s="27" t="s">
        <v>1060</v>
      </c>
      <c r="R526" s="27" t="s">
        <v>69</v>
      </c>
      <c r="S526" s="27"/>
      <c r="T526" s="27"/>
      <c r="U526" s="28"/>
      <c r="X526" s="27"/>
      <c r="Y526" s="27" t="s">
        <v>49</v>
      </c>
      <c r="Z526" s="29"/>
      <c r="AA526" s="29">
        <v>0.375</v>
      </c>
      <c r="AB526" s="29"/>
      <c r="AC526" s="30">
        <v>46072</v>
      </c>
      <c r="AD526" s="15" t="str">
        <f>IF(Tabla2[[#This Row],[HORA ENTREGA]]="DIRECTO","On time", IF(AA526&lt;&gt;"",IF(Tabla2[[#This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6" s="15" t="str">
        <f>MID(Tabla2[[#This Row],[TIPO]],1,3)</f>
        <v xml:space="preserve">40 </v>
      </c>
      <c r="AF5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19-02%0A *Cliente:* BOLSA LA ESTRELLA */ Cont: * BEAU4941394*/ HR Entrega: *09:00* /Dirección: *Av el retiro 1227 bodega 9. Renca </v>
      </c>
      <c r="AG526" s="38" t="str">
        <f>IFERROR(HYPERLINK("https://wa.me/"&amp;Tabla2[[#This Row],[CONTACTO]]&amp;"?text="&amp;Tabla2[[#This Row],[Mensaje]],"Enviar mensaje"),"")</f>
        <v>Enviar mensaje</v>
      </c>
      <c r="AH526" s="15" t="str">
        <f>CONCATENATE(A526,F526)</f>
        <v>525BEAU4941394</v>
      </c>
      <c r="AI526" s="15" t="str">
        <f>CONCATENATE("ENT-",A526)</f>
        <v>ENT-525</v>
      </c>
      <c r="AJ526" s="15" t="str">
        <f>IF(Tabla2[[#This Row],[Op]]&lt;&gt;"","ENTREGA","")</f>
        <v>ENTREGA</v>
      </c>
      <c r="AK526" s="40" t="str">
        <f>(Tabla2[[#This Row],[FECHA ENTREGA]]&amp;Tabla2[[#This Row],[HORA ENTREGA]])</f>
        <v>460720,375</v>
      </c>
      <c r="AL526" s="34" t="str">
        <f>IFERROR(HYPERLINK("https://wa.me/"&amp;Tabla2[[#This Row],[CONTACTO]]&amp;"?text="&amp;Tabla2[[#This Row],[Mensaje]]),"")</f>
        <v xml:space="preserve">https://wa.me/56967386251?text=Hola!%0AServicio del día 19-02%0A *Cliente:* BOLSA LA ESTRELLA */ Cont: * BEAU4941394*/ HR Entrega: *09:00* /Dirección: *Av el retiro 1227 bodega 9. Renca </v>
      </c>
    </row>
    <row r="527" spans="1:38" s="15" customFormat="1" ht="16.5" customHeight="1" x14ac:dyDescent="0.2">
      <c r="A527" s="15">
        <f>ROW(A526)</f>
        <v>526</v>
      </c>
      <c r="B527" s="15">
        <f>IF(J527=J526,B526+1,1)</f>
        <v>9</v>
      </c>
      <c r="C527" s="15" t="s">
        <v>1061</v>
      </c>
      <c r="D527" s="25" t="s">
        <v>39</v>
      </c>
      <c r="E527" s="27">
        <v>299524</v>
      </c>
      <c r="F527" s="27" t="s">
        <v>1062</v>
      </c>
      <c r="G527" s="27" t="s">
        <v>64</v>
      </c>
      <c r="H527" s="27">
        <v>28000</v>
      </c>
      <c r="I527" s="27" t="s">
        <v>1063</v>
      </c>
      <c r="J527" s="28">
        <v>46072</v>
      </c>
      <c r="K527" s="26">
        <v>0.33333333333333331</v>
      </c>
      <c r="L527" s="26"/>
      <c r="M527" s="27" t="s">
        <v>97</v>
      </c>
      <c r="N527" s="25">
        <f>IFERROR(VLOOKUP(M527,Data!$J$1:$K$58,2,0),"")</f>
        <v>56944540732</v>
      </c>
      <c r="O527" s="27" t="s">
        <v>98</v>
      </c>
      <c r="P527" s="27"/>
      <c r="Q527" s="27" t="s">
        <v>1064</v>
      </c>
      <c r="R527" s="27" t="s">
        <v>48</v>
      </c>
      <c r="S527" s="27"/>
      <c r="T527" s="27"/>
      <c r="U527" s="28"/>
      <c r="X527" s="27" t="s">
        <v>335</v>
      </c>
      <c r="Y527" s="27" t="s">
        <v>49</v>
      </c>
      <c r="Z527" s="29"/>
      <c r="AA527" s="29">
        <v>0.35902777777777778</v>
      </c>
      <c r="AB527" s="29"/>
      <c r="AC527" s="30">
        <v>46072</v>
      </c>
      <c r="AD527" s="15" t="str">
        <f>IF(Tabla2[[#This Row],[HORA ENTREGA]]="DIRECTO","On time", IF(AA527&lt;&gt;"",IF(Tabla2[[#This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27" s="15" t="str">
        <f>MID(Tabla2[[#This Row],[TIPO]],1,3)</f>
        <v xml:space="preserve">20 </v>
      </c>
      <c r="AF5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CERAMICAS MYRIAM */ Cont: * HLBU2934161*/ HR Entrega: *08:00* /Dirección: *Luis Zegers 515, Quilicura.</v>
      </c>
      <c r="AG527" s="38" t="str">
        <f>IFERROR(HYPERLINK("https://wa.me/"&amp;Tabla2[[#This Row],[CONTACTO]]&amp;"?text="&amp;Tabla2[[#This Row],[Mensaje]],"Enviar mensaje"),"")</f>
        <v>Enviar mensaje</v>
      </c>
      <c r="AH527" s="15" t="str">
        <f>CONCATENATE(A527,F527)</f>
        <v>526HLBU2934161</v>
      </c>
      <c r="AI527" s="15" t="str">
        <f>CONCATENATE("ENT-",A527)</f>
        <v>ENT-526</v>
      </c>
      <c r="AJ527" s="15" t="str">
        <f>IF(Tabla2[[#This Row],[Op]]&lt;&gt;"","ENTREGA","")</f>
        <v>ENTREGA</v>
      </c>
      <c r="AK527" s="40" t="str">
        <f>(Tabla2[[#This Row],[FECHA ENTREGA]]&amp;Tabla2[[#This Row],[HORA ENTREGA]])</f>
        <v>460720,333333333333333</v>
      </c>
      <c r="AL527" s="34" t="str">
        <f>IFERROR(HYPERLINK("https://wa.me/"&amp;Tabla2[[#This Row],[CONTACTO]]&amp;"?text="&amp;Tabla2[[#This Row],[Mensaje]]),"")</f>
        <v>https://wa.me/56944540732?text=Hola!%0AServicio del día 19-02%0A *Cliente:* CERAMICAS MYRIAM */ Cont: * HLBU2934161*/ HR Entrega: *08:00* /Dirección: *Luis Zegers 515, Quilicura.</v>
      </c>
    </row>
    <row r="528" spans="1:38" s="15" customFormat="1" ht="16.5" customHeight="1" x14ac:dyDescent="0.2">
      <c r="A528" s="15">
        <f>ROW(A527)</f>
        <v>527</v>
      </c>
      <c r="B528" s="15">
        <f>IF(J528=J527,B527+1,1)</f>
        <v>10</v>
      </c>
      <c r="C528" s="15" t="s">
        <v>1061</v>
      </c>
      <c r="D528" s="25" t="s">
        <v>39</v>
      </c>
      <c r="E528" s="27">
        <v>299524</v>
      </c>
      <c r="F528" s="27" t="s">
        <v>1065</v>
      </c>
      <c r="G528" s="27" t="s">
        <v>64</v>
      </c>
      <c r="H528" s="27">
        <v>28000</v>
      </c>
      <c r="I528" s="27" t="s">
        <v>1066</v>
      </c>
      <c r="J528" s="28">
        <v>46072</v>
      </c>
      <c r="K528" s="26">
        <v>0.33333333333333331</v>
      </c>
      <c r="L528" s="26"/>
      <c r="M528" s="27" t="s">
        <v>66</v>
      </c>
      <c r="N528" s="25">
        <f>IFERROR(VLOOKUP(M528,Data!$J$1:$K$58,2,0),"")</f>
        <v>56993389870</v>
      </c>
      <c r="O528" s="27" t="s">
        <v>67</v>
      </c>
      <c r="P528" s="27"/>
      <c r="Q528" s="27" t="s">
        <v>1064</v>
      </c>
      <c r="R528" s="27" t="s">
        <v>48</v>
      </c>
      <c r="S528" s="27"/>
      <c r="T528" s="27"/>
      <c r="U528" s="28"/>
      <c r="X528" s="27" t="s">
        <v>335</v>
      </c>
      <c r="Y528" s="27" t="s">
        <v>49</v>
      </c>
      <c r="Z528" s="29"/>
      <c r="AA528" s="29">
        <v>0.31597222222222221</v>
      </c>
      <c r="AB528" s="29"/>
      <c r="AC528" s="30">
        <v>46072</v>
      </c>
      <c r="AD528" s="15" t="str">
        <f>IF(Tabla2[[#This Row],[HORA ENTREGA]]="DIRECTO","On time", IF(AA528&lt;&gt;"",IF(Tabla2[[#This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8" s="15" t="str">
        <f>MID(Tabla2[[#This Row],[TIPO]],1,3)</f>
        <v xml:space="preserve">20 </v>
      </c>
      <c r="AF5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CERAMICAS MYRIAM */ Cont: * XINU1425377*/ HR Entrega: *08:00* /Dirección: *Luis Zegers 515, Quilicura.</v>
      </c>
      <c r="AG528" s="38" t="str">
        <f>IFERROR(HYPERLINK("https://wa.me/"&amp;Tabla2[[#This Row],[CONTACTO]]&amp;"?text="&amp;Tabla2[[#This Row],[Mensaje]],"Enviar mensaje"),"")</f>
        <v>Enviar mensaje</v>
      </c>
      <c r="AH528" s="15" t="str">
        <f>CONCATENATE(A528,F528)</f>
        <v>527XINU1425377</v>
      </c>
      <c r="AI528" s="15" t="str">
        <f>CONCATENATE("ENT-",A528)</f>
        <v>ENT-527</v>
      </c>
      <c r="AJ528" s="15" t="str">
        <f>IF(Tabla2[[#This Row],[Op]]&lt;&gt;"","ENTREGA","")</f>
        <v>ENTREGA</v>
      </c>
      <c r="AK528" s="40" t="str">
        <f>(Tabla2[[#This Row],[FECHA ENTREGA]]&amp;Tabla2[[#This Row],[HORA ENTREGA]])</f>
        <v>460720,333333333333333</v>
      </c>
      <c r="AL528" s="34" t="str">
        <f>IFERROR(HYPERLINK("https://wa.me/"&amp;Tabla2[[#This Row],[CONTACTO]]&amp;"?text="&amp;Tabla2[[#This Row],[Mensaje]]),"")</f>
        <v>https://wa.me/56993389870?text=Hola!%0AServicio del día 19-02%0A *Cliente:* CERAMICAS MYRIAM */ Cont: * XINU1425377*/ HR Entrega: *08:00* /Dirección: *Luis Zegers 515, Quilicura.</v>
      </c>
    </row>
    <row r="529" spans="1:38" s="15" customFormat="1" ht="16.5" customHeight="1" x14ac:dyDescent="0.2">
      <c r="A529" s="15">
        <f>ROW(A528)</f>
        <v>528</v>
      </c>
      <c r="B529" s="15">
        <f>IF(J529=J528,B528+1,1)</f>
        <v>11</v>
      </c>
      <c r="C529" s="15" t="s">
        <v>101</v>
      </c>
      <c r="D529" s="25" t="s">
        <v>39</v>
      </c>
      <c r="E529" s="27">
        <v>142099</v>
      </c>
      <c r="F529" s="27" t="s">
        <v>1067</v>
      </c>
      <c r="G529" s="27" t="s">
        <v>41</v>
      </c>
      <c r="H529" s="27">
        <v>15000</v>
      </c>
      <c r="I529" s="27" t="s">
        <v>1068</v>
      </c>
      <c r="J529" s="28">
        <v>46072</v>
      </c>
      <c r="K529" s="26">
        <v>0.35416666666666669</v>
      </c>
      <c r="L529" s="26"/>
      <c r="M529" s="27" t="s">
        <v>172</v>
      </c>
      <c r="N529" s="25">
        <f>IFERROR(VLOOKUP(M529,Data!$J$1:$K$58,2,0),"")</f>
        <v>56985215946</v>
      </c>
      <c r="O529" s="27" t="s">
        <v>173</v>
      </c>
      <c r="P529" s="27"/>
      <c r="Q529" s="27" t="s">
        <v>618</v>
      </c>
      <c r="R529" s="27" t="s">
        <v>74</v>
      </c>
      <c r="S529" s="27"/>
      <c r="T529" s="27"/>
      <c r="U529" s="28"/>
      <c r="X529" s="27"/>
      <c r="Y529" s="27" t="s">
        <v>49</v>
      </c>
      <c r="Z529" s="29"/>
      <c r="AA529" s="29">
        <v>0.33333333333333331</v>
      </c>
      <c r="AB529" s="29"/>
      <c r="AC529" s="30">
        <v>46072</v>
      </c>
      <c r="AD529" s="15" t="str">
        <f>IF(Tabla2[[#This Row],[HORA ENTREGA]]="DIRECTO","On time", IF(AA529&lt;&gt;"",IF(Tabla2[[#This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29" s="15" t="str">
        <f>MID(Tabla2[[#This Row],[TIPO]],1,3)</f>
        <v xml:space="preserve">40 </v>
      </c>
      <c r="AF5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COMERCIAL PICHARA SPA */ Cont: * TCNU8736930*/ HR Entrega: *08:30* /Dirección: *Crucero Peralillo, Parcela 37, Lote 1, Lampa. (Bodegas de TW)</v>
      </c>
      <c r="AG529" s="38" t="str">
        <f>IFERROR(HYPERLINK("https://wa.me/"&amp;Tabla2[[#This Row],[CONTACTO]]&amp;"?text="&amp;Tabla2[[#This Row],[Mensaje]],"Enviar mensaje"),"")</f>
        <v>Enviar mensaje</v>
      </c>
      <c r="AH529" s="15" t="str">
        <f>CONCATENATE(A529,F529)</f>
        <v>528TCNU8736930</v>
      </c>
      <c r="AI529" s="15" t="str">
        <f>CONCATENATE("ENT-",A529)</f>
        <v>ENT-528</v>
      </c>
      <c r="AJ529" s="15" t="str">
        <f>IF(Tabla2[[#This Row],[Op]]&lt;&gt;"","ENTREGA","")</f>
        <v>ENTREGA</v>
      </c>
      <c r="AK529" s="40" t="str">
        <f>(Tabla2[[#This Row],[FECHA ENTREGA]]&amp;Tabla2[[#This Row],[HORA ENTREGA]])</f>
        <v>460720,354166666666667</v>
      </c>
      <c r="AL529" s="34" t="str">
        <f>IFERROR(HYPERLINK("https://wa.me/"&amp;Tabla2[[#This Row],[CONTACTO]]&amp;"?text="&amp;Tabla2[[#This Row],[Mensaje]]),"")</f>
        <v>https://wa.me/56985215946?text=Hola!%0AServicio del día 19-02%0A *Cliente:* COMERCIAL PICHARA SPA */ Cont: * TCNU8736930*/ HR Entrega: *08:30* /Dirección: *Crucero Peralillo, Parcela 37, Lote 1, Lampa. (Bodegas de TW)</v>
      </c>
    </row>
    <row r="530" spans="1:38" s="15" customFormat="1" ht="16.5" customHeight="1" x14ac:dyDescent="0.2">
      <c r="A530" s="15">
        <f>ROW(A529)</f>
        <v>529</v>
      </c>
      <c r="B530" s="15">
        <f>IF(J530=J529,B529+1,1)</f>
        <v>12</v>
      </c>
      <c r="C530" s="15" t="s">
        <v>288</v>
      </c>
      <c r="D530" s="25" t="s">
        <v>39</v>
      </c>
      <c r="E530" s="27">
        <v>102595</v>
      </c>
      <c r="F530" s="27" t="s">
        <v>1069</v>
      </c>
      <c r="G530" s="27" t="s">
        <v>54</v>
      </c>
      <c r="H530" s="27">
        <v>26000</v>
      </c>
      <c r="I530" s="27">
        <v>0.375</v>
      </c>
      <c r="J530" s="28">
        <v>46072</v>
      </c>
      <c r="K530" s="26" t="s">
        <v>290</v>
      </c>
      <c r="L530" s="26"/>
      <c r="M530" s="27" t="s">
        <v>158</v>
      </c>
      <c r="N530" s="25">
        <f>IFERROR(VLOOKUP(M530,Data!$J$1:$K$58,2,0),"")</f>
        <v>56931745801</v>
      </c>
      <c r="O530" s="27" t="s">
        <v>159</v>
      </c>
      <c r="P530" s="27"/>
      <c r="Q530" s="27" t="s">
        <v>398</v>
      </c>
      <c r="R530" s="27" t="s">
        <v>195</v>
      </c>
      <c r="S530" s="27"/>
      <c r="T530" s="27"/>
      <c r="U530" s="28"/>
      <c r="X530" s="27"/>
      <c r="Y530" s="27" t="s">
        <v>49</v>
      </c>
      <c r="Z530" s="29"/>
      <c r="AA530" s="29">
        <v>0.49652777777777779</v>
      </c>
      <c r="AB530" s="29"/>
      <c r="AC530" s="30">
        <v>46072</v>
      </c>
      <c r="AD530" s="15" t="str">
        <f>IF(Tabla2[[#This Row],[HORA ENTREGA]]="DIRECTO","On time", IF(AA530&lt;&gt;"",IF(Tabla2[[#This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0" s="15" t="str">
        <f>MID(Tabla2[[#This Row],[TIPO]],1,3)</f>
        <v xml:space="preserve">40 </v>
      </c>
      <c r="AF5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COMERCIAL SEA GARDEN SPA */ Cont: * FBIU5121024*/ HR Entrega: *DIRECTO* /Dirección: *Pedro Jorquera 575, Pudahuel</v>
      </c>
      <c r="AG530" s="38" t="str">
        <f>IFERROR(HYPERLINK("https://wa.me/"&amp;Tabla2[[#This Row],[CONTACTO]]&amp;"?text="&amp;Tabla2[[#This Row],[Mensaje]],"Enviar mensaje"),"")</f>
        <v>Enviar mensaje</v>
      </c>
      <c r="AH530" s="15" t="str">
        <f>CONCATENATE(A530,F530)</f>
        <v>529FBIU5121024</v>
      </c>
      <c r="AI530" s="15" t="str">
        <f>CONCATENATE("ENT-",A530)</f>
        <v>ENT-529</v>
      </c>
      <c r="AJ530" s="15" t="str">
        <f>IF(Tabla2[[#This Row],[Op]]&lt;&gt;"","ENTREGA","")</f>
        <v>ENTREGA</v>
      </c>
      <c r="AK530" s="40" t="str">
        <f>(Tabla2[[#This Row],[FECHA ENTREGA]]&amp;Tabla2[[#This Row],[HORA ENTREGA]])</f>
        <v>46072DIRECTO</v>
      </c>
      <c r="AL530" s="34" t="str">
        <f>IFERROR(HYPERLINK("https://wa.me/"&amp;Tabla2[[#This Row],[CONTACTO]]&amp;"?text="&amp;Tabla2[[#This Row],[Mensaje]]),"")</f>
        <v>https://wa.me/56931745801?text=Hola!%0AServicio del día 19-02%0A *Cliente:* COMERCIAL SEA GARDEN SPA */ Cont: * FBIU5121024*/ HR Entrega: *DIRECTO* /Dirección: *Pedro Jorquera 575, Pudahuel</v>
      </c>
    </row>
    <row r="531" spans="1:38" s="15" customFormat="1" ht="16.5" customHeight="1" x14ac:dyDescent="0.2">
      <c r="A531" s="15">
        <f>ROW(A530)</f>
        <v>530</v>
      </c>
      <c r="B531" s="15">
        <f>IF(J531=J530,B530+1,1)</f>
        <v>13</v>
      </c>
      <c r="C531" s="15" t="s">
        <v>288</v>
      </c>
      <c r="D531" s="25" t="s">
        <v>39</v>
      </c>
      <c r="E531" s="27">
        <v>102843</v>
      </c>
      <c r="F531" s="27" t="s">
        <v>1070</v>
      </c>
      <c r="G531" s="27" t="s">
        <v>54</v>
      </c>
      <c r="H531" s="27">
        <v>24000</v>
      </c>
      <c r="I531" s="27">
        <v>0.375</v>
      </c>
      <c r="J531" s="28">
        <v>46072</v>
      </c>
      <c r="K531" s="26" t="s">
        <v>290</v>
      </c>
      <c r="L531" s="26"/>
      <c r="M531" s="27" t="s">
        <v>144</v>
      </c>
      <c r="N531" s="25">
        <f>IFERROR(VLOOKUP(M531,Data!$J$1:$K$58,2,0),"")</f>
        <v>56940144795</v>
      </c>
      <c r="O531" s="27" t="s">
        <v>145</v>
      </c>
      <c r="P531" s="27"/>
      <c r="Q531" s="27" t="s">
        <v>291</v>
      </c>
      <c r="R531" s="27" t="s">
        <v>120</v>
      </c>
      <c r="S531" s="27"/>
      <c r="T531" s="27"/>
      <c r="U531" s="28"/>
      <c r="X531" s="27"/>
      <c r="Y531" s="27" t="s">
        <v>49</v>
      </c>
      <c r="Z531" s="29"/>
      <c r="AA531" s="29">
        <v>0.46875</v>
      </c>
      <c r="AB531" s="29"/>
      <c r="AC531" s="30">
        <v>46072</v>
      </c>
      <c r="AD531" s="15" t="str">
        <f>IF(Tabla2[[#This Row],[HORA ENTREGA]]="DIRECTO","On time", IF(AA531&lt;&gt;"",IF(Tabla2[[#This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1" s="15" t="str">
        <f>MID(Tabla2[[#This Row],[TIPO]],1,3)</f>
        <v xml:space="preserve">40 </v>
      </c>
      <c r="AF5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COMERCIAL SEA GARDEN SPA */ Cont: * TLLU1035332*/ HR Entrega: *DIRECTO* /Dirección: *LOS MAITENES PONIENTE 1332; PUDAHUEL</v>
      </c>
      <c r="AG531" s="38" t="str">
        <f>IFERROR(HYPERLINK("https://wa.me/"&amp;Tabla2[[#This Row],[CONTACTO]]&amp;"?text="&amp;Tabla2[[#This Row],[Mensaje]],"Enviar mensaje"),"")</f>
        <v>Enviar mensaje</v>
      </c>
      <c r="AH531" s="15" t="str">
        <f>CONCATENATE(A531,F531)</f>
        <v>530TLLU1035332</v>
      </c>
      <c r="AI531" s="15" t="str">
        <f>CONCATENATE("ENT-",A531)</f>
        <v>ENT-530</v>
      </c>
      <c r="AJ531" s="15" t="str">
        <f>IF(Tabla2[[#This Row],[Op]]&lt;&gt;"","ENTREGA","")</f>
        <v>ENTREGA</v>
      </c>
      <c r="AK531" s="40" t="str">
        <f>(Tabla2[[#This Row],[FECHA ENTREGA]]&amp;Tabla2[[#This Row],[HORA ENTREGA]])</f>
        <v>46072DIRECTO</v>
      </c>
      <c r="AL531" s="34" t="str">
        <f>IFERROR(HYPERLINK("https://wa.me/"&amp;Tabla2[[#This Row],[CONTACTO]]&amp;"?text="&amp;Tabla2[[#This Row],[Mensaje]]),"")</f>
        <v>https://wa.me/56940144795?text=Hola!%0AServicio del día 19-02%0A *Cliente:* COMERCIAL SEA GARDEN SPA */ Cont: * TLLU1035332*/ HR Entrega: *DIRECTO* /Dirección: *LOS MAITENES PONIENTE 1332; PUDAHUEL</v>
      </c>
    </row>
    <row r="532" spans="1:38" s="15" customFormat="1" ht="16.5" customHeight="1" x14ac:dyDescent="0.2">
      <c r="A532" s="15">
        <f>ROW(A531)</f>
        <v>531</v>
      </c>
      <c r="B532" s="15">
        <f>IF(J532=J531,B531+1,1)</f>
        <v>14</v>
      </c>
      <c r="C532" s="15" t="s">
        <v>38</v>
      </c>
      <c r="D532" s="25" t="s">
        <v>39</v>
      </c>
      <c r="E532" s="27">
        <v>299244</v>
      </c>
      <c r="F532" s="27" t="s">
        <v>1071</v>
      </c>
      <c r="G532" s="27" t="s">
        <v>41</v>
      </c>
      <c r="H532" s="27">
        <v>21000</v>
      </c>
      <c r="I532" s="27" t="s">
        <v>171</v>
      </c>
      <c r="J532" s="28">
        <v>46072</v>
      </c>
      <c r="K532" s="26">
        <v>0.625</v>
      </c>
      <c r="L532" s="26"/>
      <c r="M532" s="27" t="s">
        <v>971</v>
      </c>
      <c r="N532" s="25">
        <f>IFERROR(VLOOKUP(M532,Data!$J$1:$K$58,2,0),"")</f>
        <v>56999972473</v>
      </c>
      <c r="O532" s="27" t="s">
        <v>348</v>
      </c>
      <c r="P532" s="27"/>
      <c r="Q532" s="27" t="s">
        <v>401</v>
      </c>
      <c r="R532" s="27" t="s">
        <v>183</v>
      </c>
      <c r="S532" s="27"/>
      <c r="T532" s="27"/>
      <c r="U532" s="28"/>
      <c r="X532" s="27"/>
      <c r="Y532" s="27"/>
      <c r="Z532" s="29"/>
      <c r="AA532" s="29">
        <v>0.63541666666666663</v>
      </c>
      <c r="AB532" s="29"/>
      <c r="AC532" s="30">
        <v>46072</v>
      </c>
      <c r="AD532" s="15" t="str">
        <f>IF(Tabla2[[#This Row],[HORA ENTREGA]]="DIRECTO","On time", IF(AA532&lt;&gt;"",IF(Tabla2[[#This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2" s="15" t="str">
        <f>MID(Tabla2[[#This Row],[TIPO]],1,3)</f>
        <v xml:space="preserve">40 </v>
      </c>
      <c r="AF5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EL CONTAINER SPA */ Cont: * WHSU6698723*/ HR Entrega: *15:00* /Dirección: *SAN IGNACIO 951, QUILICURA</v>
      </c>
      <c r="AG532" s="38" t="str">
        <f>IFERROR(HYPERLINK("https://wa.me/"&amp;Tabla2[[#This Row],[CONTACTO]]&amp;"?text="&amp;Tabla2[[#This Row],[Mensaje]],"Enviar mensaje"),"")</f>
        <v>Enviar mensaje</v>
      </c>
      <c r="AH532" s="15" t="str">
        <f>CONCATENATE(A532,F532)</f>
        <v>531WHSU6698723</v>
      </c>
      <c r="AI532" s="15" t="str">
        <f>CONCATENATE("ENT-",A532)</f>
        <v>ENT-531</v>
      </c>
      <c r="AJ532" s="15" t="str">
        <f>IF(Tabla2[[#This Row],[Op]]&lt;&gt;"","ENTREGA","")</f>
        <v>ENTREGA</v>
      </c>
      <c r="AK532" s="40" t="str">
        <f>(Tabla2[[#This Row],[FECHA ENTREGA]]&amp;Tabla2[[#This Row],[HORA ENTREGA]])</f>
        <v>460720,625</v>
      </c>
      <c r="AL532" s="34" t="str">
        <f>IFERROR(HYPERLINK("https://wa.me/"&amp;Tabla2[[#This Row],[CONTACTO]]&amp;"?text="&amp;Tabla2[[#This Row],[Mensaje]]),"")</f>
        <v>https://wa.me/56999972473?text=Hola!%0AServicio del día 19-02%0A *Cliente:* EL CONTAINER SPA */ Cont: * WHSU6698723*/ HR Entrega: *15:00* /Dirección: *SAN IGNACIO 951, QUILICURA</v>
      </c>
    </row>
    <row r="533" spans="1:38" s="15" customFormat="1" ht="16.5" customHeight="1" x14ac:dyDescent="0.2">
      <c r="A533" s="15">
        <f>ROW(A532)</f>
        <v>532</v>
      </c>
      <c r="B533" s="15">
        <f>IF(J533=J532,B532+1,1)</f>
        <v>15</v>
      </c>
      <c r="C533" s="15" t="s">
        <v>114</v>
      </c>
      <c r="D533" s="25" t="s">
        <v>39</v>
      </c>
      <c r="E533" s="27">
        <v>299683</v>
      </c>
      <c r="F533" s="27" t="s">
        <v>1072</v>
      </c>
      <c r="G533" s="27" t="s">
        <v>41</v>
      </c>
      <c r="H533" s="27">
        <v>11000</v>
      </c>
      <c r="I533" s="27" t="s">
        <v>1073</v>
      </c>
      <c r="J533" s="28">
        <v>46072</v>
      </c>
      <c r="K533" s="26">
        <v>0.35416666666666669</v>
      </c>
      <c r="L533" s="26"/>
      <c r="M533" s="27" t="s">
        <v>117</v>
      </c>
      <c r="N533" s="25">
        <f>IFERROR(VLOOKUP(M533,Data!$J$1:$K$58,2,0),"")</f>
        <v>56973887539</v>
      </c>
      <c r="O533" s="27" t="s">
        <v>118</v>
      </c>
      <c r="P533" s="27"/>
      <c r="Q533" s="27" t="s">
        <v>119</v>
      </c>
      <c r="R533" s="27" t="s">
        <v>74</v>
      </c>
      <c r="S533" s="27"/>
      <c r="T533" s="27"/>
      <c r="U533" s="28"/>
      <c r="X533" s="27"/>
      <c r="Y533" s="27" t="s">
        <v>49</v>
      </c>
      <c r="Z533" s="29"/>
      <c r="AA533" s="29">
        <v>0.33333333333333331</v>
      </c>
      <c r="AB533" s="29"/>
      <c r="AC533" s="30">
        <v>46072</v>
      </c>
      <c r="AD533" s="15" t="str">
        <f>IF(Tabla2[[#This Row],[HORA ENTREGA]]="DIRECTO","On time", IF(AA533&lt;&gt;"",IF(Tabla2[[#This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3" s="15" t="str">
        <f>MID(Tabla2[[#This Row],[TIPO]],1,3)</f>
        <v xml:space="preserve">40 </v>
      </c>
      <c r="AF5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FLEX EQUIPOS DE DESCANSO CHILE */ Cont: * MSBU6581630*/ HR Entrega: *08:30* /Dirección: *MERSAN (José Joaquín Prieto 9001, Lo Espejo. Bodegas: 7-8-9-10-15-16-17-18)</v>
      </c>
      <c r="AG533" s="38" t="str">
        <f>IFERROR(HYPERLINK("https://wa.me/"&amp;Tabla2[[#This Row],[CONTACTO]]&amp;"?text="&amp;Tabla2[[#This Row],[Mensaje]],"Enviar mensaje"),"")</f>
        <v>Enviar mensaje</v>
      </c>
      <c r="AH533" s="15" t="str">
        <f>CONCATENATE(A533,F533)</f>
        <v>532MSBU6581630</v>
      </c>
      <c r="AI533" s="15" t="str">
        <f>CONCATENATE("ENT-",A533)</f>
        <v>ENT-532</v>
      </c>
      <c r="AJ533" s="15" t="str">
        <f>IF(Tabla2[[#This Row],[Op]]&lt;&gt;"","ENTREGA","")</f>
        <v>ENTREGA</v>
      </c>
      <c r="AK533" s="40" t="str">
        <f>(Tabla2[[#This Row],[FECHA ENTREGA]]&amp;Tabla2[[#This Row],[HORA ENTREGA]])</f>
        <v>460720,354166666666667</v>
      </c>
      <c r="AL533" s="34" t="str">
        <f>IFERROR(HYPERLINK("https://wa.me/"&amp;Tabla2[[#This Row],[CONTACTO]]&amp;"?text="&amp;Tabla2[[#This Row],[Mensaje]]),"")</f>
        <v>https://wa.me/56973887539?text=Hola!%0AServicio del día 19-02%0A *Cliente:* FLEX EQUIPOS DE DESCANSO CHILE */ Cont: * MSBU6581630*/ HR Entrega: *08:30* /Dirección: *MERSAN (José Joaquín Prieto 9001, Lo Espejo. Bodegas: 7-8-9-10-15-16-17-18)</v>
      </c>
    </row>
    <row r="534" spans="1:38" s="15" customFormat="1" ht="16.5" customHeight="1" x14ac:dyDescent="0.2">
      <c r="A534" s="15">
        <f>ROW(A533)</f>
        <v>533</v>
      </c>
      <c r="B534" s="15">
        <f>IF(J534=J533,B533+1,1)</f>
        <v>16</v>
      </c>
      <c r="C534" s="15" t="s">
        <v>1074</v>
      </c>
      <c r="D534" s="25" t="s">
        <v>39</v>
      </c>
      <c r="E534" s="27">
        <v>299761</v>
      </c>
      <c r="F534" s="27" t="s">
        <v>1075</v>
      </c>
      <c r="G534" s="27" t="s">
        <v>41</v>
      </c>
      <c r="H534" s="27">
        <v>12000</v>
      </c>
      <c r="I534" s="27" t="s">
        <v>1076</v>
      </c>
      <c r="J534" s="28">
        <v>46072</v>
      </c>
      <c r="K534" s="26">
        <v>0.375</v>
      </c>
      <c r="L534" s="26"/>
      <c r="M534" s="27" t="s">
        <v>72</v>
      </c>
      <c r="N534" s="25">
        <f>IFERROR(VLOOKUP(M534,Data!$J$1:$K$58,2,0),"")</f>
        <v>56978089148</v>
      </c>
      <c r="O534" s="27" t="s">
        <v>73</v>
      </c>
      <c r="P534" s="27"/>
      <c r="Q534" s="27" t="s">
        <v>1077</v>
      </c>
      <c r="R534" s="27" t="s">
        <v>195</v>
      </c>
      <c r="S534" s="27"/>
      <c r="T534" s="27"/>
      <c r="U534" s="28"/>
      <c r="X534" s="27"/>
      <c r="Y534" s="27" t="s">
        <v>49</v>
      </c>
      <c r="Z534" s="29"/>
      <c r="AA534" s="29">
        <v>0.34722222222222221</v>
      </c>
      <c r="AB534" s="29"/>
      <c r="AC534" s="30">
        <v>46072</v>
      </c>
      <c r="AD534" s="15" t="str">
        <f>IF(Tabla2[[#This Row],[HORA ENTREGA]]="DIRECTO","On time", IF(AA534&lt;&gt;"",IF(Tabla2[[#This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4" s="15" t="str">
        <f>MID(Tabla2[[#This Row],[TIPO]],1,3)</f>
        <v xml:space="preserve">40 </v>
      </c>
      <c r="AF5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FULL ICE  */ Cont: * MSNU8933980*/ HR Entrega: *09:00* /Dirección: *bodegas Kitchen Center en ENEA, PUDAHUEL (Los Maitenes 12700)</v>
      </c>
      <c r="AG534" s="38" t="str">
        <f>IFERROR(HYPERLINK("https://wa.me/"&amp;Tabla2[[#This Row],[CONTACTO]]&amp;"?text="&amp;Tabla2[[#This Row],[Mensaje]],"Enviar mensaje"),"")</f>
        <v>Enviar mensaje</v>
      </c>
      <c r="AH534" s="15" t="str">
        <f>CONCATENATE(A534,F534)</f>
        <v>533MSNU8933980</v>
      </c>
      <c r="AI534" s="15" t="str">
        <f>CONCATENATE("ENT-",A534)</f>
        <v>ENT-533</v>
      </c>
      <c r="AJ534" s="15" t="str">
        <f>IF(Tabla2[[#This Row],[Op]]&lt;&gt;"","ENTREGA","")</f>
        <v>ENTREGA</v>
      </c>
      <c r="AK534" s="40" t="str">
        <f>(Tabla2[[#This Row],[FECHA ENTREGA]]&amp;Tabla2[[#This Row],[HORA ENTREGA]])</f>
        <v>460720,375</v>
      </c>
      <c r="AL534" s="34" t="str">
        <f>IFERROR(HYPERLINK("https://wa.me/"&amp;Tabla2[[#This Row],[CONTACTO]]&amp;"?text="&amp;Tabla2[[#This Row],[Mensaje]]),"")</f>
        <v>https://wa.me/56978089148?text=Hola!%0AServicio del día 19-02%0A *Cliente:* FULL ICE  */ Cont: * MSNU8933980*/ HR Entrega: *09:00* /Dirección: *bodegas Kitchen Center en ENEA, PUDAHUEL (Los Maitenes 12700)</v>
      </c>
    </row>
    <row r="535" spans="1:38" s="15" customFormat="1" ht="16.5" customHeight="1" x14ac:dyDescent="0.2">
      <c r="A535" s="15">
        <f>ROW(A534)</f>
        <v>534</v>
      </c>
      <c r="B535" s="15">
        <f>IF(J535=J534,B534+1,1)</f>
        <v>17</v>
      </c>
      <c r="C535" s="15" t="s">
        <v>698</v>
      </c>
      <c r="D535" s="25" t="s">
        <v>39</v>
      </c>
      <c r="E535" s="27">
        <v>298771</v>
      </c>
      <c r="F535" s="27" t="s">
        <v>1078</v>
      </c>
      <c r="G535" s="27" t="s">
        <v>41</v>
      </c>
      <c r="H535" s="27">
        <v>9000</v>
      </c>
      <c r="I535" s="27" t="s">
        <v>1079</v>
      </c>
      <c r="J535" s="28">
        <v>46072</v>
      </c>
      <c r="K535" s="26">
        <v>0.29166666666666669</v>
      </c>
      <c r="L535" s="26"/>
      <c r="M535" s="27" t="s">
        <v>104</v>
      </c>
      <c r="N535" s="25">
        <f>IFERROR(VLOOKUP(M535,Data!$J$1:$K$58,2,0),"")</f>
        <v>56966749395</v>
      </c>
      <c r="O535" s="27" t="s">
        <v>253</v>
      </c>
      <c r="P535" s="27"/>
      <c r="Q535" s="27" t="s">
        <v>700</v>
      </c>
      <c r="R535" s="27" t="s">
        <v>195</v>
      </c>
      <c r="S535" s="27"/>
      <c r="T535" s="27"/>
      <c r="U535" s="28"/>
      <c r="X535" s="27"/>
      <c r="Y535" s="27" t="s">
        <v>49</v>
      </c>
      <c r="Z535" s="29"/>
      <c r="AA535" s="29">
        <v>0.28333333333333333</v>
      </c>
      <c r="AB535" s="29"/>
      <c r="AC535" s="30">
        <v>46072</v>
      </c>
      <c r="AD535" s="15" t="str">
        <f>IF(Tabla2[[#This Row],[HORA ENTREGA]]="DIRECTO","On time", IF(AA535&lt;&gt;"",IF(Tabla2[[#This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5" s="15" t="str">
        <f>MID(Tabla2[[#This Row],[TIPO]],1,3)</f>
        <v xml:space="preserve">40 </v>
      </c>
      <c r="AF5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IMPORTADORA DCIC SPA */ Cont: * MEDU7839355*/ HR Entrega: *07:00* /Dirección: *PUERTO MADERO 9710 BOD. P01 - P03, PUDAHUEL</v>
      </c>
      <c r="AG535" s="38" t="str">
        <f>IFERROR(HYPERLINK("https://wa.me/"&amp;Tabla2[[#This Row],[CONTACTO]]&amp;"?text="&amp;Tabla2[[#This Row],[Mensaje]],"Enviar mensaje"),"")</f>
        <v>Enviar mensaje</v>
      </c>
      <c r="AH535" s="15" t="str">
        <f>CONCATENATE(A535,F535)</f>
        <v>534MEDU7839355</v>
      </c>
      <c r="AI535" s="15" t="str">
        <f>CONCATENATE("ENT-",A535)</f>
        <v>ENT-534</v>
      </c>
      <c r="AJ535" s="15" t="str">
        <f>IF(Tabla2[[#This Row],[Op]]&lt;&gt;"","ENTREGA","")</f>
        <v>ENTREGA</v>
      </c>
      <c r="AK535" s="40" t="str">
        <f>(Tabla2[[#This Row],[FECHA ENTREGA]]&amp;Tabla2[[#This Row],[HORA ENTREGA]])</f>
        <v>460720,291666666666667</v>
      </c>
      <c r="AL535" s="34" t="str">
        <f>IFERROR(HYPERLINK("https://wa.me/"&amp;Tabla2[[#This Row],[CONTACTO]]&amp;"?text="&amp;Tabla2[[#This Row],[Mensaje]]),"")</f>
        <v>https://wa.me/56966749395?text=Hola!%0AServicio del día 19-02%0A *Cliente:* IMPORTADORA DCIC SPA */ Cont: * MEDU7839355*/ HR Entrega: *07:00* /Dirección: *PUERTO MADERO 9710 BOD. P01 - P03, PUDAHUEL</v>
      </c>
    </row>
    <row r="536" spans="1:38" s="15" customFormat="1" ht="16.5" customHeight="1" x14ac:dyDescent="0.2">
      <c r="A536" s="15">
        <f>ROW(A535)</f>
        <v>535</v>
      </c>
      <c r="B536" s="15">
        <f>IF(J536=J535,B535+1,1)</f>
        <v>18</v>
      </c>
      <c r="C536" s="15" t="s">
        <v>698</v>
      </c>
      <c r="D536" s="25" t="s">
        <v>39</v>
      </c>
      <c r="E536" s="27">
        <v>298771</v>
      </c>
      <c r="F536" s="27" t="s">
        <v>1080</v>
      </c>
      <c r="G536" s="27" t="s">
        <v>41</v>
      </c>
      <c r="H536" s="27">
        <v>8000</v>
      </c>
      <c r="I536" s="27" t="s">
        <v>1081</v>
      </c>
      <c r="J536" s="28">
        <v>46072</v>
      </c>
      <c r="K536" s="26">
        <v>0.29166666666666669</v>
      </c>
      <c r="L536" s="26"/>
      <c r="M536" s="27" t="s">
        <v>77</v>
      </c>
      <c r="N536" s="25">
        <f>IFERROR(VLOOKUP(M536,Data!$J$1:$K$58,2,0),"")</f>
        <v>56967384794</v>
      </c>
      <c r="O536" s="27" t="s">
        <v>46</v>
      </c>
      <c r="P536" s="27"/>
      <c r="Q536" s="27" t="s">
        <v>700</v>
      </c>
      <c r="R536" s="27" t="s">
        <v>195</v>
      </c>
      <c r="S536" s="27"/>
      <c r="T536" s="27"/>
      <c r="U536" s="28"/>
      <c r="X536" s="27"/>
      <c r="Y536" s="27" t="s">
        <v>49</v>
      </c>
      <c r="Z536" s="29"/>
      <c r="AA536" s="29">
        <v>0.26041666666666669</v>
      </c>
      <c r="AB536" s="29"/>
      <c r="AC536" s="30">
        <v>46072</v>
      </c>
      <c r="AD536" s="15" t="str">
        <f>IF(Tabla2[[#This Row],[HORA ENTREGA]]="DIRECTO","On time", IF(AA536&lt;&gt;"",IF(Tabla2[[#This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6" s="15" t="str">
        <f>MID(Tabla2[[#This Row],[TIPO]],1,3)</f>
        <v xml:space="preserve">40 </v>
      </c>
      <c r="AF5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IMPORTADORA DCIC SPA */ Cont: * FBLU0089963*/ HR Entrega: *07:00* /Dirección: *PUERTO MADERO 9710 BOD. P01 - P03, PUDAHUEL</v>
      </c>
      <c r="AG536" s="38" t="str">
        <f>IFERROR(HYPERLINK("https://wa.me/"&amp;Tabla2[[#This Row],[CONTACTO]]&amp;"?text="&amp;Tabla2[[#This Row],[Mensaje]],"Enviar mensaje"),"")</f>
        <v>Enviar mensaje</v>
      </c>
      <c r="AH536" s="15" t="str">
        <f>CONCATENATE(A536,F536)</f>
        <v>535FBLU0089963</v>
      </c>
      <c r="AI536" s="15" t="str">
        <f>CONCATENATE("ENT-",A536)</f>
        <v>ENT-535</v>
      </c>
      <c r="AJ536" s="15" t="str">
        <f>IF(Tabla2[[#This Row],[Op]]&lt;&gt;"","ENTREGA","")</f>
        <v>ENTREGA</v>
      </c>
      <c r="AK536" s="40" t="str">
        <f>(Tabla2[[#This Row],[FECHA ENTREGA]]&amp;Tabla2[[#This Row],[HORA ENTREGA]])</f>
        <v>460720,291666666666667</v>
      </c>
      <c r="AL536" s="34" t="str">
        <f>IFERROR(HYPERLINK("https://wa.me/"&amp;Tabla2[[#This Row],[CONTACTO]]&amp;"?text="&amp;Tabla2[[#This Row],[Mensaje]]),"")</f>
        <v>https://wa.me/56967384794?text=Hola!%0AServicio del día 19-02%0A *Cliente:* IMPORTADORA DCIC SPA */ Cont: * FBLU0089963*/ HR Entrega: *07:00* /Dirección: *PUERTO MADERO 9710 BOD. P01 - P03, PUDAHUEL</v>
      </c>
    </row>
    <row r="537" spans="1:38" s="15" customFormat="1" ht="16.5" customHeight="1" x14ac:dyDescent="0.2">
      <c r="A537" s="15">
        <f>ROW(A536)</f>
        <v>536</v>
      </c>
      <c r="B537" s="15">
        <f>IF(J537=J536,B536+1,1)</f>
        <v>19</v>
      </c>
      <c r="C537" s="15" t="s">
        <v>698</v>
      </c>
      <c r="D537" s="25" t="s">
        <v>39</v>
      </c>
      <c r="E537" s="27">
        <v>298771</v>
      </c>
      <c r="F537" s="27" t="s">
        <v>1082</v>
      </c>
      <c r="G537" s="27" t="s">
        <v>41</v>
      </c>
      <c r="H537" s="27">
        <v>8000</v>
      </c>
      <c r="I537" s="27" t="s">
        <v>1083</v>
      </c>
      <c r="J537" s="28">
        <v>46072</v>
      </c>
      <c r="K537" s="26">
        <v>0.625</v>
      </c>
      <c r="L537" s="26"/>
      <c r="M537" s="27" t="s">
        <v>233</v>
      </c>
      <c r="N537" s="25">
        <f>IFERROR(VLOOKUP(M537,Data!$J$1:$K$58,2,0),"")</f>
        <v>56998494086</v>
      </c>
      <c r="O537" s="27" t="s">
        <v>234</v>
      </c>
      <c r="P537" s="27"/>
      <c r="Q537" s="27" t="s">
        <v>700</v>
      </c>
      <c r="R537" s="27" t="s">
        <v>195</v>
      </c>
      <c r="S537" s="27"/>
      <c r="T537" s="27"/>
      <c r="U537" s="28"/>
      <c r="X537" s="27"/>
      <c r="Y537" s="27" t="s">
        <v>49</v>
      </c>
      <c r="Z537" s="29"/>
      <c r="AA537" s="29">
        <v>0.5854166666666667</v>
      </c>
      <c r="AB537" s="29"/>
      <c r="AC537" s="30">
        <v>46072</v>
      </c>
      <c r="AD537" s="15" t="str">
        <f>IF(Tabla2[[#This Row],[HORA ENTREGA]]="DIRECTO","On time", IF(AA537&lt;&gt;"",IF(Tabla2[[#This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7" s="15" t="str">
        <f>MID(Tabla2[[#This Row],[TIPO]],1,3)</f>
        <v xml:space="preserve">40 </v>
      </c>
      <c r="AF5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IMPORTADORA DCIC SPA */ Cont: * BMOU6776272*/ HR Entrega: *15:00* /Dirección: *PUERTO MADERO 9710 BOD. P01 - P03, PUDAHUEL</v>
      </c>
      <c r="AG537" s="38" t="str">
        <f>IFERROR(HYPERLINK("https://wa.me/"&amp;Tabla2[[#This Row],[CONTACTO]]&amp;"?text="&amp;Tabla2[[#This Row],[Mensaje]],"Enviar mensaje"),"")</f>
        <v>Enviar mensaje</v>
      </c>
      <c r="AH537" s="15" t="str">
        <f>CONCATENATE(A537,F537)</f>
        <v>536BMOU6776272</v>
      </c>
      <c r="AI537" s="15" t="str">
        <f>CONCATENATE("ENT-",A537)</f>
        <v>ENT-536</v>
      </c>
      <c r="AJ537" s="15" t="str">
        <f>IF(Tabla2[[#This Row],[Op]]&lt;&gt;"","ENTREGA","")</f>
        <v>ENTREGA</v>
      </c>
      <c r="AK537" s="40" t="str">
        <f>(Tabla2[[#This Row],[FECHA ENTREGA]]&amp;Tabla2[[#This Row],[HORA ENTREGA]])</f>
        <v>460720,625</v>
      </c>
      <c r="AL537" s="34" t="str">
        <f>IFERROR(HYPERLINK("https://wa.me/"&amp;Tabla2[[#This Row],[CONTACTO]]&amp;"?text="&amp;Tabla2[[#This Row],[Mensaje]]),"")</f>
        <v>https://wa.me/56998494086?text=Hola!%0AServicio del día 19-02%0A *Cliente:* IMPORTADORA DCIC SPA */ Cont: * BMOU6776272*/ HR Entrega: *15:00* /Dirección: *PUERTO MADERO 9710 BOD. P01 - P03, PUDAHUEL</v>
      </c>
    </row>
    <row r="538" spans="1:38" s="15" customFormat="1" ht="16.5" customHeight="1" x14ac:dyDescent="0.2">
      <c r="A538" s="15">
        <f>ROW(A537)</f>
        <v>537</v>
      </c>
      <c r="B538" s="15">
        <f>IF(J538=J537,B537+1,1)</f>
        <v>20</v>
      </c>
      <c r="C538" s="15" t="s">
        <v>698</v>
      </c>
      <c r="D538" s="25" t="s">
        <v>39</v>
      </c>
      <c r="E538" s="27">
        <v>298771</v>
      </c>
      <c r="F538" s="27" t="s">
        <v>1084</v>
      </c>
      <c r="G538" s="27" t="s">
        <v>41</v>
      </c>
      <c r="H538" s="27">
        <v>17000</v>
      </c>
      <c r="I538" s="27">
        <v>0.37083333333333335</v>
      </c>
      <c r="J538" s="28">
        <v>46072</v>
      </c>
      <c r="K538" s="26" t="s">
        <v>290</v>
      </c>
      <c r="L538" s="26"/>
      <c r="M538" s="27" t="s">
        <v>953</v>
      </c>
      <c r="N538" s="25">
        <f>IFERROR(VLOOKUP(M538,Data!$J$1:$K$58,2,0),"")</f>
        <v>56967128754</v>
      </c>
      <c r="O538" s="27" t="s">
        <v>309</v>
      </c>
      <c r="P538" s="27"/>
      <c r="Q538" s="27" t="s">
        <v>700</v>
      </c>
      <c r="R538" s="27" t="s">
        <v>195</v>
      </c>
      <c r="S538" s="27"/>
      <c r="T538" s="27"/>
      <c r="U538" s="28"/>
      <c r="X538" s="27"/>
      <c r="Y538" s="27" t="s">
        <v>49</v>
      </c>
      <c r="Z538" s="29"/>
      <c r="AA538" s="29">
        <v>0.5229166666666667</v>
      </c>
      <c r="AB538" s="29"/>
      <c r="AC538" s="30">
        <v>46072</v>
      </c>
      <c r="AD538" s="15" t="str">
        <f>IF(Tabla2[[#This Row],[HORA ENTREGA]]="DIRECTO","On time", IF(AA538&lt;&gt;"",IF(Tabla2[[#This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8" s="15" t="str">
        <f>MID(Tabla2[[#This Row],[TIPO]],1,3)</f>
        <v xml:space="preserve">40 </v>
      </c>
      <c r="AF5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IMPORTADORA DCIC SPA */ Cont: * MEDU7243176*/ HR Entrega: *DIRECTO* /Dirección: *PUERTO MADERO 9710 BOD. P01 - P03, PUDAHUEL</v>
      </c>
      <c r="AG538" s="38" t="str">
        <f>IFERROR(HYPERLINK("https://wa.me/"&amp;Tabla2[[#This Row],[CONTACTO]]&amp;"?text="&amp;Tabla2[[#This Row],[Mensaje]],"Enviar mensaje"),"")</f>
        <v>Enviar mensaje</v>
      </c>
      <c r="AH538" s="15" t="str">
        <f>CONCATENATE(A538,F538)</f>
        <v>537MEDU7243176</v>
      </c>
      <c r="AI538" s="15" t="str">
        <f>CONCATENATE("ENT-",A538)</f>
        <v>ENT-537</v>
      </c>
      <c r="AJ538" s="15" t="str">
        <f>IF(Tabla2[[#This Row],[Op]]&lt;&gt;"","ENTREGA","")</f>
        <v>ENTREGA</v>
      </c>
      <c r="AK538" s="40" t="str">
        <f>(Tabla2[[#This Row],[FECHA ENTREGA]]&amp;Tabla2[[#This Row],[HORA ENTREGA]])</f>
        <v>46072DIRECTO</v>
      </c>
      <c r="AL538" s="34" t="str">
        <f>IFERROR(HYPERLINK("https://wa.me/"&amp;Tabla2[[#This Row],[CONTACTO]]&amp;"?text="&amp;Tabla2[[#This Row],[Mensaje]]),"")</f>
        <v>https://wa.me/56967128754?text=Hola!%0AServicio del día 19-02%0A *Cliente:* IMPORTADORA DCIC SPA */ Cont: * MEDU7243176*/ HR Entrega: *DIRECTO* /Dirección: *PUERTO MADERO 9710 BOD. P01 - P03, PUDAHUEL</v>
      </c>
    </row>
    <row r="539" spans="1:38" s="15" customFormat="1" ht="16.5" customHeight="1" x14ac:dyDescent="0.2">
      <c r="A539" s="15">
        <f>ROW(A538)</f>
        <v>538</v>
      </c>
      <c r="B539" s="15">
        <f>IF(J539=J538,B538+1,1)</f>
        <v>21</v>
      </c>
      <c r="C539" s="15" t="s">
        <v>149</v>
      </c>
      <c r="D539" s="25" t="s">
        <v>39</v>
      </c>
      <c r="E539" s="27">
        <v>2601200</v>
      </c>
      <c r="F539" s="27" t="s">
        <v>1085</v>
      </c>
      <c r="G539" s="27" t="s">
        <v>41</v>
      </c>
      <c r="H539" s="27">
        <v>11000</v>
      </c>
      <c r="I539" s="27" t="s">
        <v>42</v>
      </c>
      <c r="J539" s="28">
        <v>46072</v>
      </c>
      <c r="K539" s="26">
        <v>0.45833333333333331</v>
      </c>
      <c r="L539" s="26"/>
      <c r="M539" s="27" t="s">
        <v>971</v>
      </c>
      <c r="N539" s="25">
        <f>IFERROR(VLOOKUP(M539,Data!$J$1:$K$58,2,0),"")</f>
        <v>56999972473</v>
      </c>
      <c r="O539" s="27" t="s">
        <v>348</v>
      </c>
      <c r="P539" s="27"/>
      <c r="Q539" s="27" t="s">
        <v>153</v>
      </c>
      <c r="R539" s="27" t="s">
        <v>446</v>
      </c>
      <c r="S539" s="27"/>
      <c r="T539" s="27"/>
      <c r="U539" s="28"/>
      <c r="X539" s="27" t="s">
        <v>1086</v>
      </c>
      <c r="Y539" s="27" t="s">
        <v>49</v>
      </c>
      <c r="Z539" s="29"/>
      <c r="AA539" s="29">
        <v>0.39930555555555558</v>
      </c>
      <c r="AB539" s="29"/>
      <c r="AC539" s="30">
        <v>46072</v>
      </c>
      <c r="AD539" s="15" t="str">
        <f>IF(Tabla2[[#This Row],[HORA ENTREGA]]="DIRECTO","On time", IF(AA539&lt;&gt;"",IF(Tabla2[[#This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39" s="15" t="str">
        <f>MID(Tabla2[[#This Row],[TIPO]],1,3)</f>
        <v xml:space="preserve">40 </v>
      </c>
      <c r="AF5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19-02%0A *Cliente:* IMPORTADORA MIDEA CARRIER CHILE LTDA */ Cont: * EGSU9898319*/ HR Entrega: *11:00* /Dirección: *BOD. MIEA AGURTO - PUERTO MADERO 9710, BOD. E13; PUDAHUEL </v>
      </c>
      <c r="AG539" s="38" t="str">
        <f>IFERROR(HYPERLINK("https://wa.me/"&amp;Tabla2[[#This Row],[CONTACTO]]&amp;"?text="&amp;Tabla2[[#This Row],[Mensaje]],"Enviar mensaje"),"")</f>
        <v>Enviar mensaje</v>
      </c>
      <c r="AH539" s="15" t="str">
        <f>CONCATENATE(A539,F539)</f>
        <v>538EGSU9898319</v>
      </c>
      <c r="AI539" s="15" t="str">
        <f>CONCATENATE("ENT-",A539)</f>
        <v>ENT-538</v>
      </c>
      <c r="AJ539" s="15" t="str">
        <f>IF(Tabla2[[#This Row],[Op]]&lt;&gt;"","ENTREGA","")</f>
        <v>ENTREGA</v>
      </c>
      <c r="AK539" s="40" t="str">
        <f>(Tabla2[[#This Row],[FECHA ENTREGA]]&amp;Tabla2[[#This Row],[HORA ENTREGA]])</f>
        <v>460720,458333333333333</v>
      </c>
      <c r="AL539" s="34" t="str">
        <f>IFERROR(HYPERLINK("https://wa.me/"&amp;Tabla2[[#This Row],[CONTACTO]]&amp;"?text="&amp;Tabla2[[#This Row],[Mensaje]]),"")</f>
        <v xml:space="preserve">https://wa.me/56999972473?text=Hola!%0AServicio del día 19-02%0A *Cliente:* IMPORTADORA MIDEA CARRIER CHILE LTDA */ Cont: * EGSU9898319*/ HR Entrega: *11:00* /Dirección: *BOD. MIEA AGURTO - PUERTO MADERO 9710, BOD. E13; PUDAHUEL </v>
      </c>
    </row>
    <row r="540" spans="1:38" s="15" customFormat="1" ht="16.5" customHeight="1" x14ac:dyDescent="0.2">
      <c r="A540" s="15">
        <f>ROW(A539)</f>
        <v>539</v>
      </c>
      <c r="B540" s="15">
        <f>IF(J540=J539,B539+1,1)</f>
        <v>22</v>
      </c>
      <c r="C540" s="15" t="s">
        <v>149</v>
      </c>
      <c r="D540" s="25" t="s">
        <v>39</v>
      </c>
      <c r="E540" s="27">
        <v>2601323</v>
      </c>
      <c r="F540" s="27" t="s">
        <v>1087</v>
      </c>
      <c r="G540" s="27" t="s">
        <v>41</v>
      </c>
      <c r="H540" s="27">
        <v>6000</v>
      </c>
      <c r="I540" s="27" t="s">
        <v>42</v>
      </c>
      <c r="J540" s="28">
        <v>46072</v>
      </c>
      <c r="K540" s="26">
        <v>0.5</v>
      </c>
      <c r="L540" s="26"/>
      <c r="M540" s="27" t="s">
        <v>296</v>
      </c>
      <c r="N540" s="25">
        <f>IFERROR(VLOOKUP(M540,Data!$J$1:$K$58,2,0),"")</f>
        <v>56984994337</v>
      </c>
      <c r="O540" s="27" t="s">
        <v>297</v>
      </c>
      <c r="P540" s="27"/>
      <c r="Q540" s="27" t="s">
        <v>153</v>
      </c>
      <c r="R540" s="27" t="s">
        <v>183</v>
      </c>
      <c r="S540" s="27"/>
      <c r="T540" s="27"/>
      <c r="U540" s="28"/>
      <c r="X540" s="27" t="s">
        <v>1088</v>
      </c>
      <c r="Y540" s="27" t="s">
        <v>49</v>
      </c>
      <c r="Z540" s="29"/>
      <c r="AA540" s="29">
        <v>0.4513888888888889</v>
      </c>
      <c r="AB540" s="29"/>
      <c r="AC540" s="30">
        <v>46072</v>
      </c>
      <c r="AD540" s="15" t="str">
        <f>IF(Tabla2[[#This Row],[HORA ENTREGA]]="DIRECTO","On time", IF(AA540&lt;&gt;"",IF(Tabla2[[#This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0" s="15" t="str">
        <f>MID(Tabla2[[#This Row],[TIPO]],1,3)</f>
        <v xml:space="preserve">40 </v>
      </c>
      <c r="AF5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19-02%0A *Cliente:* IMPORTADORA MIDEA CARRIER CHILE LTDA */ Cont: * TCLU8350410*/ HR Entrega: *12:00* /Dirección: *BOD. MIEA AGURTO - PUERTO MADERO 9710, BOD. E13; PUDAHUEL </v>
      </c>
      <c r="AG540" s="38" t="str">
        <f>IFERROR(HYPERLINK("https://wa.me/"&amp;Tabla2[[#This Row],[CONTACTO]]&amp;"?text="&amp;Tabla2[[#This Row],[Mensaje]],"Enviar mensaje"),"")</f>
        <v>Enviar mensaje</v>
      </c>
      <c r="AH540" s="15" t="str">
        <f>CONCATENATE(A540,F540)</f>
        <v>539TCLU8350410</v>
      </c>
      <c r="AI540" s="15" t="str">
        <f>CONCATENATE("ENT-",A540)</f>
        <v>ENT-539</v>
      </c>
      <c r="AJ540" s="15" t="str">
        <f>IF(Tabla2[[#This Row],[Op]]&lt;&gt;"","ENTREGA","")</f>
        <v>ENTREGA</v>
      </c>
      <c r="AK540" s="40" t="str">
        <f>(Tabla2[[#This Row],[FECHA ENTREGA]]&amp;Tabla2[[#This Row],[HORA ENTREGA]])</f>
        <v>460720,5</v>
      </c>
      <c r="AL540" s="34" t="str">
        <f>IFERROR(HYPERLINK("https://wa.me/"&amp;Tabla2[[#This Row],[CONTACTO]]&amp;"?text="&amp;Tabla2[[#This Row],[Mensaje]]),"")</f>
        <v xml:space="preserve">https://wa.me/56984994337?text=Hola!%0AServicio del día 19-02%0A *Cliente:* IMPORTADORA MIDEA CARRIER CHILE LTDA */ Cont: * TCLU8350410*/ HR Entrega: *12:00* /Dirección: *BOD. MIEA AGURTO - PUERTO MADERO 9710, BOD. E13; PUDAHUEL </v>
      </c>
    </row>
    <row r="541" spans="1:38" s="15" customFormat="1" ht="16.5" customHeight="1" x14ac:dyDescent="0.2">
      <c r="A541" s="15">
        <f>ROW(A540)</f>
        <v>540</v>
      </c>
      <c r="B541" s="15">
        <f>IF(J541=J540,B540+1,1)</f>
        <v>23</v>
      </c>
      <c r="C541" s="15" t="s">
        <v>149</v>
      </c>
      <c r="D541" s="25" t="s">
        <v>39</v>
      </c>
      <c r="E541" s="27">
        <v>2601323</v>
      </c>
      <c r="F541" s="27" t="s">
        <v>1089</v>
      </c>
      <c r="G541" s="27" t="s">
        <v>41</v>
      </c>
      <c r="H541" s="27">
        <v>6000</v>
      </c>
      <c r="I541" s="27" t="s">
        <v>42</v>
      </c>
      <c r="J541" s="28">
        <v>46072</v>
      </c>
      <c r="K541" s="26">
        <v>0.5</v>
      </c>
      <c r="L541" s="26"/>
      <c r="M541" s="27" t="s">
        <v>389</v>
      </c>
      <c r="N541" s="25">
        <f>IFERROR(VLOOKUP(M541,Data!$J$1:$K$58,2,0),"")</f>
        <v>56988336520</v>
      </c>
      <c r="O541" s="27" t="s">
        <v>390</v>
      </c>
      <c r="P541" s="27"/>
      <c r="Q541" s="27" t="s">
        <v>153</v>
      </c>
      <c r="R541" s="27" t="s">
        <v>183</v>
      </c>
      <c r="S541" s="27"/>
      <c r="T541" s="27"/>
      <c r="U541" s="28"/>
      <c r="X541" s="27" t="s">
        <v>1090</v>
      </c>
      <c r="Y541" s="27" t="s">
        <v>49</v>
      </c>
      <c r="Z541" s="29"/>
      <c r="AA541" s="29">
        <v>0.46875</v>
      </c>
      <c r="AB541" s="29"/>
      <c r="AC541" s="30">
        <v>46072</v>
      </c>
      <c r="AD541" s="15" t="str">
        <f>IF(Tabla2[[#This Row],[HORA ENTREGA]]="DIRECTO","On time", IF(AA541&lt;&gt;"",IF(Tabla2[[#This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1" s="15" t="str">
        <f>MID(Tabla2[[#This Row],[TIPO]],1,3)</f>
        <v xml:space="preserve">40 </v>
      </c>
      <c r="AF5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19-02%0A *Cliente:* IMPORTADORA MIDEA CARRIER CHILE LTDA */ Cont: * TLLU5514225*/ HR Entrega: *12:00* /Dirección: *BOD. MIEA AGURTO - PUERTO MADERO 9710, BOD. E13; PUDAHUEL </v>
      </c>
      <c r="AG541" s="38" t="str">
        <f>IFERROR(HYPERLINK("https://wa.me/"&amp;Tabla2[[#This Row],[CONTACTO]]&amp;"?text="&amp;Tabla2[[#This Row],[Mensaje]],"Enviar mensaje"),"")</f>
        <v>Enviar mensaje</v>
      </c>
      <c r="AH541" s="15" t="str">
        <f>CONCATENATE(A541,F541)</f>
        <v>540TLLU5514225</v>
      </c>
      <c r="AI541" s="15" t="str">
        <f>CONCATENATE("ENT-",A541)</f>
        <v>ENT-540</v>
      </c>
      <c r="AJ541" s="15" t="str">
        <f>IF(Tabla2[[#This Row],[Op]]&lt;&gt;"","ENTREGA","")</f>
        <v>ENTREGA</v>
      </c>
      <c r="AK541" s="40" t="str">
        <f>(Tabla2[[#This Row],[FECHA ENTREGA]]&amp;Tabla2[[#This Row],[HORA ENTREGA]])</f>
        <v>460720,5</v>
      </c>
      <c r="AL541" s="34" t="str">
        <f>IFERROR(HYPERLINK("https://wa.me/"&amp;Tabla2[[#This Row],[CONTACTO]]&amp;"?text="&amp;Tabla2[[#This Row],[Mensaje]]),"")</f>
        <v xml:space="preserve">https://wa.me/56988336520?text=Hola!%0AServicio del día 19-02%0A *Cliente:* IMPORTADORA MIDEA CARRIER CHILE LTDA */ Cont: * TLLU5514225*/ HR Entrega: *12:00* /Dirección: *BOD. MIEA AGURTO - PUERTO MADERO 9710, BOD. E13; PUDAHUEL </v>
      </c>
    </row>
    <row r="542" spans="1:38" s="15" customFormat="1" ht="16.5" customHeight="1" x14ac:dyDescent="0.2">
      <c r="A542" s="15">
        <f>ROW(A541)</f>
        <v>541</v>
      </c>
      <c r="B542" s="15">
        <f>IF(J542=J541,B541+1,1)</f>
        <v>24</v>
      </c>
      <c r="C542" s="15" t="s">
        <v>166</v>
      </c>
      <c r="D542" s="25" t="s">
        <v>39</v>
      </c>
      <c r="E542" s="27">
        <v>873481</v>
      </c>
      <c r="F542" s="27" t="s">
        <v>1091</v>
      </c>
      <c r="G542" s="27" t="s">
        <v>64</v>
      </c>
      <c r="H542" s="27">
        <v>28000</v>
      </c>
      <c r="I542" s="27" t="s">
        <v>42</v>
      </c>
      <c r="J542" s="28">
        <v>46072</v>
      </c>
      <c r="K542" s="26">
        <v>0.41666666666666669</v>
      </c>
      <c r="L542" s="26"/>
      <c r="M542" s="27" t="s">
        <v>341</v>
      </c>
      <c r="N542" s="25">
        <f>IFERROR(VLOOKUP(M542,Data!$J$1:$K$58,2,0),"")</f>
        <v>56950923536</v>
      </c>
      <c r="O542" s="27" t="s">
        <v>226</v>
      </c>
      <c r="P542" s="27"/>
      <c r="Q542" s="27" t="s">
        <v>168</v>
      </c>
      <c r="R542" s="27" t="s">
        <v>48</v>
      </c>
      <c r="S542" s="27"/>
      <c r="T542" s="27"/>
      <c r="U542" s="28"/>
      <c r="X542" s="27"/>
      <c r="Y542" s="27" t="s">
        <v>49</v>
      </c>
      <c r="Z542" s="29"/>
      <c r="AA542" s="29">
        <v>0.40625</v>
      </c>
      <c r="AB542" s="29"/>
      <c r="AC542" s="30">
        <v>46072</v>
      </c>
      <c r="AD542" s="15" t="str">
        <f>IF(Tabla2[[#This Row],[HORA ENTREGA]]="DIRECTO","On time", IF(AA542&lt;&gt;"",IF(Tabla2[[#This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2" s="15" t="str">
        <f>MID(Tabla2[[#This Row],[TIPO]],1,3)</f>
        <v xml:space="preserve">20 </v>
      </c>
      <c r="AF5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IMPORTADORA Y COMERCIALIZADORA BZ SPA */ Cont: * DFSU2661575*/ HR Entrega: *10:00* /Dirección: *PuertoMadero 9710, Bodega X36. Pudahuel</v>
      </c>
      <c r="AG542" s="38" t="str">
        <f>IFERROR(HYPERLINK("https://wa.me/"&amp;Tabla2[[#This Row],[CONTACTO]]&amp;"?text="&amp;Tabla2[[#This Row],[Mensaje]],"Enviar mensaje"),"")</f>
        <v>Enviar mensaje</v>
      </c>
      <c r="AH542" s="15" t="str">
        <f>CONCATENATE(A542,F542)</f>
        <v>541DFSU2661575</v>
      </c>
      <c r="AI542" s="15" t="str">
        <f>CONCATENATE("ENT-",A542)</f>
        <v>ENT-541</v>
      </c>
      <c r="AJ542" s="15" t="str">
        <f>IF(Tabla2[[#This Row],[Op]]&lt;&gt;"","ENTREGA","")</f>
        <v>ENTREGA</v>
      </c>
      <c r="AK542" s="40" t="str">
        <f>(Tabla2[[#This Row],[FECHA ENTREGA]]&amp;Tabla2[[#This Row],[HORA ENTREGA]])</f>
        <v>460720,416666666666667</v>
      </c>
      <c r="AL542" s="34" t="str">
        <f>IFERROR(HYPERLINK("https://wa.me/"&amp;Tabla2[[#This Row],[CONTACTO]]&amp;"?text="&amp;Tabla2[[#This Row],[Mensaje]]),"")</f>
        <v>https://wa.me/56950923536?text=Hola!%0AServicio del día 19-02%0A *Cliente:* IMPORTADORA Y COMERCIALIZADORA BZ SPA */ Cont: * DFSU2661575*/ HR Entrega: *10:00* /Dirección: *PuertoMadero 9710, Bodega X36. Pudahuel</v>
      </c>
    </row>
    <row r="543" spans="1:38" s="15" customFormat="1" ht="16.5" customHeight="1" x14ac:dyDescent="0.2">
      <c r="A543" s="15">
        <f>ROW(A542)</f>
        <v>542</v>
      </c>
      <c r="B543" s="15">
        <f>IF(J543=J542,B542+1,1)</f>
        <v>25</v>
      </c>
      <c r="C543" s="15" t="s">
        <v>188</v>
      </c>
      <c r="D543" s="25" t="s">
        <v>39</v>
      </c>
      <c r="E543" s="27">
        <v>188316</v>
      </c>
      <c r="F543" s="27" t="s">
        <v>1092</v>
      </c>
      <c r="G543" s="27" t="s">
        <v>41</v>
      </c>
      <c r="H543" s="27">
        <v>27000</v>
      </c>
      <c r="I543" s="27" t="s">
        <v>42</v>
      </c>
      <c r="J543" s="28">
        <v>46072</v>
      </c>
      <c r="K543" s="26">
        <v>0.41666666666666669</v>
      </c>
      <c r="L543" s="26"/>
      <c r="M543" s="27" t="s">
        <v>133</v>
      </c>
      <c r="N543" s="25">
        <f>IFERROR(VLOOKUP(M543,Data!$J$1:$K$58,2,0),"")</f>
        <v>56953801607</v>
      </c>
      <c r="O543" s="27" t="s">
        <v>134</v>
      </c>
      <c r="P543" s="27"/>
      <c r="Q543" s="27" t="s">
        <v>190</v>
      </c>
      <c r="R543" s="27" t="s">
        <v>74</v>
      </c>
      <c r="S543" s="27"/>
      <c r="T543" s="27"/>
      <c r="U543" s="28"/>
      <c r="X543" s="27"/>
      <c r="Y543" s="27" t="s">
        <v>49</v>
      </c>
      <c r="Z543" s="29"/>
      <c r="AA543" s="29">
        <v>0.33680555555555558</v>
      </c>
      <c r="AB543" s="29"/>
      <c r="AC543" s="30">
        <v>46072</v>
      </c>
      <c r="AD543" s="15" t="str">
        <f>IF(Tabla2[[#This Row],[HORA ENTREGA]]="DIRECTO","On time", IF(AA543&lt;&gt;"",IF(Tabla2[[#This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3" s="15" t="str">
        <f>MID(Tabla2[[#This Row],[TIPO]],1,3)</f>
        <v xml:space="preserve">40 </v>
      </c>
      <c r="AF5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19-02%0A *Cliente:* LAMAIGNERE CHILE S.A. */ Cont: * MSDU7675834*/ HR Entrega: *10:00* /Dirección: *AV. MARTA OSSA RUIZ 601 (CAMINO CASAS VIEJAS); MAIPU </v>
      </c>
      <c r="AG543" s="38" t="str">
        <f>IFERROR(HYPERLINK("https://wa.me/"&amp;Tabla2[[#This Row],[CONTACTO]]&amp;"?text="&amp;Tabla2[[#This Row],[Mensaje]],"Enviar mensaje"),"")</f>
        <v>Enviar mensaje</v>
      </c>
      <c r="AH543" s="15" t="str">
        <f>CONCATENATE(A543,F543)</f>
        <v>542MSDU7675834</v>
      </c>
      <c r="AI543" s="15" t="str">
        <f>CONCATENATE("ENT-",A543)</f>
        <v>ENT-542</v>
      </c>
      <c r="AJ543" s="15" t="str">
        <f>IF(Tabla2[[#This Row],[Op]]&lt;&gt;"","ENTREGA","")</f>
        <v>ENTREGA</v>
      </c>
      <c r="AK543" s="40" t="str">
        <f>(Tabla2[[#This Row],[FECHA ENTREGA]]&amp;Tabla2[[#This Row],[HORA ENTREGA]])</f>
        <v>460720,416666666666667</v>
      </c>
      <c r="AL543" s="34" t="str">
        <f>IFERROR(HYPERLINK("https://wa.me/"&amp;Tabla2[[#This Row],[CONTACTO]]&amp;"?text="&amp;Tabla2[[#This Row],[Mensaje]]),"")</f>
        <v xml:space="preserve">https://wa.me/56953801607?text=Hola!%0AServicio del día 19-02%0A *Cliente:* LAMAIGNERE CHILE S.A. */ Cont: * MSDU7675834*/ HR Entrega: *10:00* /Dirección: *AV. MARTA OSSA RUIZ 601 (CAMINO CASAS VIEJAS); MAIPU </v>
      </c>
    </row>
    <row r="544" spans="1:38" s="15" customFormat="1" ht="16.5" customHeight="1" x14ac:dyDescent="0.2">
      <c r="A544" s="15">
        <f>ROW(A543)</f>
        <v>543</v>
      </c>
      <c r="B544" s="15">
        <f>IF(J544=J543,B543+1,1)</f>
        <v>26</v>
      </c>
      <c r="C544" s="15" t="s">
        <v>188</v>
      </c>
      <c r="D544" s="25" t="s">
        <v>39</v>
      </c>
      <c r="E544" s="27">
        <v>188316</v>
      </c>
      <c r="F544" s="27" t="s">
        <v>1093</v>
      </c>
      <c r="G544" s="27" t="s">
        <v>41</v>
      </c>
      <c r="H544" s="27">
        <v>27000</v>
      </c>
      <c r="I544" s="27" t="s">
        <v>42</v>
      </c>
      <c r="J544" s="28">
        <v>46072</v>
      </c>
      <c r="K544" s="26">
        <v>0.41666666666666669</v>
      </c>
      <c r="L544" s="26"/>
      <c r="M544" s="27" t="s">
        <v>112</v>
      </c>
      <c r="N544" s="25">
        <f>IFERROR(VLOOKUP(M544,Data!$J$1:$K$58,2,0),"")</f>
        <v>56990025702</v>
      </c>
      <c r="O544" s="27" t="s">
        <v>61</v>
      </c>
      <c r="P544" s="27"/>
      <c r="Q544" s="27" t="s">
        <v>190</v>
      </c>
      <c r="R544" s="27" t="s">
        <v>74</v>
      </c>
      <c r="S544" s="27"/>
      <c r="T544" s="27"/>
      <c r="U544" s="28"/>
      <c r="X544" s="27"/>
      <c r="Y544" s="27" t="s">
        <v>49</v>
      </c>
      <c r="Z544" s="29"/>
      <c r="AA544" s="29">
        <v>0.39930555555555558</v>
      </c>
      <c r="AB544" s="29"/>
      <c r="AC544" s="30">
        <v>46072</v>
      </c>
      <c r="AD544" s="15" t="str">
        <f>IF(Tabla2[[#This Row],[HORA ENTREGA]]="DIRECTO","On time", IF(AA544&lt;&gt;"",IF(Tabla2[[#This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4" s="15" t="str">
        <f>MID(Tabla2[[#This Row],[TIPO]],1,3)</f>
        <v xml:space="preserve">40 </v>
      </c>
      <c r="AF5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19-02%0A *Cliente:* LAMAIGNERE CHILE S.A. */ Cont: * UETU6725017*/ HR Entrega: *10:00* /Dirección: *AV. MARTA OSSA RUIZ 601 (CAMINO CASAS VIEJAS); MAIPU </v>
      </c>
      <c r="AG544" s="38" t="str">
        <f>IFERROR(HYPERLINK("https://wa.me/"&amp;Tabla2[[#This Row],[CONTACTO]]&amp;"?text="&amp;Tabla2[[#This Row],[Mensaje]],"Enviar mensaje"),"")</f>
        <v>Enviar mensaje</v>
      </c>
      <c r="AH544" s="15" t="str">
        <f>CONCATENATE(A544,F544)</f>
        <v>543UETU6725017</v>
      </c>
      <c r="AI544" s="15" t="str">
        <f>CONCATENATE("ENT-",A544)</f>
        <v>ENT-543</v>
      </c>
      <c r="AJ544" s="15" t="str">
        <f>IF(Tabla2[[#This Row],[Op]]&lt;&gt;"","ENTREGA","")</f>
        <v>ENTREGA</v>
      </c>
      <c r="AK544" s="40" t="str">
        <f>(Tabla2[[#This Row],[FECHA ENTREGA]]&amp;Tabla2[[#This Row],[HORA ENTREGA]])</f>
        <v>460720,416666666666667</v>
      </c>
      <c r="AL544" s="34" t="str">
        <f>IFERROR(HYPERLINK("https://wa.me/"&amp;Tabla2[[#This Row],[CONTACTO]]&amp;"?text="&amp;Tabla2[[#This Row],[Mensaje]]),"")</f>
        <v xml:space="preserve">https://wa.me/56990025702?text=Hola!%0AServicio del día 19-02%0A *Cliente:* LAMAIGNERE CHILE S.A. */ Cont: * UETU6725017*/ HR Entrega: *10:00* /Dirección: *AV. MARTA OSSA RUIZ 601 (CAMINO CASAS VIEJAS); MAIPU </v>
      </c>
    </row>
    <row r="545" spans="1:38" s="15" customFormat="1" ht="16.5" customHeight="1" x14ac:dyDescent="0.2">
      <c r="A545" s="15">
        <f>ROW(A544)</f>
        <v>544</v>
      </c>
      <c r="B545" s="15">
        <f>IF(J545=J544,B544+1,1)</f>
        <v>27</v>
      </c>
      <c r="C545" s="15" t="s">
        <v>188</v>
      </c>
      <c r="D545" s="25" t="s">
        <v>39</v>
      </c>
      <c r="E545" s="27">
        <v>188316</v>
      </c>
      <c r="F545" s="27" t="s">
        <v>1094</v>
      </c>
      <c r="G545" s="27" t="s">
        <v>41</v>
      </c>
      <c r="H545" s="27">
        <v>27000</v>
      </c>
      <c r="I545" s="27" t="s">
        <v>42</v>
      </c>
      <c r="J545" s="28">
        <v>46072</v>
      </c>
      <c r="K545" s="26">
        <v>0.5</v>
      </c>
      <c r="L545" s="26"/>
      <c r="M545" s="27" t="s">
        <v>215</v>
      </c>
      <c r="N545" s="25">
        <f>IFERROR(VLOOKUP(M545,Data!$J$1:$K$58,2,0),"")</f>
        <v>56978089957</v>
      </c>
      <c r="O545" s="27" t="s">
        <v>216</v>
      </c>
      <c r="P545" s="27"/>
      <c r="Q545" s="27" t="s">
        <v>190</v>
      </c>
      <c r="R545" s="27" t="s">
        <v>74</v>
      </c>
      <c r="S545" s="27"/>
      <c r="T545" s="27"/>
      <c r="U545" s="28"/>
      <c r="X545" s="27"/>
      <c r="Y545" s="27" t="s">
        <v>49</v>
      </c>
      <c r="Z545" s="29"/>
      <c r="AA545" s="29">
        <v>0.4826388888888889</v>
      </c>
      <c r="AB545" s="29"/>
      <c r="AC545" s="30">
        <v>46072</v>
      </c>
      <c r="AD545" s="15" t="str">
        <f>IF(Tabla2[[#This Row],[HORA ENTREGA]]="DIRECTO","On time", IF(AA545&lt;&gt;"",IF(Tabla2[[#This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5" s="15" t="str">
        <f>MID(Tabla2[[#This Row],[TIPO]],1,3)</f>
        <v xml:space="preserve">40 </v>
      </c>
      <c r="AF5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19-02%0A *Cliente:* LAMAIGNERE CHILE S.A. */ Cont: * MSMU4101973*/ HR Entrega: *12:00* /Dirección: *AV. MARTA OSSA RUIZ 601 (CAMINO CASAS VIEJAS); MAIPU </v>
      </c>
      <c r="AG545" s="38" t="str">
        <f>IFERROR(HYPERLINK("https://wa.me/"&amp;Tabla2[[#This Row],[CONTACTO]]&amp;"?text="&amp;Tabla2[[#This Row],[Mensaje]],"Enviar mensaje"),"")</f>
        <v>Enviar mensaje</v>
      </c>
      <c r="AH545" s="15" t="str">
        <f>CONCATENATE(A545,F545)</f>
        <v>544MSMU4101973</v>
      </c>
      <c r="AI545" s="15" t="str">
        <f>CONCATENATE("ENT-",A545)</f>
        <v>ENT-544</v>
      </c>
      <c r="AJ545" s="15" t="str">
        <f>IF(Tabla2[[#This Row],[Op]]&lt;&gt;"","ENTREGA","")</f>
        <v>ENTREGA</v>
      </c>
      <c r="AK545" s="40" t="str">
        <f>(Tabla2[[#This Row],[FECHA ENTREGA]]&amp;Tabla2[[#This Row],[HORA ENTREGA]])</f>
        <v>460720,5</v>
      </c>
      <c r="AL545" s="34" t="str">
        <f>IFERROR(HYPERLINK("https://wa.me/"&amp;Tabla2[[#This Row],[CONTACTO]]&amp;"?text="&amp;Tabla2[[#This Row],[Mensaje]]),"")</f>
        <v xml:space="preserve">https://wa.me/56978089957?text=Hola!%0AServicio del día 19-02%0A *Cliente:* LAMAIGNERE CHILE S.A. */ Cont: * MSMU4101973*/ HR Entrega: *12:00* /Dirección: *AV. MARTA OSSA RUIZ 601 (CAMINO CASAS VIEJAS); MAIPU </v>
      </c>
    </row>
    <row r="546" spans="1:38" s="15" customFormat="1" ht="16.5" customHeight="1" x14ac:dyDescent="0.2">
      <c r="A546" s="15">
        <f>ROW(A545)</f>
        <v>545</v>
      </c>
      <c r="B546" s="15">
        <f>IF(J546=J545,B545+1,1)</f>
        <v>28</v>
      </c>
      <c r="C546" s="15" t="s">
        <v>196</v>
      </c>
      <c r="D546" s="25" t="s">
        <v>39</v>
      </c>
      <c r="E546" s="27" t="s">
        <v>1095</v>
      </c>
      <c r="F546" s="27" t="s">
        <v>1096</v>
      </c>
      <c r="G546" s="27" t="s">
        <v>584</v>
      </c>
      <c r="H546" s="27">
        <v>20000</v>
      </c>
      <c r="I546" s="27">
        <v>0.45833333333333331</v>
      </c>
      <c r="J546" s="28">
        <v>46072</v>
      </c>
      <c r="K546" s="26" t="s">
        <v>290</v>
      </c>
      <c r="L546" s="26"/>
      <c r="M546" s="27" t="s">
        <v>86</v>
      </c>
      <c r="N546" s="25">
        <f>IFERROR(VLOOKUP(M546,Data!$J$1:$K$58,2,0),"")</f>
        <v>56956654384</v>
      </c>
      <c r="O546" s="27" t="s">
        <v>87</v>
      </c>
      <c r="P546" s="27"/>
      <c r="Q546" s="27" t="s">
        <v>201</v>
      </c>
      <c r="R546" s="27" t="s">
        <v>93</v>
      </c>
      <c r="S546" s="27"/>
      <c r="T546" s="27"/>
      <c r="U546" s="28"/>
      <c r="X546" s="27"/>
      <c r="Y546" s="27" t="s">
        <v>49</v>
      </c>
      <c r="Z546" s="29"/>
      <c r="AA546" s="29">
        <v>0.60763888888888884</v>
      </c>
      <c r="AB546" s="29"/>
      <c r="AC546" s="30">
        <v>46072</v>
      </c>
      <c r="AD546" s="15" t="str">
        <f>IF(Tabla2[[#This Row],[HORA ENTREGA]]="DIRECTO","On time", IF(AA546&lt;&gt;"",IF(Tabla2[[#This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6" s="15" t="str">
        <f>MID(Tabla2[[#This Row],[TIPO]],1,3)</f>
        <v>IMO</v>
      </c>
      <c r="AF5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LANCO &amp; HARRIS SURAMERICA SPA */ Cont: * MRSU4222980*/ HR Entrega: *DIRECTO* /Dirección: *CALLE CHORRILLOS 1 PARC.19B, LAMPA</v>
      </c>
      <c r="AG546" s="38" t="str">
        <f>IFERROR(HYPERLINK("https://wa.me/"&amp;Tabla2[[#This Row],[CONTACTO]]&amp;"?text="&amp;Tabla2[[#This Row],[Mensaje]],"Enviar mensaje"),"")</f>
        <v>Enviar mensaje</v>
      </c>
      <c r="AH546" s="15" t="str">
        <f>CONCATENATE(A546,F546)</f>
        <v>545MRSU4222980</v>
      </c>
      <c r="AI546" s="15" t="str">
        <f>CONCATENATE("ENT-",A546)</f>
        <v>ENT-545</v>
      </c>
      <c r="AJ546" s="15" t="str">
        <f>IF(Tabla2[[#This Row],[Op]]&lt;&gt;"","ENTREGA","")</f>
        <v>ENTREGA</v>
      </c>
      <c r="AK546" s="40" t="str">
        <f>(Tabla2[[#This Row],[FECHA ENTREGA]]&amp;Tabla2[[#This Row],[HORA ENTREGA]])</f>
        <v>46072DIRECTO</v>
      </c>
      <c r="AL546" s="34" t="str">
        <f>IFERROR(HYPERLINK("https://wa.me/"&amp;Tabla2[[#This Row],[CONTACTO]]&amp;"?text="&amp;Tabla2[[#This Row],[Mensaje]]),"")</f>
        <v>https://wa.me/56956654384?text=Hola!%0AServicio del día 19-02%0A *Cliente:* LANCO &amp; HARRIS SURAMERICA SPA */ Cont: * MRSU4222980*/ HR Entrega: *DIRECTO* /Dirección: *CALLE CHORRILLOS 1 PARC.19B, LAMPA</v>
      </c>
    </row>
    <row r="547" spans="1:38" s="15" customFormat="1" ht="16.5" customHeight="1" x14ac:dyDescent="0.2">
      <c r="A547" s="15">
        <f>ROW(A546)</f>
        <v>546</v>
      </c>
      <c r="B547" s="15">
        <f>IF(J547=J546,B546+1,1)</f>
        <v>29</v>
      </c>
      <c r="C547" s="15" t="s">
        <v>500</v>
      </c>
      <c r="D547" s="25" t="s">
        <v>39</v>
      </c>
      <c r="E547" s="27">
        <v>299887</v>
      </c>
      <c r="F547" s="27" t="s">
        <v>1097</v>
      </c>
      <c r="G547" s="27" t="s">
        <v>64</v>
      </c>
      <c r="H547" s="27">
        <v>27000</v>
      </c>
      <c r="I547" s="27" t="s">
        <v>1098</v>
      </c>
      <c r="J547" s="28">
        <v>46072</v>
      </c>
      <c r="K547" s="26">
        <v>0.33333333333333331</v>
      </c>
      <c r="L547" s="26"/>
      <c r="M547" s="27" t="s">
        <v>82</v>
      </c>
      <c r="N547" s="25">
        <f>IFERROR(VLOOKUP(M547,Data!$J$1:$K$58,2,0),"")</f>
        <v>56944277110</v>
      </c>
      <c r="O547" s="27" t="s">
        <v>83</v>
      </c>
      <c r="P547" s="27"/>
      <c r="Q547" s="27" t="s">
        <v>502</v>
      </c>
      <c r="R547" s="27" t="s">
        <v>74</v>
      </c>
      <c r="S547" s="27"/>
      <c r="T547" s="27"/>
      <c r="U547" s="28"/>
      <c r="X547" s="27"/>
      <c r="Y547" s="27" t="s">
        <v>49</v>
      </c>
      <c r="Z547" s="29"/>
      <c r="AA547" s="29">
        <v>0.33680555555555558</v>
      </c>
      <c r="AB547" s="29"/>
      <c r="AC547" s="30">
        <v>46072</v>
      </c>
      <c r="AD547" s="15" t="str">
        <f>IF(Tabla2[[#This Row],[HORA ENTREGA]]="DIRECTO","On time", IF(AA547&lt;&gt;"",IF(Tabla2[[#This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7" s="15" t="str">
        <f>MID(Tabla2[[#This Row],[TIPO]],1,3)</f>
        <v xml:space="preserve">20 </v>
      </c>
      <c r="AF5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MOLYMETNOS S.A. */ Cont: * MEDU6723993*/ HR Entrega: *08:00* /Dirección: *CAMINO NOS A LOS MORROS 590, SAN BERNARDO</v>
      </c>
      <c r="AG547" s="38" t="str">
        <f>IFERROR(HYPERLINK("https://wa.me/"&amp;Tabla2[[#This Row],[CONTACTO]]&amp;"?text="&amp;Tabla2[[#This Row],[Mensaje]],"Enviar mensaje"),"")</f>
        <v>Enviar mensaje</v>
      </c>
      <c r="AH547" s="15" t="str">
        <f>CONCATENATE(A547,F547)</f>
        <v>546MEDU6723993</v>
      </c>
      <c r="AI547" s="15" t="str">
        <f>CONCATENATE("ENT-",A547)</f>
        <v>ENT-546</v>
      </c>
      <c r="AJ547" s="15" t="str">
        <f>IF(Tabla2[[#This Row],[Op]]&lt;&gt;"","ENTREGA","")</f>
        <v>ENTREGA</v>
      </c>
      <c r="AK547" s="40" t="str">
        <f>(Tabla2[[#This Row],[FECHA ENTREGA]]&amp;Tabla2[[#This Row],[HORA ENTREGA]])</f>
        <v>460720,333333333333333</v>
      </c>
      <c r="AL547" s="34" t="str">
        <f>IFERROR(HYPERLINK("https://wa.me/"&amp;Tabla2[[#This Row],[CONTACTO]]&amp;"?text="&amp;Tabla2[[#This Row],[Mensaje]]),"")</f>
        <v>https://wa.me/56944277110?text=Hola!%0AServicio del día 19-02%0A *Cliente:* MOLYMETNOS S.A. */ Cont: * MEDU6723993*/ HR Entrega: *08:00* /Dirección: *CAMINO NOS A LOS MORROS 590, SAN BERNARDO</v>
      </c>
    </row>
    <row r="548" spans="1:38" s="15" customFormat="1" ht="16.5" customHeight="1" x14ac:dyDescent="0.2">
      <c r="A548" s="15">
        <f>ROW(A547)</f>
        <v>547</v>
      </c>
      <c r="B548" s="15">
        <f>IF(J548=J547,B547+1,1)</f>
        <v>30</v>
      </c>
      <c r="C548" s="15" t="s">
        <v>500</v>
      </c>
      <c r="D548" s="25" t="s">
        <v>39</v>
      </c>
      <c r="E548" s="27">
        <v>299887</v>
      </c>
      <c r="F548" s="27" t="s">
        <v>1099</v>
      </c>
      <c r="G548" s="27" t="s">
        <v>64</v>
      </c>
      <c r="H548" s="27">
        <v>27000</v>
      </c>
      <c r="I548" s="27" t="s">
        <v>1100</v>
      </c>
      <c r="J548" s="28">
        <v>46072</v>
      </c>
      <c r="K548" s="26">
        <v>0.33333333333333331</v>
      </c>
      <c r="L548" s="26"/>
      <c r="M548" s="27" t="s">
        <v>151</v>
      </c>
      <c r="N548" s="25">
        <f>IFERROR(VLOOKUP(M548,Data!$J$1:$K$58,2,0),"")</f>
        <v>56973887427</v>
      </c>
      <c r="O548" s="27" t="s">
        <v>152</v>
      </c>
      <c r="P548" s="27"/>
      <c r="Q548" s="27" t="s">
        <v>502</v>
      </c>
      <c r="R548" s="27" t="s">
        <v>74</v>
      </c>
      <c r="S548" s="27"/>
      <c r="T548" s="27"/>
      <c r="U548" s="28"/>
      <c r="X548" s="27"/>
      <c r="Y548" s="27" t="s">
        <v>49</v>
      </c>
      <c r="Z548" s="29"/>
      <c r="AA548" s="29">
        <v>0.3263888888888889</v>
      </c>
      <c r="AB548" s="29"/>
      <c r="AC548" s="30">
        <v>46072</v>
      </c>
      <c r="AD548" s="15" t="str">
        <f>IF(Tabla2[[#This Row],[HORA ENTREGA]]="DIRECTO","On time", IF(AA548&lt;&gt;"",IF(Tabla2[[#This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8" s="15" t="str">
        <f>MID(Tabla2[[#This Row],[TIPO]],1,3)</f>
        <v xml:space="preserve">20 </v>
      </c>
      <c r="AF5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MOLYMETNOS S.A. */ Cont: * MSNU1509034*/ HR Entrega: *08:00* /Dirección: *CAMINO NOS A LOS MORROS 590, SAN BERNARDO</v>
      </c>
      <c r="AG548" s="38" t="str">
        <f>IFERROR(HYPERLINK("https://wa.me/"&amp;Tabla2[[#This Row],[CONTACTO]]&amp;"?text="&amp;Tabla2[[#This Row],[Mensaje]],"Enviar mensaje"),"")</f>
        <v>Enviar mensaje</v>
      </c>
      <c r="AH548" s="15" t="str">
        <f>CONCATENATE(A548,F548)</f>
        <v>547MSNU1509034</v>
      </c>
      <c r="AI548" s="15" t="str">
        <f>CONCATENATE("ENT-",A548)</f>
        <v>ENT-547</v>
      </c>
      <c r="AJ548" s="15" t="str">
        <f>IF(Tabla2[[#This Row],[Op]]&lt;&gt;"","ENTREGA","")</f>
        <v>ENTREGA</v>
      </c>
      <c r="AK548" s="40" t="str">
        <f>(Tabla2[[#This Row],[FECHA ENTREGA]]&amp;Tabla2[[#This Row],[HORA ENTREGA]])</f>
        <v>460720,333333333333333</v>
      </c>
      <c r="AL548" s="34" t="str">
        <f>IFERROR(HYPERLINK("https://wa.me/"&amp;Tabla2[[#This Row],[CONTACTO]]&amp;"?text="&amp;Tabla2[[#This Row],[Mensaje]]),"")</f>
        <v>https://wa.me/56973887427?text=Hola!%0AServicio del día 19-02%0A *Cliente:* MOLYMETNOS S.A. */ Cont: * MSNU1509034*/ HR Entrega: *08:00* /Dirección: *CAMINO NOS A LOS MORROS 590, SAN BERNARDO</v>
      </c>
    </row>
    <row r="549" spans="1:38" s="15" customFormat="1" ht="16.5" customHeight="1" x14ac:dyDescent="0.2">
      <c r="A549" s="15">
        <f>ROW(A548)</f>
        <v>548</v>
      </c>
      <c r="B549" s="15">
        <f>IF(J549=J548,B548+1,1)</f>
        <v>31</v>
      </c>
      <c r="C549" s="15" t="s">
        <v>500</v>
      </c>
      <c r="D549" s="25" t="s">
        <v>39</v>
      </c>
      <c r="E549" s="27">
        <v>299887</v>
      </c>
      <c r="F549" s="27" t="s">
        <v>1101</v>
      </c>
      <c r="G549" s="27" t="s">
        <v>64</v>
      </c>
      <c r="H549" s="27">
        <v>27000</v>
      </c>
      <c r="I549" s="27" t="s">
        <v>1102</v>
      </c>
      <c r="J549" s="28">
        <v>46072</v>
      </c>
      <c r="K549" s="26">
        <v>0.33333333333333331</v>
      </c>
      <c r="L549" s="26"/>
      <c r="M549" s="27" t="s">
        <v>90</v>
      </c>
      <c r="N549" s="25">
        <f>IFERROR(VLOOKUP(M549,Data!$J$1:$K$58,2,0),"")</f>
        <v>56987557136</v>
      </c>
      <c r="O549" s="27" t="s">
        <v>152</v>
      </c>
      <c r="P549" s="27"/>
      <c r="Q549" s="27" t="s">
        <v>502</v>
      </c>
      <c r="R549" s="27" t="s">
        <v>74</v>
      </c>
      <c r="S549" s="27"/>
      <c r="T549" s="27"/>
      <c r="U549" s="28"/>
      <c r="X549" s="27"/>
      <c r="Y549" s="27" t="s">
        <v>49</v>
      </c>
      <c r="Z549" s="29"/>
      <c r="AA549" s="29">
        <v>0.3263888888888889</v>
      </c>
      <c r="AB549" s="29"/>
      <c r="AC549" s="30">
        <v>46072</v>
      </c>
      <c r="AD549" s="15" t="str">
        <f>IF(Tabla2[[#This Row],[HORA ENTREGA]]="DIRECTO","On time", IF(AA549&lt;&gt;"",IF(Tabla2[[#This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49" s="15" t="str">
        <f>MID(Tabla2[[#This Row],[TIPO]],1,3)</f>
        <v xml:space="preserve">20 </v>
      </c>
      <c r="AF5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MOLYMETNOS S.A. */ Cont: * MSNU2129018*/ HR Entrega: *08:00* /Dirección: *CAMINO NOS A LOS MORROS 590, SAN BERNARDO</v>
      </c>
      <c r="AG549" s="38" t="str">
        <f>IFERROR(HYPERLINK("https://wa.me/"&amp;Tabla2[[#This Row],[CONTACTO]]&amp;"?text="&amp;Tabla2[[#This Row],[Mensaje]],"Enviar mensaje"),"")</f>
        <v>Enviar mensaje</v>
      </c>
      <c r="AH549" s="15" t="str">
        <f>CONCATENATE(A549,F549)</f>
        <v>548MSNU2129018</v>
      </c>
      <c r="AI549" s="15" t="str">
        <f>CONCATENATE("ENT-",A549)</f>
        <v>ENT-548</v>
      </c>
      <c r="AJ549" s="15" t="str">
        <f>IF(Tabla2[[#This Row],[Op]]&lt;&gt;"","ENTREGA","")</f>
        <v>ENTREGA</v>
      </c>
      <c r="AK549" s="40" t="str">
        <f>(Tabla2[[#This Row],[FECHA ENTREGA]]&amp;Tabla2[[#This Row],[HORA ENTREGA]])</f>
        <v>460720,333333333333333</v>
      </c>
      <c r="AL549" s="34" t="str">
        <f>IFERROR(HYPERLINK("https://wa.me/"&amp;Tabla2[[#This Row],[CONTACTO]]&amp;"?text="&amp;Tabla2[[#This Row],[Mensaje]]),"")</f>
        <v>https://wa.me/56987557136?text=Hola!%0AServicio del día 19-02%0A *Cliente:* MOLYMETNOS S.A. */ Cont: * MSNU2129018*/ HR Entrega: *08:00* /Dirección: *CAMINO NOS A LOS MORROS 590, SAN BERNARDO</v>
      </c>
    </row>
    <row r="550" spans="1:38" s="15" customFormat="1" ht="16.5" customHeight="1" x14ac:dyDescent="0.2">
      <c r="A550" s="15">
        <f>ROW(A549)</f>
        <v>549</v>
      </c>
      <c r="B550" s="15">
        <f>IF(J550=J549,B549+1,1)</f>
        <v>32</v>
      </c>
      <c r="C550" s="15" t="s">
        <v>219</v>
      </c>
      <c r="D550" s="25" t="s">
        <v>39</v>
      </c>
      <c r="E550" s="27">
        <v>102805</v>
      </c>
      <c r="F550" s="27" t="s">
        <v>1103</v>
      </c>
      <c r="G550" s="27" t="s">
        <v>41</v>
      </c>
      <c r="H550" s="27">
        <v>24000</v>
      </c>
      <c r="I550" s="27" t="s">
        <v>42</v>
      </c>
      <c r="J550" s="28">
        <v>46072</v>
      </c>
      <c r="K550" s="26">
        <v>0.29166666666666669</v>
      </c>
      <c r="L550" s="26"/>
      <c r="M550" s="27" t="s">
        <v>176</v>
      </c>
      <c r="N550" s="25">
        <f>IFERROR(VLOOKUP(M550,Data!$J$1:$K$58,2,0),"")</f>
        <v>56968463649</v>
      </c>
      <c r="O550" s="27" t="s">
        <v>162</v>
      </c>
      <c r="P550" s="27"/>
      <c r="Q550" s="27" t="s">
        <v>229</v>
      </c>
      <c r="R550" s="27" t="s">
        <v>48</v>
      </c>
      <c r="S550" s="27"/>
      <c r="T550" s="27"/>
      <c r="U550" s="28"/>
      <c r="X550" s="27"/>
      <c r="Y550" s="27" t="s">
        <v>49</v>
      </c>
      <c r="Z550" s="29"/>
      <c r="AA550" s="29">
        <v>0.27083333333333331</v>
      </c>
      <c r="AB550" s="29"/>
      <c r="AC550" s="30">
        <v>46072</v>
      </c>
      <c r="AD550" s="15" t="str">
        <f>IF(Tabla2[[#This Row],[HORA ENTREGA]]="DIRECTO","On time", IF(AA550&lt;&gt;"",IF(Tabla2[[#This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50" s="15" t="str">
        <f>MID(Tabla2[[#This Row],[TIPO]],1,3)</f>
        <v xml:space="preserve">40 </v>
      </c>
      <c r="AF5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RENDIC S.A. */ Cont: * SELU4478874*/ HR Entrega: *07:00* /Dirección: *Avenida Miraflores 9700-Bodega 4C, PUDAHUEL</v>
      </c>
      <c r="AG550" s="38" t="str">
        <f>IFERROR(HYPERLINK("https://wa.me/"&amp;Tabla2[[#This Row],[CONTACTO]]&amp;"?text="&amp;Tabla2[[#This Row],[Mensaje]],"Enviar mensaje"),"")</f>
        <v>Enviar mensaje</v>
      </c>
      <c r="AH550" s="15" t="str">
        <f>CONCATENATE(A550,F550)</f>
        <v>549SELU4478874</v>
      </c>
      <c r="AI550" s="15" t="str">
        <f>CONCATENATE("ENT-",A550)</f>
        <v>ENT-549</v>
      </c>
      <c r="AJ550" s="15" t="str">
        <f>IF(Tabla2[[#This Row],[Op]]&lt;&gt;"","ENTREGA","")</f>
        <v>ENTREGA</v>
      </c>
      <c r="AK550" s="40" t="str">
        <f>(Tabla2[[#This Row],[FECHA ENTREGA]]&amp;Tabla2[[#This Row],[HORA ENTREGA]])</f>
        <v>460720,291666666666667</v>
      </c>
      <c r="AL550" s="34" t="str">
        <f>IFERROR(HYPERLINK("https://wa.me/"&amp;Tabla2[[#This Row],[CONTACTO]]&amp;"?text="&amp;Tabla2[[#This Row],[Mensaje]]),"")</f>
        <v>https://wa.me/56968463649?text=Hola!%0AServicio del día 19-02%0A *Cliente:* RENDIC S.A. */ Cont: * SELU4478874*/ HR Entrega: *07:00* /Dirección: *Avenida Miraflores 9700-Bodega 4C, PUDAHUEL</v>
      </c>
    </row>
    <row r="551" spans="1:38" s="15" customFormat="1" ht="16.5" customHeight="1" x14ac:dyDescent="0.2">
      <c r="A551" s="15">
        <f>ROW(A550)</f>
        <v>550</v>
      </c>
      <c r="B551" s="15">
        <f>IF(J551=J550,B550+1,1)</f>
        <v>33</v>
      </c>
      <c r="C551" s="15" t="s">
        <v>566</v>
      </c>
      <c r="D551" s="25"/>
      <c r="E551" s="27" t="s">
        <v>120</v>
      </c>
      <c r="F551" s="27" t="s">
        <v>456</v>
      </c>
      <c r="G551" s="27" t="s">
        <v>456</v>
      </c>
      <c r="H551" s="27" t="s">
        <v>120</v>
      </c>
      <c r="I551" s="27" t="s">
        <v>120</v>
      </c>
      <c r="J551" s="28">
        <v>46072</v>
      </c>
      <c r="K551" s="26">
        <v>0.29166666666666669</v>
      </c>
      <c r="L551" s="26"/>
      <c r="M551" s="27" t="s">
        <v>567</v>
      </c>
      <c r="N551" s="25">
        <f>IFERROR(VLOOKUP(M551,Data!$J$1:$K$58,2,0),"")</f>
        <v>56964069749</v>
      </c>
      <c r="O551" s="27" t="s">
        <v>568</v>
      </c>
      <c r="P551" s="27"/>
      <c r="Q551" s="27" t="s">
        <v>569</v>
      </c>
      <c r="R551" s="27" t="s">
        <v>120</v>
      </c>
      <c r="S551" s="27"/>
      <c r="T551" s="27"/>
      <c r="U551" s="28"/>
      <c r="X551" s="27"/>
      <c r="Y551" s="27" t="s">
        <v>49</v>
      </c>
      <c r="Z551" s="29"/>
      <c r="AA551" s="29"/>
      <c r="AB551" s="29"/>
      <c r="AC551" s="30">
        <v>46072</v>
      </c>
      <c r="AD551" s="15" t="str">
        <f>IF(Tabla2[[#This Row],[HORA ENTREGA]]="DIRECTO","On time", IF(AA551&lt;&gt;"",IF(Tabla2[[#This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551" s="15" t="str">
        <f>MID(Tabla2[[#This Row],[TIPO]],1,3)</f>
        <v>RAM</v>
      </c>
      <c r="AF5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RITRAMA S.A. */ Cont: * RAMPLA*/ HR Entrega: *07:00* /Dirección: *AV. TUPUNGATO 3420, PLACILLA</v>
      </c>
      <c r="AG551" s="38" t="str">
        <f>IFERROR(HYPERLINK("https://wa.me/"&amp;Tabla2[[#This Row],[CONTACTO]]&amp;"?text="&amp;Tabla2[[#This Row],[Mensaje]],"Enviar mensaje"),"")</f>
        <v>Enviar mensaje</v>
      </c>
      <c r="AH551" s="15" t="str">
        <f>CONCATENATE(A551,F551)</f>
        <v>550RAMPLA</v>
      </c>
      <c r="AI551" s="15" t="str">
        <f>CONCATENATE("ENT-",A551)</f>
        <v>ENT-550</v>
      </c>
      <c r="AJ551" s="15" t="str">
        <f>IF(Tabla2[[#This Row],[Op]]&lt;&gt;"","ENTREGA","")</f>
        <v>ENTREGA</v>
      </c>
      <c r="AK551" s="40" t="str">
        <f>(Tabla2[[#This Row],[FECHA ENTREGA]]&amp;Tabla2[[#This Row],[HORA ENTREGA]])</f>
        <v>460720,291666666666667</v>
      </c>
      <c r="AL551" s="34" t="str">
        <f>IFERROR(HYPERLINK("https://wa.me/"&amp;Tabla2[[#This Row],[CONTACTO]]&amp;"?text="&amp;Tabla2[[#This Row],[Mensaje]]),"")</f>
        <v>https://wa.me/56964069749?text=Hola!%0AServicio del día 19-02%0A *Cliente:* RITRAMA S.A. */ Cont: * RAMPLA*/ HR Entrega: *07:00* /Dirección: *AV. TUPUNGATO 3420, PLACILLA</v>
      </c>
    </row>
    <row r="552" spans="1:38" s="15" customFormat="1" ht="16.5" customHeight="1" x14ac:dyDescent="0.2">
      <c r="A552" s="15">
        <f>ROW(A551)</f>
        <v>551</v>
      </c>
      <c r="B552" s="15">
        <f>IF(J552=J551,B551+1,1)</f>
        <v>34</v>
      </c>
      <c r="C552" s="15" t="s">
        <v>566</v>
      </c>
      <c r="D552" s="25"/>
      <c r="E552" s="27" t="s">
        <v>120</v>
      </c>
      <c r="F552" s="27" t="s">
        <v>456</v>
      </c>
      <c r="G552" s="27" t="s">
        <v>456</v>
      </c>
      <c r="H552" s="27" t="s">
        <v>120</v>
      </c>
      <c r="I552" s="27" t="s">
        <v>120</v>
      </c>
      <c r="J552" s="28">
        <v>46072</v>
      </c>
      <c r="K552" s="26">
        <v>0.29166666666666669</v>
      </c>
      <c r="L552" s="26"/>
      <c r="M552" s="27" t="s">
        <v>570</v>
      </c>
      <c r="N552" s="25">
        <f>IFERROR(VLOOKUP(M552,Data!$J$1:$K$58,2,0),"")</f>
        <v>56973887322</v>
      </c>
      <c r="O552" s="27" t="s">
        <v>248</v>
      </c>
      <c r="P552" s="27"/>
      <c r="Q552" s="27" t="s">
        <v>569</v>
      </c>
      <c r="R552" s="27" t="s">
        <v>120</v>
      </c>
      <c r="S552" s="27"/>
      <c r="T552" s="27"/>
      <c r="U552" s="28"/>
      <c r="X552" s="27"/>
      <c r="Y552" s="27" t="s">
        <v>49</v>
      </c>
      <c r="Z552" s="29"/>
      <c r="AA552" s="29"/>
      <c r="AB552" s="29"/>
      <c r="AC552" s="30">
        <v>46072</v>
      </c>
      <c r="AD552" s="15" t="str">
        <f>IF(Tabla2[[#This Row],[HORA ENTREGA]]="DIRECTO","On time", IF(AA552&lt;&gt;"",IF(Tabla2[[#This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552" s="15" t="str">
        <f>MID(Tabla2[[#This Row],[TIPO]],1,3)</f>
        <v>RAM</v>
      </c>
      <c r="AF5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RITRAMA S.A. */ Cont: * RAMPLA*/ HR Entrega: *07:00* /Dirección: *AV. TUPUNGATO 3420, PLACILLA</v>
      </c>
      <c r="AG552" s="38" t="str">
        <f>IFERROR(HYPERLINK("https://wa.me/"&amp;Tabla2[[#This Row],[CONTACTO]]&amp;"?text="&amp;Tabla2[[#This Row],[Mensaje]],"Enviar mensaje"),"")</f>
        <v>Enviar mensaje</v>
      </c>
      <c r="AH552" s="15" t="str">
        <f>CONCATENATE(A552,F552)</f>
        <v>551RAMPLA</v>
      </c>
      <c r="AI552" s="15" t="str">
        <f>CONCATENATE("ENT-",A552)</f>
        <v>ENT-551</v>
      </c>
      <c r="AJ552" s="15" t="str">
        <f>IF(Tabla2[[#This Row],[Op]]&lt;&gt;"","ENTREGA","")</f>
        <v>ENTREGA</v>
      </c>
      <c r="AK552" s="40" t="str">
        <f>(Tabla2[[#This Row],[FECHA ENTREGA]]&amp;Tabla2[[#This Row],[HORA ENTREGA]])</f>
        <v>460720,291666666666667</v>
      </c>
      <c r="AL552" s="34" t="str">
        <f>IFERROR(HYPERLINK("https://wa.me/"&amp;Tabla2[[#This Row],[CONTACTO]]&amp;"?text="&amp;Tabla2[[#This Row],[Mensaje]]),"")</f>
        <v>https://wa.me/56973887322?text=Hola!%0AServicio del día 19-02%0A *Cliente:* RITRAMA S.A. */ Cont: * RAMPLA*/ HR Entrega: *07:00* /Dirección: *AV. TUPUNGATO 3420, PLACILLA</v>
      </c>
    </row>
    <row r="553" spans="1:38" s="15" customFormat="1" ht="16.5" customHeight="1" x14ac:dyDescent="0.2">
      <c r="A553" s="15">
        <f>ROW(A552)</f>
        <v>552</v>
      </c>
      <c r="B553" s="15">
        <f>IF(J553=J552,B552+1,1)</f>
        <v>35</v>
      </c>
      <c r="C553" s="15" t="s">
        <v>236</v>
      </c>
      <c r="D553" s="25" t="s">
        <v>39</v>
      </c>
      <c r="E553" s="27">
        <v>504531</v>
      </c>
      <c r="F553" s="27" t="s">
        <v>1104</v>
      </c>
      <c r="G553" s="27" t="s">
        <v>64</v>
      </c>
      <c r="H553" s="27">
        <v>30000</v>
      </c>
      <c r="I553" s="27" t="s">
        <v>42</v>
      </c>
      <c r="J553" s="28">
        <v>46072</v>
      </c>
      <c r="K553" s="26">
        <v>0.33333333333333331</v>
      </c>
      <c r="L553" s="26"/>
      <c r="M553" s="27" t="s">
        <v>60</v>
      </c>
      <c r="N553" s="25">
        <f>IFERROR(VLOOKUP(M553,Data!$J$1:$K$58,2,0),"")</f>
        <v>56957438415</v>
      </c>
      <c r="O553" s="27" t="s">
        <v>285</v>
      </c>
      <c r="P553" s="27"/>
      <c r="Q553" s="27" t="s">
        <v>1105</v>
      </c>
      <c r="R553" s="27" t="s">
        <v>48</v>
      </c>
      <c r="S553" s="27"/>
      <c r="T553" s="27"/>
      <c r="U553" s="28"/>
      <c r="X553" s="27"/>
      <c r="Y553" s="27" t="s">
        <v>49</v>
      </c>
      <c r="Z553" s="29"/>
      <c r="AA553" s="29">
        <v>0.3347222222222222</v>
      </c>
      <c r="AB553" s="29"/>
      <c r="AC553" s="30">
        <v>46072</v>
      </c>
      <c r="AD553" s="15" t="str">
        <f>IF(Tabla2[[#This Row],[HORA ENTREGA]]="DIRECTO","On time", IF(AA553&lt;&gt;"",IF(Tabla2[[#This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53" s="15" t="str">
        <f>MID(Tabla2[[#This Row],[TIPO]],1,3)</f>
        <v xml:space="preserve">20 </v>
      </c>
      <c r="AF5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SOCIEDAD COMERCIAL MARBEN PETS LTDA */ Cont: * BEAU2226930*/ HR Entrega: *08:00* /Dirección: *JOSE JOAQUIN PEREZ 8726 PUDAHUEL</v>
      </c>
      <c r="AG553" s="38" t="str">
        <f>IFERROR(HYPERLINK("https://wa.me/"&amp;Tabla2[[#This Row],[CONTACTO]]&amp;"?text="&amp;Tabla2[[#This Row],[Mensaje]],"Enviar mensaje"),"")</f>
        <v>Enviar mensaje</v>
      </c>
      <c r="AH553" s="15" t="str">
        <f>CONCATENATE(A553,F553)</f>
        <v>552BEAU2226930</v>
      </c>
      <c r="AI553" s="15" t="str">
        <f>CONCATENATE("ENT-",A553)</f>
        <v>ENT-552</v>
      </c>
      <c r="AJ553" s="15" t="str">
        <f>IF(Tabla2[[#This Row],[Op]]&lt;&gt;"","ENTREGA","")</f>
        <v>ENTREGA</v>
      </c>
      <c r="AK553" s="40" t="str">
        <f>(Tabla2[[#This Row],[FECHA ENTREGA]]&amp;Tabla2[[#This Row],[HORA ENTREGA]])</f>
        <v>460720,333333333333333</v>
      </c>
      <c r="AL553" s="34" t="str">
        <f>IFERROR(HYPERLINK("https://wa.me/"&amp;Tabla2[[#This Row],[CONTACTO]]&amp;"?text="&amp;Tabla2[[#This Row],[Mensaje]]),"")</f>
        <v>https://wa.me/56957438415?text=Hola!%0AServicio del día 19-02%0A *Cliente:* SOCIEDAD COMERCIAL MARBEN PETS LTDA */ Cont: * BEAU2226930*/ HR Entrega: *08:00* /Dirección: *JOSE JOAQUIN PEREZ 8726 PUDAHUEL</v>
      </c>
    </row>
    <row r="554" spans="1:38" s="15" customFormat="1" ht="16.5" customHeight="1" x14ac:dyDescent="0.2">
      <c r="A554" s="15">
        <f>ROW(A553)</f>
        <v>553</v>
      </c>
      <c r="B554" s="15">
        <f>IF(J554=J553,B553+1,1)</f>
        <v>36</v>
      </c>
      <c r="C554" s="15" t="s">
        <v>360</v>
      </c>
      <c r="D554" s="25" t="s">
        <v>39</v>
      </c>
      <c r="E554" s="27">
        <v>312963</v>
      </c>
      <c r="F554" s="27" t="s">
        <v>1106</v>
      </c>
      <c r="G554" s="27" t="s">
        <v>41</v>
      </c>
      <c r="H554" s="27">
        <v>20000</v>
      </c>
      <c r="I554" s="27" t="s">
        <v>42</v>
      </c>
      <c r="J554" s="28">
        <v>46072</v>
      </c>
      <c r="K554" s="26">
        <v>0.29166666666666669</v>
      </c>
      <c r="L554" s="26"/>
      <c r="M554" s="27" t="s">
        <v>649</v>
      </c>
      <c r="N554" s="25">
        <f>IFERROR(VLOOKUP(M554,Data!$J$1:$K$58,2,0),"")</f>
        <v>56939438073</v>
      </c>
      <c r="O554" s="27" t="s">
        <v>203</v>
      </c>
      <c r="P554" s="27"/>
      <c r="Q554" s="27" t="s">
        <v>362</v>
      </c>
      <c r="R554" s="27" t="s">
        <v>169</v>
      </c>
      <c r="S554" s="27"/>
      <c r="T554" s="27"/>
      <c r="U554" s="28"/>
      <c r="X554" s="27" t="s">
        <v>271</v>
      </c>
      <c r="Y554" s="27" t="s">
        <v>49</v>
      </c>
      <c r="Z554" s="29"/>
      <c r="AA554" s="29">
        <v>0.29166666666666669</v>
      </c>
      <c r="AB554" s="29"/>
      <c r="AC554" s="30">
        <v>46072</v>
      </c>
      <c r="AD554" s="15" t="str">
        <f>IF(Tabla2[[#This Row],[HORA ENTREGA]]="DIRECTO","On time", IF(AA554&lt;&gt;"",IF(Tabla2[[#This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54" s="15" t="str">
        <f>MID(Tabla2[[#This Row],[TIPO]],1,3)</f>
        <v xml:space="preserve">40 </v>
      </c>
      <c r="AF5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19-02%0A *Cliente:* SUMINISTROS TELEFONICOS Y COMPUTACIONALES ESTEC LT */ Cont: * MSMU7288451*/ HR Entrega: *07:00* /Dirección: *AVENIDA PEDRO DE VALDIVIA 5964, MACUL</v>
      </c>
      <c r="AG554" s="38" t="str">
        <f>IFERROR(HYPERLINK("https://wa.me/"&amp;Tabla2[[#This Row],[CONTACTO]]&amp;"?text="&amp;Tabla2[[#This Row],[Mensaje]],"Enviar mensaje"),"")</f>
        <v>Enviar mensaje</v>
      </c>
      <c r="AH554" s="15" t="str">
        <f>CONCATENATE(A554,F554)</f>
        <v>553MSMU7288451</v>
      </c>
      <c r="AI554" s="15" t="str">
        <f>CONCATENATE("ENT-",A554)</f>
        <v>ENT-553</v>
      </c>
      <c r="AJ554" s="15" t="str">
        <f>IF(Tabla2[[#This Row],[Op]]&lt;&gt;"","ENTREGA","")</f>
        <v>ENTREGA</v>
      </c>
      <c r="AK554" s="40" t="str">
        <f>(Tabla2[[#This Row],[FECHA ENTREGA]]&amp;Tabla2[[#This Row],[HORA ENTREGA]])</f>
        <v>460720,291666666666667</v>
      </c>
      <c r="AL554" s="34" t="str">
        <f>IFERROR(HYPERLINK("https://wa.me/"&amp;Tabla2[[#This Row],[CONTACTO]]&amp;"?text="&amp;Tabla2[[#This Row],[Mensaje]]),"")</f>
        <v>https://wa.me/56939438073?text=Hola!%0AServicio del día 19-02%0A *Cliente:* SUMINISTROS TELEFONICOS Y COMPUTACIONALES ESTEC LT */ Cont: * MSMU7288451*/ HR Entrega: *07:00* /Dirección: *AVENIDA PEDRO DE VALDIVIA 5964, MACUL</v>
      </c>
    </row>
    <row r="555" spans="1:38" s="15" customFormat="1" ht="16.5" customHeight="1" x14ac:dyDescent="0.2">
      <c r="A555" s="15">
        <f>ROW(A554)</f>
        <v>554</v>
      </c>
      <c r="B555" s="15">
        <f>IF(J555=J554,B554+1,1)</f>
        <v>1</v>
      </c>
      <c r="C555" s="15" t="s">
        <v>1107</v>
      </c>
      <c r="D555" s="25" t="s">
        <v>39</v>
      </c>
      <c r="E555" s="27">
        <v>298579</v>
      </c>
      <c r="F555" s="27" t="s">
        <v>1108</v>
      </c>
      <c r="G555" s="27" t="s">
        <v>41</v>
      </c>
      <c r="H555" s="27">
        <v>29000</v>
      </c>
      <c r="I555" s="27" t="s">
        <v>1109</v>
      </c>
      <c r="J555" s="28">
        <v>46073</v>
      </c>
      <c r="K555" s="26">
        <v>0.375</v>
      </c>
      <c r="L555" s="26"/>
      <c r="M555" s="27" t="s">
        <v>366</v>
      </c>
      <c r="N555" s="25">
        <f>IFERROR(VLOOKUP(M555,Data!$J$1:$K$58,2,0),"")</f>
        <v>56967386251</v>
      </c>
      <c r="O555" s="27" t="s">
        <v>367</v>
      </c>
      <c r="P555" s="27"/>
      <c r="Q555" s="27" t="s">
        <v>1110</v>
      </c>
      <c r="R555" s="27" t="s">
        <v>218</v>
      </c>
      <c r="S555" s="27"/>
      <c r="T555" s="27"/>
      <c r="U555" s="28"/>
      <c r="X555" s="27"/>
      <c r="Y555" s="27" t="s">
        <v>49</v>
      </c>
      <c r="Z555" s="29"/>
      <c r="AA555" s="29">
        <v>0.3125</v>
      </c>
      <c r="AB555" s="29"/>
      <c r="AC555" s="30">
        <v>46073</v>
      </c>
      <c r="AD555" s="15" t="str">
        <f>IF(Tabla2[[#This Row],[HORA ENTREGA]]="DIRECTO","On time", IF(AA555&lt;&gt;"",IF(Tabla2[[#This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55" s="15" t="str">
        <f>MID(Tabla2[[#This Row],[TIPO]],1,3)</f>
        <v xml:space="preserve">40 </v>
      </c>
      <c r="AF5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ACEROS BW SPA */ Cont: * MRSU3563806*/ HR Entrega: *09:00* /Dirección: *VOLCAN TUPUNGATO 832, GALPON C; PUDAHUEL</v>
      </c>
      <c r="AG555" s="38" t="str">
        <f>IFERROR(HYPERLINK("https://wa.me/"&amp;Tabla2[[#This Row],[CONTACTO]]&amp;"?text="&amp;Tabla2[[#This Row],[Mensaje]],"Enviar mensaje"),"")</f>
        <v>Enviar mensaje</v>
      </c>
      <c r="AH555" s="15" t="str">
        <f>CONCATENATE(A555,F555)</f>
        <v>554MRSU3563806</v>
      </c>
      <c r="AI555" s="15" t="str">
        <f>CONCATENATE("ENT-",A555)</f>
        <v>ENT-554</v>
      </c>
      <c r="AJ555" s="15" t="str">
        <f>IF(Tabla2[[#This Row],[Op]]&lt;&gt;"","ENTREGA","")</f>
        <v>ENTREGA</v>
      </c>
      <c r="AK555" s="40" t="str">
        <f>(Tabla2[[#This Row],[FECHA ENTREGA]]&amp;Tabla2[[#This Row],[HORA ENTREGA]])</f>
        <v>460730,375</v>
      </c>
      <c r="AL555" s="34" t="str">
        <f>IFERROR(HYPERLINK("https://wa.me/"&amp;Tabla2[[#This Row],[CONTACTO]]&amp;"?text="&amp;Tabla2[[#This Row],[Mensaje]]),"")</f>
        <v>https://wa.me/56967386251?text=Hola!%0AServicio del día 20-02%0A *Cliente:* ACEROS BW SPA */ Cont: * MRSU3563806*/ HR Entrega: *09:00* /Dirección: *VOLCAN TUPUNGATO 832, GALPON C; PUDAHUEL</v>
      </c>
    </row>
    <row r="556" spans="1:38" s="15" customFormat="1" ht="16.5" customHeight="1" x14ac:dyDescent="0.2">
      <c r="A556" s="15">
        <f>ROW(A555)</f>
        <v>555</v>
      </c>
      <c r="B556" s="15">
        <f>IF(J556=J555,B555+1,1)</f>
        <v>2</v>
      </c>
      <c r="C556" s="15" t="s">
        <v>43</v>
      </c>
      <c r="D556" s="25" t="s">
        <v>39</v>
      </c>
      <c r="E556" s="27">
        <v>367864</v>
      </c>
      <c r="F556" s="27" t="s">
        <v>1111</v>
      </c>
      <c r="G556" s="27" t="s">
        <v>41</v>
      </c>
      <c r="H556" s="27">
        <v>25000</v>
      </c>
      <c r="I556" s="27">
        <v>0.45694444444444443</v>
      </c>
      <c r="J556" s="28">
        <v>46073</v>
      </c>
      <c r="K556" s="26" t="s">
        <v>290</v>
      </c>
      <c r="L556" s="26"/>
      <c r="M556" s="27" t="s">
        <v>971</v>
      </c>
      <c r="N556" s="25">
        <f>IFERROR(VLOOKUP(M556,Data!$J$1:$K$58,2,0),"")</f>
        <v>56999972473</v>
      </c>
      <c r="O556" s="27" t="s">
        <v>348</v>
      </c>
      <c r="P556" s="27"/>
      <c r="Q556" s="27" t="s">
        <v>57</v>
      </c>
      <c r="R556" s="27" t="s">
        <v>218</v>
      </c>
      <c r="S556" s="27"/>
      <c r="T556" s="27"/>
      <c r="U556" s="28"/>
      <c r="X556" s="27"/>
      <c r="Y556" s="27" t="s">
        <v>49</v>
      </c>
      <c r="Z556" s="29"/>
      <c r="AA556" s="29">
        <v>0.54861111111111116</v>
      </c>
      <c r="AB556" s="29"/>
      <c r="AC556" s="30">
        <v>46073</v>
      </c>
      <c r="AD556" s="15" t="str">
        <f>IF(Tabla2[[#This Row],[HORA ENTREGA]]="DIRECTO","On time", IF(AA556&lt;&gt;"",IF(Tabla2[[#This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56" s="15" t="str">
        <f>MID(Tabla2[[#This Row],[TIPO]],1,3)</f>
        <v xml:space="preserve">40 </v>
      </c>
      <c r="AF5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ALCA SPA */ Cont: * SUDU8635624*/ HR Entrega: *DIRECTO* /Dirección: *Camino del Cerro 4868 Huechuraba</v>
      </c>
      <c r="AG556" s="38" t="str">
        <f>IFERROR(HYPERLINK("https://wa.me/"&amp;Tabla2[[#This Row],[CONTACTO]]&amp;"?text="&amp;Tabla2[[#This Row],[Mensaje]],"Enviar mensaje"),"")</f>
        <v>Enviar mensaje</v>
      </c>
      <c r="AH556" s="15" t="str">
        <f>CONCATENATE(A556,F556)</f>
        <v>555SUDU8635624</v>
      </c>
      <c r="AI556" s="15" t="str">
        <f>CONCATENATE("ENT-",A556)</f>
        <v>ENT-555</v>
      </c>
      <c r="AJ556" s="15" t="str">
        <f>IF(Tabla2[[#This Row],[Op]]&lt;&gt;"","ENTREGA","")</f>
        <v>ENTREGA</v>
      </c>
      <c r="AK556" s="40" t="str">
        <f>(Tabla2[[#This Row],[FECHA ENTREGA]]&amp;Tabla2[[#This Row],[HORA ENTREGA]])</f>
        <v>46073DIRECTO</v>
      </c>
      <c r="AL556" s="34" t="str">
        <f>IFERROR(HYPERLINK("https://wa.me/"&amp;Tabla2[[#This Row],[CONTACTO]]&amp;"?text="&amp;Tabla2[[#This Row],[Mensaje]]),"")</f>
        <v>https://wa.me/56999972473?text=Hola!%0AServicio del día 20-02%0A *Cliente:* ALCA SPA */ Cont: * SUDU8635624*/ HR Entrega: *DIRECTO* /Dirección: *Camino del Cerro 4868 Huechuraba</v>
      </c>
    </row>
    <row r="557" spans="1:38" s="15" customFormat="1" ht="16.5" customHeight="1" x14ac:dyDescent="0.2">
      <c r="A557" s="15">
        <f>ROW(A556)</f>
        <v>556</v>
      </c>
      <c r="B557" s="15">
        <f>IF(J557=J556,B556+1,1)</f>
        <v>3</v>
      </c>
      <c r="C557" s="15" t="s">
        <v>517</v>
      </c>
      <c r="D557" s="25" t="s">
        <v>122</v>
      </c>
      <c r="E557" s="27" t="s">
        <v>1112</v>
      </c>
      <c r="F557" s="27"/>
      <c r="G557" s="27" t="s">
        <v>41</v>
      </c>
      <c r="H557" s="27" t="s">
        <v>120</v>
      </c>
      <c r="I557" s="27" t="s">
        <v>120</v>
      </c>
      <c r="J557" s="28">
        <v>46073</v>
      </c>
      <c r="K557" s="26">
        <v>0.33333333333333331</v>
      </c>
      <c r="L557" s="26"/>
      <c r="M557" s="27" t="s">
        <v>86</v>
      </c>
      <c r="N557" s="25">
        <f>IFERROR(VLOOKUP(M557,Data!$J$1:$K$58,2,0),"")</f>
        <v>56956654384</v>
      </c>
      <c r="O557" s="27" t="s">
        <v>87</v>
      </c>
      <c r="P557" s="27"/>
      <c r="Q557" s="27" t="s">
        <v>520</v>
      </c>
      <c r="R557" s="27" t="s">
        <v>804</v>
      </c>
      <c r="S557" s="27"/>
      <c r="T557" s="27"/>
      <c r="U557" s="28"/>
      <c r="X557" s="27" t="s">
        <v>1045</v>
      </c>
      <c r="Y557" s="27" t="s">
        <v>49</v>
      </c>
      <c r="Z557" s="29"/>
      <c r="AA557" s="29">
        <v>0.74305555555555558</v>
      </c>
      <c r="AB557" s="29"/>
      <c r="AC557" s="30">
        <v>46073</v>
      </c>
      <c r="AD557" s="15" t="str">
        <f>IF(Tabla2[[#This Row],[HORA ENTREGA]]="DIRECTO","On time", IF(AA557&lt;&gt;"",IF(Tabla2[[#This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57" s="15" t="str">
        <f>MID(Tabla2[[#This Row],[TIPO]],1,3)</f>
        <v xml:space="preserve">40 </v>
      </c>
      <c r="AF5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ARESTI CHILE WINE S.A. */ Cont: * */ HR Entrega: *08:00* /Dirección: *CONSOLIDADO: BELLAVISTA S/N, RIO CLARO; BOD. HACIENDA ARESTI / EMBARQUE: SAI</v>
      </c>
      <c r="AG557" s="38" t="str">
        <f>IFERROR(HYPERLINK("https://wa.me/"&amp;Tabla2[[#This Row],[CONTACTO]]&amp;"?text="&amp;Tabla2[[#This Row],[Mensaje]],"Enviar mensaje"),"")</f>
        <v>Enviar mensaje</v>
      </c>
      <c r="AH557" s="15" t="str">
        <f>CONCATENATE(A557,F557)</f>
        <v>556</v>
      </c>
      <c r="AI557" s="15" t="str">
        <f>CONCATENATE("ENT-",A557)</f>
        <v>ENT-556</v>
      </c>
      <c r="AJ557" s="15" t="str">
        <f>IF(Tabla2[[#This Row],[Op]]&lt;&gt;"","ENTREGA","")</f>
        <v>ENTREGA</v>
      </c>
      <c r="AK557" s="40" t="str">
        <f>(Tabla2[[#This Row],[FECHA ENTREGA]]&amp;Tabla2[[#This Row],[HORA ENTREGA]])</f>
        <v>460730,333333333333333</v>
      </c>
      <c r="AL557" s="34" t="str">
        <f>IFERROR(HYPERLINK("https://wa.me/"&amp;Tabla2[[#This Row],[CONTACTO]]&amp;"?text="&amp;Tabla2[[#This Row],[Mensaje]]),"")</f>
        <v>https://wa.me/56956654384?text=Hola!%0AServicio del día 20-02%0A *Cliente:* ARESTI CHILE WINE S.A. */ Cont: * */ HR Entrega: *08:00* /Dirección: *CONSOLIDADO: BELLAVISTA S/N, RIO CLARO; BOD. HACIENDA ARESTI / EMBARQUE: SAI</v>
      </c>
    </row>
    <row r="558" spans="1:38" s="15" customFormat="1" ht="16.5" customHeight="1" x14ac:dyDescent="0.2">
      <c r="A558" s="15">
        <f>ROW(A557)</f>
        <v>557</v>
      </c>
      <c r="B558" s="15">
        <f>IF(J558=J557,B557+1,1)</f>
        <v>4</v>
      </c>
      <c r="C558" s="15" t="s">
        <v>517</v>
      </c>
      <c r="D558" s="25" t="s">
        <v>122</v>
      </c>
      <c r="E558" s="27" t="s">
        <v>1113</v>
      </c>
      <c r="F558" s="27"/>
      <c r="G558" s="27" t="s">
        <v>41</v>
      </c>
      <c r="H558" s="27" t="s">
        <v>120</v>
      </c>
      <c r="I558" s="27" t="s">
        <v>120</v>
      </c>
      <c r="J558" s="28">
        <v>46073</v>
      </c>
      <c r="K558" s="26">
        <v>0.33333333333333331</v>
      </c>
      <c r="L558" s="26"/>
      <c r="M558" s="27" t="s">
        <v>389</v>
      </c>
      <c r="N558" s="25">
        <f>IFERROR(VLOOKUP(M558,Data!$J$1:$K$58,2,0),"")</f>
        <v>56988336520</v>
      </c>
      <c r="O558" s="27" t="s">
        <v>390</v>
      </c>
      <c r="P558" s="27"/>
      <c r="Q558" s="27" t="s">
        <v>520</v>
      </c>
      <c r="R558" s="27" t="s">
        <v>804</v>
      </c>
      <c r="S558" s="27"/>
      <c r="T558" s="27"/>
      <c r="U558" s="28"/>
      <c r="X558" s="27" t="s">
        <v>1045</v>
      </c>
      <c r="Y558" s="27" t="s">
        <v>49</v>
      </c>
      <c r="Z558" s="29"/>
      <c r="AA558" s="29">
        <v>0.73472222222222228</v>
      </c>
      <c r="AB558" s="29"/>
      <c r="AC558" s="30">
        <v>46073</v>
      </c>
      <c r="AD558" s="15" t="str">
        <f>IF(Tabla2[[#This Row],[HORA ENTREGA]]="DIRECTO","On time", IF(AA558&lt;&gt;"",IF(Tabla2[[#This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58" s="15" t="str">
        <f>MID(Tabla2[[#This Row],[TIPO]],1,3)</f>
        <v xml:space="preserve">40 </v>
      </c>
      <c r="AF5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ARESTI CHILE WINE S.A. */ Cont: * */ HR Entrega: *08:00* /Dirección: *CONSOLIDADO: BELLAVISTA S/N, RIO CLARO; BOD. HACIENDA ARESTI / EMBARQUE: SAI</v>
      </c>
      <c r="AG558" s="38" t="str">
        <f>IFERROR(HYPERLINK("https://wa.me/"&amp;Tabla2[[#This Row],[CONTACTO]]&amp;"?text="&amp;Tabla2[[#This Row],[Mensaje]],"Enviar mensaje"),"")</f>
        <v>Enviar mensaje</v>
      </c>
      <c r="AH558" s="15" t="str">
        <f>CONCATENATE(A558,F558)</f>
        <v>557</v>
      </c>
      <c r="AI558" s="15" t="str">
        <f>CONCATENATE("ENT-",A558)</f>
        <v>ENT-557</v>
      </c>
      <c r="AJ558" s="15" t="str">
        <f>IF(Tabla2[[#This Row],[Op]]&lt;&gt;"","ENTREGA","")</f>
        <v>ENTREGA</v>
      </c>
      <c r="AK558" s="40" t="str">
        <f>(Tabla2[[#This Row],[FECHA ENTREGA]]&amp;Tabla2[[#This Row],[HORA ENTREGA]])</f>
        <v>460730,333333333333333</v>
      </c>
      <c r="AL558" s="34" t="str">
        <f>IFERROR(HYPERLINK("https://wa.me/"&amp;Tabla2[[#This Row],[CONTACTO]]&amp;"?text="&amp;Tabla2[[#This Row],[Mensaje]]),"")</f>
        <v>https://wa.me/56988336520?text=Hola!%0AServicio del día 20-02%0A *Cliente:* ARESTI CHILE WINE S.A. */ Cont: * */ HR Entrega: *08:00* /Dirección: *CONSOLIDADO: BELLAVISTA S/N, RIO CLARO; BOD. HACIENDA ARESTI / EMBARQUE: SAI</v>
      </c>
    </row>
    <row r="559" spans="1:38" s="15" customFormat="1" ht="16.5" customHeight="1" x14ac:dyDescent="0.2">
      <c r="A559" s="15">
        <f>ROW(A558)</f>
        <v>558</v>
      </c>
      <c r="B559" s="15">
        <f>IF(J559=J558,B558+1,1)</f>
        <v>5</v>
      </c>
      <c r="C559" s="15" t="s">
        <v>62</v>
      </c>
      <c r="D559" s="25" t="s">
        <v>39</v>
      </c>
      <c r="E559" s="27">
        <v>298585</v>
      </c>
      <c r="F559" s="27" t="s">
        <v>1114</v>
      </c>
      <c r="G559" s="27" t="s">
        <v>64</v>
      </c>
      <c r="H559" s="27">
        <v>12000</v>
      </c>
      <c r="I559" s="27" t="s">
        <v>1115</v>
      </c>
      <c r="J559" s="28">
        <v>46073</v>
      </c>
      <c r="K559" s="26">
        <v>0.375</v>
      </c>
      <c r="L559" s="26"/>
      <c r="M559" s="27" t="s">
        <v>97</v>
      </c>
      <c r="N559" s="25">
        <f>IFERROR(VLOOKUP(M559,Data!$J$1:$K$58,2,0),"")</f>
        <v>56944540732</v>
      </c>
      <c r="O559" s="27" t="s">
        <v>98</v>
      </c>
      <c r="P559" s="27"/>
      <c r="Q559" s="27" t="s">
        <v>68</v>
      </c>
      <c r="R559" s="27" t="s">
        <v>74</v>
      </c>
      <c r="S559" s="27"/>
      <c r="T559" s="27"/>
      <c r="U559" s="28"/>
      <c r="X559" s="27" t="s">
        <v>335</v>
      </c>
      <c r="Y559" s="27" t="s">
        <v>49</v>
      </c>
      <c r="Z559" s="29"/>
      <c r="AA559" s="29">
        <v>0.36805555555555558</v>
      </c>
      <c r="AB559" s="29"/>
      <c r="AC559" s="30">
        <v>46073</v>
      </c>
      <c r="AD559" s="15" t="str">
        <f>IF(Tabla2[[#This Row],[HORA ENTREGA]]="DIRECTO","On time", IF(AA559&lt;&gt;"",IF(Tabla2[[#This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59" s="15" t="str">
        <f>MID(Tabla2[[#This Row],[TIPO]],1,3)</f>
        <v xml:space="preserve">20 </v>
      </c>
      <c r="AF5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BATERIAS TUBULAR S.A. */ Cont: * UETU2688614*/ HR Entrega: *09:00* /Dirección: *AV. CHENA PONIENTE 12624, SAN BERNARDO</v>
      </c>
      <c r="AG559" s="38" t="str">
        <f>IFERROR(HYPERLINK("https://wa.me/"&amp;Tabla2[[#This Row],[CONTACTO]]&amp;"?text="&amp;Tabla2[[#This Row],[Mensaje]],"Enviar mensaje"),"")</f>
        <v>Enviar mensaje</v>
      </c>
      <c r="AH559" s="15" t="str">
        <f>CONCATENATE(A559,F559)</f>
        <v>558UETU2688614</v>
      </c>
      <c r="AI559" s="15" t="str">
        <f>CONCATENATE("ENT-",A559)</f>
        <v>ENT-558</v>
      </c>
      <c r="AJ559" s="15" t="str">
        <f>IF(Tabla2[[#This Row],[Op]]&lt;&gt;"","ENTREGA","")</f>
        <v>ENTREGA</v>
      </c>
      <c r="AK559" s="40" t="str">
        <f>(Tabla2[[#This Row],[FECHA ENTREGA]]&amp;Tabla2[[#This Row],[HORA ENTREGA]])</f>
        <v>460730,375</v>
      </c>
      <c r="AL559" s="34" t="str">
        <f>IFERROR(HYPERLINK("https://wa.me/"&amp;Tabla2[[#This Row],[CONTACTO]]&amp;"?text="&amp;Tabla2[[#This Row],[Mensaje]]),"")</f>
        <v>https://wa.me/56944540732?text=Hola!%0AServicio del día 20-02%0A *Cliente:* BATERIAS TUBULAR S.A. */ Cont: * UETU2688614*/ HR Entrega: *09:00* /Dirección: *AV. CHENA PONIENTE 12624, SAN BERNARDO</v>
      </c>
    </row>
    <row r="560" spans="1:38" s="15" customFormat="1" ht="16.5" customHeight="1" x14ac:dyDescent="0.2">
      <c r="A560" s="15">
        <f>ROW(A559)</f>
        <v>559</v>
      </c>
      <c r="B560" s="15">
        <f>IF(J560=J559,B559+1,1)</f>
        <v>6</v>
      </c>
      <c r="C560" s="15" t="s">
        <v>75</v>
      </c>
      <c r="D560" s="25" t="s">
        <v>39</v>
      </c>
      <c r="E560" s="27">
        <v>298907</v>
      </c>
      <c r="F560" s="27" t="s">
        <v>1116</v>
      </c>
      <c r="G560" s="27" t="s">
        <v>41</v>
      </c>
      <c r="H560" s="27">
        <v>9000</v>
      </c>
      <c r="I560" s="27" t="s">
        <v>42</v>
      </c>
      <c r="J560" s="28">
        <v>46073</v>
      </c>
      <c r="K560" s="26">
        <v>0.33333333333333331</v>
      </c>
      <c r="L560" s="26"/>
      <c r="M560" s="27" t="s">
        <v>112</v>
      </c>
      <c r="N560" s="25">
        <f>IFERROR(VLOOKUP(M560,Data!$J$1:$K$58,2,0),"")</f>
        <v>56990025702</v>
      </c>
      <c r="O560" s="27" t="s">
        <v>61</v>
      </c>
      <c r="P560" s="27"/>
      <c r="Q560" s="27" t="s">
        <v>79</v>
      </c>
      <c r="R560" s="27" t="s">
        <v>195</v>
      </c>
      <c r="S560" s="27"/>
      <c r="T560" s="27"/>
      <c r="U560" s="28"/>
      <c r="X560" s="27" t="s">
        <v>271</v>
      </c>
      <c r="Y560" s="27" t="s">
        <v>49</v>
      </c>
      <c r="Z560" s="29"/>
      <c r="AA560" s="29">
        <v>0.30902777777777779</v>
      </c>
      <c r="AB560" s="29"/>
      <c r="AC560" s="30">
        <v>46073</v>
      </c>
      <c r="AD560" s="15" t="str">
        <f>IF(Tabla2[[#This Row],[HORA ENTREGA]]="DIRECTO","On time", IF(AA560&lt;&gt;"",IF(Tabla2[[#This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0" s="15" t="str">
        <f>MID(Tabla2[[#This Row],[TIPO]],1,3)</f>
        <v xml:space="preserve">40 </v>
      </c>
      <c r="AF5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BAYONA SPA */ Cont: * MSNU9635384*/ HR Entrega: *08:00* /Dirección: * BOULEVAR 1313 BODENOR FLEX CENTER ENEA, PUDAHUEL</v>
      </c>
      <c r="AG560" s="38" t="str">
        <f>IFERROR(HYPERLINK("https://wa.me/"&amp;Tabla2[[#This Row],[CONTACTO]]&amp;"?text="&amp;Tabla2[[#This Row],[Mensaje]],"Enviar mensaje"),"")</f>
        <v>Enviar mensaje</v>
      </c>
      <c r="AH560" s="15" t="str">
        <f>CONCATENATE(A560,F560)</f>
        <v>559MSNU9635384</v>
      </c>
      <c r="AI560" s="15" t="str">
        <f>CONCATENATE("ENT-",A560)</f>
        <v>ENT-559</v>
      </c>
      <c r="AJ560" s="15" t="str">
        <f>IF(Tabla2[[#This Row],[Op]]&lt;&gt;"","ENTREGA","")</f>
        <v>ENTREGA</v>
      </c>
      <c r="AK560" s="40" t="str">
        <f>(Tabla2[[#This Row],[FECHA ENTREGA]]&amp;Tabla2[[#This Row],[HORA ENTREGA]])</f>
        <v>460730,333333333333333</v>
      </c>
      <c r="AL560" s="34" t="str">
        <f>IFERROR(HYPERLINK("https://wa.me/"&amp;Tabla2[[#This Row],[CONTACTO]]&amp;"?text="&amp;Tabla2[[#This Row],[Mensaje]]),"")</f>
        <v>https://wa.me/56990025702?text=Hola!%0AServicio del día 20-02%0A *Cliente:* BAYONA SPA */ Cont: * MSNU9635384*/ HR Entrega: *08:00* /Dirección: * BOULEVAR 1313 BODENOR FLEX CENTER ENEA, PUDAHUEL</v>
      </c>
    </row>
    <row r="561" spans="1:38" s="15" customFormat="1" ht="16.5" customHeight="1" x14ac:dyDescent="0.2">
      <c r="A561" s="15">
        <f>ROW(A560)</f>
        <v>560</v>
      </c>
      <c r="B561" s="15">
        <f>IF(J561=J560,B560+1,1)</f>
        <v>7</v>
      </c>
      <c r="C561" s="15" t="s">
        <v>283</v>
      </c>
      <c r="D561" s="25" t="s">
        <v>39</v>
      </c>
      <c r="E561" s="27">
        <v>299525</v>
      </c>
      <c r="F561" s="27" t="s">
        <v>1117</v>
      </c>
      <c r="G561" s="27" t="s">
        <v>64</v>
      </c>
      <c r="H561" s="27">
        <v>24000</v>
      </c>
      <c r="I561" s="27" t="s">
        <v>1118</v>
      </c>
      <c r="J561" s="28">
        <v>46073</v>
      </c>
      <c r="K561" s="26">
        <v>0.41666666666666669</v>
      </c>
      <c r="L561" s="26"/>
      <c r="M561" s="27" t="s">
        <v>60</v>
      </c>
      <c r="N561" s="25">
        <f>IFERROR(VLOOKUP(M561,Data!$J$1:$K$58,2,0),"")</f>
        <v>56957438415</v>
      </c>
      <c r="O561" s="27" t="s">
        <v>285</v>
      </c>
      <c r="P561" s="27"/>
      <c r="Q561" s="27" t="s">
        <v>286</v>
      </c>
      <c r="R561" s="27" t="s">
        <v>183</v>
      </c>
      <c r="S561" s="27"/>
      <c r="T561" s="27"/>
      <c r="U561" s="28"/>
      <c r="X561" s="27" t="s">
        <v>271</v>
      </c>
      <c r="Y561" s="27" t="s">
        <v>49</v>
      </c>
      <c r="Z561" s="29"/>
      <c r="AA561" s="29">
        <v>0.38194444444444442</v>
      </c>
      <c r="AB561" s="29"/>
      <c r="AC561" s="30">
        <v>46073</v>
      </c>
      <c r="AD561" s="15" t="str">
        <f>IF(Tabla2[[#This Row],[HORA ENTREGA]]="DIRECTO","On time", IF(AA561&lt;&gt;"",IF(Tabla2[[#This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1" s="15" t="str">
        <f>MID(Tabla2[[#This Row],[TIPO]],1,3)</f>
        <v xml:space="preserve">20 </v>
      </c>
      <c r="AF5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COMERCIAL ESCOCIA LTDA */ Cont: * FTAU1307711*/ HR Entrega: *10:00* /Dirección: *LO ERRAZURIZ 926 CERRILLOS</v>
      </c>
      <c r="AG561" s="38" t="str">
        <f>IFERROR(HYPERLINK("https://wa.me/"&amp;Tabla2[[#This Row],[CONTACTO]]&amp;"?text="&amp;Tabla2[[#This Row],[Mensaje]],"Enviar mensaje"),"")</f>
        <v>Enviar mensaje</v>
      </c>
      <c r="AH561" s="15" t="str">
        <f>CONCATENATE(A561,F561)</f>
        <v>560FTAU1307711</v>
      </c>
      <c r="AI561" s="15" t="str">
        <f>CONCATENATE("ENT-",A561)</f>
        <v>ENT-560</v>
      </c>
      <c r="AJ561" s="15" t="str">
        <f>IF(Tabla2[[#This Row],[Op]]&lt;&gt;"","ENTREGA","")</f>
        <v>ENTREGA</v>
      </c>
      <c r="AK561" s="40" t="str">
        <f>(Tabla2[[#This Row],[FECHA ENTREGA]]&amp;Tabla2[[#This Row],[HORA ENTREGA]])</f>
        <v>460730,416666666666667</v>
      </c>
      <c r="AL561" s="34" t="str">
        <f>IFERROR(HYPERLINK("https://wa.me/"&amp;Tabla2[[#This Row],[CONTACTO]]&amp;"?text="&amp;Tabla2[[#This Row],[Mensaje]]),"")</f>
        <v>https://wa.me/56957438415?text=Hola!%0AServicio del día 20-02%0A *Cliente:* COMERCIAL ESCOCIA LTDA */ Cont: * FTAU1307711*/ HR Entrega: *10:00* /Dirección: *LO ERRAZURIZ 926 CERRILLOS</v>
      </c>
    </row>
    <row r="562" spans="1:38" s="15" customFormat="1" ht="16.5" customHeight="1" x14ac:dyDescent="0.2">
      <c r="A562" s="15">
        <f>ROW(A561)</f>
        <v>561</v>
      </c>
      <c r="B562" s="15">
        <f>IF(J562=J561,B561+1,1)</f>
        <v>8</v>
      </c>
      <c r="C562" s="15" t="s">
        <v>283</v>
      </c>
      <c r="D562" s="25" t="s">
        <v>39</v>
      </c>
      <c r="E562" s="27">
        <v>299525</v>
      </c>
      <c r="F562" s="27" t="s">
        <v>1119</v>
      </c>
      <c r="G562" s="27" t="s">
        <v>64</v>
      </c>
      <c r="H562" s="27">
        <v>23000</v>
      </c>
      <c r="I562" s="27" t="s">
        <v>1120</v>
      </c>
      <c r="J562" s="28">
        <v>46073</v>
      </c>
      <c r="K562" s="26">
        <v>0.5</v>
      </c>
      <c r="L562" s="26"/>
      <c r="M562" s="27" t="s">
        <v>66</v>
      </c>
      <c r="N562" s="25">
        <f>IFERROR(VLOOKUP(M562,Data!$J$1:$K$58,2,0),"")</f>
        <v>56993389870</v>
      </c>
      <c r="O562" s="27" t="s">
        <v>67</v>
      </c>
      <c r="P562" s="27"/>
      <c r="Q562" s="27" t="s">
        <v>286</v>
      </c>
      <c r="R562" s="27" t="s">
        <v>183</v>
      </c>
      <c r="S562" s="27"/>
      <c r="T562" s="27"/>
      <c r="U562" s="28"/>
      <c r="X562" s="27" t="s">
        <v>271</v>
      </c>
      <c r="Y562" s="27" t="s">
        <v>49</v>
      </c>
      <c r="Z562" s="29"/>
      <c r="AA562" s="29">
        <v>0.43055555555555558</v>
      </c>
      <c r="AB562" s="29"/>
      <c r="AC562" s="30">
        <v>46073</v>
      </c>
      <c r="AD562" s="15" t="str">
        <f>IF(Tabla2[[#This Row],[HORA ENTREGA]]="DIRECTO","On time", IF(AA562&lt;&gt;"",IF(Tabla2[[#This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2" s="15" t="str">
        <f>MID(Tabla2[[#This Row],[TIPO]],1,3)</f>
        <v xml:space="preserve">20 </v>
      </c>
      <c r="AF5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COMERCIAL ESCOCIA LTDA */ Cont: * KKTU8013820*/ HR Entrega: *12:00* /Dirección: *LO ERRAZURIZ 926 CERRILLOS</v>
      </c>
      <c r="AG562" s="38" t="str">
        <f>IFERROR(HYPERLINK("https://wa.me/"&amp;Tabla2[[#This Row],[CONTACTO]]&amp;"?text="&amp;Tabla2[[#This Row],[Mensaje]],"Enviar mensaje"),"")</f>
        <v>Enviar mensaje</v>
      </c>
      <c r="AH562" s="15" t="str">
        <f>CONCATENATE(A562,F562)</f>
        <v>561KKTU8013820</v>
      </c>
      <c r="AI562" s="15" t="str">
        <f>CONCATENATE("ENT-",A562)</f>
        <v>ENT-561</v>
      </c>
      <c r="AJ562" s="15" t="str">
        <f>IF(Tabla2[[#This Row],[Op]]&lt;&gt;"","ENTREGA","")</f>
        <v>ENTREGA</v>
      </c>
      <c r="AK562" s="40" t="str">
        <f>(Tabla2[[#This Row],[FECHA ENTREGA]]&amp;Tabla2[[#This Row],[HORA ENTREGA]])</f>
        <v>460730,5</v>
      </c>
      <c r="AL562" s="34" t="str">
        <f>IFERROR(HYPERLINK("https://wa.me/"&amp;Tabla2[[#This Row],[CONTACTO]]&amp;"?text="&amp;Tabla2[[#This Row],[Mensaje]]),"")</f>
        <v>https://wa.me/56993389870?text=Hola!%0AServicio del día 20-02%0A *Cliente:* COMERCIAL ESCOCIA LTDA */ Cont: * KKTU8013820*/ HR Entrega: *12:00* /Dirección: *LO ERRAZURIZ 926 CERRILLOS</v>
      </c>
    </row>
    <row r="563" spans="1:38" s="15" customFormat="1" ht="16.5" customHeight="1" x14ac:dyDescent="0.2">
      <c r="A563" s="15">
        <f>ROW(A562)</f>
        <v>562</v>
      </c>
      <c r="B563" s="15">
        <f>IF(J563=J562,B562+1,1)</f>
        <v>9</v>
      </c>
      <c r="C563" s="15" t="s">
        <v>101</v>
      </c>
      <c r="D563" s="25" t="s">
        <v>39</v>
      </c>
      <c r="E563" s="27">
        <v>141786</v>
      </c>
      <c r="F563" s="27" t="s">
        <v>1121</v>
      </c>
      <c r="G563" s="27" t="s">
        <v>41</v>
      </c>
      <c r="H563" s="27">
        <v>14000</v>
      </c>
      <c r="I563" s="27" t="s">
        <v>1122</v>
      </c>
      <c r="J563" s="28">
        <v>46073</v>
      </c>
      <c r="K563" s="26">
        <v>0.35416666666666669</v>
      </c>
      <c r="L563" s="26"/>
      <c r="M563" s="27" t="s">
        <v>147</v>
      </c>
      <c r="N563" s="25">
        <f>IFERROR(VLOOKUP(M563,Data!$J$1:$K$58,2,0),"")</f>
        <v>56935532735</v>
      </c>
      <c r="O563" s="27" t="s">
        <v>52</v>
      </c>
      <c r="P563" s="27"/>
      <c r="Q563" s="27" t="s">
        <v>618</v>
      </c>
      <c r="R563" s="27" t="s">
        <v>74</v>
      </c>
      <c r="S563" s="27"/>
      <c r="T563" s="27"/>
      <c r="U563" s="28"/>
      <c r="X563" s="27"/>
      <c r="Y563" s="27" t="s">
        <v>49</v>
      </c>
      <c r="Z563" s="29"/>
      <c r="AA563" s="29">
        <v>0.38194444444444442</v>
      </c>
      <c r="AB563" s="29"/>
      <c r="AC563" s="30">
        <v>46073</v>
      </c>
      <c r="AD563" s="15" t="str">
        <f>IF(Tabla2[[#This Row],[HORA ENTREGA]]="DIRECTO","On time", IF(AA563&lt;&gt;"",IF(Tabla2[[#This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63" s="15" t="str">
        <f>MID(Tabla2[[#This Row],[TIPO]],1,3)</f>
        <v xml:space="preserve">40 </v>
      </c>
      <c r="AF5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COMERCIAL PICHARA SPA */ Cont: * TGHU9727127*/ HR Entrega: *08:30* /Dirección: *Crucero Peralillo, Parcela 37, Lote 1, Lampa. (Bodegas de TW)</v>
      </c>
      <c r="AG563" s="38" t="str">
        <f>IFERROR(HYPERLINK("https://wa.me/"&amp;Tabla2[[#This Row],[CONTACTO]]&amp;"?text="&amp;Tabla2[[#This Row],[Mensaje]],"Enviar mensaje"),"")</f>
        <v>Enviar mensaje</v>
      </c>
      <c r="AH563" s="15" t="str">
        <f>CONCATENATE(A563,F563)</f>
        <v>562TGHU9727127</v>
      </c>
      <c r="AI563" s="15" t="str">
        <f>CONCATENATE("ENT-",A563)</f>
        <v>ENT-562</v>
      </c>
      <c r="AJ563" s="15" t="str">
        <f>IF(Tabla2[[#This Row],[Op]]&lt;&gt;"","ENTREGA","")</f>
        <v>ENTREGA</v>
      </c>
      <c r="AK563" s="40" t="str">
        <f>(Tabla2[[#This Row],[FECHA ENTREGA]]&amp;Tabla2[[#This Row],[HORA ENTREGA]])</f>
        <v>460730,354166666666667</v>
      </c>
      <c r="AL563" s="34" t="str">
        <f>IFERROR(HYPERLINK("https://wa.me/"&amp;Tabla2[[#This Row],[CONTACTO]]&amp;"?text="&amp;Tabla2[[#This Row],[Mensaje]]),"")</f>
        <v>https://wa.me/56935532735?text=Hola!%0AServicio del día 20-02%0A *Cliente:* COMERCIAL PICHARA SPA */ Cont: * TGHU9727127*/ HR Entrega: *08:30* /Dirección: *Crucero Peralillo, Parcela 37, Lote 1, Lampa. (Bodegas de TW)</v>
      </c>
    </row>
    <row r="564" spans="1:38" s="15" customFormat="1" ht="16.5" customHeight="1" x14ac:dyDescent="0.2">
      <c r="A564" s="15">
        <f>ROW(A563)</f>
        <v>563</v>
      </c>
      <c r="B564" s="15">
        <f>IF(J564=J563,B563+1,1)</f>
        <v>10</v>
      </c>
      <c r="C564" s="15" t="s">
        <v>101</v>
      </c>
      <c r="D564" s="25" t="s">
        <v>39</v>
      </c>
      <c r="E564" s="27">
        <v>142099</v>
      </c>
      <c r="F564" s="27" t="s">
        <v>1123</v>
      </c>
      <c r="G564" s="27" t="s">
        <v>41</v>
      </c>
      <c r="H564" s="27">
        <v>16000</v>
      </c>
      <c r="I564" s="27">
        <v>0.40625</v>
      </c>
      <c r="J564" s="28">
        <v>46073</v>
      </c>
      <c r="K564" s="26" t="s">
        <v>290</v>
      </c>
      <c r="L564" s="26"/>
      <c r="M564" s="27" t="s">
        <v>155</v>
      </c>
      <c r="N564" s="25">
        <f>IFERROR(VLOOKUP(M564,Data!$J$1:$K$58,2,0),"")</f>
        <v>56926181825</v>
      </c>
      <c r="O564" s="27" t="s">
        <v>156</v>
      </c>
      <c r="P564" s="27"/>
      <c r="Q564" s="27" t="s">
        <v>618</v>
      </c>
      <c r="R564" s="27" t="s">
        <v>74</v>
      </c>
      <c r="S564" s="27"/>
      <c r="T564" s="27"/>
      <c r="U564" s="28"/>
      <c r="X564" s="27"/>
      <c r="Y564" s="27" t="s">
        <v>49</v>
      </c>
      <c r="Z564" s="29"/>
      <c r="AA564" s="29">
        <v>0.48958333333333331</v>
      </c>
      <c r="AB564" s="29"/>
      <c r="AC564" s="30">
        <v>46073</v>
      </c>
      <c r="AD564" s="15" t="str">
        <f>IF(Tabla2[[#This Row],[HORA ENTREGA]]="DIRECTO","On time", IF(AA564&lt;&gt;"",IF(Tabla2[[#This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4" s="15" t="str">
        <f>MID(Tabla2[[#This Row],[TIPO]],1,3)</f>
        <v xml:space="preserve">40 </v>
      </c>
      <c r="AF5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COMERCIAL PICHARA SPA */ Cont: * MEDU4157840*/ HR Entrega: *DIRECTO* /Dirección: *Crucero Peralillo, Parcela 37, Lote 1, Lampa. (Bodegas de TW)</v>
      </c>
      <c r="AG564" s="38" t="str">
        <f>IFERROR(HYPERLINK("https://wa.me/"&amp;Tabla2[[#This Row],[CONTACTO]]&amp;"?text="&amp;Tabla2[[#This Row],[Mensaje]],"Enviar mensaje"),"")</f>
        <v>Enviar mensaje</v>
      </c>
      <c r="AH564" s="15" t="str">
        <f>CONCATENATE(A564,F564)</f>
        <v>563MEDU4157840</v>
      </c>
      <c r="AI564" s="15" t="str">
        <f>CONCATENATE("ENT-",A564)</f>
        <v>ENT-563</v>
      </c>
      <c r="AJ564" s="15" t="str">
        <f>IF(Tabla2[[#This Row],[Op]]&lt;&gt;"","ENTREGA","")</f>
        <v>ENTREGA</v>
      </c>
      <c r="AK564" s="40" t="str">
        <f>(Tabla2[[#This Row],[FECHA ENTREGA]]&amp;Tabla2[[#This Row],[HORA ENTREGA]])</f>
        <v>46073DIRECTO</v>
      </c>
      <c r="AL564" s="34" t="str">
        <f>IFERROR(HYPERLINK("https://wa.me/"&amp;Tabla2[[#This Row],[CONTACTO]]&amp;"?text="&amp;Tabla2[[#This Row],[Mensaje]]),"")</f>
        <v>https://wa.me/56926181825?text=Hola!%0AServicio del día 20-02%0A *Cliente:* COMERCIAL PICHARA SPA */ Cont: * MEDU4157840*/ HR Entrega: *DIRECTO* /Dirección: *Crucero Peralillo, Parcela 37, Lote 1, Lampa. (Bodegas de TW)</v>
      </c>
    </row>
    <row r="565" spans="1:38" s="15" customFormat="1" ht="16.5" customHeight="1" x14ac:dyDescent="0.2">
      <c r="A565" s="15">
        <f>ROW(A564)</f>
        <v>564</v>
      </c>
      <c r="B565" s="15">
        <f>IF(J565=J564,B564+1,1)</f>
        <v>11</v>
      </c>
      <c r="C565" s="15" t="s">
        <v>288</v>
      </c>
      <c r="D565" s="25" t="s">
        <v>39</v>
      </c>
      <c r="E565" s="27">
        <v>102350</v>
      </c>
      <c r="F565" s="27" t="s">
        <v>1124</v>
      </c>
      <c r="G565" s="27" t="s">
        <v>54</v>
      </c>
      <c r="H565" s="27">
        <v>20000</v>
      </c>
      <c r="I565" s="27">
        <v>0.375</v>
      </c>
      <c r="J565" s="28">
        <v>46073</v>
      </c>
      <c r="K565" s="26" t="s">
        <v>290</v>
      </c>
      <c r="L565" s="26"/>
      <c r="M565" s="27" t="s">
        <v>144</v>
      </c>
      <c r="N565" s="25">
        <f>IFERROR(VLOOKUP(M565,Data!$J$1:$K$58,2,0),"")</f>
        <v>56940144795</v>
      </c>
      <c r="O565" s="27" t="s">
        <v>145</v>
      </c>
      <c r="P565" s="27"/>
      <c r="Q565" s="27" t="s">
        <v>291</v>
      </c>
      <c r="R565" s="27" t="s">
        <v>69</v>
      </c>
      <c r="S565" s="27"/>
      <c r="T565" s="27"/>
      <c r="U565" s="28"/>
      <c r="X565" s="27"/>
      <c r="Y565" s="27" t="s">
        <v>49</v>
      </c>
      <c r="Z565" s="29"/>
      <c r="AA565" s="29">
        <v>0.47916666666666669</v>
      </c>
      <c r="AB565" s="29"/>
      <c r="AC565" s="30">
        <v>46073</v>
      </c>
      <c r="AD565" s="15" t="str">
        <f>IF(Tabla2[[#This Row],[HORA ENTREGA]]="DIRECTO","On time", IF(AA565&lt;&gt;"",IF(Tabla2[[#This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5" s="15" t="str">
        <f>MID(Tabla2[[#This Row],[TIPO]],1,3)</f>
        <v xml:space="preserve">40 </v>
      </c>
      <c r="AF5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COMERCIAL SEA GARDEN SPA */ Cont: * HLBU9323930*/ HR Entrega: *DIRECTO* /Dirección: *LOS MAITENES PONIENTE 1332; PUDAHUEL</v>
      </c>
      <c r="AG565" s="38" t="str">
        <f>IFERROR(HYPERLINK("https://wa.me/"&amp;Tabla2[[#This Row],[CONTACTO]]&amp;"?text="&amp;Tabla2[[#This Row],[Mensaje]],"Enviar mensaje"),"")</f>
        <v>Enviar mensaje</v>
      </c>
      <c r="AH565" s="15" t="str">
        <f>CONCATENATE(A565,F565)</f>
        <v>564HLBU9323930</v>
      </c>
      <c r="AI565" s="15" t="str">
        <f>CONCATENATE("ENT-",A565)</f>
        <v>ENT-564</v>
      </c>
      <c r="AJ565" s="15" t="str">
        <f>IF(Tabla2[[#This Row],[Op]]&lt;&gt;"","ENTREGA","")</f>
        <v>ENTREGA</v>
      </c>
      <c r="AK565" s="40" t="str">
        <f>(Tabla2[[#This Row],[FECHA ENTREGA]]&amp;Tabla2[[#This Row],[HORA ENTREGA]])</f>
        <v>46073DIRECTO</v>
      </c>
      <c r="AL565" s="34" t="str">
        <f>IFERROR(HYPERLINK("https://wa.me/"&amp;Tabla2[[#This Row],[CONTACTO]]&amp;"?text="&amp;Tabla2[[#This Row],[Mensaje]]),"")</f>
        <v>https://wa.me/56940144795?text=Hola!%0AServicio del día 20-02%0A *Cliente:* COMERCIAL SEA GARDEN SPA */ Cont: * HLBU9323930*/ HR Entrega: *DIRECTO* /Dirección: *LOS MAITENES PONIENTE 1332; PUDAHUEL</v>
      </c>
    </row>
    <row r="566" spans="1:38" s="15" customFormat="1" ht="16.5" customHeight="1" x14ac:dyDescent="0.2">
      <c r="A566" s="15">
        <f>ROW(A565)</f>
        <v>565</v>
      </c>
      <c r="B566" s="15">
        <f>IF(J566=J565,B565+1,1)</f>
        <v>12</v>
      </c>
      <c r="C566" s="15" t="s">
        <v>288</v>
      </c>
      <c r="D566" s="25" t="s">
        <v>39</v>
      </c>
      <c r="E566" s="27">
        <v>102833</v>
      </c>
      <c r="F566" s="27" t="s">
        <v>1125</v>
      </c>
      <c r="G566" s="27" t="s">
        <v>54</v>
      </c>
      <c r="H566" s="27">
        <v>22000</v>
      </c>
      <c r="I566" s="27">
        <v>0.375</v>
      </c>
      <c r="J566" s="28">
        <v>46073</v>
      </c>
      <c r="K566" s="26" t="s">
        <v>290</v>
      </c>
      <c r="L566" s="26"/>
      <c r="M566" s="27" t="s">
        <v>126</v>
      </c>
      <c r="N566" s="25">
        <f>IFERROR(VLOOKUP(M566,Data!$J$1:$K$58,2,0),"")</f>
        <v>56999270871</v>
      </c>
      <c r="O566" s="27" t="s">
        <v>127</v>
      </c>
      <c r="P566" s="27"/>
      <c r="Q566" s="27" t="s">
        <v>398</v>
      </c>
      <c r="R566" s="27" t="s">
        <v>218</v>
      </c>
      <c r="S566" s="27"/>
      <c r="T566" s="27"/>
      <c r="U566" s="28"/>
      <c r="X566" s="27"/>
      <c r="Y566" s="27" t="s">
        <v>49</v>
      </c>
      <c r="Z566" s="29"/>
      <c r="AA566" s="29">
        <v>0.47569444444444442</v>
      </c>
      <c r="AB566" s="29"/>
      <c r="AC566" s="30">
        <v>46073</v>
      </c>
      <c r="AD566" s="15" t="str">
        <f>IF(Tabla2[[#This Row],[HORA ENTREGA]]="DIRECTO","On time", IF(AA566&lt;&gt;"",IF(Tabla2[[#This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6" s="15" t="str">
        <f>MID(Tabla2[[#This Row],[TIPO]],1,3)</f>
        <v xml:space="preserve">40 </v>
      </c>
      <c r="AF5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COMERCIAL SEA GARDEN SPA */ Cont: * HLBU6163273*/ HR Entrega: *DIRECTO* /Dirección: *Pedro Jorquera 575, Pudahuel</v>
      </c>
      <c r="AG566" s="38" t="str">
        <f>IFERROR(HYPERLINK("https://wa.me/"&amp;Tabla2[[#This Row],[CONTACTO]]&amp;"?text="&amp;Tabla2[[#This Row],[Mensaje]],"Enviar mensaje"),"")</f>
        <v>Enviar mensaje</v>
      </c>
      <c r="AH566" s="15" t="str">
        <f>CONCATENATE(A566,F566)</f>
        <v>565HLBU6163273</v>
      </c>
      <c r="AI566" s="15" t="str">
        <f>CONCATENATE("ENT-",A566)</f>
        <v>ENT-565</v>
      </c>
      <c r="AJ566" s="15" t="str">
        <f>IF(Tabla2[[#This Row],[Op]]&lt;&gt;"","ENTREGA","")</f>
        <v>ENTREGA</v>
      </c>
      <c r="AK566" s="40" t="str">
        <f>(Tabla2[[#This Row],[FECHA ENTREGA]]&amp;Tabla2[[#This Row],[HORA ENTREGA]])</f>
        <v>46073DIRECTO</v>
      </c>
      <c r="AL566" s="34" t="str">
        <f>IFERROR(HYPERLINK("https://wa.me/"&amp;Tabla2[[#This Row],[CONTACTO]]&amp;"?text="&amp;Tabla2[[#This Row],[Mensaje]]),"")</f>
        <v>https://wa.me/56999270871?text=Hola!%0AServicio del día 20-02%0A *Cliente:* COMERCIAL SEA GARDEN SPA */ Cont: * HLBU6163273*/ HR Entrega: *DIRECTO* /Dirección: *Pedro Jorquera 575, Pudahuel</v>
      </c>
    </row>
    <row r="567" spans="1:38" s="15" customFormat="1" ht="16.5" customHeight="1" x14ac:dyDescent="0.2">
      <c r="A567" s="15">
        <f>ROW(A566)</f>
        <v>566</v>
      </c>
      <c r="B567" s="15">
        <f>IF(J567=J566,B566+1,1)</f>
        <v>13</v>
      </c>
      <c r="C567" s="15" t="s">
        <v>38</v>
      </c>
      <c r="D567" s="25" t="s">
        <v>39</v>
      </c>
      <c r="E567" s="27">
        <v>299145</v>
      </c>
      <c r="F567" s="27" t="s">
        <v>1126</v>
      </c>
      <c r="G567" s="27" t="s">
        <v>41</v>
      </c>
      <c r="H567" s="27">
        <v>10000</v>
      </c>
      <c r="I567" s="27" t="s">
        <v>42</v>
      </c>
      <c r="J567" s="28">
        <v>46073</v>
      </c>
      <c r="K567" s="26">
        <v>0.625</v>
      </c>
      <c r="L567" s="26"/>
      <c r="M567" s="27" t="s">
        <v>82</v>
      </c>
      <c r="N567" s="25">
        <f>IFERROR(VLOOKUP(M567,Data!$J$1:$K$58,2,0),"")</f>
        <v>56944277110</v>
      </c>
      <c r="O567" s="27" t="s">
        <v>83</v>
      </c>
      <c r="P567" s="27"/>
      <c r="Q567" s="27" t="s">
        <v>401</v>
      </c>
      <c r="R567" s="27" t="s">
        <v>74</v>
      </c>
      <c r="S567" s="27"/>
      <c r="T567" s="27"/>
      <c r="U567" s="28"/>
      <c r="X567" s="27"/>
      <c r="Y567" s="27" t="s">
        <v>49</v>
      </c>
      <c r="Z567" s="29"/>
      <c r="AA567" s="29">
        <v>0.70833333333333337</v>
      </c>
      <c r="AB567" s="29"/>
      <c r="AC567" s="30">
        <v>46073</v>
      </c>
      <c r="AD567" s="15" t="str">
        <f>IF(Tabla2[[#This Row],[HORA ENTREGA]]="DIRECTO","On time", IF(AA567&lt;&gt;"",IF(Tabla2[[#This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67" s="15" t="str">
        <f>MID(Tabla2[[#This Row],[TIPO]],1,3)</f>
        <v xml:space="preserve">40 </v>
      </c>
      <c r="AF5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EL CONTAINER SPA */ Cont: * WHSU8881986*/ HR Entrega: *15:00* /Dirección: *SAN IGNACIO 951, QUILICURA</v>
      </c>
      <c r="AG567" s="38" t="str">
        <f>IFERROR(HYPERLINK("https://wa.me/"&amp;Tabla2[[#This Row],[CONTACTO]]&amp;"?text="&amp;Tabla2[[#This Row],[Mensaje]],"Enviar mensaje"),"")</f>
        <v>Enviar mensaje</v>
      </c>
      <c r="AH567" s="15" t="str">
        <f>CONCATENATE(A567,F567)</f>
        <v>566WHSU8881986</v>
      </c>
      <c r="AI567" s="15" t="str">
        <f>CONCATENATE("ENT-",A567)</f>
        <v>ENT-566</v>
      </c>
      <c r="AJ567" s="15" t="str">
        <f>IF(Tabla2[[#This Row],[Op]]&lt;&gt;"","ENTREGA","")</f>
        <v>ENTREGA</v>
      </c>
      <c r="AK567" s="40" t="str">
        <f>(Tabla2[[#This Row],[FECHA ENTREGA]]&amp;Tabla2[[#This Row],[HORA ENTREGA]])</f>
        <v>460730,625</v>
      </c>
      <c r="AL567" s="34" t="str">
        <f>IFERROR(HYPERLINK("https://wa.me/"&amp;Tabla2[[#This Row],[CONTACTO]]&amp;"?text="&amp;Tabla2[[#This Row],[Mensaje]]),"")</f>
        <v>https://wa.me/56944277110?text=Hola!%0AServicio del día 20-02%0A *Cliente:* EL CONTAINER SPA */ Cont: * WHSU8881986*/ HR Entrega: *15:00* /Dirección: *SAN IGNACIO 951, QUILICURA</v>
      </c>
    </row>
    <row r="568" spans="1:38" s="15" customFormat="1" ht="16.5" customHeight="1" x14ac:dyDescent="0.2">
      <c r="A568" s="15">
        <f>ROW(A567)</f>
        <v>567</v>
      </c>
      <c r="B568" s="15">
        <f>IF(J568=J567,B567+1,1)</f>
        <v>14</v>
      </c>
      <c r="C568" s="15" t="s">
        <v>698</v>
      </c>
      <c r="D568" s="25" t="s">
        <v>39</v>
      </c>
      <c r="E568" s="27">
        <v>298771</v>
      </c>
      <c r="F568" s="27" t="s">
        <v>1127</v>
      </c>
      <c r="G568" s="27" t="s">
        <v>41</v>
      </c>
      <c r="H568" s="27">
        <v>18000</v>
      </c>
      <c r="I568" s="27" t="s">
        <v>1128</v>
      </c>
      <c r="J568" s="28">
        <v>46073</v>
      </c>
      <c r="K568" s="26">
        <v>0.29166666666666669</v>
      </c>
      <c r="L568" s="26"/>
      <c r="M568" s="27" t="s">
        <v>649</v>
      </c>
      <c r="N568" s="25">
        <f>IFERROR(VLOOKUP(M568,Data!$J$1:$K$58,2,0),"")</f>
        <v>56939438073</v>
      </c>
      <c r="O568" s="27" t="s">
        <v>203</v>
      </c>
      <c r="P568" s="27"/>
      <c r="Q568" s="27" t="s">
        <v>700</v>
      </c>
      <c r="R568" s="27" t="s">
        <v>195</v>
      </c>
      <c r="S568" s="27"/>
      <c r="T568" s="27"/>
      <c r="U568" s="28"/>
      <c r="X568" s="27"/>
      <c r="Y568" s="27" t="s">
        <v>49</v>
      </c>
      <c r="Z568" s="29"/>
      <c r="AA568" s="29">
        <v>0.28125</v>
      </c>
      <c r="AB568" s="29"/>
      <c r="AC568" s="30">
        <v>46073</v>
      </c>
      <c r="AD568" s="15" t="str">
        <f>IF(Tabla2[[#This Row],[HORA ENTREGA]]="DIRECTO","On time", IF(AA568&lt;&gt;"",IF(Tabla2[[#This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8" s="15" t="str">
        <f>MID(Tabla2[[#This Row],[TIPO]],1,3)</f>
        <v xml:space="preserve">40 </v>
      </c>
      <c r="AF5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IMPORTADORA DCIC SPA */ Cont: * MSDU7954443*/ HR Entrega: *07:00* /Dirección: *PUERTO MADERO 9710 BOD. P01 - P03, PUDAHUEL</v>
      </c>
      <c r="AG568" s="38" t="str">
        <f>IFERROR(HYPERLINK("https://wa.me/"&amp;Tabla2[[#This Row],[CONTACTO]]&amp;"?text="&amp;Tabla2[[#This Row],[Mensaje]],"Enviar mensaje"),"")</f>
        <v>Enviar mensaje</v>
      </c>
      <c r="AH568" s="15" t="str">
        <f>CONCATENATE(A568,F568)</f>
        <v>567MSDU7954443</v>
      </c>
      <c r="AI568" s="15" t="str">
        <f>CONCATENATE("ENT-",A568)</f>
        <v>ENT-567</v>
      </c>
      <c r="AJ568" s="15" t="str">
        <f>IF(Tabla2[[#This Row],[Op]]&lt;&gt;"","ENTREGA","")</f>
        <v>ENTREGA</v>
      </c>
      <c r="AK568" s="40" t="str">
        <f>(Tabla2[[#This Row],[FECHA ENTREGA]]&amp;Tabla2[[#This Row],[HORA ENTREGA]])</f>
        <v>460730,291666666666667</v>
      </c>
      <c r="AL568" s="34" t="str">
        <f>IFERROR(HYPERLINK("https://wa.me/"&amp;Tabla2[[#This Row],[CONTACTO]]&amp;"?text="&amp;Tabla2[[#This Row],[Mensaje]]),"")</f>
        <v>https://wa.me/56939438073?text=Hola!%0AServicio del día 20-02%0A *Cliente:* IMPORTADORA DCIC SPA */ Cont: * MSDU7954443*/ HR Entrega: *07:00* /Dirección: *PUERTO MADERO 9710 BOD. P01 - P03, PUDAHUEL</v>
      </c>
    </row>
    <row r="569" spans="1:38" s="15" customFormat="1" ht="16.5" customHeight="1" x14ac:dyDescent="0.2">
      <c r="A569" s="15">
        <f>ROW(A568)</f>
        <v>568</v>
      </c>
      <c r="B569" s="15">
        <f>IF(J569=J568,B568+1,1)</f>
        <v>15</v>
      </c>
      <c r="C569" s="15" t="s">
        <v>698</v>
      </c>
      <c r="D569" s="25" t="s">
        <v>39</v>
      </c>
      <c r="E569" s="27">
        <v>298771</v>
      </c>
      <c r="F569" s="27" t="s">
        <v>1129</v>
      </c>
      <c r="G569" s="27" t="s">
        <v>41</v>
      </c>
      <c r="H569" s="27">
        <v>8000</v>
      </c>
      <c r="I569" s="27" t="s">
        <v>1130</v>
      </c>
      <c r="J569" s="28">
        <v>46073</v>
      </c>
      <c r="K569" s="26">
        <v>0.29166666666666669</v>
      </c>
      <c r="L569" s="26"/>
      <c r="M569" s="27" t="s">
        <v>82</v>
      </c>
      <c r="N569" s="25">
        <f>IFERROR(VLOOKUP(M569,Data!$J$1:$K$58,2,0),"")</f>
        <v>56944277110</v>
      </c>
      <c r="O569" s="27" t="s">
        <v>83</v>
      </c>
      <c r="P569" s="27"/>
      <c r="Q569" s="27" t="s">
        <v>700</v>
      </c>
      <c r="R569" s="27" t="s">
        <v>195</v>
      </c>
      <c r="S569" s="27"/>
      <c r="T569" s="27"/>
      <c r="U569" s="28"/>
      <c r="X569" s="27"/>
      <c r="Y569" s="27" t="s">
        <v>49</v>
      </c>
      <c r="Z569" s="29"/>
      <c r="AA569" s="29">
        <v>0.27083333333333331</v>
      </c>
      <c r="AB569" s="29"/>
      <c r="AC569" s="30">
        <v>46073</v>
      </c>
      <c r="AD569" s="15" t="str">
        <f>IF(Tabla2[[#This Row],[HORA ENTREGA]]="DIRECTO","On time", IF(AA569&lt;&gt;"",IF(Tabla2[[#This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69" s="15" t="str">
        <f>MID(Tabla2[[#This Row],[TIPO]],1,3)</f>
        <v xml:space="preserve">40 </v>
      </c>
      <c r="AF5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IMPORTADORA DCIC SPA */ Cont: * MSNU5852437*/ HR Entrega: *07:00* /Dirección: *PUERTO MADERO 9710 BOD. P01 - P03, PUDAHUEL</v>
      </c>
      <c r="AG569" s="38" t="str">
        <f>IFERROR(HYPERLINK("https://wa.me/"&amp;Tabla2[[#This Row],[CONTACTO]]&amp;"?text="&amp;Tabla2[[#This Row],[Mensaje]],"Enviar mensaje"),"")</f>
        <v>Enviar mensaje</v>
      </c>
      <c r="AH569" s="15" t="str">
        <f>CONCATENATE(A569,F569)</f>
        <v>568MSNU5852437</v>
      </c>
      <c r="AI569" s="15" t="str">
        <f>CONCATENATE("ENT-",A569)</f>
        <v>ENT-568</v>
      </c>
      <c r="AJ569" s="15" t="str">
        <f>IF(Tabla2[[#This Row],[Op]]&lt;&gt;"","ENTREGA","")</f>
        <v>ENTREGA</v>
      </c>
      <c r="AK569" s="40" t="str">
        <f>(Tabla2[[#This Row],[FECHA ENTREGA]]&amp;Tabla2[[#This Row],[HORA ENTREGA]])</f>
        <v>460730,291666666666667</v>
      </c>
      <c r="AL569" s="34" t="str">
        <f>IFERROR(HYPERLINK("https://wa.me/"&amp;Tabla2[[#This Row],[CONTACTO]]&amp;"?text="&amp;Tabla2[[#This Row],[Mensaje]]),"")</f>
        <v>https://wa.me/56944277110?text=Hola!%0AServicio del día 20-02%0A *Cliente:* IMPORTADORA DCIC SPA */ Cont: * MSNU5852437*/ HR Entrega: *07:00* /Dirección: *PUERTO MADERO 9710 BOD. P01 - P03, PUDAHUEL</v>
      </c>
    </row>
    <row r="570" spans="1:38" s="15" customFormat="1" ht="16.5" customHeight="1" x14ac:dyDescent="0.2">
      <c r="A570" s="15">
        <f>ROW(A569)</f>
        <v>569</v>
      </c>
      <c r="B570" s="15">
        <f>IF(J570=J569,B569+1,1)</f>
        <v>16</v>
      </c>
      <c r="C570" s="15" t="s">
        <v>698</v>
      </c>
      <c r="D570" s="25" t="s">
        <v>39</v>
      </c>
      <c r="E570" s="27">
        <v>298771</v>
      </c>
      <c r="F570" s="27" t="s">
        <v>1131</v>
      </c>
      <c r="G570" s="27" t="s">
        <v>41</v>
      </c>
      <c r="H570" s="27">
        <v>10000</v>
      </c>
      <c r="I570" s="27" t="s">
        <v>1132</v>
      </c>
      <c r="J570" s="28">
        <v>46073</v>
      </c>
      <c r="K570" s="26">
        <v>0.41666666666666669</v>
      </c>
      <c r="L570" s="26"/>
      <c r="M570" s="27" t="s">
        <v>241</v>
      </c>
      <c r="N570" s="25">
        <f>IFERROR(VLOOKUP(M570,Data!$J$1:$K$58,2,0),"")</f>
        <v>56984880436</v>
      </c>
      <c r="O570" s="27" t="s">
        <v>242</v>
      </c>
      <c r="P570" s="27"/>
      <c r="Q570" s="27" t="s">
        <v>700</v>
      </c>
      <c r="R570" s="27" t="s">
        <v>195</v>
      </c>
      <c r="S570" s="27"/>
      <c r="T570" s="27"/>
      <c r="U570" s="28"/>
      <c r="X570" s="27"/>
      <c r="Y570" s="27" t="s">
        <v>49</v>
      </c>
      <c r="Z570" s="29"/>
      <c r="AA570" s="29">
        <v>0.38194444444444442</v>
      </c>
      <c r="AB570" s="29"/>
      <c r="AC570" s="30">
        <v>46073</v>
      </c>
      <c r="AD570" s="15" t="str">
        <f>IF(Tabla2[[#This Row],[HORA ENTREGA]]="DIRECTO","On time", IF(AA570&lt;&gt;"",IF(Tabla2[[#This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0" s="15" t="str">
        <f>MID(Tabla2[[#This Row],[TIPO]],1,3)</f>
        <v xml:space="preserve">40 </v>
      </c>
      <c r="AF5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IMPORTADORA DCIC SPA */ Cont: * MSMU5346625*/ HR Entrega: *10:00* /Dirección: *PUERTO MADERO 9710 BOD. P01 - P03, PUDAHUEL</v>
      </c>
      <c r="AG570" s="38" t="str">
        <f>IFERROR(HYPERLINK("https://wa.me/"&amp;Tabla2[[#This Row],[CONTACTO]]&amp;"?text="&amp;Tabla2[[#This Row],[Mensaje]],"Enviar mensaje"),"")</f>
        <v>Enviar mensaje</v>
      </c>
      <c r="AH570" s="15" t="str">
        <f>CONCATENATE(A570,F570)</f>
        <v>569MSMU5346625</v>
      </c>
      <c r="AI570" s="15" t="str">
        <f>CONCATENATE("ENT-",A570)</f>
        <v>ENT-569</v>
      </c>
      <c r="AJ570" s="15" t="str">
        <f>IF(Tabla2[[#This Row],[Op]]&lt;&gt;"","ENTREGA","")</f>
        <v>ENTREGA</v>
      </c>
      <c r="AK570" s="40" t="str">
        <f>(Tabla2[[#This Row],[FECHA ENTREGA]]&amp;Tabla2[[#This Row],[HORA ENTREGA]])</f>
        <v>460730,416666666666667</v>
      </c>
      <c r="AL570" s="34" t="str">
        <f>IFERROR(HYPERLINK("https://wa.me/"&amp;Tabla2[[#This Row],[CONTACTO]]&amp;"?text="&amp;Tabla2[[#This Row],[Mensaje]]),"")</f>
        <v>https://wa.me/56984880436?text=Hola!%0AServicio del día 20-02%0A *Cliente:* IMPORTADORA DCIC SPA */ Cont: * MSMU5346625*/ HR Entrega: *10:00* /Dirección: *PUERTO MADERO 9710 BOD. P01 - P03, PUDAHUEL</v>
      </c>
    </row>
    <row r="571" spans="1:38" s="15" customFormat="1" ht="16.5" customHeight="1" x14ac:dyDescent="0.2">
      <c r="A571" s="15">
        <f>ROW(A570)</f>
        <v>570</v>
      </c>
      <c r="B571" s="15">
        <f>IF(J571=J570,B570+1,1)</f>
        <v>17</v>
      </c>
      <c r="C571" s="15" t="s">
        <v>698</v>
      </c>
      <c r="D571" s="25" t="s">
        <v>39</v>
      </c>
      <c r="E571" s="27">
        <v>298771</v>
      </c>
      <c r="F571" s="27" t="s">
        <v>1133</v>
      </c>
      <c r="G571" s="27" t="s">
        <v>41</v>
      </c>
      <c r="H571" s="27">
        <v>9000</v>
      </c>
      <c r="I571" s="27" t="s">
        <v>1134</v>
      </c>
      <c r="J571" s="28">
        <v>46073</v>
      </c>
      <c r="K571" s="26">
        <v>0.625</v>
      </c>
      <c r="L571" s="26"/>
      <c r="M571" s="27" t="s">
        <v>133</v>
      </c>
      <c r="N571" s="25">
        <f>IFERROR(VLOOKUP(M571,Data!$J$1:$K$58,2,0),"")</f>
        <v>56953801607</v>
      </c>
      <c r="O571" s="27" t="s">
        <v>134</v>
      </c>
      <c r="P571" s="27"/>
      <c r="Q571" s="27" t="s">
        <v>700</v>
      </c>
      <c r="R571" s="27" t="s">
        <v>195</v>
      </c>
      <c r="S571" s="27"/>
      <c r="T571" s="27"/>
      <c r="U571" s="28"/>
      <c r="X571" s="27"/>
      <c r="Y571" s="27" t="s">
        <v>49</v>
      </c>
      <c r="Z571" s="29"/>
      <c r="AA571" s="29">
        <v>0.54166666666666663</v>
      </c>
      <c r="AB571" s="29"/>
      <c r="AC571" s="30">
        <v>46073</v>
      </c>
      <c r="AD571" s="15" t="str">
        <f>IF(Tabla2[[#This Row],[HORA ENTREGA]]="DIRECTO","On time", IF(AA571&lt;&gt;"",IF(Tabla2[[#This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1" s="15" t="str">
        <f>MID(Tabla2[[#This Row],[TIPO]],1,3)</f>
        <v xml:space="preserve">40 </v>
      </c>
      <c r="AF5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IMPORTADORA DCIC SPA */ Cont: * MSNU5690531*/ HR Entrega: *15:00* /Dirección: *PUERTO MADERO 9710 BOD. P01 - P03, PUDAHUEL</v>
      </c>
      <c r="AG571" s="38" t="str">
        <f>IFERROR(HYPERLINK("https://wa.me/"&amp;Tabla2[[#This Row],[CONTACTO]]&amp;"?text="&amp;Tabla2[[#This Row],[Mensaje]],"Enviar mensaje"),"")</f>
        <v>Enviar mensaje</v>
      </c>
      <c r="AH571" s="15" t="str">
        <f>CONCATENATE(A571,F571)</f>
        <v>570MSNU5690531</v>
      </c>
      <c r="AI571" s="15" t="str">
        <f>CONCATENATE("ENT-",A571)</f>
        <v>ENT-570</v>
      </c>
      <c r="AJ571" s="15" t="str">
        <f>IF(Tabla2[[#This Row],[Op]]&lt;&gt;"","ENTREGA","")</f>
        <v>ENTREGA</v>
      </c>
      <c r="AK571" s="40" t="str">
        <f>(Tabla2[[#This Row],[FECHA ENTREGA]]&amp;Tabla2[[#This Row],[HORA ENTREGA]])</f>
        <v>460730,625</v>
      </c>
      <c r="AL571" s="34" t="str">
        <f>IFERROR(HYPERLINK("https://wa.me/"&amp;Tabla2[[#This Row],[CONTACTO]]&amp;"?text="&amp;Tabla2[[#This Row],[Mensaje]]),"")</f>
        <v>https://wa.me/56953801607?text=Hola!%0AServicio del día 20-02%0A *Cliente:* IMPORTADORA DCIC SPA */ Cont: * MSNU5690531*/ HR Entrega: *15:00* /Dirección: *PUERTO MADERO 9710 BOD. P01 - P03, PUDAHUEL</v>
      </c>
    </row>
    <row r="572" spans="1:38" s="15" customFormat="1" ht="16.5" customHeight="1" x14ac:dyDescent="0.2">
      <c r="A572" s="15">
        <f>ROW(A571)</f>
        <v>571</v>
      </c>
      <c r="B572" s="15">
        <f>IF(J572=J571,B571+1,1)</f>
        <v>18</v>
      </c>
      <c r="C572" s="15" t="s">
        <v>149</v>
      </c>
      <c r="D572" s="25" t="s">
        <v>39</v>
      </c>
      <c r="E572" s="27">
        <v>2601199</v>
      </c>
      <c r="F572" s="27" t="s">
        <v>1135</v>
      </c>
      <c r="G572" s="27" t="s">
        <v>41</v>
      </c>
      <c r="H572" s="27">
        <v>20000</v>
      </c>
      <c r="I572" s="27" t="s">
        <v>42</v>
      </c>
      <c r="J572" s="28">
        <v>46073</v>
      </c>
      <c r="K572" s="26">
        <v>0.52083333333333337</v>
      </c>
      <c r="L572" s="26"/>
      <c r="M572" s="27" t="s">
        <v>45</v>
      </c>
      <c r="N572" s="25">
        <f>IFERROR(VLOOKUP(M572,Data!$J$1:$K$58,2,0),"")</f>
        <v>56950981572</v>
      </c>
      <c r="O572" s="27" t="s">
        <v>91</v>
      </c>
      <c r="P572" s="27"/>
      <c r="Q572" s="27" t="s">
        <v>153</v>
      </c>
      <c r="R572" s="27" t="s">
        <v>446</v>
      </c>
      <c r="S572" s="27"/>
      <c r="T572" s="27"/>
      <c r="U572" s="28"/>
      <c r="X572" s="27"/>
      <c r="Y572" s="27" t="s">
        <v>49</v>
      </c>
      <c r="Z572" s="29"/>
      <c r="AA572" s="29">
        <v>0.48958333333333331</v>
      </c>
      <c r="AB572" s="29"/>
      <c r="AC572" s="30">
        <v>46073</v>
      </c>
      <c r="AD572" s="15" t="str">
        <f>IF(Tabla2[[#This Row],[HORA ENTREGA]]="DIRECTO","On time", IF(AA572&lt;&gt;"",IF(Tabla2[[#This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2" s="15" t="str">
        <f>MID(Tabla2[[#This Row],[TIPO]],1,3)</f>
        <v xml:space="preserve">40 </v>
      </c>
      <c r="AF5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20-02%0A *Cliente:* IMPORTADORA MIDEA CARRIER CHILE LTDA */ Cont: * EISU8565929*/ HR Entrega: *12:30* /Dirección: *BOD. MIEA AGURTO - PUERTO MADERO 9710, BOD. E13; PUDAHUEL </v>
      </c>
      <c r="AG572" s="38" t="str">
        <f>IFERROR(HYPERLINK("https://wa.me/"&amp;Tabla2[[#This Row],[CONTACTO]]&amp;"?text="&amp;Tabla2[[#This Row],[Mensaje]],"Enviar mensaje"),"")</f>
        <v>Enviar mensaje</v>
      </c>
      <c r="AH572" s="15" t="str">
        <f>CONCATENATE(A572,F572)</f>
        <v>571EISU8565929</v>
      </c>
      <c r="AI572" s="15" t="str">
        <f>CONCATENATE("ENT-",A572)</f>
        <v>ENT-571</v>
      </c>
      <c r="AJ572" s="15" t="str">
        <f>IF(Tabla2[[#This Row],[Op]]&lt;&gt;"","ENTREGA","")</f>
        <v>ENTREGA</v>
      </c>
      <c r="AK572" s="40" t="str">
        <f>(Tabla2[[#This Row],[FECHA ENTREGA]]&amp;Tabla2[[#This Row],[HORA ENTREGA]])</f>
        <v>460730,520833333333333</v>
      </c>
      <c r="AL572" s="34" t="str">
        <f>IFERROR(HYPERLINK("https://wa.me/"&amp;Tabla2[[#This Row],[CONTACTO]]&amp;"?text="&amp;Tabla2[[#This Row],[Mensaje]]),"")</f>
        <v xml:space="preserve">https://wa.me/56950981572?text=Hola!%0AServicio del día 20-02%0A *Cliente:* IMPORTADORA MIDEA CARRIER CHILE LTDA */ Cont: * EISU8565929*/ HR Entrega: *12:30* /Dirección: *BOD. MIEA AGURTO - PUERTO MADERO 9710, BOD. E13; PUDAHUEL </v>
      </c>
    </row>
    <row r="573" spans="1:38" s="15" customFormat="1" ht="16.5" customHeight="1" x14ac:dyDescent="0.2">
      <c r="A573" s="15">
        <f>ROW(A572)</f>
        <v>572</v>
      </c>
      <c r="B573" s="15">
        <f>IF(J573=J572,B572+1,1)</f>
        <v>19</v>
      </c>
      <c r="C573" s="15" t="s">
        <v>166</v>
      </c>
      <c r="D573" s="25" t="s">
        <v>39</v>
      </c>
      <c r="E573" s="27">
        <v>873471</v>
      </c>
      <c r="F573" s="27" t="s">
        <v>1136</v>
      </c>
      <c r="G573" s="27" t="s">
        <v>41</v>
      </c>
      <c r="H573" s="27">
        <v>21000</v>
      </c>
      <c r="I573" s="27" t="s">
        <v>42</v>
      </c>
      <c r="J573" s="28">
        <v>46073</v>
      </c>
      <c r="K573" s="26">
        <v>0.375</v>
      </c>
      <c r="L573" s="26"/>
      <c r="M573" s="27" t="s">
        <v>72</v>
      </c>
      <c r="N573" s="25">
        <f>IFERROR(VLOOKUP(M573,Data!$J$1:$K$58,2,0),"")</f>
        <v>56978089148</v>
      </c>
      <c r="O573" s="27" t="s">
        <v>73</v>
      </c>
      <c r="P573" s="27"/>
      <c r="Q573" s="27" t="s">
        <v>168</v>
      </c>
      <c r="R573" s="27" t="s">
        <v>48</v>
      </c>
      <c r="S573" s="27"/>
      <c r="T573" s="27"/>
      <c r="U573" s="28"/>
      <c r="X573" s="27"/>
      <c r="Y573" s="27" t="s">
        <v>49</v>
      </c>
      <c r="Z573" s="29"/>
      <c r="AA573" s="29">
        <v>0.34375</v>
      </c>
      <c r="AB573" s="29"/>
      <c r="AC573" s="30">
        <v>46073</v>
      </c>
      <c r="AD573" s="15" t="str">
        <f>IF(Tabla2[[#This Row],[HORA ENTREGA]]="DIRECTO","On time", IF(AA573&lt;&gt;"",IF(Tabla2[[#This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3" s="15" t="str">
        <f>MID(Tabla2[[#This Row],[TIPO]],1,3)</f>
        <v xml:space="preserve">40 </v>
      </c>
      <c r="AF5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IMPORTADORA Y COMERCIALIZADORA BZ SPA */ Cont: * ECMU5356291*/ HR Entrega: *09:00* /Dirección: *PuertoMadero 9710, Bodega X36. Pudahuel</v>
      </c>
      <c r="AG573" s="38" t="str">
        <f>IFERROR(HYPERLINK("https://wa.me/"&amp;Tabla2[[#This Row],[CONTACTO]]&amp;"?text="&amp;Tabla2[[#This Row],[Mensaje]],"Enviar mensaje"),"")</f>
        <v>Enviar mensaje</v>
      </c>
      <c r="AH573" s="15" t="str">
        <f>CONCATENATE(A573,F573)</f>
        <v>572ECMU5356291</v>
      </c>
      <c r="AI573" s="15" t="str">
        <f>CONCATENATE("ENT-",A573)</f>
        <v>ENT-572</v>
      </c>
      <c r="AJ573" s="15" t="str">
        <f>IF(Tabla2[[#This Row],[Op]]&lt;&gt;"","ENTREGA","")</f>
        <v>ENTREGA</v>
      </c>
      <c r="AK573" s="40" t="str">
        <f>(Tabla2[[#This Row],[FECHA ENTREGA]]&amp;Tabla2[[#This Row],[HORA ENTREGA]])</f>
        <v>460730,375</v>
      </c>
      <c r="AL573" s="34" t="str">
        <f>IFERROR(HYPERLINK("https://wa.me/"&amp;Tabla2[[#This Row],[CONTACTO]]&amp;"?text="&amp;Tabla2[[#This Row],[Mensaje]]),"")</f>
        <v>https://wa.me/56978089148?text=Hola!%0AServicio del día 20-02%0A *Cliente:* IMPORTADORA Y COMERCIALIZADORA BZ SPA */ Cont: * ECMU5356291*/ HR Entrega: *09:00* /Dirección: *PuertoMadero 9710, Bodega X36. Pudahuel</v>
      </c>
    </row>
    <row r="574" spans="1:38" s="15" customFormat="1" ht="16.5" customHeight="1" x14ac:dyDescent="0.2">
      <c r="A574" s="15">
        <f>ROW(A573)</f>
        <v>573</v>
      </c>
      <c r="B574" s="15">
        <f>IF(J574=J573,B573+1,1)</f>
        <v>20</v>
      </c>
      <c r="C574" s="15" t="s">
        <v>166</v>
      </c>
      <c r="D574" s="25" t="s">
        <v>39</v>
      </c>
      <c r="E574" s="27">
        <v>873471</v>
      </c>
      <c r="F574" s="27" t="s">
        <v>1137</v>
      </c>
      <c r="G574" s="27" t="s">
        <v>41</v>
      </c>
      <c r="H574" s="27">
        <v>15000</v>
      </c>
      <c r="I574" s="27" t="s">
        <v>42</v>
      </c>
      <c r="J574" s="28">
        <v>46073</v>
      </c>
      <c r="K574" s="26">
        <v>0.41666666666666669</v>
      </c>
      <c r="L574" s="26"/>
      <c r="M574" s="27" t="s">
        <v>341</v>
      </c>
      <c r="N574" s="25">
        <f>IFERROR(VLOOKUP(M574,Data!$J$1:$K$58,2,0),"")</f>
        <v>56950923536</v>
      </c>
      <c r="O574" s="27" t="s">
        <v>320</v>
      </c>
      <c r="P574" s="27"/>
      <c r="Q574" s="27" t="s">
        <v>168</v>
      </c>
      <c r="R574" s="27" t="s">
        <v>48</v>
      </c>
      <c r="S574" s="27"/>
      <c r="T574" s="27"/>
      <c r="U574" s="28"/>
      <c r="X574" s="27"/>
      <c r="Y574" s="27" t="s">
        <v>49</v>
      </c>
      <c r="Z574" s="29"/>
      <c r="AA574" s="29">
        <v>0.40972222222222221</v>
      </c>
      <c r="AB574" s="29"/>
      <c r="AC574" s="30">
        <v>46073</v>
      </c>
      <c r="AD574" s="15" t="str">
        <f>IF(Tabla2[[#This Row],[HORA ENTREGA]]="DIRECTO","On time", IF(AA574&lt;&gt;"",IF(Tabla2[[#This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4" s="15" t="str">
        <f>MID(Tabla2[[#This Row],[TIPO]],1,3)</f>
        <v xml:space="preserve">40 </v>
      </c>
      <c r="AF5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IMPORTADORA Y COMERCIALIZADORA BZ SPA */ Cont: * ECMU5355720*/ HR Entrega: *10:00* /Dirección: *PuertoMadero 9710, Bodega X36. Pudahuel</v>
      </c>
      <c r="AG574" s="38" t="str">
        <f>IFERROR(HYPERLINK("https://wa.me/"&amp;Tabla2[[#This Row],[CONTACTO]]&amp;"?text="&amp;Tabla2[[#This Row],[Mensaje]],"Enviar mensaje"),"")</f>
        <v>Enviar mensaje</v>
      </c>
      <c r="AH574" s="15" t="str">
        <f>CONCATENATE(A574,F574)</f>
        <v>573ECMU5355720</v>
      </c>
      <c r="AI574" s="15" t="str">
        <f>CONCATENATE("ENT-",A574)</f>
        <v>ENT-573</v>
      </c>
      <c r="AJ574" s="15" t="str">
        <f>IF(Tabla2[[#This Row],[Op]]&lt;&gt;"","ENTREGA","")</f>
        <v>ENTREGA</v>
      </c>
      <c r="AK574" s="40" t="str">
        <f>(Tabla2[[#This Row],[FECHA ENTREGA]]&amp;Tabla2[[#This Row],[HORA ENTREGA]])</f>
        <v>460730,416666666666667</v>
      </c>
      <c r="AL574" s="34" t="str">
        <f>IFERROR(HYPERLINK("https://wa.me/"&amp;Tabla2[[#This Row],[CONTACTO]]&amp;"?text="&amp;Tabla2[[#This Row],[Mensaje]]),"")</f>
        <v>https://wa.me/56950923536?text=Hola!%0AServicio del día 20-02%0A *Cliente:* IMPORTADORA Y COMERCIALIZADORA BZ SPA */ Cont: * ECMU5355720*/ HR Entrega: *10:00* /Dirección: *PuertoMadero 9710, Bodega X36. Pudahuel</v>
      </c>
    </row>
    <row r="575" spans="1:38" s="15" customFormat="1" ht="16.5" customHeight="1" x14ac:dyDescent="0.2">
      <c r="A575" s="15">
        <f>ROW(A574)</f>
        <v>574</v>
      </c>
      <c r="B575" s="15">
        <f>IF(J575=J574,B574+1,1)</f>
        <v>21</v>
      </c>
      <c r="C575" s="15" t="s">
        <v>166</v>
      </c>
      <c r="D575" s="25" t="s">
        <v>39</v>
      </c>
      <c r="E575" s="27">
        <v>873426</v>
      </c>
      <c r="F575" s="27" t="s">
        <v>1138</v>
      </c>
      <c r="G575" s="27" t="s">
        <v>41</v>
      </c>
      <c r="H575" s="27">
        <v>11000</v>
      </c>
      <c r="I575" s="27" t="s">
        <v>42</v>
      </c>
      <c r="J575" s="28">
        <v>46073</v>
      </c>
      <c r="K575" s="26">
        <v>0.45833333333333331</v>
      </c>
      <c r="L575" s="26"/>
      <c r="M575" s="27" t="s">
        <v>192</v>
      </c>
      <c r="N575" s="25">
        <f>IFERROR(VLOOKUP(M575,Data!$J$1:$K$58,2,0),"")</f>
        <v>56967396661</v>
      </c>
      <c r="O575" s="27" t="s">
        <v>181</v>
      </c>
      <c r="P575" s="27"/>
      <c r="Q575" s="27" t="s">
        <v>168</v>
      </c>
      <c r="R575" s="27" t="s">
        <v>376</v>
      </c>
      <c r="S575" s="27"/>
      <c r="T575" s="27"/>
      <c r="U575" s="28"/>
      <c r="X575" s="27"/>
      <c r="Y575" s="27" t="s">
        <v>49</v>
      </c>
      <c r="Z575" s="29"/>
      <c r="AA575" s="29">
        <v>0.43055555555555558</v>
      </c>
      <c r="AB575" s="29"/>
      <c r="AC575" s="30">
        <v>46073</v>
      </c>
      <c r="AD575" s="15" t="str">
        <f>IF(Tabla2[[#This Row],[HORA ENTREGA]]="DIRECTO","On time", IF(AA575&lt;&gt;"",IF(Tabla2[[#This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5" s="15" t="str">
        <f>MID(Tabla2[[#This Row],[TIPO]],1,3)</f>
        <v xml:space="preserve">40 </v>
      </c>
      <c r="AF5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IMPORTADORA Y COMERCIALIZADORA BZ SPA */ Cont: * TCLU5767713*/ HR Entrega: *11:00* /Dirección: *PuertoMadero 9710, Bodega X36. Pudahuel</v>
      </c>
      <c r="AG575" s="38" t="str">
        <f>IFERROR(HYPERLINK("https://wa.me/"&amp;Tabla2[[#This Row],[CONTACTO]]&amp;"?text="&amp;Tabla2[[#This Row],[Mensaje]],"Enviar mensaje"),"")</f>
        <v>Enviar mensaje</v>
      </c>
      <c r="AH575" s="15" t="str">
        <f>CONCATENATE(A575,F575)</f>
        <v>574TCLU5767713</v>
      </c>
      <c r="AI575" s="15" t="str">
        <f>CONCATENATE("ENT-",A575)</f>
        <v>ENT-574</v>
      </c>
      <c r="AJ575" s="15" t="str">
        <f>IF(Tabla2[[#This Row],[Op]]&lt;&gt;"","ENTREGA","")</f>
        <v>ENTREGA</v>
      </c>
      <c r="AK575" s="40" t="str">
        <f>(Tabla2[[#This Row],[FECHA ENTREGA]]&amp;Tabla2[[#This Row],[HORA ENTREGA]])</f>
        <v>460730,458333333333333</v>
      </c>
      <c r="AL575" s="34" t="str">
        <f>IFERROR(HYPERLINK("https://wa.me/"&amp;Tabla2[[#This Row],[CONTACTO]]&amp;"?text="&amp;Tabla2[[#This Row],[Mensaje]]),"")</f>
        <v>https://wa.me/56967396661?text=Hola!%0AServicio del día 20-02%0A *Cliente:* IMPORTADORA Y COMERCIALIZADORA BZ SPA */ Cont: * TCLU5767713*/ HR Entrega: *11:00* /Dirección: *PuertoMadero 9710, Bodega X36. Pudahuel</v>
      </c>
    </row>
    <row r="576" spans="1:38" s="15" customFormat="1" ht="16.5" customHeight="1" x14ac:dyDescent="0.2">
      <c r="A576" s="15">
        <f>ROW(A575)</f>
        <v>575</v>
      </c>
      <c r="B576" s="15">
        <f>IF(J576=J575,B575+1,1)</f>
        <v>22</v>
      </c>
      <c r="C576" s="15" t="s">
        <v>178</v>
      </c>
      <c r="D576" s="25" t="s">
        <v>39</v>
      </c>
      <c r="E576" s="27">
        <v>874355</v>
      </c>
      <c r="F576" s="27" t="s">
        <v>1139</v>
      </c>
      <c r="G576" s="27" t="s">
        <v>41</v>
      </c>
      <c r="H576" s="27">
        <v>18000</v>
      </c>
      <c r="I576" s="27" t="s">
        <v>42</v>
      </c>
      <c r="J576" s="28">
        <v>46073</v>
      </c>
      <c r="K576" s="26">
        <v>0.33333333333333331</v>
      </c>
      <c r="L576" s="26"/>
      <c r="M576" s="27" t="s">
        <v>325</v>
      </c>
      <c r="N576" s="25">
        <f>IFERROR(VLOOKUP(M576,Data!$J$1:$K$58,2,0),"")</f>
        <v>56964850744</v>
      </c>
      <c r="O576" s="27" t="s">
        <v>326</v>
      </c>
      <c r="P576" s="27"/>
      <c r="Q576" s="27" t="s">
        <v>337</v>
      </c>
      <c r="R576" s="27" t="s">
        <v>183</v>
      </c>
      <c r="S576" s="27"/>
      <c r="T576" s="27"/>
      <c r="U576" s="28"/>
      <c r="X576" s="27"/>
      <c r="Y576" s="27" t="s">
        <v>49</v>
      </c>
      <c r="Z576" s="29"/>
      <c r="AA576" s="29">
        <v>0.3298611111111111</v>
      </c>
      <c r="AB576" s="29"/>
      <c r="AC576" s="30">
        <v>46073</v>
      </c>
      <c r="AD576" s="15" t="str">
        <f>IF(Tabla2[[#This Row],[HORA ENTREGA]]="DIRECTO","On time", IF(AA576&lt;&gt;"",IF(Tabla2[[#This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6" s="15" t="str">
        <f>MID(Tabla2[[#This Row],[TIPO]],1,3)</f>
        <v xml:space="preserve">40 </v>
      </c>
      <c r="AF5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INVERSIERRA S A */ Cont: * TTNU8873030*/ HR Entrega: *08:00* /Dirección: *QUILICURA</v>
      </c>
      <c r="AG576" s="38" t="str">
        <f>IFERROR(HYPERLINK("https://wa.me/"&amp;Tabla2[[#This Row],[CONTACTO]]&amp;"?text="&amp;Tabla2[[#This Row],[Mensaje]],"Enviar mensaje"),"")</f>
        <v>Enviar mensaje</v>
      </c>
      <c r="AH576" s="15" t="str">
        <f>CONCATENATE(A576,F576)</f>
        <v>575TTNU8873030</v>
      </c>
      <c r="AI576" s="15" t="str">
        <f>CONCATENATE("ENT-",A576)</f>
        <v>ENT-575</v>
      </c>
      <c r="AJ576" s="15" t="str">
        <f>IF(Tabla2[[#This Row],[Op]]&lt;&gt;"","ENTREGA","")</f>
        <v>ENTREGA</v>
      </c>
      <c r="AK576" s="40" t="str">
        <f>(Tabla2[[#This Row],[FECHA ENTREGA]]&amp;Tabla2[[#This Row],[HORA ENTREGA]])</f>
        <v>460730,333333333333333</v>
      </c>
      <c r="AL576" s="34" t="str">
        <f>IFERROR(HYPERLINK("https://wa.me/"&amp;Tabla2[[#This Row],[CONTACTO]]&amp;"?text="&amp;Tabla2[[#This Row],[Mensaje]]),"")</f>
        <v>https://wa.me/56964850744?text=Hola!%0AServicio del día 20-02%0A *Cliente:* INVERSIERRA S A */ Cont: * TTNU8873030*/ HR Entrega: *08:00* /Dirección: *QUILICURA</v>
      </c>
    </row>
    <row r="577" spans="1:38" s="15" customFormat="1" ht="16.5" customHeight="1" x14ac:dyDescent="0.2">
      <c r="A577" s="15">
        <f>ROW(A576)</f>
        <v>576</v>
      </c>
      <c r="B577" s="15">
        <f>IF(J577=J576,B576+1,1)</f>
        <v>23</v>
      </c>
      <c r="C577" s="15" t="s">
        <v>178</v>
      </c>
      <c r="D577" s="25" t="s">
        <v>39</v>
      </c>
      <c r="E577" s="27">
        <v>875350</v>
      </c>
      <c r="F577" s="27" t="s">
        <v>1140</v>
      </c>
      <c r="G577" s="27" t="s">
        <v>41</v>
      </c>
      <c r="H577" s="27">
        <v>30000</v>
      </c>
      <c r="I577" s="27" t="s">
        <v>42</v>
      </c>
      <c r="J577" s="28">
        <v>46073</v>
      </c>
      <c r="K577" s="26">
        <v>0.33333333333333331</v>
      </c>
      <c r="L577" s="26"/>
      <c r="M577" s="27" t="s">
        <v>199</v>
      </c>
      <c r="N577" s="25">
        <f>IFERROR(VLOOKUP(M577,Data!$J$1:$K$58,2,0),"")</f>
        <v>56975315726</v>
      </c>
      <c r="O577" s="27" t="s">
        <v>200</v>
      </c>
      <c r="P577" s="27"/>
      <c r="Q577" s="27" t="s">
        <v>182</v>
      </c>
      <c r="R577" s="27" t="s">
        <v>218</v>
      </c>
      <c r="S577" s="27"/>
      <c r="T577" s="27"/>
      <c r="U577" s="28"/>
      <c r="X577" s="27"/>
      <c r="Y577" s="27" t="s">
        <v>49</v>
      </c>
      <c r="Z577" s="29"/>
      <c r="AA577" s="29">
        <v>0.30208333333333331</v>
      </c>
      <c r="AB577" s="29"/>
      <c r="AC577" s="30">
        <v>46073</v>
      </c>
      <c r="AD577" s="15" t="str">
        <f>IF(Tabla2[[#This Row],[HORA ENTREGA]]="DIRECTO","On time", IF(AA577&lt;&gt;"",IF(Tabla2[[#This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7" s="15" t="str">
        <f>MID(Tabla2[[#This Row],[TIPO]],1,3)</f>
        <v xml:space="preserve">40 </v>
      </c>
      <c r="AF5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INVERSIERRA S A */ Cont: * HASU4466185*/ HR Entrega: *08:00* /Dirección: *HUECHURABA</v>
      </c>
      <c r="AG577" s="38" t="str">
        <f>IFERROR(HYPERLINK("https://wa.me/"&amp;Tabla2[[#This Row],[CONTACTO]]&amp;"?text="&amp;Tabla2[[#This Row],[Mensaje]],"Enviar mensaje"),"")</f>
        <v>Enviar mensaje</v>
      </c>
      <c r="AH577" s="15" t="str">
        <f>CONCATENATE(A577,F577)</f>
        <v>576HASU4466185</v>
      </c>
      <c r="AI577" s="15" t="str">
        <f>CONCATENATE("ENT-",A577)</f>
        <v>ENT-576</v>
      </c>
      <c r="AJ577" s="15" t="str">
        <f>IF(Tabla2[[#This Row],[Op]]&lt;&gt;"","ENTREGA","")</f>
        <v>ENTREGA</v>
      </c>
      <c r="AK577" s="40" t="str">
        <f>(Tabla2[[#This Row],[FECHA ENTREGA]]&amp;Tabla2[[#This Row],[HORA ENTREGA]])</f>
        <v>460730,333333333333333</v>
      </c>
      <c r="AL577" s="34" t="str">
        <f>IFERROR(HYPERLINK("https://wa.me/"&amp;Tabla2[[#This Row],[CONTACTO]]&amp;"?text="&amp;Tabla2[[#This Row],[Mensaje]]),"")</f>
        <v>https://wa.me/56975315726?text=Hola!%0AServicio del día 20-02%0A *Cliente:* INVERSIERRA S A */ Cont: * HASU4466185*/ HR Entrega: *08:00* /Dirección: *HUECHURABA</v>
      </c>
    </row>
    <row r="578" spans="1:38" s="15" customFormat="1" ht="16.5" customHeight="1" x14ac:dyDescent="0.2">
      <c r="A578" s="15">
        <f>ROW(A577)</f>
        <v>577</v>
      </c>
      <c r="B578" s="15">
        <f>IF(J578=J577,B577+1,1)</f>
        <v>24</v>
      </c>
      <c r="C578" s="15" t="s">
        <v>178</v>
      </c>
      <c r="D578" s="25" t="s">
        <v>39</v>
      </c>
      <c r="E578" s="27">
        <v>874355</v>
      </c>
      <c r="F578" s="27" t="s">
        <v>1141</v>
      </c>
      <c r="G578" s="27" t="s">
        <v>41</v>
      </c>
      <c r="H578" s="27">
        <v>20000</v>
      </c>
      <c r="I578" s="27" t="s">
        <v>42</v>
      </c>
      <c r="J578" s="28">
        <v>46073</v>
      </c>
      <c r="K578" s="26">
        <v>0.5</v>
      </c>
      <c r="L578" s="26"/>
      <c r="M578" s="27" t="s">
        <v>211</v>
      </c>
      <c r="N578" s="25">
        <f>IFERROR(VLOOKUP(M578,Data!$J$1:$K$58,2,0),"")</f>
        <v>56961282379</v>
      </c>
      <c r="O578" s="27" t="s">
        <v>212</v>
      </c>
      <c r="P578" s="27"/>
      <c r="Q578" s="27" t="s">
        <v>337</v>
      </c>
      <c r="R578" s="27" t="s">
        <v>183</v>
      </c>
      <c r="S578" s="27"/>
      <c r="T578" s="27"/>
      <c r="U578" s="28"/>
      <c r="X578" s="27"/>
      <c r="Y578" s="27" t="s">
        <v>49</v>
      </c>
      <c r="Z578" s="29"/>
      <c r="AA578" s="29">
        <v>0.55555555555555558</v>
      </c>
      <c r="AB578" s="29"/>
      <c r="AC578" s="30">
        <v>46073</v>
      </c>
      <c r="AD578" s="15" t="str">
        <f>IF(Tabla2[[#This Row],[HORA ENTREGA]]="DIRECTO","On time", IF(AA578&lt;&gt;"",IF(Tabla2[[#This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78" s="15" t="str">
        <f>MID(Tabla2[[#This Row],[TIPO]],1,3)</f>
        <v xml:space="preserve">40 </v>
      </c>
      <c r="AF5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INVERSIERRA S A */ Cont: * TTNU8821567*/ HR Entrega: *12:00* /Dirección: *QUILICURA</v>
      </c>
      <c r="AG578" s="38" t="str">
        <f>IFERROR(HYPERLINK("https://wa.me/"&amp;Tabla2[[#This Row],[CONTACTO]]&amp;"?text="&amp;Tabla2[[#This Row],[Mensaje]],"Enviar mensaje"),"")</f>
        <v>Enviar mensaje</v>
      </c>
      <c r="AH578" s="15" t="str">
        <f>CONCATENATE(A578,F578)</f>
        <v>577TTNU8821567</v>
      </c>
      <c r="AI578" s="15" t="str">
        <f>CONCATENATE("ENT-",A578)</f>
        <v>ENT-577</v>
      </c>
      <c r="AJ578" s="15" t="str">
        <f>IF(Tabla2[[#This Row],[Op]]&lt;&gt;"","ENTREGA","")</f>
        <v>ENTREGA</v>
      </c>
      <c r="AK578" s="40" t="str">
        <f>(Tabla2[[#This Row],[FECHA ENTREGA]]&amp;Tabla2[[#This Row],[HORA ENTREGA]])</f>
        <v>460730,5</v>
      </c>
      <c r="AL578" s="34" t="str">
        <f>IFERROR(HYPERLINK("https://wa.me/"&amp;Tabla2[[#This Row],[CONTACTO]]&amp;"?text="&amp;Tabla2[[#This Row],[Mensaje]]),"")</f>
        <v>https://wa.me/56961282379?text=Hola!%0AServicio del día 20-02%0A *Cliente:* INVERSIERRA S A */ Cont: * TTNU8821567*/ HR Entrega: *12:00* /Dirección: *QUILICURA</v>
      </c>
    </row>
    <row r="579" spans="1:38" s="15" customFormat="1" ht="16.5" customHeight="1" x14ac:dyDescent="0.2">
      <c r="A579" s="15">
        <f>ROW(A578)</f>
        <v>578</v>
      </c>
      <c r="B579" s="15">
        <f>IF(J579=J578,B578+1,1)</f>
        <v>25</v>
      </c>
      <c r="C579" s="15" t="s">
        <v>188</v>
      </c>
      <c r="D579" s="25" t="s">
        <v>39</v>
      </c>
      <c r="E579" s="27">
        <v>188405</v>
      </c>
      <c r="F579" s="27" t="s">
        <v>1142</v>
      </c>
      <c r="G579" s="27" t="s">
        <v>41</v>
      </c>
      <c r="H579" s="27">
        <v>27000</v>
      </c>
      <c r="I579" s="27" t="s">
        <v>1143</v>
      </c>
      <c r="J579" s="28">
        <v>46073</v>
      </c>
      <c r="K579" s="26">
        <v>0.33333333333333331</v>
      </c>
      <c r="L579" s="26"/>
      <c r="M579" s="27" t="s">
        <v>117</v>
      </c>
      <c r="N579" s="25">
        <f>IFERROR(VLOOKUP(M579,Data!$J$1:$K$58,2,0),"")</f>
        <v>56973887539</v>
      </c>
      <c r="O579" s="27" t="s">
        <v>118</v>
      </c>
      <c r="P579" s="27"/>
      <c r="Q579" s="27" t="s">
        <v>190</v>
      </c>
      <c r="R579" s="27" t="s">
        <v>74</v>
      </c>
      <c r="S579" s="27"/>
      <c r="T579" s="27"/>
      <c r="U579" s="28"/>
      <c r="X579" s="27"/>
      <c r="Y579" s="27" t="s">
        <v>49</v>
      </c>
      <c r="Z579" s="29"/>
      <c r="AA579" s="29">
        <v>0.31944444444444442</v>
      </c>
      <c r="AB579" s="29"/>
      <c r="AC579" s="30">
        <v>46073</v>
      </c>
      <c r="AD579" s="15" t="str">
        <f>IF(Tabla2[[#This Row],[HORA ENTREGA]]="DIRECTO","On time", IF(AA579&lt;&gt;"",IF(Tabla2[[#This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79" s="15" t="str">
        <f>MID(Tabla2[[#This Row],[TIPO]],1,3)</f>
        <v xml:space="preserve">40 </v>
      </c>
      <c r="AF5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20-02%0A *Cliente:* LAMAIGNERE CHILE S.A. */ Cont: * SEKU6841512*/ HR Entrega: *08:00* /Dirección: *AV. MARTA OSSA RUIZ 601 (CAMINO CASAS VIEJAS); MAIPU </v>
      </c>
      <c r="AG579" s="38" t="str">
        <f>IFERROR(HYPERLINK("https://wa.me/"&amp;Tabla2[[#This Row],[CONTACTO]]&amp;"?text="&amp;Tabla2[[#This Row],[Mensaje]],"Enviar mensaje"),"")</f>
        <v>Enviar mensaje</v>
      </c>
      <c r="AH579" s="15" t="str">
        <f>CONCATENATE(A579,F579)</f>
        <v>578SEKU6841512</v>
      </c>
      <c r="AI579" s="15" t="str">
        <f>CONCATENATE("ENT-",A579)</f>
        <v>ENT-578</v>
      </c>
      <c r="AJ579" s="15" t="str">
        <f>IF(Tabla2[[#This Row],[Op]]&lt;&gt;"","ENTREGA","")</f>
        <v>ENTREGA</v>
      </c>
      <c r="AK579" s="40" t="str">
        <f>(Tabla2[[#This Row],[FECHA ENTREGA]]&amp;Tabla2[[#This Row],[HORA ENTREGA]])</f>
        <v>460730,333333333333333</v>
      </c>
      <c r="AL579" s="34" t="str">
        <f>IFERROR(HYPERLINK("https://wa.me/"&amp;Tabla2[[#This Row],[CONTACTO]]&amp;"?text="&amp;Tabla2[[#This Row],[Mensaje]]),"")</f>
        <v xml:space="preserve">https://wa.me/56973887539?text=Hola!%0AServicio del día 20-02%0A *Cliente:* LAMAIGNERE CHILE S.A. */ Cont: * SEKU6841512*/ HR Entrega: *08:00* /Dirección: *AV. MARTA OSSA RUIZ 601 (CAMINO CASAS VIEJAS); MAIPU </v>
      </c>
    </row>
    <row r="580" spans="1:38" s="15" customFormat="1" ht="16.5" customHeight="1" x14ac:dyDescent="0.2">
      <c r="A580" s="15">
        <f>ROW(A579)</f>
        <v>579</v>
      </c>
      <c r="B580" s="15">
        <f>IF(J580=J579,B579+1,1)</f>
        <v>26</v>
      </c>
      <c r="C580" s="15" t="s">
        <v>196</v>
      </c>
      <c r="D580" s="25" t="s">
        <v>39</v>
      </c>
      <c r="E580" s="27">
        <v>295684</v>
      </c>
      <c r="F580" s="27" t="s">
        <v>1144</v>
      </c>
      <c r="G580" s="27" t="s">
        <v>41</v>
      </c>
      <c r="H580" s="27">
        <v>23000</v>
      </c>
      <c r="I580" s="27" t="s">
        <v>1145</v>
      </c>
      <c r="J580" s="28">
        <v>46073</v>
      </c>
      <c r="K580" s="26">
        <v>0.33333333333333331</v>
      </c>
      <c r="L580" s="26"/>
      <c r="M580" s="27" t="s">
        <v>139</v>
      </c>
      <c r="N580" s="25">
        <f>IFERROR(VLOOKUP(M580,Data!$J$1:$K$58,2,0),"")</f>
        <v>56965312953</v>
      </c>
      <c r="O580" s="27" t="s">
        <v>140</v>
      </c>
      <c r="P580" s="27"/>
      <c r="Q580" s="27" t="s">
        <v>201</v>
      </c>
      <c r="R580" s="27" t="s">
        <v>74</v>
      </c>
      <c r="S580" s="27"/>
      <c r="T580" s="27"/>
      <c r="U580" s="28"/>
      <c r="X580" s="27"/>
      <c r="Y580" s="27" t="s">
        <v>49</v>
      </c>
      <c r="Z580" s="29"/>
      <c r="AA580" s="29">
        <v>0.3888888888888889</v>
      </c>
      <c r="AB580" s="29"/>
      <c r="AC580" s="30">
        <v>46073</v>
      </c>
      <c r="AD580" s="15" t="str">
        <f>IF(Tabla2[[#This Row],[HORA ENTREGA]]="DIRECTO","On time", IF(AA580&lt;&gt;"",IF(Tabla2[[#This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580" s="15" t="str">
        <f>MID(Tabla2[[#This Row],[TIPO]],1,3)</f>
        <v xml:space="preserve">40 </v>
      </c>
      <c r="AF5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LANCO &amp; HARRIS SURAMERICA SPA */ Cont: * MSMU4061377*/ HR Entrega: *08:00* /Dirección: *CALLE CHORRILLOS 1 PARC.19B, LAMPA</v>
      </c>
      <c r="AG580" s="38" t="str">
        <f>IFERROR(HYPERLINK("https://wa.me/"&amp;Tabla2[[#This Row],[CONTACTO]]&amp;"?text="&amp;Tabla2[[#This Row],[Mensaje]],"Enviar mensaje"),"")</f>
        <v>Enviar mensaje</v>
      </c>
      <c r="AH580" s="15" t="str">
        <f>CONCATENATE(A580,F580)</f>
        <v>579MSMU4061377</v>
      </c>
      <c r="AI580" s="15" t="str">
        <f>CONCATENATE("ENT-",A580)</f>
        <v>ENT-579</v>
      </c>
      <c r="AJ580" s="15" t="str">
        <f>IF(Tabla2[[#This Row],[Op]]&lt;&gt;"","ENTREGA","")</f>
        <v>ENTREGA</v>
      </c>
      <c r="AK580" s="40" t="str">
        <f>(Tabla2[[#This Row],[FECHA ENTREGA]]&amp;Tabla2[[#This Row],[HORA ENTREGA]])</f>
        <v>460730,333333333333333</v>
      </c>
      <c r="AL580" s="34" t="str">
        <f>IFERROR(HYPERLINK("https://wa.me/"&amp;Tabla2[[#This Row],[CONTACTO]]&amp;"?text="&amp;Tabla2[[#This Row],[Mensaje]]),"")</f>
        <v>https://wa.me/56965312953?text=Hola!%0AServicio del día 20-02%0A *Cliente:* LANCO &amp; HARRIS SURAMERICA SPA */ Cont: * MSMU4061377*/ HR Entrega: *08:00* /Dirección: *CALLE CHORRILLOS 1 PARC.19B, LAMPA</v>
      </c>
    </row>
    <row r="581" spans="1:38" s="15" customFormat="1" ht="16.5" customHeight="1" x14ac:dyDescent="0.2">
      <c r="A581" s="15">
        <f>ROW(A580)</f>
        <v>580</v>
      </c>
      <c r="B581" s="15">
        <f>IF(J581=J580,B580+1,1)</f>
        <v>27</v>
      </c>
      <c r="C581" s="15" t="s">
        <v>196</v>
      </c>
      <c r="D581" s="25" t="s">
        <v>39</v>
      </c>
      <c r="E581" s="27">
        <v>298733</v>
      </c>
      <c r="F581" s="27" t="s">
        <v>1146</v>
      </c>
      <c r="G581" s="27" t="s">
        <v>64</v>
      </c>
      <c r="H581" s="27">
        <v>15000</v>
      </c>
      <c r="I581" s="27" t="s">
        <v>1147</v>
      </c>
      <c r="J581" s="28">
        <v>46073</v>
      </c>
      <c r="K581" s="26">
        <v>0.33333333333333331</v>
      </c>
      <c r="L581" s="26"/>
      <c r="M581" s="27" t="s">
        <v>347</v>
      </c>
      <c r="N581" s="25">
        <f>IFERROR(VLOOKUP(M581,Data!$J$1:$K$58,2,0),"")</f>
        <v>56976511010</v>
      </c>
      <c r="O581" s="27" t="s">
        <v>226</v>
      </c>
      <c r="P581" s="27"/>
      <c r="Q581" s="27" t="s">
        <v>201</v>
      </c>
      <c r="R581" s="27" t="s">
        <v>48</v>
      </c>
      <c r="S581" s="27"/>
      <c r="T581" s="27"/>
      <c r="U581" s="28"/>
      <c r="X581" s="27" t="s">
        <v>335</v>
      </c>
      <c r="Y581" s="27" t="s">
        <v>49</v>
      </c>
      <c r="Z581" s="29"/>
      <c r="AA581" s="29">
        <v>0.3125</v>
      </c>
      <c r="AB581" s="29"/>
      <c r="AC581" s="30">
        <v>46073</v>
      </c>
      <c r="AD581" s="15" t="str">
        <f>IF(Tabla2[[#This Row],[HORA ENTREGA]]="DIRECTO","On time", IF(AA581&lt;&gt;"",IF(Tabla2[[#This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1" s="15" t="str">
        <f>MID(Tabla2[[#This Row],[TIPO]],1,3)</f>
        <v xml:space="preserve">20 </v>
      </c>
      <c r="AF5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LANCO &amp; HARRIS SURAMERICA SPA */ Cont: * TGBU2164863*/ HR Entrega: *08:00* /Dirección: *CALLE CHORRILLOS 1 PARC.19B, LAMPA</v>
      </c>
      <c r="AG581" s="38" t="str">
        <f>IFERROR(HYPERLINK("https://wa.me/"&amp;Tabla2[[#This Row],[CONTACTO]]&amp;"?text="&amp;Tabla2[[#This Row],[Mensaje]],"Enviar mensaje"),"")</f>
        <v>Enviar mensaje</v>
      </c>
      <c r="AH581" s="15" t="str">
        <f>CONCATENATE(A581,F581)</f>
        <v>580TGBU2164863</v>
      </c>
      <c r="AI581" s="15" t="str">
        <f>CONCATENATE("ENT-",A581)</f>
        <v>ENT-580</v>
      </c>
      <c r="AJ581" s="15" t="str">
        <f>IF(Tabla2[[#This Row],[Op]]&lt;&gt;"","ENTREGA","")</f>
        <v>ENTREGA</v>
      </c>
      <c r="AK581" s="40" t="str">
        <f>(Tabla2[[#This Row],[FECHA ENTREGA]]&amp;Tabla2[[#This Row],[HORA ENTREGA]])</f>
        <v>460730,333333333333333</v>
      </c>
      <c r="AL581" s="34" t="str">
        <f>IFERROR(HYPERLINK("https://wa.me/"&amp;Tabla2[[#This Row],[CONTACTO]]&amp;"?text="&amp;Tabla2[[#This Row],[Mensaje]]),"")</f>
        <v>https://wa.me/56976511010?text=Hola!%0AServicio del día 20-02%0A *Cliente:* LANCO &amp; HARRIS SURAMERICA SPA */ Cont: * TGBU2164863*/ HR Entrega: *08:00* /Dirección: *CALLE CHORRILLOS 1 PARC.19B, LAMPA</v>
      </c>
    </row>
    <row r="582" spans="1:38" s="15" customFormat="1" ht="16.5" customHeight="1" x14ac:dyDescent="0.2">
      <c r="A582" s="15">
        <f>ROW(A581)</f>
        <v>581</v>
      </c>
      <c r="B582" s="15">
        <f>IF(J582=J581,B581+1,1)</f>
        <v>28</v>
      </c>
      <c r="C582" s="15" t="s">
        <v>1148</v>
      </c>
      <c r="D582" s="25" t="s">
        <v>39</v>
      </c>
      <c r="E582" s="27">
        <v>300102</v>
      </c>
      <c r="F582" s="27" t="s">
        <v>1149</v>
      </c>
      <c r="G582" s="27" t="s">
        <v>41</v>
      </c>
      <c r="H582" s="27">
        <v>7000</v>
      </c>
      <c r="I582" s="27">
        <v>0.37222222222222223</v>
      </c>
      <c r="J582" s="28">
        <v>46073</v>
      </c>
      <c r="K582" s="26" t="s">
        <v>290</v>
      </c>
      <c r="L582" s="26"/>
      <c r="M582" s="27" t="s">
        <v>313</v>
      </c>
      <c r="N582" s="25">
        <f>IFERROR(VLOOKUP(M582,Data!$J$1:$K$58,2,0),"")</f>
        <v>56967387744</v>
      </c>
      <c r="O582" s="27" t="s">
        <v>314</v>
      </c>
      <c r="P582" s="27"/>
      <c r="Q582" s="27" t="s">
        <v>1150</v>
      </c>
      <c r="R582" s="27" t="s">
        <v>100</v>
      </c>
      <c r="S582" s="27"/>
      <c r="T582" s="27"/>
      <c r="U582" s="28"/>
      <c r="X582" s="27"/>
      <c r="Y582" s="27" t="s">
        <v>49</v>
      </c>
      <c r="Z582" s="29"/>
      <c r="AA582" s="29">
        <v>0.46527777777777779</v>
      </c>
      <c r="AB582" s="29"/>
      <c r="AC582" s="30">
        <v>46073</v>
      </c>
      <c r="AD582" s="15" t="str">
        <f>IF(Tabla2[[#This Row],[HORA ENTREGA]]="DIRECTO","On time", IF(AA582&lt;&gt;"",IF(Tabla2[[#This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2" s="15" t="str">
        <f>MID(Tabla2[[#This Row],[TIPO]],1,3)</f>
        <v xml:space="preserve">40 </v>
      </c>
      <c r="AF5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MAYEKAWA CHILE */ Cont: * ONEU5979670*/ HR Entrega: *DIRECTO* /Dirección: *                Parque Flexcenter - Av. Cordillera 331, módulo C2 y C3, Quilicura</v>
      </c>
      <c r="AG582" s="38" t="str">
        <f>IFERROR(HYPERLINK("https://wa.me/"&amp;Tabla2[[#This Row],[CONTACTO]]&amp;"?text="&amp;Tabla2[[#This Row],[Mensaje]],"Enviar mensaje"),"")</f>
        <v>Enviar mensaje</v>
      </c>
      <c r="AH582" s="15" t="str">
        <f>CONCATENATE(A582,F582)</f>
        <v>581ONEU5979670</v>
      </c>
      <c r="AI582" s="15" t="str">
        <f>CONCATENATE("ENT-",A582)</f>
        <v>ENT-581</v>
      </c>
      <c r="AJ582" s="15" t="str">
        <f>IF(Tabla2[[#This Row],[Op]]&lt;&gt;"","ENTREGA","")</f>
        <v>ENTREGA</v>
      </c>
      <c r="AK582" s="40" t="str">
        <f>(Tabla2[[#This Row],[FECHA ENTREGA]]&amp;Tabla2[[#This Row],[HORA ENTREGA]])</f>
        <v>46073DIRECTO</v>
      </c>
      <c r="AL582" s="34" t="str">
        <f>IFERROR(HYPERLINK("https://wa.me/"&amp;Tabla2[[#This Row],[CONTACTO]]&amp;"?text="&amp;Tabla2[[#This Row],[Mensaje]]),"")</f>
        <v>https://wa.me/56967387744?text=Hola!%0AServicio del día 20-02%0A *Cliente:* MAYEKAWA CHILE */ Cont: * ONEU5979670*/ HR Entrega: *DIRECTO* /Dirección: *                Parque Flexcenter - Av. Cordillera 331, módulo C2 y C3, Quilicura</v>
      </c>
    </row>
    <row r="583" spans="1:38" s="15" customFormat="1" ht="16.5" customHeight="1" x14ac:dyDescent="0.2">
      <c r="A583" s="15">
        <f>ROW(A582)</f>
        <v>582</v>
      </c>
      <c r="B583" s="15">
        <f>IF(J583=J582,B582+1,1)</f>
        <v>29</v>
      </c>
      <c r="C583" s="15" t="s">
        <v>916</v>
      </c>
      <c r="D583" s="25" t="s">
        <v>39</v>
      </c>
      <c r="E583" s="27" t="s">
        <v>120</v>
      </c>
      <c r="F583" s="27" t="s">
        <v>1151</v>
      </c>
      <c r="G583" s="27" t="s">
        <v>41</v>
      </c>
      <c r="H583" s="27" t="s">
        <v>120</v>
      </c>
      <c r="I583" s="27">
        <v>0.35555555555555557</v>
      </c>
      <c r="J583" s="28">
        <v>46073</v>
      </c>
      <c r="K583" s="26" t="s">
        <v>290</v>
      </c>
      <c r="L583" s="26"/>
      <c r="M583" s="27" t="s">
        <v>233</v>
      </c>
      <c r="N583" s="25">
        <f>IFERROR(VLOOKUP(M583,Data!$J$1:$K$58,2,0),"")</f>
        <v>56998494086</v>
      </c>
      <c r="O583" s="27" t="s">
        <v>234</v>
      </c>
      <c r="P583" s="27"/>
      <c r="Q583" s="27" t="s">
        <v>918</v>
      </c>
      <c r="R583" s="27" t="s">
        <v>218</v>
      </c>
      <c r="S583" s="27"/>
      <c r="T583" s="27"/>
      <c r="U583" s="28"/>
      <c r="X583" s="27"/>
      <c r="Y583" s="27" t="s">
        <v>49</v>
      </c>
      <c r="Z583" s="29"/>
      <c r="AA583" s="29">
        <v>0.46527777777777779</v>
      </c>
      <c r="AB583" s="29"/>
      <c r="AC583" s="30">
        <v>46073</v>
      </c>
      <c r="AD583" s="15" t="str">
        <f>IF(Tabla2[[#This Row],[HORA ENTREGA]]="DIRECTO","On time", IF(AA583&lt;&gt;"",IF(Tabla2[[#This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3" s="15" t="str">
        <f>MID(Tabla2[[#This Row],[TIPO]],1,3)</f>
        <v xml:space="preserve">40 </v>
      </c>
      <c r="AF5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MOTOR DOO CHILE LTDA */ Cont: * MRKU5944877*/ HR Entrega: *DIRECTO* /Dirección: *SALVADOR GUTIERREZ 4441; QUINTA NONRMAL</v>
      </c>
      <c r="AG583" s="38" t="str">
        <f>IFERROR(HYPERLINK("https://wa.me/"&amp;Tabla2[[#This Row],[CONTACTO]]&amp;"?text="&amp;Tabla2[[#This Row],[Mensaje]],"Enviar mensaje"),"")</f>
        <v>Enviar mensaje</v>
      </c>
      <c r="AH583" s="15" t="str">
        <f>CONCATENATE(A583,F583)</f>
        <v>582MRKU5944877</v>
      </c>
      <c r="AI583" s="15" t="str">
        <f>CONCATENATE("ENT-",A583)</f>
        <v>ENT-582</v>
      </c>
      <c r="AJ583" s="15" t="str">
        <f>IF(Tabla2[[#This Row],[Op]]&lt;&gt;"","ENTREGA","")</f>
        <v>ENTREGA</v>
      </c>
      <c r="AK583" s="40" t="str">
        <f>(Tabla2[[#This Row],[FECHA ENTREGA]]&amp;Tabla2[[#This Row],[HORA ENTREGA]])</f>
        <v>46073DIRECTO</v>
      </c>
      <c r="AL583" s="34" t="str">
        <f>IFERROR(HYPERLINK("https://wa.me/"&amp;Tabla2[[#This Row],[CONTACTO]]&amp;"?text="&amp;Tabla2[[#This Row],[Mensaje]]),"")</f>
        <v>https://wa.me/56998494086?text=Hola!%0AServicio del día 20-02%0A *Cliente:* MOTOR DOO CHILE LTDA */ Cont: * MRKU5944877*/ HR Entrega: *DIRECTO* /Dirección: *SALVADOR GUTIERREZ 4441; QUINTA NONRMAL</v>
      </c>
    </row>
    <row r="584" spans="1:38" s="15" customFormat="1" ht="16.5" customHeight="1" x14ac:dyDescent="0.2">
      <c r="A584" s="15">
        <f>ROW(A583)</f>
        <v>583</v>
      </c>
      <c r="B584" s="15">
        <f>IF(J584=J583,B583+1,1)</f>
        <v>30</v>
      </c>
      <c r="C584" s="15" t="s">
        <v>1152</v>
      </c>
      <c r="D584" s="25" t="s">
        <v>39</v>
      </c>
      <c r="E584" s="27">
        <v>300031</v>
      </c>
      <c r="F584" s="27" t="s">
        <v>1153</v>
      </c>
      <c r="G584" s="27" t="s">
        <v>41</v>
      </c>
      <c r="H584" s="27">
        <v>7000</v>
      </c>
      <c r="I584" s="27">
        <v>0.52430555555555558</v>
      </c>
      <c r="J584" s="28">
        <v>46073</v>
      </c>
      <c r="K584" s="26" t="s">
        <v>290</v>
      </c>
      <c r="L584" s="26"/>
      <c r="M584" s="27" t="s">
        <v>180</v>
      </c>
      <c r="N584" s="25">
        <f>IFERROR(VLOOKUP(M584,Data!$J$1:$K$58,2,0),"")</f>
        <v>56956063271</v>
      </c>
      <c r="O584" s="27" t="s">
        <v>384</v>
      </c>
      <c r="P584" s="27"/>
      <c r="Q584" s="27" t="s">
        <v>1154</v>
      </c>
      <c r="R584" s="27" t="s">
        <v>48</v>
      </c>
      <c r="S584" s="27"/>
      <c r="T584" s="27"/>
      <c r="U584" s="28"/>
      <c r="X584" s="27"/>
      <c r="Y584" s="27" t="s">
        <v>49</v>
      </c>
      <c r="Z584" s="29"/>
      <c r="AA584" s="29">
        <v>0.59722222222222221</v>
      </c>
      <c r="AB584" s="29"/>
      <c r="AC584" s="30">
        <v>46073</v>
      </c>
      <c r="AD584" s="15" t="str">
        <f>IF(Tabla2[[#This Row],[HORA ENTREGA]]="DIRECTO","On time", IF(AA584&lt;&gt;"",IF(Tabla2[[#This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4" s="15" t="str">
        <f>MID(Tabla2[[#This Row],[TIPO]],1,3)</f>
        <v xml:space="preserve">40 </v>
      </c>
      <c r="AF5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NCR */ Cont: * TCLU4105651*/ HR Entrega: *DIRECTO* /Dirección: *Camino lo boza 422, Pudahuel, andenes del 66 al 74</v>
      </c>
      <c r="AG584" s="38" t="str">
        <f>IFERROR(HYPERLINK("https://wa.me/"&amp;Tabla2[[#This Row],[CONTACTO]]&amp;"?text="&amp;Tabla2[[#This Row],[Mensaje]],"Enviar mensaje"),"")</f>
        <v>Enviar mensaje</v>
      </c>
      <c r="AH584" s="15" t="str">
        <f>CONCATENATE(A584,F584)</f>
        <v>583TCLU4105651</v>
      </c>
      <c r="AI584" s="15" t="str">
        <f>CONCATENATE("ENT-",A584)</f>
        <v>ENT-583</v>
      </c>
      <c r="AJ584" s="15" t="str">
        <f>IF(Tabla2[[#This Row],[Op]]&lt;&gt;"","ENTREGA","")</f>
        <v>ENTREGA</v>
      </c>
      <c r="AK584" s="40" t="str">
        <f>(Tabla2[[#This Row],[FECHA ENTREGA]]&amp;Tabla2[[#This Row],[HORA ENTREGA]])</f>
        <v>46073DIRECTO</v>
      </c>
      <c r="AL584" s="34" t="str">
        <f>IFERROR(HYPERLINK("https://wa.me/"&amp;Tabla2[[#This Row],[CONTACTO]]&amp;"?text="&amp;Tabla2[[#This Row],[Mensaje]]),"")</f>
        <v>https://wa.me/56956063271?text=Hola!%0AServicio del día 20-02%0A *Cliente:* NCR */ Cont: * TCLU4105651*/ HR Entrega: *DIRECTO* /Dirección: *Camino lo boza 422, Pudahuel, andenes del 66 al 74</v>
      </c>
    </row>
    <row r="585" spans="1:38" s="15" customFormat="1" ht="16.5" customHeight="1" x14ac:dyDescent="0.2">
      <c r="A585" s="15">
        <f>ROW(A584)</f>
        <v>584</v>
      </c>
      <c r="B585" s="15">
        <f>IF(J585=J584,B584+1,1)</f>
        <v>31</v>
      </c>
      <c r="C585" s="15" t="s">
        <v>1152</v>
      </c>
      <c r="D585" s="25" t="s">
        <v>39</v>
      </c>
      <c r="E585" s="27">
        <v>300031</v>
      </c>
      <c r="F585" s="27" t="s">
        <v>1155</v>
      </c>
      <c r="G585" s="27" t="s">
        <v>41</v>
      </c>
      <c r="H585" s="27">
        <v>10000</v>
      </c>
      <c r="I585" s="27">
        <v>0.52777777777777779</v>
      </c>
      <c r="J585" s="28">
        <v>46073</v>
      </c>
      <c r="K585" s="26" t="s">
        <v>290</v>
      </c>
      <c r="L585" s="26"/>
      <c r="M585" s="27" t="s">
        <v>215</v>
      </c>
      <c r="N585" s="25">
        <f>IFERROR(VLOOKUP(M585,Data!$J$1:$K$58,2,0),"")</f>
        <v>56978089957</v>
      </c>
      <c r="O585" s="27" t="s">
        <v>216</v>
      </c>
      <c r="P585" s="27"/>
      <c r="Q585" s="27" t="s">
        <v>1154</v>
      </c>
      <c r="R585" s="27" t="s">
        <v>48</v>
      </c>
      <c r="S585" s="27"/>
      <c r="T585" s="27"/>
      <c r="U585" s="28"/>
      <c r="X585" s="27"/>
      <c r="Y585" s="27" t="s">
        <v>49</v>
      </c>
      <c r="Z585" s="29"/>
      <c r="AA585" s="29">
        <v>0.61458333333333337</v>
      </c>
      <c r="AB585" s="29"/>
      <c r="AC585" s="30">
        <v>46073</v>
      </c>
      <c r="AD585" s="15" t="str">
        <f>IF(Tabla2[[#This Row],[HORA ENTREGA]]="DIRECTO","On time", IF(AA585&lt;&gt;"",IF(Tabla2[[#This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5" s="15" t="str">
        <f>MID(Tabla2[[#This Row],[TIPO]],1,3)</f>
        <v xml:space="preserve">40 </v>
      </c>
      <c r="AF5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NCR */ Cont: * APZU4493120*/ HR Entrega: *DIRECTO* /Dirección: *Camino lo boza 422, Pudahuel, andenes del 66 al 74</v>
      </c>
      <c r="AG585" s="38" t="str">
        <f>IFERROR(HYPERLINK("https://wa.me/"&amp;Tabla2[[#This Row],[CONTACTO]]&amp;"?text="&amp;Tabla2[[#This Row],[Mensaje]],"Enviar mensaje"),"")</f>
        <v>Enviar mensaje</v>
      </c>
      <c r="AH585" s="15" t="str">
        <f>CONCATENATE(A585,F585)</f>
        <v>584APZU4493120</v>
      </c>
      <c r="AI585" s="15" t="str">
        <f>CONCATENATE("ENT-",A585)</f>
        <v>ENT-584</v>
      </c>
      <c r="AJ585" s="15" t="str">
        <f>IF(Tabla2[[#This Row],[Op]]&lt;&gt;"","ENTREGA","")</f>
        <v>ENTREGA</v>
      </c>
      <c r="AK585" s="40" t="str">
        <f>(Tabla2[[#This Row],[FECHA ENTREGA]]&amp;Tabla2[[#This Row],[HORA ENTREGA]])</f>
        <v>46073DIRECTO</v>
      </c>
      <c r="AL585" s="34" t="str">
        <f>IFERROR(HYPERLINK("https://wa.me/"&amp;Tabla2[[#This Row],[CONTACTO]]&amp;"?text="&amp;Tabla2[[#This Row],[Mensaje]]),"")</f>
        <v>https://wa.me/56978089957?text=Hola!%0AServicio del día 20-02%0A *Cliente:* NCR */ Cont: * APZU4493120*/ HR Entrega: *DIRECTO* /Dirección: *Camino lo boza 422, Pudahuel, andenes del 66 al 74</v>
      </c>
    </row>
    <row r="586" spans="1:38" s="15" customFormat="1" ht="16.5" customHeight="1" x14ac:dyDescent="0.2">
      <c r="A586" s="15">
        <f>ROW(A585)</f>
        <v>585</v>
      </c>
      <c r="B586" s="15">
        <f>IF(J586=J585,B585+1,1)</f>
        <v>32</v>
      </c>
      <c r="C586" s="15" t="s">
        <v>219</v>
      </c>
      <c r="D586" s="25" t="s">
        <v>39</v>
      </c>
      <c r="E586" s="27">
        <v>102850</v>
      </c>
      <c r="F586" s="27" t="s">
        <v>1156</v>
      </c>
      <c r="G586" s="27" t="s">
        <v>54</v>
      </c>
      <c r="H586" s="27">
        <v>24000</v>
      </c>
      <c r="I586" s="27">
        <v>0.70833333333333337</v>
      </c>
      <c r="J586" s="28">
        <v>46073</v>
      </c>
      <c r="K586" s="26" t="s">
        <v>290</v>
      </c>
      <c r="L586" s="26"/>
      <c r="M586" s="27" t="s">
        <v>158</v>
      </c>
      <c r="N586" s="25">
        <f>IFERROR(VLOOKUP(M586,Data!$J$1:$K$58,2,0),"")</f>
        <v>56931745801</v>
      </c>
      <c r="O586" s="27" t="s">
        <v>159</v>
      </c>
      <c r="P586" s="27"/>
      <c r="Q586" s="27" t="s">
        <v>981</v>
      </c>
      <c r="R586" s="27" t="s">
        <v>195</v>
      </c>
      <c r="S586" s="27"/>
      <c r="T586" s="27"/>
      <c r="U586" s="28"/>
      <c r="X586" s="27"/>
      <c r="Y586" s="27" t="s">
        <v>49</v>
      </c>
      <c r="Z586" s="29"/>
      <c r="AA586" s="29">
        <v>0.68055555555555558</v>
      </c>
      <c r="AB586" s="29"/>
      <c r="AC586" s="30">
        <v>46073</v>
      </c>
      <c r="AD586" s="15" t="str">
        <f>IF(Tabla2[[#This Row],[HORA ENTREGA]]="DIRECTO","On time", IF(AA586&lt;&gt;"",IF(Tabla2[[#This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6" s="15" t="str">
        <f>MID(Tabla2[[#This Row],[TIPO]],1,3)</f>
        <v xml:space="preserve">40 </v>
      </c>
      <c r="AF5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RENDIC S.A. */ Cont: * OTPU6508999*/ HR Entrega: *DIRECTO* /Dirección: *CAMINO LO AGUIRRE SUR 537; PUDAHUEL</v>
      </c>
      <c r="AG586" s="38" t="str">
        <f>IFERROR(HYPERLINK("https://wa.me/"&amp;Tabla2[[#This Row],[CONTACTO]]&amp;"?text="&amp;Tabla2[[#This Row],[Mensaje]],"Enviar mensaje"),"")</f>
        <v>Enviar mensaje</v>
      </c>
      <c r="AH586" s="15" t="str">
        <f>CONCATENATE(A586,F586)</f>
        <v>585OTPU6508999</v>
      </c>
      <c r="AI586" s="15" t="str">
        <f>CONCATENATE("ENT-",A586)</f>
        <v>ENT-585</v>
      </c>
      <c r="AJ586" s="15" t="str">
        <f>IF(Tabla2[[#This Row],[Op]]&lt;&gt;"","ENTREGA","")</f>
        <v>ENTREGA</v>
      </c>
      <c r="AK586" s="40" t="str">
        <f>(Tabla2[[#This Row],[FECHA ENTREGA]]&amp;Tabla2[[#This Row],[HORA ENTREGA]])</f>
        <v>46073DIRECTO</v>
      </c>
      <c r="AL586" s="34" t="str">
        <f>IFERROR(HYPERLINK("https://wa.me/"&amp;Tabla2[[#This Row],[CONTACTO]]&amp;"?text="&amp;Tabla2[[#This Row],[Mensaje]]),"")</f>
        <v>https://wa.me/56931745801?text=Hola!%0AServicio del día 20-02%0A *Cliente:* RENDIC S.A. */ Cont: * OTPU6508999*/ HR Entrega: *DIRECTO* /Dirección: *CAMINO LO AGUIRRE SUR 537; PUDAHUEL</v>
      </c>
    </row>
    <row r="587" spans="1:38" s="15" customFormat="1" ht="16.5" customHeight="1" x14ac:dyDescent="0.2">
      <c r="A587" s="15">
        <f>ROW(A586)</f>
        <v>586</v>
      </c>
      <c r="B587" s="15">
        <f>IF(J587=J586,B586+1,1)</f>
        <v>33</v>
      </c>
      <c r="C587" s="15" t="s">
        <v>566</v>
      </c>
      <c r="D587" s="25"/>
      <c r="E587" s="27" t="s">
        <v>120</v>
      </c>
      <c r="F587" s="27" t="s">
        <v>456</v>
      </c>
      <c r="G587" s="27" t="s">
        <v>456</v>
      </c>
      <c r="H587" s="27" t="s">
        <v>120</v>
      </c>
      <c r="I587" s="27" t="s">
        <v>120</v>
      </c>
      <c r="J587" s="28">
        <v>46073</v>
      </c>
      <c r="K587" s="26">
        <v>0.29166666666666669</v>
      </c>
      <c r="L587" s="26"/>
      <c r="M587" s="27" t="s">
        <v>567</v>
      </c>
      <c r="N587" s="25">
        <f>IFERROR(VLOOKUP(M587,Data!$J$1:$K$58,2,0),"")</f>
        <v>56964069749</v>
      </c>
      <c r="O587" s="27" t="s">
        <v>568</v>
      </c>
      <c r="P587" s="27"/>
      <c r="Q587" s="27" t="s">
        <v>569</v>
      </c>
      <c r="R587" s="27" t="s">
        <v>120</v>
      </c>
      <c r="S587" s="27"/>
      <c r="T587" s="27"/>
      <c r="U587" s="28"/>
      <c r="X587" s="27"/>
      <c r="Y587" s="27" t="s">
        <v>49</v>
      </c>
      <c r="Z587" s="29"/>
      <c r="AA587" s="29"/>
      <c r="AB587" s="29"/>
      <c r="AC587" s="30">
        <v>46073</v>
      </c>
      <c r="AD587" s="15" t="str">
        <f>IF(Tabla2[[#This Row],[HORA ENTREGA]]="DIRECTO","On time", IF(AA587&lt;&gt;"",IF(Tabla2[[#This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587" s="15" t="str">
        <f>MID(Tabla2[[#This Row],[TIPO]],1,3)</f>
        <v>RAM</v>
      </c>
      <c r="AF5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RITRAMA S.A. */ Cont: * RAMPLA*/ HR Entrega: *07:00* /Dirección: *AV. TUPUNGATO 3420, PLACILLA</v>
      </c>
      <c r="AG587" s="38" t="str">
        <f>IFERROR(HYPERLINK("https://wa.me/"&amp;Tabla2[[#This Row],[CONTACTO]]&amp;"?text="&amp;Tabla2[[#This Row],[Mensaje]],"Enviar mensaje"),"")</f>
        <v>Enviar mensaje</v>
      </c>
      <c r="AH587" s="15" t="str">
        <f>CONCATENATE(A587,F587)</f>
        <v>586RAMPLA</v>
      </c>
      <c r="AI587" s="15" t="str">
        <f>CONCATENATE("ENT-",A587)</f>
        <v>ENT-586</v>
      </c>
      <c r="AJ587" s="15" t="str">
        <f>IF(Tabla2[[#This Row],[Op]]&lt;&gt;"","ENTREGA","")</f>
        <v>ENTREGA</v>
      </c>
      <c r="AK587" s="40" t="str">
        <f>(Tabla2[[#This Row],[FECHA ENTREGA]]&amp;Tabla2[[#This Row],[HORA ENTREGA]])</f>
        <v>460730,291666666666667</v>
      </c>
      <c r="AL587" s="34" t="str">
        <f>IFERROR(HYPERLINK("https://wa.me/"&amp;Tabla2[[#This Row],[CONTACTO]]&amp;"?text="&amp;Tabla2[[#This Row],[Mensaje]]),"")</f>
        <v>https://wa.me/56964069749?text=Hola!%0AServicio del día 20-02%0A *Cliente:* RITRAMA S.A. */ Cont: * RAMPLA*/ HR Entrega: *07:00* /Dirección: *AV. TUPUNGATO 3420, PLACILLA</v>
      </c>
    </row>
    <row r="588" spans="1:38" s="15" customFormat="1" ht="16.5" customHeight="1" x14ac:dyDescent="0.2">
      <c r="A588" s="15">
        <f>ROW(A587)</f>
        <v>587</v>
      </c>
      <c r="B588" s="15">
        <f>IF(J588=J587,B587+1,1)</f>
        <v>34</v>
      </c>
      <c r="C588" s="15" t="s">
        <v>566</v>
      </c>
      <c r="D588" s="25"/>
      <c r="E588" s="27" t="s">
        <v>120</v>
      </c>
      <c r="F588" s="27" t="s">
        <v>456</v>
      </c>
      <c r="G588" s="27" t="s">
        <v>456</v>
      </c>
      <c r="H588" s="27" t="s">
        <v>120</v>
      </c>
      <c r="I588" s="27" t="s">
        <v>120</v>
      </c>
      <c r="J588" s="28">
        <v>46073</v>
      </c>
      <c r="K588" s="26">
        <v>0.29166666666666669</v>
      </c>
      <c r="L588" s="26"/>
      <c r="M588" s="27" t="s">
        <v>570</v>
      </c>
      <c r="N588" s="25">
        <f>IFERROR(VLOOKUP(M588,Data!$J$1:$K$58,2,0),"")</f>
        <v>56973887322</v>
      </c>
      <c r="O588" s="27" t="s">
        <v>248</v>
      </c>
      <c r="P588" s="27"/>
      <c r="Q588" s="27" t="s">
        <v>569</v>
      </c>
      <c r="R588" s="27" t="s">
        <v>120</v>
      </c>
      <c r="S588" s="27"/>
      <c r="T588" s="27"/>
      <c r="U588" s="28"/>
      <c r="X588" s="27"/>
      <c r="Y588" s="27" t="s">
        <v>49</v>
      </c>
      <c r="Z588" s="29"/>
      <c r="AA588" s="29"/>
      <c r="AB588" s="29"/>
      <c r="AC588" s="30">
        <v>46073</v>
      </c>
      <c r="AD588" s="15" t="str">
        <f>IF(Tabla2[[#This Row],[HORA ENTREGA]]="DIRECTO","On time", IF(AA588&lt;&gt;"",IF(Tabla2[[#This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588" s="15" t="str">
        <f>MID(Tabla2[[#This Row],[TIPO]],1,3)</f>
        <v>RAM</v>
      </c>
      <c r="AF5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RITRAMA S.A. */ Cont: * RAMPLA*/ HR Entrega: *07:00* /Dirección: *AV. TUPUNGATO 3420, PLACILLA</v>
      </c>
      <c r="AG588" s="38" t="str">
        <f>IFERROR(HYPERLINK("https://wa.me/"&amp;Tabla2[[#This Row],[CONTACTO]]&amp;"?text="&amp;Tabla2[[#This Row],[Mensaje]],"Enviar mensaje"),"")</f>
        <v>Enviar mensaje</v>
      </c>
      <c r="AH588" s="15" t="str">
        <f>CONCATENATE(A588,F588)</f>
        <v>587RAMPLA</v>
      </c>
      <c r="AI588" s="15" t="str">
        <f>CONCATENATE("ENT-",A588)</f>
        <v>ENT-587</v>
      </c>
      <c r="AJ588" s="15" t="str">
        <f>IF(Tabla2[[#This Row],[Op]]&lt;&gt;"","ENTREGA","")</f>
        <v>ENTREGA</v>
      </c>
      <c r="AK588" s="40" t="str">
        <f>(Tabla2[[#This Row],[FECHA ENTREGA]]&amp;Tabla2[[#This Row],[HORA ENTREGA]])</f>
        <v>460730,291666666666667</v>
      </c>
      <c r="AL588" s="34" t="str">
        <f>IFERROR(HYPERLINK("https://wa.me/"&amp;Tabla2[[#This Row],[CONTACTO]]&amp;"?text="&amp;Tabla2[[#This Row],[Mensaje]]),"")</f>
        <v>https://wa.me/56973887322?text=Hola!%0AServicio del día 20-02%0A *Cliente:* RITRAMA S.A. */ Cont: * RAMPLA*/ HR Entrega: *07:00* /Dirección: *AV. TUPUNGATO 3420, PLACILLA</v>
      </c>
    </row>
    <row r="589" spans="1:38" s="15" customFormat="1" ht="16.5" customHeight="1" x14ac:dyDescent="0.2">
      <c r="A589" s="15">
        <f>ROW(A588)</f>
        <v>588</v>
      </c>
      <c r="B589" s="15">
        <f>IF(J589=J588,B588+1,1)</f>
        <v>35</v>
      </c>
      <c r="C589" s="15" t="s">
        <v>1157</v>
      </c>
      <c r="D589" s="25" t="s">
        <v>39</v>
      </c>
      <c r="E589" s="27">
        <v>298881</v>
      </c>
      <c r="F589" s="27" t="s">
        <v>1158</v>
      </c>
      <c r="G589" s="27" t="s">
        <v>41</v>
      </c>
      <c r="H589" s="27">
        <v>30000</v>
      </c>
      <c r="I589" s="27" t="s">
        <v>1143</v>
      </c>
      <c r="J589" s="28">
        <v>46073</v>
      </c>
      <c r="K589" s="26">
        <v>0.35416666666666669</v>
      </c>
      <c r="L589" s="26"/>
      <c r="M589" s="27" t="s">
        <v>172</v>
      </c>
      <c r="N589" s="25">
        <f>IFERROR(VLOOKUP(M589,Data!$J$1:$K$58,2,0),"")</f>
        <v>56985215946</v>
      </c>
      <c r="O589" s="27" t="s">
        <v>173</v>
      </c>
      <c r="P589" s="27"/>
      <c r="Q589" s="27" t="s">
        <v>1159</v>
      </c>
      <c r="R589" s="27" t="s">
        <v>266</v>
      </c>
      <c r="S589" s="27"/>
      <c r="T589" s="27"/>
      <c r="U589" s="28"/>
      <c r="X589" s="27"/>
      <c r="Y589" s="27" t="s">
        <v>49</v>
      </c>
      <c r="Z589" s="29"/>
      <c r="AA589" s="29">
        <v>0.35069444444444442</v>
      </c>
      <c r="AB589" s="29"/>
      <c r="AC589" s="30">
        <v>46073</v>
      </c>
      <c r="AD589" s="15" t="str">
        <f>IF(Tabla2[[#This Row],[HORA ENTREGA]]="DIRECTO","On time", IF(AA589&lt;&gt;"",IF(Tabla2[[#This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89" s="15" t="str">
        <f>MID(Tabla2[[#This Row],[TIPO]],1,3)</f>
        <v xml:space="preserve">40 </v>
      </c>
      <c r="AF5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SEEMANN TRADER Y COMPANIA LTDA */ Cont: * HAMU1550979*/ HR Entrega: *08:30* /Dirección: *Bravo de Saravia 2932, Renca</v>
      </c>
      <c r="AG589" s="38" t="str">
        <f>IFERROR(HYPERLINK("https://wa.me/"&amp;Tabla2[[#This Row],[CONTACTO]]&amp;"?text="&amp;Tabla2[[#This Row],[Mensaje]],"Enviar mensaje"),"")</f>
        <v>Enviar mensaje</v>
      </c>
      <c r="AH589" s="15" t="str">
        <f>CONCATENATE(A589,F589)</f>
        <v>588HAMU1550979</v>
      </c>
      <c r="AI589" s="15" t="str">
        <f>CONCATENATE("ENT-",A589)</f>
        <v>ENT-588</v>
      </c>
      <c r="AJ589" s="15" t="str">
        <f>IF(Tabla2[[#This Row],[Op]]&lt;&gt;"","ENTREGA","")</f>
        <v>ENTREGA</v>
      </c>
      <c r="AK589" s="40" t="str">
        <f>(Tabla2[[#This Row],[FECHA ENTREGA]]&amp;Tabla2[[#This Row],[HORA ENTREGA]])</f>
        <v>460730,354166666666667</v>
      </c>
      <c r="AL589" s="34" t="str">
        <f>IFERROR(HYPERLINK("https://wa.me/"&amp;Tabla2[[#This Row],[CONTACTO]]&amp;"?text="&amp;Tabla2[[#This Row],[Mensaje]]),"")</f>
        <v>https://wa.me/56985215946?text=Hola!%0AServicio del día 20-02%0A *Cliente:* SEEMANN TRADER Y COMPANIA LTDA */ Cont: * HAMU1550979*/ HR Entrega: *08:30* /Dirección: *Bravo de Saravia 2932, Renca</v>
      </c>
    </row>
    <row r="590" spans="1:38" s="15" customFormat="1" ht="16.5" customHeight="1" x14ac:dyDescent="0.2">
      <c r="A590" s="15">
        <f>ROW(A589)</f>
        <v>589</v>
      </c>
      <c r="B590" s="15">
        <f>IF(J590=J589,B589+1,1)</f>
        <v>36</v>
      </c>
      <c r="C590" s="15" t="s">
        <v>360</v>
      </c>
      <c r="D590" s="25" t="s">
        <v>39</v>
      </c>
      <c r="E590" s="27">
        <v>313447</v>
      </c>
      <c r="F590" s="27" t="s">
        <v>1160</v>
      </c>
      <c r="G590" s="27" t="s">
        <v>41</v>
      </c>
      <c r="H590" s="27">
        <v>15000</v>
      </c>
      <c r="I590" s="27" t="s">
        <v>42</v>
      </c>
      <c r="J590" s="28">
        <v>46073</v>
      </c>
      <c r="K590" s="26">
        <v>0.375</v>
      </c>
      <c r="L590" s="26"/>
      <c r="M590" s="27" t="s">
        <v>953</v>
      </c>
      <c r="N590" s="25">
        <f>IFERROR(VLOOKUP(M590,Data!$J$1:$K$58,2,0),"")</f>
        <v>56967128754</v>
      </c>
      <c r="O590" s="27" t="s">
        <v>309</v>
      </c>
      <c r="P590" s="27"/>
      <c r="Q590" s="27" t="s">
        <v>362</v>
      </c>
      <c r="R590" s="27" t="s">
        <v>250</v>
      </c>
      <c r="S590" s="27"/>
      <c r="T590" s="27"/>
      <c r="U590" s="28"/>
      <c r="X590" s="27"/>
      <c r="Y590" s="27" t="s">
        <v>49</v>
      </c>
      <c r="Z590" s="29"/>
      <c r="AA590" s="29">
        <v>0.37152777777777779</v>
      </c>
      <c r="AB590" s="29"/>
      <c r="AC590" s="30">
        <v>46073</v>
      </c>
      <c r="AD590" s="15" t="str">
        <f>IF(Tabla2[[#This Row],[HORA ENTREGA]]="DIRECTO","On time", IF(AA590&lt;&gt;"",IF(Tabla2[[#This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0" s="15" t="str">
        <f>MID(Tabla2[[#This Row],[TIPO]],1,3)</f>
        <v xml:space="preserve">40 </v>
      </c>
      <c r="AF5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SUMINISTROS TELEFONICOS Y COMPUTACIONALES ESTEC LT */ Cont: * TGCU5294859*/ HR Entrega: *09:00* /Dirección: *AVENIDA PEDRO DE VALDIVIA 5964, MACUL</v>
      </c>
      <c r="AG590" s="38" t="str">
        <f>IFERROR(HYPERLINK("https://wa.me/"&amp;Tabla2[[#This Row],[CONTACTO]]&amp;"?text="&amp;Tabla2[[#This Row],[Mensaje]],"Enviar mensaje"),"")</f>
        <v>Enviar mensaje</v>
      </c>
      <c r="AH590" s="15" t="str">
        <f>CONCATENATE(A590,F590)</f>
        <v>589TGCU5294859</v>
      </c>
      <c r="AI590" s="15" t="str">
        <f>CONCATENATE("ENT-",A590)</f>
        <v>ENT-589</v>
      </c>
      <c r="AJ590" s="15" t="str">
        <f>IF(Tabla2[[#This Row],[Op]]&lt;&gt;"","ENTREGA","")</f>
        <v>ENTREGA</v>
      </c>
      <c r="AK590" s="40" t="str">
        <f>(Tabla2[[#This Row],[FECHA ENTREGA]]&amp;Tabla2[[#This Row],[HORA ENTREGA]])</f>
        <v>460730,375</v>
      </c>
      <c r="AL590" s="34" t="str">
        <f>IFERROR(HYPERLINK("https://wa.me/"&amp;Tabla2[[#This Row],[CONTACTO]]&amp;"?text="&amp;Tabla2[[#This Row],[Mensaje]]),"")</f>
        <v>https://wa.me/56967128754?text=Hola!%0AServicio del día 20-02%0A *Cliente:* SUMINISTROS TELEFONICOS Y COMPUTACIONALES ESTEC LT */ Cont: * TGCU5294859*/ HR Entrega: *09:00* /Dirección: *AVENIDA PEDRO DE VALDIVIA 5964, MACUL</v>
      </c>
    </row>
    <row r="591" spans="1:38" s="15" customFormat="1" ht="16.5" customHeight="1" x14ac:dyDescent="0.2">
      <c r="A591" s="15">
        <f>ROW(A590)</f>
        <v>590</v>
      </c>
      <c r="B591" s="15">
        <f>IF(J591=J590,B590+1,1)</f>
        <v>37</v>
      </c>
      <c r="C591" s="15" t="s">
        <v>447</v>
      </c>
      <c r="D591" s="25" t="s">
        <v>39</v>
      </c>
      <c r="E591" s="27">
        <v>384156</v>
      </c>
      <c r="F591" s="27" t="s">
        <v>1161</v>
      </c>
      <c r="G591" s="27" t="s">
        <v>41</v>
      </c>
      <c r="H591" s="27">
        <v>10000</v>
      </c>
      <c r="I591" s="27" t="s">
        <v>42</v>
      </c>
      <c r="J591" s="28">
        <v>46073</v>
      </c>
      <c r="K591" s="26">
        <v>0.33333333333333331</v>
      </c>
      <c r="L591" s="26"/>
      <c r="M591" s="27" t="s">
        <v>77</v>
      </c>
      <c r="N591" s="25">
        <f>IFERROR(VLOOKUP(M591,Data!$J$1:$K$58,2,0),"")</f>
        <v>56967384794</v>
      </c>
      <c r="O591" s="27" t="s">
        <v>78</v>
      </c>
      <c r="P591" s="27"/>
      <c r="Q591" s="27" t="s">
        <v>450</v>
      </c>
      <c r="R591" s="27" t="s">
        <v>100</v>
      </c>
      <c r="S591" s="27"/>
      <c r="T591" s="27"/>
      <c r="U591" s="28"/>
      <c r="X591" s="27"/>
      <c r="Y591" s="27" t="s">
        <v>49</v>
      </c>
      <c r="Z591" s="29"/>
      <c r="AA591" s="29">
        <v>0.32291666666666669</v>
      </c>
      <c r="AB591" s="29"/>
      <c r="AC591" s="30">
        <v>46073</v>
      </c>
      <c r="AD591" s="15" t="str">
        <f>IF(Tabla2[[#This Row],[HORA ENTREGA]]="DIRECTO","On time", IF(AA591&lt;&gt;"",IF(Tabla2[[#This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1" s="15" t="str">
        <f>MID(Tabla2[[#This Row],[TIPO]],1,3)</f>
        <v xml:space="preserve">40 </v>
      </c>
      <c r="AF5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TECNIKA S A */ Cont: * HMMU6272829*/ HR Entrega: *08:00* /Dirección: *Los Olivos 1270, Pudahuel</v>
      </c>
      <c r="AG591" s="38" t="str">
        <f>IFERROR(HYPERLINK("https://wa.me/"&amp;Tabla2[[#This Row],[CONTACTO]]&amp;"?text="&amp;Tabla2[[#This Row],[Mensaje]],"Enviar mensaje"),"")</f>
        <v>Enviar mensaje</v>
      </c>
      <c r="AH591" s="15" t="str">
        <f>CONCATENATE(A591,F591)</f>
        <v>590HMMU6272829</v>
      </c>
      <c r="AI591" s="15" t="str">
        <f>CONCATENATE("ENT-",A591)</f>
        <v>ENT-590</v>
      </c>
      <c r="AJ591" s="15" t="str">
        <f>IF(Tabla2[[#This Row],[Op]]&lt;&gt;"","ENTREGA","")</f>
        <v>ENTREGA</v>
      </c>
      <c r="AK591" s="40" t="str">
        <f>(Tabla2[[#This Row],[FECHA ENTREGA]]&amp;Tabla2[[#This Row],[HORA ENTREGA]])</f>
        <v>460730,333333333333333</v>
      </c>
      <c r="AL591" s="34" t="str">
        <f>IFERROR(HYPERLINK("https://wa.me/"&amp;Tabla2[[#This Row],[CONTACTO]]&amp;"?text="&amp;Tabla2[[#This Row],[Mensaje]]),"")</f>
        <v>https://wa.me/56967384794?text=Hola!%0AServicio del día 20-02%0A *Cliente:* TECNIKA S A */ Cont: * HMMU6272829*/ HR Entrega: *08:00* /Dirección: *Los Olivos 1270, Pudahuel</v>
      </c>
    </row>
    <row r="592" spans="1:38" s="15" customFormat="1" ht="16.5" customHeight="1" x14ac:dyDescent="0.2">
      <c r="A592" s="15">
        <f>ROW(A591)</f>
        <v>591</v>
      </c>
      <c r="B592" s="15">
        <f>IF(J592=J591,B591+1,1)</f>
        <v>38</v>
      </c>
      <c r="C592" s="15" t="s">
        <v>447</v>
      </c>
      <c r="D592" s="25" t="s">
        <v>39</v>
      </c>
      <c r="E592" s="27">
        <v>384158</v>
      </c>
      <c r="F592" s="27" t="s">
        <v>1162</v>
      </c>
      <c r="G592" s="27" t="s">
        <v>41</v>
      </c>
      <c r="H592" s="27">
        <v>15000</v>
      </c>
      <c r="I592" s="27" t="s">
        <v>42</v>
      </c>
      <c r="J592" s="28">
        <v>46073</v>
      </c>
      <c r="K592" s="26">
        <v>0.39583333333333331</v>
      </c>
      <c r="L592" s="26"/>
      <c r="M592" s="27" t="s">
        <v>104</v>
      </c>
      <c r="N592" s="25">
        <f>IFERROR(VLOOKUP(M592,Data!$J$1:$K$58,2,0),"")</f>
        <v>56966749395</v>
      </c>
      <c r="O592" s="27" t="s">
        <v>253</v>
      </c>
      <c r="P592" s="27"/>
      <c r="Q592" s="27" t="s">
        <v>450</v>
      </c>
      <c r="R592" s="27" t="s">
        <v>100</v>
      </c>
      <c r="S592" s="27"/>
      <c r="T592" s="27"/>
      <c r="U592" s="28"/>
      <c r="X592" s="27"/>
      <c r="Y592" s="27" t="s">
        <v>49</v>
      </c>
      <c r="Z592" s="29"/>
      <c r="AA592" s="29">
        <v>0.38194444444444442</v>
      </c>
      <c r="AB592" s="29"/>
      <c r="AC592" s="30">
        <v>46073</v>
      </c>
      <c r="AD592" s="15" t="str">
        <f>IF(Tabla2[[#This Row],[HORA ENTREGA]]="DIRECTO","On time", IF(AA592&lt;&gt;"",IF(Tabla2[[#This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2" s="15" t="str">
        <f>MID(Tabla2[[#This Row],[TIPO]],1,3)</f>
        <v xml:space="preserve">40 </v>
      </c>
      <c r="AF5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TECNIKA S A */ Cont: * HMMU4269132*/ HR Entrega: *09:30* /Dirección: *Los Olivos 1270, Pudahuel</v>
      </c>
      <c r="AG592" s="38" t="str">
        <f>IFERROR(HYPERLINK("https://wa.me/"&amp;Tabla2[[#This Row],[CONTACTO]]&amp;"?text="&amp;Tabla2[[#This Row],[Mensaje]],"Enviar mensaje"),"")</f>
        <v>Enviar mensaje</v>
      </c>
      <c r="AH592" s="15" t="str">
        <f>CONCATENATE(A592,F592)</f>
        <v>591HMMU4269132</v>
      </c>
      <c r="AI592" s="15" t="str">
        <f>CONCATENATE("ENT-",A592)</f>
        <v>ENT-591</v>
      </c>
      <c r="AJ592" s="15" t="str">
        <f>IF(Tabla2[[#This Row],[Op]]&lt;&gt;"","ENTREGA","")</f>
        <v>ENTREGA</v>
      </c>
      <c r="AK592" s="40" t="str">
        <f>(Tabla2[[#This Row],[FECHA ENTREGA]]&amp;Tabla2[[#This Row],[HORA ENTREGA]])</f>
        <v>460730,395833333333333</v>
      </c>
      <c r="AL592" s="34" t="str">
        <f>IFERROR(HYPERLINK("https://wa.me/"&amp;Tabla2[[#This Row],[CONTACTO]]&amp;"?text="&amp;Tabla2[[#This Row],[Mensaje]]),"")</f>
        <v>https://wa.me/56966749395?text=Hola!%0AServicio del día 20-02%0A *Cliente:* TECNIKA S A */ Cont: * HMMU4269132*/ HR Entrega: *09:30* /Dirección: *Los Olivos 1270, Pudahuel</v>
      </c>
    </row>
    <row r="593" spans="1:38" s="15" customFormat="1" ht="16.5" customHeight="1" x14ac:dyDescent="0.2">
      <c r="A593" s="15">
        <f>ROW(A592)</f>
        <v>592</v>
      </c>
      <c r="B593" s="15">
        <f>IF(J593=J592,B592+1,1)</f>
        <v>39</v>
      </c>
      <c r="C593" s="15" t="s">
        <v>1163</v>
      </c>
      <c r="D593" s="25" t="s">
        <v>39</v>
      </c>
      <c r="E593" s="27">
        <v>299745</v>
      </c>
      <c r="F593" s="27" t="s">
        <v>1164</v>
      </c>
      <c r="G593" s="27" t="s">
        <v>41</v>
      </c>
      <c r="H593" s="27">
        <v>15000</v>
      </c>
      <c r="I593" s="27" t="s">
        <v>1165</v>
      </c>
      <c r="J593" s="28">
        <v>46073</v>
      </c>
      <c r="K593" s="26">
        <v>0.41666666666666669</v>
      </c>
      <c r="L593" s="26"/>
      <c r="M593" s="27" t="s">
        <v>296</v>
      </c>
      <c r="N593" s="25">
        <f>IFERROR(VLOOKUP(M593,Data!$J$1:$K$58,2,0),"")</f>
        <v>56984994337</v>
      </c>
      <c r="O593" s="27" t="s">
        <v>297</v>
      </c>
      <c r="P593" s="27"/>
      <c r="Q593" s="27" t="s">
        <v>1166</v>
      </c>
      <c r="R593" s="27" t="s">
        <v>218</v>
      </c>
      <c r="S593" s="27"/>
      <c r="T593" s="27"/>
      <c r="U593" s="28"/>
      <c r="X593" s="27"/>
      <c r="Y593" s="27" t="s">
        <v>49</v>
      </c>
      <c r="Z593" s="29"/>
      <c r="AA593" s="29">
        <v>0.39583333333333331</v>
      </c>
      <c r="AB593" s="29"/>
      <c r="AC593" s="30">
        <v>46073</v>
      </c>
      <c r="AD593" s="15" t="str">
        <f>IF(Tabla2[[#This Row],[HORA ENTREGA]]="DIRECTO","On time", IF(AA593&lt;&gt;"",IF(Tabla2[[#This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3" s="15" t="str">
        <f>MID(Tabla2[[#This Row],[TIPO]],1,3)</f>
        <v xml:space="preserve">40 </v>
      </c>
      <c r="AF5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20-02%0A *Cliente:* TOC-TOCK */ Cont: * MRKU5677214*/ HR Entrega: *10:00* /Dirección: *SAN NICOLAS 860 ; SAN MIGUEL</v>
      </c>
      <c r="AG593" s="38" t="str">
        <f>IFERROR(HYPERLINK("https://wa.me/"&amp;Tabla2[[#This Row],[CONTACTO]]&amp;"?text="&amp;Tabla2[[#This Row],[Mensaje]],"Enviar mensaje"),"")</f>
        <v>Enviar mensaje</v>
      </c>
      <c r="AH593" s="15" t="str">
        <f>CONCATENATE(A593,F593)</f>
        <v>592MRKU5677214</v>
      </c>
      <c r="AI593" s="15" t="str">
        <f>CONCATENATE("ENT-",A593)</f>
        <v>ENT-592</v>
      </c>
      <c r="AJ593" s="15" t="str">
        <f>IF(Tabla2[[#This Row],[Op]]&lt;&gt;"","ENTREGA","")</f>
        <v>ENTREGA</v>
      </c>
      <c r="AK593" s="40" t="str">
        <f>(Tabla2[[#This Row],[FECHA ENTREGA]]&amp;Tabla2[[#This Row],[HORA ENTREGA]])</f>
        <v>460730,416666666666667</v>
      </c>
      <c r="AL593" s="34" t="str">
        <f>IFERROR(HYPERLINK("https://wa.me/"&amp;Tabla2[[#This Row],[CONTACTO]]&amp;"?text="&amp;Tabla2[[#This Row],[Mensaje]]),"")</f>
        <v>https://wa.me/56984994337?text=Hola!%0AServicio del día 20-02%0A *Cliente:* TOC-TOCK */ Cont: * MRKU5677214*/ HR Entrega: *10:00* /Dirección: *SAN NICOLAS 860 ; SAN MIGUEL</v>
      </c>
    </row>
    <row r="594" spans="1:38" s="15" customFormat="1" ht="16.5" customHeight="1" x14ac:dyDescent="0.2">
      <c r="A594" s="15">
        <f>ROW(A593)</f>
        <v>593</v>
      </c>
      <c r="B594" s="15">
        <f>IF(J594=J593,B593+1,1)</f>
        <v>1</v>
      </c>
      <c r="C594" s="15" t="s">
        <v>483</v>
      </c>
      <c r="D594" s="25" t="s">
        <v>39</v>
      </c>
      <c r="E594" s="27">
        <v>1283565</v>
      </c>
      <c r="F594" s="27" t="s">
        <v>1167</v>
      </c>
      <c r="G594" s="27" t="s">
        <v>41</v>
      </c>
      <c r="H594" s="27">
        <v>9000</v>
      </c>
      <c r="I594" s="27" t="s">
        <v>1168</v>
      </c>
      <c r="J594" s="28">
        <v>46074</v>
      </c>
      <c r="K594" s="26">
        <v>0.33333333333333331</v>
      </c>
      <c r="L594" s="26"/>
      <c r="M594" s="27" t="s">
        <v>649</v>
      </c>
      <c r="N594" s="25">
        <f>IFERROR(VLOOKUP(M594,Data!$J$1:$K$58,2,0),"")</f>
        <v>56939438073</v>
      </c>
      <c r="O594" s="27" t="s">
        <v>203</v>
      </c>
      <c r="P594" s="27"/>
      <c r="Q594" s="27" t="s">
        <v>694</v>
      </c>
      <c r="R594" s="27" t="s">
        <v>280</v>
      </c>
      <c r="S594" s="27"/>
      <c r="T594" s="27"/>
      <c r="U594" s="28"/>
      <c r="X594" s="27"/>
      <c r="Y594" s="27" t="s">
        <v>49</v>
      </c>
      <c r="Z594" s="29"/>
      <c r="AA594" s="29">
        <v>0.32777777777777778</v>
      </c>
      <c r="AB594" s="29"/>
      <c r="AC594" s="30">
        <v>46074</v>
      </c>
      <c r="AD594" s="15" t="str">
        <f>IF(Tabla2[[#This Row],[HORA ENTREGA]]="DIRECTO","On time", IF(AA594&lt;&gt;"",IF(Tabla2[[#This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4" s="15" t="str">
        <f>MID(Tabla2[[#This Row],[TIPO]],1,3)</f>
        <v xml:space="preserve">40 </v>
      </c>
      <c r="AF5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IDEAL S A */ Cont: * GCXU5441927*/ HR Entrega: *08:00* /Dirección: *Cañaveral 870 Quilicura</v>
      </c>
      <c r="AG594" s="38" t="str">
        <f>IFERROR(HYPERLINK("https://wa.me/"&amp;Tabla2[[#This Row],[CONTACTO]]&amp;"?text="&amp;Tabla2[[#This Row],[Mensaje]],"Enviar mensaje"),"")</f>
        <v>Enviar mensaje</v>
      </c>
      <c r="AH594" s="15" t="str">
        <f>CONCATENATE(A594,F594)</f>
        <v>593GCXU5441927</v>
      </c>
      <c r="AI594" s="15" t="str">
        <f>CONCATENATE("ENT-",A594)</f>
        <v>ENT-593</v>
      </c>
      <c r="AJ594" s="15" t="str">
        <f>IF(Tabla2[[#This Row],[Op]]&lt;&gt;"","ENTREGA","")</f>
        <v>ENTREGA</v>
      </c>
      <c r="AK594" s="40" t="str">
        <f>(Tabla2[[#This Row],[FECHA ENTREGA]]&amp;Tabla2[[#This Row],[HORA ENTREGA]])</f>
        <v>460740,333333333333333</v>
      </c>
      <c r="AL594" s="34" t="str">
        <f>IFERROR(HYPERLINK("https://wa.me/"&amp;Tabla2[[#This Row],[CONTACTO]]&amp;"?text="&amp;Tabla2[[#This Row],[Mensaje]]),"")</f>
        <v>https://wa.me/56939438073?text=Hola!%0AServicio del día 21-02%0A *Cliente:* IDEAL S A */ Cont: * GCXU5441927*/ HR Entrega: *08:00* /Dirección: *Cañaveral 870 Quilicura</v>
      </c>
    </row>
    <row r="595" spans="1:38" s="15" customFormat="1" ht="16.5" customHeight="1" x14ac:dyDescent="0.2">
      <c r="A595" s="15">
        <f>ROW(A594)</f>
        <v>594</v>
      </c>
      <c r="B595" s="15">
        <f>IF(J595=J594,B594+1,1)</f>
        <v>2</v>
      </c>
      <c r="C595" s="15" t="s">
        <v>483</v>
      </c>
      <c r="D595" s="25" t="s">
        <v>39</v>
      </c>
      <c r="E595" s="27">
        <v>1281563</v>
      </c>
      <c r="F595" s="27" t="s">
        <v>1169</v>
      </c>
      <c r="G595" s="27" t="s">
        <v>41</v>
      </c>
      <c r="H595" s="27">
        <v>24000</v>
      </c>
      <c r="I595" s="27" t="s">
        <v>1170</v>
      </c>
      <c r="J595" s="28">
        <v>46074</v>
      </c>
      <c r="K595" s="26">
        <v>0.35416666666666669</v>
      </c>
      <c r="L595" s="26"/>
      <c r="M595" s="27" t="s">
        <v>221</v>
      </c>
      <c r="N595" s="25">
        <f>IFERROR(VLOOKUP(M595,Data!$J$1:$K$58,2,0),"")</f>
        <v>56965378427</v>
      </c>
      <c r="O595" s="27" t="s">
        <v>222</v>
      </c>
      <c r="P595" s="27"/>
      <c r="Q595" s="27" t="s">
        <v>265</v>
      </c>
      <c r="R595" s="27" t="s">
        <v>218</v>
      </c>
      <c r="S595" s="27"/>
      <c r="T595" s="27"/>
      <c r="U595" s="28"/>
      <c r="X595" s="27"/>
      <c r="Y595" s="27" t="s">
        <v>49</v>
      </c>
      <c r="Z595" s="29"/>
      <c r="AA595" s="29">
        <v>0.3263888888888889</v>
      </c>
      <c r="AB595" s="29"/>
      <c r="AC595" s="30">
        <v>46074</v>
      </c>
      <c r="AD595" s="15" t="str">
        <f>IF(Tabla2[[#This Row],[HORA ENTREGA]]="DIRECTO","On time", IF(AA595&lt;&gt;"",IF(Tabla2[[#This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5" s="15" t="str">
        <f>MID(Tabla2[[#This Row],[TIPO]],1,3)</f>
        <v xml:space="preserve">40 </v>
      </c>
      <c r="AF5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IDEAL S A */ Cont: * FANU5023303*/ HR Entrega: *08:30* /Dirección: *AGUNSA - La montaña 1550, Quilicura (Ingreso por portería A) </v>
      </c>
      <c r="AG595" s="38" t="str">
        <f>IFERROR(HYPERLINK("https://wa.me/"&amp;Tabla2[[#This Row],[CONTACTO]]&amp;"?text="&amp;Tabla2[[#This Row],[Mensaje]],"Enviar mensaje"),"")</f>
        <v>Enviar mensaje</v>
      </c>
      <c r="AH595" s="15" t="str">
        <f>CONCATENATE(A595,F595)</f>
        <v>594FANU5023303</v>
      </c>
      <c r="AI595" s="15" t="str">
        <f>CONCATENATE("ENT-",A595)</f>
        <v>ENT-594</v>
      </c>
      <c r="AJ595" s="15" t="str">
        <f>IF(Tabla2[[#This Row],[Op]]&lt;&gt;"","ENTREGA","")</f>
        <v>ENTREGA</v>
      </c>
      <c r="AK595" s="40" t="str">
        <f>(Tabla2[[#This Row],[FECHA ENTREGA]]&amp;Tabla2[[#This Row],[HORA ENTREGA]])</f>
        <v>460740,354166666666667</v>
      </c>
      <c r="AL595" s="34" t="str">
        <f>IFERROR(HYPERLINK("https://wa.me/"&amp;Tabla2[[#This Row],[CONTACTO]]&amp;"?text="&amp;Tabla2[[#This Row],[Mensaje]]),"")</f>
        <v>https://wa.me/56965378427?text=Hola!%0AServicio del día 21-02%0A *Cliente:* IDEAL S A */ Cont: * FANU5023303*/ HR Entrega: *08:30* /Dirección: *AGUNSA - La montaña 1550, Quilicura (Ingreso por portería A) </v>
      </c>
    </row>
    <row r="596" spans="1:38" s="15" customFormat="1" ht="16.5" customHeight="1" x14ac:dyDescent="0.2">
      <c r="A596" s="15">
        <f>ROW(A595)</f>
        <v>595</v>
      </c>
      <c r="B596" s="15">
        <f>IF(J596=J595,B595+1,1)</f>
        <v>3</v>
      </c>
      <c r="C596" s="15" t="s">
        <v>483</v>
      </c>
      <c r="D596" s="25" t="s">
        <v>39</v>
      </c>
      <c r="E596" s="27">
        <v>1281563</v>
      </c>
      <c r="F596" s="27" t="s">
        <v>1171</v>
      </c>
      <c r="G596" s="27" t="s">
        <v>41</v>
      </c>
      <c r="H596" s="27">
        <v>24000</v>
      </c>
      <c r="I596" s="27" t="s">
        <v>1172</v>
      </c>
      <c r="J596" s="28">
        <v>46074</v>
      </c>
      <c r="K596" s="26">
        <v>0.39583333333333331</v>
      </c>
      <c r="L596" s="26"/>
      <c r="M596" s="27" t="s">
        <v>233</v>
      </c>
      <c r="N596" s="25">
        <f>IFERROR(VLOOKUP(M596,Data!$J$1:$K$58,2,0),"")</f>
        <v>56998494086</v>
      </c>
      <c r="O596" s="27" t="s">
        <v>234</v>
      </c>
      <c r="P596" s="27"/>
      <c r="Q596" s="27" t="s">
        <v>265</v>
      </c>
      <c r="R596" s="27" t="s">
        <v>218</v>
      </c>
      <c r="S596" s="27"/>
      <c r="T596" s="27"/>
      <c r="U596" s="28"/>
      <c r="X596" s="27"/>
      <c r="Y596" s="27" t="s">
        <v>49</v>
      </c>
      <c r="Z596" s="29"/>
      <c r="AA596" s="29">
        <v>0.37708333333333333</v>
      </c>
      <c r="AB596" s="29"/>
      <c r="AC596" s="30">
        <v>46074</v>
      </c>
      <c r="AD596" s="15" t="str">
        <f>IF(Tabla2[[#This Row],[HORA ENTREGA]]="DIRECTO","On time", IF(AA596&lt;&gt;"",IF(Tabla2[[#This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6" s="15" t="str">
        <f>MID(Tabla2[[#This Row],[TIPO]],1,3)</f>
        <v xml:space="preserve">40 </v>
      </c>
      <c r="AF5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IDEAL S A */ Cont: * HAMU2873955*/ HR Entrega: *09:30* /Dirección: *AGUNSA - La montaña 1550, Quilicura (Ingreso por portería A) </v>
      </c>
      <c r="AG596" s="38" t="str">
        <f>IFERROR(HYPERLINK("https://wa.me/"&amp;Tabla2[[#This Row],[CONTACTO]]&amp;"?text="&amp;Tabla2[[#This Row],[Mensaje]],"Enviar mensaje"),"")</f>
        <v>Enviar mensaje</v>
      </c>
      <c r="AH596" s="15" t="str">
        <f>CONCATENATE(A596,F596)</f>
        <v>595HAMU2873955</v>
      </c>
      <c r="AI596" s="15" t="str">
        <f>CONCATENATE("ENT-",A596)</f>
        <v>ENT-595</v>
      </c>
      <c r="AJ596" s="15" t="str">
        <f>IF(Tabla2[[#This Row],[Op]]&lt;&gt;"","ENTREGA","")</f>
        <v>ENTREGA</v>
      </c>
      <c r="AK596" s="40" t="str">
        <f>(Tabla2[[#This Row],[FECHA ENTREGA]]&amp;Tabla2[[#This Row],[HORA ENTREGA]])</f>
        <v>460740,395833333333333</v>
      </c>
      <c r="AL596" s="34" t="str">
        <f>IFERROR(HYPERLINK("https://wa.me/"&amp;Tabla2[[#This Row],[CONTACTO]]&amp;"?text="&amp;Tabla2[[#This Row],[Mensaje]]),"")</f>
        <v>https://wa.me/56998494086?text=Hola!%0AServicio del día 21-02%0A *Cliente:* IDEAL S A */ Cont: * HAMU2873955*/ HR Entrega: *09:30* /Dirección: *AGUNSA - La montaña 1550, Quilicura (Ingreso por portería A) </v>
      </c>
    </row>
    <row r="597" spans="1:38" s="15" customFormat="1" ht="16.5" customHeight="1" x14ac:dyDescent="0.2">
      <c r="A597" s="15">
        <f>ROW(A596)</f>
        <v>596</v>
      </c>
      <c r="B597" s="15">
        <f>IF(J597=J596,B596+1,1)</f>
        <v>4</v>
      </c>
      <c r="C597" s="15" t="s">
        <v>483</v>
      </c>
      <c r="D597" s="25" t="s">
        <v>39</v>
      </c>
      <c r="E597" s="27">
        <v>1281563</v>
      </c>
      <c r="F597" s="27" t="s">
        <v>1173</v>
      </c>
      <c r="G597" s="27" t="s">
        <v>41</v>
      </c>
      <c r="H597" s="27">
        <v>24000</v>
      </c>
      <c r="I597" s="27" t="s">
        <v>1174</v>
      </c>
      <c r="J597" s="28">
        <v>46074</v>
      </c>
      <c r="K597" s="26">
        <v>0.4375</v>
      </c>
      <c r="L597" s="26"/>
      <c r="M597" s="27" t="s">
        <v>72</v>
      </c>
      <c r="N597" s="25">
        <f>IFERROR(VLOOKUP(M597,Data!$J$1:$K$58,2,0),"")</f>
        <v>56978089148</v>
      </c>
      <c r="O597" s="27" t="s">
        <v>73</v>
      </c>
      <c r="P597" s="27"/>
      <c r="Q597" s="27" t="s">
        <v>265</v>
      </c>
      <c r="R597" s="27" t="s">
        <v>218</v>
      </c>
      <c r="S597" s="27"/>
      <c r="T597" s="27"/>
      <c r="U597" s="28"/>
      <c r="X597" s="27"/>
      <c r="Y597" s="27" t="s">
        <v>49</v>
      </c>
      <c r="Z597" s="29"/>
      <c r="AA597" s="29">
        <v>0.32777777777777778</v>
      </c>
      <c r="AB597" s="29"/>
      <c r="AC597" s="30">
        <v>46074</v>
      </c>
      <c r="AD597" s="15" t="str">
        <f>IF(Tabla2[[#This Row],[HORA ENTREGA]]="DIRECTO","On time", IF(AA597&lt;&gt;"",IF(Tabla2[[#This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7" s="15" t="str">
        <f>MID(Tabla2[[#This Row],[TIPO]],1,3)</f>
        <v xml:space="preserve">40 </v>
      </c>
      <c r="AF5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IDEAL S A */ Cont: * HLXU8116616*/ HR Entrega: *10:30* /Dirección: *AGUNSA - La montaña 1550, Quilicura (Ingreso por portería A) </v>
      </c>
      <c r="AG597" s="38" t="str">
        <f>IFERROR(HYPERLINK("https://wa.me/"&amp;Tabla2[[#This Row],[CONTACTO]]&amp;"?text="&amp;Tabla2[[#This Row],[Mensaje]],"Enviar mensaje"),"")</f>
        <v>Enviar mensaje</v>
      </c>
      <c r="AH597" s="15" t="str">
        <f>CONCATENATE(A597,F597)</f>
        <v>596HLXU8116616</v>
      </c>
      <c r="AI597" s="15" t="str">
        <f>CONCATENATE("ENT-",A597)</f>
        <v>ENT-596</v>
      </c>
      <c r="AJ597" s="15" t="str">
        <f>IF(Tabla2[[#This Row],[Op]]&lt;&gt;"","ENTREGA","")</f>
        <v>ENTREGA</v>
      </c>
      <c r="AK597" s="40" t="str">
        <f>(Tabla2[[#This Row],[FECHA ENTREGA]]&amp;Tabla2[[#This Row],[HORA ENTREGA]])</f>
        <v>460740,4375</v>
      </c>
      <c r="AL597" s="34" t="str">
        <f>IFERROR(HYPERLINK("https://wa.me/"&amp;Tabla2[[#This Row],[CONTACTO]]&amp;"?text="&amp;Tabla2[[#This Row],[Mensaje]]),"")</f>
        <v>https://wa.me/56978089148?text=Hola!%0AServicio del día 21-02%0A *Cliente:* IDEAL S A */ Cont: * HLXU8116616*/ HR Entrega: *10:30* /Dirección: *AGUNSA - La montaña 1550, Quilicura (Ingreso por portería A) </v>
      </c>
    </row>
    <row r="598" spans="1:38" s="15" customFormat="1" ht="16.5" customHeight="1" x14ac:dyDescent="0.2">
      <c r="A598" s="15">
        <f>ROW(A597)</f>
        <v>597</v>
      </c>
      <c r="B598" s="15">
        <f>IF(J598=J597,B597+1,1)</f>
        <v>5</v>
      </c>
      <c r="C598" s="15" t="s">
        <v>698</v>
      </c>
      <c r="D598" s="25" t="s">
        <v>39</v>
      </c>
      <c r="E598" s="27">
        <v>298771</v>
      </c>
      <c r="F598" s="27" t="s">
        <v>1175</v>
      </c>
      <c r="G598" s="27" t="s">
        <v>41</v>
      </c>
      <c r="H598" s="27">
        <v>9000</v>
      </c>
      <c r="I598" s="27" t="s">
        <v>42</v>
      </c>
      <c r="J598" s="28">
        <v>46074</v>
      </c>
      <c r="K598" s="26">
        <v>0.33333333333333331</v>
      </c>
      <c r="L598" s="26"/>
      <c r="M598" s="27" t="s">
        <v>77</v>
      </c>
      <c r="N598" s="25">
        <f>IFERROR(VLOOKUP(M598,Data!$J$1:$K$58,2,0),"")</f>
        <v>56967384794</v>
      </c>
      <c r="O598" s="27" t="s">
        <v>78</v>
      </c>
      <c r="P598" s="27"/>
      <c r="Q598" s="27" t="s">
        <v>700</v>
      </c>
      <c r="R598" s="27" t="s">
        <v>195</v>
      </c>
      <c r="S598" s="27"/>
      <c r="T598" s="27"/>
      <c r="U598" s="28"/>
      <c r="X598" s="27"/>
      <c r="Y598" s="27" t="s">
        <v>49</v>
      </c>
      <c r="Z598" s="29"/>
      <c r="AA598" s="29">
        <v>0.2986111111111111</v>
      </c>
      <c r="AB598" s="29"/>
      <c r="AC598" s="30">
        <v>46074</v>
      </c>
      <c r="AD598" s="15" t="str">
        <f>IF(Tabla2[[#This Row],[HORA ENTREGA]]="DIRECTO","On time", IF(AA598&lt;&gt;"",IF(Tabla2[[#This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8" s="15" t="str">
        <f>MID(Tabla2[[#This Row],[TIPO]],1,3)</f>
        <v xml:space="preserve">40 </v>
      </c>
      <c r="AF5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IMPORTADORA DCIC SPA */ Cont: * MSMU5858853*/ HR Entrega: *08:00* /Dirección: *PUERTO MADERO 9710 BOD. P01 - P03, PUDAHUEL</v>
      </c>
      <c r="AG598" s="38" t="str">
        <f>IFERROR(HYPERLINK("https://wa.me/"&amp;Tabla2[[#This Row],[CONTACTO]]&amp;"?text="&amp;Tabla2[[#This Row],[Mensaje]],"Enviar mensaje"),"")</f>
        <v>Enviar mensaje</v>
      </c>
      <c r="AH598" s="15" t="str">
        <f>CONCATENATE(A598,F598)</f>
        <v>597MSMU5858853</v>
      </c>
      <c r="AI598" s="15" t="str">
        <f>CONCATENATE("ENT-",A598)</f>
        <v>ENT-597</v>
      </c>
      <c r="AJ598" s="15" t="str">
        <f>IF(Tabla2[[#This Row],[Op]]&lt;&gt;"","ENTREGA","")</f>
        <v>ENTREGA</v>
      </c>
      <c r="AK598" s="40" t="str">
        <f>(Tabla2[[#This Row],[FECHA ENTREGA]]&amp;Tabla2[[#This Row],[HORA ENTREGA]])</f>
        <v>460740,333333333333333</v>
      </c>
      <c r="AL598" s="34" t="str">
        <f>IFERROR(HYPERLINK("https://wa.me/"&amp;Tabla2[[#This Row],[CONTACTO]]&amp;"?text="&amp;Tabla2[[#This Row],[Mensaje]]),"")</f>
        <v>https://wa.me/56967384794?text=Hola!%0AServicio del día 21-02%0A *Cliente:* IMPORTADORA DCIC SPA */ Cont: * MSMU5858853*/ HR Entrega: *08:00* /Dirección: *PUERTO MADERO 9710 BOD. P01 - P03, PUDAHUEL</v>
      </c>
    </row>
    <row r="599" spans="1:38" s="15" customFormat="1" ht="16.5" customHeight="1" x14ac:dyDescent="0.2">
      <c r="A599" s="15">
        <f>ROW(A598)</f>
        <v>598</v>
      </c>
      <c r="B599" s="15">
        <f>IF(J599=J598,B598+1,1)</f>
        <v>6</v>
      </c>
      <c r="C599" s="15" t="s">
        <v>698</v>
      </c>
      <c r="D599" s="25" t="s">
        <v>39</v>
      </c>
      <c r="E599" s="27">
        <v>298771</v>
      </c>
      <c r="F599" s="27" t="s">
        <v>1176</v>
      </c>
      <c r="G599" s="27" t="s">
        <v>41</v>
      </c>
      <c r="H599" s="27">
        <v>9000</v>
      </c>
      <c r="I599" s="27" t="s">
        <v>42</v>
      </c>
      <c r="J599" s="28">
        <v>46074</v>
      </c>
      <c r="K599" s="26">
        <v>0.33333333333333331</v>
      </c>
      <c r="L599" s="26"/>
      <c r="M599" s="27" t="s">
        <v>241</v>
      </c>
      <c r="N599" s="25">
        <f>IFERROR(VLOOKUP(M599,Data!$J$1:$K$58,2,0),"")</f>
        <v>56984880436</v>
      </c>
      <c r="O599" s="27" t="s">
        <v>242</v>
      </c>
      <c r="P599" s="27"/>
      <c r="Q599" s="27" t="s">
        <v>700</v>
      </c>
      <c r="R599" s="27" t="s">
        <v>195</v>
      </c>
      <c r="S599" s="27"/>
      <c r="T599" s="27"/>
      <c r="U599" s="28"/>
      <c r="X599" s="27"/>
      <c r="Y599" s="27" t="s">
        <v>49</v>
      </c>
      <c r="Z599" s="29"/>
      <c r="AA599" s="29">
        <v>0.3263888888888889</v>
      </c>
      <c r="AB599" s="29"/>
      <c r="AC599" s="30">
        <v>46074</v>
      </c>
      <c r="AD599" s="15" t="str">
        <f>IF(Tabla2[[#This Row],[HORA ENTREGA]]="DIRECTO","On time", IF(AA599&lt;&gt;"",IF(Tabla2[[#This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599" s="15" t="str">
        <f>MID(Tabla2[[#This Row],[TIPO]],1,3)</f>
        <v xml:space="preserve">40 </v>
      </c>
      <c r="AF5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IMPORTADORA DCIC SPA */ Cont: * MSMU4648169*/ HR Entrega: *08:00* /Dirección: *PUERTO MADERO 9710 BOD. P01 - P03, PUDAHUEL</v>
      </c>
      <c r="AG599" s="38" t="str">
        <f>IFERROR(HYPERLINK("https://wa.me/"&amp;Tabla2[[#This Row],[CONTACTO]]&amp;"?text="&amp;Tabla2[[#This Row],[Mensaje]],"Enviar mensaje"),"")</f>
        <v>Enviar mensaje</v>
      </c>
      <c r="AH599" s="15" t="str">
        <f>CONCATENATE(A599,F599)</f>
        <v>598MSMU4648169</v>
      </c>
      <c r="AI599" s="15" t="str">
        <f>CONCATENATE("ENT-",A599)</f>
        <v>ENT-598</v>
      </c>
      <c r="AJ599" s="15" t="str">
        <f>IF(Tabla2[[#This Row],[Op]]&lt;&gt;"","ENTREGA","")</f>
        <v>ENTREGA</v>
      </c>
      <c r="AK599" s="40" t="str">
        <f>(Tabla2[[#This Row],[FECHA ENTREGA]]&amp;Tabla2[[#This Row],[HORA ENTREGA]])</f>
        <v>460740,333333333333333</v>
      </c>
      <c r="AL599" s="34" t="str">
        <f>IFERROR(HYPERLINK("https://wa.me/"&amp;Tabla2[[#This Row],[CONTACTO]]&amp;"?text="&amp;Tabla2[[#This Row],[Mensaje]]),"")</f>
        <v>https://wa.me/56984880436?text=Hola!%0AServicio del día 21-02%0A *Cliente:* IMPORTADORA DCIC SPA */ Cont: * MSMU4648169*/ HR Entrega: *08:00* /Dirección: *PUERTO MADERO 9710 BOD. P01 - P03, PUDAHUEL</v>
      </c>
    </row>
    <row r="600" spans="1:38" s="15" customFormat="1" ht="16.5" customHeight="1" x14ac:dyDescent="0.2">
      <c r="A600" s="15">
        <f>ROW(A599)</f>
        <v>599</v>
      </c>
      <c r="B600" s="15">
        <f>IF(J600=J599,B599+1,1)</f>
        <v>7</v>
      </c>
      <c r="C600" s="15" t="s">
        <v>698</v>
      </c>
      <c r="D600" s="25" t="s">
        <v>39</v>
      </c>
      <c r="E600" s="27">
        <v>298771</v>
      </c>
      <c r="F600" s="27" t="s">
        <v>1177</v>
      </c>
      <c r="G600" s="27" t="s">
        <v>41</v>
      </c>
      <c r="H600" s="27">
        <v>9000</v>
      </c>
      <c r="I600" s="27" t="s">
        <v>42</v>
      </c>
      <c r="J600" s="28">
        <v>46074</v>
      </c>
      <c r="K600" s="26">
        <v>0.4375</v>
      </c>
      <c r="L600" s="26"/>
      <c r="M600" s="27" t="s">
        <v>97</v>
      </c>
      <c r="N600" s="25">
        <f>IFERROR(VLOOKUP(M600,Data!$J$1:$K$58,2,0),"")</f>
        <v>56944540732</v>
      </c>
      <c r="O600" s="27" t="s">
        <v>98</v>
      </c>
      <c r="P600" s="27"/>
      <c r="Q600" s="27" t="s">
        <v>700</v>
      </c>
      <c r="R600" s="27" t="s">
        <v>195</v>
      </c>
      <c r="S600" s="27"/>
      <c r="T600" s="27"/>
      <c r="U600" s="28"/>
      <c r="X600" s="27"/>
      <c r="Y600" s="27" t="s">
        <v>49</v>
      </c>
      <c r="Z600" s="29"/>
      <c r="AA600" s="29">
        <v>0.42499999999999999</v>
      </c>
      <c r="AB600" s="29"/>
      <c r="AC600" s="30">
        <v>46074</v>
      </c>
      <c r="AD600" s="15" t="str">
        <f>IF(Tabla2[[#This Row],[HORA ENTREGA]]="DIRECTO","On time", IF(AA600&lt;&gt;"",IF(Tabla2[[#This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0" s="15" t="str">
        <f>MID(Tabla2[[#This Row],[TIPO]],1,3)</f>
        <v xml:space="preserve">40 </v>
      </c>
      <c r="AF6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IMPORTADORA DCIC SPA */ Cont: * MSMU4752189*/ HR Entrega: *10:30* /Dirección: *PUERTO MADERO 9710 BOD. P01 - P03, PUDAHUEL</v>
      </c>
      <c r="AG600" s="38" t="str">
        <f>IFERROR(HYPERLINK("https://wa.me/"&amp;Tabla2[[#This Row],[CONTACTO]]&amp;"?text="&amp;Tabla2[[#This Row],[Mensaje]],"Enviar mensaje"),"")</f>
        <v>Enviar mensaje</v>
      </c>
      <c r="AH600" s="15" t="str">
        <f>CONCATENATE(A600,F600)</f>
        <v>599MSMU4752189</v>
      </c>
      <c r="AI600" s="15" t="str">
        <f>CONCATENATE("ENT-",A600)</f>
        <v>ENT-599</v>
      </c>
      <c r="AJ600" s="15" t="str">
        <f>IF(Tabla2[[#This Row],[Op]]&lt;&gt;"","ENTREGA","")</f>
        <v>ENTREGA</v>
      </c>
      <c r="AK600" s="40" t="str">
        <f>(Tabla2[[#This Row],[FECHA ENTREGA]]&amp;Tabla2[[#This Row],[HORA ENTREGA]])</f>
        <v>460740,4375</v>
      </c>
      <c r="AL600" s="34" t="str">
        <f>IFERROR(HYPERLINK("https://wa.me/"&amp;Tabla2[[#This Row],[CONTACTO]]&amp;"?text="&amp;Tabla2[[#This Row],[Mensaje]]),"")</f>
        <v>https://wa.me/56944540732?text=Hola!%0AServicio del día 21-02%0A *Cliente:* IMPORTADORA DCIC SPA */ Cont: * MSMU4752189*/ HR Entrega: *10:30* /Dirección: *PUERTO MADERO 9710 BOD. P01 - P03, PUDAHUEL</v>
      </c>
    </row>
    <row r="601" spans="1:38" s="15" customFormat="1" ht="16.5" customHeight="1" x14ac:dyDescent="0.2">
      <c r="A601" s="15">
        <f>ROW(A600)</f>
        <v>600</v>
      </c>
      <c r="B601" s="15">
        <f>IF(J601=J600,B600+1,1)</f>
        <v>8</v>
      </c>
      <c r="C601" s="15" t="s">
        <v>698</v>
      </c>
      <c r="D601" s="25" t="s">
        <v>39</v>
      </c>
      <c r="E601" s="27">
        <v>298771</v>
      </c>
      <c r="F601" s="27" t="s">
        <v>1178</v>
      </c>
      <c r="G601" s="27" t="s">
        <v>41</v>
      </c>
      <c r="H601" s="27">
        <v>11000</v>
      </c>
      <c r="I601" s="27" t="s">
        <v>42</v>
      </c>
      <c r="J601" s="28">
        <v>46074</v>
      </c>
      <c r="K601" s="26">
        <v>0.4375</v>
      </c>
      <c r="L601" s="26"/>
      <c r="M601" s="27" t="s">
        <v>55</v>
      </c>
      <c r="N601" s="25">
        <f>IFERROR(VLOOKUP(M601,Data!$J$1:$K$58,2,0),"")</f>
        <v>56992164782</v>
      </c>
      <c r="O601" s="27" t="s">
        <v>56</v>
      </c>
      <c r="P601" s="27"/>
      <c r="Q601" s="27" t="s">
        <v>700</v>
      </c>
      <c r="R601" s="27" t="s">
        <v>195</v>
      </c>
      <c r="S601" s="27"/>
      <c r="T601" s="27"/>
      <c r="U601" s="28"/>
      <c r="X601" s="27"/>
      <c r="Y601" s="27" t="s">
        <v>49</v>
      </c>
      <c r="Z601" s="29"/>
      <c r="AA601" s="29">
        <v>0.4201388888888889</v>
      </c>
      <c r="AB601" s="29"/>
      <c r="AC601" s="30">
        <v>46074</v>
      </c>
      <c r="AD601" s="15" t="str">
        <f>IF(Tabla2[[#This Row],[HORA ENTREGA]]="DIRECTO","On time", IF(AA601&lt;&gt;"",IF(Tabla2[[#This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1" s="15" t="str">
        <f>MID(Tabla2[[#This Row],[TIPO]],1,3)</f>
        <v xml:space="preserve">40 </v>
      </c>
      <c r="AF6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IMPORTADORA DCIC SPA */ Cont: * MSBU5504115*/ HR Entrega: *10:30* /Dirección: *PUERTO MADERO 9710 BOD. P01 - P03, PUDAHUEL</v>
      </c>
      <c r="AG601" s="38" t="str">
        <f>IFERROR(HYPERLINK("https://wa.me/"&amp;Tabla2[[#This Row],[CONTACTO]]&amp;"?text="&amp;Tabla2[[#This Row],[Mensaje]],"Enviar mensaje"),"")</f>
        <v>Enviar mensaje</v>
      </c>
      <c r="AH601" s="15" t="str">
        <f>CONCATENATE(A601,F601)</f>
        <v>600MSBU5504115</v>
      </c>
      <c r="AI601" s="15" t="str">
        <f>CONCATENATE("ENT-",A601)</f>
        <v>ENT-600</v>
      </c>
      <c r="AJ601" s="15" t="str">
        <f>IF(Tabla2[[#This Row],[Op]]&lt;&gt;"","ENTREGA","")</f>
        <v>ENTREGA</v>
      </c>
      <c r="AK601" s="40" t="str">
        <f>(Tabla2[[#This Row],[FECHA ENTREGA]]&amp;Tabla2[[#This Row],[HORA ENTREGA]])</f>
        <v>460740,4375</v>
      </c>
      <c r="AL601" s="34" t="str">
        <f>IFERROR(HYPERLINK("https://wa.me/"&amp;Tabla2[[#This Row],[CONTACTO]]&amp;"?text="&amp;Tabla2[[#This Row],[Mensaje]]),"")</f>
        <v>https://wa.me/56992164782?text=Hola!%0AServicio del día 21-02%0A *Cliente:* IMPORTADORA DCIC SPA */ Cont: * MSBU5504115*/ HR Entrega: *10:30* /Dirección: *PUERTO MADERO 9710 BOD. P01 - P03, PUDAHUEL</v>
      </c>
    </row>
    <row r="602" spans="1:38" s="15" customFormat="1" ht="16.5" customHeight="1" x14ac:dyDescent="0.2">
      <c r="A602" s="15">
        <f>ROW(A601)</f>
        <v>601</v>
      </c>
      <c r="B602" s="15">
        <f>IF(J602=J601,B601+1,1)</f>
        <v>9</v>
      </c>
      <c r="C602" s="15" t="s">
        <v>698</v>
      </c>
      <c r="D602" s="25" t="s">
        <v>39</v>
      </c>
      <c r="E602" s="27">
        <v>298771</v>
      </c>
      <c r="F602" s="27" t="s">
        <v>1179</v>
      </c>
      <c r="G602" s="27" t="s">
        <v>41</v>
      </c>
      <c r="H602" s="27">
        <v>9000</v>
      </c>
      <c r="I602" s="27" t="s">
        <v>42</v>
      </c>
      <c r="J602" s="28">
        <v>46074</v>
      </c>
      <c r="K602" s="26">
        <v>0.5</v>
      </c>
      <c r="L602" s="26"/>
      <c r="M602" s="27" t="s">
        <v>45</v>
      </c>
      <c r="N602" s="25">
        <f>IFERROR(VLOOKUP(M602,Data!$J$1:$K$58,2,0),"")</f>
        <v>56950981572</v>
      </c>
      <c r="O602" s="27" t="s">
        <v>46</v>
      </c>
      <c r="P602" s="27"/>
      <c r="Q602" s="27" t="s">
        <v>700</v>
      </c>
      <c r="R602" s="27" t="s">
        <v>195</v>
      </c>
      <c r="S602" s="27"/>
      <c r="T602" s="27"/>
      <c r="U602" s="28"/>
      <c r="X602" s="27"/>
      <c r="Y602" s="27" t="s">
        <v>49</v>
      </c>
      <c r="Z602" s="29"/>
      <c r="AA602" s="29">
        <v>0.48333333333333334</v>
      </c>
      <c r="AB602" s="29"/>
      <c r="AC602" s="30">
        <v>46074</v>
      </c>
      <c r="AD602" s="15" t="str">
        <f>IF(Tabla2[[#This Row],[HORA ENTREGA]]="DIRECTO","On time", IF(AA602&lt;&gt;"",IF(Tabla2[[#This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2" s="15" t="str">
        <f>MID(Tabla2[[#This Row],[TIPO]],1,3)</f>
        <v xml:space="preserve">40 </v>
      </c>
      <c r="AF6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21-02%0A *Cliente:* IMPORTADORA DCIC SPA */ Cont: * MEDU7287596*/ HR Entrega: *12:00* /Dirección: *PUERTO MADERO 9710 BOD. P01 - P03, PUDAHUEL</v>
      </c>
      <c r="AG602" s="38" t="str">
        <f>IFERROR(HYPERLINK("https://wa.me/"&amp;Tabla2[[#This Row],[CONTACTO]]&amp;"?text="&amp;Tabla2[[#This Row],[Mensaje]],"Enviar mensaje"),"")</f>
        <v>Enviar mensaje</v>
      </c>
      <c r="AH602" s="15" t="str">
        <f>CONCATENATE(A602,F602)</f>
        <v>601MEDU7287596</v>
      </c>
      <c r="AI602" s="15" t="str">
        <f>CONCATENATE("ENT-",A602)</f>
        <v>ENT-601</v>
      </c>
      <c r="AJ602" s="15" t="str">
        <f>IF(Tabla2[[#This Row],[Op]]&lt;&gt;"","ENTREGA","")</f>
        <v>ENTREGA</v>
      </c>
      <c r="AK602" s="40" t="str">
        <f>(Tabla2[[#This Row],[FECHA ENTREGA]]&amp;Tabla2[[#This Row],[HORA ENTREGA]])</f>
        <v>460740,5</v>
      </c>
      <c r="AL602" s="34" t="str">
        <f>IFERROR(HYPERLINK("https://wa.me/"&amp;Tabla2[[#This Row],[CONTACTO]]&amp;"?text="&amp;Tabla2[[#This Row],[Mensaje]]),"")</f>
        <v>https://wa.me/56950981572?text=Hola!%0AServicio del día 21-02%0A *Cliente:* IMPORTADORA DCIC SPA */ Cont: * MEDU7287596*/ HR Entrega: *12:00* /Dirección: *PUERTO MADERO 9710 BOD. P01 - P03, PUDAHUEL</v>
      </c>
    </row>
    <row r="603" spans="1:38" s="15" customFormat="1" ht="16.5" customHeight="1" x14ac:dyDescent="0.2">
      <c r="A603" s="15">
        <f>ROW(A602)</f>
        <v>602</v>
      </c>
      <c r="B603" s="15">
        <f>IF(J603=J602,B602+1,1)</f>
        <v>1</v>
      </c>
      <c r="C603" s="15" t="s">
        <v>75</v>
      </c>
      <c r="D603" s="25" t="s">
        <v>39</v>
      </c>
      <c r="E603" s="27">
        <v>298891</v>
      </c>
      <c r="F603" s="27" t="s">
        <v>1180</v>
      </c>
      <c r="G603" s="27" t="s">
        <v>41</v>
      </c>
      <c r="H603" s="27">
        <v>9000</v>
      </c>
      <c r="I603" s="27" t="s">
        <v>42</v>
      </c>
      <c r="J603" s="28">
        <v>46076</v>
      </c>
      <c r="K603" s="26">
        <v>0.41666666666666669</v>
      </c>
      <c r="L603" s="26"/>
      <c r="M603" s="27" t="s">
        <v>104</v>
      </c>
      <c r="N603" s="25">
        <f>IFERROR(VLOOKUP(M603,Data!$J$1:$K$58,2,0),"")</f>
        <v>56966749395</v>
      </c>
      <c r="O603" s="27" t="s">
        <v>253</v>
      </c>
      <c r="P603" s="27"/>
      <c r="Q603" s="27" t="s">
        <v>79</v>
      </c>
      <c r="R603" s="27" t="s">
        <v>195</v>
      </c>
      <c r="S603" s="27"/>
      <c r="T603" s="27"/>
      <c r="U603" s="28"/>
      <c r="X603" s="27" t="s">
        <v>271</v>
      </c>
      <c r="Y603" s="27" t="s">
        <v>49</v>
      </c>
      <c r="Z603" s="29"/>
      <c r="AA603" s="29">
        <v>0.37847222222222221</v>
      </c>
      <c r="AB603" s="29"/>
      <c r="AC603" s="30">
        <v>45711</v>
      </c>
      <c r="AD603" s="15" t="str">
        <f>IF(Tabla2[[#This Row],[HORA ENTREGA]]="DIRECTO","On time", IF(AA603&lt;&gt;"",IF(Tabla2[[#This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3" s="15" t="str">
        <f>MID(Tabla2[[#This Row],[TIPO]],1,3)</f>
        <v xml:space="preserve">40 </v>
      </c>
      <c r="AF6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BAYONA SPA */ Cont: * MSBU7046536*/ HR Entrega: *10:00* /Dirección: * BOULEVAR 1313 BODENOR FLEX CENTER ENEA, PUDAHUEL</v>
      </c>
      <c r="AG603" s="38" t="str">
        <f>IFERROR(HYPERLINK("https://wa.me/"&amp;Tabla2[[#This Row],[CONTACTO]]&amp;"?text="&amp;Tabla2[[#This Row],[Mensaje]],"Enviar mensaje"),"")</f>
        <v>Enviar mensaje</v>
      </c>
      <c r="AH603" s="15" t="str">
        <f>CONCATENATE(A603,F603)</f>
        <v>602MSBU7046536</v>
      </c>
      <c r="AI603" s="15" t="str">
        <f>CONCATENATE("ENT-",A603)</f>
        <v>ENT-602</v>
      </c>
      <c r="AJ603" s="15" t="str">
        <f>IF(Tabla2[[#This Row],[Op]]&lt;&gt;"","ENTREGA","")</f>
        <v>ENTREGA</v>
      </c>
      <c r="AK603" s="40" t="str">
        <f>(Tabla2[[#This Row],[FECHA ENTREGA]]&amp;Tabla2[[#This Row],[HORA ENTREGA]])</f>
        <v>460760,416666666666667</v>
      </c>
      <c r="AL603" s="34" t="str">
        <f>IFERROR(HYPERLINK("https://wa.me/"&amp;Tabla2[[#This Row],[CONTACTO]]&amp;"?text="&amp;Tabla2[[#This Row],[Mensaje]]),"")</f>
        <v>https://wa.me/56966749395?text=Hola!%0AServicio del día 23-02%0A *Cliente:* BAYONA SPA */ Cont: * MSBU7046536*/ HR Entrega: *10:00* /Dirección: * BOULEVAR 1313 BODENOR FLEX CENTER ENEA, PUDAHUEL</v>
      </c>
    </row>
    <row r="604" spans="1:38" s="15" customFormat="1" ht="16.5" customHeight="1" x14ac:dyDescent="0.2">
      <c r="A604" s="15">
        <f>ROW(A603)</f>
        <v>603</v>
      </c>
      <c r="B604" s="15">
        <f>IF(J604=J603,B603+1,1)</f>
        <v>2</v>
      </c>
      <c r="C604" s="15" t="s">
        <v>75</v>
      </c>
      <c r="D604" s="25" t="s">
        <v>39</v>
      </c>
      <c r="E604" s="27" t="s">
        <v>1181</v>
      </c>
      <c r="F604" s="27" t="s">
        <v>1182</v>
      </c>
      <c r="G604" s="27" t="s">
        <v>41</v>
      </c>
      <c r="H604" s="27">
        <v>7000</v>
      </c>
      <c r="I604" s="27" t="s">
        <v>1183</v>
      </c>
      <c r="J604" s="28">
        <v>46076</v>
      </c>
      <c r="K604" s="26">
        <v>0.58333333333333337</v>
      </c>
      <c r="L604" s="26"/>
      <c r="M604" s="27" t="s">
        <v>971</v>
      </c>
      <c r="N604" s="25">
        <f>IFERROR(VLOOKUP(M604,Data!$J$1:$K$58,2,0),"")</f>
        <v>56999972473</v>
      </c>
      <c r="O604" s="27" t="s">
        <v>348</v>
      </c>
      <c r="P604" s="27"/>
      <c r="Q604" s="27" t="s">
        <v>79</v>
      </c>
      <c r="R604" s="27" t="s">
        <v>74</v>
      </c>
      <c r="S604" s="27"/>
      <c r="T604" s="27"/>
      <c r="U604" s="28"/>
      <c r="X604" s="27" t="s">
        <v>271</v>
      </c>
      <c r="Y604" s="27" t="s">
        <v>49</v>
      </c>
      <c r="Z604" s="29"/>
      <c r="AA604" s="29">
        <v>0.53472222222222221</v>
      </c>
      <c r="AB604" s="29"/>
      <c r="AC604" s="30">
        <v>45711</v>
      </c>
      <c r="AD604" s="15" t="str">
        <f>IF(Tabla2[[#This Row],[HORA ENTREGA]]="DIRECTO","On time", IF(AA604&lt;&gt;"",IF(Tabla2[[#This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4" s="15" t="str">
        <f>MID(Tabla2[[#This Row],[TIPO]],1,3)</f>
        <v xml:space="preserve">40 </v>
      </c>
      <c r="AF6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BAYONA SPA */ Cont: * MEDU7146469*/ HR Entrega: *14:00* /Dirección: * BOULEVAR 1313 BODENOR FLEX CENTER ENEA, PUDAHUEL</v>
      </c>
      <c r="AG604" s="38" t="str">
        <f>IFERROR(HYPERLINK("https://wa.me/"&amp;Tabla2[[#This Row],[CONTACTO]]&amp;"?text="&amp;Tabla2[[#This Row],[Mensaje]],"Enviar mensaje"),"")</f>
        <v>Enviar mensaje</v>
      </c>
      <c r="AH604" s="15" t="str">
        <f>CONCATENATE(A604,F604)</f>
        <v>603MEDU7146469</v>
      </c>
      <c r="AI604" s="15" t="str">
        <f>CONCATENATE("ENT-",A604)</f>
        <v>ENT-603</v>
      </c>
      <c r="AJ604" s="15" t="str">
        <f>IF(Tabla2[[#This Row],[Op]]&lt;&gt;"","ENTREGA","")</f>
        <v>ENTREGA</v>
      </c>
      <c r="AK604" s="40" t="str">
        <f>(Tabla2[[#This Row],[FECHA ENTREGA]]&amp;Tabla2[[#This Row],[HORA ENTREGA]])</f>
        <v>460760,583333333333333</v>
      </c>
      <c r="AL604" s="34" t="str">
        <f>IFERROR(HYPERLINK("https://wa.me/"&amp;Tabla2[[#This Row],[CONTACTO]]&amp;"?text="&amp;Tabla2[[#This Row],[Mensaje]]),"")</f>
        <v>https://wa.me/56999972473?text=Hola!%0AServicio del día 23-02%0A *Cliente:* BAYONA SPA */ Cont: * MEDU7146469*/ HR Entrega: *14:00* /Dirección: * BOULEVAR 1313 BODENOR FLEX CENTER ENEA, PUDAHUEL</v>
      </c>
    </row>
    <row r="605" spans="1:38" s="15" customFormat="1" ht="16.5" customHeight="1" x14ac:dyDescent="0.2">
      <c r="A605" s="15">
        <f>ROW(A604)</f>
        <v>604</v>
      </c>
      <c r="B605" s="15">
        <f>IF(J605=J604,B604+1,1)</f>
        <v>3</v>
      </c>
      <c r="C605" s="15" t="s">
        <v>1184</v>
      </c>
      <c r="D605" s="25" t="s">
        <v>39</v>
      </c>
      <c r="E605" s="27">
        <v>70282</v>
      </c>
      <c r="F605" s="27" t="s">
        <v>1185</v>
      </c>
      <c r="G605" s="27" t="s">
        <v>41</v>
      </c>
      <c r="H605" s="27">
        <v>18000</v>
      </c>
      <c r="I605" s="27" t="s">
        <v>1186</v>
      </c>
      <c r="J605" s="28">
        <v>46076</v>
      </c>
      <c r="K605" s="26">
        <v>0.35416666666666669</v>
      </c>
      <c r="L605" s="26"/>
      <c r="M605" s="27" t="s">
        <v>155</v>
      </c>
      <c r="N605" s="25">
        <f>IFERROR(VLOOKUP(M605,Data!$J$1:$K$58,2,0),"")</f>
        <v>56926181825</v>
      </c>
      <c r="O605" s="27" t="s">
        <v>156</v>
      </c>
      <c r="P605" s="27"/>
      <c r="Q605" s="27" t="s">
        <v>257</v>
      </c>
      <c r="R605" s="27" t="s">
        <v>218</v>
      </c>
      <c r="S605" s="27"/>
      <c r="T605" s="27"/>
      <c r="U605" s="28"/>
      <c r="X605" s="27"/>
      <c r="Y605" s="27" t="s">
        <v>49</v>
      </c>
      <c r="Z605" s="29"/>
      <c r="AA605" s="29">
        <v>0.32291666666666669</v>
      </c>
      <c r="AB605" s="29"/>
      <c r="AC605" s="30">
        <v>45711</v>
      </c>
      <c r="AD605" s="15" t="str">
        <f>IF(Tabla2[[#This Row],[HORA ENTREGA]]="DIRECTO","On time", IF(AA605&lt;&gt;"",IF(Tabla2[[#This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5" s="15" t="str">
        <f>MID(Tabla2[[#This Row],[TIPO]],1,3)</f>
        <v xml:space="preserve">40 </v>
      </c>
      <c r="AF6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COM.ARG */ Cont: * MRKU4747744*/ HR Entrega: *08:30* /Dirección: *GOREN - LA PRIMAVERA  361;  LAMPA</v>
      </c>
      <c r="AG605" s="38" t="str">
        <f>IFERROR(HYPERLINK("https://wa.me/"&amp;Tabla2[[#This Row],[CONTACTO]]&amp;"?text="&amp;Tabla2[[#This Row],[Mensaje]],"Enviar mensaje"),"")</f>
        <v>Enviar mensaje</v>
      </c>
      <c r="AH605" s="15" t="str">
        <f>CONCATENATE(A605,F605)</f>
        <v>604MRKU4747744</v>
      </c>
      <c r="AI605" s="15" t="str">
        <f>CONCATENATE("ENT-",A605)</f>
        <v>ENT-604</v>
      </c>
      <c r="AJ605" s="15" t="str">
        <f>IF(Tabla2[[#This Row],[Op]]&lt;&gt;"","ENTREGA","")</f>
        <v>ENTREGA</v>
      </c>
      <c r="AK605" s="40" t="str">
        <f>(Tabla2[[#This Row],[FECHA ENTREGA]]&amp;Tabla2[[#This Row],[HORA ENTREGA]])</f>
        <v>460760,354166666666667</v>
      </c>
      <c r="AL605" s="34" t="str">
        <f>IFERROR(HYPERLINK("https://wa.me/"&amp;Tabla2[[#This Row],[CONTACTO]]&amp;"?text="&amp;Tabla2[[#This Row],[Mensaje]]),"")</f>
        <v>https://wa.me/56926181825?text=Hola!%0AServicio del día 23-02%0A *Cliente:* COM.ARG */ Cont: * MRKU4747744*/ HR Entrega: *08:30* /Dirección: *GOREN - LA PRIMAVERA  361;  LAMPA</v>
      </c>
    </row>
    <row r="606" spans="1:38" s="15" customFormat="1" ht="16.5" customHeight="1" x14ac:dyDescent="0.2">
      <c r="A606" s="15">
        <f>ROW(A605)</f>
        <v>605</v>
      </c>
      <c r="B606" s="15">
        <f>IF(J606=J605,B605+1,1)</f>
        <v>4</v>
      </c>
      <c r="C606" s="15" t="s">
        <v>149</v>
      </c>
      <c r="D606" s="25" t="s">
        <v>39</v>
      </c>
      <c r="E606" s="27">
        <v>2605012</v>
      </c>
      <c r="F606" s="27" t="s">
        <v>1187</v>
      </c>
      <c r="G606" s="27" t="s">
        <v>41</v>
      </c>
      <c r="H606" s="27">
        <v>11000</v>
      </c>
      <c r="I606" s="27" t="s">
        <v>42</v>
      </c>
      <c r="J606" s="28">
        <v>46076</v>
      </c>
      <c r="K606" s="26">
        <v>0.5</v>
      </c>
      <c r="L606" s="26"/>
      <c r="M606" s="27" t="s">
        <v>366</v>
      </c>
      <c r="N606" s="25">
        <f>IFERROR(VLOOKUP(M606,Data!$J$1:$K$58,2,0),"")</f>
        <v>56967386251</v>
      </c>
      <c r="O606" s="27" t="s">
        <v>367</v>
      </c>
      <c r="P606" s="27"/>
      <c r="Q606" s="27" t="s">
        <v>153</v>
      </c>
      <c r="R606" s="27" t="s">
        <v>446</v>
      </c>
      <c r="S606" s="27"/>
      <c r="T606" s="27"/>
      <c r="U606" s="28"/>
      <c r="X606" s="27"/>
      <c r="Y606" s="27" t="s">
        <v>49</v>
      </c>
      <c r="Z606" s="29"/>
      <c r="AA606" s="29">
        <v>0.46041666666666664</v>
      </c>
      <c r="AB606" s="29"/>
      <c r="AC606" s="30">
        <v>45711</v>
      </c>
      <c r="AD606" s="15" t="str">
        <f>IF(Tabla2[[#This Row],[HORA ENTREGA]]="DIRECTO","On time", IF(AA606&lt;&gt;"",IF(Tabla2[[#This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6" s="15" t="str">
        <f>MID(Tabla2[[#This Row],[TIPO]],1,3)</f>
        <v xml:space="preserve">40 </v>
      </c>
      <c r="AF6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IMPORTADORA MIDEA CARRIER CHILE LTDA */ Cont: * EGHU9879320*/ HR Entrega: *12:00* /Dirección: *BOD. MIEA AGURTO - PUERTO MADERO 9710, BOD. E13; PUDAHUEL </v>
      </c>
      <c r="AG606" s="38" t="str">
        <f>IFERROR(HYPERLINK("https://wa.me/"&amp;Tabla2[[#This Row],[CONTACTO]]&amp;"?text="&amp;Tabla2[[#This Row],[Mensaje]],"Enviar mensaje"),"")</f>
        <v>Enviar mensaje</v>
      </c>
      <c r="AH606" s="15" t="str">
        <f>CONCATENATE(A606,F606)</f>
        <v>605EGHU9879320</v>
      </c>
      <c r="AI606" s="15" t="str">
        <f>CONCATENATE("ENT-",A606)</f>
        <v>ENT-605</v>
      </c>
      <c r="AJ606" s="15" t="str">
        <f>IF(Tabla2[[#This Row],[Op]]&lt;&gt;"","ENTREGA","")</f>
        <v>ENTREGA</v>
      </c>
      <c r="AK606" s="40" t="str">
        <f>(Tabla2[[#This Row],[FECHA ENTREGA]]&amp;Tabla2[[#This Row],[HORA ENTREGA]])</f>
        <v>460760,5</v>
      </c>
      <c r="AL606" s="34" t="str">
        <f>IFERROR(HYPERLINK("https://wa.me/"&amp;Tabla2[[#This Row],[CONTACTO]]&amp;"?text="&amp;Tabla2[[#This Row],[Mensaje]]),"")</f>
        <v xml:space="preserve">https://wa.me/56967386251?text=Hola!%0AServicio del día 23-02%0A *Cliente:* IMPORTADORA MIDEA CARRIER CHILE LTDA */ Cont: * EGHU9879320*/ HR Entrega: *12:00* /Dirección: *BOD. MIEA AGURTO - PUERTO MADERO 9710, BOD. E13; PUDAHUEL </v>
      </c>
    </row>
    <row r="607" spans="1:38" s="15" customFormat="1" ht="16.5" customHeight="1" x14ac:dyDescent="0.2">
      <c r="A607" s="15">
        <f>ROW(A606)</f>
        <v>606</v>
      </c>
      <c r="B607" s="15">
        <f>IF(J607=J606,B606+1,1)</f>
        <v>5</v>
      </c>
      <c r="C607" s="15" t="s">
        <v>149</v>
      </c>
      <c r="D607" s="25" t="s">
        <v>39</v>
      </c>
      <c r="E607" s="27">
        <v>2605014</v>
      </c>
      <c r="F607" s="27" t="s">
        <v>1188</v>
      </c>
      <c r="G607" s="27" t="s">
        <v>41</v>
      </c>
      <c r="H607" s="27">
        <v>11000</v>
      </c>
      <c r="I607" s="27" t="s">
        <v>42</v>
      </c>
      <c r="J607" s="28">
        <v>46076</v>
      </c>
      <c r="K607" s="26">
        <v>0.5</v>
      </c>
      <c r="L607" s="26"/>
      <c r="M607" s="27" t="s">
        <v>241</v>
      </c>
      <c r="N607" s="25">
        <f>IFERROR(VLOOKUP(M607,Data!$J$1:$K$58,2,0),"")</f>
        <v>56984880436</v>
      </c>
      <c r="O607" s="27" t="s">
        <v>242</v>
      </c>
      <c r="P607" s="27"/>
      <c r="Q607" s="27" t="s">
        <v>153</v>
      </c>
      <c r="R607" s="27" t="s">
        <v>446</v>
      </c>
      <c r="S607" s="27"/>
      <c r="T607" s="27"/>
      <c r="U607" s="28"/>
      <c r="X607" s="27"/>
      <c r="Y607" s="27" t="s">
        <v>49</v>
      </c>
      <c r="Z607" s="29"/>
      <c r="AA607" s="29">
        <v>0.49652777777777779</v>
      </c>
      <c r="AB607" s="29"/>
      <c r="AC607" s="30">
        <v>45711</v>
      </c>
      <c r="AD607" s="15" t="str">
        <f>IF(Tabla2[[#This Row],[HORA ENTREGA]]="DIRECTO","On time", IF(AA607&lt;&gt;"",IF(Tabla2[[#This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7" s="15" t="str">
        <f>MID(Tabla2[[#This Row],[TIPO]],1,3)</f>
        <v xml:space="preserve">40 </v>
      </c>
      <c r="AF6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IMPORTADORA MIDEA CARRIER CHILE LTDA */ Cont: * TGBU4516876*/ HR Entrega: *12:00* /Dirección: *BOD. MIEA AGURTO - PUERTO MADERO 9710, BOD. E13; PUDAHUEL </v>
      </c>
      <c r="AG607" s="38" t="str">
        <f>IFERROR(HYPERLINK("https://wa.me/"&amp;Tabla2[[#This Row],[CONTACTO]]&amp;"?text="&amp;Tabla2[[#This Row],[Mensaje]],"Enviar mensaje"),"")</f>
        <v>Enviar mensaje</v>
      </c>
      <c r="AH607" s="15" t="str">
        <f>CONCATENATE(A607,F607)</f>
        <v>606TGBU4516876</v>
      </c>
      <c r="AI607" s="15" t="str">
        <f>CONCATENATE("ENT-",A607)</f>
        <v>ENT-606</v>
      </c>
      <c r="AJ607" s="15" t="str">
        <f>IF(Tabla2[[#This Row],[Op]]&lt;&gt;"","ENTREGA","")</f>
        <v>ENTREGA</v>
      </c>
      <c r="AK607" s="40" t="str">
        <f>(Tabla2[[#This Row],[FECHA ENTREGA]]&amp;Tabla2[[#This Row],[HORA ENTREGA]])</f>
        <v>460760,5</v>
      </c>
      <c r="AL607" s="34" t="str">
        <f>IFERROR(HYPERLINK("https://wa.me/"&amp;Tabla2[[#This Row],[CONTACTO]]&amp;"?text="&amp;Tabla2[[#This Row],[Mensaje]]),"")</f>
        <v xml:space="preserve">https://wa.me/56984880436?text=Hola!%0AServicio del día 23-02%0A *Cliente:* IMPORTADORA MIDEA CARRIER CHILE LTDA */ Cont: * TGBU4516876*/ HR Entrega: *12:00* /Dirección: *BOD. MIEA AGURTO - PUERTO MADERO 9710, BOD. E13; PUDAHUEL </v>
      </c>
    </row>
    <row r="608" spans="1:38" s="15" customFormat="1" ht="16.5" customHeight="1" x14ac:dyDescent="0.2">
      <c r="A608" s="15">
        <f>ROW(A607)</f>
        <v>607</v>
      </c>
      <c r="B608" s="15">
        <f>IF(J608=J607,B607+1,1)</f>
        <v>6</v>
      </c>
      <c r="C608" s="15" t="s">
        <v>149</v>
      </c>
      <c r="D608" s="25" t="s">
        <v>39</v>
      </c>
      <c r="E608" s="27">
        <v>2605014</v>
      </c>
      <c r="F608" s="27" t="s">
        <v>1189</v>
      </c>
      <c r="G608" s="27" t="s">
        <v>41</v>
      </c>
      <c r="H608" s="27">
        <v>11000</v>
      </c>
      <c r="I608" s="27" t="s">
        <v>42</v>
      </c>
      <c r="J608" s="28">
        <v>46076</v>
      </c>
      <c r="K608" s="26">
        <v>0.5</v>
      </c>
      <c r="L608" s="26"/>
      <c r="M608" s="27" t="s">
        <v>389</v>
      </c>
      <c r="N608" s="25">
        <f>IFERROR(VLOOKUP(M608,Data!$J$1:$K$58,2,0),"")</f>
        <v>56988336520</v>
      </c>
      <c r="O608" s="27" t="s">
        <v>390</v>
      </c>
      <c r="P608" s="27"/>
      <c r="Q608" s="27" t="s">
        <v>153</v>
      </c>
      <c r="R608" s="27" t="s">
        <v>446</v>
      </c>
      <c r="S608" s="27"/>
      <c r="T608" s="27"/>
      <c r="U608" s="28"/>
      <c r="X608" s="27"/>
      <c r="Y608" s="27" t="s">
        <v>49</v>
      </c>
      <c r="Z608" s="29"/>
      <c r="AA608" s="29">
        <v>0.49444444444444446</v>
      </c>
      <c r="AB608" s="29"/>
      <c r="AC608" s="30">
        <v>45711</v>
      </c>
      <c r="AD608" s="15" t="str">
        <f>IF(Tabla2[[#This Row],[HORA ENTREGA]]="DIRECTO","On time", IF(AA608&lt;&gt;"",IF(Tabla2[[#This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8" s="15" t="str">
        <f>MID(Tabla2[[#This Row],[TIPO]],1,3)</f>
        <v xml:space="preserve">40 </v>
      </c>
      <c r="AF6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IMPORTADORA MIDEA CARRIER CHILE LTDA */ Cont: * TLLU5897187*/ HR Entrega: *12:00* /Dirección: *BOD. MIEA AGURTO - PUERTO MADERO 9710, BOD. E13; PUDAHUEL </v>
      </c>
      <c r="AG608" s="38" t="str">
        <f>IFERROR(HYPERLINK("https://wa.me/"&amp;Tabla2[[#This Row],[CONTACTO]]&amp;"?text="&amp;Tabla2[[#This Row],[Mensaje]],"Enviar mensaje"),"")</f>
        <v>Enviar mensaje</v>
      </c>
      <c r="AH608" s="15" t="str">
        <f>CONCATENATE(A608,F608)</f>
        <v>607TLLU5897187</v>
      </c>
      <c r="AI608" s="15" t="str">
        <f>CONCATENATE("ENT-",A608)</f>
        <v>ENT-607</v>
      </c>
      <c r="AJ608" s="15" t="str">
        <f>IF(Tabla2[[#This Row],[Op]]&lt;&gt;"","ENTREGA","")</f>
        <v>ENTREGA</v>
      </c>
      <c r="AK608" s="40" t="str">
        <f>(Tabla2[[#This Row],[FECHA ENTREGA]]&amp;Tabla2[[#This Row],[HORA ENTREGA]])</f>
        <v>460760,5</v>
      </c>
      <c r="AL608" s="34" t="str">
        <f>IFERROR(HYPERLINK("https://wa.me/"&amp;Tabla2[[#This Row],[CONTACTO]]&amp;"?text="&amp;Tabla2[[#This Row],[Mensaje]]),"")</f>
        <v xml:space="preserve">https://wa.me/56988336520?text=Hola!%0AServicio del día 23-02%0A *Cliente:* IMPORTADORA MIDEA CARRIER CHILE LTDA */ Cont: * TLLU5897187*/ HR Entrega: *12:00* /Dirección: *BOD. MIEA AGURTO - PUERTO MADERO 9710, BOD. E13; PUDAHUEL </v>
      </c>
    </row>
    <row r="609" spans="1:38" s="15" customFormat="1" ht="16.5" customHeight="1" x14ac:dyDescent="0.2">
      <c r="A609" s="15">
        <f>ROW(A608)</f>
        <v>608</v>
      </c>
      <c r="B609" s="15">
        <f>IF(J609=J608,B608+1,1)</f>
        <v>7</v>
      </c>
      <c r="C609" s="15" t="s">
        <v>149</v>
      </c>
      <c r="D609" s="25" t="s">
        <v>39</v>
      </c>
      <c r="E609" s="27">
        <v>2604058</v>
      </c>
      <c r="F609" s="27" t="s">
        <v>1190</v>
      </c>
      <c r="G609" s="27" t="s">
        <v>41</v>
      </c>
      <c r="H609" s="27">
        <v>10000</v>
      </c>
      <c r="I609" s="27" t="s">
        <v>171</v>
      </c>
      <c r="J609" s="28">
        <v>46076</v>
      </c>
      <c r="K609" s="26">
        <v>0.58333333333333337</v>
      </c>
      <c r="L609" s="26"/>
      <c r="M609" s="27" t="s">
        <v>155</v>
      </c>
      <c r="N609" s="25">
        <f>IFERROR(VLOOKUP(M609,Data!$J$1:$K$58,2,0),"")</f>
        <v>56926181825</v>
      </c>
      <c r="O609" s="27" t="s">
        <v>156</v>
      </c>
      <c r="P609" s="27"/>
      <c r="Q609" s="27" t="s">
        <v>153</v>
      </c>
      <c r="R609" s="27" t="s">
        <v>446</v>
      </c>
      <c r="S609" s="27"/>
      <c r="T609" s="27"/>
      <c r="U609" s="28"/>
      <c r="X609" s="27"/>
      <c r="Y609" s="27" t="s">
        <v>49</v>
      </c>
      <c r="Z609" s="29"/>
      <c r="AA609" s="29">
        <v>0.55902777777777779</v>
      </c>
      <c r="AB609" s="29"/>
      <c r="AC609" s="30">
        <v>45711</v>
      </c>
      <c r="AD609" s="15" t="str">
        <f>IF(Tabla2[[#This Row],[HORA ENTREGA]]="DIRECTO","On time", IF(AA609&lt;&gt;"",IF(Tabla2[[#This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09" s="15" t="str">
        <f>MID(Tabla2[[#This Row],[TIPO]],1,3)</f>
        <v xml:space="preserve">40 </v>
      </c>
      <c r="AF6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IMPORTADORA MIDEA CARRIER CHILE LTDA */ Cont: * TXGU6091500*/ HR Entrega: *14:00* /Dirección: *BOD. MIEA AGURTO - PUERTO MADERO 9710, BOD. E13; PUDAHUEL </v>
      </c>
      <c r="AG609" s="38" t="str">
        <f>IFERROR(HYPERLINK("https://wa.me/"&amp;Tabla2[[#This Row],[CONTACTO]]&amp;"?text="&amp;Tabla2[[#This Row],[Mensaje]],"Enviar mensaje"),"")</f>
        <v>Enviar mensaje</v>
      </c>
      <c r="AH609" s="15" t="str">
        <f>CONCATENATE(A609,F609)</f>
        <v>608TXGU6091500</v>
      </c>
      <c r="AI609" s="15" t="str">
        <f>CONCATENATE("ENT-",A609)</f>
        <v>ENT-608</v>
      </c>
      <c r="AJ609" s="15" t="str">
        <f>IF(Tabla2[[#This Row],[Op]]&lt;&gt;"","ENTREGA","")</f>
        <v>ENTREGA</v>
      </c>
      <c r="AK609" s="40" t="str">
        <f>(Tabla2[[#This Row],[FECHA ENTREGA]]&amp;Tabla2[[#This Row],[HORA ENTREGA]])</f>
        <v>460760,583333333333333</v>
      </c>
      <c r="AL609" s="34" t="str">
        <f>IFERROR(HYPERLINK("https://wa.me/"&amp;Tabla2[[#This Row],[CONTACTO]]&amp;"?text="&amp;Tabla2[[#This Row],[Mensaje]]),"")</f>
        <v xml:space="preserve">https://wa.me/56926181825?text=Hola!%0AServicio del día 23-02%0A *Cliente:* IMPORTADORA MIDEA CARRIER CHILE LTDA */ Cont: * TXGU6091500*/ HR Entrega: *14:00* /Dirección: *BOD. MIEA AGURTO - PUERTO MADERO 9710, BOD. E13; PUDAHUEL </v>
      </c>
    </row>
    <row r="610" spans="1:38" s="15" customFormat="1" ht="16.5" customHeight="1" x14ac:dyDescent="0.2">
      <c r="A610" s="15">
        <f>ROW(A609)</f>
        <v>609</v>
      </c>
      <c r="B610" s="15">
        <f>IF(J610=J609,B609+1,1)</f>
        <v>8</v>
      </c>
      <c r="C610" s="15" t="s">
        <v>166</v>
      </c>
      <c r="D610" s="25" t="s">
        <v>39</v>
      </c>
      <c r="E610" s="27">
        <v>875088</v>
      </c>
      <c r="F610" s="27" t="s">
        <v>1191</v>
      </c>
      <c r="G610" s="27" t="s">
        <v>41</v>
      </c>
      <c r="H610" s="27">
        <v>10000</v>
      </c>
      <c r="I610" s="27" t="s">
        <v>42</v>
      </c>
      <c r="J610" s="28">
        <v>46076</v>
      </c>
      <c r="K610" s="26">
        <v>0.5</v>
      </c>
      <c r="L610" s="26"/>
      <c r="M610" s="27" t="s">
        <v>158</v>
      </c>
      <c r="N610" s="25">
        <f>IFERROR(VLOOKUP(M610,Data!$J$1:$K$58,2,0),"")</f>
        <v>56931745801</v>
      </c>
      <c r="O610" s="27" t="s">
        <v>159</v>
      </c>
      <c r="P610" s="27"/>
      <c r="Q610" s="27" t="s">
        <v>168</v>
      </c>
      <c r="R610" s="27" t="s">
        <v>69</v>
      </c>
      <c r="S610" s="27"/>
      <c r="T610" s="27"/>
      <c r="U610" s="28"/>
      <c r="X610" s="27"/>
      <c r="Y610" s="27" t="s">
        <v>49</v>
      </c>
      <c r="Z610" s="29"/>
      <c r="AA610" s="29">
        <v>0.4284722222222222</v>
      </c>
      <c r="AB610" s="29"/>
      <c r="AC610" s="30">
        <v>45711</v>
      </c>
      <c r="AD610" s="15" t="str">
        <f>IF(Tabla2[[#This Row],[HORA ENTREGA]]="DIRECTO","On time", IF(AA610&lt;&gt;"",IF(Tabla2[[#This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0" s="15" t="str">
        <f>MID(Tabla2[[#This Row],[TIPO]],1,3)</f>
        <v xml:space="preserve">40 </v>
      </c>
      <c r="AF6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IMPORTADORA Y COMERCIALIZADORA BZ SPA */ Cont: * TRHU8537253*/ HR Entrega: *12:00* /Dirección: *PuertoMadero 9710, Bodega X36. Pudahuel</v>
      </c>
      <c r="AG610" s="38" t="str">
        <f>IFERROR(HYPERLINK("https://wa.me/"&amp;Tabla2[[#This Row],[CONTACTO]]&amp;"?text="&amp;Tabla2[[#This Row],[Mensaje]],"Enviar mensaje"),"")</f>
        <v>Enviar mensaje</v>
      </c>
      <c r="AH610" s="15" t="str">
        <f>CONCATENATE(A610,F610)</f>
        <v>609TRHU8537253</v>
      </c>
      <c r="AI610" s="15" t="str">
        <f>CONCATENATE("ENT-",A610)</f>
        <v>ENT-609</v>
      </c>
      <c r="AJ610" s="15" t="str">
        <f>IF(Tabla2[[#This Row],[Op]]&lt;&gt;"","ENTREGA","")</f>
        <v>ENTREGA</v>
      </c>
      <c r="AK610" s="40" t="str">
        <f>(Tabla2[[#This Row],[FECHA ENTREGA]]&amp;Tabla2[[#This Row],[HORA ENTREGA]])</f>
        <v>460760,5</v>
      </c>
      <c r="AL610" s="34" t="str">
        <f>IFERROR(HYPERLINK("https://wa.me/"&amp;Tabla2[[#This Row],[CONTACTO]]&amp;"?text="&amp;Tabla2[[#This Row],[Mensaje]]),"")</f>
        <v>https://wa.me/56931745801?text=Hola!%0AServicio del día 23-02%0A *Cliente:* IMPORTADORA Y COMERCIALIZADORA BZ SPA */ Cont: * TRHU8537253*/ HR Entrega: *12:00* /Dirección: *PuertoMadero 9710, Bodega X36. Pudahuel</v>
      </c>
    </row>
    <row r="611" spans="1:38" s="15" customFormat="1" ht="16.5" customHeight="1" x14ac:dyDescent="0.2">
      <c r="A611" s="15">
        <f>ROW(A610)</f>
        <v>610</v>
      </c>
      <c r="B611" s="15">
        <f>IF(J611=J610,B610+1,1)</f>
        <v>9</v>
      </c>
      <c r="C611" s="15" t="s">
        <v>178</v>
      </c>
      <c r="D611" s="25" t="s">
        <v>39</v>
      </c>
      <c r="E611" s="27">
        <v>875645</v>
      </c>
      <c r="F611" s="27" t="s">
        <v>1192</v>
      </c>
      <c r="G611" s="27" t="s">
        <v>41</v>
      </c>
      <c r="H611" s="27">
        <v>30000</v>
      </c>
      <c r="I611" s="27" t="s">
        <v>1193</v>
      </c>
      <c r="J611" s="28">
        <v>46076</v>
      </c>
      <c r="K611" s="26">
        <v>0.33333333333333331</v>
      </c>
      <c r="L611" s="26"/>
      <c r="M611" s="27" t="s">
        <v>133</v>
      </c>
      <c r="N611" s="25">
        <f>IFERROR(VLOOKUP(M611,Data!$J$1:$K$58,2,0),"")</f>
        <v>56953801607</v>
      </c>
      <c r="O611" s="27" t="s">
        <v>134</v>
      </c>
      <c r="P611" s="27"/>
      <c r="Q611" s="27" t="s">
        <v>182</v>
      </c>
      <c r="R611" s="27" t="s">
        <v>100</v>
      </c>
      <c r="S611" s="27"/>
      <c r="T611" s="27"/>
      <c r="U611" s="28"/>
      <c r="X611" s="27"/>
      <c r="Y611" s="27" t="s">
        <v>49</v>
      </c>
      <c r="Z611" s="29"/>
      <c r="AA611" s="29">
        <v>0.29166666666666669</v>
      </c>
      <c r="AB611" s="29"/>
      <c r="AC611" s="30">
        <v>45711</v>
      </c>
      <c r="AD611" s="15" t="str">
        <f>IF(Tabla2[[#This Row],[HORA ENTREGA]]="DIRECTO","On time", IF(AA611&lt;&gt;"",IF(Tabla2[[#This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1" s="15" t="str">
        <f>MID(Tabla2[[#This Row],[TIPO]],1,3)</f>
        <v xml:space="preserve">40 </v>
      </c>
      <c r="AF6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INVERSIERRA S A */ Cont: * ONEU0480884*/ HR Entrega: *08:00* /Dirección: *HUECHURABA</v>
      </c>
      <c r="AG611" s="38" t="str">
        <f>IFERROR(HYPERLINK("https://wa.me/"&amp;Tabla2[[#This Row],[CONTACTO]]&amp;"?text="&amp;Tabla2[[#This Row],[Mensaje]],"Enviar mensaje"),"")</f>
        <v>Enviar mensaje</v>
      </c>
      <c r="AH611" s="15" t="str">
        <f>CONCATENATE(A611,F611)</f>
        <v>610ONEU0480884</v>
      </c>
      <c r="AI611" s="15" t="str">
        <f>CONCATENATE("ENT-",A611)</f>
        <v>ENT-610</v>
      </c>
      <c r="AJ611" s="15" t="str">
        <f>IF(Tabla2[[#This Row],[Op]]&lt;&gt;"","ENTREGA","")</f>
        <v>ENTREGA</v>
      </c>
      <c r="AK611" s="40" t="str">
        <f>(Tabla2[[#This Row],[FECHA ENTREGA]]&amp;Tabla2[[#This Row],[HORA ENTREGA]])</f>
        <v>460760,333333333333333</v>
      </c>
      <c r="AL611" s="34" t="str">
        <f>IFERROR(HYPERLINK("https://wa.me/"&amp;Tabla2[[#This Row],[CONTACTO]]&amp;"?text="&amp;Tabla2[[#This Row],[Mensaje]]),"")</f>
        <v>https://wa.me/56953801607?text=Hola!%0AServicio del día 23-02%0A *Cliente:* INVERSIERRA S A */ Cont: * ONEU0480884*/ HR Entrega: *08:00* /Dirección: *HUECHURABA</v>
      </c>
    </row>
    <row r="612" spans="1:38" s="15" customFormat="1" ht="16.5" customHeight="1" x14ac:dyDescent="0.2">
      <c r="A612" s="15">
        <f>ROW(A611)</f>
        <v>611</v>
      </c>
      <c r="B612" s="15">
        <f>IF(J612=J611,B611+1,1)</f>
        <v>10</v>
      </c>
      <c r="C612" s="15" t="s">
        <v>178</v>
      </c>
      <c r="D612" s="25" t="s">
        <v>39</v>
      </c>
      <c r="E612" s="27">
        <v>875350</v>
      </c>
      <c r="F612" s="27" t="s">
        <v>1194</v>
      </c>
      <c r="G612" s="27" t="s">
        <v>41</v>
      </c>
      <c r="H612" s="27">
        <v>22000</v>
      </c>
      <c r="I612" s="27" t="s">
        <v>42</v>
      </c>
      <c r="J612" s="28">
        <v>46076</v>
      </c>
      <c r="K612" s="26">
        <v>0.33333333333333331</v>
      </c>
      <c r="L612" s="26"/>
      <c r="M612" s="27" t="s">
        <v>433</v>
      </c>
      <c r="N612" s="25">
        <f>IFERROR(VLOOKUP(M612,Data!$J$1:$K$58,2,0),"")</f>
        <v>56994354094</v>
      </c>
      <c r="O612" s="27" t="s">
        <v>434</v>
      </c>
      <c r="P612" s="27"/>
      <c r="Q612" s="27" t="s">
        <v>337</v>
      </c>
      <c r="R612" s="27" t="s">
        <v>662</v>
      </c>
      <c r="S612" s="27"/>
      <c r="T612" s="27"/>
      <c r="U612" s="28"/>
      <c r="X612" s="27"/>
      <c r="Y612" s="27" t="s">
        <v>49</v>
      </c>
      <c r="Z612" s="29"/>
      <c r="AA612" s="29">
        <v>0.2986111111111111</v>
      </c>
      <c r="AB612" s="29"/>
      <c r="AC612" s="30">
        <v>45711</v>
      </c>
      <c r="AD612" s="15" t="str">
        <f>IF(Tabla2[[#This Row],[HORA ENTREGA]]="DIRECTO","On time", IF(AA612&lt;&gt;"",IF(Tabla2[[#This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2" s="15" t="str">
        <f>MID(Tabla2[[#This Row],[TIPO]],1,3)</f>
        <v xml:space="preserve">40 </v>
      </c>
      <c r="AF6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INVERSIERRA S A */ Cont: * TGHU6470694*/ HR Entrega: *08:00* /Dirección: *QUILICURA</v>
      </c>
      <c r="AG612" s="38" t="str">
        <f>IFERROR(HYPERLINK("https://wa.me/"&amp;Tabla2[[#This Row],[CONTACTO]]&amp;"?text="&amp;Tabla2[[#This Row],[Mensaje]],"Enviar mensaje"),"")</f>
        <v>Enviar mensaje</v>
      </c>
      <c r="AH612" s="15" t="str">
        <f>CONCATENATE(A612,F612)</f>
        <v>611TGHU6470694</v>
      </c>
      <c r="AI612" s="15" t="str">
        <f>CONCATENATE("ENT-",A612)</f>
        <v>ENT-611</v>
      </c>
      <c r="AJ612" s="15" t="str">
        <f>IF(Tabla2[[#This Row],[Op]]&lt;&gt;"","ENTREGA","")</f>
        <v>ENTREGA</v>
      </c>
      <c r="AK612" s="40" t="str">
        <f>(Tabla2[[#This Row],[FECHA ENTREGA]]&amp;Tabla2[[#This Row],[HORA ENTREGA]])</f>
        <v>460760,333333333333333</v>
      </c>
      <c r="AL612" s="34" t="str">
        <f>IFERROR(HYPERLINK("https://wa.me/"&amp;Tabla2[[#This Row],[CONTACTO]]&amp;"?text="&amp;Tabla2[[#This Row],[Mensaje]]),"")</f>
        <v>https://wa.me/56994354094?text=Hola!%0AServicio del día 23-02%0A *Cliente:* INVERSIERRA S A */ Cont: * TGHU6470694*/ HR Entrega: *08:00* /Dirección: *QUILICURA</v>
      </c>
    </row>
    <row r="613" spans="1:38" s="15" customFormat="1" ht="16.5" customHeight="1" x14ac:dyDescent="0.2">
      <c r="A613" s="15">
        <f>ROW(A612)</f>
        <v>612</v>
      </c>
      <c r="B613" s="15">
        <f>IF(J613=J612,B612+1,1)</f>
        <v>11</v>
      </c>
      <c r="C613" s="15" t="s">
        <v>1195</v>
      </c>
      <c r="D613" s="25"/>
      <c r="E613" s="27"/>
      <c r="F613" s="27" t="s">
        <v>1196</v>
      </c>
      <c r="G613" s="27"/>
      <c r="H613" s="27"/>
      <c r="I613" s="27"/>
      <c r="J613" s="28">
        <v>46076</v>
      </c>
      <c r="K613" s="26">
        <v>0.5</v>
      </c>
      <c r="L613" s="26"/>
      <c r="M613" s="27" t="s">
        <v>90</v>
      </c>
      <c r="N613" s="25">
        <f>IFERROR(VLOOKUP(M613,Data!$J$1:$K$58,2,0),"")</f>
        <v>56987557136</v>
      </c>
      <c r="O613" s="27" t="s">
        <v>91</v>
      </c>
      <c r="P613" s="27"/>
      <c r="Q613" s="27" t="s">
        <v>1197</v>
      </c>
      <c r="R613" s="27"/>
      <c r="S613" s="27"/>
      <c r="T613" s="27"/>
      <c r="U613" s="28"/>
      <c r="X613" s="27"/>
      <c r="Y613" s="27" t="s">
        <v>49</v>
      </c>
      <c r="Z613" s="29"/>
      <c r="AA613" s="29">
        <v>0.41319444444444442</v>
      </c>
      <c r="AB613" s="29"/>
      <c r="AC613" s="30">
        <v>45711</v>
      </c>
      <c r="AD613" s="15" t="str">
        <f>IF(Tabla2[[#This Row],[HORA ENTREGA]]="DIRECTO","On time", IF(AA613&lt;&gt;"",IF(Tabla2[[#This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3" s="15" t="str">
        <f>MID(Tabla2[[#This Row],[TIPO]],1,3)</f>
        <v/>
      </c>
      <c r="AF6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JOSE ORIEL ROJAS SANDOVAL */ Cont: * SIDER*/ HR Entrega: *12:00* /Dirección: *CALLE LIMACHE 3847, VIÑA DEL MAR</v>
      </c>
      <c r="AG613" s="38" t="str">
        <f>IFERROR(HYPERLINK("https://wa.me/"&amp;Tabla2[[#This Row],[CONTACTO]]&amp;"?text="&amp;Tabla2[[#This Row],[Mensaje]],"Enviar mensaje"),"")</f>
        <v>Enviar mensaje</v>
      </c>
      <c r="AH613" s="15" t="str">
        <f>CONCATENATE(A613,F613)</f>
        <v>612SIDER</v>
      </c>
      <c r="AI613" s="15" t="str">
        <f>CONCATENATE("ENT-",A613)</f>
        <v>ENT-612</v>
      </c>
      <c r="AJ613" s="15" t="str">
        <f>IF(Tabla2[[#This Row],[Op]]&lt;&gt;"","ENTREGA","")</f>
        <v>ENTREGA</v>
      </c>
      <c r="AK613" s="40" t="str">
        <f>(Tabla2[[#This Row],[FECHA ENTREGA]]&amp;Tabla2[[#This Row],[HORA ENTREGA]])</f>
        <v>460760,5</v>
      </c>
      <c r="AL613" s="34" t="str">
        <f>IFERROR(HYPERLINK("https://wa.me/"&amp;Tabla2[[#This Row],[CONTACTO]]&amp;"?text="&amp;Tabla2[[#This Row],[Mensaje]]),"")</f>
        <v>https://wa.me/56987557136?text=Hola!%0AServicio del día 23-02%0A *Cliente:* JOSE ORIEL ROJAS SANDOVAL */ Cont: * SIDER*/ HR Entrega: *12:00* /Dirección: *CALLE LIMACHE 3847, VIÑA DEL MAR</v>
      </c>
    </row>
    <row r="614" spans="1:38" s="15" customFormat="1" ht="16.5" customHeight="1" x14ac:dyDescent="0.2">
      <c r="A614" s="15">
        <f>ROW(A613)</f>
        <v>613</v>
      </c>
      <c r="B614" s="15">
        <f>IF(J614=J613,B613+1,1)</f>
        <v>12</v>
      </c>
      <c r="C614" s="15" t="s">
        <v>188</v>
      </c>
      <c r="D614" s="25" t="s">
        <v>39</v>
      </c>
      <c r="E614" s="27">
        <v>188401</v>
      </c>
      <c r="F614" s="27" t="s">
        <v>1198</v>
      </c>
      <c r="G614" s="27" t="s">
        <v>41</v>
      </c>
      <c r="H614" s="27">
        <v>27000</v>
      </c>
      <c r="I614" s="27" t="s">
        <v>1199</v>
      </c>
      <c r="J614" s="28">
        <v>46076</v>
      </c>
      <c r="K614" s="26">
        <v>0.41666666666666669</v>
      </c>
      <c r="L614" s="26"/>
      <c r="M614" s="27" t="s">
        <v>649</v>
      </c>
      <c r="N614" s="25">
        <f>IFERROR(VLOOKUP(M614,Data!$J$1:$K$58,2,0),"")</f>
        <v>56939438073</v>
      </c>
      <c r="O614" s="27" t="s">
        <v>203</v>
      </c>
      <c r="P614" s="27"/>
      <c r="Q614" s="27" t="s">
        <v>190</v>
      </c>
      <c r="R614" s="27" t="s">
        <v>74</v>
      </c>
      <c r="S614" s="27"/>
      <c r="T614" s="27"/>
      <c r="U614" s="28"/>
      <c r="X614" s="27"/>
      <c r="Y614" s="27" t="s">
        <v>49</v>
      </c>
      <c r="Z614" s="29"/>
      <c r="AA614" s="29">
        <v>0.39930555555555558</v>
      </c>
      <c r="AB614" s="29"/>
      <c r="AC614" s="30">
        <v>45711</v>
      </c>
      <c r="AD614" s="15" t="str">
        <f>IF(Tabla2[[#This Row],[HORA ENTREGA]]="DIRECTO","On time", IF(AA614&lt;&gt;"",IF(Tabla2[[#This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4" s="15" t="str">
        <f>MID(Tabla2[[#This Row],[TIPO]],1,3)</f>
        <v xml:space="preserve">40 </v>
      </c>
      <c r="AF6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LAMAIGNERE CHILE S.A. */ Cont: * MEDU9497992*/ HR Entrega: *10:00* /Dirección: *AV. MARTA OSSA RUIZ 601 (CAMINO CASAS VIEJAS); MAIPU </v>
      </c>
      <c r="AG614" s="38" t="str">
        <f>IFERROR(HYPERLINK("https://wa.me/"&amp;Tabla2[[#This Row],[CONTACTO]]&amp;"?text="&amp;Tabla2[[#This Row],[Mensaje]],"Enviar mensaje"),"")</f>
        <v>Enviar mensaje</v>
      </c>
      <c r="AH614" s="15" t="str">
        <f>CONCATENATE(A614,F614)</f>
        <v>613MEDU9497992</v>
      </c>
      <c r="AI614" s="15" t="str">
        <f>CONCATENATE("ENT-",A614)</f>
        <v>ENT-613</v>
      </c>
      <c r="AJ614" s="15" t="str">
        <f>IF(Tabla2[[#This Row],[Op]]&lt;&gt;"","ENTREGA","")</f>
        <v>ENTREGA</v>
      </c>
      <c r="AK614" s="40" t="str">
        <f>(Tabla2[[#This Row],[FECHA ENTREGA]]&amp;Tabla2[[#This Row],[HORA ENTREGA]])</f>
        <v>460760,416666666666667</v>
      </c>
      <c r="AL614" s="34" t="str">
        <f>IFERROR(HYPERLINK("https://wa.me/"&amp;Tabla2[[#This Row],[CONTACTO]]&amp;"?text="&amp;Tabla2[[#This Row],[Mensaje]]),"")</f>
        <v xml:space="preserve">https://wa.me/56939438073?text=Hola!%0AServicio del día 23-02%0A *Cliente:* LAMAIGNERE CHILE S.A. */ Cont: * MEDU9497992*/ HR Entrega: *10:00* /Dirección: *AV. MARTA OSSA RUIZ 601 (CAMINO CASAS VIEJAS); MAIPU </v>
      </c>
    </row>
    <row r="615" spans="1:38" s="15" customFormat="1" ht="16.5" customHeight="1" x14ac:dyDescent="0.2">
      <c r="A615" s="15">
        <f>ROW(A614)</f>
        <v>614</v>
      </c>
      <c r="B615" s="15">
        <f>IF(J615=J614,B614+1,1)</f>
        <v>13</v>
      </c>
      <c r="C615" s="15" t="s">
        <v>188</v>
      </c>
      <c r="D615" s="25" t="s">
        <v>39</v>
      </c>
      <c r="E615" s="27">
        <v>188401</v>
      </c>
      <c r="F615" s="27" t="s">
        <v>1200</v>
      </c>
      <c r="G615" s="27" t="s">
        <v>41</v>
      </c>
      <c r="H615" s="27">
        <v>27000</v>
      </c>
      <c r="I615" s="27" t="s">
        <v>1199</v>
      </c>
      <c r="J615" s="28">
        <v>46076</v>
      </c>
      <c r="K615" s="26">
        <v>0.5</v>
      </c>
      <c r="L615" s="26"/>
      <c r="M615" s="27" t="s">
        <v>97</v>
      </c>
      <c r="N615" s="25">
        <f>IFERROR(VLOOKUP(M615,Data!$J$1:$K$58,2,0),"")</f>
        <v>56944540732</v>
      </c>
      <c r="O615" s="27" t="s">
        <v>98</v>
      </c>
      <c r="P615" s="27"/>
      <c r="Q615" s="27" t="s">
        <v>190</v>
      </c>
      <c r="R615" s="27" t="s">
        <v>74</v>
      </c>
      <c r="S615" s="27"/>
      <c r="T615" s="27"/>
      <c r="U615" s="28"/>
      <c r="X615" s="27"/>
      <c r="Y615" s="27" t="s">
        <v>49</v>
      </c>
      <c r="Z615" s="29"/>
      <c r="AA615" s="29">
        <v>0.40833333333333333</v>
      </c>
      <c r="AB615" s="29"/>
      <c r="AC615" s="30">
        <v>45711</v>
      </c>
      <c r="AD615" s="15" t="str">
        <f>IF(Tabla2[[#This Row],[HORA ENTREGA]]="DIRECTO","On time", IF(AA615&lt;&gt;"",IF(Tabla2[[#This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5" s="15" t="str">
        <f>MID(Tabla2[[#This Row],[TIPO]],1,3)</f>
        <v xml:space="preserve">40 </v>
      </c>
      <c r="AF6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LAMAIGNERE CHILE S.A. */ Cont: * MSMU8901510*/ HR Entrega: *12:00* /Dirección: *AV. MARTA OSSA RUIZ 601 (CAMINO CASAS VIEJAS); MAIPU </v>
      </c>
      <c r="AG615" s="38" t="str">
        <f>IFERROR(HYPERLINK("https://wa.me/"&amp;Tabla2[[#This Row],[CONTACTO]]&amp;"?text="&amp;Tabla2[[#This Row],[Mensaje]],"Enviar mensaje"),"")</f>
        <v>Enviar mensaje</v>
      </c>
      <c r="AH615" s="15" t="str">
        <f>CONCATENATE(A615,F615)</f>
        <v>614MSMU8901510</v>
      </c>
      <c r="AI615" s="15" t="str">
        <f>CONCATENATE("ENT-",A615)</f>
        <v>ENT-614</v>
      </c>
      <c r="AJ615" s="15" t="str">
        <f>IF(Tabla2[[#This Row],[Op]]&lt;&gt;"","ENTREGA","")</f>
        <v>ENTREGA</v>
      </c>
      <c r="AK615" s="40" t="str">
        <f>(Tabla2[[#This Row],[FECHA ENTREGA]]&amp;Tabla2[[#This Row],[HORA ENTREGA]])</f>
        <v>460760,5</v>
      </c>
      <c r="AL615" s="34" t="str">
        <f>IFERROR(HYPERLINK("https://wa.me/"&amp;Tabla2[[#This Row],[CONTACTO]]&amp;"?text="&amp;Tabla2[[#This Row],[Mensaje]]),"")</f>
        <v xml:space="preserve">https://wa.me/56944540732?text=Hola!%0AServicio del día 23-02%0A *Cliente:* LAMAIGNERE CHILE S.A. */ Cont: * MSMU8901510*/ HR Entrega: *12:00* /Dirección: *AV. MARTA OSSA RUIZ 601 (CAMINO CASAS VIEJAS); MAIPU </v>
      </c>
    </row>
    <row r="616" spans="1:38" s="15" customFormat="1" ht="16.5" customHeight="1" x14ac:dyDescent="0.2">
      <c r="A616" s="15">
        <f>ROW(A615)</f>
        <v>615</v>
      </c>
      <c r="B616" s="15">
        <f>IF(J616=J615,B615+1,1)</f>
        <v>14</v>
      </c>
      <c r="C616" s="15" t="s">
        <v>188</v>
      </c>
      <c r="D616" s="25" t="s">
        <v>39</v>
      </c>
      <c r="E616" s="27">
        <v>188401</v>
      </c>
      <c r="F616" s="27" t="s">
        <v>1201</v>
      </c>
      <c r="G616" s="27" t="s">
        <v>41</v>
      </c>
      <c r="H616" s="27">
        <v>27000</v>
      </c>
      <c r="I616" s="27" t="s">
        <v>1202</v>
      </c>
      <c r="J616" s="28">
        <v>46076</v>
      </c>
      <c r="K616" s="26">
        <v>0.5</v>
      </c>
      <c r="L616" s="26"/>
      <c r="M616" s="27" t="s">
        <v>211</v>
      </c>
      <c r="N616" s="25">
        <f>IFERROR(VLOOKUP(M616,Data!$J$1:$K$58,2,0),"")</f>
        <v>56961282379</v>
      </c>
      <c r="O616" s="27" t="s">
        <v>212</v>
      </c>
      <c r="P616" s="27"/>
      <c r="Q616" s="27" t="s">
        <v>190</v>
      </c>
      <c r="R616" s="27" t="s">
        <v>74</v>
      </c>
      <c r="S616" s="27"/>
      <c r="T616" s="27"/>
      <c r="U616" s="28"/>
      <c r="X616" s="27"/>
      <c r="Y616" s="27" t="s">
        <v>49</v>
      </c>
      <c r="Z616" s="29"/>
      <c r="AA616" s="29">
        <v>0.4826388888888889</v>
      </c>
      <c r="AB616" s="29"/>
      <c r="AC616" s="30">
        <v>45711</v>
      </c>
      <c r="AD616" s="15" t="str">
        <f>IF(Tabla2[[#This Row],[HORA ENTREGA]]="DIRECTO","On time", IF(AA616&lt;&gt;"",IF(Tabla2[[#This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6" s="15" t="str">
        <f>MID(Tabla2[[#This Row],[TIPO]],1,3)</f>
        <v xml:space="preserve">40 </v>
      </c>
      <c r="AF6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LAMAIGNERE CHILE S.A. */ Cont: * MSMU6190497*/ HR Entrega: *12:00* /Dirección: *AV. MARTA OSSA RUIZ 601 (CAMINO CASAS VIEJAS); MAIPU </v>
      </c>
      <c r="AG616" s="38" t="str">
        <f>IFERROR(HYPERLINK("https://wa.me/"&amp;Tabla2[[#This Row],[CONTACTO]]&amp;"?text="&amp;Tabla2[[#This Row],[Mensaje]],"Enviar mensaje"),"")</f>
        <v>Enviar mensaje</v>
      </c>
      <c r="AH616" s="15" t="str">
        <f>CONCATENATE(A616,F616)</f>
        <v>615MSMU6190497</v>
      </c>
      <c r="AI616" s="15" t="str">
        <f>CONCATENATE("ENT-",A616)</f>
        <v>ENT-615</v>
      </c>
      <c r="AJ616" s="15" t="str">
        <f>IF(Tabla2[[#This Row],[Op]]&lt;&gt;"","ENTREGA","")</f>
        <v>ENTREGA</v>
      </c>
      <c r="AK616" s="40" t="str">
        <f>(Tabla2[[#This Row],[FECHA ENTREGA]]&amp;Tabla2[[#This Row],[HORA ENTREGA]])</f>
        <v>460760,5</v>
      </c>
      <c r="AL616" s="34" t="str">
        <f>IFERROR(HYPERLINK("https://wa.me/"&amp;Tabla2[[#This Row],[CONTACTO]]&amp;"?text="&amp;Tabla2[[#This Row],[Mensaje]]),"")</f>
        <v xml:space="preserve">https://wa.me/56961282379?text=Hola!%0AServicio del día 23-02%0A *Cliente:* LAMAIGNERE CHILE S.A. */ Cont: * MSMU6190497*/ HR Entrega: *12:00* /Dirección: *AV. MARTA OSSA RUIZ 601 (CAMINO CASAS VIEJAS); MAIPU </v>
      </c>
    </row>
    <row r="617" spans="1:38" s="15" customFormat="1" ht="16.5" customHeight="1" x14ac:dyDescent="0.2">
      <c r="A617" s="15">
        <f>ROW(A616)</f>
        <v>616</v>
      </c>
      <c r="B617" s="15">
        <f>IF(J617=J616,B616+1,1)</f>
        <v>15</v>
      </c>
      <c r="C617" s="15" t="s">
        <v>188</v>
      </c>
      <c r="D617" s="25" t="s">
        <v>39</v>
      </c>
      <c r="E617" s="27">
        <v>188401</v>
      </c>
      <c r="F617" s="27" t="s">
        <v>1203</v>
      </c>
      <c r="G617" s="27" t="s">
        <v>41</v>
      </c>
      <c r="H617" s="27">
        <v>27000</v>
      </c>
      <c r="I617" s="27" t="s">
        <v>1204</v>
      </c>
      <c r="J617" s="28">
        <v>46076</v>
      </c>
      <c r="K617" s="26">
        <v>0.58333333333333337</v>
      </c>
      <c r="L617" s="26"/>
      <c r="M617" s="27" t="s">
        <v>341</v>
      </c>
      <c r="N617" s="25">
        <f>IFERROR(VLOOKUP(M617,Data!$J$1:$K$58,2,0),"")</f>
        <v>56950923536</v>
      </c>
      <c r="O617" s="27" t="s">
        <v>320</v>
      </c>
      <c r="P617" s="27"/>
      <c r="Q617" s="27" t="s">
        <v>190</v>
      </c>
      <c r="R617" s="27" t="s">
        <v>74</v>
      </c>
      <c r="S617" s="27"/>
      <c r="T617" s="27"/>
      <c r="U617" s="28"/>
      <c r="X617" s="27"/>
      <c r="Y617" s="27" t="s">
        <v>49</v>
      </c>
      <c r="Z617" s="29"/>
      <c r="AA617" s="29">
        <v>0.55208333333333337</v>
      </c>
      <c r="AB617" s="29"/>
      <c r="AC617" s="30">
        <v>45711</v>
      </c>
      <c r="AD617" s="15" t="str">
        <f>IF(Tabla2[[#This Row],[HORA ENTREGA]]="DIRECTO","On time", IF(AA617&lt;&gt;"",IF(Tabla2[[#This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7" s="15" t="str">
        <f>MID(Tabla2[[#This Row],[TIPO]],1,3)</f>
        <v xml:space="preserve">40 </v>
      </c>
      <c r="AF6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LAMAIGNERE CHILE S.A. */ Cont: * MSDU8882918*/ HR Entrega: *14:00* /Dirección: *AV. MARTA OSSA RUIZ 601 (CAMINO CASAS VIEJAS); MAIPU </v>
      </c>
      <c r="AG617" s="38" t="str">
        <f>IFERROR(HYPERLINK("https://wa.me/"&amp;Tabla2[[#This Row],[CONTACTO]]&amp;"?text="&amp;Tabla2[[#This Row],[Mensaje]],"Enviar mensaje"),"")</f>
        <v>Enviar mensaje</v>
      </c>
      <c r="AH617" s="15" t="str">
        <f>CONCATENATE(A617,F617)</f>
        <v>616MSDU8882918</v>
      </c>
      <c r="AI617" s="15" t="str">
        <f>CONCATENATE("ENT-",A617)</f>
        <v>ENT-616</v>
      </c>
      <c r="AJ617" s="15" t="str">
        <f>IF(Tabla2[[#This Row],[Op]]&lt;&gt;"","ENTREGA","")</f>
        <v>ENTREGA</v>
      </c>
      <c r="AK617" s="40" t="str">
        <f>(Tabla2[[#This Row],[FECHA ENTREGA]]&amp;Tabla2[[#This Row],[HORA ENTREGA]])</f>
        <v>460760,583333333333333</v>
      </c>
      <c r="AL617" s="34" t="str">
        <f>IFERROR(HYPERLINK("https://wa.me/"&amp;Tabla2[[#This Row],[CONTACTO]]&amp;"?text="&amp;Tabla2[[#This Row],[Mensaje]]),"")</f>
        <v xml:space="preserve">https://wa.me/56950923536?text=Hola!%0AServicio del día 23-02%0A *Cliente:* LAMAIGNERE CHILE S.A. */ Cont: * MSDU8882918*/ HR Entrega: *14:00* /Dirección: *AV. MARTA OSSA RUIZ 601 (CAMINO CASAS VIEJAS); MAIPU </v>
      </c>
    </row>
    <row r="618" spans="1:38" s="15" customFormat="1" ht="16.5" customHeight="1" x14ac:dyDescent="0.2">
      <c r="A618" s="15">
        <f>ROW(A617)</f>
        <v>617</v>
      </c>
      <c r="B618" s="15">
        <f>IF(J618=J617,B617+1,1)</f>
        <v>16</v>
      </c>
      <c r="C618" s="15" t="s">
        <v>196</v>
      </c>
      <c r="D618" s="25" t="s">
        <v>39</v>
      </c>
      <c r="E618" s="27">
        <v>298536</v>
      </c>
      <c r="F618" s="27" t="s">
        <v>1205</v>
      </c>
      <c r="G618" s="27" t="s">
        <v>64</v>
      </c>
      <c r="H618" s="27">
        <v>22000</v>
      </c>
      <c r="I618" s="27" t="s">
        <v>1206</v>
      </c>
      <c r="J618" s="28">
        <v>46076</v>
      </c>
      <c r="K618" s="26">
        <v>0.33333333333333331</v>
      </c>
      <c r="L618" s="26"/>
      <c r="M618" s="27" t="s">
        <v>45</v>
      </c>
      <c r="N618" s="25">
        <f>IFERROR(VLOOKUP(M618,Data!$J$1:$K$58,2,0),"")</f>
        <v>56950981572</v>
      </c>
      <c r="O618" s="27" t="s">
        <v>46</v>
      </c>
      <c r="P618" s="27"/>
      <c r="Q618" s="27" t="s">
        <v>201</v>
      </c>
      <c r="R618" s="27" t="s">
        <v>250</v>
      </c>
      <c r="S618" s="27"/>
      <c r="T618" s="27"/>
      <c r="U618" s="28"/>
      <c r="X618" s="27" t="s">
        <v>335</v>
      </c>
      <c r="Y618" s="27" t="s">
        <v>49</v>
      </c>
      <c r="Z618" s="29"/>
      <c r="AA618" s="29">
        <v>0.32847222222222222</v>
      </c>
      <c r="AB618" s="29"/>
      <c r="AC618" s="30">
        <v>45711</v>
      </c>
      <c r="AD618" s="15" t="str">
        <f>IF(Tabla2[[#This Row],[HORA ENTREGA]]="DIRECTO","On time", IF(AA618&lt;&gt;"",IF(Tabla2[[#This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8" s="15" t="str">
        <f>MID(Tabla2[[#This Row],[TIPO]],1,3)</f>
        <v xml:space="preserve">20 </v>
      </c>
      <c r="AF6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LANCO &amp; HARRIS SURAMERICA SPA */ Cont: * NYKU9873484*/ HR Entrega: *08:00* /Dirección: *CALLE CHORRILLOS 1 PARC.19B, LAMPA</v>
      </c>
      <c r="AG618" s="38" t="str">
        <f>IFERROR(HYPERLINK("https://wa.me/"&amp;Tabla2[[#This Row],[CONTACTO]]&amp;"?text="&amp;Tabla2[[#This Row],[Mensaje]],"Enviar mensaje"),"")</f>
        <v>Enviar mensaje</v>
      </c>
      <c r="AH618" s="15" t="str">
        <f>CONCATENATE(A618,F618)</f>
        <v>617NYKU9873484</v>
      </c>
      <c r="AI618" s="15" t="str">
        <f>CONCATENATE("ENT-",A618)</f>
        <v>ENT-617</v>
      </c>
      <c r="AJ618" s="15" t="str">
        <f>IF(Tabla2[[#This Row],[Op]]&lt;&gt;"","ENTREGA","")</f>
        <v>ENTREGA</v>
      </c>
      <c r="AK618" s="40" t="str">
        <f>(Tabla2[[#This Row],[FECHA ENTREGA]]&amp;Tabla2[[#This Row],[HORA ENTREGA]])</f>
        <v>460760,333333333333333</v>
      </c>
      <c r="AL618" s="34" t="str">
        <f>IFERROR(HYPERLINK("https://wa.me/"&amp;Tabla2[[#This Row],[CONTACTO]]&amp;"?text="&amp;Tabla2[[#This Row],[Mensaje]]),"")</f>
        <v>https://wa.me/56950981572?text=Hola!%0AServicio del día 23-02%0A *Cliente:* LANCO &amp; HARRIS SURAMERICA SPA */ Cont: * NYKU9873484*/ HR Entrega: *08:00* /Dirección: *CALLE CHORRILLOS 1 PARC.19B, LAMPA</v>
      </c>
    </row>
    <row r="619" spans="1:38" s="15" customFormat="1" ht="16.5" customHeight="1" x14ac:dyDescent="0.2">
      <c r="A619" s="15">
        <f>ROW(A618)</f>
        <v>618</v>
      </c>
      <c r="B619" s="15">
        <f>IF(J619=J618,B618+1,1)</f>
        <v>17</v>
      </c>
      <c r="C619" s="15" t="s">
        <v>916</v>
      </c>
      <c r="D619" s="25" t="s">
        <v>39</v>
      </c>
      <c r="E619" s="27" t="s">
        <v>120</v>
      </c>
      <c r="F619" s="27" t="s">
        <v>1207</v>
      </c>
      <c r="G619" s="27" t="s">
        <v>41</v>
      </c>
      <c r="H619" s="27">
        <v>8000</v>
      </c>
      <c r="I619" s="27">
        <v>0.35416666666666669</v>
      </c>
      <c r="J619" s="28">
        <v>46076</v>
      </c>
      <c r="K619" s="26" t="s">
        <v>290</v>
      </c>
      <c r="L619" s="26"/>
      <c r="M619" s="27" t="s">
        <v>953</v>
      </c>
      <c r="N619" s="25">
        <f>IFERROR(VLOOKUP(M619,Data!$J$1:$K$58,2,0),"")</f>
        <v>56967128754</v>
      </c>
      <c r="O619" s="27" t="s">
        <v>1208</v>
      </c>
      <c r="P619" s="27"/>
      <c r="Q619" s="27" t="s">
        <v>918</v>
      </c>
      <c r="R619" s="27" t="s">
        <v>183</v>
      </c>
      <c r="S619" s="27"/>
      <c r="T619" s="27"/>
      <c r="U619" s="28"/>
      <c r="X619" s="27"/>
      <c r="Y619" s="27" t="s">
        <v>49</v>
      </c>
      <c r="Z619" s="29"/>
      <c r="AA619" s="29">
        <v>0.46875</v>
      </c>
      <c r="AB619" s="29"/>
      <c r="AC619" s="30">
        <v>45711</v>
      </c>
      <c r="AD619" s="15" t="str">
        <f>IF(Tabla2[[#This Row],[HORA ENTREGA]]="DIRECTO","On time", IF(AA619&lt;&gt;"",IF(Tabla2[[#This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19" s="15" t="str">
        <f>MID(Tabla2[[#This Row],[TIPO]],1,3)</f>
        <v xml:space="preserve">40 </v>
      </c>
      <c r="AF6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MOTOR DOO CHILE LTDA */ Cont: * TRHU4504354*/ HR Entrega: *DIRECTO* /Dirección: *SALVADOR GUTIERREZ 4441; QUINTA NONRMAL</v>
      </c>
      <c r="AG619" s="38" t="str">
        <f>IFERROR(HYPERLINK("https://wa.me/"&amp;Tabla2[[#This Row],[CONTACTO]]&amp;"?text="&amp;Tabla2[[#This Row],[Mensaje]],"Enviar mensaje"),"")</f>
        <v>Enviar mensaje</v>
      </c>
      <c r="AH619" s="15" t="str">
        <f>CONCATENATE(A619,F619)</f>
        <v>618TRHU4504354</v>
      </c>
      <c r="AI619" s="15" t="str">
        <f>CONCATENATE("ENT-",A619)</f>
        <v>ENT-618</v>
      </c>
      <c r="AJ619" s="15" t="str">
        <f>IF(Tabla2[[#This Row],[Op]]&lt;&gt;"","ENTREGA","")</f>
        <v>ENTREGA</v>
      </c>
      <c r="AK619" s="40" t="str">
        <f>(Tabla2[[#This Row],[FECHA ENTREGA]]&amp;Tabla2[[#This Row],[HORA ENTREGA]])</f>
        <v>46076DIRECTO</v>
      </c>
      <c r="AL619" s="34" t="str">
        <f>IFERROR(HYPERLINK("https://wa.me/"&amp;Tabla2[[#This Row],[CONTACTO]]&amp;"?text="&amp;Tabla2[[#This Row],[Mensaje]]),"")</f>
        <v>https://wa.me/56967128754?text=Hola!%0AServicio del día 23-02%0A *Cliente:* MOTOR DOO CHILE LTDA */ Cont: * TRHU4504354*/ HR Entrega: *DIRECTO* /Dirección: *SALVADOR GUTIERREZ 4441; QUINTA NONRMAL</v>
      </c>
    </row>
    <row r="620" spans="1:38" s="15" customFormat="1" ht="16.5" customHeight="1" x14ac:dyDescent="0.2">
      <c r="A620" s="15">
        <f>ROW(A619)</f>
        <v>619</v>
      </c>
      <c r="B620" s="15">
        <f>IF(J620=J619,B619+1,1)</f>
        <v>18</v>
      </c>
      <c r="C620" s="15" t="s">
        <v>204</v>
      </c>
      <c r="D620" s="25" t="s">
        <v>39</v>
      </c>
      <c r="E620" s="27">
        <v>1179744</v>
      </c>
      <c r="F620" s="27" t="s">
        <v>1209</v>
      </c>
      <c r="G620" s="27" t="s">
        <v>64</v>
      </c>
      <c r="H620" s="27">
        <v>12000</v>
      </c>
      <c r="I620" s="27" t="s">
        <v>1210</v>
      </c>
      <c r="J620" s="28">
        <v>46076</v>
      </c>
      <c r="K620" s="26">
        <v>0.35416666666666669</v>
      </c>
      <c r="L620" s="26"/>
      <c r="M620" s="27" t="s">
        <v>77</v>
      </c>
      <c r="N620" s="25">
        <f>IFERROR(VLOOKUP(M620,Data!$J$1:$K$58,2,0),"")</f>
        <v>56967384794</v>
      </c>
      <c r="O620" s="27" t="s">
        <v>78</v>
      </c>
      <c r="P620" s="27"/>
      <c r="Q620" s="27" t="s">
        <v>207</v>
      </c>
      <c r="R620" s="27" t="s">
        <v>218</v>
      </c>
      <c r="S620" s="27"/>
      <c r="T620" s="27"/>
      <c r="U620" s="28"/>
      <c r="X620" s="27"/>
      <c r="Y620" s="27" t="s">
        <v>49</v>
      </c>
      <c r="Z620" s="29"/>
      <c r="AA620" s="29">
        <v>0.31597222222222221</v>
      </c>
      <c r="AB620" s="29"/>
      <c r="AC620" s="30">
        <v>45711</v>
      </c>
      <c r="AD620" s="15" t="str">
        <f>IF(Tabla2[[#This Row],[HORA ENTREGA]]="DIRECTO","On time", IF(AA620&lt;&gt;"",IF(Tabla2[[#This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0" s="15" t="str">
        <f>MID(Tabla2[[#This Row],[TIPO]],1,3)</f>
        <v xml:space="preserve">20 </v>
      </c>
      <c r="AF6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OXIQUIM S A */ Cont: * MRSU0442544*/ HR Entrega: *08:30* /Dirección: *CAÑAVERAL 901; QUILICURA </v>
      </c>
      <c r="AG620" s="38" t="str">
        <f>IFERROR(HYPERLINK("https://wa.me/"&amp;Tabla2[[#This Row],[CONTACTO]]&amp;"?text="&amp;Tabla2[[#This Row],[Mensaje]],"Enviar mensaje"),"")</f>
        <v>Enviar mensaje</v>
      </c>
      <c r="AH620" s="15" t="str">
        <f>CONCATENATE(A620,F620)</f>
        <v>619MRSU0442544</v>
      </c>
      <c r="AI620" s="15" t="str">
        <f>CONCATENATE("ENT-",A620)</f>
        <v>ENT-619</v>
      </c>
      <c r="AJ620" s="15" t="str">
        <f>IF(Tabla2[[#This Row],[Op]]&lt;&gt;"","ENTREGA","")</f>
        <v>ENTREGA</v>
      </c>
      <c r="AK620" s="40" t="str">
        <f>(Tabla2[[#This Row],[FECHA ENTREGA]]&amp;Tabla2[[#This Row],[HORA ENTREGA]])</f>
        <v>460760,354166666666667</v>
      </c>
      <c r="AL620" s="34" t="str">
        <f>IFERROR(HYPERLINK("https://wa.me/"&amp;Tabla2[[#This Row],[CONTACTO]]&amp;"?text="&amp;Tabla2[[#This Row],[Mensaje]]),"")</f>
        <v xml:space="preserve">https://wa.me/56967384794?text=Hola!%0AServicio del día 23-02%0A *Cliente:* OXIQUIM S A */ Cont: * MRSU0442544*/ HR Entrega: *08:30* /Dirección: *CAÑAVERAL 901; QUILICURA </v>
      </c>
    </row>
    <row r="621" spans="1:38" s="15" customFormat="1" ht="16.5" customHeight="1" x14ac:dyDescent="0.2">
      <c r="A621" s="15">
        <f>ROW(A620)</f>
        <v>620</v>
      </c>
      <c r="B621" s="15">
        <f>IF(J621=J620,B620+1,1)</f>
        <v>19</v>
      </c>
      <c r="C621" s="15" t="s">
        <v>204</v>
      </c>
      <c r="D621" s="25" t="s">
        <v>39</v>
      </c>
      <c r="E621" s="27">
        <v>1182606</v>
      </c>
      <c r="F621" s="27" t="s">
        <v>1211</v>
      </c>
      <c r="G621" s="27" t="s">
        <v>560</v>
      </c>
      <c r="H621" s="27">
        <v>22000</v>
      </c>
      <c r="I621" s="27" t="s">
        <v>1212</v>
      </c>
      <c r="J621" s="28">
        <v>46076</v>
      </c>
      <c r="K621" s="26">
        <v>0.375</v>
      </c>
      <c r="L621" s="26"/>
      <c r="M621" s="27" t="s">
        <v>347</v>
      </c>
      <c r="N621" s="25">
        <f>IFERROR(VLOOKUP(M621,Data!$J$1:$K$58,2,0),"")</f>
        <v>56976511010</v>
      </c>
      <c r="O621" s="27" t="s">
        <v>516</v>
      </c>
      <c r="P621" s="27"/>
      <c r="Q621" s="27" t="s">
        <v>207</v>
      </c>
      <c r="R621" s="27" t="s">
        <v>48</v>
      </c>
      <c r="S621" s="27"/>
      <c r="T621" s="27"/>
      <c r="U621" s="28"/>
      <c r="X621" s="27" t="s">
        <v>335</v>
      </c>
      <c r="Y621" s="27" t="s">
        <v>49</v>
      </c>
      <c r="Z621" s="29"/>
      <c r="AA621" s="29">
        <v>0.31944444444444442</v>
      </c>
      <c r="AB621" s="29"/>
      <c r="AC621" s="30">
        <v>45711</v>
      </c>
      <c r="AD621" s="15" t="str">
        <f>IF(Tabla2[[#This Row],[HORA ENTREGA]]="DIRECTO","On time", IF(AA621&lt;&gt;"",IF(Tabla2[[#This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1" s="15" t="str">
        <f>MID(Tabla2[[#This Row],[TIPO]],1,3)</f>
        <v>ISO</v>
      </c>
      <c r="AF6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OXIQUIM S A */ Cont: * FTAU1991500*/ HR Entrega: *09:00* /Dirección: *CAÑAVERAL 901; QUILICURA </v>
      </c>
      <c r="AG621" s="38" t="str">
        <f>IFERROR(HYPERLINK("https://wa.me/"&amp;Tabla2[[#This Row],[CONTACTO]]&amp;"?text="&amp;Tabla2[[#This Row],[Mensaje]],"Enviar mensaje"),"")</f>
        <v>Enviar mensaje</v>
      </c>
      <c r="AH621" s="15" t="str">
        <f>CONCATENATE(A621,F621)</f>
        <v>620FTAU1991500</v>
      </c>
      <c r="AI621" s="15" t="str">
        <f>CONCATENATE("ENT-",A621)</f>
        <v>ENT-620</v>
      </c>
      <c r="AJ621" s="15" t="str">
        <f>IF(Tabla2[[#This Row],[Op]]&lt;&gt;"","ENTREGA","")</f>
        <v>ENTREGA</v>
      </c>
      <c r="AK621" s="40" t="str">
        <f>(Tabla2[[#This Row],[FECHA ENTREGA]]&amp;Tabla2[[#This Row],[HORA ENTREGA]])</f>
        <v>460760,375</v>
      </c>
      <c r="AL621" s="34" t="str">
        <f>IFERROR(HYPERLINK("https://wa.me/"&amp;Tabla2[[#This Row],[CONTACTO]]&amp;"?text="&amp;Tabla2[[#This Row],[Mensaje]]),"")</f>
        <v xml:space="preserve">https://wa.me/56976511010?text=Hola!%0AServicio del día 23-02%0A *Cliente:* OXIQUIM S A */ Cont: * FTAU1991500*/ HR Entrega: *09:00* /Dirección: *CAÑAVERAL 901; QUILICURA </v>
      </c>
    </row>
    <row r="622" spans="1:38" s="15" customFormat="1" ht="16.5" customHeight="1" x14ac:dyDescent="0.2">
      <c r="A622" s="15">
        <f>ROW(A621)</f>
        <v>621</v>
      </c>
      <c r="B622" s="15">
        <f>IF(J622=J621,B621+1,1)</f>
        <v>20</v>
      </c>
      <c r="C622" s="15" t="s">
        <v>213</v>
      </c>
      <c r="D622" s="25" t="s">
        <v>39</v>
      </c>
      <c r="E622" s="27">
        <v>298247</v>
      </c>
      <c r="F622" s="27" t="s">
        <v>1213</v>
      </c>
      <c r="G622" s="27" t="s">
        <v>64</v>
      </c>
      <c r="H622" s="27">
        <v>5000</v>
      </c>
      <c r="I622" s="27" t="s">
        <v>1214</v>
      </c>
      <c r="J622" s="28">
        <v>46076</v>
      </c>
      <c r="K622" s="26">
        <v>0.33333333333333331</v>
      </c>
      <c r="L622" s="26"/>
      <c r="M622" s="27" t="s">
        <v>60</v>
      </c>
      <c r="N622" s="25">
        <f>IFERROR(VLOOKUP(M622,Data!$J$1:$K$58,2,0),"")</f>
        <v>56957438415</v>
      </c>
      <c r="O622" s="27" t="s">
        <v>285</v>
      </c>
      <c r="P622" s="27"/>
      <c r="Q622" s="27" t="s">
        <v>1215</v>
      </c>
      <c r="R622" s="27" t="s">
        <v>48</v>
      </c>
      <c r="S622" s="27"/>
      <c r="T622" s="27"/>
      <c r="U622" s="28"/>
      <c r="X622" s="27" t="s">
        <v>335</v>
      </c>
      <c r="Y622" s="27" t="s">
        <v>49</v>
      </c>
      <c r="Z622" s="29"/>
      <c r="AA622" s="29">
        <v>0.27777777777777779</v>
      </c>
      <c r="AB622" s="29"/>
      <c r="AC622" s="30">
        <v>45711</v>
      </c>
      <c r="AD622" s="15" t="str">
        <f>IF(Tabla2[[#This Row],[HORA ENTREGA]]="DIRECTO","On time", IF(AA622&lt;&gt;"",IF(Tabla2[[#This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2" s="15" t="str">
        <f>MID(Tabla2[[#This Row],[TIPO]],1,3)</f>
        <v xml:space="preserve">20 </v>
      </c>
      <c r="AF6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23-02%0A *Cliente:* PTM CHILE LTDA */ Cont: * SUPU7181226*/ HR Entrega: *08:00* /Dirección: *Issa Pichara 830, bodega 2B Renca </v>
      </c>
      <c r="AG622" s="38" t="str">
        <f>IFERROR(HYPERLINK("https://wa.me/"&amp;Tabla2[[#This Row],[CONTACTO]]&amp;"?text="&amp;Tabla2[[#This Row],[Mensaje]],"Enviar mensaje"),"")</f>
        <v>Enviar mensaje</v>
      </c>
      <c r="AH622" s="15" t="str">
        <f>CONCATENATE(A622,F622)</f>
        <v>621SUPU7181226</v>
      </c>
      <c r="AI622" s="15" t="str">
        <f>CONCATENATE("ENT-",A622)</f>
        <v>ENT-621</v>
      </c>
      <c r="AJ622" s="15" t="str">
        <f>IF(Tabla2[[#This Row],[Op]]&lt;&gt;"","ENTREGA","")</f>
        <v>ENTREGA</v>
      </c>
      <c r="AK622" s="40" t="str">
        <f>(Tabla2[[#This Row],[FECHA ENTREGA]]&amp;Tabla2[[#This Row],[HORA ENTREGA]])</f>
        <v>460760,333333333333333</v>
      </c>
      <c r="AL622" s="34" t="str">
        <f>IFERROR(HYPERLINK("https://wa.me/"&amp;Tabla2[[#This Row],[CONTACTO]]&amp;"?text="&amp;Tabla2[[#This Row],[Mensaje]]),"")</f>
        <v xml:space="preserve">https://wa.me/56957438415?text=Hola!%0AServicio del día 23-02%0A *Cliente:* PTM CHILE LTDA */ Cont: * SUPU7181226*/ HR Entrega: *08:00* /Dirección: *Issa Pichara 830, bodega 2B Renca </v>
      </c>
    </row>
    <row r="623" spans="1:38" s="15" customFormat="1" ht="16.5" customHeight="1" x14ac:dyDescent="0.2">
      <c r="A623" s="15">
        <f>ROW(A622)</f>
        <v>622</v>
      </c>
      <c r="B623" s="15">
        <f>IF(J623=J622,B622+1,1)</f>
        <v>21</v>
      </c>
      <c r="C623" s="15" t="s">
        <v>219</v>
      </c>
      <c r="D623" s="25" t="s">
        <v>39</v>
      </c>
      <c r="E623" s="27">
        <v>102412</v>
      </c>
      <c r="F623" s="27" t="s">
        <v>1216</v>
      </c>
      <c r="G623" s="27" t="s">
        <v>64</v>
      </c>
      <c r="H623" s="27">
        <v>5000</v>
      </c>
      <c r="I623" s="27" t="s">
        <v>42</v>
      </c>
      <c r="J623" s="28">
        <v>46076</v>
      </c>
      <c r="K623" s="26">
        <v>0.45833333333333331</v>
      </c>
      <c r="L623" s="26"/>
      <c r="M623" s="27" t="s">
        <v>66</v>
      </c>
      <c r="N623" s="25">
        <f>IFERROR(VLOOKUP(M623,Data!$J$1:$K$58,2,0),"")</f>
        <v>56993389870</v>
      </c>
      <c r="O623" s="27" t="s">
        <v>67</v>
      </c>
      <c r="P623" s="27"/>
      <c r="Q623" s="27" t="s">
        <v>229</v>
      </c>
      <c r="R623" s="27" t="s">
        <v>169</v>
      </c>
      <c r="S623" s="27"/>
      <c r="T623" s="27"/>
      <c r="U623" s="28"/>
      <c r="X623" s="27"/>
      <c r="Y623" s="27" t="s">
        <v>49</v>
      </c>
      <c r="Z623" s="29"/>
      <c r="AA623" s="29">
        <v>0.4548611111111111</v>
      </c>
      <c r="AB623" s="29"/>
      <c r="AC623" s="30">
        <v>45711</v>
      </c>
      <c r="AD623" s="15" t="str">
        <f>IF(Tabla2[[#This Row],[HORA ENTREGA]]="DIRECTO","On time", IF(AA623&lt;&gt;"",IF(Tabla2[[#This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3" s="15" t="str">
        <f>MID(Tabla2[[#This Row],[TIPO]],1,3)</f>
        <v xml:space="preserve">20 </v>
      </c>
      <c r="AF6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RENDIC S.A. */ Cont: * MSMU1686695*/ HR Entrega: *11:00* /Dirección: *Avenida Miraflores 9700-Bodega 4C, PUDAHUEL</v>
      </c>
      <c r="AG623" s="38" t="str">
        <f>IFERROR(HYPERLINK("https://wa.me/"&amp;Tabla2[[#This Row],[CONTACTO]]&amp;"?text="&amp;Tabla2[[#This Row],[Mensaje]],"Enviar mensaje"),"")</f>
        <v>Enviar mensaje</v>
      </c>
      <c r="AH623" s="15" t="str">
        <f>CONCATENATE(A623,F623)</f>
        <v>622MSMU1686695</v>
      </c>
      <c r="AI623" s="15" t="str">
        <f>CONCATENATE("ENT-",A623)</f>
        <v>ENT-622</v>
      </c>
      <c r="AJ623" s="15" t="str">
        <f>IF(Tabla2[[#This Row],[Op]]&lt;&gt;"","ENTREGA","")</f>
        <v>ENTREGA</v>
      </c>
      <c r="AK623" s="40" t="str">
        <f>(Tabla2[[#This Row],[FECHA ENTREGA]]&amp;Tabla2[[#This Row],[HORA ENTREGA]])</f>
        <v>460760,458333333333333</v>
      </c>
      <c r="AL623" s="34" t="str">
        <f>IFERROR(HYPERLINK("https://wa.me/"&amp;Tabla2[[#This Row],[CONTACTO]]&amp;"?text="&amp;Tabla2[[#This Row],[Mensaje]]),"")</f>
        <v>https://wa.me/56993389870?text=Hola!%0AServicio del día 23-02%0A *Cliente:* RENDIC S.A. */ Cont: * MSMU1686695*/ HR Entrega: *11:00* /Dirección: *Avenida Miraflores 9700-Bodega 4C, PUDAHUEL</v>
      </c>
    </row>
    <row r="624" spans="1:38" s="15" customFormat="1" ht="16.5" customHeight="1" x14ac:dyDescent="0.2">
      <c r="A624" s="15">
        <f>ROW(A623)</f>
        <v>623</v>
      </c>
      <c r="B624" s="15">
        <f>IF(J624=J623,B623+1,1)</f>
        <v>22</v>
      </c>
      <c r="C624" s="15" t="s">
        <v>219</v>
      </c>
      <c r="D624" s="25" t="s">
        <v>39</v>
      </c>
      <c r="E624" s="27">
        <v>102510</v>
      </c>
      <c r="F624" s="27" t="s">
        <v>1217</v>
      </c>
      <c r="G624" s="27" t="s">
        <v>41</v>
      </c>
      <c r="H624" s="27">
        <v>7000</v>
      </c>
      <c r="I624" s="27" t="s">
        <v>42</v>
      </c>
      <c r="J624" s="28">
        <v>46076</v>
      </c>
      <c r="K624" s="26">
        <v>0.47916666666666669</v>
      </c>
      <c r="L624" s="26"/>
      <c r="M624" s="27" t="s">
        <v>221</v>
      </c>
      <c r="N624" s="25">
        <f>IFERROR(VLOOKUP(M624,Data!$J$1:$K$58,2,0),"")</f>
        <v>56965378427</v>
      </c>
      <c r="O624" s="27" t="s">
        <v>222</v>
      </c>
      <c r="P624" s="27"/>
      <c r="Q624" s="27" t="s">
        <v>229</v>
      </c>
      <c r="R624" s="27" t="s">
        <v>74</v>
      </c>
      <c r="S624" s="27"/>
      <c r="T624" s="27"/>
      <c r="U624" s="28"/>
      <c r="X624" s="27"/>
      <c r="Y624" s="27" t="s">
        <v>49</v>
      </c>
      <c r="Z624" s="29"/>
      <c r="AA624" s="29">
        <v>0.46666666666666667</v>
      </c>
      <c r="AB624" s="29"/>
      <c r="AC624" s="30">
        <v>45711</v>
      </c>
      <c r="AD624" s="15" t="str">
        <f>IF(Tabla2[[#This Row],[HORA ENTREGA]]="DIRECTO","On time", IF(AA624&lt;&gt;"",IF(Tabla2[[#This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4" s="15" t="str">
        <f>MID(Tabla2[[#This Row],[TIPO]],1,3)</f>
        <v xml:space="preserve">40 </v>
      </c>
      <c r="AF6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RENDIC S.A. */ Cont: * UETU7676426*/ HR Entrega: *11:30* /Dirección: *Avenida Miraflores 9700-Bodega 4C, PUDAHUEL</v>
      </c>
      <c r="AG624" s="38" t="str">
        <f>IFERROR(HYPERLINK("https://wa.me/"&amp;Tabla2[[#This Row],[CONTACTO]]&amp;"?text="&amp;Tabla2[[#This Row],[Mensaje]],"Enviar mensaje"),"")</f>
        <v>Enviar mensaje</v>
      </c>
      <c r="AH624" s="15" t="str">
        <f>CONCATENATE(A624,F624)</f>
        <v>623UETU7676426</v>
      </c>
      <c r="AI624" s="15" t="str">
        <f>CONCATENATE("ENT-",A624)</f>
        <v>ENT-623</v>
      </c>
      <c r="AJ624" s="15" t="str">
        <f>IF(Tabla2[[#This Row],[Op]]&lt;&gt;"","ENTREGA","")</f>
        <v>ENTREGA</v>
      </c>
      <c r="AK624" s="40" t="str">
        <f>(Tabla2[[#This Row],[FECHA ENTREGA]]&amp;Tabla2[[#This Row],[HORA ENTREGA]])</f>
        <v>460760,479166666666667</v>
      </c>
      <c r="AL624" s="34" t="str">
        <f>IFERROR(HYPERLINK("https://wa.me/"&amp;Tabla2[[#This Row],[CONTACTO]]&amp;"?text="&amp;Tabla2[[#This Row],[Mensaje]]),"")</f>
        <v>https://wa.me/56965378427?text=Hola!%0AServicio del día 23-02%0A *Cliente:* RENDIC S.A. */ Cont: * UETU7676426*/ HR Entrega: *11:30* /Dirección: *Avenida Miraflores 9700-Bodega 4C, PUDAHUEL</v>
      </c>
    </row>
    <row r="625" spans="1:38" s="15" customFormat="1" ht="16.5" customHeight="1" x14ac:dyDescent="0.2">
      <c r="A625" s="15">
        <f>ROW(A624)</f>
        <v>624</v>
      </c>
      <c r="B625" s="15">
        <f>IF(J625=J624,B624+1,1)</f>
        <v>23</v>
      </c>
      <c r="C625" s="15" t="s">
        <v>219</v>
      </c>
      <c r="D625" s="25" t="s">
        <v>39</v>
      </c>
      <c r="E625" s="27">
        <v>102936</v>
      </c>
      <c r="F625" s="27" t="s">
        <v>1218</v>
      </c>
      <c r="G625" s="27" t="s">
        <v>54</v>
      </c>
      <c r="H625" s="27">
        <v>25000</v>
      </c>
      <c r="I625" s="27">
        <v>0.66666666666666663</v>
      </c>
      <c r="J625" s="28">
        <v>46076</v>
      </c>
      <c r="K625" s="26" t="s">
        <v>290</v>
      </c>
      <c r="L625" s="26"/>
      <c r="M625" s="27" t="s">
        <v>144</v>
      </c>
      <c r="N625" s="25">
        <f>IFERROR(VLOOKUP(M625,Data!$J$1:$K$58,2,0),"")</f>
        <v>56940144795</v>
      </c>
      <c r="O625" s="27" t="s">
        <v>145</v>
      </c>
      <c r="P625" s="27"/>
      <c r="Q625" s="27" t="s">
        <v>981</v>
      </c>
      <c r="R625" s="27" t="s">
        <v>280</v>
      </c>
      <c r="S625" s="27"/>
      <c r="T625" s="27"/>
      <c r="U625" s="28"/>
      <c r="X625" s="27"/>
      <c r="Y625" s="27" t="s">
        <v>49</v>
      </c>
      <c r="Z625" s="29"/>
      <c r="AA625" s="29">
        <v>0.75347222222222221</v>
      </c>
      <c r="AB625" s="29"/>
      <c r="AC625" s="30">
        <v>45711</v>
      </c>
      <c r="AD625" s="15" t="str">
        <f>IF(Tabla2[[#This Row],[HORA ENTREGA]]="DIRECTO","On time", IF(AA625&lt;&gt;"",IF(Tabla2[[#This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5" s="15" t="str">
        <f>MID(Tabla2[[#This Row],[TIPO]],1,3)</f>
        <v xml:space="preserve">40 </v>
      </c>
      <c r="AF6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RENDIC S.A. */ Cont: * OTPU6267783*/ HR Entrega: *DIRECTO* /Dirección: *CAMINO LO AGUIRRE SUR 537; PUDAHUEL</v>
      </c>
      <c r="AG625" s="38" t="str">
        <f>IFERROR(HYPERLINK("https://wa.me/"&amp;Tabla2[[#This Row],[CONTACTO]]&amp;"?text="&amp;Tabla2[[#This Row],[Mensaje]],"Enviar mensaje"),"")</f>
        <v>Enviar mensaje</v>
      </c>
      <c r="AH625" s="15" t="str">
        <f>CONCATENATE(A625,F625)</f>
        <v>624OTPU6267783</v>
      </c>
      <c r="AI625" s="15" t="str">
        <f>CONCATENATE("ENT-",A625)</f>
        <v>ENT-624</v>
      </c>
      <c r="AJ625" s="15" t="str">
        <f>IF(Tabla2[[#This Row],[Op]]&lt;&gt;"","ENTREGA","")</f>
        <v>ENTREGA</v>
      </c>
      <c r="AK625" s="40" t="str">
        <f>(Tabla2[[#This Row],[FECHA ENTREGA]]&amp;Tabla2[[#This Row],[HORA ENTREGA]])</f>
        <v>46076DIRECTO</v>
      </c>
      <c r="AL625" s="34" t="str">
        <f>IFERROR(HYPERLINK("https://wa.me/"&amp;Tabla2[[#This Row],[CONTACTO]]&amp;"?text="&amp;Tabla2[[#This Row],[Mensaje]]),"")</f>
        <v>https://wa.me/56940144795?text=Hola!%0AServicio del día 23-02%0A *Cliente:* RENDIC S.A. */ Cont: * OTPU6267783*/ HR Entrega: *DIRECTO* /Dirección: *CAMINO LO AGUIRRE SUR 537; PUDAHUEL</v>
      </c>
    </row>
    <row r="626" spans="1:38" s="15" customFormat="1" ht="16.5" customHeight="1" x14ac:dyDescent="0.2">
      <c r="A626" s="15">
        <f>ROW(A625)</f>
        <v>625</v>
      </c>
      <c r="B626" s="15">
        <f>IF(J626=J625,B625+1,1)</f>
        <v>24</v>
      </c>
      <c r="C626" s="15" t="s">
        <v>566</v>
      </c>
      <c r="D626" s="25"/>
      <c r="E626" s="27" t="s">
        <v>120</v>
      </c>
      <c r="F626" s="27" t="s">
        <v>456</v>
      </c>
      <c r="G626" s="27" t="s">
        <v>456</v>
      </c>
      <c r="H626" s="27" t="s">
        <v>120</v>
      </c>
      <c r="I626" s="27" t="s">
        <v>120</v>
      </c>
      <c r="J626" s="28">
        <v>46076</v>
      </c>
      <c r="K626" s="26">
        <v>0.29166666666666669</v>
      </c>
      <c r="L626" s="26"/>
      <c r="M626" s="27" t="s">
        <v>567</v>
      </c>
      <c r="N626" s="25">
        <f>IFERROR(VLOOKUP(M626,Data!$J$1:$K$58,2,0),"")</f>
        <v>56964069749</v>
      </c>
      <c r="O626" s="27" t="s">
        <v>568</v>
      </c>
      <c r="P626" s="27"/>
      <c r="Q626" s="27" t="s">
        <v>569</v>
      </c>
      <c r="R626" s="27" t="s">
        <v>120</v>
      </c>
      <c r="S626" s="27"/>
      <c r="T626" s="27"/>
      <c r="U626" s="28"/>
      <c r="X626" s="27"/>
      <c r="Y626" s="27" t="s">
        <v>49</v>
      </c>
      <c r="Z626" s="29"/>
      <c r="AA626" s="29"/>
      <c r="AB626" s="29"/>
      <c r="AC626" s="30">
        <v>45711</v>
      </c>
      <c r="AD626" s="15" t="str">
        <f>IF(Tabla2[[#This Row],[HORA ENTREGA]]="DIRECTO","On time", IF(AA626&lt;&gt;"",IF(Tabla2[[#This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626" s="15" t="str">
        <f>MID(Tabla2[[#This Row],[TIPO]],1,3)</f>
        <v>RAM</v>
      </c>
      <c r="AF6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RITRAMA S.A. */ Cont: * RAMPLA*/ HR Entrega: *07:00* /Dirección: *AV. TUPUNGATO 3420, PLACILLA</v>
      </c>
      <c r="AG626" s="38" t="str">
        <f>IFERROR(HYPERLINK("https://wa.me/"&amp;Tabla2[[#This Row],[CONTACTO]]&amp;"?text="&amp;Tabla2[[#This Row],[Mensaje]],"Enviar mensaje"),"")</f>
        <v>Enviar mensaje</v>
      </c>
      <c r="AH626" s="15" t="str">
        <f>CONCATENATE(A626,F626)</f>
        <v>625RAMPLA</v>
      </c>
      <c r="AI626" s="15" t="str">
        <f>CONCATENATE("ENT-",A626)</f>
        <v>ENT-625</v>
      </c>
      <c r="AJ626" s="15" t="str">
        <f>IF(Tabla2[[#This Row],[Op]]&lt;&gt;"","ENTREGA","")</f>
        <v>ENTREGA</v>
      </c>
      <c r="AK626" s="40" t="str">
        <f>(Tabla2[[#This Row],[FECHA ENTREGA]]&amp;Tabla2[[#This Row],[HORA ENTREGA]])</f>
        <v>460760,291666666666667</v>
      </c>
      <c r="AL626" s="34" t="str">
        <f>IFERROR(HYPERLINK("https://wa.me/"&amp;Tabla2[[#This Row],[CONTACTO]]&amp;"?text="&amp;Tabla2[[#This Row],[Mensaje]]),"")</f>
        <v>https://wa.me/56964069749?text=Hola!%0AServicio del día 23-02%0A *Cliente:* RITRAMA S.A. */ Cont: * RAMPLA*/ HR Entrega: *07:00* /Dirección: *AV. TUPUNGATO 3420, PLACILLA</v>
      </c>
    </row>
    <row r="627" spans="1:38" s="15" customFormat="1" ht="16.5" customHeight="1" x14ac:dyDescent="0.2">
      <c r="A627" s="15">
        <f>ROW(A626)</f>
        <v>626</v>
      </c>
      <c r="B627" s="15">
        <f>IF(J627=J626,B626+1,1)</f>
        <v>25</v>
      </c>
      <c r="C627" s="15" t="s">
        <v>566</v>
      </c>
      <c r="D627" s="25"/>
      <c r="E627" s="27" t="s">
        <v>120</v>
      </c>
      <c r="F627" s="27" t="s">
        <v>456</v>
      </c>
      <c r="G627" s="27" t="s">
        <v>456</v>
      </c>
      <c r="H627" s="27" t="s">
        <v>120</v>
      </c>
      <c r="I627" s="27" t="s">
        <v>120</v>
      </c>
      <c r="J627" s="28">
        <v>46076</v>
      </c>
      <c r="K627" s="26">
        <v>0.29166666666666669</v>
      </c>
      <c r="L627" s="26"/>
      <c r="M627" s="27" t="s">
        <v>570</v>
      </c>
      <c r="N627" s="25">
        <f>IFERROR(VLOOKUP(M627,Data!$J$1:$K$58,2,0),"")</f>
        <v>56973887322</v>
      </c>
      <c r="O627" s="27" t="s">
        <v>738</v>
      </c>
      <c r="P627" s="27"/>
      <c r="Q627" s="27" t="s">
        <v>569</v>
      </c>
      <c r="R627" s="27" t="s">
        <v>120</v>
      </c>
      <c r="S627" s="27"/>
      <c r="T627" s="27"/>
      <c r="U627" s="28"/>
      <c r="X627" s="27"/>
      <c r="Y627" s="27" t="s">
        <v>49</v>
      </c>
      <c r="Z627" s="29"/>
      <c r="AA627" s="29"/>
      <c r="AB627" s="29"/>
      <c r="AC627" s="30">
        <v>45711</v>
      </c>
      <c r="AD627" s="15" t="str">
        <f>IF(Tabla2[[#This Row],[HORA ENTREGA]]="DIRECTO","On time", IF(AA627&lt;&gt;"",IF(Tabla2[[#This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627" s="15" t="str">
        <f>MID(Tabla2[[#This Row],[TIPO]],1,3)</f>
        <v>RAM</v>
      </c>
      <c r="AF6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RITRAMA S.A. */ Cont: * RAMPLA*/ HR Entrega: *07:00* /Dirección: *AV. TUPUNGATO 3420, PLACILLA</v>
      </c>
      <c r="AG627" s="38" t="str">
        <f>IFERROR(HYPERLINK("https://wa.me/"&amp;Tabla2[[#This Row],[CONTACTO]]&amp;"?text="&amp;Tabla2[[#This Row],[Mensaje]],"Enviar mensaje"),"")</f>
        <v>Enviar mensaje</v>
      </c>
      <c r="AH627" s="15" t="str">
        <f>CONCATENATE(A627,F627)</f>
        <v>626RAMPLA</v>
      </c>
      <c r="AI627" s="15" t="str">
        <f>CONCATENATE("ENT-",A627)</f>
        <v>ENT-626</v>
      </c>
      <c r="AJ627" s="15" t="str">
        <f>IF(Tabla2[[#This Row],[Op]]&lt;&gt;"","ENTREGA","")</f>
        <v>ENTREGA</v>
      </c>
      <c r="AK627" s="40" t="str">
        <f>(Tabla2[[#This Row],[FECHA ENTREGA]]&amp;Tabla2[[#This Row],[HORA ENTREGA]])</f>
        <v>460760,291666666666667</v>
      </c>
      <c r="AL627" s="34" t="str">
        <f>IFERROR(HYPERLINK("https://wa.me/"&amp;Tabla2[[#This Row],[CONTACTO]]&amp;"?text="&amp;Tabla2[[#This Row],[Mensaje]]),"")</f>
        <v>https://wa.me/56973887322?text=Hola!%0AServicio del día 23-02%0A *Cliente:* RITRAMA S.A. */ Cont: * RAMPLA*/ HR Entrega: *07:00* /Dirección: *AV. TUPUNGATO 3420, PLACILLA</v>
      </c>
    </row>
    <row r="628" spans="1:38" s="15" customFormat="1" ht="16.5" customHeight="1" x14ac:dyDescent="0.2">
      <c r="A628" s="15">
        <f>ROW(A627)</f>
        <v>627</v>
      </c>
      <c r="B628" s="15">
        <f>IF(J628=J627,B627+1,1)</f>
        <v>26</v>
      </c>
      <c r="C628" s="15" t="s">
        <v>236</v>
      </c>
      <c r="D628" s="25" t="s">
        <v>39</v>
      </c>
      <c r="E628" s="27">
        <v>505923</v>
      </c>
      <c r="F628" s="27" t="s">
        <v>1219</v>
      </c>
      <c r="G628" s="27" t="s">
        <v>64</v>
      </c>
      <c r="H628" s="27">
        <v>30000</v>
      </c>
      <c r="I628" s="27" t="s">
        <v>42</v>
      </c>
      <c r="J628" s="28">
        <v>46076</v>
      </c>
      <c r="K628" s="26">
        <v>0.33333333333333331</v>
      </c>
      <c r="L628" s="26"/>
      <c r="M628" s="27" t="s">
        <v>296</v>
      </c>
      <c r="N628" s="25">
        <f>IFERROR(VLOOKUP(M628,Data!$J$1:$K$58,2,0),"")</f>
        <v>56984994337</v>
      </c>
      <c r="O628" s="27" t="s">
        <v>297</v>
      </c>
      <c r="P628" s="27"/>
      <c r="Q628" s="27" t="s">
        <v>1220</v>
      </c>
      <c r="R628" s="27" t="s">
        <v>48</v>
      </c>
      <c r="S628" s="27"/>
      <c r="T628" s="27"/>
      <c r="U628" s="28"/>
      <c r="X628" s="27"/>
      <c r="Y628" s="27" t="s">
        <v>49</v>
      </c>
      <c r="Z628" s="29"/>
      <c r="AA628" s="29">
        <v>0.33194444444444443</v>
      </c>
      <c r="AB628" s="29"/>
      <c r="AC628" s="30">
        <v>45711</v>
      </c>
      <c r="AD628" s="15" t="str">
        <f>IF(Tabla2[[#This Row],[HORA ENTREGA]]="DIRECTO","On time", IF(AA628&lt;&gt;"",IF(Tabla2[[#This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8" s="15" t="str">
        <f>MID(Tabla2[[#This Row],[TIPO]],1,3)</f>
        <v xml:space="preserve">20 </v>
      </c>
      <c r="AF6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SOCIEDAD COMERCIAL MARBEN PETS LTDA */ Cont: * TRHU2201343*/ HR Entrega: *08:00* /Dirección: *FRAGUA  - CARPAS BLANCAS</v>
      </c>
      <c r="AG628" s="38" t="str">
        <f>IFERROR(HYPERLINK("https://wa.me/"&amp;Tabla2[[#This Row],[CONTACTO]]&amp;"?text="&amp;Tabla2[[#This Row],[Mensaje]],"Enviar mensaje"),"")</f>
        <v>Enviar mensaje</v>
      </c>
      <c r="AH628" s="15" t="str">
        <f>CONCATENATE(A628,F628)</f>
        <v>627TRHU2201343</v>
      </c>
      <c r="AI628" s="15" t="str">
        <f>CONCATENATE("ENT-",A628)</f>
        <v>ENT-627</v>
      </c>
      <c r="AJ628" s="15" t="str">
        <f>IF(Tabla2[[#This Row],[Op]]&lt;&gt;"","ENTREGA","")</f>
        <v>ENTREGA</v>
      </c>
      <c r="AK628" s="40" t="str">
        <f>(Tabla2[[#This Row],[FECHA ENTREGA]]&amp;Tabla2[[#This Row],[HORA ENTREGA]])</f>
        <v>460760,333333333333333</v>
      </c>
      <c r="AL628" s="34" t="str">
        <f>IFERROR(HYPERLINK("https://wa.me/"&amp;Tabla2[[#This Row],[CONTACTO]]&amp;"?text="&amp;Tabla2[[#This Row],[Mensaje]]),"")</f>
        <v>https://wa.me/56984994337?text=Hola!%0AServicio del día 23-02%0A *Cliente:* SOCIEDAD COMERCIAL MARBEN PETS LTDA */ Cont: * TRHU2201343*/ HR Entrega: *08:00* /Dirección: *FRAGUA  - CARPAS BLANCAS</v>
      </c>
    </row>
    <row r="629" spans="1:38" s="15" customFormat="1" ht="16.5" customHeight="1" x14ac:dyDescent="0.2">
      <c r="A629" s="15">
        <f>ROW(A628)</f>
        <v>628</v>
      </c>
      <c r="B629" s="15">
        <f>IF(J629=J628,B628+1,1)</f>
        <v>27</v>
      </c>
      <c r="C629" s="15" t="s">
        <v>236</v>
      </c>
      <c r="D629" s="25" t="s">
        <v>39</v>
      </c>
      <c r="E629" s="27">
        <v>505923</v>
      </c>
      <c r="F629" s="27" t="s">
        <v>1221</v>
      </c>
      <c r="G629" s="27" t="s">
        <v>64</v>
      </c>
      <c r="H629" s="27">
        <v>30000</v>
      </c>
      <c r="I629" s="27" t="s">
        <v>42</v>
      </c>
      <c r="J629" s="28">
        <v>46076</v>
      </c>
      <c r="K629" s="26">
        <v>0.33333333333333331</v>
      </c>
      <c r="L629" s="26"/>
      <c r="M629" s="27" t="s">
        <v>296</v>
      </c>
      <c r="N629" s="25">
        <f>IFERROR(VLOOKUP(M629,Data!$J$1:$K$58,2,0),"")</f>
        <v>56984994337</v>
      </c>
      <c r="O629" s="27" t="s">
        <v>56</v>
      </c>
      <c r="P629" s="27"/>
      <c r="Q629" s="27" t="s">
        <v>1220</v>
      </c>
      <c r="R629" s="27" t="s">
        <v>48</v>
      </c>
      <c r="S629" s="27"/>
      <c r="T629" s="27"/>
      <c r="U629" s="28"/>
      <c r="X629" s="27"/>
      <c r="Y629" s="27" t="s">
        <v>49</v>
      </c>
      <c r="Z629" s="29"/>
      <c r="AA629" s="29">
        <v>0.4</v>
      </c>
      <c r="AB629" s="29"/>
      <c r="AC629" s="30">
        <v>45711</v>
      </c>
      <c r="AD629" s="15" t="str">
        <f>IF(Tabla2[[#This Row],[HORA ENTREGA]]="DIRECTO","On time", IF(AA629&lt;&gt;"",IF(Tabla2[[#This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29" s="15" t="str">
        <f>MID(Tabla2[[#This Row],[TIPO]],1,3)</f>
        <v xml:space="preserve">20 </v>
      </c>
      <c r="AF6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SOCIEDAD COMERCIAL MARBEN PETS LTDA */ Cont: * TCKU3565681*/ HR Entrega: *08:00* /Dirección: *FRAGUA  - CARPAS BLANCAS</v>
      </c>
      <c r="AG629" s="38" t="str">
        <f>IFERROR(HYPERLINK("https://wa.me/"&amp;Tabla2[[#This Row],[CONTACTO]]&amp;"?text="&amp;Tabla2[[#This Row],[Mensaje]],"Enviar mensaje"),"")</f>
        <v>Enviar mensaje</v>
      </c>
      <c r="AH629" s="15" t="str">
        <f>CONCATENATE(A629,F629)</f>
        <v>628TCKU3565681</v>
      </c>
      <c r="AI629" s="15" t="str">
        <f>CONCATENATE("ENT-",A629)</f>
        <v>ENT-628</v>
      </c>
      <c r="AJ629" s="15" t="str">
        <f>IF(Tabla2[[#This Row],[Op]]&lt;&gt;"","ENTREGA","")</f>
        <v>ENTREGA</v>
      </c>
      <c r="AK629" s="40" t="str">
        <f>(Tabla2[[#This Row],[FECHA ENTREGA]]&amp;Tabla2[[#This Row],[HORA ENTREGA]])</f>
        <v>460760,333333333333333</v>
      </c>
      <c r="AL629" s="34" t="str">
        <f>IFERROR(HYPERLINK("https://wa.me/"&amp;Tabla2[[#This Row],[CONTACTO]]&amp;"?text="&amp;Tabla2[[#This Row],[Mensaje]]),"")</f>
        <v>https://wa.me/56984994337?text=Hola!%0AServicio del día 23-02%0A *Cliente:* SOCIEDAD COMERCIAL MARBEN PETS LTDA */ Cont: * TCKU3565681*/ HR Entrega: *08:00* /Dirección: *FRAGUA  - CARPAS BLANCAS</v>
      </c>
    </row>
    <row r="630" spans="1:38" s="15" customFormat="1" ht="16.5" customHeight="1" x14ac:dyDescent="0.2">
      <c r="A630" s="15">
        <f>ROW(A629)</f>
        <v>629</v>
      </c>
      <c r="B630" s="15">
        <f>IF(J630=J629,B629+1,1)</f>
        <v>28</v>
      </c>
      <c r="C630" s="15" t="s">
        <v>236</v>
      </c>
      <c r="D630" s="25" t="s">
        <v>39</v>
      </c>
      <c r="E630" s="27">
        <v>505923</v>
      </c>
      <c r="F630" s="27" t="s">
        <v>1222</v>
      </c>
      <c r="G630" s="27" t="s">
        <v>64</v>
      </c>
      <c r="H630" s="27">
        <v>30000</v>
      </c>
      <c r="I630" s="27" t="s">
        <v>42</v>
      </c>
      <c r="J630" s="28">
        <v>46076</v>
      </c>
      <c r="K630" s="26">
        <v>0.75</v>
      </c>
      <c r="L630" s="26"/>
      <c r="M630" s="27" t="s">
        <v>45</v>
      </c>
      <c r="N630" s="25">
        <f>IFERROR(VLOOKUP(M630,Data!$J$1:$K$58,2,0),"")</f>
        <v>56950981572</v>
      </c>
      <c r="O630" s="27" t="s">
        <v>46</v>
      </c>
      <c r="P630" s="27"/>
      <c r="Q630" s="27" t="s">
        <v>1223</v>
      </c>
      <c r="R630" s="27" t="s">
        <v>48</v>
      </c>
      <c r="S630" s="27"/>
      <c r="T630" s="27"/>
      <c r="U630" s="28"/>
      <c r="X630" s="27" t="s">
        <v>335</v>
      </c>
      <c r="Y630" s="27" t="s">
        <v>49</v>
      </c>
      <c r="Z630" s="29"/>
      <c r="AA630" s="29">
        <v>0.72569444444444442</v>
      </c>
      <c r="AB630" s="29"/>
      <c r="AC630" s="30">
        <v>45711</v>
      </c>
      <c r="AD630" s="15" t="str">
        <f>IF(Tabla2[[#This Row],[HORA ENTREGA]]="DIRECTO","On time", IF(AA630&lt;&gt;"",IF(Tabla2[[#This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0" s="15" t="str">
        <f>MID(Tabla2[[#This Row],[TIPO]],1,3)</f>
        <v xml:space="preserve">20 </v>
      </c>
      <c r="AF6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SOCIEDAD COMERCIAL MARBEN PETS LTDA */ Cont: * TGHU1180624*/ HR Entrega: *18:00* /Dirección: *VOLCAN OSORNO 57, EL BOSQUE BODEGA C1</v>
      </c>
      <c r="AG630" s="38" t="str">
        <f>IFERROR(HYPERLINK("https://wa.me/"&amp;Tabla2[[#This Row],[CONTACTO]]&amp;"?text="&amp;Tabla2[[#This Row],[Mensaje]],"Enviar mensaje"),"")</f>
        <v>Enviar mensaje</v>
      </c>
      <c r="AH630" s="15" t="str">
        <f>CONCATENATE(A630,F630)</f>
        <v>629TGHU1180624</v>
      </c>
      <c r="AI630" s="15" t="str">
        <f>CONCATENATE("ENT-",A630)</f>
        <v>ENT-629</v>
      </c>
      <c r="AJ630" s="15" t="str">
        <f>IF(Tabla2[[#This Row],[Op]]&lt;&gt;"","ENTREGA","")</f>
        <v>ENTREGA</v>
      </c>
      <c r="AK630" s="40" t="str">
        <f>(Tabla2[[#This Row],[FECHA ENTREGA]]&amp;Tabla2[[#This Row],[HORA ENTREGA]])</f>
        <v>460760,75</v>
      </c>
      <c r="AL630" s="34" t="str">
        <f>IFERROR(HYPERLINK("https://wa.me/"&amp;Tabla2[[#This Row],[CONTACTO]]&amp;"?text="&amp;Tabla2[[#This Row],[Mensaje]]),"")</f>
        <v>https://wa.me/56950981572?text=Hola!%0AServicio del día 23-02%0A *Cliente:* SOCIEDAD COMERCIAL MARBEN PETS LTDA */ Cont: * TGHU1180624*/ HR Entrega: *18:00* /Dirección: *VOLCAN OSORNO 57, EL BOSQUE BODEGA C1</v>
      </c>
    </row>
    <row r="631" spans="1:38" s="15" customFormat="1" ht="16.5" customHeight="1" x14ac:dyDescent="0.2">
      <c r="A631" s="15">
        <f>ROW(A630)</f>
        <v>630</v>
      </c>
      <c r="B631" s="15">
        <f>IF(J631=J630,B630+1,1)</f>
        <v>29</v>
      </c>
      <c r="C631" s="15" t="s">
        <v>360</v>
      </c>
      <c r="D631" s="25" t="s">
        <v>39</v>
      </c>
      <c r="E631" s="27">
        <v>313413</v>
      </c>
      <c r="F631" s="27" t="s">
        <v>1224</v>
      </c>
      <c r="G631" s="27" t="s">
        <v>41</v>
      </c>
      <c r="H631" s="27">
        <v>6000</v>
      </c>
      <c r="I631" s="27" t="s">
        <v>42</v>
      </c>
      <c r="J631" s="28">
        <v>46076</v>
      </c>
      <c r="K631" s="26">
        <v>0.29166666666666669</v>
      </c>
      <c r="L631" s="26"/>
      <c r="M631" s="27" t="s">
        <v>241</v>
      </c>
      <c r="N631" s="25">
        <f>IFERROR(VLOOKUP(M631,Data!$J$1:$K$58,2,0),"")</f>
        <v>56984880436</v>
      </c>
      <c r="O631" s="27" t="s">
        <v>242</v>
      </c>
      <c r="P631" s="27"/>
      <c r="Q631" s="27" t="s">
        <v>362</v>
      </c>
      <c r="R631" s="27" t="s">
        <v>195</v>
      </c>
      <c r="S631" s="27"/>
      <c r="T631" s="27"/>
      <c r="U631" s="28"/>
      <c r="X631" s="27"/>
      <c r="Y631" s="27" t="s">
        <v>49</v>
      </c>
      <c r="Z631" s="29"/>
      <c r="AA631" s="29">
        <v>0.28819444444444442</v>
      </c>
      <c r="AB631" s="29"/>
      <c r="AC631" s="30">
        <v>45711</v>
      </c>
      <c r="AD631" s="15" t="str">
        <f>IF(Tabla2[[#This Row],[HORA ENTREGA]]="DIRECTO","On time", IF(AA631&lt;&gt;"",IF(Tabla2[[#This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1" s="15" t="str">
        <f>MID(Tabla2[[#This Row],[TIPO]],1,3)</f>
        <v xml:space="preserve">40 </v>
      </c>
      <c r="AF6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SUMINISTROS TELEFONICOS Y COMPUTACIONALES ESTEC LT */ Cont: * UETU7617850*/ HR Entrega: *07:00* /Dirección: *AVENIDA PEDRO DE VALDIVIA 5964, MACUL</v>
      </c>
      <c r="AG631" s="38" t="str">
        <f>IFERROR(HYPERLINK("https://wa.me/"&amp;Tabla2[[#This Row],[CONTACTO]]&amp;"?text="&amp;Tabla2[[#This Row],[Mensaje]],"Enviar mensaje"),"")</f>
        <v>Enviar mensaje</v>
      </c>
      <c r="AH631" s="15" t="str">
        <f>CONCATENATE(A631,F631)</f>
        <v>630UETU7617850</v>
      </c>
      <c r="AI631" s="15" t="str">
        <f>CONCATENATE("ENT-",A631)</f>
        <v>ENT-630</v>
      </c>
      <c r="AJ631" s="15" t="str">
        <f>IF(Tabla2[[#This Row],[Op]]&lt;&gt;"","ENTREGA","")</f>
        <v>ENTREGA</v>
      </c>
      <c r="AK631" s="40" t="str">
        <f>(Tabla2[[#This Row],[FECHA ENTREGA]]&amp;Tabla2[[#This Row],[HORA ENTREGA]])</f>
        <v>460760,291666666666667</v>
      </c>
      <c r="AL631" s="34" t="str">
        <f>IFERROR(HYPERLINK("https://wa.me/"&amp;Tabla2[[#This Row],[CONTACTO]]&amp;"?text="&amp;Tabla2[[#This Row],[Mensaje]]),"")</f>
        <v>https://wa.me/56984880436?text=Hola!%0AServicio del día 23-02%0A *Cliente:* SUMINISTROS TELEFONICOS Y COMPUTACIONALES ESTEC LT */ Cont: * UETU7617850*/ HR Entrega: *07:00* /Dirección: *AVENIDA PEDRO DE VALDIVIA 5964, MACUL</v>
      </c>
    </row>
    <row r="632" spans="1:38" s="15" customFormat="1" ht="16.5" customHeight="1" x14ac:dyDescent="0.2">
      <c r="A632" s="15">
        <f>ROW(A631)</f>
        <v>631</v>
      </c>
      <c r="B632" s="15">
        <f>IF(J632=J631,B631+1,1)</f>
        <v>30</v>
      </c>
      <c r="C632" s="15" t="s">
        <v>239</v>
      </c>
      <c r="D632" s="25" t="s">
        <v>39</v>
      </c>
      <c r="E632" s="27">
        <v>298285</v>
      </c>
      <c r="F632" s="27" t="s">
        <v>1225</v>
      </c>
      <c r="G632" s="27" t="s">
        <v>41</v>
      </c>
      <c r="H632" s="27">
        <v>12000</v>
      </c>
      <c r="I632" s="27" t="s">
        <v>42</v>
      </c>
      <c r="J632" s="28">
        <v>46076</v>
      </c>
      <c r="K632" s="26">
        <v>0.33333333333333331</v>
      </c>
      <c r="L632" s="26"/>
      <c r="M632" s="27" t="s">
        <v>199</v>
      </c>
      <c r="N632" s="25">
        <f>IFERROR(VLOOKUP(M632,Data!$J$1:$K$58,2,0),"")</f>
        <v>56975315726</v>
      </c>
      <c r="O632" s="27" t="s">
        <v>200</v>
      </c>
      <c r="P632" s="27"/>
      <c r="Q632" s="27" t="s">
        <v>243</v>
      </c>
      <c r="R632" s="27" t="s">
        <v>69</v>
      </c>
      <c r="S632" s="27"/>
      <c r="T632" s="27"/>
      <c r="U632" s="28"/>
      <c r="X632" s="27"/>
      <c r="Y632" s="27" t="s">
        <v>49</v>
      </c>
      <c r="Z632" s="29"/>
      <c r="AA632" s="29">
        <v>0.3125</v>
      </c>
      <c r="AB632" s="29"/>
      <c r="AC632" s="30">
        <v>45711</v>
      </c>
      <c r="AD632" s="15" t="str">
        <f>IF(Tabla2[[#This Row],[HORA ENTREGA]]="DIRECTO","On time", IF(AA632&lt;&gt;"",IF(Tabla2[[#This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2" s="15" t="str">
        <f>MID(Tabla2[[#This Row],[TIPO]],1,3)</f>
        <v xml:space="preserve">40 </v>
      </c>
      <c r="AF6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SUPERMERCADO DEL NEUMATICO LTDA */ Cont: * CSNU6892389*/ HR Entrega: *08:00* /Dirección: *VELASQUEZ</v>
      </c>
      <c r="AG632" s="38" t="str">
        <f>IFERROR(HYPERLINK("https://wa.me/"&amp;Tabla2[[#This Row],[CONTACTO]]&amp;"?text="&amp;Tabla2[[#This Row],[Mensaje]],"Enviar mensaje"),"")</f>
        <v>Enviar mensaje</v>
      </c>
      <c r="AH632" s="15" t="str">
        <f>CONCATENATE(A632,F632)</f>
        <v>631CSNU6892389</v>
      </c>
      <c r="AI632" s="15" t="str">
        <f>CONCATENATE("ENT-",A632)</f>
        <v>ENT-631</v>
      </c>
      <c r="AJ632" s="15" t="str">
        <f>IF(Tabla2[[#This Row],[Op]]&lt;&gt;"","ENTREGA","")</f>
        <v>ENTREGA</v>
      </c>
      <c r="AK632" s="40" t="str">
        <f>(Tabla2[[#This Row],[FECHA ENTREGA]]&amp;Tabla2[[#This Row],[HORA ENTREGA]])</f>
        <v>460760,333333333333333</v>
      </c>
      <c r="AL632" s="34" t="str">
        <f>IFERROR(HYPERLINK("https://wa.me/"&amp;Tabla2[[#This Row],[CONTACTO]]&amp;"?text="&amp;Tabla2[[#This Row],[Mensaje]]),"")</f>
        <v>https://wa.me/56975315726?text=Hola!%0AServicio del día 23-02%0A *Cliente:* SUPERMERCADO DEL NEUMATICO LTDA */ Cont: * CSNU6892389*/ HR Entrega: *08:00* /Dirección: *VELASQUEZ</v>
      </c>
    </row>
    <row r="633" spans="1:38" s="15" customFormat="1" ht="16.5" customHeight="1" x14ac:dyDescent="0.2">
      <c r="A633" s="15">
        <f>ROW(A632)</f>
        <v>632</v>
      </c>
      <c r="B633" s="15">
        <f>IF(J633=J632,B632+1,1)</f>
        <v>31</v>
      </c>
      <c r="C633" s="15" t="s">
        <v>244</v>
      </c>
      <c r="D633" s="25" t="s">
        <v>39</v>
      </c>
      <c r="E633" s="27">
        <v>529154</v>
      </c>
      <c r="F633" s="27" t="s">
        <v>1226</v>
      </c>
      <c r="G633" s="27" t="s">
        <v>64</v>
      </c>
      <c r="H633" s="27">
        <v>23000</v>
      </c>
      <c r="I633" s="27" t="s">
        <v>1227</v>
      </c>
      <c r="J633" s="28">
        <v>46076</v>
      </c>
      <c r="K633" s="26">
        <v>0.375</v>
      </c>
      <c r="L633" s="26"/>
      <c r="M633" s="27" t="s">
        <v>72</v>
      </c>
      <c r="N633" s="25">
        <f>IFERROR(VLOOKUP(M633,Data!$J$1:$K$58,2,0),"")</f>
        <v>56978089148</v>
      </c>
      <c r="O633" s="27" t="s">
        <v>73</v>
      </c>
      <c r="P633" s="27"/>
      <c r="Q633" s="27" t="s">
        <v>249</v>
      </c>
      <c r="R633" s="27" t="s">
        <v>1228</v>
      </c>
      <c r="S633" s="27"/>
      <c r="T633" s="27"/>
      <c r="U633" s="28"/>
      <c r="X633" s="27"/>
      <c r="Y633" s="27" t="s">
        <v>49</v>
      </c>
      <c r="Z633" s="29"/>
      <c r="AA633" s="29">
        <v>0.35625000000000001</v>
      </c>
      <c r="AB633" s="29"/>
      <c r="AC633" s="30">
        <v>45711</v>
      </c>
      <c r="AD633" s="15" t="str">
        <f>IF(Tabla2[[#This Row],[HORA ENTREGA]]="DIRECTO","On time", IF(AA633&lt;&gt;"",IF(Tabla2[[#This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3" s="15" t="str">
        <f>MID(Tabla2[[#This Row],[TIPO]],1,3)</f>
        <v xml:space="preserve">20 </v>
      </c>
      <c r="AF6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23-02%0A *Cliente:* VILLAR HERMANOS S.A. */ Cont: * ONEU2597083*/ HR Entrega: *09:00* /Dirección: *SALAR DE ATACAMA 1330, PUDAHUEL</v>
      </c>
      <c r="AG633" s="38" t="str">
        <f>IFERROR(HYPERLINK("https://wa.me/"&amp;Tabla2[[#This Row],[CONTACTO]]&amp;"?text="&amp;Tabla2[[#This Row],[Mensaje]],"Enviar mensaje"),"")</f>
        <v>Enviar mensaje</v>
      </c>
      <c r="AH633" s="15" t="str">
        <f>CONCATENATE(A633,F633)</f>
        <v>632ONEU2597083</v>
      </c>
      <c r="AI633" s="15" t="str">
        <f>CONCATENATE("ENT-",A633)</f>
        <v>ENT-632</v>
      </c>
      <c r="AJ633" s="15" t="str">
        <f>IF(Tabla2[[#This Row],[Op]]&lt;&gt;"","ENTREGA","")</f>
        <v>ENTREGA</v>
      </c>
      <c r="AK633" s="40" t="str">
        <f>(Tabla2[[#This Row],[FECHA ENTREGA]]&amp;Tabla2[[#This Row],[HORA ENTREGA]])</f>
        <v>460760,375</v>
      </c>
      <c r="AL633" s="34" t="str">
        <f>IFERROR(HYPERLINK("https://wa.me/"&amp;Tabla2[[#This Row],[CONTACTO]]&amp;"?text="&amp;Tabla2[[#This Row],[Mensaje]]),"")</f>
        <v>https://wa.me/56978089148?text=Hola!%0AServicio del día 23-02%0A *Cliente:* VILLAR HERMANOS S.A. */ Cont: * ONEU2597083*/ HR Entrega: *09:00* /Dirección: *SALAR DE ATACAMA 1330, PUDAHUEL</v>
      </c>
    </row>
    <row r="634" spans="1:38" s="15" customFormat="1" ht="16.5" customHeight="1" x14ac:dyDescent="0.2">
      <c r="A634" s="15">
        <f>ROW(A633)</f>
        <v>633</v>
      </c>
      <c r="B634" s="15">
        <f>IF(J634=J633,B633+1,1)</f>
        <v>1</v>
      </c>
      <c r="C634" s="15" t="s">
        <v>263</v>
      </c>
      <c r="D634" s="25" t="s">
        <v>39</v>
      </c>
      <c r="E634" s="27">
        <v>1282415</v>
      </c>
      <c r="F634" s="27" t="s">
        <v>1229</v>
      </c>
      <c r="G634" s="27" t="s">
        <v>41</v>
      </c>
      <c r="H634" s="27">
        <v>22000</v>
      </c>
      <c r="I634" s="27" t="s">
        <v>1230</v>
      </c>
      <c r="J634" s="28">
        <v>46077</v>
      </c>
      <c r="K634" s="26">
        <v>0.35416666666666669</v>
      </c>
      <c r="L634" s="26"/>
      <c r="M634" s="27" t="s">
        <v>313</v>
      </c>
      <c r="N634" s="25">
        <f>IFERROR(VLOOKUP(M634,Data!$J$1:$K$58,2,0),"")</f>
        <v>56967387744</v>
      </c>
      <c r="O634" s="27" t="s">
        <v>314</v>
      </c>
      <c r="P634" s="27"/>
      <c r="Q634" s="27" t="s">
        <v>265</v>
      </c>
      <c r="R634" s="27" t="s">
        <v>266</v>
      </c>
      <c r="S634" s="27"/>
      <c r="T634" s="27"/>
      <c r="U634" s="28"/>
      <c r="X634" s="27"/>
      <c r="Y634" s="27" t="s">
        <v>49</v>
      </c>
      <c r="Z634" s="29"/>
      <c r="AA634" s="29">
        <v>0.35625000000000001</v>
      </c>
      <c r="AB634" s="29"/>
      <c r="AC634" s="30">
        <v>46077</v>
      </c>
      <c r="AD634" s="15" t="str">
        <f>IF(Tabla2[[#This Row],[HORA ENTREGA]]="DIRECTO","On time", IF(AA634&lt;&gt;"",IF(Tabla2[[#This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4" s="15" t="str">
        <f>MID(Tabla2[[#This Row],[TIPO]],1,3)</f>
        <v xml:space="preserve">40 </v>
      </c>
      <c r="AF6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BARCEL CHILE S.A. */ Cont: * HAMU4335687*/ HR Entrega: *08:30* /Dirección: *AGUNSA - La montaña 1550, Quilicura (Ingreso por portería A) </v>
      </c>
      <c r="AG634" s="38" t="str">
        <f>IFERROR(HYPERLINK("https://wa.me/"&amp;Tabla2[[#This Row],[CONTACTO]]&amp;"?text="&amp;Tabla2[[#This Row],[Mensaje]],"Enviar mensaje"),"")</f>
        <v>Enviar mensaje</v>
      </c>
      <c r="AH634" s="15" t="str">
        <f>CONCATENATE(A634,F634)</f>
        <v>633HAMU4335687</v>
      </c>
      <c r="AI634" s="15" t="str">
        <f>CONCATENATE("ENT-",A634)</f>
        <v>ENT-633</v>
      </c>
      <c r="AJ634" s="15" t="str">
        <f>IF(Tabla2[[#This Row],[Op]]&lt;&gt;"","ENTREGA","")</f>
        <v>ENTREGA</v>
      </c>
      <c r="AK634" s="40" t="str">
        <f>(Tabla2[[#This Row],[FECHA ENTREGA]]&amp;Tabla2[[#This Row],[HORA ENTREGA]])</f>
        <v>460770,354166666666667</v>
      </c>
      <c r="AL634" s="34" t="str">
        <f>IFERROR(HYPERLINK("https://wa.me/"&amp;Tabla2[[#This Row],[CONTACTO]]&amp;"?text="&amp;Tabla2[[#This Row],[Mensaje]]),"")</f>
        <v>https://wa.me/56967387744?text=Hola!%0AServicio del día 24-02%0A *Cliente:* BARCEL CHILE S.A. */ Cont: * HAMU4335687*/ HR Entrega: *08:30* /Dirección: *AGUNSA - La montaña 1550, Quilicura (Ingreso por portería A) </v>
      </c>
    </row>
    <row r="635" spans="1:38" s="15" customFormat="1" ht="16.5" customHeight="1" x14ac:dyDescent="0.2">
      <c r="A635" s="15">
        <f>ROW(A634)</f>
        <v>634</v>
      </c>
      <c r="B635" s="15">
        <f>IF(J635=J634,B634+1,1)</f>
        <v>2</v>
      </c>
      <c r="C635" s="15" t="s">
        <v>263</v>
      </c>
      <c r="D635" s="25" t="s">
        <v>39</v>
      </c>
      <c r="E635" s="27">
        <v>1282415</v>
      </c>
      <c r="F635" s="27" t="s">
        <v>1231</v>
      </c>
      <c r="G635" s="27" t="s">
        <v>41</v>
      </c>
      <c r="H635" s="27">
        <v>22000</v>
      </c>
      <c r="I635" s="27" t="s">
        <v>1232</v>
      </c>
      <c r="J635" s="28">
        <v>46077</v>
      </c>
      <c r="K635" s="26">
        <v>0.35416666666666669</v>
      </c>
      <c r="L635" s="26"/>
      <c r="M635" s="27" t="s">
        <v>389</v>
      </c>
      <c r="N635" s="25">
        <f>IFERROR(VLOOKUP(M635,Data!$J$1:$K$58,2,0),"")</f>
        <v>56988336520</v>
      </c>
      <c r="O635" s="27" t="s">
        <v>390</v>
      </c>
      <c r="P635" s="27"/>
      <c r="Q635" s="27" t="s">
        <v>265</v>
      </c>
      <c r="R635" s="27" t="s">
        <v>266</v>
      </c>
      <c r="S635" s="27"/>
      <c r="T635" s="27"/>
      <c r="U635" s="28"/>
      <c r="X635" s="27"/>
      <c r="Y635" s="27" t="s">
        <v>49</v>
      </c>
      <c r="Z635" s="29"/>
      <c r="AA635" s="29">
        <v>0.3125</v>
      </c>
      <c r="AB635" s="29"/>
      <c r="AC635" s="30">
        <v>46077</v>
      </c>
      <c r="AD635" s="15" t="str">
        <f>IF(Tabla2[[#This Row],[HORA ENTREGA]]="DIRECTO","On time", IF(AA635&lt;&gt;"",IF(Tabla2[[#This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5" s="15" t="str">
        <f>MID(Tabla2[[#This Row],[TIPO]],1,3)</f>
        <v xml:space="preserve">40 </v>
      </c>
      <c r="AF6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BARCEL CHILE S.A. */ Cont: * HAMU4343424*/ HR Entrega: *08:30* /Dirección: *AGUNSA - La montaña 1550, Quilicura (Ingreso por portería A) </v>
      </c>
      <c r="AG635" s="38" t="str">
        <f>IFERROR(HYPERLINK("https://wa.me/"&amp;Tabla2[[#This Row],[CONTACTO]]&amp;"?text="&amp;Tabla2[[#This Row],[Mensaje]],"Enviar mensaje"),"")</f>
        <v>Enviar mensaje</v>
      </c>
      <c r="AH635" s="15" t="str">
        <f>CONCATENATE(A635,F635)</f>
        <v>634HAMU4343424</v>
      </c>
      <c r="AI635" s="15" t="str">
        <f>CONCATENATE("ENT-",A635)</f>
        <v>ENT-634</v>
      </c>
      <c r="AJ635" s="15" t="str">
        <f>IF(Tabla2[[#This Row],[Op]]&lt;&gt;"","ENTREGA","")</f>
        <v>ENTREGA</v>
      </c>
      <c r="AK635" s="40" t="str">
        <f>(Tabla2[[#This Row],[FECHA ENTREGA]]&amp;Tabla2[[#This Row],[HORA ENTREGA]])</f>
        <v>460770,354166666666667</v>
      </c>
      <c r="AL635" s="34" t="str">
        <f>IFERROR(HYPERLINK("https://wa.me/"&amp;Tabla2[[#This Row],[CONTACTO]]&amp;"?text="&amp;Tabla2[[#This Row],[Mensaje]]),"")</f>
        <v>https://wa.me/56988336520?text=Hola!%0AServicio del día 24-02%0A *Cliente:* BARCEL CHILE S.A. */ Cont: * HAMU4343424*/ HR Entrega: *08:30* /Dirección: *AGUNSA - La montaña 1550, Quilicura (Ingreso por portería A) </v>
      </c>
    </row>
    <row r="636" spans="1:38" s="15" customFormat="1" ht="16.5" customHeight="1" x14ac:dyDescent="0.2">
      <c r="A636" s="15">
        <f>ROW(A635)</f>
        <v>635</v>
      </c>
      <c r="B636" s="15">
        <f>IF(J636=J635,B635+1,1)</f>
        <v>3</v>
      </c>
      <c r="C636" s="15" t="s">
        <v>263</v>
      </c>
      <c r="D636" s="25" t="s">
        <v>39</v>
      </c>
      <c r="E636" s="27">
        <v>1282415</v>
      </c>
      <c r="F636" s="27" t="s">
        <v>1233</v>
      </c>
      <c r="G636" s="27" t="s">
        <v>41</v>
      </c>
      <c r="H636" s="27">
        <v>22000</v>
      </c>
      <c r="I636" s="27" t="s">
        <v>1234</v>
      </c>
      <c r="J636" s="28">
        <v>46077</v>
      </c>
      <c r="K636" s="26">
        <v>0.39583333333333331</v>
      </c>
      <c r="L636" s="26"/>
      <c r="M636" s="27" t="s">
        <v>72</v>
      </c>
      <c r="N636" s="25">
        <f>IFERROR(VLOOKUP(M636,Data!$J$1:$K$58,2,0),"")</f>
        <v>56978089148</v>
      </c>
      <c r="O636" s="27" t="s">
        <v>73</v>
      </c>
      <c r="P636" s="27"/>
      <c r="Q636" s="27" t="s">
        <v>265</v>
      </c>
      <c r="R636" s="27" t="s">
        <v>266</v>
      </c>
      <c r="S636" s="27"/>
      <c r="T636" s="27"/>
      <c r="U636" s="28"/>
      <c r="X636" s="27"/>
      <c r="Y636" s="27" t="s">
        <v>49</v>
      </c>
      <c r="Z636" s="29"/>
      <c r="AA636" s="29">
        <v>0.33124999999999999</v>
      </c>
      <c r="AB636" s="29"/>
      <c r="AC636" s="30">
        <v>46077</v>
      </c>
      <c r="AD636" s="15" t="str">
        <f>IF(Tabla2[[#This Row],[HORA ENTREGA]]="DIRECTO","On time", IF(AA636&lt;&gt;"",IF(Tabla2[[#This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6" s="15" t="str">
        <f>MID(Tabla2[[#This Row],[TIPO]],1,3)</f>
        <v xml:space="preserve">40 </v>
      </c>
      <c r="AF6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BARCEL CHILE S.A. */ Cont: * HAMU2559754*/ HR Entrega: *09:30* /Dirección: *AGUNSA - La montaña 1550, Quilicura (Ingreso por portería A) </v>
      </c>
      <c r="AG636" s="38" t="str">
        <f>IFERROR(HYPERLINK("https://wa.me/"&amp;Tabla2[[#This Row],[CONTACTO]]&amp;"?text="&amp;Tabla2[[#This Row],[Mensaje]],"Enviar mensaje"),"")</f>
        <v>Enviar mensaje</v>
      </c>
      <c r="AH636" s="15" t="str">
        <f>CONCATENATE(A636,F636)</f>
        <v>635HAMU2559754</v>
      </c>
      <c r="AI636" s="15" t="str">
        <f>CONCATENATE("ENT-",A636)</f>
        <v>ENT-635</v>
      </c>
      <c r="AJ636" s="15" t="str">
        <f>IF(Tabla2[[#This Row],[Op]]&lt;&gt;"","ENTREGA","")</f>
        <v>ENTREGA</v>
      </c>
      <c r="AK636" s="40" t="str">
        <f>(Tabla2[[#This Row],[FECHA ENTREGA]]&amp;Tabla2[[#This Row],[HORA ENTREGA]])</f>
        <v>460770,395833333333333</v>
      </c>
      <c r="AL636" s="34" t="str">
        <f>IFERROR(HYPERLINK("https://wa.me/"&amp;Tabla2[[#This Row],[CONTACTO]]&amp;"?text="&amp;Tabla2[[#This Row],[Mensaje]]),"")</f>
        <v>https://wa.me/56978089148?text=Hola!%0AServicio del día 24-02%0A *Cliente:* BARCEL CHILE S.A. */ Cont: * HAMU2559754*/ HR Entrega: *09:30* /Dirección: *AGUNSA - La montaña 1550, Quilicura (Ingreso por portería A) </v>
      </c>
    </row>
    <row r="637" spans="1:38" s="15" customFormat="1" ht="16.5" customHeight="1" x14ac:dyDescent="0.2">
      <c r="A637" s="15">
        <f>ROW(A636)</f>
        <v>636</v>
      </c>
      <c r="B637" s="15">
        <f>IF(J637=J636,B636+1,1)</f>
        <v>4</v>
      </c>
      <c r="C637" s="15" t="s">
        <v>263</v>
      </c>
      <c r="D637" s="25" t="s">
        <v>39</v>
      </c>
      <c r="E637" s="27">
        <v>1282415</v>
      </c>
      <c r="F637" s="27" t="s">
        <v>1235</v>
      </c>
      <c r="G637" s="27" t="s">
        <v>41</v>
      </c>
      <c r="H637" s="27">
        <v>22000</v>
      </c>
      <c r="I637" s="27" t="s">
        <v>1236</v>
      </c>
      <c r="J637" s="28">
        <v>46077</v>
      </c>
      <c r="K637" s="26">
        <v>0.4375</v>
      </c>
      <c r="L637" s="26"/>
      <c r="M637" s="27" t="s">
        <v>366</v>
      </c>
      <c r="N637" s="25">
        <f>IFERROR(VLOOKUP(M637,Data!$J$1:$K$58,2,0),"")</f>
        <v>56967386251</v>
      </c>
      <c r="O637" s="27" t="s">
        <v>367</v>
      </c>
      <c r="P637" s="27"/>
      <c r="Q637" s="27" t="s">
        <v>265</v>
      </c>
      <c r="R637" s="27" t="s">
        <v>266</v>
      </c>
      <c r="S637" s="27"/>
      <c r="T637" s="27"/>
      <c r="U637" s="28"/>
      <c r="X637" s="27"/>
      <c r="Y637" s="27" t="s">
        <v>49</v>
      </c>
      <c r="Z637" s="29"/>
      <c r="AA637" s="29">
        <v>0.37847222222222221</v>
      </c>
      <c r="AB637" s="29"/>
      <c r="AC637" s="30">
        <v>46077</v>
      </c>
      <c r="AD637" s="15" t="str">
        <f>IF(Tabla2[[#This Row],[HORA ENTREGA]]="DIRECTO","On time", IF(AA637&lt;&gt;"",IF(Tabla2[[#This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7" s="15" t="str">
        <f>MID(Tabla2[[#This Row],[TIPO]],1,3)</f>
        <v xml:space="preserve">40 </v>
      </c>
      <c r="AF6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BARCEL CHILE S.A. */ Cont: * HAMU2975406*/ HR Entrega: *10:30* /Dirección: *AGUNSA - La montaña 1550, Quilicura (Ingreso por portería A) </v>
      </c>
      <c r="AG637" s="38" t="str">
        <f>IFERROR(HYPERLINK("https://wa.me/"&amp;Tabla2[[#This Row],[CONTACTO]]&amp;"?text="&amp;Tabla2[[#This Row],[Mensaje]],"Enviar mensaje"),"")</f>
        <v>Enviar mensaje</v>
      </c>
      <c r="AH637" s="15" t="str">
        <f>CONCATENATE(A637,F637)</f>
        <v>636HAMU2975406</v>
      </c>
      <c r="AI637" s="15" t="str">
        <f>CONCATENATE("ENT-",A637)</f>
        <v>ENT-636</v>
      </c>
      <c r="AJ637" s="15" t="str">
        <f>IF(Tabla2[[#This Row],[Op]]&lt;&gt;"","ENTREGA","")</f>
        <v>ENTREGA</v>
      </c>
      <c r="AK637" s="40" t="str">
        <f>(Tabla2[[#This Row],[FECHA ENTREGA]]&amp;Tabla2[[#This Row],[HORA ENTREGA]])</f>
        <v>460770,4375</v>
      </c>
      <c r="AL637" s="34" t="str">
        <f>IFERROR(HYPERLINK("https://wa.me/"&amp;Tabla2[[#This Row],[CONTACTO]]&amp;"?text="&amp;Tabla2[[#This Row],[Mensaje]]),"")</f>
        <v>https://wa.me/56967386251?text=Hola!%0AServicio del día 24-02%0A *Cliente:* BARCEL CHILE S.A. */ Cont: * HAMU2975406*/ HR Entrega: *10:30* /Dirección: *AGUNSA - La montaña 1550, Quilicura (Ingreso por portería A) </v>
      </c>
    </row>
    <row r="638" spans="1:38" s="15" customFormat="1" ht="16.5" customHeight="1" x14ac:dyDescent="0.2">
      <c r="A638" s="15">
        <f>ROW(A637)</f>
        <v>637</v>
      </c>
      <c r="B638" s="15">
        <f>IF(J638=J637,B637+1,1)</f>
        <v>5</v>
      </c>
      <c r="C638" s="15" t="s">
        <v>263</v>
      </c>
      <c r="D638" s="25" t="s">
        <v>39</v>
      </c>
      <c r="E638" s="27">
        <v>1282415</v>
      </c>
      <c r="F638" s="27" t="s">
        <v>1237</v>
      </c>
      <c r="G638" s="27" t="s">
        <v>41</v>
      </c>
      <c r="H638" s="27">
        <v>22000</v>
      </c>
      <c r="I638" s="27" t="s">
        <v>1238</v>
      </c>
      <c r="J638" s="28">
        <v>46077</v>
      </c>
      <c r="K638" s="26">
        <v>0.47916666666666669</v>
      </c>
      <c r="L638" s="26"/>
      <c r="M638" s="27" t="s">
        <v>296</v>
      </c>
      <c r="N638" s="25">
        <f>IFERROR(VLOOKUP(M638,Data!$J$1:$K$58,2,0),"")</f>
        <v>56984994337</v>
      </c>
      <c r="O638" s="27" t="s">
        <v>297</v>
      </c>
      <c r="P638" s="27"/>
      <c r="Q638" s="27" t="s">
        <v>265</v>
      </c>
      <c r="R638" s="27" t="s">
        <v>266</v>
      </c>
      <c r="S638" s="27"/>
      <c r="T638" s="27"/>
      <c r="U638" s="28"/>
      <c r="X638" s="27"/>
      <c r="Y638" s="27" t="s">
        <v>49</v>
      </c>
      <c r="Z638" s="29"/>
      <c r="AA638" s="29">
        <v>0.33888888888888891</v>
      </c>
      <c r="AB638" s="29"/>
      <c r="AC638" s="30">
        <v>46077</v>
      </c>
      <c r="AD638" s="15" t="str">
        <f>IF(Tabla2[[#This Row],[HORA ENTREGA]]="DIRECTO","On time", IF(AA638&lt;&gt;"",IF(Tabla2[[#This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8" s="15" t="str">
        <f>MID(Tabla2[[#This Row],[TIPO]],1,3)</f>
        <v xml:space="preserve">40 </v>
      </c>
      <c r="AF6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BARCEL CHILE S.A. */ Cont: * HAMU3435589*/ HR Entrega: *11:30* /Dirección: *AGUNSA - La montaña 1550, Quilicura (Ingreso por portería A) </v>
      </c>
      <c r="AG638" s="38" t="str">
        <f>IFERROR(HYPERLINK("https://wa.me/"&amp;Tabla2[[#This Row],[CONTACTO]]&amp;"?text="&amp;Tabla2[[#This Row],[Mensaje]],"Enviar mensaje"),"")</f>
        <v>Enviar mensaje</v>
      </c>
      <c r="AH638" s="15" t="str">
        <f>CONCATENATE(A638,F638)</f>
        <v>637HAMU3435589</v>
      </c>
      <c r="AI638" s="15" t="str">
        <f>CONCATENATE("ENT-",A638)</f>
        <v>ENT-637</v>
      </c>
      <c r="AJ638" s="15" t="str">
        <f>IF(Tabla2[[#This Row],[Op]]&lt;&gt;"","ENTREGA","")</f>
        <v>ENTREGA</v>
      </c>
      <c r="AK638" s="40" t="str">
        <f>(Tabla2[[#This Row],[FECHA ENTREGA]]&amp;Tabla2[[#This Row],[HORA ENTREGA]])</f>
        <v>460770,479166666666667</v>
      </c>
      <c r="AL638" s="34" t="str">
        <f>IFERROR(HYPERLINK("https://wa.me/"&amp;Tabla2[[#This Row],[CONTACTO]]&amp;"?text="&amp;Tabla2[[#This Row],[Mensaje]]),"")</f>
        <v>https://wa.me/56984994337?text=Hola!%0AServicio del día 24-02%0A *Cliente:* BARCEL CHILE S.A. */ Cont: * HAMU3435589*/ HR Entrega: *11:30* /Dirección: *AGUNSA - La montaña 1550, Quilicura (Ingreso por portería A) </v>
      </c>
    </row>
    <row r="639" spans="1:38" s="15" customFormat="1" ht="16.5" customHeight="1" x14ac:dyDescent="0.2">
      <c r="A639" s="15">
        <f>ROW(A638)</f>
        <v>638</v>
      </c>
      <c r="B639" s="15">
        <f>IF(J639=J638,B638+1,1)</f>
        <v>6</v>
      </c>
      <c r="C639" s="15" t="s">
        <v>75</v>
      </c>
      <c r="D639" s="25" t="s">
        <v>39</v>
      </c>
      <c r="E639" s="27">
        <v>299570</v>
      </c>
      <c r="F639" s="27" t="s">
        <v>1239</v>
      </c>
      <c r="G639" s="27" t="s">
        <v>64</v>
      </c>
      <c r="H639" s="27">
        <v>5000</v>
      </c>
      <c r="I639" s="27" t="s">
        <v>42</v>
      </c>
      <c r="J639" s="28">
        <v>46077</v>
      </c>
      <c r="K639" s="26">
        <v>0.58333333333333337</v>
      </c>
      <c r="L639" s="26"/>
      <c r="M639" s="27" t="s">
        <v>172</v>
      </c>
      <c r="N639" s="25">
        <f>IFERROR(VLOOKUP(M639,Data!$J$1:$K$58,2,0),"")</f>
        <v>56985215946</v>
      </c>
      <c r="O639" s="27" t="s">
        <v>173</v>
      </c>
      <c r="P639" s="27"/>
      <c r="Q639" s="27" t="s">
        <v>79</v>
      </c>
      <c r="R639" s="27" t="s">
        <v>74</v>
      </c>
      <c r="S639" s="27"/>
      <c r="T639" s="27"/>
      <c r="U639" s="28"/>
      <c r="X639" s="27" t="s">
        <v>271</v>
      </c>
      <c r="Y639" s="27" t="s">
        <v>49</v>
      </c>
      <c r="Z639" s="29"/>
      <c r="AA639" s="29">
        <v>0.57638888888888884</v>
      </c>
      <c r="AB639" s="29"/>
      <c r="AC639" s="30">
        <v>46077</v>
      </c>
      <c r="AD639" s="15" t="str">
        <f>IF(Tabla2[[#This Row],[HORA ENTREGA]]="DIRECTO","On time", IF(AA639&lt;&gt;"",IF(Tabla2[[#This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39" s="15" t="str">
        <f>MID(Tabla2[[#This Row],[TIPO]],1,3)</f>
        <v xml:space="preserve">20 </v>
      </c>
      <c r="AF6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BAYONA SPA */ Cont: * FYCU7068323*/ HR Entrega: *14:00* /Dirección: * BOULEVAR 1313 BODENOR FLEX CENTER ENEA, PUDAHUEL</v>
      </c>
      <c r="AG639" s="38" t="str">
        <f>IFERROR(HYPERLINK("https://wa.me/"&amp;Tabla2[[#This Row],[CONTACTO]]&amp;"?text="&amp;Tabla2[[#This Row],[Mensaje]],"Enviar mensaje"),"")</f>
        <v>Enviar mensaje</v>
      </c>
      <c r="AH639" s="15" t="str">
        <f>CONCATENATE(A639,F639)</f>
        <v>638FYCU7068323</v>
      </c>
      <c r="AI639" s="15" t="str">
        <f>CONCATENATE("ENT-",A639)</f>
        <v>ENT-638</v>
      </c>
      <c r="AJ639" s="15" t="str">
        <f>IF(Tabla2[[#This Row],[Op]]&lt;&gt;"","ENTREGA","")</f>
        <v>ENTREGA</v>
      </c>
      <c r="AK639" s="40" t="str">
        <f>(Tabla2[[#This Row],[FECHA ENTREGA]]&amp;Tabla2[[#This Row],[HORA ENTREGA]])</f>
        <v>460770,583333333333333</v>
      </c>
      <c r="AL639" s="34" t="str">
        <f>IFERROR(HYPERLINK("https://wa.me/"&amp;Tabla2[[#This Row],[CONTACTO]]&amp;"?text="&amp;Tabla2[[#This Row],[Mensaje]]),"")</f>
        <v>https://wa.me/56985215946?text=Hola!%0AServicio del día 24-02%0A *Cliente:* BAYONA SPA */ Cont: * FYCU7068323*/ HR Entrega: *14:00* /Dirección: * BOULEVAR 1313 BODENOR FLEX CENTER ENEA, PUDAHUEL</v>
      </c>
    </row>
    <row r="640" spans="1:38" s="15" customFormat="1" ht="16.5" customHeight="1" x14ac:dyDescent="0.2">
      <c r="A640" s="15">
        <f>ROW(A639)</f>
        <v>639</v>
      </c>
      <c r="B640" s="15">
        <f>IF(J640=J639,B639+1,1)</f>
        <v>7</v>
      </c>
      <c r="C640" s="15" t="s">
        <v>684</v>
      </c>
      <c r="D640" s="25" t="s">
        <v>39</v>
      </c>
      <c r="E640" s="27">
        <v>140375</v>
      </c>
      <c r="F640" s="27" t="s">
        <v>1240</v>
      </c>
      <c r="G640" s="27" t="s">
        <v>41</v>
      </c>
      <c r="H640" s="27">
        <v>23000</v>
      </c>
      <c r="I640" s="27" t="s">
        <v>42</v>
      </c>
      <c r="J640" s="28">
        <v>46077</v>
      </c>
      <c r="K640" s="26">
        <v>0.33333333333333331</v>
      </c>
      <c r="L640" s="26"/>
      <c r="M640" s="27" t="s">
        <v>180</v>
      </c>
      <c r="N640" s="25">
        <f>IFERROR(VLOOKUP(M640,Data!$J$1:$K$58,2,0),"")</f>
        <v>56956063271</v>
      </c>
      <c r="O640" s="27" t="s">
        <v>384</v>
      </c>
      <c r="P640" s="27"/>
      <c r="Q640" s="27" t="s">
        <v>686</v>
      </c>
      <c r="R640" s="27" t="s">
        <v>183</v>
      </c>
      <c r="S640" s="27"/>
      <c r="T640" s="27"/>
      <c r="U640" s="28"/>
      <c r="X640" s="27"/>
      <c r="Y640" s="27" t="s">
        <v>49</v>
      </c>
      <c r="Z640" s="29"/>
      <c r="AA640" s="29">
        <v>0.3</v>
      </c>
      <c r="AB640" s="29"/>
      <c r="AC640" s="30">
        <v>46077</v>
      </c>
      <c r="AD640" s="15" t="str">
        <f>IF(Tabla2[[#This Row],[HORA ENTREGA]]="DIRECTO","On time", IF(AA640&lt;&gt;"",IF(Tabla2[[#This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0" s="15" t="str">
        <f>MID(Tabla2[[#This Row],[TIPO]],1,3)</f>
        <v xml:space="preserve">40 </v>
      </c>
      <c r="AF6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DOKA CHILE ENCOFRADOS LTDA */ Cont: * GAOU6645630*/ HR Entrega: *08:00* /Dirección: *SANTA ISABEL 1697, LAMPA</v>
      </c>
      <c r="AG640" s="38" t="str">
        <f>IFERROR(HYPERLINK("https://wa.me/"&amp;Tabla2[[#This Row],[CONTACTO]]&amp;"?text="&amp;Tabla2[[#This Row],[Mensaje]],"Enviar mensaje"),"")</f>
        <v>Enviar mensaje</v>
      </c>
      <c r="AH640" s="15" t="str">
        <f>CONCATENATE(A640,F640)</f>
        <v>639GAOU6645630</v>
      </c>
      <c r="AI640" s="15" t="str">
        <f>CONCATENATE("ENT-",A640)</f>
        <v>ENT-639</v>
      </c>
      <c r="AJ640" s="15" t="str">
        <f>IF(Tabla2[[#This Row],[Op]]&lt;&gt;"","ENTREGA","")</f>
        <v>ENTREGA</v>
      </c>
      <c r="AK640" s="40" t="str">
        <f>(Tabla2[[#This Row],[FECHA ENTREGA]]&amp;Tabla2[[#This Row],[HORA ENTREGA]])</f>
        <v>460770,333333333333333</v>
      </c>
      <c r="AL640" s="34" t="str">
        <f>IFERROR(HYPERLINK("https://wa.me/"&amp;Tabla2[[#This Row],[CONTACTO]]&amp;"?text="&amp;Tabla2[[#This Row],[Mensaje]]),"")</f>
        <v>https://wa.me/56956063271?text=Hola!%0AServicio del día 24-02%0A *Cliente:* DOKA CHILE ENCOFRADOS LTDA */ Cont: * GAOU6645630*/ HR Entrega: *08:00* /Dirección: *SANTA ISABEL 1697, LAMPA</v>
      </c>
    </row>
    <row r="641" spans="1:38" s="15" customFormat="1" ht="16.5" customHeight="1" x14ac:dyDescent="0.2">
      <c r="A641" s="15">
        <f>ROW(A640)</f>
        <v>640</v>
      </c>
      <c r="B641" s="15">
        <f>IF(J641=J640,B640+1,1)</f>
        <v>8</v>
      </c>
      <c r="C641" s="15" t="s">
        <v>684</v>
      </c>
      <c r="D641" s="25" t="s">
        <v>39</v>
      </c>
      <c r="E641" s="27">
        <v>140375</v>
      </c>
      <c r="F641" s="27" t="s">
        <v>1241</v>
      </c>
      <c r="G641" s="27" t="s">
        <v>41</v>
      </c>
      <c r="H641" s="27">
        <v>23000</v>
      </c>
      <c r="I641" s="27" t="s">
        <v>1242</v>
      </c>
      <c r="J641" s="28">
        <v>46077</v>
      </c>
      <c r="K641" s="26">
        <v>0.41666666666666669</v>
      </c>
      <c r="L641" s="26"/>
      <c r="M641" s="27" t="s">
        <v>126</v>
      </c>
      <c r="N641" s="25">
        <f>IFERROR(VLOOKUP(M641,Data!$J$1:$K$58,2,0),"")</f>
        <v>56999270871</v>
      </c>
      <c r="O641" s="27" t="s">
        <v>127</v>
      </c>
      <c r="P641" s="27"/>
      <c r="Q641" s="27" t="s">
        <v>686</v>
      </c>
      <c r="R641" s="27" t="s">
        <v>183</v>
      </c>
      <c r="S641" s="27"/>
      <c r="T641" s="27"/>
      <c r="U641" s="28"/>
      <c r="X641" s="27"/>
      <c r="Y641" s="27" t="s">
        <v>49</v>
      </c>
      <c r="Z641" s="29"/>
      <c r="AA641" s="29">
        <v>0.4201388888888889</v>
      </c>
      <c r="AB641" s="29"/>
      <c r="AC641" s="30">
        <v>46077</v>
      </c>
      <c r="AD641" s="15" t="str">
        <f>IF(Tabla2[[#This Row],[HORA ENTREGA]]="DIRECTO","On time", IF(AA641&lt;&gt;"",IF(Tabla2[[#This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1" s="15" t="str">
        <f>MID(Tabla2[[#This Row],[TIPO]],1,3)</f>
        <v xml:space="preserve">40 </v>
      </c>
      <c r="AF6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DOKA CHILE ENCOFRADOS LTDA */ Cont: * TCNU4154951*/ HR Entrega: *10:00* /Dirección: *SANTA ISABEL 1697, LAMPA</v>
      </c>
      <c r="AG641" s="38" t="str">
        <f>IFERROR(HYPERLINK("https://wa.me/"&amp;Tabla2[[#This Row],[CONTACTO]]&amp;"?text="&amp;Tabla2[[#This Row],[Mensaje]],"Enviar mensaje"),"")</f>
        <v>Enviar mensaje</v>
      </c>
      <c r="AH641" s="15" t="str">
        <f>CONCATENATE(A641,F641)</f>
        <v>640TCNU4154951</v>
      </c>
      <c r="AI641" s="15" t="str">
        <f>CONCATENATE("ENT-",A641)</f>
        <v>ENT-640</v>
      </c>
      <c r="AJ641" s="15" t="str">
        <f>IF(Tabla2[[#This Row],[Op]]&lt;&gt;"","ENTREGA","")</f>
        <v>ENTREGA</v>
      </c>
      <c r="AK641" s="40" t="str">
        <f>(Tabla2[[#This Row],[FECHA ENTREGA]]&amp;Tabla2[[#This Row],[HORA ENTREGA]])</f>
        <v>460770,416666666666667</v>
      </c>
      <c r="AL641" s="34" t="str">
        <f>IFERROR(HYPERLINK("https://wa.me/"&amp;Tabla2[[#This Row],[CONTACTO]]&amp;"?text="&amp;Tabla2[[#This Row],[Mensaje]]),"")</f>
        <v>https://wa.me/56999270871?text=Hola!%0AServicio del día 24-02%0A *Cliente:* DOKA CHILE ENCOFRADOS LTDA */ Cont: * TCNU4154951*/ HR Entrega: *10:00* /Dirección: *SANTA ISABEL 1697, LAMPA</v>
      </c>
    </row>
    <row r="642" spans="1:38" s="15" customFormat="1" ht="16.5" customHeight="1" x14ac:dyDescent="0.2">
      <c r="A642" s="15">
        <f>ROW(A641)</f>
        <v>641</v>
      </c>
      <c r="B642" s="15">
        <f>IF(J642=J641,B641+1,1)</f>
        <v>9</v>
      </c>
      <c r="C642" s="15" t="s">
        <v>114</v>
      </c>
      <c r="D642" s="25" t="s">
        <v>39</v>
      </c>
      <c r="E642" s="27">
        <v>299790</v>
      </c>
      <c r="F642" s="27" t="s">
        <v>1243</v>
      </c>
      <c r="G642" s="27" t="s">
        <v>41</v>
      </c>
      <c r="H642" s="27">
        <v>9000</v>
      </c>
      <c r="I642" s="27" t="s">
        <v>42</v>
      </c>
      <c r="J642" s="28">
        <v>46077</v>
      </c>
      <c r="K642" s="26">
        <v>0.35416666666666669</v>
      </c>
      <c r="L642" s="26"/>
      <c r="M642" s="27" t="s">
        <v>55</v>
      </c>
      <c r="N642" s="25">
        <f>IFERROR(VLOOKUP(M642,Data!$J$1:$K$58,2,0),"")</f>
        <v>56992164782</v>
      </c>
      <c r="O642" s="27" t="s">
        <v>56</v>
      </c>
      <c r="P642" s="27"/>
      <c r="Q642" s="27" t="s">
        <v>119</v>
      </c>
      <c r="R642" s="27" t="s">
        <v>218</v>
      </c>
      <c r="S642" s="27"/>
      <c r="T642" s="27"/>
      <c r="U642" s="28"/>
      <c r="X642" s="27"/>
      <c r="Y642" s="27" t="s">
        <v>49</v>
      </c>
      <c r="Z642" s="29"/>
      <c r="AA642" s="29">
        <v>0.32777777777777778</v>
      </c>
      <c r="AB642" s="29"/>
      <c r="AC642" s="30">
        <v>46077</v>
      </c>
      <c r="AD642" s="15" t="str">
        <f>IF(Tabla2[[#This Row],[HORA ENTREGA]]="DIRECTO","On time", IF(AA642&lt;&gt;"",IF(Tabla2[[#This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2" s="15" t="str">
        <f>MID(Tabla2[[#This Row],[TIPO]],1,3)</f>
        <v xml:space="preserve">40 </v>
      </c>
      <c r="AF6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FLEX EQUIPOS DE DESCANSO CHILE */ Cont: * HLBU2452010*/ HR Entrega: *08:30* /Dirección: *MERSAN (José Joaquín Prieto 9001, Lo Espejo. Bodegas: 7-8-9-10-15-16-17-18)</v>
      </c>
      <c r="AG642" s="38" t="str">
        <f>IFERROR(HYPERLINK("https://wa.me/"&amp;Tabla2[[#This Row],[CONTACTO]]&amp;"?text="&amp;Tabla2[[#This Row],[Mensaje]],"Enviar mensaje"),"")</f>
        <v>Enviar mensaje</v>
      </c>
      <c r="AH642" s="15" t="str">
        <f>CONCATENATE(A642,F642)</f>
        <v>641HLBU2452010</v>
      </c>
      <c r="AI642" s="15" t="str">
        <f>CONCATENATE("ENT-",A642)</f>
        <v>ENT-641</v>
      </c>
      <c r="AJ642" s="15" t="str">
        <f>IF(Tabla2[[#This Row],[Op]]&lt;&gt;"","ENTREGA","")</f>
        <v>ENTREGA</v>
      </c>
      <c r="AK642" s="40" t="str">
        <f>(Tabla2[[#This Row],[FECHA ENTREGA]]&amp;Tabla2[[#This Row],[HORA ENTREGA]])</f>
        <v>460770,354166666666667</v>
      </c>
      <c r="AL642" s="34" t="str">
        <f>IFERROR(HYPERLINK("https://wa.me/"&amp;Tabla2[[#This Row],[CONTACTO]]&amp;"?text="&amp;Tabla2[[#This Row],[Mensaje]]),"")</f>
        <v>https://wa.me/56992164782?text=Hola!%0AServicio del día 24-02%0A *Cliente:* FLEX EQUIPOS DE DESCANSO CHILE */ Cont: * HLBU2452010*/ HR Entrega: *08:30* /Dirección: *MERSAN (José Joaquín Prieto 9001, Lo Espejo. Bodegas: 7-8-9-10-15-16-17-18)</v>
      </c>
    </row>
    <row r="643" spans="1:38" s="15" customFormat="1" ht="16.5" customHeight="1" x14ac:dyDescent="0.2">
      <c r="A643" s="15">
        <f>ROW(A642)</f>
        <v>642</v>
      </c>
      <c r="B643" s="15">
        <f>IF(J643=J642,B642+1,1)</f>
        <v>10</v>
      </c>
      <c r="C643" s="15" t="s">
        <v>178</v>
      </c>
      <c r="D643" s="25" t="s">
        <v>39</v>
      </c>
      <c r="E643" s="27">
        <v>875645</v>
      </c>
      <c r="F643" s="27" t="s">
        <v>1244</v>
      </c>
      <c r="G643" s="27" t="s">
        <v>41</v>
      </c>
      <c r="H643" s="27">
        <v>28000</v>
      </c>
      <c r="I643" s="27" t="s">
        <v>42</v>
      </c>
      <c r="J643" s="28">
        <v>46077</v>
      </c>
      <c r="K643" s="26">
        <v>0.33333333333333331</v>
      </c>
      <c r="L643" s="26"/>
      <c r="M643" s="27" t="s">
        <v>199</v>
      </c>
      <c r="N643" s="25">
        <f>IFERROR(VLOOKUP(M643,Data!$J$1:$K$58,2,0),"")</f>
        <v>56975315726</v>
      </c>
      <c r="O643" s="27" t="s">
        <v>200</v>
      </c>
      <c r="P643" s="27"/>
      <c r="Q643" s="27" t="s">
        <v>182</v>
      </c>
      <c r="R643" s="27" t="s">
        <v>100</v>
      </c>
      <c r="S643" s="27"/>
      <c r="T643" s="27"/>
      <c r="U643" s="28"/>
      <c r="X643" s="27"/>
      <c r="Y643" s="27" t="s">
        <v>49</v>
      </c>
      <c r="Z643" s="29"/>
      <c r="AA643" s="29">
        <v>0.40625</v>
      </c>
      <c r="AB643" s="29"/>
      <c r="AC643" s="30">
        <v>46077</v>
      </c>
      <c r="AD643" s="15" t="str">
        <f>IF(Tabla2[[#This Row],[HORA ENTREGA]]="DIRECTO","On time", IF(AA643&lt;&gt;"",IF(Tabla2[[#This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43" s="15" t="str">
        <f>MID(Tabla2[[#This Row],[TIPO]],1,3)</f>
        <v xml:space="preserve">40 </v>
      </c>
      <c r="AF6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INVERSIERRA S A */ Cont: * ONEU0989721*/ HR Entrega: *08:00* /Dirección: *HUECHURABA</v>
      </c>
      <c r="AG643" s="38" t="str">
        <f>IFERROR(HYPERLINK("https://wa.me/"&amp;Tabla2[[#This Row],[CONTACTO]]&amp;"?text="&amp;Tabla2[[#This Row],[Mensaje]],"Enviar mensaje"),"")</f>
        <v>Enviar mensaje</v>
      </c>
      <c r="AH643" s="15" t="str">
        <f>CONCATENATE(A643,F643)</f>
        <v>642ONEU0989721</v>
      </c>
      <c r="AI643" s="15" t="str">
        <f>CONCATENATE("ENT-",A643)</f>
        <v>ENT-642</v>
      </c>
      <c r="AJ643" s="15" t="str">
        <f>IF(Tabla2[[#This Row],[Op]]&lt;&gt;"","ENTREGA","")</f>
        <v>ENTREGA</v>
      </c>
      <c r="AK643" s="40" t="str">
        <f>(Tabla2[[#This Row],[FECHA ENTREGA]]&amp;Tabla2[[#This Row],[HORA ENTREGA]])</f>
        <v>460770,333333333333333</v>
      </c>
      <c r="AL643" s="34" t="str">
        <f>IFERROR(HYPERLINK("https://wa.me/"&amp;Tabla2[[#This Row],[CONTACTO]]&amp;"?text="&amp;Tabla2[[#This Row],[Mensaje]]),"")</f>
        <v>https://wa.me/56975315726?text=Hola!%0AServicio del día 24-02%0A *Cliente:* INVERSIERRA S A */ Cont: * ONEU0989721*/ HR Entrega: *08:00* /Dirección: *HUECHURABA</v>
      </c>
    </row>
    <row r="644" spans="1:38" s="15" customFormat="1" ht="16.5" customHeight="1" x14ac:dyDescent="0.2">
      <c r="A644" s="15">
        <f>ROW(A643)</f>
        <v>643</v>
      </c>
      <c r="B644" s="15">
        <f>IF(J644=J643,B643+1,1)</f>
        <v>11</v>
      </c>
      <c r="C644" s="15" t="s">
        <v>178</v>
      </c>
      <c r="D644" s="25" t="s">
        <v>39</v>
      </c>
      <c r="E644" s="27">
        <v>875645</v>
      </c>
      <c r="F644" s="27" t="s">
        <v>1245</v>
      </c>
      <c r="G644" s="27" t="s">
        <v>64</v>
      </c>
      <c r="H644" s="27">
        <v>18000</v>
      </c>
      <c r="I644" s="27" t="s">
        <v>42</v>
      </c>
      <c r="J644" s="28">
        <v>46077</v>
      </c>
      <c r="K644" s="26">
        <v>0.5</v>
      </c>
      <c r="L644" s="26"/>
      <c r="M644" s="27" t="s">
        <v>688</v>
      </c>
      <c r="N644" s="25">
        <f>IFERROR(VLOOKUP(M644,Data!$J$1:$K$58,2,0),"")</f>
        <v>56950104102</v>
      </c>
      <c r="O644" s="27" t="s">
        <v>552</v>
      </c>
      <c r="P644" s="27"/>
      <c r="Q644" s="27" t="s">
        <v>337</v>
      </c>
      <c r="R644" s="27" t="s">
        <v>100</v>
      </c>
      <c r="S644" s="27"/>
      <c r="T644" s="27"/>
      <c r="U644" s="28"/>
      <c r="X644" s="27" t="s">
        <v>335</v>
      </c>
      <c r="Y644" s="27" t="s">
        <v>49</v>
      </c>
      <c r="Z644" s="29"/>
      <c r="AA644" s="29">
        <v>0.47916666666666669</v>
      </c>
      <c r="AB644" s="29"/>
      <c r="AC644" s="30">
        <v>46077</v>
      </c>
      <c r="AD644" s="15" t="str">
        <f>IF(Tabla2[[#This Row],[HORA ENTREGA]]="DIRECTO","On time", IF(AA644&lt;&gt;"",IF(Tabla2[[#This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4" s="15" t="str">
        <f>MID(Tabla2[[#This Row],[TIPO]],1,3)</f>
        <v xml:space="preserve">20 </v>
      </c>
      <c r="AF6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INVERSIERRA S A */ Cont: * ONEU2310470*/ HR Entrega: *12:00* /Dirección: *QUILICURA</v>
      </c>
      <c r="AG644" s="38" t="str">
        <f>IFERROR(HYPERLINK("https://wa.me/"&amp;Tabla2[[#This Row],[CONTACTO]]&amp;"?text="&amp;Tabla2[[#This Row],[Mensaje]],"Enviar mensaje"),"")</f>
        <v>Enviar mensaje</v>
      </c>
      <c r="AH644" s="15" t="str">
        <f>CONCATENATE(A644,F644)</f>
        <v>643ONEU2310470</v>
      </c>
      <c r="AI644" s="15" t="str">
        <f>CONCATENATE("ENT-",A644)</f>
        <v>ENT-643</v>
      </c>
      <c r="AJ644" s="15" t="str">
        <f>IF(Tabla2[[#This Row],[Op]]&lt;&gt;"","ENTREGA","")</f>
        <v>ENTREGA</v>
      </c>
      <c r="AK644" s="40" t="str">
        <f>(Tabla2[[#This Row],[FECHA ENTREGA]]&amp;Tabla2[[#This Row],[HORA ENTREGA]])</f>
        <v>460770,5</v>
      </c>
      <c r="AL644" s="34" t="str">
        <f>IFERROR(HYPERLINK("https://wa.me/"&amp;Tabla2[[#This Row],[CONTACTO]]&amp;"?text="&amp;Tabla2[[#This Row],[Mensaje]]),"")</f>
        <v>https://wa.me/56950104102?text=Hola!%0AServicio del día 24-02%0A *Cliente:* INVERSIERRA S A */ Cont: * ONEU2310470*/ HR Entrega: *12:00* /Dirección: *QUILICURA</v>
      </c>
    </row>
    <row r="645" spans="1:38" s="15" customFormat="1" ht="16.5" customHeight="1" x14ac:dyDescent="0.2">
      <c r="A645" s="15">
        <f>ROW(A644)</f>
        <v>644</v>
      </c>
      <c r="B645" s="15">
        <f>IF(J645=J644,B644+1,1)</f>
        <v>12</v>
      </c>
      <c r="C645" s="15" t="s">
        <v>1246</v>
      </c>
      <c r="D645" s="25" t="s">
        <v>39</v>
      </c>
      <c r="E645" s="27">
        <v>2613866</v>
      </c>
      <c r="F645" s="27" t="s">
        <v>1247</v>
      </c>
      <c r="G645" s="27" t="s">
        <v>41</v>
      </c>
      <c r="H645" s="27">
        <v>12000</v>
      </c>
      <c r="I645" s="27" t="s">
        <v>42</v>
      </c>
      <c r="J645" s="28">
        <v>46077</v>
      </c>
      <c r="K645" s="26">
        <v>0.375</v>
      </c>
      <c r="L645" s="26"/>
      <c r="M645" s="27" t="s">
        <v>241</v>
      </c>
      <c r="N645" s="25">
        <f>IFERROR(VLOOKUP(M645,Data!$J$1:$K$58,2,0),"")</f>
        <v>56984880436</v>
      </c>
      <c r="O645" s="27" t="s">
        <v>242</v>
      </c>
      <c r="P645" s="27"/>
      <c r="Q645" s="27" t="s">
        <v>1248</v>
      </c>
      <c r="R645" s="27" t="s">
        <v>183</v>
      </c>
      <c r="S645" s="27"/>
      <c r="T645" s="27"/>
      <c r="U645" s="28"/>
      <c r="X645" s="27" t="s">
        <v>271</v>
      </c>
      <c r="Y645" s="27" t="s">
        <v>49</v>
      </c>
      <c r="Z645" s="29"/>
      <c r="AA645" s="29">
        <v>0.37152777777777779</v>
      </c>
      <c r="AB645" s="29"/>
      <c r="AC645" s="30">
        <v>46077</v>
      </c>
      <c r="AD645" s="15" t="str">
        <f>IF(Tabla2[[#This Row],[HORA ENTREGA]]="DIRECTO","On time", IF(AA645&lt;&gt;"",IF(Tabla2[[#This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5" s="15" t="str">
        <f>MID(Tabla2[[#This Row],[TIPO]],1,3)</f>
        <v xml:space="preserve">40 </v>
      </c>
      <c r="AF6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JEANSBLUE SPA */ Cont: * ONEU1498548*/ HR Entrega: *09:00* /Dirección: *LAGUNA SUR 9600 BOD.SAN FRANCISCO BOD.A15, PUDAHUEL</v>
      </c>
      <c r="AG645" s="38" t="str">
        <f>IFERROR(HYPERLINK("https://wa.me/"&amp;Tabla2[[#This Row],[CONTACTO]]&amp;"?text="&amp;Tabla2[[#This Row],[Mensaje]],"Enviar mensaje"),"")</f>
        <v>Enviar mensaje</v>
      </c>
      <c r="AH645" s="15" t="str">
        <f>CONCATENATE(A645,F645)</f>
        <v>644ONEU1498548</v>
      </c>
      <c r="AI645" s="15" t="str">
        <f>CONCATENATE("ENT-",A645)</f>
        <v>ENT-644</v>
      </c>
      <c r="AJ645" s="15" t="str">
        <f>IF(Tabla2[[#This Row],[Op]]&lt;&gt;"","ENTREGA","")</f>
        <v>ENTREGA</v>
      </c>
      <c r="AK645" s="40" t="str">
        <f>(Tabla2[[#This Row],[FECHA ENTREGA]]&amp;Tabla2[[#This Row],[HORA ENTREGA]])</f>
        <v>460770,375</v>
      </c>
      <c r="AL645" s="34" t="str">
        <f>IFERROR(HYPERLINK("https://wa.me/"&amp;Tabla2[[#This Row],[CONTACTO]]&amp;"?text="&amp;Tabla2[[#This Row],[Mensaje]]),"")</f>
        <v>https://wa.me/56984880436?text=Hola!%0AServicio del día 24-02%0A *Cliente:* JEANSBLUE SPA */ Cont: * ONEU1498548*/ HR Entrega: *09:00* /Dirección: *LAGUNA SUR 9600 BOD.SAN FRANCISCO BOD.A15, PUDAHUEL</v>
      </c>
    </row>
    <row r="646" spans="1:38" s="15" customFormat="1" ht="16.5" customHeight="1" x14ac:dyDescent="0.2">
      <c r="A646" s="15">
        <f>ROW(A645)</f>
        <v>645</v>
      </c>
      <c r="B646" s="15">
        <f>IF(J646=J645,B645+1,1)</f>
        <v>13</v>
      </c>
      <c r="C646" s="15" t="s">
        <v>188</v>
      </c>
      <c r="D646" s="25" t="s">
        <v>39</v>
      </c>
      <c r="E646" s="27">
        <v>188511</v>
      </c>
      <c r="F646" s="27" t="s">
        <v>1249</v>
      </c>
      <c r="G646" s="27" t="s">
        <v>41</v>
      </c>
      <c r="H646" s="27">
        <v>27000</v>
      </c>
      <c r="I646" s="27" t="s">
        <v>1250</v>
      </c>
      <c r="J646" s="28">
        <v>46077</v>
      </c>
      <c r="K646" s="26">
        <v>0.5</v>
      </c>
      <c r="L646" s="26"/>
      <c r="M646" s="27" t="s">
        <v>221</v>
      </c>
      <c r="N646" s="25">
        <f>IFERROR(VLOOKUP(M646,Data!$J$1:$K$58,2,0),"")</f>
        <v>56965378427</v>
      </c>
      <c r="O646" s="27" t="s">
        <v>222</v>
      </c>
      <c r="P646" s="27"/>
      <c r="Q646" s="27" t="s">
        <v>190</v>
      </c>
      <c r="R646" s="27" t="s">
        <v>218</v>
      </c>
      <c r="S646" s="27"/>
      <c r="T646" s="27"/>
      <c r="U646" s="28"/>
      <c r="X646" s="27"/>
      <c r="Y646" s="27" t="s">
        <v>49</v>
      </c>
      <c r="Z646" s="29"/>
      <c r="AA646" s="29">
        <v>0.40486111111111112</v>
      </c>
      <c r="AB646" s="29"/>
      <c r="AC646" s="30">
        <v>46077</v>
      </c>
      <c r="AD646" s="15" t="str">
        <f>IF(Tabla2[[#This Row],[HORA ENTREGA]]="DIRECTO","On time", IF(AA646&lt;&gt;"",IF(Tabla2[[#This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6" s="15" t="str">
        <f>MID(Tabla2[[#This Row],[TIPO]],1,3)</f>
        <v xml:space="preserve">40 </v>
      </c>
      <c r="AF6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24-02%0A *Cliente:* LAMAIGNERE CHILE S.A. */ Cont: * HLBU3155525*/ HR Entrega: *12:00* /Dirección: *AV. MARTA OSSA RUIZ 601 (CAMINO CASAS VIEJAS); MAIPU </v>
      </c>
      <c r="AG646" s="38" t="str">
        <f>IFERROR(HYPERLINK("https://wa.me/"&amp;Tabla2[[#This Row],[CONTACTO]]&amp;"?text="&amp;Tabla2[[#This Row],[Mensaje]],"Enviar mensaje"),"")</f>
        <v>Enviar mensaje</v>
      </c>
      <c r="AH646" s="15" t="str">
        <f>CONCATENATE(A646,F646)</f>
        <v>645HLBU3155525</v>
      </c>
      <c r="AI646" s="15" t="str">
        <f>CONCATENATE("ENT-",A646)</f>
        <v>ENT-645</v>
      </c>
      <c r="AJ646" s="15" t="str">
        <f>IF(Tabla2[[#This Row],[Op]]&lt;&gt;"","ENTREGA","")</f>
        <v>ENTREGA</v>
      </c>
      <c r="AK646" s="40" t="str">
        <f>(Tabla2[[#This Row],[FECHA ENTREGA]]&amp;Tabla2[[#This Row],[HORA ENTREGA]])</f>
        <v>460770,5</v>
      </c>
      <c r="AL646" s="34" t="str">
        <f>IFERROR(HYPERLINK("https://wa.me/"&amp;Tabla2[[#This Row],[CONTACTO]]&amp;"?text="&amp;Tabla2[[#This Row],[Mensaje]]),"")</f>
        <v xml:space="preserve">https://wa.me/56965378427?text=Hola!%0AServicio del día 24-02%0A *Cliente:* LAMAIGNERE CHILE S.A. */ Cont: * HLBU3155525*/ HR Entrega: *12:00* /Dirección: *AV. MARTA OSSA RUIZ 601 (CAMINO CASAS VIEJAS); MAIPU </v>
      </c>
    </row>
    <row r="647" spans="1:38" s="15" customFormat="1" ht="16.5" customHeight="1" x14ac:dyDescent="0.2">
      <c r="A647" s="15">
        <f>ROW(A646)</f>
        <v>646</v>
      </c>
      <c r="B647" s="15">
        <f>IF(J647=J646,B646+1,1)</f>
        <v>14</v>
      </c>
      <c r="C647" s="15" t="s">
        <v>188</v>
      </c>
      <c r="D647" s="25" t="s">
        <v>39</v>
      </c>
      <c r="E647" s="27">
        <v>188511</v>
      </c>
      <c r="F647" s="27" t="s">
        <v>1251</v>
      </c>
      <c r="G647" s="27" t="s">
        <v>41</v>
      </c>
      <c r="H647" s="27">
        <v>27000</v>
      </c>
      <c r="I647" s="27" t="s">
        <v>42</v>
      </c>
      <c r="J647" s="28">
        <v>46077</v>
      </c>
      <c r="K647" s="26">
        <v>0.5</v>
      </c>
      <c r="L647" s="26"/>
      <c r="M647" s="27" t="s">
        <v>347</v>
      </c>
      <c r="N647" s="25">
        <f>IFERROR(VLOOKUP(M647,Data!$J$1:$K$58,2,0),"")</f>
        <v>56976511010</v>
      </c>
      <c r="O647" s="27" t="s">
        <v>226</v>
      </c>
      <c r="P647" s="27"/>
      <c r="Q647" s="27" t="s">
        <v>190</v>
      </c>
      <c r="R647" s="27" t="s">
        <v>218</v>
      </c>
      <c r="S647" s="27"/>
      <c r="T647" s="27"/>
      <c r="U647" s="28"/>
      <c r="X647" s="27"/>
      <c r="Y647" s="27" t="s">
        <v>49</v>
      </c>
      <c r="Z647" s="29"/>
      <c r="AA647" s="29">
        <v>0.38333333333333336</v>
      </c>
      <c r="AB647" s="29"/>
      <c r="AC647" s="30">
        <v>46077</v>
      </c>
      <c r="AD647" s="15" t="str">
        <f>IF(Tabla2[[#This Row],[HORA ENTREGA]]="DIRECTO","On time", IF(AA647&lt;&gt;"",IF(Tabla2[[#This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7" s="15" t="str">
        <f>MID(Tabla2[[#This Row],[TIPO]],1,3)</f>
        <v xml:space="preserve">40 </v>
      </c>
      <c r="AF6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24-02%0A *Cliente:* LAMAIGNERE CHILE S.A. */ Cont: * HAMU4483642*/ HR Entrega: *12:00* /Dirección: *AV. MARTA OSSA RUIZ 601 (CAMINO CASAS VIEJAS); MAIPU </v>
      </c>
      <c r="AG647" s="38" t="str">
        <f>IFERROR(HYPERLINK("https://wa.me/"&amp;Tabla2[[#This Row],[CONTACTO]]&amp;"?text="&amp;Tabla2[[#This Row],[Mensaje]],"Enviar mensaje"),"")</f>
        <v>Enviar mensaje</v>
      </c>
      <c r="AH647" s="15" t="str">
        <f>CONCATENATE(A647,F647)</f>
        <v>646HAMU4483642</v>
      </c>
      <c r="AI647" s="15" t="str">
        <f>CONCATENATE("ENT-",A647)</f>
        <v>ENT-646</v>
      </c>
      <c r="AJ647" s="15" t="str">
        <f>IF(Tabla2[[#This Row],[Op]]&lt;&gt;"","ENTREGA","")</f>
        <v>ENTREGA</v>
      </c>
      <c r="AK647" s="40" t="str">
        <f>(Tabla2[[#This Row],[FECHA ENTREGA]]&amp;Tabla2[[#This Row],[HORA ENTREGA]])</f>
        <v>460770,5</v>
      </c>
      <c r="AL647" s="34" t="str">
        <f>IFERROR(HYPERLINK("https://wa.me/"&amp;Tabla2[[#This Row],[CONTACTO]]&amp;"?text="&amp;Tabla2[[#This Row],[Mensaje]]),"")</f>
        <v xml:space="preserve">https://wa.me/56976511010?text=Hola!%0AServicio del día 24-02%0A *Cliente:* LAMAIGNERE CHILE S.A. */ Cont: * HAMU4483642*/ HR Entrega: *12:00* /Dirección: *AV. MARTA OSSA RUIZ 601 (CAMINO CASAS VIEJAS); MAIPU </v>
      </c>
    </row>
    <row r="648" spans="1:38" s="15" customFormat="1" ht="16.5" customHeight="1" x14ac:dyDescent="0.2">
      <c r="A648" s="15">
        <f>ROW(A647)</f>
        <v>647</v>
      </c>
      <c r="B648" s="15">
        <f>IF(J648=J647,B647+1,1)</f>
        <v>15</v>
      </c>
      <c r="C648" s="15" t="s">
        <v>188</v>
      </c>
      <c r="D648" s="25" t="s">
        <v>39</v>
      </c>
      <c r="E648" s="27">
        <v>188511</v>
      </c>
      <c r="F648" s="27" t="s">
        <v>1252</v>
      </c>
      <c r="G648" s="27" t="s">
        <v>41</v>
      </c>
      <c r="H648" s="27">
        <v>27000</v>
      </c>
      <c r="I648" s="27" t="s">
        <v>42</v>
      </c>
      <c r="J648" s="28">
        <v>46077</v>
      </c>
      <c r="K648" s="26">
        <v>0.58333333333333337</v>
      </c>
      <c r="L648" s="26"/>
      <c r="M648" s="27" t="s">
        <v>649</v>
      </c>
      <c r="N648" s="25">
        <f>IFERROR(VLOOKUP(M648,Data!$J$1:$K$58,2,0),"")</f>
        <v>56939438073</v>
      </c>
      <c r="O648" s="27" t="s">
        <v>203</v>
      </c>
      <c r="P648" s="27"/>
      <c r="Q648" s="27" t="s">
        <v>190</v>
      </c>
      <c r="R648" s="27" t="s">
        <v>218</v>
      </c>
      <c r="S648" s="27"/>
      <c r="T648" s="27"/>
      <c r="U648" s="28"/>
      <c r="X648" s="27"/>
      <c r="Y648" s="27" t="s">
        <v>49</v>
      </c>
      <c r="Z648" s="29"/>
      <c r="AA648" s="29">
        <v>0.40416666666666667</v>
      </c>
      <c r="AB648" s="29"/>
      <c r="AC648" s="30">
        <v>46077</v>
      </c>
      <c r="AD648" s="15" t="str">
        <f>IF(Tabla2[[#This Row],[HORA ENTREGA]]="DIRECTO","On time", IF(AA648&lt;&gt;"",IF(Tabla2[[#This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8" s="15" t="str">
        <f>MID(Tabla2[[#This Row],[TIPO]],1,3)</f>
        <v xml:space="preserve">40 </v>
      </c>
      <c r="AF6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24-02%0A *Cliente:* LAMAIGNERE CHILE S.A. */ Cont: * RFCU5098317*/ HR Entrega: *14:00* /Dirección: *AV. MARTA OSSA RUIZ 601 (CAMINO CASAS VIEJAS); MAIPU </v>
      </c>
      <c r="AG648" s="38" t="str">
        <f>IFERROR(HYPERLINK("https://wa.me/"&amp;Tabla2[[#This Row],[CONTACTO]]&amp;"?text="&amp;Tabla2[[#This Row],[Mensaje]],"Enviar mensaje"),"")</f>
        <v>Enviar mensaje</v>
      </c>
      <c r="AH648" s="15" t="str">
        <f>CONCATENATE(A648,F648)</f>
        <v>647RFCU5098317</v>
      </c>
      <c r="AI648" s="15" t="str">
        <f>CONCATENATE("ENT-",A648)</f>
        <v>ENT-647</v>
      </c>
      <c r="AJ648" s="15" t="str">
        <f>IF(Tabla2[[#This Row],[Op]]&lt;&gt;"","ENTREGA","")</f>
        <v>ENTREGA</v>
      </c>
      <c r="AK648" s="40" t="str">
        <f>(Tabla2[[#This Row],[FECHA ENTREGA]]&amp;Tabla2[[#This Row],[HORA ENTREGA]])</f>
        <v>460770,583333333333333</v>
      </c>
      <c r="AL648" s="34" t="str">
        <f>IFERROR(HYPERLINK("https://wa.me/"&amp;Tabla2[[#This Row],[CONTACTO]]&amp;"?text="&amp;Tabla2[[#This Row],[Mensaje]]),"")</f>
        <v xml:space="preserve">https://wa.me/56939438073?text=Hola!%0AServicio del día 24-02%0A *Cliente:* LAMAIGNERE CHILE S.A. */ Cont: * RFCU5098317*/ HR Entrega: *14:00* /Dirección: *AV. MARTA OSSA RUIZ 601 (CAMINO CASAS VIEJAS); MAIPU </v>
      </c>
    </row>
    <row r="649" spans="1:38" s="15" customFormat="1" ht="16.5" customHeight="1" x14ac:dyDescent="0.2">
      <c r="A649" s="15">
        <f>ROW(A648)</f>
        <v>648</v>
      </c>
      <c r="B649" s="15">
        <f>IF(J649=J648,B648+1,1)</f>
        <v>16</v>
      </c>
      <c r="C649" s="15" t="s">
        <v>204</v>
      </c>
      <c r="D649" s="25" t="s">
        <v>39</v>
      </c>
      <c r="E649" s="27">
        <v>1180561</v>
      </c>
      <c r="F649" s="27" t="s">
        <v>1253</v>
      </c>
      <c r="G649" s="27" t="s">
        <v>64</v>
      </c>
      <c r="H649" s="27">
        <v>15000</v>
      </c>
      <c r="I649" s="27" t="s">
        <v>1254</v>
      </c>
      <c r="J649" s="28">
        <v>46077</v>
      </c>
      <c r="K649" s="26">
        <v>0.375</v>
      </c>
      <c r="L649" s="26"/>
      <c r="M649" s="27" t="s">
        <v>341</v>
      </c>
      <c r="N649" s="25">
        <f>IFERROR(VLOOKUP(M649,Data!$J$1:$K$58,2,0),"")</f>
        <v>56950923536</v>
      </c>
      <c r="O649" s="27" t="s">
        <v>87</v>
      </c>
      <c r="P649" s="27"/>
      <c r="Q649" s="27" t="s">
        <v>207</v>
      </c>
      <c r="R649" s="27" t="s">
        <v>218</v>
      </c>
      <c r="S649" s="27"/>
      <c r="T649" s="27"/>
      <c r="U649" s="28"/>
      <c r="X649" s="27"/>
      <c r="Y649" s="27" t="s">
        <v>49</v>
      </c>
      <c r="Z649" s="29"/>
      <c r="AA649" s="29">
        <v>0.37569444444444444</v>
      </c>
      <c r="AB649" s="29"/>
      <c r="AC649" s="30">
        <v>46077</v>
      </c>
      <c r="AD649" s="15" t="str">
        <f>IF(Tabla2[[#This Row],[HORA ENTREGA]]="DIRECTO","On time", IF(AA649&lt;&gt;"",IF(Tabla2[[#This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49" s="15" t="str">
        <f>MID(Tabla2[[#This Row],[TIPO]],1,3)</f>
        <v xml:space="preserve">20 </v>
      </c>
      <c r="AF6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24-02%0A *Cliente:* OXIQUIM S A */ Cont: * MSKU5036296*/ HR Entrega: *09:00* /Dirección: *CAÑAVERAL 901; QUILICURA </v>
      </c>
      <c r="AG649" s="38" t="str">
        <f>IFERROR(HYPERLINK("https://wa.me/"&amp;Tabla2[[#This Row],[CONTACTO]]&amp;"?text="&amp;Tabla2[[#This Row],[Mensaje]],"Enviar mensaje"),"")</f>
        <v>Enviar mensaje</v>
      </c>
      <c r="AH649" s="15" t="str">
        <f>CONCATENATE(A649,F649)</f>
        <v>648MSKU5036296</v>
      </c>
      <c r="AI649" s="15" t="str">
        <f>CONCATENATE("ENT-",A649)</f>
        <v>ENT-648</v>
      </c>
      <c r="AJ649" s="15" t="str">
        <f>IF(Tabla2[[#This Row],[Op]]&lt;&gt;"","ENTREGA","")</f>
        <v>ENTREGA</v>
      </c>
      <c r="AK649" s="40" t="str">
        <f>(Tabla2[[#This Row],[FECHA ENTREGA]]&amp;Tabla2[[#This Row],[HORA ENTREGA]])</f>
        <v>460770,375</v>
      </c>
      <c r="AL649" s="34" t="str">
        <f>IFERROR(HYPERLINK("https://wa.me/"&amp;Tabla2[[#This Row],[CONTACTO]]&amp;"?text="&amp;Tabla2[[#This Row],[Mensaje]]),"")</f>
        <v xml:space="preserve">https://wa.me/56950923536?text=Hola!%0AServicio del día 24-02%0A *Cliente:* OXIQUIM S A */ Cont: * MSKU5036296*/ HR Entrega: *09:00* /Dirección: *CAÑAVERAL 901; QUILICURA </v>
      </c>
    </row>
    <row r="650" spans="1:38" s="15" customFormat="1" ht="16.5" customHeight="1" x14ac:dyDescent="0.2">
      <c r="A650" s="15">
        <f>ROW(A649)</f>
        <v>649</v>
      </c>
      <c r="B650" s="15">
        <f>IF(J650=J649,B649+1,1)</f>
        <v>17</v>
      </c>
      <c r="C650" s="15" t="s">
        <v>204</v>
      </c>
      <c r="D650" s="25" t="s">
        <v>39</v>
      </c>
      <c r="E650" s="27">
        <v>1183104</v>
      </c>
      <c r="F650" s="27" t="s">
        <v>1255</v>
      </c>
      <c r="G650" s="27" t="s">
        <v>431</v>
      </c>
      <c r="H650" s="27">
        <v>18000</v>
      </c>
      <c r="I650" s="27" t="s">
        <v>42</v>
      </c>
      <c r="J650" s="28">
        <v>46077</v>
      </c>
      <c r="K650" s="26">
        <v>0.375</v>
      </c>
      <c r="L650" s="26"/>
      <c r="M650" s="27" t="s">
        <v>433</v>
      </c>
      <c r="N650" s="25">
        <f>IFERROR(VLOOKUP(M650,Data!$J$1:$K$58,2,0),"")</f>
        <v>56994354094</v>
      </c>
      <c r="O650" s="27" t="s">
        <v>434</v>
      </c>
      <c r="P650" s="27"/>
      <c r="Q650" s="27" t="s">
        <v>207</v>
      </c>
      <c r="R650" s="27" t="s">
        <v>183</v>
      </c>
      <c r="S650" s="27"/>
      <c r="T650" s="27"/>
      <c r="U650" s="28"/>
      <c r="X650" s="27"/>
      <c r="Y650" s="27" t="s">
        <v>49</v>
      </c>
      <c r="Z650" s="29"/>
      <c r="AA650" s="29">
        <v>0.3298611111111111</v>
      </c>
      <c r="AB650" s="29"/>
      <c r="AC650" s="30">
        <v>46077</v>
      </c>
      <c r="AD650" s="15" t="str">
        <f>IF(Tabla2[[#This Row],[HORA ENTREGA]]="DIRECTO","On time", IF(AA650&lt;&gt;"",IF(Tabla2[[#This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0" s="15" t="str">
        <f>MID(Tabla2[[#This Row],[TIPO]],1,3)</f>
        <v>IMO</v>
      </c>
      <c r="AF6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24-02%0A *Cliente:* OXIQUIM S A */ Cont: * UTCU4939395*/ HR Entrega: *09:00* /Dirección: *CAÑAVERAL 901; QUILICURA </v>
      </c>
      <c r="AG650" s="38" t="str">
        <f>IFERROR(HYPERLINK("https://wa.me/"&amp;Tabla2[[#This Row],[CONTACTO]]&amp;"?text="&amp;Tabla2[[#This Row],[Mensaje]],"Enviar mensaje"),"")</f>
        <v>Enviar mensaje</v>
      </c>
      <c r="AH650" s="15" t="str">
        <f>CONCATENATE(A650,F650)</f>
        <v>649UTCU4939395</v>
      </c>
      <c r="AI650" s="15" t="str">
        <f>CONCATENATE("ENT-",A650)</f>
        <v>ENT-649</v>
      </c>
      <c r="AJ650" s="15" t="str">
        <f>IF(Tabla2[[#This Row],[Op]]&lt;&gt;"","ENTREGA","")</f>
        <v>ENTREGA</v>
      </c>
      <c r="AK650" s="40" t="str">
        <f>(Tabla2[[#This Row],[FECHA ENTREGA]]&amp;Tabla2[[#This Row],[HORA ENTREGA]])</f>
        <v>460770,375</v>
      </c>
      <c r="AL650" s="34" t="str">
        <f>IFERROR(HYPERLINK("https://wa.me/"&amp;Tabla2[[#This Row],[CONTACTO]]&amp;"?text="&amp;Tabla2[[#This Row],[Mensaje]]),"")</f>
        <v xml:space="preserve">https://wa.me/56994354094?text=Hola!%0AServicio del día 24-02%0A *Cliente:* OXIQUIM S A */ Cont: * UTCU4939395*/ HR Entrega: *09:00* /Dirección: *CAÑAVERAL 901; QUILICURA </v>
      </c>
    </row>
    <row r="651" spans="1:38" s="15" customFormat="1" ht="16.5" customHeight="1" x14ac:dyDescent="0.2">
      <c r="A651" s="15">
        <f>ROW(A650)</f>
        <v>650</v>
      </c>
      <c r="B651" s="15">
        <f>IF(J651=J650,B650+1,1)</f>
        <v>18</v>
      </c>
      <c r="C651" s="15" t="s">
        <v>204</v>
      </c>
      <c r="D651" s="25" t="s">
        <v>39</v>
      </c>
      <c r="E651" s="27">
        <v>1180566</v>
      </c>
      <c r="F651" s="27" t="s">
        <v>1256</v>
      </c>
      <c r="G651" s="27" t="s">
        <v>41</v>
      </c>
      <c r="H651" s="27">
        <v>26000</v>
      </c>
      <c r="I651" s="27" t="s">
        <v>42</v>
      </c>
      <c r="J651" s="28">
        <v>46077</v>
      </c>
      <c r="K651" s="26">
        <v>0.54166666666666663</v>
      </c>
      <c r="L651" s="26"/>
      <c r="M651" s="27" t="s">
        <v>192</v>
      </c>
      <c r="N651" s="25">
        <f>IFERROR(VLOOKUP(M651,Data!$J$1:$K$58,2,0),"")</f>
        <v>56967396661</v>
      </c>
      <c r="O651" s="27" t="s">
        <v>181</v>
      </c>
      <c r="P651" s="27"/>
      <c r="Q651" s="27" t="s">
        <v>1257</v>
      </c>
      <c r="R651" s="27" t="s">
        <v>195</v>
      </c>
      <c r="S651" s="27"/>
      <c r="T651" s="27"/>
      <c r="U651" s="28"/>
      <c r="X651" s="27"/>
      <c r="Y651" s="27" t="s">
        <v>49</v>
      </c>
      <c r="Z651" s="29"/>
      <c r="AA651" s="29">
        <v>0.48472222222222222</v>
      </c>
      <c r="AB651" s="29"/>
      <c r="AC651" s="30">
        <v>46077</v>
      </c>
      <c r="AD651" s="15" t="str">
        <f>IF(Tabla2[[#This Row],[HORA ENTREGA]]="DIRECTO","On time", IF(AA651&lt;&gt;"",IF(Tabla2[[#This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1" s="15" t="str">
        <f>MID(Tabla2[[#This Row],[TIPO]],1,3)</f>
        <v xml:space="preserve">40 </v>
      </c>
      <c r="AF6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OXIQUIM S A */ Cont: * MSMU5889005*/ HR Entrega: *13:00* /Dirección: *CAÑAVERAL 901; QUILICURA / cliente</v>
      </c>
      <c r="AG651" s="38" t="str">
        <f>IFERROR(HYPERLINK("https://wa.me/"&amp;Tabla2[[#This Row],[CONTACTO]]&amp;"?text="&amp;Tabla2[[#This Row],[Mensaje]],"Enviar mensaje"),"")</f>
        <v>Enviar mensaje</v>
      </c>
      <c r="AH651" s="15" t="str">
        <f>CONCATENATE(A651,F651)</f>
        <v>650MSMU5889005</v>
      </c>
      <c r="AI651" s="15" t="str">
        <f>CONCATENATE("ENT-",A651)</f>
        <v>ENT-650</v>
      </c>
      <c r="AJ651" s="15" t="str">
        <f>IF(Tabla2[[#This Row],[Op]]&lt;&gt;"","ENTREGA","")</f>
        <v>ENTREGA</v>
      </c>
      <c r="AK651" s="40" t="str">
        <f>(Tabla2[[#This Row],[FECHA ENTREGA]]&amp;Tabla2[[#This Row],[HORA ENTREGA]])</f>
        <v>460770,541666666666667</v>
      </c>
      <c r="AL651" s="34" t="str">
        <f>IFERROR(HYPERLINK("https://wa.me/"&amp;Tabla2[[#This Row],[CONTACTO]]&amp;"?text="&amp;Tabla2[[#This Row],[Mensaje]]),"")</f>
        <v>https://wa.me/56967396661?text=Hola!%0AServicio del día 24-02%0A *Cliente:* OXIQUIM S A */ Cont: * MSMU5889005*/ HR Entrega: *13:00* /Dirección: *CAÑAVERAL 901; QUILICURA / cliente</v>
      </c>
    </row>
    <row r="652" spans="1:38" s="15" customFormat="1" ht="16.5" customHeight="1" x14ac:dyDescent="0.2">
      <c r="A652" s="15">
        <f>ROW(A651)</f>
        <v>651</v>
      </c>
      <c r="B652" s="15">
        <f>IF(J652=J651,B651+1,1)</f>
        <v>19</v>
      </c>
      <c r="C652" s="15" t="s">
        <v>204</v>
      </c>
      <c r="D652" s="25" t="s">
        <v>39</v>
      </c>
      <c r="E652" s="27">
        <v>1181914</v>
      </c>
      <c r="F652" s="27" t="s">
        <v>1258</v>
      </c>
      <c r="G652" s="27" t="s">
        <v>64</v>
      </c>
      <c r="H652" s="27">
        <v>8000</v>
      </c>
      <c r="I652" s="27">
        <v>0.375</v>
      </c>
      <c r="J652" s="28">
        <v>46077</v>
      </c>
      <c r="K652" s="26" t="s">
        <v>290</v>
      </c>
      <c r="L652" s="26"/>
      <c r="M652" s="27" t="s">
        <v>104</v>
      </c>
      <c r="N652" s="25">
        <f>IFERROR(VLOOKUP(M652,Data!$J$1:$K$58,2,0),"")</f>
        <v>56966749395</v>
      </c>
      <c r="O652" s="27" t="s">
        <v>253</v>
      </c>
      <c r="P652" s="27"/>
      <c r="Q652" s="27" t="s">
        <v>207</v>
      </c>
      <c r="R652" s="27" t="s">
        <v>48</v>
      </c>
      <c r="S652" s="27"/>
      <c r="T652" s="27"/>
      <c r="U652" s="28"/>
      <c r="X652" s="27"/>
      <c r="Y652" s="27" t="s">
        <v>49</v>
      </c>
      <c r="Z652" s="29"/>
      <c r="AA652" s="29">
        <v>0.44930555555555557</v>
      </c>
      <c r="AB652" s="29"/>
      <c r="AC652" s="30">
        <v>46077</v>
      </c>
      <c r="AD652" s="15" t="str">
        <f>IF(Tabla2[[#This Row],[HORA ENTREGA]]="DIRECTO","On time", IF(AA652&lt;&gt;"",IF(Tabla2[[#This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2" s="15" t="str">
        <f>MID(Tabla2[[#This Row],[TIPO]],1,3)</f>
        <v xml:space="preserve">20 </v>
      </c>
      <c r="AF6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24-02%0A *Cliente:* OXIQUIM S A */ Cont: * ECMU2779094*/ HR Entrega: *DIRECTO* /Dirección: *CAÑAVERAL 901; QUILICURA </v>
      </c>
      <c r="AG652" s="38" t="str">
        <f>IFERROR(HYPERLINK("https://wa.me/"&amp;Tabla2[[#This Row],[CONTACTO]]&amp;"?text="&amp;Tabla2[[#This Row],[Mensaje]],"Enviar mensaje"),"")</f>
        <v>Enviar mensaje</v>
      </c>
      <c r="AH652" s="15" t="str">
        <f>CONCATENATE(A652,F652)</f>
        <v>651ECMU2779094</v>
      </c>
      <c r="AI652" s="15" t="str">
        <f>CONCATENATE("ENT-",A652)</f>
        <v>ENT-651</v>
      </c>
      <c r="AJ652" s="15" t="str">
        <f>IF(Tabla2[[#This Row],[Op]]&lt;&gt;"","ENTREGA","")</f>
        <v>ENTREGA</v>
      </c>
      <c r="AK652" s="40" t="str">
        <f>(Tabla2[[#This Row],[FECHA ENTREGA]]&amp;Tabla2[[#This Row],[HORA ENTREGA]])</f>
        <v>46077DIRECTO</v>
      </c>
      <c r="AL652" s="34" t="str">
        <f>IFERROR(HYPERLINK("https://wa.me/"&amp;Tabla2[[#This Row],[CONTACTO]]&amp;"?text="&amp;Tabla2[[#This Row],[Mensaje]]),"")</f>
        <v xml:space="preserve">https://wa.me/56966749395?text=Hola!%0AServicio del día 24-02%0A *Cliente:* OXIQUIM S A */ Cont: * ECMU2779094*/ HR Entrega: *DIRECTO* /Dirección: *CAÑAVERAL 901; QUILICURA </v>
      </c>
    </row>
    <row r="653" spans="1:38" s="15" customFormat="1" ht="16.5" customHeight="1" x14ac:dyDescent="0.2">
      <c r="A653" s="15">
        <f>ROW(A652)</f>
        <v>652</v>
      </c>
      <c r="B653" s="15">
        <f>IF(J653=J652,B652+1,1)</f>
        <v>20</v>
      </c>
      <c r="C653" s="15" t="s">
        <v>213</v>
      </c>
      <c r="D653" s="25" t="s">
        <v>39</v>
      </c>
      <c r="E653" s="27">
        <v>298248</v>
      </c>
      <c r="F653" s="27" t="s">
        <v>1259</v>
      </c>
      <c r="G653" s="27" t="s">
        <v>64</v>
      </c>
      <c r="H653" s="27">
        <v>4000</v>
      </c>
      <c r="I653" s="27">
        <v>0.3888888888888889</v>
      </c>
      <c r="J653" s="28">
        <v>46077</v>
      </c>
      <c r="K653" s="26" t="s">
        <v>290</v>
      </c>
      <c r="L653" s="26"/>
      <c r="M653" s="27" t="s">
        <v>60</v>
      </c>
      <c r="N653" s="25">
        <f>IFERROR(VLOOKUP(M653,Data!$J$1:$K$58,2,0),"")</f>
        <v>56957438415</v>
      </c>
      <c r="O653" s="27" t="s">
        <v>285</v>
      </c>
      <c r="P653" s="27"/>
      <c r="Q653" s="27" t="s">
        <v>1260</v>
      </c>
      <c r="R653" s="27" t="s">
        <v>183</v>
      </c>
      <c r="S653" s="27"/>
      <c r="T653" s="27"/>
      <c r="U653" s="28"/>
      <c r="X653" s="27" t="s">
        <v>335</v>
      </c>
      <c r="Y653" s="27" t="s">
        <v>49</v>
      </c>
      <c r="Z653" s="29"/>
      <c r="AA653" s="29">
        <v>0.45277777777777778</v>
      </c>
      <c r="AB653" s="29"/>
      <c r="AC653" s="30">
        <v>46077</v>
      </c>
      <c r="AD653" s="15" t="str">
        <f>IF(Tabla2[[#This Row],[HORA ENTREGA]]="DIRECTO","On time", IF(AA653&lt;&gt;"",IF(Tabla2[[#This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3" s="15" t="str">
        <f>MID(Tabla2[[#This Row],[TIPO]],1,3)</f>
        <v xml:space="preserve">20 </v>
      </c>
      <c r="AF6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PTM CHILE LTDA */ Cont: * WHSU2597191*/ HR Entrega: *DIRECTO* /Dirección: *Issa Pichara 830, Bodega 2B. RENCA</v>
      </c>
      <c r="AG653" s="38" t="str">
        <f>IFERROR(HYPERLINK("https://wa.me/"&amp;Tabla2[[#This Row],[CONTACTO]]&amp;"?text="&amp;Tabla2[[#This Row],[Mensaje]],"Enviar mensaje"),"")</f>
        <v>Enviar mensaje</v>
      </c>
      <c r="AH653" s="15" t="str">
        <f>CONCATENATE(A653,F653)</f>
        <v>652WHSU2597191</v>
      </c>
      <c r="AI653" s="15" t="str">
        <f>CONCATENATE("ENT-",A653)</f>
        <v>ENT-652</v>
      </c>
      <c r="AJ653" s="15" t="str">
        <f>IF(Tabla2[[#This Row],[Op]]&lt;&gt;"","ENTREGA","")</f>
        <v>ENTREGA</v>
      </c>
      <c r="AK653" s="40" t="str">
        <f>(Tabla2[[#This Row],[FECHA ENTREGA]]&amp;Tabla2[[#This Row],[HORA ENTREGA]])</f>
        <v>46077DIRECTO</v>
      </c>
      <c r="AL653" s="34" t="str">
        <f>IFERROR(HYPERLINK("https://wa.me/"&amp;Tabla2[[#This Row],[CONTACTO]]&amp;"?text="&amp;Tabla2[[#This Row],[Mensaje]]),"")</f>
        <v>https://wa.me/56957438415?text=Hola!%0AServicio del día 24-02%0A *Cliente:* PTM CHILE LTDA */ Cont: * WHSU2597191*/ HR Entrega: *DIRECTO* /Dirección: *Issa Pichara 830, Bodega 2B. RENCA</v>
      </c>
    </row>
    <row r="654" spans="1:38" s="15" customFormat="1" ht="16.5" customHeight="1" x14ac:dyDescent="0.2">
      <c r="A654" s="15">
        <f>ROW(A653)</f>
        <v>653</v>
      </c>
      <c r="B654" s="15">
        <f>IF(J654=J653,B653+1,1)</f>
        <v>21</v>
      </c>
      <c r="C654" s="15" t="s">
        <v>219</v>
      </c>
      <c r="D654" s="25" t="s">
        <v>39</v>
      </c>
      <c r="E654" s="27">
        <v>102676</v>
      </c>
      <c r="F654" s="27" t="s">
        <v>1261</v>
      </c>
      <c r="G654" s="27" t="s">
        <v>54</v>
      </c>
      <c r="H654" s="27">
        <v>25000</v>
      </c>
      <c r="I654" s="27" t="s">
        <v>42</v>
      </c>
      <c r="J654" s="28">
        <v>46077</v>
      </c>
      <c r="K654" s="26">
        <v>0.35416666666666669</v>
      </c>
      <c r="L654" s="26"/>
      <c r="M654" s="27" t="s">
        <v>158</v>
      </c>
      <c r="N654" s="25">
        <f>IFERROR(VLOOKUP(M654,Data!$J$1:$K$58,2,0),"")</f>
        <v>56931745801</v>
      </c>
      <c r="O654" s="27" t="s">
        <v>159</v>
      </c>
      <c r="P654" s="27"/>
      <c r="Q654" s="27" t="s">
        <v>357</v>
      </c>
      <c r="R654" s="27" t="s">
        <v>218</v>
      </c>
      <c r="S654" s="27"/>
      <c r="T654" s="27"/>
      <c r="U654" s="28"/>
      <c r="X654" s="27"/>
      <c r="Y654" s="27" t="s">
        <v>49</v>
      </c>
      <c r="Z654" s="29"/>
      <c r="AA654" s="29">
        <v>0.29305555555555557</v>
      </c>
      <c r="AB654" s="29"/>
      <c r="AC654" s="30">
        <v>46077</v>
      </c>
      <c r="AD654" s="15" t="str">
        <f>IF(Tabla2[[#This Row],[HORA ENTREGA]]="DIRECTO","On time", IF(AA654&lt;&gt;"",IF(Tabla2[[#This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4" s="15" t="str">
        <f>MID(Tabla2[[#This Row],[TIPO]],1,3)</f>
        <v xml:space="preserve">40 </v>
      </c>
      <c r="AF6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RENDIC S.A. */ Cont: * CXRU1507166*/ HR Entrega: *08:30* /Dirección: *AVDA EL VENSTIQUERO 1260,RENCA</v>
      </c>
      <c r="AG654" s="38" t="str">
        <f>IFERROR(HYPERLINK("https://wa.me/"&amp;Tabla2[[#This Row],[CONTACTO]]&amp;"?text="&amp;Tabla2[[#This Row],[Mensaje]],"Enviar mensaje"),"")</f>
        <v>Enviar mensaje</v>
      </c>
      <c r="AH654" s="15" t="str">
        <f>CONCATENATE(A654,F654)</f>
        <v>653CXRU1507166</v>
      </c>
      <c r="AI654" s="15" t="str">
        <f>CONCATENATE("ENT-",A654)</f>
        <v>ENT-653</v>
      </c>
      <c r="AJ654" s="15" t="str">
        <f>IF(Tabla2[[#This Row],[Op]]&lt;&gt;"","ENTREGA","")</f>
        <v>ENTREGA</v>
      </c>
      <c r="AK654" s="40" t="str">
        <f>(Tabla2[[#This Row],[FECHA ENTREGA]]&amp;Tabla2[[#This Row],[HORA ENTREGA]])</f>
        <v>460770,354166666666667</v>
      </c>
      <c r="AL654" s="34" t="str">
        <f>IFERROR(HYPERLINK("https://wa.me/"&amp;Tabla2[[#This Row],[CONTACTO]]&amp;"?text="&amp;Tabla2[[#This Row],[Mensaje]]),"")</f>
        <v>https://wa.me/56931745801?text=Hola!%0AServicio del día 24-02%0A *Cliente:* RENDIC S.A. */ Cont: * CXRU1507166*/ HR Entrega: *08:30* /Dirección: *AVDA EL VENSTIQUERO 1260,RENCA</v>
      </c>
    </row>
    <row r="655" spans="1:38" s="15" customFormat="1" ht="16.5" customHeight="1" x14ac:dyDescent="0.2">
      <c r="A655" s="15">
        <f>ROW(A654)</f>
        <v>654</v>
      </c>
      <c r="B655" s="15">
        <f>IF(J655=J654,B654+1,1)</f>
        <v>22</v>
      </c>
      <c r="C655" s="15" t="s">
        <v>219</v>
      </c>
      <c r="D655" s="25" t="s">
        <v>39</v>
      </c>
      <c r="E655" s="27">
        <v>102375</v>
      </c>
      <c r="F655" s="27" t="s">
        <v>1262</v>
      </c>
      <c r="G655" s="27" t="s">
        <v>41</v>
      </c>
      <c r="H655" s="27">
        <v>16000</v>
      </c>
      <c r="I655" s="27" t="s">
        <v>42</v>
      </c>
      <c r="J655" s="28">
        <v>46077</v>
      </c>
      <c r="K655" s="26">
        <v>0.375</v>
      </c>
      <c r="L655" s="26"/>
      <c r="M655" s="27" t="s">
        <v>66</v>
      </c>
      <c r="N655" s="25">
        <f>IFERROR(VLOOKUP(M655,Data!$J$1:$K$58,2,0),"")</f>
        <v>56993389870</v>
      </c>
      <c r="O655" s="27" t="s">
        <v>67</v>
      </c>
      <c r="P655" s="27"/>
      <c r="Q655" s="27" t="s">
        <v>229</v>
      </c>
      <c r="R655" s="27" t="s">
        <v>74</v>
      </c>
      <c r="S655" s="27"/>
      <c r="T655" s="27"/>
      <c r="U655" s="28"/>
      <c r="X655" s="27"/>
      <c r="Y655" s="27" t="s">
        <v>49</v>
      </c>
      <c r="Z655" s="29"/>
      <c r="AA655" s="29">
        <v>0.35069444444444442</v>
      </c>
      <c r="AB655" s="29"/>
      <c r="AC655" s="30">
        <v>46077</v>
      </c>
      <c r="AD655" s="15" t="str">
        <f>IF(Tabla2[[#This Row],[HORA ENTREGA]]="DIRECTO","On time", IF(AA655&lt;&gt;"",IF(Tabla2[[#This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5" s="15" t="str">
        <f>MID(Tabla2[[#This Row],[TIPO]],1,3)</f>
        <v xml:space="preserve">40 </v>
      </c>
      <c r="AF6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RENDIC S.A. */ Cont: * MSBU4013631*/ HR Entrega: *09:00* /Dirección: *Avenida Miraflores 9700-Bodega 4C, PUDAHUEL</v>
      </c>
      <c r="AG655" s="38" t="str">
        <f>IFERROR(HYPERLINK("https://wa.me/"&amp;Tabla2[[#This Row],[CONTACTO]]&amp;"?text="&amp;Tabla2[[#This Row],[Mensaje]],"Enviar mensaje"),"")</f>
        <v>Enviar mensaje</v>
      </c>
      <c r="AH655" s="15" t="str">
        <f>CONCATENATE(A655,F655)</f>
        <v>654MSBU4013631</v>
      </c>
      <c r="AI655" s="15" t="str">
        <f>CONCATENATE("ENT-",A655)</f>
        <v>ENT-654</v>
      </c>
      <c r="AJ655" s="15" t="str">
        <f>IF(Tabla2[[#This Row],[Op]]&lt;&gt;"","ENTREGA","")</f>
        <v>ENTREGA</v>
      </c>
      <c r="AK655" s="40" t="str">
        <f>(Tabla2[[#This Row],[FECHA ENTREGA]]&amp;Tabla2[[#This Row],[HORA ENTREGA]])</f>
        <v>460770,375</v>
      </c>
      <c r="AL655" s="34" t="str">
        <f>IFERROR(HYPERLINK("https://wa.me/"&amp;Tabla2[[#This Row],[CONTACTO]]&amp;"?text="&amp;Tabla2[[#This Row],[Mensaje]]),"")</f>
        <v>https://wa.me/56993389870?text=Hola!%0AServicio del día 24-02%0A *Cliente:* RENDIC S.A. */ Cont: * MSBU4013631*/ HR Entrega: *09:00* /Dirección: *Avenida Miraflores 9700-Bodega 4C, PUDAHUEL</v>
      </c>
    </row>
    <row r="656" spans="1:38" s="15" customFormat="1" ht="16.5" customHeight="1" x14ac:dyDescent="0.2">
      <c r="A656" s="15">
        <f>ROW(A655)</f>
        <v>655</v>
      </c>
      <c r="B656" s="15">
        <f>IF(J656=J655,B655+1,1)</f>
        <v>23</v>
      </c>
      <c r="C656" s="15" t="s">
        <v>219</v>
      </c>
      <c r="D656" s="25" t="s">
        <v>39</v>
      </c>
      <c r="E656" s="27">
        <v>102848</v>
      </c>
      <c r="F656" s="27" t="s">
        <v>1263</v>
      </c>
      <c r="G656" s="27" t="s">
        <v>54</v>
      </c>
      <c r="H656" s="27">
        <v>22000</v>
      </c>
      <c r="I656" s="27">
        <v>0.70833333333333337</v>
      </c>
      <c r="J656" s="28">
        <v>46077</v>
      </c>
      <c r="K656" s="26" t="s">
        <v>290</v>
      </c>
      <c r="L656" s="26"/>
      <c r="M656" s="27" t="s">
        <v>158</v>
      </c>
      <c r="N656" s="25">
        <f>IFERROR(VLOOKUP(M656,Data!$J$1:$K$58,2,0),"")</f>
        <v>56931745801</v>
      </c>
      <c r="O656" s="27" t="s">
        <v>370</v>
      </c>
      <c r="P656" s="27"/>
      <c r="Q656" s="27" t="s">
        <v>981</v>
      </c>
      <c r="R656" s="27" t="s">
        <v>120</v>
      </c>
      <c r="S656" s="27"/>
      <c r="T656" s="27"/>
      <c r="U656" s="28"/>
      <c r="X656" s="27"/>
      <c r="Y656" s="27" t="s">
        <v>49</v>
      </c>
      <c r="Z656" s="29"/>
      <c r="AA656" s="29">
        <v>0.67708333333333337</v>
      </c>
      <c r="AB656" s="29"/>
      <c r="AC656" s="30">
        <v>46077</v>
      </c>
      <c r="AD656" s="15" t="str">
        <f>IF(Tabla2[[#This Row],[HORA ENTREGA]]="DIRECTO","On time", IF(AA656&lt;&gt;"",IF(Tabla2[[#This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6" s="15" t="str">
        <f>MID(Tabla2[[#This Row],[TIPO]],1,3)</f>
        <v xml:space="preserve">40 </v>
      </c>
      <c r="AF6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RENDIC S.A. */ Cont: * TTNU8608058*/ HR Entrega: *DIRECTO* /Dirección: *CAMINO LO AGUIRRE SUR 537; PUDAHUEL</v>
      </c>
      <c r="AG656" s="38" t="str">
        <f>IFERROR(HYPERLINK("https://wa.me/"&amp;Tabla2[[#This Row],[CONTACTO]]&amp;"?text="&amp;Tabla2[[#This Row],[Mensaje]],"Enviar mensaje"),"")</f>
        <v>Enviar mensaje</v>
      </c>
      <c r="AH656" s="15" t="str">
        <f>CONCATENATE(A656,F656)</f>
        <v>655TTNU8608058</v>
      </c>
      <c r="AI656" s="15" t="str">
        <f>CONCATENATE("ENT-",A656)</f>
        <v>ENT-655</v>
      </c>
      <c r="AJ656" s="15" t="str">
        <f>IF(Tabla2[[#This Row],[Op]]&lt;&gt;"","ENTREGA","")</f>
        <v>ENTREGA</v>
      </c>
      <c r="AK656" s="40" t="str">
        <f>(Tabla2[[#This Row],[FECHA ENTREGA]]&amp;Tabla2[[#This Row],[HORA ENTREGA]])</f>
        <v>46077DIRECTO</v>
      </c>
      <c r="AL656" s="34" t="str">
        <f>IFERROR(HYPERLINK("https://wa.me/"&amp;Tabla2[[#This Row],[CONTACTO]]&amp;"?text="&amp;Tabla2[[#This Row],[Mensaje]]),"")</f>
        <v>https://wa.me/56931745801?text=Hola!%0AServicio del día 24-02%0A *Cliente:* RENDIC S.A. */ Cont: * TTNU8608058*/ HR Entrega: *DIRECTO* /Dirección: *CAMINO LO AGUIRRE SUR 537; PUDAHUEL</v>
      </c>
    </row>
    <row r="657" spans="1:38" s="15" customFormat="1" ht="16.5" customHeight="1" x14ac:dyDescent="0.2">
      <c r="A657" s="15">
        <f>ROW(A656)</f>
        <v>656</v>
      </c>
      <c r="B657" s="15">
        <f>IF(J657=J656,B656+1,1)</f>
        <v>24</v>
      </c>
      <c r="C657" s="15" t="s">
        <v>566</v>
      </c>
      <c r="D657" s="25"/>
      <c r="E657" s="27" t="s">
        <v>120</v>
      </c>
      <c r="F657" s="27" t="s">
        <v>456</v>
      </c>
      <c r="G657" s="27" t="s">
        <v>456</v>
      </c>
      <c r="H657" s="27" t="s">
        <v>120</v>
      </c>
      <c r="I657" s="27" t="s">
        <v>120</v>
      </c>
      <c r="J657" s="28">
        <v>46077</v>
      </c>
      <c r="K657" s="26">
        <v>0.29166666666666669</v>
      </c>
      <c r="L657" s="26"/>
      <c r="M657" s="27" t="s">
        <v>567</v>
      </c>
      <c r="N657" s="25">
        <f>IFERROR(VLOOKUP(M657,Data!$J$1:$K$58,2,0),"")</f>
        <v>56964069749</v>
      </c>
      <c r="O657" s="27" t="s">
        <v>568</v>
      </c>
      <c r="P657" s="27"/>
      <c r="Q657" s="27" t="s">
        <v>569</v>
      </c>
      <c r="R657" s="27" t="s">
        <v>120</v>
      </c>
      <c r="S657" s="27"/>
      <c r="T657" s="27"/>
      <c r="U657" s="28"/>
      <c r="X657" s="27"/>
      <c r="Y657" s="27" t="s">
        <v>49</v>
      </c>
      <c r="Z657" s="29"/>
      <c r="AA657" s="29"/>
      <c r="AB657" s="29"/>
      <c r="AC657" s="30">
        <v>46077</v>
      </c>
      <c r="AD657" s="15" t="str">
        <f>IF(Tabla2[[#This Row],[HORA ENTREGA]]="DIRECTO","On time", IF(AA657&lt;&gt;"",IF(Tabla2[[#This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657" s="15" t="str">
        <f>MID(Tabla2[[#This Row],[TIPO]],1,3)</f>
        <v>RAM</v>
      </c>
      <c r="AF6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RITRAMA S.A. */ Cont: * RAMPLA*/ HR Entrega: *07:00* /Dirección: *AV. TUPUNGATO 3420, PLACILLA</v>
      </c>
      <c r="AG657" s="38" t="str">
        <f>IFERROR(HYPERLINK("https://wa.me/"&amp;Tabla2[[#This Row],[CONTACTO]]&amp;"?text="&amp;Tabla2[[#This Row],[Mensaje]],"Enviar mensaje"),"")</f>
        <v>Enviar mensaje</v>
      </c>
      <c r="AH657" s="15" t="str">
        <f>CONCATENATE(A657,F657)</f>
        <v>656RAMPLA</v>
      </c>
      <c r="AI657" s="15" t="str">
        <f>CONCATENATE("ENT-",A657)</f>
        <v>ENT-656</v>
      </c>
      <c r="AJ657" s="15" t="str">
        <f>IF(Tabla2[[#This Row],[Op]]&lt;&gt;"","ENTREGA","")</f>
        <v>ENTREGA</v>
      </c>
      <c r="AK657" s="40" t="str">
        <f>(Tabla2[[#This Row],[FECHA ENTREGA]]&amp;Tabla2[[#This Row],[HORA ENTREGA]])</f>
        <v>460770,291666666666667</v>
      </c>
      <c r="AL657" s="34" t="str">
        <f>IFERROR(HYPERLINK("https://wa.me/"&amp;Tabla2[[#This Row],[CONTACTO]]&amp;"?text="&amp;Tabla2[[#This Row],[Mensaje]]),"")</f>
        <v>https://wa.me/56964069749?text=Hola!%0AServicio del día 24-02%0A *Cliente:* RITRAMA S.A. */ Cont: * RAMPLA*/ HR Entrega: *07:00* /Dirección: *AV. TUPUNGATO 3420, PLACILLA</v>
      </c>
    </row>
    <row r="658" spans="1:38" s="15" customFormat="1" ht="16.5" customHeight="1" x14ac:dyDescent="0.2">
      <c r="A658" s="15">
        <f>ROW(A657)</f>
        <v>657</v>
      </c>
      <c r="B658" s="15">
        <f>IF(J658=J657,B657+1,1)</f>
        <v>25</v>
      </c>
      <c r="C658" s="15" t="s">
        <v>566</v>
      </c>
      <c r="D658" s="25"/>
      <c r="E658" s="27" t="s">
        <v>120</v>
      </c>
      <c r="F658" s="27" t="s">
        <v>456</v>
      </c>
      <c r="G658" s="27" t="s">
        <v>456</v>
      </c>
      <c r="H658" s="27" t="s">
        <v>120</v>
      </c>
      <c r="I658" s="27" t="s">
        <v>120</v>
      </c>
      <c r="J658" s="28">
        <v>46077</v>
      </c>
      <c r="K658" s="26">
        <v>0.29166666666666669</v>
      </c>
      <c r="L658" s="26"/>
      <c r="M658" s="27" t="s">
        <v>570</v>
      </c>
      <c r="N658" s="25">
        <f>IFERROR(VLOOKUP(M658,Data!$J$1:$K$58,2,0),"")</f>
        <v>56973887322</v>
      </c>
      <c r="O658" s="27" t="s">
        <v>738</v>
      </c>
      <c r="P658" s="27"/>
      <c r="Q658" s="27" t="s">
        <v>569</v>
      </c>
      <c r="R658" s="27" t="s">
        <v>120</v>
      </c>
      <c r="S658" s="27"/>
      <c r="T658" s="27"/>
      <c r="U658" s="28"/>
      <c r="X658" s="27"/>
      <c r="Y658" s="27" t="s">
        <v>49</v>
      </c>
      <c r="Z658" s="29"/>
      <c r="AA658" s="29"/>
      <c r="AB658" s="29"/>
      <c r="AC658" s="30">
        <v>46077</v>
      </c>
      <c r="AD658" s="15" t="str">
        <f>IF(Tabla2[[#This Row],[HORA ENTREGA]]="DIRECTO","On time", IF(AA658&lt;&gt;"",IF(Tabla2[[#This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658" s="15" t="str">
        <f>MID(Tabla2[[#This Row],[TIPO]],1,3)</f>
        <v>RAM</v>
      </c>
      <c r="AF6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RITRAMA S.A. */ Cont: * RAMPLA*/ HR Entrega: *07:00* /Dirección: *AV. TUPUNGATO 3420, PLACILLA</v>
      </c>
      <c r="AG658" s="38" t="str">
        <f>IFERROR(HYPERLINK("https://wa.me/"&amp;Tabla2[[#This Row],[CONTACTO]]&amp;"?text="&amp;Tabla2[[#This Row],[Mensaje]],"Enviar mensaje"),"")</f>
        <v>Enviar mensaje</v>
      </c>
      <c r="AH658" s="15" t="str">
        <f>CONCATENATE(A658,F658)</f>
        <v>657RAMPLA</v>
      </c>
      <c r="AI658" s="15" t="str">
        <f>CONCATENATE("ENT-",A658)</f>
        <v>ENT-657</v>
      </c>
      <c r="AJ658" s="15" t="str">
        <f>IF(Tabla2[[#This Row],[Op]]&lt;&gt;"","ENTREGA","")</f>
        <v>ENTREGA</v>
      </c>
      <c r="AK658" s="40" t="str">
        <f>(Tabla2[[#This Row],[FECHA ENTREGA]]&amp;Tabla2[[#This Row],[HORA ENTREGA]])</f>
        <v>460770,291666666666667</v>
      </c>
      <c r="AL658" s="34" t="str">
        <f>IFERROR(HYPERLINK("https://wa.me/"&amp;Tabla2[[#This Row],[CONTACTO]]&amp;"?text="&amp;Tabla2[[#This Row],[Mensaje]]),"")</f>
        <v>https://wa.me/56973887322?text=Hola!%0AServicio del día 24-02%0A *Cliente:* RITRAMA S.A. */ Cont: * RAMPLA*/ HR Entrega: *07:00* /Dirección: *AV. TUPUNGATO 3420, PLACILLA</v>
      </c>
    </row>
    <row r="659" spans="1:38" s="15" customFormat="1" ht="16.5" customHeight="1" x14ac:dyDescent="0.2">
      <c r="A659" s="15">
        <f>ROW(A658)</f>
        <v>658</v>
      </c>
      <c r="B659" s="15">
        <f>IF(J659=J658,B658+1,1)</f>
        <v>26</v>
      </c>
      <c r="C659" s="15" t="s">
        <v>360</v>
      </c>
      <c r="D659" s="25" t="s">
        <v>39</v>
      </c>
      <c r="E659" s="27">
        <v>313067</v>
      </c>
      <c r="F659" s="27" t="s">
        <v>1264</v>
      </c>
      <c r="G659" s="27" t="s">
        <v>41</v>
      </c>
      <c r="H659" s="27">
        <v>18000</v>
      </c>
      <c r="I659" s="27" t="s">
        <v>42</v>
      </c>
      <c r="J659" s="28">
        <v>46077</v>
      </c>
      <c r="K659" s="26">
        <v>0.29166666666666669</v>
      </c>
      <c r="L659" s="26"/>
      <c r="M659" s="27" t="s">
        <v>77</v>
      </c>
      <c r="N659" s="25">
        <f>IFERROR(VLOOKUP(M659,Data!$J$1:$K$58,2,0),"")</f>
        <v>56967384794</v>
      </c>
      <c r="O659" s="27" t="s">
        <v>78</v>
      </c>
      <c r="P659" s="27"/>
      <c r="Q659" s="27" t="s">
        <v>362</v>
      </c>
      <c r="R659" s="27" t="s">
        <v>169</v>
      </c>
      <c r="S659" s="27"/>
      <c r="T659" s="27"/>
      <c r="U659" s="28"/>
      <c r="X659" s="27"/>
      <c r="Y659" s="27" t="s">
        <v>49</v>
      </c>
      <c r="Z659" s="29"/>
      <c r="AA659" s="29">
        <v>0.28472222222222221</v>
      </c>
      <c r="AB659" s="29"/>
      <c r="AC659" s="30">
        <v>46077</v>
      </c>
      <c r="AD659" s="15" t="str">
        <f>IF(Tabla2[[#This Row],[HORA ENTREGA]]="DIRECTO","On time", IF(AA659&lt;&gt;"",IF(Tabla2[[#This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59" s="15" t="str">
        <f>MID(Tabla2[[#This Row],[TIPO]],1,3)</f>
        <v xml:space="preserve">40 </v>
      </c>
      <c r="AF6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SUMINISTROS TELEFONICOS Y COMPUTACIONALES ESTEC LT */ Cont: * MSMU7116180*/ HR Entrega: *07:00* /Dirección: *AVENIDA PEDRO DE VALDIVIA 5964, MACUL</v>
      </c>
      <c r="AG659" s="38" t="str">
        <f>IFERROR(HYPERLINK("https://wa.me/"&amp;Tabla2[[#This Row],[CONTACTO]]&amp;"?text="&amp;Tabla2[[#This Row],[Mensaje]],"Enviar mensaje"),"")</f>
        <v>Enviar mensaje</v>
      </c>
      <c r="AH659" s="15" t="str">
        <f>CONCATENATE(A659,F659)</f>
        <v>658MSMU7116180</v>
      </c>
      <c r="AI659" s="15" t="str">
        <f>CONCATENATE("ENT-",A659)</f>
        <v>ENT-658</v>
      </c>
      <c r="AJ659" s="15" t="str">
        <f>IF(Tabla2[[#This Row],[Op]]&lt;&gt;"","ENTREGA","")</f>
        <v>ENTREGA</v>
      </c>
      <c r="AK659" s="40" t="str">
        <f>(Tabla2[[#This Row],[FECHA ENTREGA]]&amp;Tabla2[[#This Row],[HORA ENTREGA]])</f>
        <v>460770,291666666666667</v>
      </c>
      <c r="AL659" s="34" t="str">
        <f>IFERROR(HYPERLINK("https://wa.me/"&amp;Tabla2[[#This Row],[CONTACTO]]&amp;"?text="&amp;Tabla2[[#This Row],[Mensaje]]),"")</f>
        <v>https://wa.me/56967384794?text=Hola!%0AServicio del día 24-02%0A *Cliente:* SUMINISTROS TELEFONICOS Y COMPUTACIONALES ESTEC LT */ Cont: * MSMU7116180*/ HR Entrega: *07:00* /Dirección: *AVENIDA PEDRO DE VALDIVIA 5964, MACUL</v>
      </c>
    </row>
    <row r="660" spans="1:38" s="15" customFormat="1" ht="16.5" customHeight="1" x14ac:dyDescent="0.2">
      <c r="A660" s="15">
        <f>ROW(A659)</f>
        <v>659</v>
      </c>
      <c r="B660" s="15">
        <f>IF(J660=J659,B659+1,1)</f>
        <v>27</v>
      </c>
      <c r="C660" s="15" t="s">
        <v>360</v>
      </c>
      <c r="D660" s="25" t="s">
        <v>39</v>
      </c>
      <c r="E660" s="27">
        <v>313466</v>
      </c>
      <c r="F660" s="27" t="s">
        <v>1265</v>
      </c>
      <c r="G660" s="27" t="s">
        <v>41</v>
      </c>
      <c r="H660" s="27">
        <v>10000</v>
      </c>
      <c r="I660" s="27" t="s">
        <v>42</v>
      </c>
      <c r="J660" s="28">
        <v>46077</v>
      </c>
      <c r="K660" s="26">
        <v>0.41666666666666669</v>
      </c>
      <c r="L660" s="26"/>
      <c r="M660" s="27" t="s">
        <v>215</v>
      </c>
      <c r="N660" s="25">
        <f>IFERROR(VLOOKUP(M660,Data!$J$1:$K$58,2,0),"")</f>
        <v>56978089957</v>
      </c>
      <c r="O660" s="27" t="s">
        <v>216</v>
      </c>
      <c r="P660" s="27"/>
      <c r="Q660" s="27" t="s">
        <v>1266</v>
      </c>
      <c r="R660" s="27" t="s">
        <v>169</v>
      </c>
      <c r="S660" s="27"/>
      <c r="T660" s="27"/>
      <c r="U660" s="28"/>
      <c r="X660" s="27" t="s">
        <v>271</v>
      </c>
      <c r="Y660" s="27" t="s">
        <v>49</v>
      </c>
      <c r="Z660" s="29"/>
      <c r="AA660" s="29">
        <v>0.3972222222222222</v>
      </c>
      <c r="AB660" s="29"/>
      <c r="AC660" s="30">
        <v>46077</v>
      </c>
      <c r="AD660" s="15" t="str">
        <f>IF(Tabla2[[#This Row],[HORA ENTREGA]]="DIRECTO","On time", IF(AA660&lt;&gt;"",IF(Tabla2[[#This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0" s="15" t="str">
        <f>MID(Tabla2[[#This Row],[TIPO]],1,3)</f>
        <v xml:space="preserve">40 </v>
      </c>
      <c r="AF6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SUMINISTROS TELEFONICOS Y COMPUTACIONALES ESTEC LT */ Cont: * TRHU8061085*/ HR Entrega: *10:00* /Dirección: *Lo Boza 422, Pudahuel</v>
      </c>
      <c r="AG660" s="38" t="str">
        <f>IFERROR(HYPERLINK("https://wa.me/"&amp;Tabla2[[#This Row],[CONTACTO]]&amp;"?text="&amp;Tabla2[[#This Row],[Mensaje]],"Enviar mensaje"),"")</f>
        <v>Enviar mensaje</v>
      </c>
      <c r="AH660" s="15" t="str">
        <f>CONCATENATE(A660,F660)</f>
        <v>659TRHU8061085</v>
      </c>
      <c r="AI660" s="15" t="str">
        <f>CONCATENATE("ENT-",A660)</f>
        <v>ENT-659</v>
      </c>
      <c r="AJ660" s="15" t="str">
        <f>IF(Tabla2[[#This Row],[Op]]&lt;&gt;"","ENTREGA","")</f>
        <v>ENTREGA</v>
      </c>
      <c r="AK660" s="40" t="str">
        <f>(Tabla2[[#This Row],[FECHA ENTREGA]]&amp;Tabla2[[#This Row],[HORA ENTREGA]])</f>
        <v>460770,416666666666667</v>
      </c>
      <c r="AL660" s="34" t="str">
        <f>IFERROR(HYPERLINK("https://wa.me/"&amp;Tabla2[[#This Row],[CONTACTO]]&amp;"?text="&amp;Tabla2[[#This Row],[Mensaje]]),"")</f>
        <v>https://wa.me/56978089957?text=Hola!%0AServicio del día 24-02%0A *Cliente:* SUMINISTROS TELEFONICOS Y COMPUTACIONALES ESTEC LT */ Cont: * TRHU8061085*/ HR Entrega: *10:00* /Dirección: *Lo Boza 422, Pudahuel</v>
      </c>
    </row>
    <row r="661" spans="1:38" s="15" customFormat="1" ht="16.5" customHeight="1" x14ac:dyDescent="0.2">
      <c r="A661" s="15">
        <f>ROW(A660)</f>
        <v>660</v>
      </c>
      <c r="B661" s="15">
        <f>IF(J661=J660,B660+1,1)</f>
        <v>28</v>
      </c>
      <c r="C661" s="15" t="s">
        <v>239</v>
      </c>
      <c r="D661" s="25" t="s">
        <v>39</v>
      </c>
      <c r="E661" s="27">
        <v>299159</v>
      </c>
      <c r="F661" s="27" t="s">
        <v>1267</v>
      </c>
      <c r="G661" s="27" t="s">
        <v>41</v>
      </c>
      <c r="H661" s="27">
        <v>10000</v>
      </c>
      <c r="I661" s="27" t="s">
        <v>42</v>
      </c>
      <c r="J661" s="28">
        <v>46077</v>
      </c>
      <c r="K661" s="26">
        <v>0.33333333333333331</v>
      </c>
      <c r="L661" s="26"/>
      <c r="M661" s="27" t="s">
        <v>97</v>
      </c>
      <c r="N661" s="25">
        <f>IFERROR(VLOOKUP(M661,Data!$J$1:$K$58,2,0),"")</f>
        <v>56944540732</v>
      </c>
      <c r="O661" s="27" t="s">
        <v>98</v>
      </c>
      <c r="P661" s="27"/>
      <c r="Q661" s="27" t="s">
        <v>243</v>
      </c>
      <c r="R661" s="27" t="s">
        <v>218</v>
      </c>
      <c r="S661" s="27"/>
      <c r="T661" s="27"/>
      <c r="U661" s="28"/>
      <c r="X661" s="27"/>
      <c r="Y661" s="27" t="s">
        <v>49</v>
      </c>
      <c r="Z661" s="29"/>
      <c r="AA661" s="29">
        <v>0.3263888888888889</v>
      </c>
      <c r="AB661" s="29"/>
      <c r="AC661" s="30">
        <v>46077</v>
      </c>
      <c r="AD661" s="15" t="str">
        <f>IF(Tabla2[[#This Row],[HORA ENTREGA]]="DIRECTO","On time", IF(AA661&lt;&gt;"",IF(Tabla2[[#This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1" s="15" t="str">
        <f>MID(Tabla2[[#This Row],[TIPO]],1,3)</f>
        <v xml:space="preserve">40 </v>
      </c>
      <c r="AF6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24-02%0A *Cliente:* SUPERMERCADO DEL NEUMATICO LTDA */ Cont: * MRSU8841366*/ HR Entrega: *08:00* /Dirección: *VELASQUEZ</v>
      </c>
      <c r="AG661" s="38" t="str">
        <f>IFERROR(HYPERLINK("https://wa.me/"&amp;Tabla2[[#This Row],[CONTACTO]]&amp;"?text="&amp;Tabla2[[#This Row],[Mensaje]],"Enviar mensaje"),"")</f>
        <v>Enviar mensaje</v>
      </c>
      <c r="AH661" s="15" t="str">
        <f>CONCATENATE(A661,F661)</f>
        <v>660MRSU8841366</v>
      </c>
      <c r="AI661" s="15" t="str">
        <f>CONCATENATE("ENT-",A661)</f>
        <v>ENT-660</v>
      </c>
      <c r="AJ661" s="15" t="str">
        <f>IF(Tabla2[[#This Row],[Op]]&lt;&gt;"","ENTREGA","")</f>
        <v>ENTREGA</v>
      </c>
      <c r="AK661" s="40" t="str">
        <f>(Tabla2[[#This Row],[FECHA ENTREGA]]&amp;Tabla2[[#This Row],[HORA ENTREGA]])</f>
        <v>460770,333333333333333</v>
      </c>
      <c r="AL661" s="34" t="str">
        <f>IFERROR(HYPERLINK("https://wa.me/"&amp;Tabla2[[#This Row],[CONTACTO]]&amp;"?text="&amp;Tabla2[[#This Row],[Mensaje]]),"")</f>
        <v>https://wa.me/56944540732?text=Hola!%0AServicio del día 24-02%0A *Cliente:* SUPERMERCADO DEL NEUMATICO LTDA */ Cont: * MRSU8841366*/ HR Entrega: *08:00* /Dirección: *VELASQUEZ</v>
      </c>
    </row>
    <row r="662" spans="1:38" s="15" customFormat="1" ht="16.5" customHeight="1" x14ac:dyDescent="0.2">
      <c r="A662" s="15">
        <f>ROW(A661)</f>
        <v>661</v>
      </c>
      <c r="B662" s="15">
        <f>IF(J662=J661,B661+1,1)</f>
        <v>1</v>
      </c>
      <c r="C662" s="15" t="s">
        <v>43</v>
      </c>
      <c r="D662" s="25" t="s">
        <v>39</v>
      </c>
      <c r="E662" s="27">
        <v>365256</v>
      </c>
      <c r="F662" s="27" t="s">
        <v>1268</v>
      </c>
      <c r="G662" s="27" t="s">
        <v>41</v>
      </c>
      <c r="H662" s="27">
        <v>24000</v>
      </c>
      <c r="I662" s="27" t="s">
        <v>1269</v>
      </c>
      <c r="J662" s="28">
        <v>46078</v>
      </c>
      <c r="K662" s="26">
        <v>0.47916666666666669</v>
      </c>
      <c r="L662" s="26"/>
      <c r="M662" s="27" t="s">
        <v>158</v>
      </c>
      <c r="N662" s="25">
        <f>IFERROR(VLOOKUP(M662,Data!$J$1:$K$58,2,0),"")</f>
        <v>56931745801</v>
      </c>
      <c r="O662" s="27" t="s">
        <v>159</v>
      </c>
      <c r="P662" s="27"/>
      <c r="Q662" s="27" t="s">
        <v>57</v>
      </c>
      <c r="R662" s="27" t="s">
        <v>48</v>
      </c>
      <c r="S662" s="27"/>
      <c r="T662" s="27"/>
      <c r="U662" s="28"/>
      <c r="X662" s="27"/>
      <c r="Y662" s="27" t="s">
        <v>49</v>
      </c>
      <c r="Z662" s="29"/>
      <c r="AA662" s="29">
        <v>0.47916666666666669</v>
      </c>
      <c r="AB662" s="29"/>
      <c r="AC662" s="30">
        <v>46078</v>
      </c>
      <c r="AD662" s="15" t="str">
        <f>IF(Tabla2[[#This Row],[HORA ENTREGA]]="DIRECTO","On time", IF(AA662&lt;&gt;"",IF(Tabla2[[#This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2" s="15" t="str">
        <f>MID(Tabla2[[#This Row],[TIPO]],1,3)</f>
        <v xml:space="preserve">40 </v>
      </c>
      <c r="AF6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ALCA SPA */ Cont: * CMAU8661830*/ HR Entrega: *11:30* /Dirección: *Camino del Cerro 4868 Huechuraba</v>
      </c>
      <c r="AG662" s="38" t="str">
        <f>IFERROR(HYPERLINK("https://wa.me/"&amp;Tabla2[[#This Row],[CONTACTO]]&amp;"?text="&amp;Tabla2[[#This Row],[Mensaje]],"Enviar mensaje"),"")</f>
        <v>Enviar mensaje</v>
      </c>
      <c r="AH662" s="15" t="str">
        <f>CONCATENATE(A662,F662)</f>
        <v>661CMAU8661830</v>
      </c>
      <c r="AI662" s="15" t="str">
        <f>CONCATENATE("ENT-",A662)</f>
        <v>ENT-661</v>
      </c>
      <c r="AJ662" s="15" t="str">
        <f>IF(Tabla2[[#This Row],[Op]]&lt;&gt;"","ENTREGA","")</f>
        <v>ENTREGA</v>
      </c>
      <c r="AK662" s="40" t="str">
        <f>(Tabla2[[#This Row],[FECHA ENTREGA]]&amp;Tabla2[[#This Row],[HORA ENTREGA]])</f>
        <v>460780,479166666666667</v>
      </c>
      <c r="AL662" s="34" t="str">
        <f>IFERROR(HYPERLINK("https://wa.me/"&amp;Tabla2[[#This Row],[CONTACTO]]&amp;"?text="&amp;Tabla2[[#This Row],[Mensaje]]),"")</f>
        <v>https://wa.me/56931745801?text=Hola!%0AServicio del día 25-02%0A *Cliente:* ALCA SPA */ Cont: * CMAU8661830*/ HR Entrega: *11:30* /Dirección: *Camino del Cerro 4868 Huechuraba</v>
      </c>
    </row>
    <row r="663" spans="1:38" s="15" customFormat="1" ht="16.5" customHeight="1" x14ac:dyDescent="0.2">
      <c r="A663" s="15">
        <f>ROW(A662)</f>
        <v>662</v>
      </c>
      <c r="B663" s="15">
        <f>IF(J663=J662,B662+1,1)</f>
        <v>2</v>
      </c>
      <c r="C663" s="15" t="s">
        <v>517</v>
      </c>
      <c r="D663" s="25" t="s">
        <v>122</v>
      </c>
      <c r="E663" s="27" t="s">
        <v>1270</v>
      </c>
      <c r="F663" s="27"/>
      <c r="G663" s="27" t="s">
        <v>41</v>
      </c>
      <c r="H663" s="27" t="s">
        <v>120</v>
      </c>
      <c r="I663" s="27" t="s">
        <v>122</v>
      </c>
      <c r="J663" s="28">
        <v>46078</v>
      </c>
      <c r="K663" s="26">
        <v>0.41666666666666669</v>
      </c>
      <c r="L663" s="26"/>
      <c r="M663" s="27" t="s">
        <v>117</v>
      </c>
      <c r="N663" s="25">
        <f>IFERROR(VLOOKUP(M663,Data!$J$1:$K$58,2,0),"")</f>
        <v>56973887539</v>
      </c>
      <c r="O663" s="27" t="s">
        <v>118</v>
      </c>
      <c r="P663" s="27"/>
      <c r="Q663" s="27" t="s">
        <v>520</v>
      </c>
      <c r="R663" s="27" t="s">
        <v>521</v>
      </c>
      <c r="S663" s="27"/>
      <c r="T663" s="27"/>
      <c r="U663" s="28"/>
      <c r="X663" s="27" t="s">
        <v>1271</v>
      </c>
      <c r="Y663" s="27" t="s">
        <v>49</v>
      </c>
      <c r="Z663" s="29"/>
      <c r="AA663" s="29">
        <v>0.3888888888888889</v>
      </c>
      <c r="AB663" s="29"/>
      <c r="AC663" s="30">
        <v>46078</v>
      </c>
      <c r="AD663" s="15" t="str">
        <f>IF(Tabla2[[#This Row],[HORA ENTREGA]]="DIRECTO","On time", IF(AA663&lt;&gt;"",IF(Tabla2[[#This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3" s="15" t="str">
        <f>MID(Tabla2[[#This Row],[TIPO]],1,3)</f>
        <v xml:space="preserve">40 </v>
      </c>
      <c r="AF6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ARESTI CHILE WINE S.A. */ Cont: * */ HR Entrega: *10:00* /Dirección: *CONSOLIDADO: BELLAVISTA S/N, RIO CLARO; BOD. HACIENDA ARESTI / EMBARQUE: SAI</v>
      </c>
      <c r="AG663" s="38" t="str">
        <f>IFERROR(HYPERLINK("https://wa.me/"&amp;Tabla2[[#This Row],[CONTACTO]]&amp;"?text="&amp;Tabla2[[#This Row],[Mensaje]],"Enviar mensaje"),"")</f>
        <v>Enviar mensaje</v>
      </c>
      <c r="AH663" s="15" t="str">
        <f>CONCATENATE(A663,F663)</f>
        <v>662</v>
      </c>
      <c r="AI663" s="15" t="str">
        <f>CONCATENATE("ENT-",A663)</f>
        <v>ENT-662</v>
      </c>
      <c r="AJ663" s="15" t="str">
        <f>IF(Tabla2[[#This Row],[Op]]&lt;&gt;"","ENTREGA","")</f>
        <v>ENTREGA</v>
      </c>
      <c r="AK663" s="40" t="str">
        <f>(Tabla2[[#This Row],[FECHA ENTREGA]]&amp;Tabla2[[#This Row],[HORA ENTREGA]])</f>
        <v>460780,416666666666667</v>
      </c>
      <c r="AL663" s="34" t="str">
        <f>IFERROR(HYPERLINK("https://wa.me/"&amp;Tabla2[[#This Row],[CONTACTO]]&amp;"?text="&amp;Tabla2[[#This Row],[Mensaje]]),"")</f>
        <v>https://wa.me/56973887539?text=Hola!%0AServicio del día 25-02%0A *Cliente:* ARESTI CHILE WINE S.A. */ Cont: * */ HR Entrega: *10:00* /Dirección: *CONSOLIDADO: BELLAVISTA S/N, RIO CLARO; BOD. HACIENDA ARESTI / EMBARQUE: SAI</v>
      </c>
    </row>
    <row r="664" spans="1:38" s="15" customFormat="1" ht="16.5" customHeight="1" x14ac:dyDescent="0.2">
      <c r="A664" s="15">
        <f>ROW(A663)</f>
        <v>663</v>
      </c>
      <c r="B664" s="15">
        <f>IF(J664=J663,B663+1,1)</f>
        <v>3</v>
      </c>
      <c r="C664" s="15" t="s">
        <v>517</v>
      </c>
      <c r="D664" s="25" t="s">
        <v>122</v>
      </c>
      <c r="E664" s="27" t="s">
        <v>1272</v>
      </c>
      <c r="F664" s="27"/>
      <c r="G664" s="27" t="s">
        <v>41</v>
      </c>
      <c r="H664" s="27" t="s">
        <v>120</v>
      </c>
      <c r="I664" s="27" t="s">
        <v>122</v>
      </c>
      <c r="J664" s="28">
        <v>46078</v>
      </c>
      <c r="K664" s="26">
        <v>0.45833333333333331</v>
      </c>
      <c r="L664" s="26"/>
      <c r="M664" s="27" t="s">
        <v>51</v>
      </c>
      <c r="N664" s="25">
        <f>IFERROR(VLOOKUP(M664,Data!$J$1:$K$58,2,0),"")</f>
        <v>56967256951</v>
      </c>
      <c r="O664" s="27" t="s">
        <v>52</v>
      </c>
      <c r="P664" s="27"/>
      <c r="Q664" s="27" t="s">
        <v>520</v>
      </c>
      <c r="R664" s="27" t="s">
        <v>521</v>
      </c>
      <c r="S664" s="27"/>
      <c r="T664" s="27"/>
      <c r="U664" s="28"/>
      <c r="X664" s="27" t="s">
        <v>1271</v>
      </c>
      <c r="Y664" s="27" t="s">
        <v>49</v>
      </c>
      <c r="Z664" s="29"/>
      <c r="AA664" s="29">
        <v>0.45833333333333331</v>
      </c>
      <c r="AB664" s="29"/>
      <c r="AC664" s="30">
        <v>46078</v>
      </c>
      <c r="AD664" s="15" t="str">
        <f>IF(Tabla2[[#This Row],[HORA ENTREGA]]="DIRECTO","On time", IF(AA664&lt;&gt;"",IF(Tabla2[[#This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4" s="15" t="str">
        <f>MID(Tabla2[[#This Row],[TIPO]],1,3)</f>
        <v xml:space="preserve">40 </v>
      </c>
      <c r="AF6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ARESTI CHILE WINE S.A. */ Cont: * */ HR Entrega: *11:00* /Dirección: *CONSOLIDADO: BELLAVISTA S/N, RIO CLARO; BOD. HACIENDA ARESTI / EMBARQUE: SAI</v>
      </c>
      <c r="AG664" s="38" t="str">
        <f>IFERROR(HYPERLINK("https://wa.me/"&amp;Tabla2[[#This Row],[CONTACTO]]&amp;"?text="&amp;Tabla2[[#This Row],[Mensaje]],"Enviar mensaje"),"")</f>
        <v>Enviar mensaje</v>
      </c>
      <c r="AH664" s="15" t="str">
        <f>CONCATENATE(A664,F664)</f>
        <v>663</v>
      </c>
      <c r="AI664" s="15" t="str">
        <f>CONCATENATE("ENT-",A664)</f>
        <v>ENT-663</v>
      </c>
      <c r="AJ664" s="15" t="str">
        <f>IF(Tabla2[[#This Row],[Op]]&lt;&gt;"","ENTREGA","")</f>
        <v>ENTREGA</v>
      </c>
      <c r="AK664" s="40" t="str">
        <f>(Tabla2[[#This Row],[FECHA ENTREGA]]&amp;Tabla2[[#This Row],[HORA ENTREGA]])</f>
        <v>460780,458333333333333</v>
      </c>
      <c r="AL664" s="34" t="str">
        <f>IFERROR(HYPERLINK("https://wa.me/"&amp;Tabla2[[#This Row],[CONTACTO]]&amp;"?text="&amp;Tabla2[[#This Row],[Mensaje]]),"")</f>
        <v>https://wa.me/56967256951?text=Hola!%0AServicio del día 25-02%0A *Cliente:* ARESTI CHILE WINE S.A. */ Cont: * */ HR Entrega: *11:00* /Dirección: *CONSOLIDADO: BELLAVISTA S/N, RIO CLARO; BOD. HACIENDA ARESTI / EMBARQUE: SAI</v>
      </c>
    </row>
    <row r="665" spans="1:38" s="15" customFormat="1" ht="16.5" customHeight="1" x14ac:dyDescent="0.2">
      <c r="A665" s="15">
        <f>ROW(A664)</f>
        <v>664</v>
      </c>
      <c r="B665" s="15">
        <f>IF(J665=J664,B664+1,1)</f>
        <v>4</v>
      </c>
      <c r="C665" s="15" t="s">
        <v>75</v>
      </c>
      <c r="D665" s="25" t="s">
        <v>39</v>
      </c>
      <c r="E665" s="27">
        <v>299570</v>
      </c>
      <c r="F665" s="27" t="s">
        <v>1273</v>
      </c>
      <c r="G665" s="27" t="s">
        <v>41</v>
      </c>
      <c r="H665" s="27">
        <v>4000</v>
      </c>
      <c r="I665" s="27" t="s">
        <v>42</v>
      </c>
      <c r="J665" s="28">
        <v>46078</v>
      </c>
      <c r="K665" s="26">
        <v>0.45833333333333331</v>
      </c>
      <c r="L665" s="26"/>
      <c r="M665" s="27" t="s">
        <v>953</v>
      </c>
      <c r="N665" s="25">
        <f>IFERROR(VLOOKUP(M665,Data!$J$1:$K$58,2,0),"")</f>
        <v>56967128754</v>
      </c>
      <c r="O665" s="27" t="s">
        <v>309</v>
      </c>
      <c r="P665" s="27"/>
      <c r="Q665" s="27" t="s">
        <v>79</v>
      </c>
      <c r="R665" s="27" t="s">
        <v>74</v>
      </c>
      <c r="S665" s="27"/>
      <c r="T665" s="27"/>
      <c r="U665" s="28"/>
      <c r="X665" s="27" t="s">
        <v>271</v>
      </c>
      <c r="Y665" s="27" t="s">
        <v>49</v>
      </c>
      <c r="Z665" s="29"/>
      <c r="AA665" s="29">
        <v>0.44097222222222221</v>
      </c>
      <c r="AB665" s="29"/>
      <c r="AC665" s="30">
        <v>46078</v>
      </c>
      <c r="AD665" s="15" t="str">
        <f>IF(Tabla2[[#This Row],[HORA ENTREGA]]="DIRECTO","On time", IF(AA665&lt;&gt;"",IF(Tabla2[[#This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5" s="15" t="str">
        <f>MID(Tabla2[[#This Row],[TIPO]],1,3)</f>
        <v xml:space="preserve">40 </v>
      </c>
      <c r="AF6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BAYONA SPA */ Cont: * MSMU4932067*/ HR Entrega: *11:00* /Dirección: * BOULEVAR 1313 BODENOR FLEX CENTER ENEA, PUDAHUEL</v>
      </c>
      <c r="AG665" s="38" t="str">
        <f>IFERROR(HYPERLINK("https://wa.me/"&amp;Tabla2[[#This Row],[CONTACTO]]&amp;"?text="&amp;Tabla2[[#This Row],[Mensaje]],"Enviar mensaje"),"")</f>
        <v>Enviar mensaje</v>
      </c>
      <c r="AH665" s="15" t="str">
        <f>CONCATENATE(A665,F665)</f>
        <v>664MSMU4932067</v>
      </c>
      <c r="AI665" s="15" t="str">
        <f>CONCATENATE("ENT-",A665)</f>
        <v>ENT-664</v>
      </c>
      <c r="AJ665" s="15" t="str">
        <f>IF(Tabla2[[#This Row],[Op]]&lt;&gt;"","ENTREGA","")</f>
        <v>ENTREGA</v>
      </c>
      <c r="AK665" s="40" t="str">
        <f>(Tabla2[[#This Row],[FECHA ENTREGA]]&amp;Tabla2[[#This Row],[HORA ENTREGA]])</f>
        <v>460780,458333333333333</v>
      </c>
      <c r="AL665" s="34" t="str">
        <f>IFERROR(HYPERLINK("https://wa.me/"&amp;Tabla2[[#This Row],[CONTACTO]]&amp;"?text="&amp;Tabla2[[#This Row],[Mensaje]]),"")</f>
        <v>https://wa.me/56967128754?text=Hola!%0AServicio del día 25-02%0A *Cliente:* BAYONA SPA */ Cont: * MSMU4932067*/ HR Entrega: *11:00* /Dirección: * BOULEVAR 1313 BODENOR FLEX CENTER ENEA, PUDAHUEL</v>
      </c>
    </row>
    <row r="666" spans="1:38" s="15" customFormat="1" ht="16.5" customHeight="1" x14ac:dyDescent="0.2">
      <c r="A666" s="15">
        <f>ROW(A665)</f>
        <v>665</v>
      </c>
      <c r="B666" s="15">
        <f>IF(J666=J665,B665+1,1)</f>
        <v>5</v>
      </c>
      <c r="C666" s="15" t="s">
        <v>75</v>
      </c>
      <c r="D666" s="25" t="s">
        <v>39</v>
      </c>
      <c r="E666" s="27">
        <v>299568</v>
      </c>
      <c r="F666" s="27" t="s">
        <v>1274</v>
      </c>
      <c r="G666" s="27" t="s">
        <v>41</v>
      </c>
      <c r="H666" s="27">
        <v>4000</v>
      </c>
      <c r="I666" s="27" t="s">
        <v>42</v>
      </c>
      <c r="J666" s="28">
        <v>46078</v>
      </c>
      <c r="K666" s="26">
        <v>0.58333333333333337</v>
      </c>
      <c r="L666" s="26"/>
      <c r="M666" s="27" t="s">
        <v>674</v>
      </c>
      <c r="N666" s="25">
        <f>IFERROR(VLOOKUP(M666,Data!$J$1:$K$58,2,0),"")</f>
        <v>56967386018</v>
      </c>
      <c r="O666" s="27" t="s">
        <v>356</v>
      </c>
      <c r="P666" s="27"/>
      <c r="Q666" s="27" t="s">
        <v>79</v>
      </c>
      <c r="R666" s="27" t="s">
        <v>74</v>
      </c>
      <c r="S666" s="27"/>
      <c r="T666" s="27"/>
      <c r="U666" s="28"/>
      <c r="X666" s="27" t="s">
        <v>271</v>
      </c>
      <c r="Y666" s="27" t="s">
        <v>49</v>
      </c>
      <c r="Z666" s="29"/>
      <c r="AA666" s="29">
        <v>0.51388888888888884</v>
      </c>
      <c r="AB666" s="29"/>
      <c r="AC666" s="30">
        <v>46078</v>
      </c>
      <c r="AD666" s="15" t="str">
        <f>IF(Tabla2[[#This Row],[HORA ENTREGA]]="DIRECTO","On time", IF(AA666&lt;&gt;"",IF(Tabla2[[#This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6" s="15" t="str">
        <f>MID(Tabla2[[#This Row],[TIPO]],1,3)</f>
        <v xml:space="preserve">40 </v>
      </c>
      <c r="AF6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BAYONA SPA */ Cont: * MSBU5271815*/ HR Entrega: *14:00* /Dirección: * BOULEVAR 1313 BODENOR FLEX CENTER ENEA, PUDAHUEL</v>
      </c>
      <c r="AG666" s="38" t="str">
        <f>IFERROR(HYPERLINK("https://wa.me/"&amp;Tabla2[[#This Row],[CONTACTO]]&amp;"?text="&amp;Tabla2[[#This Row],[Mensaje]],"Enviar mensaje"),"")</f>
        <v>Enviar mensaje</v>
      </c>
      <c r="AH666" s="15" t="str">
        <f>CONCATENATE(A666,F666)</f>
        <v>665MSBU5271815</v>
      </c>
      <c r="AI666" s="15" t="str">
        <f>CONCATENATE("ENT-",A666)</f>
        <v>ENT-665</v>
      </c>
      <c r="AJ666" s="15" t="str">
        <f>IF(Tabla2[[#This Row],[Op]]&lt;&gt;"","ENTREGA","")</f>
        <v>ENTREGA</v>
      </c>
      <c r="AK666" s="40" t="str">
        <f>(Tabla2[[#This Row],[FECHA ENTREGA]]&amp;Tabla2[[#This Row],[HORA ENTREGA]])</f>
        <v>460780,583333333333333</v>
      </c>
      <c r="AL666" s="34" t="str">
        <f>IFERROR(HYPERLINK("https://wa.me/"&amp;Tabla2[[#This Row],[CONTACTO]]&amp;"?text="&amp;Tabla2[[#This Row],[Mensaje]]),"")</f>
        <v>https://wa.me/56967386018?text=Hola!%0AServicio del día 25-02%0A *Cliente:* BAYONA SPA */ Cont: * MSBU5271815*/ HR Entrega: *14:00* /Dirección: * BOULEVAR 1313 BODENOR FLEX CENTER ENEA, PUDAHUEL</v>
      </c>
    </row>
    <row r="667" spans="1:38" s="15" customFormat="1" ht="16.5" customHeight="1" x14ac:dyDescent="0.2">
      <c r="A667" s="15">
        <f>ROW(A666)</f>
        <v>666</v>
      </c>
      <c r="B667" s="15">
        <f>IF(J667=J666,B666+1,1)</f>
        <v>6</v>
      </c>
      <c r="C667" s="15" t="s">
        <v>275</v>
      </c>
      <c r="D667" s="25" t="s">
        <v>39</v>
      </c>
      <c r="E667" s="27">
        <v>300212</v>
      </c>
      <c r="F667" s="27" t="s">
        <v>1275</v>
      </c>
      <c r="G667" s="27" t="s">
        <v>41</v>
      </c>
      <c r="H667" s="27">
        <v>30000</v>
      </c>
      <c r="I667" s="27" t="s">
        <v>1276</v>
      </c>
      <c r="J667" s="28">
        <v>46078</v>
      </c>
      <c r="K667" s="26">
        <v>0.33333333333333331</v>
      </c>
      <c r="L667" s="26"/>
      <c r="M667" s="27" t="s">
        <v>97</v>
      </c>
      <c r="N667" s="25">
        <f>IFERROR(VLOOKUP(M667,Data!$J$1:$K$58,2,0),"")</f>
        <v>56944540732</v>
      </c>
      <c r="O667" s="27" t="s">
        <v>98</v>
      </c>
      <c r="P667" s="27"/>
      <c r="Q667" s="27" t="s">
        <v>47</v>
      </c>
      <c r="R667" s="27" t="s">
        <v>280</v>
      </c>
      <c r="S667" s="27"/>
      <c r="T667" s="27"/>
      <c r="U667" s="28"/>
      <c r="X667" s="27"/>
      <c r="Y667" s="27" t="s">
        <v>49</v>
      </c>
      <c r="Z667" s="29"/>
      <c r="AA667" s="29">
        <v>0.33333333333333331</v>
      </c>
      <c r="AB667" s="29"/>
      <c r="AC667" s="30">
        <v>46078</v>
      </c>
      <c r="AD667" s="15" t="str">
        <f>IF(Tabla2[[#This Row],[HORA ENTREGA]]="DIRECTO","On time", IF(AA667&lt;&gt;"",IF(Tabla2[[#This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7" s="15" t="str">
        <f>MID(Tabla2[[#This Row],[TIPO]],1,3)</f>
        <v xml:space="preserve">40 </v>
      </c>
      <c r="AF6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COMERCIAL CANADA SPA */ Cont: * AMCU9379808*/ HR Entrega: *08:00* /Dirección: *BERNARDO O"HIGGINS 158 COLINA</v>
      </c>
      <c r="AG667" s="38" t="str">
        <f>IFERROR(HYPERLINK("https://wa.me/"&amp;Tabla2[[#This Row],[CONTACTO]]&amp;"?text="&amp;Tabla2[[#This Row],[Mensaje]],"Enviar mensaje"),"")</f>
        <v>Enviar mensaje</v>
      </c>
      <c r="AH667" s="15" t="str">
        <f>CONCATENATE(A667,F667)</f>
        <v>666AMCU9379808</v>
      </c>
      <c r="AI667" s="15" t="str">
        <f>CONCATENATE("ENT-",A667)</f>
        <v>ENT-666</v>
      </c>
      <c r="AJ667" s="15" t="str">
        <f>IF(Tabla2[[#This Row],[Op]]&lt;&gt;"","ENTREGA","")</f>
        <v>ENTREGA</v>
      </c>
      <c r="AK667" s="40" t="str">
        <f>(Tabla2[[#This Row],[FECHA ENTREGA]]&amp;Tabla2[[#This Row],[HORA ENTREGA]])</f>
        <v>460780,333333333333333</v>
      </c>
      <c r="AL667" s="34" t="str">
        <f>IFERROR(HYPERLINK("https://wa.me/"&amp;Tabla2[[#This Row],[CONTACTO]]&amp;"?text="&amp;Tabla2[[#This Row],[Mensaje]]),"")</f>
        <v>https://wa.me/56944540732?text=Hola!%0AServicio del día 25-02%0A *Cliente:* COMERCIAL CANADA SPA */ Cont: * AMCU9379808*/ HR Entrega: *08:00* /Dirección: *BERNARDO O"HIGGINS 158 COLINA</v>
      </c>
    </row>
    <row r="668" spans="1:38" s="15" customFormat="1" ht="16.5" customHeight="1" x14ac:dyDescent="0.2">
      <c r="A668" s="15">
        <f>ROW(A667)</f>
        <v>667</v>
      </c>
      <c r="B668" s="15">
        <f>IF(J668=J667,B667+1,1)</f>
        <v>7</v>
      </c>
      <c r="C668" s="15" t="s">
        <v>275</v>
      </c>
      <c r="D668" s="25" t="s">
        <v>39</v>
      </c>
      <c r="E668" s="27">
        <v>300212</v>
      </c>
      <c r="F668" s="27" t="s">
        <v>1277</v>
      </c>
      <c r="G668" s="27" t="s">
        <v>41</v>
      </c>
      <c r="H668" s="27">
        <v>30000</v>
      </c>
      <c r="I668" s="27" t="s">
        <v>1278</v>
      </c>
      <c r="J668" s="28">
        <v>46078</v>
      </c>
      <c r="K668" s="26">
        <v>0.41666666666666669</v>
      </c>
      <c r="L668" s="26"/>
      <c r="M668" s="27" t="s">
        <v>66</v>
      </c>
      <c r="N668" s="25">
        <f>IFERROR(VLOOKUP(M668,Data!$J$1:$K$58,2,0),"")</f>
        <v>56993389870</v>
      </c>
      <c r="O668" s="27" t="s">
        <v>67</v>
      </c>
      <c r="P668" s="27"/>
      <c r="Q668" s="27" t="s">
        <v>47</v>
      </c>
      <c r="R668" s="27" t="s">
        <v>48</v>
      </c>
      <c r="S668" s="27"/>
      <c r="T668" s="27"/>
      <c r="U668" s="28"/>
      <c r="X668" s="27"/>
      <c r="Y668" s="27" t="s">
        <v>49</v>
      </c>
      <c r="Z668" s="29"/>
      <c r="AA668" s="29">
        <v>0.3263888888888889</v>
      </c>
      <c r="AB668" s="29"/>
      <c r="AC668" s="30">
        <v>46078</v>
      </c>
      <c r="AD668" s="15" t="str">
        <f>IF(Tabla2[[#This Row],[HORA ENTREGA]]="DIRECTO","On time", IF(AA668&lt;&gt;"",IF(Tabla2[[#This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8" s="15" t="str">
        <f>MID(Tabla2[[#This Row],[TIPO]],1,3)</f>
        <v xml:space="preserve">40 </v>
      </c>
      <c r="AF6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COMERCIAL CANADA SPA */ Cont: * SEKU9127520*/ HR Entrega: *10:00* /Dirección: *BERNARDO O"HIGGINS 158 COLINA</v>
      </c>
      <c r="AG668" s="38" t="str">
        <f>IFERROR(HYPERLINK("https://wa.me/"&amp;Tabla2[[#This Row],[CONTACTO]]&amp;"?text="&amp;Tabla2[[#This Row],[Mensaje]],"Enviar mensaje"),"")</f>
        <v>Enviar mensaje</v>
      </c>
      <c r="AH668" s="15" t="str">
        <f>CONCATENATE(A668,F668)</f>
        <v>667SEKU9127520</v>
      </c>
      <c r="AI668" s="15" t="str">
        <f>CONCATENATE("ENT-",A668)</f>
        <v>ENT-667</v>
      </c>
      <c r="AJ668" s="15" t="str">
        <f>IF(Tabla2[[#This Row],[Op]]&lt;&gt;"","ENTREGA","")</f>
        <v>ENTREGA</v>
      </c>
      <c r="AK668" s="40" t="str">
        <f>(Tabla2[[#This Row],[FECHA ENTREGA]]&amp;Tabla2[[#This Row],[HORA ENTREGA]])</f>
        <v>460780,416666666666667</v>
      </c>
      <c r="AL668" s="34" t="str">
        <f>IFERROR(HYPERLINK("https://wa.me/"&amp;Tabla2[[#This Row],[CONTACTO]]&amp;"?text="&amp;Tabla2[[#This Row],[Mensaje]]),"")</f>
        <v>https://wa.me/56993389870?text=Hola!%0AServicio del día 25-02%0A *Cliente:* COMERCIAL CANADA SPA */ Cont: * SEKU9127520*/ HR Entrega: *10:00* /Dirección: *BERNARDO O"HIGGINS 158 COLINA</v>
      </c>
    </row>
    <row r="669" spans="1:38" s="15" customFormat="1" ht="16.5" customHeight="1" x14ac:dyDescent="0.2">
      <c r="A669" s="15">
        <f>ROW(A668)</f>
        <v>668</v>
      </c>
      <c r="B669" s="15">
        <f>IF(J669=J668,B668+1,1)</f>
        <v>8</v>
      </c>
      <c r="C669" s="15" t="s">
        <v>288</v>
      </c>
      <c r="D669" s="25" t="s">
        <v>39</v>
      </c>
      <c r="E669" s="27">
        <v>102492</v>
      </c>
      <c r="F669" s="27" t="s">
        <v>1279</v>
      </c>
      <c r="G669" s="27" t="s">
        <v>54</v>
      </c>
      <c r="H669" s="27">
        <v>26000</v>
      </c>
      <c r="I669" s="27">
        <v>0.375</v>
      </c>
      <c r="J669" s="28">
        <v>46078</v>
      </c>
      <c r="K669" s="26" t="s">
        <v>290</v>
      </c>
      <c r="L669" s="26"/>
      <c r="M669" s="27" t="s">
        <v>144</v>
      </c>
      <c r="N669" s="25">
        <f>IFERROR(VLOOKUP(M669,Data!$J$1:$K$58,2,0),"")</f>
        <v>56940144795</v>
      </c>
      <c r="O669" s="27" t="s">
        <v>145</v>
      </c>
      <c r="P669" s="27"/>
      <c r="Q669" s="27" t="s">
        <v>398</v>
      </c>
      <c r="R669" s="27" t="s">
        <v>120</v>
      </c>
      <c r="S669" s="27"/>
      <c r="T669" s="27"/>
      <c r="U669" s="28"/>
      <c r="X669" s="27"/>
      <c r="Y669" s="27" t="s">
        <v>49</v>
      </c>
      <c r="Z669" s="29"/>
      <c r="AA669" s="29">
        <v>0.56944444444444442</v>
      </c>
      <c r="AB669" s="29"/>
      <c r="AC669" s="30">
        <v>46078</v>
      </c>
      <c r="AD669" s="15" t="str">
        <f>IF(Tabla2[[#This Row],[HORA ENTREGA]]="DIRECTO","On time", IF(AA669&lt;&gt;"",IF(Tabla2[[#This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69" s="15" t="str">
        <f>MID(Tabla2[[#This Row],[TIPO]],1,3)</f>
        <v xml:space="preserve">40 </v>
      </c>
      <c r="AF6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COMERCIAL SEA GARDEN SPA */ Cont: * SEGU9105824*/ HR Entrega: *DIRECTO* /Dirección: *Pedro Jorquera 575, Pudahuel</v>
      </c>
      <c r="AG669" s="38" t="str">
        <f>IFERROR(HYPERLINK("https://wa.me/"&amp;Tabla2[[#This Row],[CONTACTO]]&amp;"?text="&amp;Tabla2[[#This Row],[Mensaje]],"Enviar mensaje"),"")</f>
        <v>Enviar mensaje</v>
      </c>
      <c r="AH669" s="15" t="str">
        <f>CONCATENATE(A669,F669)</f>
        <v>668SEGU9105824</v>
      </c>
      <c r="AI669" s="15" t="str">
        <f>CONCATENATE("ENT-",A669)</f>
        <v>ENT-668</v>
      </c>
      <c r="AJ669" s="15" t="str">
        <f>IF(Tabla2[[#This Row],[Op]]&lt;&gt;"","ENTREGA","")</f>
        <v>ENTREGA</v>
      </c>
      <c r="AK669" s="40" t="str">
        <f>(Tabla2[[#This Row],[FECHA ENTREGA]]&amp;Tabla2[[#This Row],[HORA ENTREGA]])</f>
        <v>46078DIRECTO</v>
      </c>
      <c r="AL669" s="34" t="str">
        <f>IFERROR(HYPERLINK("https://wa.me/"&amp;Tabla2[[#This Row],[CONTACTO]]&amp;"?text="&amp;Tabla2[[#This Row],[Mensaje]]),"")</f>
        <v>https://wa.me/56940144795?text=Hola!%0AServicio del día 25-02%0A *Cliente:* COMERCIAL SEA GARDEN SPA */ Cont: * SEGU9105824*/ HR Entrega: *DIRECTO* /Dirección: *Pedro Jorquera 575, Pudahuel</v>
      </c>
    </row>
    <row r="670" spans="1:38" s="15" customFormat="1" ht="16.5" customHeight="1" x14ac:dyDescent="0.2">
      <c r="A670" s="15">
        <f>ROW(A669)</f>
        <v>669</v>
      </c>
      <c r="B670" s="15">
        <f>IF(J670=J669,B669+1,1)</f>
        <v>9</v>
      </c>
      <c r="C670" s="15" t="s">
        <v>288</v>
      </c>
      <c r="D670" s="25" t="s">
        <v>39</v>
      </c>
      <c r="E670" s="27">
        <v>102672</v>
      </c>
      <c r="F670" s="27" t="s">
        <v>1280</v>
      </c>
      <c r="G670" s="27" t="s">
        <v>54</v>
      </c>
      <c r="H670" s="27">
        <v>27000</v>
      </c>
      <c r="I670" s="27">
        <v>0.375</v>
      </c>
      <c r="J670" s="28">
        <v>46078</v>
      </c>
      <c r="K670" s="26" t="s">
        <v>290</v>
      </c>
      <c r="L670" s="26"/>
      <c r="M670" s="27" t="s">
        <v>126</v>
      </c>
      <c r="N670" s="25">
        <f>IFERROR(VLOOKUP(M670,Data!$J$1:$K$58,2,0),"")</f>
        <v>56999270871</v>
      </c>
      <c r="O670" s="27" t="s">
        <v>127</v>
      </c>
      <c r="P670" s="27"/>
      <c r="Q670" s="27" t="s">
        <v>398</v>
      </c>
      <c r="R670" s="27" t="s">
        <v>120</v>
      </c>
      <c r="S670" s="27"/>
      <c r="T670" s="27"/>
      <c r="U670" s="28"/>
      <c r="X670" s="27"/>
      <c r="Y670" s="27" t="s">
        <v>49</v>
      </c>
      <c r="Z670" s="29"/>
      <c r="AA670" s="29">
        <v>0.56597222222222221</v>
      </c>
      <c r="AB670" s="29"/>
      <c r="AC670" s="30">
        <v>46078</v>
      </c>
      <c r="AD670" s="15" t="str">
        <f>IF(Tabla2[[#This Row],[HORA ENTREGA]]="DIRECTO","On time", IF(AA670&lt;&gt;"",IF(Tabla2[[#This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0" s="15" t="str">
        <f>MID(Tabla2[[#This Row],[TIPO]],1,3)</f>
        <v xml:space="preserve">40 </v>
      </c>
      <c r="AF6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COMERCIAL SEA GARDEN SPA */ Cont: * TEMU9297847*/ HR Entrega: *DIRECTO* /Dirección: *Pedro Jorquera 575, Pudahuel</v>
      </c>
      <c r="AG670" s="38" t="str">
        <f>IFERROR(HYPERLINK("https://wa.me/"&amp;Tabla2[[#This Row],[CONTACTO]]&amp;"?text="&amp;Tabla2[[#This Row],[Mensaje]],"Enviar mensaje"),"")</f>
        <v>Enviar mensaje</v>
      </c>
      <c r="AH670" s="15" t="str">
        <f>CONCATENATE(A670,F670)</f>
        <v>669TEMU9297847</v>
      </c>
      <c r="AI670" s="15" t="str">
        <f>CONCATENATE("ENT-",A670)</f>
        <v>ENT-669</v>
      </c>
      <c r="AJ670" s="15" t="str">
        <f>IF(Tabla2[[#This Row],[Op]]&lt;&gt;"","ENTREGA","")</f>
        <v>ENTREGA</v>
      </c>
      <c r="AK670" s="40" t="str">
        <f>(Tabla2[[#This Row],[FECHA ENTREGA]]&amp;Tabla2[[#This Row],[HORA ENTREGA]])</f>
        <v>46078DIRECTO</v>
      </c>
      <c r="AL670" s="34" t="str">
        <f>IFERROR(HYPERLINK("https://wa.me/"&amp;Tabla2[[#This Row],[CONTACTO]]&amp;"?text="&amp;Tabla2[[#This Row],[Mensaje]]),"")</f>
        <v>https://wa.me/56999270871?text=Hola!%0AServicio del día 25-02%0A *Cliente:* COMERCIAL SEA GARDEN SPA */ Cont: * TEMU9297847*/ HR Entrega: *DIRECTO* /Dirección: *Pedro Jorquera 575, Pudahuel</v>
      </c>
    </row>
    <row r="671" spans="1:38" s="15" customFormat="1" ht="16.5" customHeight="1" x14ac:dyDescent="0.2">
      <c r="A671" s="15">
        <f>ROW(A670)</f>
        <v>670</v>
      </c>
      <c r="B671" s="15">
        <f>IF(J671=J670,B670+1,1)</f>
        <v>10</v>
      </c>
      <c r="C671" s="15" t="s">
        <v>1281</v>
      </c>
      <c r="D671" s="25" t="s">
        <v>39</v>
      </c>
      <c r="E671" s="27">
        <v>299827</v>
      </c>
      <c r="F671" s="27" t="s">
        <v>1282</v>
      </c>
      <c r="G671" s="27" t="s">
        <v>41</v>
      </c>
      <c r="H671" s="27"/>
      <c r="I671" s="27" t="s">
        <v>1283</v>
      </c>
      <c r="J671" s="28">
        <v>46078</v>
      </c>
      <c r="K671" s="26">
        <v>0.58333333333333337</v>
      </c>
      <c r="L671" s="26"/>
      <c r="M671" s="27" t="s">
        <v>389</v>
      </c>
      <c r="N671" s="25">
        <f>IFERROR(VLOOKUP(M671,Data!$J$1:$K$58,2,0),"")</f>
        <v>56988336520</v>
      </c>
      <c r="O671" s="27" t="s">
        <v>73</v>
      </c>
      <c r="P671" s="27"/>
      <c r="Q671" s="27" t="s">
        <v>1284</v>
      </c>
      <c r="R671" s="27" t="s">
        <v>250</v>
      </c>
      <c r="S671" s="27"/>
      <c r="T671" s="27"/>
      <c r="U671" s="28"/>
      <c r="X671" s="27"/>
      <c r="Y671" s="27" t="s">
        <v>49</v>
      </c>
      <c r="Z671" s="29"/>
      <c r="AA671" s="29">
        <v>0.49652777777777779</v>
      </c>
      <c r="AB671" s="29"/>
      <c r="AC671" s="30">
        <v>46078</v>
      </c>
      <c r="AD671" s="15" t="str">
        <f>IF(Tabla2[[#This Row],[HORA ENTREGA]]="DIRECTO","On time", IF(AA671&lt;&gt;"",IF(Tabla2[[#This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1" s="15" t="str">
        <f>MID(Tabla2[[#This Row],[TIPO]],1,3)</f>
        <v xml:space="preserve">40 </v>
      </c>
      <c r="AF6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ENVASES MYS  */ Cont: * ONEU6488774*/ HR Entrega: *14:00* /Dirección: *Astaburuaga 9121, lo espejo</v>
      </c>
      <c r="AG671" s="38" t="str">
        <f>IFERROR(HYPERLINK("https://wa.me/"&amp;Tabla2[[#This Row],[CONTACTO]]&amp;"?text="&amp;Tabla2[[#This Row],[Mensaje]],"Enviar mensaje"),"")</f>
        <v>Enviar mensaje</v>
      </c>
      <c r="AH671" s="15" t="str">
        <f>CONCATENATE(A671,F671)</f>
        <v>670ONEU6488774</v>
      </c>
      <c r="AI671" s="15" t="str">
        <f>CONCATENATE("ENT-",A671)</f>
        <v>ENT-670</v>
      </c>
      <c r="AJ671" s="15" t="str">
        <f>IF(Tabla2[[#This Row],[Op]]&lt;&gt;"","ENTREGA","")</f>
        <v>ENTREGA</v>
      </c>
      <c r="AK671" s="40" t="str">
        <f>(Tabla2[[#This Row],[FECHA ENTREGA]]&amp;Tabla2[[#This Row],[HORA ENTREGA]])</f>
        <v>460780,583333333333333</v>
      </c>
      <c r="AL671" s="34" t="str">
        <f>IFERROR(HYPERLINK("https://wa.me/"&amp;Tabla2[[#This Row],[CONTACTO]]&amp;"?text="&amp;Tabla2[[#This Row],[Mensaje]]),"")</f>
        <v>https://wa.me/56988336520?text=Hola!%0AServicio del día 25-02%0A *Cliente:* ENVASES MYS  */ Cont: * ONEU6488774*/ HR Entrega: *14:00* /Dirección: *Astaburuaga 9121, lo espejo</v>
      </c>
    </row>
    <row r="672" spans="1:38" s="15" customFormat="1" ht="16.5" customHeight="1" x14ac:dyDescent="0.2">
      <c r="A672" s="15">
        <f>ROW(A671)</f>
        <v>671</v>
      </c>
      <c r="B672" s="15">
        <f>IF(J672=J671,B671+1,1)</f>
        <v>11</v>
      </c>
      <c r="C672" s="15" t="s">
        <v>114</v>
      </c>
      <c r="D672" s="25" t="s">
        <v>39</v>
      </c>
      <c r="E672" s="27">
        <v>299414</v>
      </c>
      <c r="F672" s="27" t="s">
        <v>1285</v>
      </c>
      <c r="G672" s="27" t="s">
        <v>41</v>
      </c>
      <c r="H672" s="27">
        <v>22000</v>
      </c>
      <c r="I672" s="27" t="s">
        <v>1286</v>
      </c>
      <c r="J672" s="28">
        <v>46078</v>
      </c>
      <c r="K672" s="26">
        <v>0.35416666666666669</v>
      </c>
      <c r="L672" s="26"/>
      <c r="M672" s="27" t="s">
        <v>341</v>
      </c>
      <c r="N672" s="25">
        <f>IFERROR(VLOOKUP(M672,Data!$J$1:$K$58,2,0),"")</f>
        <v>56950923536</v>
      </c>
      <c r="O672" s="27" t="s">
        <v>83</v>
      </c>
      <c r="P672" s="27"/>
      <c r="Q672" s="27" t="s">
        <v>119</v>
      </c>
      <c r="R672" s="27" t="s">
        <v>48</v>
      </c>
      <c r="S672" s="27"/>
      <c r="T672" s="27"/>
      <c r="U672" s="28"/>
      <c r="X672" s="27"/>
      <c r="Y672" s="27" t="s">
        <v>49</v>
      </c>
      <c r="Z672" s="29"/>
      <c r="AA672" s="29">
        <v>0.37847222222222221</v>
      </c>
      <c r="AB672" s="29"/>
      <c r="AC672" s="30">
        <v>46078</v>
      </c>
      <c r="AD672" s="15" t="str">
        <f>IF(Tabla2[[#This Row],[HORA ENTREGA]]="DIRECTO","On time", IF(AA672&lt;&gt;"",IF(Tabla2[[#This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72" s="15" t="str">
        <f>MID(Tabla2[[#This Row],[TIPO]],1,3)</f>
        <v xml:space="preserve">40 </v>
      </c>
      <c r="AF6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FLEX EQUIPOS DE DESCANSO CHILE */ Cont: * TEMU6864823*/ HR Entrega: *08:30* /Dirección: *MERSAN (José Joaquín Prieto 9001, Lo Espejo. Bodegas: 7-8-9-10-15-16-17-18)</v>
      </c>
      <c r="AG672" s="38" t="str">
        <f>IFERROR(HYPERLINK("https://wa.me/"&amp;Tabla2[[#This Row],[CONTACTO]]&amp;"?text="&amp;Tabla2[[#This Row],[Mensaje]],"Enviar mensaje"),"")</f>
        <v>Enviar mensaje</v>
      </c>
      <c r="AH672" s="15" t="str">
        <f>CONCATENATE(A672,F672)</f>
        <v>671TEMU6864823</v>
      </c>
      <c r="AI672" s="15" t="str">
        <f>CONCATENATE("ENT-",A672)</f>
        <v>ENT-671</v>
      </c>
      <c r="AJ672" s="15" t="str">
        <f>IF(Tabla2[[#This Row],[Op]]&lt;&gt;"","ENTREGA","")</f>
        <v>ENTREGA</v>
      </c>
      <c r="AK672" s="40" t="str">
        <f>(Tabla2[[#This Row],[FECHA ENTREGA]]&amp;Tabla2[[#This Row],[HORA ENTREGA]])</f>
        <v>460780,354166666666667</v>
      </c>
      <c r="AL672" s="34" t="str">
        <f>IFERROR(HYPERLINK("https://wa.me/"&amp;Tabla2[[#This Row],[CONTACTO]]&amp;"?text="&amp;Tabla2[[#This Row],[Mensaje]]),"")</f>
        <v>https://wa.me/56950923536?text=Hola!%0AServicio del día 25-02%0A *Cliente:* FLEX EQUIPOS DE DESCANSO CHILE */ Cont: * TEMU6864823*/ HR Entrega: *08:30* /Dirección: *MERSAN (José Joaquín Prieto 9001, Lo Espejo. Bodegas: 7-8-9-10-15-16-17-18)</v>
      </c>
    </row>
    <row r="673" spans="1:38" s="15" customFormat="1" ht="16.5" customHeight="1" x14ac:dyDescent="0.2">
      <c r="A673" s="15">
        <f>ROW(A672)</f>
        <v>672</v>
      </c>
      <c r="B673" s="15">
        <f>IF(J673=J672,B672+1,1)</f>
        <v>12</v>
      </c>
      <c r="C673" s="15" t="s">
        <v>121</v>
      </c>
      <c r="D673" s="25" t="s">
        <v>122</v>
      </c>
      <c r="E673" s="27" t="s">
        <v>1287</v>
      </c>
      <c r="F673" s="27"/>
      <c r="G673" s="27" t="s">
        <v>54</v>
      </c>
      <c r="H673" s="27" t="s">
        <v>120</v>
      </c>
      <c r="I673" s="27" t="s">
        <v>120</v>
      </c>
      <c r="J673" s="28">
        <v>46078</v>
      </c>
      <c r="K673" s="26">
        <v>0.375</v>
      </c>
      <c r="L673" s="26"/>
      <c r="M673" s="27" t="s">
        <v>176</v>
      </c>
      <c r="N673" s="25">
        <f>IFERROR(VLOOKUP(M673,Data!$J$1:$K$58,2,0),"")</f>
        <v>56968463649</v>
      </c>
      <c r="O673" s="27" t="s">
        <v>162</v>
      </c>
      <c r="P673" s="27"/>
      <c r="Q673" s="27" t="s">
        <v>128</v>
      </c>
      <c r="R673" s="27" t="s">
        <v>1288</v>
      </c>
      <c r="S673" s="27"/>
      <c r="T673" s="27"/>
      <c r="U673" s="28"/>
      <c r="X673" s="27" t="s">
        <v>1289</v>
      </c>
      <c r="Y673" s="27" t="s">
        <v>49</v>
      </c>
      <c r="Z673" s="29"/>
      <c r="AA673" s="29">
        <v>0.29166666666666669</v>
      </c>
      <c r="AB673" s="29"/>
      <c r="AC673" s="30">
        <v>46078</v>
      </c>
      <c r="AD673" s="15" t="str">
        <f>IF(Tabla2[[#This Row],[HORA ENTREGA]]="DIRECTO","On time", IF(AA673&lt;&gt;"",IF(Tabla2[[#This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3" s="15" t="str">
        <f>MID(Tabla2[[#This Row],[TIPO]],1,3)</f>
        <v xml:space="preserve">40 </v>
      </c>
      <c r="AF6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GREENEX SPA */ Cont: * */ HR Entrega: *09:00* /Dirección: *CONSOLIDADO: PLANTA GREENEX - AV.O'HIGGINS 740, CODEGUA / EMBARQUE: STI</v>
      </c>
      <c r="AG673" s="38" t="str">
        <f>IFERROR(HYPERLINK("https://wa.me/"&amp;Tabla2[[#This Row],[CONTACTO]]&amp;"?text="&amp;Tabla2[[#This Row],[Mensaje]],"Enviar mensaje"),"")</f>
        <v>Enviar mensaje</v>
      </c>
      <c r="AH673" s="15" t="str">
        <f>CONCATENATE(A673,F673)</f>
        <v>672</v>
      </c>
      <c r="AI673" s="15" t="str">
        <f>CONCATENATE("ENT-",A673)</f>
        <v>ENT-672</v>
      </c>
      <c r="AJ673" s="15" t="str">
        <f>IF(Tabla2[[#This Row],[Op]]&lt;&gt;"","ENTREGA","")</f>
        <v>ENTREGA</v>
      </c>
      <c r="AK673" s="40" t="str">
        <f>(Tabla2[[#This Row],[FECHA ENTREGA]]&amp;Tabla2[[#This Row],[HORA ENTREGA]])</f>
        <v>460780,375</v>
      </c>
      <c r="AL673" s="34" t="str">
        <f>IFERROR(HYPERLINK("https://wa.me/"&amp;Tabla2[[#This Row],[CONTACTO]]&amp;"?text="&amp;Tabla2[[#This Row],[Mensaje]]),"")</f>
        <v>https://wa.me/56968463649?text=Hola!%0AServicio del día 25-02%0A *Cliente:* GREENEX SPA */ Cont: * */ HR Entrega: *09:00* /Dirección: *CONSOLIDADO: PLANTA GREENEX - AV.O'HIGGINS 740, CODEGUA / EMBARQUE: STI</v>
      </c>
    </row>
    <row r="674" spans="1:38" s="15" customFormat="1" ht="16.5" customHeight="1" x14ac:dyDescent="0.2">
      <c r="A674" s="15">
        <f>ROW(A673)</f>
        <v>673</v>
      </c>
      <c r="B674" s="15">
        <f>IF(J674=J673,B673+1,1)</f>
        <v>13</v>
      </c>
      <c r="C674" s="15" t="s">
        <v>166</v>
      </c>
      <c r="D674" s="25" t="s">
        <v>39</v>
      </c>
      <c r="E674" s="27">
        <v>875088</v>
      </c>
      <c r="F674" s="27" t="s">
        <v>1290</v>
      </c>
      <c r="G674" s="27" t="s">
        <v>41</v>
      </c>
      <c r="H674" s="27">
        <v>22000</v>
      </c>
      <c r="I674" s="27" t="s">
        <v>42</v>
      </c>
      <c r="J674" s="28">
        <v>46078</v>
      </c>
      <c r="K674" s="26">
        <v>0.41666666666666669</v>
      </c>
      <c r="L674" s="26"/>
      <c r="M674" s="27" t="s">
        <v>313</v>
      </c>
      <c r="N674" s="25">
        <f>IFERROR(VLOOKUP(M674,Data!$J$1:$K$58,2,0),"")</f>
        <v>56967387744</v>
      </c>
      <c r="O674" s="27" t="s">
        <v>314</v>
      </c>
      <c r="P674" s="27"/>
      <c r="Q674" s="27" t="s">
        <v>168</v>
      </c>
      <c r="R674" s="27" t="s">
        <v>69</v>
      </c>
      <c r="S674" s="27"/>
      <c r="T674" s="27"/>
      <c r="U674" s="28"/>
      <c r="X674" s="27"/>
      <c r="Y674" s="27" t="s">
        <v>49</v>
      </c>
      <c r="Z674" s="29"/>
      <c r="AA674" s="29">
        <v>0.41319444444444442</v>
      </c>
      <c r="AB674" s="29"/>
      <c r="AC674" s="30">
        <v>46078</v>
      </c>
      <c r="AD674" s="15" t="str">
        <f>IF(Tabla2[[#This Row],[HORA ENTREGA]]="DIRECTO","On time", IF(AA674&lt;&gt;"",IF(Tabla2[[#This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4" s="15" t="str">
        <f>MID(Tabla2[[#This Row],[TIPO]],1,3)</f>
        <v xml:space="preserve">40 </v>
      </c>
      <c r="AF6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IMPORTADORA Y COMERCIALIZADORA BZ SPA */ Cont: * OOCU7796713*/ HR Entrega: *10:00* /Dirección: *PuertoMadero 9710, Bodega X36. Pudahuel</v>
      </c>
      <c r="AG674" s="38" t="str">
        <f>IFERROR(HYPERLINK("https://wa.me/"&amp;Tabla2[[#This Row],[CONTACTO]]&amp;"?text="&amp;Tabla2[[#This Row],[Mensaje]],"Enviar mensaje"),"")</f>
        <v>Enviar mensaje</v>
      </c>
      <c r="AH674" s="15" t="str">
        <f>CONCATENATE(A674,F674)</f>
        <v>673OOCU7796713</v>
      </c>
      <c r="AI674" s="15" t="str">
        <f>CONCATENATE("ENT-",A674)</f>
        <v>ENT-673</v>
      </c>
      <c r="AJ674" s="15" t="str">
        <f>IF(Tabla2[[#This Row],[Op]]&lt;&gt;"","ENTREGA","")</f>
        <v>ENTREGA</v>
      </c>
      <c r="AK674" s="40" t="str">
        <f>(Tabla2[[#This Row],[FECHA ENTREGA]]&amp;Tabla2[[#This Row],[HORA ENTREGA]])</f>
        <v>460780,416666666666667</v>
      </c>
      <c r="AL674" s="34" t="str">
        <f>IFERROR(HYPERLINK("https://wa.me/"&amp;Tabla2[[#This Row],[CONTACTO]]&amp;"?text="&amp;Tabla2[[#This Row],[Mensaje]]),"")</f>
        <v>https://wa.me/56967387744?text=Hola!%0AServicio del día 25-02%0A *Cliente:* IMPORTADORA Y COMERCIALIZADORA BZ SPA */ Cont: * OOCU7796713*/ HR Entrega: *10:00* /Dirección: *PuertoMadero 9710, Bodega X36. Pudahuel</v>
      </c>
    </row>
    <row r="675" spans="1:38" s="15" customFormat="1" ht="16.5" customHeight="1" x14ac:dyDescent="0.2">
      <c r="A675" s="15">
        <f>ROW(A674)</f>
        <v>674</v>
      </c>
      <c r="B675" s="15">
        <f>IF(J675=J674,B674+1,1)</f>
        <v>14</v>
      </c>
      <c r="C675" s="15" t="s">
        <v>166</v>
      </c>
      <c r="D675" s="25" t="s">
        <v>39</v>
      </c>
      <c r="E675" s="27">
        <v>874610</v>
      </c>
      <c r="F675" s="27" t="s">
        <v>1291</v>
      </c>
      <c r="G675" s="27" t="s">
        <v>41</v>
      </c>
      <c r="H675" s="27">
        <v>13000</v>
      </c>
      <c r="I675" s="27" t="s">
        <v>42</v>
      </c>
      <c r="J675" s="28">
        <v>46078</v>
      </c>
      <c r="K675" s="26">
        <v>0.45833333333333331</v>
      </c>
      <c r="L675" s="26"/>
      <c r="M675" s="27" t="s">
        <v>366</v>
      </c>
      <c r="N675" s="25">
        <f>IFERROR(VLOOKUP(M675,Data!$J$1:$K$58,2,0),"")</f>
        <v>56967386251</v>
      </c>
      <c r="O675" s="27" t="s">
        <v>367</v>
      </c>
      <c r="P675" s="27"/>
      <c r="Q675" s="27" t="s">
        <v>168</v>
      </c>
      <c r="R675" s="27" t="s">
        <v>48</v>
      </c>
      <c r="S675" s="27"/>
      <c r="T675" s="27"/>
      <c r="U675" s="28"/>
      <c r="X675" s="27"/>
      <c r="Y675" s="27" t="s">
        <v>49</v>
      </c>
      <c r="Z675" s="29"/>
      <c r="AA675" s="29">
        <v>0.36458333333333331</v>
      </c>
      <c r="AB675" s="29"/>
      <c r="AC675" s="30">
        <v>46078</v>
      </c>
      <c r="AD675" s="15" t="str">
        <f>IF(Tabla2[[#This Row],[HORA ENTREGA]]="DIRECTO","On time", IF(AA675&lt;&gt;"",IF(Tabla2[[#This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5" s="15" t="str">
        <f>MID(Tabla2[[#This Row],[TIPO]],1,3)</f>
        <v xml:space="preserve">40 </v>
      </c>
      <c r="AF6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IMPORTADORA Y COMERCIALIZADORA BZ SPA */ Cont: * SEKU5508488*/ HR Entrega: *11:00* /Dirección: *PuertoMadero 9710, Bodega X36. Pudahuel</v>
      </c>
      <c r="AG675" s="38" t="str">
        <f>IFERROR(HYPERLINK("https://wa.me/"&amp;Tabla2[[#This Row],[CONTACTO]]&amp;"?text="&amp;Tabla2[[#This Row],[Mensaje]],"Enviar mensaje"),"")</f>
        <v>Enviar mensaje</v>
      </c>
      <c r="AH675" s="15" t="str">
        <f>CONCATENATE(A675,F675)</f>
        <v>674SEKU5508488</v>
      </c>
      <c r="AI675" s="15" t="str">
        <f>CONCATENATE("ENT-",A675)</f>
        <v>ENT-674</v>
      </c>
      <c r="AJ675" s="15" t="str">
        <f>IF(Tabla2[[#This Row],[Op]]&lt;&gt;"","ENTREGA","")</f>
        <v>ENTREGA</v>
      </c>
      <c r="AK675" s="40" t="str">
        <f>(Tabla2[[#This Row],[FECHA ENTREGA]]&amp;Tabla2[[#This Row],[HORA ENTREGA]])</f>
        <v>460780,458333333333333</v>
      </c>
      <c r="AL675" s="34" t="str">
        <f>IFERROR(HYPERLINK("https://wa.me/"&amp;Tabla2[[#This Row],[CONTACTO]]&amp;"?text="&amp;Tabla2[[#This Row],[Mensaje]]),"")</f>
        <v>https://wa.me/56967386251?text=Hola!%0AServicio del día 25-02%0A *Cliente:* IMPORTADORA Y COMERCIALIZADORA BZ SPA */ Cont: * SEKU5508488*/ HR Entrega: *11:00* /Dirección: *PuertoMadero 9710, Bodega X36. Pudahuel</v>
      </c>
    </row>
    <row r="676" spans="1:38" s="15" customFormat="1" ht="16.5" customHeight="1" x14ac:dyDescent="0.2">
      <c r="A676" s="15">
        <f>ROW(A675)</f>
        <v>675</v>
      </c>
      <c r="B676" s="15">
        <f>IF(J676=J675,B675+1,1)</f>
        <v>15</v>
      </c>
      <c r="C676" s="15" t="s">
        <v>178</v>
      </c>
      <c r="D676" s="25" t="s">
        <v>39</v>
      </c>
      <c r="E676" s="27">
        <v>875628</v>
      </c>
      <c r="F676" s="27" t="s">
        <v>1292</v>
      </c>
      <c r="G676" s="27" t="s">
        <v>64</v>
      </c>
      <c r="H676" s="27">
        <v>25000</v>
      </c>
      <c r="I676" s="27" t="s">
        <v>42</v>
      </c>
      <c r="J676" s="28">
        <v>46078</v>
      </c>
      <c r="K676" s="26">
        <v>0.33333333333333331</v>
      </c>
      <c r="L676" s="26"/>
      <c r="M676" s="27" t="s">
        <v>45</v>
      </c>
      <c r="N676" s="25">
        <f>IFERROR(VLOOKUP(M676,Data!$J$1:$K$58,2,0),"")</f>
        <v>56950981572</v>
      </c>
      <c r="O676" s="27" t="s">
        <v>46</v>
      </c>
      <c r="P676" s="27"/>
      <c r="Q676" s="27" t="s">
        <v>337</v>
      </c>
      <c r="R676" s="27" t="s">
        <v>69</v>
      </c>
      <c r="S676" s="27"/>
      <c r="T676" s="27"/>
      <c r="U676" s="28"/>
      <c r="X676" s="27" t="s">
        <v>335</v>
      </c>
      <c r="Y676" s="27" t="s">
        <v>49</v>
      </c>
      <c r="Z676" s="29"/>
      <c r="AA676" s="29">
        <v>0.32291666666666669</v>
      </c>
      <c r="AB676" s="29"/>
      <c r="AC676" s="30">
        <v>46078</v>
      </c>
      <c r="AD676" s="15" t="str">
        <f>IF(Tabla2[[#This Row],[HORA ENTREGA]]="DIRECTO","On time", IF(AA676&lt;&gt;"",IF(Tabla2[[#This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6" s="15" t="str">
        <f>MID(Tabla2[[#This Row],[TIPO]],1,3)</f>
        <v xml:space="preserve">20 </v>
      </c>
      <c r="AF6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INVERSIERRA S A */ Cont: * HLBU3708430*/ HR Entrega: *08:00* /Dirección: *QUILICURA</v>
      </c>
      <c r="AG676" s="38" t="str">
        <f>IFERROR(HYPERLINK("https://wa.me/"&amp;Tabla2[[#This Row],[CONTACTO]]&amp;"?text="&amp;Tabla2[[#This Row],[Mensaje]],"Enviar mensaje"),"")</f>
        <v>Enviar mensaje</v>
      </c>
      <c r="AH676" s="15" t="str">
        <f>CONCATENATE(A676,F676)</f>
        <v>675HLBU3708430</v>
      </c>
      <c r="AI676" s="15" t="str">
        <f>CONCATENATE("ENT-",A676)</f>
        <v>ENT-675</v>
      </c>
      <c r="AJ676" s="15" t="str">
        <f>IF(Tabla2[[#This Row],[Op]]&lt;&gt;"","ENTREGA","")</f>
        <v>ENTREGA</v>
      </c>
      <c r="AK676" s="40" t="str">
        <f>(Tabla2[[#This Row],[FECHA ENTREGA]]&amp;Tabla2[[#This Row],[HORA ENTREGA]])</f>
        <v>460780,333333333333333</v>
      </c>
      <c r="AL676" s="34" t="str">
        <f>IFERROR(HYPERLINK("https://wa.me/"&amp;Tabla2[[#This Row],[CONTACTO]]&amp;"?text="&amp;Tabla2[[#This Row],[Mensaje]]),"")</f>
        <v>https://wa.me/56950981572?text=Hola!%0AServicio del día 25-02%0A *Cliente:* INVERSIERRA S A */ Cont: * HLBU3708430*/ HR Entrega: *08:00* /Dirección: *QUILICURA</v>
      </c>
    </row>
    <row r="677" spans="1:38" s="15" customFormat="1" ht="16.5" customHeight="1" x14ac:dyDescent="0.2">
      <c r="A677" s="15">
        <f>ROW(A676)</f>
        <v>676</v>
      </c>
      <c r="B677" s="15">
        <f>IF(J677=J676,B676+1,1)</f>
        <v>16</v>
      </c>
      <c r="C677" s="15" t="s">
        <v>178</v>
      </c>
      <c r="D677" s="25" t="s">
        <v>39</v>
      </c>
      <c r="E677" s="27">
        <v>875628</v>
      </c>
      <c r="F677" s="27" t="s">
        <v>1293</v>
      </c>
      <c r="G677" s="27" t="s">
        <v>64</v>
      </c>
      <c r="H677" s="27">
        <v>25000</v>
      </c>
      <c r="I677" s="27" t="s">
        <v>42</v>
      </c>
      <c r="J677" s="28">
        <v>46078</v>
      </c>
      <c r="K677" s="26">
        <v>0.33333333333333331</v>
      </c>
      <c r="L677" s="26"/>
      <c r="M677" s="27" t="s">
        <v>60</v>
      </c>
      <c r="N677" s="25">
        <f>IFERROR(VLOOKUP(M677,Data!$J$1:$K$58,2,0),"")</f>
        <v>56957438415</v>
      </c>
      <c r="O677" s="27" t="s">
        <v>285</v>
      </c>
      <c r="P677" s="27"/>
      <c r="Q677" s="27" t="s">
        <v>182</v>
      </c>
      <c r="R677" s="27" t="s">
        <v>69</v>
      </c>
      <c r="S677" s="27"/>
      <c r="T677" s="27"/>
      <c r="U677" s="28"/>
      <c r="X677" s="27" t="s">
        <v>335</v>
      </c>
      <c r="Y677" s="27" t="s">
        <v>49</v>
      </c>
      <c r="Z677" s="29"/>
      <c r="AA677" s="29">
        <v>0.31597222222222221</v>
      </c>
      <c r="AB677" s="29"/>
      <c r="AC677" s="30">
        <v>46078</v>
      </c>
      <c r="AD677" s="15" t="str">
        <f>IF(Tabla2[[#This Row],[HORA ENTREGA]]="DIRECTO","On time", IF(AA677&lt;&gt;"",IF(Tabla2[[#This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7" s="15" t="str">
        <f>MID(Tabla2[[#This Row],[TIPO]],1,3)</f>
        <v xml:space="preserve">20 </v>
      </c>
      <c r="AF6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INVERSIERRA S A */ Cont: * BHCU3228180*/ HR Entrega: *08:00* /Dirección: *HUECHURABA</v>
      </c>
      <c r="AG677" s="38" t="str">
        <f>IFERROR(HYPERLINK("https://wa.me/"&amp;Tabla2[[#This Row],[CONTACTO]]&amp;"?text="&amp;Tabla2[[#This Row],[Mensaje]],"Enviar mensaje"),"")</f>
        <v>Enviar mensaje</v>
      </c>
      <c r="AH677" s="15" t="str">
        <f>CONCATENATE(A677,F677)</f>
        <v>676BHCU3228180</v>
      </c>
      <c r="AI677" s="15" t="str">
        <f>CONCATENATE("ENT-",A677)</f>
        <v>ENT-676</v>
      </c>
      <c r="AJ677" s="15" t="str">
        <f>IF(Tabla2[[#This Row],[Op]]&lt;&gt;"","ENTREGA","")</f>
        <v>ENTREGA</v>
      </c>
      <c r="AK677" s="40" t="str">
        <f>(Tabla2[[#This Row],[FECHA ENTREGA]]&amp;Tabla2[[#This Row],[HORA ENTREGA]])</f>
        <v>460780,333333333333333</v>
      </c>
      <c r="AL677" s="34" t="str">
        <f>IFERROR(HYPERLINK("https://wa.me/"&amp;Tabla2[[#This Row],[CONTACTO]]&amp;"?text="&amp;Tabla2[[#This Row],[Mensaje]]),"")</f>
        <v>https://wa.me/56957438415?text=Hola!%0AServicio del día 25-02%0A *Cliente:* INVERSIERRA S A */ Cont: * BHCU3228180*/ HR Entrega: *08:00* /Dirección: *HUECHURABA</v>
      </c>
    </row>
    <row r="678" spans="1:38" s="15" customFormat="1" ht="16.5" customHeight="1" x14ac:dyDescent="0.2">
      <c r="A678" s="15">
        <f>ROW(A677)</f>
        <v>677</v>
      </c>
      <c r="B678" s="15">
        <f>IF(J678=J677,B677+1,1)</f>
        <v>17</v>
      </c>
      <c r="C678" s="15" t="s">
        <v>178</v>
      </c>
      <c r="D678" s="25" t="s">
        <v>39</v>
      </c>
      <c r="E678" s="27">
        <v>876040</v>
      </c>
      <c r="F678" s="27" t="s">
        <v>1294</v>
      </c>
      <c r="G678" s="27" t="s">
        <v>41</v>
      </c>
      <c r="H678" s="27">
        <v>6000</v>
      </c>
      <c r="I678" s="27" t="s">
        <v>42</v>
      </c>
      <c r="J678" s="28">
        <v>46078</v>
      </c>
      <c r="K678" s="26">
        <v>0.5</v>
      </c>
      <c r="L678" s="26"/>
      <c r="M678" s="27" t="s">
        <v>147</v>
      </c>
      <c r="N678" s="25">
        <f>IFERROR(VLOOKUP(M678,Data!$J$1:$K$58,2,0),"")</f>
        <v>56935532735</v>
      </c>
      <c r="O678" s="27" t="s">
        <v>148</v>
      </c>
      <c r="P678" s="27"/>
      <c r="Q678" s="27" t="s">
        <v>337</v>
      </c>
      <c r="R678" s="27" t="s">
        <v>183</v>
      </c>
      <c r="S678" s="27"/>
      <c r="T678" s="27"/>
      <c r="U678" s="28"/>
      <c r="X678" s="27"/>
      <c r="Y678" s="27" t="s">
        <v>49</v>
      </c>
      <c r="Z678" s="29"/>
      <c r="AA678" s="29">
        <v>0.50069444444444444</v>
      </c>
      <c r="AB678" s="29"/>
      <c r="AC678" s="30">
        <v>46078</v>
      </c>
      <c r="AD678" s="15" t="str">
        <f>IF(Tabla2[[#This Row],[HORA ENTREGA]]="DIRECTO","On time", IF(AA678&lt;&gt;"",IF(Tabla2[[#This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8" s="15" t="str">
        <f>MID(Tabla2[[#This Row],[TIPO]],1,3)</f>
        <v xml:space="preserve">40 </v>
      </c>
      <c r="AF6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INVERSIERRA S A */ Cont: * ONEU9179871*/ HR Entrega: *12:00* /Dirección: *QUILICURA</v>
      </c>
      <c r="AG678" s="38" t="str">
        <f>IFERROR(HYPERLINK("https://wa.me/"&amp;Tabla2[[#This Row],[CONTACTO]]&amp;"?text="&amp;Tabla2[[#This Row],[Mensaje]],"Enviar mensaje"),"")</f>
        <v>Enviar mensaje</v>
      </c>
      <c r="AH678" s="15" t="str">
        <f>CONCATENATE(A678,F678)</f>
        <v>677ONEU9179871</v>
      </c>
      <c r="AI678" s="15" t="str">
        <f>CONCATENATE("ENT-",A678)</f>
        <v>ENT-677</v>
      </c>
      <c r="AJ678" s="15" t="str">
        <f>IF(Tabla2[[#This Row],[Op]]&lt;&gt;"","ENTREGA","")</f>
        <v>ENTREGA</v>
      </c>
      <c r="AK678" s="40" t="str">
        <f>(Tabla2[[#This Row],[FECHA ENTREGA]]&amp;Tabla2[[#This Row],[HORA ENTREGA]])</f>
        <v>460780,5</v>
      </c>
      <c r="AL678" s="34" t="str">
        <f>IFERROR(HYPERLINK("https://wa.me/"&amp;Tabla2[[#This Row],[CONTACTO]]&amp;"?text="&amp;Tabla2[[#This Row],[Mensaje]]),"")</f>
        <v>https://wa.me/56935532735?text=Hola!%0AServicio del día 25-02%0A *Cliente:* INVERSIERRA S A */ Cont: * ONEU9179871*/ HR Entrega: *12:00* /Dirección: *QUILICURA</v>
      </c>
    </row>
    <row r="679" spans="1:38" s="15" customFormat="1" ht="16.5" customHeight="1" x14ac:dyDescent="0.2">
      <c r="A679" s="15">
        <f>ROW(A678)</f>
        <v>678</v>
      </c>
      <c r="B679" s="15">
        <f>IF(J679=J678,B678+1,1)</f>
        <v>18</v>
      </c>
      <c r="C679" s="15" t="s">
        <v>965</v>
      </c>
      <c r="D679" s="25" t="s">
        <v>39</v>
      </c>
      <c r="E679" s="27">
        <v>299951</v>
      </c>
      <c r="F679" s="27" t="s">
        <v>1295</v>
      </c>
      <c r="G679" s="27" t="s">
        <v>41</v>
      </c>
      <c r="H679" s="27">
        <v>18000</v>
      </c>
      <c r="I679" s="27" t="s">
        <v>1296</v>
      </c>
      <c r="J679" s="28">
        <v>46078</v>
      </c>
      <c r="K679" s="26">
        <v>0.35416666666666669</v>
      </c>
      <c r="L679" s="26"/>
      <c r="M679" s="27" t="s">
        <v>55</v>
      </c>
      <c r="N679" s="25">
        <f>IFERROR(VLOOKUP(M679,Data!$J$1:$K$58,2,0),"")</f>
        <v>56992164782</v>
      </c>
      <c r="O679" s="27" t="s">
        <v>56</v>
      </c>
      <c r="P679" s="27"/>
      <c r="Q679" s="27" t="s">
        <v>1297</v>
      </c>
      <c r="R679" s="27" t="s">
        <v>100</v>
      </c>
      <c r="S679" s="27"/>
      <c r="T679" s="27"/>
      <c r="U679" s="28"/>
      <c r="X679" s="27" t="s">
        <v>271</v>
      </c>
      <c r="Y679" s="27" t="s">
        <v>49</v>
      </c>
      <c r="Z679" s="29"/>
      <c r="AA679" s="29">
        <v>0.3298611111111111</v>
      </c>
      <c r="AB679" s="29"/>
      <c r="AC679" s="30">
        <v>46078</v>
      </c>
      <c r="AD679" s="15" t="str">
        <f>IF(Tabla2[[#This Row],[HORA ENTREGA]]="DIRECTO","On time", IF(AA679&lt;&gt;"",IF(Tabla2[[#This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79" s="15" t="str">
        <f>MID(Tabla2[[#This Row],[TIPO]],1,3)</f>
        <v xml:space="preserve">40 </v>
      </c>
      <c r="AF6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ITALZIP S A */ Cont: * EITU9518587*/ HR Entrega: *08:30* /Dirección: *ENEA - AV. BOULEVARD AEROPUERTO NORTE 9327; PUDAHUEL</v>
      </c>
      <c r="AG679" s="38" t="str">
        <f>IFERROR(HYPERLINK("https://wa.me/"&amp;Tabla2[[#This Row],[CONTACTO]]&amp;"?text="&amp;Tabla2[[#This Row],[Mensaje]],"Enviar mensaje"),"")</f>
        <v>Enviar mensaje</v>
      </c>
      <c r="AH679" s="15" t="str">
        <f>CONCATENATE(A679,F679)</f>
        <v>678EITU9518587</v>
      </c>
      <c r="AI679" s="15" t="str">
        <f>CONCATENATE("ENT-",A679)</f>
        <v>ENT-678</v>
      </c>
      <c r="AJ679" s="15" t="str">
        <f>IF(Tabla2[[#This Row],[Op]]&lt;&gt;"","ENTREGA","")</f>
        <v>ENTREGA</v>
      </c>
      <c r="AK679" s="40" t="str">
        <f>(Tabla2[[#This Row],[FECHA ENTREGA]]&amp;Tabla2[[#This Row],[HORA ENTREGA]])</f>
        <v>460780,354166666666667</v>
      </c>
      <c r="AL679" s="34" t="str">
        <f>IFERROR(HYPERLINK("https://wa.me/"&amp;Tabla2[[#This Row],[CONTACTO]]&amp;"?text="&amp;Tabla2[[#This Row],[Mensaje]]),"")</f>
        <v>https://wa.me/56992164782?text=Hola!%0AServicio del día 25-02%0A *Cliente:* ITALZIP S A */ Cont: * EITU9518587*/ HR Entrega: *08:30* /Dirección: *ENEA - AV. BOULEVARD AEROPUERTO NORTE 9327; PUDAHUEL</v>
      </c>
    </row>
    <row r="680" spans="1:38" s="15" customFormat="1" ht="16.5" customHeight="1" x14ac:dyDescent="0.2">
      <c r="A680" s="15">
        <f>ROW(A679)</f>
        <v>679</v>
      </c>
      <c r="B680" s="15">
        <f>IF(J680=J679,B679+1,1)</f>
        <v>19</v>
      </c>
      <c r="C680" s="15" t="s">
        <v>188</v>
      </c>
      <c r="D680" s="25" t="s">
        <v>39</v>
      </c>
      <c r="E680" s="27">
        <v>188405</v>
      </c>
      <c r="F680" s="27" t="s">
        <v>1298</v>
      </c>
      <c r="G680" s="27" t="s">
        <v>41</v>
      </c>
      <c r="H680" s="27">
        <v>27000</v>
      </c>
      <c r="I680" s="27" t="s">
        <v>42</v>
      </c>
      <c r="J680" s="28">
        <v>46078</v>
      </c>
      <c r="K680" s="26">
        <v>0.41666666666666669</v>
      </c>
      <c r="L680" s="26"/>
      <c r="M680" s="27" t="s">
        <v>155</v>
      </c>
      <c r="N680" s="25">
        <f>IFERROR(VLOOKUP(M680,Data!$J$1:$K$58,2,0),"")</f>
        <v>56926181825</v>
      </c>
      <c r="O680" s="27" t="s">
        <v>156</v>
      </c>
      <c r="P680" s="27"/>
      <c r="Q680" s="27" t="s">
        <v>190</v>
      </c>
      <c r="R680" s="27" t="s">
        <v>74</v>
      </c>
      <c r="S680" s="27"/>
      <c r="T680" s="27"/>
      <c r="U680" s="28"/>
      <c r="X680" s="27"/>
      <c r="Y680" s="27" t="s">
        <v>49</v>
      </c>
      <c r="Z680" s="29"/>
      <c r="AA680" s="29">
        <v>0.50694444444444442</v>
      </c>
      <c r="AB680" s="29"/>
      <c r="AC680" s="30">
        <v>46078</v>
      </c>
      <c r="AD680" s="15" t="str">
        <f>IF(Tabla2[[#This Row],[HORA ENTREGA]]="DIRECTO","On time", IF(AA680&lt;&gt;"",IF(Tabla2[[#This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80" s="15" t="str">
        <f>MID(Tabla2[[#This Row],[TIPO]],1,3)</f>
        <v xml:space="preserve">40 </v>
      </c>
      <c r="AF6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25-02%0A *Cliente:* LAMAIGNERE CHILE S.A. */ Cont: * MSBU6590329*/ HR Entrega: *10:00* /Dirección: *AV. MARTA OSSA RUIZ 601 (CAMINO CASAS VIEJAS); MAIPU </v>
      </c>
      <c r="AG680" s="38" t="str">
        <f>IFERROR(HYPERLINK("https://wa.me/"&amp;Tabla2[[#This Row],[CONTACTO]]&amp;"?text="&amp;Tabla2[[#This Row],[Mensaje]],"Enviar mensaje"),"")</f>
        <v>Enviar mensaje</v>
      </c>
      <c r="AH680" s="15" t="str">
        <f>CONCATENATE(A680,F680)</f>
        <v>679MSBU6590329</v>
      </c>
      <c r="AI680" s="15" t="str">
        <f>CONCATENATE("ENT-",A680)</f>
        <v>ENT-679</v>
      </c>
      <c r="AJ680" s="15" t="str">
        <f>IF(Tabla2[[#This Row],[Op]]&lt;&gt;"","ENTREGA","")</f>
        <v>ENTREGA</v>
      </c>
      <c r="AK680" s="40" t="str">
        <f>(Tabla2[[#This Row],[FECHA ENTREGA]]&amp;Tabla2[[#This Row],[HORA ENTREGA]])</f>
        <v>460780,416666666666667</v>
      </c>
      <c r="AL680" s="34" t="str">
        <f>IFERROR(HYPERLINK("https://wa.me/"&amp;Tabla2[[#This Row],[CONTACTO]]&amp;"?text="&amp;Tabla2[[#This Row],[Mensaje]]),"")</f>
        <v xml:space="preserve">https://wa.me/56926181825?text=Hola!%0AServicio del día 25-02%0A *Cliente:* LAMAIGNERE CHILE S.A. */ Cont: * MSBU6590329*/ HR Entrega: *10:00* /Dirección: *AV. MARTA OSSA RUIZ 601 (CAMINO CASAS VIEJAS); MAIPU </v>
      </c>
    </row>
    <row r="681" spans="1:38" s="15" customFormat="1" ht="16.5" customHeight="1" x14ac:dyDescent="0.2">
      <c r="A681" s="15">
        <f>ROW(A680)</f>
        <v>680</v>
      </c>
      <c r="B681" s="15">
        <f>IF(J681=J680,B680+1,1)</f>
        <v>20</v>
      </c>
      <c r="C681" s="15" t="s">
        <v>188</v>
      </c>
      <c r="D681" s="25" t="s">
        <v>39</v>
      </c>
      <c r="E681" s="27">
        <v>188405</v>
      </c>
      <c r="F681" s="27" t="s">
        <v>1299</v>
      </c>
      <c r="G681" s="27" t="s">
        <v>41</v>
      </c>
      <c r="H681" s="27">
        <v>27000</v>
      </c>
      <c r="I681" s="27" t="s">
        <v>42</v>
      </c>
      <c r="J681" s="28">
        <v>46078</v>
      </c>
      <c r="K681" s="26">
        <v>0.41666666666666669</v>
      </c>
      <c r="L681" s="26"/>
      <c r="M681" s="27" t="s">
        <v>86</v>
      </c>
      <c r="N681" s="25">
        <f>IFERROR(VLOOKUP(M681,Data!$J$1:$K$58,2,0),"")</f>
        <v>56956654384</v>
      </c>
      <c r="O681" s="27" t="s">
        <v>87</v>
      </c>
      <c r="P681" s="27"/>
      <c r="Q681" s="27" t="s">
        <v>190</v>
      </c>
      <c r="R681" s="27" t="s">
        <v>74</v>
      </c>
      <c r="S681" s="27"/>
      <c r="T681" s="27"/>
      <c r="U681" s="28"/>
      <c r="X681" s="27"/>
      <c r="Y681" s="27" t="s">
        <v>49</v>
      </c>
      <c r="Z681" s="29"/>
      <c r="AA681" s="29">
        <v>0.30208333333333331</v>
      </c>
      <c r="AB681" s="29"/>
      <c r="AC681" s="30">
        <v>46078</v>
      </c>
      <c r="AD681" s="15" t="str">
        <f>IF(Tabla2[[#This Row],[HORA ENTREGA]]="DIRECTO","On time", IF(AA681&lt;&gt;"",IF(Tabla2[[#This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81" s="15" t="str">
        <f>MID(Tabla2[[#This Row],[TIPO]],1,3)</f>
        <v xml:space="preserve">40 </v>
      </c>
      <c r="AF6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25-02%0A *Cliente:* LAMAIGNERE CHILE S.A. */ Cont: * FFAU5898683*/ HR Entrega: *10:00* /Dirección: *AV. MARTA OSSA RUIZ 601 (CAMINO CASAS VIEJAS); MAIPU </v>
      </c>
      <c r="AG681" s="38" t="str">
        <f>IFERROR(HYPERLINK("https://wa.me/"&amp;Tabla2[[#This Row],[CONTACTO]]&amp;"?text="&amp;Tabla2[[#This Row],[Mensaje]],"Enviar mensaje"),"")</f>
        <v>Enviar mensaje</v>
      </c>
      <c r="AH681" s="15" t="str">
        <f>CONCATENATE(A681,F681)</f>
        <v>680FFAU5898683</v>
      </c>
      <c r="AI681" s="15" t="str">
        <f>CONCATENATE("ENT-",A681)</f>
        <v>ENT-680</v>
      </c>
      <c r="AJ681" s="15" t="str">
        <f>IF(Tabla2[[#This Row],[Op]]&lt;&gt;"","ENTREGA","")</f>
        <v>ENTREGA</v>
      </c>
      <c r="AK681" s="40" t="str">
        <f>(Tabla2[[#This Row],[FECHA ENTREGA]]&amp;Tabla2[[#This Row],[HORA ENTREGA]])</f>
        <v>460780,416666666666667</v>
      </c>
      <c r="AL681" s="34" t="str">
        <f>IFERROR(HYPERLINK("https://wa.me/"&amp;Tabla2[[#This Row],[CONTACTO]]&amp;"?text="&amp;Tabla2[[#This Row],[Mensaje]]),"")</f>
        <v xml:space="preserve">https://wa.me/56956654384?text=Hola!%0AServicio del día 25-02%0A *Cliente:* LAMAIGNERE CHILE S.A. */ Cont: * FFAU5898683*/ HR Entrega: *10:00* /Dirección: *AV. MARTA OSSA RUIZ 601 (CAMINO CASAS VIEJAS); MAIPU </v>
      </c>
    </row>
    <row r="682" spans="1:38" s="15" customFormat="1" ht="16.5" customHeight="1" x14ac:dyDescent="0.2">
      <c r="A682" s="15">
        <f>ROW(A681)</f>
        <v>681</v>
      </c>
      <c r="B682" s="15">
        <f>IF(J682=J681,B681+1,1)</f>
        <v>21</v>
      </c>
      <c r="C682" s="15" t="s">
        <v>188</v>
      </c>
      <c r="D682" s="25" t="s">
        <v>39</v>
      </c>
      <c r="E682" s="27">
        <v>188405</v>
      </c>
      <c r="F682" s="27" t="s">
        <v>1300</v>
      </c>
      <c r="G682" s="27" t="s">
        <v>41</v>
      </c>
      <c r="H682" s="27">
        <v>27000</v>
      </c>
      <c r="I682" s="27" t="s">
        <v>42</v>
      </c>
      <c r="J682" s="28">
        <v>46078</v>
      </c>
      <c r="K682" s="26">
        <v>0.41666666666666669</v>
      </c>
      <c r="L682" s="26"/>
      <c r="M682" s="27" t="s">
        <v>139</v>
      </c>
      <c r="N682" s="25">
        <f>IFERROR(VLOOKUP(M682,Data!$J$1:$K$58,2,0),"")</f>
        <v>56965312953</v>
      </c>
      <c r="O682" s="27" t="s">
        <v>140</v>
      </c>
      <c r="P682" s="27"/>
      <c r="Q682" s="27" t="s">
        <v>190</v>
      </c>
      <c r="R682" s="27" t="s">
        <v>74</v>
      </c>
      <c r="S682" s="27"/>
      <c r="T682" s="27"/>
      <c r="U682" s="28"/>
      <c r="X682" s="27"/>
      <c r="Y682" s="27" t="s">
        <v>49</v>
      </c>
      <c r="Z682" s="29"/>
      <c r="AA682" s="29">
        <v>0.4513888888888889</v>
      </c>
      <c r="AB682" s="29"/>
      <c r="AC682" s="30">
        <v>46078</v>
      </c>
      <c r="AD682" s="15" t="str">
        <f>IF(Tabla2[[#This Row],[HORA ENTREGA]]="DIRECTO","On time", IF(AA682&lt;&gt;"",IF(Tabla2[[#This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82" s="15" t="str">
        <f>MID(Tabla2[[#This Row],[TIPO]],1,3)</f>
        <v xml:space="preserve">40 </v>
      </c>
      <c r="AF6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25-02%0A *Cliente:* LAMAIGNERE CHILE S.A. */ Cont: * MSDU7087770*/ HR Entrega: *10:00* /Dirección: *AV. MARTA OSSA RUIZ 601 (CAMINO CASAS VIEJAS); MAIPU </v>
      </c>
      <c r="AG682" s="38" t="str">
        <f>IFERROR(HYPERLINK("https://wa.me/"&amp;Tabla2[[#This Row],[CONTACTO]]&amp;"?text="&amp;Tabla2[[#This Row],[Mensaje]],"Enviar mensaje"),"")</f>
        <v>Enviar mensaje</v>
      </c>
      <c r="AH682" s="15" t="str">
        <f>CONCATENATE(A682,F682)</f>
        <v>681MSDU7087770</v>
      </c>
      <c r="AI682" s="15" t="str">
        <f>CONCATENATE("ENT-",A682)</f>
        <v>ENT-681</v>
      </c>
      <c r="AJ682" s="15" t="str">
        <f>IF(Tabla2[[#This Row],[Op]]&lt;&gt;"","ENTREGA","")</f>
        <v>ENTREGA</v>
      </c>
      <c r="AK682" s="40" t="str">
        <f>(Tabla2[[#This Row],[FECHA ENTREGA]]&amp;Tabla2[[#This Row],[HORA ENTREGA]])</f>
        <v>460780,416666666666667</v>
      </c>
      <c r="AL682" s="34" t="str">
        <f>IFERROR(HYPERLINK("https://wa.me/"&amp;Tabla2[[#This Row],[CONTACTO]]&amp;"?text="&amp;Tabla2[[#This Row],[Mensaje]]),"")</f>
        <v xml:space="preserve">https://wa.me/56965312953?text=Hola!%0AServicio del día 25-02%0A *Cliente:* LAMAIGNERE CHILE S.A. */ Cont: * MSDU7087770*/ HR Entrega: *10:00* /Dirección: *AV. MARTA OSSA RUIZ 601 (CAMINO CASAS VIEJAS); MAIPU </v>
      </c>
    </row>
    <row r="683" spans="1:38" s="15" customFormat="1" ht="16.5" customHeight="1" x14ac:dyDescent="0.2">
      <c r="A683" s="15">
        <f>ROW(A682)</f>
        <v>682</v>
      </c>
      <c r="B683" s="15">
        <f>IF(J683=J682,B682+1,1)</f>
        <v>22</v>
      </c>
      <c r="C683" s="15" t="s">
        <v>188</v>
      </c>
      <c r="D683" s="25" t="s">
        <v>39</v>
      </c>
      <c r="E683" s="27">
        <v>188416</v>
      </c>
      <c r="F683" s="27" t="s">
        <v>1301</v>
      </c>
      <c r="G683" s="27" t="s">
        <v>41</v>
      </c>
      <c r="H683" s="27">
        <v>17000</v>
      </c>
      <c r="I683" s="27" t="s">
        <v>42</v>
      </c>
      <c r="J683" s="28">
        <v>46078</v>
      </c>
      <c r="K683" s="26">
        <v>0.5</v>
      </c>
      <c r="L683" s="26"/>
      <c r="M683" s="27" t="s">
        <v>649</v>
      </c>
      <c r="N683" s="25">
        <f>IFERROR(VLOOKUP(M683,Data!$J$1:$K$58,2,0),"")</f>
        <v>56939438073</v>
      </c>
      <c r="O683" s="27" t="s">
        <v>203</v>
      </c>
      <c r="P683" s="27"/>
      <c r="Q683" s="27" t="s">
        <v>190</v>
      </c>
      <c r="R683" s="27" t="s">
        <v>402</v>
      </c>
      <c r="S683" s="27"/>
      <c r="T683" s="27"/>
      <c r="U683" s="28"/>
      <c r="X683" s="27"/>
      <c r="Y683" s="27" t="s">
        <v>49</v>
      </c>
      <c r="Z683" s="29"/>
      <c r="AA683" s="29">
        <v>0.5229166666666667</v>
      </c>
      <c r="AB683" s="29"/>
      <c r="AC683" s="30">
        <v>46078</v>
      </c>
      <c r="AD683" s="15" t="str">
        <f>IF(Tabla2[[#This Row],[HORA ENTREGA]]="DIRECTO","On time", IF(AA683&lt;&gt;"",IF(Tabla2[[#This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83" s="15" t="str">
        <f>MID(Tabla2[[#This Row],[TIPO]],1,3)</f>
        <v xml:space="preserve">40 </v>
      </c>
      <c r="AF6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25-02%0A *Cliente:* LAMAIGNERE CHILE S.A. */ Cont: * HAMU2219482*/ HR Entrega: *12:00* /Dirección: *AV. MARTA OSSA RUIZ 601 (CAMINO CASAS VIEJAS); MAIPU </v>
      </c>
      <c r="AG683" s="38" t="str">
        <f>IFERROR(HYPERLINK("https://wa.me/"&amp;Tabla2[[#This Row],[CONTACTO]]&amp;"?text="&amp;Tabla2[[#This Row],[Mensaje]],"Enviar mensaje"),"")</f>
        <v>Enviar mensaje</v>
      </c>
      <c r="AH683" s="15" t="str">
        <f>CONCATENATE(A683,F683)</f>
        <v>682HAMU2219482</v>
      </c>
      <c r="AI683" s="15" t="str">
        <f>CONCATENATE("ENT-",A683)</f>
        <v>ENT-682</v>
      </c>
      <c r="AJ683" s="15" t="str">
        <f>IF(Tabla2[[#This Row],[Op]]&lt;&gt;"","ENTREGA","")</f>
        <v>ENTREGA</v>
      </c>
      <c r="AK683" s="40" t="str">
        <f>(Tabla2[[#This Row],[FECHA ENTREGA]]&amp;Tabla2[[#This Row],[HORA ENTREGA]])</f>
        <v>460780,5</v>
      </c>
      <c r="AL683" s="34" t="str">
        <f>IFERROR(HYPERLINK("https://wa.me/"&amp;Tabla2[[#This Row],[CONTACTO]]&amp;"?text="&amp;Tabla2[[#This Row],[Mensaje]]),"")</f>
        <v xml:space="preserve">https://wa.me/56939438073?text=Hola!%0AServicio del día 25-02%0A *Cliente:* LAMAIGNERE CHILE S.A. */ Cont: * HAMU2219482*/ HR Entrega: *12:00* /Dirección: *AV. MARTA OSSA RUIZ 601 (CAMINO CASAS VIEJAS); MAIPU </v>
      </c>
    </row>
    <row r="684" spans="1:38" s="15" customFormat="1" ht="16.5" customHeight="1" x14ac:dyDescent="0.2">
      <c r="A684" s="15">
        <f>ROW(A683)</f>
        <v>683</v>
      </c>
      <c r="B684" s="15">
        <f>IF(J684=J683,B683+1,1)</f>
        <v>23</v>
      </c>
      <c r="C684" s="15" t="s">
        <v>500</v>
      </c>
      <c r="D684" s="25" t="s">
        <v>39</v>
      </c>
      <c r="E684" s="27">
        <v>299161</v>
      </c>
      <c r="F684" s="27" t="s">
        <v>1302</v>
      </c>
      <c r="G684" s="27" t="s">
        <v>41</v>
      </c>
      <c r="H684" s="27">
        <v>21000</v>
      </c>
      <c r="I684" s="27" t="s">
        <v>1303</v>
      </c>
      <c r="J684" s="28">
        <v>46078</v>
      </c>
      <c r="K684" s="26">
        <v>0.33333333333333331</v>
      </c>
      <c r="L684" s="26"/>
      <c r="M684" s="27" t="s">
        <v>674</v>
      </c>
      <c r="N684" s="25">
        <f>IFERROR(VLOOKUP(M684,Data!$J$1:$K$58,2,0),"")</f>
        <v>56967386018</v>
      </c>
      <c r="O684" s="27" t="s">
        <v>203</v>
      </c>
      <c r="P684" s="27"/>
      <c r="Q684" s="27" t="s">
        <v>502</v>
      </c>
      <c r="R684" s="27" t="s">
        <v>48</v>
      </c>
      <c r="S684" s="27"/>
      <c r="T684" s="27"/>
      <c r="U684" s="28"/>
      <c r="X684" s="27"/>
      <c r="Y684" s="27" t="s">
        <v>49</v>
      </c>
      <c r="Z684" s="29"/>
      <c r="AA684" s="29">
        <v>0.32291666666666669</v>
      </c>
      <c r="AB684" s="29"/>
      <c r="AC684" s="30">
        <v>46078</v>
      </c>
      <c r="AD684" s="15" t="str">
        <f>IF(Tabla2[[#This Row],[HORA ENTREGA]]="DIRECTO","On time", IF(AA684&lt;&gt;"",IF(Tabla2[[#This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84" s="15" t="str">
        <f>MID(Tabla2[[#This Row],[TIPO]],1,3)</f>
        <v xml:space="preserve">40 </v>
      </c>
      <c r="AF6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MOLYMETNOS S.A. */ Cont: * CMAU6766256*/ HR Entrega: *08:00* /Dirección: *CAMINO NOS A LOS MORROS 590, SAN BERNARDO</v>
      </c>
      <c r="AG684" s="38" t="str">
        <f>IFERROR(HYPERLINK("https://wa.me/"&amp;Tabla2[[#This Row],[CONTACTO]]&amp;"?text="&amp;Tabla2[[#This Row],[Mensaje]],"Enviar mensaje"),"")</f>
        <v>Enviar mensaje</v>
      </c>
      <c r="AH684" s="15" t="str">
        <f>CONCATENATE(A684,F684)</f>
        <v>683CMAU6766256</v>
      </c>
      <c r="AI684" s="15" t="str">
        <f>CONCATENATE("ENT-",A684)</f>
        <v>ENT-683</v>
      </c>
      <c r="AJ684" s="15" t="str">
        <f>IF(Tabla2[[#This Row],[Op]]&lt;&gt;"","ENTREGA","")</f>
        <v>ENTREGA</v>
      </c>
      <c r="AK684" s="40" t="str">
        <f>(Tabla2[[#This Row],[FECHA ENTREGA]]&amp;Tabla2[[#This Row],[HORA ENTREGA]])</f>
        <v>460780,333333333333333</v>
      </c>
      <c r="AL684" s="34" t="str">
        <f>IFERROR(HYPERLINK("https://wa.me/"&amp;Tabla2[[#This Row],[CONTACTO]]&amp;"?text="&amp;Tabla2[[#This Row],[Mensaje]]),"")</f>
        <v>https://wa.me/56967386018?text=Hola!%0AServicio del día 25-02%0A *Cliente:* MOLYMETNOS S.A. */ Cont: * CMAU6766256*/ HR Entrega: *08:00* /Dirección: *CAMINO NOS A LOS MORROS 590, SAN BERNARDO</v>
      </c>
    </row>
    <row r="685" spans="1:38" s="15" customFormat="1" ht="16.5" customHeight="1" x14ac:dyDescent="0.2">
      <c r="A685" s="15">
        <f>ROW(A684)</f>
        <v>684</v>
      </c>
      <c r="B685" s="15">
        <f>IF(J685=J684,B684+1,1)</f>
        <v>24</v>
      </c>
      <c r="C685" s="15" t="s">
        <v>500</v>
      </c>
      <c r="D685" s="25" t="s">
        <v>39</v>
      </c>
      <c r="E685" s="27">
        <v>299161</v>
      </c>
      <c r="F685" s="27" t="s">
        <v>1304</v>
      </c>
      <c r="G685" s="27" t="s">
        <v>41</v>
      </c>
      <c r="H685" s="27">
        <v>21000</v>
      </c>
      <c r="I685" s="27" t="s">
        <v>1305</v>
      </c>
      <c r="J685" s="28">
        <v>46078</v>
      </c>
      <c r="K685" s="26">
        <v>0.33333333333333331</v>
      </c>
      <c r="L685" s="26"/>
      <c r="M685" s="27" t="s">
        <v>233</v>
      </c>
      <c r="N685" s="25">
        <f>IFERROR(VLOOKUP(M685,Data!$J$1:$K$58,2,0),"")</f>
        <v>56998494086</v>
      </c>
      <c r="O685" s="27" t="s">
        <v>234</v>
      </c>
      <c r="P685" s="27"/>
      <c r="Q685" s="27" t="s">
        <v>502</v>
      </c>
      <c r="R685" s="27" t="s">
        <v>48</v>
      </c>
      <c r="S685" s="27"/>
      <c r="T685" s="27"/>
      <c r="U685" s="28"/>
      <c r="X685" s="27"/>
      <c r="Y685" s="27" t="s">
        <v>49</v>
      </c>
      <c r="Z685" s="29"/>
      <c r="AA685" s="29">
        <v>0.31458333333333333</v>
      </c>
      <c r="AB685" s="29"/>
      <c r="AC685" s="30">
        <v>46078</v>
      </c>
      <c r="AD685" s="15" t="str">
        <f>IF(Tabla2[[#This Row],[HORA ENTREGA]]="DIRECTO","On time", IF(AA685&lt;&gt;"",IF(Tabla2[[#This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85" s="15" t="str">
        <f>MID(Tabla2[[#This Row],[TIPO]],1,3)</f>
        <v xml:space="preserve">40 </v>
      </c>
      <c r="AF6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MOLYMETNOS S.A. */ Cont: * TXGU7513657*/ HR Entrega: *08:00* /Dirección: *CAMINO NOS A LOS MORROS 590, SAN BERNARDO</v>
      </c>
      <c r="AG685" s="38" t="str">
        <f>IFERROR(HYPERLINK("https://wa.me/"&amp;Tabla2[[#This Row],[CONTACTO]]&amp;"?text="&amp;Tabla2[[#This Row],[Mensaje]],"Enviar mensaje"),"")</f>
        <v>Enviar mensaje</v>
      </c>
      <c r="AH685" s="15" t="str">
        <f>CONCATENATE(A685,F685)</f>
        <v>684TXGU7513657</v>
      </c>
      <c r="AI685" s="15" t="str">
        <f>CONCATENATE("ENT-",A685)</f>
        <v>ENT-684</v>
      </c>
      <c r="AJ685" s="15" t="str">
        <f>IF(Tabla2[[#This Row],[Op]]&lt;&gt;"","ENTREGA","")</f>
        <v>ENTREGA</v>
      </c>
      <c r="AK685" s="40" t="str">
        <f>(Tabla2[[#This Row],[FECHA ENTREGA]]&amp;Tabla2[[#This Row],[HORA ENTREGA]])</f>
        <v>460780,333333333333333</v>
      </c>
      <c r="AL685" s="34" t="str">
        <f>IFERROR(HYPERLINK("https://wa.me/"&amp;Tabla2[[#This Row],[CONTACTO]]&amp;"?text="&amp;Tabla2[[#This Row],[Mensaje]]),"")</f>
        <v>https://wa.me/56998494086?text=Hola!%0AServicio del día 25-02%0A *Cliente:* MOLYMETNOS S.A. */ Cont: * TXGU7513657*/ HR Entrega: *08:00* /Dirección: *CAMINO NOS A LOS MORROS 590, SAN BERNARDO</v>
      </c>
    </row>
    <row r="686" spans="1:38" s="15" customFormat="1" ht="16.5" customHeight="1" x14ac:dyDescent="0.2">
      <c r="A686" s="15">
        <f>ROW(A685)</f>
        <v>685</v>
      </c>
      <c r="B686" s="15">
        <f>IF(J686=J685,B685+1,1)</f>
        <v>25</v>
      </c>
      <c r="C686" s="15" t="s">
        <v>219</v>
      </c>
      <c r="D686" s="25" t="s">
        <v>39</v>
      </c>
      <c r="E686" s="27">
        <v>102466</v>
      </c>
      <c r="F686" s="27" t="s">
        <v>1306</v>
      </c>
      <c r="G686" s="27" t="s">
        <v>41</v>
      </c>
      <c r="H686" s="27">
        <v>30000</v>
      </c>
      <c r="I686" s="27" t="s">
        <v>42</v>
      </c>
      <c r="J686" s="28">
        <v>46078</v>
      </c>
      <c r="K686" s="26">
        <v>0.33333333333333331</v>
      </c>
      <c r="L686" s="26"/>
      <c r="M686" s="27" t="s">
        <v>211</v>
      </c>
      <c r="N686" s="25">
        <f>IFERROR(VLOOKUP(M686,Data!$J$1:$K$58,2,0),"")</f>
        <v>56961282379</v>
      </c>
      <c r="O686" s="27" t="s">
        <v>212</v>
      </c>
      <c r="P686" s="27"/>
      <c r="Q686" s="27" t="s">
        <v>1307</v>
      </c>
      <c r="R686" s="27" t="s">
        <v>402</v>
      </c>
      <c r="S686" s="27"/>
      <c r="T686" s="27"/>
      <c r="U686" s="28"/>
      <c r="X686" s="27"/>
      <c r="Y686" s="27" t="s">
        <v>49</v>
      </c>
      <c r="Z686" s="29"/>
      <c r="AA686" s="29">
        <v>0.52638888888888891</v>
      </c>
      <c r="AB686" s="29"/>
      <c r="AC686" s="30">
        <v>46078</v>
      </c>
      <c r="AD686" s="15" t="str">
        <f>IF(Tabla2[[#This Row],[HORA ENTREGA]]="DIRECTO","On time", IF(AA686&lt;&gt;"",IF(Tabla2[[#This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686" s="15" t="str">
        <f>MID(Tabla2[[#This Row],[TIPO]],1,3)</f>
        <v xml:space="preserve">40 </v>
      </c>
      <c r="AF6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RENDIC S.A. */ Cont: * HAMU2633487*/ HR Entrega: *08:00* /Dirección: *CAMINO LO AGUIRRE SUR 537, PUDAHUEL</v>
      </c>
      <c r="AG686" s="38" t="str">
        <f>IFERROR(HYPERLINK("https://wa.me/"&amp;Tabla2[[#This Row],[CONTACTO]]&amp;"?text="&amp;Tabla2[[#This Row],[Mensaje]],"Enviar mensaje"),"")</f>
        <v>Enviar mensaje</v>
      </c>
      <c r="AH686" s="15" t="str">
        <f>CONCATENATE(A686,F686)</f>
        <v>685HAMU2633487</v>
      </c>
      <c r="AI686" s="15" t="str">
        <f>CONCATENATE("ENT-",A686)</f>
        <v>ENT-685</v>
      </c>
      <c r="AJ686" s="15" t="str">
        <f>IF(Tabla2[[#This Row],[Op]]&lt;&gt;"","ENTREGA","")</f>
        <v>ENTREGA</v>
      </c>
      <c r="AK686" s="40" t="str">
        <f>(Tabla2[[#This Row],[FECHA ENTREGA]]&amp;Tabla2[[#This Row],[HORA ENTREGA]])</f>
        <v>460780,333333333333333</v>
      </c>
      <c r="AL686" s="34" t="str">
        <f>IFERROR(HYPERLINK("https://wa.me/"&amp;Tabla2[[#This Row],[CONTACTO]]&amp;"?text="&amp;Tabla2[[#This Row],[Mensaje]]),"")</f>
        <v>https://wa.me/56961282379?text=Hola!%0AServicio del día 25-02%0A *Cliente:* RENDIC S.A. */ Cont: * HAMU2633487*/ HR Entrega: *08:00* /Dirección: *CAMINO LO AGUIRRE SUR 537, PUDAHUEL</v>
      </c>
    </row>
    <row r="687" spans="1:38" s="15" customFormat="1" ht="16.5" customHeight="1" x14ac:dyDescent="0.2">
      <c r="A687" s="15">
        <f>ROW(A686)</f>
        <v>686</v>
      </c>
      <c r="B687" s="15">
        <f>IF(J687=J686,B686+1,1)</f>
        <v>26</v>
      </c>
      <c r="C687" s="15" t="s">
        <v>219</v>
      </c>
      <c r="D687" s="25" t="s">
        <v>39</v>
      </c>
      <c r="E687" s="27">
        <v>102874</v>
      </c>
      <c r="F687" s="27" t="s">
        <v>1308</v>
      </c>
      <c r="G687" s="27" t="s">
        <v>54</v>
      </c>
      <c r="H687" s="27">
        <v>30000</v>
      </c>
      <c r="I687" s="27" t="s">
        <v>42</v>
      </c>
      <c r="J687" s="28">
        <v>46078</v>
      </c>
      <c r="K687" s="26">
        <v>0.35416666666666669</v>
      </c>
      <c r="L687" s="26"/>
      <c r="M687" s="27" t="s">
        <v>133</v>
      </c>
      <c r="N687" s="25">
        <f>IFERROR(VLOOKUP(M687,Data!$J$1:$K$58,2,0),"")</f>
        <v>56953801607</v>
      </c>
      <c r="O687" s="27" t="s">
        <v>134</v>
      </c>
      <c r="P687" s="27"/>
      <c r="Q687" s="27" t="s">
        <v>357</v>
      </c>
      <c r="R687" s="27" t="s">
        <v>280</v>
      </c>
      <c r="S687" s="27"/>
      <c r="T687" s="27"/>
      <c r="U687" s="28"/>
      <c r="X687" s="27"/>
      <c r="Y687" s="27" t="s">
        <v>49</v>
      </c>
      <c r="Z687" s="29"/>
      <c r="AA687" s="29">
        <v>0.30902777777777779</v>
      </c>
      <c r="AB687" s="29"/>
      <c r="AC687" s="30">
        <v>46078</v>
      </c>
      <c r="AD687" s="15" t="str">
        <f>IF(Tabla2[[#This Row],[HORA ENTREGA]]="DIRECTO","On time", IF(AA687&lt;&gt;"",IF(Tabla2[[#This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87" s="15" t="str">
        <f>MID(Tabla2[[#This Row],[TIPO]],1,3)</f>
        <v xml:space="preserve">40 </v>
      </c>
      <c r="AF6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RENDIC S.A. */ Cont: * FBIU5839691*/ HR Entrega: *08:30* /Dirección: *AVDA EL VENSTIQUERO 1260,RENCA</v>
      </c>
      <c r="AG687" s="38" t="str">
        <f>IFERROR(HYPERLINK("https://wa.me/"&amp;Tabla2[[#This Row],[CONTACTO]]&amp;"?text="&amp;Tabla2[[#This Row],[Mensaje]],"Enviar mensaje"),"")</f>
        <v>Enviar mensaje</v>
      </c>
      <c r="AH687" s="15" t="str">
        <f>CONCATENATE(A687,F687)</f>
        <v>686FBIU5839691</v>
      </c>
      <c r="AI687" s="15" t="str">
        <f>CONCATENATE("ENT-",A687)</f>
        <v>ENT-686</v>
      </c>
      <c r="AJ687" s="15" t="str">
        <f>IF(Tabla2[[#This Row],[Op]]&lt;&gt;"","ENTREGA","")</f>
        <v>ENTREGA</v>
      </c>
      <c r="AK687" s="40" t="str">
        <f>(Tabla2[[#This Row],[FECHA ENTREGA]]&amp;Tabla2[[#This Row],[HORA ENTREGA]])</f>
        <v>460780,354166666666667</v>
      </c>
      <c r="AL687" s="34" t="str">
        <f>IFERROR(HYPERLINK("https://wa.me/"&amp;Tabla2[[#This Row],[CONTACTO]]&amp;"?text="&amp;Tabla2[[#This Row],[Mensaje]]),"")</f>
        <v>https://wa.me/56953801607?text=Hola!%0AServicio del día 25-02%0A *Cliente:* RENDIC S.A. */ Cont: * FBIU5839691*/ HR Entrega: *08:30* /Dirección: *AVDA EL VENSTIQUERO 1260,RENCA</v>
      </c>
    </row>
    <row r="688" spans="1:38" s="15" customFormat="1" ht="16.5" customHeight="1" x14ac:dyDescent="0.2">
      <c r="A688" s="15">
        <f>ROW(A687)</f>
        <v>687</v>
      </c>
      <c r="B688" s="15">
        <f>IF(J688=J687,B687+1,1)</f>
        <v>27</v>
      </c>
      <c r="C688" s="15" t="s">
        <v>219</v>
      </c>
      <c r="D688" s="25" t="s">
        <v>39</v>
      </c>
      <c r="E688" s="27">
        <v>102458</v>
      </c>
      <c r="F688" s="27" t="s">
        <v>1309</v>
      </c>
      <c r="G688" s="27" t="s">
        <v>41</v>
      </c>
      <c r="H688" s="27">
        <v>30000</v>
      </c>
      <c r="I688" s="27" t="s">
        <v>42</v>
      </c>
      <c r="J688" s="28">
        <v>46078</v>
      </c>
      <c r="K688" s="26">
        <v>0.35416666666666669</v>
      </c>
      <c r="L688" s="26"/>
      <c r="M688" s="27" t="s">
        <v>215</v>
      </c>
      <c r="N688" s="25">
        <f>IFERROR(VLOOKUP(M688,Data!$J$1:$K$58,2,0),"")</f>
        <v>56978089957</v>
      </c>
      <c r="O688" s="27" t="s">
        <v>216</v>
      </c>
      <c r="P688" s="27"/>
      <c r="Q688" s="27" t="s">
        <v>227</v>
      </c>
      <c r="R688" s="27" t="s">
        <v>69</v>
      </c>
      <c r="S688" s="27"/>
      <c r="T688" s="27"/>
      <c r="U688" s="28"/>
      <c r="X688" s="27"/>
      <c r="Y688" s="27" t="s">
        <v>49</v>
      </c>
      <c r="Z688" s="29"/>
      <c r="AA688" s="29">
        <v>6.6666666666666666E-2</v>
      </c>
      <c r="AB688" s="29"/>
      <c r="AC688" s="30">
        <v>46078</v>
      </c>
      <c r="AD688" s="15" t="str">
        <f>IF(Tabla2[[#This Row],[HORA ENTREGA]]="DIRECTO","On time", IF(AA688&lt;&gt;"",IF(Tabla2[[#This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88" s="15" t="str">
        <f>MID(Tabla2[[#This Row],[TIPO]],1,3)</f>
        <v xml:space="preserve">40 </v>
      </c>
      <c r="AF6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RENDIC S.A. */ Cont: * HAMU4647514*/ HR Entrega: *08:30* /Dirección: *PARCELA 109 A COQUIMBO</v>
      </c>
      <c r="AG688" s="38" t="str">
        <f>IFERROR(HYPERLINK("https://wa.me/"&amp;Tabla2[[#This Row],[CONTACTO]]&amp;"?text="&amp;Tabla2[[#This Row],[Mensaje]],"Enviar mensaje"),"")</f>
        <v>Enviar mensaje</v>
      </c>
      <c r="AH688" s="15" t="str">
        <f>CONCATENATE(A688,F688)</f>
        <v>687HAMU4647514</v>
      </c>
      <c r="AI688" s="15" t="str">
        <f>CONCATENATE("ENT-",A688)</f>
        <v>ENT-687</v>
      </c>
      <c r="AJ688" s="15" t="str">
        <f>IF(Tabla2[[#This Row],[Op]]&lt;&gt;"","ENTREGA","")</f>
        <v>ENTREGA</v>
      </c>
      <c r="AK688" s="40" t="str">
        <f>(Tabla2[[#This Row],[FECHA ENTREGA]]&amp;Tabla2[[#This Row],[HORA ENTREGA]])</f>
        <v>460780,354166666666667</v>
      </c>
      <c r="AL688" s="34" t="str">
        <f>IFERROR(HYPERLINK("https://wa.me/"&amp;Tabla2[[#This Row],[CONTACTO]]&amp;"?text="&amp;Tabla2[[#This Row],[Mensaje]]),"")</f>
        <v>https://wa.me/56978089957?text=Hola!%0AServicio del día 25-02%0A *Cliente:* RENDIC S.A. */ Cont: * HAMU4647514*/ HR Entrega: *08:30* /Dirección: *PARCELA 109 A COQUIMBO</v>
      </c>
    </row>
    <row r="689" spans="1:38" s="15" customFormat="1" ht="16.5" customHeight="1" x14ac:dyDescent="0.2">
      <c r="A689" s="15">
        <f>ROW(A688)</f>
        <v>688</v>
      </c>
      <c r="B689" s="15">
        <f>IF(J689=J688,B688+1,1)</f>
        <v>28</v>
      </c>
      <c r="C689" s="15" t="s">
        <v>219</v>
      </c>
      <c r="D689" s="25" t="s">
        <v>39</v>
      </c>
      <c r="E689" s="27">
        <v>102361</v>
      </c>
      <c r="F689" s="27" t="s">
        <v>1310</v>
      </c>
      <c r="G689" s="27" t="s">
        <v>64</v>
      </c>
      <c r="H689" s="27">
        <v>25000</v>
      </c>
      <c r="I689" s="27" t="s">
        <v>42</v>
      </c>
      <c r="J689" s="28">
        <v>46078</v>
      </c>
      <c r="K689" s="26">
        <v>0.375</v>
      </c>
      <c r="L689" s="26"/>
      <c r="M689" s="27" t="s">
        <v>688</v>
      </c>
      <c r="N689" s="25">
        <f>IFERROR(VLOOKUP(M689,Data!$J$1:$K$58,2,0),"")</f>
        <v>56950104102</v>
      </c>
      <c r="O689" s="27" t="s">
        <v>552</v>
      </c>
      <c r="P689" s="27"/>
      <c r="Q689" s="27" t="s">
        <v>229</v>
      </c>
      <c r="R689" s="27" t="s">
        <v>218</v>
      </c>
      <c r="S689" s="27"/>
      <c r="T689" s="27"/>
      <c r="U689" s="28"/>
      <c r="X689" s="27" t="s">
        <v>335</v>
      </c>
      <c r="Y689" s="27" t="s">
        <v>49</v>
      </c>
      <c r="Z689" s="29"/>
      <c r="AA689" s="29">
        <v>0.37152777777777779</v>
      </c>
      <c r="AB689" s="29"/>
      <c r="AC689" s="30">
        <v>46078</v>
      </c>
      <c r="AD689" s="15" t="str">
        <f>IF(Tabla2[[#This Row],[HORA ENTREGA]]="DIRECTO","On time", IF(AA689&lt;&gt;"",IF(Tabla2[[#This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89" s="15" t="str">
        <f>MID(Tabla2[[#This Row],[TIPO]],1,3)</f>
        <v xml:space="preserve">20 </v>
      </c>
      <c r="AF6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RENDIC S.A. */ Cont: * TGCU2426340*/ HR Entrega: *09:00* /Dirección: *Avenida Miraflores 9700-Bodega 4C, PUDAHUEL</v>
      </c>
      <c r="AG689" s="38" t="str">
        <f>IFERROR(HYPERLINK("https://wa.me/"&amp;Tabla2[[#This Row],[CONTACTO]]&amp;"?text="&amp;Tabla2[[#This Row],[Mensaje]],"Enviar mensaje"),"")</f>
        <v>Enviar mensaje</v>
      </c>
      <c r="AH689" s="15" t="str">
        <f>CONCATENATE(A689,F689)</f>
        <v>688TGCU2426340</v>
      </c>
      <c r="AI689" s="15" t="str">
        <f>CONCATENATE("ENT-",A689)</f>
        <v>ENT-688</v>
      </c>
      <c r="AJ689" s="15" t="str">
        <f>IF(Tabla2[[#This Row],[Op]]&lt;&gt;"","ENTREGA","")</f>
        <v>ENTREGA</v>
      </c>
      <c r="AK689" s="40" t="str">
        <f>(Tabla2[[#This Row],[FECHA ENTREGA]]&amp;Tabla2[[#This Row],[HORA ENTREGA]])</f>
        <v>460780,375</v>
      </c>
      <c r="AL689" s="34" t="str">
        <f>IFERROR(HYPERLINK("https://wa.me/"&amp;Tabla2[[#This Row],[CONTACTO]]&amp;"?text="&amp;Tabla2[[#This Row],[Mensaje]]),"")</f>
        <v>https://wa.me/56950104102?text=Hola!%0AServicio del día 25-02%0A *Cliente:* RENDIC S.A. */ Cont: * TGCU2426340*/ HR Entrega: *09:00* /Dirección: *Avenida Miraflores 9700-Bodega 4C, PUDAHUEL</v>
      </c>
    </row>
    <row r="690" spans="1:38" s="15" customFormat="1" ht="16.5" customHeight="1" x14ac:dyDescent="0.2">
      <c r="A690" s="15">
        <f>ROW(A689)</f>
        <v>689</v>
      </c>
      <c r="B690" s="15">
        <f>IF(J690=J689,B689+1,1)</f>
        <v>29</v>
      </c>
      <c r="C690" s="15" t="s">
        <v>219</v>
      </c>
      <c r="D690" s="25" t="s">
        <v>39</v>
      </c>
      <c r="E690" s="27">
        <v>102393</v>
      </c>
      <c r="F690" s="27" t="s">
        <v>1311</v>
      </c>
      <c r="G690" s="27" t="s">
        <v>41</v>
      </c>
      <c r="H690" s="27">
        <v>12000</v>
      </c>
      <c r="I690" s="27" t="s">
        <v>1312</v>
      </c>
      <c r="J690" s="28">
        <v>46078</v>
      </c>
      <c r="K690" s="26">
        <v>0.375</v>
      </c>
      <c r="L690" s="26"/>
      <c r="M690" s="27" t="s">
        <v>347</v>
      </c>
      <c r="N690" s="25">
        <f>IFERROR(VLOOKUP(M690,Data!$J$1:$K$58,2,0),"")</f>
        <v>56976511010</v>
      </c>
      <c r="O690" s="27" t="s">
        <v>226</v>
      </c>
      <c r="P690" s="27"/>
      <c r="Q690" s="27" t="s">
        <v>229</v>
      </c>
      <c r="R690" s="27" t="s">
        <v>48</v>
      </c>
      <c r="S690" s="27"/>
      <c r="T690" s="27"/>
      <c r="U690" s="28"/>
      <c r="X690" s="27"/>
      <c r="Y690" s="27" t="s">
        <v>49</v>
      </c>
      <c r="Z690" s="29"/>
      <c r="AA690" s="29">
        <v>0.37152777777777779</v>
      </c>
      <c r="AB690" s="29"/>
      <c r="AC690" s="30">
        <v>46078</v>
      </c>
      <c r="AD690" s="15" t="str">
        <f>IF(Tabla2[[#This Row],[HORA ENTREGA]]="DIRECTO","On time", IF(AA690&lt;&gt;"",IF(Tabla2[[#This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0" s="15" t="str">
        <f>MID(Tabla2[[#This Row],[TIPO]],1,3)</f>
        <v xml:space="preserve">40 </v>
      </c>
      <c r="AF6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RENDIC S.A. */ Cont: * TCLU4363240*/ HR Entrega: *09:00* /Dirección: *Avenida Miraflores 9700-Bodega 4C, PUDAHUEL</v>
      </c>
      <c r="AG690" s="38" t="str">
        <f>IFERROR(HYPERLINK("https://wa.me/"&amp;Tabla2[[#This Row],[CONTACTO]]&amp;"?text="&amp;Tabla2[[#This Row],[Mensaje]],"Enviar mensaje"),"")</f>
        <v>Enviar mensaje</v>
      </c>
      <c r="AH690" s="15" t="str">
        <f>CONCATENATE(A690,F690)</f>
        <v>689TCLU4363240</v>
      </c>
      <c r="AI690" s="15" t="str">
        <f>CONCATENATE("ENT-",A690)</f>
        <v>ENT-689</v>
      </c>
      <c r="AJ690" s="15" t="str">
        <f>IF(Tabla2[[#This Row],[Op]]&lt;&gt;"","ENTREGA","")</f>
        <v>ENTREGA</v>
      </c>
      <c r="AK690" s="40" t="str">
        <f>(Tabla2[[#This Row],[FECHA ENTREGA]]&amp;Tabla2[[#This Row],[HORA ENTREGA]])</f>
        <v>460780,375</v>
      </c>
      <c r="AL690" s="34" t="str">
        <f>IFERROR(HYPERLINK("https://wa.me/"&amp;Tabla2[[#This Row],[CONTACTO]]&amp;"?text="&amp;Tabla2[[#This Row],[Mensaje]]),"")</f>
        <v>https://wa.me/56976511010?text=Hola!%0AServicio del día 25-02%0A *Cliente:* RENDIC S.A. */ Cont: * TCLU4363240*/ HR Entrega: *09:00* /Dirección: *Avenida Miraflores 9700-Bodega 4C, PUDAHUEL</v>
      </c>
    </row>
    <row r="691" spans="1:38" s="15" customFormat="1" ht="16.5" customHeight="1" x14ac:dyDescent="0.2">
      <c r="A691" s="15">
        <f>ROW(A690)</f>
        <v>690</v>
      </c>
      <c r="B691" s="15">
        <f>IF(J691=J690,B690+1,1)</f>
        <v>30</v>
      </c>
      <c r="C691" s="15" t="s">
        <v>566</v>
      </c>
      <c r="D691" s="25"/>
      <c r="E691" s="27" t="s">
        <v>120</v>
      </c>
      <c r="F691" s="27" t="s">
        <v>456</v>
      </c>
      <c r="G691" s="27" t="s">
        <v>456</v>
      </c>
      <c r="H691" s="27" t="s">
        <v>120</v>
      </c>
      <c r="I691" s="27" t="s">
        <v>120</v>
      </c>
      <c r="J691" s="28">
        <v>46078</v>
      </c>
      <c r="K691" s="26">
        <v>0.29166666666666669</v>
      </c>
      <c r="L691" s="26"/>
      <c r="M691" s="27" t="s">
        <v>567</v>
      </c>
      <c r="N691" s="25">
        <f>IFERROR(VLOOKUP(M691,Data!$J$1:$K$58,2,0),"")</f>
        <v>56964069749</v>
      </c>
      <c r="O691" s="27" t="s">
        <v>568</v>
      </c>
      <c r="P691" s="27"/>
      <c r="Q691" s="27" t="s">
        <v>569</v>
      </c>
      <c r="R691" s="27" t="s">
        <v>120</v>
      </c>
      <c r="S691" s="27"/>
      <c r="T691" s="27"/>
      <c r="U691" s="28"/>
      <c r="X691" s="27"/>
      <c r="Y691" s="27" t="s">
        <v>49</v>
      </c>
      <c r="Z691" s="29"/>
      <c r="AA691" s="29"/>
      <c r="AB691" s="29"/>
      <c r="AC691" s="30">
        <v>46078</v>
      </c>
      <c r="AD691" s="15" t="str">
        <f>IF(Tabla2[[#This Row],[HORA ENTREGA]]="DIRECTO","On time", IF(AA691&lt;&gt;"",IF(Tabla2[[#This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691" s="15" t="str">
        <f>MID(Tabla2[[#This Row],[TIPO]],1,3)</f>
        <v>RAM</v>
      </c>
      <c r="AF6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RITRAMA S.A. */ Cont: * RAMPLA*/ HR Entrega: *07:00* /Dirección: *AV. TUPUNGATO 3420, PLACILLA</v>
      </c>
      <c r="AG691" s="38" t="str">
        <f>IFERROR(HYPERLINK("https://wa.me/"&amp;Tabla2[[#This Row],[CONTACTO]]&amp;"?text="&amp;Tabla2[[#This Row],[Mensaje]],"Enviar mensaje"),"")</f>
        <v>Enviar mensaje</v>
      </c>
      <c r="AH691" s="15" t="str">
        <f>CONCATENATE(A691,F691)</f>
        <v>690RAMPLA</v>
      </c>
      <c r="AI691" s="15" t="str">
        <f>CONCATENATE("ENT-",A691)</f>
        <v>ENT-690</v>
      </c>
      <c r="AJ691" s="15" t="str">
        <f>IF(Tabla2[[#This Row],[Op]]&lt;&gt;"","ENTREGA","")</f>
        <v>ENTREGA</v>
      </c>
      <c r="AK691" s="40" t="str">
        <f>(Tabla2[[#This Row],[FECHA ENTREGA]]&amp;Tabla2[[#This Row],[HORA ENTREGA]])</f>
        <v>460780,291666666666667</v>
      </c>
      <c r="AL691" s="34" t="str">
        <f>IFERROR(HYPERLINK("https://wa.me/"&amp;Tabla2[[#This Row],[CONTACTO]]&amp;"?text="&amp;Tabla2[[#This Row],[Mensaje]]),"")</f>
        <v>https://wa.me/56964069749?text=Hola!%0AServicio del día 25-02%0A *Cliente:* RITRAMA S.A. */ Cont: * RAMPLA*/ HR Entrega: *07:00* /Dirección: *AV. TUPUNGATO 3420, PLACILLA</v>
      </c>
    </row>
    <row r="692" spans="1:38" s="15" customFormat="1" ht="16.5" customHeight="1" x14ac:dyDescent="0.2">
      <c r="A692" s="15">
        <f>ROW(A691)</f>
        <v>691</v>
      </c>
      <c r="B692" s="15">
        <f>IF(J692=J691,B691+1,1)</f>
        <v>31</v>
      </c>
      <c r="C692" s="15" t="s">
        <v>566</v>
      </c>
      <c r="D692" s="25"/>
      <c r="E692" s="27" t="s">
        <v>120</v>
      </c>
      <c r="F692" s="27" t="s">
        <v>456</v>
      </c>
      <c r="G692" s="27" t="s">
        <v>456</v>
      </c>
      <c r="H692" s="27" t="s">
        <v>120</v>
      </c>
      <c r="I692" s="27" t="s">
        <v>120</v>
      </c>
      <c r="J692" s="28">
        <v>46078</v>
      </c>
      <c r="K692" s="26">
        <v>0.29166666666666669</v>
      </c>
      <c r="L692" s="26"/>
      <c r="M692" s="27" t="s">
        <v>570</v>
      </c>
      <c r="N692" s="25">
        <f>IFERROR(VLOOKUP(M692,Data!$J$1:$K$58,2,0),"")</f>
        <v>56973887322</v>
      </c>
      <c r="O692" s="27" t="s">
        <v>738</v>
      </c>
      <c r="P692" s="27"/>
      <c r="Q692" s="27" t="s">
        <v>569</v>
      </c>
      <c r="R692" s="27" t="s">
        <v>120</v>
      </c>
      <c r="S692" s="27"/>
      <c r="T692" s="27"/>
      <c r="U692" s="28"/>
      <c r="X692" s="27"/>
      <c r="Y692" s="27" t="s">
        <v>49</v>
      </c>
      <c r="Z692" s="29"/>
      <c r="AA692" s="29"/>
      <c r="AB692" s="29"/>
      <c r="AC692" s="30">
        <v>46078</v>
      </c>
      <c r="AD692" s="15" t="str">
        <f>IF(Tabla2[[#This Row],[HORA ENTREGA]]="DIRECTO","On time", IF(AA692&lt;&gt;"",IF(Tabla2[[#This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692" s="15" t="str">
        <f>MID(Tabla2[[#This Row],[TIPO]],1,3)</f>
        <v>RAM</v>
      </c>
      <c r="AF6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RITRAMA S.A. */ Cont: * RAMPLA*/ HR Entrega: *07:00* /Dirección: *AV. TUPUNGATO 3420, PLACILLA</v>
      </c>
      <c r="AG692" s="38" t="str">
        <f>IFERROR(HYPERLINK("https://wa.me/"&amp;Tabla2[[#This Row],[CONTACTO]]&amp;"?text="&amp;Tabla2[[#This Row],[Mensaje]],"Enviar mensaje"),"")</f>
        <v>Enviar mensaje</v>
      </c>
      <c r="AH692" s="15" t="str">
        <f>CONCATENATE(A692,F692)</f>
        <v>691RAMPLA</v>
      </c>
      <c r="AI692" s="15" t="str">
        <f>CONCATENATE("ENT-",A692)</f>
        <v>ENT-691</v>
      </c>
      <c r="AJ692" s="15" t="str">
        <f>IF(Tabla2[[#This Row],[Op]]&lt;&gt;"","ENTREGA","")</f>
        <v>ENTREGA</v>
      </c>
      <c r="AK692" s="40" t="str">
        <f>(Tabla2[[#This Row],[FECHA ENTREGA]]&amp;Tabla2[[#This Row],[HORA ENTREGA]])</f>
        <v>460780,291666666666667</v>
      </c>
      <c r="AL692" s="34" t="str">
        <f>IFERROR(HYPERLINK("https://wa.me/"&amp;Tabla2[[#This Row],[CONTACTO]]&amp;"?text="&amp;Tabla2[[#This Row],[Mensaje]]),"")</f>
        <v>https://wa.me/56973887322?text=Hola!%0AServicio del día 25-02%0A *Cliente:* RITRAMA S.A. */ Cont: * RAMPLA*/ HR Entrega: *07:00* /Dirección: *AV. TUPUNGATO 3420, PLACILLA</v>
      </c>
    </row>
    <row r="693" spans="1:38" s="15" customFormat="1" ht="16.5" customHeight="1" x14ac:dyDescent="0.2">
      <c r="A693" s="15">
        <f>ROW(A692)</f>
        <v>692</v>
      </c>
      <c r="B693" s="15">
        <f>IF(J693=J692,B692+1,1)</f>
        <v>32</v>
      </c>
      <c r="C693" s="15" t="s">
        <v>1313</v>
      </c>
      <c r="D693" s="25" t="s">
        <v>39</v>
      </c>
      <c r="E693" s="27">
        <v>299925</v>
      </c>
      <c r="F693" s="27" t="s">
        <v>1314</v>
      </c>
      <c r="G693" s="27" t="s">
        <v>64</v>
      </c>
      <c r="H693" s="27">
        <v>6000</v>
      </c>
      <c r="I693" s="27" t="s">
        <v>1315</v>
      </c>
      <c r="J693" s="28">
        <v>46078</v>
      </c>
      <c r="K693" s="26">
        <v>0.375</v>
      </c>
      <c r="L693" s="26"/>
      <c r="M693" s="27" t="s">
        <v>433</v>
      </c>
      <c r="N693" s="25">
        <f>IFERROR(VLOOKUP(M693,Data!$J$1:$K$58,2,0),"")</f>
        <v>56994354094</v>
      </c>
      <c r="O693" s="27" t="s">
        <v>434</v>
      </c>
      <c r="P693" s="27"/>
      <c r="Q693" s="27" t="s">
        <v>1316</v>
      </c>
      <c r="R693" s="27" t="s">
        <v>69</v>
      </c>
      <c r="S693" s="27"/>
      <c r="T693" s="27"/>
      <c r="U693" s="28"/>
      <c r="X693" s="27"/>
      <c r="Y693" s="27" t="s">
        <v>49</v>
      </c>
      <c r="Z693" s="29"/>
      <c r="AA693" s="29">
        <v>0.3263888888888889</v>
      </c>
      <c r="AB693" s="29"/>
      <c r="AC693" s="30">
        <v>46078</v>
      </c>
      <c r="AD693" s="15" t="str">
        <f>IF(Tabla2[[#This Row],[HORA ENTREGA]]="DIRECTO","On time", IF(AA693&lt;&gt;"",IF(Tabla2[[#This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3" s="15" t="str">
        <f>MID(Tabla2[[#This Row],[TIPO]],1,3)</f>
        <v xml:space="preserve">20 </v>
      </c>
      <c r="AF6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STAR CLUTCH S A */ Cont: * LATU6801552*/ HR Entrega: *09:00* /Dirección: *CAMINO SAN PEDRO 9580, PUDAHUEL</v>
      </c>
      <c r="AG693" s="38" t="str">
        <f>IFERROR(HYPERLINK("https://wa.me/"&amp;Tabla2[[#This Row],[CONTACTO]]&amp;"?text="&amp;Tabla2[[#This Row],[Mensaje]],"Enviar mensaje"),"")</f>
        <v>Enviar mensaje</v>
      </c>
      <c r="AH693" s="15" t="str">
        <f>CONCATENATE(A693,F693)</f>
        <v>692LATU6801552</v>
      </c>
      <c r="AI693" s="15" t="str">
        <f>CONCATENATE("ENT-",A693)</f>
        <v>ENT-692</v>
      </c>
      <c r="AJ693" s="15" t="str">
        <f>IF(Tabla2[[#This Row],[Op]]&lt;&gt;"","ENTREGA","")</f>
        <v>ENTREGA</v>
      </c>
      <c r="AK693" s="40" t="str">
        <f>(Tabla2[[#This Row],[FECHA ENTREGA]]&amp;Tabla2[[#This Row],[HORA ENTREGA]])</f>
        <v>460780,375</v>
      </c>
      <c r="AL693" s="34" t="str">
        <f>IFERROR(HYPERLINK("https://wa.me/"&amp;Tabla2[[#This Row],[CONTACTO]]&amp;"?text="&amp;Tabla2[[#This Row],[Mensaje]]),"")</f>
        <v>https://wa.me/56994354094?text=Hola!%0AServicio del día 25-02%0A *Cliente:* STAR CLUTCH S A */ Cont: * LATU6801552*/ HR Entrega: *09:00* /Dirección: *CAMINO SAN PEDRO 9580, PUDAHUEL</v>
      </c>
    </row>
    <row r="694" spans="1:38" s="15" customFormat="1" ht="16.5" customHeight="1" x14ac:dyDescent="0.2">
      <c r="A694" s="15">
        <f>ROW(A693)</f>
        <v>693</v>
      </c>
      <c r="B694" s="15">
        <f>IF(J694=J693,B693+1,1)</f>
        <v>33</v>
      </c>
      <c r="C694" s="15" t="s">
        <v>360</v>
      </c>
      <c r="D694" s="25" t="s">
        <v>39</v>
      </c>
      <c r="E694" s="27">
        <v>313483</v>
      </c>
      <c r="F694" s="27" t="s">
        <v>1317</v>
      </c>
      <c r="G694" s="27" t="s">
        <v>41</v>
      </c>
      <c r="H694" s="27">
        <v>5000</v>
      </c>
      <c r="I694" s="27" t="s">
        <v>42</v>
      </c>
      <c r="J694" s="28">
        <v>46078</v>
      </c>
      <c r="K694" s="26">
        <v>0.33333333333333331</v>
      </c>
      <c r="L694" s="26"/>
      <c r="M694" s="27" t="s">
        <v>241</v>
      </c>
      <c r="N694" s="25">
        <f>IFERROR(VLOOKUP(M694,Data!$J$1:$K$58,2,0),"")</f>
        <v>56984880436</v>
      </c>
      <c r="O694" s="27" t="s">
        <v>242</v>
      </c>
      <c r="P694" s="27"/>
      <c r="Q694" s="27" t="s">
        <v>362</v>
      </c>
      <c r="R694" s="27" t="s">
        <v>195</v>
      </c>
      <c r="S694" s="27"/>
      <c r="T694" s="27"/>
      <c r="U694" s="28"/>
      <c r="X694" s="27" t="s">
        <v>271</v>
      </c>
      <c r="Y694" s="27" t="s">
        <v>49</v>
      </c>
      <c r="Z694" s="29"/>
      <c r="AA694" s="29">
        <v>0.3298611111111111</v>
      </c>
      <c r="AB694" s="29"/>
      <c r="AC694" s="30">
        <v>46078</v>
      </c>
      <c r="AD694" s="15" t="str">
        <f>IF(Tabla2[[#This Row],[HORA ENTREGA]]="DIRECTO","On time", IF(AA694&lt;&gt;"",IF(Tabla2[[#This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4" s="15" t="str">
        <f>MID(Tabla2[[#This Row],[TIPO]],1,3)</f>
        <v xml:space="preserve">40 </v>
      </c>
      <c r="AF6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SUMINISTROS TELEFONICOS Y COMPUTACIONALES ESTEC LT */ Cont: * MSDU9749073*/ HR Entrega: *08:00* /Dirección: *AVENIDA PEDRO DE VALDIVIA 5964, MACUL</v>
      </c>
      <c r="AG694" s="38" t="str">
        <f>IFERROR(HYPERLINK("https://wa.me/"&amp;Tabla2[[#This Row],[CONTACTO]]&amp;"?text="&amp;Tabla2[[#This Row],[Mensaje]],"Enviar mensaje"),"")</f>
        <v>Enviar mensaje</v>
      </c>
      <c r="AH694" s="15" t="str">
        <f>CONCATENATE(A694,F694)</f>
        <v>693MSDU9749073</v>
      </c>
      <c r="AI694" s="15" t="str">
        <f>CONCATENATE("ENT-",A694)</f>
        <v>ENT-693</v>
      </c>
      <c r="AJ694" s="15" t="str">
        <f>IF(Tabla2[[#This Row],[Op]]&lt;&gt;"","ENTREGA","")</f>
        <v>ENTREGA</v>
      </c>
      <c r="AK694" s="40" t="str">
        <f>(Tabla2[[#This Row],[FECHA ENTREGA]]&amp;Tabla2[[#This Row],[HORA ENTREGA]])</f>
        <v>460780,333333333333333</v>
      </c>
      <c r="AL694" s="34" t="str">
        <f>IFERROR(HYPERLINK("https://wa.me/"&amp;Tabla2[[#This Row],[CONTACTO]]&amp;"?text="&amp;Tabla2[[#This Row],[Mensaje]]),"")</f>
        <v>https://wa.me/56984880436?text=Hola!%0AServicio del día 25-02%0A *Cliente:* SUMINISTROS TELEFONICOS Y COMPUTACIONALES ESTEC LT */ Cont: * MSDU9749073*/ HR Entrega: *08:00* /Dirección: *AVENIDA PEDRO DE VALDIVIA 5964, MACUL</v>
      </c>
    </row>
    <row r="695" spans="1:38" s="15" customFormat="1" ht="16.5" customHeight="1" x14ac:dyDescent="0.2">
      <c r="A695" s="15">
        <f>ROW(A694)</f>
        <v>694</v>
      </c>
      <c r="B695" s="15">
        <f>IF(J695=J694,B694+1,1)</f>
        <v>34</v>
      </c>
      <c r="C695" s="15" t="s">
        <v>239</v>
      </c>
      <c r="D695" s="25" t="s">
        <v>39</v>
      </c>
      <c r="E695" s="27">
        <v>299042</v>
      </c>
      <c r="F695" s="27" t="s">
        <v>1318</v>
      </c>
      <c r="G695" s="27" t="s">
        <v>64</v>
      </c>
      <c r="H695" s="27">
        <v>5000</v>
      </c>
      <c r="I695" s="27" t="s">
        <v>42</v>
      </c>
      <c r="J695" s="28">
        <v>46078</v>
      </c>
      <c r="K695" s="26">
        <v>0.33333333333333331</v>
      </c>
      <c r="L695" s="26"/>
      <c r="M695" s="27" t="s">
        <v>172</v>
      </c>
      <c r="N695" s="25">
        <f>IFERROR(VLOOKUP(M695,Data!$J$1:$K$58,2,0),"")</f>
        <v>56985215946</v>
      </c>
      <c r="O695" s="27" t="s">
        <v>173</v>
      </c>
      <c r="P695" s="27"/>
      <c r="Q695" s="27" t="s">
        <v>243</v>
      </c>
      <c r="R695" s="27" t="s">
        <v>183</v>
      </c>
      <c r="S695" s="27"/>
      <c r="T695" s="27"/>
      <c r="U695" s="28"/>
      <c r="X695" s="27"/>
      <c r="Y695" s="27" t="s">
        <v>49</v>
      </c>
      <c r="Z695" s="29"/>
      <c r="AA695" s="29">
        <v>0.3215277777777778</v>
      </c>
      <c r="AB695" s="29"/>
      <c r="AC695" s="30">
        <v>46078</v>
      </c>
      <c r="AD695" s="15" t="str">
        <f>IF(Tabla2[[#This Row],[HORA ENTREGA]]="DIRECTO","On time", IF(AA695&lt;&gt;"",IF(Tabla2[[#This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5" s="15" t="str">
        <f>MID(Tabla2[[#This Row],[TIPO]],1,3)</f>
        <v xml:space="preserve">20 </v>
      </c>
      <c r="AF6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SUPERMERCADO DEL NEUMATICO LTDA */ Cont: * ONEU2509170*/ HR Entrega: *08:00* /Dirección: *VELASQUEZ</v>
      </c>
      <c r="AG695" s="38" t="str">
        <f>IFERROR(HYPERLINK("https://wa.me/"&amp;Tabla2[[#This Row],[CONTACTO]]&amp;"?text="&amp;Tabla2[[#This Row],[Mensaje]],"Enviar mensaje"),"")</f>
        <v>Enviar mensaje</v>
      </c>
      <c r="AH695" s="15" t="str">
        <f>CONCATENATE(A695,F695)</f>
        <v>694ONEU2509170</v>
      </c>
      <c r="AI695" s="15" t="str">
        <f>CONCATENATE("ENT-",A695)</f>
        <v>ENT-694</v>
      </c>
      <c r="AJ695" s="15" t="str">
        <f>IF(Tabla2[[#This Row],[Op]]&lt;&gt;"","ENTREGA","")</f>
        <v>ENTREGA</v>
      </c>
      <c r="AK695" s="40" t="str">
        <f>(Tabla2[[#This Row],[FECHA ENTREGA]]&amp;Tabla2[[#This Row],[HORA ENTREGA]])</f>
        <v>460780,333333333333333</v>
      </c>
      <c r="AL695" s="34" t="str">
        <f>IFERROR(HYPERLINK("https://wa.me/"&amp;Tabla2[[#This Row],[CONTACTO]]&amp;"?text="&amp;Tabla2[[#This Row],[Mensaje]]),"")</f>
        <v>https://wa.me/56985215946?text=Hola!%0AServicio del día 25-02%0A *Cliente:* SUPERMERCADO DEL NEUMATICO LTDA */ Cont: * ONEU2509170*/ HR Entrega: *08:00* /Dirección: *VELASQUEZ</v>
      </c>
    </row>
    <row r="696" spans="1:38" s="15" customFormat="1" ht="16.5" customHeight="1" x14ac:dyDescent="0.2">
      <c r="A696" s="15">
        <f>ROW(A695)</f>
        <v>695</v>
      </c>
      <c r="B696" s="15">
        <f>IF(J696=J695,B695+1,1)</f>
        <v>35</v>
      </c>
      <c r="C696" s="15" t="s">
        <v>244</v>
      </c>
      <c r="D696" s="25" t="s">
        <v>39</v>
      </c>
      <c r="E696" s="27">
        <v>529468</v>
      </c>
      <c r="F696" s="27" t="s">
        <v>1319</v>
      </c>
      <c r="G696" s="27" t="s">
        <v>64</v>
      </c>
      <c r="H696" s="27">
        <v>10000</v>
      </c>
      <c r="I696" s="27" t="s">
        <v>1320</v>
      </c>
      <c r="J696" s="28">
        <v>46078</v>
      </c>
      <c r="K696" s="26">
        <v>0.375</v>
      </c>
      <c r="L696" s="26"/>
      <c r="M696" s="27" t="s">
        <v>389</v>
      </c>
      <c r="N696" s="25">
        <f>IFERROR(VLOOKUP(M696,Data!$J$1:$K$58,2,0),"")</f>
        <v>56988336520</v>
      </c>
      <c r="O696" s="27" t="s">
        <v>390</v>
      </c>
      <c r="P696" s="27"/>
      <c r="Q696" s="27" t="s">
        <v>249</v>
      </c>
      <c r="R696" s="27" t="s">
        <v>48</v>
      </c>
      <c r="S696" s="27"/>
      <c r="T696" s="27"/>
      <c r="U696" s="28"/>
      <c r="X696" s="27"/>
      <c r="Y696" s="27" t="s">
        <v>49</v>
      </c>
      <c r="Z696" s="29"/>
      <c r="AA696" s="29">
        <v>0.34722222222222221</v>
      </c>
      <c r="AB696" s="29"/>
      <c r="AC696" s="30">
        <v>46078</v>
      </c>
      <c r="AD696" s="15" t="str">
        <f>IF(Tabla2[[#This Row],[HORA ENTREGA]]="DIRECTO","On time", IF(AA696&lt;&gt;"",IF(Tabla2[[#This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6" s="15" t="str">
        <f>MID(Tabla2[[#This Row],[TIPO]],1,3)</f>
        <v xml:space="preserve">20 </v>
      </c>
      <c r="AF6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VILLAR HERMANOS S.A. */ Cont: * CMAU2116083*/ HR Entrega: *09:00* /Dirección: *SALAR DE ATACAMA 1330, PUDAHUEL</v>
      </c>
      <c r="AG696" s="38" t="str">
        <f>IFERROR(HYPERLINK("https://wa.me/"&amp;Tabla2[[#This Row],[CONTACTO]]&amp;"?text="&amp;Tabla2[[#This Row],[Mensaje]],"Enviar mensaje"),"")</f>
        <v>Enviar mensaje</v>
      </c>
      <c r="AH696" s="15" t="str">
        <f>CONCATENATE(A696,F696)</f>
        <v>695CMAU2116083</v>
      </c>
      <c r="AI696" s="15" t="str">
        <f>CONCATENATE("ENT-",A696)</f>
        <v>ENT-695</v>
      </c>
      <c r="AJ696" s="15" t="str">
        <f>IF(Tabla2[[#This Row],[Op]]&lt;&gt;"","ENTREGA","")</f>
        <v>ENTREGA</v>
      </c>
      <c r="AK696" s="40" t="str">
        <f>(Tabla2[[#This Row],[FECHA ENTREGA]]&amp;Tabla2[[#This Row],[HORA ENTREGA]])</f>
        <v>460780,375</v>
      </c>
      <c r="AL696" s="34" t="str">
        <f>IFERROR(HYPERLINK("https://wa.me/"&amp;Tabla2[[#This Row],[CONTACTO]]&amp;"?text="&amp;Tabla2[[#This Row],[Mensaje]]),"")</f>
        <v>https://wa.me/56988336520?text=Hola!%0AServicio del día 25-02%0A *Cliente:* VILLAR HERMANOS S.A. */ Cont: * CMAU2116083*/ HR Entrega: *09:00* /Dirección: *SALAR DE ATACAMA 1330, PUDAHUEL</v>
      </c>
    </row>
    <row r="697" spans="1:38" s="15" customFormat="1" ht="16.5" customHeight="1" x14ac:dyDescent="0.2">
      <c r="A697" s="15">
        <f>ROW(A696)</f>
        <v>696</v>
      </c>
      <c r="B697" s="15">
        <f>IF(J697=J696,B696+1,1)</f>
        <v>36</v>
      </c>
      <c r="C697" s="15" t="s">
        <v>244</v>
      </c>
      <c r="D697" s="25" t="s">
        <v>39</v>
      </c>
      <c r="E697" s="27">
        <v>529223</v>
      </c>
      <c r="F697" s="27" t="s">
        <v>1321</v>
      </c>
      <c r="G697" s="27" t="s">
        <v>64</v>
      </c>
      <c r="H697" s="27">
        <v>19000</v>
      </c>
      <c r="I697" s="27">
        <v>0.38194444444444442</v>
      </c>
      <c r="J697" s="28">
        <v>46078</v>
      </c>
      <c r="K697" s="26" t="s">
        <v>290</v>
      </c>
      <c r="L697" s="26"/>
      <c r="M697" s="27" t="s">
        <v>112</v>
      </c>
      <c r="N697" s="25">
        <f>IFERROR(VLOOKUP(M697,Data!$J$1:$K$58,2,0),"")</f>
        <v>56990025702</v>
      </c>
      <c r="O697" s="27" t="s">
        <v>61</v>
      </c>
      <c r="P697" s="27"/>
      <c r="Q697" s="27" t="s">
        <v>249</v>
      </c>
      <c r="R697" s="27" t="s">
        <v>74</v>
      </c>
      <c r="S697" s="27"/>
      <c r="T697" s="27"/>
      <c r="U697" s="28"/>
      <c r="X697" s="27"/>
      <c r="Y697" s="27" t="s">
        <v>49</v>
      </c>
      <c r="Z697" s="29"/>
      <c r="AA697" s="29">
        <v>0.44791666666666669</v>
      </c>
      <c r="AB697" s="29"/>
      <c r="AC697" s="30">
        <v>46078</v>
      </c>
      <c r="AD697" s="15" t="str">
        <f>IF(Tabla2[[#This Row],[HORA ENTREGA]]="DIRECTO","On time", IF(AA697&lt;&gt;"",IF(Tabla2[[#This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7" s="15" t="str">
        <f>MID(Tabla2[[#This Row],[TIPO]],1,3)</f>
        <v xml:space="preserve">20 </v>
      </c>
      <c r="AF6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VILLAR HERMANOS S.A. */ Cont: * FSCU3923783*/ HR Entrega: *DIRECTO* /Dirección: *SALAR DE ATACAMA 1330, PUDAHUEL</v>
      </c>
      <c r="AG697" s="38" t="str">
        <f>IFERROR(HYPERLINK("https://wa.me/"&amp;Tabla2[[#This Row],[CONTACTO]]&amp;"?text="&amp;Tabla2[[#This Row],[Mensaje]],"Enviar mensaje"),"")</f>
        <v>Enviar mensaje</v>
      </c>
      <c r="AH697" s="15" t="str">
        <f>CONCATENATE(A697,F697)</f>
        <v>696FSCU3923783</v>
      </c>
      <c r="AI697" s="15" t="str">
        <f>CONCATENATE("ENT-",A697)</f>
        <v>ENT-696</v>
      </c>
      <c r="AJ697" s="15" t="str">
        <f>IF(Tabla2[[#This Row],[Op]]&lt;&gt;"","ENTREGA","")</f>
        <v>ENTREGA</v>
      </c>
      <c r="AK697" s="40" t="str">
        <f>(Tabla2[[#This Row],[FECHA ENTREGA]]&amp;Tabla2[[#This Row],[HORA ENTREGA]])</f>
        <v>46078DIRECTO</v>
      </c>
      <c r="AL697" s="34" t="str">
        <f>IFERROR(HYPERLINK("https://wa.me/"&amp;Tabla2[[#This Row],[CONTACTO]]&amp;"?text="&amp;Tabla2[[#This Row],[Mensaje]]),"")</f>
        <v>https://wa.me/56990025702?text=Hola!%0AServicio del día 25-02%0A *Cliente:* VILLAR HERMANOS S.A. */ Cont: * FSCU3923783*/ HR Entrega: *DIRECTO* /Dirección: *SALAR DE ATACAMA 1330, PUDAHUEL</v>
      </c>
    </row>
    <row r="698" spans="1:38" s="15" customFormat="1" ht="16.5" customHeight="1" x14ac:dyDescent="0.2">
      <c r="A698" s="15">
        <f>ROW(A697)</f>
        <v>697</v>
      </c>
      <c r="B698" s="15">
        <f>IF(J698=J697,B697+1,1)</f>
        <v>37</v>
      </c>
      <c r="C698" s="15" t="s">
        <v>1322</v>
      </c>
      <c r="D698" s="25" t="s">
        <v>39</v>
      </c>
      <c r="E698" s="27">
        <v>298182</v>
      </c>
      <c r="F698" s="27" t="s">
        <v>1323</v>
      </c>
      <c r="G698" s="27" t="s">
        <v>584</v>
      </c>
      <c r="H698" s="27">
        <v>25000</v>
      </c>
      <c r="I698" s="27" t="s">
        <v>1324</v>
      </c>
      <c r="J698" s="28">
        <v>46078</v>
      </c>
      <c r="K698" s="26">
        <v>0.45833333333333331</v>
      </c>
      <c r="L698" s="26"/>
      <c r="M698" s="27" t="s">
        <v>296</v>
      </c>
      <c r="N698" s="25">
        <f>IFERROR(VLOOKUP(M698,Data!$J$1:$K$58,2,0),"")</f>
        <v>56984994337</v>
      </c>
      <c r="O698" s="27" t="s">
        <v>297</v>
      </c>
      <c r="P698" s="27"/>
      <c r="Q698" s="27" t="s">
        <v>1325</v>
      </c>
      <c r="R698" s="27" t="s">
        <v>100</v>
      </c>
      <c r="S698" s="27"/>
      <c r="T698" s="27"/>
      <c r="U698" s="28"/>
      <c r="X698" s="27"/>
      <c r="Y698" s="27" t="s">
        <v>49</v>
      </c>
      <c r="Z698" s="29"/>
      <c r="AA698" s="29">
        <v>0.4201388888888889</v>
      </c>
      <c r="AB698" s="29"/>
      <c r="AC698" s="30">
        <v>46078</v>
      </c>
      <c r="AD698" s="15" t="str">
        <f>IF(Tabla2[[#This Row],[HORA ENTREGA]]="DIRECTO","On time", IF(AA698&lt;&gt;"",IF(Tabla2[[#This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8" s="15" t="str">
        <f>MID(Tabla2[[#This Row],[TIPO]],1,3)</f>
        <v>IMO</v>
      </c>
      <c r="AF6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25-02%0A *Cliente:* ZOOMLION SPA */ Cont: * TRHU6757120*/ HR Entrega: *11:00* /Dirección: *AV. EDUARDO FREI MONTALVA 9951, QUILICURA</v>
      </c>
      <c r="AG698" s="38" t="str">
        <f>IFERROR(HYPERLINK("https://wa.me/"&amp;Tabla2[[#This Row],[CONTACTO]]&amp;"?text="&amp;Tabla2[[#This Row],[Mensaje]],"Enviar mensaje"),"")</f>
        <v>Enviar mensaje</v>
      </c>
      <c r="AH698" s="15" t="str">
        <f>CONCATENATE(A698,F698)</f>
        <v>697TRHU6757120</v>
      </c>
      <c r="AI698" s="15" t="str">
        <f>CONCATENATE("ENT-",A698)</f>
        <v>ENT-697</v>
      </c>
      <c r="AJ698" s="15" t="str">
        <f>IF(Tabla2[[#This Row],[Op]]&lt;&gt;"","ENTREGA","")</f>
        <v>ENTREGA</v>
      </c>
      <c r="AK698" s="40" t="str">
        <f>(Tabla2[[#This Row],[FECHA ENTREGA]]&amp;Tabla2[[#This Row],[HORA ENTREGA]])</f>
        <v>460780,458333333333333</v>
      </c>
      <c r="AL698" s="34" t="str">
        <f>IFERROR(HYPERLINK("https://wa.me/"&amp;Tabla2[[#This Row],[CONTACTO]]&amp;"?text="&amp;Tabla2[[#This Row],[Mensaje]]),"")</f>
        <v>https://wa.me/56984994337?text=Hola!%0AServicio del día 25-02%0A *Cliente:* ZOOMLION SPA */ Cont: * TRHU6757120*/ HR Entrega: *11:00* /Dirección: *AV. EDUARDO FREI MONTALVA 9951, QUILICURA</v>
      </c>
    </row>
    <row r="699" spans="1:38" s="15" customFormat="1" ht="16.5" customHeight="1" x14ac:dyDescent="0.2">
      <c r="A699" s="15">
        <f>ROW(A698)</f>
        <v>698</v>
      </c>
      <c r="B699" s="15">
        <f>IF(J699=J698,B698+1,1)</f>
        <v>1</v>
      </c>
      <c r="C699" s="15" t="s">
        <v>43</v>
      </c>
      <c r="D699" s="25" t="s">
        <v>39</v>
      </c>
      <c r="E699" s="27">
        <v>368307</v>
      </c>
      <c r="F699" s="27" t="s">
        <v>1326</v>
      </c>
      <c r="G699" s="27" t="s">
        <v>54</v>
      </c>
      <c r="H699" s="27">
        <v>26000</v>
      </c>
      <c r="I699" s="27" t="s">
        <v>1327</v>
      </c>
      <c r="J699" s="28">
        <v>46079</v>
      </c>
      <c r="K699" s="26">
        <v>0.47916666666666669</v>
      </c>
      <c r="L699" s="26"/>
      <c r="M699" s="27" t="s">
        <v>144</v>
      </c>
      <c r="N699" s="25">
        <f>IFERROR(VLOOKUP(M699,Data!$J$1:$K$58,2,0),"")</f>
        <v>56940144795</v>
      </c>
      <c r="O699" s="27" t="s">
        <v>145</v>
      </c>
      <c r="P699" s="27"/>
      <c r="Q699" s="27" t="s">
        <v>57</v>
      </c>
      <c r="R699" s="27" t="s">
        <v>48</v>
      </c>
      <c r="S699" s="27"/>
      <c r="T699" s="27"/>
      <c r="U699" s="28"/>
      <c r="V699" s="15" t="s">
        <v>1328</v>
      </c>
      <c r="X699" s="27"/>
      <c r="Y699" s="27"/>
      <c r="Z699" s="29"/>
      <c r="AA699" s="29">
        <v>0.45277777777777778</v>
      </c>
      <c r="AB699" s="29"/>
      <c r="AC699" s="30">
        <v>46079</v>
      </c>
      <c r="AD699" s="15" t="str">
        <f>IF(Tabla2[[#This Row],[HORA ENTREGA]]="DIRECTO","On time", IF(AA699&lt;&gt;"",IF(Tabla2[[#This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699" s="15" t="str">
        <f>MID(Tabla2[[#This Row],[TIPO]],1,3)</f>
        <v xml:space="preserve">40 </v>
      </c>
      <c r="AF6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ALCA SPA */ Cont: * FBIU5762917*/ HR Entrega: *11:30* /Dirección: *Camino del Cerro 4868 Huechuraba</v>
      </c>
      <c r="AG699" s="38" t="str">
        <f>IFERROR(HYPERLINK("https://wa.me/"&amp;Tabla2[[#This Row],[CONTACTO]]&amp;"?text="&amp;Tabla2[[#This Row],[Mensaje]],"Enviar mensaje"),"")</f>
        <v>Enviar mensaje</v>
      </c>
      <c r="AH699" s="15" t="str">
        <f>CONCATENATE(A699,F699)</f>
        <v>698FBIU5762917</v>
      </c>
      <c r="AI699" s="15" t="str">
        <f>CONCATENATE("ENT-",A699)</f>
        <v>ENT-698</v>
      </c>
      <c r="AJ699" s="15" t="str">
        <f>IF(Tabla2[[#This Row],[Op]]&lt;&gt;"","ENTREGA","")</f>
        <v>ENTREGA</v>
      </c>
      <c r="AK699" s="40" t="str">
        <f>(Tabla2[[#This Row],[FECHA ENTREGA]]&amp;Tabla2[[#This Row],[HORA ENTREGA]])</f>
        <v>460790,479166666666667</v>
      </c>
      <c r="AL699" s="34" t="str">
        <f>IFERROR(HYPERLINK("https://wa.me/"&amp;Tabla2[[#This Row],[CONTACTO]]&amp;"?text="&amp;Tabla2[[#This Row],[Mensaje]]),"")</f>
        <v>https://wa.me/56940144795?text=Hola!%0AServicio del día 26-02%0A *Cliente:* ALCA SPA */ Cont: * FBIU5762917*/ HR Entrega: *11:30* /Dirección: *Camino del Cerro 4868 Huechuraba</v>
      </c>
    </row>
    <row r="700" spans="1:38" s="15" customFormat="1" ht="16.5" customHeight="1" x14ac:dyDescent="0.2">
      <c r="A700" s="15">
        <f>ROW(A699)</f>
        <v>699</v>
      </c>
      <c r="B700" s="15">
        <f>IF(J700=J699,B699+1,1)</f>
        <v>2</v>
      </c>
      <c r="C700" s="15" t="s">
        <v>43</v>
      </c>
      <c r="D700" s="25" t="s">
        <v>39</v>
      </c>
      <c r="E700" s="27">
        <v>366583</v>
      </c>
      <c r="F700" s="27" t="s">
        <v>1329</v>
      </c>
      <c r="G700" s="27" t="s">
        <v>41</v>
      </c>
      <c r="H700" s="27">
        <v>23000</v>
      </c>
      <c r="I700" s="27" t="s">
        <v>1330</v>
      </c>
      <c r="J700" s="28">
        <v>46079</v>
      </c>
      <c r="K700" s="26">
        <v>0.47916666666666669</v>
      </c>
      <c r="L700" s="26"/>
      <c r="M700" s="27" t="s">
        <v>233</v>
      </c>
      <c r="N700" s="25">
        <f>IFERROR(VLOOKUP(M700,Data!$J$1:$K$58,2,0),"")</f>
        <v>56998494086</v>
      </c>
      <c r="O700" s="27" t="s">
        <v>234</v>
      </c>
      <c r="P700" s="27"/>
      <c r="Q700" s="27" t="s">
        <v>1331</v>
      </c>
      <c r="R700" s="27" t="s">
        <v>74</v>
      </c>
      <c r="S700" s="27"/>
      <c r="T700" s="27"/>
      <c r="U700" s="28"/>
      <c r="V700" s="15" t="s">
        <v>1332</v>
      </c>
      <c r="X700" s="27"/>
      <c r="Y700" s="27"/>
      <c r="Z700" s="29"/>
      <c r="AA700" s="29">
        <v>0.45833333333333331</v>
      </c>
      <c r="AB700" s="29"/>
      <c r="AC700" s="30">
        <v>46079</v>
      </c>
      <c r="AD700" s="15" t="str">
        <f>IF(Tabla2[[#This Row],[HORA ENTREGA]]="DIRECTO","On time", IF(AA700&lt;&gt;"",IF(Tabla2[[#This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0" s="15" t="str">
        <f>MID(Tabla2[[#This Row],[TIPO]],1,3)</f>
        <v xml:space="preserve">40 </v>
      </c>
      <c r="AF7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ALCA SPA */ Cont: * WHLU5804255*/ HR Entrega: *11:30* /Dirección: *Camino Punta Mocha 4899-A Huechuraba</v>
      </c>
      <c r="AG700" s="38" t="str">
        <f>IFERROR(HYPERLINK("https://wa.me/"&amp;Tabla2[[#This Row],[CONTACTO]]&amp;"?text="&amp;Tabla2[[#This Row],[Mensaje]],"Enviar mensaje"),"")</f>
        <v>Enviar mensaje</v>
      </c>
      <c r="AH700" s="15" t="str">
        <f>CONCATENATE(A700,F700)</f>
        <v>699WHLU5804255</v>
      </c>
      <c r="AI700" s="15" t="str">
        <f>CONCATENATE("ENT-",A700)</f>
        <v>ENT-699</v>
      </c>
      <c r="AJ700" s="15" t="str">
        <f>IF(Tabla2[[#This Row],[Op]]&lt;&gt;"","ENTREGA","")</f>
        <v>ENTREGA</v>
      </c>
      <c r="AK700" s="40" t="str">
        <f>(Tabla2[[#This Row],[FECHA ENTREGA]]&amp;Tabla2[[#This Row],[HORA ENTREGA]])</f>
        <v>460790,479166666666667</v>
      </c>
      <c r="AL700" s="34" t="str">
        <f>IFERROR(HYPERLINK("https://wa.me/"&amp;Tabla2[[#This Row],[CONTACTO]]&amp;"?text="&amp;Tabla2[[#This Row],[Mensaje]]),"")</f>
        <v>https://wa.me/56998494086?text=Hola!%0AServicio del día 26-02%0A *Cliente:* ALCA SPA */ Cont: * WHLU5804255*/ HR Entrega: *11:30* /Dirección: *Camino Punta Mocha 4899-A Huechuraba</v>
      </c>
    </row>
    <row r="701" spans="1:38" s="15" customFormat="1" ht="16.5" customHeight="1" x14ac:dyDescent="0.2">
      <c r="A701" s="15">
        <f>ROW(A700)</f>
        <v>700</v>
      </c>
      <c r="B701" s="15">
        <f>IF(J701=J700,B700+1,1)</f>
        <v>3</v>
      </c>
      <c r="C701" s="15" t="s">
        <v>43</v>
      </c>
      <c r="D701" s="25" t="s">
        <v>39</v>
      </c>
      <c r="E701" s="27">
        <v>366403</v>
      </c>
      <c r="F701" s="27" t="s">
        <v>1333</v>
      </c>
      <c r="G701" s="27" t="s">
        <v>54</v>
      </c>
      <c r="H701" s="27">
        <v>28000</v>
      </c>
      <c r="I701" s="27">
        <v>0.375</v>
      </c>
      <c r="J701" s="28">
        <v>46079</v>
      </c>
      <c r="K701" s="26" t="s">
        <v>290</v>
      </c>
      <c r="L701" s="26"/>
      <c r="M701" s="27" t="s">
        <v>158</v>
      </c>
      <c r="N701" s="25">
        <f>IFERROR(VLOOKUP(M701,Data!$J$1:$K$58,2,0),"")</f>
        <v>56931745801</v>
      </c>
      <c r="O701" s="27" t="s">
        <v>159</v>
      </c>
      <c r="P701" s="27"/>
      <c r="Q701" s="27" t="s">
        <v>759</v>
      </c>
      <c r="R701" s="27" t="s">
        <v>48</v>
      </c>
      <c r="S701" s="27"/>
      <c r="T701" s="27"/>
      <c r="U701" s="28"/>
      <c r="V701" s="15" t="s">
        <v>1328</v>
      </c>
      <c r="X701" s="27"/>
      <c r="Y701" s="27"/>
      <c r="Z701" s="29"/>
      <c r="AA701" s="29">
        <v>0.46527777777777779</v>
      </c>
      <c r="AB701" s="29"/>
      <c r="AC701" s="30">
        <v>46079</v>
      </c>
      <c r="AD701" s="15" t="str">
        <f>IF(Tabla2[[#This Row],[HORA ENTREGA]]="DIRECTO","On time", IF(AA701&lt;&gt;"",IF(Tabla2[[#This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1" s="15" t="str">
        <f>MID(Tabla2[[#This Row],[TIPO]],1,3)</f>
        <v xml:space="preserve">40 </v>
      </c>
      <c r="AF7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ALCA SPA */ Cont: * CGMU5140610*/ HR Entrega: *DIRECTO* /Dirección: *BOD. GOLDENFROST - AV. AMERICO VESPUCIO 1955; RENCA</v>
      </c>
      <c r="AG701" s="38" t="str">
        <f>IFERROR(HYPERLINK("https://wa.me/"&amp;Tabla2[[#This Row],[CONTACTO]]&amp;"?text="&amp;Tabla2[[#This Row],[Mensaje]],"Enviar mensaje"),"")</f>
        <v>Enviar mensaje</v>
      </c>
      <c r="AH701" s="15" t="str">
        <f>CONCATENATE(A701,F701)</f>
        <v>700CGMU5140610</v>
      </c>
      <c r="AI701" s="15" t="str">
        <f>CONCATENATE("ENT-",A701)</f>
        <v>ENT-700</v>
      </c>
      <c r="AJ701" s="15" t="str">
        <f>IF(Tabla2[[#This Row],[Op]]&lt;&gt;"","ENTREGA","")</f>
        <v>ENTREGA</v>
      </c>
      <c r="AK701" s="40" t="str">
        <f>(Tabla2[[#This Row],[FECHA ENTREGA]]&amp;Tabla2[[#This Row],[HORA ENTREGA]])</f>
        <v>46079DIRECTO</v>
      </c>
      <c r="AL701" s="34" t="str">
        <f>IFERROR(HYPERLINK("https://wa.me/"&amp;Tabla2[[#This Row],[CONTACTO]]&amp;"?text="&amp;Tabla2[[#This Row],[Mensaje]]),"")</f>
        <v>https://wa.me/56931745801?text=Hola!%0AServicio del día 26-02%0A *Cliente:* ALCA SPA */ Cont: * CGMU5140610*/ HR Entrega: *DIRECTO* /Dirección: *BOD. GOLDENFROST - AV. AMERICO VESPUCIO 1955; RENCA</v>
      </c>
    </row>
    <row r="702" spans="1:38" s="15" customFormat="1" ht="16.5" customHeight="1" x14ac:dyDescent="0.2">
      <c r="A702" s="15">
        <f>ROW(A701)</f>
        <v>701</v>
      </c>
      <c r="B702" s="15">
        <f>IF(J702=J701,B701+1,1)</f>
        <v>4</v>
      </c>
      <c r="C702" s="15" t="s">
        <v>517</v>
      </c>
      <c r="D702" s="25" t="s">
        <v>122</v>
      </c>
      <c r="E702" s="27" t="s">
        <v>1334</v>
      </c>
      <c r="F702" s="27" t="s">
        <v>1335</v>
      </c>
      <c r="G702" s="27" t="s">
        <v>41</v>
      </c>
      <c r="H702" s="27" t="s">
        <v>120</v>
      </c>
      <c r="I702" s="27" t="s">
        <v>120</v>
      </c>
      <c r="J702" s="28">
        <v>46079</v>
      </c>
      <c r="K702" s="26">
        <v>0.5</v>
      </c>
      <c r="L702" s="26"/>
      <c r="M702" s="27" t="s">
        <v>117</v>
      </c>
      <c r="N702" s="25">
        <f>IFERROR(VLOOKUP(M702,Data!$J$1:$K$58,2,0),"")</f>
        <v>56973887539</v>
      </c>
      <c r="O702" s="27" t="s">
        <v>118</v>
      </c>
      <c r="P702" s="27"/>
      <c r="Q702" s="27" t="s">
        <v>520</v>
      </c>
      <c r="R702" s="27" t="s">
        <v>521</v>
      </c>
      <c r="S702" s="27"/>
      <c r="T702" s="27"/>
      <c r="U702" s="28"/>
      <c r="X702" s="27" t="s">
        <v>1271</v>
      </c>
      <c r="Y702" s="27"/>
      <c r="Z702" s="29"/>
      <c r="AA702" s="29">
        <v>0.4861111111111111</v>
      </c>
      <c r="AB702" s="29"/>
      <c r="AC702" s="30">
        <v>46079</v>
      </c>
      <c r="AD702" s="15" t="str">
        <f>IF(Tabla2[[#This Row],[HORA ENTREGA]]="DIRECTO","On time", IF(AA702&lt;&gt;"",IF(Tabla2[[#This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2" s="15" t="str">
        <f>MID(Tabla2[[#This Row],[TIPO]],1,3)</f>
        <v xml:space="preserve">40 </v>
      </c>
      <c r="AF7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ARESTI CHILE WINE S.A. */ Cont: * FFAU7123885*/ HR Entrega: *12:00* /Dirección: *CONSOLIDADO: BELLAVISTA S/N, RIO CLARO; BOD. HACIENDA ARESTI / EMBARQUE: SAI</v>
      </c>
      <c r="AG702" s="38" t="str">
        <f>IFERROR(HYPERLINK("https://wa.me/"&amp;Tabla2[[#This Row],[CONTACTO]]&amp;"?text="&amp;Tabla2[[#This Row],[Mensaje]],"Enviar mensaje"),"")</f>
        <v>Enviar mensaje</v>
      </c>
      <c r="AH702" s="15" t="str">
        <f>CONCATENATE(A702,F702)</f>
        <v>701FFAU7123885</v>
      </c>
      <c r="AI702" s="15" t="str">
        <f>CONCATENATE("ENT-",A702)</f>
        <v>ENT-701</v>
      </c>
      <c r="AJ702" s="15" t="str">
        <f>IF(Tabla2[[#This Row],[Op]]&lt;&gt;"","ENTREGA","")</f>
        <v>ENTREGA</v>
      </c>
      <c r="AK702" s="40" t="str">
        <f>(Tabla2[[#This Row],[FECHA ENTREGA]]&amp;Tabla2[[#This Row],[HORA ENTREGA]])</f>
        <v>460790,5</v>
      </c>
      <c r="AL702" s="34" t="str">
        <f>IFERROR(HYPERLINK("https://wa.me/"&amp;Tabla2[[#This Row],[CONTACTO]]&amp;"?text="&amp;Tabla2[[#This Row],[Mensaje]]),"")</f>
        <v>https://wa.me/56973887539?text=Hola!%0AServicio del día 26-02%0A *Cliente:* ARESTI CHILE WINE S.A. */ Cont: * FFAU7123885*/ HR Entrega: *12:00* /Dirección: *CONSOLIDADO: BELLAVISTA S/N, RIO CLARO; BOD. HACIENDA ARESTI / EMBARQUE: SAI</v>
      </c>
    </row>
    <row r="703" spans="1:38" s="15" customFormat="1" ht="16.5" customHeight="1" x14ac:dyDescent="0.2">
      <c r="A703" s="15">
        <f>ROW(A702)</f>
        <v>702</v>
      </c>
      <c r="B703" s="15">
        <f>IF(J703=J702,B702+1,1)</f>
        <v>5</v>
      </c>
      <c r="C703" s="15" t="s">
        <v>517</v>
      </c>
      <c r="D703" s="25" t="s">
        <v>122</v>
      </c>
      <c r="E703" s="27" t="s">
        <v>1336</v>
      </c>
      <c r="F703" s="27" t="s">
        <v>1337</v>
      </c>
      <c r="G703" s="27" t="s">
        <v>41</v>
      </c>
      <c r="H703" s="27" t="s">
        <v>120</v>
      </c>
      <c r="I703" s="27" t="s">
        <v>120</v>
      </c>
      <c r="J703" s="28">
        <v>46079</v>
      </c>
      <c r="K703" s="26">
        <v>0.58333333333333337</v>
      </c>
      <c r="L703" s="26"/>
      <c r="M703" s="27" t="s">
        <v>51</v>
      </c>
      <c r="N703" s="25">
        <f>IFERROR(VLOOKUP(M703,Data!$J$1:$K$58,2,0),"")</f>
        <v>56967256951</v>
      </c>
      <c r="O703" s="27" t="s">
        <v>52</v>
      </c>
      <c r="P703" s="27"/>
      <c r="Q703" s="27" t="s">
        <v>520</v>
      </c>
      <c r="R703" s="27" t="s">
        <v>521</v>
      </c>
      <c r="S703" s="27"/>
      <c r="T703" s="27"/>
      <c r="U703" s="28"/>
      <c r="X703" s="27" t="s">
        <v>1271</v>
      </c>
      <c r="Y703" s="27"/>
      <c r="Z703" s="29"/>
      <c r="AA703" s="29">
        <v>0.55208333333333337</v>
      </c>
      <c r="AB703" s="29"/>
      <c r="AC703" s="30">
        <v>46079</v>
      </c>
      <c r="AD703" s="15" t="str">
        <f>IF(Tabla2[[#This Row],[HORA ENTREGA]]="DIRECTO","On time", IF(AA703&lt;&gt;"",IF(Tabla2[[#This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3" s="15" t="str">
        <f>MID(Tabla2[[#This Row],[TIPO]],1,3)</f>
        <v xml:space="preserve">40 </v>
      </c>
      <c r="AF7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ARESTI CHILE WINE S.A. */ Cont: * CBHU7011035*/ HR Entrega: *14:00* /Dirección: *CONSOLIDADO: BELLAVISTA S/N, RIO CLARO; BOD. HACIENDA ARESTI / EMBARQUE: SAI</v>
      </c>
      <c r="AG703" s="38" t="str">
        <f>IFERROR(HYPERLINK("https://wa.me/"&amp;Tabla2[[#This Row],[CONTACTO]]&amp;"?text="&amp;Tabla2[[#This Row],[Mensaje]],"Enviar mensaje"),"")</f>
        <v>Enviar mensaje</v>
      </c>
      <c r="AH703" s="15" t="str">
        <f>CONCATENATE(A703,F703)</f>
        <v>702CBHU7011035</v>
      </c>
      <c r="AI703" s="15" t="str">
        <f>CONCATENATE("ENT-",A703)</f>
        <v>ENT-702</v>
      </c>
      <c r="AJ703" s="15" t="str">
        <f>IF(Tabla2[[#This Row],[Op]]&lt;&gt;"","ENTREGA","")</f>
        <v>ENTREGA</v>
      </c>
      <c r="AK703" s="40" t="str">
        <f>(Tabla2[[#This Row],[FECHA ENTREGA]]&amp;Tabla2[[#This Row],[HORA ENTREGA]])</f>
        <v>460790,583333333333333</v>
      </c>
      <c r="AL703" s="34" t="str">
        <f>IFERROR(HYPERLINK("https://wa.me/"&amp;Tabla2[[#This Row],[CONTACTO]]&amp;"?text="&amp;Tabla2[[#This Row],[Mensaje]]),"")</f>
        <v>https://wa.me/56967256951?text=Hola!%0AServicio del día 26-02%0A *Cliente:* ARESTI CHILE WINE S.A. */ Cont: * CBHU7011035*/ HR Entrega: *14:00* /Dirección: *CONSOLIDADO: BELLAVISTA S/N, RIO CLARO; BOD. HACIENDA ARESTI / EMBARQUE: SAI</v>
      </c>
    </row>
    <row r="704" spans="1:38" s="15" customFormat="1" ht="16.5" customHeight="1" x14ac:dyDescent="0.2">
      <c r="A704" s="15">
        <f>ROW(A703)</f>
        <v>703</v>
      </c>
      <c r="B704" s="15">
        <f>IF(J704=J703,B703+1,1)</f>
        <v>6</v>
      </c>
      <c r="C704" s="15" t="s">
        <v>517</v>
      </c>
      <c r="D704" s="25" t="s">
        <v>122</v>
      </c>
      <c r="E704" s="27" t="s">
        <v>1338</v>
      </c>
      <c r="F704" s="27" t="s">
        <v>1339</v>
      </c>
      <c r="G704" s="27" t="s">
        <v>41</v>
      </c>
      <c r="H704" s="27" t="s">
        <v>120</v>
      </c>
      <c r="I704" s="27" t="s">
        <v>120</v>
      </c>
      <c r="J704" s="28">
        <v>46079</v>
      </c>
      <c r="K704" s="26">
        <v>0.64583333333333337</v>
      </c>
      <c r="L704" s="26"/>
      <c r="M704" s="27" t="s">
        <v>347</v>
      </c>
      <c r="N704" s="25">
        <f>IFERROR(VLOOKUP(M704,Data!$J$1:$K$58,2,0),"")</f>
        <v>56976511010</v>
      </c>
      <c r="O704" s="27" t="s">
        <v>226</v>
      </c>
      <c r="P704" s="27"/>
      <c r="Q704" s="27" t="s">
        <v>520</v>
      </c>
      <c r="R704" s="27" t="s">
        <v>521</v>
      </c>
      <c r="S704" s="27"/>
      <c r="T704" s="27"/>
      <c r="U704" s="28"/>
      <c r="X704" s="27" t="s">
        <v>1271</v>
      </c>
      <c r="Y704" s="27"/>
      <c r="Z704" s="29"/>
      <c r="AA704" s="29">
        <v>0.70486111111111116</v>
      </c>
      <c r="AB704" s="29"/>
      <c r="AC704" s="30">
        <v>46079</v>
      </c>
      <c r="AD704" s="15" t="str">
        <f>IF(Tabla2[[#This Row],[HORA ENTREGA]]="DIRECTO","On time", IF(AA704&lt;&gt;"",IF(Tabla2[[#This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04" s="15" t="str">
        <f>MID(Tabla2[[#This Row],[TIPO]],1,3)</f>
        <v xml:space="preserve">40 </v>
      </c>
      <c r="AF7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ARESTI CHILE WINE S.A. */ Cont: * OOCU8952976*/ HR Entrega: *15:30* /Dirección: *CONSOLIDADO: BELLAVISTA S/N, RIO CLARO; BOD. HACIENDA ARESTI / EMBARQUE: SAI</v>
      </c>
      <c r="AG704" s="38" t="str">
        <f>IFERROR(HYPERLINK("https://wa.me/"&amp;Tabla2[[#This Row],[CONTACTO]]&amp;"?text="&amp;Tabla2[[#This Row],[Mensaje]],"Enviar mensaje"),"")</f>
        <v>Enviar mensaje</v>
      </c>
      <c r="AH704" s="15" t="str">
        <f>CONCATENATE(A704,F704)</f>
        <v>703OOCU8952976</v>
      </c>
      <c r="AI704" s="15" t="str">
        <f>CONCATENATE("ENT-",A704)</f>
        <v>ENT-703</v>
      </c>
      <c r="AJ704" s="15" t="str">
        <f>IF(Tabla2[[#This Row],[Op]]&lt;&gt;"","ENTREGA","")</f>
        <v>ENTREGA</v>
      </c>
      <c r="AK704" s="40" t="str">
        <f>(Tabla2[[#This Row],[FECHA ENTREGA]]&amp;Tabla2[[#This Row],[HORA ENTREGA]])</f>
        <v>460790,645833333333333</v>
      </c>
      <c r="AL704" s="34" t="str">
        <f>IFERROR(HYPERLINK("https://wa.me/"&amp;Tabla2[[#This Row],[CONTACTO]]&amp;"?text="&amp;Tabla2[[#This Row],[Mensaje]]),"")</f>
        <v>https://wa.me/56976511010?text=Hola!%0AServicio del día 26-02%0A *Cliente:* ARESTI CHILE WINE S.A. */ Cont: * OOCU8952976*/ HR Entrega: *15:30* /Dirección: *CONSOLIDADO: BELLAVISTA S/N, RIO CLARO; BOD. HACIENDA ARESTI / EMBARQUE: SAI</v>
      </c>
    </row>
    <row r="705" spans="1:38" s="15" customFormat="1" ht="16.5" customHeight="1" x14ac:dyDescent="0.2">
      <c r="A705" s="15">
        <f>ROW(A704)</f>
        <v>704</v>
      </c>
      <c r="B705" s="15">
        <f>IF(J705=J704,B704+1,1)</f>
        <v>7</v>
      </c>
      <c r="C705" s="15" t="s">
        <v>84</v>
      </c>
      <c r="D705" s="25" t="s">
        <v>39</v>
      </c>
      <c r="E705" s="27">
        <v>312774</v>
      </c>
      <c r="F705" s="27" t="s">
        <v>1340</v>
      </c>
      <c r="G705" s="27" t="s">
        <v>64</v>
      </c>
      <c r="H705" s="27">
        <v>6000</v>
      </c>
      <c r="I705" s="27" t="s">
        <v>42</v>
      </c>
      <c r="J705" s="28">
        <v>46079</v>
      </c>
      <c r="K705" s="26">
        <v>0.5</v>
      </c>
      <c r="L705" s="26"/>
      <c r="M705" s="27" t="s">
        <v>296</v>
      </c>
      <c r="N705" s="25">
        <f>IFERROR(VLOOKUP(M705,Data!$J$1:$K$58,2,0),"")</f>
        <v>56984994337</v>
      </c>
      <c r="O705" s="27" t="s">
        <v>297</v>
      </c>
      <c r="P705" s="27"/>
      <c r="Q705" s="27" t="s">
        <v>1341</v>
      </c>
      <c r="R705" s="27" t="s">
        <v>218</v>
      </c>
      <c r="S705" s="27"/>
      <c r="T705" s="27"/>
      <c r="U705" s="28"/>
      <c r="V705" s="15" t="s">
        <v>1328</v>
      </c>
      <c r="X705" s="27"/>
      <c r="Y705" s="27"/>
      <c r="Z705" s="29"/>
      <c r="AA705" s="29">
        <v>0.52777777777777779</v>
      </c>
      <c r="AB705" s="29"/>
      <c r="AC705" s="30">
        <v>46079</v>
      </c>
      <c r="AD705" s="15" t="str">
        <f>IF(Tabla2[[#This Row],[HORA ENTREGA]]="DIRECTO","On time", IF(AA705&lt;&gt;"",IF(Tabla2[[#This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05" s="15" t="str">
        <f>MID(Tabla2[[#This Row],[TIPO]],1,3)</f>
        <v xml:space="preserve">20 </v>
      </c>
      <c r="AF7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CANONTEX */ Cont: * HASU1193045*/ HR Entrega: *12:00* /Dirección: *Patricia Viñuela N°185, Lampa (BODEGA CDC)</v>
      </c>
      <c r="AG705" s="38" t="str">
        <f>IFERROR(HYPERLINK("https://wa.me/"&amp;Tabla2[[#This Row],[CONTACTO]]&amp;"?text="&amp;Tabla2[[#This Row],[Mensaje]],"Enviar mensaje"),"")</f>
        <v>Enviar mensaje</v>
      </c>
      <c r="AH705" s="15" t="str">
        <f>CONCATENATE(A705,F705)</f>
        <v>704HASU1193045</v>
      </c>
      <c r="AI705" s="15" t="str">
        <f>CONCATENATE("ENT-",A705)</f>
        <v>ENT-704</v>
      </c>
      <c r="AJ705" s="15" t="str">
        <f>IF(Tabla2[[#This Row],[Op]]&lt;&gt;"","ENTREGA","")</f>
        <v>ENTREGA</v>
      </c>
      <c r="AK705" s="40" t="str">
        <f>(Tabla2[[#This Row],[FECHA ENTREGA]]&amp;Tabla2[[#This Row],[HORA ENTREGA]])</f>
        <v>460790,5</v>
      </c>
      <c r="AL705" s="34" t="str">
        <f>IFERROR(HYPERLINK("https://wa.me/"&amp;Tabla2[[#This Row],[CONTACTO]]&amp;"?text="&amp;Tabla2[[#This Row],[Mensaje]]),"")</f>
        <v>https://wa.me/56984994337?text=Hola!%0AServicio del día 26-02%0A *Cliente:* CANONTEX */ Cont: * HASU1193045*/ HR Entrega: *12:00* /Dirección: *Patricia Viñuela N°185, Lampa (BODEGA CDC)</v>
      </c>
    </row>
    <row r="706" spans="1:38" s="15" customFormat="1" ht="16.5" customHeight="1" x14ac:dyDescent="0.2">
      <c r="A706" s="15">
        <f>ROW(A705)</f>
        <v>705</v>
      </c>
      <c r="B706" s="15">
        <f>IF(J706=J705,B705+1,1)</f>
        <v>8</v>
      </c>
      <c r="C706" s="15" t="s">
        <v>275</v>
      </c>
      <c r="D706" s="25" t="s">
        <v>39</v>
      </c>
      <c r="E706" s="27">
        <v>300247</v>
      </c>
      <c r="F706" s="27" t="s">
        <v>1342</v>
      </c>
      <c r="G706" s="27" t="s">
        <v>41</v>
      </c>
      <c r="H706" s="27">
        <v>30000</v>
      </c>
      <c r="I706" s="27" t="s">
        <v>1343</v>
      </c>
      <c r="J706" s="28">
        <v>46079</v>
      </c>
      <c r="K706" s="26">
        <v>0.33333333333333331</v>
      </c>
      <c r="L706" s="26"/>
      <c r="M706" s="27" t="s">
        <v>77</v>
      </c>
      <c r="N706" s="25">
        <f>IFERROR(VLOOKUP(M706,Data!$J$1:$K$58,2,0),"")</f>
        <v>56967384794</v>
      </c>
      <c r="O706" s="27" t="s">
        <v>78</v>
      </c>
      <c r="P706" s="27"/>
      <c r="Q706" s="27" t="s">
        <v>47</v>
      </c>
      <c r="R706" s="27" t="s">
        <v>218</v>
      </c>
      <c r="S706" s="27"/>
      <c r="T706" s="27"/>
      <c r="U706" s="28"/>
      <c r="V706" s="15" t="s">
        <v>1328</v>
      </c>
      <c r="X706" s="27" t="s">
        <v>1344</v>
      </c>
      <c r="Y706" s="27"/>
      <c r="Z706" s="29"/>
      <c r="AA706" s="29">
        <v>0.32083333333333336</v>
      </c>
      <c r="AB706" s="29"/>
      <c r="AC706" s="30">
        <v>46079</v>
      </c>
      <c r="AD706" s="15" t="str">
        <f>IF(Tabla2[[#This Row],[HORA ENTREGA]]="DIRECTO","On time", IF(AA706&lt;&gt;"",IF(Tabla2[[#This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6" s="15" t="str">
        <f>MID(Tabla2[[#This Row],[TIPO]],1,3)</f>
        <v xml:space="preserve">40 </v>
      </c>
      <c r="AF7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COMERCIAL CANADA SPA */ Cont: * FBIU5671571*/ HR Entrega: *08:00* /Dirección: *BERNARDO O"HIGGINS 158 COLINA</v>
      </c>
      <c r="AG706" s="38" t="str">
        <f>IFERROR(HYPERLINK("https://wa.me/"&amp;Tabla2[[#This Row],[CONTACTO]]&amp;"?text="&amp;Tabla2[[#This Row],[Mensaje]],"Enviar mensaje"),"")</f>
        <v>Enviar mensaje</v>
      </c>
      <c r="AH706" s="15" t="str">
        <f>CONCATENATE(A706,F706)</f>
        <v>705FBIU5671571</v>
      </c>
      <c r="AI706" s="15" t="str">
        <f>CONCATENATE("ENT-",A706)</f>
        <v>ENT-705</v>
      </c>
      <c r="AJ706" s="15" t="str">
        <f>IF(Tabla2[[#This Row],[Op]]&lt;&gt;"","ENTREGA","")</f>
        <v>ENTREGA</v>
      </c>
      <c r="AK706" s="40" t="str">
        <f>(Tabla2[[#This Row],[FECHA ENTREGA]]&amp;Tabla2[[#This Row],[HORA ENTREGA]])</f>
        <v>460790,333333333333333</v>
      </c>
      <c r="AL706" s="34" t="str">
        <f>IFERROR(HYPERLINK("https://wa.me/"&amp;Tabla2[[#This Row],[CONTACTO]]&amp;"?text="&amp;Tabla2[[#This Row],[Mensaje]]),"")</f>
        <v>https://wa.me/56967384794?text=Hola!%0AServicio del día 26-02%0A *Cliente:* COMERCIAL CANADA SPA */ Cont: * FBIU5671571*/ HR Entrega: *08:00* /Dirección: *BERNARDO O"HIGGINS 158 COLINA</v>
      </c>
    </row>
    <row r="707" spans="1:38" s="15" customFormat="1" ht="16.5" customHeight="1" x14ac:dyDescent="0.2">
      <c r="A707" s="15">
        <f>ROW(A706)</f>
        <v>706</v>
      </c>
      <c r="B707" s="15">
        <f>IF(J707=J706,B706+1,1)</f>
        <v>9</v>
      </c>
      <c r="C707" s="15" t="s">
        <v>275</v>
      </c>
      <c r="D707" s="25" t="s">
        <v>39</v>
      </c>
      <c r="E707" s="27">
        <v>300247</v>
      </c>
      <c r="F707" s="27" t="s">
        <v>1345</v>
      </c>
      <c r="G707" s="27" t="s">
        <v>41</v>
      </c>
      <c r="H707" s="27">
        <v>30000</v>
      </c>
      <c r="I707" s="27" t="s">
        <v>1346</v>
      </c>
      <c r="J707" s="28">
        <v>46079</v>
      </c>
      <c r="K707" s="26">
        <v>0.41666666666666669</v>
      </c>
      <c r="L707" s="26"/>
      <c r="M707" s="27" t="s">
        <v>241</v>
      </c>
      <c r="N707" s="25">
        <f>IFERROR(VLOOKUP(M707,Data!$J$1:$K$58,2,0),"")</f>
        <v>56984880436</v>
      </c>
      <c r="O707" s="27" t="s">
        <v>242</v>
      </c>
      <c r="P707" s="27"/>
      <c r="Q707" s="27" t="s">
        <v>47</v>
      </c>
      <c r="R707" s="27" t="s">
        <v>218</v>
      </c>
      <c r="S707" s="27"/>
      <c r="T707" s="27"/>
      <c r="U707" s="28"/>
      <c r="V707" s="15" t="s">
        <v>1328</v>
      </c>
      <c r="X707" s="27"/>
      <c r="Y707" s="27"/>
      <c r="Z707" s="29"/>
      <c r="AA707" s="29">
        <v>0.49444444444444446</v>
      </c>
      <c r="AB707" s="29"/>
      <c r="AC707" s="30">
        <v>46079</v>
      </c>
      <c r="AD707" s="15" t="str">
        <f>IF(Tabla2[[#This Row],[HORA ENTREGA]]="DIRECTO","On time", IF(AA707&lt;&gt;"",IF(Tabla2[[#This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07" s="15" t="str">
        <f>MID(Tabla2[[#This Row],[TIPO]],1,3)</f>
        <v xml:space="preserve">40 </v>
      </c>
      <c r="AF7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COMERCIAL CANADA SPA */ Cont: * SEGU9483146*/ HR Entrega: *10:00* /Dirección: *BERNARDO O"HIGGINS 158 COLINA</v>
      </c>
      <c r="AG707" s="38" t="str">
        <f>IFERROR(HYPERLINK("https://wa.me/"&amp;Tabla2[[#This Row],[CONTACTO]]&amp;"?text="&amp;Tabla2[[#This Row],[Mensaje]],"Enviar mensaje"),"")</f>
        <v>Enviar mensaje</v>
      </c>
      <c r="AH707" s="15" t="str">
        <f>CONCATENATE(A707,F707)</f>
        <v>706SEGU9483146</v>
      </c>
      <c r="AI707" s="15" t="str">
        <f>CONCATENATE("ENT-",A707)</f>
        <v>ENT-706</v>
      </c>
      <c r="AJ707" s="15" t="str">
        <f>IF(Tabla2[[#This Row],[Op]]&lt;&gt;"","ENTREGA","")</f>
        <v>ENTREGA</v>
      </c>
      <c r="AK707" s="40" t="str">
        <f>(Tabla2[[#This Row],[FECHA ENTREGA]]&amp;Tabla2[[#This Row],[HORA ENTREGA]])</f>
        <v>460790,416666666666667</v>
      </c>
      <c r="AL707" s="34" t="str">
        <f>IFERROR(HYPERLINK("https://wa.me/"&amp;Tabla2[[#This Row],[CONTACTO]]&amp;"?text="&amp;Tabla2[[#This Row],[Mensaje]]),"")</f>
        <v>https://wa.me/56984880436?text=Hola!%0AServicio del día 26-02%0A *Cliente:* COMERCIAL CANADA SPA */ Cont: * SEGU9483146*/ HR Entrega: *10:00* /Dirección: *BERNARDO O"HIGGINS 158 COLINA</v>
      </c>
    </row>
    <row r="708" spans="1:38" s="15" customFormat="1" ht="16.5" customHeight="1" x14ac:dyDescent="0.2">
      <c r="A708" s="15">
        <f>ROW(A707)</f>
        <v>707</v>
      </c>
      <c r="B708" s="15">
        <f>IF(J708=J707,B707+1,1)</f>
        <v>10</v>
      </c>
      <c r="C708" s="15" t="s">
        <v>275</v>
      </c>
      <c r="D708" s="25" t="s">
        <v>39</v>
      </c>
      <c r="E708" s="27">
        <v>300247</v>
      </c>
      <c r="F708" s="27" t="s">
        <v>1347</v>
      </c>
      <c r="G708" s="27" t="s">
        <v>41</v>
      </c>
      <c r="H708" s="27">
        <v>30000</v>
      </c>
      <c r="I708" s="27" t="s">
        <v>1348</v>
      </c>
      <c r="J708" s="28">
        <v>46079</v>
      </c>
      <c r="K708" s="26">
        <v>0.5</v>
      </c>
      <c r="L708" s="26"/>
      <c r="M708" s="27" t="s">
        <v>172</v>
      </c>
      <c r="N708" s="25">
        <f>IFERROR(VLOOKUP(M708,Data!$J$1:$K$58,2,0),"")</f>
        <v>56985215946</v>
      </c>
      <c r="O708" s="27" t="s">
        <v>173</v>
      </c>
      <c r="P708" s="27"/>
      <c r="Q708" s="27" t="s">
        <v>47</v>
      </c>
      <c r="R708" s="27" t="s">
        <v>218</v>
      </c>
      <c r="S708" s="27"/>
      <c r="T708" s="27"/>
      <c r="U708" s="28"/>
      <c r="V708" s="15" t="s">
        <v>1328</v>
      </c>
      <c r="X708" s="27"/>
      <c r="Y708" s="27"/>
      <c r="Z708" s="29"/>
      <c r="AA708" s="29">
        <v>0.5</v>
      </c>
      <c r="AB708" s="29"/>
      <c r="AC708" s="30">
        <v>46079</v>
      </c>
      <c r="AD708" s="15" t="str">
        <f>IF(Tabla2[[#This Row],[HORA ENTREGA]]="DIRECTO","On time", IF(AA708&lt;&gt;"",IF(Tabla2[[#This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8" s="15" t="str">
        <f>MID(Tabla2[[#This Row],[TIPO]],1,3)</f>
        <v xml:space="preserve">40 </v>
      </c>
      <c r="AF7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COMERCIAL CANADA SPA */ Cont: * OERU4164505*/ HR Entrega: *12:00* /Dirección: *BERNARDO O"HIGGINS 158 COLINA</v>
      </c>
      <c r="AG708" s="38" t="str">
        <f>IFERROR(HYPERLINK("https://wa.me/"&amp;Tabla2[[#This Row],[CONTACTO]]&amp;"?text="&amp;Tabla2[[#This Row],[Mensaje]],"Enviar mensaje"),"")</f>
        <v>Enviar mensaje</v>
      </c>
      <c r="AH708" s="15" t="str">
        <f>CONCATENATE(A708,F708)</f>
        <v>707OERU4164505</v>
      </c>
      <c r="AI708" s="15" t="str">
        <f>CONCATENATE("ENT-",A708)</f>
        <v>ENT-707</v>
      </c>
      <c r="AJ708" s="15" t="str">
        <f>IF(Tabla2[[#This Row],[Op]]&lt;&gt;"","ENTREGA","")</f>
        <v>ENTREGA</v>
      </c>
      <c r="AK708" s="40" t="str">
        <f>(Tabla2[[#This Row],[FECHA ENTREGA]]&amp;Tabla2[[#This Row],[HORA ENTREGA]])</f>
        <v>460790,5</v>
      </c>
      <c r="AL708" s="34" t="str">
        <f>IFERROR(HYPERLINK("https://wa.me/"&amp;Tabla2[[#This Row],[CONTACTO]]&amp;"?text="&amp;Tabla2[[#This Row],[Mensaje]]),"")</f>
        <v>https://wa.me/56985215946?text=Hola!%0AServicio del día 26-02%0A *Cliente:* COMERCIAL CANADA SPA */ Cont: * OERU4164505*/ HR Entrega: *12:00* /Dirección: *BERNARDO O"HIGGINS 158 COLINA</v>
      </c>
    </row>
    <row r="709" spans="1:38" s="15" customFormat="1" ht="16.5" customHeight="1" x14ac:dyDescent="0.2">
      <c r="A709" s="15">
        <f>ROW(A708)</f>
        <v>708</v>
      </c>
      <c r="B709" s="15">
        <f>IF(J709=J708,B708+1,1)</f>
        <v>11</v>
      </c>
      <c r="C709" s="15" t="s">
        <v>288</v>
      </c>
      <c r="D709" s="25" t="s">
        <v>39</v>
      </c>
      <c r="E709" s="27">
        <v>102613</v>
      </c>
      <c r="F709" s="27" t="s">
        <v>1349</v>
      </c>
      <c r="G709" s="27" t="s">
        <v>54</v>
      </c>
      <c r="H709" s="27">
        <v>27000</v>
      </c>
      <c r="I709" s="27">
        <v>0.375</v>
      </c>
      <c r="J709" s="28">
        <v>46079</v>
      </c>
      <c r="K709" s="26" t="s">
        <v>290</v>
      </c>
      <c r="L709" s="26"/>
      <c r="M709" s="27" t="s">
        <v>147</v>
      </c>
      <c r="N709" s="25">
        <f>IFERROR(VLOOKUP(M709,Data!$J$1:$K$58,2,0),"")</f>
        <v>56935532735</v>
      </c>
      <c r="O709" s="27" t="s">
        <v>148</v>
      </c>
      <c r="P709" s="27"/>
      <c r="Q709" s="27" t="s">
        <v>398</v>
      </c>
      <c r="R709" s="27" t="s">
        <v>218</v>
      </c>
      <c r="S709" s="27"/>
      <c r="T709" s="27"/>
      <c r="U709" s="28"/>
      <c r="V709" s="15" t="s">
        <v>1328</v>
      </c>
      <c r="X709" s="27"/>
      <c r="Y709" s="27"/>
      <c r="Z709" s="29"/>
      <c r="AA709" s="29">
        <v>0.46875</v>
      </c>
      <c r="AB709" s="29"/>
      <c r="AC709" s="30">
        <v>46079</v>
      </c>
      <c r="AD709" s="15" t="str">
        <f>IF(Tabla2[[#This Row],[HORA ENTREGA]]="DIRECTO","On time", IF(AA709&lt;&gt;"",IF(Tabla2[[#This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09" s="15" t="str">
        <f>MID(Tabla2[[#This Row],[TIPO]],1,3)</f>
        <v xml:space="preserve">40 </v>
      </c>
      <c r="AF7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COMERCIAL SEA GARDEN SPA */ Cont: * OERU4017783*/ HR Entrega: *DIRECTO* /Dirección: *Pedro Jorquera 575, Pudahuel</v>
      </c>
      <c r="AG709" s="38" t="str">
        <f>IFERROR(HYPERLINK("https://wa.me/"&amp;Tabla2[[#This Row],[CONTACTO]]&amp;"?text="&amp;Tabla2[[#This Row],[Mensaje]],"Enviar mensaje"),"")</f>
        <v>Enviar mensaje</v>
      </c>
      <c r="AH709" s="15" t="str">
        <f>CONCATENATE(A709,F709)</f>
        <v>708OERU4017783</v>
      </c>
      <c r="AI709" s="15" t="str">
        <f>CONCATENATE("ENT-",A709)</f>
        <v>ENT-708</v>
      </c>
      <c r="AJ709" s="15" t="str">
        <f>IF(Tabla2[[#This Row],[Op]]&lt;&gt;"","ENTREGA","")</f>
        <v>ENTREGA</v>
      </c>
      <c r="AK709" s="40" t="str">
        <f>(Tabla2[[#This Row],[FECHA ENTREGA]]&amp;Tabla2[[#This Row],[HORA ENTREGA]])</f>
        <v>46079DIRECTO</v>
      </c>
      <c r="AL709" s="34" t="str">
        <f>IFERROR(HYPERLINK("https://wa.me/"&amp;Tabla2[[#This Row],[CONTACTO]]&amp;"?text="&amp;Tabla2[[#This Row],[Mensaje]]),"")</f>
        <v>https://wa.me/56935532735?text=Hola!%0AServicio del día 26-02%0A *Cliente:* COMERCIAL SEA GARDEN SPA */ Cont: * OERU4017783*/ HR Entrega: *DIRECTO* /Dirección: *Pedro Jorquera 575, Pudahuel</v>
      </c>
    </row>
    <row r="710" spans="1:38" s="15" customFormat="1" ht="16.5" customHeight="1" x14ac:dyDescent="0.2">
      <c r="A710" s="15">
        <f>ROW(A709)</f>
        <v>709</v>
      </c>
      <c r="B710" s="15">
        <f>IF(J710=J709,B709+1,1)</f>
        <v>12</v>
      </c>
      <c r="C710" s="15" t="s">
        <v>474</v>
      </c>
      <c r="D710" s="25" t="s">
        <v>39</v>
      </c>
      <c r="E710" s="27">
        <v>299280</v>
      </c>
      <c r="F710" s="27" t="s">
        <v>1350</v>
      </c>
      <c r="G710" s="27" t="s">
        <v>64</v>
      </c>
      <c r="H710" s="27">
        <v>26000</v>
      </c>
      <c r="I710" s="27" t="s">
        <v>42</v>
      </c>
      <c r="J710" s="28">
        <v>46079</v>
      </c>
      <c r="K710" s="26">
        <v>0.33333333333333331</v>
      </c>
      <c r="L710" s="26"/>
      <c r="M710" s="27" t="s">
        <v>45</v>
      </c>
      <c r="N710" s="25">
        <f>IFERROR(VLOOKUP(M710,Data!$J$1:$K$58,2,0),"")</f>
        <v>56950981572</v>
      </c>
      <c r="O710" s="27" t="s">
        <v>46</v>
      </c>
      <c r="P710" s="27"/>
      <c r="Q710" s="27" t="s">
        <v>476</v>
      </c>
      <c r="R710" s="27" t="s">
        <v>183</v>
      </c>
      <c r="S710" s="27"/>
      <c r="T710" s="27"/>
      <c r="U710" s="28"/>
      <c r="V710" s="15" t="s">
        <v>1332</v>
      </c>
      <c r="X710" s="27"/>
      <c r="Y710" s="27"/>
      <c r="Z710" s="29"/>
      <c r="AA710" s="29">
        <v>0.32777777777777778</v>
      </c>
      <c r="AB710" s="29"/>
      <c r="AC710" s="30">
        <v>46079</v>
      </c>
      <c r="AD710" s="15" t="str">
        <f>IF(Tabla2[[#This Row],[HORA ENTREGA]]="DIRECTO","On time", IF(AA710&lt;&gt;"",IF(Tabla2[[#This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0" s="15" t="str">
        <f>MID(Tabla2[[#This Row],[TIPO]],1,3)</f>
        <v xml:space="preserve">20 </v>
      </c>
      <c r="AF7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ENERTIK CHILE SPA */ Cont: * seku1532640*/ HR Entrega: *08:00* /Dirección: *BOD.PRINCESA - CARRETERA GRAL SAN MARTIN 7940, BOD. C2; QUILICURA</v>
      </c>
      <c r="AG710" s="38" t="str">
        <f>IFERROR(HYPERLINK("https://wa.me/"&amp;Tabla2[[#This Row],[CONTACTO]]&amp;"?text="&amp;Tabla2[[#This Row],[Mensaje]],"Enviar mensaje"),"")</f>
        <v>Enviar mensaje</v>
      </c>
      <c r="AH710" s="15" t="str">
        <f>CONCATENATE(A710,F710)</f>
        <v>709seku1532640</v>
      </c>
      <c r="AI710" s="15" t="str">
        <f>CONCATENATE("ENT-",A710)</f>
        <v>ENT-709</v>
      </c>
      <c r="AJ710" s="15" t="str">
        <f>IF(Tabla2[[#This Row],[Op]]&lt;&gt;"","ENTREGA","")</f>
        <v>ENTREGA</v>
      </c>
      <c r="AK710" s="40" t="str">
        <f>(Tabla2[[#This Row],[FECHA ENTREGA]]&amp;Tabla2[[#This Row],[HORA ENTREGA]])</f>
        <v>460790,333333333333333</v>
      </c>
      <c r="AL710" s="34" t="str">
        <f>IFERROR(HYPERLINK("https://wa.me/"&amp;Tabla2[[#This Row],[CONTACTO]]&amp;"?text="&amp;Tabla2[[#This Row],[Mensaje]]),"")</f>
        <v>https://wa.me/56950981572?text=Hola!%0AServicio del día 26-02%0A *Cliente:* ENERTIK CHILE SPA */ Cont: * seku1532640*/ HR Entrega: *08:00* /Dirección: *BOD.PRINCESA - CARRETERA GRAL SAN MARTIN 7940, BOD. C2; QUILICURA</v>
      </c>
    </row>
    <row r="711" spans="1:38" s="15" customFormat="1" ht="16.5" customHeight="1" x14ac:dyDescent="0.2">
      <c r="A711" s="15">
        <f>ROW(A710)</f>
        <v>710</v>
      </c>
      <c r="B711" s="15">
        <f>IF(J711=J710,B710+1,1)</f>
        <v>13</v>
      </c>
      <c r="C711" s="15" t="s">
        <v>1281</v>
      </c>
      <c r="D711" s="25" t="s">
        <v>39</v>
      </c>
      <c r="E711" s="27">
        <v>299827</v>
      </c>
      <c r="F711" s="27" t="s">
        <v>1351</v>
      </c>
      <c r="G711" s="27" t="s">
        <v>41</v>
      </c>
      <c r="H711" s="27">
        <v>28000</v>
      </c>
      <c r="I711" s="27" t="s">
        <v>1352</v>
      </c>
      <c r="J711" s="28">
        <v>46079</v>
      </c>
      <c r="K711" s="26">
        <v>0.33333333333333331</v>
      </c>
      <c r="L711" s="26"/>
      <c r="M711" s="27" t="s">
        <v>296</v>
      </c>
      <c r="N711" s="25">
        <f>IFERROR(VLOOKUP(M711,Data!$J$1:$K$58,2,0),"")</f>
        <v>56984994337</v>
      </c>
      <c r="O711" s="27" t="s">
        <v>297</v>
      </c>
      <c r="P711" s="27"/>
      <c r="Q711" s="27" t="s">
        <v>1284</v>
      </c>
      <c r="R711" s="27" t="s">
        <v>250</v>
      </c>
      <c r="S711" s="27"/>
      <c r="T711" s="27"/>
      <c r="U711" s="28"/>
      <c r="V711" s="15" t="s">
        <v>1328</v>
      </c>
      <c r="X711" s="27"/>
      <c r="Y711" s="27"/>
      <c r="Z711" s="29"/>
      <c r="AA711" s="29">
        <v>0.3125</v>
      </c>
      <c r="AB711" s="29"/>
      <c r="AC711" s="30">
        <v>46079</v>
      </c>
      <c r="AD711" s="15" t="str">
        <f>IF(Tabla2[[#This Row],[HORA ENTREGA]]="DIRECTO","On time", IF(AA711&lt;&gt;"",IF(Tabla2[[#This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1" s="15" t="str">
        <f>MID(Tabla2[[#This Row],[TIPO]],1,3)</f>
        <v xml:space="preserve">40 </v>
      </c>
      <c r="AF7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ENVASES MYS  */ Cont: * ONEU6495238*/ HR Entrega: *08:00* /Dirección: *Astaburuaga 9121, lo espejo</v>
      </c>
      <c r="AG711" s="38" t="str">
        <f>IFERROR(HYPERLINK("https://wa.me/"&amp;Tabla2[[#This Row],[CONTACTO]]&amp;"?text="&amp;Tabla2[[#This Row],[Mensaje]],"Enviar mensaje"),"")</f>
        <v>Enviar mensaje</v>
      </c>
      <c r="AH711" s="15" t="str">
        <f>CONCATENATE(A711,F711)</f>
        <v>710ONEU6495238</v>
      </c>
      <c r="AI711" s="15" t="str">
        <f>CONCATENATE("ENT-",A711)</f>
        <v>ENT-710</v>
      </c>
      <c r="AJ711" s="15" t="str">
        <f>IF(Tabla2[[#This Row],[Op]]&lt;&gt;"","ENTREGA","")</f>
        <v>ENTREGA</v>
      </c>
      <c r="AK711" s="40" t="str">
        <f>(Tabla2[[#This Row],[FECHA ENTREGA]]&amp;Tabla2[[#This Row],[HORA ENTREGA]])</f>
        <v>460790,333333333333333</v>
      </c>
      <c r="AL711" s="34" t="str">
        <f>IFERROR(HYPERLINK("https://wa.me/"&amp;Tabla2[[#This Row],[CONTACTO]]&amp;"?text="&amp;Tabla2[[#This Row],[Mensaje]]),"")</f>
        <v>https://wa.me/56984994337?text=Hola!%0AServicio del día 26-02%0A *Cliente:* ENVASES MYS  */ Cont: * ONEU6495238*/ HR Entrega: *08:00* /Dirección: *Astaburuaga 9121, lo espejo</v>
      </c>
    </row>
    <row r="712" spans="1:38" s="15" customFormat="1" ht="16.5" customHeight="1" x14ac:dyDescent="0.2">
      <c r="A712" s="15">
        <f>ROW(A711)</f>
        <v>711</v>
      </c>
      <c r="B712" s="15">
        <f>IF(J712=J711,B711+1,1)</f>
        <v>14</v>
      </c>
      <c r="C712" s="15" t="s">
        <v>302</v>
      </c>
      <c r="D712" s="25" t="s">
        <v>39</v>
      </c>
      <c r="E712" s="27">
        <v>1194282</v>
      </c>
      <c r="F712" s="27" t="s">
        <v>1353</v>
      </c>
      <c r="G712" s="27" t="s">
        <v>41</v>
      </c>
      <c r="H712" s="27">
        <v>19000</v>
      </c>
      <c r="I712" s="27" t="s">
        <v>1354</v>
      </c>
      <c r="J712" s="28">
        <v>46079</v>
      </c>
      <c r="K712" s="26">
        <v>0.375</v>
      </c>
      <c r="L712" s="26"/>
      <c r="M712" s="27" t="s">
        <v>674</v>
      </c>
      <c r="N712" s="25">
        <f>IFERROR(VLOOKUP(M712,Data!$J$1:$K$58,2,0),"")</f>
        <v>56967386018</v>
      </c>
      <c r="O712" s="27" t="s">
        <v>356</v>
      </c>
      <c r="P712" s="27"/>
      <c r="Q712" s="27" t="s">
        <v>1355</v>
      </c>
      <c r="R712" s="27" t="s">
        <v>218</v>
      </c>
      <c r="S712" s="27"/>
      <c r="T712" s="27"/>
      <c r="U712" s="28"/>
      <c r="V712" s="15" t="s">
        <v>1328</v>
      </c>
      <c r="X712" s="27"/>
      <c r="Y712" s="27"/>
      <c r="Z712" s="29"/>
      <c r="AA712" s="29">
        <v>0.37638888888888888</v>
      </c>
      <c r="AB712" s="29"/>
      <c r="AC712" s="30">
        <v>46079</v>
      </c>
      <c r="AD712" s="15" t="str">
        <f>IF(Tabla2[[#This Row],[HORA ENTREGA]]="DIRECTO","On time", IF(AA712&lt;&gt;"",IF(Tabla2[[#This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2" s="15" t="str">
        <f>MID(Tabla2[[#This Row],[TIPO]],1,3)</f>
        <v xml:space="preserve">40 </v>
      </c>
      <c r="AF7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GRAYSON GROUP  */ Cont: * FANU1246633*/ HR Entrega: *09:00* /Dirección: *AV. PRESIDENTE EDUARDO FREI MONTALVA 7050, QUILICURA</v>
      </c>
      <c r="AG712" s="38" t="str">
        <f>IFERROR(HYPERLINK("https://wa.me/"&amp;Tabla2[[#This Row],[CONTACTO]]&amp;"?text="&amp;Tabla2[[#This Row],[Mensaje]],"Enviar mensaje"),"")</f>
        <v>Enviar mensaje</v>
      </c>
      <c r="AH712" s="15" t="str">
        <f>CONCATENATE(A712,F712)</f>
        <v>711FANU1246633</v>
      </c>
      <c r="AI712" s="15" t="str">
        <f>CONCATENATE("ENT-",A712)</f>
        <v>ENT-711</v>
      </c>
      <c r="AJ712" s="15" t="str">
        <f>IF(Tabla2[[#This Row],[Op]]&lt;&gt;"","ENTREGA","")</f>
        <v>ENTREGA</v>
      </c>
      <c r="AK712" s="40" t="str">
        <f>(Tabla2[[#This Row],[FECHA ENTREGA]]&amp;Tabla2[[#This Row],[HORA ENTREGA]])</f>
        <v>460790,375</v>
      </c>
      <c r="AL712" s="34" t="str">
        <f>IFERROR(HYPERLINK("https://wa.me/"&amp;Tabla2[[#This Row],[CONTACTO]]&amp;"?text="&amp;Tabla2[[#This Row],[Mensaje]]),"")</f>
        <v>https://wa.me/56967386018?text=Hola!%0AServicio del día 26-02%0A *Cliente:* GRAYSON GROUP  */ Cont: * FANU1246633*/ HR Entrega: *09:00* /Dirección: *AV. PRESIDENTE EDUARDO FREI MONTALVA 7050, QUILICURA</v>
      </c>
    </row>
    <row r="713" spans="1:38" s="15" customFormat="1" ht="16.5" customHeight="1" x14ac:dyDescent="0.2">
      <c r="A713" s="15">
        <f>ROW(A712)</f>
        <v>712</v>
      </c>
      <c r="B713" s="15">
        <f>IF(J713=J712,B712+1,1)</f>
        <v>15</v>
      </c>
      <c r="C713" s="15" t="s">
        <v>302</v>
      </c>
      <c r="D713" s="25" t="s">
        <v>39</v>
      </c>
      <c r="E713" s="27">
        <v>1194282</v>
      </c>
      <c r="F713" s="27" t="s">
        <v>1356</v>
      </c>
      <c r="G713" s="27" t="s">
        <v>41</v>
      </c>
      <c r="H713" s="27">
        <v>17897</v>
      </c>
      <c r="I713" s="27" t="s">
        <v>1357</v>
      </c>
      <c r="J713" s="28">
        <v>46079</v>
      </c>
      <c r="K713" s="26">
        <v>0.45833333333333331</v>
      </c>
      <c r="L713" s="26"/>
      <c r="M713" s="27" t="s">
        <v>649</v>
      </c>
      <c r="N713" s="25">
        <f>IFERROR(VLOOKUP(M713,Data!$J$1:$K$58,2,0),"")</f>
        <v>56939438073</v>
      </c>
      <c r="O713" s="27" t="s">
        <v>173</v>
      </c>
      <c r="P713" s="27"/>
      <c r="Q713" s="27" t="s">
        <v>1355</v>
      </c>
      <c r="R713" s="27" t="s">
        <v>218</v>
      </c>
      <c r="S713" s="27"/>
      <c r="T713" s="27"/>
      <c r="U713" s="28"/>
      <c r="V713" s="15" t="s">
        <v>1328</v>
      </c>
      <c r="X713" s="27"/>
      <c r="Y713" s="27"/>
      <c r="Z713" s="29"/>
      <c r="AA713" s="29">
        <v>0.44097222222222221</v>
      </c>
      <c r="AB713" s="29"/>
      <c r="AC713" s="30">
        <v>46079</v>
      </c>
      <c r="AD713" s="15" t="str">
        <f>IF(Tabla2[[#This Row],[HORA ENTREGA]]="DIRECTO","On time", IF(AA713&lt;&gt;"",IF(Tabla2[[#This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3" s="15" t="str">
        <f>MID(Tabla2[[#This Row],[TIPO]],1,3)</f>
        <v xml:space="preserve">40 </v>
      </c>
      <c r="AF7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GRAYSON GROUP  */ Cont: * HAMU3920579*/ HR Entrega: *11:00* /Dirección: *AV. PRESIDENTE EDUARDO FREI MONTALVA 7050, QUILICURA</v>
      </c>
      <c r="AG713" s="38" t="str">
        <f>IFERROR(HYPERLINK("https://wa.me/"&amp;Tabla2[[#This Row],[CONTACTO]]&amp;"?text="&amp;Tabla2[[#This Row],[Mensaje]],"Enviar mensaje"),"")</f>
        <v>Enviar mensaje</v>
      </c>
      <c r="AH713" s="15" t="str">
        <f>CONCATENATE(A713,F713)</f>
        <v>712HAMU3920579</v>
      </c>
      <c r="AI713" s="15" t="str">
        <f>CONCATENATE("ENT-",A713)</f>
        <v>ENT-712</v>
      </c>
      <c r="AJ713" s="15" t="str">
        <f>IF(Tabla2[[#This Row],[Op]]&lt;&gt;"","ENTREGA","")</f>
        <v>ENTREGA</v>
      </c>
      <c r="AK713" s="40" t="str">
        <f>(Tabla2[[#This Row],[FECHA ENTREGA]]&amp;Tabla2[[#This Row],[HORA ENTREGA]])</f>
        <v>460790,458333333333333</v>
      </c>
      <c r="AL713" s="34" t="str">
        <f>IFERROR(HYPERLINK("https://wa.me/"&amp;Tabla2[[#This Row],[CONTACTO]]&amp;"?text="&amp;Tabla2[[#This Row],[Mensaje]]),"")</f>
        <v>https://wa.me/56939438073?text=Hola!%0AServicio del día 26-02%0A *Cliente:* GRAYSON GROUP  */ Cont: * HAMU3920579*/ HR Entrega: *11:00* /Dirección: *AV. PRESIDENTE EDUARDO FREI MONTALVA 7050, QUILICURA</v>
      </c>
    </row>
    <row r="714" spans="1:38" s="15" customFormat="1" ht="16.5" customHeight="1" x14ac:dyDescent="0.2">
      <c r="A714" s="15">
        <f>ROW(A713)</f>
        <v>713</v>
      </c>
      <c r="B714" s="15">
        <f>IF(J714=J713,B713+1,1)</f>
        <v>16</v>
      </c>
      <c r="C714" s="15" t="s">
        <v>302</v>
      </c>
      <c r="D714" s="25" t="s">
        <v>39</v>
      </c>
      <c r="E714" s="27">
        <v>1194282</v>
      </c>
      <c r="F714" s="27" t="s">
        <v>1358</v>
      </c>
      <c r="G714" s="27" t="s">
        <v>41</v>
      </c>
      <c r="H714" s="27">
        <v>18358</v>
      </c>
      <c r="I714" s="27" t="s">
        <v>1359</v>
      </c>
      <c r="J714" s="28">
        <v>46079</v>
      </c>
      <c r="K714" s="26">
        <v>0.58333333333333337</v>
      </c>
      <c r="L714" s="26"/>
      <c r="M714" s="27" t="s">
        <v>82</v>
      </c>
      <c r="N714" s="25">
        <f>IFERROR(VLOOKUP(M714,Data!$J$1:$K$58,2,0),"")</f>
        <v>56944277110</v>
      </c>
      <c r="O714" s="27" t="s">
        <v>83</v>
      </c>
      <c r="P714" s="27"/>
      <c r="Q714" s="27" t="s">
        <v>1355</v>
      </c>
      <c r="R714" s="27" t="s">
        <v>218</v>
      </c>
      <c r="S714" s="27"/>
      <c r="T714" s="27"/>
      <c r="U714" s="28"/>
      <c r="V714" s="15" t="s">
        <v>1328</v>
      </c>
      <c r="X714" s="27"/>
      <c r="Y714" s="27"/>
      <c r="Z714" s="29"/>
      <c r="AA714" s="29">
        <v>0.57499999999999996</v>
      </c>
      <c r="AB714" s="29"/>
      <c r="AC714" s="30">
        <v>46079</v>
      </c>
      <c r="AD714" s="15" t="str">
        <f>IF(Tabla2[[#This Row],[HORA ENTREGA]]="DIRECTO","On time", IF(AA714&lt;&gt;"",IF(Tabla2[[#This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4" s="15" t="str">
        <f>MID(Tabla2[[#This Row],[TIPO]],1,3)</f>
        <v xml:space="preserve">40 </v>
      </c>
      <c r="AF7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GRAYSON GROUP  */ Cont: * FANU1028890*/ HR Entrega: *14:00* /Dirección: *AV. PRESIDENTE EDUARDO FREI MONTALVA 7050, QUILICURA</v>
      </c>
      <c r="AG714" s="38" t="str">
        <f>IFERROR(HYPERLINK("https://wa.me/"&amp;Tabla2[[#This Row],[CONTACTO]]&amp;"?text="&amp;Tabla2[[#This Row],[Mensaje]],"Enviar mensaje"),"")</f>
        <v>Enviar mensaje</v>
      </c>
      <c r="AH714" s="15" t="str">
        <f>CONCATENATE(A714,F714)</f>
        <v>713FANU1028890</v>
      </c>
      <c r="AI714" s="15" t="str">
        <f>CONCATENATE("ENT-",A714)</f>
        <v>ENT-713</v>
      </c>
      <c r="AJ714" s="15" t="str">
        <f>IF(Tabla2[[#This Row],[Op]]&lt;&gt;"","ENTREGA","")</f>
        <v>ENTREGA</v>
      </c>
      <c r="AK714" s="40" t="str">
        <f>(Tabla2[[#This Row],[FECHA ENTREGA]]&amp;Tabla2[[#This Row],[HORA ENTREGA]])</f>
        <v>460790,583333333333333</v>
      </c>
      <c r="AL714" s="34" t="str">
        <f>IFERROR(HYPERLINK("https://wa.me/"&amp;Tabla2[[#This Row],[CONTACTO]]&amp;"?text="&amp;Tabla2[[#This Row],[Mensaje]]),"")</f>
        <v>https://wa.me/56944277110?text=Hola!%0AServicio del día 26-02%0A *Cliente:* GRAYSON GROUP  */ Cont: * FANU1028890*/ HR Entrega: *14:00* /Dirección: *AV. PRESIDENTE EDUARDO FREI MONTALVA 7050, QUILICURA</v>
      </c>
    </row>
    <row r="715" spans="1:38" s="15" customFormat="1" ht="16.5" customHeight="1" x14ac:dyDescent="0.2">
      <c r="A715" s="15">
        <f>ROW(A714)</f>
        <v>714</v>
      </c>
      <c r="B715" s="15">
        <f>IF(J715=J714,B714+1,1)</f>
        <v>17</v>
      </c>
      <c r="C715" s="15" t="s">
        <v>483</v>
      </c>
      <c r="D715" s="25" t="s">
        <v>39</v>
      </c>
      <c r="E715" s="27">
        <v>1282891</v>
      </c>
      <c r="F715" s="27" t="s">
        <v>1360</v>
      </c>
      <c r="G715" s="27" t="s">
        <v>41</v>
      </c>
      <c r="H715" s="27">
        <v>22000</v>
      </c>
      <c r="I715" s="27" t="s">
        <v>42</v>
      </c>
      <c r="J715" s="28">
        <v>46079</v>
      </c>
      <c r="K715" s="26">
        <v>0.35416666666666669</v>
      </c>
      <c r="L715" s="26"/>
      <c r="M715" s="27" t="s">
        <v>319</v>
      </c>
      <c r="N715" s="25">
        <f>IFERROR(VLOOKUP(M715,Data!$J$1:$K$58,2,0),"")</f>
        <v>56948501048</v>
      </c>
      <c r="O715" s="27" t="s">
        <v>320</v>
      </c>
      <c r="P715" s="27"/>
      <c r="Q715" s="27" t="s">
        <v>697</v>
      </c>
      <c r="R715" s="27" t="s">
        <v>218</v>
      </c>
      <c r="S715" s="27"/>
      <c r="T715" s="27"/>
      <c r="U715" s="28"/>
      <c r="V715" s="15" t="s">
        <v>1328</v>
      </c>
      <c r="X715" s="27"/>
      <c r="Y715" s="27"/>
      <c r="Z715" s="29"/>
      <c r="AA715" s="29">
        <v>0.39583333333333331</v>
      </c>
      <c r="AB715" s="29"/>
      <c r="AC715" s="30">
        <v>46079</v>
      </c>
      <c r="AD715" s="15" t="str">
        <f>IF(Tabla2[[#This Row],[HORA ENTREGA]]="DIRECTO","On time", IF(AA715&lt;&gt;"",IF(Tabla2[[#This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15" s="15" t="str">
        <f>MID(Tabla2[[#This Row],[TIPO]],1,3)</f>
        <v xml:space="preserve">40 </v>
      </c>
      <c r="AF7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IDEAL S A */ Cont: * CSGU6493878*/ HR Entrega: *08:30* /Dirección: *Bodega Nutrabien, Av. Bernardo O´Higgins 3140 (entrada por calle Los Canelos) </v>
      </c>
      <c r="AG715" s="38" t="str">
        <f>IFERROR(HYPERLINK("https://wa.me/"&amp;Tabla2[[#This Row],[CONTACTO]]&amp;"?text="&amp;Tabla2[[#This Row],[Mensaje]],"Enviar mensaje"),"")</f>
        <v>Enviar mensaje</v>
      </c>
      <c r="AH715" s="15" t="str">
        <f>CONCATENATE(A715,F715)</f>
        <v>714CSGU6493878</v>
      </c>
      <c r="AI715" s="15" t="str">
        <f>CONCATENATE("ENT-",A715)</f>
        <v>ENT-714</v>
      </c>
      <c r="AJ715" s="15" t="str">
        <f>IF(Tabla2[[#This Row],[Op]]&lt;&gt;"","ENTREGA","")</f>
        <v>ENTREGA</v>
      </c>
      <c r="AK715" s="40" t="str">
        <f>(Tabla2[[#This Row],[FECHA ENTREGA]]&amp;Tabla2[[#This Row],[HORA ENTREGA]])</f>
        <v>460790,354166666666667</v>
      </c>
      <c r="AL715" s="34" t="str">
        <f>IFERROR(HYPERLINK("https://wa.me/"&amp;Tabla2[[#This Row],[CONTACTO]]&amp;"?text="&amp;Tabla2[[#This Row],[Mensaje]]),"")</f>
        <v xml:space="preserve">https://wa.me/56948501048?text=Hola!%0AServicio del día 26-02%0A *Cliente:* IDEAL S A */ Cont: * CSGU6493878*/ HR Entrega: *08:30* /Dirección: *Bodega Nutrabien, Av. Bernardo O´Higgins 3140 (entrada por calle Los Canelos) </v>
      </c>
    </row>
    <row r="716" spans="1:38" s="15" customFormat="1" ht="16.5" customHeight="1" x14ac:dyDescent="0.2">
      <c r="A716" s="15">
        <f>ROW(A715)</f>
        <v>715</v>
      </c>
      <c r="B716" s="15">
        <f>IF(J716=J715,B715+1,1)</f>
        <v>18</v>
      </c>
      <c r="C716" s="15" t="s">
        <v>149</v>
      </c>
      <c r="D716" s="25" t="s">
        <v>39</v>
      </c>
      <c r="E716" s="27">
        <v>2601327</v>
      </c>
      <c r="F716" s="27" t="s">
        <v>1361</v>
      </c>
      <c r="G716" s="27" t="s">
        <v>41</v>
      </c>
      <c r="H716" s="27">
        <v>6000</v>
      </c>
      <c r="I716" s="27" t="s">
        <v>42</v>
      </c>
      <c r="J716" s="28">
        <v>46079</v>
      </c>
      <c r="K716" s="26">
        <v>0.375</v>
      </c>
      <c r="L716" s="26"/>
      <c r="M716" s="27" t="s">
        <v>97</v>
      </c>
      <c r="N716" s="25">
        <f>IFERROR(VLOOKUP(M716,Data!$J$1:$K$58,2,0),"")</f>
        <v>56944540732</v>
      </c>
      <c r="O716" s="27" t="s">
        <v>98</v>
      </c>
      <c r="P716" s="27"/>
      <c r="Q716" s="27" t="s">
        <v>153</v>
      </c>
      <c r="R716" s="27" t="s">
        <v>183</v>
      </c>
      <c r="S716" s="27"/>
      <c r="T716" s="27"/>
      <c r="U716" s="28"/>
      <c r="V716" s="15" t="s">
        <v>1328</v>
      </c>
      <c r="X716" s="27" t="s">
        <v>1362</v>
      </c>
      <c r="Y716" s="27"/>
      <c r="Z716" s="29"/>
      <c r="AA716" s="29">
        <v>0.36458333333333331</v>
      </c>
      <c r="AB716" s="29"/>
      <c r="AC716" s="30">
        <v>46079</v>
      </c>
      <c r="AD716" s="15" t="str">
        <f>IF(Tabla2[[#This Row],[HORA ENTREGA]]="DIRECTO","On time", IF(AA716&lt;&gt;"",IF(Tabla2[[#This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6" s="15" t="str">
        <f>MID(Tabla2[[#This Row],[TIPO]],1,3)</f>
        <v xml:space="preserve">40 </v>
      </c>
      <c r="AF7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IMPORTADORA MIDEA CARRIER CHILE LTDA */ Cont: * TCLU9469764*/ HR Entrega: *09:00* /Dirección: *BOD. MIEA AGURTO - PUERTO MADERO 9710, BOD. E13; PUDAHUEL </v>
      </c>
      <c r="AG716" s="38" t="str">
        <f>IFERROR(HYPERLINK("https://wa.me/"&amp;Tabla2[[#This Row],[CONTACTO]]&amp;"?text="&amp;Tabla2[[#This Row],[Mensaje]],"Enviar mensaje"),"")</f>
        <v>Enviar mensaje</v>
      </c>
      <c r="AH716" s="15" t="str">
        <f>CONCATENATE(A716,F716)</f>
        <v>715TCLU9469764</v>
      </c>
      <c r="AI716" s="15" t="str">
        <f>CONCATENATE("ENT-",A716)</f>
        <v>ENT-715</v>
      </c>
      <c r="AJ716" s="15" t="str">
        <f>IF(Tabla2[[#This Row],[Op]]&lt;&gt;"","ENTREGA","")</f>
        <v>ENTREGA</v>
      </c>
      <c r="AK716" s="40" t="str">
        <f>(Tabla2[[#This Row],[FECHA ENTREGA]]&amp;Tabla2[[#This Row],[HORA ENTREGA]])</f>
        <v>460790,375</v>
      </c>
      <c r="AL716" s="34" t="str">
        <f>IFERROR(HYPERLINK("https://wa.me/"&amp;Tabla2[[#This Row],[CONTACTO]]&amp;"?text="&amp;Tabla2[[#This Row],[Mensaje]]),"")</f>
        <v xml:space="preserve">https://wa.me/56944540732?text=Hola!%0AServicio del día 26-02%0A *Cliente:* IMPORTADORA MIDEA CARRIER CHILE LTDA */ Cont: * TCLU9469764*/ HR Entrega: *09:00* /Dirección: *BOD. MIEA AGURTO - PUERTO MADERO 9710, BOD. E13; PUDAHUEL </v>
      </c>
    </row>
    <row r="717" spans="1:38" s="15" customFormat="1" ht="16.5" customHeight="1" x14ac:dyDescent="0.2">
      <c r="A717" s="15">
        <f>ROW(A716)</f>
        <v>716</v>
      </c>
      <c r="B717" s="15">
        <f>IF(J717=J716,B716+1,1)</f>
        <v>19</v>
      </c>
      <c r="C717" s="15" t="s">
        <v>149</v>
      </c>
      <c r="D717" s="25" t="s">
        <v>39</v>
      </c>
      <c r="E717" s="27">
        <v>2601327</v>
      </c>
      <c r="F717" s="27" t="s">
        <v>1363</v>
      </c>
      <c r="G717" s="27" t="s">
        <v>41</v>
      </c>
      <c r="H717" s="27">
        <v>6000</v>
      </c>
      <c r="I717" s="27" t="s">
        <v>42</v>
      </c>
      <c r="J717" s="28">
        <v>46079</v>
      </c>
      <c r="K717" s="26">
        <v>0.375</v>
      </c>
      <c r="L717" s="26"/>
      <c r="M717" s="27" t="s">
        <v>180</v>
      </c>
      <c r="N717" s="25">
        <f>IFERROR(VLOOKUP(M717,Data!$J$1:$K$58,2,0),"")</f>
        <v>56956063271</v>
      </c>
      <c r="O717" s="27" t="s">
        <v>384</v>
      </c>
      <c r="P717" s="27"/>
      <c r="Q717" s="27" t="s">
        <v>153</v>
      </c>
      <c r="R717" s="27" t="s">
        <v>183</v>
      </c>
      <c r="S717" s="27"/>
      <c r="T717" s="27"/>
      <c r="U717" s="28"/>
      <c r="V717" s="15" t="s">
        <v>1328</v>
      </c>
      <c r="X717" s="27" t="s">
        <v>1364</v>
      </c>
      <c r="Y717" s="27"/>
      <c r="Z717" s="29"/>
      <c r="AA717" s="29">
        <v>0.32291666666666669</v>
      </c>
      <c r="AB717" s="29"/>
      <c r="AC717" s="30">
        <v>46079</v>
      </c>
      <c r="AD717" s="15" t="str">
        <f>IF(Tabla2[[#This Row],[HORA ENTREGA]]="DIRECTO","On time", IF(AA717&lt;&gt;"",IF(Tabla2[[#This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7" s="15" t="str">
        <f>MID(Tabla2[[#This Row],[TIPO]],1,3)</f>
        <v xml:space="preserve">40 </v>
      </c>
      <c r="AF7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IMPORTADORA MIDEA CARRIER CHILE LTDA */ Cont: * ONEU6560478*/ HR Entrega: *09:00* /Dirección: *BOD. MIEA AGURTO - PUERTO MADERO 9710, BOD. E13; PUDAHUEL </v>
      </c>
      <c r="AG717" s="38" t="str">
        <f>IFERROR(HYPERLINK("https://wa.me/"&amp;Tabla2[[#This Row],[CONTACTO]]&amp;"?text="&amp;Tabla2[[#This Row],[Mensaje]],"Enviar mensaje"),"")</f>
        <v>Enviar mensaje</v>
      </c>
      <c r="AH717" s="15" t="str">
        <f>CONCATENATE(A717,F717)</f>
        <v>716ONEU6560478</v>
      </c>
      <c r="AI717" s="15" t="str">
        <f>CONCATENATE("ENT-",A717)</f>
        <v>ENT-716</v>
      </c>
      <c r="AJ717" s="15" t="str">
        <f>IF(Tabla2[[#This Row],[Op]]&lt;&gt;"","ENTREGA","")</f>
        <v>ENTREGA</v>
      </c>
      <c r="AK717" s="40" t="str">
        <f>(Tabla2[[#This Row],[FECHA ENTREGA]]&amp;Tabla2[[#This Row],[HORA ENTREGA]])</f>
        <v>460790,375</v>
      </c>
      <c r="AL717" s="34" t="str">
        <f>IFERROR(HYPERLINK("https://wa.me/"&amp;Tabla2[[#This Row],[CONTACTO]]&amp;"?text="&amp;Tabla2[[#This Row],[Mensaje]]),"")</f>
        <v xml:space="preserve">https://wa.me/56956063271?text=Hola!%0AServicio del día 26-02%0A *Cliente:* IMPORTADORA MIDEA CARRIER CHILE LTDA */ Cont: * ONEU6560478*/ HR Entrega: *09:00* /Dirección: *BOD. MIEA AGURTO - PUERTO MADERO 9710, BOD. E13; PUDAHUEL </v>
      </c>
    </row>
    <row r="718" spans="1:38" s="15" customFormat="1" ht="16.5" customHeight="1" x14ac:dyDescent="0.2">
      <c r="A718" s="15">
        <f>ROW(A717)</f>
        <v>717</v>
      </c>
      <c r="B718" s="15">
        <f>IF(J718=J717,B717+1,1)</f>
        <v>20</v>
      </c>
      <c r="C718" s="15" t="s">
        <v>149</v>
      </c>
      <c r="D718" s="25" t="s">
        <v>39</v>
      </c>
      <c r="E718" s="27">
        <v>2604076</v>
      </c>
      <c r="F718" s="27" t="s">
        <v>1365</v>
      </c>
      <c r="G718" s="27" t="s">
        <v>41</v>
      </c>
      <c r="H718" s="27">
        <v>6000</v>
      </c>
      <c r="I718" s="27" t="s">
        <v>171</v>
      </c>
      <c r="J718" s="28">
        <v>46079</v>
      </c>
      <c r="K718" s="26">
        <v>0.375</v>
      </c>
      <c r="L718" s="26"/>
      <c r="M718" s="27" t="s">
        <v>221</v>
      </c>
      <c r="N718" s="25">
        <f>IFERROR(VLOOKUP(M718,Data!$J$1:$K$58,2,0),"")</f>
        <v>56965378427</v>
      </c>
      <c r="O718" s="27" t="s">
        <v>248</v>
      </c>
      <c r="P718" s="27"/>
      <c r="Q718" s="27" t="s">
        <v>153</v>
      </c>
      <c r="R718" s="27" t="s">
        <v>183</v>
      </c>
      <c r="S718" s="27"/>
      <c r="T718" s="27"/>
      <c r="U718" s="28"/>
      <c r="V718" s="15" t="s">
        <v>1328</v>
      </c>
      <c r="X718" s="27" t="s">
        <v>1366</v>
      </c>
      <c r="Y718" s="27"/>
      <c r="Z718" s="29"/>
      <c r="AA718" s="29">
        <v>0.35416666666666669</v>
      </c>
      <c r="AB718" s="29"/>
      <c r="AC718" s="30">
        <v>46079</v>
      </c>
      <c r="AD718" s="15" t="str">
        <f>IF(Tabla2[[#This Row],[HORA ENTREGA]]="DIRECTO","On time", IF(AA718&lt;&gt;"",IF(Tabla2[[#This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18" s="15" t="str">
        <f>MID(Tabla2[[#This Row],[TIPO]],1,3)</f>
        <v xml:space="preserve">40 </v>
      </c>
      <c r="AF7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IMPORTADORA MIDEA CARRIER CHILE LTDA */ Cont: * KKFU7829178*/ HR Entrega: *09:00* /Dirección: *BOD. MIEA AGURTO - PUERTO MADERO 9710, BOD. E13; PUDAHUEL </v>
      </c>
      <c r="AG718" s="38" t="str">
        <f>IFERROR(HYPERLINK("https://wa.me/"&amp;Tabla2[[#This Row],[CONTACTO]]&amp;"?text="&amp;Tabla2[[#This Row],[Mensaje]],"Enviar mensaje"),"")</f>
        <v>Enviar mensaje</v>
      </c>
      <c r="AH718" s="15" t="str">
        <f>CONCATENATE(A718,F718)</f>
        <v>717KKFU7829178</v>
      </c>
      <c r="AI718" s="15" t="str">
        <f>CONCATENATE("ENT-",A718)</f>
        <v>ENT-717</v>
      </c>
      <c r="AJ718" s="15" t="str">
        <f>IF(Tabla2[[#This Row],[Op]]&lt;&gt;"","ENTREGA","")</f>
        <v>ENTREGA</v>
      </c>
      <c r="AK718" s="40" t="str">
        <f>(Tabla2[[#This Row],[FECHA ENTREGA]]&amp;Tabla2[[#This Row],[HORA ENTREGA]])</f>
        <v>460790,375</v>
      </c>
      <c r="AL718" s="34" t="str">
        <f>IFERROR(HYPERLINK("https://wa.me/"&amp;Tabla2[[#This Row],[CONTACTO]]&amp;"?text="&amp;Tabla2[[#This Row],[Mensaje]]),"")</f>
        <v xml:space="preserve">https://wa.me/56965378427?text=Hola!%0AServicio del día 26-02%0A *Cliente:* IMPORTADORA MIDEA CARRIER CHILE LTDA */ Cont: * KKFU7829178*/ HR Entrega: *09:00* /Dirección: *BOD. MIEA AGURTO - PUERTO MADERO 9710, BOD. E13; PUDAHUEL </v>
      </c>
    </row>
    <row r="719" spans="1:38" s="15" customFormat="1" ht="16.5" customHeight="1" x14ac:dyDescent="0.2">
      <c r="A719" s="15">
        <f>ROW(A718)</f>
        <v>718</v>
      </c>
      <c r="B719" s="15">
        <f>IF(J719=J718,B718+1,1)</f>
        <v>21</v>
      </c>
      <c r="C719" s="15" t="s">
        <v>149</v>
      </c>
      <c r="D719" s="25" t="s">
        <v>39</v>
      </c>
      <c r="E719" s="27">
        <v>2601328</v>
      </c>
      <c r="F719" s="27" t="s">
        <v>1367</v>
      </c>
      <c r="G719" s="27" t="s">
        <v>41</v>
      </c>
      <c r="H719" s="27">
        <v>6000</v>
      </c>
      <c r="I719" s="27" t="s">
        <v>42</v>
      </c>
      <c r="J719" s="28">
        <v>46079</v>
      </c>
      <c r="K719" s="26">
        <v>0.41666666666666669</v>
      </c>
      <c r="L719" s="26"/>
      <c r="M719" s="27" t="s">
        <v>341</v>
      </c>
      <c r="N719" s="25">
        <f>IFERROR(VLOOKUP(M719,Data!$J$1:$K$58,2,0),"")</f>
        <v>56950923536</v>
      </c>
      <c r="O719" s="27" t="s">
        <v>348</v>
      </c>
      <c r="P719" s="27"/>
      <c r="Q719" s="27" t="s">
        <v>153</v>
      </c>
      <c r="R719" s="27" t="s">
        <v>183</v>
      </c>
      <c r="S719" s="27"/>
      <c r="T719" s="27"/>
      <c r="U719" s="28"/>
      <c r="V719" s="15" t="s">
        <v>1328</v>
      </c>
      <c r="X719" s="27" t="s">
        <v>1368</v>
      </c>
      <c r="Y719" s="27"/>
      <c r="Z719" s="29"/>
      <c r="AA719" s="29">
        <v>0.46666666666666667</v>
      </c>
      <c r="AB719" s="29"/>
      <c r="AC719" s="30">
        <v>46079</v>
      </c>
      <c r="AD719" s="15" t="str">
        <f>IF(Tabla2[[#This Row],[HORA ENTREGA]]="DIRECTO","On time", IF(AA719&lt;&gt;"",IF(Tabla2[[#This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19" s="15" t="str">
        <f>MID(Tabla2[[#This Row],[TIPO]],1,3)</f>
        <v xml:space="preserve">40 </v>
      </c>
      <c r="AF7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IMPORTADORA MIDEA CARRIER CHILE LTDA */ Cont: * BSIU9702216*/ HR Entrega: *10:00* /Dirección: *BOD. MIEA AGURTO - PUERTO MADERO 9710, BOD. E13; PUDAHUEL </v>
      </c>
      <c r="AG719" s="38" t="str">
        <f>IFERROR(HYPERLINK("https://wa.me/"&amp;Tabla2[[#This Row],[CONTACTO]]&amp;"?text="&amp;Tabla2[[#This Row],[Mensaje]],"Enviar mensaje"),"")</f>
        <v>Enviar mensaje</v>
      </c>
      <c r="AH719" s="15" t="str">
        <f>CONCATENATE(A719,F719)</f>
        <v>718BSIU9702216</v>
      </c>
      <c r="AI719" s="15" t="str">
        <f>CONCATENATE("ENT-",A719)</f>
        <v>ENT-718</v>
      </c>
      <c r="AJ719" s="15" t="str">
        <f>IF(Tabla2[[#This Row],[Op]]&lt;&gt;"","ENTREGA","")</f>
        <v>ENTREGA</v>
      </c>
      <c r="AK719" s="40" t="str">
        <f>(Tabla2[[#This Row],[FECHA ENTREGA]]&amp;Tabla2[[#This Row],[HORA ENTREGA]])</f>
        <v>460790,416666666666667</v>
      </c>
      <c r="AL719" s="34" t="str">
        <f>IFERROR(HYPERLINK("https://wa.me/"&amp;Tabla2[[#This Row],[CONTACTO]]&amp;"?text="&amp;Tabla2[[#This Row],[Mensaje]]),"")</f>
        <v xml:space="preserve">https://wa.me/56950923536?text=Hola!%0AServicio del día 26-02%0A *Cliente:* IMPORTADORA MIDEA CARRIER CHILE LTDA */ Cont: * BSIU9702216*/ HR Entrega: *10:00* /Dirección: *BOD. MIEA AGURTO - PUERTO MADERO 9710, BOD. E13; PUDAHUEL </v>
      </c>
    </row>
    <row r="720" spans="1:38" s="15" customFormat="1" ht="16.5" customHeight="1" x14ac:dyDescent="0.2">
      <c r="A720" s="15">
        <f>ROW(A719)</f>
        <v>719</v>
      </c>
      <c r="B720" s="15">
        <f>IF(J720=J719,B719+1,1)</f>
        <v>22</v>
      </c>
      <c r="C720" s="15" t="s">
        <v>149</v>
      </c>
      <c r="D720" s="25" t="s">
        <v>39</v>
      </c>
      <c r="E720" s="27">
        <v>2601323</v>
      </c>
      <c r="F720" s="27" t="s">
        <v>1369</v>
      </c>
      <c r="G720" s="27" t="s">
        <v>41</v>
      </c>
      <c r="H720" s="27">
        <v>6000</v>
      </c>
      <c r="I720" s="27" t="s">
        <v>42</v>
      </c>
      <c r="J720" s="28">
        <v>46079</v>
      </c>
      <c r="K720" s="26">
        <v>0.41666666666666669</v>
      </c>
      <c r="L720" s="26"/>
      <c r="M720" s="27" t="s">
        <v>366</v>
      </c>
      <c r="N720" s="25">
        <f>IFERROR(VLOOKUP(M720,Data!$J$1:$K$58,2,0),"")</f>
        <v>56967386251</v>
      </c>
      <c r="O720" s="27" t="s">
        <v>367</v>
      </c>
      <c r="P720" s="27"/>
      <c r="Q720" s="27" t="s">
        <v>153</v>
      </c>
      <c r="R720" s="27" t="s">
        <v>183</v>
      </c>
      <c r="S720" s="27"/>
      <c r="T720" s="27"/>
      <c r="U720" s="28"/>
      <c r="V720" s="15" t="s">
        <v>1328</v>
      </c>
      <c r="X720" s="27" t="s">
        <v>1370</v>
      </c>
      <c r="Y720" s="27"/>
      <c r="Z720" s="29"/>
      <c r="AA720" s="29">
        <v>0.31944444444444442</v>
      </c>
      <c r="AB720" s="29"/>
      <c r="AC720" s="30">
        <v>46079</v>
      </c>
      <c r="AD720" s="15" t="str">
        <f>IF(Tabla2[[#This Row],[HORA ENTREGA]]="DIRECTO","On time", IF(AA720&lt;&gt;"",IF(Tabla2[[#This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0" s="15" t="str">
        <f>MID(Tabla2[[#This Row],[TIPO]],1,3)</f>
        <v xml:space="preserve">40 </v>
      </c>
      <c r="AF7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IMPORTADORA MIDEA CARRIER CHILE LTDA */ Cont: * TRHU4604203*/ HR Entrega: *10:00* /Dirección: *BOD. MIEA AGURTO - PUERTO MADERO 9710, BOD. E13; PUDAHUEL </v>
      </c>
      <c r="AG720" s="38" t="str">
        <f>IFERROR(HYPERLINK("https://wa.me/"&amp;Tabla2[[#This Row],[CONTACTO]]&amp;"?text="&amp;Tabla2[[#This Row],[Mensaje]],"Enviar mensaje"),"")</f>
        <v>Enviar mensaje</v>
      </c>
      <c r="AH720" s="15" t="str">
        <f>CONCATENATE(A720,F720)</f>
        <v>719TRHU4604203</v>
      </c>
      <c r="AI720" s="15" t="str">
        <f>CONCATENATE("ENT-",A720)</f>
        <v>ENT-719</v>
      </c>
      <c r="AJ720" s="15" t="str">
        <f>IF(Tabla2[[#This Row],[Op]]&lt;&gt;"","ENTREGA","")</f>
        <v>ENTREGA</v>
      </c>
      <c r="AK720" s="40" t="str">
        <f>(Tabla2[[#This Row],[FECHA ENTREGA]]&amp;Tabla2[[#This Row],[HORA ENTREGA]])</f>
        <v>460790,416666666666667</v>
      </c>
      <c r="AL720" s="34" t="str">
        <f>IFERROR(HYPERLINK("https://wa.me/"&amp;Tabla2[[#This Row],[CONTACTO]]&amp;"?text="&amp;Tabla2[[#This Row],[Mensaje]]),"")</f>
        <v xml:space="preserve">https://wa.me/56967386251?text=Hola!%0AServicio del día 26-02%0A *Cliente:* IMPORTADORA MIDEA CARRIER CHILE LTDA */ Cont: * TRHU4604203*/ HR Entrega: *10:00* /Dirección: *BOD. MIEA AGURTO - PUERTO MADERO 9710, BOD. E13; PUDAHUEL </v>
      </c>
    </row>
    <row r="721" spans="1:38" s="15" customFormat="1" ht="16.5" customHeight="1" x14ac:dyDescent="0.2">
      <c r="A721" s="15">
        <f>ROW(A720)</f>
        <v>720</v>
      </c>
      <c r="B721" s="15">
        <f>IF(J721=J720,B720+1,1)</f>
        <v>23</v>
      </c>
      <c r="C721" s="15" t="s">
        <v>178</v>
      </c>
      <c r="D721" s="25" t="s">
        <v>39</v>
      </c>
      <c r="E721" s="27">
        <v>875628</v>
      </c>
      <c r="F721" s="27" t="s">
        <v>1371</v>
      </c>
      <c r="G721" s="27" t="s">
        <v>64</v>
      </c>
      <c r="H721" s="27">
        <v>10000</v>
      </c>
      <c r="I721" s="27" t="s">
        <v>42</v>
      </c>
      <c r="J721" s="28">
        <v>46079</v>
      </c>
      <c r="K721" s="26">
        <v>0.33333333333333331</v>
      </c>
      <c r="L721" s="26"/>
      <c r="M721" s="27" t="s">
        <v>688</v>
      </c>
      <c r="N721" s="25">
        <f>IFERROR(VLOOKUP(M721,Data!$J$1:$K$58,2,0),"")</f>
        <v>56950104102</v>
      </c>
      <c r="O721" s="27" t="s">
        <v>552</v>
      </c>
      <c r="P721" s="27"/>
      <c r="Q721" s="27" t="s">
        <v>182</v>
      </c>
      <c r="R721" s="27" t="s">
        <v>69</v>
      </c>
      <c r="S721" s="27"/>
      <c r="T721" s="27"/>
      <c r="U721" s="28"/>
      <c r="V721" s="15" t="s">
        <v>1328</v>
      </c>
      <c r="X721" s="27" t="s">
        <v>335</v>
      </c>
      <c r="Y721" s="27"/>
      <c r="Z721" s="29"/>
      <c r="AA721" s="29">
        <v>0.31944444444444442</v>
      </c>
      <c r="AB721" s="29"/>
      <c r="AC721" s="30">
        <v>46079</v>
      </c>
      <c r="AD721" s="15" t="str">
        <f>IF(Tabla2[[#This Row],[HORA ENTREGA]]="DIRECTO","On time", IF(AA721&lt;&gt;"",IF(Tabla2[[#This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1" s="15" t="str">
        <f>MID(Tabla2[[#This Row],[TIPO]],1,3)</f>
        <v xml:space="preserve">20 </v>
      </c>
      <c r="AF7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INVERSIERRA S A */ Cont: * UETU2730988*/ HR Entrega: *08:00* /Dirección: *HUECHURABA</v>
      </c>
      <c r="AG721" s="38" t="str">
        <f>IFERROR(HYPERLINK("https://wa.me/"&amp;Tabla2[[#This Row],[CONTACTO]]&amp;"?text="&amp;Tabla2[[#This Row],[Mensaje]],"Enviar mensaje"),"")</f>
        <v>Enviar mensaje</v>
      </c>
      <c r="AH721" s="15" t="str">
        <f>CONCATENATE(A721,F721)</f>
        <v>720UETU2730988</v>
      </c>
      <c r="AI721" s="15" t="str">
        <f>CONCATENATE("ENT-",A721)</f>
        <v>ENT-720</v>
      </c>
      <c r="AJ721" s="15" t="str">
        <f>IF(Tabla2[[#This Row],[Op]]&lt;&gt;"","ENTREGA","")</f>
        <v>ENTREGA</v>
      </c>
      <c r="AK721" s="40" t="str">
        <f>(Tabla2[[#This Row],[FECHA ENTREGA]]&amp;Tabla2[[#This Row],[HORA ENTREGA]])</f>
        <v>460790,333333333333333</v>
      </c>
      <c r="AL721" s="34" t="str">
        <f>IFERROR(HYPERLINK("https://wa.me/"&amp;Tabla2[[#This Row],[CONTACTO]]&amp;"?text="&amp;Tabla2[[#This Row],[Mensaje]]),"")</f>
        <v>https://wa.me/56950104102?text=Hola!%0AServicio del día 26-02%0A *Cliente:* INVERSIERRA S A */ Cont: * UETU2730988*/ HR Entrega: *08:00* /Dirección: *HUECHURABA</v>
      </c>
    </row>
    <row r="722" spans="1:38" s="15" customFormat="1" ht="16.5" customHeight="1" x14ac:dyDescent="0.2">
      <c r="A722" s="15">
        <f>ROW(A721)</f>
        <v>721</v>
      </c>
      <c r="B722" s="15">
        <f>IF(J722=J721,B721+1,1)</f>
        <v>24</v>
      </c>
      <c r="C722" s="15" t="s">
        <v>178</v>
      </c>
      <c r="D722" s="25" t="s">
        <v>39</v>
      </c>
      <c r="E722" s="27">
        <v>875628</v>
      </c>
      <c r="F722" s="27" t="s">
        <v>1372</v>
      </c>
      <c r="G722" s="27" t="s">
        <v>64</v>
      </c>
      <c r="H722" s="27">
        <v>25000</v>
      </c>
      <c r="I722" s="27" t="s">
        <v>42</v>
      </c>
      <c r="J722" s="28">
        <v>46079</v>
      </c>
      <c r="K722" s="26">
        <v>0.33333333333333331</v>
      </c>
      <c r="L722" s="26"/>
      <c r="M722" s="27" t="s">
        <v>60</v>
      </c>
      <c r="N722" s="25">
        <f>IFERROR(VLOOKUP(M722,Data!$J$1:$K$58,2,0),"")</f>
        <v>56957438415</v>
      </c>
      <c r="O722" s="27" t="s">
        <v>285</v>
      </c>
      <c r="P722" s="27"/>
      <c r="Q722" s="27" t="s">
        <v>337</v>
      </c>
      <c r="R722" s="27" t="s">
        <v>69</v>
      </c>
      <c r="S722" s="27"/>
      <c r="T722" s="27"/>
      <c r="U722" s="28"/>
      <c r="V722" s="15" t="s">
        <v>1328</v>
      </c>
      <c r="X722" s="27" t="s">
        <v>335</v>
      </c>
      <c r="Y722" s="27"/>
      <c r="Z722" s="29"/>
      <c r="AA722" s="29">
        <v>0.30694444444444446</v>
      </c>
      <c r="AB722" s="29"/>
      <c r="AC722" s="30">
        <v>46079</v>
      </c>
      <c r="AD722" s="15" t="str">
        <f>IF(Tabla2[[#This Row],[HORA ENTREGA]]="DIRECTO","On time", IF(AA722&lt;&gt;"",IF(Tabla2[[#This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2" s="15" t="str">
        <f>MID(Tabla2[[#This Row],[TIPO]],1,3)</f>
        <v xml:space="preserve">20 </v>
      </c>
      <c r="AF7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INVERSIERRA S A */ Cont: * UACU3933769*/ HR Entrega: *08:00* /Dirección: *QUILICURA</v>
      </c>
      <c r="AG722" s="38" t="str">
        <f>IFERROR(HYPERLINK("https://wa.me/"&amp;Tabla2[[#This Row],[CONTACTO]]&amp;"?text="&amp;Tabla2[[#This Row],[Mensaje]],"Enviar mensaje"),"")</f>
        <v>Enviar mensaje</v>
      </c>
      <c r="AH722" s="15" t="str">
        <f>CONCATENATE(A722,F722)</f>
        <v>721UACU3933769</v>
      </c>
      <c r="AI722" s="15" t="str">
        <f>CONCATENATE("ENT-",A722)</f>
        <v>ENT-721</v>
      </c>
      <c r="AJ722" s="15" t="str">
        <f>IF(Tabla2[[#This Row],[Op]]&lt;&gt;"","ENTREGA","")</f>
        <v>ENTREGA</v>
      </c>
      <c r="AK722" s="40" t="str">
        <f>(Tabla2[[#This Row],[FECHA ENTREGA]]&amp;Tabla2[[#This Row],[HORA ENTREGA]])</f>
        <v>460790,333333333333333</v>
      </c>
      <c r="AL722" s="34" t="str">
        <f>IFERROR(HYPERLINK("https://wa.me/"&amp;Tabla2[[#This Row],[CONTACTO]]&amp;"?text="&amp;Tabla2[[#This Row],[Mensaje]]),"")</f>
        <v>https://wa.me/56957438415?text=Hola!%0AServicio del día 26-02%0A *Cliente:* INVERSIERRA S A */ Cont: * UACU3933769*/ HR Entrega: *08:00* /Dirección: *QUILICURA</v>
      </c>
    </row>
    <row r="723" spans="1:38" s="15" customFormat="1" ht="16.5" customHeight="1" x14ac:dyDescent="0.2">
      <c r="A723" s="15">
        <f>ROW(A722)</f>
        <v>722</v>
      </c>
      <c r="B723" s="15">
        <f>IF(J723=J722,B722+1,1)</f>
        <v>25</v>
      </c>
      <c r="C723" s="15" t="s">
        <v>178</v>
      </c>
      <c r="D723" s="25" t="s">
        <v>39</v>
      </c>
      <c r="E723" s="27">
        <v>876040</v>
      </c>
      <c r="F723" s="27" t="s">
        <v>1373</v>
      </c>
      <c r="G723" s="27" t="s">
        <v>41</v>
      </c>
      <c r="H723" s="27">
        <v>18000</v>
      </c>
      <c r="I723" s="27" t="s">
        <v>42</v>
      </c>
      <c r="J723" s="28">
        <v>46079</v>
      </c>
      <c r="K723" s="26">
        <v>0.5</v>
      </c>
      <c r="L723" s="26"/>
      <c r="M723" s="27" t="s">
        <v>192</v>
      </c>
      <c r="N723" s="25">
        <f>IFERROR(VLOOKUP(M723,Data!$J$1:$K$58,2,0),"")</f>
        <v>56967396661</v>
      </c>
      <c r="O723" s="27" t="s">
        <v>181</v>
      </c>
      <c r="P723" s="27"/>
      <c r="Q723" s="27" t="s">
        <v>337</v>
      </c>
      <c r="R723" s="27" t="s">
        <v>183</v>
      </c>
      <c r="S723" s="27"/>
      <c r="T723" s="27"/>
      <c r="U723" s="28"/>
      <c r="V723" s="15" t="s">
        <v>1328</v>
      </c>
      <c r="X723" s="27"/>
      <c r="Y723" s="27"/>
      <c r="Z723" s="29"/>
      <c r="AA723" s="29">
        <v>0.49652777777777779</v>
      </c>
      <c r="AB723" s="29"/>
      <c r="AC723" s="30">
        <v>46079</v>
      </c>
      <c r="AD723" s="15" t="str">
        <f>IF(Tabla2[[#This Row],[HORA ENTREGA]]="DIRECTO","On time", IF(AA723&lt;&gt;"",IF(Tabla2[[#This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3" s="15" t="str">
        <f>MID(Tabla2[[#This Row],[TIPO]],1,3)</f>
        <v xml:space="preserve">40 </v>
      </c>
      <c r="AF7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INVERSIERRA S A */ Cont: * TLLU1206800*/ HR Entrega: *12:00* /Dirección: *QUILICURA</v>
      </c>
      <c r="AG723" s="38" t="str">
        <f>IFERROR(HYPERLINK("https://wa.me/"&amp;Tabla2[[#This Row],[CONTACTO]]&amp;"?text="&amp;Tabla2[[#This Row],[Mensaje]],"Enviar mensaje"),"")</f>
        <v>Enviar mensaje</v>
      </c>
      <c r="AH723" s="15" t="str">
        <f>CONCATENATE(A723,F723)</f>
        <v>722TLLU1206800</v>
      </c>
      <c r="AI723" s="15" t="str">
        <f>CONCATENATE("ENT-",A723)</f>
        <v>ENT-722</v>
      </c>
      <c r="AJ723" s="15" t="str">
        <f>IF(Tabla2[[#This Row],[Op]]&lt;&gt;"","ENTREGA","")</f>
        <v>ENTREGA</v>
      </c>
      <c r="AK723" s="40" t="str">
        <f>(Tabla2[[#This Row],[FECHA ENTREGA]]&amp;Tabla2[[#This Row],[HORA ENTREGA]])</f>
        <v>460790,5</v>
      </c>
      <c r="AL723" s="34" t="str">
        <f>IFERROR(HYPERLINK("https://wa.me/"&amp;Tabla2[[#This Row],[CONTACTO]]&amp;"?text="&amp;Tabla2[[#This Row],[Mensaje]]),"")</f>
        <v>https://wa.me/56967396661?text=Hola!%0AServicio del día 26-02%0A *Cliente:* INVERSIERRA S A */ Cont: * TLLU1206800*/ HR Entrega: *12:00* /Dirección: *QUILICURA</v>
      </c>
    </row>
    <row r="724" spans="1:38" s="15" customFormat="1" ht="16.5" customHeight="1" x14ac:dyDescent="0.2">
      <c r="A724" s="15">
        <f>ROW(A723)</f>
        <v>723</v>
      </c>
      <c r="B724" s="15">
        <f>IF(J724=J723,B723+1,1)</f>
        <v>26</v>
      </c>
      <c r="C724" s="15" t="s">
        <v>1374</v>
      </c>
      <c r="D724" s="25" t="s">
        <v>39</v>
      </c>
      <c r="E724" s="27">
        <v>297912</v>
      </c>
      <c r="F724" s="27" t="s">
        <v>1375</v>
      </c>
      <c r="G724" s="27" t="s">
        <v>54</v>
      </c>
      <c r="H724" s="27">
        <v>20000</v>
      </c>
      <c r="I724" s="27" t="s">
        <v>1376</v>
      </c>
      <c r="J724" s="28">
        <v>46079</v>
      </c>
      <c r="K724" s="26">
        <v>0.33333333333333331</v>
      </c>
      <c r="L724" s="26"/>
      <c r="M724" s="27" t="s">
        <v>133</v>
      </c>
      <c r="N724" s="25">
        <f>IFERROR(VLOOKUP(M724,Data!$J$1:$K$58,2,0),"")</f>
        <v>56953801607</v>
      </c>
      <c r="O724" s="27" t="s">
        <v>134</v>
      </c>
      <c r="P724" s="27"/>
      <c r="Q724" s="27" t="s">
        <v>1377</v>
      </c>
      <c r="R724" s="27" t="s">
        <v>58</v>
      </c>
      <c r="S724" s="27"/>
      <c r="T724" s="27"/>
      <c r="U724" s="28"/>
      <c r="V724" s="15" t="s">
        <v>1328</v>
      </c>
      <c r="X724" s="27"/>
      <c r="Y724" s="27"/>
      <c r="Z724" s="29"/>
      <c r="AA724" s="29">
        <v>0.34444444444444444</v>
      </c>
      <c r="AB724" s="29"/>
      <c r="AC724" s="30">
        <v>46079</v>
      </c>
      <c r="AD724" s="15" t="str">
        <f>IF(Tabla2[[#This Row],[HORA ENTREGA]]="DIRECTO","On time", IF(AA724&lt;&gt;"",IF(Tabla2[[#This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24" s="15" t="str">
        <f>MID(Tabla2[[#This Row],[TIPO]],1,3)</f>
        <v xml:space="preserve">40 </v>
      </c>
      <c r="AF7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KSC SPA */ Cont: * OTPU6040399*/ HR Entrega: *08:00* /Dirección: *CAMINO LAMPA PARCELA 18 LAMPA</v>
      </c>
      <c r="AG724" s="38" t="str">
        <f>IFERROR(HYPERLINK("https://wa.me/"&amp;Tabla2[[#This Row],[CONTACTO]]&amp;"?text="&amp;Tabla2[[#This Row],[Mensaje]],"Enviar mensaje"),"")</f>
        <v>Enviar mensaje</v>
      </c>
      <c r="AH724" s="15" t="str">
        <f>CONCATENATE(A724,F724)</f>
        <v>723OTPU6040399</v>
      </c>
      <c r="AI724" s="15" t="str">
        <f>CONCATENATE("ENT-",A724)</f>
        <v>ENT-723</v>
      </c>
      <c r="AJ724" s="15" t="str">
        <f>IF(Tabla2[[#This Row],[Op]]&lt;&gt;"","ENTREGA","")</f>
        <v>ENTREGA</v>
      </c>
      <c r="AK724" s="40" t="str">
        <f>(Tabla2[[#This Row],[FECHA ENTREGA]]&amp;Tabla2[[#This Row],[HORA ENTREGA]])</f>
        <v>460790,333333333333333</v>
      </c>
      <c r="AL724" s="34" t="str">
        <f>IFERROR(HYPERLINK("https://wa.me/"&amp;Tabla2[[#This Row],[CONTACTO]]&amp;"?text="&amp;Tabla2[[#This Row],[Mensaje]]),"")</f>
        <v>https://wa.me/56953801607?text=Hola!%0AServicio del día 26-02%0A *Cliente:* KSC SPA */ Cont: * OTPU6040399*/ HR Entrega: *08:00* /Dirección: *CAMINO LAMPA PARCELA 18 LAMPA</v>
      </c>
    </row>
    <row r="725" spans="1:38" s="15" customFormat="1" ht="16.5" customHeight="1" x14ac:dyDescent="0.2">
      <c r="A725" s="15">
        <f>ROW(A724)</f>
        <v>724</v>
      </c>
      <c r="B725" s="15">
        <f>IF(J725=J724,B724+1,1)</f>
        <v>27</v>
      </c>
      <c r="C725" s="15" t="s">
        <v>188</v>
      </c>
      <c r="D725" s="25" t="s">
        <v>39</v>
      </c>
      <c r="E725" s="27">
        <v>188420</v>
      </c>
      <c r="F725" s="27" t="s">
        <v>1378</v>
      </c>
      <c r="G725" s="27" t="s">
        <v>41</v>
      </c>
      <c r="H725" s="27">
        <v>26000</v>
      </c>
      <c r="I725" s="27" t="s">
        <v>42</v>
      </c>
      <c r="J725" s="28">
        <v>46079</v>
      </c>
      <c r="K725" s="26">
        <v>0.33333333333333331</v>
      </c>
      <c r="L725" s="26"/>
      <c r="M725" s="27" t="s">
        <v>55</v>
      </c>
      <c r="N725" s="25">
        <f>IFERROR(VLOOKUP(M725,Data!$J$1:$K$58,2,0),"")</f>
        <v>56992164782</v>
      </c>
      <c r="O725" s="27" t="s">
        <v>56</v>
      </c>
      <c r="P725" s="27"/>
      <c r="Q725" s="27" t="s">
        <v>190</v>
      </c>
      <c r="R725" s="27" t="s">
        <v>218</v>
      </c>
      <c r="S725" s="27"/>
      <c r="T725" s="27"/>
      <c r="U725" s="28"/>
      <c r="V725" s="15" t="s">
        <v>1328</v>
      </c>
      <c r="X725" s="27"/>
      <c r="Y725" s="27"/>
      <c r="Z725" s="29"/>
      <c r="AA725" s="29">
        <v>0.31597222222222221</v>
      </c>
      <c r="AB725" s="29"/>
      <c r="AC725" s="30">
        <v>46079</v>
      </c>
      <c r="AD725" s="15" t="str">
        <f>IF(Tabla2[[#This Row],[HORA ENTREGA]]="DIRECTO","On time", IF(AA725&lt;&gt;"",IF(Tabla2[[#This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5" s="15" t="str">
        <f>MID(Tabla2[[#This Row],[TIPO]],1,3)</f>
        <v xml:space="preserve">40 </v>
      </c>
      <c r="AF7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LAMAIGNERE CHILE S.A. */ Cont: * MRKU5933949*/ HR Entrega: *08:00* /Dirección: *AV. MARTA OSSA RUIZ 601 (CAMINO CASAS VIEJAS); MAIPU </v>
      </c>
      <c r="AG725" s="38" t="str">
        <f>IFERROR(HYPERLINK("https://wa.me/"&amp;Tabla2[[#This Row],[CONTACTO]]&amp;"?text="&amp;Tabla2[[#This Row],[Mensaje]],"Enviar mensaje"),"")</f>
        <v>Enviar mensaje</v>
      </c>
      <c r="AH725" s="15" t="str">
        <f>CONCATENATE(A725,F725)</f>
        <v>724MRKU5933949</v>
      </c>
      <c r="AI725" s="15" t="str">
        <f>CONCATENATE("ENT-",A725)</f>
        <v>ENT-724</v>
      </c>
      <c r="AJ725" s="15" t="str">
        <f>IF(Tabla2[[#This Row],[Op]]&lt;&gt;"","ENTREGA","")</f>
        <v>ENTREGA</v>
      </c>
      <c r="AK725" s="40" t="str">
        <f>(Tabla2[[#This Row],[FECHA ENTREGA]]&amp;Tabla2[[#This Row],[HORA ENTREGA]])</f>
        <v>460790,333333333333333</v>
      </c>
      <c r="AL725" s="34" t="str">
        <f>IFERROR(HYPERLINK("https://wa.me/"&amp;Tabla2[[#This Row],[CONTACTO]]&amp;"?text="&amp;Tabla2[[#This Row],[Mensaje]]),"")</f>
        <v xml:space="preserve">https://wa.me/56992164782?text=Hola!%0AServicio del día 26-02%0A *Cliente:* LAMAIGNERE CHILE S.A. */ Cont: * MRKU5933949*/ HR Entrega: *08:00* /Dirección: *AV. MARTA OSSA RUIZ 601 (CAMINO CASAS VIEJAS); MAIPU </v>
      </c>
    </row>
    <row r="726" spans="1:38" s="15" customFormat="1" ht="16.5" customHeight="1" x14ac:dyDescent="0.2">
      <c r="A726" s="15">
        <f>ROW(A725)</f>
        <v>725</v>
      </c>
      <c r="B726" s="15">
        <f>IF(J726=J725,B725+1,1)</f>
        <v>28</v>
      </c>
      <c r="C726" s="15" t="s">
        <v>188</v>
      </c>
      <c r="D726" s="25" t="s">
        <v>39</v>
      </c>
      <c r="E726" s="27">
        <v>188420</v>
      </c>
      <c r="F726" s="27" t="s">
        <v>1379</v>
      </c>
      <c r="G726" s="27" t="s">
        <v>41</v>
      </c>
      <c r="H726" s="27">
        <v>26000</v>
      </c>
      <c r="I726" s="27" t="s">
        <v>42</v>
      </c>
      <c r="J726" s="28">
        <v>46079</v>
      </c>
      <c r="K726" s="26">
        <v>0.33333333333333331</v>
      </c>
      <c r="L726" s="26"/>
      <c r="M726" s="27" t="s">
        <v>433</v>
      </c>
      <c r="N726" s="25">
        <f>IFERROR(VLOOKUP(M726,Data!$J$1:$K$58,2,0),"")</f>
        <v>56994354094</v>
      </c>
      <c r="O726" s="27" t="s">
        <v>434</v>
      </c>
      <c r="P726" s="27"/>
      <c r="Q726" s="27" t="s">
        <v>190</v>
      </c>
      <c r="R726" s="27" t="s">
        <v>218</v>
      </c>
      <c r="S726" s="27"/>
      <c r="T726" s="27"/>
      <c r="U726" s="28"/>
      <c r="V726" s="15" t="s">
        <v>1328</v>
      </c>
      <c r="X726" s="27" t="s">
        <v>1380</v>
      </c>
      <c r="Y726" s="27"/>
      <c r="Z726" s="29"/>
      <c r="AA726" s="29">
        <v>0.2986111111111111</v>
      </c>
      <c r="AB726" s="29"/>
      <c r="AC726" s="30">
        <v>46079</v>
      </c>
      <c r="AD726" s="15" t="str">
        <f>IF(Tabla2[[#This Row],[HORA ENTREGA]]="DIRECTO","On time", IF(AA726&lt;&gt;"",IF(Tabla2[[#This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6" s="15" t="str">
        <f>MID(Tabla2[[#This Row],[TIPO]],1,3)</f>
        <v xml:space="preserve">40 </v>
      </c>
      <c r="AF7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LAMAIGNERE CHILE S.A. */ Cont: * MRKU4899264*/ HR Entrega: *08:00* /Dirección: *AV. MARTA OSSA RUIZ 601 (CAMINO CASAS VIEJAS); MAIPU </v>
      </c>
      <c r="AG726" s="38" t="str">
        <f>IFERROR(HYPERLINK("https://wa.me/"&amp;Tabla2[[#This Row],[CONTACTO]]&amp;"?text="&amp;Tabla2[[#This Row],[Mensaje]],"Enviar mensaje"),"")</f>
        <v>Enviar mensaje</v>
      </c>
      <c r="AH726" s="15" t="str">
        <f>CONCATENATE(A726,F726)</f>
        <v>725MRKU4899264</v>
      </c>
      <c r="AI726" s="15" t="str">
        <f>CONCATENATE("ENT-",A726)</f>
        <v>ENT-725</v>
      </c>
      <c r="AJ726" s="15" t="str">
        <f>IF(Tabla2[[#This Row],[Op]]&lt;&gt;"","ENTREGA","")</f>
        <v>ENTREGA</v>
      </c>
      <c r="AK726" s="40" t="str">
        <f>(Tabla2[[#This Row],[FECHA ENTREGA]]&amp;Tabla2[[#This Row],[HORA ENTREGA]])</f>
        <v>460790,333333333333333</v>
      </c>
      <c r="AL726" s="34" t="str">
        <f>IFERROR(HYPERLINK("https://wa.me/"&amp;Tabla2[[#This Row],[CONTACTO]]&amp;"?text="&amp;Tabla2[[#This Row],[Mensaje]]),"")</f>
        <v xml:space="preserve">https://wa.me/56994354094?text=Hola!%0AServicio del día 26-02%0A *Cliente:* LAMAIGNERE CHILE S.A. */ Cont: * MRKU4899264*/ HR Entrega: *08:00* /Dirección: *AV. MARTA OSSA RUIZ 601 (CAMINO CASAS VIEJAS); MAIPU </v>
      </c>
    </row>
    <row r="727" spans="1:38" s="15" customFormat="1" ht="16.5" customHeight="1" x14ac:dyDescent="0.2">
      <c r="A727" s="15">
        <f>ROW(A726)</f>
        <v>726</v>
      </c>
      <c r="B727" s="15">
        <f>IF(J727=J726,B726+1,1)</f>
        <v>29</v>
      </c>
      <c r="C727" s="15" t="s">
        <v>1148</v>
      </c>
      <c r="D727" s="25" t="s">
        <v>39</v>
      </c>
      <c r="E727" s="27">
        <v>300662</v>
      </c>
      <c r="F727" s="27" t="s">
        <v>1381</v>
      </c>
      <c r="G727" s="27" t="s">
        <v>41</v>
      </c>
      <c r="H727" s="27">
        <v>13000</v>
      </c>
      <c r="I727" s="27">
        <v>0.43125000000000002</v>
      </c>
      <c r="J727" s="28">
        <v>46079</v>
      </c>
      <c r="K727" s="26" t="s">
        <v>290</v>
      </c>
      <c r="L727" s="26"/>
      <c r="M727" s="27" t="s">
        <v>90</v>
      </c>
      <c r="N727" s="25">
        <f>IFERROR(VLOOKUP(M727,Data!$J$1:$K$58,2,0),"")</f>
        <v>56987557136</v>
      </c>
      <c r="O727" s="27" t="s">
        <v>91</v>
      </c>
      <c r="P727" s="27"/>
      <c r="Q727" s="27" t="s">
        <v>1382</v>
      </c>
      <c r="R727" s="27" t="s">
        <v>120</v>
      </c>
      <c r="S727" s="27"/>
      <c r="T727" s="27"/>
      <c r="U727" s="28"/>
      <c r="V727" s="15" t="s">
        <v>1332</v>
      </c>
      <c r="X727" s="27"/>
      <c r="Y727" s="27"/>
      <c r="Z727" s="29"/>
      <c r="AA727" s="29">
        <v>0.53125</v>
      </c>
      <c r="AB727" s="29"/>
      <c r="AC727" s="30">
        <v>46079</v>
      </c>
      <c r="AD727" s="15" t="str">
        <f>IF(Tabla2[[#This Row],[HORA ENTREGA]]="DIRECTO","On time", IF(AA727&lt;&gt;"",IF(Tabla2[[#This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7" s="15" t="str">
        <f>MID(Tabla2[[#This Row],[TIPO]],1,3)</f>
        <v xml:space="preserve">40 </v>
      </c>
      <c r="AF7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MAYEKAWA CHILE */ Cont: * CPLU4984821*/ HR Entrega: *DIRECTO* /Dirección: *Av. Cordillera 331, módulo C2 y C3, Quilicura / Camino a Caicaen S/N, comuna de Calbuco, Región de Los Lagos</v>
      </c>
      <c r="AG727" s="38" t="str">
        <f>IFERROR(HYPERLINK("https://wa.me/"&amp;Tabla2[[#This Row],[CONTACTO]]&amp;"?text="&amp;Tabla2[[#This Row],[Mensaje]],"Enviar mensaje"),"")</f>
        <v/>
      </c>
      <c r="AH727" s="15" t="str">
        <f>CONCATENATE(A727,F727)</f>
        <v>726CPLU4984821</v>
      </c>
      <c r="AI727" s="15" t="str">
        <f>CONCATENATE("ENT-",A727)</f>
        <v>ENT-726</v>
      </c>
      <c r="AJ727" s="15" t="str">
        <f>IF(Tabla2[[#This Row],[Op]]&lt;&gt;"","ENTREGA","")</f>
        <v>ENTREGA</v>
      </c>
      <c r="AK727" s="40" t="str">
        <f>(Tabla2[[#This Row],[FECHA ENTREGA]]&amp;Tabla2[[#This Row],[HORA ENTREGA]])</f>
        <v>46079DIRECTO</v>
      </c>
      <c r="AL727" s="34" t="str">
        <f>IFERROR(HYPERLINK("https://wa.me/"&amp;Tabla2[[#This Row],[CONTACTO]]&amp;"?text="&amp;Tabla2[[#This Row],[Mensaje]]),"")</f>
        <v/>
      </c>
    </row>
    <row r="728" spans="1:38" s="15" customFormat="1" ht="16.5" customHeight="1" x14ac:dyDescent="0.2">
      <c r="A728" s="15">
        <f>ROW(A727)</f>
        <v>727</v>
      </c>
      <c r="B728" s="15">
        <f>IF(J728=J727,B727+1,1)</f>
        <v>30</v>
      </c>
      <c r="C728" s="15" t="s">
        <v>204</v>
      </c>
      <c r="D728" s="25" t="s">
        <v>39</v>
      </c>
      <c r="E728" s="27">
        <v>1178866</v>
      </c>
      <c r="F728" s="27" t="s">
        <v>1383</v>
      </c>
      <c r="G728" s="27" t="s">
        <v>560</v>
      </c>
      <c r="H728" s="27" t="s">
        <v>120</v>
      </c>
      <c r="I728" s="27">
        <v>0.37222222222222223</v>
      </c>
      <c r="J728" s="28">
        <v>46079</v>
      </c>
      <c r="K728" s="26" t="s">
        <v>290</v>
      </c>
      <c r="L728" s="26"/>
      <c r="M728" s="27" t="s">
        <v>308</v>
      </c>
      <c r="N728" s="25">
        <f>IFERROR(VLOOKUP(M728,Data!$J$1:$K$58,2,0),"")</f>
        <v>56966631737</v>
      </c>
      <c r="O728" s="27" t="s">
        <v>165</v>
      </c>
      <c r="P728" s="27"/>
      <c r="Q728" s="27" t="s">
        <v>207</v>
      </c>
      <c r="R728" s="27" t="s">
        <v>1384</v>
      </c>
      <c r="S728" s="27"/>
      <c r="T728" s="27"/>
      <c r="U728" s="28"/>
      <c r="V728" s="15" t="s">
        <v>1328</v>
      </c>
      <c r="X728" s="27"/>
      <c r="Y728" s="27"/>
      <c r="Z728" s="29"/>
      <c r="AA728" s="29">
        <v>0.46180555555555558</v>
      </c>
      <c r="AB728" s="29"/>
      <c r="AC728" s="30">
        <v>46079</v>
      </c>
      <c r="AD728" s="15" t="str">
        <f>IF(Tabla2[[#This Row],[HORA ENTREGA]]="DIRECTO","On time", IF(AA728&lt;&gt;"",IF(Tabla2[[#This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8" s="15" t="str">
        <f>MID(Tabla2[[#This Row],[TIPO]],1,3)</f>
        <v>ISO</v>
      </c>
      <c r="AF7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26-02%0A *Cliente:* OXIQUIM S A */ Cont: * RLTU2627307*/ HR Entrega: *DIRECTO* /Dirección: *CAÑAVERAL 901; QUILICURA </v>
      </c>
      <c r="AG728" s="38" t="str">
        <f>IFERROR(HYPERLINK("https://wa.me/"&amp;Tabla2[[#This Row],[CONTACTO]]&amp;"?text="&amp;Tabla2[[#This Row],[Mensaje]],"Enviar mensaje"),"")</f>
        <v>Enviar mensaje</v>
      </c>
      <c r="AH728" s="15" t="str">
        <f>CONCATENATE(A728,F728)</f>
        <v>727RLTU2627307</v>
      </c>
      <c r="AI728" s="15" t="str">
        <f>CONCATENATE("ENT-",A728)</f>
        <v>ENT-727</v>
      </c>
      <c r="AJ728" s="15" t="str">
        <f>IF(Tabla2[[#This Row],[Op]]&lt;&gt;"","ENTREGA","")</f>
        <v>ENTREGA</v>
      </c>
      <c r="AK728" s="40" t="str">
        <f>(Tabla2[[#This Row],[FECHA ENTREGA]]&amp;Tabla2[[#This Row],[HORA ENTREGA]])</f>
        <v>46079DIRECTO</v>
      </c>
      <c r="AL728" s="34" t="str">
        <f>IFERROR(HYPERLINK("https://wa.me/"&amp;Tabla2[[#This Row],[CONTACTO]]&amp;"?text="&amp;Tabla2[[#This Row],[Mensaje]]),"")</f>
        <v xml:space="preserve">https://wa.me/56966631737?text=Hola!%0AServicio del día 26-02%0A *Cliente:* OXIQUIM S A */ Cont: * RLTU2627307*/ HR Entrega: *DIRECTO* /Dirección: *CAÑAVERAL 901; QUILICURA </v>
      </c>
    </row>
    <row r="729" spans="1:38" s="15" customFormat="1" ht="16.5" customHeight="1" x14ac:dyDescent="0.2">
      <c r="A729" s="15">
        <f>ROW(A728)</f>
        <v>728</v>
      </c>
      <c r="B729" s="15">
        <f>IF(J729=J728,B728+1,1)</f>
        <v>31</v>
      </c>
      <c r="C729" s="15" t="s">
        <v>213</v>
      </c>
      <c r="D729" s="25" t="s">
        <v>39</v>
      </c>
      <c r="E729" s="27">
        <v>299209</v>
      </c>
      <c r="F729" s="27" t="s">
        <v>1385</v>
      </c>
      <c r="G729" s="27" t="s">
        <v>41</v>
      </c>
      <c r="H729" s="27">
        <v>8000</v>
      </c>
      <c r="I729" s="27" t="s">
        <v>1386</v>
      </c>
      <c r="J729" s="28">
        <v>46079</v>
      </c>
      <c r="K729" s="26">
        <v>0.33333333333333331</v>
      </c>
      <c r="L729" s="26"/>
      <c r="M729" s="27" t="s">
        <v>953</v>
      </c>
      <c r="N729" s="25">
        <f>IFERROR(VLOOKUP(M729,Data!$J$1:$K$58,2,0),"")</f>
        <v>56967128754</v>
      </c>
      <c r="O729" s="27" t="s">
        <v>309</v>
      </c>
      <c r="P729" s="27"/>
      <c r="Q729" s="27" t="s">
        <v>1387</v>
      </c>
      <c r="R729" s="27" t="s">
        <v>218</v>
      </c>
      <c r="S729" s="27"/>
      <c r="T729" s="27"/>
      <c r="U729" s="28"/>
      <c r="V729" s="15" t="s">
        <v>1328</v>
      </c>
      <c r="X729" s="27"/>
      <c r="Y729" s="27"/>
      <c r="Z729" s="29"/>
      <c r="AA729" s="29">
        <v>0.32291666666666669</v>
      </c>
      <c r="AB729" s="29"/>
      <c r="AC729" s="30">
        <v>46079</v>
      </c>
      <c r="AD729" s="15" t="str">
        <f>IF(Tabla2[[#This Row],[HORA ENTREGA]]="DIRECTO","On time", IF(AA729&lt;&gt;"",IF(Tabla2[[#This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29" s="15" t="str">
        <f>MID(Tabla2[[#This Row],[TIPO]],1,3)</f>
        <v xml:space="preserve">40 </v>
      </c>
      <c r="AF7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PTM CHILE LTDA */ Cont: * CSNU8795726*/ HR Entrega: *08:00* /Dirección: *Nuevo Hospital de Melipilla. (Vicuña Mackenna 1268 (ex 1405)/ Issa Pichara 830, Bodega 2B. RENCA</v>
      </c>
      <c r="AG729" s="38" t="str">
        <f>IFERROR(HYPERLINK("https://wa.me/"&amp;Tabla2[[#This Row],[CONTACTO]]&amp;"?text="&amp;Tabla2[[#This Row],[Mensaje]],"Enviar mensaje"),"")</f>
        <v>Enviar mensaje</v>
      </c>
      <c r="AH729" s="15" t="str">
        <f>CONCATENATE(A729,F729)</f>
        <v>728CSNU8795726</v>
      </c>
      <c r="AI729" s="15" t="str">
        <f>CONCATENATE("ENT-",A729)</f>
        <v>ENT-728</v>
      </c>
      <c r="AJ729" s="15" t="str">
        <f>IF(Tabla2[[#This Row],[Op]]&lt;&gt;"","ENTREGA","")</f>
        <v>ENTREGA</v>
      </c>
      <c r="AK729" s="40" t="str">
        <f>(Tabla2[[#This Row],[FECHA ENTREGA]]&amp;Tabla2[[#This Row],[HORA ENTREGA]])</f>
        <v>460790,333333333333333</v>
      </c>
      <c r="AL729" s="34" t="str">
        <f>IFERROR(HYPERLINK("https://wa.me/"&amp;Tabla2[[#This Row],[CONTACTO]]&amp;"?text="&amp;Tabla2[[#This Row],[Mensaje]]),"")</f>
        <v>https://wa.me/56967128754?text=Hola!%0AServicio del día 26-02%0A *Cliente:* PTM CHILE LTDA */ Cont: * CSNU8795726*/ HR Entrega: *08:00* /Dirección: *Nuevo Hospital de Melipilla. (Vicuña Mackenna 1268 (ex 1405)/ Issa Pichara 830, Bodega 2B. RENCA</v>
      </c>
    </row>
    <row r="730" spans="1:38" s="15" customFormat="1" ht="16.5" customHeight="1" x14ac:dyDescent="0.2">
      <c r="A730" s="15">
        <f>ROW(A729)</f>
        <v>729</v>
      </c>
      <c r="B730" s="15">
        <f>IF(J730=J729,B729+1,1)</f>
        <v>32</v>
      </c>
      <c r="C730" s="15" t="s">
        <v>213</v>
      </c>
      <c r="D730" s="25" t="s">
        <v>39</v>
      </c>
      <c r="E730" s="27">
        <v>299209</v>
      </c>
      <c r="F730" s="27" t="s">
        <v>1388</v>
      </c>
      <c r="G730" s="27" t="s">
        <v>41</v>
      </c>
      <c r="H730" s="27">
        <v>7000</v>
      </c>
      <c r="I730" s="27" t="s">
        <v>42</v>
      </c>
      <c r="J730" s="28">
        <v>46079</v>
      </c>
      <c r="K730" s="26">
        <v>0.625</v>
      </c>
      <c r="L730" s="26"/>
      <c r="M730" s="27" t="s">
        <v>433</v>
      </c>
      <c r="N730" s="25">
        <f>IFERROR(VLOOKUP(M730,Data!$J$1:$K$58,2,0),"")</f>
        <v>56994354094</v>
      </c>
      <c r="O730" s="27" t="s">
        <v>434</v>
      </c>
      <c r="P730" s="27"/>
      <c r="Q730" s="27" t="s">
        <v>1389</v>
      </c>
      <c r="R730" s="27" t="s">
        <v>218</v>
      </c>
      <c r="S730" s="27"/>
      <c r="T730" s="27"/>
      <c r="U730" s="28"/>
      <c r="V730" s="15" t="s">
        <v>1328</v>
      </c>
      <c r="X730" s="27" t="s">
        <v>1390</v>
      </c>
      <c r="Y730" s="27"/>
      <c r="Z730" s="29"/>
      <c r="AA730" s="29">
        <v>0.62152777777777779</v>
      </c>
      <c r="AB730" s="29"/>
      <c r="AC730" s="30">
        <v>46079</v>
      </c>
      <c r="AD730" s="15" t="str">
        <f>IF(Tabla2[[#This Row],[HORA ENTREGA]]="DIRECTO","On time", IF(AA730&lt;&gt;"",IF(Tabla2[[#This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0" s="15" t="str">
        <f>MID(Tabla2[[#This Row],[TIPO]],1,3)</f>
        <v xml:space="preserve">40 </v>
      </c>
      <c r="AF7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PTM CHILE LTDA */ Cont: * CSLU6086827*/ HR Entrega: *15:00* /Dirección: *Nuevo Hospital de Melipilla. (Vicuña Mackenna 1268 (ex 1405)</v>
      </c>
      <c r="AG730" s="38" t="str">
        <f>IFERROR(HYPERLINK("https://wa.me/"&amp;Tabla2[[#This Row],[CONTACTO]]&amp;"?text="&amp;Tabla2[[#This Row],[Mensaje]],"Enviar mensaje"),"")</f>
        <v>Enviar mensaje</v>
      </c>
      <c r="AH730" s="15" t="str">
        <f>CONCATENATE(A730,F730)</f>
        <v>729CSLU6086827</v>
      </c>
      <c r="AI730" s="15" t="str">
        <f>CONCATENATE("ENT-",A730)</f>
        <v>ENT-729</v>
      </c>
      <c r="AJ730" s="15" t="str">
        <f>IF(Tabla2[[#This Row],[Op]]&lt;&gt;"","ENTREGA","")</f>
        <v>ENTREGA</v>
      </c>
      <c r="AK730" s="40" t="str">
        <f>(Tabla2[[#This Row],[FECHA ENTREGA]]&amp;Tabla2[[#This Row],[HORA ENTREGA]])</f>
        <v>460790,625</v>
      </c>
      <c r="AL730" s="34" t="str">
        <f>IFERROR(HYPERLINK("https://wa.me/"&amp;Tabla2[[#This Row],[CONTACTO]]&amp;"?text="&amp;Tabla2[[#This Row],[Mensaje]]),"")</f>
        <v>https://wa.me/56994354094?text=Hola!%0AServicio del día 26-02%0A *Cliente:* PTM CHILE LTDA */ Cont: * CSLU6086827*/ HR Entrega: *15:00* /Dirección: *Nuevo Hospital de Melipilla. (Vicuña Mackenna 1268 (ex 1405)</v>
      </c>
    </row>
    <row r="731" spans="1:38" s="15" customFormat="1" ht="16.5" customHeight="1" x14ac:dyDescent="0.2">
      <c r="A731" s="15">
        <f>ROW(A730)</f>
        <v>730</v>
      </c>
      <c r="B731" s="15">
        <f>IF(J731=J730,B730+1,1)</f>
        <v>33</v>
      </c>
      <c r="C731" s="15" t="s">
        <v>219</v>
      </c>
      <c r="D731" s="25" t="s">
        <v>39</v>
      </c>
      <c r="E731" s="27">
        <v>102458</v>
      </c>
      <c r="F731" s="27" t="s">
        <v>1391</v>
      </c>
      <c r="G731" s="27" t="s">
        <v>41</v>
      </c>
      <c r="H731" s="27">
        <v>29000</v>
      </c>
      <c r="I731" s="27" t="s">
        <v>1392</v>
      </c>
      <c r="J731" s="28">
        <v>46079</v>
      </c>
      <c r="K731" s="26">
        <v>0.29166666666666669</v>
      </c>
      <c r="L731" s="26"/>
      <c r="M731" s="27" t="s">
        <v>139</v>
      </c>
      <c r="N731" s="25">
        <f>IFERROR(VLOOKUP(M731,Data!$J$1:$K$58,2,0),"")</f>
        <v>56965312953</v>
      </c>
      <c r="O731" s="27" t="s">
        <v>140</v>
      </c>
      <c r="P731" s="27"/>
      <c r="Q731" s="27" t="s">
        <v>229</v>
      </c>
      <c r="R731" s="27" t="s">
        <v>69</v>
      </c>
      <c r="S731" s="27"/>
      <c r="T731" s="27"/>
      <c r="U731" s="28"/>
      <c r="V731" s="15" t="s">
        <v>1328</v>
      </c>
      <c r="X731" s="27"/>
      <c r="Y731" s="27"/>
      <c r="Z731" s="29"/>
      <c r="AA731" s="29">
        <v>0.29652777777777778</v>
      </c>
      <c r="AB731" s="29"/>
      <c r="AC731" s="30">
        <v>46079</v>
      </c>
      <c r="AD731" s="15" t="str">
        <f>IF(Tabla2[[#This Row],[HORA ENTREGA]]="DIRECTO","On time", IF(AA731&lt;&gt;"",IF(Tabla2[[#This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1" s="15" t="str">
        <f>MID(Tabla2[[#This Row],[TIPO]],1,3)</f>
        <v xml:space="preserve">40 </v>
      </c>
      <c r="AF7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RENDIC S.A. */ Cont: * HAMU1817495*/ HR Entrega: *07:00* /Dirección: *Avenida Miraflores 9700-Bodega 4C, PUDAHUEL</v>
      </c>
      <c r="AG731" s="38" t="str">
        <f>IFERROR(HYPERLINK("https://wa.me/"&amp;Tabla2[[#This Row],[CONTACTO]]&amp;"?text="&amp;Tabla2[[#This Row],[Mensaje]],"Enviar mensaje"),"")</f>
        <v>Enviar mensaje</v>
      </c>
      <c r="AH731" s="15" t="str">
        <f>CONCATENATE(A731,F731)</f>
        <v>730HAMU1817495</v>
      </c>
      <c r="AI731" s="15" t="str">
        <f>CONCATENATE("ENT-",A731)</f>
        <v>ENT-730</v>
      </c>
      <c r="AJ731" s="15" t="str">
        <f>IF(Tabla2[[#This Row],[Op]]&lt;&gt;"","ENTREGA","")</f>
        <v>ENTREGA</v>
      </c>
      <c r="AK731" s="40" t="str">
        <f>(Tabla2[[#This Row],[FECHA ENTREGA]]&amp;Tabla2[[#This Row],[HORA ENTREGA]])</f>
        <v>460790,291666666666667</v>
      </c>
      <c r="AL731" s="34" t="str">
        <f>IFERROR(HYPERLINK("https://wa.me/"&amp;Tabla2[[#This Row],[CONTACTO]]&amp;"?text="&amp;Tabla2[[#This Row],[Mensaje]]),"")</f>
        <v>https://wa.me/56965312953?text=Hola!%0AServicio del día 26-02%0A *Cliente:* RENDIC S.A. */ Cont: * HAMU1817495*/ HR Entrega: *07:00* /Dirección: *Avenida Miraflores 9700-Bodega 4C, PUDAHUEL</v>
      </c>
    </row>
    <row r="732" spans="1:38" s="15" customFormat="1" ht="16.5" customHeight="1" x14ac:dyDescent="0.2">
      <c r="A732" s="15">
        <f>ROW(A731)</f>
        <v>731</v>
      </c>
      <c r="B732" s="15">
        <f>IF(J732=J731,B731+1,1)</f>
        <v>34</v>
      </c>
      <c r="C732" s="15" t="s">
        <v>219</v>
      </c>
      <c r="D732" s="25" t="s">
        <v>39</v>
      </c>
      <c r="E732" s="27">
        <v>102457</v>
      </c>
      <c r="F732" s="27" t="s">
        <v>1393</v>
      </c>
      <c r="G732" s="27" t="s">
        <v>41</v>
      </c>
      <c r="H732" s="27">
        <v>6000</v>
      </c>
      <c r="I732" s="27" t="s">
        <v>1394</v>
      </c>
      <c r="J732" s="28">
        <v>46079</v>
      </c>
      <c r="K732" s="26">
        <v>0.375</v>
      </c>
      <c r="L732" s="26"/>
      <c r="M732" s="27" t="s">
        <v>86</v>
      </c>
      <c r="N732" s="25">
        <f>IFERROR(VLOOKUP(M732,Data!$J$1:$K$58,2,0),"")</f>
        <v>56956654384</v>
      </c>
      <c r="O732" s="27" t="s">
        <v>87</v>
      </c>
      <c r="P732" s="27"/>
      <c r="Q732" s="27" t="s">
        <v>229</v>
      </c>
      <c r="R732" s="27" t="s">
        <v>48</v>
      </c>
      <c r="S732" s="27"/>
      <c r="T732" s="27"/>
      <c r="U732" s="28"/>
      <c r="V732" s="15" t="s">
        <v>1328</v>
      </c>
      <c r="X732" s="27"/>
      <c r="Y732" s="27"/>
      <c r="Z732" s="29"/>
      <c r="AA732" s="29">
        <v>0.375</v>
      </c>
      <c r="AB732" s="29"/>
      <c r="AC732" s="30">
        <v>46079</v>
      </c>
      <c r="AD732" s="15" t="str">
        <f>IF(Tabla2[[#This Row],[HORA ENTREGA]]="DIRECTO","On time", IF(AA732&lt;&gt;"",IF(Tabla2[[#This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2" s="15" t="str">
        <f>MID(Tabla2[[#This Row],[TIPO]],1,3)</f>
        <v xml:space="preserve">40 </v>
      </c>
      <c r="AF7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RENDIC S.A. */ Cont: * CMAU6216835*/ HR Entrega: *09:00* /Dirección: *Avenida Miraflores 9700-Bodega 4C, PUDAHUEL</v>
      </c>
      <c r="AG732" s="38" t="str">
        <f>IFERROR(HYPERLINK("https://wa.me/"&amp;Tabla2[[#This Row],[CONTACTO]]&amp;"?text="&amp;Tabla2[[#This Row],[Mensaje]],"Enviar mensaje"),"")</f>
        <v>Enviar mensaje</v>
      </c>
      <c r="AH732" s="15" t="str">
        <f>CONCATENATE(A732,F732)</f>
        <v>731CMAU6216835</v>
      </c>
      <c r="AI732" s="15" t="str">
        <f>CONCATENATE("ENT-",A732)</f>
        <v>ENT-731</v>
      </c>
      <c r="AJ732" s="15" t="str">
        <f>IF(Tabla2[[#This Row],[Op]]&lt;&gt;"","ENTREGA","")</f>
        <v>ENTREGA</v>
      </c>
      <c r="AK732" s="40" t="str">
        <f>(Tabla2[[#This Row],[FECHA ENTREGA]]&amp;Tabla2[[#This Row],[HORA ENTREGA]])</f>
        <v>460790,375</v>
      </c>
      <c r="AL732" s="34" t="str">
        <f>IFERROR(HYPERLINK("https://wa.me/"&amp;Tabla2[[#This Row],[CONTACTO]]&amp;"?text="&amp;Tabla2[[#This Row],[Mensaje]]),"")</f>
        <v>https://wa.me/56956654384?text=Hola!%0AServicio del día 26-02%0A *Cliente:* RENDIC S.A. */ Cont: * CMAU6216835*/ HR Entrega: *09:00* /Dirección: *Avenida Miraflores 9700-Bodega 4C, PUDAHUEL</v>
      </c>
    </row>
    <row r="733" spans="1:38" s="15" customFormat="1" ht="16.5" customHeight="1" x14ac:dyDescent="0.2">
      <c r="A733" s="15">
        <f>ROW(A732)</f>
        <v>732</v>
      </c>
      <c r="B733" s="15">
        <f>IF(J733=J732,B732+1,1)</f>
        <v>35</v>
      </c>
      <c r="C733" s="15" t="s">
        <v>219</v>
      </c>
      <c r="D733" s="25" t="s">
        <v>39</v>
      </c>
      <c r="E733" s="27">
        <v>102376</v>
      </c>
      <c r="F733" s="27" t="s">
        <v>1395</v>
      </c>
      <c r="G733" s="27" t="s">
        <v>41</v>
      </c>
      <c r="H733" s="27">
        <v>27000</v>
      </c>
      <c r="I733" s="27" t="s">
        <v>1396</v>
      </c>
      <c r="J733" s="28">
        <v>46079</v>
      </c>
      <c r="K733" s="26">
        <v>0.45833333333333331</v>
      </c>
      <c r="L733" s="26"/>
      <c r="M733" s="27" t="s">
        <v>82</v>
      </c>
      <c r="N733" s="25">
        <f>IFERROR(VLOOKUP(M733,Data!$J$1:$K$58,2,0),"")</f>
        <v>56944277110</v>
      </c>
      <c r="O733" s="27" t="s">
        <v>83</v>
      </c>
      <c r="P733" s="27"/>
      <c r="Q733" s="27" t="s">
        <v>229</v>
      </c>
      <c r="R733" s="27" t="s">
        <v>48</v>
      </c>
      <c r="S733" s="27"/>
      <c r="T733" s="27"/>
      <c r="U733" s="28"/>
      <c r="V733" s="15" t="s">
        <v>1328</v>
      </c>
      <c r="X733" s="27" t="s">
        <v>1397</v>
      </c>
      <c r="Y733" s="27"/>
      <c r="Z733" s="29"/>
      <c r="AA733" s="29">
        <v>0.40277777777777779</v>
      </c>
      <c r="AB733" s="29"/>
      <c r="AC733" s="30">
        <v>46079</v>
      </c>
      <c r="AD733" s="15" t="str">
        <f>IF(Tabla2[[#This Row],[HORA ENTREGA]]="DIRECTO","On time", IF(AA733&lt;&gt;"",IF(Tabla2[[#This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3" s="15" t="str">
        <f>MID(Tabla2[[#This Row],[TIPO]],1,3)</f>
        <v xml:space="preserve">40 </v>
      </c>
      <c r="AF7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RENDIC S.A. */ Cont: * CAIU9695195*/ HR Entrega: *11:00* /Dirección: *Avenida Miraflores 9700-Bodega 4C, PUDAHUEL</v>
      </c>
      <c r="AG733" s="38" t="str">
        <f>IFERROR(HYPERLINK("https://wa.me/"&amp;Tabla2[[#This Row],[CONTACTO]]&amp;"?text="&amp;Tabla2[[#This Row],[Mensaje]],"Enviar mensaje"),"")</f>
        <v>Enviar mensaje</v>
      </c>
      <c r="AH733" s="15" t="str">
        <f>CONCATENATE(A733,F733)</f>
        <v>732CAIU9695195</v>
      </c>
      <c r="AI733" s="15" t="str">
        <f>CONCATENATE("ENT-",A733)</f>
        <v>ENT-732</v>
      </c>
      <c r="AJ733" s="15" t="str">
        <f>IF(Tabla2[[#This Row],[Op]]&lt;&gt;"","ENTREGA","")</f>
        <v>ENTREGA</v>
      </c>
      <c r="AK733" s="40" t="str">
        <f>(Tabla2[[#This Row],[FECHA ENTREGA]]&amp;Tabla2[[#This Row],[HORA ENTREGA]])</f>
        <v>460790,458333333333333</v>
      </c>
      <c r="AL733" s="34" t="str">
        <f>IFERROR(HYPERLINK("https://wa.me/"&amp;Tabla2[[#This Row],[CONTACTO]]&amp;"?text="&amp;Tabla2[[#This Row],[Mensaje]]),"")</f>
        <v>https://wa.me/56944277110?text=Hola!%0AServicio del día 26-02%0A *Cliente:* RENDIC S.A. */ Cont: * CAIU9695195*/ HR Entrega: *11:00* /Dirección: *Avenida Miraflores 9700-Bodega 4C, PUDAHUEL</v>
      </c>
    </row>
    <row r="734" spans="1:38" s="15" customFormat="1" ht="16.5" customHeight="1" x14ac:dyDescent="0.2">
      <c r="A734" s="15">
        <f>ROW(A733)</f>
        <v>733</v>
      </c>
      <c r="B734" s="15">
        <f>IF(J734=J733,B733+1,1)</f>
        <v>36</v>
      </c>
      <c r="C734" s="15" t="s">
        <v>219</v>
      </c>
      <c r="D734" s="25" t="s">
        <v>39</v>
      </c>
      <c r="E734" s="27">
        <v>102376</v>
      </c>
      <c r="F734" s="27" t="s">
        <v>1398</v>
      </c>
      <c r="G734" s="27" t="s">
        <v>41</v>
      </c>
      <c r="H734" s="27">
        <v>27000</v>
      </c>
      <c r="I734" s="27" t="s">
        <v>1399</v>
      </c>
      <c r="J734" s="28">
        <v>46079</v>
      </c>
      <c r="K734" s="26">
        <v>0.45833333333333331</v>
      </c>
      <c r="L734" s="26"/>
      <c r="M734" s="27" t="s">
        <v>215</v>
      </c>
      <c r="N734" s="25">
        <f>IFERROR(VLOOKUP(M734,Data!$J$1:$K$58,2,0),"")</f>
        <v>56978089957</v>
      </c>
      <c r="O734" s="27" t="s">
        <v>216</v>
      </c>
      <c r="P734" s="27"/>
      <c r="Q734" s="27" t="s">
        <v>229</v>
      </c>
      <c r="R734" s="27" t="s">
        <v>48</v>
      </c>
      <c r="S734" s="27"/>
      <c r="T734" s="27"/>
      <c r="U734" s="28"/>
      <c r="V734" s="15" t="s">
        <v>1328</v>
      </c>
      <c r="X734" s="27"/>
      <c r="Y734" s="27"/>
      <c r="Z734" s="29"/>
      <c r="AA734" s="29">
        <v>0.44166666666666665</v>
      </c>
      <c r="AB734" s="29"/>
      <c r="AC734" s="30">
        <v>46079</v>
      </c>
      <c r="AD734" s="15" t="str">
        <f>IF(Tabla2[[#This Row],[HORA ENTREGA]]="DIRECTO","On time", IF(AA734&lt;&gt;"",IF(Tabla2[[#This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4" s="15" t="str">
        <f>MID(Tabla2[[#This Row],[TIPO]],1,3)</f>
        <v xml:space="preserve">40 </v>
      </c>
      <c r="AF7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RENDIC S.A. */ Cont: * CMAU7777569*/ HR Entrega: *11:00* /Dirección: *Avenida Miraflores 9700-Bodega 4C, PUDAHUEL</v>
      </c>
      <c r="AG734" s="38" t="str">
        <f>IFERROR(HYPERLINK("https://wa.me/"&amp;Tabla2[[#This Row],[CONTACTO]]&amp;"?text="&amp;Tabla2[[#This Row],[Mensaje]],"Enviar mensaje"),"")</f>
        <v>Enviar mensaje</v>
      </c>
      <c r="AH734" s="15" t="str">
        <f>CONCATENATE(A734,F734)</f>
        <v>733CMAU7777569</v>
      </c>
      <c r="AI734" s="15" t="str">
        <f>CONCATENATE("ENT-",A734)</f>
        <v>ENT-733</v>
      </c>
      <c r="AJ734" s="15" t="str">
        <f>IF(Tabla2[[#This Row],[Op]]&lt;&gt;"","ENTREGA","")</f>
        <v>ENTREGA</v>
      </c>
      <c r="AK734" s="40" t="str">
        <f>(Tabla2[[#This Row],[FECHA ENTREGA]]&amp;Tabla2[[#This Row],[HORA ENTREGA]])</f>
        <v>460790,458333333333333</v>
      </c>
      <c r="AL734" s="34" t="str">
        <f>IFERROR(HYPERLINK("https://wa.me/"&amp;Tabla2[[#This Row],[CONTACTO]]&amp;"?text="&amp;Tabla2[[#This Row],[Mensaje]]),"")</f>
        <v>https://wa.me/56978089957?text=Hola!%0AServicio del día 26-02%0A *Cliente:* RENDIC S.A. */ Cont: * CMAU7777569*/ HR Entrega: *11:00* /Dirección: *Avenida Miraflores 9700-Bodega 4C, PUDAHUEL</v>
      </c>
    </row>
    <row r="735" spans="1:38" s="15" customFormat="1" ht="16.5" customHeight="1" x14ac:dyDescent="0.2">
      <c r="A735" s="15">
        <f>ROW(A734)</f>
        <v>734</v>
      </c>
      <c r="B735" s="15">
        <f>IF(J735=J734,B734+1,1)</f>
        <v>37</v>
      </c>
      <c r="C735" s="15" t="s">
        <v>566</v>
      </c>
      <c r="D735" s="25"/>
      <c r="E735" s="27" t="s">
        <v>120</v>
      </c>
      <c r="F735" s="27" t="s">
        <v>456</v>
      </c>
      <c r="G735" s="27" t="s">
        <v>456</v>
      </c>
      <c r="H735" s="27" t="s">
        <v>120</v>
      </c>
      <c r="I735" s="27" t="s">
        <v>120</v>
      </c>
      <c r="J735" s="28">
        <v>46079</v>
      </c>
      <c r="K735" s="26">
        <v>0.29166666666666669</v>
      </c>
      <c r="L735" s="26"/>
      <c r="M735" s="27" t="s">
        <v>567</v>
      </c>
      <c r="N735" s="25">
        <f>IFERROR(VLOOKUP(M735,Data!$J$1:$K$58,2,0),"")</f>
        <v>56964069749</v>
      </c>
      <c r="O735" s="27" t="s">
        <v>568</v>
      </c>
      <c r="P735" s="27"/>
      <c r="Q735" s="27" t="s">
        <v>569</v>
      </c>
      <c r="R735" s="27" t="s">
        <v>120</v>
      </c>
      <c r="S735" s="27"/>
      <c r="T735" s="27"/>
      <c r="U735" s="28"/>
      <c r="X735" s="27"/>
      <c r="Y735" s="27"/>
      <c r="Z735" s="29"/>
      <c r="AA735" s="29"/>
      <c r="AB735" s="29"/>
      <c r="AC735" s="30">
        <v>46079</v>
      </c>
      <c r="AD735" s="15" t="str">
        <f>IF(Tabla2[[#This Row],[HORA ENTREGA]]="DIRECTO","On time", IF(AA735&lt;&gt;"",IF(Tabla2[[#This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35" s="15" t="str">
        <f>MID(Tabla2[[#This Row],[TIPO]],1,3)</f>
        <v>RAM</v>
      </c>
      <c r="AF7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RITRAMA S.A. */ Cont: * RAMPLA*/ HR Entrega: *07:00* /Dirección: *AV. TUPUNGATO 3420, PLACILLA</v>
      </c>
      <c r="AG735" s="38" t="str">
        <f>IFERROR(HYPERLINK("https://wa.me/"&amp;Tabla2[[#This Row],[CONTACTO]]&amp;"?text="&amp;Tabla2[[#This Row],[Mensaje]],"Enviar mensaje"),"")</f>
        <v>Enviar mensaje</v>
      </c>
      <c r="AH735" s="15" t="str">
        <f>CONCATENATE(A735,F735)</f>
        <v>734RAMPLA</v>
      </c>
      <c r="AI735" s="15" t="str">
        <f>CONCATENATE("ENT-",A735)</f>
        <v>ENT-734</v>
      </c>
      <c r="AJ735" s="15" t="str">
        <f>IF(Tabla2[[#This Row],[Op]]&lt;&gt;"","ENTREGA","")</f>
        <v>ENTREGA</v>
      </c>
      <c r="AK735" s="40" t="str">
        <f>(Tabla2[[#This Row],[FECHA ENTREGA]]&amp;Tabla2[[#This Row],[HORA ENTREGA]])</f>
        <v>460790,291666666666667</v>
      </c>
      <c r="AL735" s="34" t="str">
        <f>IFERROR(HYPERLINK("https://wa.me/"&amp;Tabla2[[#This Row],[CONTACTO]]&amp;"?text="&amp;Tabla2[[#This Row],[Mensaje]]),"")</f>
        <v>https://wa.me/56964069749?text=Hola!%0AServicio del día 26-02%0A *Cliente:* RITRAMA S.A. */ Cont: * RAMPLA*/ HR Entrega: *07:00* /Dirección: *AV. TUPUNGATO 3420, PLACILLA</v>
      </c>
    </row>
    <row r="736" spans="1:38" s="15" customFormat="1" ht="16.5" customHeight="1" x14ac:dyDescent="0.2">
      <c r="A736" s="15">
        <f>ROW(A735)</f>
        <v>735</v>
      </c>
      <c r="B736" s="15">
        <f>IF(J736=J735,B735+1,1)</f>
        <v>38</v>
      </c>
      <c r="C736" s="15" t="s">
        <v>566</v>
      </c>
      <c r="D736" s="25"/>
      <c r="E736" s="27" t="s">
        <v>120</v>
      </c>
      <c r="F736" s="27" t="s">
        <v>456</v>
      </c>
      <c r="G736" s="27" t="s">
        <v>456</v>
      </c>
      <c r="H736" s="27" t="s">
        <v>120</v>
      </c>
      <c r="I736" s="27" t="s">
        <v>120</v>
      </c>
      <c r="J736" s="28">
        <v>46079</v>
      </c>
      <c r="K736" s="26">
        <v>0.29166666666666669</v>
      </c>
      <c r="L736" s="26"/>
      <c r="M736" s="27" t="s">
        <v>570</v>
      </c>
      <c r="N736" s="25">
        <f>IFERROR(VLOOKUP(M736,Data!$J$1:$K$58,2,0),"")</f>
        <v>56973887322</v>
      </c>
      <c r="O736" s="27" t="s">
        <v>738</v>
      </c>
      <c r="P736" s="27"/>
      <c r="Q736" s="27" t="s">
        <v>569</v>
      </c>
      <c r="R736" s="27" t="s">
        <v>120</v>
      </c>
      <c r="S736" s="27"/>
      <c r="T736" s="27"/>
      <c r="U736" s="28"/>
      <c r="X736" s="27"/>
      <c r="Y736" s="27"/>
      <c r="Z736" s="29"/>
      <c r="AA736" s="29"/>
      <c r="AB736" s="29"/>
      <c r="AC736" s="30">
        <v>46079</v>
      </c>
      <c r="AD736" s="15" t="str">
        <f>IF(Tabla2[[#This Row],[HORA ENTREGA]]="DIRECTO","On time", IF(AA736&lt;&gt;"",IF(Tabla2[[#This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36" s="15" t="str">
        <f>MID(Tabla2[[#This Row],[TIPO]],1,3)</f>
        <v>RAM</v>
      </c>
      <c r="AF7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RITRAMA S.A. */ Cont: * RAMPLA*/ HR Entrega: *07:00* /Dirección: *AV. TUPUNGATO 3420, PLACILLA</v>
      </c>
      <c r="AG736" s="38" t="str">
        <f>IFERROR(HYPERLINK("https://wa.me/"&amp;Tabla2[[#This Row],[CONTACTO]]&amp;"?text="&amp;Tabla2[[#This Row],[Mensaje]],"Enviar mensaje"),"")</f>
        <v>Enviar mensaje</v>
      </c>
      <c r="AH736" s="15" t="str">
        <f>CONCATENATE(A736,F736)</f>
        <v>735RAMPLA</v>
      </c>
      <c r="AI736" s="15" t="str">
        <f>CONCATENATE("ENT-",A736)</f>
        <v>ENT-735</v>
      </c>
      <c r="AJ736" s="15" t="str">
        <f>IF(Tabla2[[#This Row],[Op]]&lt;&gt;"","ENTREGA","")</f>
        <v>ENTREGA</v>
      </c>
      <c r="AK736" s="40" t="str">
        <f>(Tabla2[[#This Row],[FECHA ENTREGA]]&amp;Tabla2[[#This Row],[HORA ENTREGA]])</f>
        <v>460790,291666666666667</v>
      </c>
      <c r="AL736" s="34" t="str">
        <f>IFERROR(HYPERLINK("https://wa.me/"&amp;Tabla2[[#This Row],[CONTACTO]]&amp;"?text="&amp;Tabla2[[#This Row],[Mensaje]]),"")</f>
        <v>https://wa.me/56973887322?text=Hola!%0AServicio del día 26-02%0A *Cliente:* RITRAMA S.A. */ Cont: * RAMPLA*/ HR Entrega: *07:00* /Dirección: *AV. TUPUNGATO 3420, PLACILLA</v>
      </c>
    </row>
    <row r="737" spans="1:38" s="15" customFormat="1" ht="16.5" customHeight="1" x14ac:dyDescent="0.2">
      <c r="A737" s="15">
        <f>ROW(A736)</f>
        <v>736</v>
      </c>
      <c r="B737" s="15">
        <f>IF(J737=J736,B736+1,1)</f>
        <v>39</v>
      </c>
      <c r="C737" s="15" t="s">
        <v>230</v>
      </c>
      <c r="D737" s="25" t="s">
        <v>39</v>
      </c>
      <c r="E737" s="27">
        <v>141641</v>
      </c>
      <c r="F737" s="27" t="s">
        <v>1400</v>
      </c>
      <c r="G737" s="27" t="s">
        <v>41</v>
      </c>
      <c r="H737" s="27">
        <v>26000</v>
      </c>
      <c r="I737" s="27" t="s">
        <v>1401</v>
      </c>
      <c r="J737" s="28">
        <v>46079</v>
      </c>
      <c r="K737" s="26">
        <v>0.375</v>
      </c>
      <c r="L737" s="26"/>
      <c r="M737" s="27" t="s">
        <v>176</v>
      </c>
      <c r="N737" s="25">
        <f>IFERROR(VLOOKUP(M737,Data!$J$1:$K$58,2,0),"")</f>
        <v>56968463649</v>
      </c>
      <c r="O737" s="27" t="s">
        <v>177</v>
      </c>
      <c r="P737" s="27"/>
      <c r="Q737" s="27" t="s">
        <v>235</v>
      </c>
      <c r="R737" s="27" t="s">
        <v>48</v>
      </c>
      <c r="S737" s="27"/>
      <c r="T737" s="27"/>
      <c r="U737" s="28"/>
      <c r="V737" s="15" t="s">
        <v>1328</v>
      </c>
      <c r="X737" s="27"/>
      <c r="Y737" s="27"/>
      <c r="Z737" s="29"/>
      <c r="AA737" s="29">
        <v>0.3611111111111111</v>
      </c>
      <c r="AB737" s="29"/>
      <c r="AC737" s="30">
        <v>46079</v>
      </c>
      <c r="AD737" s="15" t="str">
        <f>IF(Tabla2[[#This Row],[HORA ENTREGA]]="DIRECTO","On time", IF(AA737&lt;&gt;"",IF(Tabla2[[#This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7" s="15" t="str">
        <f>MID(Tabla2[[#This Row],[TIPO]],1,3)</f>
        <v xml:space="preserve">40 </v>
      </c>
      <c r="AF7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SISTEMAS HIDRAULICOS E INDUSTRIALES BALFLEX CHILE */ Cont: * TCNU2942698*/ HR Entrega: *09:00* /Dirección: *SANTA ADELA 10120 MAIPU</v>
      </c>
      <c r="AG737" s="38" t="str">
        <f>IFERROR(HYPERLINK("https://wa.me/"&amp;Tabla2[[#This Row],[CONTACTO]]&amp;"?text="&amp;Tabla2[[#This Row],[Mensaje]],"Enviar mensaje"),"")</f>
        <v>Enviar mensaje</v>
      </c>
      <c r="AH737" s="15" t="str">
        <f>CONCATENATE(A737,F737)</f>
        <v>736TCNU2942698</v>
      </c>
      <c r="AI737" s="15" t="str">
        <f>CONCATENATE("ENT-",A737)</f>
        <v>ENT-736</v>
      </c>
      <c r="AJ737" s="15" t="str">
        <f>IF(Tabla2[[#This Row],[Op]]&lt;&gt;"","ENTREGA","")</f>
        <v>ENTREGA</v>
      </c>
      <c r="AK737" s="40" t="str">
        <f>(Tabla2[[#This Row],[FECHA ENTREGA]]&amp;Tabla2[[#This Row],[HORA ENTREGA]])</f>
        <v>460790,375</v>
      </c>
      <c r="AL737" s="34" t="str">
        <f>IFERROR(HYPERLINK("https://wa.me/"&amp;Tabla2[[#This Row],[CONTACTO]]&amp;"?text="&amp;Tabla2[[#This Row],[Mensaje]]),"")</f>
        <v>https://wa.me/56968463649?text=Hola!%0AServicio del día 26-02%0A *Cliente:* SISTEMAS HIDRAULICOS E INDUSTRIALES BALFLEX CHILE */ Cont: * TCNU2942698*/ HR Entrega: *09:00* /Dirección: *SANTA ADELA 10120 MAIPU</v>
      </c>
    </row>
    <row r="738" spans="1:38" s="15" customFormat="1" ht="16.5" customHeight="1" x14ac:dyDescent="0.2">
      <c r="A738" s="15">
        <f>ROW(A737)</f>
        <v>737</v>
      </c>
      <c r="B738" s="15">
        <f>IF(J738=J737,B737+1,1)</f>
        <v>40</v>
      </c>
      <c r="C738" s="15" t="s">
        <v>236</v>
      </c>
      <c r="D738" s="25" t="s">
        <v>39</v>
      </c>
      <c r="E738" s="27">
        <v>296912</v>
      </c>
      <c r="F738" s="27" t="s">
        <v>1402</v>
      </c>
      <c r="G738" s="27" t="s">
        <v>64</v>
      </c>
      <c r="H738" s="27">
        <v>30000</v>
      </c>
      <c r="I738" s="27" t="s">
        <v>42</v>
      </c>
      <c r="J738" s="28">
        <v>46079</v>
      </c>
      <c r="K738" s="26">
        <v>0.375</v>
      </c>
      <c r="L738" s="26"/>
      <c r="M738" s="27" t="s">
        <v>211</v>
      </c>
      <c r="N738" s="25">
        <f>IFERROR(VLOOKUP(M738,Data!$J$1:$K$58,2,0),"")</f>
        <v>56961282379</v>
      </c>
      <c r="O738" s="27" t="s">
        <v>212</v>
      </c>
      <c r="P738" s="27"/>
      <c r="Q738" s="27" t="s">
        <v>887</v>
      </c>
      <c r="R738" s="27" t="s">
        <v>48</v>
      </c>
      <c r="S738" s="27"/>
      <c r="T738" s="27"/>
      <c r="U738" s="28"/>
      <c r="V738" s="15" t="s">
        <v>1328</v>
      </c>
      <c r="X738" s="27" t="s">
        <v>1403</v>
      </c>
      <c r="Y738" s="27"/>
      <c r="Z738" s="29"/>
      <c r="AA738" s="29">
        <v>0.35208333333333336</v>
      </c>
      <c r="AB738" s="29"/>
      <c r="AC738" s="30">
        <v>46079</v>
      </c>
      <c r="AD738" s="15" t="str">
        <f>IF(Tabla2[[#This Row],[HORA ENTREGA]]="DIRECTO","On time", IF(AA738&lt;&gt;"",IF(Tabla2[[#This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8" s="15" t="str">
        <f>MID(Tabla2[[#This Row],[TIPO]],1,3)</f>
        <v xml:space="preserve">20 </v>
      </c>
      <c r="AF7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SOCIEDAD COMERCIAL MARBEN PETS LTDA */ Cont: * SGRU2129101*/ HR Entrega: *09:00* /Dirección: *AV LO ESPEJO 01565 BODEGA 0231 COMUNA LO ESPEJO</v>
      </c>
      <c r="AG738" s="38" t="str">
        <f>IFERROR(HYPERLINK("https://wa.me/"&amp;Tabla2[[#This Row],[CONTACTO]]&amp;"?text="&amp;Tabla2[[#This Row],[Mensaje]],"Enviar mensaje"),"")</f>
        <v>Enviar mensaje</v>
      </c>
      <c r="AH738" s="15" t="str">
        <f>CONCATENATE(A738,F738)</f>
        <v>737SGRU2129101</v>
      </c>
      <c r="AI738" s="15" t="str">
        <f>CONCATENATE("ENT-",A738)</f>
        <v>ENT-737</v>
      </c>
      <c r="AJ738" s="15" t="str">
        <f>IF(Tabla2[[#This Row],[Op]]&lt;&gt;"","ENTREGA","")</f>
        <v>ENTREGA</v>
      </c>
      <c r="AK738" s="40" t="str">
        <f>(Tabla2[[#This Row],[FECHA ENTREGA]]&amp;Tabla2[[#This Row],[HORA ENTREGA]])</f>
        <v>460790,375</v>
      </c>
      <c r="AL738" s="34" t="str">
        <f>IFERROR(HYPERLINK("https://wa.me/"&amp;Tabla2[[#This Row],[CONTACTO]]&amp;"?text="&amp;Tabla2[[#This Row],[Mensaje]]),"")</f>
        <v>https://wa.me/56961282379?text=Hola!%0AServicio del día 26-02%0A *Cliente:* SOCIEDAD COMERCIAL MARBEN PETS LTDA */ Cont: * SGRU2129101*/ HR Entrega: *09:00* /Dirección: *AV LO ESPEJO 01565 BODEGA 0231 COMUNA LO ESPEJO</v>
      </c>
    </row>
    <row r="739" spans="1:38" s="15" customFormat="1" ht="16.5" customHeight="1" x14ac:dyDescent="0.2">
      <c r="A739" s="15">
        <f>ROW(A738)</f>
        <v>738</v>
      </c>
      <c r="B739" s="15">
        <f>IF(J739=J738,B738+1,1)</f>
        <v>41</v>
      </c>
      <c r="C739" s="15" t="s">
        <v>360</v>
      </c>
      <c r="D739" s="25" t="s">
        <v>39</v>
      </c>
      <c r="E739" s="27">
        <v>314113</v>
      </c>
      <c r="F739" s="27" t="s">
        <v>1404</v>
      </c>
      <c r="G739" s="27" t="s">
        <v>64</v>
      </c>
      <c r="H739" s="27">
        <v>13000</v>
      </c>
      <c r="I739" s="27" t="s">
        <v>42</v>
      </c>
      <c r="J739" s="28">
        <v>46079</v>
      </c>
      <c r="K739" s="26">
        <v>0.58333333333333337</v>
      </c>
      <c r="L739" s="26"/>
      <c r="M739" s="27" t="s">
        <v>45</v>
      </c>
      <c r="N739" s="25">
        <f>IFERROR(VLOOKUP(M739,Data!$J$1:$K$58,2,0),"")</f>
        <v>56950981572</v>
      </c>
      <c r="O739" s="27" t="s">
        <v>46</v>
      </c>
      <c r="P739" s="27"/>
      <c r="Q739" s="27" t="s">
        <v>362</v>
      </c>
      <c r="R739" s="27" t="s">
        <v>74</v>
      </c>
      <c r="S739" s="27"/>
      <c r="T739" s="27"/>
      <c r="U739" s="28"/>
      <c r="V739" s="15" t="s">
        <v>1328</v>
      </c>
      <c r="X739" s="27"/>
      <c r="Y739" s="27"/>
      <c r="Z739" s="29"/>
      <c r="AA739" s="29">
        <v>0.54166666666666663</v>
      </c>
      <c r="AB739" s="29"/>
      <c r="AC739" s="30">
        <v>46079</v>
      </c>
      <c r="AD739" s="15" t="str">
        <f>IF(Tabla2[[#This Row],[HORA ENTREGA]]="DIRECTO","On time", IF(AA739&lt;&gt;"",IF(Tabla2[[#This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39" s="15" t="str">
        <f>MID(Tabla2[[#This Row],[TIPO]],1,3)</f>
        <v xml:space="preserve">20 </v>
      </c>
      <c r="AF7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SUMINISTROS TELEFONICOS Y COMPUTACIONALES ESTEC LT */ Cont: * tgbu1004069*/ HR Entrega: *14:00* /Dirección: *AVENIDA PEDRO DE VALDIVIA 5964, MACUL</v>
      </c>
      <c r="AG739" s="38" t="str">
        <f>IFERROR(HYPERLINK("https://wa.me/"&amp;Tabla2[[#This Row],[CONTACTO]]&amp;"?text="&amp;Tabla2[[#This Row],[Mensaje]],"Enviar mensaje"),"")</f>
        <v>Enviar mensaje</v>
      </c>
      <c r="AH739" s="15" t="str">
        <f>CONCATENATE(A739,F739)</f>
        <v>738tgbu1004069</v>
      </c>
      <c r="AI739" s="15" t="str">
        <f>CONCATENATE("ENT-",A739)</f>
        <v>ENT-738</v>
      </c>
      <c r="AJ739" s="15" t="str">
        <f>IF(Tabla2[[#This Row],[Op]]&lt;&gt;"","ENTREGA","")</f>
        <v>ENTREGA</v>
      </c>
      <c r="AK739" s="40" t="str">
        <f>(Tabla2[[#This Row],[FECHA ENTREGA]]&amp;Tabla2[[#This Row],[HORA ENTREGA]])</f>
        <v>460790,583333333333333</v>
      </c>
      <c r="AL739" s="34" t="str">
        <f>IFERROR(HYPERLINK("https://wa.me/"&amp;Tabla2[[#This Row],[CONTACTO]]&amp;"?text="&amp;Tabla2[[#This Row],[Mensaje]]),"")</f>
        <v>https://wa.me/56950981572?text=Hola!%0AServicio del día 26-02%0A *Cliente:* SUMINISTROS TELEFONICOS Y COMPUTACIONALES ESTEC LT */ Cont: * tgbu1004069*/ HR Entrega: *14:00* /Dirección: *AVENIDA PEDRO DE VALDIVIA 5964, MACUL</v>
      </c>
    </row>
    <row r="740" spans="1:38" s="15" customFormat="1" ht="16.5" customHeight="1" x14ac:dyDescent="0.2">
      <c r="A740" s="15">
        <f>ROW(A739)</f>
        <v>739</v>
      </c>
      <c r="B740" s="15">
        <f>IF(J740=J739,B739+1,1)</f>
        <v>42</v>
      </c>
      <c r="C740" s="15" t="s">
        <v>239</v>
      </c>
      <c r="D740" s="25" t="s">
        <v>39</v>
      </c>
      <c r="E740" s="27">
        <v>298297</v>
      </c>
      <c r="F740" s="27" t="s">
        <v>1405</v>
      </c>
      <c r="G740" s="27" t="s">
        <v>41</v>
      </c>
      <c r="H740" s="27">
        <v>15000</v>
      </c>
      <c r="I740" s="27" t="s">
        <v>42</v>
      </c>
      <c r="J740" s="28">
        <v>46079</v>
      </c>
      <c r="K740" s="26">
        <v>0.33333333333333331</v>
      </c>
      <c r="L740" s="26"/>
      <c r="M740" s="27" t="s">
        <v>155</v>
      </c>
      <c r="N740" s="25">
        <f>IFERROR(VLOOKUP(M740,Data!$J$1:$K$58,2,0),"")</f>
        <v>56926181825</v>
      </c>
      <c r="O740" s="27" t="s">
        <v>156</v>
      </c>
      <c r="P740" s="27"/>
      <c r="Q740" s="27" t="s">
        <v>243</v>
      </c>
      <c r="R740" s="27" t="s">
        <v>183</v>
      </c>
      <c r="S740" s="27"/>
      <c r="T740" s="27"/>
      <c r="U740" s="28"/>
      <c r="V740" s="15" t="s">
        <v>1328</v>
      </c>
      <c r="X740" s="27"/>
      <c r="Y740" s="27"/>
      <c r="Z740" s="29"/>
      <c r="AA740" s="29">
        <v>0.31597222222222221</v>
      </c>
      <c r="AB740" s="29"/>
      <c r="AC740" s="30">
        <v>46079</v>
      </c>
      <c r="AD740" s="15" t="str">
        <f>IF(Tabla2[[#This Row],[HORA ENTREGA]]="DIRECTO","On time", IF(AA740&lt;&gt;"",IF(Tabla2[[#This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40" s="15" t="str">
        <f>MID(Tabla2[[#This Row],[TIPO]],1,3)</f>
        <v xml:space="preserve">40 </v>
      </c>
      <c r="AF7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SUPERMERCADO DEL NEUMATICO LTDA */ Cont: * TRHU4361016*/ HR Entrega: *08:00* /Dirección: *VELASQUEZ</v>
      </c>
      <c r="AG740" s="38" t="str">
        <f>IFERROR(HYPERLINK("https://wa.me/"&amp;Tabla2[[#This Row],[CONTACTO]]&amp;"?text="&amp;Tabla2[[#This Row],[Mensaje]],"Enviar mensaje"),"")</f>
        <v>Enviar mensaje</v>
      </c>
      <c r="AH740" s="15" t="str">
        <f>CONCATENATE(A740,F740)</f>
        <v>739TRHU4361016</v>
      </c>
      <c r="AI740" s="15" t="str">
        <f>CONCATENATE("ENT-",A740)</f>
        <v>ENT-739</v>
      </c>
      <c r="AJ740" s="15" t="str">
        <f>IF(Tabla2[[#This Row],[Op]]&lt;&gt;"","ENTREGA","")</f>
        <v>ENTREGA</v>
      </c>
      <c r="AK740" s="40" t="str">
        <f>(Tabla2[[#This Row],[FECHA ENTREGA]]&amp;Tabla2[[#This Row],[HORA ENTREGA]])</f>
        <v>460790,333333333333333</v>
      </c>
      <c r="AL740" s="34" t="str">
        <f>IFERROR(HYPERLINK("https://wa.me/"&amp;Tabla2[[#This Row],[CONTACTO]]&amp;"?text="&amp;Tabla2[[#This Row],[Mensaje]]),"")</f>
        <v>https://wa.me/56926181825?text=Hola!%0AServicio del día 26-02%0A *Cliente:* SUPERMERCADO DEL NEUMATICO LTDA */ Cont: * TRHU4361016*/ HR Entrega: *08:00* /Dirección: *VELASQUEZ</v>
      </c>
    </row>
    <row r="741" spans="1:38" s="15" customFormat="1" ht="16.5" customHeight="1" x14ac:dyDescent="0.2">
      <c r="A741" s="15">
        <f>ROW(A740)</f>
        <v>740</v>
      </c>
      <c r="B741" s="15">
        <f>IF(J741=J740,B740+1,1)</f>
        <v>43</v>
      </c>
      <c r="C741" s="15" t="s">
        <v>239</v>
      </c>
      <c r="D741" s="25" t="s">
        <v>39</v>
      </c>
      <c r="E741" s="27">
        <v>299046</v>
      </c>
      <c r="F741" s="27" t="s">
        <v>1406</v>
      </c>
      <c r="G741" s="27" t="s">
        <v>41</v>
      </c>
      <c r="H741" s="27">
        <v>15000</v>
      </c>
      <c r="I741" s="27" t="s">
        <v>42</v>
      </c>
      <c r="J741" s="28">
        <v>46079</v>
      </c>
      <c r="K741" s="26">
        <v>0.47916666666666669</v>
      </c>
      <c r="L741" s="26"/>
      <c r="M741" s="27" t="s">
        <v>133</v>
      </c>
      <c r="N741" s="25">
        <f>IFERROR(VLOOKUP(M741,Data!$J$1:$K$58,2,0),"")</f>
        <v>56953801607</v>
      </c>
      <c r="O741" s="27" t="s">
        <v>134</v>
      </c>
      <c r="P741" s="27"/>
      <c r="Q741" s="27" t="s">
        <v>243</v>
      </c>
      <c r="R741" s="27" t="s">
        <v>183</v>
      </c>
      <c r="S741" s="27"/>
      <c r="T741" s="27"/>
      <c r="U741" s="28"/>
      <c r="V741" s="15" t="s">
        <v>1328</v>
      </c>
      <c r="X741" s="27"/>
      <c r="Y741" s="27"/>
      <c r="Z741" s="29"/>
      <c r="AA741" s="29">
        <v>0.55555555555555558</v>
      </c>
      <c r="AB741" s="29"/>
      <c r="AC741" s="30">
        <v>46079</v>
      </c>
      <c r="AD741" s="15" t="str">
        <f>IF(Tabla2[[#This Row],[HORA ENTREGA]]="DIRECTO","On time", IF(AA741&lt;&gt;"",IF(Tabla2[[#This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41" s="15" t="str">
        <f>MID(Tabla2[[#This Row],[TIPO]],1,3)</f>
        <v xml:space="preserve">40 </v>
      </c>
      <c r="AF7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SUPERMERCADO DEL NEUMATICO LTDA */ Cont: * TCNU4960622*/ HR Entrega: *11:30* /Dirección: *VELASQUEZ</v>
      </c>
      <c r="AG741" s="38" t="str">
        <f>IFERROR(HYPERLINK("https://wa.me/"&amp;Tabla2[[#This Row],[CONTACTO]]&amp;"?text="&amp;Tabla2[[#This Row],[Mensaje]],"Enviar mensaje"),"")</f>
        <v>Enviar mensaje</v>
      </c>
      <c r="AH741" s="15" t="str">
        <f>CONCATENATE(A741,F741)</f>
        <v>740TCNU4960622</v>
      </c>
      <c r="AI741" s="15" t="str">
        <f>CONCATENATE("ENT-",A741)</f>
        <v>ENT-740</v>
      </c>
      <c r="AJ741" s="15" t="str">
        <f>IF(Tabla2[[#This Row],[Op]]&lt;&gt;"","ENTREGA","")</f>
        <v>ENTREGA</v>
      </c>
      <c r="AK741" s="40" t="str">
        <f>(Tabla2[[#This Row],[FECHA ENTREGA]]&amp;Tabla2[[#This Row],[HORA ENTREGA]])</f>
        <v>460790,479166666666667</v>
      </c>
      <c r="AL741" s="34" t="str">
        <f>IFERROR(HYPERLINK("https://wa.me/"&amp;Tabla2[[#This Row],[CONTACTO]]&amp;"?text="&amp;Tabla2[[#This Row],[Mensaje]]),"")</f>
        <v>https://wa.me/56953801607?text=Hola!%0AServicio del día 26-02%0A *Cliente:* SUPERMERCADO DEL NEUMATICO LTDA */ Cont: * TCNU4960622*/ HR Entrega: *11:30* /Dirección: *VELASQUEZ</v>
      </c>
    </row>
    <row r="742" spans="1:38" s="15" customFormat="1" ht="16.5" customHeight="1" x14ac:dyDescent="0.2">
      <c r="A742" s="15">
        <f>ROW(A741)</f>
        <v>741</v>
      </c>
      <c r="B742" s="15">
        <f>IF(J742=J741,B741+1,1)</f>
        <v>44</v>
      </c>
      <c r="C742" s="15" t="s">
        <v>447</v>
      </c>
      <c r="D742" s="25" t="s">
        <v>39</v>
      </c>
      <c r="E742" s="27">
        <v>384409</v>
      </c>
      <c r="F742" s="27" t="s">
        <v>1407</v>
      </c>
      <c r="G742" s="27" t="s">
        <v>41</v>
      </c>
      <c r="H742" s="27">
        <v>7000</v>
      </c>
      <c r="I742" s="27" t="s">
        <v>42</v>
      </c>
      <c r="J742" s="28">
        <v>46079</v>
      </c>
      <c r="K742" s="26">
        <v>0.33333333333333331</v>
      </c>
      <c r="L742" s="26"/>
      <c r="M742" s="27" t="s">
        <v>112</v>
      </c>
      <c r="N742" s="25">
        <f>IFERROR(VLOOKUP(M742,Data!$J$1:$K$58,2,0),"")</f>
        <v>56990025702</v>
      </c>
      <c r="O742" s="27" t="s">
        <v>61</v>
      </c>
      <c r="P742" s="27"/>
      <c r="Q742" s="27" t="s">
        <v>450</v>
      </c>
      <c r="R742" s="27" t="s">
        <v>100</v>
      </c>
      <c r="S742" s="27"/>
      <c r="T742" s="27"/>
      <c r="U742" s="28"/>
      <c r="V742" s="15" t="s">
        <v>1328</v>
      </c>
      <c r="X742" s="27" t="s">
        <v>1408</v>
      </c>
      <c r="Y742" s="27"/>
      <c r="Z742" s="29"/>
      <c r="AA742" s="29">
        <v>0.30902777777777779</v>
      </c>
      <c r="AB742" s="29"/>
      <c r="AC742" s="30">
        <v>46079</v>
      </c>
      <c r="AD742" s="15" t="str">
        <f>IF(Tabla2[[#This Row],[HORA ENTREGA]]="DIRECTO","On time", IF(AA742&lt;&gt;"",IF(Tabla2[[#This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42" s="15" t="str">
        <f>MID(Tabla2[[#This Row],[TIPO]],1,3)</f>
        <v xml:space="preserve">40 </v>
      </c>
      <c r="AF7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TECNIKA S A */ Cont: * TGBU6387952*/ HR Entrega: *08:00* /Dirección: *Los Olivos 1270, Pudahuel</v>
      </c>
      <c r="AG742" s="38" t="str">
        <f>IFERROR(HYPERLINK("https://wa.me/"&amp;Tabla2[[#This Row],[CONTACTO]]&amp;"?text="&amp;Tabla2[[#This Row],[Mensaje]],"Enviar mensaje"),"")</f>
        <v>Enviar mensaje</v>
      </c>
      <c r="AH742" s="15" t="str">
        <f>CONCATENATE(A742,F742)</f>
        <v>741TGBU6387952</v>
      </c>
      <c r="AI742" s="15" t="str">
        <f>CONCATENATE("ENT-",A742)</f>
        <v>ENT-741</v>
      </c>
      <c r="AJ742" s="15" t="str">
        <f>IF(Tabla2[[#This Row],[Op]]&lt;&gt;"","ENTREGA","")</f>
        <v>ENTREGA</v>
      </c>
      <c r="AK742" s="40" t="str">
        <f>(Tabla2[[#This Row],[FECHA ENTREGA]]&amp;Tabla2[[#This Row],[HORA ENTREGA]])</f>
        <v>460790,333333333333333</v>
      </c>
      <c r="AL742" s="34" t="str">
        <f>IFERROR(HYPERLINK("https://wa.me/"&amp;Tabla2[[#This Row],[CONTACTO]]&amp;"?text="&amp;Tabla2[[#This Row],[Mensaje]]),"")</f>
        <v>https://wa.me/56990025702?text=Hola!%0AServicio del día 26-02%0A *Cliente:* TECNIKA S A */ Cont: * TGBU6387952*/ HR Entrega: *08:00* /Dirección: *Los Olivos 1270, Pudahuel</v>
      </c>
    </row>
    <row r="743" spans="1:38" s="15" customFormat="1" ht="16.5" customHeight="1" x14ac:dyDescent="0.2">
      <c r="A743" s="15">
        <f>ROW(A742)</f>
        <v>742</v>
      </c>
      <c r="B743" s="15">
        <f>IF(J743=J742,B742+1,1)</f>
        <v>45</v>
      </c>
      <c r="C743" s="15" t="s">
        <v>447</v>
      </c>
      <c r="D743" s="25" t="s">
        <v>39</v>
      </c>
      <c r="E743" s="27">
        <v>384410</v>
      </c>
      <c r="F743" s="27" t="s">
        <v>1409</v>
      </c>
      <c r="G743" s="27" t="s">
        <v>41</v>
      </c>
      <c r="H743" s="27">
        <v>7000</v>
      </c>
      <c r="I743" s="27" t="s">
        <v>42</v>
      </c>
      <c r="J743" s="28">
        <v>46079</v>
      </c>
      <c r="K743" s="26">
        <v>0.39583333333333331</v>
      </c>
      <c r="L743" s="26"/>
      <c r="M743" s="27" t="s">
        <v>66</v>
      </c>
      <c r="N743" s="25">
        <f>IFERROR(VLOOKUP(M743,Data!$J$1:$K$58,2,0),"")</f>
        <v>56993389870</v>
      </c>
      <c r="O743" s="27" t="s">
        <v>67</v>
      </c>
      <c r="P743" s="27"/>
      <c r="Q743" s="27" t="s">
        <v>450</v>
      </c>
      <c r="R743" s="27" t="s">
        <v>100</v>
      </c>
      <c r="S743" s="27"/>
      <c r="T743" s="27"/>
      <c r="U743" s="28"/>
      <c r="V743" s="15" t="s">
        <v>1328</v>
      </c>
      <c r="X743" s="27" t="s">
        <v>1410</v>
      </c>
      <c r="Y743" s="27"/>
      <c r="Z743" s="29"/>
      <c r="AA743" s="29">
        <v>0.34722222222222221</v>
      </c>
      <c r="AB743" s="29"/>
      <c r="AC743" s="30">
        <v>46079</v>
      </c>
      <c r="AD743" s="15" t="str">
        <f>IF(Tabla2[[#This Row],[HORA ENTREGA]]="DIRECTO","On time", IF(AA743&lt;&gt;"",IF(Tabla2[[#This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43" s="15" t="str">
        <f>MID(Tabla2[[#This Row],[TIPO]],1,3)</f>
        <v xml:space="preserve">40 </v>
      </c>
      <c r="AF7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26-02%0A *Cliente:* TECNIKA S A */ Cont: * HMMU6166874*/ HR Entrega: *09:30* /Dirección: *Los Olivos 1270, Pudahuel</v>
      </c>
      <c r="AG743" s="38" t="str">
        <f>IFERROR(HYPERLINK("https://wa.me/"&amp;Tabla2[[#This Row],[CONTACTO]]&amp;"?text="&amp;Tabla2[[#This Row],[Mensaje]],"Enviar mensaje"),"")</f>
        <v>Enviar mensaje</v>
      </c>
      <c r="AH743" s="15" t="str">
        <f>CONCATENATE(A743,F743)</f>
        <v>742HMMU6166874</v>
      </c>
      <c r="AI743" s="15" t="str">
        <f>CONCATENATE("ENT-",A743)</f>
        <v>ENT-742</v>
      </c>
      <c r="AJ743" s="15" t="str">
        <f>IF(Tabla2[[#This Row],[Op]]&lt;&gt;"","ENTREGA","")</f>
        <v>ENTREGA</v>
      </c>
      <c r="AK743" s="40" t="str">
        <f>(Tabla2[[#This Row],[FECHA ENTREGA]]&amp;Tabla2[[#This Row],[HORA ENTREGA]])</f>
        <v>460790,395833333333333</v>
      </c>
      <c r="AL743" s="34" t="str">
        <f>IFERROR(HYPERLINK("https://wa.me/"&amp;Tabla2[[#This Row],[CONTACTO]]&amp;"?text="&amp;Tabla2[[#This Row],[Mensaje]]),"")</f>
        <v>https://wa.me/56993389870?text=Hola!%0AServicio del día 26-02%0A *Cliente:* TECNIKA S A */ Cont: * HMMU6166874*/ HR Entrega: *09:30* /Dirección: *Los Olivos 1270, Pudahuel</v>
      </c>
    </row>
    <row r="744" spans="1:38" s="15" customFormat="1" ht="16.5" customHeight="1" x14ac:dyDescent="0.2">
      <c r="A744" s="15">
        <f>ROW(A743)</f>
        <v>743</v>
      </c>
      <c r="B744" s="15">
        <f>IF(J744=J743,B743+1,1)</f>
        <v>1</v>
      </c>
      <c r="C744" s="15" t="s">
        <v>43</v>
      </c>
      <c r="D744" s="25" t="s">
        <v>39</v>
      </c>
      <c r="E744" s="27">
        <v>368343</v>
      </c>
      <c r="F744" s="27" t="s">
        <v>1411</v>
      </c>
      <c r="G744" s="27" t="s">
        <v>54</v>
      </c>
      <c r="H744" s="27">
        <v>20000</v>
      </c>
      <c r="I744" s="27">
        <v>0.375</v>
      </c>
      <c r="J744" s="28">
        <v>46080</v>
      </c>
      <c r="K744" s="26" t="s">
        <v>290</v>
      </c>
      <c r="L744" s="26"/>
      <c r="M744" s="27" t="s">
        <v>147</v>
      </c>
      <c r="N744" s="25">
        <f>IFERROR(VLOOKUP(M744,Data!$J$1:$K$58,2,0),"")</f>
        <v>56935532735</v>
      </c>
      <c r="O744" s="27" t="s">
        <v>148</v>
      </c>
      <c r="P744" s="27"/>
      <c r="Q744" s="27" t="s">
        <v>381</v>
      </c>
      <c r="R744" s="27" t="s">
        <v>69</v>
      </c>
      <c r="S744" s="27"/>
      <c r="T744" s="27"/>
      <c r="U744" s="28"/>
      <c r="V744" s="15" t="s">
        <v>1328</v>
      </c>
      <c r="X744" s="27"/>
      <c r="Y744" s="27"/>
      <c r="Z744" s="29"/>
      <c r="AA744" s="29">
        <v>0.47222222222222221</v>
      </c>
      <c r="AB744" s="29"/>
      <c r="AC744" s="30">
        <v>46080</v>
      </c>
      <c r="AD744" s="15" t="str">
        <f>IF(Tabla2[[#This Row],[HORA ENTREGA]]="DIRECTO","On time", IF(AA744&lt;&gt;"",IF(Tabla2[[#This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44" s="15" t="str">
        <f>MID(Tabla2[[#This Row],[TIPO]],1,3)</f>
        <v xml:space="preserve">40 </v>
      </c>
      <c r="AF7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ALCA SPA */ Cont: * HLBU9724418*/ HR Entrega: *DIRECTO* /Dirección: *Camino del Cerro 4768 Huechuraba</v>
      </c>
      <c r="AG744" s="38" t="str">
        <f>IFERROR(HYPERLINK("https://wa.me/"&amp;Tabla2[[#This Row],[CONTACTO]]&amp;"?text="&amp;Tabla2[[#This Row],[Mensaje]],"Enviar mensaje"),"")</f>
        <v>Enviar mensaje</v>
      </c>
      <c r="AH744" s="15" t="str">
        <f>CONCATENATE(A744,F744)</f>
        <v>743HLBU9724418</v>
      </c>
      <c r="AI744" s="15" t="str">
        <f>CONCATENATE("ENT-",A744)</f>
        <v>ENT-743</v>
      </c>
      <c r="AJ744" s="15" t="str">
        <f>IF(Tabla2[[#This Row],[Op]]&lt;&gt;"","ENTREGA","")</f>
        <v>ENTREGA</v>
      </c>
      <c r="AK744" s="40" t="str">
        <f>(Tabla2[[#This Row],[FECHA ENTREGA]]&amp;Tabla2[[#This Row],[HORA ENTREGA]])</f>
        <v>46080DIRECTO</v>
      </c>
      <c r="AL744" s="34" t="str">
        <f>IFERROR(HYPERLINK("https://wa.me/"&amp;Tabla2[[#This Row],[CONTACTO]]&amp;"?text="&amp;Tabla2[[#This Row],[Mensaje]]),"")</f>
        <v>https://wa.me/56935532735?text=Hola!%0AServicio del día 27-02%0A *Cliente:* ALCA SPA */ Cont: * HLBU9724418*/ HR Entrega: *DIRECTO* /Dirección: *Camino del Cerro 4768 Huechuraba</v>
      </c>
    </row>
    <row r="745" spans="1:38" s="15" customFormat="1" ht="16.5" customHeight="1" x14ac:dyDescent="0.2">
      <c r="A745" s="15">
        <f>ROW(A744)</f>
        <v>744</v>
      </c>
      <c r="B745" s="15">
        <f>IF(J745=J744,B744+1,1)</f>
        <v>2</v>
      </c>
      <c r="C745" s="15" t="s">
        <v>517</v>
      </c>
      <c r="D745" s="25" t="s">
        <v>122</v>
      </c>
      <c r="E745" s="27" t="s">
        <v>1412</v>
      </c>
      <c r="F745" s="27" t="s">
        <v>1413</v>
      </c>
      <c r="G745" s="27" t="s">
        <v>41</v>
      </c>
      <c r="H745" s="27" t="s">
        <v>120</v>
      </c>
      <c r="I745" s="27" t="s">
        <v>120</v>
      </c>
      <c r="J745" s="28">
        <v>46080</v>
      </c>
      <c r="K745" s="26">
        <v>0.41666666666666669</v>
      </c>
      <c r="L745" s="26"/>
      <c r="M745" s="27" t="s">
        <v>155</v>
      </c>
      <c r="N745" s="25">
        <f>IFERROR(VLOOKUP(M745,Data!$J$1:$K$58,2,0),"")</f>
        <v>56926181825</v>
      </c>
      <c r="O745" s="27" t="s">
        <v>326</v>
      </c>
      <c r="P745" s="27"/>
      <c r="Q745" s="27" t="s">
        <v>520</v>
      </c>
      <c r="R745" s="27" t="s">
        <v>521</v>
      </c>
      <c r="S745" s="27"/>
      <c r="T745" s="27"/>
      <c r="U745" s="28"/>
      <c r="V745" s="15" t="s">
        <v>1332</v>
      </c>
      <c r="X745" s="27" t="s">
        <v>1271</v>
      </c>
      <c r="Y745" s="27"/>
      <c r="Z745" s="29"/>
      <c r="AA745" s="29">
        <v>0.34722222222222221</v>
      </c>
      <c r="AB745" s="29"/>
      <c r="AC745" s="30">
        <v>46080</v>
      </c>
      <c r="AD745" s="15" t="str">
        <f>IF(Tabla2[[#This Row],[HORA ENTREGA]]="DIRECTO","On time", IF(AA745&lt;&gt;"",IF(Tabla2[[#This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45" s="15" t="str">
        <f>MID(Tabla2[[#This Row],[TIPO]],1,3)</f>
        <v xml:space="preserve">40 </v>
      </c>
      <c r="AF7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ARESTI CHILE WINE S.A. */ Cont: * FFAU6072320*/ HR Entrega: *10:00* /Dirección: *CONSOLIDADO: BELLAVISTA S/N, RIO CLARO; BOD. HACIENDA ARESTI / EMBARQUE: SAI</v>
      </c>
      <c r="AG745" s="38" t="str">
        <f>IFERROR(HYPERLINK("https://wa.me/"&amp;Tabla2[[#This Row],[CONTACTO]]&amp;"?text="&amp;Tabla2[[#This Row],[Mensaje]],"Enviar mensaje"),"")</f>
        <v>Enviar mensaje</v>
      </c>
      <c r="AH745" s="15" t="str">
        <f>CONCATENATE(A745,F745)</f>
        <v>744FFAU6072320</v>
      </c>
      <c r="AI745" s="15" t="str">
        <f>CONCATENATE("ENT-",A745)</f>
        <v>ENT-744</v>
      </c>
      <c r="AJ745" s="15" t="str">
        <f>IF(Tabla2[[#This Row],[Op]]&lt;&gt;"","ENTREGA","")</f>
        <v>ENTREGA</v>
      </c>
      <c r="AK745" s="40" t="str">
        <f>(Tabla2[[#This Row],[FECHA ENTREGA]]&amp;Tabla2[[#This Row],[HORA ENTREGA]])</f>
        <v>460800,416666666666667</v>
      </c>
      <c r="AL745" s="34" t="str">
        <f>IFERROR(HYPERLINK("https://wa.me/"&amp;Tabla2[[#This Row],[CONTACTO]]&amp;"?text="&amp;Tabla2[[#This Row],[Mensaje]]),"")</f>
        <v>https://wa.me/56926181825?text=Hola!%0AServicio del día 27-02%0A *Cliente:* ARESTI CHILE WINE S.A. */ Cont: * FFAU6072320*/ HR Entrega: *10:00* /Dirección: *CONSOLIDADO: BELLAVISTA S/N, RIO CLARO; BOD. HACIENDA ARESTI / EMBARQUE: SAI</v>
      </c>
    </row>
    <row r="746" spans="1:38" s="15" customFormat="1" ht="16.5" customHeight="1" x14ac:dyDescent="0.2">
      <c r="A746" s="15">
        <f>ROW(A745)</f>
        <v>745</v>
      </c>
      <c r="B746" s="15">
        <f>IF(J746=J745,B745+1,1)</f>
        <v>3</v>
      </c>
      <c r="C746" s="15" t="s">
        <v>517</v>
      </c>
      <c r="D746" s="25" t="s">
        <v>122</v>
      </c>
      <c r="E746" s="27" t="s">
        <v>1414</v>
      </c>
      <c r="F746" s="27" t="s">
        <v>1415</v>
      </c>
      <c r="G746" s="27" t="s">
        <v>41</v>
      </c>
      <c r="H746" s="27" t="s">
        <v>120</v>
      </c>
      <c r="I746" s="27" t="s">
        <v>120</v>
      </c>
      <c r="J746" s="28">
        <v>46080</v>
      </c>
      <c r="K746" s="26">
        <v>0.45833333333333331</v>
      </c>
      <c r="L746" s="26"/>
      <c r="M746" s="27" t="s">
        <v>971</v>
      </c>
      <c r="N746" s="25">
        <f>IFERROR(VLOOKUP(M746,Data!$J$1:$K$58,2,0),"")</f>
        <v>56999972473</v>
      </c>
      <c r="O746" s="27" t="s">
        <v>348</v>
      </c>
      <c r="P746" s="27"/>
      <c r="Q746" s="27" t="s">
        <v>520</v>
      </c>
      <c r="R746" s="27" t="s">
        <v>521</v>
      </c>
      <c r="S746" s="27"/>
      <c r="T746" s="27"/>
      <c r="U746" s="28"/>
      <c r="V746" s="15" t="s">
        <v>1332</v>
      </c>
      <c r="X746" s="27" t="s">
        <v>1271</v>
      </c>
      <c r="Y746" s="27"/>
      <c r="Z746" s="29"/>
      <c r="AA746" s="29" t="s">
        <v>1416</v>
      </c>
      <c r="AB746" s="29"/>
      <c r="AC746" s="30">
        <v>46080</v>
      </c>
      <c r="AD746" s="15" t="str">
        <f>IF(Tabla2[[#This Row],[HORA ENTREGA]]="DIRECTO","On time", IF(AA746&lt;&gt;"",IF(Tabla2[[#This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46" s="15" t="str">
        <f>MID(Tabla2[[#This Row],[TIPO]],1,3)</f>
        <v xml:space="preserve">40 </v>
      </c>
      <c r="AF7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ARESTI CHILE WINE S.A. */ Cont: * CSNU8935406*/ HR Entrega: *11:00* /Dirección: *CONSOLIDADO: BELLAVISTA S/N, RIO CLARO; BOD. HACIENDA ARESTI / EMBARQUE: SAI</v>
      </c>
      <c r="AG746" s="38" t="str">
        <f>IFERROR(HYPERLINK("https://wa.me/"&amp;Tabla2[[#This Row],[CONTACTO]]&amp;"?text="&amp;Tabla2[[#This Row],[Mensaje]],"Enviar mensaje"),"")</f>
        <v>Enviar mensaje</v>
      </c>
      <c r="AH746" s="15" t="str">
        <f>CONCATENATE(A746,F746)</f>
        <v>745CSNU8935406</v>
      </c>
      <c r="AI746" s="15" t="str">
        <f>CONCATENATE("ENT-",A746)</f>
        <v>ENT-745</v>
      </c>
      <c r="AJ746" s="15" t="str">
        <f>IF(Tabla2[[#This Row],[Op]]&lt;&gt;"","ENTREGA","")</f>
        <v>ENTREGA</v>
      </c>
      <c r="AK746" s="40" t="str">
        <f>(Tabla2[[#This Row],[FECHA ENTREGA]]&amp;Tabla2[[#This Row],[HORA ENTREGA]])</f>
        <v>460800,458333333333333</v>
      </c>
      <c r="AL746" s="34" t="str">
        <f>IFERROR(HYPERLINK("https://wa.me/"&amp;Tabla2[[#This Row],[CONTACTO]]&amp;"?text="&amp;Tabla2[[#This Row],[Mensaje]]),"")</f>
        <v>https://wa.me/56999972473?text=Hola!%0AServicio del día 27-02%0A *Cliente:* ARESTI CHILE WINE S.A. */ Cont: * CSNU8935406*/ HR Entrega: *11:00* /Dirección: *CONSOLIDADO: BELLAVISTA S/N, RIO CLARO; BOD. HACIENDA ARESTI / EMBARQUE: SAI</v>
      </c>
    </row>
    <row r="747" spans="1:38" s="15" customFormat="1" ht="16.5" customHeight="1" x14ac:dyDescent="0.2">
      <c r="A747" s="15">
        <f>ROW(A746)</f>
        <v>746</v>
      </c>
      <c r="B747" s="15">
        <f>IF(J747=J746,B746+1,1)</f>
        <v>4</v>
      </c>
      <c r="C747" s="15" t="s">
        <v>517</v>
      </c>
      <c r="D747" s="25" t="s">
        <v>122</v>
      </c>
      <c r="E747" s="27" t="s">
        <v>1417</v>
      </c>
      <c r="F747" s="27"/>
      <c r="G747" s="27" t="s">
        <v>41</v>
      </c>
      <c r="H747" s="27" t="s">
        <v>120</v>
      </c>
      <c r="I747" s="27" t="s">
        <v>120</v>
      </c>
      <c r="J747" s="28">
        <v>46080</v>
      </c>
      <c r="K747" s="26">
        <v>0.5</v>
      </c>
      <c r="L747" s="26"/>
      <c r="M747" s="27" t="s">
        <v>319</v>
      </c>
      <c r="N747" s="25">
        <f>IFERROR(VLOOKUP(M747,Data!$J$1:$K$58,2,0),"")</f>
        <v>56948501048</v>
      </c>
      <c r="O747" s="27" t="s">
        <v>320</v>
      </c>
      <c r="P747" s="27"/>
      <c r="Q747" s="27" t="s">
        <v>520</v>
      </c>
      <c r="R747" s="27" t="s">
        <v>521</v>
      </c>
      <c r="S747" s="27"/>
      <c r="T747" s="27"/>
      <c r="U747" s="28"/>
      <c r="V747" s="15" t="s">
        <v>1332</v>
      </c>
      <c r="X747" s="27" t="s">
        <v>1271</v>
      </c>
      <c r="Y747" s="27"/>
      <c r="Z747" s="29"/>
      <c r="AA747" s="29">
        <v>0.47916666666666669</v>
      </c>
      <c r="AB747" s="29"/>
      <c r="AC747" s="30">
        <v>46080</v>
      </c>
      <c r="AD747" s="15" t="str">
        <f>IF(Tabla2[[#This Row],[HORA ENTREGA]]="DIRECTO","On time", IF(AA747&lt;&gt;"",IF(Tabla2[[#This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47" s="15" t="str">
        <f>MID(Tabla2[[#This Row],[TIPO]],1,3)</f>
        <v xml:space="preserve">40 </v>
      </c>
      <c r="AF7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ARESTI CHILE WINE S.A. */ Cont: * */ HR Entrega: *12:00* /Dirección: *CONSOLIDADO: BELLAVISTA S/N, RIO CLARO; BOD. HACIENDA ARESTI / EMBARQUE: SAI</v>
      </c>
      <c r="AG747" s="38" t="str">
        <f>IFERROR(HYPERLINK("https://wa.me/"&amp;Tabla2[[#This Row],[CONTACTO]]&amp;"?text="&amp;Tabla2[[#This Row],[Mensaje]],"Enviar mensaje"),"")</f>
        <v>Enviar mensaje</v>
      </c>
      <c r="AH747" s="15" t="str">
        <f>CONCATENATE(A747,F747)</f>
        <v>746</v>
      </c>
      <c r="AI747" s="15" t="str">
        <f>CONCATENATE("ENT-",A747)</f>
        <v>ENT-746</v>
      </c>
      <c r="AJ747" s="15" t="str">
        <f>IF(Tabla2[[#This Row],[Op]]&lt;&gt;"","ENTREGA","")</f>
        <v>ENTREGA</v>
      </c>
      <c r="AK747" s="40" t="str">
        <f>(Tabla2[[#This Row],[FECHA ENTREGA]]&amp;Tabla2[[#This Row],[HORA ENTREGA]])</f>
        <v>460800,5</v>
      </c>
      <c r="AL747" s="34" t="str">
        <f>IFERROR(HYPERLINK("https://wa.me/"&amp;Tabla2[[#This Row],[CONTACTO]]&amp;"?text="&amp;Tabla2[[#This Row],[Mensaje]]),"")</f>
        <v>https://wa.me/56948501048?text=Hola!%0AServicio del día 27-02%0A *Cliente:* ARESTI CHILE WINE S.A. */ Cont: * */ HR Entrega: *12:00* /Dirección: *CONSOLIDADO: BELLAVISTA S/N, RIO CLARO; BOD. HACIENDA ARESTI / EMBARQUE: SAI</v>
      </c>
    </row>
    <row r="748" spans="1:38" s="15" customFormat="1" ht="16.5" customHeight="1" x14ac:dyDescent="0.2">
      <c r="A748" s="15">
        <f>ROW(A747)</f>
        <v>747</v>
      </c>
      <c r="B748" s="15">
        <f>IF(J748=J747,B747+1,1)</f>
        <v>5</v>
      </c>
      <c r="C748" s="15" t="s">
        <v>84</v>
      </c>
      <c r="D748" s="25" t="s">
        <v>39</v>
      </c>
      <c r="E748" s="27">
        <v>312561</v>
      </c>
      <c r="F748" s="27" t="s">
        <v>1418</v>
      </c>
      <c r="G748" s="27" t="s">
        <v>64</v>
      </c>
      <c r="H748" s="27">
        <v>5000</v>
      </c>
      <c r="I748" s="27" t="s">
        <v>42</v>
      </c>
      <c r="J748" s="28">
        <v>46080</v>
      </c>
      <c r="K748" s="26">
        <v>0.375</v>
      </c>
      <c r="L748" s="26"/>
      <c r="M748" s="27" t="s">
        <v>192</v>
      </c>
      <c r="N748" s="25">
        <f>IFERROR(VLOOKUP(M748,Data!$J$1:$K$58,2,0),"")</f>
        <v>56967396661</v>
      </c>
      <c r="O748" s="27" t="s">
        <v>181</v>
      </c>
      <c r="P748" s="27"/>
      <c r="Q748" s="27" t="s">
        <v>530</v>
      </c>
      <c r="R748" s="27" t="s">
        <v>195</v>
      </c>
      <c r="S748" s="27"/>
      <c r="T748" s="27"/>
      <c r="U748" s="28"/>
      <c r="V748" s="15" t="s">
        <v>1328</v>
      </c>
      <c r="X748" s="27"/>
      <c r="Y748" s="27"/>
      <c r="Z748" s="29"/>
      <c r="AA748" s="29">
        <v>0.38055555555555554</v>
      </c>
      <c r="AB748" s="29"/>
      <c r="AC748" s="30">
        <v>46080</v>
      </c>
      <c r="AD748" s="15" t="str">
        <f>IF(Tabla2[[#This Row],[HORA ENTREGA]]="DIRECTO","On time", IF(AA748&lt;&gt;"",IF(Tabla2[[#This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48" s="15" t="str">
        <f>MID(Tabla2[[#This Row],[TIPO]],1,3)</f>
        <v xml:space="preserve">20 </v>
      </c>
      <c r="AF7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27-02%0A *Cliente:* CANONTEX */ Cont: * FCIU4501762*/ HR Entrega: *09:00* /Dirección: *Patricia Viñuela N°185, Lampa (BODEGA CDC) </v>
      </c>
      <c r="AG748" s="38" t="str">
        <f>IFERROR(HYPERLINK("https://wa.me/"&amp;Tabla2[[#This Row],[CONTACTO]]&amp;"?text="&amp;Tabla2[[#This Row],[Mensaje]],"Enviar mensaje"),"")</f>
        <v>Enviar mensaje</v>
      </c>
      <c r="AH748" s="15" t="str">
        <f>CONCATENATE(A748,F748)</f>
        <v>747FCIU4501762</v>
      </c>
      <c r="AI748" s="15" t="str">
        <f>CONCATENATE("ENT-",A748)</f>
        <v>ENT-747</v>
      </c>
      <c r="AJ748" s="15" t="str">
        <f>IF(Tabla2[[#This Row],[Op]]&lt;&gt;"","ENTREGA","")</f>
        <v>ENTREGA</v>
      </c>
      <c r="AK748" s="40" t="str">
        <f>(Tabla2[[#This Row],[FECHA ENTREGA]]&amp;Tabla2[[#This Row],[HORA ENTREGA]])</f>
        <v>460800,375</v>
      </c>
      <c r="AL748" s="34" t="str">
        <f>IFERROR(HYPERLINK("https://wa.me/"&amp;Tabla2[[#This Row],[CONTACTO]]&amp;"?text="&amp;Tabla2[[#This Row],[Mensaje]]),"")</f>
        <v xml:space="preserve">https://wa.me/56967396661?text=Hola!%0AServicio del día 27-02%0A *Cliente:* CANONTEX */ Cont: * FCIU4501762*/ HR Entrega: *09:00* /Dirección: *Patricia Viñuela N°185, Lampa (BODEGA CDC) </v>
      </c>
    </row>
    <row r="749" spans="1:38" s="15" customFormat="1" ht="16.5" customHeight="1" x14ac:dyDescent="0.2">
      <c r="A749" s="15">
        <f>ROW(A748)</f>
        <v>748</v>
      </c>
      <c r="B749" s="15">
        <f>IF(J749=J748,B748+1,1)</f>
        <v>6</v>
      </c>
      <c r="C749" s="15" t="s">
        <v>275</v>
      </c>
      <c r="D749" s="25" t="s">
        <v>39</v>
      </c>
      <c r="E749" s="27">
        <v>300247</v>
      </c>
      <c r="F749" s="27" t="s">
        <v>1419</v>
      </c>
      <c r="G749" s="27" t="s">
        <v>41</v>
      </c>
      <c r="H749" s="27">
        <v>31000</v>
      </c>
      <c r="I749" s="27" t="s">
        <v>42</v>
      </c>
      <c r="J749" s="28">
        <v>46080</v>
      </c>
      <c r="K749" s="26">
        <v>0.33333333333333331</v>
      </c>
      <c r="L749" s="26"/>
      <c r="M749" s="27" t="s">
        <v>953</v>
      </c>
      <c r="N749" s="25">
        <f>IFERROR(VLOOKUP(M749,Data!$J$1:$K$58,2,0),"")</f>
        <v>56967128754</v>
      </c>
      <c r="O749" s="27" t="s">
        <v>367</v>
      </c>
      <c r="P749" s="27"/>
      <c r="Q749" s="27" t="s">
        <v>47</v>
      </c>
      <c r="R749" s="27" t="s">
        <v>218</v>
      </c>
      <c r="S749" s="27"/>
      <c r="T749" s="27"/>
      <c r="U749" s="28"/>
      <c r="V749" s="15" t="s">
        <v>1328</v>
      </c>
      <c r="X749" s="27"/>
      <c r="Y749" s="27"/>
      <c r="Z749" s="29"/>
      <c r="AA749" s="29">
        <v>0.37847222222222221</v>
      </c>
      <c r="AB749" s="29"/>
      <c r="AC749" s="30">
        <v>46080</v>
      </c>
      <c r="AD749" s="15" t="str">
        <f>IF(Tabla2[[#This Row],[HORA ENTREGA]]="DIRECTO","On time", IF(AA749&lt;&gt;"",IF(Tabla2[[#This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49" s="15" t="str">
        <f>MID(Tabla2[[#This Row],[TIPO]],1,3)</f>
        <v xml:space="preserve">40 </v>
      </c>
      <c r="AF7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COMERCIAL CANADA SPA */ Cont: * FSCU5761721*/ HR Entrega: *08:00* /Dirección: *BERNARDO O"HIGGINS 158 COLINA</v>
      </c>
      <c r="AG749" s="38" t="str">
        <f>IFERROR(HYPERLINK("https://wa.me/"&amp;Tabla2[[#This Row],[CONTACTO]]&amp;"?text="&amp;Tabla2[[#This Row],[Mensaje]],"Enviar mensaje"),"")</f>
        <v>Enviar mensaje</v>
      </c>
      <c r="AH749" s="15" t="str">
        <f>CONCATENATE(A749,F749)</f>
        <v>748FSCU5761721</v>
      </c>
      <c r="AI749" s="15" t="str">
        <f>CONCATENATE("ENT-",A749)</f>
        <v>ENT-748</v>
      </c>
      <c r="AJ749" s="15" t="str">
        <f>IF(Tabla2[[#This Row],[Op]]&lt;&gt;"","ENTREGA","")</f>
        <v>ENTREGA</v>
      </c>
      <c r="AK749" s="40" t="str">
        <f>(Tabla2[[#This Row],[FECHA ENTREGA]]&amp;Tabla2[[#This Row],[HORA ENTREGA]])</f>
        <v>460800,333333333333333</v>
      </c>
      <c r="AL749" s="34" t="str">
        <f>IFERROR(HYPERLINK("https://wa.me/"&amp;Tabla2[[#This Row],[CONTACTO]]&amp;"?text="&amp;Tabla2[[#This Row],[Mensaje]]),"")</f>
        <v>https://wa.me/56967128754?text=Hola!%0AServicio del día 27-02%0A *Cliente:* COMERCIAL CANADA SPA */ Cont: * FSCU5761721*/ HR Entrega: *08:00* /Dirección: *BERNARDO O"HIGGINS 158 COLINA</v>
      </c>
    </row>
    <row r="750" spans="1:38" s="15" customFormat="1" ht="16.5" customHeight="1" x14ac:dyDescent="0.2">
      <c r="A750" s="15">
        <f>ROW(A749)</f>
        <v>749</v>
      </c>
      <c r="B750" s="15">
        <f>IF(J750=J749,B749+1,1)</f>
        <v>7</v>
      </c>
      <c r="C750" s="15" t="s">
        <v>275</v>
      </c>
      <c r="D750" s="25" t="s">
        <v>39</v>
      </c>
      <c r="E750" s="27">
        <v>300247</v>
      </c>
      <c r="F750" s="27" t="s">
        <v>1420</v>
      </c>
      <c r="G750" s="27" t="s">
        <v>41</v>
      </c>
      <c r="H750" s="27">
        <v>31000</v>
      </c>
      <c r="I750" s="27" t="s">
        <v>42</v>
      </c>
      <c r="J750" s="28">
        <v>46080</v>
      </c>
      <c r="K750" s="26">
        <v>0.41666666666666669</v>
      </c>
      <c r="L750" s="26"/>
      <c r="M750" s="27" t="s">
        <v>86</v>
      </c>
      <c r="N750" s="25">
        <f>IFERROR(VLOOKUP(M750,Data!$J$1:$K$58,2,0),"")</f>
        <v>56956654384</v>
      </c>
      <c r="O750" s="27" t="s">
        <v>87</v>
      </c>
      <c r="P750" s="27"/>
      <c r="Q750" s="27" t="s">
        <v>47</v>
      </c>
      <c r="R750" s="27" t="s">
        <v>218</v>
      </c>
      <c r="S750" s="27"/>
      <c r="T750" s="27"/>
      <c r="U750" s="28"/>
      <c r="V750" s="15" t="s">
        <v>1328</v>
      </c>
      <c r="X750" s="27"/>
      <c r="Y750" s="27"/>
      <c r="Z750" s="29"/>
      <c r="AA750" s="29">
        <v>0.42152777777777778</v>
      </c>
      <c r="AB750" s="29"/>
      <c r="AC750" s="30">
        <v>46080</v>
      </c>
      <c r="AD750" s="15" t="str">
        <f>IF(Tabla2[[#This Row],[HORA ENTREGA]]="DIRECTO","On time", IF(AA750&lt;&gt;"",IF(Tabla2[[#This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0" s="15" t="str">
        <f>MID(Tabla2[[#This Row],[TIPO]],1,3)</f>
        <v xml:space="preserve">40 </v>
      </c>
      <c r="AF7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COMERCIAL CANADA SPA */ Cont: * FBIU5748971*/ HR Entrega: *10:00* /Dirección: *BERNARDO O"HIGGINS 158 COLINA</v>
      </c>
      <c r="AG750" s="38" t="str">
        <f>IFERROR(HYPERLINK("https://wa.me/"&amp;Tabla2[[#This Row],[CONTACTO]]&amp;"?text="&amp;Tabla2[[#This Row],[Mensaje]],"Enviar mensaje"),"")</f>
        <v>Enviar mensaje</v>
      </c>
      <c r="AH750" s="15" t="str">
        <f>CONCATENATE(A750,F750)</f>
        <v>749FBIU5748971</v>
      </c>
      <c r="AI750" s="15" t="str">
        <f>CONCATENATE("ENT-",A750)</f>
        <v>ENT-749</v>
      </c>
      <c r="AJ750" s="15" t="str">
        <f>IF(Tabla2[[#This Row],[Op]]&lt;&gt;"","ENTREGA","")</f>
        <v>ENTREGA</v>
      </c>
      <c r="AK750" s="40" t="str">
        <f>(Tabla2[[#This Row],[FECHA ENTREGA]]&amp;Tabla2[[#This Row],[HORA ENTREGA]])</f>
        <v>460800,416666666666667</v>
      </c>
      <c r="AL750" s="34" t="str">
        <f>IFERROR(HYPERLINK("https://wa.me/"&amp;Tabla2[[#This Row],[CONTACTO]]&amp;"?text="&amp;Tabla2[[#This Row],[Mensaje]]),"")</f>
        <v>https://wa.me/56956654384?text=Hola!%0AServicio del día 27-02%0A *Cliente:* COMERCIAL CANADA SPA */ Cont: * FBIU5748971*/ HR Entrega: *10:00* /Dirección: *BERNARDO O"HIGGINS 158 COLINA</v>
      </c>
    </row>
    <row r="751" spans="1:38" s="15" customFormat="1" ht="16.5" customHeight="1" x14ac:dyDescent="0.2">
      <c r="A751" s="15">
        <f>ROW(A750)</f>
        <v>750</v>
      </c>
      <c r="B751" s="15">
        <f>IF(J751=J750,B750+1,1)</f>
        <v>8</v>
      </c>
      <c r="C751" s="15" t="s">
        <v>275</v>
      </c>
      <c r="D751" s="25" t="s">
        <v>39</v>
      </c>
      <c r="E751" s="27">
        <v>300247</v>
      </c>
      <c r="F751" s="27" t="s">
        <v>1421</v>
      </c>
      <c r="G751" s="27" t="s">
        <v>41</v>
      </c>
      <c r="H751" s="27">
        <v>31000</v>
      </c>
      <c r="I751" s="27" t="s">
        <v>42</v>
      </c>
      <c r="J751" s="28">
        <v>46080</v>
      </c>
      <c r="K751" s="26">
        <v>0.5</v>
      </c>
      <c r="L751" s="26"/>
      <c r="M751" s="27" t="s">
        <v>389</v>
      </c>
      <c r="N751" s="25">
        <f>IFERROR(VLOOKUP(M751,Data!$J$1:$K$58,2,0),"")</f>
        <v>56988336520</v>
      </c>
      <c r="O751" s="27" t="s">
        <v>390</v>
      </c>
      <c r="P751" s="27"/>
      <c r="Q751" s="27" t="s">
        <v>47</v>
      </c>
      <c r="R751" s="27" t="s">
        <v>218</v>
      </c>
      <c r="S751" s="27"/>
      <c r="T751" s="27"/>
      <c r="U751" s="28"/>
      <c r="V751" s="15" t="s">
        <v>1328</v>
      </c>
      <c r="X751" s="27"/>
      <c r="Y751" s="27"/>
      <c r="Z751" s="29"/>
      <c r="AA751" s="29">
        <v>0.46388888888888891</v>
      </c>
      <c r="AB751" s="29"/>
      <c r="AC751" s="30">
        <v>46080</v>
      </c>
      <c r="AD751" s="15" t="str">
        <f>IF(Tabla2[[#This Row],[HORA ENTREGA]]="DIRECTO","On time", IF(AA751&lt;&gt;"",IF(Tabla2[[#This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1" s="15" t="str">
        <f>MID(Tabla2[[#This Row],[TIPO]],1,3)</f>
        <v xml:space="preserve">40 </v>
      </c>
      <c r="AF7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COMERCIAL CANADA SPA */ Cont: * CXRU1595167*/ HR Entrega: *12:00* /Dirección: *BERNARDO O"HIGGINS 158 COLINA</v>
      </c>
      <c r="AG751" s="38" t="str">
        <f>IFERROR(HYPERLINK("https://wa.me/"&amp;Tabla2[[#This Row],[CONTACTO]]&amp;"?text="&amp;Tabla2[[#This Row],[Mensaje]],"Enviar mensaje"),"")</f>
        <v>Enviar mensaje</v>
      </c>
      <c r="AH751" s="15" t="str">
        <f>CONCATENATE(A751,F751)</f>
        <v>750CXRU1595167</v>
      </c>
      <c r="AI751" s="15" t="str">
        <f>CONCATENATE("ENT-",A751)</f>
        <v>ENT-750</v>
      </c>
      <c r="AJ751" s="15" t="str">
        <f>IF(Tabla2[[#This Row],[Op]]&lt;&gt;"","ENTREGA","")</f>
        <v>ENTREGA</v>
      </c>
      <c r="AK751" s="40" t="str">
        <f>(Tabla2[[#This Row],[FECHA ENTREGA]]&amp;Tabla2[[#This Row],[HORA ENTREGA]])</f>
        <v>460800,5</v>
      </c>
      <c r="AL751" s="34" t="str">
        <f>IFERROR(HYPERLINK("https://wa.me/"&amp;Tabla2[[#This Row],[CONTACTO]]&amp;"?text="&amp;Tabla2[[#This Row],[Mensaje]]),"")</f>
        <v>https://wa.me/56988336520?text=Hola!%0AServicio del día 27-02%0A *Cliente:* COMERCIAL CANADA SPA */ Cont: * CXRU1595167*/ HR Entrega: *12:00* /Dirección: *BERNARDO O"HIGGINS 158 COLINA</v>
      </c>
    </row>
    <row r="752" spans="1:38" s="15" customFormat="1" ht="16.5" customHeight="1" x14ac:dyDescent="0.2">
      <c r="A752" s="15">
        <f>ROW(A751)</f>
        <v>751</v>
      </c>
      <c r="B752" s="15">
        <f>IF(J752=J751,B751+1,1)</f>
        <v>9</v>
      </c>
      <c r="C752" s="15" t="s">
        <v>110</v>
      </c>
      <c r="D752" s="25" t="s">
        <v>39</v>
      </c>
      <c r="E752" s="27">
        <v>2006791</v>
      </c>
      <c r="F752" s="27" t="s">
        <v>1422</v>
      </c>
      <c r="G752" s="27" t="s">
        <v>41</v>
      </c>
      <c r="H752" s="27">
        <v>31000</v>
      </c>
      <c r="I752" s="27" t="s">
        <v>1423</v>
      </c>
      <c r="J752" s="28">
        <v>46080</v>
      </c>
      <c r="K752" s="26">
        <v>0.33333333333333331</v>
      </c>
      <c r="L752" s="26"/>
      <c r="M752" s="27" t="s">
        <v>341</v>
      </c>
      <c r="N752" s="25">
        <f>IFERROR(VLOOKUP(M752,Data!$J$1:$K$58,2,0),"")</f>
        <v>56950923536</v>
      </c>
      <c r="O752" s="27" t="s">
        <v>165</v>
      </c>
      <c r="P752" s="27"/>
      <c r="Q752" s="27" t="s">
        <v>113</v>
      </c>
      <c r="R752" s="27" t="s">
        <v>280</v>
      </c>
      <c r="S752" s="27"/>
      <c r="T752" s="27"/>
      <c r="U752" s="28"/>
      <c r="V752" s="15" t="s">
        <v>1328</v>
      </c>
      <c r="X752" s="27"/>
      <c r="Y752" s="27"/>
      <c r="Z752" s="29"/>
      <c r="AA752" s="29">
        <v>0.41666666666666669</v>
      </c>
      <c r="AB752" s="29"/>
      <c r="AC752" s="30">
        <v>46080</v>
      </c>
      <c r="AD752" s="15" t="str">
        <f>IF(Tabla2[[#This Row],[HORA ENTREGA]]="DIRECTO","On time", IF(AA752&lt;&gt;"",IF(Tabla2[[#This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52" s="15" t="str">
        <f>MID(Tabla2[[#This Row],[TIPO]],1,3)</f>
        <v xml:space="preserve">40 </v>
      </c>
      <c r="AF7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COMERCIAL SANDOVAL E HIJOS LTDA */ Cont: * SZLU5074708*/ HR Entrega: *08:00* /Dirección: *SANTA ISABEL 370; LAMPA</v>
      </c>
      <c r="AG752" s="38" t="str">
        <f>IFERROR(HYPERLINK("https://wa.me/"&amp;Tabla2[[#This Row],[CONTACTO]]&amp;"?text="&amp;Tabla2[[#This Row],[Mensaje]],"Enviar mensaje"),"")</f>
        <v>Enviar mensaje</v>
      </c>
      <c r="AH752" s="15" t="str">
        <f>CONCATENATE(A752,F752)</f>
        <v>751SZLU5074708</v>
      </c>
      <c r="AI752" s="15" t="str">
        <f>CONCATENATE("ENT-",A752)</f>
        <v>ENT-751</v>
      </c>
      <c r="AJ752" s="15" t="str">
        <f>IF(Tabla2[[#This Row],[Op]]&lt;&gt;"","ENTREGA","")</f>
        <v>ENTREGA</v>
      </c>
      <c r="AK752" s="40" t="str">
        <f>(Tabla2[[#This Row],[FECHA ENTREGA]]&amp;Tabla2[[#This Row],[HORA ENTREGA]])</f>
        <v>460800,333333333333333</v>
      </c>
      <c r="AL752" s="34" t="str">
        <f>IFERROR(HYPERLINK("https://wa.me/"&amp;Tabla2[[#This Row],[CONTACTO]]&amp;"?text="&amp;Tabla2[[#This Row],[Mensaje]]),"")</f>
        <v>https://wa.me/56950923536?text=Hola!%0AServicio del día 27-02%0A *Cliente:* COMERCIAL SANDOVAL E HIJOS LTDA */ Cont: * SZLU5074708*/ HR Entrega: *08:00* /Dirección: *SANTA ISABEL 370; LAMPA</v>
      </c>
    </row>
    <row r="753" spans="1:38" s="15" customFormat="1" ht="16.5" customHeight="1" x14ac:dyDescent="0.2">
      <c r="A753" s="15">
        <f>ROW(A752)</f>
        <v>752</v>
      </c>
      <c r="B753" s="15">
        <f>IF(J753=J752,B752+1,1)</f>
        <v>10</v>
      </c>
      <c r="C753" s="15" t="s">
        <v>110</v>
      </c>
      <c r="D753" s="25" t="s">
        <v>39</v>
      </c>
      <c r="E753" s="27">
        <v>2006791</v>
      </c>
      <c r="F753" s="27" t="s">
        <v>1424</v>
      </c>
      <c r="G753" s="27" t="s">
        <v>41</v>
      </c>
      <c r="H753" s="27">
        <v>12000</v>
      </c>
      <c r="I753" s="27" t="s">
        <v>1425</v>
      </c>
      <c r="J753" s="28">
        <v>46080</v>
      </c>
      <c r="K753" s="26">
        <v>0.33333333333333331</v>
      </c>
      <c r="L753" s="26"/>
      <c r="M753" s="27" t="s">
        <v>674</v>
      </c>
      <c r="N753" s="25">
        <f>IFERROR(VLOOKUP(M753,Data!$J$1:$K$58,2,0),"")</f>
        <v>56967386018</v>
      </c>
      <c r="O753" s="27" t="s">
        <v>356</v>
      </c>
      <c r="P753" s="27"/>
      <c r="Q753" s="27" t="s">
        <v>113</v>
      </c>
      <c r="R753" s="27" t="s">
        <v>280</v>
      </c>
      <c r="S753" s="27"/>
      <c r="T753" s="27"/>
      <c r="U753" s="28"/>
      <c r="V753" s="15" t="s">
        <v>1328</v>
      </c>
      <c r="X753" s="27"/>
      <c r="Y753" s="27"/>
      <c r="Z753" s="29"/>
      <c r="AA753" s="29">
        <v>0.33333333333333331</v>
      </c>
      <c r="AB753" s="29"/>
      <c r="AC753" s="30">
        <v>46080</v>
      </c>
      <c r="AD753" s="15" t="str">
        <f>IF(Tabla2[[#This Row],[HORA ENTREGA]]="DIRECTO","On time", IF(AA753&lt;&gt;"",IF(Tabla2[[#This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3" s="15" t="str">
        <f>MID(Tabla2[[#This Row],[TIPO]],1,3)</f>
        <v xml:space="preserve">40 </v>
      </c>
      <c r="AF7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COMERCIAL SANDOVAL E HIJOS LTDA */ Cont: * SZLU5104593*/ HR Entrega: *08:00* /Dirección: *SANTA ISABEL 370; LAMPA</v>
      </c>
      <c r="AG753" s="38" t="str">
        <f>IFERROR(HYPERLINK("https://wa.me/"&amp;Tabla2[[#This Row],[CONTACTO]]&amp;"?text="&amp;Tabla2[[#This Row],[Mensaje]],"Enviar mensaje"),"")</f>
        <v>Enviar mensaje</v>
      </c>
      <c r="AH753" s="15" t="str">
        <f>CONCATENATE(A753,F753)</f>
        <v>752SZLU5104593</v>
      </c>
      <c r="AI753" s="15" t="str">
        <f>CONCATENATE("ENT-",A753)</f>
        <v>ENT-752</v>
      </c>
      <c r="AJ753" s="15" t="str">
        <f>IF(Tabla2[[#This Row],[Op]]&lt;&gt;"","ENTREGA","")</f>
        <v>ENTREGA</v>
      </c>
      <c r="AK753" s="40" t="str">
        <f>(Tabla2[[#This Row],[FECHA ENTREGA]]&amp;Tabla2[[#This Row],[HORA ENTREGA]])</f>
        <v>460800,333333333333333</v>
      </c>
      <c r="AL753" s="34" t="str">
        <f>IFERROR(HYPERLINK("https://wa.me/"&amp;Tabla2[[#This Row],[CONTACTO]]&amp;"?text="&amp;Tabla2[[#This Row],[Mensaje]]),"")</f>
        <v>https://wa.me/56967386018?text=Hola!%0AServicio del día 27-02%0A *Cliente:* COMERCIAL SANDOVAL E HIJOS LTDA */ Cont: * SZLU5104593*/ HR Entrega: *08:00* /Dirección: *SANTA ISABEL 370; LAMPA</v>
      </c>
    </row>
    <row r="754" spans="1:38" s="15" customFormat="1" ht="16.5" customHeight="1" x14ac:dyDescent="0.2">
      <c r="A754" s="15">
        <f>ROW(A753)</f>
        <v>753</v>
      </c>
      <c r="B754" s="15">
        <f>IF(J754=J753,B753+1,1)</f>
        <v>11</v>
      </c>
      <c r="C754" s="15" t="s">
        <v>302</v>
      </c>
      <c r="D754" s="25" t="s">
        <v>39</v>
      </c>
      <c r="E754" s="27">
        <v>1194282</v>
      </c>
      <c r="F754" s="27" t="s">
        <v>1426</v>
      </c>
      <c r="G754" s="27" t="s">
        <v>41</v>
      </c>
      <c r="H754" s="27">
        <v>17764</v>
      </c>
      <c r="I754" s="27" t="s">
        <v>1427</v>
      </c>
      <c r="J754" s="28">
        <v>46080</v>
      </c>
      <c r="K754" s="26">
        <v>0.375</v>
      </c>
      <c r="L754" s="26"/>
      <c r="M754" s="27" t="s">
        <v>139</v>
      </c>
      <c r="N754" s="25">
        <f>IFERROR(VLOOKUP(M754,Data!$J$1:$K$58,2,0),"")</f>
        <v>56965312953</v>
      </c>
      <c r="O754" s="27" t="s">
        <v>140</v>
      </c>
      <c r="P754" s="27"/>
      <c r="Q754" s="27" t="s">
        <v>1355</v>
      </c>
      <c r="R754" s="27" t="s">
        <v>218</v>
      </c>
      <c r="S754" s="27"/>
      <c r="T754" s="27"/>
      <c r="U754" s="28"/>
      <c r="V754" s="15" t="s">
        <v>1328</v>
      </c>
      <c r="X754" s="27"/>
      <c r="Y754" s="27"/>
      <c r="Z754" s="29"/>
      <c r="AA754" s="29">
        <v>0.3659722222222222</v>
      </c>
      <c r="AB754" s="29"/>
      <c r="AC754" s="30">
        <v>46080</v>
      </c>
      <c r="AD754" s="15" t="str">
        <f>IF(Tabla2[[#This Row],[HORA ENTREGA]]="DIRECTO","On time", IF(AA754&lt;&gt;"",IF(Tabla2[[#This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4" s="15" t="str">
        <f>MID(Tabla2[[#This Row],[TIPO]],1,3)</f>
        <v xml:space="preserve">40 </v>
      </c>
      <c r="AF7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GRAYSON GROUP  */ Cont: * HAMU1177166*/ HR Entrega: *09:00* /Dirección: *AV. PRESIDENTE EDUARDO FREI MONTALVA 7050, QUILICURA</v>
      </c>
      <c r="AG754" s="38" t="str">
        <f>IFERROR(HYPERLINK("https://wa.me/"&amp;Tabla2[[#This Row],[CONTACTO]]&amp;"?text="&amp;Tabla2[[#This Row],[Mensaje]],"Enviar mensaje"),"")</f>
        <v>Enviar mensaje</v>
      </c>
      <c r="AH754" s="15" t="str">
        <f>CONCATENATE(A754,F754)</f>
        <v>753HAMU1177166</v>
      </c>
      <c r="AI754" s="15" t="str">
        <f>CONCATENATE("ENT-",A754)</f>
        <v>ENT-753</v>
      </c>
      <c r="AJ754" s="15" t="str">
        <f>IF(Tabla2[[#This Row],[Op]]&lt;&gt;"","ENTREGA","")</f>
        <v>ENTREGA</v>
      </c>
      <c r="AK754" s="40" t="str">
        <f>(Tabla2[[#This Row],[FECHA ENTREGA]]&amp;Tabla2[[#This Row],[HORA ENTREGA]])</f>
        <v>460800,375</v>
      </c>
      <c r="AL754" s="34" t="str">
        <f>IFERROR(HYPERLINK("https://wa.me/"&amp;Tabla2[[#This Row],[CONTACTO]]&amp;"?text="&amp;Tabla2[[#This Row],[Mensaje]]),"")</f>
        <v>https://wa.me/56965312953?text=Hola!%0AServicio del día 27-02%0A *Cliente:* GRAYSON GROUP  */ Cont: * HAMU1177166*/ HR Entrega: *09:00* /Dirección: *AV. PRESIDENTE EDUARDO FREI MONTALVA 7050, QUILICURA</v>
      </c>
    </row>
    <row r="755" spans="1:38" s="15" customFormat="1" ht="16.5" customHeight="1" x14ac:dyDescent="0.2">
      <c r="A755" s="15">
        <f>ROW(A754)</f>
        <v>754</v>
      </c>
      <c r="B755" s="15">
        <f>IF(J755=J754,B754+1,1)</f>
        <v>12</v>
      </c>
      <c r="C755" s="15" t="s">
        <v>302</v>
      </c>
      <c r="D755" s="25" t="s">
        <v>39</v>
      </c>
      <c r="E755" s="27">
        <v>1194282</v>
      </c>
      <c r="F755" s="27" t="s">
        <v>1428</v>
      </c>
      <c r="G755" s="27" t="s">
        <v>41</v>
      </c>
      <c r="H755" s="27">
        <v>17133</v>
      </c>
      <c r="I755" s="27" t="s">
        <v>1429</v>
      </c>
      <c r="J755" s="28">
        <v>46080</v>
      </c>
      <c r="K755" s="26">
        <v>0.45833333333333331</v>
      </c>
      <c r="L755" s="26"/>
      <c r="M755" s="27" t="s">
        <v>199</v>
      </c>
      <c r="N755" s="25">
        <f>IFERROR(VLOOKUP(M755,Data!$J$1:$K$58,2,0),"")</f>
        <v>56975315726</v>
      </c>
      <c r="O755" s="27" t="s">
        <v>248</v>
      </c>
      <c r="P755" s="27"/>
      <c r="Q755" s="27" t="s">
        <v>1355</v>
      </c>
      <c r="R755" s="27" t="s">
        <v>218</v>
      </c>
      <c r="S755" s="27"/>
      <c r="T755" s="27"/>
      <c r="U755" s="28"/>
      <c r="V755" s="15" t="s">
        <v>1328</v>
      </c>
      <c r="X755" s="27"/>
      <c r="Y755" s="27"/>
      <c r="Z755" s="29"/>
      <c r="AA755" s="29">
        <v>0.42499999999999999</v>
      </c>
      <c r="AB755" s="29"/>
      <c r="AC755" s="30">
        <v>46080</v>
      </c>
      <c r="AD755" s="15" t="str">
        <f>IF(Tabla2[[#This Row],[HORA ENTREGA]]="DIRECTO","On time", IF(AA755&lt;&gt;"",IF(Tabla2[[#This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5" s="15" t="str">
        <f>MID(Tabla2[[#This Row],[TIPO]],1,3)</f>
        <v xml:space="preserve">40 </v>
      </c>
      <c r="AF7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GRAYSON GROUP  */ Cont: * HAMU4032464*/ HR Entrega: *11:00* /Dirección: *AV. PRESIDENTE EDUARDO FREI MONTALVA 7050, QUILICURA</v>
      </c>
      <c r="AG755" s="38" t="str">
        <f>IFERROR(HYPERLINK("https://wa.me/"&amp;Tabla2[[#This Row],[CONTACTO]]&amp;"?text="&amp;Tabla2[[#This Row],[Mensaje]],"Enviar mensaje"),"")</f>
        <v>Enviar mensaje</v>
      </c>
      <c r="AH755" s="15" t="str">
        <f>CONCATENATE(A755,F755)</f>
        <v>754HAMU4032464</v>
      </c>
      <c r="AI755" s="15" t="str">
        <f>CONCATENATE("ENT-",A755)</f>
        <v>ENT-754</v>
      </c>
      <c r="AJ755" s="15" t="str">
        <f>IF(Tabla2[[#This Row],[Op]]&lt;&gt;"","ENTREGA","")</f>
        <v>ENTREGA</v>
      </c>
      <c r="AK755" s="40" t="str">
        <f>(Tabla2[[#This Row],[FECHA ENTREGA]]&amp;Tabla2[[#This Row],[HORA ENTREGA]])</f>
        <v>460800,458333333333333</v>
      </c>
      <c r="AL755" s="34" t="str">
        <f>IFERROR(HYPERLINK("https://wa.me/"&amp;Tabla2[[#This Row],[CONTACTO]]&amp;"?text="&amp;Tabla2[[#This Row],[Mensaje]]),"")</f>
        <v>https://wa.me/56975315726?text=Hola!%0AServicio del día 27-02%0A *Cliente:* GRAYSON GROUP  */ Cont: * HAMU4032464*/ HR Entrega: *11:00* /Dirección: *AV. PRESIDENTE EDUARDO FREI MONTALVA 7050, QUILICURA</v>
      </c>
    </row>
    <row r="756" spans="1:38" s="15" customFormat="1" ht="16.5" customHeight="1" x14ac:dyDescent="0.2">
      <c r="A756" s="15">
        <f>ROW(A755)</f>
        <v>755</v>
      </c>
      <c r="B756" s="15">
        <f>IF(J756=J755,B755+1,1)</f>
        <v>13</v>
      </c>
      <c r="C756" s="15" t="s">
        <v>166</v>
      </c>
      <c r="D756" s="25" t="s">
        <v>39</v>
      </c>
      <c r="E756" s="27">
        <v>876524</v>
      </c>
      <c r="F756" s="27" t="s">
        <v>1430</v>
      </c>
      <c r="G756" s="27" t="s">
        <v>41</v>
      </c>
      <c r="H756" s="27">
        <v>18000</v>
      </c>
      <c r="I756" s="27" t="s">
        <v>42</v>
      </c>
      <c r="J756" s="28">
        <v>46080</v>
      </c>
      <c r="K756" s="26">
        <v>0.41666666666666669</v>
      </c>
      <c r="L756" s="26"/>
      <c r="M756" s="27" t="s">
        <v>144</v>
      </c>
      <c r="N756" s="25">
        <f>IFERROR(VLOOKUP(M756,Data!$J$1:$K$58,2,0),"")</f>
        <v>56940144795</v>
      </c>
      <c r="O756" s="27" t="s">
        <v>145</v>
      </c>
      <c r="P756" s="27"/>
      <c r="Q756" s="27" t="s">
        <v>168</v>
      </c>
      <c r="R756" s="27" t="s">
        <v>48</v>
      </c>
      <c r="S756" s="27"/>
      <c r="T756" s="27"/>
      <c r="U756" s="28"/>
      <c r="V756" s="15" t="s">
        <v>1328</v>
      </c>
      <c r="X756" s="27"/>
      <c r="Y756" s="27"/>
      <c r="Z756" s="29"/>
      <c r="AA756" s="29">
        <v>0.37638888888888888</v>
      </c>
      <c r="AB756" s="29"/>
      <c r="AC756" s="30">
        <v>46080</v>
      </c>
      <c r="AD756" s="15" t="str">
        <f>IF(Tabla2[[#This Row],[HORA ENTREGA]]="DIRECTO","On time", IF(AA756&lt;&gt;"",IF(Tabla2[[#This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6" s="15" t="str">
        <f>MID(Tabla2[[#This Row],[TIPO]],1,3)</f>
        <v xml:space="preserve">40 </v>
      </c>
      <c r="AF7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IMPORTADORA Y COMERCIALIZADORA BZ SPA */ Cont: * SEGU4702750*/ HR Entrega: *10:00* /Dirección: *PuertoMadero 9710, Bodega X36. Pudahuel</v>
      </c>
      <c r="AG756" s="38" t="str">
        <f>IFERROR(HYPERLINK("https://wa.me/"&amp;Tabla2[[#This Row],[CONTACTO]]&amp;"?text="&amp;Tabla2[[#This Row],[Mensaje]],"Enviar mensaje"),"")</f>
        <v>Enviar mensaje</v>
      </c>
      <c r="AH756" s="15" t="str">
        <f>CONCATENATE(A756,F756)</f>
        <v>755SEGU4702750</v>
      </c>
      <c r="AI756" s="15" t="str">
        <f>CONCATENATE("ENT-",A756)</f>
        <v>ENT-755</v>
      </c>
      <c r="AJ756" s="15" t="str">
        <f>IF(Tabla2[[#This Row],[Op]]&lt;&gt;"","ENTREGA","")</f>
        <v>ENTREGA</v>
      </c>
      <c r="AK756" s="40" t="str">
        <f>(Tabla2[[#This Row],[FECHA ENTREGA]]&amp;Tabla2[[#This Row],[HORA ENTREGA]])</f>
        <v>460800,416666666666667</v>
      </c>
      <c r="AL756" s="34" t="str">
        <f>IFERROR(HYPERLINK("https://wa.me/"&amp;Tabla2[[#This Row],[CONTACTO]]&amp;"?text="&amp;Tabla2[[#This Row],[Mensaje]]),"")</f>
        <v>https://wa.me/56940144795?text=Hola!%0AServicio del día 27-02%0A *Cliente:* IMPORTADORA Y COMERCIALIZADORA BZ SPA */ Cont: * SEGU4702750*/ HR Entrega: *10:00* /Dirección: *PuertoMadero 9710, Bodega X36. Pudahuel</v>
      </c>
    </row>
    <row r="757" spans="1:38" s="15" customFormat="1" ht="16.5" customHeight="1" x14ac:dyDescent="0.2">
      <c r="A757" s="15">
        <f>ROW(A756)</f>
        <v>756</v>
      </c>
      <c r="B757" s="15">
        <f>IF(J757=J756,B756+1,1)</f>
        <v>14</v>
      </c>
      <c r="C757" s="15" t="s">
        <v>166</v>
      </c>
      <c r="D757" s="25" t="s">
        <v>39</v>
      </c>
      <c r="E757" s="27">
        <v>875088</v>
      </c>
      <c r="F757" s="27" t="s">
        <v>1431</v>
      </c>
      <c r="G757" s="27" t="s">
        <v>41</v>
      </c>
      <c r="H757" s="27">
        <v>10000</v>
      </c>
      <c r="I757" s="27" t="s">
        <v>42</v>
      </c>
      <c r="J757" s="28">
        <v>46080</v>
      </c>
      <c r="K757" s="26">
        <v>0.45833333333333331</v>
      </c>
      <c r="L757" s="26"/>
      <c r="M757" s="27" t="s">
        <v>82</v>
      </c>
      <c r="N757" s="25">
        <f>IFERROR(VLOOKUP(M757,Data!$J$1:$K$58,2,0),"")</f>
        <v>56944277110</v>
      </c>
      <c r="O757" s="27" t="s">
        <v>83</v>
      </c>
      <c r="P757" s="27"/>
      <c r="Q757" s="27" t="s">
        <v>168</v>
      </c>
      <c r="R757" s="27" t="s">
        <v>69</v>
      </c>
      <c r="S757" s="27"/>
      <c r="T757" s="27"/>
      <c r="U757" s="28"/>
      <c r="V757" s="15" t="s">
        <v>1328</v>
      </c>
      <c r="X757" s="27"/>
      <c r="Y757" s="27"/>
      <c r="Z757" s="29"/>
      <c r="AA757" s="29">
        <v>0.4375</v>
      </c>
      <c r="AB757" s="29"/>
      <c r="AC757" s="30">
        <v>46080</v>
      </c>
      <c r="AD757" s="15" t="str">
        <f>IF(Tabla2[[#This Row],[HORA ENTREGA]]="DIRECTO","On time", IF(AA757&lt;&gt;"",IF(Tabla2[[#This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7" s="15" t="str">
        <f>MID(Tabla2[[#This Row],[TIPO]],1,3)</f>
        <v xml:space="preserve">40 </v>
      </c>
      <c r="AF7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IMPORTADORA Y COMERCIALIZADORA BZ SPA */ Cont: * OOCU7191471*/ HR Entrega: *11:00* /Dirección: *PuertoMadero 9710, Bodega X36. Pudahuel</v>
      </c>
      <c r="AG757" s="38" t="str">
        <f>IFERROR(HYPERLINK("https://wa.me/"&amp;Tabla2[[#This Row],[CONTACTO]]&amp;"?text="&amp;Tabla2[[#This Row],[Mensaje]],"Enviar mensaje"),"")</f>
        <v>Enviar mensaje</v>
      </c>
      <c r="AH757" s="15" t="str">
        <f>CONCATENATE(A757,F757)</f>
        <v>756OOCU7191471</v>
      </c>
      <c r="AI757" s="15" t="str">
        <f>CONCATENATE("ENT-",A757)</f>
        <v>ENT-756</v>
      </c>
      <c r="AJ757" s="15" t="str">
        <f>IF(Tabla2[[#This Row],[Op]]&lt;&gt;"","ENTREGA","")</f>
        <v>ENTREGA</v>
      </c>
      <c r="AK757" s="40" t="str">
        <f>(Tabla2[[#This Row],[FECHA ENTREGA]]&amp;Tabla2[[#This Row],[HORA ENTREGA]])</f>
        <v>460800,458333333333333</v>
      </c>
      <c r="AL757" s="34" t="str">
        <f>IFERROR(HYPERLINK("https://wa.me/"&amp;Tabla2[[#This Row],[CONTACTO]]&amp;"?text="&amp;Tabla2[[#This Row],[Mensaje]]),"")</f>
        <v>https://wa.me/56944277110?text=Hola!%0AServicio del día 27-02%0A *Cliente:* IMPORTADORA Y COMERCIALIZADORA BZ SPA */ Cont: * OOCU7191471*/ HR Entrega: *11:00* /Dirección: *PuertoMadero 9710, Bodega X36. Pudahuel</v>
      </c>
    </row>
    <row r="758" spans="1:38" s="15" customFormat="1" ht="16.5" customHeight="1" x14ac:dyDescent="0.2">
      <c r="A758" s="15">
        <f>ROW(A757)</f>
        <v>757</v>
      </c>
      <c r="B758" s="15">
        <f>IF(J758=J757,B757+1,1)</f>
        <v>15</v>
      </c>
      <c r="C758" s="15" t="s">
        <v>178</v>
      </c>
      <c r="D758" s="25" t="s">
        <v>39</v>
      </c>
      <c r="E758" s="27">
        <v>875129</v>
      </c>
      <c r="F758" s="27" t="s">
        <v>1432</v>
      </c>
      <c r="G758" s="27" t="s">
        <v>41</v>
      </c>
      <c r="H758" s="27">
        <v>10000</v>
      </c>
      <c r="I758" s="27" t="s">
        <v>42</v>
      </c>
      <c r="J758" s="28">
        <v>46080</v>
      </c>
      <c r="K758" s="26">
        <v>0.33333333333333331</v>
      </c>
      <c r="L758" s="26"/>
      <c r="M758" s="27" t="s">
        <v>215</v>
      </c>
      <c r="N758" s="25">
        <f>IFERROR(VLOOKUP(M758,Data!$J$1:$K$58,2,0),"")</f>
        <v>56978089957</v>
      </c>
      <c r="O758" s="27" t="s">
        <v>216</v>
      </c>
      <c r="P758" s="27"/>
      <c r="Q758" s="27" t="s">
        <v>182</v>
      </c>
      <c r="R758" s="27" t="s">
        <v>74</v>
      </c>
      <c r="S758" s="27"/>
      <c r="T758" s="27"/>
      <c r="U758" s="28"/>
      <c r="V758" s="15" t="s">
        <v>1328</v>
      </c>
      <c r="X758" s="27"/>
      <c r="Y758" s="27"/>
      <c r="Z758" s="29"/>
      <c r="AA758" s="29">
        <v>0.3263888888888889</v>
      </c>
      <c r="AB758" s="29"/>
      <c r="AC758" s="30">
        <v>46080</v>
      </c>
      <c r="AD758" s="15" t="str">
        <f>IF(Tabla2[[#This Row],[HORA ENTREGA]]="DIRECTO","On time", IF(AA758&lt;&gt;"",IF(Tabla2[[#This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8" s="15" t="str">
        <f>MID(Tabla2[[#This Row],[TIPO]],1,3)</f>
        <v xml:space="preserve">40 </v>
      </c>
      <c r="AF7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INVERSIERRA S A */ Cont: * TCNU1265714*/ HR Entrega: *08:00* /Dirección: *HUECHURABA</v>
      </c>
      <c r="AG758" s="38" t="str">
        <f>IFERROR(HYPERLINK("https://wa.me/"&amp;Tabla2[[#This Row],[CONTACTO]]&amp;"?text="&amp;Tabla2[[#This Row],[Mensaje]],"Enviar mensaje"),"")</f>
        <v>Enviar mensaje</v>
      </c>
      <c r="AH758" s="15" t="str">
        <f>CONCATENATE(A758,F758)</f>
        <v>757TCNU1265714</v>
      </c>
      <c r="AI758" s="15" t="str">
        <f>CONCATENATE("ENT-",A758)</f>
        <v>ENT-757</v>
      </c>
      <c r="AJ758" s="15" t="str">
        <f>IF(Tabla2[[#This Row],[Op]]&lt;&gt;"","ENTREGA","")</f>
        <v>ENTREGA</v>
      </c>
      <c r="AK758" s="40" t="str">
        <f>(Tabla2[[#This Row],[FECHA ENTREGA]]&amp;Tabla2[[#This Row],[HORA ENTREGA]])</f>
        <v>460800,333333333333333</v>
      </c>
      <c r="AL758" s="34" t="str">
        <f>IFERROR(HYPERLINK("https://wa.me/"&amp;Tabla2[[#This Row],[CONTACTO]]&amp;"?text="&amp;Tabla2[[#This Row],[Mensaje]]),"")</f>
        <v>https://wa.me/56978089957?text=Hola!%0AServicio del día 27-02%0A *Cliente:* INVERSIERRA S A */ Cont: * TCNU1265714*/ HR Entrega: *08:00* /Dirección: *HUECHURABA</v>
      </c>
    </row>
    <row r="759" spans="1:38" s="15" customFormat="1" ht="16.5" customHeight="1" x14ac:dyDescent="0.2">
      <c r="A759" s="15">
        <f>ROW(A758)</f>
        <v>758</v>
      </c>
      <c r="B759" s="15">
        <f>IF(J759=J758,B758+1,1)</f>
        <v>16</v>
      </c>
      <c r="C759" s="15" t="s">
        <v>178</v>
      </c>
      <c r="D759" s="25" t="s">
        <v>39</v>
      </c>
      <c r="E759" s="27">
        <v>875746</v>
      </c>
      <c r="F759" s="27" t="s">
        <v>1433</v>
      </c>
      <c r="G759" s="27" t="s">
        <v>41</v>
      </c>
      <c r="H759" s="27">
        <v>25000</v>
      </c>
      <c r="I759" s="27" t="s">
        <v>42</v>
      </c>
      <c r="J759" s="28">
        <v>46080</v>
      </c>
      <c r="K759" s="26">
        <v>0.33333333333333331</v>
      </c>
      <c r="L759" s="26"/>
      <c r="M759" s="27" t="s">
        <v>112</v>
      </c>
      <c r="N759" s="25">
        <f>IFERROR(VLOOKUP(M759,Data!$J$1:$K$58,2,0),"")</f>
        <v>56990025702</v>
      </c>
      <c r="O759" s="27" t="s">
        <v>61</v>
      </c>
      <c r="P759" s="27"/>
      <c r="Q759" s="27" t="s">
        <v>337</v>
      </c>
      <c r="R759" s="27" t="s">
        <v>446</v>
      </c>
      <c r="S759" s="27"/>
      <c r="T759" s="27"/>
      <c r="U759" s="28"/>
      <c r="V759" s="15" t="s">
        <v>1328</v>
      </c>
      <c r="X759" s="27"/>
      <c r="Y759" s="27"/>
      <c r="Z759" s="29"/>
      <c r="AA759" s="29">
        <v>0.33333333333333331</v>
      </c>
      <c r="AB759" s="29"/>
      <c r="AC759" s="30">
        <v>46080</v>
      </c>
      <c r="AD759" s="15" t="str">
        <f>IF(Tabla2[[#This Row],[HORA ENTREGA]]="DIRECTO","On time", IF(AA759&lt;&gt;"",IF(Tabla2[[#This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59" s="15" t="str">
        <f>MID(Tabla2[[#This Row],[TIPO]],1,3)</f>
        <v xml:space="preserve">40 </v>
      </c>
      <c r="AF7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INVERSIERRA S A */ Cont: * BEAU5230050*/ HR Entrega: *08:00* /Dirección: *QUILICURA</v>
      </c>
      <c r="AG759" s="38" t="str">
        <f>IFERROR(HYPERLINK("https://wa.me/"&amp;Tabla2[[#This Row],[CONTACTO]]&amp;"?text="&amp;Tabla2[[#This Row],[Mensaje]],"Enviar mensaje"),"")</f>
        <v>Enviar mensaje</v>
      </c>
      <c r="AH759" s="15" t="str">
        <f>CONCATENATE(A759,F759)</f>
        <v>758BEAU5230050</v>
      </c>
      <c r="AI759" s="15" t="str">
        <f>CONCATENATE("ENT-",A759)</f>
        <v>ENT-758</v>
      </c>
      <c r="AJ759" s="15" t="str">
        <f>IF(Tabla2[[#This Row],[Op]]&lt;&gt;"","ENTREGA","")</f>
        <v>ENTREGA</v>
      </c>
      <c r="AK759" s="40" t="str">
        <f>(Tabla2[[#This Row],[FECHA ENTREGA]]&amp;Tabla2[[#This Row],[HORA ENTREGA]])</f>
        <v>460800,333333333333333</v>
      </c>
      <c r="AL759" s="34" t="str">
        <f>IFERROR(HYPERLINK("https://wa.me/"&amp;Tabla2[[#This Row],[CONTACTO]]&amp;"?text="&amp;Tabla2[[#This Row],[Mensaje]]),"")</f>
        <v>https://wa.me/56990025702?text=Hola!%0AServicio del día 27-02%0A *Cliente:* INVERSIERRA S A */ Cont: * BEAU5230050*/ HR Entrega: *08:00* /Dirección: *QUILICURA</v>
      </c>
    </row>
    <row r="760" spans="1:38" s="15" customFormat="1" ht="16.5" customHeight="1" x14ac:dyDescent="0.2">
      <c r="A760" s="15">
        <f>ROW(A759)</f>
        <v>759</v>
      </c>
      <c r="B760" s="15">
        <f>IF(J760=J759,B759+1,1)</f>
        <v>17</v>
      </c>
      <c r="C760" s="15" t="s">
        <v>178</v>
      </c>
      <c r="D760" s="25" t="s">
        <v>39</v>
      </c>
      <c r="E760" s="27">
        <v>875347</v>
      </c>
      <c r="F760" s="27" t="s">
        <v>1434</v>
      </c>
      <c r="G760" s="27" t="s">
        <v>41</v>
      </c>
      <c r="H760" s="27">
        <v>12000</v>
      </c>
      <c r="I760" s="27" t="s">
        <v>42</v>
      </c>
      <c r="J760" s="28">
        <v>46080</v>
      </c>
      <c r="K760" s="26">
        <v>0.5</v>
      </c>
      <c r="L760" s="26"/>
      <c r="M760" s="27" t="s">
        <v>158</v>
      </c>
      <c r="N760" s="25">
        <f>IFERROR(VLOOKUP(M760,Data!$J$1:$K$58,2,0),"")</f>
        <v>56931745801</v>
      </c>
      <c r="O760" s="27" t="s">
        <v>159</v>
      </c>
      <c r="P760" s="27"/>
      <c r="Q760" s="27" t="s">
        <v>182</v>
      </c>
      <c r="R760" s="27" t="s">
        <v>169</v>
      </c>
      <c r="S760" s="27"/>
      <c r="T760" s="27"/>
      <c r="U760" s="28"/>
      <c r="V760" s="15" t="s">
        <v>1332</v>
      </c>
      <c r="X760" s="27"/>
      <c r="Y760" s="27"/>
      <c r="Z760" s="29"/>
      <c r="AA760" s="29">
        <v>0.49861111111111112</v>
      </c>
      <c r="AB760" s="29"/>
      <c r="AC760" s="30">
        <v>46080</v>
      </c>
      <c r="AD760" s="15" t="str">
        <f>IF(Tabla2[[#This Row],[HORA ENTREGA]]="DIRECTO","On time", IF(AA760&lt;&gt;"",IF(Tabla2[[#This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0" s="15" t="str">
        <f>MID(Tabla2[[#This Row],[TIPO]],1,3)</f>
        <v xml:space="preserve">40 </v>
      </c>
      <c r="AF7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INVERSIERRA S A */ Cont: * MEDU7171179*/ HR Entrega: *12:00* /Dirección: *HUECHURABA</v>
      </c>
      <c r="AG760" s="38" t="str">
        <f>IFERROR(HYPERLINK("https://wa.me/"&amp;Tabla2[[#This Row],[CONTACTO]]&amp;"?text="&amp;Tabla2[[#This Row],[Mensaje]],"Enviar mensaje"),"")</f>
        <v>Enviar mensaje</v>
      </c>
      <c r="AH760" s="15" t="str">
        <f>CONCATENATE(A760,F760)</f>
        <v>759MEDU7171179</v>
      </c>
      <c r="AI760" s="15" t="str">
        <f>CONCATENATE("ENT-",A760)</f>
        <v>ENT-759</v>
      </c>
      <c r="AJ760" s="15" t="str">
        <f>IF(Tabla2[[#This Row],[Op]]&lt;&gt;"","ENTREGA","")</f>
        <v>ENTREGA</v>
      </c>
      <c r="AK760" s="40" t="str">
        <f>(Tabla2[[#This Row],[FECHA ENTREGA]]&amp;Tabla2[[#This Row],[HORA ENTREGA]])</f>
        <v>460800,5</v>
      </c>
      <c r="AL760" s="34" t="str">
        <f>IFERROR(HYPERLINK("https://wa.me/"&amp;Tabla2[[#This Row],[CONTACTO]]&amp;"?text="&amp;Tabla2[[#This Row],[Mensaje]]),"")</f>
        <v>https://wa.me/56931745801?text=Hola!%0AServicio del día 27-02%0A *Cliente:* INVERSIERRA S A */ Cont: * MEDU7171179*/ HR Entrega: *12:00* /Dirección: *HUECHURABA</v>
      </c>
    </row>
    <row r="761" spans="1:38" s="15" customFormat="1" ht="16.5" customHeight="1" x14ac:dyDescent="0.2">
      <c r="A761" s="15">
        <f>ROW(A760)</f>
        <v>760</v>
      </c>
      <c r="B761" s="15">
        <f>IF(J761=J760,B760+1,1)</f>
        <v>18</v>
      </c>
      <c r="C761" s="15" t="s">
        <v>178</v>
      </c>
      <c r="D761" s="25" t="s">
        <v>39</v>
      </c>
      <c r="E761" s="27">
        <v>876040</v>
      </c>
      <c r="F761" s="27" t="s">
        <v>1435</v>
      </c>
      <c r="G761" s="27" t="s">
        <v>41</v>
      </c>
      <c r="H761" s="27">
        <v>18000</v>
      </c>
      <c r="I761" s="27" t="s">
        <v>42</v>
      </c>
      <c r="J761" s="28">
        <v>46080</v>
      </c>
      <c r="K761" s="26">
        <v>0.5</v>
      </c>
      <c r="L761" s="26"/>
      <c r="M761" s="27" t="s">
        <v>233</v>
      </c>
      <c r="N761" s="25">
        <f>IFERROR(VLOOKUP(M761,Data!$J$1:$K$58,2,0),"")</f>
        <v>56998494086</v>
      </c>
      <c r="O761" s="27" t="s">
        <v>234</v>
      </c>
      <c r="P761" s="27"/>
      <c r="Q761" s="27" t="s">
        <v>337</v>
      </c>
      <c r="R761" s="27" t="s">
        <v>183</v>
      </c>
      <c r="S761" s="27"/>
      <c r="T761" s="27"/>
      <c r="U761" s="28"/>
      <c r="V761" s="15" t="s">
        <v>1328</v>
      </c>
      <c r="X761" s="27"/>
      <c r="Y761" s="27"/>
      <c r="Z761" s="29"/>
      <c r="AA761" s="29">
        <v>0.4548611111111111</v>
      </c>
      <c r="AB761" s="29"/>
      <c r="AC761" s="30">
        <v>46080</v>
      </c>
      <c r="AD761" s="15" t="str">
        <f>IF(Tabla2[[#This Row],[HORA ENTREGA]]="DIRECTO","On time", IF(AA761&lt;&gt;"",IF(Tabla2[[#This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1" s="15" t="str">
        <f>MID(Tabla2[[#This Row],[TIPO]],1,3)</f>
        <v xml:space="preserve">40 </v>
      </c>
      <c r="AF7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INVERSIERRA S A */ Cont: * ONEU9448625*/ HR Entrega: *12:00* /Dirección: *QUILICURA</v>
      </c>
      <c r="AG761" s="38" t="str">
        <f>IFERROR(HYPERLINK("https://wa.me/"&amp;Tabla2[[#This Row],[CONTACTO]]&amp;"?text="&amp;Tabla2[[#This Row],[Mensaje]],"Enviar mensaje"),"")</f>
        <v>Enviar mensaje</v>
      </c>
      <c r="AH761" s="15" t="str">
        <f>CONCATENATE(A761,F761)</f>
        <v>760ONEU9448625</v>
      </c>
      <c r="AI761" s="15" t="str">
        <f>CONCATENATE("ENT-",A761)</f>
        <v>ENT-760</v>
      </c>
      <c r="AJ761" s="15" t="str">
        <f>IF(Tabla2[[#This Row],[Op]]&lt;&gt;"","ENTREGA","")</f>
        <v>ENTREGA</v>
      </c>
      <c r="AK761" s="40" t="str">
        <f>(Tabla2[[#This Row],[FECHA ENTREGA]]&amp;Tabla2[[#This Row],[HORA ENTREGA]])</f>
        <v>460800,5</v>
      </c>
      <c r="AL761" s="34" t="str">
        <f>IFERROR(HYPERLINK("https://wa.me/"&amp;Tabla2[[#This Row],[CONTACTO]]&amp;"?text="&amp;Tabla2[[#This Row],[Mensaje]]),"")</f>
        <v>https://wa.me/56998494086?text=Hola!%0AServicio del día 27-02%0A *Cliente:* INVERSIERRA S A */ Cont: * ONEU9448625*/ HR Entrega: *12:00* /Dirección: *QUILICURA</v>
      </c>
    </row>
    <row r="762" spans="1:38" s="15" customFormat="1" ht="16.5" customHeight="1" x14ac:dyDescent="0.2">
      <c r="A762" s="15">
        <f>ROW(A761)</f>
        <v>761</v>
      </c>
      <c r="B762" s="15">
        <f>IF(J762=J761,B761+1,1)</f>
        <v>19</v>
      </c>
      <c r="C762" s="15" t="s">
        <v>196</v>
      </c>
      <c r="D762" s="25" t="s">
        <v>39</v>
      </c>
      <c r="E762" s="27">
        <v>299165</v>
      </c>
      <c r="F762" s="27" t="s">
        <v>1436</v>
      </c>
      <c r="G762" s="27" t="s">
        <v>64</v>
      </c>
      <c r="H762" s="27">
        <v>23000</v>
      </c>
      <c r="I762" s="27" t="s">
        <v>1437</v>
      </c>
      <c r="J762" s="28">
        <v>46080</v>
      </c>
      <c r="K762" s="26">
        <v>0.33333333333333331</v>
      </c>
      <c r="L762" s="26"/>
      <c r="M762" s="27" t="s">
        <v>66</v>
      </c>
      <c r="N762" s="25">
        <f>IFERROR(VLOOKUP(M762,Data!$J$1:$K$58,2,0),"")</f>
        <v>56993389870</v>
      </c>
      <c r="O762" s="27" t="s">
        <v>67</v>
      </c>
      <c r="P762" s="27"/>
      <c r="Q762" s="27" t="s">
        <v>201</v>
      </c>
      <c r="R762" s="27" t="s">
        <v>93</v>
      </c>
      <c r="S762" s="27"/>
      <c r="T762" s="27"/>
      <c r="U762" s="28"/>
      <c r="V762" s="15" t="s">
        <v>1328</v>
      </c>
      <c r="X762" s="27" t="s">
        <v>335</v>
      </c>
      <c r="Y762" s="27"/>
      <c r="Z762" s="29"/>
      <c r="AA762" s="29">
        <v>0.30902777777777779</v>
      </c>
      <c r="AB762" s="29"/>
      <c r="AC762" s="30">
        <v>46080</v>
      </c>
      <c r="AD762" s="15" t="str">
        <f>IF(Tabla2[[#This Row],[HORA ENTREGA]]="DIRECTO","On time", IF(AA762&lt;&gt;"",IF(Tabla2[[#This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2" s="15" t="str">
        <f>MID(Tabla2[[#This Row],[TIPO]],1,3)</f>
        <v xml:space="preserve">20 </v>
      </c>
      <c r="AF7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LANCO &amp; HARRIS SURAMERICA SPA */ Cont: * MRKU7750510*/ HR Entrega: *08:00* /Dirección: *CALLE CHORRILLOS 1 PARC.19B, LAMPA</v>
      </c>
      <c r="AG762" s="38" t="str">
        <f>IFERROR(HYPERLINK("https://wa.me/"&amp;Tabla2[[#This Row],[CONTACTO]]&amp;"?text="&amp;Tabla2[[#This Row],[Mensaje]],"Enviar mensaje"),"")</f>
        <v>Enviar mensaje</v>
      </c>
      <c r="AH762" s="15" t="str">
        <f>CONCATENATE(A762,F762)</f>
        <v>761MRKU7750510</v>
      </c>
      <c r="AI762" s="15" t="str">
        <f>CONCATENATE("ENT-",A762)</f>
        <v>ENT-761</v>
      </c>
      <c r="AJ762" s="15" t="str">
        <f>IF(Tabla2[[#This Row],[Op]]&lt;&gt;"","ENTREGA","")</f>
        <v>ENTREGA</v>
      </c>
      <c r="AK762" s="40" t="str">
        <f>(Tabla2[[#This Row],[FECHA ENTREGA]]&amp;Tabla2[[#This Row],[HORA ENTREGA]])</f>
        <v>460800,333333333333333</v>
      </c>
      <c r="AL762" s="34" t="str">
        <f>IFERROR(HYPERLINK("https://wa.me/"&amp;Tabla2[[#This Row],[CONTACTO]]&amp;"?text="&amp;Tabla2[[#This Row],[Mensaje]]),"")</f>
        <v>https://wa.me/56993389870?text=Hola!%0AServicio del día 27-02%0A *Cliente:* LANCO &amp; HARRIS SURAMERICA SPA */ Cont: * MRKU7750510*/ HR Entrega: *08:00* /Dirección: *CALLE CHORRILLOS 1 PARC.19B, LAMPA</v>
      </c>
    </row>
    <row r="763" spans="1:38" s="15" customFormat="1" ht="16.5" customHeight="1" x14ac:dyDescent="0.2">
      <c r="A763" s="15">
        <f>ROW(A762)</f>
        <v>762</v>
      </c>
      <c r="B763" s="15">
        <f>IF(J763=J762,B762+1,1)</f>
        <v>20</v>
      </c>
      <c r="C763" s="15" t="s">
        <v>196</v>
      </c>
      <c r="D763" s="25" t="s">
        <v>39</v>
      </c>
      <c r="E763" s="27">
        <v>299165</v>
      </c>
      <c r="F763" s="27" t="s">
        <v>1438</v>
      </c>
      <c r="G763" s="27" t="s">
        <v>64</v>
      </c>
      <c r="H763" s="27">
        <v>23000</v>
      </c>
      <c r="I763" s="27" t="s">
        <v>1439</v>
      </c>
      <c r="J763" s="28">
        <v>46080</v>
      </c>
      <c r="K763" s="26">
        <v>0.41666666666666669</v>
      </c>
      <c r="L763" s="26"/>
      <c r="M763" s="27" t="s">
        <v>688</v>
      </c>
      <c r="N763" s="25">
        <f>IFERROR(VLOOKUP(M763,Data!$J$1:$K$58,2,0),"")</f>
        <v>56950104102</v>
      </c>
      <c r="O763" s="27" t="s">
        <v>552</v>
      </c>
      <c r="P763" s="27"/>
      <c r="Q763" s="27" t="s">
        <v>201</v>
      </c>
      <c r="R763" s="27" t="s">
        <v>93</v>
      </c>
      <c r="S763" s="27"/>
      <c r="T763" s="27"/>
      <c r="U763" s="28"/>
      <c r="V763" s="15" t="s">
        <v>1328</v>
      </c>
      <c r="X763" s="27" t="s">
        <v>335</v>
      </c>
      <c r="Y763" s="27"/>
      <c r="Z763" s="29"/>
      <c r="AA763" s="29">
        <v>0.33888888888888891</v>
      </c>
      <c r="AB763" s="29"/>
      <c r="AC763" s="30">
        <v>46080</v>
      </c>
      <c r="AD763" s="15" t="str">
        <f>IF(Tabla2[[#This Row],[HORA ENTREGA]]="DIRECTO","On time", IF(AA763&lt;&gt;"",IF(Tabla2[[#This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3" s="15" t="str">
        <f>MID(Tabla2[[#This Row],[TIPO]],1,3)</f>
        <v xml:space="preserve">20 </v>
      </c>
      <c r="AF7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LANCO &amp; HARRIS SURAMERICA SPA */ Cont: * MRSU0542918*/ HR Entrega: *10:00* /Dirección: *CALLE CHORRILLOS 1 PARC.19B, LAMPA</v>
      </c>
      <c r="AG763" s="38" t="str">
        <f>IFERROR(HYPERLINK("https://wa.me/"&amp;Tabla2[[#This Row],[CONTACTO]]&amp;"?text="&amp;Tabla2[[#This Row],[Mensaje]],"Enviar mensaje"),"")</f>
        <v>Enviar mensaje</v>
      </c>
      <c r="AH763" s="15" t="str">
        <f>CONCATENATE(A763,F763)</f>
        <v>762MRSU0542918</v>
      </c>
      <c r="AI763" s="15" t="str">
        <f>CONCATENATE("ENT-",A763)</f>
        <v>ENT-762</v>
      </c>
      <c r="AJ763" s="15" t="str">
        <f>IF(Tabla2[[#This Row],[Op]]&lt;&gt;"","ENTREGA","")</f>
        <v>ENTREGA</v>
      </c>
      <c r="AK763" s="40" t="str">
        <f>(Tabla2[[#This Row],[FECHA ENTREGA]]&amp;Tabla2[[#This Row],[HORA ENTREGA]])</f>
        <v>460800,416666666666667</v>
      </c>
      <c r="AL763" s="34" t="str">
        <f>IFERROR(HYPERLINK("https://wa.me/"&amp;Tabla2[[#This Row],[CONTACTO]]&amp;"?text="&amp;Tabla2[[#This Row],[Mensaje]]),"")</f>
        <v>https://wa.me/56950104102?text=Hola!%0AServicio del día 27-02%0A *Cliente:* LANCO &amp; HARRIS SURAMERICA SPA */ Cont: * MRSU0542918*/ HR Entrega: *10:00* /Dirección: *CALLE CHORRILLOS 1 PARC.19B, LAMPA</v>
      </c>
    </row>
    <row r="764" spans="1:38" s="15" customFormat="1" ht="16.5" customHeight="1" x14ac:dyDescent="0.2">
      <c r="A764" s="15">
        <f>ROW(A763)</f>
        <v>763</v>
      </c>
      <c r="B764" s="15">
        <f>IF(J764=J763,B763+1,1)</f>
        <v>21</v>
      </c>
      <c r="C764" s="15" t="s">
        <v>204</v>
      </c>
      <c r="D764" s="25" t="s">
        <v>39</v>
      </c>
      <c r="E764" s="27">
        <v>1181145</v>
      </c>
      <c r="F764" s="27" t="s">
        <v>1440</v>
      </c>
      <c r="G764" s="27" t="s">
        <v>64</v>
      </c>
      <c r="H764" s="27">
        <v>23000</v>
      </c>
      <c r="I764" s="27" t="s">
        <v>1441</v>
      </c>
      <c r="J764" s="28">
        <v>46080</v>
      </c>
      <c r="K764" s="26">
        <v>0.35416666666666669</v>
      </c>
      <c r="L764" s="26"/>
      <c r="M764" s="27" t="s">
        <v>55</v>
      </c>
      <c r="N764" s="25">
        <f>IFERROR(VLOOKUP(M764,Data!$J$1:$K$58,2,0),"")</f>
        <v>56992164782</v>
      </c>
      <c r="O764" s="27" t="s">
        <v>56</v>
      </c>
      <c r="P764" s="27"/>
      <c r="Q764" s="27" t="s">
        <v>207</v>
      </c>
      <c r="R764" s="27" t="s">
        <v>48</v>
      </c>
      <c r="S764" s="27"/>
      <c r="T764" s="27"/>
      <c r="U764" s="28"/>
      <c r="V764" s="15" t="s">
        <v>1328</v>
      </c>
      <c r="X764" s="27"/>
      <c r="Y764" s="27"/>
      <c r="Z764" s="29"/>
      <c r="AA764" s="29">
        <v>0.35833333333333334</v>
      </c>
      <c r="AB764" s="29"/>
      <c r="AC764" s="30">
        <v>46080</v>
      </c>
      <c r="AD764" s="15" t="str">
        <f>IF(Tabla2[[#This Row],[HORA ENTREGA]]="DIRECTO","On time", IF(AA764&lt;&gt;"",IF(Tabla2[[#This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4" s="15" t="str">
        <f>MID(Tabla2[[#This Row],[TIPO]],1,3)</f>
        <v xml:space="preserve">20 </v>
      </c>
      <c r="AF7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27-02%0A *Cliente:* OXIQUIM S A */ Cont: * ECMU2968462*/ HR Entrega: *08:30* /Dirección: *CAÑAVERAL 901; QUILICURA </v>
      </c>
      <c r="AG764" s="38" t="str">
        <f>IFERROR(HYPERLINK("https://wa.me/"&amp;Tabla2[[#This Row],[CONTACTO]]&amp;"?text="&amp;Tabla2[[#This Row],[Mensaje]],"Enviar mensaje"),"")</f>
        <v>Enviar mensaje</v>
      </c>
      <c r="AH764" s="15" t="str">
        <f>CONCATENATE(A764,F764)</f>
        <v>763ECMU2968462</v>
      </c>
      <c r="AI764" s="15" t="str">
        <f>CONCATENATE("ENT-",A764)</f>
        <v>ENT-763</v>
      </c>
      <c r="AJ764" s="15" t="str">
        <f>IF(Tabla2[[#This Row],[Op]]&lt;&gt;"","ENTREGA","")</f>
        <v>ENTREGA</v>
      </c>
      <c r="AK764" s="40" t="str">
        <f>(Tabla2[[#This Row],[FECHA ENTREGA]]&amp;Tabla2[[#This Row],[HORA ENTREGA]])</f>
        <v>460800,354166666666667</v>
      </c>
      <c r="AL764" s="34" t="str">
        <f>IFERROR(HYPERLINK("https://wa.me/"&amp;Tabla2[[#This Row],[CONTACTO]]&amp;"?text="&amp;Tabla2[[#This Row],[Mensaje]]),"")</f>
        <v xml:space="preserve">https://wa.me/56992164782?text=Hola!%0AServicio del día 27-02%0A *Cliente:* OXIQUIM S A */ Cont: * ECMU2968462*/ HR Entrega: *08:30* /Dirección: *CAÑAVERAL 901; QUILICURA </v>
      </c>
    </row>
    <row r="765" spans="1:38" s="15" customFormat="1" ht="16.5" customHeight="1" x14ac:dyDescent="0.2">
      <c r="A765" s="15">
        <f>ROW(A764)</f>
        <v>764</v>
      </c>
      <c r="B765" s="15">
        <f>IF(J765=J764,B764+1,1)</f>
        <v>22</v>
      </c>
      <c r="C765" s="15" t="s">
        <v>1442</v>
      </c>
      <c r="D765" s="25" t="s">
        <v>39</v>
      </c>
      <c r="E765" s="27">
        <v>299260</v>
      </c>
      <c r="F765" s="27" t="s">
        <v>1443</v>
      </c>
      <c r="G765" s="27" t="s">
        <v>41</v>
      </c>
      <c r="H765" s="27">
        <v>9000</v>
      </c>
      <c r="I765" s="27" t="s">
        <v>1444</v>
      </c>
      <c r="J765" s="28">
        <v>46080</v>
      </c>
      <c r="K765" s="26">
        <v>0.35416666666666669</v>
      </c>
      <c r="L765" s="26"/>
      <c r="M765" s="27" t="s">
        <v>649</v>
      </c>
      <c r="N765" s="25">
        <f>IFERROR(VLOOKUP(M765,Data!$J$1:$K$58,2,0),"")</f>
        <v>56939438073</v>
      </c>
      <c r="O765" s="27" t="s">
        <v>203</v>
      </c>
      <c r="P765" s="27"/>
      <c r="Q765" s="27" t="s">
        <v>1445</v>
      </c>
      <c r="R765" s="27" t="s">
        <v>662</v>
      </c>
      <c r="S765" s="27"/>
      <c r="T765" s="27"/>
      <c r="U765" s="28"/>
      <c r="V765" s="15" t="s">
        <v>1328</v>
      </c>
      <c r="X765" s="27"/>
      <c r="Y765" s="27"/>
      <c r="Z765" s="29"/>
      <c r="AA765" s="29">
        <v>0.35416666666666669</v>
      </c>
      <c r="AB765" s="29"/>
      <c r="AC765" s="30">
        <v>46080</v>
      </c>
      <c r="AD765" s="15" t="str">
        <f>IF(Tabla2[[#This Row],[HORA ENTREGA]]="DIRECTO","On time", IF(AA765&lt;&gt;"",IF(Tabla2[[#This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5" s="15" t="str">
        <f>MID(Tabla2[[#This Row],[TIPO]],1,3)</f>
        <v xml:space="preserve">40 </v>
      </c>
      <c r="AF7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POWER TRAIN TECHNOLOGIES CHILE */ Cont: * MRKU5593704*/ HR Entrega: *08:30* /Dirección: *BARON DE JUDAS REALES 5050, CONCHALI</v>
      </c>
      <c r="AG765" s="38" t="str">
        <f>IFERROR(HYPERLINK("https://wa.me/"&amp;Tabla2[[#This Row],[CONTACTO]]&amp;"?text="&amp;Tabla2[[#This Row],[Mensaje]],"Enviar mensaje"),"")</f>
        <v>Enviar mensaje</v>
      </c>
      <c r="AH765" s="15" t="str">
        <f>CONCATENATE(A765,F765)</f>
        <v>764MRKU5593704</v>
      </c>
      <c r="AI765" s="15" t="str">
        <f>CONCATENATE("ENT-",A765)</f>
        <v>ENT-764</v>
      </c>
      <c r="AJ765" s="15" t="str">
        <f>IF(Tabla2[[#This Row],[Op]]&lt;&gt;"","ENTREGA","")</f>
        <v>ENTREGA</v>
      </c>
      <c r="AK765" s="40" t="str">
        <f>(Tabla2[[#This Row],[FECHA ENTREGA]]&amp;Tabla2[[#This Row],[HORA ENTREGA]])</f>
        <v>460800,354166666666667</v>
      </c>
      <c r="AL765" s="34" t="str">
        <f>IFERROR(HYPERLINK("https://wa.me/"&amp;Tabla2[[#This Row],[CONTACTO]]&amp;"?text="&amp;Tabla2[[#This Row],[Mensaje]]),"")</f>
        <v>https://wa.me/56939438073?text=Hola!%0AServicio del día 27-02%0A *Cliente:* POWER TRAIN TECHNOLOGIES CHILE */ Cont: * MRKU5593704*/ HR Entrega: *08:30* /Dirección: *BARON DE JUDAS REALES 5050, CONCHALI</v>
      </c>
    </row>
    <row r="766" spans="1:38" s="15" customFormat="1" ht="16.5" customHeight="1" x14ac:dyDescent="0.2">
      <c r="A766" s="15">
        <f>ROW(A765)</f>
        <v>765</v>
      </c>
      <c r="B766" s="15">
        <f>IF(J766=J765,B765+1,1)</f>
        <v>23</v>
      </c>
      <c r="C766" s="15" t="s">
        <v>213</v>
      </c>
      <c r="D766" s="25" t="s">
        <v>39</v>
      </c>
      <c r="E766" s="27">
        <v>300369</v>
      </c>
      <c r="F766" s="27" t="s">
        <v>1446</v>
      </c>
      <c r="G766" s="27" t="s">
        <v>64</v>
      </c>
      <c r="H766" s="27">
        <v>5000</v>
      </c>
      <c r="I766" s="27" t="s">
        <v>1447</v>
      </c>
      <c r="J766" s="28">
        <v>46080</v>
      </c>
      <c r="K766" s="26">
        <v>0.33333333333333331</v>
      </c>
      <c r="L766" s="26"/>
      <c r="M766" s="27" t="s">
        <v>60</v>
      </c>
      <c r="N766" s="25">
        <f>IFERROR(VLOOKUP(M766,Data!$J$1:$K$58,2,0),"")</f>
        <v>56957438415</v>
      </c>
      <c r="O766" s="27" t="s">
        <v>285</v>
      </c>
      <c r="P766" s="27"/>
      <c r="Q766" s="27" t="s">
        <v>1448</v>
      </c>
      <c r="R766" s="27" t="s">
        <v>183</v>
      </c>
      <c r="S766" s="27"/>
      <c r="T766" s="27"/>
      <c r="U766" s="28"/>
      <c r="V766" s="15" t="s">
        <v>1328</v>
      </c>
      <c r="X766" s="27" t="s">
        <v>335</v>
      </c>
      <c r="Y766" s="27"/>
      <c r="Z766" s="29"/>
      <c r="AA766" s="29">
        <v>0.3298611111111111</v>
      </c>
      <c r="AB766" s="29"/>
      <c r="AC766" s="30">
        <v>46080</v>
      </c>
      <c r="AD766" s="15" t="str">
        <f>IF(Tabla2[[#This Row],[HORA ENTREGA]]="DIRECTO","On time", IF(AA766&lt;&gt;"",IF(Tabla2[[#This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6" s="15" t="str">
        <f>MID(Tabla2[[#This Row],[TIPO]],1,3)</f>
        <v xml:space="preserve">20 </v>
      </c>
      <c r="AF7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PTM CHILE LTDA */ Cont: * PCIU0153479*/ HR Entrega: *08:00* /Dirección: *Issa Pichara 830, bodega 2B, Renca</v>
      </c>
      <c r="AG766" s="38" t="str">
        <f>IFERROR(HYPERLINK("https://wa.me/"&amp;Tabla2[[#This Row],[CONTACTO]]&amp;"?text="&amp;Tabla2[[#This Row],[Mensaje]],"Enviar mensaje"),"")</f>
        <v>Enviar mensaje</v>
      </c>
      <c r="AH766" s="15" t="str">
        <f>CONCATENATE(A766,F766)</f>
        <v>765PCIU0153479</v>
      </c>
      <c r="AI766" s="15" t="str">
        <f>CONCATENATE("ENT-",A766)</f>
        <v>ENT-765</v>
      </c>
      <c r="AJ766" s="15" t="str">
        <f>IF(Tabla2[[#This Row],[Op]]&lt;&gt;"","ENTREGA","")</f>
        <v>ENTREGA</v>
      </c>
      <c r="AK766" s="40" t="str">
        <f>(Tabla2[[#This Row],[FECHA ENTREGA]]&amp;Tabla2[[#This Row],[HORA ENTREGA]])</f>
        <v>460800,333333333333333</v>
      </c>
      <c r="AL766" s="34" t="str">
        <f>IFERROR(HYPERLINK("https://wa.me/"&amp;Tabla2[[#This Row],[CONTACTO]]&amp;"?text="&amp;Tabla2[[#This Row],[Mensaje]]),"")</f>
        <v>https://wa.me/56957438415?text=Hola!%0AServicio del día 27-02%0A *Cliente:* PTM CHILE LTDA */ Cont: * PCIU0153479*/ HR Entrega: *08:00* /Dirección: *Issa Pichara 830, bodega 2B, Renca</v>
      </c>
    </row>
    <row r="767" spans="1:38" s="15" customFormat="1" ht="16.5" customHeight="1" x14ac:dyDescent="0.2">
      <c r="A767" s="15">
        <f>ROW(A766)</f>
        <v>766</v>
      </c>
      <c r="B767" s="15">
        <f>IF(J767=J766,B766+1,1)</f>
        <v>24</v>
      </c>
      <c r="C767" s="15" t="s">
        <v>219</v>
      </c>
      <c r="D767" s="25" t="s">
        <v>39</v>
      </c>
      <c r="E767" s="27">
        <v>102376</v>
      </c>
      <c r="F767" s="27" t="s">
        <v>1449</v>
      </c>
      <c r="G767" s="27" t="s">
        <v>41</v>
      </c>
      <c r="H767" s="27">
        <v>28000</v>
      </c>
      <c r="I767" s="27" t="s">
        <v>42</v>
      </c>
      <c r="J767" s="28">
        <v>46080</v>
      </c>
      <c r="K767" s="26">
        <v>0.29166666666666669</v>
      </c>
      <c r="L767" s="26"/>
      <c r="M767" s="27" t="s">
        <v>97</v>
      </c>
      <c r="N767" s="25">
        <f>IFERROR(VLOOKUP(M767,Data!$J$1:$K$58,2,0),"")</f>
        <v>56944540732</v>
      </c>
      <c r="O767" s="27" t="s">
        <v>98</v>
      </c>
      <c r="P767" s="27"/>
      <c r="Q767" s="27" t="s">
        <v>229</v>
      </c>
      <c r="R767" s="27" t="s">
        <v>48</v>
      </c>
      <c r="S767" s="27"/>
      <c r="T767" s="27"/>
      <c r="U767" s="28"/>
      <c r="V767" s="15" t="s">
        <v>1328</v>
      </c>
      <c r="X767" s="27"/>
      <c r="Y767" s="27"/>
      <c r="Z767" s="29"/>
      <c r="AA767" s="29">
        <v>0.27777777777777779</v>
      </c>
      <c r="AB767" s="29"/>
      <c r="AC767" s="30">
        <v>46080</v>
      </c>
      <c r="AD767" s="15" t="str">
        <f>IF(Tabla2[[#This Row],[HORA ENTREGA]]="DIRECTO","On time", IF(AA767&lt;&gt;"",IF(Tabla2[[#This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7" s="15" t="str">
        <f>MID(Tabla2[[#This Row],[TIPO]],1,3)</f>
        <v xml:space="preserve">40 </v>
      </c>
      <c r="AF7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RENDIC S.A. */ Cont: * TCNU2242781*/ HR Entrega: *07:00* /Dirección: *Avenida Miraflores 9700-Bodega 4C, PUDAHUEL</v>
      </c>
      <c r="AG767" s="38" t="str">
        <f>IFERROR(HYPERLINK("https://wa.me/"&amp;Tabla2[[#This Row],[CONTACTO]]&amp;"?text="&amp;Tabla2[[#This Row],[Mensaje]],"Enviar mensaje"),"")</f>
        <v>Enviar mensaje</v>
      </c>
      <c r="AH767" s="15" t="str">
        <f>CONCATENATE(A767,F767)</f>
        <v>766TCNU2242781</v>
      </c>
      <c r="AI767" s="15" t="str">
        <f>CONCATENATE("ENT-",A767)</f>
        <v>ENT-766</v>
      </c>
      <c r="AJ767" s="15" t="str">
        <f>IF(Tabla2[[#This Row],[Op]]&lt;&gt;"","ENTREGA","")</f>
        <v>ENTREGA</v>
      </c>
      <c r="AK767" s="40" t="str">
        <f>(Tabla2[[#This Row],[FECHA ENTREGA]]&amp;Tabla2[[#This Row],[HORA ENTREGA]])</f>
        <v>460800,291666666666667</v>
      </c>
      <c r="AL767" s="34" t="str">
        <f>IFERROR(HYPERLINK("https://wa.me/"&amp;Tabla2[[#This Row],[CONTACTO]]&amp;"?text="&amp;Tabla2[[#This Row],[Mensaje]]),"")</f>
        <v>https://wa.me/56944540732?text=Hola!%0AServicio del día 27-02%0A *Cliente:* RENDIC S.A. */ Cont: * TCNU2242781*/ HR Entrega: *07:00* /Dirección: *Avenida Miraflores 9700-Bodega 4C, PUDAHUEL</v>
      </c>
    </row>
    <row r="768" spans="1:38" s="15" customFormat="1" ht="16.5" customHeight="1" x14ac:dyDescent="0.2">
      <c r="A768" s="15">
        <f>ROW(A767)</f>
        <v>767</v>
      </c>
      <c r="B768" s="15">
        <f>IF(J768=J767,B767+1,1)</f>
        <v>25</v>
      </c>
      <c r="C768" s="15" t="s">
        <v>219</v>
      </c>
      <c r="D768" s="25" t="s">
        <v>39</v>
      </c>
      <c r="E768" s="27">
        <v>102458</v>
      </c>
      <c r="F768" s="27" t="s">
        <v>1450</v>
      </c>
      <c r="G768" s="27" t="s">
        <v>41</v>
      </c>
      <c r="H768" s="27">
        <v>30000</v>
      </c>
      <c r="I768" s="27" t="s">
        <v>42</v>
      </c>
      <c r="J768" s="28">
        <v>46080</v>
      </c>
      <c r="K768" s="26">
        <v>0.33333333333333331</v>
      </c>
      <c r="L768" s="26"/>
      <c r="M768" s="27" t="s">
        <v>172</v>
      </c>
      <c r="N768" s="25">
        <f>IFERROR(VLOOKUP(M768,Data!$J$1:$K$58,2,0),"")</f>
        <v>56985215946</v>
      </c>
      <c r="O768" s="27" t="s">
        <v>173</v>
      </c>
      <c r="P768" s="27"/>
      <c r="Q768" s="27" t="s">
        <v>1307</v>
      </c>
      <c r="R768" s="27" t="s">
        <v>69</v>
      </c>
      <c r="S768" s="27"/>
      <c r="T768" s="27"/>
      <c r="U768" s="28"/>
      <c r="X768" s="27"/>
      <c r="Y768" s="27"/>
      <c r="Z768" s="29"/>
      <c r="AA768" s="29">
        <v>0.32291666666666669</v>
      </c>
      <c r="AB768" s="29"/>
      <c r="AC768" s="30">
        <v>46080</v>
      </c>
      <c r="AD768" s="15" t="str">
        <f>IF(Tabla2[[#This Row],[HORA ENTREGA]]="DIRECTO","On time", IF(AA768&lt;&gt;"",IF(Tabla2[[#This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68" s="15" t="str">
        <f>MID(Tabla2[[#This Row],[TIPO]],1,3)</f>
        <v xml:space="preserve">40 </v>
      </c>
      <c r="AF7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RENDIC S.A. */ Cont: * HAMU4401691*/ HR Entrega: *08:00* /Dirección: *CAMINO LO AGUIRRE SUR 537, PUDAHUEL</v>
      </c>
      <c r="AG768" s="38" t="str">
        <f>IFERROR(HYPERLINK("https://wa.me/"&amp;Tabla2[[#This Row],[CONTACTO]]&amp;"?text="&amp;Tabla2[[#This Row],[Mensaje]],"Enviar mensaje"),"")</f>
        <v>Enviar mensaje</v>
      </c>
      <c r="AH768" s="15" t="str">
        <f>CONCATENATE(A768,F768)</f>
        <v>767HAMU4401691</v>
      </c>
      <c r="AI768" s="15" t="str">
        <f>CONCATENATE("ENT-",A768)</f>
        <v>ENT-767</v>
      </c>
      <c r="AJ768" s="15" t="str">
        <f>IF(Tabla2[[#This Row],[Op]]&lt;&gt;"","ENTREGA","")</f>
        <v>ENTREGA</v>
      </c>
      <c r="AK768" s="40" t="str">
        <f>(Tabla2[[#This Row],[FECHA ENTREGA]]&amp;Tabla2[[#This Row],[HORA ENTREGA]])</f>
        <v>460800,333333333333333</v>
      </c>
      <c r="AL768" s="34" t="str">
        <f>IFERROR(HYPERLINK("https://wa.me/"&amp;Tabla2[[#This Row],[CONTACTO]]&amp;"?text="&amp;Tabla2[[#This Row],[Mensaje]]),"")</f>
        <v>https://wa.me/56985215946?text=Hola!%0AServicio del día 27-02%0A *Cliente:* RENDIC S.A. */ Cont: * HAMU4401691*/ HR Entrega: *08:00* /Dirección: *CAMINO LO AGUIRRE SUR 537, PUDAHUEL</v>
      </c>
    </row>
    <row r="769" spans="1:38" s="15" customFormat="1" ht="16.5" customHeight="1" x14ac:dyDescent="0.2">
      <c r="A769" s="15">
        <f>ROW(A768)</f>
        <v>768</v>
      </c>
      <c r="B769" s="15">
        <f>IF(J769=J768,B768+1,1)</f>
        <v>26</v>
      </c>
      <c r="C769" s="15" t="s">
        <v>219</v>
      </c>
      <c r="D769" s="25" t="s">
        <v>39</v>
      </c>
      <c r="E769" s="27">
        <v>102878</v>
      </c>
      <c r="F769" s="27" t="s">
        <v>1451</v>
      </c>
      <c r="G769" s="27" t="s">
        <v>54</v>
      </c>
      <c r="H769" s="27">
        <v>30000</v>
      </c>
      <c r="I769" s="27" t="s">
        <v>42</v>
      </c>
      <c r="J769" s="28">
        <v>46080</v>
      </c>
      <c r="K769" s="26">
        <v>0.35416666666666669</v>
      </c>
      <c r="L769" s="26"/>
      <c r="M769" s="27" t="s">
        <v>126</v>
      </c>
      <c r="N769" s="25">
        <f>IFERROR(VLOOKUP(M769,Data!$J$1:$K$58,2,0),"")</f>
        <v>56999270871</v>
      </c>
      <c r="O769" s="27" t="s">
        <v>127</v>
      </c>
      <c r="P769" s="27"/>
      <c r="Q769" s="27" t="s">
        <v>357</v>
      </c>
      <c r="R769" s="27" t="s">
        <v>280</v>
      </c>
      <c r="S769" s="27"/>
      <c r="T769" s="27"/>
      <c r="U769" s="28"/>
      <c r="V769" s="15" t="s">
        <v>1328</v>
      </c>
      <c r="X769" s="27"/>
      <c r="Y769" s="27"/>
      <c r="Z769" s="29"/>
      <c r="AA769" s="29">
        <v>0.37083333333333335</v>
      </c>
      <c r="AB769" s="29"/>
      <c r="AC769" s="30">
        <v>46080</v>
      </c>
      <c r="AD769" s="15" t="str">
        <f>IF(Tabla2[[#This Row],[HORA ENTREGA]]="DIRECTO","On time", IF(AA769&lt;&gt;"",IF(Tabla2[[#This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69" s="15" t="str">
        <f>MID(Tabla2[[#This Row],[TIPO]],1,3)</f>
        <v xml:space="preserve">40 </v>
      </c>
      <c r="AF7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RENDIC S.A. */ Cont: * TTNU8639573*/ HR Entrega: *08:30* /Dirección: *AVDA EL VENSTIQUERO 1260,RENCA</v>
      </c>
      <c r="AG769" s="38" t="str">
        <f>IFERROR(HYPERLINK("https://wa.me/"&amp;Tabla2[[#This Row],[CONTACTO]]&amp;"?text="&amp;Tabla2[[#This Row],[Mensaje]],"Enviar mensaje"),"")</f>
        <v>Enviar mensaje</v>
      </c>
      <c r="AH769" s="15" t="str">
        <f>CONCATENATE(A769,F769)</f>
        <v>768TTNU8639573</v>
      </c>
      <c r="AI769" s="15" t="str">
        <f>CONCATENATE("ENT-",A769)</f>
        <v>ENT-768</v>
      </c>
      <c r="AJ769" s="15" t="str">
        <f>IF(Tabla2[[#This Row],[Op]]&lt;&gt;"","ENTREGA","")</f>
        <v>ENTREGA</v>
      </c>
      <c r="AK769" s="40" t="str">
        <f>(Tabla2[[#This Row],[FECHA ENTREGA]]&amp;Tabla2[[#This Row],[HORA ENTREGA]])</f>
        <v>460800,354166666666667</v>
      </c>
      <c r="AL769" s="34" t="str">
        <f>IFERROR(HYPERLINK("https://wa.me/"&amp;Tabla2[[#This Row],[CONTACTO]]&amp;"?text="&amp;Tabla2[[#This Row],[Mensaje]]),"")</f>
        <v>https://wa.me/56999270871?text=Hola!%0AServicio del día 27-02%0A *Cliente:* RENDIC S.A. */ Cont: * TTNU8639573*/ HR Entrega: *08:30* /Dirección: *AVDA EL VENSTIQUERO 1260,RENCA</v>
      </c>
    </row>
    <row r="770" spans="1:38" s="15" customFormat="1" ht="16.5" customHeight="1" x14ac:dyDescent="0.2">
      <c r="A770" s="15">
        <f>ROW(A769)</f>
        <v>769</v>
      </c>
      <c r="B770" s="15">
        <f>IF(J770=J769,B769+1,1)</f>
        <v>27</v>
      </c>
      <c r="C770" s="15" t="s">
        <v>219</v>
      </c>
      <c r="D770" s="25" t="s">
        <v>39</v>
      </c>
      <c r="E770" s="27">
        <v>102554</v>
      </c>
      <c r="F770" s="27" t="s">
        <v>1452</v>
      </c>
      <c r="G770" s="27" t="s">
        <v>41</v>
      </c>
      <c r="H770" s="27">
        <v>28000</v>
      </c>
      <c r="I770" s="27" t="s">
        <v>42</v>
      </c>
      <c r="J770" s="28">
        <v>46080</v>
      </c>
      <c r="K770" s="26">
        <v>0.375</v>
      </c>
      <c r="L770" s="26"/>
      <c r="M770" s="27" t="s">
        <v>308</v>
      </c>
      <c r="N770" s="25">
        <f>IFERROR(VLOOKUP(M770,Data!$J$1:$K$58,2,0),"")</f>
        <v>56966631737</v>
      </c>
      <c r="O770" s="27" t="s">
        <v>309</v>
      </c>
      <c r="P770" s="27"/>
      <c r="Q770" s="27" t="s">
        <v>229</v>
      </c>
      <c r="R770" s="27" t="s">
        <v>169</v>
      </c>
      <c r="S770" s="27"/>
      <c r="T770" s="27"/>
      <c r="U770" s="28"/>
      <c r="V770" s="15" t="s">
        <v>1328</v>
      </c>
      <c r="X770" s="27"/>
      <c r="Y770" s="27"/>
      <c r="Z770" s="29"/>
      <c r="AA770" s="29">
        <v>0.37847222222222221</v>
      </c>
      <c r="AB770" s="29"/>
      <c r="AC770" s="30">
        <v>46080</v>
      </c>
      <c r="AD770" s="15" t="str">
        <f>IF(Tabla2[[#This Row],[HORA ENTREGA]]="DIRECTO","On time", IF(AA770&lt;&gt;"",IF(Tabla2[[#This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70" s="15" t="str">
        <f>MID(Tabla2[[#This Row],[TIPO]],1,3)</f>
        <v xml:space="preserve">40 </v>
      </c>
      <c r="AF7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RENDIC S.A. */ Cont: * FFAU1726840*/ HR Entrega: *09:00* /Dirección: *Avenida Miraflores 9700-Bodega 4C, PUDAHUEL</v>
      </c>
      <c r="AG770" s="38" t="str">
        <f>IFERROR(HYPERLINK("https://wa.me/"&amp;Tabla2[[#This Row],[CONTACTO]]&amp;"?text="&amp;Tabla2[[#This Row],[Mensaje]],"Enviar mensaje"),"")</f>
        <v>Enviar mensaje</v>
      </c>
      <c r="AH770" s="15" t="str">
        <f>CONCATENATE(A770,F770)</f>
        <v>769FFAU1726840</v>
      </c>
      <c r="AI770" s="15" t="str">
        <f>CONCATENATE("ENT-",A770)</f>
        <v>ENT-769</v>
      </c>
      <c r="AJ770" s="15" t="str">
        <f>IF(Tabla2[[#This Row],[Op]]&lt;&gt;"","ENTREGA","")</f>
        <v>ENTREGA</v>
      </c>
      <c r="AK770" s="40" t="str">
        <f>(Tabla2[[#This Row],[FECHA ENTREGA]]&amp;Tabla2[[#This Row],[HORA ENTREGA]])</f>
        <v>460800,375</v>
      </c>
      <c r="AL770" s="34" t="str">
        <f>IFERROR(HYPERLINK("https://wa.me/"&amp;Tabla2[[#This Row],[CONTACTO]]&amp;"?text="&amp;Tabla2[[#This Row],[Mensaje]]),"")</f>
        <v>https://wa.me/56966631737?text=Hola!%0AServicio del día 27-02%0A *Cliente:* RENDIC S.A. */ Cont: * FFAU1726840*/ HR Entrega: *09:00* /Dirección: *Avenida Miraflores 9700-Bodega 4C, PUDAHUEL</v>
      </c>
    </row>
    <row r="771" spans="1:38" s="15" customFormat="1" ht="16.5" customHeight="1" x14ac:dyDescent="0.2">
      <c r="A771" s="15">
        <f>ROW(A770)</f>
        <v>770</v>
      </c>
      <c r="B771" s="15">
        <f>IF(J771=J770,B770+1,1)</f>
        <v>28</v>
      </c>
      <c r="C771" s="15" t="s">
        <v>219</v>
      </c>
      <c r="D771" s="25" t="s">
        <v>39</v>
      </c>
      <c r="E771" s="27">
        <v>102457</v>
      </c>
      <c r="F771" s="27" t="s">
        <v>1453</v>
      </c>
      <c r="G771" s="27" t="s">
        <v>41</v>
      </c>
      <c r="H771" s="27">
        <v>8000</v>
      </c>
      <c r="I771" s="27" t="s">
        <v>42</v>
      </c>
      <c r="J771" s="28">
        <v>46080</v>
      </c>
      <c r="K771" s="26">
        <v>0.54166666666666663</v>
      </c>
      <c r="L771" s="26"/>
      <c r="M771" s="27" t="s">
        <v>133</v>
      </c>
      <c r="N771" s="25">
        <f>IFERROR(VLOOKUP(M771,Data!$J$1:$K$58,2,0),"")</f>
        <v>56953801607</v>
      </c>
      <c r="O771" s="27" t="s">
        <v>134</v>
      </c>
      <c r="P771" s="27"/>
      <c r="Q771" s="27" t="s">
        <v>229</v>
      </c>
      <c r="R771" s="27" t="s">
        <v>48</v>
      </c>
      <c r="S771" s="27"/>
      <c r="T771" s="27"/>
      <c r="U771" s="28"/>
      <c r="V771" s="15" t="s">
        <v>1328</v>
      </c>
      <c r="X771" s="27"/>
      <c r="Y771" s="27"/>
      <c r="Z771" s="29"/>
      <c r="AA771" s="29">
        <v>0.50694444444444442</v>
      </c>
      <c r="AB771" s="29"/>
      <c r="AC771" s="30">
        <v>46080</v>
      </c>
      <c r="AD771" s="15" t="str">
        <f>IF(Tabla2[[#This Row],[HORA ENTREGA]]="DIRECTO","On time", IF(AA771&lt;&gt;"",IF(Tabla2[[#This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71" s="15" t="str">
        <f>MID(Tabla2[[#This Row],[TIPO]],1,3)</f>
        <v xml:space="preserve">40 </v>
      </c>
      <c r="AF7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RENDIC S.A. */ Cont: * ECMU4964553*/ HR Entrega: *13:00* /Dirección: *Avenida Miraflores 9700-Bodega 4C, PUDAHUEL</v>
      </c>
      <c r="AG771" s="38" t="str">
        <f>IFERROR(HYPERLINK("https://wa.me/"&amp;Tabla2[[#This Row],[CONTACTO]]&amp;"?text="&amp;Tabla2[[#This Row],[Mensaje]],"Enviar mensaje"),"")</f>
        <v>Enviar mensaje</v>
      </c>
      <c r="AH771" s="15" t="str">
        <f>CONCATENATE(A771,F771)</f>
        <v>770ECMU4964553</v>
      </c>
      <c r="AI771" s="15" t="str">
        <f>CONCATENATE("ENT-",A771)</f>
        <v>ENT-770</v>
      </c>
      <c r="AJ771" s="15" t="str">
        <f>IF(Tabla2[[#This Row],[Op]]&lt;&gt;"","ENTREGA","")</f>
        <v>ENTREGA</v>
      </c>
      <c r="AK771" s="40" t="str">
        <f>(Tabla2[[#This Row],[FECHA ENTREGA]]&amp;Tabla2[[#This Row],[HORA ENTREGA]])</f>
        <v>460800,541666666666667</v>
      </c>
      <c r="AL771" s="34" t="str">
        <f>IFERROR(HYPERLINK("https://wa.me/"&amp;Tabla2[[#This Row],[CONTACTO]]&amp;"?text="&amp;Tabla2[[#This Row],[Mensaje]]),"")</f>
        <v>https://wa.me/56953801607?text=Hola!%0AServicio del día 27-02%0A *Cliente:* RENDIC S.A. */ Cont: * ECMU4964553*/ HR Entrega: *13:00* /Dirección: *Avenida Miraflores 9700-Bodega 4C, PUDAHUEL</v>
      </c>
    </row>
    <row r="772" spans="1:38" s="15" customFormat="1" ht="16.5" customHeight="1" x14ac:dyDescent="0.2">
      <c r="A772" s="15">
        <f>ROW(A771)</f>
        <v>771</v>
      </c>
      <c r="B772" s="15">
        <f>IF(J772=J771,B771+1,1)</f>
        <v>29</v>
      </c>
      <c r="C772" s="15" t="s">
        <v>566</v>
      </c>
      <c r="D772" s="25"/>
      <c r="E772" s="27" t="s">
        <v>120</v>
      </c>
      <c r="F772" s="27" t="s">
        <v>456</v>
      </c>
      <c r="G772" s="27" t="s">
        <v>456</v>
      </c>
      <c r="H772" s="27" t="s">
        <v>120</v>
      </c>
      <c r="I772" s="27" t="s">
        <v>120</v>
      </c>
      <c r="J772" s="28">
        <v>46080</v>
      </c>
      <c r="K772" s="26">
        <v>0.29166666666666669</v>
      </c>
      <c r="L772" s="26"/>
      <c r="M772" s="27" t="s">
        <v>567</v>
      </c>
      <c r="N772" s="25">
        <f>IFERROR(VLOOKUP(M772,Data!$J$1:$K$58,2,0),"")</f>
        <v>56964069749</v>
      </c>
      <c r="O772" s="27" t="s">
        <v>568</v>
      </c>
      <c r="P772" s="27"/>
      <c r="Q772" s="27" t="s">
        <v>569</v>
      </c>
      <c r="R772" s="27" t="s">
        <v>120</v>
      </c>
      <c r="S772" s="27"/>
      <c r="T772" s="27"/>
      <c r="U772" s="28"/>
      <c r="X772" s="27"/>
      <c r="Y772" s="27"/>
      <c r="Z772" s="29"/>
      <c r="AA772" s="29"/>
      <c r="AB772" s="29"/>
      <c r="AC772" s="30">
        <v>46080</v>
      </c>
      <c r="AD772" s="15" t="str">
        <f>IF(Tabla2[[#This Row],[HORA ENTREGA]]="DIRECTO","On time", IF(AA772&lt;&gt;"",IF(Tabla2[[#This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72" s="15" t="str">
        <f>MID(Tabla2[[#This Row],[TIPO]],1,3)</f>
        <v>RAM</v>
      </c>
      <c r="AF7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RITRAMA S.A. */ Cont: * RAMPLA*/ HR Entrega: *07:00* /Dirección: *AV. TUPUNGATO 3420, PLACILLA</v>
      </c>
      <c r="AG772" s="38" t="str">
        <f>IFERROR(HYPERLINK("https://wa.me/"&amp;Tabla2[[#This Row],[CONTACTO]]&amp;"?text="&amp;Tabla2[[#This Row],[Mensaje]],"Enviar mensaje"),"")</f>
        <v>Enviar mensaje</v>
      </c>
      <c r="AH772" s="15" t="str">
        <f>CONCATENATE(A772,F772)</f>
        <v>771RAMPLA</v>
      </c>
      <c r="AI772" s="15" t="str">
        <f>CONCATENATE("ENT-",A772)</f>
        <v>ENT-771</v>
      </c>
      <c r="AJ772" s="15" t="str">
        <f>IF(Tabla2[[#This Row],[Op]]&lt;&gt;"","ENTREGA","")</f>
        <v>ENTREGA</v>
      </c>
      <c r="AK772" s="40" t="str">
        <f>(Tabla2[[#This Row],[FECHA ENTREGA]]&amp;Tabla2[[#This Row],[HORA ENTREGA]])</f>
        <v>460800,291666666666667</v>
      </c>
      <c r="AL772" s="34" t="str">
        <f>IFERROR(HYPERLINK("https://wa.me/"&amp;Tabla2[[#This Row],[CONTACTO]]&amp;"?text="&amp;Tabla2[[#This Row],[Mensaje]]),"")</f>
        <v>https://wa.me/56964069749?text=Hola!%0AServicio del día 27-02%0A *Cliente:* RITRAMA S.A. */ Cont: * RAMPLA*/ HR Entrega: *07:00* /Dirección: *AV. TUPUNGATO 3420, PLACILLA</v>
      </c>
    </row>
    <row r="773" spans="1:38" s="15" customFormat="1" ht="16.5" customHeight="1" x14ac:dyDescent="0.2">
      <c r="A773" s="15">
        <f>ROW(A772)</f>
        <v>772</v>
      </c>
      <c r="B773" s="15">
        <f>IF(J773=J772,B772+1,1)</f>
        <v>30</v>
      </c>
      <c r="C773" s="15" t="s">
        <v>566</v>
      </c>
      <c r="D773" s="25"/>
      <c r="E773" s="27" t="s">
        <v>120</v>
      </c>
      <c r="F773" s="27" t="s">
        <v>456</v>
      </c>
      <c r="G773" s="27" t="s">
        <v>456</v>
      </c>
      <c r="H773" s="27" t="s">
        <v>120</v>
      </c>
      <c r="I773" s="27" t="s">
        <v>120</v>
      </c>
      <c r="J773" s="28">
        <v>46080</v>
      </c>
      <c r="K773" s="26">
        <v>0.29166666666666669</v>
      </c>
      <c r="L773" s="26"/>
      <c r="M773" s="27" t="s">
        <v>570</v>
      </c>
      <c r="N773" s="25">
        <f>IFERROR(VLOOKUP(M773,Data!$J$1:$K$58,2,0),"")</f>
        <v>56973887322</v>
      </c>
      <c r="O773" s="27" t="s">
        <v>738</v>
      </c>
      <c r="P773" s="27"/>
      <c r="Q773" s="27" t="s">
        <v>569</v>
      </c>
      <c r="R773" s="27" t="s">
        <v>120</v>
      </c>
      <c r="S773" s="27"/>
      <c r="T773" s="27"/>
      <c r="U773" s="28"/>
      <c r="X773" s="27"/>
      <c r="Y773" s="27"/>
      <c r="Z773" s="29"/>
      <c r="AA773" s="29"/>
      <c r="AB773" s="29"/>
      <c r="AC773" s="30">
        <v>46080</v>
      </c>
      <c r="AD773" s="15" t="str">
        <f>IF(Tabla2[[#This Row],[HORA ENTREGA]]="DIRECTO","On time", IF(AA773&lt;&gt;"",IF(Tabla2[[#This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73" s="15" t="str">
        <f>MID(Tabla2[[#This Row],[TIPO]],1,3)</f>
        <v>RAM</v>
      </c>
      <c r="AF7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RITRAMA S.A. */ Cont: * RAMPLA*/ HR Entrega: *07:00* /Dirección: *AV. TUPUNGATO 3420, PLACILLA</v>
      </c>
      <c r="AG773" s="38" t="str">
        <f>IFERROR(HYPERLINK("https://wa.me/"&amp;Tabla2[[#This Row],[CONTACTO]]&amp;"?text="&amp;Tabla2[[#This Row],[Mensaje]],"Enviar mensaje"),"")</f>
        <v>Enviar mensaje</v>
      </c>
      <c r="AH773" s="15" t="str">
        <f>CONCATENATE(A773,F773)</f>
        <v>772RAMPLA</v>
      </c>
      <c r="AI773" s="15" t="str">
        <f>CONCATENATE("ENT-",A773)</f>
        <v>ENT-772</v>
      </c>
      <c r="AJ773" s="15" t="str">
        <f>IF(Tabla2[[#This Row],[Op]]&lt;&gt;"","ENTREGA","")</f>
        <v>ENTREGA</v>
      </c>
      <c r="AK773" s="40" t="str">
        <f>(Tabla2[[#This Row],[FECHA ENTREGA]]&amp;Tabla2[[#This Row],[HORA ENTREGA]])</f>
        <v>460800,291666666666667</v>
      </c>
      <c r="AL773" s="34" t="str">
        <f>IFERROR(HYPERLINK("https://wa.me/"&amp;Tabla2[[#This Row],[CONTACTO]]&amp;"?text="&amp;Tabla2[[#This Row],[Mensaje]]),"")</f>
        <v>https://wa.me/56973887322?text=Hola!%0AServicio del día 27-02%0A *Cliente:* RITRAMA S.A. */ Cont: * RAMPLA*/ HR Entrega: *07:00* /Dirección: *AV. TUPUNGATO 3420, PLACILLA</v>
      </c>
    </row>
    <row r="774" spans="1:38" s="15" customFormat="1" ht="16.5" customHeight="1" x14ac:dyDescent="0.2">
      <c r="A774" s="15">
        <f>ROW(A773)</f>
        <v>773</v>
      </c>
      <c r="B774" s="15">
        <f>IF(J774=J773,B773+1,1)</f>
        <v>31</v>
      </c>
      <c r="C774" s="15" t="s">
        <v>236</v>
      </c>
      <c r="D774" s="25" t="s">
        <v>39</v>
      </c>
      <c r="E774" s="27">
        <v>507534</v>
      </c>
      <c r="F774" s="27" t="s">
        <v>1454</v>
      </c>
      <c r="G774" s="27" t="s">
        <v>64</v>
      </c>
      <c r="H774" s="27">
        <v>9000</v>
      </c>
      <c r="I774" s="27" t="s">
        <v>42</v>
      </c>
      <c r="J774" s="28">
        <v>46080</v>
      </c>
      <c r="K774" s="26">
        <v>0.375</v>
      </c>
      <c r="L774" s="26"/>
      <c r="M774" s="27" t="s">
        <v>433</v>
      </c>
      <c r="N774" s="25">
        <f>IFERROR(VLOOKUP(M774,Data!$J$1:$K$58,2,0),"")</f>
        <v>56994354094</v>
      </c>
      <c r="O774" s="27" t="s">
        <v>212</v>
      </c>
      <c r="P774" s="27"/>
      <c r="Q774" s="27" t="s">
        <v>573</v>
      </c>
      <c r="R774" s="27" t="s">
        <v>280</v>
      </c>
      <c r="S774" s="27"/>
      <c r="T774" s="27"/>
      <c r="U774" s="28"/>
      <c r="V774" s="15" t="s">
        <v>1328</v>
      </c>
      <c r="X774" s="27" t="s">
        <v>1455</v>
      </c>
      <c r="Y774" s="27"/>
      <c r="Z774" s="29"/>
      <c r="AA774" s="29">
        <v>0.375</v>
      </c>
      <c r="AB774" s="29"/>
      <c r="AC774" s="30">
        <v>46080</v>
      </c>
      <c r="AD774" s="15" t="str">
        <f>IF(Tabla2[[#This Row],[HORA ENTREGA]]="DIRECTO","On time", IF(AA774&lt;&gt;"",IF(Tabla2[[#This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74" s="15" t="str">
        <f>MID(Tabla2[[#This Row],[TIPO]],1,3)</f>
        <v xml:space="preserve">20 </v>
      </c>
      <c r="AF7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SOCIEDAD COMERCIAL MARBEN PETS LTDA */ Cont: * CSNU1988641*/ HR Entrega: *09:00* /Dirección: *FRAGUA - BOD.PRINCIPAL</v>
      </c>
      <c r="AG774" s="38" t="str">
        <f>IFERROR(HYPERLINK("https://wa.me/"&amp;Tabla2[[#This Row],[CONTACTO]]&amp;"?text="&amp;Tabla2[[#This Row],[Mensaje]],"Enviar mensaje"),"")</f>
        <v>Enviar mensaje</v>
      </c>
      <c r="AH774" s="15" t="str">
        <f>CONCATENATE(A774,F774)</f>
        <v>773CSNU1988641</v>
      </c>
      <c r="AI774" s="15" t="str">
        <f>CONCATENATE("ENT-",A774)</f>
        <v>ENT-773</v>
      </c>
      <c r="AJ774" s="15" t="str">
        <f>IF(Tabla2[[#This Row],[Op]]&lt;&gt;"","ENTREGA","")</f>
        <v>ENTREGA</v>
      </c>
      <c r="AK774" s="40" t="str">
        <f>(Tabla2[[#This Row],[FECHA ENTREGA]]&amp;Tabla2[[#This Row],[HORA ENTREGA]])</f>
        <v>460800,375</v>
      </c>
      <c r="AL774" s="34" t="str">
        <f>IFERROR(HYPERLINK("https://wa.me/"&amp;Tabla2[[#This Row],[CONTACTO]]&amp;"?text="&amp;Tabla2[[#This Row],[Mensaje]]),"")</f>
        <v>https://wa.me/56994354094?text=Hola!%0AServicio del día 27-02%0A *Cliente:* SOCIEDAD COMERCIAL MARBEN PETS LTDA */ Cont: * CSNU1988641*/ HR Entrega: *09:00* /Dirección: *FRAGUA - BOD.PRINCIPAL</v>
      </c>
    </row>
    <row r="775" spans="1:38" s="15" customFormat="1" ht="16.5" customHeight="1" x14ac:dyDescent="0.2">
      <c r="A775" s="15">
        <f>ROW(A774)</f>
        <v>774</v>
      </c>
      <c r="B775" s="15">
        <f>IF(J775=J774,B774+1,1)</f>
        <v>32</v>
      </c>
      <c r="C775" s="15" t="s">
        <v>360</v>
      </c>
      <c r="D775" s="25" t="s">
        <v>39</v>
      </c>
      <c r="E775" s="27">
        <v>313867</v>
      </c>
      <c r="F775" s="27" t="s">
        <v>1456</v>
      </c>
      <c r="G775" s="27" t="s">
        <v>41</v>
      </c>
      <c r="H775" s="27">
        <v>11000</v>
      </c>
      <c r="I775" s="27" t="s">
        <v>42</v>
      </c>
      <c r="J775" s="28">
        <v>46080</v>
      </c>
      <c r="K775" s="26">
        <v>0.33333333333333331</v>
      </c>
      <c r="L775" s="26"/>
      <c r="M775" s="27" t="s">
        <v>313</v>
      </c>
      <c r="N775" s="25">
        <f>IFERROR(VLOOKUP(M775,Data!$J$1:$K$58,2,0),"")</f>
        <v>56967387744</v>
      </c>
      <c r="O775" s="27" t="s">
        <v>314</v>
      </c>
      <c r="P775" s="27"/>
      <c r="Q775" s="27" t="s">
        <v>362</v>
      </c>
      <c r="R775" s="27" t="s">
        <v>169</v>
      </c>
      <c r="S775" s="27"/>
      <c r="T775" s="27"/>
      <c r="U775" s="28"/>
      <c r="V775" s="15" t="s">
        <v>1328</v>
      </c>
      <c r="X775" s="27" t="s">
        <v>1457</v>
      </c>
      <c r="Y775" s="27"/>
      <c r="Z775" s="29"/>
      <c r="AA775" s="29">
        <v>0.32777777777777778</v>
      </c>
      <c r="AB775" s="29"/>
      <c r="AC775" s="30">
        <v>46080</v>
      </c>
      <c r="AD775" s="15" t="str">
        <f>IF(Tabla2[[#This Row],[HORA ENTREGA]]="DIRECTO","On time", IF(AA775&lt;&gt;"",IF(Tabla2[[#This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75" s="15" t="str">
        <f>MID(Tabla2[[#This Row],[TIPO]],1,3)</f>
        <v xml:space="preserve">40 </v>
      </c>
      <c r="AF7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SUMINISTROS TELEFONICOS Y COMPUTACIONALES ESTEC LT */ Cont: * MSDU7658740*/ HR Entrega: *08:00* /Dirección: *AVENIDA PEDRO DE VALDIVIA 5964, MACUL</v>
      </c>
      <c r="AG775" s="38" t="str">
        <f>IFERROR(HYPERLINK("https://wa.me/"&amp;Tabla2[[#This Row],[CONTACTO]]&amp;"?text="&amp;Tabla2[[#This Row],[Mensaje]],"Enviar mensaje"),"")</f>
        <v>Enviar mensaje</v>
      </c>
      <c r="AH775" s="15" t="str">
        <f>CONCATENATE(A775,F775)</f>
        <v>774MSDU7658740</v>
      </c>
      <c r="AI775" s="15" t="str">
        <f>CONCATENATE("ENT-",A775)</f>
        <v>ENT-774</v>
      </c>
      <c r="AJ775" s="15" t="str">
        <f>IF(Tabla2[[#This Row],[Op]]&lt;&gt;"","ENTREGA","")</f>
        <v>ENTREGA</v>
      </c>
      <c r="AK775" s="40" t="str">
        <f>(Tabla2[[#This Row],[FECHA ENTREGA]]&amp;Tabla2[[#This Row],[HORA ENTREGA]])</f>
        <v>460800,333333333333333</v>
      </c>
      <c r="AL775" s="34" t="str">
        <f>IFERROR(HYPERLINK("https://wa.me/"&amp;Tabla2[[#This Row],[CONTACTO]]&amp;"?text="&amp;Tabla2[[#This Row],[Mensaje]]),"")</f>
        <v>https://wa.me/56967387744?text=Hola!%0AServicio del día 27-02%0A *Cliente:* SUMINISTROS TELEFONICOS Y COMPUTACIONALES ESTEC LT */ Cont: * MSDU7658740*/ HR Entrega: *08:00* /Dirección: *AVENIDA PEDRO DE VALDIVIA 5964, MACUL</v>
      </c>
    </row>
    <row r="776" spans="1:38" s="15" customFormat="1" ht="16.5" customHeight="1" x14ac:dyDescent="0.2">
      <c r="A776" s="15">
        <f>ROW(A775)</f>
        <v>775</v>
      </c>
      <c r="B776" s="15">
        <f>IF(J776=J775,B775+1,1)</f>
        <v>33</v>
      </c>
      <c r="C776" s="15" t="s">
        <v>447</v>
      </c>
      <c r="D776" s="25" t="s">
        <v>39</v>
      </c>
      <c r="E776" s="27">
        <v>384411</v>
      </c>
      <c r="F776" s="27" t="s">
        <v>1458</v>
      </c>
      <c r="G776" s="27" t="s">
        <v>41</v>
      </c>
      <c r="H776" s="27">
        <v>12000</v>
      </c>
      <c r="I776" s="27" t="s">
        <v>42</v>
      </c>
      <c r="J776" s="28">
        <v>46080</v>
      </c>
      <c r="K776" s="26">
        <v>0.35416666666666669</v>
      </c>
      <c r="L776" s="26"/>
      <c r="M776" s="27" t="s">
        <v>133</v>
      </c>
      <c r="N776" s="25">
        <f>IFERROR(VLOOKUP(M776,Data!$J$1:$K$58,2,0),"")</f>
        <v>56953801607</v>
      </c>
      <c r="O776" s="27" t="s">
        <v>134</v>
      </c>
      <c r="P776" s="27"/>
      <c r="Q776" s="27" t="s">
        <v>450</v>
      </c>
      <c r="R776" s="27" t="s">
        <v>100</v>
      </c>
      <c r="S776" s="27"/>
      <c r="T776" s="27"/>
      <c r="U776" s="28"/>
      <c r="V776" s="15" t="s">
        <v>1328</v>
      </c>
      <c r="X776" s="27" t="s">
        <v>1364</v>
      </c>
      <c r="Y776" s="27"/>
      <c r="Z776" s="29"/>
      <c r="AA776" s="29">
        <v>0.3263888888888889</v>
      </c>
      <c r="AB776" s="29"/>
      <c r="AC776" s="30">
        <v>46080</v>
      </c>
      <c r="AD776" s="15" t="str">
        <f>IF(Tabla2[[#This Row],[HORA ENTREGA]]="DIRECTO","On time", IF(AA776&lt;&gt;"",IF(Tabla2[[#This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76" s="15" t="str">
        <f>MID(Tabla2[[#This Row],[TIPO]],1,3)</f>
        <v xml:space="preserve">40 </v>
      </c>
      <c r="AF7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TECNIKA S A */ Cont: * HMMU4282279*/ HR Entrega: *08:30* /Dirección: *Los Olivos 1270, Pudahuel</v>
      </c>
      <c r="AG776" s="38" t="str">
        <f>IFERROR(HYPERLINK("https://wa.me/"&amp;Tabla2[[#This Row],[CONTACTO]]&amp;"?text="&amp;Tabla2[[#This Row],[Mensaje]],"Enviar mensaje"),"")</f>
        <v>Enviar mensaje</v>
      </c>
      <c r="AH776" s="15" t="str">
        <f>CONCATENATE(A776,F776)</f>
        <v>775HMMU4282279</v>
      </c>
      <c r="AI776" s="15" t="str">
        <f>CONCATENATE("ENT-",A776)</f>
        <v>ENT-775</v>
      </c>
      <c r="AJ776" s="15" t="str">
        <f>IF(Tabla2[[#This Row],[Op]]&lt;&gt;"","ENTREGA","")</f>
        <v>ENTREGA</v>
      </c>
      <c r="AK776" s="40" t="str">
        <f>(Tabla2[[#This Row],[FECHA ENTREGA]]&amp;Tabla2[[#This Row],[HORA ENTREGA]])</f>
        <v>460800,354166666666667</v>
      </c>
      <c r="AL776" s="34" t="str">
        <f>IFERROR(HYPERLINK("https://wa.me/"&amp;Tabla2[[#This Row],[CONTACTO]]&amp;"?text="&amp;Tabla2[[#This Row],[Mensaje]]),"")</f>
        <v>https://wa.me/56953801607?text=Hola!%0AServicio del día 27-02%0A *Cliente:* TECNIKA S A */ Cont: * HMMU4282279*/ HR Entrega: *08:30* /Dirección: *Los Olivos 1270, Pudahuel</v>
      </c>
    </row>
    <row r="777" spans="1:38" s="15" customFormat="1" ht="16.5" customHeight="1" x14ac:dyDescent="0.2">
      <c r="A777" s="15">
        <f>ROW(A776)</f>
        <v>776</v>
      </c>
      <c r="B777" s="15">
        <f>IF(J777=J776,B776+1,1)</f>
        <v>34</v>
      </c>
      <c r="C777" s="15" t="s">
        <v>447</v>
      </c>
      <c r="D777" s="25" t="s">
        <v>39</v>
      </c>
      <c r="E777" s="27">
        <v>384854</v>
      </c>
      <c r="F777" s="27" t="s">
        <v>1459</v>
      </c>
      <c r="G777" s="27" t="s">
        <v>64</v>
      </c>
      <c r="H777" s="27">
        <v>5000</v>
      </c>
      <c r="I777" s="27" t="s">
        <v>42</v>
      </c>
      <c r="J777" s="28">
        <v>46080</v>
      </c>
      <c r="K777" s="26">
        <v>0.39583333333333331</v>
      </c>
      <c r="L777" s="26"/>
      <c r="M777" s="27" t="s">
        <v>176</v>
      </c>
      <c r="N777" s="25">
        <f>IFERROR(VLOOKUP(M777,Data!$J$1:$K$58,2,0),"")</f>
        <v>56968463649</v>
      </c>
      <c r="O777" s="27" t="s">
        <v>177</v>
      </c>
      <c r="P777" s="27"/>
      <c r="Q777" s="27" t="s">
        <v>450</v>
      </c>
      <c r="R777" s="27" t="s">
        <v>69</v>
      </c>
      <c r="S777" s="27"/>
      <c r="T777" s="27"/>
      <c r="U777" s="28"/>
      <c r="V777" s="15" t="s">
        <v>1328</v>
      </c>
      <c r="X777" s="27"/>
      <c r="Y777" s="27"/>
      <c r="Z777" s="29"/>
      <c r="AA777" s="29">
        <v>0.35416666666666669</v>
      </c>
      <c r="AB777" s="29"/>
      <c r="AC777" s="30">
        <v>46080</v>
      </c>
      <c r="AD777" s="15" t="str">
        <f>IF(Tabla2[[#This Row],[HORA ENTREGA]]="DIRECTO","On time", IF(AA777&lt;&gt;"",IF(Tabla2[[#This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77" s="15" t="str">
        <f>MID(Tabla2[[#This Row],[TIPO]],1,3)</f>
        <v xml:space="preserve">20 </v>
      </c>
      <c r="AF7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TECNIKA S A */ Cont: * OOCU0691428*/ HR Entrega: *09:30* /Dirección: *Los Olivos 1270, Pudahuel</v>
      </c>
      <c r="AG777" s="38" t="str">
        <f>IFERROR(HYPERLINK("https://wa.me/"&amp;Tabla2[[#This Row],[CONTACTO]]&amp;"?text="&amp;Tabla2[[#This Row],[Mensaje]],"Enviar mensaje"),"")</f>
        <v>Enviar mensaje</v>
      </c>
      <c r="AH777" s="15" t="str">
        <f>CONCATENATE(A777,F777)</f>
        <v>776OOCU0691428</v>
      </c>
      <c r="AI777" s="15" t="str">
        <f>CONCATENATE("ENT-",A777)</f>
        <v>ENT-776</v>
      </c>
      <c r="AJ777" s="15" t="str">
        <f>IF(Tabla2[[#This Row],[Op]]&lt;&gt;"","ENTREGA","")</f>
        <v>ENTREGA</v>
      </c>
      <c r="AK777" s="40" t="str">
        <f>(Tabla2[[#This Row],[FECHA ENTREGA]]&amp;Tabla2[[#This Row],[HORA ENTREGA]])</f>
        <v>460800,395833333333333</v>
      </c>
      <c r="AL777" s="34" t="str">
        <f>IFERROR(HYPERLINK("https://wa.me/"&amp;Tabla2[[#This Row],[CONTACTO]]&amp;"?text="&amp;Tabla2[[#This Row],[Mensaje]]),"")</f>
        <v>https://wa.me/56968463649?text=Hola!%0AServicio del día 27-02%0A *Cliente:* TECNIKA S A */ Cont: * OOCU0691428*/ HR Entrega: *09:30* /Dirección: *Los Olivos 1270, Pudahuel</v>
      </c>
    </row>
    <row r="778" spans="1:38" s="15" customFormat="1" ht="16.5" customHeight="1" x14ac:dyDescent="0.2">
      <c r="A778" s="15">
        <f>ROW(A777)</f>
        <v>777</v>
      </c>
      <c r="B778" s="15">
        <f>IF(J778=J777,B777+1,1)</f>
        <v>35</v>
      </c>
      <c r="C778" s="15" t="s">
        <v>1460</v>
      </c>
      <c r="D778" s="25" t="s">
        <v>39</v>
      </c>
      <c r="E778" s="27" t="s">
        <v>120</v>
      </c>
      <c r="F778" s="27" t="s">
        <v>456</v>
      </c>
      <c r="G778" s="27" t="s">
        <v>456</v>
      </c>
      <c r="H778" s="27" t="s">
        <v>120</v>
      </c>
      <c r="I778" s="27" t="s">
        <v>42</v>
      </c>
      <c r="J778" s="28">
        <v>46080</v>
      </c>
      <c r="K778" s="26">
        <v>0.375</v>
      </c>
      <c r="L778" s="26"/>
      <c r="M778" s="27" t="s">
        <v>296</v>
      </c>
      <c r="N778" s="25">
        <f>IFERROR(VLOOKUP(M778,Data!$J$1:$K$58,2,0),"")</f>
        <v>56984994337</v>
      </c>
      <c r="O778" s="27" t="s">
        <v>297</v>
      </c>
      <c r="P778" s="27"/>
      <c r="Q778" s="27" t="s">
        <v>1461</v>
      </c>
      <c r="R778" s="27" t="s">
        <v>120</v>
      </c>
      <c r="S778" s="27"/>
      <c r="T778" s="27"/>
      <c r="U778" s="28"/>
      <c r="X778" s="27"/>
      <c r="Y778" s="27"/>
      <c r="Z778" s="29"/>
      <c r="AA778" s="29">
        <v>0.38333333333333336</v>
      </c>
      <c r="AB778" s="29"/>
      <c r="AC778" s="30">
        <v>46080</v>
      </c>
      <c r="AD778" s="15" t="str">
        <f>IF(Tabla2[[#This Row],[HORA ENTREGA]]="DIRECTO","On time", IF(AA778&lt;&gt;"",IF(Tabla2[[#This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78" s="15" t="str">
        <f>MID(Tabla2[[#This Row],[TIPO]],1,3)</f>
        <v>RAM</v>
      </c>
      <c r="AF7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TEGA INDUSTRIES CHILE SPA . */ Cont: * RAMPLA*/ HR Entrega: *09:00* /Dirección: *Av Colorado N° 781 Quilicura</v>
      </c>
      <c r="AG778" s="38" t="str">
        <f>IFERROR(HYPERLINK("https://wa.me/"&amp;Tabla2[[#This Row],[CONTACTO]]&amp;"?text="&amp;Tabla2[[#This Row],[Mensaje]],"Enviar mensaje"),"")</f>
        <v>Enviar mensaje</v>
      </c>
      <c r="AH778" s="15" t="str">
        <f>CONCATENATE(A778,F778)</f>
        <v>777RAMPLA</v>
      </c>
      <c r="AI778" s="15" t="str">
        <f>CONCATENATE("ENT-",A778)</f>
        <v>ENT-777</v>
      </c>
      <c r="AJ778" s="15" t="str">
        <f>IF(Tabla2[[#This Row],[Op]]&lt;&gt;"","ENTREGA","")</f>
        <v>ENTREGA</v>
      </c>
      <c r="AK778" s="40" t="str">
        <f>(Tabla2[[#This Row],[FECHA ENTREGA]]&amp;Tabla2[[#This Row],[HORA ENTREGA]])</f>
        <v>460800,375</v>
      </c>
      <c r="AL778" s="34" t="str">
        <f>IFERROR(HYPERLINK("https://wa.me/"&amp;Tabla2[[#This Row],[CONTACTO]]&amp;"?text="&amp;Tabla2[[#This Row],[Mensaje]]),"")</f>
        <v>https://wa.me/56984994337?text=Hola!%0AServicio del día 27-02%0A *Cliente:* TEGA INDUSTRIES CHILE SPA . */ Cont: * RAMPLA*/ HR Entrega: *09:00* /Dirección: *Av Colorado N° 781 Quilicura</v>
      </c>
    </row>
    <row r="779" spans="1:38" s="15" customFormat="1" ht="16.5" customHeight="1" x14ac:dyDescent="0.2">
      <c r="A779" s="15">
        <f>ROW(A778)</f>
        <v>778</v>
      </c>
      <c r="B779" s="15">
        <f>IF(J779=J778,B778+1,1)</f>
        <v>36</v>
      </c>
      <c r="C779" s="15" t="s">
        <v>1460</v>
      </c>
      <c r="D779" s="25" t="s">
        <v>39</v>
      </c>
      <c r="E779" s="27" t="s">
        <v>120</v>
      </c>
      <c r="F779" s="27" t="s">
        <v>456</v>
      </c>
      <c r="G779" s="27" t="s">
        <v>456</v>
      </c>
      <c r="H779" s="27" t="s">
        <v>120</v>
      </c>
      <c r="I779" s="27" t="s">
        <v>42</v>
      </c>
      <c r="J779" s="28">
        <v>46080</v>
      </c>
      <c r="K779" s="26">
        <v>0.45833333333333331</v>
      </c>
      <c r="L779" s="26"/>
      <c r="M779" s="27" t="s">
        <v>296</v>
      </c>
      <c r="N779" s="25">
        <f>IFERROR(VLOOKUP(M779,Data!$J$1:$K$58,2,0),"")</f>
        <v>56984994337</v>
      </c>
      <c r="O779" s="27" t="s">
        <v>297</v>
      </c>
      <c r="P779" s="27"/>
      <c r="Q779" s="27" t="s">
        <v>1461</v>
      </c>
      <c r="R779" s="27" t="s">
        <v>120</v>
      </c>
      <c r="S779" s="27"/>
      <c r="T779" s="27"/>
      <c r="U779" s="28"/>
      <c r="V779" s="15" t="s">
        <v>1332</v>
      </c>
      <c r="X779" s="27"/>
      <c r="Y779" s="27"/>
      <c r="Z779" s="29"/>
      <c r="AA779" s="29">
        <v>0.53125</v>
      </c>
      <c r="AB779" s="29"/>
      <c r="AC779" s="30">
        <v>46080</v>
      </c>
      <c r="AD779" s="15" t="str">
        <f>IF(Tabla2[[#This Row],[HORA ENTREGA]]="DIRECTO","On time", IF(AA779&lt;&gt;"",IF(Tabla2[[#This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79" s="15" t="str">
        <f>MID(Tabla2[[#This Row],[TIPO]],1,3)</f>
        <v>RAM</v>
      </c>
      <c r="AF7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TEGA INDUSTRIES CHILE SPA . */ Cont: * RAMPLA*/ HR Entrega: *11:00* /Dirección: *Av Colorado N° 781 Quilicura</v>
      </c>
      <c r="AG779" s="38" t="str">
        <f>IFERROR(HYPERLINK("https://wa.me/"&amp;Tabla2[[#This Row],[CONTACTO]]&amp;"?text="&amp;Tabla2[[#This Row],[Mensaje]],"Enviar mensaje"),"")</f>
        <v>Enviar mensaje</v>
      </c>
      <c r="AH779" s="15" t="str">
        <f>CONCATENATE(A779,F779)</f>
        <v>778RAMPLA</v>
      </c>
      <c r="AI779" s="15" t="str">
        <f>CONCATENATE("ENT-",A779)</f>
        <v>ENT-778</v>
      </c>
      <c r="AJ779" s="15" t="str">
        <f>IF(Tabla2[[#This Row],[Op]]&lt;&gt;"","ENTREGA","")</f>
        <v>ENTREGA</v>
      </c>
      <c r="AK779" s="40" t="str">
        <f>(Tabla2[[#This Row],[FECHA ENTREGA]]&amp;Tabla2[[#This Row],[HORA ENTREGA]])</f>
        <v>460800,458333333333333</v>
      </c>
      <c r="AL779" s="34" t="str">
        <f>IFERROR(HYPERLINK("https://wa.me/"&amp;Tabla2[[#This Row],[CONTACTO]]&amp;"?text="&amp;Tabla2[[#This Row],[Mensaje]]),"")</f>
        <v>https://wa.me/56984994337?text=Hola!%0AServicio del día 27-02%0A *Cliente:* TEGA INDUSTRIES CHILE SPA . */ Cont: * RAMPLA*/ HR Entrega: *11:00* /Dirección: *Av Colorado N° 781 Quilicura</v>
      </c>
    </row>
    <row r="780" spans="1:38" s="15" customFormat="1" ht="16.5" customHeight="1" x14ac:dyDescent="0.2">
      <c r="A780" s="15">
        <f>ROW(A779)</f>
        <v>779</v>
      </c>
      <c r="B780" s="15">
        <f>IF(J780=J779,B779+1,1)</f>
        <v>37</v>
      </c>
      <c r="C780" s="15" t="s">
        <v>1462</v>
      </c>
      <c r="D780" s="25" t="s">
        <v>122</v>
      </c>
      <c r="E780" s="27" t="s">
        <v>1463</v>
      </c>
      <c r="F780" s="27"/>
      <c r="G780" s="27" t="s">
        <v>54</v>
      </c>
      <c r="H780" s="27" t="s">
        <v>120</v>
      </c>
      <c r="I780" s="27" t="s">
        <v>120</v>
      </c>
      <c r="J780" s="28">
        <v>46080</v>
      </c>
      <c r="K780" s="26">
        <v>0.95833333333333337</v>
      </c>
      <c r="L780" s="26"/>
      <c r="M780" s="27" t="s">
        <v>147</v>
      </c>
      <c r="N780" s="25">
        <f>IFERROR(VLOOKUP(M780,Data!$J$1:$K$58,2,0),"")</f>
        <v>56935532735</v>
      </c>
      <c r="O780" s="27" t="s">
        <v>148</v>
      </c>
      <c r="P780" s="27"/>
      <c r="Q780" s="27" t="s">
        <v>1464</v>
      </c>
      <c r="R780" s="27" t="s">
        <v>1288</v>
      </c>
      <c r="S780" s="27"/>
      <c r="T780" s="27"/>
      <c r="U780" s="28"/>
      <c r="X780" s="27"/>
      <c r="Y780" s="27"/>
      <c r="Z780" s="29"/>
      <c r="AA780" s="29">
        <v>0</v>
      </c>
      <c r="AB780" s="29"/>
      <c r="AC780" s="30">
        <v>46080</v>
      </c>
      <c r="AD780" s="15" t="str">
        <f>IF(Tabla2[[#This Row],[HORA ENTREGA]]="DIRECTO","On time", IF(AA780&lt;&gt;"",IF(Tabla2[[#This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0" s="15" t="str">
        <f>MID(Tabla2[[#This Row],[TIPO]],1,3)</f>
        <v xml:space="preserve">40 </v>
      </c>
      <c r="AF7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TUNICHE FRUITS LTDA */ Cont: * */ HR Entrega: *23:00* /Dirección: *CONSOLIDADO: CAMINO REAL 4320, GRANEROS. RANCAGUA  / EMBARQUE: TPS</v>
      </c>
      <c r="AG780" s="38" t="str">
        <f>IFERROR(HYPERLINK("https://wa.me/"&amp;Tabla2[[#This Row],[CONTACTO]]&amp;"?text="&amp;Tabla2[[#This Row],[Mensaje]],"Enviar mensaje"),"")</f>
        <v>Enviar mensaje</v>
      </c>
      <c r="AH780" s="15" t="str">
        <f>CONCATENATE(A780,F780)</f>
        <v>779</v>
      </c>
      <c r="AI780" s="15" t="str">
        <f>CONCATENATE("ENT-",A780)</f>
        <v>ENT-779</v>
      </c>
      <c r="AJ780" s="15" t="str">
        <f>IF(Tabla2[[#This Row],[Op]]&lt;&gt;"","ENTREGA","")</f>
        <v>ENTREGA</v>
      </c>
      <c r="AK780" s="40" t="str">
        <f>(Tabla2[[#This Row],[FECHA ENTREGA]]&amp;Tabla2[[#This Row],[HORA ENTREGA]])</f>
        <v>460800,958333333333333</v>
      </c>
      <c r="AL780" s="34" t="str">
        <f>IFERROR(HYPERLINK("https://wa.me/"&amp;Tabla2[[#This Row],[CONTACTO]]&amp;"?text="&amp;Tabla2[[#This Row],[Mensaje]]),"")</f>
        <v>https://wa.me/56935532735?text=Hola!%0AServicio del día 27-02%0A *Cliente:* TUNICHE FRUITS LTDA */ Cont: * */ HR Entrega: *23:00* /Dirección: *CONSOLIDADO: CAMINO REAL 4320, GRANEROS. RANCAGUA  / EMBARQUE: TPS</v>
      </c>
    </row>
    <row r="781" spans="1:38" s="15" customFormat="1" ht="16.5" customHeight="1" x14ac:dyDescent="0.2">
      <c r="A781" s="15">
        <f>ROW(A780)</f>
        <v>780</v>
      </c>
      <c r="B781" s="15">
        <f>IF(J781=J780,B780+1,1)</f>
        <v>38</v>
      </c>
      <c r="C781" s="15" t="s">
        <v>1462</v>
      </c>
      <c r="D781" s="25" t="s">
        <v>122</v>
      </c>
      <c r="E781" s="27" t="s">
        <v>1465</v>
      </c>
      <c r="F781" s="27"/>
      <c r="G781" s="27" t="s">
        <v>54</v>
      </c>
      <c r="H781" s="27" t="s">
        <v>120</v>
      </c>
      <c r="I781" s="27" t="s">
        <v>120</v>
      </c>
      <c r="J781" s="28">
        <v>46080</v>
      </c>
      <c r="K781" s="26">
        <v>0.95833333333333337</v>
      </c>
      <c r="L781" s="26"/>
      <c r="M781" s="27" t="s">
        <v>139</v>
      </c>
      <c r="N781" s="25">
        <f>IFERROR(VLOOKUP(M781,Data!$J$1:$K$58,2,0),"")</f>
        <v>56965312953</v>
      </c>
      <c r="O781" s="27" t="s">
        <v>140</v>
      </c>
      <c r="P781" s="27"/>
      <c r="Q781" s="27" t="s">
        <v>1464</v>
      </c>
      <c r="R781" s="27" t="s">
        <v>1288</v>
      </c>
      <c r="S781" s="27"/>
      <c r="T781" s="27"/>
      <c r="U781" s="28"/>
      <c r="X781" s="27"/>
      <c r="Y781" s="27"/>
      <c r="Z781" s="29"/>
      <c r="AA781" s="29">
        <v>0.96527777777777779</v>
      </c>
      <c r="AB781" s="29"/>
      <c r="AC781" s="30">
        <v>46080</v>
      </c>
      <c r="AD781" s="15" t="str">
        <f>IF(Tabla2[[#This Row],[HORA ENTREGA]]="DIRECTO","On time", IF(AA781&lt;&gt;"",IF(Tabla2[[#This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1" s="15" t="str">
        <f>MID(Tabla2[[#This Row],[TIPO]],1,3)</f>
        <v xml:space="preserve">40 </v>
      </c>
      <c r="AF7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TUNICHE FRUITS LTDA */ Cont: * */ HR Entrega: *23:00* /Dirección: *CONSOLIDADO: CAMINO REAL 4320, GRANEROS. RANCAGUA  / EMBARQUE: TPS</v>
      </c>
      <c r="AG781" s="38" t="str">
        <f>IFERROR(HYPERLINK("https://wa.me/"&amp;Tabla2[[#This Row],[CONTACTO]]&amp;"?text="&amp;Tabla2[[#This Row],[Mensaje]],"Enviar mensaje"),"")</f>
        <v>Enviar mensaje</v>
      </c>
      <c r="AH781" s="15" t="str">
        <f>CONCATENATE(A781,F781)</f>
        <v>780</v>
      </c>
      <c r="AI781" s="15" t="str">
        <f>CONCATENATE("ENT-",A781)</f>
        <v>ENT-780</v>
      </c>
      <c r="AJ781" s="15" t="str">
        <f>IF(Tabla2[[#This Row],[Op]]&lt;&gt;"","ENTREGA","")</f>
        <v>ENTREGA</v>
      </c>
      <c r="AK781" s="40" t="str">
        <f>(Tabla2[[#This Row],[FECHA ENTREGA]]&amp;Tabla2[[#This Row],[HORA ENTREGA]])</f>
        <v>460800,958333333333333</v>
      </c>
      <c r="AL781" s="34" t="str">
        <f>IFERROR(HYPERLINK("https://wa.me/"&amp;Tabla2[[#This Row],[CONTACTO]]&amp;"?text="&amp;Tabla2[[#This Row],[Mensaje]]),"")</f>
        <v>https://wa.me/56965312953?text=Hola!%0AServicio del día 27-02%0A *Cliente:* TUNICHE FRUITS LTDA */ Cont: * */ HR Entrega: *23:00* /Dirección: *CONSOLIDADO: CAMINO REAL 4320, GRANEROS. RANCAGUA  / EMBARQUE: TPS</v>
      </c>
    </row>
    <row r="782" spans="1:38" s="15" customFormat="1" ht="16.5" customHeight="1" x14ac:dyDescent="0.2">
      <c r="A782" s="15">
        <f>ROW(A781)</f>
        <v>781</v>
      </c>
      <c r="B782" s="15">
        <f>IF(J782=J781,B781+1,1)</f>
        <v>39</v>
      </c>
      <c r="C782" s="15" t="s">
        <v>244</v>
      </c>
      <c r="D782" s="25" t="s">
        <v>39</v>
      </c>
      <c r="E782" s="27">
        <v>529433</v>
      </c>
      <c r="F782" s="27" t="s">
        <v>1466</v>
      </c>
      <c r="G782" s="27" t="s">
        <v>64</v>
      </c>
      <c r="H782" s="27">
        <v>17000</v>
      </c>
      <c r="I782" s="27" t="s">
        <v>1467</v>
      </c>
      <c r="J782" s="28">
        <v>46080</v>
      </c>
      <c r="K782" s="26">
        <v>0.375</v>
      </c>
      <c r="L782" s="26"/>
      <c r="M782" s="27" t="s">
        <v>45</v>
      </c>
      <c r="N782" s="25">
        <f>IFERROR(VLOOKUP(M782,Data!$J$1:$K$58,2,0),"")</f>
        <v>56950981572</v>
      </c>
      <c r="O782" s="27" t="s">
        <v>46</v>
      </c>
      <c r="P782" s="27"/>
      <c r="Q782" s="27" t="s">
        <v>249</v>
      </c>
      <c r="R782" s="27" t="s">
        <v>218</v>
      </c>
      <c r="S782" s="27"/>
      <c r="T782" s="27"/>
      <c r="U782" s="28"/>
      <c r="V782" s="15" t="s">
        <v>1328</v>
      </c>
      <c r="X782" s="27"/>
      <c r="Y782" s="27"/>
      <c r="Z782" s="29"/>
      <c r="AA782" s="29">
        <v>0.34861111111111109</v>
      </c>
      <c r="AB782" s="29"/>
      <c r="AC782" s="30">
        <v>46080</v>
      </c>
      <c r="AD782" s="15" t="str">
        <f>IF(Tabla2[[#This Row],[HORA ENTREGA]]="DIRECTO","On time", IF(AA782&lt;&gt;"",IF(Tabla2[[#This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2" s="15" t="str">
        <f>MID(Tabla2[[#This Row],[TIPO]],1,3)</f>
        <v xml:space="preserve">20 </v>
      </c>
      <c r="AF7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VILLAR HERMANOS S.A. */ Cont: * MRKU6975553*/ HR Entrega: *09:00* /Dirección: *SALAR DE ATACAMA 1330, PUDAHUEL</v>
      </c>
      <c r="AG782" s="38" t="str">
        <f>IFERROR(HYPERLINK("https://wa.me/"&amp;Tabla2[[#This Row],[CONTACTO]]&amp;"?text="&amp;Tabla2[[#This Row],[Mensaje]],"Enviar mensaje"),"")</f>
        <v>Enviar mensaje</v>
      </c>
      <c r="AH782" s="15" t="str">
        <f>CONCATENATE(A782,F782)</f>
        <v>781MRKU6975553</v>
      </c>
      <c r="AI782" s="15" t="str">
        <f>CONCATENATE("ENT-",A782)</f>
        <v>ENT-781</v>
      </c>
      <c r="AJ782" s="15" t="str">
        <f>IF(Tabla2[[#This Row],[Op]]&lt;&gt;"","ENTREGA","")</f>
        <v>ENTREGA</v>
      </c>
      <c r="AK782" s="40" t="str">
        <f>(Tabla2[[#This Row],[FECHA ENTREGA]]&amp;Tabla2[[#This Row],[HORA ENTREGA]])</f>
        <v>460800,375</v>
      </c>
      <c r="AL782" s="34" t="str">
        <f>IFERROR(HYPERLINK("https://wa.me/"&amp;Tabla2[[#This Row],[CONTACTO]]&amp;"?text="&amp;Tabla2[[#This Row],[Mensaje]]),"")</f>
        <v>https://wa.me/56950981572?text=Hola!%0AServicio del día 27-02%0A *Cliente:* VILLAR HERMANOS S.A. */ Cont: * MRKU6975553*/ HR Entrega: *09:00* /Dirección: *SALAR DE ATACAMA 1330, PUDAHUEL</v>
      </c>
    </row>
    <row r="783" spans="1:38" s="15" customFormat="1" ht="16.5" customHeight="1" x14ac:dyDescent="0.2">
      <c r="A783" s="15">
        <f>ROW(A782)</f>
        <v>782</v>
      </c>
      <c r="B783" s="15">
        <f>IF(J783=J782,B782+1,1)</f>
        <v>40</v>
      </c>
      <c r="C783" s="15" t="s">
        <v>455</v>
      </c>
      <c r="D783" s="25" t="s">
        <v>39</v>
      </c>
      <c r="E783" s="27" t="s">
        <v>120</v>
      </c>
      <c r="F783" s="27" t="s">
        <v>456</v>
      </c>
      <c r="G783" s="27" t="s">
        <v>456</v>
      </c>
      <c r="H783" s="27" t="s">
        <v>120</v>
      </c>
      <c r="I783" s="27" t="s">
        <v>42</v>
      </c>
      <c r="J783" s="28">
        <v>46080</v>
      </c>
      <c r="K783" s="26">
        <v>0.375</v>
      </c>
      <c r="L783" s="26"/>
      <c r="M783" s="27" t="s">
        <v>433</v>
      </c>
      <c r="N783" s="25">
        <f>IFERROR(VLOOKUP(M783,Data!$J$1:$K$58,2,0),"")</f>
        <v>56994354094</v>
      </c>
      <c r="O783" s="27" t="s">
        <v>434</v>
      </c>
      <c r="P783" s="27"/>
      <c r="Q783" s="27" t="s">
        <v>457</v>
      </c>
      <c r="R783" s="27" t="s">
        <v>120</v>
      </c>
      <c r="S783" s="27"/>
      <c r="T783" s="27"/>
      <c r="U783" s="28"/>
      <c r="X783" s="27"/>
      <c r="Y783" s="27"/>
      <c r="Z783" s="29"/>
      <c r="AA783" s="29">
        <v>0.46875</v>
      </c>
      <c r="AB783" s="29"/>
      <c r="AC783" s="30">
        <v>46080</v>
      </c>
      <c r="AD783" s="15" t="str">
        <f>IF(Tabla2[[#This Row],[HORA ENTREGA]]="DIRECTO","On time", IF(AA783&lt;&gt;"",IF(Tabla2[[#This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83" s="15" t="str">
        <f>MID(Tabla2[[#This Row],[TIPO]],1,3)</f>
        <v>RAM</v>
      </c>
      <c r="AF7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27-02%0A *Cliente:* YANY CABACH */ Cont: * RAMPLA*/ HR Entrega: *09:00* /Dirección: *CAMINO INTERNACIONAL 5250, BOD. C13 - C14, VIÑA DEL MAR</v>
      </c>
      <c r="AG783" s="38" t="str">
        <f>IFERROR(HYPERLINK("https://wa.me/"&amp;Tabla2[[#This Row],[CONTACTO]]&amp;"?text="&amp;Tabla2[[#This Row],[Mensaje]],"Enviar mensaje"),"")</f>
        <v>Enviar mensaje</v>
      </c>
      <c r="AH783" s="15" t="str">
        <f>CONCATENATE(A783,F783)</f>
        <v>782RAMPLA</v>
      </c>
      <c r="AI783" s="15" t="str">
        <f>CONCATENATE("ENT-",A783)</f>
        <v>ENT-782</v>
      </c>
      <c r="AJ783" s="15" t="str">
        <f>IF(Tabla2[[#This Row],[Op]]&lt;&gt;"","ENTREGA","")</f>
        <v>ENTREGA</v>
      </c>
      <c r="AK783" s="40" t="str">
        <f>(Tabla2[[#This Row],[FECHA ENTREGA]]&amp;Tabla2[[#This Row],[HORA ENTREGA]])</f>
        <v>460800,375</v>
      </c>
      <c r="AL783" s="34" t="str">
        <f>IFERROR(HYPERLINK("https://wa.me/"&amp;Tabla2[[#This Row],[CONTACTO]]&amp;"?text="&amp;Tabla2[[#This Row],[Mensaje]]),"")</f>
        <v>https://wa.me/56994354094?text=Hola!%0AServicio del día 27-02%0A *Cliente:* YANY CABACH */ Cont: * RAMPLA*/ HR Entrega: *09:00* /Dirección: *CAMINO INTERNACIONAL 5250, BOD. C13 - C14, VIÑA DEL MAR</v>
      </c>
    </row>
    <row r="784" spans="1:38" s="15" customFormat="1" ht="16.5" customHeight="1" x14ac:dyDescent="0.2">
      <c r="A784" s="15">
        <f>ROW(A783)</f>
        <v>783</v>
      </c>
      <c r="B784" s="15">
        <f>IF(J784=J783,B783+1,1)</f>
        <v>1</v>
      </c>
      <c r="C784" s="15" t="s">
        <v>43</v>
      </c>
      <c r="D784" s="25" t="s">
        <v>39</v>
      </c>
      <c r="E784" s="27">
        <v>365810</v>
      </c>
      <c r="F784" s="27" t="s">
        <v>1468</v>
      </c>
      <c r="G784" s="27" t="s">
        <v>41</v>
      </c>
      <c r="H784" s="27">
        <v>23000</v>
      </c>
      <c r="I784" s="27" t="s">
        <v>1469</v>
      </c>
      <c r="J784" s="28">
        <v>46083</v>
      </c>
      <c r="K784" s="26">
        <v>0.52083333333333337</v>
      </c>
      <c r="L784" s="26"/>
      <c r="M784" s="27" t="s">
        <v>55</v>
      </c>
      <c r="N784" s="25">
        <f>IFERROR(VLOOKUP(M784,Data!$J$1:$K$58,2,0),"")</f>
        <v>56992164782</v>
      </c>
      <c r="O784" s="27" t="s">
        <v>56</v>
      </c>
      <c r="P784" s="27"/>
      <c r="Q784" s="27" t="s">
        <v>57</v>
      </c>
      <c r="R784" s="27" t="s">
        <v>74</v>
      </c>
      <c r="S784" s="27"/>
      <c r="T784" s="27"/>
      <c r="U784" s="28"/>
      <c r="V784" s="15" t="s">
        <v>1328</v>
      </c>
      <c r="X784" s="27"/>
      <c r="Y784" s="27"/>
      <c r="Z784" s="29"/>
      <c r="AA784" s="29">
        <v>0.46875</v>
      </c>
      <c r="AB784" s="29"/>
      <c r="AC784" s="30">
        <v>46083</v>
      </c>
      <c r="AD784" s="15" t="str">
        <f>IF(Tabla2[[#This Row],[HORA ENTREGA]]="DIRECTO","On time", IF(AA784&lt;&gt;"",IF(Tabla2[[#This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4" s="15" t="str">
        <f>MID(Tabla2[[#This Row],[TIPO]],1,3)</f>
        <v xml:space="preserve">40 </v>
      </c>
      <c r="AF7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ALCA SPA */ Cont: * WHSU6461860*/ HR Entrega: *12:30* /Dirección: *Camino del Cerro 4868 Huechuraba</v>
      </c>
      <c r="AG784" s="38" t="str">
        <f>IFERROR(HYPERLINK("https://wa.me/"&amp;Tabla2[[#This Row],[CONTACTO]]&amp;"?text="&amp;Tabla2[[#This Row],[Mensaje]],"Enviar mensaje"),"")</f>
        <v>Enviar mensaje</v>
      </c>
      <c r="AH784" s="15" t="str">
        <f>CONCATENATE(A784,F784)</f>
        <v>783WHSU6461860</v>
      </c>
      <c r="AI784" s="15" t="str">
        <f>CONCATENATE("ENT-",A784)</f>
        <v>ENT-783</v>
      </c>
      <c r="AJ784" s="15" t="str">
        <f>IF(Tabla2[[#This Row],[Op]]&lt;&gt;"","ENTREGA","")</f>
        <v>ENTREGA</v>
      </c>
      <c r="AK784" s="40" t="str">
        <f>(Tabla2[[#This Row],[FECHA ENTREGA]]&amp;Tabla2[[#This Row],[HORA ENTREGA]])</f>
        <v>460830,520833333333333</v>
      </c>
      <c r="AL784" s="34" t="str">
        <f>IFERROR(HYPERLINK("https://wa.me/"&amp;Tabla2[[#This Row],[CONTACTO]]&amp;"?text="&amp;Tabla2[[#This Row],[Mensaje]]),"")</f>
        <v>https://wa.me/56992164782?text=Hola!%0AServicio del día 02-03%0A *Cliente:* ALCA SPA */ Cont: * WHSU6461860*/ HR Entrega: *12:30* /Dirección: *Camino del Cerro 4868 Huechuraba</v>
      </c>
    </row>
    <row r="785" spans="1:38" s="15" customFormat="1" ht="16.5" customHeight="1" x14ac:dyDescent="0.2">
      <c r="A785" s="15">
        <f>ROW(A784)</f>
        <v>784</v>
      </c>
      <c r="B785" s="15">
        <f>IF(J785=J784,B784+1,1)</f>
        <v>2</v>
      </c>
      <c r="C785" s="15" t="s">
        <v>517</v>
      </c>
      <c r="D785" s="25" t="s">
        <v>122</v>
      </c>
      <c r="E785" s="27" t="s">
        <v>1470</v>
      </c>
      <c r="F785" s="27" t="s">
        <v>1471</v>
      </c>
      <c r="G785" s="27" t="s">
        <v>41</v>
      </c>
      <c r="H785" s="27" t="s">
        <v>120</v>
      </c>
      <c r="I785" s="27" t="s">
        <v>120</v>
      </c>
      <c r="J785" s="28">
        <v>46083</v>
      </c>
      <c r="K785" s="26">
        <v>0.375</v>
      </c>
      <c r="L785" s="26"/>
      <c r="M785" s="27"/>
      <c r="N785" s="25" t="str">
        <f>IFERROR(VLOOKUP(M785,Data!$J$1:$K$58,2,0),"")</f>
        <v/>
      </c>
      <c r="O785" s="27"/>
      <c r="P785" s="27"/>
      <c r="Q785" s="27" t="s">
        <v>520</v>
      </c>
      <c r="R785" s="27" t="s">
        <v>521</v>
      </c>
      <c r="S785" s="27"/>
      <c r="T785" s="27"/>
      <c r="U785" s="28"/>
      <c r="V785" s="15" t="s">
        <v>1332</v>
      </c>
      <c r="X785" s="27" t="s">
        <v>1271</v>
      </c>
      <c r="Y785" s="27"/>
      <c r="Z785" s="29"/>
      <c r="AA785" s="29"/>
      <c r="AB785" s="29"/>
      <c r="AC785" s="30"/>
      <c r="AD785" s="15" t="str">
        <f>IF(Tabla2[[#This Row],[HORA ENTREGA]]="DIRECTO","On time", IF(AA785&lt;&gt;"",IF(Tabla2[[#This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85" s="15" t="str">
        <f>MID(Tabla2[[#This Row],[TIPO]],1,3)</f>
        <v xml:space="preserve">40 </v>
      </c>
      <c r="AF7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ARESTI CHILE WINE S.A. */ Cont: * OOLU9266581*/ HR Entrega: *09:00* /Dirección: *CONSOLIDADO: BELLAVISTA S/N, RIO CLARO; BOD. HACIENDA ARESTI / EMBARQUE: SAI</v>
      </c>
      <c r="AG785" s="38" t="str">
        <f>IFERROR(HYPERLINK("https://wa.me/"&amp;Tabla2[[#This Row],[CONTACTO]]&amp;"?text="&amp;Tabla2[[#This Row],[Mensaje]],"Enviar mensaje"),"")</f>
        <v>Enviar mensaje</v>
      </c>
      <c r="AH785" s="15" t="str">
        <f>CONCATENATE(A785,F785)</f>
        <v>784OOLU9266581</v>
      </c>
      <c r="AI785" s="15" t="str">
        <f>CONCATENATE("ENT-",A785)</f>
        <v>ENT-784</v>
      </c>
      <c r="AJ785" s="15" t="str">
        <f>IF(Tabla2[[#This Row],[Op]]&lt;&gt;"","ENTREGA","")</f>
        <v>ENTREGA</v>
      </c>
      <c r="AK785" s="40" t="str">
        <f>(Tabla2[[#This Row],[FECHA ENTREGA]]&amp;Tabla2[[#This Row],[HORA ENTREGA]])</f>
        <v>460830,375</v>
      </c>
      <c r="AL785" s="34" t="str">
        <f>IFERROR(HYPERLINK("https://wa.me/"&amp;Tabla2[[#This Row],[CONTACTO]]&amp;"?text="&amp;Tabla2[[#This Row],[Mensaje]]),"")</f>
        <v>https://wa.me/?text=Hola!%0AServicio del día 02-03%0A *Cliente:* ARESTI CHILE WINE S.A. */ Cont: * OOLU9266581*/ HR Entrega: *09:00* /Dirección: *CONSOLIDADO: BELLAVISTA S/N, RIO CLARO; BOD. HACIENDA ARESTI / EMBARQUE: SAI</v>
      </c>
    </row>
    <row r="786" spans="1:38" s="15" customFormat="1" ht="16.5" customHeight="1" x14ac:dyDescent="0.2">
      <c r="A786" s="15">
        <f>ROW(A785)</f>
        <v>785</v>
      </c>
      <c r="B786" s="15">
        <f>IF(J786=J785,B785+1,1)</f>
        <v>3</v>
      </c>
      <c r="C786" s="15" t="s">
        <v>517</v>
      </c>
      <c r="D786" s="25" t="s">
        <v>122</v>
      </c>
      <c r="E786" s="27" t="s">
        <v>1472</v>
      </c>
      <c r="F786" s="27" t="s">
        <v>1473</v>
      </c>
      <c r="G786" s="27" t="s">
        <v>41</v>
      </c>
      <c r="H786" s="27" t="s">
        <v>120</v>
      </c>
      <c r="I786" s="27" t="s">
        <v>120</v>
      </c>
      <c r="J786" s="28">
        <v>46083</v>
      </c>
      <c r="K786" s="26">
        <v>0.54166666666666663</v>
      </c>
      <c r="L786" s="26"/>
      <c r="M786" s="27"/>
      <c r="N786" s="25" t="str">
        <f>IFERROR(VLOOKUP(M786,Data!$J$1:$K$58,2,0),"")</f>
        <v/>
      </c>
      <c r="O786" s="27"/>
      <c r="P786" s="27"/>
      <c r="Q786" s="27" t="s">
        <v>520</v>
      </c>
      <c r="R786" s="27" t="s">
        <v>521</v>
      </c>
      <c r="S786" s="27"/>
      <c r="T786" s="27"/>
      <c r="U786" s="28"/>
      <c r="V786" s="15" t="s">
        <v>1332</v>
      </c>
      <c r="X786" s="27" t="s">
        <v>1271</v>
      </c>
      <c r="Y786" s="27"/>
      <c r="Z786" s="29"/>
      <c r="AA786" s="29"/>
      <c r="AB786" s="29"/>
      <c r="AC786" s="30"/>
      <c r="AD786" s="15" t="str">
        <f>IF(Tabla2[[#This Row],[HORA ENTREGA]]="DIRECTO","On time", IF(AA786&lt;&gt;"",IF(Tabla2[[#This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786" s="15" t="str">
        <f>MID(Tabla2[[#This Row],[TIPO]],1,3)</f>
        <v xml:space="preserve">40 </v>
      </c>
      <c r="AF7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ARESTI CHILE WINE S.A. */ Cont: * FANU3204600*/ HR Entrega: *13:00* /Dirección: *CONSOLIDADO: BELLAVISTA S/N, RIO CLARO; BOD. HACIENDA ARESTI / EMBARQUE: SAI</v>
      </c>
      <c r="AG786" s="38" t="str">
        <f>IFERROR(HYPERLINK("https://wa.me/"&amp;Tabla2[[#This Row],[CONTACTO]]&amp;"?text="&amp;Tabla2[[#This Row],[Mensaje]],"Enviar mensaje"),"")</f>
        <v>Enviar mensaje</v>
      </c>
      <c r="AH786" s="15" t="str">
        <f>CONCATENATE(A786,F786)</f>
        <v>785FANU3204600</v>
      </c>
      <c r="AI786" s="15" t="str">
        <f>CONCATENATE("ENT-",A786)</f>
        <v>ENT-785</v>
      </c>
      <c r="AJ786" s="15" t="str">
        <f>IF(Tabla2[[#This Row],[Op]]&lt;&gt;"","ENTREGA","")</f>
        <v>ENTREGA</v>
      </c>
      <c r="AK786" s="40" t="str">
        <f>(Tabla2[[#This Row],[FECHA ENTREGA]]&amp;Tabla2[[#This Row],[HORA ENTREGA]])</f>
        <v>460830,541666666666667</v>
      </c>
      <c r="AL786" s="34" t="str">
        <f>IFERROR(HYPERLINK("https://wa.me/"&amp;Tabla2[[#This Row],[CONTACTO]]&amp;"?text="&amp;Tabla2[[#This Row],[Mensaje]]),"")</f>
        <v>https://wa.me/?text=Hola!%0AServicio del día 02-03%0A *Cliente:* ARESTI CHILE WINE S.A. */ Cont: * FANU3204600*/ HR Entrega: *13:00* /Dirección: *CONSOLIDADO: BELLAVISTA S/N, RIO CLARO; BOD. HACIENDA ARESTI / EMBARQUE: SAI</v>
      </c>
    </row>
    <row r="787" spans="1:38" s="15" customFormat="1" ht="16.5" customHeight="1" x14ac:dyDescent="0.2">
      <c r="A787" s="15">
        <f>ROW(A786)</f>
        <v>786</v>
      </c>
      <c r="B787" s="15">
        <f>IF(J787=J786,B786+1,1)</f>
        <v>4</v>
      </c>
      <c r="C787" s="15" t="s">
        <v>84</v>
      </c>
      <c r="D787" s="25" t="s">
        <v>39</v>
      </c>
      <c r="E787" s="27">
        <v>312613</v>
      </c>
      <c r="F787" s="27" t="s">
        <v>1474</v>
      </c>
      <c r="G787" s="27" t="s">
        <v>41</v>
      </c>
      <c r="H787" s="27">
        <v>23000</v>
      </c>
      <c r="I787" s="27" t="s">
        <v>42</v>
      </c>
      <c r="J787" s="28">
        <v>46083</v>
      </c>
      <c r="K787" s="26">
        <v>0.375</v>
      </c>
      <c r="L787" s="26"/>
      <c r="M787" s="27" t="s">
        <v>147</v>
      </c>
      <c r="N787" s="25">
        <f>IFERROR(VLOOKUP(M787,Data!$J$1:$K$58,2,0),"")</f>
        <v>56935532735</v>
      </c>
      <c r="O787" s="27" t="s">
        <v>148</v>
      </c>
      <c r="P787" s="27"/>
      <c r="Q787" s="27" t="s">
        <v>530</v>
      </c>
      <c r="R787" s="27" t="s">
        <v>93</v>
      </c>
      <c r="S787" s="27"/>
      <c r="T787" s="27"/>
      <c r="U787" s="28"/>
      <c r="V787" s="15" t="s">
        <v>1328</v>
      </c>
      <c r="X787" s="27"/>
      <c r="Y787" s="27"/>
      <c r="Z787" s="29"/>
      <c r="AA787" s="29">
        <v>0.3611111111111111</v>
      </c>
      <c r="AB787" s="29"/>
      <c r="AC787" s="30">
        <v>46083</v>
      </c>
      <c r="AD787" s="15" t="str">
        <f>IF(Tabla2[[#This Row],[HORA ENTREGA]]="DIRECTO","On time", IF(AA787&lt;&gt;"",IF(Tabla2[[#This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7" s="15" t="str">
        <f>MID(Tabla2[[#This Row],[TIPO]],1,3)</f>
        <v xml:space="preserve">40 </v>
      </c>
      <c r="AF7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CANONTEX */ Cont: * MRSU7263936*/ HR Entrega: *09:00* /Dirección: *Patricia Viñuela N°185, Lampa (BODEGA CDC) </v>
      </c>
      <c r="AG787" s="38" t="str">
        <f>IFERROR(HYPERLINK("https://wa.me/"&amp;Tabla2[[#This Row],[CONTACTO]]&amp;"?text="&amp;Tabla2[[#This Row],[Mensaje]],"Enviar mensaje"),"")</f>
        <v>Enviar mensaje</v>
      </c>
      <c r="AH787" s="15" t="str">
        <f>CONCATENATE(A787,F787)</f>
        <v>786MRSU7263936</v>
      </c>
      <c r="AI787" s="15" t="str">
        <f>CONCATENATE("ENT-",A787)</f>
        <v>ENT-786</v>
      </c>
      <c r="AJ787" s="15" t="str">
        <f>IF(Tabla2[[#This Row],[Op]]&lt;&gt;"","ENTREGA","")</f>
        <v>ENTREGA</v>
      </c>
      <c r="AK787" s="40" t="str">
        <f>(Tabla2[[#This Row],[FECHA ENTREGA]]&amp;Tabla2[[#This Row],[HORA ENTREGA]])</f>
        <v>460830,375</v>
      </c>
      <c r="AL787" s="34" t="str">
        <f>IFERROR(HYPERLINK("https://wa.me/"&amp;Tabla2[[#This Row],[CONTACTO]]&amp;"?text="&amp;Tabla2[[#This Row],[Mensaje]]),"")</f>
        <v xml:space="preserve">https://wa.me/56935532735?text=Hola!%0AServicio del día 02-03%0A *Cliente:* CANONTEX */ Cont: * MRSU7263936*/ HR Entrega: *09:00* /Dirección: *Patricia Viñuela N°185, Lampa (BODEGA CDC) </v>
      </c>
    </row>
    <row r="788" spans="1:38" s="15" customFormat="1" ht="16.5" customHeight="1" x14ac:dyDescent="0.2">
      <c r="A788" s="15">
        <f>ROW(A787)</f>
        <v>787</v>
      </c>
      <c r="B788" s="15">
        <f>IF(J788=J787,B787+1,1)</f>
        <v>5</v>
      </c>
      <c r="C788" s="15" t="s">
        <v>275</v>
      </c>
      <c r="D788" s="25" t="s">
        <v>39</v>
      </c>
      <c r="E788" s="27">
        <v>300247</v>
      </c>
      <c r="F788" s="27" t="s">
        <v>1475</v>
      </c>
      <c r="G788" s="27" t="s">
        <v>41</v>
      </c>
      <c r="H788" s="27">
        <v>31000</v>
      </c>
      <c r="I788" s="27" t="s">
        <v>42</v>
      </c>
      <c r="J788" s="28">
        <v>46083</v>
      </c>
      <c r="K788" s="26">
        <v>0.33333333333333331</v>
      </c>
      <c r="L788" s="26"/>
      <c r="M788" s="27" t="s">
        <v>221</v>
      </c>
      <c r="N788" s="25">
        <f>IFERROR(VLOOKUP(M788,Data!$J$1:$K$58,2,0),"")</f>
        <v>56965378427</v>
      </c>
      <c r="O788" s="27" t="s">
        <v>222</v>
      </c>
      <c r="P788" s="27"/>
      <c r="Q788" s="27" t="s">
        <v>47</v>
      </c>
      <c r="R788" s="27" t="s">
        <v>218</v>
      </c>
      <c r="S788" s="27"/>
      <c r="T788" s="27"/>
      <c r="U788" s="28"/>
      <c r="V788" s="15" t="s">
        <v>1328</v>
      </c>
      <c r="X788" s="27"/>
      <c r="Y788" s="27"/>
      <c r="Z788" s="29"/>
      <c r="AA788" s="29">
        <v>0.27291666666666664</v>
      </c>
      <c r="AB788" s="29"/>
      <c r="AC788" s="30">
        <v>46083</v>
      </c>
      <c r="AD788" s="15" t="str">
        <f>IF(Tabla2[[#This Row],[HORA ENTREGA]]="DIRECTO","On time", IF(AA788&lt;&gt;"",IF(Tabla2[[#This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8" s="15" t="str">
        <f>MID(Tabla2[[#This Row],[TIPO]],1,3)</f>
        <v xml:space="preserve">40 </v>
      </c>
      <c r="AF7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COMERCIAL CANADA SPA */ Cont: * oeru4357891*/ HR Entrega: *08:00* /Dirección: *BERNARDO O"HIGGINS 158 COLINA</v>
      </c>
      <c r="AG788" s="38" t="str">
        <f>IFERROR(HYPERLINK("https://wa.me/"&amp;Tabla2[[#This Row],[CONTACTO]]&amp;"?text="&amp;Tabla2[[#This Row],[Mensaje]],"Enviar mensaje"),"")</f>
        <v>Enviar mensaje</v>
      </c>
      <c r="AH788" s="15" t="str">
        <f>CONCATENATE(A788,F788)</f>
        <v>787oeru4357891</v>
      </c>
      <c r="AI788" s="15" t="str">
        <f>CONCATENATE("ENT-",A788)</f>
        <v>ENT-787</v>
      </c>
      <c r="AJ788" s="15" t="str">
        <f>IF(Tabla2[[#This Row],[Op]]&lt;&gt;"","ENTREGA","")</f>
        <v>ENTREGA</v>
      </c>
      <c r="AK788" s="40" t="str">
        <f>(Tabla2[[#This Row],[FECHA ENTREGA]]&amp;Tabla2[[#This Row],[HORA ENTREGA]])</f>
        <v>460830,333333333333333</v>
      </c>
      <c r="AL788" s="34" t="str">
        <f>IFERROR(HYPERLINK("https://wa.me/"&amp;Tabla2[[#This Row],[CONTACTO]]&amp;"?text="&amp;Tabla2[[#This Row],[Mensaje]]),"")</f>
        <v>https://wa.me/56965378427?text=Hola!%0AServicio del día 02-03%0A *Cliente:* COMERCIAL CANADA SPA */ Cont: * oeru4357891*/ HR Entrega: *08:00* /Dirección: *BERNARDO O"HIGGINS 158 COLINA</v>
      </c>
    </row>
    <row r="789" spans="1:38" s="15" customFormat="1" ht="16.5" customHeight="1" x14ac:dyDescent="0.2">
      <c r="A789" s="15">
        <f>ROW(A788)</f>
        <v>788</v>
      </c>
      <c r="B789" s="15">
        <f>IF(J789=J788,B788+1,1)</f>
        <v>6</v>
      </c>
      <c r="C789" s="15" t="s">
        <v>275</v>
      </c>
      <c r="D789" s="25" t="s">
        <v>39</v>
      </c>
      <c r="E789" s="27">
        <v>300247</v>
      </c>
      <c r="F789" s="27" t="s">
        <v>1476</v>
      </c>
      <c r="G789" s="27" t="s">
        <v>41</v>
      </c>
      <c r="H789" s="27">
        <v>31000</v>
      </c>
      <c r="I789" s="27" t="s">
        <v>42</v>
      </c>
      <c r="J789" s="28">
        <v>46083</v>
      </c>
      <c r="K789" s="26">
        <v>0.41666666666666669</v>
      </c>
      <c r="L789" s="26"/>
      <c r="M789" s="27" t="s">
        <v>199</v>
      </c>
      <c r="N789" s="25">
        <f>IFERROR(VLOOKUP(M789,Data!$J$1:$K$58,2,0),"")</f>
        <v>56975315726</v>
      </c>
      <c r="O789" s="27" t="s">
        <v>248</v>
      </c>
      <c r="P789" s="27"/>
      <c r="Q789" s="27" t="s">
        <v>47</v>
      </c>
      <c r="R789" s="27" t="s">
        <v>218</v>
      </c>
      <c r="S789" s="27"/>
      <c r="T789" s="27"/>
      <c r="U789" s="28"/>
      <c r="V789" s="15" t="s">
        <v>1328</v>
      </c>
      <c r="X789" s="27"/>
      <c r="Y789" s="27"/>
      <c r="Z789" s="29"/>
      <c r="AA789" s="29">
        <v>0.39583333333333331</v>
      </c>
      <c r="AB789" s="29"/>
      <c r="AC789" s="30">
        <v>46083</v>
      </c>
      <c r="AD789" s="15" t="str">
        <f>IF(Tabla2[[#This Row],[HORA ENTREGA]]="DIRECTO","On time", IF(AA789&lt;&gt;"",IF(Tabla2[[#This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89" s="15" t="str">
        <f>MID(Tabla2[[#This Row],[TIPO]],1,3)</f>
        <v xml:space="preserve">40 </v>
      </c>
      <c r="AF7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COMERCIAL CANADA SPA */ Cont: * otpu6148151*/ HR Entrega: *10:00* /Dirección: *BERNARDO O"HIGGINS 158 COLINA</v>
      </c>
      <c r="AG789" s="38" t="str">
        <f>IFERROR(HYPERLINK("https://wa.me/"&amp;Tabla2[[#This Row],[CONTACTO]]&amp;"?text="&amp;Tabla2[[#This Row],[Mensaje]],"Enviar mensaje"),"")</f>
        <v>Enviar mensaje</v>
      </c>
      <c r="AH789" s="15" t="str">
        <f>CONCATENATE(A789,F789)</f>
        <v>788otpu6148151</v>
      </c>
      <c r="AI789" s="15" t="str">
        <f>CONCATENATE("ENT-",A789)</f>
        <v>ENT-788</v>
      </c>
      <c r="AJ789" s="15" t="str">
        <f>IF(Tabla2[[#This Row],[Op]]&lt;&gt;"","ENTREGA","")</f>
        <v>ENTREGA</v>
      </c>
      <c r="AK789" s="40" t="str">
        <f>(Tabla2[[#This Row],[FECHA ENTREGA]]&amp;Tabla2[[#This Row],[HORA ENTREGA]])</f>
        <v>460830,416666666666667</v>
      </c>
      <c r="AL789" s="34" t="str">
        <f>IFERROR(HYPERLINK("https://wa.me/"&amp;Tabla2[[#This Row],[CONTACTO]]&amp;"?text="&amp;Tabla2[[#This Row],[Mensaje]]),"")</f>
        <v>https://wa.me/56975315726?text=Hola!%0AServicio del día 02-03%0A *Cliente:* COMERCIAL CANADA SPA */ Cont: * otpu6148151*/ HR Entrega: *10:00* /Dirección: *BERNARDO O"HIGGINS 158 COLINA</v>
      </c>
    </row>
    <row r="790" spans="1:38" s="15" customFormat="1" ht="16.5" customHeight="1" x14ac:dyDescent="0.2">
      <c r="A790" s="15">
        <f>ROW(A789)</f>
        <v>789</v>
      </c>
      <c r="B790" s="15">
        <f>IF(J790=J789,B789+1,1)</f>
        <v>7</v>
      </c>
      <c r="C790" s="15" t="s">
        <v>275</v>
      </c>
      <c r="D790" s="25" t="s">
        <v>39</v>
      </c>
      <c r="E790" s="27">
        <v>300247</v>
      </c>
      <c r="F790" s="27" t="s">
        <v>1477</v>
      </c>
      <c r="G790" s="27" t="s">
        <v>41</v>
      </c>
      <c r="H790" s="27">
        <v>31000</v>
      </c>
      <c r="I790" s="27" t="s">
        <v>42</v>
      </c>
      <c r="J790" s="28">
        <v>46083</v>
      </c>
      <c r="K790" s="26">
        <v>0.5</v>
      </c>
      <c r="L790" s="26"/>
      <c r="M790" s="27" t="s">
        <v>82</v>
      </c>
      <c r="N790" s="25">
        <f>IFERROR(VLOOKUP(M790,Data!$J$1:$K$58,2,0),"")</f>
        <v>56944277110</v>
      </c>
      <c r="O790" s="27" t="s">
        <v>83</v>
      </c>
      <c r="P790" s="27"/>
      <c r="Q790" s="27" t="s">
        <v>47</v>
      </c>
      <c r="R790" s="27" t="s">
        <v>218</v>
      </c>
      <c r="S790" s="27"/>
      <c r="T790" s="27"/>
      <c r="U790" s="28"/>
      <c r="V790" s="15" t="s">
        <v>1328</v>
      </c>
      <c r="X790" s="27"/>
      <c r="Y790" s="27"/>
      <c r="Z790" s="29"/>
      <c r="AA790" s="29">
        <v>0.50347222222222221</v>
      </c>
      <c r="AB790" s="29"/>
      <c r="AC790" s="30">
        <v>46083</v>
      </c>
      <c r="AD790" s="15" t="str">
        <f>IF(Tabla2[[#This Row],[HORA ENTREGA]]="DIRECTO","On time", IF(AA790&lt;&gt;"",IF(Tabla2[[#This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0" s="15" t="str">
        <f>MID(Tabla2[[#This Row],[TIPO]],1,3)</f>
        <v xml:space="preserve">40 </v>
      </c>
      <c r="AF7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COMERCIAL CANADA SPA */ Cont: * fbiu5754439*/ HR Entrega: *12:00* /Dirección: *BERNARDO O"HIGGINS 158 COLINA</v>
      </c>
      <c r="AG790" s="38" t="str">
        <f>IFERROR(HYPERLINK("https://wa.me/"&amp;Tabla2[[#This Row],[CONTACTO]]&amp;"?text="&amp;Tabla2[[#This Row],[Mensaje]],"Enviar mensaje"),"")</f>
        <v>Enviar mensaje</v>
      </c>
      <c r="AH790" s="15" t="str">
        <f>CONCATENATE(A790,F790)</f>
        <v>789fbiu5754439</v>
      </c>
      <c r="AI790" s="15" t="str">
        <f>CONCATENATE("ENT-",A790)</f>
        <v>ENT-789</v>
      </c>
      <c r="AJ790" s="15" t="str">
        <f>IF(Tabla2[[#This Row],[Op]]&lt;&gt;"","ENTREGA","")</f>
        <v>ENTREGA</v>
      </c>
      <c r="AK790" s="40" t="str">
        <f>(Tabla2[[#This Row],[FECHA ENTREGA]]&amp;Tabla2[[#This Row],[HORA ENTREGA]])</f>
        <v>460830,5</v>
      </c>
      <c r="AL790" s="34" t="str">
        <f>IFERROR(HYPERLINK("https://wa.me/"&amp;Tabla2[[#This Row],[CONTACTO]]&amp;"?text="&amp;Tabla2[[#This Row],[Mensaje]]),"")</f>
        <v>https://wa.me/56944277110?text=Hola!%0AServicio del día 02-03%0A *Cliente:* COMERCIAL CANADA SPA */ Cont: * fbiu5754439*/ HR Entrega: *12:00* /Dirección: *BERNARDO O"HIGGINS 158 COLINA</v>
      </c>
    </row>
    <row r="791" spans="1:38" s="15" customFormat="1" ht="16.5" customHeight="1" x14ac:dyDescent="0.2">
      <c r="A791" s="15">
        <f>ROW(A790)</f>
        <v>790</v>
      </c>
      <c r="B791" s="15">
        <f>IF(J791=J790,B790+1,1)</f>
        <v>8</v>
      </c>
      <c r="C791" s="15" t="s">
        <v>110</v>
      </c>
      <c r="D791" s="25" t="s">
        <v>39</v>
      </c>
      <c r="E791" s="27">
        <v>2020499</v>
      </c>
      <c r="F791" s="27" t="s">
        <v>1478</v>
      </c>
      <c r="G791" s="27" t="s">
        <v>41</v>
      </c>
      <c r="H791" s="27">
        <v>30000</v>
      </c>
      <c r="I791" s="27" t="s">
        <v>1479</v>
      </c>
      <c r="J791" s="28">
        <v>46083</v>
      </c>
      <c r="K791" s="26">
        <v>0.33333333333333331</v>
      </c>
      <c r="L791" s="26"/>
      <c r="M791" s="27" t="s">
        <v>158</v>
      </c>
      <c r="N791" s="25">
        <f>IFERROR(VLOOKUP(M791,Data!$J$1:$K$58,2,0),"")</f>
        <v>56931745801</v>
      </c>
      <c r="O791" s="27" t="s">
        <v>159</v>
      </c>
      <c r="P791" s="27"/>
      <c r="Q791" s="27" t="s">
        <v>113</v>
      </c>
      <c r="R791" s="27" t="s">
        <v>74</v>
      </c>
      <c r="S791" s="27"/>
      <c r="T791" s="27"/>
      <c r="U791" s="28"/>
      <c r="V791" s="15" t="s">
        <v>1328</v>
      </c>
      <c r="X791" s="27"/>
      <c r="Y791" s="27"/>
      <c r="Z791" s="29"/>
      <c r="AA791" s="29">
        <v>0.2638888888888889</v>
      </c>
      <c r="AB791" s="29"/>
      <c r="AC791" s="30">
        <v>46083</v>
      </c>
      <c r="AD791" s="15" t="str">
        <f>IF(Tabla2[[#This Row],[HORA ENTREGA]]="DIRECTO","On time", IF(AA791&lt;&gt;"",IF(Tabla2[[#This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1" s="15" t="str">
        <f>MID(Tabla2[[#This Row],[TIPO]],1,3)</f>
        <v xml:space="preserve">40 </v>
      </c>
      <c r="AF7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COMERCIAL SANDOVAL E HIJOS LTDA */ Cont: * SEGU9822912*/ HR Entrega: *08:00* /Dirección: *SANTA ISABEL 370; LAMPA</v>
      </c>
      <c r="AG791" s="38" t="str">
        <f>IFERROR(HYPERLINK("https://wa.me/"&amp;Tabla2[[#This Row],[CONTACTO]]&amp;"?text="&amp;Tabla2[[#This Row],[Mensaje]],"Enviar mensaje"),"")</f>
        <v>Enviar mensaje</v>
      </c>
      <c r="AH791" s="15" t="str">
        <f>CONCATENATE(A791,F791)</f>
        <v>790SEGU9822912</v>
      </c>
      <c r="AI791" s="15" t="str">
        <f>CONCATENATE("ENT-",A791)</f>
        <v>ENT-790</v>
      </c>
      <c r="AJ791" s="15" t="str">
        <f>IF(Tabla2[[#This Row],[Op]]&lt;&gt;"","ENTREGA","")</f>
        <v>ENTREGA</v>
      </c>
      <c r="AK791" s="40" t="str">
        <f>(Tabla2[[#This Row],[FECHA ENTREGA]]&amp;Tabla2[[#This Row],[HORA ENTREGA]])</f>
        <v>460830,333333333333333</v>
      </c>
      <c r="AL791" s="34" t="str">
        <f>IFERROR(HYPERLINK("https://wa.me/"&amp;Tabla2[[#This Row],[CONTACTO]]&amp;"?text="&amp;Tabla2[[#This Row],[Mensaje]]),"")</f>
        <v>https://wa.me/56931745801?text=Hola!%0AServicio del día 02-03%0A *Cliente:* COMERCIAL SANDOVAL E HIJOS LTDA */ Cont: * SEGU9822912*/ HR Entrega: *08:00* /Dirección: *SANTA ISABEL 370; LAMPA</v>
      </c>
    </row>
    <row r="792" spans="1:38" s="15" customFormat="1" ht="16.5" customHeight="1" x14ac:dyDescent="0.2">
      <c r="A792" s="15">
        <f>ROW(A791)</f>
        <v>791</v>
      </c>
      <c r="B792" s="15">
        <f>IF(J792=J791,B791+1,1)</f>
        <v>9</v>
      </c>
      <c r="C792" s="15" t="s">
        <v>110</v>
      </c>
      <c r="D792" s="25" t="s">
        <v>39</v>
      </c>
      <c r="E792" s="27">
        <v>2013257</v>
      </c>
      <c r="F792" s="27" t="s">
        <v>1480</v>
      </c>
      <c r="G792" s="27" t="s">
        <v>41</v>
      </c>
      <c r="H792" s="27">
        <v>30000</v>
      </c>
      <c r="I792" s="27" t="s">
        <v>1481</v>
      </c>
      <c r="J792" s="28">
        <v>46083</v>
      </c>
      <c r="K792" s="26">
        <v>0.41666666666666669</v>
      </c>
      <c r="L792" s="26"/>
      <c r="M792" s="27" t="s">
        <v>433</v>
      </c>
      <c r="N792" s="25">
        <f>IFERROR(VLOOKUP(M792,Data!$J$1:$K$58,2,0),"")</f>
        <v>56994354094</v>
      </c>
      <c r="O792" s="27" t="s">
        <v>434</v>
      </c>
      <c r="P792" s="27"/>
      <c r="Q792" s="27" t="s">
        <v>113</v>
      </c>
      <c r="R792" s="27" t="s">
        <v>183</v>
      </c>
      <c r="S792" s="27"/>
      <c r="T792" s="27"/>
      <c r="U792" s="28"/>
      <c r="V792" s="15" t="s">
        <v>1328</v>
      </c>
      <c r="X792" s="27"/>
      <c r="Y792" s="27"/>
      <c r="Z792" s="29"/>
      <c r="AA792" s="29">
        <v>0.42708333333333331</v>
      </c>
      <c r="AB792" s="29"/>
      <c r="AC792" s="30">
        <v>46083</v>
      </c>
      <c r="AD792" s="15" t="str">
        <f>IF(Tabla2[[#This Row],[HORA ENTREGA]]="DIRECTO","On time", IF(AA792&lt;&gt;"",IF(Tabla2[[#This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2" s="15" t="str">
        <f>MID(Tabla2[[#This Row],[TIPO]],1,3)</f>
        <v xml:space="preserve">40 </v>
      </c>
      <c r="AF7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COMERCIAL SANDOVAL E HIJOS LTDA */ Cont: * FBIU5233317*/ HR Entrega: *10:00* /Dirección: *SANTA ISABEL 370; LAMPA</v>
      </c>
      <c r="AG792" s="38" t="str">
        <f>IFERROR(HYPERLINK("https://wa.me/"&amp;Tabla2[[#This Row],[CONTACTO]]&amp;"?text="&amp;Tabla2[[#This Row],[Mensaje]],"Enviar mensaje"),"")</f>
        <v>Enviar mensaje</v>
      </c>
      <c r="AH792" s="15" t="str">
        <f>CONCATENATE(A792,F792)</f>
        <v>791FBIU5233317</v>
      </c>
      <c r="AI792" s="15" t="str">
        <f>CONCATENATE("ENT-",A792)</f>
        <v>ENT-791</v>
      </c>
      <c r="AJ792" s="15" t="str">
        <f>IF(Tabla2[[#This Row],[Op]]&lt;&gt;"","ENTREGA","")</f>
        <v>ENTREGA</v>
      </c>
      <c r="AK792" s="40" t="str">
        <f>(Tabla2[[#This Row],[FECHA ENTREGA]]&amp;Tabla2[[#This Row],[HORA ENTREGA]])</f>
        <v>460830,416666666666667</v>
      </c>
      <c r="AL792" s="34" t="str">
        <f>IFERROR(HYPERLINK("https://wa.me/"&amp;Tabla2[[#This Row],[CONTACTO]]&amp;"?text="&amp;Tabla2[[#This Row],[Mensaje]]),"")</f>
        <v>https://wa.me/56994354094?text=Hola!%0AServicio del día 02-03%0A *Cliente:* COMERCIAL SANDOVAL E HIJOS LTDA */ Cont: * FBIU5233317*/ HR Entrega: *10:00* /Dirección: *SANTA ISABEL 370; LAMPA</v>
      </c>
    </row>
    <row r="793" spans="1:38" s="15" customFormat="1" ht="16.5" customHeight="1" x14ac:dyDescent="0.2">
      <c r="A793" s="15">
        <f>ROW(A792)</f>
        <v>792</v>
      </c>
      <c r="B793" s="15">
        <f>IF(J793=J792,B792+1,1)</f>
        <v>10</v>
      </c>
      <c r="C793" s="15" t="s">
        <v>110</v>
      </c>
      <c r="D793" s="25" t="s">
        <v>39</v>
      </c>
      <c r="E793" s="27">
        <v>2013257</v>
      </c>
      <c r="F793" s="27" t="s">
        <v>1482</v>
      </c>
      <c r="G793" s="27" t="s">
        <v>41</v>
      </c>
      <c r="H793" s="27">
        <v>30000</v>
      </c>
      <c r="I793" s="27" t="s">
        <v>1483</v>
      </c>
      <c r="J793" s="28">
        <v>46083</v>
      </c>
      <c r="K793" s="26">
        <v>0.5</v>
      </c>
      <c r="L793" s="26"/>
      <c r="M793" s="27" t="s">
        <v>225</v>
      </c>
      <c r="N793" s="25">
        <f>IFERROR(VLOOKUP(M793,Data!$J$1:$K$58,2,0),"")</f>
        <v>56978811158</v>
      </c>
      <c r="O793" s="27" t="s">
        <v>226</v>
      </c>
      <c r="P793" s="27"/>
      <c r="Q793" s="27" t="s">
        <v>113</v>
      </c>
      <c r="R793" s="27" t="s">
        <v>183</v>
      </c>
      <c r="S793" s="27"/>
      <c r="T793" s="27"/>
      <c r="U793" s="28"/>
      <c r="V793" s="15" t="s">
        <v>1328</v>
      </c>
      <c r="X793" s="27"/>
      <c r="Y793" s="27"/>
      <c r="Z793" s="29"/>
      <c r="AA793" s="29">
        <v>0.49305555555555558</v>
      </c>
      <c r="AB793" s="29"/>
      <c r="AC793" s="30">
        <v>46083</v>
      </c>
      <c r="AD793" s="15" t="str">
        <f>IF(Tabla2[[#This Row],[HORA ENTREGA]]="DIRECTO","On time", IF(AA793&lt;&gt;"",IF(Tabla2[[#This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3" s="15" t="str">
        <f>MID(Tabla2[[#This Row],[TIPO]],1,3)</f>
        <v xml:space="preserve">40 </v>
      </c>
      <c r="AF7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COMERCIAL SANDOVAL E HIJOS LTDA */ Cont: * PCIU6123764*/ HR Entrega: *12:00* /Dirección: *SANTA ISABEL 370; LAMPA</v>
      </c>
      <c r="AG793" s="38" t="str">
        <f>IFERROR(HYPERLINK("https://wa.me/"&amp;Tabla2[[#This Row],[CONTACTO]]&amp;"?text="&amp;Tabla2[[#This Row],[Mensaje]],"Enviar mensaje"),"")</f>
        <v>Enviar mensaje</v>
      </c>
      <c r="AH793" s="15" t="str">
        <f>CONCATENATE(A793,F793)</f>
        <v>792PCIU6123764</v>
      </c>
      <c r="AI793" s="15" t="str">
        <f>CONCATENATE("ENT-",A793)</f>
        <v>ENT-792</v>
      </c>
      <c r="AJ793" s="15" t="str">
        <f>IF(Tabla2[[#This Row],[Op]]&lt;&gt;"","ENTREGA","")</f>
        <v>ENTREGA</v>
      </c>
      <c r="AK793" s="40" t="str">
        <f>(Tabla2[[#This Row],[FECHA ENTREGA]]&amp;Tabla2[[#This Row],[HORA ENTREGA]])</f>
        <v>460830,5</v>
      </c>
      <c r="AL793" s="34" t="str">
        <f>IFERROR(HYPERLINK("https://wa.me/"&amp;Tabla2[[#This Row],[CONTACTO]]&amp;"?text="&amp;Tabla2[[#This Row],[Mensaje]]),"")</f>
        <v>https://wa.me/56978811158?text=Hola!%0AServicio del día 02-03%0A *Cliente:* COMERCIAL SANDOVAL E HIJOS LTDA */ Cont: * PCIU6123764*/ HR Entrega: *12:00* /Dirección: *SANTA ISABEL 370; LAMPA</v>
      </c>
    </row>
    <row r="794" spans="1:38" s="15" customFormat="1" ht="16.5" customHeight="1" x14ac:dyDescent="0.2">
      <c r="A794" s="15">
        <f>ROW(A793)</f>
        <v>793</v>
      </c>
      <c r="B794" s="15">
        <f>IF(J794=J793,B793+1,1)</f>
        <v>11</v>
      </c>
      <c r="C794" s="15" t="s">
        <v>110</v>
      </c>
      <c r="D794" s="25" t="s">
        <v>39</v>
      </c>
      <c r="E794" s="27">
        <v>2013257</v>
      </c>
      <c r="F794" s="27" t="s">
        <v>1484</v>
      </c>
      <c r="G794" s="27" t="s">
        <v>41</v>
      </c>
      <c r="H794" s="27">
        <v>30000</v>
      </c>
      <c r="I794" s="27" t="s">
        <v>1485</v>
      </c>
      <c r="J794" s="28">
        <v>46083</v>
      </c>
      <c r="K794" s="26">
        <v>0.58333333333333337</v>
      </c>
      <c r="L794" s="26"/>
      <c r="M794" s="27" t="s">
        <v>953</v>
      </c>
      <c r="N794" s="25">
        <f>IFERROR(VLOOKUP(M794,Data!$J$1:$K$58,2,0),"")</f>
        <v>56967128754</v>
      </c>
      <c r="O794" s="27" t="s">
        <v>367</v>
      </c>
      <c r="P794" s="27"/>
      <c r="Q794" s="27" t="s">
        <v>113</v>
      </c>
      <c r="R794" s="27" t="s">
        <v>183</v>
      </c>
      <c r="S794" s="27"/>
      <c r="T794" s="27"/>
      <c r="U794" s="28"/>
      <c r="V794" s="15" t="s">
        <v>1332</v>
      </c>
      <c r="X794" s="27"/>
      <c r="Y794" s="27"/>
      <c r="Z794" s="29"/>
      <c r="AA794" s="29">
        <v>0.52430555555555558</v>
      </c>
      <c r="AB794" s="29"/>
      <c r="AC794" s="30">
        <v>46083</v>
      </c>
      <c r="AD794" s="15" t="str">
        <f>IF(Tabla2[[#This Row],[HORA ENTREGA]]="DIRECTO","On time", IF(AA794&lt;&gt;"",IF(Tabla2[[#This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4" s="15" t="str">
        <f>MID(Tabla2[[#This Row],[TIPO]],1,3)</f>
        <v xml:space="preserve">40 </v>
      </c>
      <c r="AF7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COMERCIAL SANDOVAL E HIJOS LTDA */ Cont: * FBIU5234761*/ HR Entrega: *14:00* /Dirección: *SANTA ISABEL 370; LAMPA</v>
      </c>
      <c r="AG794" s="38" t="str">
        <f>IFERROR(HYPERLINK("https://wa.me/"&amp;Tabla2[[#This Row],[CONTACTO]]&amp;"?text="&amp;Tabla2[[#This Row],[Mensaje]],"Enviar mensaje"),"")</f>
        <v>Enviar mensaje</v>
      </c>
      <c r="AH794" s="15" t="str">
        <f>CONCATENATE(A794,F794)</f>
        <v>793FBIU5234761</v>
      </c>
      <c r="AI794" s="15" t="str">
        <f>CONCATENATE("ENT-",A794)</f>
        <v>ENT-793</v>
      </c>
      <c r="AJ794" s="15" t="str">
        <f>IF(Tabla2[[#This Row],[Op]]&lt;&gt;"","ENTREGA","")</f>
        <v>ENTREGA</v>
      </c>
      <c r="AK794" s="40" t="str">
        <f>(Tabla2[[#This Row],[FECHA ENTREGA]]&amp;Tabla2[[#This Row],[HORA ENTREGA]])</f>
        <v>460830,583333333333333</v>
      </c>
      <c r="AL794" s="34" t="str">
        <f>IFERROR(HYPERLINK("https://wa.me/"&amp;Tabla2[[#This Row],[CONTACTO]]&amp;"?text="&amp;Tabla2[[#This Row],[Mensaje]]),"")</f>
        <v>https://wa.me/56967128754?text=Hola!%0AServicio del día 02-03%0A *Cliente:* COMERCIAL SANDOVAL E HIJOS LTDA */ Cont: * FBIU5234761*/ HR Entrega: *14:00* /Dirección: *SANTA ISABEL 370; LAMPA</v>
      </c>
    </row>
    <row r="795" spans="1:38" s="15" customFormat="1" ht="16.5" customHeight="1" x14ac:dyDescent="0.2">
      <c r="A795" s="15">
        <f>ROW(A794)</f>
        <v>794</v>
      </c>
      <c r="B795" s="15">
        <f>IF(J795=J794,B794+1,1)</f>
        <v>12</v>
      </c>
      <c r="C795" s="15" t="s">
        <v>1486</v>
      </c>
      <c r="D795" s="25" t="s">
        <v>39</v>
      </c>
      <c r="E795" s="27">
        <v>300197</v>
      </c>
      <c r="F795" s="27" t="s">
        <v>1487</v>
      </c>
      <c r="G795" s="27" t="s">
        <v>41</v>
      </c>
      <c r="H795" s="27">
        <v>10000</v>
      </c>
      <c r="I795" s="27" t="s">
        <v>1488</v>
      </c>
      <c r="J795" s="28">
        <v>46083</v>
      </c>
      <c r="K795" s="26">
        <v>0.375</v>
      </c>
      <c r="L795" s="26"/>
      <c r="M795" s="27" t="s">
        <v>308</v>
      </c>
      <c r="N795" s="25">
        <f>IFERROR(VLOOKUP(M795,Data!$J$1:$K$58,2,0),"")</f>
        <v>56966631737</v>
      </c>
      <c r="O795" s="27" t="s">
        <v>309</v>
      </c>
      <c r="P795" s="27"/>
      <c r="Q795" s="27" t="s">
        <v>1489</v>
      </c>
      <c r="R795" s="27" t="s">
        <v>280</v>
      </c>
      <c r="S795" s="27"/>
      <c r="T795" s="27"/>
      <c r="U795" s="28"/>
      <c r="V795" s="15" t="s">
        <v>1328</v>
      </c>
      <c r="X795" s="27"/>
      <c r="Y795" s="27"/>
      <c r="Z795" s="29"/>
      <c r="AA795" s="29">
        <v>0.37847222222222221</v>
      </c>
      <c r="AB795" s="29"/>
      <c r="AC795" s="30">
        <v>46083</v>
      </c>
      <c r="AD795" s="15" t="str">
        <f>IF(Tabla2[[#This Row],[HORA ENTREGA]]="DIRECTO","On time", IF(AA795&lt;&gt;"",IF(Tabla2[[#This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5" s="15" t="str">
        <f>MID(Tabla2[[#This Row],[TIPO]],1,3)</f>
        <v xml:space="preserve">40 </v>
      </c>
      <c r="AF7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GRUPO JNK CHILE SPA */ Cont: * JXLU6312388*/ HR Entrega: *09:00* /Dirección: *AV. CALERA DE TANGO S/N PARADERO 9 PARCELA 11A BOD.1B CALERA DE TANGO</v>
      </c>
      <c r="AG795" s="38" t="str">
        <f>IFERROR(HYPERLINK("https://wa.me/"&amp;Tabla2[[#This Row],[CONTACTO]]&amp;"?text="&amp;Tabla2[[#This Row],[Mensaje]],"Enviar mensaje"),"")</f>
        <v>Enviar mensaje</v>
      </c>
      <c r="AH795" s="15" t="str">
        <f>CONCATENATE(A795,F795)</f>
        <v>794JXLU6312388</v>
      </c>
      <c r="AI795" s="15" t="str">
        <f>CONCATENATE("ENT-",A795)</f>
        <v>ENT-794</v>
      </c>
      <c r="AJ795" s="15" t="str">
        <f>IF(Tabla2[[#This Row],[Op]]&lt;&gt;"","ENTREGA","")</f>
        <v>ENTREGA</v>
      </c>
      <c r="AK795" s="40" t="str">
        <f>(Tabla2[[#This Row],[FECHA ENTREGA]]&amp;Tabla2[[#This Row],[HORA ENTREGA]])</f>
        <v>460830,375</v>
      </c>
      <c r="AL795" s="34" t="str">
        <f>IFERROR(HYPERLINK("https://wa.me/"&amp;Tabla2[[#This Row],[CONTACTO]]&amp;"?text="&amp;Tabla2[[#This Row],[Mensaje]]),"")</f>
        <v>https://wa.me/56966631737?text=Hola!%0AServicio del día 02-03%0A *Cliente:* GRUPO JNK CHILE SPA */ Cont: * JXLU6312388*/ HR Entrega: *09:00* /Dirección: *AV. CALERA DE TANGO S/N PARADERO 9 PARCELA 11A BOD.1B CALERA DE TANGO</v>
      </c>
    </row>
    <row r="796" spans="1:38" s="15" customFormat="1" ht="16.5" customHeight="1" x14ac:dyDescent="0.2">
      <c r="A796" s="15">
        <f>ROW(A795)</f>
        <v>795</v>
      </c>
      <c r="B796" s="15">
        <f>IF(J796=J795,B795+1,1)</f>
        <v>13</v>
      </c>
      <c r="C796" s="15" t="s">
        <v>149</v>
      </c>
      <c r="D796" s="25" t="s">
        <v>39</v>
      </c>
      <c r="E796" s="27">
        <v>2598888</v>
      </c>
      <c r="F796" s="27" t="s">
        <v>1490</v>
      </c>
      <c r="G796" s="27" t="s">
        <v>41</v>
      </c>
      <c r="H796" s="27">
        <v>15000</v>
      </c>
      <c r="I796" s="27" t="s">
        <v>42</v>
      </c>
      <c r="J796" s="28">
        <v>46083</v>
      </c>
      <c r="K796" s="26">
        <v>0.33333333333333331</v>
      </c>
      <c r="L796" s="26"/>
      <c r="M796" s="27" t="s">
        <v>674</v>
      </c>
      <c r="N796" s="25">
        <f>IFERROR(VLOOKUP(M796,Data!$J$1:$K$58,2,0),"")</f>
        <v>56967386018</v>
      </c>
      <c r="O796" s="27" t="s">
        <v>356</v>
      </c>
      <c r="P796" s="27"/>
      <c r="Q796" s="27" t="s">
        <v>153</v>
      </c>
      <c r="R796" s="27" t="s">
        <v>183</v>
      </c>
      <c r="S796" s="27"/>
      <c r="T796" s="27"/>
      <c r="U796" s="28"/>
      <c r="V796" s="15" t="s">
        <v>1328</v>
      </c>
      <c r="X796" s="27" t="s">
        <v>1491</v>
      </c>
      <c r="Y796" s="27"/>
      <c r="Z796" s="29"/>
      <c r="AA796" s="29">
        <v>0.3263888888888889</v>
      </c>
      <c r="AB796" s="29"/>
      <c r="AC796" s="30">
        <v>46083</v>
      </c>
      <c r="AD796" s="15" t="str">
        <f>IF(Tabla2[[#This Row],[HORA ENTREGA]]="DIRECTO","On time", IF(AA796&lt;&gt;"",IF(Tabla2[[#This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796" s="15" t="str">
        <f>MID(Tabla2[[#This Row],[TIPO]],1,3)</f>
        <v xml:space="preserve">40 </v>
      </c>
      <c r="AF7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TCNU4907171*/ HR Entrega: *08:00* /Dirección: *BOD. MIEA AGURTO - PUERTO MADERO 9710, BOD. E13; PUDAHUEL </v>
      </c>
      <c r="AG796" s="38" t="str">
        <f>IFERROR(HYPERLINK("https://wa.me/"&amp;Tabla2[[#This Row],[CONTACTO]]&amp;"?text="&amp;Tabla2[[#This Row],[Mensaje]],"Enviar mensaje"),"")</f>
        <v>Enviar mensaje</v>
      </c>
      <c r="AH796" s="15" t="str">
        <f>CONCATENATE(A796,F796)</f>
        <v>795TCNU4907171</v>
      </c>
      <c r="AI796" s="15" t="str">
        <f>CONCATENATE("ENT-",A796)</f>
        <v>ENT-795</v>
      </c>
      <c r="AJ796" s="15" t="str">
        <f>IF(Tabla2[[#This Row],[Op]]&lt;&gt;"","ENTREGA","")</f>
        <v>ENTREGA</v>
      </c>
      <c r="AK796" s="40" t="str">
        <f>(Tabla2[[#This Row],[FECHA ENTREGA]]&amp;Tabla2[[#This Row],[HORA ENTREGA]])</f>
        <v>460830,333333333333333</v>
      </c>
      <c r="AL796" s="34" t="str">
        <f>IFERROR(HYPERLINK("https://wa.me/"&amp;Tabla2[[#This Row],[CONTACTO]]&amp;"?text="&amp;Tabla2[[#This Row],[Mensaje]]),"")</f>
        <v xml:space="preserve">https://wa.me/56967386018?text=Hola!%0AServicio del día 02-03%0A *Cliente:* IMPORTADORA MIDEA CARRIER CHILE LTDA */ Cont: * TCNU4907171*/ HR Entrega: *08:00* /Dirección: *BOD. MIEA AGURTO - PUERTO MADERO 9710, BOD. E13; PUDAHUEL </v>
      </c>
    </row>
    <row r="797" spans="1:38" s="15" customFormat="1" ht="16.5" customHeight="1" x14ac:dyDescent="0.2">
      <c r="A797" s="15">
        <f>ROW(A796)</f>
        <v>796</v>
      </c>
      <c r="B797" s="15">
        <f>IF(J797=J796,B796+1,1)</f>
        <v>14</v>
      </c>
      <c r="C797" s="15" t="s">
        <v>149</v>
      </c>
      <c r="D797" s="25" t="s">
        <v>39</v>
      </c>
      <c r="E797" s="27">
        <v>2598888</v>
      </c>
      <c r="F797" s="27" t="s">
        <v>1492</v>
      </c>
      <c r="G797" s="27" t="s">
        <v>41</v>
      </c>
      <c r="H797" s="27">
        <v>15000</v>
      </c>
      <c r="I797" s="27" t="s">
        <v>42</v>
      </c>
      <c r="J797" s="28">
        <v>46083</v>
      </c>
      <c r="K797" s="26">
        <v>0.33333333333333331</v>
      </c>
      <c r="L797" s="26"/>
      <c r="M797" s="27" t="s">
        <v>347</v>
      </c>
      <c r="N797" s="25">
        <f>IFERROR(VLOOKUP(M797,Data!$J$1:$K$58,2,0),"")</f>
        <v>56976511010</v>
      </c>
      <c r="O797" s="27" t="s">
        <v>314</v>
      </c>
      <c r="P797" s="27"/>
      <c r="Q797" s="27" t="s">
        <v>153</v>
      </c>
      <c r="R797" s="27" t="s">
        <v>183</v>
      </c>
      <c r="S797" s="27"/>
      <c r="T797" s="27"/>
      <c r="U797" s="28"/>
      <c r="V797" s="15" t="s">
        <v>1328</v>
      </c>
      <c r="X797" s="27" t="s">
        <v>1493</v>
      </c>
      <c r="Y797" s="27"/>
      <c r="Z797" s="29"/>
      <c r="AA797" s="29">
        <v>0.50208333333333333</v>
      </c>
      <c r="AB797" s="29"/>
      <c r="AC797" s="30">
        <v>46083</v>
      </c>
      <c r="AD797" s="15" t="str">
        <f>IF(Tabla2[[#This Row],[HORA ENTREGA]]="DIRECTO","On time", IF(AA797&lt;&gt;"",IF(Tabla2[[#This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97" s="15" t="str">
        <f>MID(Tabla2[[#This Row],[TIPO]],1,3)</f>
        <v xml:space="preserve">40 </v>
      </c>
      <c r="AF7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TRHU6483245*/ HR Entrega: *08:00* /Dirección: *BOD. MIEA AGURTO - PUERTO MADERO 9710, BOD. E13; PUDAHUEL </v>
      </c>
      <c r="AG797" s="38" t="str">
        <f>IFERROR(HYPERLINK("https://wa.me/"&amp;Tabla2[[#This Row],[CONTACTO]]&amp;"?text="&amp;Tabla2[[#This Row],[Mensaje]],"Enviar mensaje"),"")</f>
        <v>Enviar mensaje</v>
      </c>
      <c r="AH797" s="15" t="str">
        <f>CONCATENATE(A797,F797)</f>
        <v>796TRHU6483245</v>
      </c>
      <c r="AI797" s="15" t="str">
        <f>CONCATENATE("ENT-",A797)</f>
        <v>ENT-796</v>
      </c>
      <c r="AJ797" s="15" t="str">
        <f>IF(Tabla2[[#This Row],[Op]]&lt;&gt;"","ENTREGA","")</f>
        <v>ENTREGA</v>
      </c>
      <c r="AK797" s="40" t="str">
        <f>(Tabla2[[#This Row],[FECHA ENTREGA]]&amp;Tabla2[[#This Row],[HORA ENTREGA]])</f>
        <v>460830,333333333333333</v>
      </c>
      <c r="AL797" s="34" t="str">
        <f>IFERROR(HYPERLINK("https://wa.me/"&amp;Tabla2[[#This Row],[CONTACTO]]&amp;"?text="&amp;Tabla2[[#This Row],[Mensaje]]),"")</f>
        <v xml:space="preserve">https://wa.me/56976511010?text=Hola!%0AServicio del día 02-03%0A *Cliente:* IMPORTADORA MIDEA CARRIER CHILE LTDA */ Cont: * TRHU6483245*/ HR Entrega: *08:00* /Dirección: *BOD. MIEA AGURTO - PUERTO MADERO 9710, BOD. E13; PUDAHUEL </v>
      </c>
    </row>
    <row r="798" spans="1:38" s="15" customFormat="1" ht="16.5" customHeight="1" x14ac:dyDescent="0.2">
      <c r="A798" s="15">
        <f>ROW(A797)</f>
        <v>797</v>
      </c>
      <c r="B798" s="15">
        <f>IF(J798=J797,B797+1,1)</f>
        <v>15</v>
      </c>
      <c r="C798" s="15" t="s">
        <v>149</v>
      </c>
      <c r="D798" s="25" t="s">
        <v>39</v>
      </c>
      <c r="E798" s="27">
        <v>2601321</v>
      </c>
      <c r="F798" s="27" t="s">
        <v>1494</v>
      </c>
      <c r="G798" s="27" t="s">
        <v>41</v>
      </c>
      <c r="H798" s="27">
        <v>5000</v>
      </c>
      <c r="I798" s="27" t="s">
        <v>42</v>
      </c>
      <c r="J798" s="28">
        <v>46083</v>
      </c>
      <c r="K798" s="26">
        <v>0.375</v>
      </c>
      <c r="L798" s="26"/>
      <c r="M798" s="27" t="s">
        <v>319</v>
      </c>
      <c r="N798" s="25">
        <f>IFERROR(VLOOKUP(M798,Data!$J$1:$K$58,2,0),"")</f>
        <v>56948501048</v>
      </c>
      <c r="O798" s="27" t="s">
        <v>320</v>
      </c>
      <c r="P798" s="27"/>
      <c r="Q798" s="27" t="s">
        <v>153</v>
      </c>
      <c r="R798" s="27" t="s">
        <v>183</v>
      </c>
      <c r="S798" s="27"/>
      <c r="T798" s="27"/>
      <c r="U798" s="28"/>
      <c r="V798" s="15" t="s">
        <v>1328</v>
      </c>
      <c r="X798" s="27" t="s">
        <v>1495</v>
      </c>
      <c r="Y798" s="27"/>
      <c r="Z798" s="29"/>
      <c r="AA798" s="29">
        <v>0.40972222222222221</v>
      </c>
      <c r="AB798" s="29"/>
      <c r="AC798" s="30">
        <v>46083</v>
      </c>
      <c r="AD798" s="15" t="str">
        <f>IF(Tabla2[[#This Row],[HORA ENTREGA]]="DIRECTO","On time", IF(AA798&lt;&gt;"",IF(Tabla2[[#This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98" s="15" t="str">
        <f>MID(Tabla2[[#This Row],[TIPO]],1,3)</f>
        <v xml:space="preserve">40 </v>
      </c>
      <c r="AF7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ONEU5702813*/ HR Entrega: *09:00* /Dirección: *BOD. MIEA AGURTO - PUERTO MADERO 9710, BOD. E13; PUDAHUEL </v>
      </c>
      <c r="AG798" s="38" t="str">
        <f>IFERROR(HYPERLINK("https://wa.me/"&amp;Tabla2[[#This Row],[CONTACTO]]&amp;"?text="&amp;Tabla2[[#This Row],[Mensaje]],"Enviar mensaje"),"")</f>
        <v>Enviar mensaje</v>
      </c>
      <c r="AH798" s="15" t="str">
        <f>CONCATENATE(A798,F798)</f>
        <v>797ONEU5702813</v>
      </c>
      <c r="AI798" s="15" t="str">
        <f>CONCATENATE("ENT-",A798)</f>
        <v>ENT-797</v>
      </c>
      <c r="AJ798" s="15" t="str">
        <f>IF(Tabla2[[#This Row],[Op]]&lt;&gt;"","ENTREGA","")</f>
        <v>ENTREGA</v>
      </c>
      <c r="AK798" s="40" t="str">
        <f>(Tabla2[[#This Row],[FECHA ENTREGA]]&amp;Tabla2[[#This Row],[HORA ENTREGA]])</f>
        <v>460830,375</v>
      </c>
      <c r="AL798" s="34" t="str">
        <f>IFERROR(HYPERLINK("https://wa.me/"&amp;Tabla2[[#This Row],[CONTACTO]]&amp;"?text="&amp;Tabla2[[#This Row],[Mensaje]]),"")</f>
        <v xml:space="preserve">https://wa.me/56948501048?text=Hola!%0AServicio del día 02-03%0A *Cliente:* IMPORTADORA MIDEA CARRIER CHILE LTDA */ Cont: * ONEU5702813*/ HR Entrega: *09:00* /Dirección: *BOD. MIEA AGURTO - PUERTO MADERO 9710, BOD. E13; PUDAHUEL </v>
      </c>
    </row>
    <row r="799" spans="1:38" s="15" customFormat="1" ht="16.5" customHeight="1" x14ac:dyDescent="0.2">
      <c r="A799" s="15">
        <f>ROW(A798)</f>
        <v>798</v>
      </c>
      <c r="B799" s="15">
        <f>IF(J799=J798,B798+1,1)</f>
        <v>16</v>
      </c>
      <c r="C799" s="15" t="s">
        <v>149</v>
      </c>
      <c r="D799" s="25" t="s">
        <v>39</v>
      </c>
      <c r="E799" s="27">
        <v>2601314</v>
      </c>
      <c r="F799" s="27" t="s">
        <v>1496</v>
      </c>
      <c r="G799" s="27" t="s">
        <v>41</v>
      </c>
      <c r="H799" s="27">
        <v>5000</v>
      </c>
      <c r="I799" s="27" t="s">
        <v>42</v>
      </c>
      <c r="J799" s="28">
        <v>46083</v>
      </c>
      <c r="K799" s="26">
        <v>0.45833333333333331</v>
      </c>
      <c r="L799" s="26"/>
      <c r="M799" s="27" t="s">
        <v>341</v>
      </c>
      <c r="N799" s="25">
        <f>IFERROR(VLOOKUP(M799,Data!$J$1:$K$58,2,0),"")</f>
        <v>56950923536</v>
      </c>
      <c r="O799" s="27" t="s">
        <v>105</v>
      </c>
      <c r="P799" s="27"/>
      <c r="Q799" s="27" t="s">
        <v>153</v>
      </c>
      <c r="R799" s="27" t="s">
        <v>183</v>
      </c>
      <c r="S799" s="27"/>
      <c r="T799" s="27"/>
      <c r="U799" s="28"/>
      <c r="V799" s="15" t="s">
        <v>1328</v>
      </c>
      <c r="X799" s="27" t="s">
        <v>1497</v>
      </c>
      <c r="Y799" s="27"/>
      <c r="Z799" s="29"/>
      <c r="AA799" s="29">
        <v>0.49791666666666667</v>
      </c>
      <c r="AB799" s="29"/>
      <c r="AC799" s="30">
        <v>46083</v>
      </c>
      <c r="AD799" s="15" t="str">
        <f>IF(Tabla2[[#This Row],[HORA ENTREGA]]="DIRECTO","On time", IF(AA799&lt;&gt;"",IF(Tabla2[[#This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799" s="15" t="str">
        <f>MID(Tabla2[[#This Row],[TIPO]],1,3)</f>
        <v xml:space="preserve">40 </v>
      </c>
      <c r="AF7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ONEU1329790*/ HR Entrega: *11:00* /Dirección: *BOD. MIEA AGURTO - PUERTO MADERO 9710, BOD. E13; PUDAHUEL </v>
      </c>
      <c r="AG799" s="38" t="str">
        <f>IFERROR(HYPERLINK("https://wa.me/"&amp;Tabla2[[#This Row],[CONTACTO]]&amp;"?text="&amp;Tabla2[[#This Row],[Mensaje]],"Enviar mensaje"),"")</f>
        <v>Enviar mensaje</v>
      </c>
      <c r="AH799" s="15" t="str">
        <f>CONCATENATE(A799,F799)</f>
        <v>798ONEU1329790</v>
      </c>
      <c r="AI799" s="15" t="str">
        <f>CONCATENATE("ENT-",A799)</f>
        <v>ENT-798</v>
      </c>
      <c r="AJ799" s="15" t="str">
        <f>IF(Tabla2[[#This Row],[Op]]&lt;&gt;"","ENTREGA","")</f>
        <v>ENTREGA</v>
      </c>
      <c r="AK799" s="40" t="str">
        <f>(Tabla2[[#This Row],[FECHA ENTREGA]]&amp;Tabla2[[#This Row],[HORA ENTREGA]])</f>
        <v>460830,458333333333333</v>
      </c>
      <c r="AL799" s="34" t="str">
        <f>IFERROR(HYPERLINK("https://wa.me/"&amp;Tabla2[[#This Row],[CONTACTO]]&amp;"?text="&amp;Tabla2[[#This Row],[Mensaje]]),"")</f>
        <v xml:space="preserve">https://wa.me/56950923536?text=Hola!%0AServicio del día 02-03%0A *Cliente:* IMPORTADORA MIDEA CARRIER CHILE LTDA */ Cont: * ONEU1329790*/ HR Entrega: *11:00* /Dirección: *BOD. MIEA AGURTO - PUERTO MADERO 9710, BOD. E13; PUDAHUEL </v>
      </c>
    </row>
    <row r="800" spans="1:38" s="15" customFormat="1" ht="16.5" customHeight="1" x14ac:dyDescent="0.2">
      <c r="A800" s="15">
        <f>ROW(A799)</f>
        <v>799</v>
      </c>
      <c r="B800" s="15">
        <f>IF(J800=J799,B799+1,1)</f>
        <v>17</v>
      </c>
      <c r="C800" s="15" t="s">
        <v>149</v>
      </c>
      <c r="D800" s="25" t="s">
        <v>39</v>
      </c>
      <c r="E800" s="27">
        <v>2601314</v>
      </c>
      <c r="F800" s="27" t="s">
        <v>1498</v>
      </c>
      <c r="G800" s="27" t="s">
        <v>41</v>
      </c>
      <c r="H800" s="27">
        <v>5000</v>
      </c>
      <c r="I800" s="27" t="s">
        <v>42</v>
      </c>
      <c r="J800" s="28">
        <v>46083</v>
      </c>
      <c r="K800" s="26">
        <v>0.45833333333333331</v>
      </c>
      <c r="L800" s="26"/>
      <c r="M800" s="27" t="s">
        <v>192</v>
      </c>
      <c r="N800" s="25">
        <f>IFERROR(VLOOKUP(M800,Data!$J$1:$K$58,2,0),"")</f>
        <v>56967396661</v>
      </c>
      <c r="O800" s="27" t="s">
        <v>181</v>
      </c>
      <c r="P800" s="27"/>
      <c r="Q800" s="27" t="s">
        <v>153</v>
      </c>
      <c r="R800" s="27" t="s">
        <v>183</v>
      </c>
      <c r="S800" s="27"/>
      <c r="T800" s="27"/>
      <c r="U800" s="28"/>
      <c r="V800" s="15" t="s">
        <v>1328</v>
      </c>
      <c r="X800" s="27" t="s">
        <v>1499</v>
      </c>
      <c r="Y800" s="27"/>
      <c r="Z800" s="29"/>
      <c r="AA800" s="29">
        <v>0.45833333333333331</v>
      </c>
      <c r="AB800" s="29"/>
      <c r="AC800" s="30">
        <v>46083</v>
      </c>
      <c r="AD800" s="15" t="str">
        <f>IF(Tabla2[[#This Row],[HORA ENTREGA]]="DIRECTO","On time", IF(AA800&lt;&gt;"",IF(Tabla2[[#This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0" s="15" t="str">
        <f>MID(Tabla2[[#This Row],[TIPO]],1,3)</f>
        <v xml:space="preserve">40 </v>
      </c>
      <c r="AF8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ONEU1285769*/ HR Entrega: *11:00* /Dirección: *BOD. MIEA AGURTO - PUERTO MADERO 9710, BOD. E13; PUDAHUEL </v>
      </c>
      <c r="AG800" s="38" t="str">
        <f>IFERROR(HYPERLINK("https://wa.me/"&amp;Tabla2[[#This Row],[CONTACTO]]&amp;"?text="&amp;Tabla2[[#This Row],[Mensaje]],"Enviar mensaje"),"")</f>
        <v>Enviar mensaje</v>
      </c>
      <c r="AH800" s="15" t="str">
        <f>CONCATENATE(A800,F800)</f>
        <v>799ONEU1285769</v>
      </c>
      <c r="AI800" s="15" t="str">
        <f>CONCATENATE("ENT-",A800)</f>
        <v>ENT-799</v>
      </c>
      <c r="AJ800" s="15" t="str">
        <f>IF(Tabla2[[#This Row],[Op]]&lt;&gt;"","ENTREGA","")</f>
        <v>ENTREGA</v>
      </c>
      <c r="AK800" s="40" t="str">
        <f>(Tabla2[[#This Row],[FECHA ENTREGA]]&amp;Tabla2[[#This Row],[HORA ENTREGA]])</f>
        <v>460830,458333333333333</v>
      </c>
      <c r="AL800" s="34" t="str">
        <f>IFERROR(HYPERLINK("https://wa.me/"&amp;Tabla2[[#This Row],[CONTACTO]]&amp;"?text="&amp;Tabla2[[#This Row],[Mensaje]]),"")</f>
        <v xml:space="preserve">https://wa.me/56967396661?text=Hola!%0AServicio del día 02-03%0A *Cliente:* IMPORTADORA MIDEA CARRIER CHILE LTDA */ Cont: * ONEU1285769*/ HR Entrega: *11:00* /Dirección: *BOD. MIEA AGURTO - PUERTO MADERO 9710, BOD. E13; PUDAHUEL </v>
      </c>
    </row>
    <row r="801" spans="1:38" s="15" customFormat="1" ht="16.5" customHeight="1" x14ac:dyDescent="0.2">
      <c r="A801" s="15">
        <f>ROW(A800)</f>
        <v>800</v>
      </c>
      <c r="B801" s="15">
        <f>IF(J801=J800,B800+1,1)</f>
        <v>18</v>
      </c>
      <c r="C801" s="15" t="s">
        <v>149</v>
      </c>
      <c r="D801" s="25" t="s">
        <v>39</v>
      </c>
      <c r="E801" s="27">
        <v>2601317</v>
      </c>
      <c r="F801" s="27" t="s">
        <v>1500</v>
      </c>
      <c r="G801" s="27" t="s">
        <v>41</v>
      </c>
      <c r="H801" s="27">
        <v>5000</v>
      </c>
      <c r="I801" s="27" t="s">
        <v>42</v>
      </c>
      <c r="J801" s="28">
        <v>46083</v>
      </c>
      <c r="K801" s="26">
        <v>0.54166666666666663</v>
      </c>
      <c r="L801" s="26"/>
      <c r="M801" s="27" t="s">
        <v>649</v>
      </c>
      <c r="N801" s="25">
        <f>IFERROR(VLOOKUP(M801,Data!$J$1:$K$58,2,0),"")</f>
        <v>56939438073</v>
      </c>
      <c r="O801" s="27" t="s">
        <v>203</v>
      </c>
      <c r="P801" s="27"/>
      <c r="Q801" s="27" t="s">
        <v>153</v>
      </c>
      <c r="R801" s="27" t="s">
        <v>183</v>
      </c>
      <c r="S801" s="27"/>
      <c r="T801" s="27"/>
      <c r="U801" s="28"/>
      <c r="V801" s="15" t="s">
        <v>1328</v>
      </c>
      <c r="X801" s="27" t="s">
        <v>1501</v>
      </c>
      <c r="Y801" s="27"/>
      <c r="Z801" s="29"/>
      <c r="AA801" s="29">
        <v>0.50555555555555554</v>
      </c>
      <c r="AB801" s="29"/>
      <c r="AC801" s="30">
        <v>46083</v>
      </c>
      <c r="AD801" s="15" t="str">
        <f>IF(Tabla2[[#This Row],[HORA ENTREGA]]="DIRECTO","On time", IF(AA801&lt;&gt;"",IF(Tabla2[[#This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1" s="15" t="str">
        <f>MID(Tabla2[[#This Row],[TIPO]],1,3)</f>
        <v xml:space="preserve">40 </v>
      </c>
      <c r="AF8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TGBU9669311*/ HR Entrega: *13:00* /Dirección: *BOD. MIEA AGURTO - PUERTO MADERO 9710, BOD. E13; PUDAHUEL </v>
      </c>
      <c r="AG801" s="38" t="str">
        <f>IFERROR(HYPERLINK("https://wa.me/"&amp;Tabla2[[#This Row],[CONTACTO]]&amp;"?text="&amp;Tabla2[[#This Row],[Mensaje]],"Enviar mensaje"),"")</f>
        <v>Enviar mensaje</v>
      </c>
      <c r="AH801" s="15" t="str">
        <f>CONCATENATE(A801,F801)</f>
        <v>800TGBU9669311</v>
      </c>
      <c r="AI801" s="15" t="str">
        <f>CONCATENATE("ENT-",A801)</f>
        <v>ENT-800</v>
      </c>
      <c r="AJ801" s="15" t="str">
        <f>IF(Tabla2[[#This Row],[Op]]&lt;&gt;"","ENTREGA","")</f>
        <v>ENTREGA</v>
      </c>
      <c r="AK801" s="40" t="str">
        <f>(Tabla2[[#This Row],[FECHA ENTREGA]]&amp;Tabla2[[#This Row],[HORA ENTREGA]])</f>
        <v>460830,541666666666667</v>
      </c>
      <c r="AL801" s="34" t="str">
        <f>IFERROR(HYPERLINK("https://wa.me/"&amp;Tabla2[[#This Row],[CONTACTO]]&amp;"?text="&amp;Tabla2[[#This Row],[Mensaje]]),"")</f>
        <v xml:space="preserve">https://wa.me/56939438073?text=Hola!%0AServicio del día 02-03%0A *Cliente:* IMPORTADORA MIDEA CARRIER CHILE LTDA */ Cont: * TGBU9669311*/ HR Entrega: *13:00* /Dirección: *BOD. MIEA AGURTO - PUERTO MADERO 9710, BOD. E13; PUDAHUEL </v>
      </c>
    </row>
    <row r="802" spans="1:38" s="15" customFormat="1" ht="16.5" customHeight="1" x14ac:dyDescent="0.2">
      <c r="A802" s="15">
        <f>ROW(A801)</f>
        <v>801</v>
      </c>
      <c r="B802" s="15">
        <f>IF(J802=J801,B801+1,1)</f>
        <v>19</v>
      </c>
      <c r="C802" s="15" t="s">
        <v>149</v>
      </c>
      <c r="D802" s="25" t="s">
        <v>39</v>
      </c>
      <c r="E802" s="27">
        <v>2601322</v>
      </c>
      <c r="F802" s="27" t="s">
        <v>1502</v>
      </c>
      <c r="G802" s="27" t="s">
        <v>41</v>
      </c>
      <c r="H802" s="27">
        <v>5000</v>
      </c>
      <c r="I802" s="27" t="s">
        <v>42</v>
      </c>
      <c r="J802" s="28">
        <v>46083</v>
      </c>
      <c r="K802" s="26">
        <v>0.54166666666666663</v>
      </c>
      <c r="L802" s="26"/>
      <c r="M802" s="27" t="s">
        <v>72</v>
      </c>
      <c r="N802" s="25">
        <f>IFERROR(VLOOKUP(M802,Data!$J$1:$K$58,2,0),"")</f>
        <v>56978089148</v>
      </c>
      <c r="O802" s="27" t="s">
        <v>73</v>
      </c>
      <c r="P802" s="27"/>
      <c r="Q802" s="27" t="s">
        <v>153</v>
      </c>
      <c r="R802" s="27" t="s">
        <v>183</v>
      </c>
      <c r="S802" s="27"/>
      <c r="T802" s="27"/>
      <c r="U802" s="28"/>
      <c r="V802" s="15" t="s">
        <v>1328</v>
      </c>
      <c r="X802" s="27" t="s">
        <v>1503</v>
      </c>
      <c r="Y802" s="27"/>
      <c r="Z802" s="29"/>
      <c r="AA802" s="29">
        <v>0.47569444444444442</v>
      </c>
      <c r="AB802" s="29"/>
      <c r="AC802" s="30">
        <v>46083</v>
      </c>
      <c r="AD802" s="15" t="str">
        <f>IF(Tabla2[[#This Row],[HORA ENTREGA]]="DIRECTO","On time", IF(AA802&lt;&gt;"",IF(Tabla2[[#This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2" s="15" t="str">
        <f>MID(Tabla2[[#This Row],[TIPO]],1,3)</f>
        <v xml:space="preserve">40 </v>
      </c>
      <c r="AF8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TCLU8749816*/ HR Entrega: *13:00* /Dirección: *BOD. MIEA AGURTO - PUERTO MADERO 9710, BOD. E13; PUDAHUEL </v>
      </c>
      <c r="AG802" s="38" t="str">
        <f>IFERROR(HYPERLINK("https://wa.me/"&amp;Tabla2[[#This Row],[CONTACTO]]&amp;"?text="&amp;Tabla2[[#This Row],[Mensaje]],"Enviar mensaje"),"")</f>
        <v>Enviar mensaje</v>
      </c>
      <c r="AH802" s="15" t="str">
        <f>CONCATENATE(A802,F802)</f>
        <v>801TCLU8749816</v>
      </c>
      <c r="AI802" s="15" t="str">
        <f>CONCATENATE("ENT-",A802)</f>
        <v>ENT-801</v>
      </c>
      <c r="AJ802" s="15" t="str">
        <f>IF(Tabla2[[#This Row],[Op]]&lt;&gt;"","ENTREGA","")</f>
        <v>ENTREGA</v>
      </c>
      <c r="AK802" s="40" t="str">
        <f>(Tabla2[[#This Row],[FECHA ENTREGA]]&amp;Tabla2[[#This Row],[HORA ENTREGA]])</f>
        <v>460830,541666666666667</v>
      </c>
      <c r="AL802" s="34" t="str">
        <f>IFERROR(HYPERLINK("https://wa.me/"&amp;Tabla2[[#This Row],[CONTACTO]]&amp;"?text="&amp;Tabla2[[#This Row],[Mensaje]]),"")</f>
        <v xml:space="preserve">https://wa.me/56978089148?text=Hola!%0AServicio del día 02-03%0A *Cliente:* IMPORTADORA MIDEA CARRIER CHILE LTDA */ Cont: * TCLU8749816*/ HR Entrega: *13:00* /Dirección: *BOD. MIEA AGURTO - PUERTO MADERO 9710, BOD. E13; PUDAHUEL </v>
      </c>
    </row>
    <row r="803" spans="1:38" s="15" customFormat="1" ht="16.5" customHeight="1" x14ac:dyDescent="0.2">
      <c r="A803" s="15">
        <f>ROW(A802)</f>
        <v>802</v>
      </c>
      <c r="B803" s="15">
        <f>IF(J803=J802,B802+1,1)</f>
        <v>20</v>
      </c>
      <c r="C803" s="15" t="s">
        <v>149</v>
      </c>
      <c r="D803" s="25" t="s">
        <v>39</v>
      </c>
      <c r="E803" s="27">
        <v>2601315</v>
      </c>
      <c r="F803" s="27" t="s">
        <v>1504</v>
      </c>
      <c r="G803" s="27" t="s">
        <v>41</v>
      </c>
      <c r="H803" s="27">
        <v>5000</v>
      </c>
      <c r="I803" s="27" t="s">
        <v>42</v>
      </c>
      <c r="J803" s="28">
        <v>46083</v>
      </c>
      <c r="K803" s="26">
        <v>0.58333333333333337</v>
      </c>
      <c r="L803" s="26"/>
      <c r="M803" s="27" t="s">
        <v>155</v>
      </c>
      <c r="N803" s="25">
        <f>IFERROR(VLOOKUP(M803,Data!$J$1:$K$58,2,0),"")</f>
        <v>56926181825</v>
      </c>
      <c r="O803" s="27" t="s">
        <v>326</v>
      </c>
      <c r="P803" s="27"/>
      <c r="Q803" s="27" t="s">
        <v>153</v>
      </c>
      <c r="R803" s="27" t="s">
        <v>183</v>
      </c>
      <c r="S803" s="27"/>
      <c r="T803" s="27"/>
      <c r="U803" s="28"/>
      <c r="V803" s="15" t="s">
        <v>1328</v>
      </c>
      <c r="X803" s="27" t="s">
        <v>1505</v>
      </c>
      <c r="Y803" s="27"/>
      <c r="Z803" s="29"/>
      <c r="AA803" s="29">
        <v>0.56458333333333333</v>
      </c>
      <c r="AB803" s="29"/>
      <c r="AC803" s="30">
        <v>46083</v>
      </c>
      <c r="AD803" s="15" t="str">
        <f>IF(Tabla2[[#This Row],[HORA ENTREGA]]="DIRECTO","On time", IF(AA803&lt;&gt;"",IF(Tabla2[[#This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3" s="15" t="str">
        <f>MID(Tabla2[[#This Row],[TIPO]],1,3)</f>
        <v xml:space="preserve">40 </v>
      </c>
      <c r="AF8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IMPORTADORA MIDEA CARRIER CHILE LTDA */ Cont: * TRHU5148073*/ HR Entrega: *14:00* /Dirección: *BOD. MIEA AGURTO - PUERTO MADERO 9710, BOD. E13; PUDAHUEL </v>
      </c>
      <c r="AG803" s="38" t="str">
        <f>IFERROR(HYPERLINK("https://wa.me/"&amp;Tabla2[[#This Row],[CONTACTO]]&amp;"?text="&amp;Tabla2[[#This Row],[Mensaje]],"Enviar mensaje"),"")</f>
        <v>Enviar mensaje</v>
      </c>
      <c r="AH803" s="15" t="str">
        <f>CONCATENATE(A803,F803)</f>
        <v>802TRHU5148073</v>
      </c>
      <c r="AI803" s="15" t="str">
        <f>CONCATENATE("ENT-",A803)</f>
        <v>ENT-802</v>
      </c>
      <c r="AJ803" s="15" t="str">
        <f>IF(Tabla2[[#This Row],[Op]]&lt;&gt;"","ENTREGA","")</f>
        <v>ENTREGA</v>
      </c>
      <c r="AK803" s="40" t="str">
        <f>(Tabla2[[#This Row],[FECHA ENTREGA]]&amp;Tabla2[[#This Row],[HORA ENTREGA]])</f>
        <v>460830,583333333333333</v>
      </c>
      <c r="AL803" s="34" t="str">
        <f>IFERROR(HYPERLINK("https://wa.me/"&amp;Tabla2[[#This Row],[CONTACTO]]&amp;"?text="&amp;Tabla2[[#This Row],[Mensaje]]),"")</f>
        <v xml:space="preserve">https://wa.me/56926181825?text=Hola!%0AServicio del día 02-03%0A *Cliente:* IMPORTADORA MIDEA CARRIER CHILE LTDA */ Cont: * TRHU5148073*/ HR Entrega: *14:00* /Dirección: *BOD. MIEA AGURTO - PUERTO MADERO 9710, BOD. E13; PUDAHUEL </v>
      </c>
    </row>
    <row r="804" spans="1:38" s="15" customFormat="1" ht="16.5" customHeight="1" x14ac:dyDescent="0.2">
      <c r="A804" s="15">
        <f>ROW(A803)</f>
        <v>803</v>
      </c>
      <c r="B804" s="15">
        <f>IF(J804=J803,B803+1,1)</f>
        <v>21</v>
      </c>
      <c r="C804" s="15" t="s">
        <v>178</v>
      </c>
      <c r="D804" s="25" t="s">
        <v>39</v>
      </c>
      <c r="E804" s="27">
        <v>875347</v>
      </c>
      <c r="F804" s="27" t="s">
        <v>1506</v>
      </c>
      <c r="G804" s="27" t="s">
        <v>41</v>
      </c>
      <c r="H804" s="27">
        <v>12000</v>
      </c>
      <c r="I804" s="27" t="s">
        <v>42</v>
      </c>
      <c r="J804" s="28">
        <v>46083</v>
      </c>
      <c r="K804" s="26">
        <v>0.33333333333333331</v>
      </c>
      <c r="L804" s="26"/>
      <c r="M804" s="27" t="s">
        <v>233</v>
      </c>
      <c r="N804" s="25">
        <f>IFERROR(VLOOKUP(M804,Data!$J$1:$K$58,2,0),"")</f>
        <v>56998494086</v>
      </c>
      <c r="O804" s="27" t="s">
        <v>234</v>
      </c>
      <c r="P804" s="27"/>
      <c r="Q804" s="27" t="s">
        <v>182</v>
      </c>
      <c r="R804" s="27" t="s">
        <v>169</v>
      </c>
      <c r="S804" s="27"/>
      <c r="T804" s="27"/>
      <c r="U804" s="28"/>
      <c r="V804" s="15" t="s">
        <v>1328</v>
      </c>
      <c r="X804" s="27"/>
      <c r="Y804" s="27"/>
      <c r="Z804" s="29"/>
      <c r="AA804" s="29">
        <v>0.33333333333333331</v>
      </c>
      <c r="AB804" s="29"/>
      <c r="AC804" s="30">
        <v>46083</v>
      </c>
      <c r="AD804" s="15" t="str">
        <f>IF(Tabla2[[#This Row],[HORA ENTREGA]]="DIRECTO","On time", IF(AA804&lt;&gt;"",IF(Tabla2[[#This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4" s="15" t="str">
        <f>MID(Tabla2[[#This Row],[TIPO]],1,3)</f>
        <v xml:space="preserve">40 </v>
      </c>
      <c r="AF8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INVERSIERRA S A */ Cont: * MSDU6168178*/ HR Entrega: *08:00* /Dirección: *HUECHURABA</v>
      </c>
      <c r="AG804" s="38" t="str">
        <f>IFERROR(HYPERLINK("https://wa.me/"&amp;Tabla2[[#This Row],[CONTACTO]]&amp;"?text="&amp;Tabla2[[#This Row],[Mensaje]],"Enviar mensaje"),"")</f>
        <v>Enviar mensaje</v>
      </c>
      <c r="AH804" s="15" t="str">
        <f>CONCATENATE(A804,F804)</f>
        <v>803MSDU6168178</v>
      </c>
      <c r="AI804" s="15" t="str">
        <f>CONCATENATE("ENT-",A804)</f>
        <v>ENT-803</v>
      </c>
      <c r="AJ804" s="15" t="str">
        <f>IF(Tabla2[[#This Row],[Op]]&lt;&gt;"","ENTREGA","")</f>
        <v>ENTREGA</v>
      </c>
      <c r="AK804" s="40" t="str">
        <f>(Tabla2[[#This Row],[FECHA ENTREGA]]&amp;Tabla2[[#This Row],[HORA ENTREGA]])</f>
        <v>460830,333333333333333</v>
      </c>
      <c r="AL804" s="34" t="str">
        <f>IFERROR(HYPERLINK("https://wa.me/"&amp;Tabla2[[#This Row],[CONTACTO]]&amp;"?text="&amp;Tabla2[[#This Row],[Mensaje]]),"")</f>
        <v>https://wa.me/56998494086?text=Hola!%0AServicio del día 02-03%0A *Cliente:* INVERSIERRA S A */ Cont: * MSDU6168178*/ HR Entrega: *08:00* /Dirección: *HUECHURABA</v>
      </c>
    </row>
    <row r="805" spans="1:38" s="15" customFormat="1" ht="16.5" customHeight="1" x14ac:dyDescent="0.2">
      <c r="A805" s="15">
        <f>ROW(A804)</f>
        <v>804</v>
      </c>
      <c r="B805" s="15">
        <f>IF(J805=J804,B804+1,1)</f>
        <v>22</v>
      </c>
      <c r="C805" s="15" t="s">
        <v>188</v>
      </c>
      <c r="D805" s="25" t="s">
        <v>39</v>
      </c>
      <c r="E805" s="27">
        <v>188574</v>
      </c>
      <c r="F805" s="27" t="s">
        <v>1507</v>
      </c>
      <c r="G805" s="27" t="s">
        <v>41</v>
      </c>
      <c r="H805" s="27">
        <v>27000</v>
      </c>
      <c r="I805" s="27" t="s">
        <v>1508</v>
      </c>
      <c r="J805" s="28">
        <v>46083</v>
      </c>
      <c r="K805" s="26">
        <v>0.5</v>
      </c>
      <c r="L805" s="26"/>
      <c r="M805" s="27" t="s">
        <v>112</v>
      </c>
      <c r="N805" s="25">
        <f>IFERROR(VLOOKUP(M805,Data!$J$1:$K$58,2,0),"")</f>
        <v>56990025702</v>
      </c>
      <c r="O805" s="27" t="s">
        <v>61</v>
      </c>
      <c r="P805" s="27"/>
      <c r="Q805" s="27" t="s">
        <v>190</v>
      </c>
      <c r="R805" s="27" t="s">
        <v>48</v>
      </c>
      <c r="S805" s="27"/>
      <c r="T805" s="27"/>
      <c r="U805" s="28"/>
      <c r="V805" s="15" t="s">
        <v>1328</v>
      </c>
      <c r="X805" s="27"/>
      <c r="Y805" s="27"/>
      <c r="Z805" s="29"/>
      <c r="AA805" s="29">
        <v>0.4826388888888889</v>
      </c>
      <c r="AB805" s="29"/>
      <c r="AC805" s="30">
        <v>46083</v>
      </c>
      <c r="AD805" s="15" t="str">
        <f>IF(Tabla2[[#This Row],[HORA ENTREGA]]="DIRECTO","On time", IF(AA805&lt;&gt;"",IF(Tabla2[[#This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5" s="15" t="str">
        <f>MID(Tabla2[[#This Row],[TIPO]],1,3)</f>
        <v xml:space="preserve">40 </v>
      </c>
      <c r="AF8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LAMAIGNERE CHILE S.A. */ Cont: * CMAU7246691*/ HR Entrega: *12:00* /Dirección: *AV. MARTA OSSA RUIZ 601 (CAMINO CASAS VIEJAS); MAIPU </v>
      </c>
      <c r="AG805" s="38" t="str">
        <f>IFERROR(HYPERLINK("https://wa.me/"&amp;Tabla2[[#This Row],[CONTACTO]]&amp;"?text="&amp;Tabla2[[#This Row],[Mensaje]],"Enviar mensaje"),"")</f>
        <v>Enviar mensaje</v>
      </c>
      <c r="AH805" s="15" t="str">
        <f>CONCATENATE(A805,F805)</f>
        <v>804CMAU7246691</v>
      </c>
      <c r="AI805" s="15" t="str">
        <f>CONCATENATE("ENT-",A805)</f>
        <v>ENT-804</v>
      </c>
      <c r="AJ805" s="15" t="str">
        <f>IF(Tabla2[[#This Row],[Op]]&lt;&gt;"","ENTREGA","")</f>
        <v>ENTREGA</v>
      </c>
      <c r="AK805" s="40" t="str">
        <f>(Tabla2[[#This Row],[FECHA ENTREGA]]&amp;Tabla2[[#This Row],[HORA ENTREGA]])</f>
        <v>460830,5</v>
      </c>
      <c r="AL805" s="34" t="str">
        <f>IFERROR(HYPERLINK("https://wa.me/"&amp;Tabla2[[#This Row],[CONTACTO]]&amp;"?text="&amp;Tabla2[[#This Row],[Mensaje]]),"")</f>
        <v xml:space="preserve">https://wa.me/56990025702?text=Hola!%0AServicio del día 02-03%0A *Cliente:* LAMAIGNERE CHILE S.A. */ Cont: * CMAU7246691*/ HR Entrega: *12:00* /Dirección: *AV. MARTA OSSA RUIZ 601 (CAMINO CASAS VIEJAS); MAIPU </v>
      </c>
    </row>
    <row r="806" spans="1:38" s="15" customFormat="1" ht="16.5" customHeight="1" x14ac:dyDescent="0.2">
      <c r="A806" s="15">
        <f>ROW(A805)</f>
        <v>805</v>
      </c>
      <c r="B806" s="15">
        <f>IF(J806=J805,B805+1,1)</f>
        <v>23</v>
      </c>
      <c r="C806" s="15" t="s">
        <v>188</v>
      </c>
      <c r="D806" s="25" t="s">
        <v>39</v>
      </c>
      <c r="E806" s="27">
        <v>188574</v>
      </c>
      <c r="F806" s="27" t="s">
        <v>1509</v>
      </c>
      <c r="G806" s="27" t="s">
        <v>41</v>
      </c>
      <c r="H806" s="27">
        <v>27000</v>
      </c>
      <c r="I806" s="27" t="s">
        <v>1510</v>
      </c>
      <c r="J806" s="28">
        <v>46083</v>
      </c>
      <c r="K806" s="26">
        <v>0.5</v>
      </c>
      <c r="L806" s="26"/>
      <c r="M806" s="27" t="s">
        <v>971</v>
      </c>
      <c r="N806" s="25">
        <f>IFERROR(VLOOKUP(M806,Data!$J$1:$K$58,2,0),"")</f>
        <v>56999972473</v>
      </c>
      <c r="O806" s="27" t="s">
        <v>348</v>
      </c>
      <c r="P806" s="27"/>
      <c r="Q806" s="27" t="s">
        <v>190</v>
      </c>
      <c r="R806" s="27" t="s">
        <v>48</v>
      </c>
      <c r="S806" s="27"/>
      <c r="T806" s="27"/>
      <c r="U806" s="28"/>
      <c r="V806" s="15" t="s">
        <v>1328</v>
      </c>
      <c r="X806" s="27"/>
      <c r="Y806" s="27"/>
      <c r="Z806" s="29"/>
      <c r="AA806" s="29">
        <v>0.5</v>
      </c>
      <c r="AB806" s="29"/>
      <c r="AC806" s="30">
        <v>46083</v>
      </c>
      <c r="AD806" s="15" t="str">
        <f>IF(Tabla2[[#This Row],[HORA ENTREGA]]="DIRECTO","On time", IF(AA806&lt;&gt;"",IF(Tabla2[[#This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6" s="15" t="str">
        <f>MID(Tabla2[[#This Row],[TIPO]],1,3)</f>
        <v xml:space="preserve">40 </v>
      </c>
      <c r="AF8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LAMAIGNERE CHILE S.A. */ Cont: * CMAU6753433*/ HR Entrega: *12:00* /Dirección: *AV. MARTA OSSA RUIZ 601 (CAMINO CASAS VIEJAS); MAIPU </v>
      </c>
      <c r="AG806" s="38" t="str">
        <f>IFERROR(HYPERLINK("https://wa.me/"&amp;Tabla2[[#This Row],[CONTACTO]]&amp;"?text="&amp;Tabla2[[#This Row],[Mensaje]],"Enviar mensaje"),"")</f>
        <v>Enviar mensaje</v>
      </c>
      <c r="AH806" s="15" t="str">
        <f>CONCATENATE(A806,F806)</f>
        <v>805CMAU6753433</v>
      </c>
      <c r="AI806" s="15" t="str">
        <f>CONCATENATE("ENT-",A806)</f>
        <v>ENT-805</v>
      </c>
      <c r="AJ806" s="15" t="str">
        <f>IF(Tabla2[[#This Row],[Op]]&lt;&gt;"","ENTREGA","")</f>
        <v>ENTREGA</v>
      </c>
      <c r="AK806" s="40" t="str">
        <f>(Tabla2[[#This Row],[FECHA ENTREGA]]&amp;Tabla2[[#This Row],[HORA ENTREGA]])</f>
        <v>460830,5</v>
      </c>
      <c r="AL806" s="34" t="str">
        <f>IFERROR(HYPERLINK("https://wa.me/"&amp;Tabla2[[#This Row],[CONTACTO]]&amp;"?text="&amp;Tabla2[[#This Row],[Mensaje]]),"")</f>
        <v xml:space="preserve">https://wa.me/56999972473?text=Hola!%0AServicio del día 02-03%0A *Cliente:* LAMAIGNERE CHILE S.A. */ Cont: * CMAU6753433*/ HR Entrega: *12:00* /Dirección: *AV. MARTA OSSA RUIZ 601 (CAMINO CASAS VIEJAS); MAIPU </v>
      </c>
    </row>
    <row r="807" spans="1:38" s="15" customFormat="1" ht="16.5" customHeight="1" x14ac:dyDescent="0.2">
      <c r="A807" s="15">
        <f>ROW(A806)</f>
        <v>806</v>
      </c>
      <c r="B807" s="15">
        <f>IF(J807=J806,B806+1,1)</f>
        <v>24</v>
      </c>
      <c r="C807" s="15" t="s">
        <v>188</v>
      </c>
      <c r="D807" s="25" t="s">
        <v>39</v>
      </c>
      <c r="E807" s="27">
        <v>188574</v>
      </c>
      <c r="F807" s="27" t="s">
        <v>1511</v>
      </c>
      <c r="G807" s="27" t="s">
        <v>41</v>
      </c>
      <c r="H807" s="27">
        <v>27000</v>
      </c>
      <c r="I807" s="27" t="s">
        <v>1512</v>
      </c>
      <c r="J807" s="28">
        <v>46083</v>
      </c>
      <c r="K807" s="26">
        <v>0.58333333333333337</v>
      </c>
      <c r="L807" s="26"/>
      <c r="M807" s="27" t="s">
        <v>77</v>
      </c>
      <c r="N807" s="25">
        <f>IFERROR(VLOOKUP(M807,Data!$J$1:$K$58,2,0),"")</f>
        <v>56967384794</v>
      </c>
      <c r="O807" s="27" t="s">
        <v>78</v>
      </c>
      <c r="P807" s="27"/>
      <c r="Q807" s="27" t="s">
        <v>190</v>
      </c>
      <c r="R807" s="27" t="s">
        <v>48</v>
      </c>
      <c r="S807" s="27"/>
      <c r="T807" s="27"/>
      <c r="U807" s="28"/>
      <c r="V807" s="15" t="s">
        <v>1328</v>
      </c>
      <c r="X807" s="27"/>
      <c r="Y807" s="27"/>
      <c r="Z807" s="29"/>
      <c r="AA807" s="29">
        <v>0.60416666666666663</v>
      </c>
      <c r="AB807" s="29"/>
      <c r="AC807" s="30">
        <v>46083</v>
      </c>
      <c r="AD807" s="15" t="str">
        <f>IF(Tabla2[[#This Row],[HORA ENTREGA]]="DIRECTO","On time", IF(AA807&lt;&gt;"",IF(Tabla2[[#This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07" s="15" t="str">
        <f>MID(Tabla2[[#This Row],[TIPO]],1,3)</f>
        <v xml:space="preserve">40 </v>
      </c>
      <c r="AF8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LAMAIGNERE CHILE S.A. */ Cont: * CMAU7142697*/ HR Entrega: *14:00* /Dirección: *AV. MARTA OSSA RUIZ 601 (CAMINO CASAS VIEJAS); MAIPU </v>
      </c>
      <c r="AG807" s="38" t="str">
        <f>IFERROR(HYPERLINK("https://wa.me/"&amp;Tabla2[[#This Row],[CONTACTO]]&amp;"?text="&amp;Tabla2[[#This Row],[Mensaje]],"Enviar mensaje"),"")</f>
        <v>Enviar mensaje</v>
      </c>
      <c r="AH807" s="15" t="str">
        <f>CONCATENATE(A807,F807)</f>
        <v>806CMAU7142697</v>
      </c>
      <c r="AI807" s="15" t="str">
        <f>CONCATENATE("ENT-",A807)</f>
        <v>ENT-806</v>
      </c>
      <c r="AJ807" s="15" t="str">
        <f>IF(Tabla2[[#This Row],[Op]]&lt;&gt;"","ENTREGA","")</f>
        <v>ENTREGA</v>
      </c>
      <c r="AK807" s="40" t="str">
        <f>(Tabla2[[#This Row],[FECHA ENTREGA]]&amp;Tabla2[[#This Row],[HORA ENTREGA]])</f>
        <v>460830,583333333333333</v>
      </c>
      <c r="AL807" s="34" t="str">
        <f>IFERROR(HYPERLINK("https://wa.me/"&amp;Tabla2[[#This Row],[CONTACTO]]&amp;"?text="&amp;Tabla2[[#This Row],[Mensaje]]),"")</f>
        <v xml:space="preserve">https://wa.me/56967384794?text=Hola!%0AServicio del día 02-03%0A *Cliente:* LAMAIGNERE CHILE S.A. */ Cont: * CMAU7142697*/ HR Entrega: *14:00* /Dirección: *AV. MARTA OSSA RUIZ 601 (CAMINO CASAS VIEJAS); MAIPU </v>
      </c>
    </row>
    <row r="808" spans="1:38" s="15" customFormat="1" ht="16.5" customHeight="1" x14ac:dyDescent="0.2">
      <c r="A808" s="15">
        <f>ROW(A807)</f>
        <v>807</v>
      </c>
      <c r="B808" s="15">
        <f>IF(J808=J807,B807+1,1)</f>
        <v>25</v>
      </c>
      <c r="C808" s="15" t="s">
        <v>188</v>
      </c>
      <c r="D808" s="25" t="s">
        <v>39</v>
      </c>
      <c r="E808" s="27">
        <v>188574</v>
      </c>
      <c r="F808" s="27" t="s">
        <v>1513</v>
      </c>
      <c r="G808" s="27" t="s">
        <v>41</v>
      </c>
      <c r="H808" s="27">
        <v>27000</v>
      </c>
      <c r="I808" s="27" t="s">
        <v>1514</v>
      </c>
      <c r="J808" s="28">
        <v>46083</v>
      </c>
      <c r="K808" s="26">
        <v>0.58333333333333337</v>
      </c>
      <c r="L808" s="26"/>
      <c r="M808" s="27" t="s">
        <v>241</v>
      </c>
      <c r="N808" s="25">
        <f>IFERROR(VLOOKUP(M808,Data!$J$1:$K$58,2,0),"")</f>
        <v>56984880436</v>
      </c>
      <c r="O808" s="27" t="s">
        <v>242</v>
      </c>
      <c r="P808" s="27"/>
      <c r="Q808" s="27" t="s">
        <v>190</v>
      </c>
      <c r="R808" s="27" t="s">
        <v>48</v>
      </c>
      <c r="S808" s="27"/>
      <c r="T808" s="27"/>
      <c r="U808" s="28"/>
      <c r="V808" s="15" t="s">
        <v>1328</v>
      </c>
      <c r="X808" s="27"/>
      <c r="Y808" s="27"/>
      <c r="Z808" s="29"/>
      <c r="AA808" s="29">
        <v>0.625</v>
      </c>
      <c r="AB808" s="29"/>
      <c r="AC808" s="30">
        <v>46083</v>
      </c>
      <c r="AD808" s="15" t="str">
        <f>IF(Tabla2[[#This Row],[HORA ENTREGA]]="DIRECTO","On time", IF(AA808&lt;&gt;"",IF(Tabla2[[#This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08" s="15" t="str">
        <f>MID(Tabla2[[#This Row],[TIPO]],1,3)</f>
        <v xml:space="preserve">40 </v>
      </c>
      <c r="AF8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LAMAIGNERE CHILE S.A. */ Cont: * CMAU6979565*/ HR Entrega: *14:00* /Dirección: *AV. MARTA OSSA RUIZ 601 (CAMINO CASAS VIEJAS); MAIPU </v>
      </c>
      <c r="AG808" s="38" t="str">
        <f>IFERROR(HYPERLINK("https://wa.me/"&amp;Tabla2[[#This Row],[CONTACTO]]&amp;"?text="&amp;Tabla2[[#This Row],[Mensaje]],"Enviar mensaje"),"")</f>
        <v>Enviar mensaje</v>
      </c>
      <c r="AH808" s="15" t="str">
        <f>CONCATENATE(A808,F808)</f>
        <v>807CMAU6979565</v>
      </c>
      <c r="AI808" s="15" t="str">
        <f>CONCATENATE("ENT-",A808)</f>
        <v>ENT-807</v>
      </c>
      <c r="AJ808" s="15" t="str">
        <f>IF(Tabla2[[#This Row],[Op]]&lt;&gt;"","ENTREGA","")</f>
        <v>ENTREGA</v>
      </c>
      <c r="AK808" s="40" t="str">
        <f>(Tabla2[[#This Row],[FECHA ENTREGA]]&amp;Tabla2[[#This Row],[HORA ENTREGA]])</f>
        <v>460830,583333333333333</v>
      </c>
      <c r="AL808" s="34" t="str">
        <f>IFERROR(HYPERLINK("https://wa.me/"&amp;Tabla2[[#This Row],[CONTACTO]]&amp;"?text="&amp;Tabla2[[#This Row],[Mensaje]]),"")</f>
        <v xml:space="preserve">https://wa.me/56984880436?text=Hola!%0AServicio del día 02-03%0A *Cliente:* LAMAIGNERE CHILE S.A. */ Cont: * CMAU6979565*/ HR Entrega: *14:00* /Dirección: *AV. MARTA OSSA RUIZ 601 (CAMINO CASAS VIEJAS); MAIPU </v>
      </c>
    </row>
    <row r="809" spans="1:38" s="15" customFormat="1" ht="16.5" customHeight="1" x14ac:dyDescent="0.2">
      <c r="A809" s="15">
        <f>ROW(A808)</f>
        <v>808</v>
      </c>
      <c r="B809" s="15">
        <f>IF(J809=J808,B808+1,1)</f>
        <v>26</v>
      </c>
      <c r="C809" s="15" t="s">
        <v>500</v>
      </c>
      <c r="D809" s="25" t="s">
        <v>39</v>
      </c>
      <c r="E809" s="27">
        <v>297064</v>
      </c>
      <c r="F809" s="27" t="s">
        <v>1515</v>
      </c>
      <c r="G809" s="27" t="s">
        <v>64</v>
      </c>
      <c r="H809" s="27">
        <v>28000</v>
      </c>
      <c r="I809" s="27" t="s">
        <v>42</v>
      </c>
      <c r="J809" s="28">
        <v>46083</v>
      </c>
      <c r="K809" s="26">
        <v>0.33333333333333331</v>
      </c>
      <c r="L809" s="26"/>
      <c r="M809" s="27" t="s">
        <v>77</v>
      </c>
      <c r="N809" s="25">
        <f>IFERROR(VLOOKUP(M809,Data!$J$1:$K$58,2,0),"")</f>
        <v>56967384794</v>
      </c>
      <c r="O809" s="27" t="s">
        <v>78</v>
      </c>
      <c r="P809" s="27"/>
      <c r="Q809" s="27" t="s">
        <v>502</v>
      </c>
      <c r="R809" s="27" t="s">
        <v>48</v>
      </c>
      <c r="S809" s="27"/>
      <c r="T809" s="27"/>
      <c r="U809" s="28"/>
      <c r="V809" s="15" t="s">
        <v>1328</v>
      </c>
      <c r="X809" s="27"/>
      <c r="Y809" s="27"/>
      <c r="Z809" s="29"/>
      <c r="AA809" s="29">
        <v>0.3263888888888889</v>
      </c>
      <c r="AB809" s="29"/>
      <c r="AC809" s="30">
        <v>46083</v>
      </c>
      <c r="AD809" s="15" t="str">
        <f>IF(Tabla2[[#This Row],[HORA ENTREGA]]="DIRECTO","On time", IF(AA809&lt;&gt;"",IF(Tabla2[[#This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09" s="15" t="str">
        <f>MID(Tabla2[[#This Row],[TIPO]],1,3)</f>
        <v xml:space="preserve">20 </v>
      </c>
      <c r="AF8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MOLYMETNOS S.A. */ Cont: * TRHU1224787*/ HR Entrega: *08:00* /Dirección: *CAMINO NOS A LOS MORROS 590, SAN BERNARDO</v>
      </c>
      <c r="AG809" s="38" t="str">
        <f>IFERROR(HYPERLINK("https://wa.me/"&amp;Tabla2[[#This Row],[CONTACTO]]&amp;"?text="&amp;Tabla2[[#This Row],[Mensaje]],"Enviar mensaje"),"")</f>
        <v>Enviar mensaje</v>
      </c>
      <c r="AH809" s="15" t="str">
        <f>CONCATENATE(A809,F809)</f>
        <v>808TRHU1224787</v>
      </c>
      <c r="AI809" s="15" t="str">
        <f>CONCATENATE("ENT-",A809)</f>
        <v>ENT-808</v>
      </c>
      <c r="AJ809" s="15" t="str">
        <f>IF(Tabla2[[#This Row],[Op]]&lt;&gt;"","ENTREGA","")</f>
        <v>ENTREGA</v>
      </c>
      <c r="AK809" s="40" t="str">
        <f>(Tabla2[[#This Row],[FECHA ENTREGA]]&amp;Tabla2[[#This Row],[HORA ENTREGA]])</f>
        <v>460830,333333333333333</v>
      </c>
      <c r="AL809" s="34" t="str">
        <f>IFERROR(HYPERLINK("https://wa.me/"&amp;Tabla2[[#This Row],[CONTACTO]]&amp;"?text="&amp;Tabla2[[#This Row],[Mensaje]]),"")</f>
        <v>https://wa.me/56967384794?text=Hola!%0AServicio del día 02-03%0A *Cliente:* MOLYMETNOS S.A. */ Cont: * TRHU1224787*/ HR Entrega: *08:00* /Dirección: *CAMINO NOS A LOS MORROS 590, SAN BERNARDO</v>
      </c>
    </row>
    <row r="810" spans="1:38" s="15" customFormat="1" ht="16.5" customHeight="1" x14ac:dyDescent="0.2">
      <c r="A810" s="15">
        <f>ROW(A809)</f>
        <v>809</v>
      </c>
      <c r="B810" s="15">
        <f>IF(J810=J809,B809+1,1)</f>
        <v>27</v>
      </c>
      <c r="C810" s="15" t="s">
        <v>500</v>
      </c>
      <c r="D810" s="25" t="s">
        <v>39</v>
      </c>
      <c r="E810" s="27">
        <v>297064</v>
      </c>
      <c r="F810" s="27" t="s">
        <v>1516</v>
      </c>
      <c r="G810" s="27" t="s">
        <v>64</v>
      </c>
      <c r="H810" s="27">
        <v>28000</v>
      </c>
      <c r="I810" s="27" t="s">
        <v>42</v>
      </c>
      <c r="J810" s="28">
        <v>46083</v>
      </c>
      <c r="K810" s="26">
        <v>0.35416666666666669</v>
      </c>
      <c r="L810" s="26"/>
      <c r="M810" s="27" t="s">
        <v>139</v>
      </c>
      <c r="N810" s="25">
        <f>IFERROR(VLOOKUP(M810,Data!$J$1:$K$58,2,0),"")</f>
        <v>56965312953</v>
      </c>
      <c r="O810" s="27" t="s">
        <v>140</v>
      </c>
      <c r="P810" s="27"/>
      <c r="Q810" s="27" t="s">
        <v>502</v>
      </c>
      <c r="R810" s="27" t="s">
        <v>48</v>
      </c>
      <c r="S810" s="27"/>
      <c r="T810" s="27"/>
      <c r="U810" s="28"/>
      <c r="V810" s="15" t="s">
        <v>1328</v>
      </c>
      <c r="X810" s="27"/>
      <c r="Y810" s="27"/>
      <c r="Z810" s="29"/>
      <c r="AA810" s="29">
        <v>0.2951388888888889</v>
      </c>
      <c r="AB810" s="29"/>
      <c r="AC810" s="30">
        <v>46083</v>
      </c>
      <c r="AD810" s="15" t="str">
        <f>IF(Tabla2[[#This Row],[HORA ENTREGA]]="DIRECTO","On time", IF(AA810&lt;&gt;"",IF(Tabla2[[#This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10" s="15" t="str">
        <f>MID(Tabla2[[#This Row],[TIPO]],1,3)</f>
        <v xml:space="preserve">20 </v>
      </c>
      <c r="AF8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MOLYMETNOS S.A. */ Cont: * TGHU1759724*/ HR Entrega: *08:30* /Dirección: *CAMINO NOS A LOS MORROS 590, SAN BERNARDO</v>
      </c>
      <c r="AG810" s="38" t="str">
        <f>IFERROR(HYPERLINK("https://wa.me/"&amp;Tabla2[[#This Row],[CONTACTO]]&amp;"?text="&amp;Tabla2[[#This Row],[Mensaje]],"Enviar mensaje"),"")</f>
        <v>Enviar mensaje</v>
      </c>
      <c r="AH810" s="15" t="str">
        <f>CONCATENATE(A810,F810)</f>
        <v>809TGHU1759724</v>
      </c>
      <c r="AI810" s="15" t="str">
        <f>CONCATENATE("ENT-",A810)</f>
        <v>ENT-809</v>
      </c>
      <c r="AJ810" s="15" t="str">
        <f>IF(Tabla2[[#This Row],[Op]]&lt;&gt;"","ENTREGA","")</f>
        <v>ENTREGA</v>
      </c>
      <c r="AK810" s="40" t="str">
        <f>(Tabla2[[#This Row],[FECHA ENTREGA]]&amp;Tabla2[[#This Row],[HORA ENTREGA]])</f>
        <v>460830,354166666666667</v>
      </c>
      <c r="AL810" s="34" t="str">
        <f>IFERROR(HYPERLINK("https://wa.me/"&amp;Tabla2[[#This Row],[CONTACTO]]&amp;"?text="&amp;Tabla2[[#This Row],[Mensaje]]),"")</f>
        <v>https://wa.me/56965312953?text=Hola!%0AServicio del día 02-03%0A *Cliente:* MOLYMETNOS S.A. */ Cont: * TGHU1759724*/ HR Entrega: *08:30* /Dirección: *CAMINO NOS A LOS MORROS 590, SAN BERNARDO</v>
      </c>
    </row>
    <row r="811" spans="1:38" s="15" customFormat="1" ht="16.5" customHeight="1" x14ac:dyDescent="0.2">
      <c r="A811" s="15">
        <f>ROW(A810)</f>
        <v>810</v>
      </c>
      <c r="B811" s="15">
        <f>IF(J811=J810,B810+1,1)</f>
        <v>28</v>
      </c>
      <c r="C811" s="15" t="s">
        <v>500</v>
      </c>
      <c r="D811" s="25" t="s">
        <v>39</v>
      </c>
      <c r="E811" s="27">
        <v>297064</v>
      </c>
      <c r="F811" s="27" t="s">
        <v>1517</v>
      </c>
      <c r="G811" s="27" t="s">
        <v>64</v>
      </c>
      <c r="H811" s="27">
        <v>28000</v>
      </c>
      <c r="I811" s="27" t="s">
        <v>42</v>
      </c>
      <c r="J811" s="28">
        <v>46083</v>
      </c>
      <c r="K811" s="26">
        <v>0.375</v>
      </c>
      <c r="L811" s="26"/>
      <c r="M811" s="27" t="s">
        <v>211</v>
      </c>
      <c r="N811" s="25">
        <f>IFERROR(VLOOKUP(M811,Data!$J$1:$K$58,2,0),"")</f>
        <v>56961282379</v>
      </c>
      <c r="O811" s="27" t="s">
        <v>212</v>
      </c>
      <c r="P811" s="27"/>
      <c r="Q811" s="27" t="s">
        <v>502</v>
      </c>
      <c r="R811" s="27" t="s">
        <v>48</v>
      </c>
      <c r="S811" s="27"/>
      <c r="T811" s="27"/>
      <c r="U811" s="28"/>
      <c r="V811" s="15" t="s">
        <v>1328</v>
      </c>
      <c r="X811" s="27"/>
      <c r="Y811" s="27"/>
      <c r="Z811" s="29"/>
      <c r="AA811" s="29">
        <v>0.40625</v>
      </c>
      <c r="AB811" s="29"/>
      <c r="AC811" s="30">
        <v>46083</v>
      </c>
      <c r="AD811" s="15" t="str">
        <f>IF(Tabla2[[#This Row],[HORA ENTREGA]]="DIRECTO","On time", IF(AA811&lt;&gt;"",IF(Tabla2[[#This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11" s="15" t="str">
        <f>MID(Tabla2[[#This Row],[TIPO]],1,3)</f>
        <v xml:space="preserve">20 </v>
      </c>
      <c r="AF8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MOLYMETNOS S.A. */ Cont: * GESU1116284*/ HR Entrega: *09:00* /Dirección: *CAMINO NOS A LOS MORROS 590, SAN BERNARDO</v>
      </c>
      <c r="AG811" s="38" t="str">
        <f>IFERROR(HYPERLINK("https://wa.me/"&amp;Tabla2[[#This Row],[CONTACTO]]&amp;"?text="&amp;Tabla2[[#This Row],[Mensaje]],"Enviar mensaje"),"")</f>
        <v>Enviar mensaje</v>
      </c>
      <c r="AH811" s="15" t="str">
        <f>CONCATENATE(A811,F811)</f>
        <v>810GESU1116284</v>
      </c>
      <c r="AI811" s="15" t="str">
        <f>CONCATENATE("ENT-",A811)</f>
        <v>ENT-810</v>
      </c>
      <c r="AJ811" s="15" t="str">
        <f>IF(Tabla2[[#This Row],[Op]]&lt;&gt;"","ENTREGA","")</f>
        <v>ENTREGA</v>
      </c>
      <c r="AK811" s="40" t="str">
        <f>(Tabla2[[#This Row],[FECHA ENTREGA]]&amp;Tabla2[[#This Row],[HORA ENTREGA]])</f>
        <v>460830,375</v>
      </c>
      <c r="AL811" s="34" t="str">
        <f>IFERROR(HYPERLINK("https://wa.me/"&amp;Tabla2[[#This Row],[CONTACTO]]&amp;"?text="&amp;Tabla2[[#This Row],[Mensaje]]),"")</f>
        <v>https://wa.me/56961282379?text=Hola!%0AServicio del día 02-03%0A *Cliente:* MOLYMETNOS S.A. */ Cont: * GESU1116284*/ HR Entrega: *09:00* /Dirección: *CAMINO NOS A LOS MORROS 590, SAN BERNARDO</v>
      </c>
    </row>
    <row r="812" spans="1:38" s="15" customFormat="1" ht="16.5" customHeight="1" x14ac:dyDescent="0.2">
      <c r="A812" s="15">
        <f>ROW(A811)</f>
        <v>811</v>
      </c>
      <c r="B812" s="15">
        <f>IF(J812=J811,B811+1,1)</f>
        <v>29</v>
      </c>
      <c r="C812" s="15" t="s">
        <v>500</v>
      </c>
      <c r="D812" s="25" t="s">
        <v>39</v>
      </c>
      <c r="E812" s="27">
        <v>297064</v>
      </c>
      <c r="F812" s="27" t="s">
        <v>1518</v>
      </c>
      <c r="G812" s="27" t="s">
        <v>64</v>
      </c>
      <c r="H812" s="27">
        <v>28000</v>
      </c>
      <c r="I812" s="27" t="s">
        <v>42</v>
      </c>
      <c r="J812" s="28">
        <v>46083</v>
      </c>
      <c r="K812" s="26">
        <v>0.39583333333333331</v>
      </c>
      <c r="L812" s="26"/>
      <c r="M812" s="27" t="s">
        <v>389</v>
      </c>
      <c r="N812" s="25">
        <f>IFERROR(VLOOKUP(M812,Data!$J$1:$K$58,2,0),"")</f>
        <v>56988336520</v>
      </c>
      <c r="O812" s="27" t="s">
        <v>390</v>
      </c>
      <c r="P812" s="27"/>
      <c r="Q812" s="27" t="s">
        <v>502</v>
      </c>
      <c r="R812" s="27" t="s">
        <v>48</v>
      </c>
      <c r="S812" s="27"/>
      <c r="T812" s="27"/>
      <c r="U812" s="28"/>
      <c r="V812" s="15" t="s">
        <v>1328</v>
      </c>
      <c r="X812" s="27"/>
      <c r="Y812" s="27"/>
      <c r="Z812" s="29"/>
      <c r="AA812" s="29">
        <v>0.4201388888888889</v>
      </c>
      <c r="AB812" s="29"/>
      <c r="AC812" s="30">
        <v>46083</v>
      </c>
      <c r="AD812" s="15" t="str">
        <f>IF(Tabla2[[#This Row],[HORA ENTREGA]]="DIRECTO","On time", IF(AA812&lt;&gt;"",IF(Tabla2[[#This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12" s="15" t="str">
        <f>MID(Tabla2[[#This Row],[TIPO]],1,3)</f>
        <v xml:space="preserve">20 </v>
      </c>
      <c r="AF8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MOLYMETNOS S.A. */ Cont: * CMAU0161566*/ HR Entrega: *09:30* /Dirección: *CAMINO NOS A LOS MORROS 590, SAN BERNARDO</v>
      </c>
      <c r="AG812" s="38" t="str">
        <f>IFERROR(HYPERLINK("https://wa.me/"&amp;Tabla2[[#This Row],[CONTACTO]]&amp;"?text="&amp;Tabla2[[#This Row],[Mensaje]],"Enviar mensaje"),"")</f>
        <v>Enviar mensaje</v>
      </c>
      <c r="AH812" s="15" t="str">
        <f>CONCATENATE(A812,F812)</f>
        <v>811CMAU0161566</v>
      </c>
      <c r="AI812" s="15" t="str">
        <f>CONCATENATE("ENT-",A812)</f>
        <v>ENT-811</v>
      </c>
      <c r="AJ812" s="15" t="str">
        <f>IF(Tabla2[[#This Row],[Op]]&lt;&gt;"","ENTREGA","")</f>
        <v>ENTREGA</v>
      </c>
      <c r="AK812" s="40" t="str">
        <f>(Tabla2[[#This Row],[FECHA ENTREGA]]&amp;Tabla2[[#This Row],[HORA ENTREGA]])</f>
        <v>460830,395833333333333</v>
      </c>
      <c r="AL812" s="34" t="str">
        <f>IFERROR(HYPERLINK("https://wa.me/"&amp;Tabla2[[#This Row],[CONTACTO]]&amp;"?text="&amp;Tabla2[[#This Row],[Mensaje]]),"")</f>
        <v>https://wa.me/56988336520?text=Hola!%0AServicio del día 02-03%0A *Cliente:* MOLYMETNOS S.A. */ Cont: * CMAU0161566*/ HR Entrega: *09:30* /Dirección: *CAMINO NOS A LOS MORROS 590, SAN BERNARDO</v>
      </c>
    </row>
    <row r="813" spans="1:38" s="15" customFormat="1" ht="16.5" customHeight="1" x14ac:dyDescent="0.2">
      <c r="A813" s="15">
        <f>ROW(A812)</f>
        <v>812</v>
      </c>
      <c r="B813" s="15">
        <f>IF(J813=J812,B812+1,1)</f>
        <v>30</v>
      </c>
      <c r="C813" s="15" t="s">
        <v>204</v>
      </c>
      <c r="D813" s="25" t="s">
        <v>39</v>
      </c>
      <c r="E813" s="27">
        <v>1183173</v>
      </c>
      <c r="F813" s="27" t="s">
        <v>1519</v>
      </c>
      <c r="G813" s="27" t="s">
        <v>41</v>
      </c>
      <c r="H813" s="27">
        <v>18000</v>
      </c>
      <c r="I813" s="27" t="s">
        <v>1520</v>
      </c>
      <c r="J813" s="28">
        <v>46083</v>
      </c>
      <c r="K813" s="26">
        <v>0.35416666666666669</v>
      </c>
      <c r="L813" s="26"/>
      <c r="M813" s="27" t="s">
        <v>144</v>
      </c>
      <c r="N813" s="25">
        <f>IFERROR(VLOOKUP(M813,Data!$J$1:$K$58,2,0),"")</f>
        <v>56940144795</v>
      </c>
      <c r="O813" s="27" t="s">
        <v>145</v>
      </c>
      <c r="P813" s="27"/>
      <c r="Q813" s="27" t="s">
        <v>207</v>
      </c>
      <c r="R813" s="27" t="s">
        <v>1521</v>
      </c>
      <c r="S813" s="27"/>
      <c r="T813" s="27"/>
      <c r="U813" s="28"/>
      <c r="V813" s="15" t="s">
        <v>1328</v>
      </c>
      <c r="X813" s="27"/>
      <c r="Y813" s="27"/>
      <c r="Z813" s="29"/>
      <c r="AA813" s="29">
        <v>0.25694444444444442</v>
      </c>
      <c r="AB813" s="29"/>
      <c r="AC813" s="30">
        <v>46083</v>
      </c>
      <c r="AD813" s="15" t="str">
        <f>IF(Tabla2[[#This Row],[HORA ENTREGA]]="DIRECTO","On time", IF(AA813&lt;&gt;"",IF(Tabla2[[#This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13" s="15" t="str">
        <f>MID(Tabla2[[#This Row],[TIPO]],1,3)</f>
        <v xml:space="preserve">40 </v>
      </c>
      <c r="AF8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02-03%0A *Cliente:* OXIQUIM S A */ Cont: * JXLU4388609*/ HR Entrega: *08:30* /Dirección: *CAÑAVERAL 901; QUILICURA </v>
      </c>
      <c r="AG813" s="38" t="str">
        <f>IFERROR(HYPERLINK("https://wa.me/"&amp;Tabla2[[#This Row],[CONTACTO]]&amp;"?text="&amp;Tabla2[[#This Row],[Mensaje]],"Enviar mensaje"),"")</f>
        <v>Enviar mensaje</v>
      </c>
      <c r="AH813" s="15" t="str">
        <f>CONCATENATE(A813,F813)</f>
        <v>812JXLU4388609</v>
      </c>
      <c r="AI813" s="15" t="str">
        <f>CONCATENATE("ENT-",A813)</f>
        <v>ENT-812</v>
      </c>
      <c r="AJ813" s="15" t="str">
        <f>IF(Tabla2[[#This Row],[Op]]&lt;&gt;"","ENTREGA","")</f>
        <v>ENTREGA</v>
      </c>
      <c r="AK813" s="40" t="str">
        <f>(Tabla2[[#This Row],[FECHA ENTREGA]]&amp;Tabla2[[#This Row],[HORA ENTREGA]])</f>
        <v>460830,354166666666667</v>
      </c>
      <c r="AL813" s="34" t="str">
        <f>IFERROR(HYPERLINK("https://wa.me/"&amp;Tabla2[[#This Row],[CONTACTO]]&amp;"?text="&amp;Tabla2[[#This Row],[Mensaje]]),"")</f>
        <v xml:space="preserve">https://wa.me/56940144795?text=Hola!%0AServicio del día 02-03%0A *Cliente:* OXIQUIM S A */ Cont: * JXLU4388609*/ HR Entrega: *08:30* /Dirección: *CAÑAVERAL 901; QUILICURA </v>
      </c>
    </row>
    <row r="814" spans="1:38" s="15" customFormat="1" ht="16.5" customHeight="1" x14ac:dyDescent="0.2">
      <c r="A814" s="15">
        <f>ROW(A813)</f>
        <v>813</v>
      </c>
      <c r="B814" s="15">
        <f>IF(J814=J813,B813+1,1)</f>
        <v>31</v>
      </c>
      <c r="C814" s="15" t="s">
        <v>219</v>
      </c>
      <c r="D814" s="25" t="s">
        <v>39</v>
      </c>
      <c r="E814" s="27">
        <v>102376</v>
      </c>
      <c r="F814" s="27" t="s">
        <v>1522</v>
      </c>
      <c r="G814" s="27" t="s">
        <v>41</v>
      </c>
      <c r="H814" s="27">
        <v>30000</v>
      </c>
      <c r="I814" s="27" t="s">
        <v>42</v>
      </c>
      <c r="J814" s="28">
        <v>46083</v>
      </c>
      <c r="K814" s="26">
        <v>0.29166666666666669</v>
      </c>
      <c r="L814" s="26"/>
      <c r="M814" s="27" t="s">
        <v>51</v>
      </c>
      <c r="N814" s="25">
        <f>IFERROR(VLOOKUP(M814,Data!$J$1:$K$58,2,0),"")</f>
        <v>56967256951</v>
      </c>
      <c r="O814" s="27" t="s">
        <v>52</v>
      </c>
      <c r="P814" s="27"/>
      <c r="Q814" s="27" t="s">
        <v>229</v>
      </c>
      <c r="R814" s="27" t="s">
        <v>48</v>
      </c>
      <c r="S814" s="27"/>
      <c r="T814" s="27"/>
      <c r="U814" s="28"/>
      <c r="V814" s="15" t="s">
        <v>1328</v>
      </c>
      <c r="X814" s="27"/>
      <c r="Y814" s="27"/>
      <c r="Z814" s="29"/>
      <c r="AA814" s="29">
        <v>0.29166666666666669</v>
      </c>
      <c r="AB814" s="29"/>
      <c r="AC814" s="30">
        <v>46083</v>
      </c>
      <c r="AD814" s="15" t="str">
        <f>IF(Tabla2[[#This Row],[HORA ENTREGA]]="DIRECTO","On time", IF(AA814&lt;&gt;"",IF(Tabla2[[#This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14" s="15" t="str">
        <f>MID(Tabla2[[#This Row],[TIPO]],1,3)</f>
        <v xml:space="preserve">40 </v>
      </c>
      <c r="AF8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RENDIC S.A. */ Cont: * SEKU5921070*/ HR Entrega: *07:00* /Dirección: *Avenida Miraflores 9700-Bodega 4C, PUDAHUEL</v>
      </c>
      <c r="AG814" s="38" t="str">
        <f>IFERROR(HYPERLINK("https://wa.me/"&amp;Tabla2[[#This Row],[CONTACTO]]&amp;"?text="&amp;Tabla2[[#This Row],[Mensaje]],"Enviar mensaje"),"")</f>
        <v>Enviar mensaje</v>
      </c>
      <c r="AH814" s="15" t="str">
        <f>CONCATENATE(A814,F814)</f>
        <v>813SEKU5921070</v>
      </c>
      <c r="AI814" s="15" t="str">
        <f>CONCATENATE("ENT-",A814)</f>
        <v>ENT-813</v>
      </c>
      <c r="AJ814" s="15" t="str">
        <f>IF(Tabla2[[#This Row],[Op]]&lt;&gt;"","ENTREGA","")</f>
        <v>ENTREGA</v>
      </c>
      <c r="AK814" s="40" t="str">
        <f>(Tabla2[[#This Row],[FECHA ENTREGA]]&amp;Tabla2[[#This Row],[HORA ENTREGA]])</f>
        <v>460830,291666666666667</v>
      </c>
      <c r="AL814" s="34" t="str">
        <f>IFERROR(HYPERLINK("https://wa.me/"&amp;Tabla2[[#This Row],[CONTACTO]]&amp;"?text="&amp;Tabla2[[#This Row],[Mensaje]]),"")</f>
        <v>https://wa.me/56967256951?text=Hola!%0AServicio del día 02-03%0A *Cliente:* RENDIC S.A. */ Cont: * SEKU5921070*/ HR Entrega: *07:00* /Dirección: *Avenida Miraflores 9700-Bodega 4C, PUDAHUEL</v>
      </c>
    </row>
    <row r="815" spans="1:38" s="15" customFormat="1" ht="16.5" customHeight="1" x14ac:dyDescent="0.2">
      <c r="A815" s="15">
        <f>ROW(A814)</f>
        <v>814</v>
      </c>
      <c r="B815" s="15">
        <f>IF(J815=J814,B814+1,1)</f>
        <v>32</v>
      </c>
      <c r="C815" s="15" t="s">
        <v>219</v>
      </c>
      <c r="D815" s="25" t="s">
        <v>39</v>
      </c>
      <c r="E815" s="27">
        <v>102466</v>
      </c>
      <c r="F815" s="27" t="s">
        <v>1523</v>
      </c>
      <c r="G815" s="27" t="s">
        <v>41</v>
      </c>
      <c r="H815" s="27">
        <v>30000</v>
      </c>
      <c r="I815" s="27" t="s">
        <v>42</v>
      </c>
      <c r="J815" s="28">
        <v>46083</v>
      </c>
      <c r="K815" s="26">
        <v>0.33333333333333331</v>
      </c>
      <c r="L815" s="26"/>
      <c r="M815" s="27" t="s">
        <v>90</v>
      </c>
      <c r="N815" s="25">
        <f>IFERROR(VLOOKUP(M815,Data!$J$1:$K$58,2,0),"")</f>
        <v>56987557136</v>
      </c>
      <c r="O815" s="27" t="s">
        <v>98</v>
      </c>
      <c r="P815" s="27"/>
      <c r="Q815" s="27" t="s">
        <v>1307</v>
      </c>
      <c r="R815" s="27" t="s">
        <v>402</v>
      </c>
      <c r="S815" s="27"/>
      <c r="T815" s="27"/>
      <c r="U815" s="28"/>
      <c r="V815" s="15" t="s">
        <v>1332</v>
      </c>
      <c r="X815" s="27"/>
      <c r="Y815" s="27"/>
      <c r="Z815" s="29"/>
      <c r="AA815" s="29">
        <v>0.43402777777777779</v>
      </c>
      <c r="AB815" s="29"/>
      <c r="AC815" s="30">
        <v>46083</v>
      </c>
      <c r="AD815" s="15" t="str">
        <f>IF(Tabla2[[#This Row],[HORA ENTREGA]]="DIRECTO","On time", IF(AA815&lt;&gt;"",IF(Tabla2[[#This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15" s="15" t="str">
        <f>MID(Tabla2[[#This Row],[TIPO]],1,3)</f>
        <v xml:space="preserve">40 </v>
      </c>
      <c r="AF8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RENDIC S.A. */ Cont: * HLBU3147010*/ HR Entrega: *08:00* /Dirección: *CAMINO LO AGUIRRE SUR 537, PUDAHUEL</v>
      </c>
      <c r="AG815" s="38" t="str">
        <f>IFERROR(HYPERLINK("https://wa.me/"&amp;Tabla2[[#This Row],[CONTACTO]]&amp;"?text="&amp;Tabla2[[#This Row],[Mensaje]],"Enviar mensaje"),"")</f>
        <v>Enviar mensaje</v>
      </c>
      <c r="AH815" s="15" t="str">
        <f>CONCATENATE(A815,F815)</f>
        <v>814HLBU3147010</v>
      </c>
      <c r="AI815" s="15" t="str">
        <f>CONCATENATE("ENT-",A815)</f>
        <v>ENT-814</v>
      </c>
      <c r="AJ815" s="15" t="str">
        <f>IF(Tabla2[[#This Row],[Op]]&lt;&gt;"","ENTREGA","")</f>
        <v>ENTREGA</v>
      </c>
      <c r="AK815" s="40" t="str">
        <f>(Tabla2[[#This Row],[FECHA ENTREGA]]&amp;Tabla2[[#This Row],[HORA ENTREGA]])</f>
        <v>460830,333333333333333</v>
      </c>
      <c r="AL815" s="34" t="str">
        <f>IFERROR(HYPERLINK("https://wa.me/"&amp;Tabla2[[#This Row],[CONTACTO]]&amp;"?text="&amp;Tabla2[[#This Row],[Mensaje]]),"")</f>
        <v>https://wa.me/56987557136?text=Hola!%0AServicio del día 02-03%0A *Cliente:* RENDIC S.A. */ Cont: * HLBU3147010*/ HR Entrega: *08:00* /Dirección: *CAMINO LO AGUIRRE SUR 537, PUDAHUEL</v>
      </c>
    </row>
    <row r="816" spans="1:38" s="15" customFormat="1" ht="16.5" customHeight="1" x14ac:dyDescent="0.2">
      <c r="A816" s="15">
        <f>ROW(A815)</f>
        <v>815</v>
      </c>
      <c r="B816" s="15">
        <f>IF(J816=J815,B815+1,1)</f>
        <v>33</v>
      </c>
      <c r="C816" s="15" t="s">
        <v>219</v>
      </c>
      <c r="D816" s="25" t="s">
        <v>39</v>
      </c>
      <c r="E816" s="27">
        <v>102870</v>
      </c>
      <c r="F816" s="27" t="s">
        <v>1524</v>
      </c>
      <c r="G816" s="27" t="s">
        <v>54</v>
      </c>
      <c r="H816" s="27">
        <v>30000</v>
      </c>
      <c r="I816" s="27" t="s">
        <v>42</v>
      </c>
      <c r="J816" s="28">
        <v>46083</v>
      </c>
      <c r="K816" s="26">
        <v>0.35416666666666669</v>
      </c>
      <c r="L816" s="26"/>
      <c r="M816" s="27" t="s">
        <v>176</v>
      </c>
      <c r="N816" s="25">
        <f>IFERROR(VLOOKUP(M816,Data!$J$1:$K$58,2,0),"")</f>
        <v>56968463649</v>
      </c>
      <c r="O816" s="27" t="s">
        <v>177</v>
      </c>
      <c r="P816" s="27"/>
      <c r="Q816" s="27" t="s">
        <v>357</v>
      </c>
      <c r="R816" s="27" t="s">
        <v>280</v>
      </c>
      <c r="S816" s="27"/>
      <c r="T816" s="27"/>
      <c r="U816" s="28"/>
      <c r="V816" s="15" t="s">
        <v>1328</v>
      </c>
      <c r="X816" s="27"/>
      <c r="Y816" s="27"/>
      <c r="Z816" s="29"/>
      <c r="AA816" s="29">
        <v>0.27777777777777779</v>
      </c>
      <c r="AB816" s="29"/>
      <c r="AC816" s="30">
        <v>46083</v>
      </c>
      <c r="AD816" s="15" t="str">
        <f>IF(Tabla2[[#This Row],[HORA ENTREGA]]="DIRECTO","On time", IF(AA816&lt;&gt;"",IF(Tabla2[[#This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16" s="15" t="str">
        <f>MID(Tabla2[[#This Row],[TIPO]],1,3)</f>
        <v xml:space="preserve">40 </v>
      </c>
      <c r="AF8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RENDIC S.A. */ Cont: * CGMU7701685*/ HR Entrega: *08:30* /Dirección: *AVDA EL VENSTIQUERO 1260,RENCA</v>
      </c>
      <c r="AG816" s="38" t="str">
        <f>IFERROR(HYPERLINK("https://wa.me/"&amp;Tabla2[[#This Row],[CONTACTO]]&amp;"?text="&amp;Tabla2[[#This Row],[Mensaje]],"Enviar mensaje"),"")</f>
        <v>Enviar mensaje</v>
      </c>
      <c r="AH816" s="15" t="str">
        <f>CONCATENATE(A816,F816)</f>
        <v>815CGMU7701685</v>
      </c>
      <c r="AI816" s="15" t="str">
        <f>CONCATENATE("ENT-",A816)</f>
        <v>ENT-815</v>
      </c>
      <c r="AJ816" s="15" t="str">
        <f>IF(Tabla2[[#This Row],[Op]]&lt;&gt;"","ENTREGA","")</f>
        <v>ENTREGA</v>
      </c>
      <c r="AK816" s="40" t="str">
        <f>(Tabla2[[#This Row],[FECHA ENTREGA]]&amp;Tabla2[[#This Row],[HORA ENTREGA]])</f>
        <v>460830,354166666666667</v>
      </c>
      <c r="AL816" s="34" t="str">
        <f>IFERROR(HYPERLINK("https://wa.me/"&amp;Tabla2[[#This Row],[CONTACTO]]&amp;"?text="&amp;Tabla2[[#This Row],[Mensaje]]),"")</f>
        <v>https://wa.me/56968463649?text=Hola!%0AServicio del día 02-03%0A *Cliente:* RENDIC S.A. */ Cont: * CGMU7701685*/ HR Entrega: *08:30* /Dirección: *AVDA EL VENSTIQUERO 1260,RENCA</v>
      </c>
    </row>
    <row r="817" spans="1:38" s="15" customFormat="1" ht="16.5" customHeight="1" x14ac:dyDescent="0.2">
      <c r="A817" s="15">
        <f>ROW(A816)</f>
        <v>816</v>
      </c>
      <c r="B817" s="15">
        <f>IF(J817=J816,B816+1,1)</f>
        <v>34</v>
      </c>
      <c r="C817" s="15" t="s">
        <v>219</v>
      </c>
      <c r="D817" s="25" t="s">
        <v>39</v>
      </c>
      <c r="E817" s="27">
        <v>102472</v>
      </c>
      <c r="F817" s="27" t="s">
        <v>1525</v>
      </c>
      <c r="G817" s="27" t="s">
        <v>41</v>
      </c>
      <c r="H817" s="27">
        <v>25000</v>
      </c>
      <c r="I817" s="27" t="s">
        <v>1526</v>
      </c>
      <c r="J817" s="28">
        <v>46083</v>
      </c>
      <c r="K817" s="26">
        <v>0.375</v>
      </c>
      <c r="L817" s="26"/>
      <c r="M817" s="27" t="s">
        <v>117</v>
      </c>
      <c r="N817" s="25">
        <f>IFERROR(VLOOKUP(M817,Data!$J$1:$K$58,2,0),"")</f>
        <v>56973887539</v>
      </c>
      <c r="O817" s="27" t="s">
        <v>118</v>
      </c>
      <c r="P817" s="27"/>
      <c r="Q817" s="27" t="s">
        <v>229</v>
      </c>
      <c r="R817" s="27" t="s">
        <v>48</v>
      </c>
      <c r="S817" s="27"/>
      <c r="T817" s="27"/>
      <c r="U817" s="28"/>
      <c r="V817" s="15" t="s">
        <v>1328</v>
      </c>
      <c r="X817" s="27"/>
      <c r="Y817" s="27"/>
      <c r="Z817" s="29"/>
      <c r="AA817" s="29">
        <v>0.34861111111111109</v>
      </c>
      <c r="AB817" s="29"/>
      <c r="AC817" s="30">
        <v>46083</v>
      </c>
      <c r="AD817" s="15" t="str">
        <f>IF(Tabla2[[#This Row],[HORA ENTREGA]]="DIRECTO","On time", IF(AA817&lt;&gt;"",IF(Tabla2[[#This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17" s="15" t="str">
        <f>MID(Tabla2[[#This Row],[TIPO]],1,3)</f>
        <v xml:space="preserve">40 </v>
      </c>
      <c r="AF8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RENDIC S.A. */ Cont: * SEKU6050595*/ HR Entrega: *09:00* /Dirección: *Avenida Miraflores 9700-Bodega 4C, PUDAHUEL</v>
      </c>
      <c r="AG817" s="38" t="str">
        <f>IFERROR(HYPERLINK("https://wa.me/"&amp;Tabla2[[#This Row],[CONTACTO]]&amp;"?text="&amp;Tabla2[[#This Row],[Mensaje]],"Enviar mensaje"),"")</f>
        <v>Enviar mensaje</v>
      </c>
      <c r="AH817" s="15" t="str">
        <f>CONCATENATE(A817,F817)</f>
        <v>816SEKU6050595</v>
      </c>
      <c r="AI817" s="15" t="str">
        <f>CONCATENATE("ENT-",A817)</f>
        <v>ENT-816</v>
      </c>
      <c r="AJ817" s="15" t="str">
        <f>IF(Tabla2[[#This Row],[Op]]&lt;&gt;"","ENTREGA","")</f>
        <v>ENTREGA</v>
      </c>
      <c r="AK817" s="40" t="str">
        <f>(Tabla2[[#This Row],[FECHA ENTREGA]]&amp;Tabla2[[#This Row],[HORA ENTREGA]])</f>
        <v>460830,375</v>
      </c>
      <c r="AL817" s="34" t="str">
        <f>IFERROR(HYPERLINK("https://wa.me/"&amp;Tabla2[[#This Row],[CONTACTO]]&amp;"?text="&amp;Tabla2[[#This Row],[Mensaje]]),"")</f>
        <v>https://wa.me/56973887539?text=Hola!%0AServicio del día 02-03%0A *Cliente:* RENDIC S.A. */ Cont: * SEKU6050595*/ HR Entrega: *09:00* /Dirección: *Avenida Miraflores 9700-Bodega 4C, PUDAHUEL</v>
      </c>
    </row>
    <row r="818" spans="1:38" s="15" customFormat="1" ht="16.5" customHeight="1" x14ac:dyDescent="0.2">
      <c r="A818" s="15">
        <f>ROW(A817)</f>
        <v>817</v>
      </c>
      <c r="B818" s="15">
        <f>IF(J818=J817,B817+1,1)</f>
        <v>35</v>
      </c>
      <c r="C818" s="15" t="s">
        <v>566</v>
      </c>
      <c r="D818" s="25"/>
      <c r="E818" s="27" t="s">
        <v>120</v>
      </c>
      <c r="F818" s="27" t="s">
        <v>456</v>
      </c>
      <c r="G818" s="27" t="s">
        <v>456</v>
      </c>
      <c r="H818" s="27" t="s">
        <v>120</v>
      </c>
      <c r="I818" s="27" t="s">
        <v>120</v>
      </c>
      <c r="J818" s="28">
        <v>46083</v>
      </c>
      <c r="K818" s="26">
        <v>0.29166666666666669</v>
      </c>
      <c r="L818" s="26"/>
      <c r="M818" s="27" t="s">
        <v>60</v>
      </c>
      <c r="N818" s="25">
        <f>IFERROR(VLOOKUP(M818,Data!$J$1:$K$58,2,0),"")</f>
        <v>56957438415</v>
      </c>
      <c r="O818" s="27" t="s">
        <v>568</v>
      </c>
      <c r="P818" s="27"/>
      <c r="Q818" s="27" t="s">
        <v>569</v>
      </c>
      <c r="R818" s="27" t="s">
        <v>120</v>
      </c>
      <c r="S818" s="27"/>
      <c r="T818" s="27"/>
      <c r="U818" s="28"/>
      <c r="V818" s="15" t="s">
        <v>1332</v>
      </c>
      <c r="X818" s="27"/>
      <c r="Y818" s="27"/>
      <c r="Z818" s="29"/>
      <c r="AA818" s="29"/>
      <c r="AB818" s="29"/>
      <c r="AC818" s="30">
        <v>46083</v>
      </c>
      <c r="AD818" s="15" t="str">
        <f>IF(Tabla2[[#This Row],[HORA ENTREGA]]="DIRECTO","On time", IF(AA818&lt;&gt;"",IF(Tabla2[[#This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18" s="15" t="str">
        <f>MID(Tabla2[[#This Row],[TIPO]],1,3)</f>
        <v>RAM</v>
      </c>
      <c r="AF8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RITRAMA S.A. */ Cont: * RAMPLA*/ HR Entrega: *07:00* /Dirección: *AV. TUPUNGATO 3420, PLACILLA</v>
      </c>
      <c r="AG818" s="38" t="str">
        <f>IFERROR(HYPERLINK("https://wa.me/"&amp;Tabla2[[#This Row],[CONTACTO]]&amp;"?text="&amp;Tabla2[[#This Row],[Mensaje]],"Enviar mensaje"),"")</f>
        <v>Enviar mensaje</v>
      </c>
      <c r="AH818" s="15" t="str">
        <f>CONCATENATE(A818,F818)</f>
        <v>817RAMPLA</v>
      </c>
      <c r="AI818" s="15" t="str">
        <f>CONCATENATE("ENT-",A818)</f>
        <v>ENT-817</v>
      </c>
      <c r="AJ818" s="15" t="str">
        <f>IF(Tabla2[[#This Row],[Op]]&lt;&gt;"","ENTREGA","")</f>
        <v>ENTREGA</v>
      </c>
      <c r="AK818" s="40" t="str">
        <f>(Tabla2[[#This Row],[FECHA ENTREGA]]&amp;Tabla2[[#This Row],[HORA ENTREGA]])</f>
        <v>460830,291666666666667</v>
      </c>
      <c r="AL818" s="34" t="str">
        <f>IFERROR(HYPERLINK("https://wa.me/"&amp;Tabla2[[#This Row],[CONTACTO]]&amp;"?text="&amp;Tabla2[[#This Row],[Mensaje]]),"")</f>
        <v>https://wa.me/56957438415?text=Hola!%0AServicio del día 02-03%0A *Cliente:* RITRAMA S.A. */ Cont: * RAMPLA*/ HR Entrega: *07:00* /Dirección: *AV. TUPUNGATO 3420, PLACILLA</v>
      </c>
    </row>
    <row r="819" spans="1:38" s="15" customFormat="1" ht="16.5" customHeight="1" x14ac:dyDescent="0.2">
      <c r="A819" s="15">
        <f>ROW(A818)</f>
        <v>818</v>
      </c>
      <c r="B819" s="15">
        <f>IF(J819=J818,B818+1,1)</f>
        <v>36</v>
      </c>
      <c r="C819" s="15" t="s">
        <v>566</v>
      </c>
      <c r="D819" s="25"/>
      <c r="E819" s="27" t="s">
        <v>120</v>
      </c>
      <c r="F819" s="27" t="s">
        <v>456</v>
      </c>
      <c r="G819" s="27" t="s">
        <v>456</v>
      </c>
      <c r="H819" s="27" t="s">
        <v>120</v>
      </c>
      <c r="I819" s="27" t="s">
        <v>120</v>
      </c>
      <c r="J819" s="28">
        <v>46083</v>
      </c>
      <c r="K819" s="26">
        <v>0.29166666666666669</v>
      </c>
      <c r="L819" s="26"/>
      <c r="M819" s="27" t="s">
        <v>570</v>
      </c>
      <c r="N819" s="25">
        <f>IFERROR(VLOOKUP(M819,Data!$J$1:$K$58,2,0),"")</f>
        <v>56973887322</v>
      </c>
      <c r="O819" s="27" t="s">
        <v>738</v>
      </c>
      <c r="P819" s="27"/>
      <c r="Q819" s="27" t="s">
        <v>569</v>
      </c>
      <c r="R819" s="27" t="s">
        <v>120</v>
      </c>
      <c r="S819" s="27"/>
      <c r="T819" s="27"/>
      <c r="U819" s="28"/>
      <c r="V819" s="15" t="s">
        <v>1332</v>
      </c>
      <c r="X819" s="27"/>
      <c r="Y819" s="27"/>
      <c r="Z819" s="29"/>
      <c r="AA819" s="29"/>
      <c r="AB819" s="29"/>
      <c r="AC819" s="30">
        <v>46083</v>
      </c>
      <c r="AD819" s="15" t="str">
        <f>IF(Tabla2[[#This Row],[HORA ENTREGA]]="DIRECTO","On time", IF(AA819&lt;&gt;"",IF(Tabla2[[#This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19" s="15" t="str">
        <f>MID(Tabla2[[#This Row],[TIPO]],1,3)</f>
        <v>RAM</v>
      </c>
      <c r="AF8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RITRAMA S.A. */ Cont: * RAMPLA*/ HR Entrega: *07:00* /Dirección: *AV. TUPUNGATO 3420, PLACILLA</v>
      </c>
      <c r="AG819" s="38" t="str">
        <f>IFERROR(HYPERLINK("https://wa.me/"&amp;Tabla2[[#This Row],[CONTACTO]]&amp;"?text="&amp;Tabla2[[#This Row],[Mensaje]],"Enviar mensaje"),"")</f>
        <v>Enviar mensaje</v>
      </c>
      <c r="AH819" s="15" t="str">
        <f>CONCATENATE(A819,F819)</f>
        <v>818RAMPLA</v>
      </c>
      <c r="AI819" s="15" t="str">
        <f>CONCATENATE("ENT-",A819)</f>
        <v>ENT-818</v>
      </c>
      <c r="AJ819" s="15" t="str">
        <f>IF(Tabla2[[#This Row],[Op]]&lt;&gt;"","ENTREGA","")</f>
        <v>ENTREGA</v>
      </c>
      <c r="AK819" s="40" t="str">
        <f>(Tabla2[[#This Row],[FECHA ENTREGA]]&amp;Tabla2[[#This Row],[HORA ENTREGA]])</f>
        <v>460830,291666666666667</v>
      </c>
      <c r="AL819" s="34" t="str">
        <f>IFERROR(HYPERLINK("https://wa.me/"&amp;Tabla2[[#This Row],[CONTACTO]]&amp;"?text="&amp;Tabla2[[#This Row],[Mensaje]]),"")</f>
        <v>https://wa.me/56973887322?text=Hola!%0AServicio del día 02-03%0A *Cliente:* RITRAMA S.A. */ Cont: * RAMPLA*/ HR Entrega: *07:00* /Dirección: *AV. TUPUNGATO 3420, PLACILLA</v>
      </c>
    </row>
    <row r="820" spans="1:38" s="15" customFormat="1" ht="16.5" customHeight="1" x14ac:dyDescent="0.2">
      <c r="A820" s="15">
        <f>ROW(A819)</f>
        <v>819</v>
      </c>
      <c r="B820" s="15">
        <f>IF(J820=J819,B819+1,1)</f>
        <v>37</v>
      </c>
      <c r="C820" s="15" t="s">
        <v>236</v>
      </c>
      <c r="D820" s="25" t="s">
        <v>39</v>
      </c>
      <c r="E820" s="27">
        <v>296912</v>
      </c>
      <c r="F820" s="27" t="s">
        <v>1527</v>
      </c>
      <c r="G820" s="27" t="s">
        <v>64</v>
      </c>
      <c r="H820" s="27">
        <v>30000</v>
      </c>
      <c r="I820" s="27" t="s">
        <v>42</v>
      </c>
      <c r="J820" s="28">
        <v>46083</v>
      </c>
      <c r="K820" s="26">
        <v>0.33333333333333331</v>
      </c>
      <c r="L820" s="26"/>
      <c r="M820" s="27" t="s">
        <v>215</v>
      </c>
      <c r="N820" s="25">
        <f>IFERROR(VLOOKUP(M820,Data!$J$1:$K$58,2,0),"")</f>
        <v>56978089957</v>
      </c>
      <c r="O820" s="27" t="s">
        <v>216</v>
      </c>
      <c r="P820" s="27"/>
      <c r="Q820" s="27" t="s">
        <v>740</v>
      </c>
      <c r="R820" s="27" t="s">
        <v>48</v>
      </c>
      <c r="S820" s="27"/>
      <c r="T820" s="27"/>
      <c r="U820" s="28"/>
      <c r="V820" s="15" t="s">
        <v>1328</v>
      </c>
      <c r="X820" s="27"/>
      <c r="Y820" s="27"/>
      <c r="Z820" s="29"/>
      <c r="AA820" s="29">
        <v>0.31944444444444442</v>
      </c>
      <c r="AB820" s="29"/>
      <c r="AC820" s="30">
        <v>46083</v>
      </c>
      <c r="AD820" s="15" t="str">
        <f>IF(Tabla2[[#This Row],[HORA ENTREGA]]="DIRECTO","On time", IF(AA820&lt;&gt;"",IF(Tabla2[[#This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0" s="15" t="str">
        <f>MID(Tabla2[[#This Row],[TIPO]],1,3)</f>
        <v xml:space="preserve">20 </v>
      </c>
      <c r="AF8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SOCIEDAD COMERCIAL MARBEN PETS LTDA */ Cont: * TRHU2757245*/ HR Entrega: *08:00* /Dirección: *AV. LA MARTINA 445. PUDAHUEL SUR</v>
      </c>
      <c r="AG820" s="38" t="str">
        <f>IFERROR(HYPERLINK("https://wa.me/"&amp;Tabla2[[#This Row],[CONTACTO]]&amp;"?text="&amp;Tabla2[[#This Row],[Mensaje]],"Enviar mensaje"),"")</f>
        <v>Enviar mensaje</v>
      </c>
      <c r="AH820" s="15" t="str">
        <f>CONCATENATE(A820,F820)</f>
        <v>819TRHU2757245</v>
      </c>
      <c r="AI820" s="15" t="str">
        <f>CONCATENATE("ENT-",A820)</f>
        <v>ENT-819</v>
      </c>
      <c r="AJ820" s="15" t="str">
        <f>IF(Tabla2[[#This Row],[Op]]&lt;&gt;"","ENTREGA","")</f>
        <v>ENTREGA</v>
      </c>
      <c r="AK820" s="40" t="str">
        <f>(Tabla2[[#This Row],[FECHA ENTREGA]]&amp;Tabla2[[#This Row],[HORA ENTREGA]])</f>
        <v>460830,333333333333333</v>
      </c>
      <c r="AL820" s="34" t="str">
        <f>IFERROR(HYPERLINK("https://wa.me/"&amp;Tabla2[[#This Row],[CONTACTO]]&amp;"?text="&amp;Tabla2[[#This Row],[Mensaje]]),"")</f>
        <v>https://wa.me/56978089957?text=Hola!%0AServicio del día 02-03%0A *Cliente:* SOCIEDAD COMERCIAL MARBEN PETS LTDA */ Cont: * TRHU2757245*/ HR Entrega: *08:00* /Dirección: *AV. LA MARTINA 445. PUDAHUEL SUR</v>
      </c>
    </row>
    <row r="821" spans="1:38" s="15" customFormat="1" ht="16.5" customHeight="1" x14ac:dyDescent="0.2">
      <c r="A821" s="15">
        <f>ROW(A820)</f>
        <v>820</v>
      </c>
      <c r="B821" s="15">
        <f>IF(J821=J820,B820+1,1)</f>
        <v>38</v>
      </c>
      <c r="C821" s="15" t="s">
        <v>236</v>
      </c>
      <c r="D821" s="25" t="s">
        <v>39</v>
      </c>
      <c r="E821" s="27">
        <v>508517</v>
      </c>
      <c r="F821" s="27" t="s">
        <v>1528</v>
      </c>
      <c r="G821" s="27" t="s">
        <v>465</v>
      </c>
      <c r="H821" s="27">
        <v>17000</v>
      </c>
      <c r="I821" s="27" t="s">
        <v>42</v>
      </c>
      <c r="J821" s="28">
        <v>46083</v>
      </c>
      <c r="K821" s="26">
        <v>0.375</v>
      </c>
      <c r="L821" s="26"/>
      <c r="M821" s="27" t="s">
        <v>688</v>
      </c>
      <c r="N821" s="25">
        <f>IFERROR(VLOOKUP(M821,Data!$J$1:$K$58,2,0),"")</f>
        <v>56950104102</v>
      </c>
      <c r="O821" s="27" t="s">
        <v>552</v>
      </c>
      <c r="P821" s="27"/>
      <c r="Q821" s="27" t="s">
        <v>573</v>
      </c>
      <c r="R821" s="27" t="s">
        <v>48</v>
      </c>
      <c r="S821" s="27"/>
      <c r="T821" s="27"/>
      <c r="U821" s="28"/>
      <c r="V821" s="15" t="s">
        <v>1328</v>
      </c>
      <c r="X821" s="27"/>
      <c r="Y821" s="27"/>
      <c r="Z821" s="29"/>
      <c r="AA821" s="29">
        <v>0.375</v>
      </c>
      <c r="AB821" s="29"/>
      <c r="AC821" s="30">
        <v>46083</v>
      </c>
      <c r="AD821" s="15" t="str">
        <f>IF(Tabla2[[#This Row],[HORA ENTREGA]]="DIRECTO","On time", IF(AA821&lt;&gt;"",IF(Tabla2[[#This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1" s="15" t="str">
        <f>MID(Tabla2[[#This Row],[TIPO]],1,3)</f>
        <v xml:space="preserve">40 </v>
      </c>
      <c r="AF8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SOCIEDAD COMERCIAL MARBEN PETS LTDA */ Cont: * FWRU0142470*/ HR Entrega: *09:00* /Dirección: *FRAGUA - BOD.PRINCIPAL</v>
      </c>
      <c r="AG821" s="38" t="str">
        <f>IFERROR(HYPERLINK("https://wa.me/"&amp;Tabla2[[#This Row],[CONTACTO]]&amp;"?text="&amp;Tabla2[[#This Row],[Mensaje]],"Enviar mensaje"),"")</f>
        <v>Enviar mensaje</v>
      </c>
      <c r="AH821" s="15" t="str">
        <f>CONCATENATE(A821,F821)</f>
        <v>820FWRU0142470</v>
      </c>
      <c r="AI821" s="15" t="str">
        <f>CONCATENATE("ENT-",A821)</f>
        <v>ENT-820</v>
      </c>
      <c r="AJ821" s="15" t="str">
        <f>IF(Tabla2[[#This Row],[Op]]&lt;&gt;"","ENTREGA","")</f>
        <v>ENTREGA</v>
      </c>
      <c r="AK821" s="40" t="str">
        <f>(Tabla2[[#This Row],[FECHA ENTREGA]]&amp;Tabla2[[#This Row],[HORA ENTREGA]])</f>
        <v>460830,375</v>
      </c>
      <c r="AL821" s="34" t="str">
        <f>IFERROR(HYPERLINK("https://wa.me/"&amp;Tabla2[[#This Row],[CONTACTO]]&amp;"?text="&amp;Tabla2[[#This Row],[Mensaje]]),"")</f>
        <v>https://wa.me/56950104102?text=Hola!%0AServicio del día 02-03%0A *Cliente:* SOCIEDAD COMERCIAL MARBEN PETS LTDA */ Cont: * FWRU0142470*/ HR Entrega: *09:00* /Dirección: *FRAGUA - BOD.PRINCIPAL</v>
      </c>
    </row>
    <row r="822" spans="1:38" s="15" customFormat="1" ht="16.5" customHeight="1" x14ac:dyDescent="0.2">
      <c r="A822" s="15">
        <f>ROW(A821)</f>
        <v>821</v>
      </c>
      <c r="B822" s="15">
        <f>IF(J822=J821,B821+1,1)</f>
        <v>39</v>
      </c>
      <c r="C822" s="15" t="s">
        <v>360</v>
      </c>
      <c r="D822" s="25" t="s">
        <v>39</v>
      </c>
      <c r="E822" s="27">
        <v>313490</v>
      </c>
      <c r="F822" s="27" t="s">
        <v>1529</v>
      </c>
      <c r="G822" s="27" t="s">
        <v>64</v>
      </c>
      <c r="H822" s="27">
        <v>11000</v>
      </c>
      <c r="I822" s="27" t="s">
        <v>42</v>
      </c>
      <c r="J822" s="28">
        <v>46083</v>
      </c>
      <c r="K822" s="26">
        <v>0.29166666666666669</v>
      </c>
      <c r="L822" s="26"/>
      <c r="M822" s="27" t="s">
        <v>66</v>
      </c>
      <c r="N822" s="25">
        <f>IFERROR(VLOOKUP(M822,Data!$J$1:$K$58,2,0),"")</f>
        <v>56993389870</v>
      </c>
      <c r="O822" s="27" t="s">
        <v>67</v>
      </c>
      <c r="P822" s="27"/>
      <c r="Q822" s="27" t="s">
        <v>362</v>
      </c>
      <c r="R822" s="27" t="s">
        <v>183</v>
      </c>
      <c r="S822" s="27"/>
      <c r="T822" s="27"/>
      <c r="U822" s="28"/>
      <c r="V822" s="15" t="s">
        <v>1328</v>
      </c>
      <c r="X822" s="27" t="s">
        <v>335</v>
      </c>
      <c r="Y822" s="27"/>
      <c r="Z822" s="29"/>
      <c r="AA822" s="29">
        <v>0.26180555555555557</v>
      </c>
      <c r="AB822" s="29"/>
      <c r="AC822" s="30">
        <v>46083</v>
      </c>
      <c r="AD822" s="15" t="str">
        <f>IF(Tabla2[[#This Row],[HORA ENTREGA]]="DIRECTO","On time", IF(AA822&lt;&gt;"",IF(Tabla2[[#This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2" s="15" t="str">
        <f>MID(Tabla2[[#This Row],[TIPO]],1,3)</f>
        <v xml:space="preserve">20 </v>
      </c>
      <c r="AF8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SUMINISTROS TELEFONICOS Y COMPUTACIONALES ESTEC LT */ Cont: * NYKU3896836*/ HR Entrega: *07:00* /Dirección: *AVENIDA PEDRO DE VALDIVIA 5964, MACUL</v>
      </c>
      <c r="AG822" s="38" t="str">
        <f>IFERROR(HYPERLINK("https://wa.me/"&amp;Tabla2[[#This Row],[CONTACTO]]&amp;"?text="&amp;Tabla2[[#This Row],[Mensaje]],"Enviar mensaje"),"")</f>
        <v>Enviar mensaje</v>
      </c>
      <c r="AH822" s="15" t="str">
        <f>CONCATENATE(A822,F822)</f>
        <v>821NYKU3896836</v>
      </c>
      <c r="AI822" s="15" t="str">
        <f>CONCATENATE("ENT-",A822)</f>
        <v>ENT-821</v>
      </c>
      <c r="AJ822" s="15" t="str">
        <f>IF(Tabla2[[#This Row],[Op]]&lt;&gt;"","ENTREGA","")</f>
        <v>ENTREGA</v>
      </c>
      <c r="AK822" s="40" t="str">
        <f>(Tabla2[[#This Row],[FECHA ENTREGA]]&amp;Tabla2[[#This Row],[HORA ENTREGA]])</f>
        <v>460830,291666666666667</v>
      </c>
      <c r="AL822" s="34" t="str">
        <f>IFERROR(HYPERLINK("https://wa.me/"&amp;Tabla2[[#This Row],[CONTACTO]]&amp;"?text="&amp;Tabla2[[#This Row],[Mensaje]]),"")</f>
        <v>https://wa.me/56993389870?text=Hola!%0AServicio del día 02-03%0A *Cliente:* SUMINISTROS TELEFONICOS Y COMPUTACIONALES ESTEC LT */ Cont: * NYKU3896836*/ HR Entrega: *07:00* /Dirección: *AVENIDA PEDRO DE VALDIVIA 5964, MACUL</v>
      </c>
    </row>
    <row r="823" spans="1:38" s="15" customFormat="1" ht="16.5" customHeight="1" x14ac:dyDescent="0.2">
      <c r="A823" s="15">
        <f>ROW(A822)</f>
        <v>822</v>
      </c>
      <c r="B823" s="15">
        <f>IF(J823=J822,B822+1,1)</f>
        <v>40</v>
      </c>
      <c r="C823" s="15" t="s">
        <v>239</v>
      </c>
      <c r="D823" s="25" t="s">
        <v>39</v>
      </c>
      <c r="E823" s="27">
        <v>298288</v>
      </c>
      <c r="F823" s="27" t="s">
        <v>1530</v>
      </c>
      <c r="G823" s="27" t="s">
        <v>41</v>
      </c>
      <c r="H823" s="27">
        <v>13000</v>
      </c>
      <c r="I823" s="27" t="s">
        <v>42</v>
      </c>
      <c r="J823" s="28">
        <v>46083</v>
      </c>
      <c r="K823" s="26">
        <v>0.33333333333333331</v>
      </c>
      <c r="L823" s="26"/>
      <c r="M823" s="27" t="s">
        <v>133</v>
      </c>
      <c r="N823" s="25">
        <f>IFERROR(VLOOKUP(M823,Data!$J$1:$K$58,2,0),"")</f>
        <v>56953801607</v>
      </c>
      <c r="O823" s="27" t="s">
        <v>134</v>
      </c>
      <c r="P823" s="27"/>
      <c r="Q823" s="27" t="s">
        <v>243</v>
      </c>
      <c r="R823" s="27" t="s">
        <v>218</v>
      </c>
      <c r="S823" s="27"/>
      <c r="T823" s="27"/>
      <c r="U823" s="28"/>
      <c r="V823" s="15" t="s">
        <v>1328</v>
      </c>
      <c r="X823" s="27"/>
      <c r="Y823" s="27"/>
      <c r="Z823" s="29"/>
      <c r="AA823" s="29">
        <v>0.2951388888888889</v>
      </c>
      <c r="AB823" s="29"/>
      <c r="AC823" s="30">
        <v>46083</v>
      </c>
      <c r="AD823" s="15" t="str">
        <f>IF(Tabla2[[#This Row],[HORA ENTREGA]]="DIRECTO","On time", IF(AA823&lt;&gt;"",IF(Tabla2[[#This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3" s="15" t="str">
        <f>MID(Tabla2[[#This Row],[TIPO]],1,3)</f>
        <v xml:space="preserve">40 </v>
      </c>
      <c r="AF8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SUPERMERCADO DEL NEUMATICO LTDA */ Cont: * OOCU9188857*/ HR Entrega: *08:00* /Dirección: *VELASQUEZ</v>
      </c>
      <c r="AG823" s="38" t="str">
        <f>IFERROR(HYPERLINK("https://wa.me/"&amp;Tabla2[[#This Row],[CONTACTO]]&amp;"?text="&amp;Tabla2[[#This Row],[Mensaje]],"Enviar mensaje"),"")</f>
        <v>Enviar mensaje</v>
      </c>
      <c r="AH823" s="15" t="str">
        <f>CONCATENATE(A823,F823)</f>
        <v>822OOCU9188857</v>
      </c>
      <c r="AI823" s="15" t="str">
        <f>CONCATENATE("ENT-",A823)</f>
        <v>ENT-822</v>
      </c>
      <c r="AJ823" s="15" t="str">
        <f>IF(Tabla2[[#This Row],[Op]]&lt;&gt;"","ENTREGA","")</f>
        <v>ENTREGA</v>
      </c>
      <c r="AK823" s="40" t="str">
        <f>(Tabla2[[#This Row],[FECHA ENTREGA]]&amp;Tabla2[[#This Row],[HORA ENTREGA]])</f>
        <v>460830,333333333333333</v>
      </c>
      <c r="AL823" s="34" t="str">
        <f>IFERROR(HYPERLINK("https://wa.me/"&amp;Tabla2[[#This Row],[CONTACTO]]&amp;"?text="&amp;Tabla2[[#This Row],[Mensaje]]),"")</f>
        <v>https://wa.me/56953801607?text=Hola!%0AServicio del día 02-03%0A *Cliente:* SUPERMERCADO DEL NEUMATICO LTDA */ Cont: * OOCU9188857*/ HR Entrega: *08:00* /Dirección: *VELASQUEZ</v>
      </c>
    </row>
    <row r="824" spans="1:38" s="15" customFormat="1" ht="16.5" customHeight="1" x14ac:dyDescent="0.2">
      <c r="A824" s="15">
        <f>ROW(A823)</f>
        <v>823</v>
      </c>
      <c r="B824" s="15">
        <f>IF(J824=J823,B823+1,1)</f>
        <v>41</v>
      </c>
      <c r="C824" s="15" t="s">
        <v>1460</v>
      </c>
      <c r="D824" s="25" t="s">
        <v>39</v>
      </c>
      <c r="E824" s="27" t="s">
        <v>120</v>
      </c>
      <c r="F824" s="27" t="s">
        <v>456</v>
      </c>
      <c r="G824" s="27" t="s">
        <v>456</v>
      </c>
      <c r="H824" s="27" t="s">
        <v>120</v>
      </c>
      <c r="I824" s="27" t="s">
        <v>42</v>
      </c>
      <c r="J824" s="28">
        <v>46083</v>
      </c>
      <c r="K824" s="26">
        <v>0.375</v>
      </c>
      <c r="L824" s="26"/>
      <c r="M824" s="27" t="s">
        <v>296</v>
      </c>
      <c r="N824" s="25">
        <f>IFERROR(VLOOKUP(M824,Data!$J$1:$K$58,2,0),"")</f>
        <v>56984994337</v>
      </c>
      <c r="O824" s="27" t="s">
        <v>297</v>
      </c>
      <c r="P824" s="27"/>
      <c r="Q824" s="27" t="s">
        <v>1461</v>
      </c>
      <c r="R824" s="27" t="s">
        <v>120</v>
      </c>
      <c r="S824" s="27"/>
      <c r="T824" s="27"/>
      <c r="U824" s="28"/>
      <c r="V824" s="15" t="s">
        <v>1332</v>
      </c>
      <c r="X824" s="27"/>
      <c r="Y824" s="27"/>
      <c r="Z824" s="29"/>
      <c r="AA824" s="29">
        <v>0.53125</v>
      </c>
      <c r="AB824" s="29"/>
      <c r="AC824" s="30">
        <v>46083</v>
      </c>
      <c r="AD824" s="15" t="str">
        <f>IF(Tabla2[[#This Row],[HORA ENTREGA]]="DIRECTO","On time", IF(AA824&lt;&gt;"",IF(Tabla2[[#This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24" s="15" t="str">
        <f>MID(Tabla2[[#This Row],[TIPO]],1,3)</f>
        <v>RAM</v>
      </c>
      <c r="AF8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TEGA INDUSTRIES CHILE SPA . */ Cont: * RAMPLA*/ HR Entrega: *09:00* /Dirección: *Av Colorado N° 781 Quilicura</v>
      </c>
      <c r="AG824" s="38" t="str">
        <f>IFERROR(HYPERLINK("https://wa.me/"&amp;Tabla2[[#This Row],[CONTACTO]]&amp;"?text="&amp;Tabla2[[#This Row],[Mensaje]],"Enviar mensaje"),"")</f>
        <v>Enviar mensaje</v>
      </c>
      <c r="AH824" s="15" t="str">
        <f>CONCATENATE(A824,F824)</f>
        <v>823RAMPLA</v>
      </c>
      <c r="AI824" s="15" t="str">
        <f>CONCATENATE("ENT-",A824)</f>
        <v>ENT-823</v>
      </c>
      <c r="AJ824" s="15" t="str">
        <f>IF(Tabla2[[#This Row],[Op]]&lt;&gt;"","ENTREGA","")</f>
        <v>ENTREGA</v>
      </c>
      <c r="AK824" s="40" t="str">
        <f>(Tabla2[[#This Row],[FECHA ENTREGA]]&amp;Tabla2[[#This Row],[HORA ENTREGA]])</f>
        <v>460830,375</v>
      </c>
      <c r="AL824" s="34" t="str">
        <f>IFERROR(HYPERLINK("https://wa.me/"&amp;Tabla2[[#This Row],[CONTACTO]]&amp;"?text="&amp;Tabla2[[#This Row],[Mensaje]]),"")</f>
        <v>https://wa.me/56984994337?text=Hola!%0AServicio del día 02-03%0A *Cliente:* TEGA INDUSTRIES CHILE SPA . */ Cont: * RAMPLA*/ HR Entrega: *09:00* /Dirección: *Av Colorado N° 781 Quilicura</v>
      </c>
    </row>
    <row r="825" spans="1:38" s="15" customFormat="1" ht="16.5" customHeight="1" x14ac:dyDescent="0.2">
      <c r="A825" s="15">
        <f>ROW(A824)</f>
        <v>824</v>
      </c>
      <c r="B825" s="15">
        <f>IF(J825=J824,B824+1,1)</f>
        <v>42</v>
      </c>
      <c r="C825" s="15" t="s">
        <v>1460</v>
      </c>
      <c r="D825" s="25" t="s">
        <v>39</v>
      </c>
      <c r="E825" s="27" t="s">
        <v>120</v>
      </c>
      <c r="F825" s="27" t="s">
        <v>456</v>
      </c>
      <c r="G825" s="27" t="s">
        <v>456</v>
      </c>
      <c r="H825" s="27" t="s">
        <v>120</v>
      </c>
      <c r="I825" s="27" t="s">
        <v>42</v>
      </c>
      <c r="J825" s="28">
        <v>46083</v>
      </c>
      <c r="K825" s="26">
        <v>0.45833333333333331</v>
      </c>
      <c r="L825" s="26"/>
      <c r="M825" s="27"/>
      <c r="N825" s="25" t="str">
        <f>IFERROR(VLOOKUP(M825,Data!$J$1:$K$58,2,0),"")</f>
        <v/>
      </c>
      <c r="O825" s="27"/>
      <c r="P825" s="27"/>
      <c r="Q825" s="27" t="s">
        <v>1461</v>
      </c>
      <c r="R825" s="27" t="s">
        <v>120</v>
      </c>
      <c r="S825" s="27"/>
      <c r="T825" s="27"/>
      <c r="U825" s="28"/>
      <c r="V825" s="15" t="s">
        <v>1332</v>
      </c>
      <c r="X825" s="27"/>
      <c r="Y825" s="27"/>
      <c r="Z825" s="29"/>
      <c r="AA825" s="29"/>
      <c r="AB825" s="29"/>
      <c r="AC825" s="30"/>
      <c r="AD825" s="15" t="str">
        <f>IF(Tabla2[[#This Row],[HORA ENTREGA]]="DIRECTO","On time", IF(AA825&lt;&gt;"",IF(Tabla2[[#This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25" s="15" t="str">
        <f>MID(Tabla2[[#This Row],[TIPO]],1,3)</f>
        <v>RAM</v>
      </c>
      <c r="AF8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02-03%0A *Cliente:* TEGA INDUSTRIES CHILE SPA . */ Cont: * RAMPLA*/ HR Entrega: *11:00* /Dirección: *Av Colorado N° 781 Quilicura</v>
      </c>
      <c r="AG825" s="38" t="str">
        <f>IFERROR(HYPERLINK("https://wa.me/"&amp;Tabla2[[#This Row],[CONTACTO]]&amp;"?text="&amp;Tabla2[[#This Row],[Mensaje]],"Enviar mensaje"),"")</f>
        <v>Enviar mensaje</v>
      </c>
      <c r="AH825" s="15" t="str">
        <f>CONCATENATE(A825,F825)</f>
        <v>824RAMPLA</v>
      </c>
      <c r="AI825" s="15" t="str">
        <f>CONCATENATE("ENT-",A825)</f>
        <v>ENT-824</v>
      </c>
      <c r="AJ825" s="15" t="str">
        <f>IF(Tabla2[[#This Row],[Op]]&lt;&gt;"","ENTREGA","")</f>
        <v>ENTREGA</v>
      </c>
      <c r="AK825" s="40" t="str">
        <f>(Tabla2[[#This Row],[FECHA ENTREGA]]&amp;Tabla2[[#This Row],[HORA ENTREGA]])</f>
        <v>460830,458333333333333</v>
      </c>
      <c r="AL825" s="34" t="str">
        <f>IFERROR(HYPERLINK("https://wa.me/"&amp;Tabla2[[#This Row],[CONTACTO]]&amp;"?text="&amp;Tabla2[[#This Row],[Mensaje]]),"")</f>
        <v>https://wa.me/?text=Hola!%0AServicio del día 02-03%0A *Cliente:* TEGA INDUSTRIES CHILE SPA . */ Cont: * RAMPLA*/ HR Entrega: *11:00* /Dirección: *Av Colorado N° 781 Quilicura</v>
      </c>
    </row>
    <row r="826" spans="1:38" s="15" customFormat="1" ht="16.5" customHeight="1" x14ac:dyDescent="0.2">
      <c r="A826" s="15">
        <f>ROW(A825)</f>
        <v>825</v>
      </c>
      <c r="B826" s="15">
        <f>IF(J826=J825,B825+1,1)</f>
        <v>1</v>
      </c>
      <c r="C826" s="15" t="s">
        <v>1107</v>
      </c>
      <c r="D826" s="25" t="s">
        <v>39</v>
      </c>
      <c r="E826" s="27">
        <v>300372</v>
      </c>
      <c r="F826" s="27" t="s">
        <v>1531</v>
      </c>
      <c r="G826" s="27" t="s">
        <v>41</v>
      </c>
      <c r="H826" s="27">
        <v>25973</v>
      </c>
      <c r="I826" s="27">
        <v>0.36666666666666664</v>
      </c>
      <c r="J826" s="28">
        <v>46084</v>
      </c>
      <c r="K826" s="26" t="s">
        <v>290</v>
      </c>
      <c r="L826" s="26"/>
      <c r="M826" s="27" t="s">
        <v>366</v>
      </c>
      <c r="N826" s="25">
        <f>IFERROR(VLOOKUP(M826,Data!$J$1:$K$58,2,0),"")</f>
        <v>56967386251</v>
      </c>
      <c r="O826" s="27" t="s">
        <v>367</v>
      </c>
      <c r="P826" s="27"/>
      <c r="Q826" s="27" t="s">
        <v>1110</v>
      </c>
      <c r="R826" s="27" t="s">
        <v>48</v>
      </c>
      <c r="S826" s="27"/>
      <c r="T826" s="27"/>
      <c r="U826" s="28"/>
      <c r="V826" s="15" t="s">
        <v>1328</v>
      </c>
      <c r="X826" s="27"/>
      <c r="Y826" s="27"/>
      <c r="Z826" s="29"/>
      <c r="AA826" s="29">
        <v>0.4375</v>
      </c>
      <c r="AB826" s="29"/>
      <c r="AC826" s="30">
        <v>46084</v>
      </c>
      <c r="AD826" s="15" t="str">
        <f>IF(Tabla2[[#This Row],[HORA ENTREGA]]="DIRECTO","On time", IF(AA826&lt;&gt;"",IF(Tabla2[[#This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6" s="15" t="str">
        <f>MID(Tabla2[[#This Row],[TIPO]],1,3)</f>
        <v xml:space="preserve">40 </v>
      </c>
      <c r="AF8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ACEROS BW SPA */ Cont: * TLLU4893530*/ HR Entrega: *DIRECTO* /Dirección: *VOLCAN TUPUNGATO 832, GALPON C; PUDAHUEL</v>
      </c>
      <c r="AG826" s="38" t="str">
        <f>IFERROR(HYPERLINK("https://wa.me/"&amp;Tabla2[[#This Row],[CONTACTO]]&amp;"?text="&amp;Tabla2[[#This Row],[Mensaje]],"Enviar mensaje"),"")</f>
        <v>Enviar mensaje</v>
      </c>
      <c r="AH826" s="15" t="str">
        <f>CONCATENATE(A826,F826)</f>
        <v>825TLLU4893530</v>
      </c>
      <c r="AI826" s="15" t="str">
        <f>CONCATENATE("ENT-",A826)</f>
        <v>ENT-825</v>
      </c>
      <c r="AJ826" s="15" t="str">
        <f>IF(Tabla2[[#This Row],[Op]]&lt;&gt;"","ENTREGA","")</f>
        <v>ENTREGA</v>
      </c>
      <c r="AK826" s="40" t="str">
        <f>(Tabla2[[#This Row],[FECHA ENTREGA]]&amp;Tabla2[[#This Row],[HORA ENTREGA]])</f>
        <v>46084DIRECTO</v>
      </c>
      <c r="AL826" s="34" t="str">
        <f>IFERROR(HYPERLINK("https://wa.me/"&amp;Tabla2[[#This Row],[CONTACTO]]&amp;"?text="&amp;Tabla2[[#This Row],[Mensaje]]),"")</f>
        <v>https://wa.me/56967386251?text=Hola!%0AServicio del día 03-03%0A *Cliente:* ACEROS BW SPA */ Cont: * TLLU4893530*/ HR Entrega: *DIRECTO* /Dirección: *VOLCAN TUPUNGATO 832, GALPON C; PUDAHUEL</v>
      </c>
    </row>
    <row r="827" spans="1:38" s="15" customFormat="1" ht="16.5" customHeight="1" x14ac:dyDescent="0.2">
      <c r="A827" s="15">
        <f>ROW(A826)</f>
        <v>826</v>
      </c>
      <c r="B827" s="15">
        <f>IF(J827=J826,B826+1,1)</f>
        <v>2</v>
      </c>
      <c r="C827" s="15" t="s">
        <v>517</v>
      </c>
      <c r="D827" s="25" t="s">
        <v>122</v>
      </c>
      <c r="E827" s="27" t="s">
        <v>1470</v>
      </c>
      <c r="F827" s="27" t="s">
        <v>1471</v>
      </c>
      <c r="G827" s="27" t="s">
        <v>41</v>
      </c>
      <c r="H827" s="27">
        <v>4500</v>
      </c>
      <c r="I827" s="27"/>
      <c r="J827" s="28">
        <v>46084</v>
      </c>
      <c r="K827" s="26">
        <v>0.33333333333333331</v>
      </c>
      <c r="L827" s="26"/>
      <c r="M827" s="27" t="s">
        <v>389</v>
      </c>
      <c r="N827" s="25">
        <f>IFERROR(VLOOKUP(M827,Data!$J$1:$K$58,2,0),"")</f>
        <v>56988336520</v>
      </c>
      <c r="O827" s="27" t="s">
        <v>390</v>
      </c>
      <c r="P827" s="27"/>
      <c r="Q827" s="27" t="s">
        <v>1532</v>
      </c>
      <c r="R827" s="27"/>
      <c r="S827" s="27"/>
      <c r="T827" s="27"/>
      <c r="U827" s="28"/>
      <c r="X827" s="27"/>
      <c r="Y827" s="27"/>
      <c r="Z827" s="29"/>
      <c r="AA827" s="29">
        <v>0.2951388888888889</v>
      </c>
      <c r="AB827" s="29"/>
      <c r="AC827" s="30">
        <v>46084</v>
      </c>
      <c r="AD827" s="15" t="str">
        <f>IF(Tabla2[[#This Row],[HORA ENTREGA]]="DIRECTO","On time", IF(AA827&lt;&gt;"",IF(Tabla2[[#This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7" s="15" t="str">
        <f>MID(Tabla2[[#This Row],[TIPO]],1,3)</f>
        <v xml:space="preserve">40 </v>
      </c>
      <c r="AF8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ARESTI CHILE WINE S.A. */ Cont: * OOLU9266581*/ HR Entrega: *08:00* /Dirección: *BELLAVISTA S/N, RIO CLARO; BOD. HACIENDA ARESTI / EMBARQUE: SAI</v>
      </c>
      <c r="AG827" s="38" t="str">
        <f>IFERROR(HYPERLINK("https://wa.me/"&amp;Tabla2[[#This Row],[CONTACTO]]&amp;"?text="&amp;Tabla2[[#This Row],[Mensaje]],"Enviar mensaje"),"")</f>
        <v>Enviar mensaje</v>
      </c>
      <c r="AH827" s="15" t="str">
        <f>CONCATENATE(A827,F827)</f>
        <v>826OOLU9266581</v>
      </c>
      <c r="AI827" s="15" t="str">
        <f>CONCATENATE("ENT-",A827)</f>
        <v>ENT-826</v>
      </c>
      <c r="AJ827" s="15" t="str">
        <f>IF(Tabla2[[#This Row],[Op]]&lt;&gt;"","ENTREGA","")</f>
        <v>ENTREGA</v>
      </c>
      <c r="AK827" s="40" t="str">
        <f>(Tabla2[[#This Row],[FECHA ENTREGA]]&amp;Tabla2[[#This Row],[HORA ENTREGA]])</f>
        <v>460840,333333333333333</v>
      </c>
      <c r="AL827" s="34" t="str">
        <f>IFERROR(HYPERLINK("https://wa.me/"&amp;Tabla2[[#This Row],[CONTACTO]]&amp;"?text="&amp;Tabla2[[#This Row],[Mensaje]]),"")</f>
        <v>https://wa.me/56988336520?text=Hola!%0AServicio del día 03-03%0A *Cliente:* ARESTI CHILE WINE S.A. */ Cont: * OOLU9266581*/ HR Entrega: *08:00* /Dirección: *BELLAVISTA S/N, RIO CLARO; BOD. HACIENDA ARESTI / EMBARQUE: SAI</v>
      </c>
    </row>
    <row r="828" spans="1:38" s="15" customFormat="1" ht="16.5" customHeight="1" x14ac:dyDescent="0.2">
      <c r="A828" s="15">
        <f>ROW(A827)</f>
        <v>827</v>
      </c>
      <c r="B828" s="15">
        <f>IF(J828=J827,B827+1,1)</f>
        <v>3</v>
      </c>
      <c r="C828" s="15" t="s">
        <v>1057</v>
      </c>
      <c r="D828" s="25" t="s">
        <v>39</v>
      </c>
      <c r="E828" s="27">
        <v>300510</v>
      </c>
      <c r="F828" s="27" t="s">
        <v>1533</v>
      </c>
      <c r="G828" s="27" t="s">
        <v>41</v>
      </c>
      <c r="H828" s="27">
        <v>30000</v>
      </c>
      <c r="I828" s="27" t="s">
        <v>1534</v>
      </c>
      <c r="J828" s="28">
        <v>46084</v>
      </c>
      <c r="K828" s="26">
        <v>0.375</v>
      </c>
      <c r="L828" s="26"/>
      <c r="M828" s="27" t="s">
        <v>215</v>
      </c>
      <c r="N828" s="25">
        <f>IFERROR(VLOOKUP(M828,Data!$J$1:$K$58,2,0),"")</f>
        <v>56978089957</v>
      </c>
      <c r="O828" s="27" t="s">
        <v>1535</v>
      </c>
      <c r="P828" s="27"/>
      <c r="Q828" s="27" t="s">
        <v>1536</v>
      </c>
      <c r="R828" s="27" t="s">
        <v>74</v>
      </c>
      <c r="S828" s="27"/>
      <c r="T828" s="27"/>
      <c r="U828" s="28"/>
      <c r="V828" s="15" t="s">
        <v>1328</v>
      </c>
      <c r="X828" s="27"/>
      <c r="Y828" s="27"/>
      <c r="Z828" s="29"/>
      <c r="AA828" s="29">
        <v>0.37152777777777779</v>
      </c>
      <c r="AB828" s="29"/>
      <c r="AC828" s="30">
        <v>46084</v>
      </c>
      <c r="AD828" s="15" t="str">
        <f>IF(Tabla2[[#This Row],[HORA ENTREGA]]="DIRECTO","On time", IF(AA828&lt;&gt;"",IF(Tabla2[[#This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8" s="15" t="str">
        <f>MID(Tabla2[[#This Row],[TIPO]],1,3)</f>
        <v xml:space="preserve">40 </v>
      </c>
      <c r="AF8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BOLSA LA ESTRELLA */ Cont: * WHSU8287948*/ HR Entrega: *09:00* /Dirección: *Av el retiro 1227 bodega 9, renca</v>
      </c>
      <c r="AG828" s="38" t="str">
        <f>IFERROR(HYPERLINK("https://wa.me/"&amp;Tabla2[[#This Row],[CONTACTO]]&amp;"?text="&amp;Tabla2[[#This Row],[Mensaje]],"Enviar mensaje"),"")</f>
        <v>Enviar mensaje</v>
      </c>
      <c r="AH828" s="15" t="str">
        <f>CONCATENATE(A828,F828)</f>
        <v>827WHSU8287948</v>
      </c>
      <c r="AI828" s="15" t="str">
        <f>CONCATENATE("ENT-",A828)</f>
        <v>ENT-827</v>
      </c>
      <c r="AJ828" s="15" t="str">
        <f>IF(Tabla2[[#This Row],[Op]]&lt;&gt;"","ENTREGA","")</f>
        <v>ENTREGA</v>
      </c>
      <c r="AK828" s="40" t="str">
        <f>(Tabla2[[#This Row],[FECHA ENTREGA]]&amp;Tabla2[[#This Row],[HORA ENTREGA]])</f>
        <v>460840,375</v>
      </c>
      <c r="AL828" s="34" t="str">
        <f>IFERROR(HYPERLINK("https://wa.me/"&amp;Tabla2[[#This Row],[CONTACTO]]&amp;"?text="&amp;Tabla2[[#This Row],[Mensaje]]),"")</f>
        <v>https://wa.me/56978089957?text=Hola!%0AServicio del día 03-03%0A *Cliente:* BOLSA LA ESTRELLA */ Cont: * WHSU8287948*/ HR Entrega: *09:00* /Dirección: *Av el retiro 1227 bodega 9, renca</v>
      </c>
    </row>
    <row r="829" spans="1:38" s="15" customFormat="1" ht="16.5" customHeight="1" x14ac:dyDescent="0.2">
      <c r="A829" s="15">
        <f>ROW(A828)</f>
        <v>828</v>
      </c>
      <c r="B829" s="15">
        <f>IF(J829=J828,B828+1,1)</f>
        <v>4</v>
      </c>
      <c r="C829" s="15" t="s">
        <v>275</v>
      </c>
      <c r="D829" s="25" t="s">
        <v>39</v>
      </c>
      <c r="E829" s="27">
        <v>300247</v>
      </c>
      <c r="F829" s="27" t="s">
        <v>1537</v>
      </c>
      <c r="G829" s="27" t="s">
        <v>41</v>
      </c>
      <c r="H829" s="27">
        <v>31000</v>
      </c>
      <c r="I829" s="27" t="s">
        <v>42</v>
      </c>
      <c r="J829" s="28">
        <v>46084</v>
      </c>
      <c r="K829" s="26">
        <v>0.33333333333333331</v>
      </c>
      <c r="L829" s="26"/>
      <c r="M829" s="27" t="s">
        <v>51</v>
      </c>
      <c r="N829" s="25">
        <f>IFERROR(VLOOKUP(M829,Data!$J$1:$K$58,2,0),"")</f>
        <v>56967256951</v>
      </c>
      <c r="O829" s="27" t="s">
        <v>52</v>
      </c>
      <c r="P829" s="27"/>
      <c r="Q829" s="27" t="s">
        <v>47</v>
      </c>
      <c r="R829" s="27" t="s">
        <v>218</v>
      </c>
      <c r="S829" s="27"/>
      <c r="T829" s="27"/>
      <c r="U829" s="28"/>
      <c r="V829" s="15" t="s">
        <v>1328</v>
      </c>
      <c r="X829" s="27"/>
      <c r="Y829" s="27"/>
      <c r="Z829" s="29"/>
      <c r="AA829" s="29">
        <v>0.30208333333333331</v>
      </c>
      <c r="AB829" s="29"/>
      <c r="AC829" s="30">
        <v>46084</v>
      </c>
      <c r="AD829" s="15" t="str">
        <f>IF(Tabla2[[#This Row],[HORA ENTREGA]]="DIRECTO","On time", IF(AA829&lt;&gt;"",IF(Tabla2[[#This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29" s="15" t="str">
        <f>MID(Tabla2[[#This Row],[TIPO]],1,3)</f>
        <v xml:space="preserve">40 </v>
      </c>
      <c r="AF8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COMERCIAL CANADA SPA */ Cont: * fbiu5664675*/ HR Entrega: *08:00* /Dirección: *BERNARDO O"HIGGINS 158 COLINA</v>
      </c>
      <c r="AG829" s="38" t="str">
        <f>IFERROR(HYPERLINK("https://wa.me/"&amp;Tabla2[[#This Row],[CONTACTO]]&amp;"?text="&amp;Tabla2[[#This Row],[Mensaje]],"Enviar mensaje"),"")</f>
        <v>Enviar mensaje</v>
      </c>
      <c r="AH829" s="15" t="str">
        <f>CONCATENATE(A829,F829)</f>
        <v>828fbiu5664675</v>
      </c>
      <c r="AI829" s="15" t="str">
        <f>CONCATENATE("ENT-",A829)</f>
        <v>ENT-828</v>
      </c>
      <c r="AJ829" s="15" t="str">
        <f>IF(Tabla2[[#This Row],[Op]]&lt;&gt;"","ENTREGA","")</f>
        <v>ENTREGA</v>
      </c>
      <c r="AK829" s="40" t="str">
        <f>(Tabla2[[#This Row],[FECHA ENTREGA]]&amp;Tabla2[[#This Row],[HORA ENTREGA]])</f>
        <v>460840,333333333333333</v>
      </c>
      <c r="AL829" s="34" t="str">
        <f>IFERROR(HYPERLINK("https://wa.me/"&amp;Tabla2[[#This Row],[CONTACTO]]&amp;"?text="&amp;Tabla2[[#This Row],[Mensaje]]),"")</f>
        <v>https://wa.me/56967256951?text=Hola!%0AServicio del día 03-03%0A *Cliente:* COMERCIAL CANADA SPA */ Cont: * fbiu5664675*/ HR Entrega: *08:00* /Dirección: *BERNARDO O"HIGGINS 158 COLINA</v>
      </c>
    </row>
    <row r="830" spans="1:38" s="15" customFormat="1" ht="16.5" customHeight="1" x14ac:dyDescent="0.2">
      <c r="A830" s="15">
        <f>ROW(A829)</f>
        <v>829</v>
      </c>
      <c r="B830" s="15">
        <f>IF(J830=J829,B829+1,1)</f>
        <v>5</v>
      </c>
      <c r="C830" s="15" t="s">
        <v>275</v>
      </c>
      <c r="D830" s="25" t="s">
        <v>39</v>
      </c>
      <c r="E830" s="27">
        <v>300247</v>
      </c>
      <c r="F830" s="27" t="s">
        <v>1538</v>
      </c>
      <c r="G830" s="27" t="s">
        <v>41</v>
      </c>
      <c r="H830" s="27">
        <v>31000</v>
      </c>
      <c r="I830" s="27" t="s">
        <v>42</v>
      </c>
      <c r="J830" s="28">
        <v>46084</v>
      </c>
      <c r="K830" s="26">
        <v>0.41666666666666669</v>
      </c>
      <c r="L830" s="26"/>
      <c r="M830" s="27" t="s">
        <v>649</v>
      </c>
      <c r="N830" s="25">
        <f>IFERROR(VLOOKUP(M830,Data!$J$1:$K$58,2,0),"")</f>
        <v>56939438073</v>
      </c>
      <c r="O830" s="27" t="s">
        <v>203</v>
      </c>
      <c r="P830" s="27"/>
      <c r="Q830" s="27" t="s">
        <v>47</v>
      </c>
      <c r="R830" s="27" t="s">
        <v>218</v>
      </c>
      <c r="S830" s="27"/>
      <c r="T830" s="27"/>
      <c r="U830" s="28"/>
      <c r="V830" s="15" t="s">
        <v>1328</v>
      </c>
      <c r="X830" s="27"/>
      <c r="Y830" s="27"/>
      <c r="Z830" s="29"/>
      <c r="AA830" s="29">
        <v>0.375</v>
      </c>
      <c r="AB830" s="29"/>
      <c r="AC830" s="30">
        <v>46084</v>
      </c>
      <c r="AD830" s="15" t="str">
        <f>IF(Tabla2[[#This Row],[HORA ENTREGA]]="DIRECTO","On time", IF(AA830&lt;&gt;"",IF(Tabla2[[#This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30" s="15" t="str">
        <f>MID(Tabla2[[#This Row],[TIPO]],1,3)</f>
        <v xml:space="preserve">40 </v>
      </c>
      <c r="AF8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COMERCIAL CANADA SPA */ Cont: * oeru4052681*/ HR Entrega: *10:00* /Dirección: *BERNARDO O"HIGGINS 158 COLINA</v>
      </c>
      <c r="AG830" s="38" t="str">
        <f>IFERROR(HYPERLINK("https://wa.me/"&amp;Tabla2[[#This Row],[CONTACTO]]&amp;"?text="&amp;Tabla2[[#This Row],[Mensaje]],"Enviar mensaje"),"")</f>
        <v>Enviar mensaje</v>
      </c>
      <c r="AH830" s="15" t="str">
        <f>CONCATENATE(A830,F830)</f>
        <v>829oeru4052681</v>
      </c>
      <c r="AI830" s="15" t="str">
        <f>CONCATENATE("ENT-",A830)</f>
        <v>ENT-829</v>
      </c>
      <c r="AJ830" s="15" t="str">
        <f>IF(Tabla2[[#This Row],[Op]]&lt;&gt;"","ENTREGA","")</f>
        <v>ENTREGA</v>
      </c>
      <c r="AK830" s="40" t="str">
        <f>(Tabla2[[#This Row],[FECHA ENTREGA]]&amp;Tabla2[[#This Row],[HORA ENTREGA]])</f>
        <v>460840,416666666666667</v>
      </c>
      <c r="AL830" s="34" t="str">
        <f>IFERROR(HYPERLINK("https://wa.me/"&amp;Tabla2[[#This Row],[CONTACTO]]&amp;"?text="&amp;Tabla2[[#This Row],[Mensaje]]),"")</f>
        <v>https://wa.me/56939438073?text=Hola!%0AServicio del día 03-03%0A *Cliente:* COMERCIAL CANADA SPA */ Cont: * oeru4052681*/ HR Entrega: *10:00* /Dirección: *BERNARDO O"HIGGINS 158 COLINA</v>
      </c>
    </row>
    <row r="831" spans="1:38" s="15" customFormat="1" ht="16.5" customHeight="1" x14ac:dyDescent="0.2">
      <c r="A831" s="15">
        <f>ROW(A830)</f>
        <v>830</v>
      </c>
      <c r="B831" s="15">
        <f>IF(J831=J830,B830+1,1)</f>
        <v>6</v>
      </c>
      <c r="C831" s="15" t="s">
        <v>275</v>
      </c>
      <c r="D831" s="25" t="s">
        <v>39</v>
      </c>
      <c r="E831" s="27">
        <v>300247</v>
      </c>
      <c r="F831" s="27" t="s">
        <v>1539</v>
      </c>
      <c r="G831" s="27" t="s">
        <v>41</v>
      </c>
      <c r="H831" s="27">
        <v>31000</v>
      </c>
      <c r="I831" s="27" t="s">
        <v>42</v>
      </c>
      <c r="J831" s="28">
        <v>46084</v>
      </c>
      <c r="K831" s="26">
        <v>0.5</v>
      </c>
      <c r="L831" s="26"/>
      <c r="M831" s="27" t="s">
        <v>433</v>
      </c>
      <c r="N831" s="25">
        <f>IFERROR(VLOOKUP(M831,Data!$J$1:$K$58,2,0),"")</f>
        <v>56994354094</v>
      </c>
      <c r="O831" s="27" t="s">
        <v>434</v>
      </c>
      <c r="P831" s="27"/>
      <c r="Q831" s="27" t="s">
        <v>47</v>
      </c>
      <c r="R831" s="27" t="s">
        <v>218</v>
      </c>
      <c r="S831" s="27"/>
      <c r="T831" s="27"/>
      <c r="U831" s="28"/>
      <c r="V831" s="15" t="s">
        <v>1328</v>
      </c>
      <c r="X831" s="27"/>
      <c r="Y831" s="27"/>
      <c r="Z831" s="29"/>
      <c r="AA831" s="29">
        <v>0.5541666666666667</v>
      </c>
      <c r="AB831" s="29"/>
      <c r="AC831" s="30">
        <v>46084</v>
      </c>
      <c r="AD831" s="15" t="str">
        <f>IF(Tabla2[[#This Row],[HORA ENTREGA]]="DIRECTO","On time", IF(AA831&lt;&gt;"",IF(Tabla2[[#This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31" s="15" t="str">
        <f>MID(Tabla2[[#This Row],[TIPO]],1,3)</f>
        <v xml:space="preserve">40 </v>
      </c>
      <c r="AF8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COMERCIAL CANADA SPA */ Cont: * temu9319020*/ HR Entrega: *12:00* /Dirección: *BERNARDO O"HIGGINS 158 COLINA</v>
      </c>
      <c r="AG831" s="38" t="str">
        <f>IFERROR(HYPERLINK("https://wa.me/"&amp;Tabla2[[#This Row],[CONTACTO]]&amp;"?text="&amp;Tabla2[[#This Row],[Mensaje]],"Enviar mensaje"),"")</f>
        <v>Enviar mensaje</v>
      </c>
      <c r="AH831" s="15" t="str">
        <f>CONCATENATE(A831,F831)</f>
        <v>830temu9319020</v>
      </c>
      <c r="AI831" s="15" t="str">
        <f>CONCATENATE("ENT-",A831)</f>
        <v>ENT-830</v>
      </c>
      <c r="AJ831" s="15" t="str">
        <f>IF(Tabla2[[#This Row],[Op]]&lt;&gt;"","ENTREGA","")</f>
        <v>ENTREGA</v>
      </c>
      <c r="AK831" s="40" t="str">
        <f>(Tabla2[[#This Row],[FECHA ENTREGA]]&amp;Tabla2[[#This Row],[HORA ENTREGA]])</f>
        <v>460840,5</v>
      </c>
      <c r="AL831" s="34" t="str">
        <f>IFERROR(HYPERLINK("https://wa.me/"&amp;Tabla2[[#This Row],[CONTACTO]]&amp;"?text="&amp;Tabla2[[#This Row],[Mensaje]]),"")</f>
        <v>https://wa.me/56994354094?text=Hola!%0AServicio del día 03-03%0A *Cliente:* COMERCIAL CANADA SPA */ Cont: * temu9319020*/ HR Entrega: *12:00* /Dirección: *BERNARDO O"HIGGINS 158 COLINA</v>
      </c>
    </row>
    <row r="832" spans="1:38" s="15" customFormat="1" ht="16.5" customHeight="1" x14ac:dyDescent="0.2">
      <c r="A832" s="15">
        <f>ROW(A831)</f>
        <v>831</v>
      </c>
      <c r="B832" s="15">
        <f>IF(J832=J831,B831+1,1)</f>
        <v>7</v>
      </c>
      <c r="C832" s="15" t="s">
        <v>110</v>
      </c>
      <c r="D832" s="25" t="s">
        <v>39</v>
      </c>
      <c r="E832" s="27">
        <v>2013257</v>
      </c>
      <c r="F832" s="27" t="s">
        <v>1540</v>
      </c>
      <c r="G832" s="27" t="s">
        <v>41</v>
      </c>
      <c r="H832" s="27">
        <v>30000</v>
      </c>
      <c r="I832" s="27" t="s">
        <v>42</v>
      </c>
      <c r="J832" s="28">
        <v>46084</v>
      </c>
      <c r="K832" s="26">
        <v>0.33333333333333331</v>
      </c>
      <c r="L832" s="26"/>
      <c r="M832" s="27" t="s">
        <v>688</v>
      </c>
      <c r="N832" s="25">
        <f>IFERROR(VLOOKUP(M832,Data!$J$1:$K$58,2,0),"")</f>
        <v>56950104102</v>
      </c>
      <c r="O832" s="27" t="s">
        <v>552</v>
      </c>
      <c r="P832" s="27"/>
      <c r="Q832" s="27" t="s">
        <v>113</v>
      </c>
      <c r="R832" s="27" t="s">
        <v>183</v>
      </c>
      <c r="S832" s="27"/>
      <c r="T832" s="27"/>
      <c r="U832" s="28"/>
      <c r="V832" s="15" t="s">
        <v>1332</v>
      </c>
      <c r="X832" s="27" t="s">
        <v>1541</v>
      </c>
      <c r="Y832" s="27"/>
      <c r="Z832" s="29"/>
      <c r="AA832" s="29">
        <v>0.57986111111111116</v>
      </c>
      <c r="AB832" s="29"/>
      <c r="AC832" s="30">
        <v>46084</v>
      </c>
      <c r="AD832" s="15" t="str">
        <f>IF(Tabla2[[#This Row],[HORA ENTREGA]]="DIRECTO","On time", IF(AA832&lt;&gt;"",IF(Tabla2[[#This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32" s="15" t="str">
        <f>MID(Tabla2[[#This Row],[TIPO]],1,3)</f>
        <v xml:space="preserve">40 </v>
      </c>
      <c r="AF8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COMERCIAL SANDOVAL E HIJOS LTDA */ Cont: * BEAU9734276*/ HR Entrega: *08:00* /Dirección: *SANTA ISABEL 370; LAMPA</v>
      </c>
      <c r="AG832" s="38" t="str">
        <f>IFERROR(HYPERLINK("https://wa.me/"&amp;Tabla2[[#This Row],[CONTACTO]]&amp;"?text="&amp;Tabla2[[#This Row],[Mensaje]],"Enviar mensaje"),"")</f>
        <v>Enviar mensaje</v>
      </c>
      <c r="AH832" s="15" t="str">
        <f>CONCATENATE(A832,F832)</f>
        <v>831BEAU9734276</v>
      </c>
      <c r="AI832" s="15" t="str">
        <f>CONCATENATE("ENT-",A832)</f>
        <v>ENT-831</v>
      </c>
      <c r="AJ832" s="15" t="str">
        <f>IF(Tabla2[[#This Row],[Op]]&lt;&gt;"","ENTREGA","")</f>
        <v>ENTREGA</v>
      </c>
      <c r="AK832" s="40" t="str">
        <f>(Tabla2[[#This Row],[FECHA ENTREGA]]&amp;Tabla2[[#This Row],[HORA ENTREGA]])</f>
        <v>460840,333333333333333</v>
      </c>
      <c r="AL832" s="34" t="str">
        <f>IFERROR(HYPERLINK("https://wa.me/"&amp;Tabla2[[#This Row],[CONTACTO]]&amp;"?text="&amp;Tabla2[[#This Row],[Mensaje]]),"")</f>
        <v>https://wa.me/56950104102?text=Hola!%0AServicio del día 03-03%0A *Cliente:* COMERCIAL SANDOVAL E HIJOS LTDA */ Cont: * BEAU9734276*/ HR Entrega: *08:00* /Dirección: *SANTA ISABEL 370; LAMPA</v>
      </c>
    </row>
    <row r="833" spans="1:38" s="15" customFormat="1" ht="16.5" customHeight="1" x14ac:dyDescent="0.2">
      <c r="A833" s="15">
        <f>ROW(A832)</f>
        <v>832</v>
      </c>
      <c r="B833" s="15">
        <f>IF(J833=J832,B832+1,1)</f>
        <v>8</v>
      </c>
      <c r="C833" s="15" t="s">
        <v>110</v>
      </c>
      <c r="D833" s="25" t="s">
        <v>39</v>
      </c>
      <c r="E833" s="27">
        <v>2013257</v>
      </c>
      <c r="F833" s="27" t="s">
        <v>1542</v>
      </c>
      <c r="G833" s="27" t="s">
        <v>41</v>
      </c>
      <c r="H833" s="27">
        <v>30000</v>
      </c>
      <c r="I833" s="27" t="s">
        <v>42</v>
      </c>
      <c r="J833" s="28">
        <v>46084</v>
      </c>
      <c r="K833" s="26">
        <v>0.41666666666666669</v>
      </c>
      <c r="L833" s="26"/>
      <c r="M833" s="27" t="s">
        <v>172</v>
      </c>
      <c r="N833" s="25">
        <f>IFERROR(VLOOKUP(M833,Data!$J$1:$K$58,2,0),"")</f>
        <v>56985215946</v>
      </c>
      <c r="O833" s="27" t="s">
        <v>173</v>
      </c>
      <c r="P833" s="27"/>
      <c r="Q833" s="27" t="s">
        <v>113</v>
      </c>
      <c r="R833" s="27" t="s">
        <v>183</v>
      </c>
      <c r="S833" s="27"/>
      <c r="T833" s="27"/>
      <c r="U833" s="28"/>
      <c r="V833" s="15" t="s">
        <v>1328</v>
      </c>
      <c r="X833" s="27"/>
      <c r="Y833" s="27"/>
      <c r="Z833" s="29"/>
      <c r="AA833" s="29">
        <v>0.54722222222222228</v>
      </c>
      <c r="AB833" s="29"/>
      <c r="AC833" s="30">
        <v>46084</v>
      </c>
      <c r="AD833" s="15" t="str">
        <f>IF(Tabla2[[#This Row],[HORA ENTREGA]]="DIRECTO","On time", IF(AA833&lt;&gt;"",IF(Tabla2[[#This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33" s="15" t="str">
        <f>MID(Tabla2[[#This Row],[TIPO]],1,3)</f>
        <v xml:space="preserve">40 </v>
      </c>
      <c r="AF8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COMERCIAL SANDOVAL E HIJOS LTDA */ Cont: * FBIU5350530*/ HR Entrega: *10:00* /Dirección: *SANTA ISABEL 370; LAMPA</v>
      </c>
      <c r="AG833" s="38" t="str">
        <f>IFERROR(HYPERLINK("https://wa.me/"&amp;Tabla2[[#This Row],[CONTACTO]]&amp;"?text="&amp;Tabla2[[#This Row],[Mensaje]],"Enviar mensaje"),"")</f>
        <v>Enviar mensaje</v>
      </c>
      <c r="AH833" s="15" t="str">
        <f>CONCATENATE(A833,F833)</f>
        <v>832FBIU5350530</v>
      </c>
      <c r="AI833" s="15" t="str">
        <f>CONCATENATE("ENT-",A833)</f>
        <v>ENT-832</v>
      </c>
      <c r="AJ833" s="15" t="str">
        <f>IF(Tabla2[[#This Row],[Op]]&lt;&gt;"","ENTREGA","")</f>
        <v>ENTREGA</v>
      </c>
      <c r="AK833" s="40" t="str">
        <f>(Tabla2[[#This Row],[FECHA ENTREGA]]&amp;Tabla2[[#This Row],[HORA ENTREGA]])</f>
        <v>460840,416666666666667</v>
      </c>
      <c r="AL833" s="34" t="str">
        <f>IFERROR(HYPERLINK("https://wa.me/"&amp;Tabla2[[#This Row],[CONTACTO]]&amp;"?text="&amp;Tabla2[[#This Row],[Mensaje]]),"")</f>
        <v>https://wa.me/56985215946?text=Hola!%0AServicio del día 03-03%0A *Cliente:* COMERCIAL SANDOVAL E HIJOS LTDA */ Cont: * FBIU5350530*/ HR Entrega: *10:00* /Dirección: *SANTA ISABEL 370; LAMPA</v>
      </c>
    </row>
    <row r="834" spans="1:38" s="15" customFormat="1" ht="16.5" customHeight="1" x14ac:dyDescent="0.2">
      <c r="A834" s="15">
        <f>ROW(A833)</f>
        <v>833</v>
      </c>
      <c r="B834" s="15">
        <f>IF(J834=J833,B833+1,1)</f>
        <v>9</v>
      </c>
      <c r="C834" s="15" t="s">
        <v>110</v>
      </c>
      <c r="D834" s="25" t="s">
        <v>39</v>
      </c>
      <c r="E834" s="27">
        <v>2013257</v>
      </c>
      <c r="F834" s="27" t="s">
        <v>1543</v>
      </c>
      <c r="G834" s="27" t="s">
        <v>41</v>
      </c>
      <c r="H834" s="27">
        <v>30000</v>
      </c>
      <c r="I834" s="27" t="s">
        <v>42</v>
      </c>
      <c r="J834" s="28">
        <v>46084</v>
      </c>
      <c r="K834" s="26">
        <v>0.5</v>
      </c>
      <c r="L834" s="26"/>
      <c r="M834" s="27" t="s">
        <v>308</v>
      </c>
      <c r="N834" s="25">
        <f>IFERROR(VLOOKUP(M834,Data!$J$1:$K$58,2,0),"")</f>
        <v>56966631737</v>
      </c>
      <c r="O834" s="27" t="s">
        <v>309</v>
      </c>
      <c r="P834" s="27"/>
      <c r="Q834" s="27" t="s">
        <v>113</v>
      </c>
      <c r="R834" s="27" t="s">
        <v>183</v>
      </c>
      <c r="S834" s="27"/>
      <c r="T834" s="27"/>
      <c r="U834" s="28"/>
      <c r="V834" s="15" t="s">
        <v>1328</v>
      </c>
      <c r="X834" s="27"/>
      <c r="Y834" s="27"/>
      <c r="Z834" s="29"/>
      <c r="AA834" s="29">
        <v>0.5625</v>
      </c>
      <c r="AB834" s="29"/>
      <c r="AC834" s="30">
        <v>46084</v>
      </c>
      <c r="AD834" s="15" t="str">
        <f>IF(Tabla2[[#This Row],[HORA ENTREGA]]="DIRECTO","On time", IF(AA834&lt;&gt;"",IF(Tabla2[[#This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34" s="15" t="str">
        <f>MID(Tabla2[[#This Row],[TIPO]],1,3)</f>
        <v xml:space="preserve">40 </v>
      </c>
      <c r="AF8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COMERCIAL SANDOVAL E HIJOS LTDA */ Cont: * FBIU5586947*/ HR Entrega: *12:00* /Dirección: *SANTA ISABEL 370; LAMPA</v>
      </c>
      <c r="AG834" s="38" t="str">
        <f>IFERROR(HYPERLINK("https://wa.me/"&amp;Tabla2[[#This Row],[CONTACTO]]&amp;"?text="&amp;Tabla2[[#This Row],[Mensaje]],"Enviar mensaje"),"")</f>
        <v>Enviar mensaje</v>
      </c>
      <c r="AH834" s="15" t="str">
        <f>CONCATENATE(A834,F834)</f>
        <v>833FBIU5586947</v>
      </c>
      <c r="AI834" s="15" t="str">
        <f>CONCATENATE("ENT-",A834)</f>
        <v>ENT-833</v>
      </c>
      <c r="AJ834" s="15" t="str">
        <f>IF(Tabla2[[#This Row],[Op]]&lt;&gt;"","ENTREGA","")</f>
        <v>ENTREGA</v>
      </c>
      <c r="AK834" s="40" t="str">
        <f>(Tabla2[[#This Row],[FECHA ENTREGA]]&amp;Tabla2[[#This Row],[HORA ENTREGA]])</f>
        <v>460840,5</v>
      </c>
      <c r="AL834" s="34" t="str">
        <f>IFERROR(HYPERLINK("https://wa.me/"&amp;Tabla2[[#This Row],[CONTACTO]]&amp;"?text="&amp;Tabla2[[#This Row],[Mensaje]]),"")</f>
        <v>https://wa.me/56966631737?text=Hola!%0AServicio del día 03-03%0A *Cliente:* COMERCIAL SANDOVAL E HIJOS LTDA */ Cont: * FBIU5586947*/ HR Entrega: *12:00* /Dirección: *SANTA ISABEL 370; LAMPA</v>
      </c>
    </row>
    <row r="835" spans="1:38" s="15" customFormat="1" ht="16.5" customHeight="1" x14ac:dyDescent="0.2">
      <c r="A835" s="15">
        <f>ROW(A834)</f>
        <v>834</v>
      </c>
      <c r="B835" s="15">
        <f>IF(J835=J834,B834+1,1)</f>
        <v>10</v>
      </c>
      <c r="C835" s="15" t="s">
        <v>110</v>
      </c>
      <c r="D835" s="25" t="s">
        <v>39</v>
      </c>
      <c r="E835" s="27">
        <v>2013257</v>
      </c>
      <c r="F835" s="27" t="s">
        <v>1544</v>
      </c>
      <c r="G835" s="27" t="s">
        <v>41</v>
      </c>
      <c r="H835" s="27">
        <v>30000</v>
      </c>
      <c r="I835" s="27" t="s">
        <v>42</v>
      </c>
      <c r="J835" s="28">
        <v>46084</v>
      </c>
      <c r="K835" s="26">
        <v>0.58333333333333337</v>
      </c>
      <c r="L835" s="26"/>
      <c r="M835" s="27" t="s">
        <v>225</v>
      </c>
      <c r="N835" s="25">
        <f>IFERROR(VLOOKUP(M835,Data!$J$1:$K$58,2,0),"")</f>
        <v>56978811158</v>
      </c>
      <c r="O835" s="27" t="s">
        <v>226</v>
      </c>
      <c r="P835" s="27"/>
      <c r="Q835" s="27" t="s">
        <v>113</v>
      </c>
      <c r="R835" s="27" t="s">
        <v>183</v>
      </c>
      <c r="S835" s="27"/>
      <c r="T835" s="27"/>
      <c r="U835" s="28"/>
      <c r="V835" s="15" t="s">
        <v>1328</v>
      </c>
      <c r="X835" s="27"/>
      <c r="Y835" s="27"/>
      <c r="Z835" s="29"/>
      <c r="AA835" s="29">
        <v>0.57499999999999996</v>
      </c>
      <c r="AB835" s="29"/>
      <c r="AC835" s="30">
        <v>46084</v>
      </c>
      <c r="AD835" s="15" t="str">
        <f>IF(Tabla2[[#This Row],[HORA ENTREGA]]="DIRECTO","On time", IF(AA835&lt;&gt;"",IF(Tabla2[[#This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35" s="15" t="str">
        <f>MID(Tabla2[[#This Row],[TIPO]],1,3)</f>
        <v xml:space="preserve">40 </v>
      </c>
      <c r="AF8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COMERCIAL SANDOVAL E HIJOS LTDA */ Cont: * FBIU5719654*/ HR Entrega: *14:00* /Dirección: *SANTA ISABEL 370; LAMPA</v>
      </c>
      <c r="AG835" s="38" t="str">
        <f>IFERROR(HYPERLINK("https://wa.me/"&amp;Tabla2[[#This Row],[CONTACTO]]&amp;"?text="&amp;Tabla2[[#This Row],[Mensaje]],"Enviar mensaje"),"")</f>
        <v>Enviar mensaje</v>
      </c>
      <c r="AH835" s="15" t="str">
        <f>CONCATENATE(A835,F835)</f>
        <v>834FBIU5719654</v>
      </c>
      <c r="AI835" s="15" t="str">
        <f>CONCATENATE("ENT-",A835)</f>
        <v>ENT-834</v>
      </c>
      <c r="AJ835" s="15" t="str">
        <f>IF(Tabla2[[#This Row],[Op]]&lt;&gt;"","ENTREGA","")</f>
        <v>ENTREGA</v>
      </c>
      <c r="AK835" s="40" t="str">
        <f>(Tabla2[[#This Row],[FECHA ENTREGA]]&amp;Tabla2[[#This Row],[HORA ENTREGA]])</f>
        <v>460840,583333333333333</v>
      </c>
      <c r="AL835" s="34" t="str">
        <f>IFERROR(HYPERLINK("https://wa.me/"&amp;Tabla2[[#This Row],[CONTACTO]]&amp;"?text="&amp;Tabla2[[#This Row],[Mensaje]]),"")</f>
        <v>https://wa.me/56978811158?text=Hola!%0AServicio del día 03-03%0A *Cliente:* COMERCIAL SANDOVAL E HIJOS LTDA */ Cont: * FBIU5719654*/ HR Entrega: *14:00* /Dirección: *SANTA ISABEL 370; LAMPA</v>
      </c>
    </row>
    <row r="836" spans="1:38" s="15" customFormat="1" ht="16.5" customHeight="1" x14ac:dyDescent="0.2">
      <c r="A836" s="15">
        <f>ROW(A835)</f>
        <v>835</v>
      </c>
      <c r="B836" s="15">
        <f>IF(J836=J835,B835+1,1)</f>
        <v>11</v>
      </c>
      <c r="C836" s="15" t="s">
        <v>121</v>
      </c>
      <c r="D836" s="25" t="s">
        <v>122</v>
      </c>
      <c r="E836" s="27">
        <v>24301573</v>
      </c>
      <c r="F836" s="27" t="s">
        <v>1545</v>
      </c>
      <c r="G836" s="27" t="s">
        <v>54</v>
      </c>
      <c r="H836" s="27">
        <v>4500</v>
      </c>
      <c r="I836" s="27" t="s">
        <v>1546</v>
      </c>
      <c r="J836" s="28">
        <v>46084</v>
      </c>
      <c r="K836" s="26">
        <v>0.58333333333333337</v>
      </c>
      <c r="L836" s="26"/>
      <c r="M836" s="27" t="s">
        <v>144</v>
      </c>
      <c r="N836" s="25">
        <f>IFERROR(VLOOKUP(M836,Data!$J$1:$K$58,2,0),"")</f>
        <v>56940144795</v>
      </c>
      <c r="O836" s="27" t="s">
        <v>145</v>
      </c>
      <c r="P836" s="27"/>
      <c r="Q836" s="27" t="s">
        <v>1547</v>
      </c>
      <c r="R836" s="27"/>
      <c r="S836" s="27"/>
      <c r="T836" s="27"/>
      <c r="U836" s="28"/>
      <c r="X836" s="27"/>
      <c r="Y836" s="27"/>
      <c r="Z836" s="29"/>
      <c r="AA836" s="29">
        <v>0.49652777777777779</v>
      </c>
      <c r="AB836" s="29"/>
      <c r="AC836" s="30">
        <v>46084</v>
      </c>
      <c r="AD836" s="15" t="str">
        <f>IF(Tabla2[[#This Row],[HORA ENTREGA]]="DIRECTO","On time", IF(AA836&lt;&gt;"",IF(Tabla2[[#This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36" s="15" t="str">
        <f>MID(Tabla2[[#This Row],[TIPO]],1,3)</f>
        <v xml:space="preserve">40 </v>
      </c>
      <c r="AF8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GREENEX SPA */ Cont: * PORRETIRAR*/ HR Entrega: *14:00* /Dirección: *PLANTA GREENEX</v>
      </c>
      <c r="AG836" s="38" t="str">
        <f>IFERROR(HYPERLINK("https://wa.me/"&amp;Tabla2[[#This Row],[CONTACTO]]&amp;"?text="&amp;Tabla2[[#This Row],[Mensaje]],"Enviar mensaje"),"")</f>
        <v>Enviar mensaje</v>
      </c>
      <c r="AH836" s="15" t="str">
        <f>CONCATENATE(A836,F836)</f>
        <v>835PORRETIRAR</v>
      </c>
      <c r="AI836" s="15" t="str">
        <f>CONCATENATE("ENT-",A836)</f>
        <v>ENT-835</v>
      </c>
      <c r="AJ836" s="15" t="str">
        <f>IF(Tabla2[[#This Row],[Op]]&lt;&gt;"","ENTREGA","")</f>
        <v>ENTREGA</v>
      </c>
      <c r="AK836" s="40" t="str">
        <f>(Tabla2[[#This Row],[FECHA ENTREGA]]&amp;Tabla2[[#This Row],[HORA ENTREGA]])</f>
        <v>460840,583333333333333</v>
      </c>
      <c r="AL836" s="34" t="str">
        <f>IFERROR(HYPERLINK("https://wa.me/"&amp;Tabla2[[#This Row],[CONTACTO]]&amp;"?text="&amp;Tabla2[[#This Row],[Mensaje]]),"")</f>
        <v>https://wa.me/56940144795?text=Hola!%0AServicio del día 03-03%0A *Cliente:* GREENEX SPA */ Cont: * PORRETIRAR*/ HR Entrega: *14:00* /Dirección: *PLANTA GREENEX</v>
      </c>
    </row>
    <row r="837" spans="1:38" s="15" customFormat="1" ht="16.5" customHeight="1" x14ac:dyDescent="0.2">
      <c r="A837" s="15">
        <f>ROW(A836)</f>
        <v>836</v>
      </c>
      <c r="B837" s="15">
        <f>IF(J837=J836,B836+1,1)</f>
        <v>12</v>
      </c>
      <c r="C837" s="15" t="s">
        <v>178</v>
      </c>
      <c r="D837" s="25" t="s">
        <v>39</v>
      </c>
      <c r="E837" s="27">
        <v>877377</v>
      </c>
      <c r="F837" s="27" t="s">
        <v>1548</v>
      </c>
      <c r="G837" s="27" t="s">
        <v>41</v>
      </c>
      <c r="H837" s="27">
        <v>20800</v>
      </c>
      <c r="I837" s="27" t="s">
        <v>1549</v>
      </c>
      <c r="J837" s="28">
        <v>46084</v>
      </c>
      <c r="K837" s="26">
        <v>0.33333333333333331</v>
      </c>
      <c r="L837" s="26"/>
      <c r="M837" s="27" t="s">
        <v>180</v>
      </c>
      <c r="N837" s="25">
        <f>IFERROR(VLOOKUP(M837,Data!$J$1:$K$58,2,0),"")</f>
        <v>56956063271</v>
      </c>
      <c r="O837" s="27" t="s">
        <v>384</v>
      </c>
      <c r="P837" s="27"/>
      <c r="Q837" s="27" t="s">
        <v>182</v>
      </c>
      <c r="R837" s="27" t="s">
        <v>218</v>
      </c>
      <c r="S837" s="27"/>
      <c r="T837" s="27"/>
      <c r="U837" s="28"/>
      <c r="V837" s="15" t="s">
        <v>1328</v>
      </c>
      <c r="X837" s="27"/>
      <c r="Y837" s="27"/>
      <c r="Z837" s="29"/>
      <c r="AA837" s="29">
        <v>0.31527777777777777</v>
      </c>
      <c r="AB837" s="29"/>
      <c r="AC837" s="30">
        <v>46084</v>
      </c>
      <c r="AD837" s="15" t="str">
        <f>IF(Tabla2[[#This Row],[HORA ENTREGA]]="DIRECTO","On time", IF(AA837&lt;&gt;"",IF(Tabla2[[#This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37" s="15" t="str">
        <f>MID(Tabla2[[#This Row],[TIPO]],1,3)</f>
        <v xml:space="preserve">40 </v>
      </c>
      <c r="AF8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INVERSIERRA S A */ Cont: * TGBU7786638*/ HR Entrega: *08:00* /Dirección: *HUECHURABA</v>
      </c>
      <c r="AG837" s="38" t="str">
        <f>IFERROR(HYPERLINK("https://wa.me/"&amp;Tabla2[[#This Row],[CONTACTO]]&amp;"?text="&amp;Tabla2[[#This Row],[Mensaje]],"Enviar mensaje"),"")</f>
        <v>Enviar mensaje</v>
      </c>
      <c r="AH837" s="15" t="str">
        <f>CONCATENATE(A837,F837)</f>
        <v>836TGBU7786638</v>
      </c>
      <c r="AI837" s="15" t="str">
        <f>CONCATENATE("ENT-",A837)</f>
        <v>ENT-836</v>
      </c>
      <c r="AJ837" s="15" t="str">
        <f>IF(Tabla2[[#This Row],[Op]]&lt;&gt;"","ENTREGA","")</f>
        <v>ENTREGA</v>
      </c>
      <c r="AK837" s="40" t="str">
        <f>(Tabla2[[#This Row],[FECHA ENTREGA]]&amp;Tabla2[[#This Row],[HORA ENTREGA]])</f>
        <v>460840,333333333333333</v>
      </c>
      <c r="AL837" s="34" t="str">
        <f>IFERROR(HYPERLINK("https://wa.me/"&amp;Tabla2[[#This Row],[CONTACTO]]&amp;"?text="&amp;Tabla2[[#This Row],[Mensaje]]),"")</f>
        <v>https://wa.me/56956063271?text=Hola!%0AServicio del día 03-03%0A *Cliente:* INVERSIERRA S A */ Cont: * TGBU7786638*/ HR Entrega: *08:00* /Dirección: *HUECHURABA</v>
      </c>
    </row>
    <row r="838" spans="1:38" s="15" customFormat="1" ht="16.5" customHeight="1" x14ac:dyDescent="0.2">
      <c r="A838" s="15">
        <f>ROW(A837)</f>
        <v>837</v>
      </c>
      <c r="B838" s="15">
        <f>IF(J838=J837,B837+1,1)</f>
        <v>13</v>
      </c>
      <c r="C838" s="15" t="s">
        <v>500</v>
      </c>
      <c r="D838" s="25" t="s">
        <v>39</v>
      </c>
      <c r="E838" s="27">
        <v>297064</v>
      </c>
      <c r="F838" s="27" t="s">
        <v>1550</v>
      </c>
      <c r="G838" s="27" t="s">
        <v>64</v>
      </c>
      <c r="H838" s="27">
        <v>28000</v>
      </c>
      <c r="I838" s="27" t="s">
        <v>42</v>
      </c>
      <c r="J838" s="28">
        <v>46084</v>
      </c>
      <c r="K838" s="26">
        <v>0.33333333333333331</v>
      </c>
      <c r="L838" s="26"/>
      <c r="M838" s="27" t="s">
        <v>139</v>
      </c>
      <c r="N838" s="25">
        <f>IFERROR(VLOOKUP(M838,Data!$J$1:$K$58,2,0),"")</f>
        <v>56965312953</v>
      </c>
      <c r="O838" s="27" t="s">
        <v>140</v>
      </c>
      <c r="P838" s="27"/>
      <c r="Q838" s="27" t="s">
        <v>502</v>
      </c>
      <c r="R838" s="27" t="s">
        <v>48</v>
      </c>
      <c r="S838" s="27"/>
      <c r="T838" s="27"/>
      <c r="U838" s="28"/>
      <c r="V838" s="15" t="s">
        <v>1328</v>
      </c>
      <c r="X838" s="27"/>
      <c r="Y838" s="27"/>
      <c r="Z838" s="29"/>
      <c r="AA838" s="29">
        <v>0.30208333333333331</v>
      </c>
      <c r="AB838" s="29"/>
      <c r="AC838" s="30">
        <v>46084</v>
      </c>
      <c r="AD838" s="15" t="str">
        <f>IF(Tabla2[[#This Row],[HORA ENTREGA]]="DIRECTO","On time", IF(AA838&lt;&gt;"",IF(Tabla2[[#This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38" s="15" t="str">
        <f>MID(Tabla2[[#This Row],[TIPO]],1,3)</f>
        <v xml:space="preserve">20 </v>
      </c>
      <c r="AF8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MOLYMETNOS S.A. */ Cont: * FCIU4552116*/ HR Entrega: *08:00* /Dirección: *CAMINO NOS A LOS MORROS 590, SAN BERNARDO</v>
      </c>
      <c r="AG838" s="38" t="str">
        <f>IFERROR(HYPERLINK("https://wa.me/"&amp;Tabla2[[#This Row],[CONTACTO]]&amp;"?text="&amp;Tabla2[[#This Row],[Mensaje]],"Enviar mensaje"),"")</f>
        <v>Enviar mensaje</v>
      </c>
      <c r="AH838" s="15" t="str">
        <f>CONCATENATE(A838,F838)</f>
        <v>837FCIU4552116</v>
      </c>
      <c r="AI838" s="15" t="str">
        <f>CONCATENATE("ENT-",A838)</f>
        <v>ENT-837</v>
      </c>
      <c r="AJ838" s="15" t="str">
        <f>IF(Tabla2[[#This Row],[Op]]&lt;&gt;"","ENTREGA","")</f>
        <v>ENTREGA</v>
      </c>
      <c r="AK838" s="40" t="str">
        <f>(Tabla2[[#This Row],[FECHA ENTREGA]]&amp;Tabla2[[#This Row],[HORA ENTREGA]])</f>
        <v>460840,333333333333333</v>
      </c>
      <c r="AL838" s="34" t="str">
        <f>IFERROR(HYPERLINK("https://wa.me/"&amp;Tabla2[[#This Row],[CONTACTO]]&amp;"?text="&amp;Tabla2[[#This Row],[Mensaje]]),"")</f>
        <v>https://wa.me/56965312953?text=Hola!%0AServicio del día 03-03%0A *Cliente:* MOLYMETNOS S.A. */ Cont: * FCIU4552116*/ HR Entrega: *08:00* /Dirección: *CAMINO NOS A LOS MORROS 590, SAN BERNARDO</v>
      </c>
    </row>
    <row r="839" spans="1:38" s="15" customFormat="1" ht="16.5" customHeight="1" x14ac:dyDescent="0.2">
      <c r="A839" s="15">
        <f>ROW(A838)</f>
        <v>838</v>
      </c>
      <c r="B839" s="15">
        <f>IF(J839=J838,B838+1,1)</f>
        <v>14</v>
      </c>
      <c r="C839" s="15" t="s">
        <v>500</v>
      </c>
      <c r="D839" s="25" t="s">
        <v>39</v>
      </c>
      <c r="E839" s="27">
        <v>297064</v>
      </c>
      <c r="F839" s="27" t="s">
        <v>1551</v>
      </c>
      <c r="G839" s="27" t="s">
        <v>64</v>
      </c>
      <c r="H839" s="27">
        <v>28000</v>
      </c>
      <c r="I839" s="27" t="s">
        <v>42</v>
      </c>
      <c r="J839" s="28">
        <v>46084</v>
      </c>
      <c r="K839" s="26">
        <v>0.35416666666666669</v>
      </c>
      <c r="L839" s="26"/>
      <c r="M839" s="27" t="s">
        <v>72</v>
      </c>
      <c r="N839" s="25">
        <f>IFERROR(VLOOKUP(M839,Data!$J$1:$K$58,2,0),"")</f>
        <v>56978089148</v>
      </c>
      <c r="O839" s="27" t="s">
        <v>73</v>
      </c>
      <c r="P839" s="27"/>
      <c r="Q839" s="27" t="s">
        <v>502</v>
      </c>
      <c r="R839" s="27" t="s">
        <v>48</v>
      </c>
      <c r="S839" s="27"/>
      <c r="T839" s="27"/>
      <c r="U839" s="28"/>
      <c r="V839" s="15" t="s">
        <v>1328</v>
      </c>
      <c r="X839" s="27"/>
      <c r="Y839" s="27"/>
      <c r="Z839" s="29"/>
      <c r="AA839" s="29">
        <v>0.33333333333333331</v>
      </c>
      <c r="AB839" s="29"/>
      <c r="AC839" s="30">
        <v>46084</v>
      </c>
      <c r="AD839" s="15" t="str">
        <f>IF(Tabla2[[#This Row],[HORA ENTREGA]]="DIRECTO","On time", IF(AA839&lt;&gt;"",IF(Tabla2[[#This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39" s="15" t="str">
        <f>MID(Tabla2[[#This Row],[TIPO]],1,3)</f>
        <v xml:space="preserve">20 </v>
      </c>
      <c r="AF8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MOLYMETNOS S.A. */ Cont: * ECMU2825836*/ HR Entrega: *08:30* /Dirección: *CAMINO NOS A LOS MORROS 590, SAN BERNARDO</v>
      </c>
      <c r="AG839" s="38" t="str">
        <f>IFERROR(HYPERLINK("https://wa.me/"&amp;Tabla2[[#This Row],[CONTACTO]]&amp;"?text="&amp;Tabla2[[#This Row],[Mensaje]],"Enviar mensaje"),"")</f>
        <v>Enviar mensaje</v>
      </c>
      <c r="AH839" s="15" t="str">
        <f>CONCATENATE(A839,F839)</f>
        <v>838ECMU2825836</v>
      </c>
      <c r="AI839" s="15" t="str">
        <f>CONCATENATE("ENT-",A839)</f>
        <v>ENT-838</v>
      </c>
      <c r="AJ839" s="15" t="str">
        <f>IF(Tabla2[[#This Row],[Op]]&lt;&gt;"","ENTREGA","")</f>
        <v>ENTREGA</v>
      </c>
      <c r="AK839" s="40" t="str">
        <f>(Tabla2[[#This Row],[FECHA ENTREGA]]&amp;Tabla2[[#This Row],[HORA ENTREGA]])</f>
        <v>460840,354166666666667</v>
      </c>
      <c r="AL839" s="34" t="str">
        <f>IFERROR(HYPERLINK("https://wa.me/"&amp;Tabla2[[#This Row],[CONTACTO]]&amp;"?text="&amp;Tabla2[[#This Row],[Mensaje]]),"")</f>
        <v>https://wa.me/56978089148?text=Hola!%0AServicio del día 03-03%0A *Cliente:* MOLYMETNOS S.A. */ Cont: * ECMU2825836*/ HR Entrega: *08:30* /Dirección: *CAMINO NOS A LOS MORROS 590, SAN BERNARDO</v>
      </c>
    </row>
    <row r="840" spans="1:38" s="15" customFormat="1" ht="16.5" customHeight="1" x14ac:dyDescent="0.2">
      <c r="A840" s="15">
        <f>ROW(A839)</f>
        <v>839</v>
      </c>
      <c r="B840" s="15">
        <f>IF(J840=J839,B839+1,1)</f>
        <v>15</v>
      </c>
      <c r="C840" s="15" t="s">
        <v>500</v>
      </c>
      <c r="D840" s="25" t="s">
        <v>39</v>
      </c>
      <c r="E840" s="27">
        <v>297064</v>
      </c>
      <c r="F840" s="27" t="s">
        <v>1552</v>
      </c>
      <c r="G840" s="27" t="s">
        <v>64</v>
      </c>
      <c r="H840" s="27">
        <v>28000</v>
      </c>
      <c r="I840" s="27" t="s">
        <v>42</v>
      </c>
      <c r="J840" s="28">
        <v>46084</v>
      </c>
      <c r="K840" s="26">
        <v>0.375</v>
      </c>
      <c r="L840" s="26"/>
      <c r="M840" s="27" t="s">
        <v>147</v>
      </c>
      <c r="N840" s="25">
        <f>IFERROR(VLOOKUP(M840,Data!$J$1:$K$58,2,0),"")</f>
        <v>56935532735</v>
      </c>
      <c r="O840" s="27" t="s">
        <v>148</v>
      </c>
      <c r="P840" s="27"/>
      <c r="Q840" s="27" t="s">
        <v>502</v>
      </c>
      <c r="R840" s="27" t="s">
        <v>48</v>
      </c>
      <c r="S840" s="27"/>
      <c r="T840" s="27"/>
      <c r="U840" s="28"/>
      <c r="V840" s="15" t="s">
        <v>1328</v>
      </c>
      <c r="X840" s="27"/>
      <c r="Y840" s="27"/>
      <c r="Z840" s="29"/>
      <c r="AA840" s="29">
        <v>0.33680555555555558</v>
      </c>
      <c r="AB840" s="29"/>
      <c r="AC840" s="30">
        <v>46084</v>
      </c>
      <c r="AD840" s="15" t="str">
        <f>IF(Tabla2[[#This Row],[HORA ENTREGA]]="DIRECTO","On time", IF(AA840&lt;&gt;"",IF(Tabla2[[#This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40" s="15" t="str">
        <f>MID(Tabla2[[#This Row],[TIPO]],1,3)</f>
        <v xml:space="preserve">20 </v>
      </c>
      <c r="AF8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MOLYMETNOS S.A. */ Cont: * GLDU3923131*/ HR Entrega: *09:00* /Dirección: *CAMINO NOS A LOS MORROS 590, SAN BERNARDO</v>
      </c>
      <c r="AG840" s="38" t="str">
        <f>IFERROR(HYPERLINK("https://wa.me/"&amp;Tabla2[[#This Row],[CONTACTO]]&amp;"?text="&amp;Tabla2[[#This Row],[Mensaje]],"Enviar mensaje"),"")</f>
        <v>Enviar mensaje</v>
      </c>
      <c r="AH840" s="15" t="str">
        <f>CONCATENATE(A840,F840)</f>
        <v>839GLDU3923131</v>
      </c>
      <c r="AI840" s="15" t="str">
        <f>CONCATENATE("ENT-",A840)</f>
        <v>ENT-839</v>
      </c>
      <c r="AJ840" s="15" t="str">
        <f>IF(Tabla2[[#This Row],[Op]]&lt;&gt;"","ENTREGA","")</f>
        <v>ENTREGA</v>
      </c>
      <c r="AK840" s="40" t="str">
        <f>(Tabla2[[#This Row],[FECHA ENTREGA]]&amp;Tabla2[[#This Row],[HORA ENTREGA]])</f>
        <v>460840,375</v>
      </c>
      <c r="AL840" s="34" t="str">
        <f>IFERROR(HYPERLINK("https://wa.me/"&amp;Tabla2[[#This Row],[CONTACTO]]&amp;"?text="&amp;Tabla2[[#This Row],[Mensaje]]),"")</f>
        <v>https://wa.me/56935532735?text=Hola!%0AServicio del día 03-03%0A *Cliente:* MOLYMETNOS S.A. */ Cont: * GLDU3923131*/ HR Entrega: *09:00* /Dirección: *CAMINO NOS A LOS MORROS 590, SAN BERNARDO</v>
      </c>
    </row>
    <row r="841" spans="1:38" s="15" customFormat="1" ht="16.5" customHeight="1" x14ac:dyDescent="0.2">
      <c r="A841" s="15">
        <f>ROW(A840)</f>
        <v>840</v>
      </c>
      <c r="B841" s="15">
        <f>IF(J841=J840,B840+1,1)</f>
        <v>16</v>
      </c>
      <c r="C841" s="15" t="s">
        <v>500</v>
      </c>
      <c r="D841" s="25" t="s">
        <v>39</v>
      </c>
      <c r="E841" s="27">
        <v>297064</v>
      </c>
      <c r="F841" s="27" t="s">
        <v>1553</v>
      </c>
      <c r="G841" s="27" t="s">
        <v>64</v>
      </c>
      <c r="H841" s="27">
        <v>28000</v>
      </c>
      <c r="I841" s="27" t="s">
        <v>42</v>
      </c>
      <c r="J841" s="28">
        <v>46084</v>
      </c>
      <c r="K841" s="26">
        <v>0.39583333333333331</v>
      </c>
      <c r="L841" s="26"/>
      <c r="M841" s="27" t="s">
        <v>158</v>
      </c>
      <c r="N841" s="25">
        <f>IFERROR(VLOOKUP(M841,Data!$J$1:$K$58,2,0),"")</f>
        <v>56931745801</v>
      </c>
      <c r="O841" s="27" t="s">
        <v>159</v>
      </c>
      <c r="P841" s="27"/>
      <c r="Q841" s="27" t="s">
        <v>502</v>
      </c>
      <c r="R841" s="27" t="s">
        <v>48</v>
      </c>
      <c r="S841" s="27"/>
      <c r="T841" s="27"/>
      <c r="U841" s="28"/>
      <c r="V841" s="15" t="s">
        <v>1328</v>
      </c>
      <c r="X841" s="27"/>
      <c r="Y841" s="27"/>
      <c r="Z841" s="29"/>
      <c r="AA841" s="29">
        <v>0.29166666666666669</v>
      </c>
      <c r="AB841" s="29"/>
      <c r="AC841" s="30">
        <v>46084</v>
      </c>
      <c r="AD841" s="15" t="str">
        <f>IF(Tabla2[[#This Row],[HORA ENTREGA]]="DIRECTO","On time", IF(AA841&lt;&gt;"",IF(Tabla2[[#This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41" s="15" t="str">
        <f>MID(Tabla2[[#This Row],[TIPO]],1,3)</f>
        <v xml:space="preserve">20 </v>
      </c>
      <c r="AF8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MOLYMETNOS S.A. */ Cont: * ECMU2194480*/ HR Entrega: *09:30* /Dirección: *CAMINO NOS A LOS MORROS 590, SAN BERNARDO</v>
      </c>
      <c r="AG841" s="38" t="str">
        <f>IFERROR(HYPERLINK("https://wa.me/"&amp;Tabla2[[#This Row],[CONTACTO]]&amp;"?text="&amp;Tabla2[[#This Row],[Mensaje]],"Enviar mensaje"),"")</f>
        <v>Enviar mensaje</v>
      </c>
      <c r="AH841" s="15" t="str">
        <f>CONCATENATE(A841,F841)</f>
        <v>840ECMU2194480</v>
      </c>
      <c r="AI841" s="15" t="str">
        <f>CONCATENATE("ENT-",A841)</f>
        <v>ENT-840</v>
      </c>
      <c r="AJ841" s="15" t="str">
        <f>IF(Tabla2[[#This Row],[Op]]&lt;&gt;"","ENTREGA","")</f>
        <v>ENTREGA</v>
      </c>
      <c r="AK841" s="40" t="str">
        <f>(Tabla2[[#This Row],[FECHA ENTREGA]]&amp;Tabla2[[#This Row],[HORA ENTREGA]])</f>
        <v>460840,395833333333333</v>
      </c>
      <c r="AL841" s="34" t="str">
        <f>IFERROR(HYPERLINK("https://wa.me/"&amp;Tabla2[[#This Row],[CONTACTO]]&amp;"?text="&amp;Tabla2[[#This Row],[Mensaje]]),"")</f>
        <v>https://wa.me/56931745801?text=Hola!%0AServicio del día 03-03%0A *Cliente:* MOLYMETNOS S.A. */ Cont: * ECMU2194480*/ HR Entrega: *09:30* /Dirección: *CAMINO NOS A LOS MORROS 590, SAN BERNARDO</v>
      </c>
    </row>
    <row r="842" spans="1:38" s="15" customFormat="1" ht="16.5" customHeight="1" x14ac:dyDescent="0.2">
      <c r="A842" s="15">
        <f>ROW(A841)</f>
        <v>841</v>
      </c>
      <c r="B842" s="15">
        <f>IF(J842=J841,B841+1,1)</f>
        <v>17</v>
      </c>
      <c r="C842" s="15" t="s">
        <v>1554</v>
      </c>
      <c r="D842" s="25" t="s">
        <v>39</v>
      </c>
      <c r="E842" s="27">
        <v>188575</v>
      </c>
      <c r="F842" s="27" t="s">
        <v>1555</v>
      </c>
      <c r="G842" s="27" t="s">
        <v>41</v>
      </c>
      <c r="H842" s="27">
        <v>25122</v>
      </c>
      <c r="I842" s="27">
        <v>0.60277777777777775</v>
      </c>
      <c r="J842" s="28">
        <v>46084</v>
      </c>
      <c r="K842" s="26">
        <v>0.5</v>
      </c>
      <c r="L842" s="26"/>
      <c r="M842" s="27" t="s">
        <v>176</v>
      </c>
      <c r="N842" s="25">
        <f>IFERROR(VLOOKUP(M842,Data!$J$1:$K$58,2,0),"")</f>
        <v>56968463649</v>
      </c>
      <c r="O842" s="27" t="s">
        <v>177</v>
      </c>
      <c r="P842" s="27"/>
      <c r="Q842" s="27" t="s">
        <v>1556</v>
      </c>
      <c r="R842" s="27" t="s">
        <v>48</v>
      </c>
      <c r="S842" s="27"/>
      <c r="T842" s="27"/>
      <c r="U842" s="28"/>
      <c r="V842" s="15" t="s">
        <v>1328</v>
      </c>
      <c r="X842" s="27"/>
      <c r="Y842" s="27"/>
      <c r="Z842" s="29"/>
      <c r="AA842" s="29">
        <v>0.53125</v>
      </c>
      <c r="AB842" s="29"/>
      <c r="AC842" s="30">
        <v>46084</v>
      </c>
      <c r="AD842" s="15" t="str">
        <f>IF(Tabla2[[#This Row],[HORA ENTREGA]]="DIRECTO","On time", IF(AA842&lt;&gt;"",IF(Tabla2[[#This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42" s="15" t="str">
        <f>MID(Tabla2[[#This Row],[TIPO]],1,3)</f>
        <v xml:space="preserve">40 </v>
      </c>
      <c r="AF8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PETROQUIMICA DOW */ Cont: * TCNU5432574*/ HR Entrega: *12:00* /Dirección: *AV. MARTA OSSA RUIZ 601 (CAMINO CASAS VIEJAS); MAIPU</v>
      </c>
      <c r="AG842" s="38" t="str">
        <f>IFERROR(HYPERLINK("https://wa.me/"&amp;Tabla2[[#This Row],[CONTACTO]]&amp;"?text="&amp;Tabla2[[#This Row],[Mensaje]],"Enviar mensaje"),"")</f>
        <v>Enviar mensaje</v>
      </c>
      <c r="AH842" s="15" t="str">
        <f>CONCATENATE(A842,F842)</f>
        <v>841TCNU5432574</v>
      </c>
      <c r="AI842" s="15" t="str">
        <f>CONCATENATE("ENT-",A842)</f>
        <v>ENT-841</v>
      </c>
      <c r="AJ842" s="15" t="str">
        <f>IF(Tabla2[[#This Row],[Op]]&lt;&gt;"","ENTREGA","")</f>
        <v>ENTREGA</v>
      </c>
      <c r="AK842" s="40" t="str">
        <f>(Tabla2[[#This Row],[FECHA ENTREGA]]&amp;Tabla2[[#This Row],[HORA ENTREGA]])</f>
        <v>460840,5</v>
      </c>
      <c r="AL842" s="34" t="str">
        <f>IFERROR(HYPERLINK("https://wa.me/"&amp;Tabla2[[#This Row],[CONTACTO]]&amp;"?text="&amp;Tabla2[[#This Row],[Mensaje]]),"")</f>
        <v>https://wa.me/56968463649?text=Hola!%0AServicio del día 03-03%0A *Cliente:* PETROQUIMICA DOW */ Cont: * TCNU5432574*/ HR Entrega: *12:00* /Dirección: *AV. MARTA OSSA RUIZ 601 (CAMINO CASAS VIEJAS); MAIPU</v>
      </c>
    </row>
    <row r="843" spans="1:38" s="15" customFormat="1" ht="16.5" customHeight="1" x14ac:dyDescent="0.2">
      <c r="A843" s="15">
        <f>ROW(A842)</f>
        <v>842</v>
      </c>
      <c r="B843" s="15">
        <f>IF(J843=J842,B842+1,1)</f>
        <v>18</v>
      </c>
      <c r="C843" s="15" t="s">
        <v>1554</v>
      </c>
      <c r="D843" s="25" t="s">
        <v>39</v>
      </c>
      <c r="E843" s="27">
        <v>188575</v>
      </c>
      <c r="F843" s="27" t="s">
        <v>1557</v>
      </c>
      <c r="G843" s="27" t="s">
        <v>41</v>
      </c>
      <c r="H843" s="27">
        <v>25122</v>
      </c>
      <c r="I843" s="27">
        <v>0.58888888888888891</v>
      </c>
      <c r="J843" s="28">
        <v>46084</v>
      </c>
      <c r="K843" s="26">
        <v>0.5</v>
      </c>
      <c r="L843" s="26"/>
      <c r="M843" s="27" t="s">
        <v>55</v>
      </c>
      <c r="N843" s="25">
        <f>IFERROR(VLOOKUP(M843,Data!$J$1:$K$58,2,0),"")</f>
        <v>56992164782</v>
      </c>
      <c r="O843" s="27" t="s">
        <v>56</v>
      </c>
      <c r="P843" s="27"/>
      <c r="Q843" s="27" t="s">
        <v>1556</v>
      </c>
      <c r="R843" s="27" t="s">
        <v>48</v>
      </c>
      <c r="S843" s="27"/>
      <c r="T843" s="27"/>
      <c r="U843" s="28"/>
      <c r="V843" s="15" t="s">
        <v>1328</v>
      </c>
      <c r="X843" s="27"/>
      <c r="Y843" s="27"/>
      <c r="Z843" s="29"/>
      <c r="AA843" s="29">
        <v>0.53125</v>
      </c>
      <c r="AB843" s="29"/>
      <c r="AC843" s="30">
        <v>46084</v>
      </c>
      <c r="AD843" s="15" t="str">
        <f>IF(Tabla2[[#This Row],[HORA ENTREGA]]="DIRECTO","On time", IF(AA843&lt;&gt;"",IF(Tabla2[[#This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43" s="15" t="str">
        <f>MID(Tabla2[[#This Row],[TIPO]],1,3)</f>
        <v xml:space="preserve">40 </v>
      </c>
      <c r="AF8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PETROQUIMICA DOW */ Cont: * CMAU4556190*/ HR Entrega: *12:00* /Dirección: *AV. MARTA OSSA RUIZ 601 (CAMINO CASAS VIEJAS); MAIPU</v>
      </c>
      <c r="AG843" s="38" t="str">
        <f>IFERROR(HYPERLINK("https://wa.me/"&amp;Tabla2[[#This Row],[CONTACTO]]&amp;"?text="&amp;Tabla2[[#This Row],[Mensaje]],"Enviar mensaje"),"")</f>
        <v>Enviar mensaje</v>
      </c>
      <c r="AH843" s="15" t="str">
        <f>CONCATENATE(A843,F843)</f>
        <v>842CMAU4556190</v>
      </c>
      <c r="AI843" s="15" t="str">
        <f>CONCATENATE("ENT-",A843)</f>
        <v>ENT-842</v>
      </c>
      <c r="AJ843" s="15" t="str">
        <f>IF(Tabla2[[#This Row],[Op]]&lt;&gt;"","ENTREGA","")</f>
        <v>ENTREGA</v>
      </c>
      <c r="AK843" s="40" t="str">
        <f>(Tabla2[[#This Row],[FECHA ENTREGA]]&amp;Tabla2[[#This Row],[HORA ENTREGA]])</f>
        <v>460840,5</v>
      </c>
      <c r="AL843" s="34" t="str">
        <f>IFERROR(HYPERLINK("https://wa.me/"&amp;Tabla2[[#This Row],[CONTACTO]]&amp;"?text="&amp;Tabla2[[#This Row],[Mensaje]]),"")</f>
        <v>https://wa.me/56992164782?text=Hola!%0AServicio del día 03-03%0A *Cliente:* PETROQUIMICA DOW */ Cont: * CMAU4556190*/ HR Entrega: *12:00* /Dirección: *AV. MARTA OSSA RUIZ 601 (CAMINO CASAS VIEJAS); MAIPU</v>
      </c>
    </row>
    <row r="844" spans="1:38" s="15" customFormat="1" ht="16.5" customHeight="1" x14ac:dyDescent="0.2">
      <c r="A844" s="15">
        <f>ROW(A843)</f>
        <v>843</v>
      </c>
      <c r="B844" s="15">
        <f>IF(J844=J843,B843+1,1)</f>
        <v>19</v>
      </c>
      <c r="C844" s="15" t="s">
        <v>1554</v>
      </c>
      <c r="D844" s="25" t="s">
        <v>39</v>
      </c>
      <c r="E844" s="27">
        <v>188575</v>
      </c>
      <c r="F844" s="27" t="s">
        <v>1558</v>
      </c>
      <c r="G844" s="27" t="s">
        <v>41</v>
      </c>
      <c r="H844" s="27">
        <v>28205</v>
      </c>
      <c r="I844" s="27" t="s">
        <v>42</v>
      </c>
      <c r="J844" s="28">
        <v>46084</v>
      </c>
      <c r="K844" s="26">
        <v>0.58333333333333337</v>
      </c>
      <c r="L844" s="26"/>
      <c r="M844" s="27" t="s">
        <v>953</v>
      </c>
      <c r="N844" s="25">
        <f>IFERROR(VLOOKUP(M844,Data!$J$1:$K$58,2,0),"")</f>
        <v>56967128754</v>
      </c>
      <c r="O844" s="27" t="s">
        <v>165</v>
      </c>
      <c r="P844" s="27"/>
      <c r="Q844" s="27" t="s">
        <v>1556</v>
      </c>
      <c r="R844" s="27" t="s">
        <v>48</v>
      </c>
      <c r="S844" s="27"/>
      <c r="T844" s="27"/>
      <c r="U844" s="28"/>
      <c r="V844" s="15" t="s">
        <v>1328</v>
      </c>
      <c r="X844" s="27"/>
      <c r="Y844" s="27"/>
      <c r="Z844" s="29"/>
      <c r="AA844" s="29">
        <v>0.54374999999999996</v>
      </c>
      <c r="AB844" s="29"/>
      <c r="AC844" s="30">
        <v>46084</v>
      </c>
      <c r="AD844" s="15" t="str">
        <f>IF(Tabla2[[#This Row],[HORA ENTREGA]]="DIRECTO","On time", IF(AA844&lt;&gt;"",IF(Tabla2[[#This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44" s="15" t="str">
        <f>MID(Tabla2[[#This Row],[TIPO]],1,3)</f>
        <v xml:space="preserve">40 </v>
      </c>
      <c r="AF8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PETROQUIMICA DOW */ Cont: * TEMU7621113*/ HR Entrega: *14:00* /Dirección: *AV. MARTA OSSA RUIZ 601 (CAMINO CASAS VIEJAS); MAIPU</v>
      </c>
      <c r="AG844" s="38" t="str">
        <f>IFERROR(HYPERLINK("https://wa.me/"&amp;Tabla2[[#This Row],[CONTACTO]]&amp;"?text="&amp;Tabla2[[#This Row],[Mensaje]],"Enviar mensaje"),"")</f>
        <v>Enviar mensaje</v>
      </c>
      <c r="AH844" s="15" t="str">
        <f>CONCATENATE(A844,F844)</f>
        <v>843TEMU7621113</v>
      </c>
      <c r="AI844" s="15" t="str">
        <f>CONCATENATE("ENT-",A844)</f>
        <v>ENT-843</v>
      </c>
      <c r="AJ844" s="15" t="str">
        <f>IF(Tabla2[[#This Row],[Op]]&lt;&gt;"","ENTREGA","")</f>
        <v>ENTREGA</v>
      </c>
      <c r="AK844" s="40" t="str">
        <f>(Tabla2[[#This Row],[FECHA ENTREGA]]&amp;Tabla2[[#This Row],[HORA ENTREGA]])</f>
        <v>460840,583333333333333</v>
      </c>
      <c r="AL844" s="34" t="str">
        <f>IFERROR(HYPERLINK("https://wa.me/"&amp;Tabla2[[#This Row],[CONTACTO]]&amp;"?text="&amp;Tabla2[[#This Row],[Mensaje]]),"")</f>
        <v>https://wa.me/56967128754?text=Hola!%0AServicio del día 03-03%0A *Cliente:* PETROQUIMICA DOW */ Cont: * TEMU7621113*/ HR Entrega: *14:00* /Dirección: *AV. MARTA OSSA RUIZ 601 (CAMINO CASAS VIEJAS); MAIPU</v>
      </c>
    </row>
    <row r="845" spans="1:38" s="15" customFormat="1" ht="16.5" customHeight="1" x14ac:dyDescent="0.2">
      <c r="A845" s="15">
        <f>ROW(A844)</f>
        <v>844</v>
      </c>
      <c r="B845" s="15">
        <f>IF(J845=J844,B844+1,1)</f>
        <v>20</v>
      </c>
      <c r="C845" s="15" t="s">
        <v>219</v>
      </c>
      <c r="D845" s="25" t="s">
        <v>39</v>
      </c>
      <c r="E845" s="27">
        <v>102466</v>
      </c>
      <c r="F845" s="27" t="s">
        <v>1523</v>
      </c>
      <c r="G845" s="27" t="s">
        <v>41</v>
      </c>
      <c r="H845" s="27">
        <v>30000</v>
      </c>
      <c r="I845" s="27" t="s">
        <v>42</v>
      </c>
      <c r="J845" s="28">
        <v>46084</v>
      </c>
      <c r="K845" s="26">
        <v>0.33333333333333331</v>
      </c>
      <c r="L845" s="26"/>
      <c r="M845" s="27" t="s">
        <v>90</v>
      </c>
      <c r="N845" s="25">
        <f>IFERROR(VLOOKUP(M845,Data!$J$1:$K$58,2,0),"")</f>
        <v>56987557136</v>
      </c>
      <c r="O845" s="27" t="s">
        <v>91</v>
      </c>
      <c r="P845" s="27"/>
      <c r="Q845" s="27" t="s">
        <v>1307</v>
      </c>
      <c r="R845" s="27" t="s">
        <v>402</v>
      </c>
      <c r="S845" s="27"/>
      <c r="T845" s="27"/>
      <c r="U845" s="28"/>
      <c r="V845" s="15" t="s">
        <v>1328</v>
      </c>
      <c r="X845" s="27"/>
      <c r="Y845" s="27"/>
      <c r="Z845" s="29"/>
      <c r="AA845" s="29">
        <v>0.32291666666666669</v>
      </c>
      <c r="AB845" s="29"/>
      <c r="AC845" s="30">
        <v>46084</v>
      </c>
      <c r="AD845" s="15" t="str">
        <f>IF(Tabla2[[#This Row],[HORA ENTREGA]]="DIRECTO","On time", IF(AA845&lt;&gt;"",IF(Tabla2[[#This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45" s="15" t="str">
        <f>MID(Tabla2[[#This Row],[TIPO]],1,3)</f>
        <v xml:space="preserve">40 </v>
      </c>
      <c r="AF8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RENDIC S.A. */ Cont: * HLBU3147010*/ HR Entrega: *08:00* /Dirección: *CAMINO LO AGUIRRE SUR 537, PUDAHUEL</v>
      </c>
      <c r="AG845" s="38" t="str">
        <f>IFERROR(HYPERLINK("https://wa.me/"&amp;Tabla2[[#This Row],[CONTACTO]]&amp;"?text="&amp;Tabla2[[#This Row],[Mensaje]],"Enviar mensaje"),"")</f>
        <v>Enviar mensaje</v>
      </c>
      <c r="AH845" s="15" t="str">
        <f>CONCATENATE(A845,F845)</f>
        <v>844HLBU3147010</v>
      </c>
      <c r="AI845" s="15" t="str">
        <f>CONCATENATE("ENT-",A845)</f>
        <v>ENT-844</v>
      </c>
      <c r="AJ845" s="15" t="str">
        <f>IF(Tabla2[[#This Row],[Op]]&lt;&gt;"","ENTREGA","")</f>
        <v>ENTREGA</v>
      </c>
      <c r="AK845" s="40" t="str">
        <f>(Tabla2[[#This Row],[FECHA ENTREGA]]&amp;Tabla2[[#This Row],[HORA ENTREGA]])</f>
        <v>460840,333333333333333</v>
      </c>
      <c r="AL845" s="34" t="str">
        <f>IFERROR(HYPERLINK("https://wa.me/"&amp;Tabla2[[#This Row],[CONTACTO]]&amp;"?text="&amp;Tabla2[[#This Row],[Mensaje]]),"")</f>
        <v>https://wa.me/56987557136?text=Hola!%0AServicio del día 03-03%0A *Cliente:* RENDIC S.A. */ Cont: * HLBU3147010*/ HR Entrega: *08:00* /Dirección: *CAMINO LO AGUIRRE SUR 537, PUDAHUEL</v>
      </c>
    </row>
    <row r="846" spans="1:38" s="15" customFormat="1" ht="16.5" customHeight="1" x14ac:dyDescent="0.2">
      <c r="A846" s="15">
        <f>ROW(A845)</f>
        <v>845</v>
      </c>
      <c r="B846" s="15">
        <f>IF(J846=J845,B845+1,1)</f>
        <v>21</v>
      </c>
      <c r="C846" s="15" t="s">
        <v>566</v>
      </c>
      <c r="D846" s="25"/>
      <c r="E846" s="27" t="s">
        <v>120</v>
      </c>
      <c r="F846" s="27" t="s">
        <v>456</v>
      </c>
      <c r="G846" s="27" t="s">
        <v>456</v>
      </c>
      <c r="H846" s="27" t="s">
        <v>120</v>
      </c>
      <c r="I846" s="27" t="s">
        <v>120</v>
      </c>
      <c r="J846" s="28">
        <v>46084</v>
      </c>
      <c r="K846" s="26">
        <v>0.29166666666666669</v>
      </c>
      <c r="L846" s="26"/>
      <c r="M846" s="27" t="s">
        <v>60</v>
      </c>
      <c r="N846" s="25">
        <f>IFERROR(VLOOKUP(M846,Data!$J$1:$K$58,2,0),"")</f>
        <v>56957438415</v>
      </c>
      <c r="O846" s="27" t="s">
        <v>568</v>
      </c>
      <c r="P846" s="27"/>
      <c r="Q846" s="27" t="s">
        <v>569</v>
      </c>
      <c r="R846" s="27" t="s">
        <v>120</v>
      </c>
      <c r="S846" s="27"/>
      <c r="T846" s="27"/>
      <c r="U846" s="28"/>
      <c r="V846" s="15" t="s">
        <v>1332</v>
      </c>
      <c r="X846" s="27"/>
      <c r="Y846" s="27"/>
      <c r="Z846" s="29"/>
      <c r="AA846" s="29"/>
      <c r="AB846" s="29"/>
      <c r="AC846" s="30">
        <v>46084</v>
      </c>
      <c r="AD846" s="15" t="str">
        <f>IF(Tabla2[[#This Row],[HORA ENTREGA]]="DIRECTO","On time", IF(AA846&lt;&gt;"",IF(Tabla2[[#This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46" s="15" t="str">
        <f>MID(Tabla2[[#This Row],[TIPO]],1,3)</f>
        <v>RAM</v>
      </c>
      <c r="AF8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RITRAMA S.A. */ Cont: * RAMPLA*/ HR Entrega: *07:00* /Dirección: *AV. TUPUNGATO 3420, PLACILLA</v>
      </c>
      <c r="AG846" s="38" t="str">
        <f>IFERROR(HYPERLINK("https://wa.me/"&amp;Tabla2[[#This Row],[CONTACTO]]&amp;"?text="&amp;Tabla2[[#This Row],[Mensaje]],"Enviar mensaje"),"")</f>
        <v>Enviar mensaje</v>
      </c>
      <c r="AH846" s="15" t="str">
        <f>CONCATENATE(A846,F846)</f>
        <v>845RAMPLA</v>
      </c>
      <c r="AI846" s="15" t="str">
        <f>CONCATENATE("ENT-",A846)</f>
        <v>ENT-845</v>
      </c>
      <c r="AJ846" s="15" t="str">
        <f>IF(Tabla2[[#This Row],[Op]]&lt;&gt;"","ENTREGA","")</f>
        <v>ENTREGA</v>
      </c>
      <c r="AK846" s="40" t="str">
        <f>(Tabla2[[#This Row],[FECHA ENTREGA]]&amp;Tabla2[[#This Row],[HORA ENTREGA]])</f>
        <v>460840,291666666666667</v>
      </c>
      <c r="AL846" s="34" t="str">
        <f>IFERROR(HYPERLINK("https://wa.me/"&amp;Tabla2[[#This Row],[CONTACTO]]&amp;"?text="&amp;Tabla2[[#This Row],[Mensaje]]),"")</f>
        <v>https://wa.me/56957438415?text=Hola!%0AServicio del día 03-03%0A *Cliente:* RITRAMA S.A. */ Cont: * RAMPLA*/ HR Entrega: *07:00* /Dirección: *AV. TUPUNGATO 3420, PLACILLA</v>
      </c>
    </row>
    <row r="847" spans="1:38" s="15" customFormat="1" ht="16.5" customHeight="1" x14ac:dyDescent="0.2">
      <c r="A847" s="15">
        <f>ROW(A846)</f>
        <v>846</v>
      </c>
      <c r="B847" s="15">
        <f>IF(J847=J846,B846+1,1)</f>
        <v>22</v>
      </c>
      <c r="C847" s="15" t="s">
        <v>566</v>
      </c>
      <c r="D847" s="25"/>
      <c r="E847" s="27" t="s">
        <v>120</v>
      </c>
      <c r="F847" s="27" t="s">
        <v>456</v>
      </c>
      <c r="G847" s="27" t="s">
        <v>456</v>
      </c>
      <c r="H847" s="27" t="s">
        <v>120</v>
      </c>
      <c r="I847" s="27" t="s">
        <v>120</v>
      </c>
      <c r="J847" s="28">
        <v>46084</v>
      </c>
      <c r="K847" s="26">
        <v>0.29166666666666669</v>
      </c>
      <c r="L847" s="26"/>
      <c r="M847" s="27" t="s">
        <v>570</v>
      </c>
      <c r="N847" s="25">
        <f>IFERROR(VLOOKUP(M847,Data!$J$1:$K$58,2,0),"")</f>
        <v>56973887322</v>
      </c>
      <c r="O847" s="27" t="s">
        <v>738</v>
      </c>
      <c r="P847" s="27"/>
      <c r="Q847" s="27" t="s">
        <v>569</v>
      </c>
      <c r="R847" s="27" t="s">
        <v>120</v>
      </c>
      <c r="S847" s="27"/>
      <c r="T847" s="27"/>
      <c r="U847" s="28"/>
      <c r="V847" s="15" t="s">
        <v>1332</v>
      </c>
      <c r="X847" s="27"/>
      <c r="Y847" s="27"/>
      <c r="Z847" s="29"/>
      <c r="AA847" s="29"/>
      <c r="AB847" s="29"/>
      <c r="AC847" s="30">
        <v>46084</v>
      </c>
      <c r="AD847" s="15" t="str">
        <f>IF(Tabla2[[#This Row],[HORA ENTREGA]]="DIRECTO","On time", IF(AA847&lt;&gt;"",IF(Tabla2[[#This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47" s="15" t="str">
        <f>MID(Tabla2[[#This Row],[TIPO]],1,3)</f>
        <v>RAM</v>
      </c>
      <c r="AF8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RITRAMA S.A. */ Cont: * RAMPLA*/ HR Entrega: *07:00* /Dirección: *AV. TUPUNGATO 3420, PLACILLA</v>
      </c>
      <c r="AG847" s="38" t="str">
        <f>IFERROR(HYPERLINK("https://wa.me/"&amp;Tabla2[[#This Row],[CONTACTO]]&amp;"?text="&amp;Tabla2[[#This Row],[Mensaje]],"Enviar mensaje"),"")</f>
        <v>Enviar mensaje</v>
      </c>
      <c r="AH847" s="15" t="str">
        <f>CONCATENATE(A847,F847)</f>
        <v>846RAMPLA</v>
      </c>
      <c r="AI847" s="15" t="str">
        <f>CONCATENATE("ENT-",A847)</f>
        <v>ENT-846</v>
      </c>
      <c r="AJ847" s="15" t="str">
        <f>IF(Tabla2[[#This Row],[Op]]&lt;&gt;"","ENTREGA","")</f>
        <v>ENTREGA</v>
      </c>
      <c r="AK847" s="40" t="str">
        <f>(Tabla2[[#This Row],[FECHA ENTREGA]]&amp;Tabla2[[#This Row],[HORA ENTREGA]])</f>
        <v>460840,291666666666667</v>
      </c>
      <c r="AL847" s="34" t="str">
        <f>IFERROR(HYPERLINK("https://wa.me/"&amp;Tabla2[[#This Row],[CONTACTO]]&amp;"?text="&amp;Tabla2[[#This Row],[Mensaje]]),"")</f>
        <v>https://wa.me/56973887322?text=Hola!%0AServicio del día 03-03%0A *Cliente:* RITRAMA S.A. */ Cont: * RAMPLA*/ HR Entrega: *07:00* /Dirección: *AV. TUPUNGATO 3420, PLACILLA</v>
      </c>
    </row>
    <row r="848" spans="1:38" s="15" customFormat="1" ht="16.5" customHeight="1" x14ac:dyDescent="0.2">
      <c r="A848" s="15">
        <f>ROW(A847)</f>
        <v>847</v>
      </c>
      <c r="B848" s="15">
        <f>IF(J848=J847,B847+1,1)</f>
        <v>23</v>
      </c>
      <c r="C848" s="15" t="s">
        <v>360</v>
      </c>
      <c r="D848" s="25" t="s">
        <v>39</v>
      </c>
      <c r="E848" s="27">
        <v>313409</v>
      </c>
      <c r="F848" s="27" t="s">
        <v>1559</v>
      </c>
      <c r="G848" s="27" t="s">
        <v>41</v>
      </c>
      <c r="H848" s="27">
        <v>25000</v>
      </c>
      <c r="I848" s="27" t="s">
        <v>42</v>
      </c>
      <c r="J848" s="28">
        <v>46084</v>
      </c>
      <c r="K848" s="26">
        <v>0.375</v>
      </c>
      <c r="L848" s="26"/>
      <c r="M848" s="27" t="s">
        <v>117</v>
      </c>
      <c r="N848" s="25">
        <f>IFERROR(VLOOKUP(M848,Data!$J$1:$K$58,2,0),"")</f>
        <v>56973887539</v>
      </c>
      <c r="O848" s="27" t="s">
        <v>118</v>
      </c>
      <c r="P848" s="27"/>
      <c r="Q848" s="27" t="s">
        <v>362</v>
      </c>
      <c r="R848" s="27" t="s">
        <v>169</v>
      </c>
      <c r="S848" s="27"/>
      <c r="T848" s="27"/>
      <c r="U848" s="28"/>
      <c r="V848" s="15" t="s">
        <v>1328</v>
      </c>
      <c r="X848" s="27"/>
      <c r="Y848" s="27"/>
      <c r="Z848" s="29"/>
      <c r="AA848" s="29">
        <v>0.34375</v>
      </c>
      <c r="AB848" s="29"/>
      <c r="AC848" s="30">
        <v>46084</v>
      </c>
      <c r="AD848" s="15" t="str">
        <f>IF(Tabla2[[#This Row],[HORA ENTREGA]]="DIRECTO","On time", IF(AA848&lt;&gt;"",IF(Tabla2[[#This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48" s="15" t="str">
        <f>MID(Tabla2[[#This Row],[TIPO]],1,3)</f>
        <v xml:space="preserve">40 </v>
      </c>
      <c r="AF8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SUMINISTROS TELEFONICOS Y COMPUTACIONALES ESTEC LT */ Cont: * MEDU7723977*/ HR Entrega: *09:00* /Dirección: *AVENIDA PEDRO DE VALDIVIA 5964, MACUL</v>
      </c>
      <c r="AG848" s="38" t="str">
        <f>IFERROR(HYPERLINK("https://wa.me/"&amp;Tabla2[[#This Row],[CONTACTO]]&amp;"?text="&amp;Tabla2[[#This Row],[Mensaje]],"Enviar mensaje"),"")</f>
        <v>Enviar mensaje</v>
      </c>
      <c r="AH848" s="15" t="str">
        <f>CONCATENATE(A848,F848)</f>
        <v>847MEDU7723977</v>
      </c>
      <c r="AI848" s="15" t="str">
        <f>CONCATENATE("ENT-",A848)</f>
        <v>ENT-847</v>
      </c>
      <c r="AJ848" s="15" t="str">
        <f>IF(Tabla2[[#This Row],[Op]]&lt;&gt;"","ENTREGA","")</f>
        <v>ENTREGA</v>
      </c>
      <c r="AK848" s="40" t="str">
        <f>(Tabla2[[#This Row],[FECHA ENTREGA]]&amp;Tabla2[[#This Row],[HORA ENTREGA]])</f>
        <v>460840,375</v>
      </c>
      <c r="AL848" s="34" t="str">
        <f>IFERROR(HYPERLINK("https://wa.me/"&amp;Tabla2[[#This Row],[CONTACTO]]&amp;"?text="&amp;Tabla2[[#This Row],[Mensaje]]),"")</f>
        <v>https://wa.me/56973887539?text=Hola!%0AServicio del día 03-03%0A *Cliente:* SUMINISTROS TELEFONICOS Y COMPUTACIONALES ESTEC LT */ Cont: * MEDU7723977*/ HR Entrega: *09:00* /Dirección: *AVENIDA PEDRO DE VALDIVIA 5964, MACUL</v>
      </c>
    </row>
    <row r="849" spans="1:38" s="15" customFormat="1" ht="16.5" customHeight="1" x14ac:dyDescent="0.2">
      <c r="A849" s="15">
        <f>ROW(A848)</f>
        <v>848</v>
      </c>
      <c r="B849" s="15">
        <f>IF(J849=J848,B848+1,1)</f>
        <v>24</v>
      </c>
      <c r="C849" s="15" t="s">
        <v>239</v>
      </c>
      <c r="D849" s="25" t="s">
        <v>39</v>
      </c>
      <c r="E849" s="27">
        <v>299046</v>
      </c>
      <c r="F849" s="27" t="s">
        <v>1560</v>
      </c>
      <c r="G849" s="27" t="s">
        <v>41</v>
      </c>
      <c r="H849" s="27">
        <v>21000</v>
      </c>
      <c r="I849" s="27" t="s">
        <v>42</v>
      </c>
      <c r="J849" s="28">
        <v>46084</v>
      </c>
      <c r="K849" s="26">
        <v>0.33333333333333331</v>
      </c>
      <c r="L849" s="26"/>
      <c r="M849" s="27" t="s">
        <v>221</v>
      </c>
      <c r="N849" s="25">
        <f>IFERROR(VLOOKUP(M849,Data!$J$1:$K$58,2,0),"")</f>
        <v>56965378427</v>
      </c>
      <c r="O849" s="27" t="s">
        <v>222</v>
      </c>
      <c r="P849" s="27"/>
      <c r="Q849" s="27" t="s">
        <v>243</v>
      </c>
      <c r="R849" s="27" t="s">
        <v>183</v>
      </c>
      <c r="S849" s="27"/>
      <c r="T849" s="27"/>
      <c r="U849" s="28"/>
      <c r="V849" s="15" t="s">
        <v>1328</v>
      </c>
      <c r="X849" s="27"/>
      <c r="Y849" s="27"/>
      <c r="Z849" s="29"/>
      <c r="AA849" s="29">
        <v>0.31597222222222221</v>
      </c>
      <c r="AB849" s="29"/>
      <c r="AC849" s="30">
        <v>46084</v>
      </c>
      <c r="AD849" s="15" t="str">
        <f>IF(Tabla2[[#This Row],[HORA ENTREGA]]="DIRECTO","On time", IF(AA849&lt;&gt;"",IF(Tabla2[[#This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49" s="15" t="str">
        <f>MID(Tabla2[[#This Row],[TIPO]],1,3)</f>
        <v xml:space="preserve">40 </v>
      </c>
      <c r="AF8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SUPERMERCADO DEL NEUMATICO LTDA */ Cont: * ONEU5036039*/ HR Entrega: *08:00* /Dirección: *VELASQUEZ</v>
      </c>
      <c r="AG849" s="38" t="str">
        <f>IFERROR(HYPERLINK("https://wa.me/"&amp;Tabla2[[#This Row],[CONTACTO]]&amp;"?text="&amp;Tabla2[[#This Row],[Mensaje]],"Enviar mensaje"),"")</f>
        <v>Enviar mensaje</v>
      </c>
      <c r="AH849" s="15" t="str">
        <f>CONCATENATE(A849,F849)</f>
        <v>848ONEU5036039</v>
      </c>
      <c r="AI849" s="15" t="str">
        <f>CONCATENATE("ENT-",A849)</f>
        <v>ENT-848</v>
      </c>
      <c r="AJ849" s="15" t="str">
        <f>IF(Tabla2[[#This Row],[Op]]&lt;&gt;"","ENTREGA","")</f>
        <v>ENTREGA</v>
      </c>
      <c r="AK849" s="40" t="str">
        <f>(Tabla2[[#This Row],[FECHA ENTREGA]]&amp;Tabla2[[#This Row],[HORA ENTREGA]])</f>
        <v>460840,333333333333333</v>
      </c>
      <c r="AL849" s="34" t="str">
        <f>IFERROR(HYPERLINK("https://wa.me/"&amp;Tabla2[[#This Row],[CONTACTO]]&amp;"?text="&amp;Tabla2[[#This Row],[Mensaje]]),"")</f>
        <v>https://wa.me/56965378427?text=Hola!%0AServicio del día 03-03%0A *Cliente:* SUPERMERCADO DEL NEUMATICO LTDA */ Cont: * ONEU5036039*/ HR Entrega: *08:00* /Dirección: *VELASQUEZ</v>
      </c>
    </row>
    <row r="850" spans="1:38" s="15" customFormat="1" ht="16.5" customHeight="1" x14ac:dyDescent="0.2">
      <c r="A850" s="15">
        <f>ROW(A849)</f>
        <v>849</v>
      </c>
      <c r="B850" s="15">
        <f>IF(J850=J849,B849+1,1)</f>
        <v>25</v>
      </c>
      <c r="C850" s="15" t="s">
        <v>447</v>
      </c>
      <c r="D850" s="25" t="s">
        <v>39</v>
      </c>
      <c r="E850" s="27">
        <v>384774</v>
      </c>
      <c r="F850" s="27" t="s">
        <v>1561</v>
      </c>
      <c r="G850" s="27" t="s">
        <v>41</v>
      </c>
      <c r="H850" s="27">
        <v>9000</v>
      </c>
      <c r="I850" s="27" t="s">
        <v>42</v>
      </c>
      <c r="J850" s="28">
        <v>46084</v>
      </c>
      <c r="K850" s="26">
        <v>0.33333333333333331</v>
      </c>
      <c r="L850" s="26"/>
      <c r="M850" s="27" t="s">
        <v>674</v>
      </c>
      <c r="N850" s="25">
        <f>IFERROR(VLOOKUP(M850,Data!$J$1:$K$58,2,0),"")</f>
        <v>56967386018</v>
      </c>
      <c r="O850" s="27" t="s">
        <v>356</v>
      </c>
      <c r="P850" s="27"/>
      <c r="Q850" s="27" t="s">
        <v>450</v>
      </c>
      <c r="R850" s="27" t="s">
        <v>218</v>
      </c>
      <c r="S850" s="27"/>
      <c r="T850" s="27"/>
      <c r="U850" s="28"/>
      <c r="V850" s="15" t="s">
        <v>1328</v>
      </c>
      <c r="X850" s="27"/>
      <c r="Y850" s="27"/>
      <c r="Z850" s="29"/>
      <c r="AA850" s="29">
        <v>0.3263888888888889</v>
      </c>
      <c r="AB850" s="29"/>
      <c r="AC850" s="30">
        <v>46084</v>
      </c>
      <c r="AD850" s="15" t="str">
        <f>IF(Tabla2[[#This Row],[HORA ENTREGA]]="DIRECTO","On time", IF(AA850&lt;&gt;"",IF(Tabla2[[#This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0" s="15" t="str">
        <f>MID(Tabla2[[#This Row],[TIPO]],1,3)</f>
        <v xml:space="preserve">40 </v>
      </c>
      <c r="AF8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TECNIKA S A */ Cont: * caau8123865*/ HR Entrega: *08:00* /Dirección: *Los Olivos 1270, Pudahuel</v>
      </c>
      <c r="AG850" s="38" t="str">
        <f>IFERROR(HYPERLINK("https://wa.me/"&amp;Tabla2[[#This Row],[CONTACTO]]&amp;"?text="&amp;Tabla2[[#This Row],[Mensaje]],"Enviar mensaje"),"")</f>
        <v>Enviar mensaje</v>
      </c>
      <c r="AH850" s="15" t="str">
        <f>CONCATENATE(A850,F850)</f>
        <v>849caau8123865</v>
      </c>
      <c r="AI850" s="15" t="str">
        <f>CONCATENATE("ENT-",A850)</f>
        <v>ENT-849</v>
      </c>
      <c r="AJ850" s="15" t="str">
        <f>IF(Tabla2[[#This Row],[Op]]&lt;&gt;"","ENTREGA","")</f>
        <v>ENTREGA</v>
      </c>
      <c r="AK850" s="40" t="str">
        <f>(Tabla2[[#This Row],[FECHA ENTREGA]]&amp;Tabla2[[#This Row],[HORA ENTREGA]])</f>
        <v>460840,333333333333333</v>
      </c>
      <c r="AL850" s="34" t="str">
        <f>IFERROR(HYPERLINK("https://wa.me/"&amp;Tabla2[[#This Row],[CONTACTO]]&amp;"?text="&amp;Tabla2[[#This Row],[Mensaje]]),"")</f>
        <v>https://wa.me/56967386018?text=Hola!%0AServicio del día 03-03%0A *Cliente:* TECNIKA S A */ Cont: * caau8123865*/ HR Entrega: *08:00* /Dirección: *Los Olivos 1270, Pudahuel</v>
      </c>
    </row>
    <row r="851" spans="1:38" s="15" customFormat="1" ht="16.5" customHeight="1" x14ac:dyDescent="0.2">
      <c r="A851" s="15">
        <f>ROW(A850)</f>
        <v>850</v>
      </c>
      <c r="B851" s="15">
        <f>IF(J851=J850,B850+1,1)</f>
        <v>26</v>
      </c>
      <c r="C851" s="15" t="s">
        <v>447</v>
      </c>
      <c r="D851" s="25" t="s">
        <v>39</v>
      </c>
      <c r="E851" s="27">
        <v>384774</v>
      </c>
      <c r="F851" s="27" t="s">
        <v>1562</v>
      </c>
      <c r="G851" s="27" t="s">
        <v>41</v>
      </c>
      <c r="H851" s="27">
        <v>9000</v>
      </c>
      <c r="I851" s="27" t="s">
        <v>42</v>
      </c>
      <c r="J851" s="28">
        <v>46084</v>
      </c>
      <c r="K851" s="26">
        <v>0.39583333333333331</v>
      </c>
      <c r="L851" s="26"/>
      <c r="M851" s="27" t="s">
        <v>199</v>
      </c>
      <c r="N851" s="25">
        <f>IFERROR(VLOOKUP(M851,Data!$J$1:$K$58,2,0),"")</f>
        <v>56975315726</v>
      </c>
      <c r="O851" s="27" t="s">
        <v>248</v>
      </c>
      <c r="P851" s="27"/>
      <c r="Q851" s="27" t="s">
        <v>450</v>
      </c>
      <c r="R851" s="27" t="s">
        <v>218</v>
      </c>
      <c r="S851" s="27"/>
      <c r="T851" s="27"/>
      <c r="U851" s="28"/>
      <c r="V851" s="15" t="s">
        <v>1328</v>
      </c>
      <c r="X851" s="27"/>
      <c r="Y851" s="27"/>
      <c r="Z851" s="29"/>
      <c r="AA851" s="29">
        <v>0.36805555555555558</v>
      </c>
      <c r="AB851" s="29"/>
      <c r="AC851" s="30">
        <v>46084</v>
      </c>
      <c r="AD851" s="15" t="str">
        <f>IF(Tabla2[[#This Row],[HORA ENTREGA]]="DIRECTO","On time", IF(AA851&lt;&gt;"",IF(Tabla2[[#This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1" s="15" t="str">
        <f>MID(Tabla2[[#This Row],[TIPO]],1,3)</f>
        <v xml:space="preserve">40 </v>
      </c>
      <c r="AF8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TECNIKA S A */ Cont: * mrsu8922149*/ HR Entrega: *09:30* /Dirección: *Los Olivos 1270, Pudahuel</v>
      </c>
      <c r="AG851" s="38" t="str">
        <f>IFERROR(HYPERLINK("https://wa.me/"&amp;Tabla2[[#This Row],[CONTACTO]]&amp;"?text="&amp;Tabla2[[#This Row],[Mensaje]],"Enviar mensaje"),"")</f>
        <v>Enviar mensaje</v>
      </c>
      <c r="AH851" s="15" t="str">
        <f>CONCATENATE(A851,F851)</f>
        <v>850mrsu8922149</v>
      </c>
      <c r="AI851" s="15" t="str">
        <f>CONCATENATE("ENT-",A851)</f>
        <v>ENT-850</v>
      </c>
      <c r="AJ851" s="15" t="str">
        <f>IF(Tabla2[[#This Row],[Op]]&lt;&gt;"","ENTREGA","")</f>
        <v>ENTREGA</v>
      </c>
      <c r="AK851" s="40" t="str">
        <f>(Tabla2[[#This Row],[FECHA ENTREGA]]&amp;Tabla2[[#This Row],[HORA ENTREGA]])</f>
        <v>460840,395833333333333</v>
      </c>
      <c r="AL851" s="34" t="str">
        <f>IFERROR(HYPERLINK("https://wa.me/"&amp;Tabla2[[#This Row],[CONTACTO]]&amp;"?text="&amp;Tabla2[[#This Row],[Mensaje]]),"")</f>
        <v>https://wa.me/56975315726?text=Hola!%0AServicio del día 03-03%0A *Cliente:* TECNIKA S A */ Cont: * mrsu8922149*/ HR Entrega: *09:30* /Dirección: *Los Olivos 1270, Pudahuel</v>
      </c>
    </row>
    <row r="852" spans="1:38" s="15" customFormat="1" ht="16.5" customHeight="1" x14ac:dyDescent="0.2">
      <c r="A852" s="15">
        <f>ROW(A851)</f>
        <v>851</v>
      </c>
      <c r="B852" s="15">
        <f>IF(J852=J851,B851+1,1)</f>
        <v>27</v>
      </c>
      <c r="C852" s="15" t="s">
        <v>1460</v>
      </c>
      <c r="D852" s="25" t="s">
        <v>39</v>
      </c>
      <c r="E852" s="27" t="s">
        <v>120</v>
      </c>
      <c r="F852" s="27" t="s">
        <v>456</v>
      </c>
      <c r="G852" s="27" t="s">
        <v>456</v>
      </c>
      <c r="H852" s="27" t="s">
        <v>120</v>
      </c>
      <c r="I852" s="27" t="s">
        <v>42</v>
      </c>
      <c r="J852" s="28">
        <v>46084</v>
      </c>
      <c r="K852" s="26">
        <v>0.375</v>
      </c>
      <c r="L852" s="26"/>
      <c r="M852" s="27" t="s">
        <v>211</v>
      </c>
      <c r="N852" s="25">
        <f>IFERROR(VLOOKUP(M852,Data!$J$1:$K$58,2,0),"")</f>
        <v>56961282379</v>
      </c>
      <c r="O852" s="27" t="s">
        <v>212</v>
      </c>
      <c r="P852" s="27"/>
      <c r="Q852" s="27" t="s">
        <v>1461</v>
      </c>
      <c r="R852" s="27" t="s">
        <v>120</v>
      </c>
      <c r="S852" s="27"/>
      <c r="T852" s="27"/>
      <c r="U852" s="28"/>
      <c r="V852" s="15" t="s">
        <v>1332</v>
      </c>
      <c r="X852" s="27"/>
      <c r="Y852" s="27"/>
      <c r="Z852" s="29"/>
      <c r="AA852" s="29">
        <v>0.36458333333333331</v>
      </c>
      <c r="AB852" s="29"/>
      <c r="AC852" s="30">
        <v>46084</v>
      </c>
      <c r="AD852" s="15" t="str">
        <f>IF(Tabla2[[#This Row],[HORA ENTREGA]]="DIRECTO","On time", IF(AA852&lt;&gt;"",IF(Tabla2[[#This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2" s="15" t="str">
        <f>MID(Tabla2[[#This Row],[TIPO]],1,3)</f>
        <v>RAM</v>
      </c>
      <c r="AF8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TEGA INDUSTRIES CHILE SPA . */ Cont: * RAMPLA*/ HR Entrega: *09:00* /Dirección: *Av Colorado N° 781 Quilicura</v>
      </c>
      <c r="AG852" s="38" t="str">
        <f>IFERROR(HYPERLINK("https://wa.me/"&amp;Tabla2[[#This Row],[CONTACTO]]&amp;"?text="&amp;Tabla2[[#This Row],[Mensaje]],"Enviar mensaje"),"")</f>
        <v>Enviar mensaje</v>
      </c>
      <c r="AH852" s="15" t="str">
        <f>CONCATENATE(A852,F852)</f>
        <v>851RAMPLA</v>
      </c>
      <c r="AI852" s="15" t="str">
        <f>CONCATENATE("ENT-",A852)</f>
        <v>ENT-851</v>
      </c>
      <c r="AJ852" s="15" t="str">
        <f>IF(Tabla2[[#This Row],[Op]]&lt;&gt;"","ENTREGA","")</f>
        <v>ENTREGA</v>
      </c>
      <c r="AK852" s="40" t="str">
        <f>(Tabla2[[#This Row],[FECHA ENTREGA]]&amp;Tabla2[[#This Row],[HORA ENTREGA]])</f>
        <v>460840,375</v>
      </c>
      <c r="AL852" s="34" t="str">
        <f>IFERROR(HYPERLINK("https://wa.me/"&amp;Tabla2[[#This Row],[CONTACTO]]&amp;"?text="&amp;Tabla2[[#This Row],[Mensaje]]),"")</f>
        <v>https://wa.me/56961282379?text=Hola!%0AServicio del día 03-03%0A *Cliente:* TEGA INDUSTRIES CHILE SPA . */ Cont: * RAMPLA*/ HR Entrega: *09:00* /Dirección: *Av Colorado N° 781 Quilicura</v>
      </c>
    </row>
    <row r="853" spans="1:38" s="15" customFormat="1" ht="16.5" customHeight="1" x14ac:dyDescent="0.2">
      <c r="A853" s="15">
        <f>ROW(A852)</f>
        <v>852</v>
      </c>
      <c r="B853" s="15">
        <f>IF(J853=J852,B852+1,1)</f>
        <v>28</v>
      </c>
      <c r="C853" s="15" t="s">
        <v>1163</v>
      </c>
      <c r="D853" s="25" t="s">
        <v>39</v>
      </c>
      <c r="E853" s="27">
        <v>300220</v>
      </c>
      <c r="F853" s="27" t="s">
        <v>1563</v>
      </c>
      <c r="G853" s="27" t="s">
        <v>41</v>
      </c>
      <c r="H853" s="27">
        <v>35000</v>
      </c>
      <c r="I853" s="27" t="s">
        <v>42</v>
      </c>
      <c r="J853" s="28">
        <v>46084</v>
      </c>
      <c r="K853" s="26">
        <v>0.375</v>
      </c>
      <c r="L853" s="26"/>
      <c r="M853" s="27" t="s">
        <v>319</v>
      </c>
      <c r="N853" s="25">
        <f>IFERROR(VLOOKUP(M853,Data!$J$1:$K$58,2,0),"")</f>
        <v>56948501048</v>
      </c>
      <c r="O853" s="27" t="s">
        <v>320</v>
      </c>
      <c r="P853" s="27"/>
      <c r="Q853" s="27" t="s">
        <v>1564</v>
      </c>
      <c r="R853" s="27" t="s">
        <v>74</v>
      </c>
      <c r="S853" s="27"/>
      <c r="T853" s="27"/>
      <c r="U853" s="28"/>
      <c r="V853" s="15" t="s">
        <v>1328</v>
      </c>
      <c r="X853" s="27"/>
      <c r="Y853" s="27"/>
      <c r="Z853" s="29"/>
      <c r="AA853" s="29">
        <v>0.375</v>
      </c>
      <c r="AB853" s="29"/>
      <c r="AC853" s="30">
        <v>46084</v>
      </c>
      <c r="AD853" s="15" t="str">
        <f>IF(Tabla2[[#This Row],[HORA ENTREGA]]="DIRECTO","On time", IF(AA853&lt;&gt;"",IF(Tabla2[[#This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3" s="15" t="str">
        <f>MID(Tabla2[[#This Row],[TIPO]],1,3)</f>
        <v xml:space="preserve">40 </v>
      </c>
      <c r="AF8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TOC-TOCK */ Cont: * fbiu5294586*/ HR Entrega: *09:00* /Dirección: *SAN MIGUEL</v>
      </c>
      <c r="AG853" s="38" t="str">
        <f>IFERROR(HYPERLINK("https://wa.me/"&amp;Tabla2[[#This Row],[CONTACTO]]&amp;"?text="&amp;Tabla2[[#This Row],[Mensaje]],"Enviar mensaje"),"")</f>
        <v>Enviar mensaje</v>
      </c>
      <c r="AH853" s="15" t="str">
        <f>CONCATENATE(A853,F853)</f>
        <v>852fbiu5294586</v>
      </c>
      <c r="AI853" s="15" t="str">
        <f>CONCATENATE("ENT-",A853)</f>
        <v>ENT-852</v>
      </c>
      <c r="AJ853" s="15" t="str">
        <f>IF(Tabla2[[#This Row],[Op]]&lt;&gt;"","ENTREGA","")</f>
        <v>ENTREGA</v>
      </c>
      <c r="AK853" s="40" t="str">
        <f>(Tabla2[[#This Row],[FECHA ENTREGA]]&amp;Tabla2[[#This Row],[HORA ENTREGA]])</f>
        <v>460840,375</v>
      </c>
      <c r="AL853" s="34" t="str">
        <f>IFERROR(HYPERLINK("https://wa.me/"&amp;Tabla2[[#This Row],[CONTACTO]]&amp;"?text="&amp;Tabla2[[#This Row],[Mensaje]]),"")</f>
        <v>https://wa.me/56948501048?text=Hola!%0AServicio del día 03-03%0A *Cliente:* TOC-TOCK */ Cont: * fbiu5294586*/ HR Entrega: *09:00* /Dirección: *SAN MIGUEL</v>
      </c>
    </row>
    <row r="854" spans="1:38" s="15" customFormat="1" ht="16.5" customHeight="1" x14ac:dyDescent="0.2">
      <c r="A854" s="15">
        <f>ROW(A853)</f>
        <v>853</v>
      </c>
      <c r="B854" s="15">
        <f>IF(J854=J853,B853+1,1)</f>
        <v>29</v>
      </c>
      <c r="C854" s="15" t="s">
        <v>1565</v>
      </c>
      <c r="D854" s="25" t="s">
        <v>39</v>
      </c>
      <c r="E854" s="27">
        <v>300416</v>
      </c>
      <c r="F854" s="27" t="s">
        <v>1566</v>
      </c>
      <c r="G854" s="27" t="s">
        <v>41</v>
      </c>
      <c r="H854" s="27">
        <v>31100</v>
      </c>
      <c r="I854" s="27" t="s">
        <v>42</v>
      </c>
      <c r="J854" s="28">
        <v>46084</v>
      </c>
      <c r="K854" s="26">
        <v>0.58333333333333337</v>
      </c>
      <c r="L854" s="26"/>
      <c r="M854" s="27" t="s">
        <v>77</v>
      </c>
      <c r="N854" s="25">
        <f>IFERROR(VLOOKUP(M854,Data!$J$1:$K$58,2,0),"")</f>
        <v>56967384794</v>
      </c>
      <c r="O854" s="27" t="s">
        <v>78</v>
      </c>
      <c r="P854" s="27"/>
      <c r="Q854" s="27" t="s">
        <v>171</v>
      </c>
      <c r="R854" s="27" t="s">
        <v>74</v>
      </c>
      <c r="S854" s="27"/>
      <c r="T854" s="27"/>
      <c r="U854" s="28"/>
      <c r="V854" s="15" t="s">
        <v>1328</v>
      </c>
      <c r="X854" s="27" t="s">
        <v>1567</v>
      </c>
      <c r="Y854" s="27"/>
      <c r="Z854" s="29"/>
      <c r="AA854" s="29"/>
      <c r="AB854" s="29"/>
      <c r="AC854" s="30">
        <v>46084</v>
      </c>
      <c r="AD854" s="15" t="str">
        <f>IF(Tabla2[[#This Row],[HORA ENTREGA]]="DIRECTO","On time", IF(AA854&lt;&gt;"",IF(Tabla2[[#This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54" s="15" t="str">
        <f>MID(Tabla2[[#This Row],[TIPO]],1,3)</f>
        <v xml:space="preserve">40 </v>
      </c>
      <c r="AF8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TRANSPERF */ Cont: * whsu6678347*/ HR Entrega: *14:00* /Dirección: *MAIPU</v>
      </c>
      <c r="AG854" s="38" t="str">
        <f>IFERROR(HYPERLINK("https://wa.me/"&amp;Tabla2[[#This Row],[CONTACTO]]&amp;"?text="&amp;Tabla2[[#This Row],[Mensaje]],"Enviar mensaje"),"")</f>
        <v>Enviar mensaje</v>
      </c>
      <c r="AH854" s="15" t="str">
        <f>CONCATENATE(A854,F854)</f>
        <v>853whsu6678347</v>
      </c>
      <c r="AI854" s="15" t="str">
        <f>CONCATENATE("ENT-",A854)</f>
        <v>ENT-853</v>
      </c>
      <c r="AJ854" s="15" t="str">
        <f>IF(Tabla2[[#This Row],[Op]]&lt;&gt;"","ENTREGA","")</f>
        <v>ENTREGA</v>
      </c>
      <c r="AK854" s="40" t="str">
        <f>(Tabla2[[#This Row],[FECHA ENTREGA]]&amp;Tabla2[[#This Row],[HORA ENTREGA]])</f>
        <v>460840,583333333333333</v>
      </c>
      <c r="AL854" s="34" t="str">
        <f>IFERROR(HYPERLINK("https://wa.me/"&amp;Tabla2[[#This Row],[CONTACTO]]&amp;"?text="&amp;Tabla2[[#This Row],[Mensaje]]),"")</f>
        <v>https://wa.me/56967384794?text=Hola!%0AServicio del día 03-03%0A *Cliente:* TRANSPERF */ Cont: * whsu6678347*/ HR Entrega: *14:00* /Dirección: *MAIPU</v>
      </c>
    </row>
    <row r="855" spans="1:38" s="15" customFormat="1" ht="16.5" customHeight="1" x14ac:dyDescent="0.2">
      <c r="A855" s="15">
        <f>ROW(A854)</f>
        <v>854</v>
      </c>
      <c r="B855" s="15">
        <f>IF(J855=J854,B854+1,1)</f>
        <v>30</v>
      </c>
      <c r="C855" s="15" t="s">
        <v>1568</v>
      </c>
      <c r="D855" s="25" t="s">
        <v>39</v>
      </c>
      <c r="E855" s="27">
        <v>298429</v>
      </c>
      <c r="F855" s="27" t="s">
        <v>1569</v>
      </c>
      <c r="G855" s="27" t="s">
        <v>41</v>
      </c>
      <c r="H855" s="27">
        <v>15560</v>
      </c>
      <c r="I855" s="27" t="s">
        <v>42</v>
      </c>
      <c r="J855" s="28">
        <v>46084</v>
      </c>
      <c r="K855" s="26">
        <v>0.375</v>
      </c>
      <c r="L855" s="26"/>
      <c r="M855" s="27" t="s">
        <v>241</v>
      </c>
      <c r="N855" s="25">
        <f>IFERROR(VLOOKUP(M855,Data!$J$1:$K$58,2,0),"")</f>
        <v>56984880436</v>
      </c>
      <c r="O855" s="27" t="s">
        <v>242</v>
      </c>
      <c r="P855" s="27"/>
      <c r="Q855" s="27" t="s">
        <v>171</v>
      </c>
      <c r="R855" s="27" t="s">
        <v>280</v>
      </c>
      <c r="S855" s="27"/>
      <c r="T855" s="27"/>
      <c r="U855" s="28"/>
      <c r="V855" s="15" t="s">
        <v>1328</v>
      </c>
      <c r="X855" s="27"/>
      <c r="Y855" s="27"/>
      <c r="Z855" s="29"/>
      <c r="AA855" s="29"/>
      <c r="AB855" s="29"/>
      <c r="AC855" s="30">
        <v>46084</v>
      </c>
      <c r="AD855" s="15" t="str">
        <f>IF(Tabla2[[#This Row],[HORA ENTREGA]]="DIRECTO","On time", IF(AA855&lt;&gt;"",IF(Tabla2[[#This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55" s="15" t="str">
        <f>MID(Tabla2[[#This Row],[TIPO]],1,3)</f>
        <v xml:space="preserve">40 </v>
      </c>
      <c r="AF8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03-03%0A *Cliente:* ZOOMLION */ Cont: * zcsu7190638*/ HR Entrega: *09:00* /Dirección: *MAIPU</v>
      </c>
      <c r="AG855" s="38" t="str">
        <f>IFERROR(HYPERLINK("https://wa.me/"&amp;Tabla2[[#This Row],[CONTACTO]]&amp;"?text="&amp;Tabla2[[#This Row],[Mensaje]],"Enviar mensaje"),"")</f>
        <v>Enviar mensaje</v>
      </c>
      <c r="AH855" s="15" t="str">
        <f>CONCATENATE(A855,F855)</f>
        <v>854zcsu7190638</v>
      </c>
      <c r="AI855" s="15" t="str">
        <f>CONCATENATE("ENT-",A855)</f>
        <v>ENT-854</v>
      </c>
      <c r="AJ855" s="15" t="str">
        <f>IF(Tabla2[[#This Row],[Op]]&lt;&gt;"","ENTREGA","")</f>
        <v>ENTREGA</v>
      </c>
      <c r="AK855" s="40" t="str">
        <f>(Tabla2[[#This Row],[FECHA ENTREGA]]&amp;Tabla2[[#This Row],[HORA ENTREGA]])</f>
        <v>460840,375</v>
      </c>
      <c r="AL855" s="34" t="str">
        <f>IFERROR(HYPERLINK("https://wa.me/"&amp;Tabla2[[#This Row],[CONTACTO]]&amp;"?text="&amp;Tabla2[[#This Row],[Mensaje]]),"")</f>
        <v>https://wa.me/56984880436?text=Hola!%0AServicio del día 03-03%0A *Cliente:* ZOOMLION */ Cont: * zcsu7190638*/ HR Entrega: *09:00* /Dirección: *MAIPU</v>
      </c>
    </row>
    <row r="856" spans="1:38" s="15" customFormat="1" ht="16.5" customHeight="1" x14ac:dyDescent="0.2">
      <c r="A856" s="15">
        <f>ROW(A855)</f>
        <v>855</v>
      </c>
      <c r="B856" s="15">
        <f>IF(J856=J855,B855+1,1)</f>
        <v>1</v>
      </c>
      <c r="C856" s="15" t="s">
        <v>1107</v>
      </c>
      <c r="D856" s="25" t="s">
        <v>39</v>
      </c>
      <c r="E856" s="27">
        <v>300372</v>
      </c>
      <c r="F856" s="27" t="s">
        <v>1570</v>
      </c>
      <c r="G856" s="27" t="s">
        <v>41</v>
      </c>
      <c r="H856" s="27">
        <v>25973</v>
      </c>
      <c r="I856" s="27" t="s">
        <v>42</v>
      </c>
      <c r="J856" s="28">
        <v>46085</v>
      </c>
      <c r="K856" s="26">
        <v>0.375</v>
      </c>
      <c r="L856" s="26"/>
      <c r="M856" s="27" t="s">
        <v>117</v>
      </c>
      <c r="N856" s="25">
        <f>IFERROR(VLOOKUP(M856,Data!$J$1:$K$58,2,0),"")</f>
        <v>56973887539</v>
      </c>
      <c r="O856" s="27" t="s">
        <v>118</v>
      </c>
      <c r="P856" s="27"/>
      <c r="Q856" s="27" t="s">
        <v>1110</v>
      </c>
      <c r="R856" s="27" t="s">
        <v>48</v>
      </c>
      <c r="S856" s="27"/>
      <c r="T856" s="27"/>
      <c r="U856" s="28"/>
      <c r="V856" s="15" t="s">
        <v>1328</v>
      </c>
      <c r="X856" s="27"/>
      <c r="Y856" s="27"/>
      <c r="Z856" s="29"/>
      <c r="AA856" s="29">
        <v>0.34027777777777779</v>
      </c>
      <c r="AB856" s="29"/>
      <c r="AC856" s="30">
        <v>46085</v>
      </c>
      <c r="AD856" s="15" t="str">
        <f>IF(Tabla2[[#This Row],[HORA ENTREGA]]="DIRECTO","On time", IF(AA856&lt;&gt;"",IF(Tabla2[[#This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6" s="15" t="str">
        <f>MID(Tabla2[[#This Row],[TIPO]],1,3)</f>
        <v xml:space="preserve">40 </v>
      </c>
      <c r="AF8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ACEROS BW SPA */ Cont: * TLLU4879548*/ HR Entrega: *09:00* /Dirección: *VOLCAN TUPUNGATO 832, GALPON C; PUDAHUEL</v>
      </c>
      <c r="AG856" s="38" t="str">
        <f>IFERROR(HYPERLINK("https://wa.me/"&amp;Tabla2[[#This Row],[CONTACTO]]&amp;"?text="&amp;Tabla2[[#This Row],[Mensaje]],"Enviar mensaje"),"")</f>
        <v>Enviar mensaje</v>
      </c>
      <c r="AH856" s="15" t="str">
        <f>CONCATENATE(A856,F856)</f>
        <v>855TLLU4879548</v>
      </c>
      <c r="AI856" s="15" t="str">
        <f>CONCATENATE("ENT-",A856)</f>
        <v>ENT-855</v>
      </c>
      <c r="AJ856" s="15" t="str">
        <f>IF(Tabla2[[#This Row],[Op]]&lt;&gt;"","ENTREGA","")</f>
        <v>ENTREGA</v>
      </c>
      <c r="AK856" s="40" t="str">
        <f>(Tabla2[[#This Row],[FECHA ENTREGA]]&amp;Tabla2[[#This Row],[HORA ENTREGA]])</f>
        <v>460850,375</v>
      </c>
      <c r="AL856" s="34" t="str">
        <f>IFERROR(HYPERLINK("https://wa.me/"&amp;Tabla2[[#This Row],[CONTACTO]]&amp;"?text="&amp;Tabla2[[#This Row],[Mensaje]]),"")</f>
        <v>https://wa.me/56973887539?text=Hola!%0AServicio del día 04-03%0A *Cliente:* ACEROS BW SPA */ Cont: * TLLU4879548*/ HR Entrega: *09:00* /Dirección: *VOLCAN TUPUNGATO 832, GALPON C; PUDAHUEL</v>
      </c>
    </row>
    <row r="857" spans="1:38" s="15" customFormat="1" ht="16.5" customHeight="1" x14ac:dyDescent="0.2">
      <c r="A857" s="15">
        <f>ROW(A856)</f>
        <v>856</v>
      </c>
      <c r="B857" s="15">
        <f>IF(J857=J856,B856+1,1)</f>
        <v>2</v>
      </c>
      <c r="C857" s="15" t="s">
        <v>517</v>
      </c>
      <c r="D857" s="25" t="s">
        <v>122</v>
      </c>
      <c r="E857" s="27" t="s">
        <v>1472</v>
      </c>
      <c r="F857" s="27" t="s">
        <v>1473</v>
      </c>
      <c r="G857" s="27" t="s">
        <v>41</v>
      </c>
      <c r="H857" s="27"/>
      <c r="I857" s="27" t="s">
        <v>42</v>
      </c>
      <c r="J857" s="28">
        <v>46085</v>
      </c>
      <c r="K857" s="26">
        <v>0.33333333333333331</v>
      </c>
      <c r="L857" s="26"/>
      <c r="M857" s="27" t="s">
        <v>139</v>
      </c>
      <c r="N857" s="25">
        <f>IFERROR(VLOOKUP(M857,Data!$J$1:$K$58,2,0),"")</f>
        <v>56965312953</v>
      </c>
      <c r="O857" s="27" t="s">
        <v>140</v>
      </c>
      <c r="P857" s="27"/>
      <c r="Q857" s="27" t="s">
        <v>1532</v>
      </c>
      <c r="R857" s="27"/>
      <c r="S857" s="27"/>
      <c r="T857" s="27"/>
      <c r="U857" s="28"/>
      <c r="X857" s="27"/>
      <c r="Y857" s="27"/>
      <c r="Z857" s="29"/>
      <c r="AA857" s="29">
        <v>0.2951388888888889</v>
      </c>
      <c r="AB857" s="29"/>
      <c r="AC857" s="30">
        <v>46085</v>
      </c>
      <c r="AD857" s="15" t="str">
        <f>IF(Tabla2[[#This Row],[HORA ENTREGA]]="DIRECTO","On time", IF(AA857&lt;&gt;"",IF(Tabla2[[#This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7" s="15" t="str">
        <f>MID(Tabla2[[#This Row],[TIPO]],1,3)</f>
        <v xml:space="preserve">40 </v>
      </c>
      <c r="AF8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ARESTI CHILE WINE S.A. */ Cont: * FANU3204600*/ HR Entrega: *08:00* /Dirección: *BELLAVISTA S/N, RIO CLARO; BOD. HACIENDA ARESTI / EMBARQUE: SAI</v>
      </c>
      <c r="AG857" s="38" t="str">
        <f>IFERROR(HYPERLINK("https://wa.me/"&amp;Tabla2[[#This Row],[CONTACTO]]&amp;"?text="&amp;Tabla2[[#This Row],[Mensaje]],"Enviar mensaje"),"")</f>
        <v>Enviar mensaje</v>
      </c>
      <c r="AH857" s="15" t="str">
        <f>CONCATENATE(A857,F857)</f>
        <v>856FANU3204600</v>
      </c>
      <c r="AI857" s="15" t="str">
        <f>CONCATENATE("ENT-",A857)</f>
        <v>ENT-856</v>
      </c>
      <c r="AJ857" s="15" t="str">
        <f>IF(Tabla2[[#This Row],[Op]]&lt;&gt;"","ENTREGA","")</f>
        <v>ENTREGA</v>
      </c>
      <c r="AK857" s="40" t="str">
        <f>(Tabla2[[#This Row],[FECHA ENTREGA]]&amp;Tabla2[[#This Row],[HORA ENTREGA]])</f>
        <v>460850,333333333333333</v>
      </c>
      <c r="AL857" s="34" t="str">
        <f>IFERROR(HYPERLINK("https://wa.me/"&amp;Tabla2[[#This Row],[CONTACTO]]&amp;"?text="&amp;Tabla2[[#This Row],[Mensaje]]),"")</f>
        <v>https://wa.me/56965312953?text=Hola!%0AServicio del día 04-03%0A *Cliente:* ARESTI CHILE WINE S.A. */ Cont: * FANU3204600*/ HR Entrega: *08:00* /Dirección: *BELLAVISTA S/N, RIO CLARO; BOD. HACIENDA ARESTI / EMBARQUE: SAI</v>
      </c>
    </row>
    <row r="858" spans="1:38" s="15" customFormat="1" ht="16.5" customHeight="1" x14ac:dyDescent="0.2">
      <c r="A858" s="15">
        <f>ROW(A857)</f>
        <v>857</v>
      </c>
      <c r="B858" s="15">
        <f>IF(J858=J857,B857+1,1)</f>
        <v>3</v>
      </c>
      <c r="C858" s="15" t="s">
        <v>806</v>
      </c>
      <c r="D858" s="25" t="s">
        <v>39</v>
      </c>
      <c r="E858" s="27">
        <v>299858</v>
      </c>
      <c r="F858" s="27" t="s">
        <v>1571</v>
      </c>
      <c r="G858" s="27" t="s">
        <v>1572</v>
      </c>
      <c r="H858" s="27">
        <v>4494</v>
      </c>
      <c r="I858" s="27" t="s">
        <v>1573</v>
      </c>
      <c r="J858" s="28">
        <v>46085</v>
      </c>
      <c r="K858" s="26">
        <v>0.33333333333333331</v>
      </c>
      <c r="L858" s="26"/>
      <c r="M858" s="27" t="s">
        <v>45</v>
      </c>
      <c r="N858" s="25">
        <f>IFERROR(VLOOKUP(M858,Data!$J$1:$K$58,2,0),"")</f>
        <v>56950981572</v>
      </c>
      <c r="O858" s="27" t="s">
        <v>46</v>
      </c>
      <c r="P858" s="27"/>
      <c r="Q858" s="27" t="s">
        <v>1574</v>
      </c>
      <c r="R858" s="27" t="s">
        <v>74</v>
      </c>
      <c r="S858" s="27"/>
      <c r="T858" s="27"/>
      <c r="U858" s="28"/>
      <c r="V858" s="15" t="s">
        <v>1328</v>
      </c>
      <c r="X858" s="27"/>
      <c r="Y858" s="27"/>
      <c r="Z858" s="29"/>
      <c r="AA858" s="29">
        <v>0.3298611111111111</v>
      </c>
      <c r="AB858" s="29"/>
      <c r="AC858" s="30">
        <v>46085</v>
      </c>
      <c r="AD858" s="15" t="str">
        <f>IF(Tabla2[[#This Row],[HORA ENTREGA]]="DIRECTO","On time", IF(AA858&lt;&gt;"",IF(Tabla2[[#This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58" s="15" t="str">
        <f>MID(Tabla2[[#This Row],[TIPO]],1,3)</f>
        <v xml:space="preserve">20 </v>
      </c>
      <c r="AF8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BLASCOOL RETAIL SPA */ Cont: * CARU2165332*/ HR Entrega: *08:00* /Dirección: *Lo Echevers 550, bodega 40-41. Quilicura. STGO</v>
      </c>
      <c r="AG858" s="38" t="str">
        <f>IFERROR(HYPERLINK("https://wa.me/"&amp;Tabla2[[#This Row],[CONTACTO]]&amp;"?text="&amp;Tabla2[[#This Row],[Mensaje]],"Enviar mensaje"),"")</f>
        <v>Enviar mensaje</v>
      </c>
      <c r="AH858" s="15" t="str">
        <f>CONCATENATE(A858,F858)</f>
        <v>857CARU2165332</v>
      </c>
      <c r="AI858" s="15" t="str">
        <f>CONCATENATE("ENT-",A858)</f>
        <v>ENT-857</v>
      </c>
      <c r="AJ858" s="15" t="str">
        <f>IF(Tabla2[[#This Row],[Op]]&lt;&gt;"","ENTREGA","")</f>
        <v>ENTREGA</v>
      </c>
      <c r="AK858" s="40" t="str">
        <f>(Tabla2[[#This Row],[FECHA ENTREGA]]&amp;Tabla2[[#This Row],[HORA ENTREGA]])</f>
        <v>460850,333333333333333</v>
      </c>
      <c r="AL858" s="34" t="str">
        <f>IFERROR(HYPERLINK("https://wa.me/"&amp;Tabla2[[#This Row],[CONTACTO]]&amp;"?text="&amp;Tabla2[[#This Row],[Mensaje]]),"")</f>
        <v>https://wa.me/56950981572?text=Hola!%0AServicio del día 04-03%0A *Cliente:* BLASCOOL RETAIL SPA */ Cont: * CARU2165332*/ HR Entrega: *08:00* /Dirección: *Lo Echevers 550, bodega 40-41. Quilicura. STGO</v>
      </c>
    </row>
    <row r="859" spans="1:38" s="15" customFormat="1" ht="16.5" customHeight="1" x14ac:dyDescent="0.2">
      <c r="A859" s="15">
        <f>ROW(A858)</f>
        <v>858</v>
      </c>
      <c r="B859" s="15">
        <f>IF(J859=J858,B858+1,1)</f>
        <v>4</v>
      </c>
      <c r="C859" s="15" t="s">
        <v>84</v>
      </c>
      <c r="D859" s="25" t="s">
        <v>39</v>
      </c>
      <c r="E859" s="27">
        <v>312680</v>
      </c>
      <c r="F859" s="27" t="s">
        <v>1575</v>
      </c>
      <c r="G859" s="27" t="s">
        <v>41</v>
      </c>
      <c r="H859" s="27">
        <v>7491</v>
      </c>
      <c r="I859" s="27" t="s">
        <v>42</v>
      </c>
      <c r="J859" s="28">
        <v>46085</v>
      </c>
      <c r="K859" s="26">
        <v>0.45833333333333331</v>
      </c>
      <c r="L859" s="26"/>
      <c r="M859" s="27" t="s">
        <v>296</v>
      </c>
      <c r="N859" s="25">
        <f>IFERROR(VLOOKUP(M859,Data!$J$1:$K$58,2,0),"")</f>
        <v>56984994337</v>
      </c>
      <c r="O859" s="27" t="s">
        <v>297</v>
      </c>
      <c r="P859" s="27"/>
      <c r="Q859" s="27" t="s">
        <v>530</v>
      </c>
      <c r="R859" s="27" t="s">
        <v>218</v>
      </c>
      <c r="S859" s="27"/>
      <c r="T859" s="27"/>
      <c r="U859" s="28"/>
      <c r="V859" s="15" t="s">
        <v>1328</v>
      </c>
      <c r="X859" s="27"/>
      <c r="Y859" s="27"/>
      <c r="Z859" s="29"/>
      <c r="AA859" s="29"/>
      <c r="AB859" s="29"/>
      <c r="AC859" s="30">
        <v>46085</v>
      </c>
      <c r="AD859" s="15" t="str">
        <f>IF(Tabla2[[#This Row],[HORA ENTREGA]]="DIRECTO","On time", IF(AA859&lt;&gt;"",IF(Tabla2[[#This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59" s="15" t="str">
        <f>MID(Tabla2[[#This Row],[TIPO]],1,3)</f>
        <v xml:space="preserve">40 </v>
      </c>
      <c r="AF8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CANONTEX */ Cont: * MRSU9132046*/ HR Entrega: *11:00* /Dirección: *Patricia Viñuela N°185, Lampa (BODEGA CDC) </v>
      </c>
      <c r="AG859" s="38" t="str">
        <f>IFERROR(HYPERLINK("https://wa.me/"&amp;Tabla2[[#This Row],[CONTACTO]]&amp;"?text="&amp;Tabla2[[#This Row],[Mensaje]],"Enviar mensaje"),"")</f>
        <v>Enviar mensaje</v>
      </c>
      <c r="AH859" s="15" t="str">
        <f>CONCATENATE(A859,F859)</f>
        <v>858MRSU9132046</v>
      </c>
      <c r="AI859" s="15" t="str">
        <f>CONCATENATE("ENT-",A859)</f>
        <v>ENT-858</v>
      </c>
      <c r="AJ859" s="15" t="str">
        <f>IF(Tabla2[[#This Row],[Op]]&lt;&gt;"","ENTREGA","")</f>
        <v>ENTREGA</v>
      </c>
      <c r="AK859" s="40" t="str">
        <f>(Tabla2[[#This Row],[FECHA ENTREGA]]&amp;Tabla2[[#This Row],[HORA ENTREGA]])</f>
        <v>460850,458333333333333</v>
      </c>
      <c r="AL859" s="34" t="str">
        <f>IFERROR(HYPERLINK("https://wa.me/"&amp;Tabla2[[#This Row],[CONTACTO]]&amp;"?text="&amp;Tabla2[[#This Row],[Mensaje]]),"")</f>
        <v xml:space="preserve">https://wa.me/56984994337?text=Hola!%0AServicio del día 04-03%0A *Cliente:* CANONTEX */ Cont: * MRSU9132046*/ HR Entrega: *11:00* /Dirección: *Patricia Viñuela N°185, Lampa (BODEGA CDC) </v>
      </c>
    </row>
    <row r="860" spans="1:38" s="15" customFormat="1" ht="16.5" customHeight="1" x14ac:dyDescent="0.2">
      <c r="A860" s="15">
        <f>ROW(A859)</f>
        <v>859</v>
      </c>
      <c r="B860" s="15">
        <f>IF(J860=J859,B859+1,1)</f>
        <v>5</v>
      </c>
      <c r="C860" s="15" t="s">
        <v>1184</v>
      </c>
      <c r="D860" s="25" t="s">
        <v>39</v>
      </c>
      <c r="E860" s="27">
        <v>70100</v>
      </c>
      <c r="F860" s="27" t="s">
        <v>1576</v>
      </c>
      <c r="G860" s="27" t="s">
        <v>1572</v>
      </c>
      <c r="H860" s="27">
        <v>7059</v>
      </c>
      <c r="I860" s="27" t="s">
        <v>42</v>
      </c>
      <c r="J860" s="28">
        <v>46085</v>
      </c>
      <c r="K860" s="26">
        <v>0.35416666666666669</v>
      </c>
      <c r="L860" s="26"/>
      <c r="M860" s="27" t="s">
        <v>389</v>
      </c>
      <c r="N860" s="25">
        <f>IFERROR(VLOOKUP(M860,Data!$J$1:$K$58,2,0),"")</f>
        <v>56988336520</v>
      </c>
      <c r="O860" s="27" t="s">
        <v>390</v>
      </c>
      <c r="P860" s="27"/>
      <c r="Q860" s="27" t="s">
        <v>257</v>
      </c>
      <c r="R860" s="27" t="s">
        <v>48</v>
      </c>
      <c r="S860" s="27"/>
      <c r="T860" s="27"/>
      <c r="U860" s="28"/>
      <c r="V860" s="15" t="s">
        <v>1328</v>
      </c>
      <c r="X860" s="27"/>
      <c r="Y860" s="27"/>
      <c r="Z860" s="29"/>
      <c r="AA860" s="29">
        <v>0.35416666666666669</v>
      </c>
      <c r="AB860" s="29"/>
      <c r="AC860" s="30">
        <v>46085</v>
      </c>
      <c r="AD860" s="15" t="str">
        <f>IF(Tabla2[[#This Row],[HORA ENTREGA]]="DIRECTO","On time", IF(AA860&lt;&gt;"",IF(Tabla2[[#This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0" s="15" t="str">
        <f>MID(Tabla2[[#This Row],[TIPO]],1,3)</f>
        <v xml:space="preserve">20 </v>
      </c>
      <c r="AF8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COM.ARG */ Cont: * ECMU2025690*/ HR Entrega: *08:30* /Dirección: *GOREN - LA PRIMAVERA  361;  LAMPA</v>
      </c>
      <c r="AG860" s="38" t="str">
        <f>IFERROR(HYPERLINK("https://wa.me/"&amp;Tabla2[[#This Row],[CONTACTO]]&amp;"?text="&amp;Tabla2[[#This Row],[Mensaje]],"Enviar mensaje"),"")</f>
        <v>Enviar mensaje</v>
      </c>
      <c r="AH860" s="15" t="str">
        <f>CONCATENATE(A860,F860)</f>
        <v>859ECMU2025690</v>
      </c>
      <c r="AI860" s="15" t="str">
        <f>CONCATENATE("ENT-",A860)</f>
        <v>ENT-859</v>
      </c>
      <c r="AJ860" s="15" t="str">
        <f>IF(Tabla2[[#This Row],[Op]]&lt;&gt;"","ENTREGA","")</f>
        <v>ENTREGA</v>
      </c>
      <c r="AK860" s="40" t="str">
        <f>(Tabla2[[#This Row],[FECHA ENTREGA]]&amp;Tabla2[[#This Row],[HORA ENTREGA]])</f>
        <v>460850,354166666666667</v>
      </c>
      <c r="AL860" s="34" t="str">
        <f>IFERROR(HYPERLINK("https://wa.me/"&amp;Tabla2[[#This Row],[CONTACTO]]&amp;"?text="&amp;Tabla2[[#This Row],[Mensaje]]),"")</f>
        <v>https://wa.me/56988336520?text=Hola!%0AServicio del día 04-03%0A *Cliente:* COM.ARG */ Cont: * ECMU2025690*/ HR Entrega: *08:30* /Dirección: *GOREN - LA PRIMAVERA  361;  LAMPA</v>
      </c>
    </row>
    <row r="861" spans="1:38" s="15" customFormat="1" ht="16.5" customHeight="1" x14ac:dyDescent="0.2">
      <c r="A861" s="15">
        <f>ROW(A860)</f>
        <v>860</v>
      </c>
      <c r="B861" s="15">
        <f>IF(J861=J860,B860+1,1)</f>
        <v>6</v>
      </c>
      <c r="C861" s="15" t="s">
        <v>275</v>
      </c>
      <c r="D861" s="25" t="s">
        <v>39</v>
      </c>
      <c r="E861" s="27">
        <v>300723</v>
      </c>
      <c r="F861" s="27" t="s">
        <v>1577</v>
      </c>
      <c r="G861" s="27" t="s">
        <v>41</v>
      </c>
      <c r="H861" s="27">
        <v>31000</v>
      </c>
      <c r="I861" s="27" t="s">
        <v>42</v>
      </c>
      <c r="J861" s="28">
        <v>46085</v>
      </c>
      <c r="K861" s="26">
        <v>0.33333333333333331</v>
      </c>
      <c r="L861" s="26"/>
      <c r="M861" s="27" t="s">
        <v>77</v>
      </c>
      <c r="N861" s="25">
        <f>IFERROR(VLOOKUP(M861,Data!$J$1:$K$58,2,0),"")</f>
        <v>56967384794</v>
      </c>
      <c r="O861" s="27" t="s">
        <v>222</v>
      </c>
      <c r="P861" s="27"/>
      <c r="Q861" s="27" t="s">
        <v>47</v>
      </c>
      <c r="R861" s="27" t="s">
        <v>48</v>
      </c>
      <c r="S861" s="27"/>
      <c r="T861" s="27"/>
      <c r="U861" s="28"/>
      <c r="X861" s="27"/>
      <c r="Y861" s="27"/>
      <c r="Z861" s="29"/>
      <c r="AA861" s="29">
        <v>0.3298611111111111</v>
      </c>
      <c r="AB861" s="29"/>
      <c r="AC861" s="30">
        <v>46085</v>
      </c>
      <c r="AD861" s="15" t="str">
        <f>IF(Tabla2[[#This Row],[HORA ENTREGA]]="DIRECTO","On time", IF(AA861&lt;&gt;"",IF(Tabla2[[#This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1" s="15" t="str">
        <f>MID(Tabla2[[#This Row],[TIPO]],1,3)</f>
        <v xml:space="preserve">40 </v>
      </c>
      <c r="AF8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COMERCIAL CANADA SPA */ Cont: * CGMU6931024*/ HR Entrega: *08:00* /Dirección: *BERNARDO O"HIGGINS 158 COLINA</v>
      </c>
      <c r="AG861" s="38" t="str">
        <f>IFERROR(HYPERLINK("https://wa.me/"&amp;Tabla2[[#This Row],[CONTACTO]]&amp;"?text="&amp;Tabla2[[#This Row],[Mensaje]],"Enviar mensaje"),"")</f>
        <v>Enviar mensaje</v>
      </c>
      <c r="AH861" s="15" t="str">
        <f>CONCATENATE(A861,F861)</f>
        <v>860CGMU6931024</v>
      </c>
      <c r="AI861" s="15" t="str">
        <f>CONCATENATE("ENT-",A861)</f>
        <v>ENT-860</v>
      </c>
      <c r="AJ861" s="15" t="str">
        <f>IF(Tabla2[[#This Row],[Op]]&lt;&gt;"","ENTREGA","")</f>
        <v>ENTREGA</v>
      </c>
      <c r="AK861" s="40" t="str">
        <f>(Tabla2[[#This Row],[FECHA ENTREGA]]&amp;Tabla2[[#This Row],[HORA ENTREGA]])</f>
        <v>460850,333333333333333</v>
      </c>
      <c r="AL861" s="34" t="str">
        <f>IFERROR(HYPERLINK("https://wa.me/"&amp;Tabla2[[#This Row],[CONTACTO]]&amp;"?text="&amp;Tabla2[[#This Row],[Mensaje]]),"")</f>
        <v>https://wa.me/56967384794?text=Hola!%0AServicio del día 04-03%0A *Cliente:* COMERCIAL CANADA SPA */ Cont: * CGMU6931024*/ HR Entrega: *08:00* /Dirección: *BERNARDO O"HIGGINS 158 COLINA</v>
      </c>
    </row>
    <row r="862" spans="1:38" s="15" customFormat="1" ht="16.5" customHeight="1" x14ac:dyDescent="0.2">
      <c r="A862" s="15">
        <f>ROW(A861)</f>
        <v>861</v>
      </c>
      <c r="B862" s="15">
        <f>IF(J862=J861,B861+1,1)</f>
        <v>7</v>
      </c>
      <c r="C862" s="15" t="s">
        <v>275</v>
      </c>
      <c r="D862" s="25" t="s">
        <v>39</v>
      </c>
      <c r="E862" s="27">
        <v>300247</v>
      </c>
      <c r="F862" s="27" t="s">
        <v>1578</v>
      </c>
      <c r="G862" s="27" t="s">
        <v>41</v>
      </c>
      <c r="H862" s="27">
        <v>31000</v>
      </c>
      <c r="I862" s="27" t="s">
        <v>42</v>
      </c>
      <c r="J862" s="28">
        <v>46085</v>
      </c>
      <c r="K862" s="26">
        <v>0.33333333333333331</v>
      </c>
      <c r="L862" s="26"/>
      <c r="M862" s="27" t="s">
        <v>90</v>
      </c>
      <c r="N862" s="25">
        <f>IFERROR(VLOOKUP(M862,Data!$J$1:$K$58,2,0),"")</f>
        <v>56987557136</v>
      </c>
      <c r="O862" s="27" t="s">
        <v>91</v>
      </c>
      <c r="P862" s="27" t="s">
        <v>1579</v>
      </c>
      <c r="Q862" s="27" t="s">
        <v>47</v>
      </c>
      <c r="R862" s="27" t="s">
        <v>218</v>
      </c>
      <c r="S862" s="27"/>
      <c r="T862" s="27"/>
      <c r="U862" s="28"/>
      <c r="V862" s="15" t="s">
        <v>1328</v>
      </c>
      <c r="X862" s="27"/>
      <c r="Y862" s="27"/>
      <c r="Z862" s="29"/>
      <c r="AA862" s="29">
        <v>0.3298611111111111</v>
      </c>
      <c r="AB862" s="29"/>
      <c r="AC862" s="30">
        <v>46085</v>
      </c>
      <c r="AD862" s="15" t="str">
        <f>IF(Tabla2[[#This Row],[HORA ENTREGA]]="DIRECTO","On time", IF(AA862&lt;&gt;"",IF(Tabla2[[#This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2" s="15" t="str">
        <f>MID(Tabla2[[#This Row],[TIPO]],1,3)</f>
        <v xml:space="preserve">40 </v>
      </c>
      <c r="AF8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COMERCIAL CANADA SPA */ Cont: * OERU4131179*/ HR Entrega: *08:00* /Dirección: *BERNARDO O"HIGGINS 158 COLINA</v>
      </c>
      <c r="AG862" s="38" t="str">
        <f>IFERROR(HYPERLINK("https://wa.me/"&amp;Tabla2[[#This Row],[CONTACTO]]&amp;"?text="&amp;Tabla2[[#This Row],[Mensaje]],"Enviar mensaje"),"")</f>
        <v>Enviar mensaje</v>
      </c>
      <c r="AH862" s="15" t="str">
        <f>CONCATENATE(A862,F862)</f>
        <v>861OERU4131179</v>
      </c>
      <c r="AI862" s="15" t="str">
        <f>CONCATENATE("ENT-",A862)</f>
        <v>ENT-861</v>
      </c>
      <c r="AJ862" s="15" t="str">
        <f>IF(Tabla2[[#This Row],[Op]]&lt;&gt;"","ENTREGA","")</f>
        <v>ENTREGA</v>
      </c>
      <c r="AK862" s="40" t="str">
        <f>(Tabla2[[#This Row],[FECHA ENTREGA]]&amp;Tabla2[[#This Row],[HORA ENTREGA]])</f>
        <v>460850,333333333333333</v>
      </c>
      <c r="AL862" s="34" t="str">
        <f>IFERROR(HYPERLINK("https://wa.me/"&amp;Tabla2[[#This Row],[CONTACTO]]&amp;"?text="&amp;Tabla2[[#This Row],[Mensaje]]),"")</f>
        <v>https://wa.me/56987557136?text=Hola!%0AServicio del día 04-03%0A *Cliente:* COMERCIAL CANADA SPA */ Cont: * OERU4131179*/ HR Entrega: *08:00* /Dirección: *BERNARDO O"HIGGINS 158 COLINA</v>
      </c>
    </row>
    <row r="863" spans="1:38" s="15" customFormat="1" ht="16.5" customHeight="1" x14ac:dyDescent="0.2">
      <c r="A863" s="15">
        <f>ROW(A862)</f>
        <v>862</v>
      </c>
      <c r="B863" s="15">
        <f>IF(J863=J862,B862+1,1)</f>
        <v>8</v>
      </c>
      <c r="C863" s="15" t="s">
        <v>275</v>
      </c>
      <c r="D863" s="25" t="s">
        <v>39</v>
      </c>
      <c r="E863" s="27">
        <v>300247</v>
      </c>
      <c r="F863" s="27" t="s">
        <v>1580</v>
      </c>
      <c r="G863" s="27" t="s">
        <v>41</v>
      </c>
      <c r="H863" s="27">
        <v>31000</v>
      </c>
      <c r="I863" s="27" t="s">
        <v>42</v>
      </c>
      <c r="J863" s="28">
        <v>46085</v>
      </c>
      <c r="K863" s="26">
        <v>0.41666666666666669</v>
      </c>
      <c r="L863" s="26"/>
      <c r="M863" s="27" t="s">
        <v>649</v>
      </c>
      <c r="N863" s="25">
        <f>IFERROR(VLOOKUP(M863,Data!$J$1:$K$58,2,0),"")</f>
        <v>56939438073</v>
      </c>
      <c r="O863" s="27" t="s">
        <v>203</v>
      </c>
      <c r="P863" s="27"/>
      <c r="Q863" s="27" t="s">
        <v>47</v>
      </c>
      <c r="R863" s="27" t="s">
        <v>218</v>
      </c>
      <c r="S863" s="27"/>
      <c r="T863" s="27"/>
      <c r="U863" s="28"/>
      <c r="V863" s="15" t="s">
        <v>1328</v>
      </c>
      <c r="X863" s="27"/>
      <c r="Y863" s="27"/>
      <c r="Z863" s="29"/>
      <c r="AA863" s="29">
        <v>0.55694444444444446</v>
      </c>
      <c r="AB863" s="29"/>
      <c r="AC863" s="30">
        <v>46085</v>
      </c>
      <c r="AD863" s="15" t="str">
        <f>IF(Tabla2[[#This Row],[HORA ENTREGA]]="DIRECTO","On time", IF(AA863&lt;&gt;"",IF(Tabla2[[#This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63" s="15" t="str">
        <f>MID(Tabla2[[#This Row],[TIPO]],1,3)</f>
        <v xml:space="preserve">40 </v>
      </c>
      <c r="AF8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COMERCIAL CANADA SPA */ Cont: * FBIU5777603*/ HR Entrega: *10:00* /Dirección: *BERNARDO O"HIGGINS 158 COLINA</v>
      </c>
      <c r="AG863" s="38" t="str">
        <f>IFERROR(HYPERLINK("https://wa.me/"&amp;Tabla2[[#This Row],[CONTACTO]]&amp;"?text="&amp;Tabla2[[#This Row],[Mensaje]],"Enviar mensaje"),"")</f>
        <v>Enviar mensaje</v>
      </c>
      <c r="AH863" s="15" t="str">
        <f>CONCATENATE(A863,F863)</f>
        <v>862FBIU5777603</v>
      </c>
      <c r="AI863" s="15" t="str">
        <f>CONCATENATE("ENT-",A863)</f>
        <v>ENT-862</v>
      </c>
      <c r="AJ863" s="15" t="str">
        <f>IF(Tabla2[[#This Row],[Op]]&lt;&gt;"","ENTREGA","")</f>
        <v>ENTREGA</v>
      </c>
      <c r="AK863" s="40" t="str">
        <f>(Tabla2[[#This Row],[FECHA ENTREGA]]&amp;Tabla2[[#This Row],[HORA ENTREGA]])</f>
        <v>460850,416666666666667</v>
      </c>
      <c r="AL863" s="34" t="str">
        <f>IFERROR(HYPERLINK("https://wa.me/"&amp;Tabla2[[#This Row],[CONTACTO]]&amp;"?text="&amp;Tabla2[[#This Row],[Mensaje]]),"")</f>
        <v>https://wa.me/56939438073?text=Hola!%0AServicio del día 04-03%0A *Cliente:* COMERCIAL CANADA SPA */ Cont: * FBIU5777603*/ HR Entrega: *10:00* /Dirección: *BERNARDO O"HIGGINS 158 COLINA</v>
      </c>
    </row>
    <row r="864" spans="1:38" s="15" customFormat="1" ht="16.5" customHeight="1" x14ac:dyDescent="0.2">
      <c r="A864" s="15">
        <f>ROW(A863)</f>
        <v>863</v>
      </c>
      <c r="B864" s="15">
        <f>IF(J864=J863,B863+1,1)</f>
        <v>9</v>
      </c>
      <c r="C864" s="15" t="s">
        <v>275</v>
      </c>
      <c r="D864" s="25" t="s">
        <v>39</v>
      </c>
      <c r="E864" s="27">
        <v>300247</v>
      </c>
      <c r="F864" s="27" t="s">
        <v>1581</v>
      </c>
      <c r="G864" s="27" t="s">
        <v>41</v>
      </c>
      <c r="H864" s="27">
        <v>31000</v>
      </c>
      <c r="I864" s="27" t="s">
        <v>42</v>
      </c>
      <c r="J864" s="28">
        <v>46085</v>
      </c>
      <c r="K864" s="26">
        <v>0.5</v>
      </c>
      <c r="L864" s="26"/>
      <c r="M864" s="27" t="s">
        <v>433</v>
      </c>
      <c r="N864" s="25">
        <f>IFERROR(VLOOKUP(M864,Data!$J$1:$K$58,2,0),"")</f>
        <v>56994354094</v>
      </c>
      <c r="O864" s="27" t="s">
        <v>434</v>
      </c>
      <c r="P864" s="27"/>
      <c r="Q864" s="27" t="s">
        <v>47</v>
      </c>
      <c r="R864" s="27" t="s">
        <v>218</v>
      </c>
      <c r="S864" s="27"/>
      <c r="T864" s="27"/>
      <c r="U864" s="28"/>
      <c r="V864" s="15" t="s">
        <v>1328</v>
      </c>
      <c r="X864" s="27"/>
      <c r="Y864" s="27"/>
      <c r="Z864" s="29"/>
      <c r="AA864" s="29">
        <v>0.59722222222222221</v>
      </c>
      <c r="AB864" s="29"/>
      <c r="AC864" s="30">
        <v>46085</v>
      </c>
      <c r="AD864" s="15" t="str">
        <f>IF(Tabla2[[#This Row],[HORA ENTREGA]]="DIRECTO","On time", IF(AA864&lt;&gt;"",IF(Tabla2[[#This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64" s="15" t="str">
        <f>MID(Tabla2[[#This Row],[TIPO]],1,3)</f>
        <v xml:space="preserve">40 </v>
      </c>
      <c r="AF8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COMERCIAL CANADA SPA */ Cont: * SEKU9023016*/ HR Entrega: *12:00* /Dirección: *BERNARDO O"HIGGINS 158 COLINA</v>
      </c>
      <c r="AG864" s="38" t="str">
        <f>IFERROR(HYPERLINK("https://wa.me/"&amp;Tabla2[[#This Row],[CONTACTO]]&amp;"?text="&amp;Tabla2[[#This Row],[Mensaje]],"Enviar mensaje"),"")</f>
        <v>Enviar mensaje</v>
      </c>
      <c r="AH864" s="15" t="str">
        <f>CONCATENATE(A864,F864)</f>
        <v>863SEKU9023016</v>
      </c>
      <c r="AI864" s="15" t="str">
        <f>CONCATENATE("ENT-",A864)</f>
        <v>ENT-863</v>
      </c>
      <c r="AJ864" s="15" t="str">
        <f>IF(Tabla2[[#This Row],[Op]]&lt;&gt;"","ENTREGA","")</f>
        <v>ENTREGA</v>
      </c>
      <c r="AK864" s="40" t="str">
        <f>(Tabla2[[#This Row],[FECHA ENTREGA]]&amp;Tabla2[[#This Row],[HORA ENTREGA]])</f>
        <v>460850,5</v>
      </c>
      <c r="AL864" s="34" t="str">
        <f>IFERROR(HYPERLINK("https://wa.me/"&amp;Tabla2[[#This Row],[CONTACTO]]&amp;"?text="&amp;Tabla2[[#This Row],[Mensaje]]),"")</f>
        <v>https://wa.me/56994354094?text=Hola!%0AServicio del día 04-03%0A *Cliente:* COMERCIAL CANADA SPA */ Cont: * SEKU9023016*/ HR Entrega: *12:00* /Dirección: *BERNARDO O"HIGGINS 158 COLINA</v>
      </c>
    </row>
    <row r="865" spans="1:38" s="15" customFormat="1" ht="16.5" customHeight="1" x14ac:dyDescent="0.2">
      <c r="A865" s="15">
        <f>ROW(A864)</f>
        <v>864</v>
      </c>
      <c r="B865" s="15">
        <f>IF(J865=J864,B864+1,1)</f>
        <v>10</v>
      </c>
      <c r="C865" s="15" t="s">
        <v>288</v>
      </c>
      <c r="D865" s="25" t="s">
        <v>39</v>
      </c>
      <c r="E865" s="27">
        <v>102821</v>
      </c>
      <c r="F865" s="27" t="s">
        <v>1582</v>
      </c>
      <c r="G865" s="27" t="s">
        <v>54</v>
      </c>
      <c r="H865" s="27"/>
      <c r="I865" s="27">
        <v>0.375</v>
      </c>
      <c r="J865" s="28">
        <v>46085</v>
      </c>
      <c r="K865" s="26" t="s">
        <v>290</v>
      </c>
      <c r="L865" s="26"/>
      <c r="M865" s="27" t="s">
        <v>176</v>
      </c>
      <c r="N865" s="25">
        <f>IFERROR(VLOOKUP(M865,Data!$J$1:$K$58,2,0),"")</f>
        <v>56968463649</v>
      </c>
      <c r="O865" s="27" t="s">
        <v>177</v>
      </c>
      <c r="P865" s="27"/>
      <c r="Q865" s="27" t="s">
        <v>291</v>
      </c>
      <c r="R865" s="27"/>
      <c r="S865" s="27"/>
      <c r="T865" s="27"/>
      <c r="U865" s="28"/>
      <c r="X865" s="27"/>
      <c r="Y865" s="27"/>
      <c r="Z865" s="29"/>
      <c r="AA865" s="29"/>
      <c r="AB865" s="29"/>
      <c r="AC865" s="30">
        <v>46085</v>
      </c>
      <c r="AD865" s="15" t="str">
        <f>IF(Tabla2[[#This Row],[HORA ENTREGA]]="DIRECTO","On time", IF(AA865&lt;&gt;"",IF(Tabla2[[#This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5" s="15" t="str">
        <f>MID(Tabla2[[#This Row],[TIPO]],1,3)</f>
        <v xml:space="preserve">40 </v>
      </c>
      <c r="AF8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COMERCIAL SEA GARDEN SPA */ Cont: * FBIU5335582*/ HR Entrega: *DIRECTO* /Dirección: *LOS MAITENES PONIENTE 1332; PUDAHUEL</v>
      </c>
      <c r="AG865" s="38" t="str">
        <f>IFERROR(HYPERLINK("https://wa.me/"&amp;Tabla2[[#This Row],[CONTACTO]]&amp;"?text="&amp;Tabla2[[#This Row],[Mensaje]],"Enviar mensaje"),"")</f>
        <v>Enviar mensaje</v>
      </c>
      <c r="AH865" s="15" t="str">
        <f>CONCATENATE(A865,F865)</f>
        <v>864FBIU5335582</v>
      </c>
      <c r="AI865" s="15" t="str">
        <f>CONCATENATE("ENT-",A865)</f>
        <v>ENT-864</v>
      </c>
      <c r="AJ865" s="15" t="str">
        <f>IF(Tabla2[[#This Row],[Op]]&lt;&gt;"","ENTREGA","")</f>
        <v>ENTREGA</v>
      </c>
      <c r="AK865" s="40" t="str">
        <f>(Tabla2[[#This Row],[FECHA ENTREGA]]&amp;Tabla2[[#This Row],[HORA ENTREGA]])</f>
        <v>46085DIRECTO</v>
      </c>
      <c r="AL865" s="34" t="str">
        <f>IFERROR(HYPERLINK("https://wa.me/"&amp;Tabla2[[#This Row],[CONTACTO]]&amp;"?text="&amp;Tabla2[[#This Row],[Mensaje]]),"")</f>
        <v>https://wa.me/56968463649?text=Hola!%0AServicio del día 04-03%0A *Cliente:* COMERCIAL SEA GARDEN SPA */ Cont: * FBIU5335582*/ HR Entrega: *DIRECTO* /Dirección: *LOS MAITENES PONIENTE 1332; PUDAHUEL</v>
      </c>
    </row>
    <row r="866" spans="1:38" s="15" customFormat="1" ht="16.5" customHeight="1" x14ac:dyDescent="0.2">
      <c r="A866" s="15">
        <f>ROW(A865)</f>
        <v>865</v>
      </c>
      <c r="B866" s="15">
        <f>IF(J866=J865,B865+1,1)</f>
        <v>11</v>
      </c>
      <c r="C866" s="15" t="s">
        <v>288</v>
      </c>
      <c r="D866" s="25" t="s">
        <v>39</v>
      </c>
      <c r="E866" s="27">
        <v>102493</v>
      </c>
      <c r="F866" s="27" t="s">
        <v>1583</v>
      </c>
      <c r="G866" s="27" t="s">
        <v>54</v>
      </c>
      <c r="H866" s="27">
        <v>22745</v>
      </c>
      <c r="I866" s="27">
        <v>0.375</v>
      </c>
      <c r="J866" s="28">
        <v>46085</v>
      </c>
      <c r="K866" s="26" t="s">
        <v>290</v>
      </c>
      <c r="L866" s="26"/>
      <c r="M866" s="27"/>
      <c r="N866" s="25" t="str">
        <f>IFERROR(VLOOKUP(M866,Data!$J$1:$K$58,2,0),"")</f>
        <v/>
      </c>
      <c r="O866" s="27"/>
      <c r="P866" s="27"/>
      <c r="Q866" s="27" t="s">
        <v>291</v>
      </c>
      <c r="R866" s="27"/>
      <c r="S866" s="27"/>
      <c r="T866" s="27"/>
      <c r="U866" s="28"/>
      <c r="X866" s="27" t="s">
        <v>1584</v>
      </c>
      <c r="Y866" s="27"/>
      <c r="Z866" s="29"/>
      <c r="AA866" s="29"/>
      <c r="AB866" s="29"/>
      <c r="AC866" s="30">
        <v>46085</v>
      </c>
      <c r="AD866" s="15" t="str">
        <f>IF(Tabla2[[#This Row],[HORA ENTREGA]]="DIRECTO","On time", IF(AA866&lt;&gt;"",IF(Tabla2[[#This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6" s="15" t="str">
        <f>MID(Tabla2[[#This Row],[TIPO]],1,3)</f>
        <v xml:space="preserve">40 </v>
      </c>
      <c r="AF8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COMERCIAL SEA GARDEN SPA */ Cont: * HLBU9635413*/ HR Entrega: *DIRECTO* /Dirección: *LOS MAITENES PONIENTE 1332; PUDAHUEL</v>
      </c>
      <c r="AG866" s="38" t="str">
        <f>IFERROR(HYPERLINK("https://wa.me/"&amp;Tabla2[[#This Row],[CONTACTO]]&amp;"?text="&amp;Tabla2[[#This Row],[Mensaje]],"Enviar mensaje"),"")</f>
        <v>Enviar mensaje</v>
      </c>
      <c r="AH866" s="15" t="str">
        <f>CONCATENATE(A866,F866)</f>
        <v>865HLBU9635413</v>
      </c>
      <c r="AI866" s="15" t="str">
        <f>CONCATENATE("ENT-",A866)</f>
        <v>ENT-865</v>
      </c>
      <c r="AJ866" s="15" t="str">
        <f>IF(Tabla2[[#This Row],[Op]]&lt;&gt;"","ENTREGA","")</f>
        <v>ENTREGA</v>
      </c>
      <c r="AK866" s="40" t="str">
        <f>(Tabla2[[#This Row],[FECHA ENTREGA]]&amp;Tabla2[[#This Row],[HORA ENTREGA]])</f>
        <v>46085DIRECTO</v>
      </c>
      <c r="AL866" s="34" t="str">
        <f>IFERROR(HYPERLINK("https://wa.me/"&amp;Tabla2[[#This Row],[CONTACTO]]&amp;"?text="&amp;Tabla2[[#This Row],[Mensaje]]),"")</f>
        <v>https://wa.me/?text=Hola!%0AServicio del día 04-03%0A *Cliente:* COMERCIAL SEA GARDEN SPA */ Cont: * HLBU9635413*/ HR Entrega: *DIRECTO* /Dirección: *LOS MAITENES PONIENTE 1332; PUDAHUEL</v>
      </c>
    </row>
    <row r="867" spans="1:38" s="15" customFormat="1" ht="16.5" customHeight="1" x14ac:dyDescent="0.2">
      <c r="A867" s="15">
        <f>ROW(A866)</f>
        <v>866</v>
      </c>
      <c r="B867" s="15">
        <f>IF(J867=J866,B866+1,1)</f>
        <v>12</v>
      </c>
      <c r="C867" s="15" t="s">
        <v>474</v>
      </c>
      <c r="D867" s="25" t="s">
        <v>39</v>
      </c>
      <c r="E867" s="27">
        <v>299281</v>
      </c>
      <c r="F867" s="27" t="s">
        <v>1585</v>
      </c>
      <c r="G867" s="27" t="s">
        <v>41</v>
      </c>
      <c r="H867" s="27">
        <v>13790</v>
      </c>
      <c r="I867" s="27" t="s">
        <v>42</v>
      </c>
      <c r="J867" s="28">
        <v>46085</v>
      </c>
      <c r="K867" s="26">
        <v>0.33333333333333331</v>
      </c>
      <c r="L867" s="26"/>
      <c r="M867" s="27" t="s">
        <v>147</v>
      </c>
      <c r="N867" s="25">
        <f>IFERROR(VLOOKUP(M867,Data!$J$1:$K$58,2,0),"")</f>
        <v>56935532735</v>
      </c>
      <c r="O867" s="27" t="s">
        <v>148</v>
      </c>
      <c r="P867" s="27"/>
      <c r="Q867" s="27" t="s">
        <v>1586</v>
      </c>
      <c r="R867" s="27" t="s">
        <v>1587</v>
      </c>
      <c r="S867" s="27"/>
      <c r="T867" s="27"/>
      <c r="U867" s="28"/>
      <c r="V867" s="15" t="s">
        <v>1328</v>
      </c>
      <c r="X867" s="27"/>
      <c r="Y867" s="27"/>
      <c r="Z867" s="29"/>
      <c r="AA867" s="29">
        <v>0.3125</v>
      </c>
      <c r="AB867" s="29"/>
      <c r="AC867" s="30">
        <v>46085</v>
      </c>
      <c r="AD867" s="15" t="str">
        <f>IF(Tabla2[[#This Row],[HORA ENTREGA]]="DIRECTO","On time", IF(AA867&lt;&gt;"",IF(Tabla2[[#This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7" s="15" t="str">
        <f>MID(Tabla2[[#This Row],[TIPO]],1,3)</f>
        <v xml:space="preserve">40 </v>
      </c>
      <c r="AF8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ENERTIK CHILE SPA */ Cont: * TCNU7747605*/ HR Entrega: *08:00* /Dirección: *BOD.PRINCESA - CARRETERA GRAL SAN MARTIN 7940, BOD. C40; QUILICURA</v>
      </c>
      <c r="AG867" s="38" t="str">
        <f>IFERROR(HYPERLINK("https://wa.me/"&amp;Tabla2[[#This Row],[CONTACTO]]&amp;"?text="&amp;Tabla2[[#This Row],[Mensaje]],"Enviar mensaje"),"")</f>
        <v>Enviar mensaje</v>
      </c>
      <c r="AH867" s="15" t="str">
        <f>CONCATENATE(A867,F867)</f>
        <v>866TCNU7747605</v>
      </c>
      <c r="AI867" s="15" t="str">
        <f>CONCATENATE("ENT-",A867)</f>
        <v>ENT-866</v>
      </c>
      <c r="AJ867" s="15" t="str">
        <f>IF(Tabla2[[#This Row],[Op]]&lt;&gt;"","ENTREGA","")</f>
        <v>ENTREGA</v>
      </c>
      <c r="AK867" s="40" t="str">
        <f>(Tabla2[[#This Row],[FECHA ENTREGA]]&amp;Tabla2[[#This Row],[HORA ENTREGA]])</f>
        <v>460850,333333333333333</v>
      </c>
      <c r="AL867" s="34" t="str">
        <f>IFERROR(HYPERLINK("https://wa.me/"&amp;Tabla2[[#This Row],[CONTACTO]]&amp;"?text="&amp;Tabla2[[#This Row],[Mensaje]]),"")</f>
        <v>https://wa.me/56935532735?text=Hola!%0AServicio del día 04-03%0A *Cliente:* ENERTIK CHILE SPA */ Cont: * TCNU7747605*/ HR Entrega: *08:00* /Dirección: *BOD.PRINCESA - CARRETERA GRAL SAN MARTIN 7940, BOD. C40; QUILICURA</v>
      </c>
    </row>
    <row r="868" spans="1:38" s="15" customFormat="1" ht="16.5" customHeight="1" x14ac:dyDescent="0.2">
      <c r="A868" s="15">
        <f>ROW(A867)</f>
        <v>867</v>
      </c>
      <c r="B868" s="15">
        <f>IF(J868=J867,B867+1,1)</f>
        <v>13</v>
      </c>
      <c r="C868" s="15" t="s">
        <v>114</v>
      </c>
      <c r="D868" s="25" t="s">
        <v>39</v>
      </c>
      <c r="E868" s="27">
        <v>300015</v>
      </c>
      <c r="F868" s="27" t="s">
        <v>1588</v>
      </c>
      <c r="G868" s="27" t="s">
        <v>1572</v>
      </c>
      <c r="H868" s="27">
        <v>3500</v>
      </c>
      <c r="I868" s="27" t="s">
        <v>42</v>
      </c>
      <c r="J868" s="28">
        <v>46085</v>
      </c>
      <c r="K868" s="26">
        <v>0.35416666666666669</v>
      </c>
      <c r="L868" s="26"/>
      <c r="M868" s="27" t="s">
        <v>971</v>
      </c>
      <c r="N868" s="25">
        <f>IFERROR(VLOOKUP(M868,Data!$J$1:$K$58,2,0),"")</f>
        <v>56999972473</v>
      </c>
      <c r="O868" s="27" t="s">
        <v>348</v>
      </c>
      <c r="P868" s="27"/>
      <c r="Q868" s="27" t="s">
        <v>1589</v>
      </c>
      <c r="R868" s="27" t="s">
        <v>218</v>
      </c>
      <c r="S868" s="27"/>
      <c r="T868" s="27"/>
      <c r="U868" s="28"/>
      <c r="V868" s="15" t="s">
        <v>1328</v>
      </c>
      <c r="X868" s="27"/>
      <c r="Y868" s="27"/>
      <c r="Z868" s="29"/>
      <c r="AA868" s="29">
        <v>0.34375</v>
      </c>
      <c r="AB868" s="29"/>
      <c r="AC868" s="30">
        <v>46085</v>
      </c>
      <c r="AD868" s="15" t="str">
        <f>IF(Tabla2[[#This Row],[HORA ENTREGA]]="DIRECTO","On time", IF(AA868&lt;&gt;"",IF(Tabla2[[#This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8" s="15" t="str">
        <f>MID(Tabla2[[#This Row],[TIPO]],1,3)</f>
        <v xml:space="preserve">20 </v>
      </c>
      <c r="AF8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FLEX EQUIPOS DE DESCANSO CHILE */ Cont: * FTAU2071549*/ HR Entrega: *08:30* /Dirección: *FLEX (Santa Margarita 01051, San Bernardo)</v>
      </c>
      <c r="AG868" s="38" t="str">
        <f>IFERROR(HYPERLINK("https://wa.me/"&amp;Tabla2[[#This Row],[CONTACTO]]&amp;"?text="&amp;Tabla2[[#This Row],[Mensaje]],"Enviar mensaje"),"")</f>
        <v>Enviar mensaje</v>
      </c>
      <c r="AH868" s="15" t="str">
        <f>CONCATENATE(A868,F868)</f>
        <v>867FTAU2071549</v>
      </c>
      <c r="AI868" s="15" t="str">
        <f>CONCATENATE("ENT-",A868)</f>
        <v>ENT-867</v>
      </c>
      <c r="AJ868" s="15" t="str">
        <f>IF(Tabla2[[#This Row],[Op]]&lt;&gt;"","ENTREGA","")</f>
        <v>ENTREGA</v>
      </c>
      <c r="AK868" s="40" t="str">
        <f>(Tabla2[[#This Row],[FECHA ENTREGA]]&amp;Tabla2[[#This Row],[HORA ENTREGA]])</f>
        <v>460850,354166666666667</v>
      </c>
      <c r="AL868" s="34" t="str">
        <f>IFERROR(HYPERLINK("https://wa.me/"&amp;Tabla2[[#This Row],[CONTACTO]]&amp;"?text="&amp;Tabla2[[#This Row],[Mensaje]]),"")</f>
        <v>https://wa.me/56999972473?text=Hola!%0AServicio del día 04-03%0A *Cliente:* FLEX EQUIPOS DE DESCANSO CHILE */ Cont: * FTAU2071549*/ HR Entrega: *08:30* /Dirección: *FLEX (Santa Margarita 01051, San Bernardo)</v>
      </c>
    </row>
    <row r="869" spans="1:38" s="15" customFormat="1" ht="16.5" customHeight="1" x14ac:dyDescent="0.2">
      <c r="A869" s="15">
        <f>ROW(A868)</f>
        <v>868</v>
      </c>
      <c r="B869" s="15">
        <f>IF(J869=J868,B868+1,1)</f>
        <v>14</v>
      </c>
      <c r="C869" s="15" t="s">
        <v>1590</v>
      </c>
      <c r="D869" s="25" t="s">
        <v>39</v>
      </c>
      <c r="E869" s="27">
        <v>299963</v>
      </c>
      <c r="F869" s="27" t="s">
        <v>1591</v>
      </c>
      <c r="G869" s="27" t="s">
        <v>41</v>
      </c>
      <c r="H869" s="27">
        <v>23210</v>
      </c>
      <c r="I869" s="27" t="s">
        <v>42</v>
      </c>
      <c r="J869" s="28">
        <v>46085</v>
      </c>
      <c r="K869" s="26">
        <v>0.375</v>
      </c>
      <c r="L869" s="26"/>
      <c r="M869" s="27" t="s">
        <v>192</v>
      </c>
      <c r="N869" s="25">
        <f>IFERROR(VLOOKUP(M869,Data!$J$1:$K$58,2,0),"")</f>
        <v>56967396661</v>
      </c>
      <c r="O869" s="27" t="s">
        <v>181</v>
      </c>
      <c r="P869" s="27"/>
      <c r="Q869" s="27" t="s">
        <v>1592</v>
      </c>
      <c r="R869" s="27" t="s">
        <v>1593</v>
      </c>
      <c r="S869" s="27"/>
      <c r="T869" s="27"/>
      <c r="U869" s="28"/>
      <c r="V869" s="15" t="s">
        <v>1328</v>
      </c>
      <c r="X869" s="27"/>
      <c r="Y869" s="27"/>
      <c r="Z869" s="29"/>
      <c r="AA869" s="29">
        <v>0.35416666666666669</v>
      </c>
      <c r="AB869" s="29"/>
      <c r="AC869" s="30">
        <v>46085</v>
      </c>
      <c r="AD869" s="15" t="str">
        <f>IF(Tabla2[[#This Row],[HORA ENTREGA]]="DIRECTO","On time", IF(AA869&lt;&gt;"",IF(Tabla2[[#This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69" s="15" t="str">
        <f>MID(Tabla2[[#This Row],[TIPO]],1,3)</f>
        <v xml:space="preserve">40 </v>
      </c>
      <c r="AF8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HAUSTEK */ Cont: * TGBU6664764*/ HR Entrega: *09:00* /Dirección: *TUCAPEL 1545,LA PINTANA</v>
      </c>
      <c r="AG869" s="38" t="str">
        <f>IFERROR(HYPERLINK("https://wa.me/"&amp;Tabla2[[#This Row],[CONTACTO]]&amp;"?text="&amp;Tabla2[[#This Row],[Mensaje]],"Enviar mensaje"),"")</f>
        <v>Enviar mensaje</v>
      </c>
      <c r="AH869" s="15" t="str">
        <f>CONCATENATE(A869,F869)</f>
        <v>868TGBU6664764</v>
      </c>
      <c r="AI869" s="15" t="str">
        <f>CONCATENATE("ENT-",A869)</f>
        <v>ENT-868</v>
      </c>
      <c r="AJ869" s="15" t="str">
        <f>IF(Tabla2[[#This Row],[Op]]&lt;&gt;"","ENTREGA","")</f>
        <v>ENTREGA</v>
      </c>
      <c r="AK869" s="40" t="str">
        <f>(Tabla2[[#This Row],[FECHA ENTREGA]]&amp;Tabla2[[#This Row],[HORA ENTREGA]])</f>
        <v>460850,375</v>
      </c>
      <c r="AL869" s="34" t="str">
        <f>IFERROR(HYPERLINK("https://wa.me/"&amp;Tabla2[[#This Row],[CONTACTO]]&amp;"?text="&amp;Tabla2[[#This Row],[Mensaje]]),"")</f>
        <v>https://wa.me/56967396661?text=Hola!%0AServicio del día 04-03%0A *Cliente:* HAUSTEK */ Cont: * TGBU6664764*/ HR Entrega: *09:00* /Dirección: *TUCAPEL 1545,LA PINTANA</v>
      </c>
    </row>
    <row r="870" spans="1:38" s="15" customFormat="1" ht="16.5" customHeight="1" x14ac:dyDescent="0.2">
      <c r="A870" s="15">
        <f>ROW(A869)</f>
        <v>869</v>
      </c>
      <c r="B870" s="15">
        <f>IF(J870=J869,B869+1,1)</f>
        <v>15</v>
      </c>
      <c r="C870" s="15" t="s">
        <v>1590</v>
      </c>
      <c r="D870" s="25" t="s">
        <v>39</v>
      </c>
      <c r="E870" s="27">
        <v>299969</v>
      </c>
      <c r="F870" s="27" t="s">
        <v>1594</v>
      </c>
      <c r="G870" s="27" t="s">
        <v>1572</v>
      </c>
      <c r="H870" s="27">
        <v>18228</v>
      </c>
      <c r="I870" s="27" t="s">
        <v>42</v>
      </c>
      <c r="J870" s="28">
        <v>46085</v>
      </c>
      <c r="K870" s="26">
        <v>0.72916666666666663</v>
      </c>
      <c r="L870" s="26"/>
      <c r="M870" s="27" t="s">
        <v>45</v>
      </c>
      <c r="N870" s="25">
        <f>IFERROR(VLOOKUP(M870,Data!$J$1:$K$58,2,0),"")</f>
        <v>56950981572</v>
      </c>
      <c r="O870" s="27" t="s">
        <v>46</v>
      </c>
      <c r="P870" s="27"/>
      <c r="Q870" s="27" t="s">
        <v>1592</v>
      </c>
      <c r="R870" s="27" t="s">
        <v>1593</v>
      </c>
      <c r="S870" s="27"/>
      <c r="T870" s="27"/>
      <c r="U870" s="28"/>
      <c r="X870" s="27"/>
      <c r="Y870" s="27"/>
      <c r="Z870" s="29"/>
      <c r="AA870" s="29"/>
      <c r="AB870" s="29"/>
      <c r="AC870" s="30">
        <v>46085</v>
      </c>
      <c r="AD870" s="15" t="str">
        <f>IF(Tabla2[[#This Row],[HORA ENTREGA]]="DIRECTO","On time", IF(AA870&lt;&gt;"",IF(Tabla2[[#This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70" s="15" t="str">
        <f>MID(Tabla2[[#This Row],[TIPO]],1,3)</f>
        <v xml:space="preserve">20 </v>
      </c>
      <c r="AF8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HAUSTEK */ Cont: * MSNU2093527*/ HR Entrega: *17:30* /Dirección: *TUCAPEL 1545,LA PINTANA</v>
      </c>
      <c r="AG870" s="38" t="str">
        <f>IFERROR(HYPERLINK("https://wa.me/"&amp;Tabla2[[#This Row],[CONTACTO]]&amp;"?text="&amp;Tabla2[[#This Row],[Mensaje]],"Enviar mensaje"),"")</f>
        <v>Enviar mensaje</v>
      </c>
      <c r="AH870" s="15" t="str">
        <f>CONCATENATE(A870,F870)</f>
        <v>869MSNU2093527</v>
      </c>
      <c r="AI870" s="15" t="str">
        <f>CONCATENATE("ENT-",A870)</f>
        <v>ENT-869</v>
      </c>
      <c r="AJ870" s="15" t="str">
        <f>IF(Tabla2[[#This Row],[Op]]&lt;&gt;"","ENTREGA","")</f>
        <v>ENTREGA</v>
      </c>
      <c r="AK870" s="40" t="str">
        <f>(Tabla2[[#This Row],[FECHA ENTREGA]]&amp;Tabla2[[#This Row],[HORA ENTREGA]])</f>
        <v>460850,729166666666667</v>
      </c>
      <c r="AL870" s="34" t="str">
        <f>IFERROR(HYPERLINK("https://wa.me/"&amp;Tabla2[[#This Row],[CONTACTO]]&amp;"?text="&amp;Tabla2[[#This Row],[Mensaje]]),"")</f>
        <v>https://wa.me/56950981572?text=Hola!%0AServicio del día 04-03%0A *Cliente:* HAUSTEK */ Cont: * MSNU2093527*/ HR Entrega: *17:30* /Dirección: *TUCAPEL 1545,LA PINTANA</v>
      </c>
    </row>
    <row r="871" spans="1:38" s="15" customFormat="1" ht="16.5" customHeight="1" x14ac:dyDescent="0.2">
      <c r="A871" s="15">
        <f>ROW(A870)</f>
        <v>870</v>
      </c>
      <c r="B871" s="15">
        <f>IF(J871=J870,B870+1,1)</f>
        <v>16</v>
      </c>
      <c r="C871" s="15" t="s">
        <v>1590</v>
      </c>
      <c r="D871" s="25" t="s">
        <v>39</v>
      </c>
      <c r="E871" s="27">
        <v>299961</v>
      </c>
      <c r="F871" s="27" t="s">
        <v>1595</v>
      </c>
      <c r="G871" s="27" t="s">
        <v>41</v>
      </c>
      <c r="H871" s="27">
        <v>22010</v>
      </c>
      <c r="I871" s="27" t="s">
        <v>42</v>
      </c>
      <c r="J871" s="28">
        <v>46085</v>
      </c>
      <c r="K871" s="26">
        <v>0.72916666666666663</v>
      </c>
      <c r="L871" s="26"/>
      <c r="M871" s="27" t="s">
        <v>241</v>
      </c>
      <c r="N871" s="25">
        <f>IFERROR(VLOOKUP(M871,Data!$J$1:$K$58,2,0),"")</f>
        <v>56984880436</v>
      </c>
      <c r="O871" s="27" t="s">
        <v>274</v>
      </c>
      <c r="P871" s="27"/>
      <c r="Q871" s="27" t="s">
        <v>1592</v>
      </c>
      <c r="R871" s="27" t="s">
        <v>1593</v>
      </c>
      <c r="S871" s="27"/>
      <c r="T871" s="27"/>
      <c r="U871" s="28"/>
      <c r="V871" s="15" t="s">
        <v>1328</v>
      </c>
      <c r="X871" s="27"/>
      <c r="Y871" s="27"/>
      <c r="Z871" s="29"/>
      <c r="AA871" s="29"/>
      <c r="AB871" s="29"/>
      <c r="AC871" s="30">
        <v>46085</v>
      </c>
      <c r="AD871" s="15" t="str">
        <f>IF(Tabla2[[#This Row],[HORA ENTREGA]]="DIRECTO","On time", IF(AA871&lt;&gt;"",IF(Tabla2[[#This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71" s="15" t="str">
        <f>MID(Tabla2[[#This Row],[TIPO]],1,3)</f>
        <v xml:space="preserve">40 </v>
      </c>
      <c r="AF8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HAUSTEK */ Cont: * MEDU4551025*/ HR Entrega: *17:30* /Dirección: *TUCAPEL 1545,LA PINTANA</v>
      </c>
      <c r="AG871" s="38" t="str">
        <f>IFERROR(HYPERLINK("https://wa.me/"&amp;Tabla2[[#This Row],[CONTACTO]]&amp;"?text="&amp;Tabla2[[#This Row],[Mensaje]],"Enviar mensaje"),"")</f>
        <v>Enviar mensaje</v>
      </c>
      <c r="AH871" s="15" t="str">
        <f>CONCATENATE(A871,F871)</f>
        <v>870MEDU4551025</v>
      </c>
      <c r="AI871" s="15" t="str">
        <f>CONCATENATE("ENT-",A871)</f>
        <v>ENT-870</v>
      </c>
      <c r="AJ871" s="15" t="str">
        <f>IF(Tabla2[[#This Row],[Op]]&lt;&gt;"","ENTREGA","")</f>
        <v>ENTREGA</v>
      </c>
      <c r="AK871" s="40" t="str">
        <f>(Tabla2[[#This Row],[FECHA ENTREGA]]&amp;Tabla2[[#This Row],[HORA ENTREGA]])</f>
        <v>460850,729166666666667</v>
      </c>
      <c r="AL871" s="34" t="str">
        <f>IFERROR(HYPERLINK("https://wa.me/"&amp;Tabla2[[#This Row],[CONTACTO]]&amp;"?text="&amp;Tabla2[[#This Row],[Mensaje]]),"")</f>
        <v>https://wa.me/56984880436?text=Hola!%0AServicio del día 04-03%0A *Cliente:* HAUSTEK */ Cont: * MEDU4551025*/ HR Entrega: *17:30* /Dirección: *TUCAPEL 1545,LA PINTANA</v>
      </c>
    </row>
    <row r="872" spans="1:38" s="15" customFormat="1" ht="16.5" customHeight="1" x14ac:dyDescent="0.2">
      <c r="A872" s="15">
        <f>ROW(A871)</f>
        <v>871</v>
      </c>
      <c r="B872" s="15">
        <f>IF(J872=J871,B871+1,1)</f>
        <v>17</v>
      </c>
      <c r="C872" s="15" t="s">
        <v>1596</v>
      </c>
      <c r="D872" s="25" t="s">
        <v>39</v>
      </c>
      <c r="E872" s="27">
        <v>1283633</v>
      </c>
      <c r="F872" s="27" t="s">
        <v>1597</v>
      </c>
      <c r="G872" s="27" t="s">
        <v>41</v>
      </c>
      <c r="H872" s="27">
        <v>20700</v>
      </c>
      <c r="I872" s="27" t="s">
        <v>42</v>
      </c>
      <c r="J872" s="28">
        <v>46085</v>
      </c>
      <c r="K872" s="26">
        <v>0.35416666666666669</v>
      </c>
      <c r="L872" s="26"/>
      <c r="M872" s="27" t="s">
        <v>155</v>
      </c>
      <c r="N872" s="25">
        <f>IFERROR(VLOOKUP(M872,Data!$J$1:$K$58,2,0),"")</f>
        <v>56926181825</v>
      </c>
      <c r="O872" s="27" t="s">
        <v>326</v>
      </c>
      <c r="P872" s="27"/>
      <c r="Q872" s="27" t="s">
        <v>697</v>
      </c>
      <c r="R872" s="27" t="s">
        <v>69</v>
      </c>
      <c r="S872" s="27"/>
      <c r="T872" s="27"/>
      <c r="U872" s="28"/>
      <c r="V872" s="15" t="s">
        <v>1328</v>
      </c>
      <c r="X872" s="27"/>
      <c r="Y872" s="27"/>
      <c r="Z872" s="29"/>
      <c r="AA872" s="29">
        <v>0.31944444444444442</v>
      </c>
      <c r="AB872" s="29"/>
      <c r="AC872" s="30">
        <v>46085</v>
      </c>
      <c r="AD872" s="15" t="str">
        <f>IF(Tabla2[[#This Row],[HORA ENTREGA]]="DIRECTO","On time", IF(AA872&lt;&gt;"",IF(Tabla2[[#This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72" s="15" t="str">
        <f>MID(Tabla2[[#This Row],[TIPO]],1,3)</f>
        <v xml:space="preserve">40 </v>
      </c>
      <c r="AF8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IDEAL  */ Cont: * CSNU5512777*/ HR Entrega: *08:30* /Dirección: *Bodega Nutrabien, Av. Bernardo O´Higgins 3140 (entrada por calle Los Canelos) </v>
      </c>
      <c r="AG872" s="38" t="str">
        <f>IFERROR(HYPERLINK("https://wa.me/"&amp;Tabla2[[#This Row],[CONTACTO]]&amp;"?text="&amp;Tabla2[[#This Row],[Mensaje]],"Enviar mensaje"),"")</f>
        <v>Enviar mensaje</v>
      </c>
      <c r="AH872" s="15" t="str">
        <f>CONCATENATE(A872,F872)</f>
        <v>871CSNU5512777</v>
      </c>
      <c r="AI872" s="15" t="str">
        <f>CONCATENATE("ENT-",A872)</f>
        <v>ENT-871</v>
      </c>
      <c r="AJ872" s="15" t="str">
        <f>IF(Tabla2[[#This Row],[Op]]&lt;&gt;"","ENTREGA","")</f>
        <v>ENTREGA</v>
      </c>
      <c r="AK872" s="40" t="str">
        <f>(Tabla2[[#This Row],[FECHA ENTREGA]]&amp;Tabla2[[#This Row],[HORA ENTREGA]])</f>
        <v>460850,354166666666667</v>
      </c>
      <c r="AL872" s="34" t="str">
        <f>IFERROR(HYPERLINK("https://wa.me/"&amp;Tabla2[[#This Row],[CONTACTO]]&amp;"?text="&amp;Tabla2[[#This Row],[Mensaje]]),"")</f>
        <v xml:space="preserve">https://wa.me/56926181825?text=Hola!%0AServicio del día 04-03%0A *Cliente:* IDEAL  */ Cont: * CSNU5512777*/ HR Entrega: *08:30* /Dirección: *Bodega Nutrabien, Av. Bernardo O´Higgins 3140 (entrada por calle Los Canelos) </v>
      </c>
    </row>
    <row r="873" spans="1:38" s="15" customFormat="1" ht="16.5" customHeight="1" x14ac:dyDescent="0.2">
      <c r="A873" s="15">
        <f>ROW(A872)</f>
        <v>872</v>
      </c>
      <c r="B873" s="15">
        <f>IF(J873=J872,B872+1,1)</f>
        <v>18</v>
      </c>
      <c r="C873" s="15" t="s">
        <v>1598</v>
      </c>
      <c r="D873" s="25" t="s">
        <v>39</v>
      </c>
      <c r="E873" s="27">
        <v>875766</v>
      </c>
      <c r="F873" s="27" t="s">
        <v>1599</v>
      </c>
      <c r="G873" s="27" t="s">
        <v>41</v>
      </c>
      <c r="H873" s="27"/>
      <c r="I873" s="27" t="s">
        <v>42</v>
      </c>
      <c r="J873" s="28">
        <v>46085</v>
      </c>
      <c r="K873" s="26">
        <v>0.33333333333333331</v>
      </c>
      <c r="L873" s="26"/>
      <c r="M873" s="27" t="s">
        <v>55</v>
      </c>
      <c r="N873" s="25">
        <f>IFERROR(VLOOKUP(M873,Data!$J$1:$K$58,2,0),"")</f>
        <v>56992164782</v>
      </c>
      <c r="O873" s="27" t="s">
        <v>56</v>
      </c>
      <c r="P873" s="27"/>
      <c r="Q873" s="27" t="s">
        <v>182</v>
      </c>
      <c r="R873" s="27" t="s">
        <v>48</v>
      </c>
      <c r="S873" s="27"/>
      <c r="T873" s="27"/>
      <c r="U873" s="28"/>
      <c r="V873" s="15" t="s">
        <v>1328</v>
      </c>
      <c r="X873" s="27"/>
      <c r="Y873" s="27"/>
      <c r="Z873" s="29"/>
      <c r="AA873" s="29">
        <v>0.2673611111111111</v>
      </c>
      <c r="AB873" s="29"/>
      <c r="AC873" s="30">
        <v>46085</v>
      </c>
      <c r="AD873" s="15" t="str">
        <f>IF(Tabla2[[#This Row],[HORA ENTREGA]]="DIRECTO","On time", IF(AA873&lt;&gt;"",IF(Tabla2[[#This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73" s="15" t="str">
        <f>MID(Tabla2[[#This Row],[TIPO]],1,3)</f>
        <v xml:space="preserve">40 </v>
      </c>
      <c r="AF8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INVERSIERRA */ Cont: * CMAU3650468*/ HR Entrega: *08:00* /Dirección: *HUECHURABA</v>
      </c>
      <c r="AG873" s="38" t="str">
        <f>IFERROR(HYPERLINK("https://wa.me/"&amp;Tabla2[[#This Row],[CONTACTO]]&amp;"?text="&amp;Tabla2[[#This Row],[Mensaje]],"Enviar mensaje"),"")</f>
        <v>Enviar mensaje</v>
      </c>
      <c r="AH873" s="15" t="str">
        <f>CONCATENATE(A873,F873)</f>
        <v>872CMAU3650468</v>
      </c>
      <c r="AI873" s="15" t="str">
        <f>CONCATENATE("ENT-",A873)</f>
        <v>ENT-872</v>
      </c>
      <c r="AJ873" s="15" t="str">
        <f>IF(Tabla2[[#This Row],[Op]]&lt;&gt;"","ENTREGA","")</f>
        <v>ENTREGA</v>
      </c>
      <c r="AK873" s="40" t="str">
        <f>(Tabla2[[#This Row],[FECHA ENTREGA]]&amp;Tabla2[[#This Row],[HORA ENTREGA]])</f>
        <v>460850,333333333333333</v>
      </c>
      <c r="AL873" s="34" t="str">
        <f>IFERROR(HYPERLINK("https://wa.me/"&amp;Tabla2[[#This Row],[CONTACTO]]&amp;"?text="&amp;Tabla2[[#This Row],[Mensaje]]),"")</f>
        <v>https://wa.me/56992164782?text=Hola!%0AServicio del día 04-03%0A *Cliente:* INVERSIERRA */ Cont: * CMAU3650468*/ HR Entrega: *08:00* /Dirección: *HUECHURABA</v>
      </c>
    </row>
    <row r="874" spans="1:38" s="15" customFormat="1" ht="16.5" customHeight="1" x14ac:dyDescent="0.2">
      <c r="A874" s="15">
        <f>ROW(A873)</f>
        <v>873</v>
      </c>
      <c r="B874" s="15">
        <f>IF(J874=J873,B873+1,1)</f>
        <v>19</v>
      </c>
      <c r="C874" s="15" t="s">
        <v>1598</v>
      </c>
      <c r="D874" s="25" t="s">
        <v>39</v>
      </c>
      <c r="E874" s="27">
        <v>875766</v>
      </c>
      <c r="F874" s="27" t="s">
        <v>1600</v>
      </c>
      <c r="G874" s="27" t="s">
        <v>41</v>
      </c>
      <c r="H874" s="27"/>
      <c r="I874" s="27" t="s">
        <v>42</v>
      </c>
      <c r="J874" s="28">
        <v>46085</v>
      </c>
      <c r="K874" s="26">
        <v>0.5</v>
      </c>
      <c r="L874" s="26"/>
      <c r="M874" s="27" t="s">
        <v>319</v>
      </c>
      <c r="N874" s="25">
        <f>IFERROR(VLOOKUP(M874,Data!$J$1:$K$58,2,0),"")</f>
        <v>56948501048</v>
      </c>
      <c r="O874" s="27" t="s">
        <v>320</v>
      </c>
      <c r="P874" s="27"/>
      <c r="Q874" s="27" t="s">
        <v>337</v>
      </c>
      <c r="R874" s="27" t="s">
        <v>48</v>
      </c>
      <c r="S874" s="27"/>
      <c r="T874" s="27"/>
      <c r="U874" s="28"/>
      <c r="V874" s="15" t="s">
        <v>1328</v>
      </c>
      <c r="X874" s="27"/>
      <c r="Y874" s="27"/>
      <c r="Z874" s="29"/>
      <c r="AA874" s="29">
        <v>0.54166666666666663</v>
      </c>
      <c r="AB874" s="29"/>
      <c r="AC874" s="30">
        <v>46085</v>
      </c>
      <c r="AD874" s="15" t="str">
        <f>IF(Tabla2[[#This Row],[HORA ENTREGA]]="DIRECTO","On time", IF(AA874&lt;&gt;"",IF(Tabla2[[#This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74" s="15" t="str">
        <f>MID(Tabla2[[#This Row],[TIPO]],1,3)</f>
        <v xml:space="preserve">40 </v>
      </c>
      <c r="AF8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INVERSIERRA */ Cont: * BEAU5642361*/ HR Entrega: *12:00* /Dirección: *QUILICURA</v>
      </c>
      <c r="AG874" s="38" t="str">
        <f>IFERROR(HYPERLINK("https://wa.me/"&amp;Tabla2[[#This Row],[CONTACTO]]&amp;"?text="&amp;Tabla2[[#This Row],[Mensaje]],"Enviar mensaje"),"")</f>
        <v>Enviar mensaje</v>
      </c>
      <c r="AH874" s="15" t="str">
        <f>CONCATENATE(A874,F874)</f>
        <v>873BEAU5642361</v>
      </c>
      <c r="AI874" s="15" t="str">
        <f>CONCATENATE("ENT-",A874)</f>
        <v>ENT-873</v>
      </c>
      <c r="AJ874" s="15" t="str">
        <f>IF(Tabla2[[#This Row],[Op]]&lt;&gt;"","ENTREGA","")</f>
        <v>ENTREGA</v>
      </c>
      <c r="AK874" s="40" t="str">
        <f>(Tabla2[[#This Row],[FECHA ENTREGA]]&amp;Tabla2[[#This Row],[HORA ENTREGA]])</f>
        <v>460850,5</v>
      </c>
      <c r="AL874" s="34" t="str">
        <f>IFERROR(HYPERLINK("https://wa.me/"&amp;Tabla2[[#This Row],[CONTACTO]]&amp;"?text="&amp;Tabla2[[#This Row],[Mensaje]]),"")</f>
        <v>https://wa.me/56948501048?text=Hola!%0AServicio del día 04-03%0A *Cliente:* INVERSIERRA */ Cont: * BEAU5642361*/ HR Entrega: *12:00* /Dirección: *QUILICURA</v>
      </c>
    </row>
    <row r="875" spans="1:38" s="15" customFormat="1" ht="16.5" customHeight="1" x14ac:dyDescent="0.2">
      <c r="A875" s="15">
        <f>ROW(A874)</f>
        <v>874</v>
      </c>
      <c r="B875" s="15">
        <f>IF(J875=J874,B874+1,1)</f>
        <v>20</v>
      </c>
      <c r="C875" s="15" t="s">
        <v>1598</v>
      </c>
      <c r="D875" s="25" t="s">
        <v>39</v>
      </c>
      <c r="E875" s="27">
        <v>876188</v>
      </c>
      <c r="F875" s="27" t="s">
        <v>1601</v>
      </c>
      <c r="G875" s="27" t="s">
        <v>41</v>
      </c>
      <c r="H875" s="27"/>
      <c r="I875" s="27" t="s">
        <v>42</v>
      </c>
      <c r="J875" s="28">
        <v>46085</v>
      </c>
      <c r="K875" s="26">
        <v>0.5</v>
      </c>
      <c r="L875" s="26"/>
      <c r="M875" s="27" t="s">
        <v>688</v>
      </c>
      <c r="N875" s="25">
        <f>IFERROR(VLOOKUP(M875,Data!$J$1:$K$58,2,0),"")</f>
        <v>56950104102</v>
      </c>
      <c r="O875" s="27" t="s">
        <v>552</v>
      </c>
      <c r="P875" s="27"/>
      <c r="Q875" s="27" t="s">
        <v>182</v>
      </c>
      <c r="R875" s="27" t="s">
        <v>48</v>
      </c>
      <c r="S875" s="27"/>
      <c r="T875" s="27"/>
      <c r="U875" s="28"/>
      <c r="X875" s="27"/>
      <c r="Y875" s="27"/>
      <c r="Z875" s="29"/>
      <c r="AA875" s="29">
        <v>0.56458333333333333</v>
      </c>
      <c r="AB875" s="29"/>
      <c r="AC875" s="30">
        <v>46085</v>
      </c>
      <c r="AD875" s="15" t="str">
        <f>IF(Tabla2[[#This Row],[HORA ENTREGA]]="DIRECTO","On time", IF(AA875&lt;&gt;"",IF(Tabla2[[#This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75" s="15" t="str">
        <f>MID(Tabla2[[#This Row],[TIPO]],1,3)</f>
        <v xml:space="preserve">40 </v>
      </c>
      <c r="AF8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INVERSIERRA */ Cont: * CMAU6986517*/ HR Entrega: *12:00* /Dirección: *HUECHURABA</v>
      </c>
      <c r="AG875" s="38" t="str">
        <f>IFERROR(HYPERLINK("https://wa.me/"&amp;Tabla2[[#This Row],[CONTACTO]]&amp;"?text="&amp;Tabla2[[#This Row],[Mensaje]],"Enviar mensaje"),"")</f>
        <v>Enviar mensaje</v>
      </c>
      <c r="AH875" s="15" t="str">
        <f>CONCATENATE(A875,F875)</f>
        <v>874CMAU6986517</v>
      </c>
      <c r="AI875" s="15" t="str">
        <f>CONCATENATE("ENT-",A875)</f>
        <v>ENT-874</v>
      </c>
      <c r="AJ875" s="15" t="str">
        <f>IF(Tabla2[[#This Row],[Op]]&lt;&gt;"","ENTREGA","")</f>
        <v>ENTREGA</v>
      </c>
      <c r="AK875" s="40" t="str">
        <f>(Tabla2[[#This Row],[FECHA ENTREGA]]&amp;Tabla2[[#This Row],[HORA ENTREGA]])</f>
        <v>460850,5</v>
      </c>
      <c r="AL875" s="34" t="str">
        <f>IFERROR(HYPERLINK("https://wa.me/"&amp;Tabla2[[#This Row],[CONTACTO]]&amp;"?text="&amp;Tabla2[[#This Row],[Mensaje]]),"")</f>
        <v>https://wa.me/56950104102?text=Hola!%0AServicio del día 04-03%0A *Cliente:* INVERSIERRA */ Cont: * CMAU6986517*/ HR Entrega: *12:00* /Dirección: *HUECHURABA</v>
      </c>
    </row>
    <row r="876" spans="1:38" s="15" customFormat="1" ht="16.5" customHeight="1" x14ac:dyDescent="0.2">
      <c r="A876" s="15">
        <f>ROW(A875)</f>
        <v>875</v>
      </c>
      <c r="B876" s="15">
        <f>IF(J876=J875,B875+1,1)</f>
        <v>21</v>
      </c>
      <c r="C876" s="15" t="s">
        <v>1602</v>
      </c>
      <c r="D876" s="25" t="s">
        <v>39</v>
      </c>
      <c r="E876" s="27">
        <v>298560</v>
      </c>
      <c r="F876" s="27" t="s">
        <v>1603</v>
      </c>
      <c r="G876" s="27" t="s">
        <v>41</v>
      </c>
      <c r="H876" s="27">
        <v>8906</v>
      </c>
      <c r="I876" s="27" t="s">
        <v>42</v>
      </c>
      <c r="J876" s="28">
        <v>46085</v>
      </c>
      <c r="K876" s="26">
        <v>0.375</v>
      </c>
      <c r="L876" s="26"/>
      <c r="M876" s="27" t="s">
        <v>674</v>
      </c>
      <c r="N876" s="25">
        <f>IFERROR(VLOOKUP(M876,Data!$J$1:$K$58,2,0),"")</f>
        <v>56967386018</v>
      </c>
      <c r="O876" s="27" t="s">
        <v>356</v>
      </c>
      <c r="P876" s="27"/>
      <c r="Q876" s="27" t="s">
        <v>918</v>
      </c>
      <c r="R876" s="27" t="s">
        <v>48</v>
      </c>
      <c r="S876" s="27"/>
      <c r="T876" s="27"/>
      <c r="U876" s="28"/>
      <c r="V876" s="15" t="s">
        <v>1328</v>
      </c>
      <c r="X876" s="27"/>
      <c r="Y876" s="27"/>
      <c r="Z876" s="29"/>
      <c r="AA876" s="29">
        <v>0.36805555555555558</v>
      </c>
      <c r="AB876" s="29"/>
      <c r="AC876" s="30">
        <v>46085</v>
      </c>
      <c r="AD876" s="15" t="str">
        <f>IF(Tabla2[[#This Row],[HORA ENTREGA]]="DIRECTO","On time", IF(AA876&lt;&gt;"",IF(Tabla2[[#This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76" s="15" t="str">
        <f>MID(Tabla2[[#This Row],[TIPO]],1,3)</f>
        <v xml:space="preserve">40 </v>
      </c>
      <c r="AF8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MAR TRADE */ Cont: * SEKU5548407*/ HR Entrega: *09:00* /Dirección: *SALVADOR GUTIERREZ 4441; QUINTA NONRMAL</v>
      </c>
      <c r="AG876" s="38" t="str">
        <f>IFERROR(HYPERLINK("https://wa.me/"&amp;Tabla2[[#This Row],[CONTACTO]]&amp;"?text="&amp;Tabla2[[#This Row],[Mensaje]],"Enviar mensaje"),"")</f>
        <v>Enviar mensaje</v>
      </c>
      <c r="AH876" s="15" t="str">
        <f>CONCATENATE(A876,F876)</f>
        <v>875SEKU5548407</v>
      </c>
      <c r="AI876" s="15" t="str">
        <f>CONCATENATE("ENT-",A876)</f>
        <v>ENT-875</v>
      </c>
      <c r="AJ876" s="15" t="str">
        <f>IF(Tabla2[[#This Row],[Op]]&lt;&gt;"","ENTREGA","")</f>
        <v>ENTREGA</v>
      </c>
      <c r="AK876" s="40" t="str">
        <f>(Tabla2[[#This Row],[FECHA ENTREGA]]&amp;Tabla2[[#This Row],[HORA ENTREGA]])</f>
        <v>460850,375</v>
      </c>
      <c r="AL876" s="34" t="str">
        <f>IFERROR(HYPERLINK("https://wa.me/"&amp;Tabla2[[#This Row],[CONTACTO]]&amp;"?text="&amp;Tabla2[[#This Row],[Mensaje]]),"")</f>
        <v>https://wa.me/56967386018?text=Hola!%0AServicio del día 04-03%0A *Cliente:* MAR TRADE */ Cont: * SEKU5548407*/ HR Entrega: *09:00* /Dirección: *SALVADOR GUTIERREZ 4441; QUINTA NONRMAL</v>
      </c>
    </row>
    <row r="877" spans="1:38" s="15" customFormat="1" ht="16.5" customHeight="1" x14ac:dyDescent="0.2">
      <c r="A877" s="15">
        <f>ROW(A876)</f>
        <v>876</v>
      </c>
      <c r="B877" s="15">
        <f>IF(J877=J876,B876+1,1)</f>
        <v>22</v>
      </c>
      <c r="C877" s="15" t="s">
        <v>1604</v>
      </c>
      <c r="D877" s="25" t="s">
        <v>39</v>
      </c>
      <c r="E877" s="27">
        <v>2605012</v>
      </c>
      <c r="F877" s="27" t="s">
        <v>1605</v>
      </c>
      <c r="G877" s="27" t="s">
        <v>41</v>
      </c>
      <c r="H877" s="27"/>
      <c r="I877" s="27" t="s">
        <v>42</v>
      </c>
      <c r="J877" s="28">
        <v>46085</v>
      </c>
      <c r="K877" s="26">
        <v>0.33333333333333331</v>
      </c>
      <c r="L877" s="26"/>
      <c r="M877" s="27" t="s">
        <v>649</v>
      </c>
      <c r="N877" s="25">
        <f>IFERROR(VLOOKUP(M877,Data!$J$1:$K$58,2,0),"")</f>
        <v>56939438073</v>
      </c>
      <c r="O877" s="27" t="s">
        <v>203</v>
      </c>
      <c r="P877" s="27" t="s">
        <v>1606</v>
      </c>
      <c r="Q877" s="27" t="s">
        <v>153</v>
      </c>
      <c r="R877" s="27" t="s">
        <v>1607</v>
      </c>
      <c r="S877" s="27"/>
      <c r="T877" s="27"/>
      <c r="U877" s="28"/>
      <c r="V877" s="15" t="s">
        <v>1328</v>
      </c>
      <c r="X877" s="27"/>
      <c r="Y877" s="27"/>
      <c r="Z877" s="29"/>
      <c r="AA877" s="29">
        <v>0.32083333333333336</v>
      </c>
      <c r="AB877" s="29"/>
      <c r="AC877" s="30">
        <v>46085</v>
      </c>
      <c r="AD877" s="15" t="str">
        <f>IF(Tabla2[[#This Row],[HORA ENTREGA]]="DIRECTO","On time", IF(AA877&lt;&gt;"",IF(Tabla2[[#This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77" s="15" t="str">
        <f>MID(Tabla2[[#This Row],[TIPO]],1,3)</f>
        <v xml:space="preserve">40 </v>
      </c>
      <c r="AF8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TIIU6524606*/ HR Entrega: *08:00* /Dirección: *BOD. MIEA AGURTO - PUERTO MADERO 9710, BOD. E13; PUDAHUEL </v>
      </c>
      <c r="AG877" s="38" t="str">
        <f>IFERROR(HYPERLINK("https://wa.me/"&amp;Tabla2[[#This Row],[CONTACTO]]&amp;"?text="&amp;Tabla2[[#This Row],[Mensaje]],"Enviar mensaje"),"")</f>
        <v>Enviar mensaje</v>
      </c>
      <c r="AH877" s="15" t="str">
        <f>CONCATENATE(A877,F877)</f>
        <v>876TIIU6524606</v>
      </c>
      <c r="AI877" s="15" t="str">
        <f>CONCATENATE("ENT-",A877)</f>
        <v>ENT-876</v>
      </c>
      <c r="AJ877" s="15" t="str">
        <f>IF(Tabla2[[#This Row],[Op]]&lt;&gt;"","ENTREGA","")</f>
        <v>ENTREGA</v>
      </c>
      <c r="AK877" s="40" t="str">
        <f>(Tabla2[[#This Row],[FECHA ENTREGA]]&amp;Tabla2[[#This Row],[HORA ENTREGA]])</f>
        <v>460850,333333333333333</v>
      </c>
      <c r="AL877" s="34" t="str">
        <f>IFERROR(HYPERLINK("https://wa.me/"&amp;Tabla2[[#This Row],[CONTACTO]]&amp;"?text="&amp;Tabla2[[#This Row],[Mensaje]]),"")</f>
        <v xml:space="preserve">https://wa.me/56939438073?text=Hola!%0AServicio del día 04-03%0A *Cliente:* MIDEA CARRIER */ Cont: * TIIU6524606*/ HR Entrega: *08:00* /Dirección: *BOD. MIEA AGURTO - PUERTO MADERO 9710, BOD. E13; PUDAHUEL </v>
      </c>
    </row>
    <row r="878" spans="1:38" s="15" customFormat="1" ht="16.5" customHeight="1" x14ac:dyDescent="0.2">
      <c r="A878" s="15">
        <f>ROW(A877)</f>
        <v>877</v>
      </c>
      <c r="B878" s="15">
        <f>IF(J878=J877,B877+1,1)</f>
        <v>23</v>
      </c>
      <c r="C878" s="15" t="s">
        <v>1604</v>
      </c>
      <c r="D878" s="25" t="s">
        <v>39</v>
      </c>
      <c r="E878" s="27">
        <v>2605015</v>
      </c>
      <c r="F878" s="27" t="s">
        <v>1608</v>
      </c>
      <c r="G878" s="27" t="s">
        <v>41</v>
      </c>
      <c r="H878" s="27"/>
      <c r="I878" s="27" t="s">
        <v>42</v>
      </c>
      <c r="J878" s="28">
        <v>46085</v>
      </c>
      <c r="K878" s="26">
        <v>0.33333333333333331</v>
      </c>
      <c r="L878" s="26"/>
      <c r="M878" s="27" t="s">
        <v>180</v>
      </c>
      <c r="N878" s="25">
        <f>IFERROR(VLOOKUP(M878,Data!$J$1:$K$58,2,0),"")</f>
        <v>56956063271</v>
      </c>
      <c r="O878" s="27" t="s">
        <v>384</v>
      </c>
      <c r="P878" s="27" t="s">
        <v>1609</v>
      </c>
      <c r="Q878" s="27" t="s">
        <v>153</v>
      </c>
      <c r="R878" s="27" t="s">
        <v>1607</v>
      </c>
      <c r="S878" s="27"/>
      <c r="T878" s="27"/>
      <c r="U878" s="28"/>
      <c r="V878" s="15" t="s">
        <v>1328</v>
      </c>
      <c r="X878" s="27"/>
      <c r="Y878" s="27"/>
      <c r="Z878" s="29"/>
      <c r="AA878" s="29">
        <v>0.30694444444444446</v>
      </c>
      <c r="AB878" s="29"/>
      <c r="AC878" s="30">
        <v>46085</v>
      </c>
      <c r="AD878" s="15" t="str">
        <f>IF(Tabla2[[#This Row],[HORA ENTREGA]]="DIRECTO","On time", IF(AA878&lt;&gt;"",IF(Tabla2[[#This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78" s="15" t="str">
        <f>MID(Tabla2[[#This Row],[TIPO]],1,3)</f>
        <v xml:space="preserve">40 </v>
      </c>
      <c r="AF8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TIIU5120488*/ HR Entrega: *08:00* /Dirección: *BOD. MIEA AGURTO - PUERTO MADERO 9710, BOD. E13; PUDAHUEL </v>
      </c>
      <c r="AG878" s="38" t="str">
        <f>IFERROR(HYPERLINK("https://wa.me/"&amp;Tabla2[[#This Row],[CONTACTO]]&amp;"?text="&amp;Tabla2[[#This Row],[Mensaje]],"Enviar mensaje"),"")</f>
        <v>Enviar mensaje</v>
      </c>
      <c r="AH878" s="15" t="str">
        <f>CONCATENATE(A878,F878)</f>
        <v>877TIIU5120488</v>
      </c>
      <c r="AI878" s="15" t="str">
        <f>CONCATENATE("ENT-",A878)</f>
        <v>ENT-877</v>
      </c>
      <c r="AJ878" s="15" t="str">
        <f>IF(Tabla2[[#This Row],[Op]]&lt;&gt;"","ENTREGA","")</f>
        <v>ENTREGA</v>
      </c>
      <c r="AK878" s="40" t="str">
        <f>(Tabla2[[#This Row],[FECHA ENTREGA]]&amp;Tabla2[[#This Row],[HORA ENTREGA]])</f>
        <v>460850,333333333333333</v>
      </c>
      <c r="AL878" s="34" t="str">
        <f>IFERROR(HYPERLINK("https://wa.me/"&amp;Tabla2[[#This Row],[CONTACTO]]&amp;"?text="&amp;Tabla2[[#This Row],[Mensaje]]),"")</f>
        <v xml:space="preserve">https://wa.me/56956063271?text=Hola!%0AServicio del día 04-03%0A *Cliente:* MIDEA CARRIER */ Cont: * TIIU5120488*/ HR Entrega: *08:00* /Dirección: *BOD. MIEA AGURTO - PUERTO MADERO 9710, BOD. E13; PUDAHUEL </v>
      </c>
    </row>
    <row r="879" spans="1:38" s="15" customFormat="1" ht="16.5" customHeight="1" x14ac:dyDescent="0.2">
      <c r="A879" s="15">
        <f>ROW(A878)</f>
        <v>878</v>
      </c>
      <c r="B879" s="15">
        <f>IF(J879=J878,B878+1,1)</f>
        <v>24</v>
      </c>
      <c r="C879" s="15" t="s">
        <v>1604</v>
      </c>
      <c r="D879" s="25" t="s">
        <v>39</v>
      </c>
      <c r="E879" s="27">
        <v>2605015</v>
      </c>
      <c r="F879" s="27" t="s">
        <v>1610</v>
      </c>
      <c r="G879" s="27" t="s">
        <v>41</v>
      </c>
      <c r="H879" s="27"/>
      <c r="I879" s="27" t="s">
        <v>42</v>
      </c>
      <c r="J879" s="28">
        <v>46085</v>
      </c>
      <c r="K879" s="26">
        <v>0.33333333333333331</v>
      </c>
      <c r="L879" s="26"/>
      <c r="M879" s="27" t="s">
        <v>313</v>
      </c>
      <c r="N879" s="25">
        <f>IFERROR(VLOOKUP(M879,Data!$J$1:$K$58,2,0),"")</f>
        <v>56967387744</v>
      </c>
      <c r="O879" s="27" t="s">
        <v>314</v>
      </c>
      <c r="P879" s="27"/>
      <c r="Q879" s="27" t="s">
        <v>153</v>
      </c>
      <c r="R879" s="27" t="s">
        <v>1607</v>
      </c>
      <c r="S879" s="27"/>
      <c r="T879" s="27"/>
      <c r="U879" s="28"/>
      <c r="X879" s="27"/>
      <c r="Y879" s="27"/>
      <c r="Z879" s="29"/>
      <c r="AA879" s="29">
        <v>0.3263888888888889</v>
      </c>
      <c r="AB879" s="29"/>
      <c r="AC879" s="30">
        <v>46085</v>
      </c>
      <c r="AD879" s="15" t="str">
        <f>IF(Tabla2[[#This Row],[HORA ENTREGA]]="DIRECTO","On time", IF(AA879&lt;&gt;"",IF(Tabla2[[#This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79" s="15" t="str">
        <f>MID(Tabla2[[#This Row],[TIPO]],1,3)</f>
        <v xml:space="preserve">40 </v>
      </c>
      <c r="AF8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EITU9216308*/ HR Entrega: *08:00* /Dirección: *BOD. MIEA AGURTO - PUERTO MADERO 9710, BOD. E13; PUDAHUEL </v>
      </c>
      <c r="AG879" s="38" t="str">
        <f>IFERROR(HYPERLINK("https://wa.me/"&amp;Tabla2[[#This Row],[CONTACTO]]&amp;"?text="&amp;Tabla2[[#This Row],[Mensaje]],"Enviar mensaje"),"")</f>
        <v>Enviar mensaje</v>
      </c>
      <c r="AH879" s="15" t="str">
        <f>CONCATENATE(A879,F879)</f>
        <v>878EITU9216308</v>
      </c>
      <c r="AI879" s="15" t="str">
        <f>CONCATENATE("ENT-",A879)</f>
        <v>ENT-878</v>
      </c>
      <c r="AJ879" s="15" t="str">
        <f>IF(Tabla2[[#This Row],[Op]]&lt;&gt;"","ENTREGA","")</f>
        <v>ENTREGA</v>
      </c>
      <c r="AK879" s="40" t="str">
        <f>(Tabla2[[#This Row],[FECHA ENTREGA]]&amp;Tabla2[[#This Row],[HORA ENTREGA]])</f>
        <v>460850,333333333333333</v>
      </c>
      <c r="AL879" s="34" t="str">
        <f>IFERROR(HYPERLINK("https://wa.me/"&amp;Tabla2[[#This Row],[CONTACTO]]&amp;"?text="&amp;Tabla2[[#This Row],[Mensaje]]),"")</f>
        <v xml:space="preserve">https://wa.me/56967387744?text=Hola!%0AServicio del día 04-03%0A *Cliente:* MIDEA CARRIER */ Cont: * EITU9216308*/ HR Entrega: *08:00* /Dirección: *BOD. MIEA AGURTO - PUERTO MADERO 9710, BOD. E13; PUDAHUEL </v>
      </c>
    </row>
    <row r="880" spans="1:38" s="15" customFormat="1" ht="16.5" customHeight="1" x14ac:dyDescent="0.2">
      <c r="A880" s="15">
        <f>ROW(A879)</f>
        <v>879</v>
      </c>
      <c r="B880" s="15">
        <f>IF(J880=J879,B879+1,1)</f>
        <v>25</v>
      </c>
      <c r="C880" s="15" t="s">
        <v>1604</v>
      </c>
      <c r="D880" s="25" t="s">
        <v>39</v>
      </c>
      <c r="E880" s="27">
        <v>2604075</v>
      </c>
      <c r="F880" s="27" t="s">
        <v>1611</v>
      </c>
      <c r="G880" s="27" t="s">
        <v>41</v>
      </c>
      <c r="H880" s="27"/>
      <c r="I880" s="27" t="s">
        <v>42</v>
      </c>
      <c r="J880" s="28">
        <v>46085</v>
      </c>
      <c r="K880" s="26">
        <v>0.375</v>
      </c>
      <c r="L880" s="26"/>
      <c r="M880" s="27" t="s">
        <v>82</v>
      </c>
      <c r="N880" s="25">
        <f>IFERROR(VLOOKUP(M880,Data!$J$1:$K$58,2,0),"")</f>
        <v>56944277110</v>
      </c>
      <c r="O880" s="27" t="s">
        <v>83</v>
      </c>
      <c r="P880" s="27"/>
      <c r="Q880" s="27" t="s">
        <v>153</v>
      </c>
      <c r="R880" s="27" t="s">
        <v>183</v>
      </c>
      <c r="S880" s="27"/>
      <c r="T880" s="27"/>
      <c r="U880" s="28"/>
      <c r="V880" s="15" t="s">
        <v>1328</v>
      </c>
      <c r="X880" s="27"/>
      <c r="Y880" s="27"/>
      <c r="Z880" s="29"/>
      <c r="AA880" s="29">
        <v>0.50694444444444442</v>
      </c>
      <c r="AB880" s="29"/>
      <c r="AC880" s="30">
        <v>46085</v>
      </c>
      <c r="AD880" s="15" t="str">
        <f>IF(Tabla2[[#This Row],[HORA ENTREGA]]="DIRECTO","On time", IF(AA880&lt;&gt;"",IF(Tabla2[[#This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0" s="15" t="str">
        <f>MID(Tabla2[[#This Row],[TIPO]],1,3)</f>
        <v xml:space="preserve">40 </v>
      </c>
      <c r="AF8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FFAU3682695*/ HR Entrega: *09:00* /Dirección: *BOD. MIEA AGURTO - PUERTO MADERO 9710, BOD. E13; PUDAHUEL </v>
      </c>
      <c r="AG880" s="38" t="str">
        <f>IFERROR(HYPERLINK("https://wa.me/"&amp;Tabla2[[#This Row],[CONTACTO]]&amp;"?text="&amp;Tabla2[[#This Row],[Mensaje]],"Enviar mensaje"),"")</f>
        <v>Enviar mensaje</v>
      </c>
      <c r="AH880" s="15" t="str">
        <f>CONCATENATE(A880,F880)</f>
        <v>879FFAU3682695</v>
      </c>
      <c r="AI880" s="15" t="str">
        <f>CONCATENATE("ENT-",A880)</f>
        <v>ENT-879</v>
      </c>
      <c r="AJ880" s="15" t="str">
        <f>IF(Tabla2[[#This Row],[Op]]&lt;&gt;"","ENTREGA","")</f>
        <v>ENTREGA</v>
      </c>
      <c r="AK880" s="40" t="str">
        <f>(Tabla2[[#This Row],[FECHA ENTREGA]]&amp;Tabla2[[#This Row],[HORA ENTREGA]])</f>
        <v>460850,375</v>
      </c>
      <c r="AL880" s="34" t="str">
        <f>IFERROR(HYPERLINK("https://wa.me/"&amp;Tabla2[[#This Row],[CONTACTO]]&amp;"?text="&amp;Tabla2[[#This Row],[Mensaje]]),"")</f>
        <v xml:space="preserve">https://wa.me/56944277110?text=Hola!%0AServicio del día 04-03%0A *Cliente:* MIDEA CARRIER */ Cont: * FFAU3682695*/ HR Entrega: *09:00* /Dirección: *BOD. MIEA AGURTO - PUERTO MADERO 9710, BOD. E13; PUDAHUEL </v>
      </c>
    </row>
    <row r="881" spans="1:38" s="15" customFormat="1" ht="16.5" customHeight="1" x14ac:dyDescent="0.2">
      <c r="A881" s="15">
        <f>ROW(A880)</f>
        <v>880</v>
      </c>
      <c r="B881" s="15">
        <f>IF(J881=J880,B880+1,1)</f>
        <v>26</v>
      </c>
      <c r="C881" s="15" t="s">
        <v>1604</v>
      </c>
      <c r="D881" s="25" t="s">
        <v>39</v>
      </c>
      <c r="E881" s="27">
        <v>2596623</v>
      </c>
      <c r="F881" s="27" t="s">
        <v>1612</v>
      </c>
      <c r="G881" s="27" t="s">
        <v>41</v>
      </c>
      <c r="H881" s="27"/>
      <c r="I881" s="27" t="s">
        <v>42</v>
      </c>
      <c r="J881" s="28">
        <v>46085</v>
      </c>
      <c r="K881" s="26">
        <v>0.375</v>
      </c>
      <c r="L881" s="26"/>
      <c r="M881" s="27" t="s">
        <v>72</v>
      </c>
      <c r="N881" s="25">
        <f>IFERROR(VLOOKUP(M881,Data!$J$1:$K$58,2,0),"")</f>
        <v>56978089148</v>
      </c>
      <c r="O881" s="27" t="s">
        <v>73</v>
      </c>
      <c r="P881" s="27"/>
      <c r="Q881" s="27" t="s">
        <v>153</v>
      </c>
      <c r="R881" s="27" t="s">
        <v>183</v>
      </c>
      <c r="S881" s="27"/>
      <c r="T881" s="27"/>
      <c r="U881" s="28"/>
      <c r="V881" s="15" t="s">
        <v>1328</v>
      </c>
      <c r="X881" s="27"/>
      <c r="Y881" s="27"/>
      <c r="Z881" s="29"/>
      <c r="AA881" s="29">
        <v>0.50694444444444442</v>
      </c>
      <c r="AB881" s="29"/>
      <c r="AC881" s="30">
        <v>46085</v>
      </c>
      <c r="AD881" s="15" t="str">
        <f>IF(Tabla2[[#This Row],[HORA ENTREGA]]="DIRECTO","On time", IF(AA881&lt;&gt;"",IF(Tabla2[[#This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1" s="15" t="str">
        <f>MID(Tabla2[[#This Row],[TIPO]],1,3)</f>
        <v xml:space="preserve">40 </v>
      </c>
      <c r="AF8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NYKU4431495*/ HR Entrega: *09:00* /Dirección: *BOD. MIEA AGURTO - PUERTO MADERO 9710, BOD. E13; PUDAHUEL </v>
      </c>
      <c r="AG881" s="38" t="str">
        <f>IFERROR(HYPERLINK("https://wa.me/"&amp;Tabla2[[#This Row],[CONTACTO]]&amp;"?text="&amp;Tabla2[[#This Row],[Mensaje]],"Enviar mensaje"),"")</f>
        <v>Enviar mensaje</v>
      </c>
      <c r="AH881" s="15" t="str">
        <f>CONCATENATE(A881,F881)</f>
        <v>880NYKU4431495</v>
      </c>
      <c r="AI881" s="15" t="str">
        <f>CONCATENATE("ENT-",A881)</f>
        <v>ENT-880</v>
      </c>
      <c r="AJ881" s="15" t="str">
        <f>IF(Tabla2[[#This Row],[Op]]&lt;&gt;"","ENTREGA","")</f>
        <v>ENTREGA</v>
      </c>
      <c r="AK881" s="40" t="str">
        <f>(Tabla2[[#This Row],[FECHA ENTREGA]]&amp;Tabla2[[#This Row],[HORA ENTREGA]])</f>
        <v>460850,375</v>
      </c>
      <c r="AL881" s="34" t="str">
        <f>IFERROR(HYPERLINK("https://wa.me/"&amp;Tabla2[[#This Row],[CONTACTO]]&amp;"?text="&amp;Tabla2[[#This Row],[Mensaje]]),"")</f>
        <v xml:space="preserve">https://wa.me/56978089148?text=Hola!%0AServicio del día 04-03%0A *Cliente:* MIDEA CARRIER */ Cont: * NYKU4431495*/ HR Entrega: *09:00* /Dirección: *BOD. MIEA AGURTO - PUERTO MADERO 9710, BOD. E13; PUDAHUEL </v>
      </c>
    </row>
    <row r="882" spans="1:38" s="15" customFormat="1" ht="16.5" customHeight="1" x14ac:dyDescent="0.2">
      <c r="A882" s="15">
        <f>ROW(A881)</f>
        <v>881</v>
      </c>
      <c r="B882" s="15">
        <f>IF(J882=J881,B881+1,1)</f>
        <v>27</v>
      </c>
      <c r="C882" s="15" t="s">
        <v>1604</v>
      </c>
      <c r="D882" s="25" t="s">
        <v>39</v>
      </c>
      <c r="E882" s="27">
        <v>2596633</v>
      </c>
      <c r="F882" s="27" t="s">
        <v>1613</v>
      </c>
      <c r="G882" s="27" t="s">
        <v>41</v>
      </c>
      <c r="H882" s="27"/>
      <c r="I882" s="27" t="s">
        <v>42</v>
      </c>
      <c r="J882" s="28">
        <v>46085</v>
      </c>
      <c r="K882" s="26">
        <v>0.375</v>
      </c>
      <c r="L882" s="26"/>
      <c r="M882" s="27" t="s">
        <v>215</v>
      </c>
      <c r="N882" s="25">
        <f>IFERROR(VLOOKUP(M882,Data!$J$1:$K$58,2,0),"")</f>
        <v>56978089957</v>
      </c>
      <c r="O882" s="27" t="s">
        <v>216</v>
      </c>
      <c r="P882" s="27"/>
      <c r="Q882" s="27" t="s">
        <v>153</v>
      </c>
      <c r="R882" s="27" t="s">
        <v>183</v>
      </c>
      <c r="S882" s="27"/>
      <c r="T882" s="27"/>
      <c r="U882" s="28"/>
      <c r="V882" s="15" t="s">
        <v>1328</v>
      </c>
      <c r="X882" s="27"/>
      <c r="Y882" s="27"/>
      <c r="Z882" s="29"/>
      <c r="AA882" s="29">
        <v>0.47708333333333336</v>
      </c>
      <c r="AB882" s="29"/>
      <c r="AC882" s="30">
        <v>46085</v>
      </c>
      <c r="AD882" s="15" t="str">
        <f>IF(Tabla2[[#This Row],[HORA ENTREGA]]="DIRECTO","On time", IF(AA882&lt;&gt;"",IF(Tabla2[[#This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2" s="15" t="str">
        <f>MID(Tabla2[[#This Row],[TIPO]],1,3)</f>
        <v xml:space="preserve">40 </v>
      </c>
      <c r="AF8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KKFU7809401*/ HR Entrega: *09:00* /Dirección: *BOD. MIEA AGURTO - PUERTO MADERO 9710, BOD. E13; PUDAHUEL </v>
      </c>
      <c r="AG882" s="38" t="str">
        <f>IFERROR(HYPERLINK("https://wa.me/"&amp;Tabla2[[#This Row],[CONTACTO]]&amp;"?text="&amp;Tabla2[[#This Row],[Mensaje]],"Enviar mensaje"),"")</f>
        <v>Enviar mensaje</v>
      </c>
      <c r="AH882" s="15" t="str">
        <f>CONCATENATE(A882,F882)</f>
        <v>881KKFU7809401</v>
      </c>
      <c r="AI882" s="15" t="str">
        <f>CONCATENATE("ENT-",A882)</f>
        <v>ENT-881</v>
      </c>
      <c r="AJ882" s="15" t="str">
        <f>IF(Tabla2[[#This Row],[Op]]&lt;&gt;"","ENTREGA","")</f>
        <v>ENTREGA</v>
      </c>
      <c r="AK882" s="40" t="str">
        <f>(Tabla2[[#This Row],[FECHA ENTREGA]]&amp;Tabla2[[#This Row],[HORA ENTREGA]])</f>
        <v>460850,375</v>
      </c>
      <c r="AL882" s="34" t="str">
        <f>IFERROR(HYPERLINK("https://wa.me/"&amp;Tabla2[[#This Row],[CONTACTO]]&amp;"?text="&amp;Tabla2[[#This Row],[Mensaje]]),"")</f>
        <v xml:space="preserve">https://wa.me/56978089957?text=Hola!%0AServicio del día 04-03%0A *Cliente:* MIDEA CARRIER */ Cont: * KKFU7809401*/ HR Entrega: *09:00* /Dirección: *BOD. MIEA AGURTO - PUERTO MADERO 9710, BOD. E13; PUDAHUEL </v>
      </c>
    </row>
    <row r="883" spans="1:38" s="15" customFormat="1" ht="16.5" customHeight="1" x14ac:dyDescent="0.2">
      <c r="A883" s="15">
        <f>ROW(A882)</f>
        <v>882</v>
      </c>
      <c r="B883" s="15">
        <f>IF(J883=J882,B882+1,1)</f>
        <v>28</v>
      </c>
      <c r="C883" s="15" t="s">
        <v>1604</v>
      </c>
      <c r="D883" s="25" t="s">
        <v>39</v>
      </c>
      <c r="E883" s="27">
        <v>2604077</v>
      </c>
      <c r="F883" s="27" t="s">
        <v>1614</v>
      </c>
      <c r="G883" s="27" t="s">
        <v>41</v>
      </c>
      <c r="H883" s="27"/>
      <c r="I883" s="27" t="s">
        <v>42</v>
      </c>
      <c r="J883" s="28">
        <v>46085</v>
      </c>
      <c r="K883" s="26">
        <v>0.45833333333333331</v>
      </c>
      <c r="L883" s="26"/>
      <c r="M883" s="27" t="s">
        <v>144</v>
      </c>
      <c r="N883" s="25">
        <f>IFERROR(VLOOKUP(M883,Data!$J$1:$K$58,2,0),"")</f>
        <v>56940144795</v>
      </c>
      <c r="O883" s="27" t="s">
        <v>145</v>
      </c>
      <c r="P883" s="27"/>
      <c r="Q883" s="27" t="s">
        <v>153</v>
      </c>
      <c r="R883" s="27" t="s">
        <v>183</v>
      </c>
      <c r="S883" s="27"/>
      <c r="T883" s="27"/>
      <c r="U883" s="28"/>
      <c r="X883" s="27"/>
      <c r="Y883" s="27"/>
      <c r="Z883" s="29"/>
      <c r="AA883" s="29">
        <v>0.51527777777777772</v>
      </c>
      <c r="AB883" s="29"/>
      <c r="AC883" s="30">
        <v>46085</v>
      </c>
      <c r="AD883" s="15" t="str">
        <f>IF(Tabla2[[#This Row],[HORA ENTREGA]]="DIRECTO","On time", IF(AA883&lt;&gt;"",IF(Tabla2[[#This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3" s="15" t="str">
        <f>MID(Tabla2[[#This Row],[TIPO]],1,3)</f>
        <v xml:space="preserve">40 </v>
      </c>
      <c r="AF8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ONEU1129766*/ HR Entrega: *11:00* /Dirección: *BOD. MIEA AGURTO - PUERTO MADERO 9710, BOD. E13; PUDAHUEL </v>
      </c>
      <c r="AG883" s="38" t="str">
        <f>IFERROR(HYPERLINK("https://wa.me/"&amp;Tabla2[[#This Row],[CONTACTO]]&amp;"?text="&amp;Tabla2[[#This Row],[Mensaje]],"Enviar mensaje"),"")</f>
        <v>Enviar mensaje</v>
      </c>
      <c r="AH883" s="15" t="str">
        <f>CONCATENATE(A883,F883)</f>
        <v>882ONEU1129766</v>
      </c>
      <c r="AI883" s="15" t="str">
        <f>CONCATENATE("ENT-",A883)</f>
        <v>ENT-882</v>
      </c>
      <c r="AJ883" s="15" t="str">
        <f>IF(Tabla2[[#This Row],[Op]]&lt;&gt;"","ENTREGA","")</f>
        <v>ENTREGA</v>
      </c>
      <c r="AK883" s="40" t="str">
        <f>(Tabla2[[#This Row],[FECHA ENTREGA]]&amp;Tabla2[[#This Row],[HORA ENTREGA]])</f>
        <v>460850,458333333333333</v>
      </c>
      <c r="AL883" s="34" t="str">
        <f>IFERROR(HYPERLINK("https://wa.me/"&amp;Tabla2[[#This Row],[CONTACTO]]&amp;"?text="&amp;Tabla2[[#This Row],[Mensaje]]),"")</f>
        <v xml:space="preserve">https://wa.me/56940144795?text=Hola!%0AServicio del día 04-03%0A *Cliente:* MIDEA CARRIER */ Cont: * ONEU1129766*/ HR Entrega: *11:00* /Dirección: *BOD. MIEA AGURTO - PUERTO MADERO 9710, BOD. E13; PUDAHUEL </v>
      </c>
    </row>
    <row r="884" spans="1:38" s="15" customFormat="1" ht="16.5" customHeight="1" x14ac:dyDescent="0.2">
      <c r="A884" s="15">
        <f>ROW(A883)</f>
        <v>883</v>
      </c>
      <c r="B884" s="15">
        <f>IF(J884=J883,B883+1,1)</f>
        <v>29</v>
      </c>
      <c r="C884" s="15" t="s">
        <v>1604</v>
      </c>
      <c r="D884" s="25" t="s">
        <v>39</v>
      </c>
      <c r="E884" s="27">
        <v>2603990</v>
      </c>
      <c r="F884" s="27" t="s">
        <v>1615</v>
      </c>
      <c r="G884" s="27" t="s">
        <v>41</v>
      </c>
      <c r="H884" s="27"/>
      <c r="I884" s="27" t="s">
        <v>42</v>
      </c>
      <c r="J884" s="28">
        <v>46085</v>
      </c>
      <c r="K884" s="26">
        <v>0.45833333333333331</v>
      </c>
      <c r="L884" s="26"/>
      <c r="M884" s="27" t="s">
        <v>133</v>
      </c>
      <c r="N884" s="25">
        <f>IFERROR(VLOOKUP(M884,Data!$J$1:$K$58,2,0),"")</f>
        <v>56953801607</v>
      </c>
      <c r="O884" s="27" t="s">
        <v>134</v>
      </c>
      <c r="P884" s="27"/>
      <c r="Q884" s="27" t="s">
        <v>153</v>
      </c>
      <c r="R884" s="27" t="s">
        <v>1607</v>
      </c>
      <c r="S884" s="27"/>
      <c r="T884" s="27"/>
      <c r="U884" s="28"/>
      <c r="V884" s="15" t="s">
        <v>1328</v>
      </c>
      <c r="X884" s="27"/>
      <c r="Y884" s="27"/>
      <c r="Z884" s="29"/>
      <c r="AA884" s="29">
        <v>0.51527777777777772</v>
      </c>
      <c r="AB884" s="29"/>
      <c r="AC884" s="30">
        <v>46085</v>
      </c>
      <c r="AD884" s="15" t="str">
        <f>IF(Tabla2[[#This Row],[HORA ENTREGA]]="DIRECTO","On time", IF(AA884&lt;&gt;"",IF(Tabla2[[#This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4" s="15" t="str">
        <f>MID(Tabla2[[#This Row],[TIPO]],1,3)</f>
        <v xml:space="preserve">40 </v>
      </c>
      <c r="AF8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TCNU1564398*/ HR Entrega: *11:00* /Dirección: *BOD. MIEA AGURTO - PUERTO MADERO 9710, BOD. E13; PUDAHUEL </v>
      </c>
      <c r="AG884" s="38" t="str">
        <f>IFERROR(HYPERLINK("https://wa.me/"&amp;Tabla2[[#This Row],[CONTACTO]]&amp;"?text="&amp;Tabla2[[#This Row],[Mensaje]],"Enviar mensaje"),"")</f>
        <v>Enviar mensaje</v>
      </c>
      <c r="AH884" s="15" t="str">
        <f>CONCATENATE(A884,F884)</f>
        <v>883TCNU1564398</v>
      </c>
      <c r="AI884" s="15" t="str">
        <f>CONCATENATE("ENT-",A884)</f>
        <v>ENT-883</v>
      </c>
      <c r="AJ884" s="15" t="str">
        <f>IF(Tabla2[[#This Row],[Op]]&lt;&gt;"","ENTREGA","")</f>
        <v>ENTREGA</v>
      </c>
      <c r="AK884" s="40" t="str">
        <f>(Tabla2[[#This Row],[FECHA ENTREGA]]&amp;Tabla2[[#This Row],[HORA ENTREGA]])</f>
        <v>460850,458333333333333</v>
      </c>
      <c r="AL884" s="34" t="str">
        <f>IFERROR(HYPERLINK("https://wa.me/"&amp;Tabla2[[#This Row],[CONTACTO]]&amp;"?text="&amp;Tabla2[[#This Row],[Mensaje]]),"")</f>
        <v xml:space="preserve">https://wa.me/56953801607?text=Hola!%0AServicio del día 04-03%0A *Cliente:* MIDEA CARRIER */ Cont: * TCNU1564398*/ HR Entrega: *11:00* /Dirección: *BOD. MIEA AGURTO - PUERTO MADERO 9710, BOD. E13; PUDAHUEL </v>
      </c>
    </row>
    <row r="885" spans="1:38" s="15" customFormat="1" ht="16.5" customHeight="1" x14ac:dyDescent="0.2">
      <c r="A885" s="15">
        <f>ROW(A884)</f>
        <v>884</v>
      </c>
      <c r="B885" s="15">
        <f>IF(J885=J884,B884+1,1)</f>
        <v>30</v>
      </c>
      <c r="C885" s="15" t="s">
        <v>1604</v>
      </c>
      <c r="D885" s="25" t="s">
        <v>39</v>
      </c>
      <c r="E885" s="27">
        <v>2605016</v>
      </c>
      <c r="F885" s="27" t="s">
        <v>1616</v>
      </c>
      <c r="G885" s="27" t="s">
        <v>41</v>
      </c>
      <c r="H885" s="27"/>
      <c r="I885" s="27" t="s">
        <v>42</v>
      </c>
      <c r="J885" s="28">
        <v>46085</v>
      </c>
      <c r="K885" s="26">
        <v>0.45833333333333331</v>
      </c>
      <c r="L885" s="26"/>
      <c r="M885" s="27" t="s">
        <v>366</v>
      </c>
      <c r="N885" s="25">
        <f>IFERROR(VLOOKUP(M885,Data!$J$1:$K$58,2,0),"")</f>
        <v>56967386251</v>
      </c>
      <c r="O885" s="27" t="s">
        <v>367</v>
      </c>
      <c r="P885" s="27"/>
      <c r="Q885" s="27" t="s">
        <v>153</v>
      </c>
      <c r="R885" s="27" t="s">
        <v>1607</v>
      </c>
      <c r="S885" s="27"/>
      <c r="T885" s="27"/>
      <c r="U885" s="28"/>
      <c r="V885" s="15" t="s">
        <v>1328</v>
      </c>
      <c r="X885" s="27"/>
      <c r="Y885" s="27"/>
      <c r="Z885" s="29"/>
      <c r="AA885" s="29">
        <v>0.51041666666666663</v>
      </c>
      <c r="AB885" s="29"/>
      <c r="AC885" s="30">
        <v>46085</v>
      </c>
      <c r="AD885" s="15" t="str">
        <f>IF(Tabla2[[#This Row],[HORA ENTREGA]]="DIRECTO","On time", IF(AA885&lt;&gt;"",IF(Tabla2[[#This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5" s="15" t="str">
        <f>MID(Tabla2[[#This Row],[TIPO]],1,3)</f>
        <v xml:space="preserve">40 </v>
      </c>
      <c r="AF8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EGSU1264508*/ HR Entrega: *11:00* /Dirección: *BOD. MIEA AGURTO - PUERTO MADERO 9710, BOD. E13; PUDAHUEL </v>
      </c>
      <c r="AG885" s="38" t="str">
        <f>IFERROR(HYPERLINK("https://wa.me/"&amp;Tabla2[[#This Row],[CONTACTO]]&amp;"?text="&amp;Tabla2[[#This Row],[Mensaje]],"Enviar mensaje"),"")</f>
        <v>Enviar mensaje</v>
      </c>
      <c r="AH885" s="15" t="str">
        <f>CONCATENATE(A885,F885)</f>
        <v>884EGSU1264508</v>
      </c>
      <c r="AI885" s="15" t="str">
        <f>CONCATENATE("ENT-",A885)</f>
        <v>ENT-884</v>
      </c>
      <c r="AJ885" s="15" t="str">
        <f>IF(Tabla2[[#This Row],[Op]]&lt;&gt;"","ENTREGA","")</f>
        <v>ENTREGA</v>
      </c>
      <c r="AK885" s="40" t="str">
        <f>(Tabla2[[#This Row],[FECHA ENTREGA]]&amp;Tabla2[[#This Row],[HORA ENTREGA]])</f>
        <v>460850,458333333333333</v>
      </c>
      <c r="AL885" s="34" t="str">
        <f>IFERROR(HYPERLINK("https://wa.me/"&amp;Tabla2[[#This Row],[CONTACTO]]&amp;"?text="&amp;Tabla2[[#This Row],[Mensaje]]),"")</f>
        <v xml:space="preserve">https://wa.me/56967386251?text=Hola!%0AServicio del día 04-03%0A *Cliente:* MIDEA CARRIER */ Cont: * EGSU1264508*/ HR Entrega: *11:00* /Dirección: *BOD. MIEA AGURTO - PUERTO MADERO 9710, BOD. E13; PUDAHUEL </v>
      </c>
    </row>
    <row r="886" spans="1:38" s="15" customFormat="1" ht="16.5" customHeight="1" x14ac:dyDescent="0.2">
      <c r="A886" s="15">
        <f>ROW(A885)</f>
        <v>885</v>
      </c>
      <c r="B886" s="15">
        <f>IF(J886=J885,B885+1,1)</f>
        <v>31</v>
      </c>
      <c r="C886" s="15" t="s">
        <v>1604</v>
      </c>
      <c r="D886" s="25" t="s">
        <v>39</v>
      </c>
      <c r="E886" s="27">
        <v>2605017</v>
      </c>
      <c r="F886" s="27" t="s">
        <v>1617</v>
      </c>
      <c r="G886" s="27" t="s">
        <v>41</v>
      </c>
      <c r="H886" s="27"/>
      <c r="I886" s="27" t="s">
        <v>42</v>
      </c>
      <c r="J886" s="28">
        <v>46085</v>
      </c>
      <c r="K886" s="26">
        <v>0.5</v>
      </c>
      <c r="L886" s="26"/>
      <c r="M886" s="27" t="s">
        <v>158</v>
      </c>
      <c r="N886" s="25">
        <f>IFERROR(VLOOKUP(M886,Data!$J$1:$K$58,2,0),"")</f>
        <v>56931745801</v>
      </c>
      <c r="O886" s="27" t="s">
        <v>159</v>
      </c>
      <c r="P886" s="27"/>
      <c r="Q886" s="27" t="s">
        <v>153</v>
      </c>
      <c r="R886" s="27" t="s">
        <v>1607</v>
      </c>
      <c r="S886" s="27"/>
      <c r="T886" s="27"/>
      <c r="U886" s="28"/>
      <c r="X886" s="27"/>
      <c r="Y886" s="27"/>
      <c r="Z886" s="29"/>
      <c r="AA886" s="29">
        <v>0.52083333333333337</v>
      </c>
      <c r="AB886" s="29"/>
      <c r="AC886" s="30">
        <v>46085</v>
      </c>
      <c r="AD886" s="15" t="str">
        <f>IF(Tabla2[[#This Row],[HORA ENTREGA]]="DIRECTO","On time", IF(AA886&lt;&gt;"",IF(Tabla2[[#This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6" s="15" t="str">
        <f>MID(Tabla2[[#This Row],[TIPO]],1,3)</f>
        <v xml:space="preserve">40 </v>
      </c>
      <c r="AF8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HPCU4847004*/ HR Entrega: *12:00* /Dirección: *BOD. MIEA AGURTO - PUERTO MADERO 9710, BOD. E13; PUDAHUEL </v>
      </c>
      <c r="AG886" s="38" t="str">
        <f>IFERROR(HYPERLINK("https://wa.me/"&amp;Tabla2[[#This Row],[CONTACTO]]&amp;"?text="&amp;Tabla2[[#This Row],[Mensaje]],"Enviar mensaje"),"")</f>
        <v>Enviar mensaje</v>
      </c>
      <c r="AH886" s="15" t="str">
        <f>CONCATENATE(A886,F886)</f>
        <v>885HPCU4847004</v>
      </c>
      <c r="AI886" s="15" t="str">
        <f>CONCATENATE("ENT-",A886)</f>
        <v>ENT-885</v>
      </c>
      <c r="AJ886" s="15" t="str">
        <f>IF(Tabla2[[#This Row],[Op]]&lt;&gt;"","ENTREGA","")</f>
        <v>ENTREGA</v>
      </c>
      <c r="AK886" s="40" t="str">
        <f>(Tabla2[[#This Row],[FECHA ENTREGA]]&amp;Tabla2[[#This Row],[HORA ENTREGA]])</f>
        <v>460850,5</v>
      </c>
      <c r="AL886" s="34" t="str">
        <f>IFERROR(HYPERLINK("https://wa.me/"&amp;Tabla2[[#This Row],[CONTACTO]]&amp;"?text="&amp;Tabla2[[#This Row],[Mensaje]]),"")</f>
        <v xml:space="preserve">https://wa.me/56931745801?text=Hola!%0AServicio del día 04-03%0A *Cliente:* MIDEA CARRIER */ Cont: * HPCU4847004*/ HR Entrega: *12:00* /Dirección: *BOD. MIEA AGURTO - PUERTO MADERO 9710, BOD. E13; PUDAHUEL </v>
      </c>
    </row>
    <row r="887" spans="1:38" s="15" customFormat="1" ht="16.5" customHeight="1" x14ac:dyDescent="0.2">
      <c r="A887" s="15">
        <f>ROW(A886)</f>
        <v>886</v>
      </c>
      <c r="B887" s="15">
        <f>IF(J887=J886,B886+1,1)</f>
        <v>32</v>
      </c>
      <c r="C887" s="15" t="s">
        <v>1604</v>
      </c>
      <c r="D887" s="25" t="s">
        <v>39</v>
      </c>
      <c r="E887" s="27">
        <v>2605016</v>
      </c>
      <c r="F887" s="27" t="s">
        <v>1618</v>
      </c>
      <c r="G887" s="27" t="s">
        <v>41</v>
      </c>
      <c r="H887" s="27"/>
      <c r="I887" s="27" t="s">
        <v>42</v>
      </c>
      <c r="J887" s="28">
        <v>46085</v>
      </c>
      <c r="K887" s="26">
        <v>0.5</v>
      </c>
      <c r="L887" s="26"/>
      <c r="M887" s="27" t="s">
        <v>180</v>
      </c>
      <c r="N887" s="25">
        <f>IFERROR(VLOOKUP(M887,Data!$J$1:$K$58,2,0),"")</f>
        <v>56956063271</v>
      </c>
      <c r="O887" s="27" t="s">
        <v>384</v>
      </c>
      <c r="P887" s="27" t="s">
        <v>1609</v>
      </c>
      <c r="Q887" s="27" t="s">
        <v>153</v>
      </c>
      <c r="R887" s="27" t="s">
        <v>1607</v>
      </c>
      <c r="S887" s="27"/>
      <c r="T887" s="27"/>
      <c r="U887" s="28"/>
      <c r="X887" s="27"/>
      <c r="Y887" s="27"/>
      <c r="Z887" s="29"/>
      <c r="AA887" s="29">
        <v>0.51597222222222228</v>
      </c>
      <c r="AB887" s="29"/>
      <c r="AC887" s="30">
        <v>46085</v>
      </c>
      <c r="AD887" s="15" t="str">
        <f>IF(Tabla2[[#This Row],[HORA ENTREGA]]="DIRECTO","On time", IF(AA887&lt;&gt;"",IF(Tabla2[[#This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87" s="15" t="str">
        <f>MID(Tabla2[[#This Row],[TIPO]],1,3)</f>
        <v xml:space="preserve">40 </v>
      </c>
      <c r="AF8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04-03%0A *Cliente:* MIDEA CARRIER */ Cont: * EMCU8401368*/ HR Entrega: *12:00* /Dirección: *BOD. MIEA AGURTO - PUERTO MADERO 9710, BOD. E13; PUDAHUEL </v>
      </c>
      <c r="AG887" s="38" t="str">
        <f>IFERROR(HYPERLINK("https://wa.me/"&amp;Tabla2[[#This Row],[CONTACTO]]&amp;"?text="&amp;Tabla2[[#This Row],[Mensaje]],"Enviar mensaje"),"")</f>
        <v>Enviar mensaje</v>
      </c>
      <c r="AH887" s="15" t="str">
        <f>CONCATENATE(A887,F887)</f>
        <v>886EMCU8401368</v>
      </c>
      <c r="AI887" s="15" t="str">
        <f>CONCATENATE("ENT-",A887)</f>
        <v>ENT-886</v>
      </c>
      <c r="AJ887" s="15" t="str">
        <f>IF(Tabla2[[#This Row],[Op]]&lt;&gt;"","ENTREGA","")</f>
        <v>ENTREGA</v>
      </c>
      <c r="AK887" s="40" t="str">
        <f>(Tabla2[[#This Row],[FECHA ENTREGA]]&amp;Tabla2[[#This Row],[HORA ENTREGA]])</f>
        <v>460850,5</v>
      </c>
      <c r="AL887" s="34" t="str">
        <f>IFERROR(HYPERLINK("https://wa.me/"&amp;Tabla2[[#This Row],[CONTACTO]]&amp;"?text="&amp;Tabla2[[#This Row],[Mensaje]]),"")</f>
        <v xml:space="preserve">https://wa.me/56956063271?text=Hola!%0AServicio del día 04-03%0A *Cliente:* MIDEA CARRIER */ Cont: * EMCU8401368*/ HR Entrega: *12:00* /Dirección: *BOD. MIEA AGURTO - PUERTO MADERO 9710, BOD. E13; PUDAHUEL </v>
      </c>
    </row>
    <row r="888" spans="1:38" s="15" customFormat="1" ht="16.5" customHeight="1" x14ac:dyDescent="0.2">
      <c r="A888" s="15">
        <f>ROW(A887)</f>
        <v>887</v>
      </c>
      <c r="B888" s="15">
        <f>IF(J888=J887,B887+1,1)</f>
        <v>33</v>
      </c>
      <c r="C888" s="15" t="s">
        <v>500</v>
      </c>
      <c r="D888" s="25" t="s">
        <v>39</v>
      </c>
      <c r="E888" s="27">
        <v>297064</v>
      </c>
      <c r="F888" s="27" t="s">
        <v>1619</v>
      </c>
      <c r="G888" s="27" t="s">
        <v>1572</v>
      </c>
      <c r="H888" s="27">
        <v>28000</v>
      </c>
      <c r="I888" s="27" t="s">
        <v>42</v>
      </c>
      <c r="J888" s="28">
        <v>46085</v>
      </c>
      <c r="K888" s="26">
        <v>0.33333333333333331</v>
      </c>
      <c r="L888" s="26"/>
      <c r="M888" s="27" t="s">
        <v>158</v>
      </c>
      <c r="N888" s="25">
        <f>IFERROR(VLOOKUP(M888,Data!$J$1:$K$58,2,0),"")</f>
        <v>56931745801</v>
      </c>
      <c r="O888" s="27" t="s">
        <v>159</v>
      </c>
      <c r="P888" s="27" t="s">
        <v>1620</v>
      </c>
      <c r="Q888" s="27" t="s">
        <v>502</v>
      </c>
      <c r="R888" s="27" t="s">
        <v>48</v>
      </c>
      <c r="S888" s="27"/>
      <c r="T888" s="27"/>
      <c r="U888" s="28"/>
      <c r="V888" s="15" t="s">
        <v>1328</v>
      </c>
      <c r="X888" s="27" t="s">
        <v>1621</v>
      </c>
      <c r="Y888" s="27"/>
      <c r="Z888" s="29"/>
      <c r="AA888" s="29">
        <v>0.26111111111111113</v>
      </c>
      <c r="AB888" s="29"/>
      <c r="AC888" s="30">
        <v>46085</v>
      </c>
      <c r="AD888" s="15" t="str">
        <f>IF(Tabla2[[#This Row],[HORA ENTREGA]]="DIRECTO","On time", IF(AA888&lt;&gt;"",IF(Tabla2[[#This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88" s="15" t="str">
        <f>MID(Tabla2[[#This Row],[TIPO]],1,3)</f>
        <v xml:space="preserve">20 </v>
      </c>
      <c r="AF8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MOLYMETNOS S.A. */ Cont: * APZU3766600*/ HR Entrega: *08:00* /Dirección: *CAMINO NOS A LOS MORROS 590, SAN BERNARDO</v>
      </c>
      <c r="AG888" s="38" t="str">
        <f>IFERROR(HYPERLINK("https://wa.me/"&amp;Tabla2[[#This Row],[CONTACTO]]&amp;"?text="&amp;Tabla2[[#This Row],[Mensaje]],"Enviar mensaje"),"")</f>
        <v>Enviar mensaje</v>
      </c>
      <c r="AH888" s="15" t="str">
        <f>CONCATENATE(A888,F888)</f>
        <v>887APZU3766600</v>
      </c>
      <c r="AI888" s="15" t="str">
        <f>CONCATENATE("ENT-",A888)</f>
        <v>ENT-887</v>
      </c>
      <c r="AJ888" s="15" t="str">
        <f>IF(Tabla2[[#This Row],[Op]]&lt;&gt;"","ENTREGA","")</f>
        <v>ENTREGA</v>
      </c>
      <c r="AK888" s="40" t="str">
        <f>(Tabla2[[#This Row],[FECHA ENTREGA]]&amp;Tabla2[[#This Row],[HORA ENTREGA]])</f>
        <v>460850,333333333333333</v>
      </c>
      <c r="AL888" s="34" t="str">
        <f>IFERROR(HYPERLINK("https://wa.me/"&amp;Tabla2[[#This Row],[CONTACTO]]&amp;"?text="&amp;Tabla2[[#This Row],[Mensaje]]),"")</f>
        <v>https://wa.me/56931745801?text=Hola!%0AServicio del día 04-03%0A *Cliente:* MOLYMETNOS S.A. */ Cont: * APZU3766600*/ HR Entrega: *08:00* /Dirección: *CAMINO NOS A LOS MORROS 590, SAN BERNARDO</v>
      </c>
    </row>
    <row r="889" spans="1:38" s="15" customFormat="1" ht="16.5" customHeight="1" x14ac:dyDescent="0.2">
      <c r="A889" s="15">
        <f>ROW(A888)</f>
        <v>888</v>
      </c>
      <c r="B889" s="15">
        <f>IF(J889=J888,B888+1,1)</f>
        <v>34</v>
      </c>
      <c r="C889" s="15" t="s">
        <v>500</v>
      </c>
      <c r="D889" s="25" t="s">
        <v>39</v>
      </c>
      <c r="E889" s="27">
        <v>297064</v>
      </c>
      <c r="F889" s="27" t="s">
        <v>1622</v>
      </c>
      <c r="G889" s="27" t="s">
        <v>1572</v>
      </c>
      <c r="H889" s="27">
        <v>28000</v>
      </c>
      <c r="I889" s="27" t="s">
        <v>42</v>
      </c>
      <c r="J889" s="28">
        <v>46085</v>
      </c>
      <c r="K889" s="26">
        <v>0.35416666666666669</v>
      </c>
      <c r="L889" s="26"/>
      <c r="M889" s="27" t="s">
        <v>211</v>
      </c>
      <c r="N889" s="25">
        <f>IFERROR(VLOOKUP(M889,Data!$J$1:$K$58,2,0),"")</f>
        <v>56961282379</v>
      </c>
      <c r="O889" s="27" t="s">
        <v>212</v>
      </c>
      <c r="P889" s="27"/>
      <c r="Q889" s="27" t="s">
        <v>502</v>
      </c>
      <c r="R889" s="27" t="s">
        <v>48</v>
      </c>
      <c r="S889" s="27"/>
      <c r="T889" s="27"/>
      <c r="U889" s="28"/>
      <c r="V889" s="15" t="s">
        <v>1328</v>
      </c>
      <c r="X889" s="27"/>
      <c r="Y889" s="27"/>
      <c r="Z889" s="29"/>
      <c r="AA889" s="29">
        <v>0.27083333333333331</v>
      </c>
      <c r="AB889" s="29"/>
      <c r="AC889" s="30">
        <v>46085</v>
      </c>
      <c r="AD889" s="15" t="str">
        <f>IF(Tabla2[[#This Row],[HORA ENTREGA]]="DIRECTO","On time", IF(AA889&lt;&gt;"",IF(Tabla2[[#This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89" s="15" t="str">
        <f>MID(Tabla2[[#This Row],[TIPO]],1,3)</f>
        <v xml:space="preserve">20 </v>
      </c>
      <c r="AF8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MOLYMETNOS S.A. */ Cont: * TCLU2469947*/ HR Entrega: *08:30* /Dirección: *CAMINO NOS A LOS MORROS 590, SAN BERNARDO</v>
      </c>
      <c r="AG889" s="38" t="str">
        <f>IFERROR(HYPERLINK("https://wa.me/"&amp;Tabla2[[#This Row],[CONTACTO]]&amp;"?text="&amp;Tabla2[[#This Row],[Mensaje]],"Enviar mensaje"),"")</f>
        <v>Enviar mensaje</v>
      </c>
      <c r="AH889" s="15" t="str">
        <f>CONCATENATE(A889,F889)</f>
        <v>888TCLU2469947</v>
      </c>
      <c r="AI889" s="15" t="str">
        <f>CONCATENATE("ENT-",A889)</f>
        <v>ENT-888</v>
      </c>
      <c r="AJ889" s="15" t="str">
        <f>IF(Tabla2[[#This Row],[Op]]&lt;&gt;"","ENTREGA","")</f>
        <v>ENTREGA</v>
      </c>
      <c r="AK889" s="40" t="str">
        <f>(Tabla2[[#This Row],[FECHA ENTREGA]]&amp;Tabla2[[#This Row],[HORA ENTREGA]])</f>
        <v>460850,354166666666667</v>
      </c>
      <c r="AL889" s="34" t="str">
        <f>IFERROR(HYPERLINK("https://wa.me/"&amp;Tabla2[[#This Row],[CONTACTO]]&amp;"?text="&amp;Tabla2[[#This Row],[Mensaje]]),"")</f>
        <v>https://wa.me/56961282379?text=Hola!%0AServicio del día 04-03%0A *Cliente:* MOLYMETNOS S.A. */ Cont: * TCLU2469947*/ HR Entrega: *08:30* /Dirección: *CAMINO NOS A LOS MORROS 590, SAN BERNARDO</v>
      </c>
    </row>
    <row r="890" spans="1:38" s="15" customFormat="1" ht="16.5" customHeight="1" x14ac:dyDescent="0.2">
      <c r="A890" s="15">
        <f>ROW(A889)</f>
        <v>889</v>
      </c>
      <c r="B890" s="15">
        <f>IF(J890=J889,B889+1,1)</f>
        <v>35</v>
      </c>
      <c r="C890" s="15" t="s">
        <v>500</v>
      </c>
      <c r="D890" s="25" t="s">
        <v>39</v>
      </c>
      <c r="E890" s="27">
        <v>297064</v>
      </c>
      <c r="F890" s="27" t="s">
        <v>1623</v>
      </c>
      <c r="G890" s="27" t="s">
        <v>1572</v>
      </c>
      <c r="H890" s="27">
        <v>28000</v>
      </c>
      <c r="I890" s="27" t="s">
        <v>42</v>
      </c>
      <c r="J890" s="28">
        <v>46085</v>
      </c>
      <c r="K890" s="26">
        <v>0.375</v>
      </c>
      <c r="L890" s="26"/>
      <c r="M890" s="27" t="s">
        <v>112</v>
      </c>
      <c r="N890" s="25">
        <f>IFERROR(VLOOKUP(M890,Data!$J$1:$K$58,2,0),"")</f>
        <v>56990025702</v>
      </c>
      <c r="O890" s="27" t="s">
        <v>61</v>
      </c>
      <c r="P890" s="27" t="s">
        <v>1624</v>
      </c>
      <c r="Q890" s="27" t="s">
        <v>502</v>
      </c>
      <c r="R890" s="27" t="s">
        <v>48</v>
      </c>
      <c r="S890" s="27"/>
      <c r="T890" s="27"/>
      <c r="U890" s="28"/>
      <c r="V890" s="15" t="s">
        <v>1328</v>
      </c>
      <c r="X890" s="27" t="s">
        <v>1621</v>
      </c>
      <c r="Y890" s="27"/>
      <c r="Z890" s="29"/>
      <c r="AA890" s="29">
        <v>0.27083333333333331</v>
      </c>
      <c r="AB890" s="29"/>
      <c r="AC890" s="30">
        <v>46085</v>
      </c>
      <c r="AD890" s="15" t="str">
        <f>IF(Tabla2[[#This Row],[HORA ENTREGA]]="DIRECTO","On time", IF(AA890&lt;&gt;"",IF(Tabla2[[#This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90" s="15" t="str">
        <f>MID(Tabla2[[#This Row],[TIPO]],1,3)</f>
        <v xml:space="preserve">20 </v>
      </c>
      <c r="AF8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MOLYMETNOS S.A. */ Cont: * APZU3189617*/ HR Entrega: *09:00* /Dirección: *CAMINO NOS A LOS MORROS 590, SAN BERNARDO</v>
      </c>
      <c r="AG890" s="38" t="str">
        <f>IFERROR(HYPERLINK("https://wa.me/"&amp;Tabla2[[#This Row],[CONTACTO]]&amp;"?text="&amp;Tabla2[[#This Row],[Mensaje]],"Enviar mensaje"),"")</f>
        <v>Enviar mensaje</v>
      </c>
      <c r="AH890" s="15" t="str">
        <f>CONCATENATE(A890,F890)</f>
        <v>889APZU3189617</v>
      </c>
      <c r="AI890" s="15" t="str">
        <f>CONCATENATE("ENT-",A890)</f>
        <v>ENT-889</v>
      </c>
      <c r="AJ890" s="15" t="str">
        <f>IF(Tabla2[[#This Row],[Op]]&lt;&gt;"","ENTREGA","")</f>
        <v>ENTREGA</v>
      </c>
      <c r="AK890" s="40" t="str">
        <f>(Tabla2[[#This Row],[FECHA ENTREGA]]&amp;Tabla2[[#This Row],[HORA ENTREGA]])</f>
        <v>460850,375</v>
      </c>
      <c r="AL890" s="34" t="str">
        <f>IFERROR(HYPERLINK("https://wa.me/"&amp;Tabla2[[#This Row],[CONTACTO]]&amp;"?text="&amp;Tabla2[[#This Row],[Mensaje]]),"")</f>
        <v>https://wa.me/56990025702?text=Hola!%0AServicio del día 04-03%0A *Cliente:* MOLYMETNOS S.A. */ Cont: * APZU3189617*/ HR Entrega: *09:00* /Dirección: *CAMINO NOS A LOS MORROS 590, SAN BERNARDO</v>
      </c>
    </row>
    <row r="891" spans="1:38" s="15" customFormat="1" ht="16.5" customHeight="1" x14ac:dyDescent="0.2">
      <c r="A891" s="15">
        <f>ROW(A890)</f>
        <v>890</v>
      </c>
      <c r="B891" s="15">
        <f>IF(J891=J890,B890+1,1)</f>
        <v>36</v>
      </c>
      <c r="C891" s="15" t="s">
        <v>500</v>
      </c>
      <c r="D891" s="25" t="s">
        <v>39</v>
      </c>
      <c r="E891" s="27">
        <v>297064</v>
      </c>
      <c r="F891" s="27" t="s">
        <v>1625</v>
      </c>
      <c r="G891" s="27" t="s">
        <v>1572</v>
      </c>
      <c r="H891" s="27">
        <v>28000</v>
      </c>
      <c r="I891" s="27" t="s">
        <v>42</v>
      </c>
      <c r="J891" s="28">
        <v>46085</v>
      </c>
      <c r="K891" s="26">
        <v>0.39583333333333331</v>
      </c>
      <c r="L891" s="26"/>
      <c r="M891" s="27" t="s">
        <v>953</v>
      </c>
      <c r="N891" s="25">
        <f>IFERROR(VLOOKUP(M891,Data!$J$1:$K$58,2,0),"")</f>
        <v>56967128754</v>
      </c>
      <c r="O891" s="27" t="s">
        <v>165</v>
      </c>
      <c r="P891" s="27" t="s">
        <v>1626</v>
      </c>
      <c r="Q891" s="27" t="s">
        <v>502</v>
      </c>
      <c r="R891" s="27" t="s">
        <v>48</v>
      </c>
      <c r="S891" s="27"/>
      <c r="T891" s="27"/>
      <c r="U891" s="28"/>
      <c r="V891" s="15" t="s">
        <v>1328</v>
      </c>
      <c r="X891" s="27"/>
      <c r="Y891" s="27"/>
      <c r="Z891" s="29"/>
      <c r="AA891" s="29">
        <v>0.27430555555555558</v>
      </c>
      <c r="AB891" s="29"/>
      <c r="AC891" s="30">
        <v>46085</v>
      </c>
      <c r="AD891" s="15" t="str">
        <f>IF(Tabla2[[#This Row],[HORA ENTREGA]]="DIRECTO","On time", IF(AA891&lt;&gt;"",IF(Tabla2[[#This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91" s="15" t="str">
        <f>MID(Tabla2[[#This Row],[TIPO]],1,3)</f>
        <v xml:space="preserve">20 </v>
      </c>
      <c r="AF8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MOLYMETNOS S.A. */ Cont: * FCGU2956791*/ HR Entrega: *09:30* /Dirección: *CAMINO NOS A LOS MORROS 590, SAN BERNARDO</v>
      </c>
      <c r="AG891" s="38" t="str">
        <f>IFERROR(HYPERLINK("https://wa.me/"&amp;Tabla2[[#This Row],[CONTACTO]]&amp;"?text="&amp;Tabla2[[#This Row],[Mensaje]],"Enviar mensaje"),"")</f>
        <v>Enviar mensaje</v>
      </c>
      <c r="AH891" s="15" t="str">
        <f>CONCATENATE(A891,F891)</f>
        <v>890FCGU2956791</v>
      </c>
      <c r="AI891" s="15" t="str">
        <f>CONCATENATE("ENT-",A891)</f>
        <v>ENT-890</v>
      </c>
      <c r="AJ891" s="15" t="str">
        <f>IF(Tabla2[[#This Row],[Op]]&lt;&gt;"","ENTREGA","")</f>
        <v>ENTREGA</v>
      </c>
      <c r="AK891" s="40" t="str">
        <f>(Tabla2[[#This Row],[FECHA ENTREGA]]&amp;Tabla2[[#This Row],[HORA ENTREGA]])</f>
        <v>460850,395833333333333</v>
      </c>
      <c r="AL891" s="34" t="str">
        <f>IFERROR(HYPERLINK("https://wa.me/"&amp;Tabla2[[#This Row],[CONTACTO]]&amp;"?text="&amp;Tabla2[[#This Row],[Mensaje]]),"")</f>
        <v>https://wa.me/56967128754?text=Hola!%0AServicio del día 04-03%0A *Cliente:* MOLYMETNOS S.A. */ Cont: * FCGU2956791*/ HR Entrega: *09:30* /Dirección: *CAMINO NOS A LOS MORROS 590, SAN BERNARDO</v>
      </c>
    </row>
    <row r="892" spans="1:38" s="15" customFormat="1" ht="16.5" customHeight="1" x14ac:dyDescent="0.2">
      <c r="A892" s="15">
        <f>ROW(A891)</f>
        <v>891</v>
      </c>
      <c r="B892" s="15">
        <f>IF(J892=J891,B891+1,1)</f>
        <v>37</v>
      </c>
      <c r="C892" s="15" t="s">
        <v>204</v>
      </c>
      <c r="D892" s="25" t="s">
        <v>39</v>
      </c>
      <c r="E892" s="27">
        <v>1182037</v>
      </c>
      <c r="F892" s="27" t="s">
        <v>1627</v>
      </c>
      <c r="G892" s="27" t="s">
        <v>1572</v>
      </c>
      <c r="H892" s="27"/>
      <c r="I892" s="27">
        <v>0.78472222222222221</v>
      </c>
      <c r="J892" s="28">
        <v>46085</v>
      </c>
      <c r="K892" s="26">
        <v>0.35416666666666669</v>
      </c>
      <c r="L892" s="26"/>
      <c r="M892" s="27" t="s">
        <v>51</v>
      </c>
      <c r="N892" s="25">
        <f>IFERROR(VLOOKUP(M892,Data!$J$1:$K$58,2,0),"")</f>
        <v>56967256951</v>
      </c>
      <c r="O892" s="27" t="s">
        <v>52</v>
      </c>
      <c r="P892" s="27"/>
      <c r="Q892" s="27" t="s">
        <v>1628</v>
      </c>
      <c r="R892" s="27" t="s">
        <v>1384</v>
      </c>
      <c r="S892" s="27"/>
      <c r="T892" s="27"/>
      <c r="U892" s="28"/>
      <c r="V892" s="15" t="s">
        <v>1328</v>
      </c>
      <c r="X892" s="27"/>
      <c r="Y892" s="27"/>
      <c r="Z892" s="29"/>
      <c r="AA892" s="29">
        <v>0.33333333333333331</v>
      </c>
      <c r="AB892" s="29"/>
      <c r="AC892" s="30">
        <v>46085</v>
      </c>
      <c r="AD892" s="15" t="str">
        <f>IF(Tabla2[[#This Row],[HORA ENTREGA]]="DIRECTO","On time", IF(AA892&lt;&gt;"",IF(Tabla2[[#This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92" s="15" t="str">
        <f>MID(Tabla2[[#This Row],[TIPO]],1,3)</f>
        <v xml:space="preserve">20 </v>
      </c>
      <c r="AF8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OXIQUIM S A */ Cont: * HOYU9653882*/ HR Entrega: *08:30* /Dirección: *CAÑAVERAL 901,QUILICURA</v>
      </c>
      <c r="AG892" s="38" t="str">
        <f>IFERROR(HYPERLINK("https://wa.me/"&amp;Tabla2[[#This Row],[CONTACTO]]&amp;"?text="&amp;Tabla2[[#This Row],[Mensaje]],"Enviar mensaje"),"")</f>
        <v>Enviar mensaje</v>
      </c>
      <c r="AH892" s="15" t="str">
        <f>CONCATENATE(A892,F892)</f>
        <v>891HOYU9653882</v>
      </c>
      <c r="AI892" s="15" t="str">
        <f>CONCATENATE("ENT-",A892)</f>
        <v>ENT-891</v>
      </c>
      <c r="AJ892" s="15" t="str">
        <f>IF(Tabla2[[#This Row],[Op]]&lt;&gt;"","ENTREGA","")</f>
        <v>ENTREGA</v>
      </c>
      <c r="AK892" s="40" t="str">
        <f>(Tabla2[[#This Row],[FECHA ENTREGA]]&amp;Tabla2[[#This Row],[HORA ENTREGA]])</f>
        <v>460850,354166666666667</v>
      </c>
      <c r="AL892" s="34" t="str">
        <f>IFERROR(HYPERLINK("https://wa.me/"&amp;Tabla2[[#This Row],[CONTACTO]]&amp;"?text="&amp;Tabla2[[#This Row],[Mensaje]]),"")</f>
        <v>https://wa.me/56967256951?text=Hola!%0AServicio del día 04-03%0A *Cliente:* OXIQUIM S A */ Cont: * HOYU9653882*/ HR Entrega: *08:30* /Dirección: *CAÑAVERAL 901,QUILICURA</v>
      </c>
    </row>
    <row r="893" spans="1:38" s="15" customFormat="1" ht="16.5" customHeight="1" x14ac:dyDescent="0.2">
      <c r="A893" s="15">
        <f>ROW(A892)</f>
        <v>892</v>
      </c>
      <c r="B893" s="15">
        <f>IF(J893=J892,B892+1,1)</f>
        <v>38</v>
      </c>
      <c r="C893" s="15" t="s">
        <v>204</v>
      </c>
      <c r="D893" s="25" t="s">
        <v>39</v>
      </c>
      <c r="E893" s="27">
        <v>1182037</v>
      </c>
      <c r="F893" s="27" t="s">
        <v>1629</v>
      </c>
      <c r="G893" s="27" t="s">
        <v>1572</v>
      </c>
      <c r="H893" s="27"/>
      <c r="I893" s="27">
        <v>0.78055555555555556</v>
      </c>
      <c r="J893" s="28">
        <v>46085</v>
      </c>
      <c r="K893" s="26">
        <v>0.35416666666666669</v>
      </c>
      <c r="L893" s="26"/>
      <c r="M893" s="27" t="s">
        <v>199</v>
      </c>
      <c r="N893" s="25">
        <f>IFERROR(VLOOKUP(M893,Data!$J$1:$K$58,2,0),"")</f>
        <v>56975315726</v>
      </c>
      <c r="O893" s="27" t="s">
        <v>248</v>
      </c>
      <c r="P893" s="27"/>
      <c r="Q893" s="27" t="s">
        <v>1628</v>
      </c>
      <c r="R893" s="27" t="s">
        <v>1384</v>
      </c>
      <c r="S893" s="27"/>
      <c r="T893" s="27"/>
      <c r="U893" s="28"/>
      <c r="X893" s="27"/>
      <c r="Y893" s="27"/>
      <c r="Z893" s="29"/>
      <c r="AA893" s="29">
        <v>0.35069444444444442</v>
      </c>
      <c r="AB893" s="29"/>
      <c r="AC893" s="30">
        <v>46085</v>
      </c>
      <c r="AD893" s="15" t="str">
        <f>IF(Tabla2[[#This Row],[HORA ENTREGA]]="DIRECTO","On time", IF(AA893&lt;&gt;"",IF(Tabla2[[#This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93" s="15" t="str">
        <f>MID(Tabla2[[#This Row],[TIPO]],1,3)</f>
        <v xml:space="preserve">20 </v>
      </c>
      <c r="AF8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OXIQUIM S A */ Cont: * HOYU9650008*/ HR Entrega: *08:30* /Dirección: *CAÑAVERAL 901,QUILICURA</v>
      </c>
      <c r="AG893" s="38" t="str">
        <f>IFERROR(HYPERLINK("https://wa.me/"&amp;Tabla2[[#This Row],[CONTACTO]]&amp;"?text="&amp;Tabla2[[#This Row],[Mensaje]],"Enviar mensaje"),"")</f>
        <v>Enviar mensaje</v>
      </c>
      <c r="AH893" s="15" t="str">
        <f>CONCATENATE(A893,F893)</f>
        <v>892HOYU9650008</v>
      </c>
      <c r="AI893" s="15" t="str">
        <f>CONCATENATE("ENT-",A893)</f>
        <v>ENT-892</v>
      </c>
      <c r="AJ893" s="15" t="str">
        <f>IF(Tabla2[[#This Row],[Op]]&lt;&gt;"","ENTREGA","")</f>
        <v>ENTREGA</v>
      </c>
      <c r="AK893" s="40" t="str">
        <f>(Tabla2[[#This Row],[FECHA ENTREGA]]&amp;Tabla2[[#This Row],[HORA ENTREGA]])</f>
        <v>460850,354166666666667</v>
      </c>
      <c r="AL893" s="34" t="str">
        <f>IFERROR(HYPERLINK("https://wa.me/"&amp;Tabla2[[#This Row],[CONTACTO]]&amp;"?text="&amp;Tabla2[[#This Row],[Mensaje]]),"")</f>
        <v>https://wa.me/56975315726?text=Hola!%0AServicio del día 04-03%0A *Cliente:* OXIQUIM S A */ Cont: * HOYU9650008*/ HR Entrega: *08:30* /Dirección: *CAÑAVERAL 901,QUILICURA</v>
      </c>
    </row>
    <row r="894" spans="1:38" s="15" customFormat="1" ht="16.5" customHeight="1" x14ac:dyDescent="0.2">
      <c r="A894" s="15">
        <f>ROW(A893)</f>
        <v>893</v>
      </c>
      <c r="B894" s="15">
        <f>IF(J894=J893,B893+1,1)</f>
        <v>39</v>
      </c>
      <c r="C894" s="15" t="s">
        <v>204</v>
      </c>
      <c r="D894" s="25" t="s">
        <v>39</v>
      </c>
      <c r="E894" s="27">
        <v>1182250</v>
      </c>
      <c r="F894" s="27" t="s">
        <v>1630</v>
      </c>
      <c r="G894" s="27" t="s">
        <v>1572</v>
      </c>
      <c r="H894" s="27"/>
      <c r="I894" s="27">
        <v>0.77777777777777779</v>
      </c>
      <c r="J894" s="28">
        <v>46085</v>
      </c>
      <c r="K894" s="26">
        <v>0.35416666666666669</v>
      </c>
      <c r="L894" s="26"/>
      <c r="M894" s="27" t="s">
        <v>172</v>
      </c>
      <c r="N894" s="25">
        <f>IFERROR(VLOOKUP(M894,Data!$J$1:$K$58,2,0),"")</f>
        <v>56985215946</v>
      </c>
      <c r="O894" s="27" t="s">
        <v>173</v>
      </c>
      <c r="P894" s="27"/>
      <c r="Q894" s="27" t="s">
        <v>1628</v>
      </c>
      <c r="R894" s="27" t="s">
        <v>1384</v>
      </c>
      <c r="S894" s="27"/>
      <c r="T894" s="27"/>
      <c r="U894" s="28"/>
      <c r="V894" s="15" t="s">
        <v>1328</v>
      </c>
      <c r="X894" s="27"/>
      <c r="Y894" s="27"/>
      <c r="Z894" s="29"/>
      <c r="AA894" s="29">
        <v>0.33888888888888891</v>
      </c>
      <c r="AB894" s="29"/>
      <c r="AC894" s="30">
        <v>46085</v>
      </c>
      <c r="AD894" s="15" t="str">
        <f>IF(Tabla2[[#This Row],[HORA ENTREGA]]="DIRECTO","On time", IF(AA894&lt;&gt;"",IF(Tabla2[[#This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94" s="15" t="str">
        <f>MID(Tabla2[[#This Row],[TIPO]],1,3)</f>
        <v xml:space="preserve">20 </v>
      </c>
      <c r="AF8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OXIQUIM S A */ Cont: * TCLU9055297*/ HR Entrega: *08:30* /Dirección: *CAÑAVERAL 901,QUILICURA</v>
      </c>
      <c r="AG894" s="38" t="str">
        <f>IFERROR(HYPERLINK("https://wa.me/"&amp;Tabla2[[#This Row],[CONTACTO]]&amp;"?text="&amp;Tabla2[[#This Row],[Mensaje]],"Enviar mensaje"),"")</f>
        <v>Enviar mensaje</v>
      </c>
      <c r="AH894" s="15" t="str">
        <f>CONCATENATE(A894,F894)</f>
        <v>893TCLU9055297</v>
      </c>
      <c r="AI894" s="15" t="str">
        <f>CONCATENATE("ENT-",A894)</f>
        <v>ENT-893</v>
      </c>
      <c r="AJ894" s="15" t="str">
        <f>IF(Tabla2[[#This Row],[Op]]&lt;&gt;"","ENTREGA","")</f>
        <v>ENTREGA</v>
      </c>
      <c r="AK894" s="40" t="str">
        <f>(Tabla2[[#This Row],[FECHA ENTREGA]]&amp;Tabla2[[#This Row],[HORA ENTREGA]])</f>
        <v>460850,354166666666667</v>
      </c>
      <c r="AL894" s="34" t="str">
        <f>IFERROR(HYPERLINK("https://wa.me/"&amp;Tabla2[[#This Row],[CONTACTO]]&amp;"?text="&amp;Tabla2[[#This Row],[Mensaje]]),"")</f>
        <v>https://wa.me/56985215946?text=Hola!%0AServicio del día 04-03%0A *Cliente:* OXIQUIM S A */ Cont: * TCLU9055297*/ HR Entrega: *08:30* /Dirección: *CAÑAVERAL 901,QUILICURA</v>
      </c>
    </row>
    <row r="895" spans="1:38" s="15" customFormat="1" ht="16.5" customHeight="1" x14ac:dyDescent="0.2">
      <c r="A895" s="15">
        <f>ROW(A894)</f>
        <v>894</v>
      </c>
      <c r="B895" s="15">
        <f>IF(J895=J894,B894+1,1)</f>
        <v>40</v>
      </c>
      <c r="C895" s="15" t="s">
        <v>204</v>
      </c>
      <c r="D895" s="25" t="s">
        <v>39</v>
      </c>
      <c r="E895" s="27">
        <v>1183068</v>
      </c>
      <c r="F895" s="27" t="s">
        <v>1631</v>
      </c>
      <c r="G895" s="27" t="s">
        <v>41</v>
      </c>
      <c r="H895" s="27"/>
      <c r="I895" s="27">
        <v>0.71875</v>
      </c>
      <c r="J895" s="28">
        <v>46085</v>
      </c>
      <c r="K895" s="26">
        <v>0.35416666666666669</v>
      </c>
      <c r="L895" s="26"/>
      <c r="M895" s="27" t="s">
        <v>126</v>
      </c>
      <c r="N895" s="25">
        <f>IFERROR(VLOOKUP(M895,Data!$J$1:$K$58,2,0),"")</f>
        <v>56999270871</v>
      </c>
      <c r="O895" s="27" t="s">
        <v>162</v>
      </c>
      <c r="P895" s="27" t="s">
        <v>1632</v>
      </c>
      <c r="Q895" s="27" t="s">
        <v>1628</v>
      </c>
      <c r="R895" s="27" t="s">
        <v>74</v>
      </c>
      <c r="S895" s="27"/>
      <c r="T895" s="27"/>
      <c r="U895" s="28"/>
      <c r="V895" s="15" t="s">
        <v>1328</v>
      </c>
      <c r="X895" s="27"/>
      <c r="Y895" s="27"/>
      <c r="Z895" s="29"/>
      <c r="AA895" s="29">
        <v>0.5625</v>
      </c>
      <c r="AB895" s="29"/>
      <c r="AC895" s="30">
        <v>46085</v>
      </c>
      <c r="AD895" s="15" t="str">
        <f>IF(Tabla2[[#This Row],[HORA ENTREGA]]="DIRECTO","On time", IF(AA895&lt;&gt;"",IF(Tabla2[[#This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895" s="15" t="str">
        <f>MID(Tabla2[[#This Row],[TIPO]],1,3)</f>
        <v xml:space="preserve">40 </v>
      </c>
      <c r="AF8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OXIQUIM S A */ Cont: * TRHU7745437*/ HR Entrega: *08:30* /Dirección: *CAÑAVERAL 901,QUILICURA</v>
      </c>
      <c r="AG895" s="38" t="str">
        <f>IFERROR(HYPERLINK("https://wa.me/"&amp;Tabla2[[#This Row],[CONTACTO]]&amp;"?text="&amp;Tabla2[[#This Row],[Mensaje]],"Enviar mensaje"),"")</f>
        <v>Enviar mensaje</v>
      </c>
      <c r="AH895" s="15" t="str">
        <f>CONCATENATE(A895,F895)</f>
        <v>894TRHU7745437</v>
      </c>
      <c r="AI895" s="15" t="str">
        <f>CONCATENATE("ENT-",A895)</f>
        <v>ENT-894</v>
      </c>
      <c r="AJ895" s="15" t="str">
        <f>IF(Tabla2[[#This Row],[Op]]&lt;&gt;"","ENTREGA","")</f>
        <v>ENTREGA</v>
      </c>
      <c r="AK895" s="40" t="str">
        <f>(Tabla2[[#This Row],[FECHA ENTREGA]]&amp;Tabla2[[#This Row],[HORA ENTREGA]])</f>
        <v>460850,354166666666667</v>
      </c>
      <c r="AL895" s="34" t="str">
        <f>IFERROR(HYPERLINK("https://wa.me/"&amp;Tabla2[[#This Row],[CONTACTO]]&amp;"?text="&amp;Tabla2[[#This Row],[Mensaje]]),"")</f>
        <v>https://wa.me/56999270871?text=Hola!%0AServicio del día 04-03%0A *Cliente:* OXIQUIM S A */ Cont: * TRHU7745437*/ HR Entrega: *08:30* /Dirección: *CAÑAVERAL 901,QUILICURA</v>
      </c>
    </row>
    <row r="896" spans="1:38" s="15" customFormat="1" ht="16.5" customHeight="1" x14ac:dyDescent="0.2">
      <c r="A896" s="15">
        <f>ROW(A895)</f>
        <v>895</v>
      </c>
      <c r="B896" s="15">
        <f>IF(J896=J895,B895+1,1)</f>
        <v>41</v>
      </c>
      <c r="C896" s="15" t="s">
        <v>204</v>
      </c>
      <c r="D896" s="25" t="s">
        <v>39</v>
      </c>
      <c r="E896" s="27">
        <v>1180103</v>
      </c>
      <c r="F896" s="27" t="s">
        <v>1633</v>
      </c>
      <c r="G896" s="27" t="s">
        <v>1572</v>
      </c>
      <c r="H896" s="27"/>
      <c r="I896" s="27">
        <v>0.625</v>
      </c>
      <c r="J896" s="28">
        <v>46085</v>
      </c>
      <c r="K896" s="26">
        <v>0.35416666666666669</v>
      </c>
      <c r="L896" s="26"/>
      <c r="M896" s="27"/>
      <c r="N896" s="25" t="str">
        <f>IFERROR(VLOOKUP(M896,Data!$J$1:$K$58,2,0),"")</f>
        <v/>
      </c>
      <c r="O896" s="27"/>
      <c r="P896" s="27"/>
      <c r="Q896" s="27" t="s">
        <v>1628</v>
      </c>
      <c r="R896" s="27"/>
      <c r="S896" s="27"/>
      <c r="T896" s="27"/>
      <c r="U896" s="28"/>
      <c r="X896" s="27" t="s">
        <v>1584</v>
      </c>
      <c r="Y896" s="27"/>
      <c r="Z896" s="29"/>
      <c r="AA896" s="29"/>
      <c r="AB896" s="29"/>
      <c r="AC896" s="30">
        <v>46085</v>
      </c>
      <c r="AD896" s="15" t="str">
        <f>IF(Tabla2[[#This Row],[HORA ENTREGA]]="DIRECTO","On time", IF(AA896&lt;&gt;"",IF(Tabla2[[#This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96" s="15" t="str">
        <f>MID(Tabla2[[#This Row],[TIPO]],1,3)</f>
        <v xml:space="preserve">20 </v>
      </c>
      <c r="AF8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OXIQUIM S A */ Cont: * MSNU1181500*/ HR Entrega: *08:30* /Dirección: *CAÑAVERAL 901,QUILICURA</v>
      </c>
      <c r="AG896" s="38" t="str">
        <f>IFERROR(HYPERLINK("https://wa.me/"&amp;Tabla2[[#This Row],[CONTACTO]]&amp;"?text="&amp;Tabla2[[#This Row],[Mensaje]],"Enviar mensaje"),"")</f>
        <v>Enviar mensaje</v>
      </c>
      <c r="AH896" s="15" t="str">
        <f>CONCATENATE(A896,F896)</f>
        <v>895MSNU1181500</v>
      </c>
      <c r="AI896" s="15" t="str">
        <f>CONCATENATE("ENT-",A896)</f>
        <v>ENT-895</v>
      </c>
      <c r="AJ896" s="15" t="str">
        <f>IF(Tabla2[[#This Row],[Op]]&lt;&gt;"","ENTREGA","")</f>
        <v>ENTREGA</v>
      </c>
      <c r="AK896" s="40" t="str">
        <f>(Tabla2[[#This Row],[FECHA ENTREGA]]&amp;Tabla2[[#This Row],[HORA ENTREGA]])</f>
        <v>460850,354166666666667</v>
      </c>
      <c r="AL896" s="34" t="str">
        <f>IFERROR(HYPERLINK("https://wa.me/"&amp;Tabla2[[#This Row],[CONTACTO]]&amp;"?text="&amp;Tabla2[[#This Row],[Mensaje]]),"")</f>
        <v>https://wa.me/?text=Hola!%0AServicio del día 04-03%0A *Cliente:* OXIQUIM S A */ Cont: * MSNU1181500*/ HR Entrega: *08:30* /Dirección: *CAÑAVERAL 901,QUILICURA</v>
      </c>
    </row>
    <row r="897" spans="1:38" s="15" customFormat="1" ht="16.5" customHeight="1" x14ac:dyDescent="0.2">
      <c r="A897" s="15">
        <f>ROW(A896)</f>
        <v>896</v>
      </c>
      <c r="B897" s="15">
        <f>IF(J897=J896,B896+1,1)</f>
        <v>42</v>
      </c>
      <c r="C897" s="15" t="s">
        <v>204</v>
      </c>
      <c r="D897" s="25" t="s">
        <v>39</v>
      </c>
      <c r="E897" s="27">
        <v>1178803</v>
      </c>
      <c r="F897" s="27" t="s">
        <v>1634</v>
      </c>
      <c r="G897" s="27" t="s">
        <v>1572</v>
      </c>
      <c r="H897" s="27"/>
      <c r="I897" s="27">
        <v>0.71736111111111112</v>
      </c>
      <c r="J897" s="28">
        <v>46085</v>
      </c>
      <c r="K897" s="26">
        <v>0.35416666666666669</v>
      </c>
      <c r="L897" s="26"/>
      <c r="M897" s="27"/>
      <c r="N897" s="25" t="str">
        <f>IFERROR(VLOOKUP(M897,Data!$J$1:$K$58,2,0),"")</f>
        <v/>
      </c>
      <c r="O897" s="27"/>
      <c r="P897" s="27"/>
      <c r="Q897" s="27" t="s">
        <v>1628</v>
      </c>
      <c r="R897" s="27"/>
      <c r="S897" s="27" t="s">
        <v>72</v>
      </c>
      <c r="T897" s="27"/>
      <c r="U897" s="28">
        <v>46123</v>
      </c>
      <c r="X897" s="27" t="s">
        <v>1584</v>
      </c>
      <c r="Y897" s="27"/>
      <c r="Z897" s="29"/>
      <c r="AA897" s="29"/>
      <c r="AB897" s="29"/>
      <c r="AC897" s="30">
        <v>46085</v>
      </c>
      <c r="AD897" s="15" t="str">
        <f>IF(Tabla2[[#This Row],[HORA ENTREGA]]="DIRECTO","On time", IF(AA897&lt;&gt;"",IF(Tabla2[[#This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97" s="15" t="str">
        <f>MID(Tabla2[[#This Row],[TIPO]],1,3)</f>
        <v xml:space="preserve">20 </v>
      </c>
      <c r="AF8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OXIQUIM S A */ Cont: * CSNU2851355*/ HR Entrega: *08:30* /Dirección: *CAÑAVERAL 901,QUILICURA</v>
      </c>
      <c r="AG897" s="38" t="str">
        <f>IFERROR(HYPERLINK("https://wa.me/"&amp;Tabla2[[#This Row],[CONTACTO]]&amp;"?text="&amp;Tabla2[[#This Row],[Mensaje]],"Enviar mensaje"),"")</f>
        <v>Enviar mensaje</v>
      </c>
      <c r="AH897" s="15" t="str">
        <f>CONCATENATE(A897,F897)</f>
        <v>896CSNU2851355</v>
      </c>
      <c r="AI897" s="15" t="str">
        <f>CONCATENATE("ENT-",A897)</f>
        <v>ENT-896</v>
      </c>
      <c r="AJ897" s="15" t="str">
        <f>IF(Tabla2[[#This Row],[Op]]&lt;&gt;"","ENTREGA","")</f>
        <v>ENTREGA</v>
      </c>
      <c r="AK897" s="40" t="str">
        <f>(Tabla2[[#This Row],[FECHA ENTREGA]]&amp;Tabla2[[#This Row],[HORA ENTREGA]])</f>
        <v>460850,354166666666667</v>
      </c>
      <c r="AL897" s="34" t="str">
        <f>IFERROR(HYPERLINK("https://wa.me/"&amp;Tabla2[[#This Row],[CONTACTO]]&amp;"?text="&amp;Tabla2[[#This Row],[Mensaje]]),"")</f>
        <v>https://wa.me/?text=Hola!%0AServicio del día 04-03%0A *Cliente:* OXIQUIM S A */ Cont: * CSNU2851355*/ HR Entrega: *08:30* /Dirección: *CAÑAVERAL 901,QUILICURA</v>
      </c>
    </row>
    <row r="898" spans="1:38" s="15" customFormat="1" ht="16.5" customHeight="1" x14ac:dyDescent="0.2">
      <c r="A898" s="15">
        <f>ROW(A897)</f>
        <v>897</v>
      </c>
      <c r="B898" s="15">
        <f>IF(J898=J897,B897+1,1)</f>
        <v>43</v>
      </c>
      <c r="C898" s="15" t="s">
        <v>219</v>
      </c>
      <c r="D898" s="25" t="s">
        <v>39</v>
      </c>
      <c r="E898" s="27">
        <v>102456</v>
      </c>
      <c r="F898" s="27" t="s">
        <v>1635</v>
      </c>
      <c r="G898" s="27" t="s">
        <v>54</v>
      </c>
      <c r="H898" s="27">
        <v>25080</v>
      </c>
      <c r="I898" s="27" t="s">
        <v>42</v>
      </c>
      <c r="J898" s="28">
        <v>46085</v>
      </c>
      <c r="K898" s="26">
        <v>0.35416666666666669</v>
      </c>
      <c r="L898" s="26"/>
      <c r="M898" s="27" t="s">
        <v>176</v>
      </c>
      <c r="N898" s="25">
        <f>IFERROR(VLOOKUP(M898,Data!$J$1:$K$58,2,0),"")</f>
        <v>56968463649</v>
      </c>
      <c r="O898" s="27" t="s">
        <v>177</v>
      </c>
      <c r="P898" s="27"/>
      <c r="Q898" s="27" t="s">
        <v>357</v>
      </c>
      <c r="R898" s="27" t="s">
        <v>402</v>
      </c>
      <c r="S898" s="27"/>
      <c r="T898" s="27"/>
      <c r="U898" s="28"/>
      <c r="V898" s="15" t="s">
        <v>1328</v>
      </c>
      <c r="X898" s="27"/>
      <c r="Y898" s="27"/>
      <c r="Z898" s="29"/>
      <c r="AA898" s="29">
        <v>0.34375</v>
      </c>
      <c r="AB898" s="29"/>
      <c r="AC898" s="30">
        <v>46085</v>
      </c>
      <c r="AD898" s="15" t="str">
        <f>IF(Tabla2[[#This Row],[HORA ENTREGA]]="DIRECTO","On time", IF(AA898&lt;&gt;"",IF(Tabla2[[#This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898" s="15" t="str">
        <f>MID(Tabla2[[#This Row],[TIPO]],1,3)</f>
        <v xml:space="preserve">40 </v>
      </c>
      <c r="AF8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RENDIC S.A. */ Cont: * HLBU6252956*/ HR Entrega: *08:30* /Dirección: *AVDA EL VENSTIQUERO 1260,RENCA</v>
      </c>
      <c r="AG898" s="38" t="str">
        <f>IFERROR(HYPERLINK("https://wa.me/"&amp;Tabla2[[#This Row],[CONTACTO]]&amp;"?text="&amp;Tabla2[[#This Row],[Mensaje]],"Enviar mensaje"),"")</f>
        <v>Enviar mensaje</v>
      </c>
      <c r="AH898" s="15" t="str">
        <f>CONCATENATE(A898,F898)</f>
        <v>897HLBU6252956</v>
      </c>
      <c r="AI898" s="15" t="str">
        <f>CONCATENATE("ENT-",A898)</f>
        <v>ENT-897</v>
      </c>
      <c r="AJ898" s="15" t="str">
        <f>IF(Tabla2[[#This Row],[Op]]&lt;&gt;"","ENTREGA","")</f>
        <v>ENTREGA</v>
      </c>
      <c r="AK898" s="40" t="str">
        <f>(Tabla2[[#This Row],[FECHA ENTREGA]]&amp;Tabla2[[#This Row],[HORA ENTREGA]])</f>
        <v>460850,354166666666667</v>
      </c>
      <c r="AL898" s="34" t="str">
        <f>IFERROR(HYPERLINK("https://wa.me/"&amp;Tabla2[[#This Row],[CONTACTO]]&amp;"?text="&amp;Tabla2[[#This Row],[Mensaje]]),"")</f>
        <v>https://wa.me/56968463649?text=Hola!%0AServicio del día 04-03%0A *Cliente:* RENDIC S.A. */ Cont: * HLBU6252956*/ HR Entrega: *08:30* /Dirección: *AVDA EL VENSTIQUERO 1260,RENCA</v>
      </c>
    </row>
    <row r="899" spans="1:38" s="15" customFormat="1" ht="16.5" customHeight="1" x14ac:dyDescent="0.2">
      <c r="A899" s="15">
        <f>ROW(A898)</f>
        <v>898</v>
      </c>
      <c r="B899" s="15">
        <f>IF(J899=J898,B898+1,1)</f>
        <v>44</v>
      </c>
      <c r="C899" s="15" t="s">
        <v>566</v>
      </c>
      <c r="D899" s="25"/>
      <c r="E899" s="27"/>
      <c r="F899" s="27" t="s">
        <v>456</v>
      </c>
      <c r="G899" s="27" t="s">
        <v>456</v>
      </c>
      <c r="H899" s="27"/>
      <c r="I899" s="27" t="s">
        <v>42</v>
      </c>
      <c r="J899" s="28">
        <v>46085</v>
      </c>
      <c r="K899" s="26">
        <v>0.29166666666666669</v>
      </c>
      <c r="L899" s="26"/>
      <c r="M899" s="27" t="s">
        <v>570</v>
      </c>
      <c r="N899" s="25">
        <f>IFERROR(VLOOKUP(M899,Data!$J$1:$K$58,2,0),"")</f>
        <v>56973887322</v>
      </c>
      <c r="O899" s="27" t="s">
        <v>738</v>
      </c>
      <c r="P899" s="27"/>
      <c r="Q899" s="27" t="s">
        <v>569</v>
      </c>
      <c r="R899" s="27"/>
      <c r="S899" s="27"/>
      <c r="T899" s="27"/>
      <c r="U899" s="28"/>
      <c r="X899" s="27"/>
      <c r="Y899" s="27"/>
      <c r="Z899" s="29"/>
      <c r="AA899" s="29"/>
      <c r="AB899" s="29"/>
      <c r="AC899" s="30">
        <v>46085</v>
      </c>
      <c r="AD899" s="15" t="str">
        <f>IF(Tabla2[[#This Row],[HORA ENTREGA]]="DIRECTO","On time", IF(AA899&lt;&gt;"",IF(Tabla2[[#This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899" s="15" t="str">
        <f>MID(Tabla2[[#This Row],[TIPO]],1,3)</f>
        <v>RAM</v>
      </c>
      <c r="AF8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RITRAMA S.A. */ Cont: * RAMPLA*/ HR Entrega: *07:00* /Dirección: *AV. TUPUNGATO 3420, PLACILLA</v>
      </c>
      <c r="AG899" s="38" t="str">
        <f>IFERROR(HYPERLINK("https://wa.me/"&amp;Tabla2[[#This Row],[CONTACTO]]&amp;"?text="&amp;Tabla2[[#This Row],[Mensaje]],"Enviar mensaje"),"")</f>
        <v>Enviar mensaje</v>
      </c>
      <c r="AH899" s="15" t="str">
        <f>CONCATENATE(A899,F899)</f>
        <v>898RAMPLA</v>
      </c>
      <c r="AI899" s="15" t="str">
        <f>CONCATENATE("ENT-",A899)</f>
        <v>ENT-898</v>
      </c>
      <c r="AJ899" s="15" t="str">
        <f>IF(Tabla2[[#This Row],[Op]]&lt;&gt;"","ENTREGA","")</f>
        <v>ENTREGA</v>
      </c>
      <c r="AK899" s="40" t="str">
        <f>(Tabla2[[#This Row],[FECHA ENTREGA]]&amp;Tabla2[[#This Row],[HORA ENTREGA]])</f>
        <v>460850,291666666666667</v>
      </c>
      <c r="AL899" s="34" t="str">
        <f>IFERROR(HYPERLINK("https://wa.me/"&amp;Tabla2[[#This Row],[CONTACTO]]&amp;"?text="&amp;Tabla2[[#This Row],[Mensaje]]),"")</f>
        <v>https://wa.me/56973887322?text=Hola!%0AServicio del día 04-03%0A *Cliente:* RITRAMA S.A. */ Cont: * RAMPLA*/ HR Entrega: *07:00* /Dirección: *AV. TUPUNGATO 3420, PLACILLA</v>
      </c>
    </row>
    <row r="900" spans="1:38" s="15" customFormat="1" ht="16.5" customHeight="1" x14ac:dyDescent="0.2">
      <c r="A900" s="15">
        <f>ROW(A899)</f>
        <v>899</v>
      </c>
      <c r="B900" s="15">
        <f>IF(J900=J899,B899+1,1)</f>
        <v>45</v>
      </c>
      <c r="C900" s="15" t="s">
        <v>849</v>
      </c>
      <c r="D900" s="25" t="s">
        <v>39</v>
      </c>
      <c r="E900" s="27">
        <v>297435</v>
      </c>
      <c r="F900" s="27" t="s">
        <v>1636</v>
      </c>
      <c r="G900" s="27" t="s">
        <v>41</v>
      </c>
      <c r="H900" s="27">
        <v>19000</v>
      </c>
      <c r="I900" s="27" t="s">
        <v>42</v>
      </c>
      <c r="J900" s="28">
        <v>46085</v>
      </c>
      <c r="K900" s="26">
        <v>0.33333333333333331</v>
      </c>
      <c r="L900" s="26"/>
      <c r="M900" s="27" t="s">
        <v>347</v>
      </c>
      <c r="N900" s="25">
        <f>IFERROR(VLOOKUP(M900,Data!$J$1:$K$58,2,0),"")</f>
        <v>56976511010</v>
      </c>
      <c r="O900" s="27" t="s">
        <v>253</v>
      </c>
      <c r="P900" s="27"/>
      <c r="Q900" s="27" t="s">
        <v>243</v>
      </c>
      <c r="R900" s="27" t="s">
        <v>74</v>
      </c>
      <c r="S900" s="27"/>
      <c r="T900" s="27"/>
      <c r="U900" s="28"/>
      <c r="V900" s="15" t="s">
        <v>1328</v>
      </c>
      <c r="X900" s="27"/>
      <c r="Y900" s="27"/>
      <c r="Z900" s="29"/>
      <c r="AA900" s="29">
        <v>0.31944444444444442</v>
      </c>
      <c r="AB900" s="29"/>
      <c r="AC900" s="30">
        <v>46085</v>
      </c>
      <c r="AD900" s="15" t="str">
        <f>IF(Tabla2[[#This Row],[HORA ENTREGA]]="DIRECTO","On time", IF(AA900&lt;&gt;"",IF(Tabla2[[#This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00" s="15" t="str">
        <f>MID(Tabla2[[#This Row],[TIPO]],1,3)</f>
        <v xml:space="preserve">40 </v>
      </c>
      <c r="AF9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SDN */ Cont: * WHSU5799684*/ HR Entrega: *08:00* /Dirección: *VELASQUEZ</v>
      </c>
      <c r="AG900" s="38" t="str">
        <f>IFERROR(HYPERLINK("https://wa.me/"&amp;Tabla2[[#This Row],[CONTACTO]]&amp;"?text="&amp;Tabla2[[#This Row],[Mensaje]],"Enviar mensaje"),"")</f>
        <v>Enviar mensaje</v>
      </c>
      <c r="AH900" s="15" t="str">
        <f>CONCATENATE(A900,F900)</f>
        <v>899WHSU5799684</v>
      </c>
      <c r="AI900" s="15" t="str">
        <f>CONCATENATE("ENT-",A900)</f>
        <v>ENT-899</v>
      </c>
      <c r="AJ900" s="15" t="str">
        <f>IF(Tabla2[[#This Row],[Op]]&lt;&gt;"","ENTREGA","")</f>
        <v>ENTREGA</v>
      </c>
      <c r="AK900" s="40" t="str">
        <f>(Tabla2[[#This Row],[FECHA ENTREGA]]&amp;Tabla2[[#This Row],[HORA ENTREGA]])</f>
        <v>460850,333333333333333</v>
      </c>
      <c r="AL900" s="34" t="str">
        <f>IFERROR(HYPERLINK("https://wa.me/"&amp;Tabla2[[#This Row],[CONTACTO]]&amp;"?text="&amp;Tabla2[[#This Row],[Mensaje]]),"")</f>
        <v>https://wa.me/56976511010?text=Hola!%0AServicio del día 04-03%0A *Cliente:* SDN */ Cont: * WHSU5799684*/ HR Entrega: *08:00* /Dirección: *VELASQUEZ</v>
      </c>
    </row>
    <row r="901" spans="1:38" s="15" customFormat="1" ht="16.5" customHeight="1" x14ac:dyDescent="0.2">
      <c r="A901" s="15">
        <f>ROW(A900)</f>
        <v>900</v>
      </c>
      <c r="B901" s="15">
        <f>IF(J901=J900,B900+1,1)</f>
        <v>46</v>
      </c>
      <c r="C901" s="15" t="s">
        <v>236</v>
      </c>
      <c r="D901" s="25" t="s">
        <v>39</v>
      </c>
      <c r="E901" s="27">
        <v>506984</v>
      </c>
      <c r="F901" s="27" t="s">
        <v>1637</v>
      </c>
      <c r="G901" s="27" t="s">
        <v>1572</v>
      </c>
      <c r="H901" s="27"/>
      <c r="I901" s="27" t="s">
        <v>42</v>
      </c>
      <c r="J901" s="28">
        <v>46085</v>
      </c>
      <c r="K901" s="26">
        <v>0.33333333333333331</v>
      </c>
      <c r="L901" s="26"/>
      <c r="M901" s="27" t="s">
        <v>225</v>
      </c>
      <c r="N901" s="25">
        <f>IFERROR(VLOOKUP(M901,Data!$J$1:$K$58,2,0),"")</f>
        <v>56978811158</v>
      </c>
      <c r="O901" s="27" t="s">
        <v>67</v>
      </c>
      <c r="P901" s="27" t="s">
        <v>1638</v>
      </c>
      <c r="Q901" s="27" t="s">
        <v>1639</v>
      </c>
      <c r="R901" s="27" t="s">
        <v>48</v>
      </c>
      <c r="S901" s="27"/>
      <c r="T901" s="27"/>
      <c r="U901" s="28"/>
      <c r="X901" s="27"/>
      <c r="Y901" s="27"/>
      <c r="Z901" s="29"/>
      <c r="AA901" s="29">
        <v>0.3611111111111111</v>
      </c>
      <c r="AB901" s="29"/>
      <c r="AC901" s="30">
        <v>46085</v>
      </c>
      <c r="AD901" s="15" t="str">
        <f>IF(Tabla2[[#This Row],[HORA ENTREGA]]="DIRECTO","On time", IF(AA901&lt;&gt;"",IF(Tabla2[[#This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01" s="15" t="str">
        <f>MID(Tabla2[[#This Row],[TIPO]],1,3)</f>
        <v xml:space="preserve">20 </v>
      </c>
      <c r="AF9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SOCIEDAD COMERCIAL MARBEN PETS LTDA */ Cont: * SEKU1297710*/ HR Entrega: *08:00* /Dirección: *RL705UTA F-852 LA FRAGUA 931, LOTE NUMERO 32 CARPAS BLANCAS</v>
      </c>
      <c r="AG901" s="38" t="str">
        <f>IFERROR(HYPERLINK("https://wa.me/"&amp;Tabla2[[#This Row],[CONTACTO]]&amp;"?text="&amp;Tabla2[[#This Row],[Mensaje]],"Enviar mensaje"),"")</f>
        <v>Enviar mensaje</v>
      </c>
      <c r="AH901" s="15" t="str">
        <f>CONCATENATE(A901,F901)</f>
        <v>900SEKU1297710</v>
      </c>
      <c r="AI901" s="15" t="str">
        <f>CONCATENATE("ENT-",A901)</f>
        <v>ENT-900</v>
      </c>
      <c r="AJ901" s="15" t="str">
        <f>IF(Tabla2[[#This Row],[Op]]&lt;&gt;"","ENTREGA","")</f>
        <v>ENTREGA</v>
      </c>
      <c r="AK901" s="40" t="str">
        <f>(Tabla2[[#This Row],[FECHA ENTREGA]]&amp;Tabla2[[#This Row],[HORA ENTREGA]])</f>
        <v>460850,333333333333333</v>
      </c>
      <c r="AL901" s="34" t="str">
        <f>IFERROR(HYPERLINK("https://wa.me/"&amp;Tabla2[[#This Row],[CONTACTO]]&amp;"?text="&amp;Tabla2[[#This Row],[Mensaje]]),"")</f>
        <v>https://wa.me/56978811158?text=Hola!%0AServicio del día 04-03%0A *Cliente:* SOCIEDAD COMERCIAL MARBEN PETS LTDA */ Cont: * SEKU1297710*/ HR Entrega: *08:00* /Dirección: *RL705UTA F-852 LA FRAGUA 931, LOTE NUMERO 32 CARPAS BLANCAS</v>
      </c>
    </row>
    <row r="902" spans="1:38" s="15" customFormat="1" ht="16.5" customHeight="1" x14ac:dyDescent="0.2">
      <c r="A902" s="15">
        <f>ROW(A901)</f>
        <v>901</v>
      </c>
      <c r="B902" s="15">
        <f>IF(J902=J901,B901+1,1)</f>
        <v>47</v>
      </c>
      <c r="C902" s="15" t="s">
        <v>236</v>
      </c>
      <c r="D902" s="25" t="s">
        <v>39</v>
      </c>
      <c r="E902" s="27">
        <v>506984</v>
      </c>
      <c r="F902" s="27" t="s">
        <v>1640</v>
      </c>
      <c r="G902" s="27" t="s">
        <v>1572</v>
      </c>
      <c r="H902" s="27"/>
      <c r="I902" s="27" t="s">
        <v>42</v>
      </c>
      <c r="J902" s="28">
        <v>46085</v>
      </c>
      <c r="K902" s="26">
        <v>0.33333333333333331</v>
      </c>
      <c r="L902" s="26"/>
      <c r="M902" s="27" t="s">
        <v>112</v>
      </c>
      <c r="N902" s="25">
        <f>IFERROR(VLOOKUP(M902,Data!$J$1:$K$58,2,0),"")</f>
        <v>56990025702</v>
      </c>
      <c r="O902" s="27" t="s">
        <v>61</v>
      </c>
      <c r="P902" s="27"/>
      <c r="Q902" s="27" t="s">
        <v>740</v>
      </c>
      <c r="R902" s="27" t="s">
        <v>48</v>
      </c>
      <c r="S902" s="27"/>
      <c r="T902" s="27"/>
      <c r="U902" s="28"/>
      <c r="V902" s="15" t="s">
        <v>1328</v>
      </c>
      <c r="X902" s="27"/>
      <c r="Y902" s="27"/>
      <c r="Z902" s="29"/>
      <c r="AA902" s="29">
        <v>0.57986111111111116</v>
      </c>
      <c r="AB902" s="29"/>
      <c r="AC902" s="30">
        <v>46085</v>
      </c>
      <c r="AD902" s="15" t="str">
        <f>IF(Tabla2[[#This Row],[HORA ENTREGA]]="DIRECTO","On time", IF(AA902&lt;&gt;"",IF(Tabla2[[#This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02" s="15" t="str">
        <f>MID(Tabla2[[#This Row],[TIPO]],1,3)</f>
        <v xml:space="preserve">20 </v>
      </c>
      <c r="AF9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SOCIEDAD COMERCIAL MARBEN PETS LTDA */ Cont: * TRHU3868602*/ HR Entrega: *08:00* /Dirección: *AV. LA MARTINA 445. PUDAHUEL SUR</v>
      </c>
      <c r="AG902" s="38" t="str">
        <f>IFERROR(HYPERLINK("https://wa.me/"&amp;Tabla2[[#This Row],[CONTACTO]]&amp;"?text="&amp;Tabla2[[#This Row],[Mensaje]],"Enviar mensaje"),"")</f>
        <v>Enviar mensaje</v>
      </c>
      <c r="AH902" s="15" t="str">
        <f>CONCATENATE(A902,F902)</f>
        <v>901TRHU3868602</v>
      </c>
      <c r="AI902" s="15" t="str">
        <f>CONCATENATE("ENT-",A902)</f>
        <v>ENT-901</v>
      </c>
      <c r="AJ902" s="15" t="str">
        <f>IF(Tabla2[[#This Row],[Op]]&lt;&gt;"","ENTREGA","")</f>
        <v>ENTREGA</v>
      </c>
      <c r="AK902" s="40" t="str">
        <f>(Tabla2[[#This Row],[FECHA ENTREGA]]&amp;Tabla2[[#This Row],[HORA ENTREGA]])</f>
        <v>460850,333333333333333</v>
      </c>
      <c r="AL902" s="34" t="str">
        <f>IFERROR(HYPERLINK("https://wa.me/"&amp;Tabla2[[#This Row],[CONTACTO]]&amp;"?text="&amp;Tabla2[[#This Row],[Mensaje]]),"")</f>
        <v>https://wa.me/56990025702?text=Hola!%0AServicio del día 04-03%0A *Cliente:* SOCIEDAD COMERCIAL MARBEN PETS LTDA */ Cont: * TRHU3868602*/ HR Entrega: *08:00* /Dirección: *AV. LA MARTINA 445. PUDAHUEL SUR</v>
      </c>
    </row>
    <row r="903" spans="1:38" s="15" customFormat="1" ht="16.5" customHeight="1" x14ac:dyDescent="0.2">
      <c r="A903" s="15">
        <f>ROW(A902)</f>
        <v>902</v>
      </c>
      <c r="B903" s="15">
        <f>IF(J903=J902,B902+1,1)</f>
        <v>48</v>
      </c>
      <c r="C903" s="15" t="s">
        <v>360</v>
      </c>
      <c r="D903" s="25" t="s">
        <v>39</v>
      </c>
      <c r="E903" s="27">
        <v>314035</v>
      </c>
      <c r="F903" s="27" t="s">
        <v>1641</v>
      </c>
      <c r="G903" s="27" t="s">
        <v>41</v>
      </c>
      <c r="H903" s="27">
        <v>16000</v>
      </c>
      <c r="I903" s="27" t="s">
        <v>42</v>
      </c>
      <c r="J903" s="28">
        <v>46085</v>
      </c>
      <c r="K903" s="26">
        <v>0.29166666666666669</v>
      </c>
      <c r="L903" s="26"/>
      <c r="M903" s="27" t="s">
        <v>215</v>
      </c>
      <c r="N903" s="25">
        <f>IFERROR(VLOOKUP(M903,Data!$J$1:$K$58,2,0),"")</f>
        <v>56978089957</v>
      </c>
      <c r="O903" s="27" t="s">
        <v>216</v>
      </c>
      <c r="P903" s="27" t="s">
        <v>1642</v>
      </c>
      <c r="Q903" s="27" t="s">
        <v>362</v>
      </c>
      <c r="R903" s="27" t="s">
        <v>183</v>
      </c>
      <c r="S903" s="27"/>
      <c r="T903" s="27"/>
      <c r="U903" s="28"/>
      <c r="X903" s="27" t="s">
        <v>1457</v>
      </c>
      <c r="Y903" s="27"/>
      <c r="Z903" s="29"/>
      <c r="AA903" s="29">
        <v>0.27777777777777779</v>
      </c>
      <c r="AB903" s="29"/>
      <c r="AC903" s="30">
        <v>46085</v>
      </c>
      <c r="AD903" s="15" t="str">
        <f>IF(Tabla2[[#This Row],[HORA ENTREGA]]="DIRECTO","On time", IF(AA903&lt;&gt;"",IF(Tabla2[[#This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03" s="15" t="str">
        <f>MID(Tabla2[[#This Row],[TIPO]],1,3)</f>
        <v xml:space="preserve">40 </v>
      </c>
      <c r="AF9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SUMINISTROS TELEFONICOS Y COMPUTACIONALES ESTEC LT */ Cont: * FFAU1856273*/ HR Entrega: *07:00* /Dirección: *AVENIDA PEDRO DE VALDIVIA 5964, MACUL</v>
      </c>
      <c r="AG903" s="38" t="str">
        <f>IFERROR(HYPERLINK("https://wa.me/"&amp;Tabla2[[#This Row],[CONTACTO]]&amp;"?text="&amp;Tabla2[[#This Row],[Mensaje]],"Enviar mensaje"),"")</f>
        <v>Enviar mensaje</v>
      </c>
      <c r="AH903" s="15" t="str">
        <f>CONCATENATE(A903,F903)</f>
        <v>902FFAU1856273</v>
      </c>
      <c r="AI903" s="15" t="str">
        <f>CONCATENATE("ENT-",A903)</f>
        <v>ENT-902</v>
      </c>
      <c r="AJ903" s="15" t="str">
        <f>IF(Tabla2[[#This Row],[Op]]&lt;&gt;"","ENTREGA","")</f>
        <v>ENTREGA</v>
      </c>
      <c r="AK903" s="40" t="str">
        <f>(Tabla2[[#This Row],[FECHA ENTREGA]]&amp;Tabla2[[#This Row],[HORA ENTREGA]])</f>
        <v>460850,291666666666667</v>
      </c>
      <c r="AL903" s="34" t="str">
        <f>IFERROR(HYPERLINK("https://wa.me/"&amp;Tabla2[[#This Row],[CONTACTO]]&amp;"?text="&amp;Tabla2[[#This Row],[Mensaje]]),"")</f>
        <v>https://wa.me/56978089957?text=Hola!%0AServicio del día 04-03%0A *Cliente:* SUMINISTROS TELEFONICOS Y COMPUTACIONALES ESTEC LT */ Cont: * FFAU1856273*/ HR Entrega: *07:00* /Dirección: *AVENIDA PEDRO DE VALDIVIA 5964, MACUL</v>
      </c>
    </row>
    <row r="904" spans="1:38" s="15" customFormat="1" ht="16.5" customHeight="1" x14ac:dyDescent="0.2">
      <c r="A904" s="15">
        <f>ROW(A903)</f>
        <v>903</v>
      </c>
      <c r="B904" s="15">
        <f>IF(J904=J903,B903+1,1)</f>
        <v>49</v>
      </c>
      <c r="C904" s="15" t="s">
        <v>447</v>
      </c>
      <c r="D904" s="25" t="s">
        <v>39</v>
      </c>
      <c r="E904" s="27">
        <v>348775</v>
      </c>
      <c r="F904" s="27" t="s">
        <v>1643</v>
      </c>
      <c r="G904" s="27" t="s">
        <v>41</v>
      </c>
      <c r="H904" s="27">
        <v>8500</v>
      </c>
      <c r="I904" s="27" t="s">
        <v>42</v>
      </c>
      <c r="J904" s="28">
        <v>46085</v>
      </c>
      <c r="K904" s="26">
        <v>0.33333333333333331</v>
      </c>
      <c r="L904" s="26"/>
      <c r="M904" s="27" t="s">
        <v>233</v>
      </c>
      <c r="N904" s="25">
        <f>IFERROR(VLOOKUP(M904,Data!$J$1:$K$58,2,0),"")</f>
        <v>56998494086</v>
      </c>
      <c r="O904" s="27" t="s">
        <v>234</v>
      </c>
      <c r="P904" s="27"/>
      <c r="Q904" s="27" t="s">
        <v>450</v>
      </c>
      <c r="R904" s="27" t="s">
        <v>218</v>
      </c>
      <c r="S904" s="27"/>
      <c r="T904" s="27"/>
      <c r="U904" s="28"/>
      <c r="V904" s="15" t="s">
        <v>1328</v>
      </c>
      <c r="X904" s="27"/>
      <c r="Y904" s="27"/>
      <c r="Z904" s="29"/>
      <c r="AA904" s="29">
        <v>0.33333333333333331</v>
      </c>
      <c r="AB904" s="29"/>
      <c r="AC904" s="30">
        <v>46085</v>
      </c>
      <c r="AD904" s="15" t="str">
        <f>IF(Tabla2[[#This Row],[HORA ENTREGA]]="DIRECTO","On time", IF(AA904&lt;&gt;"",IF(Tabla2[[#This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04" s="15" t="str">
        <f>MID(Tabla2[[#This Row],[TIPO]],1,3)</f>
        <v xml:space="preserve">40 </v>
      </c>
      <c r="AF9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TECNIKA S A */ Cont: * HASU4414920*/ HR Entrega: *08:00* /Dirección: *Los Olivos 1270, Pudahuel</v>
      </c>
      <c r="AG904" s="38" t="str">
        <f>IFERROR(HYPERLINK("https://wa.me/"&amp;Tabla2[[#This Row],[CONTACTO]]&amp;"?text="&amp;Tabla2[[#This Row],[Mensaje]],"Enviar mensaje"),"")</f>
        <v>Enviar mensaje</v>
      </c>
      <c r="AH904" s="15" t="str">
        <f>CONCATENATE(A904,F904)</f>
        <v>903HASU4414920</v>
      </c>
      <c r="AI904" s="15" t="str">
        <f>CONCATENATE("ENT-",A904)</f>
        <v>ENT-903</v>
      </c>
      <c r="AJ904" s="15" t="str">
        <f>IF(Tabla2[[#This Row],[Op]]&lt;&gt;"","ENTREGA","")</f>
        <v>ENTREGA</v>
      </c>
      <c r="AK904" s="40" t="str">
        <f>(Tabla2[[#This Row],[FECHA ENTREGA]]&amp;Tabla2[[#This Row],[HORA ENTREGA]])</f>
        <v>460850,333333333333333</v>
      </c>
      <c r="AL904" s="34" t="str">
        <f>IFERROR(HYPERLINK("https://wa.me/"&amp;Tabla2[[#This Row],[CONTACTO]]&amp;"?text="&amp;Tabla2[[#This Row],[Mensaje]]),"")</f>
        <v>https://wa.me/56998494086?text=Hola!%0AServicio del día 04-03%0A *Cliente:* TECNIKA S A */ Cont: * HASU4414920*/ HR Entrega: *08:00* /Dirección: *Los Olivos 1270, Pudahuel</v>
      </c>
    </row>
    <row r="905" spans="1:38" s="15" customFormat="1" ht="16.5" customHeight="1" x14ac:dyDescent="0.2">
      <c r="A905" s="15">
        <f>ROW(A904)</f>
        <v>904</v>
      </c>
      <c r="B905" s="15">
        <f>IF(J905=J904,B904+1,1)</f>
        <v>50</v>
      </c>
      <c r="C905" s="15" t="s">
        <v>447</v>
      </c>
      <c r="D905" s="25" t="s">
        <v>39</v>
      </c>
      <c r="E905" s="27">
        <v>348775</v>
      </c>
      <c r="F905" s="27" t="s">
        <v>1644</v>
      </c>
      <c r="G905" s="27" t="s">
        <v>41</v>
      </c>
      <c r="H905" s="27">
        <v>17790</v>
      </c>
      <c r="I905" s="27" t="s">
        <v>42</v>
      </c>
      <c r="J905" s="28">
        <v>46085</v>
      </c>
      <c r="K905" s="26">
        <v>0.39583333333333331</v>
      </c>
      <c r="L905" s="26"/>
      <c r="M905" s="27" t="s">
        <v>688</v>
      </c>
      <c r="N905" s="25">
        <f>IFERROR(VLOOKUP(M905,Data!$J$1:$K$58,2,0),"")</f>
        <v>56950104102</v>
      </c>
      <c r="O905" s="27" t="s">
        <v>552</v>
      </c>
      <c r="P905" s="27"/>
      <c r="Q905" s="27" t="s">
        <v>450</v>
      </c>
      <c r="R905" s="27" t="s">
        <v>218</v>
      </c>
      <c r="S905" s="27"/>
      <c r="T905" s="27"/>
      <c r="U905" s="28"/>
      <c r="V905" s="15" t="s">
        <v>1328</v>
      </c>
      <c r="X905" s="27" t="s">
        <v>1645</v>
      </c>
      <c r="Y905" s="27"/>
      <c r="Z905" s="29"/>
      <c r="AA905" s="29">
        <v>0.3576388888888889</v>
      </c>
      <c r="AB905" s="29"/>
      <c r="AC905" s="30">
        <v>46085</v>
      </c>
      <c r="AD905" s="15" t="str">
        <f>IF(Tabla2[[#This Row],[HORA ENTREGA]]="DIRECTO","On time", IF(AA905&lt;&gt;"",IF(Tabla2[[#This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05" s="15" t="str">
        <f>MID(Tabla2[[#This Row],[TIPO]],1,3)</f>
        <v xml:space="preserve">40 </v>
      </c>
      <c r="AF9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TECNIKA S A */ Cont: * MRKU5992617*/ HR Entrega: *09:30* /Dirección: *Los Olivos 1270, Pudahuel</v>
      </c>
      <c r="AG905" s="38" t="str">
        <f>IFERROR(HYPERLINK("https://wa.me/"&amp;Tabla2[[#This Row],[CONTACTO]]&amp;"?text="&amp;Tabla2[[#This Row],[Mensaje]],"Enviar mensaje"),"")</f>
        <v>Enviar mensaje</v>
      </c>
      <c r="AH905" s="15" t="str">
        <f>CONCATENATE(A905,F905)</f>
        <v>904MRKU5992617</v>
      </c>
      <c r="AI905" s="15" t="str">
        <f>CONCATENATE("ENT-",A905)</f>
        <v>ENT-904</v>
      </c>
      <c r="AJ905" s="15" t="str">
        <f>IF(Tabla2[[#This Row],[Op]]&lt;&gt;"","ENTREGA","")</f>
        <v>ENTREGA</v>
      </c>
      <c r="AK905" s="40" t="str">
        <f>(Tabla2[[#This Row],[FECHA ENTREGA]]&amp;Tabla2[[#This Row],[HORA ENTREGA]])</f>
        <v>460850,395833333333333</v>
      </c>
      <c r="AL905" s="34" t="str">
        <f>IFERROR(HYPERLINK("https://wa.me/"&amp;Tabla2[[#This Row],[CONTACTO]]&amp;"?text="&amp;Tabla2[[#This Row],[Mensaje]]),"")</f>
        <v>https://wa.me/56950104102?text=Hola!%0AServicio del día 04-03%0A *Cliente:* TECNIKA S A */ Cont: * MRKU5992617*/ HR Entrega: *09:30* /Dirección: *Los Olivos 1270, Pudahuel</v>
      </c>
    </row>
    <row r="906" spans="1:38" s="15" customFormat="1" ht="16.5" customHeight="1" x14ac:dyDescent="0.2">
      <c r="A906" s="15">
        <f>ROW(A905)</f>
        <v>905</v>
      </c>
      <c r="B906" s="15">
        <f>IF(J906=J905,B905+1,1)</f>
        <v>51</v>
      </c>
      <c r="C906" s="15" t="s">
        <v>447</v>
      </c>
      <c r="D906" s="25" t="s">
        <v>39</v>
      </c>
      <c r="E906" s="27">
        <v>385178</v>
      </c>
      <c r="F906" s="27" t="s">
        <v>1646</v>
      </c>
      <c r="G906" s="27" t="s">
        <v>1647</v>
      </c>
      <c r="H906" s="27">
        <v>11447</v>
      </c>
      <c r="I906" s="27" t="s">
        <v>42</v>
      </c>
      <c r="J906" s="28">
        <v>46085</v>
      </c>
      <c r="K906" s="26">
        <v>0.45833333333333331</v>
      </c>
      <c r="L906" s="26"/>
      <c r="M906" s="27"/>
      <c r="N906" s="25" t="str">
        <f>IFERROR(VLOOKUP(M906,Data!$J$1:$K$58,2,0),"")</f>
        <v/>
      </c>
      <c r="O906" s="27"/>
      <c r="P906" s="27"/>
      <c r="Q906" s="27" t="s">
        <v>450</v>
      </c>
      <c r="R906" s="27" t="s">
        <v>402</v>
      </c>
      <c r="S906" s="27"/>
      <c r="T906" s="27"/>
      <c r="U906" s="28"/>
      <c r="X906" s="27" t="s">
        <v>1584</v>
      </c>
      <c r="Y906" s="27"/>
      <c r="Z906" s="29"/>
      <c r="AA906" s="29"/>
      <c r="AB906" s="29"/>
      <c r="AC906" s="30">
        <v>46085</v>
      </c>
      <c r="AD906" s="15" t="str">
        <f>IF(Tabla2[[#This Row],[HORA ENTREGA]]="DIRECTO","On time", IF(AA906&lt;&gt;"",IF(Tabla2[[#This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06" s="15" t="str">
        <f>MID(Tabla2[[#This Row],[TIPO]],1,3)</f>
        <v>1X2</v>
      </c>
      <c r="AF9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TECNIKA S A */ Cont: * SEGU1103487*/ HR Entrega: *11:00* /Dirección: *Los Olivos 1270, Pudahuel</v>
      </c>
      <c r="AG906" s="38" t="str">
        <f>IFERROR(HYPERLINK("https://wa.me/"&amp;Tabla2[[#This Row],[CONTACTO]]&amp;"?text="&amp;Tabla2[[#This Row],[Mensaje]],"Enviar mensaje"),"")</f>
        <v>Enviar mensaje</v>
      </c>
      <c r="AH906" s="15" t="str">
        <f>CONCATENATE(A906,F906)</f>
        <v>905SEGU1103487</v>
      </c>
      <c r="AI906" s="15" t="str">
        <f>CONCATENATE("ENT-",A906)</f>
        <v>ENT-905</v>
      </c>
      <c r="AJ906" s="15" t="str">
        <f>IF(Tabla2[[#This Row],[Op]]&lt;&gt;"","ENTREGA","")</f>
        <v>ENTREGA</v>
      </c>
      <c r="AK906" s="40" t="str">
        <f>(Tabla2[[#This Row],[FECHA ENTREGA]]&amp;Tabla2[[#This Row],[HORA ENTREGA]])</f>
        <v>460850,458333333333333</v>
      </c>
      <c r="AL906" s="34" t="str">
        <f>IFERROR(HYPERLINK("https://wa.me/"&amp;Tabla2[[#This Row],[CONTACTO]]&amp;"?text="&amp;Tabla2[[#This Row],[Mensaje]]),"")</f>
        <v>https://wa.me/?text=Hola!%0AServicio del día 04-03%0A *Cliente:* TECNIKA S A */ Cont: * SEGU1103487*/ HR Entrega: *11:00* /Dirección: *Los Olivos 1270, Pudahuel</v>
      </c>
    </row>
    <row r="907" spans="1:38" s="15" customFormat="1" ht="16.5" customHeight="1" x14ac:dyDescent="0.2">
      <c r="A907" s="15">
        <f>ROW(A906)</f>
        <v>906</v>
      </c>
      <c r="B907" s="15">
        <f>IF(J907=J906,B906+1,1)</f>
        <v>52</v>
      </c>
      <c r="C907" s="15" t="s">
        <v>1648</v>
      </c>
      <c r="D907" s="25" t="s">
        <v>39</v>
      </c>
      <c r="E907" s="27">
        <v>876080</v>
      </c>
      <c r="F907" s="27" t="s">
        <v>1649</v>
      </c>
      <c r="G907" s="27" t="s">
        <v>41</v>
      </c>
      <c r="H907" s="27">
        <v>11303</v>
      </c>
      <c r="I907" s="27" t="s">
        <v>42</v>
      </c>
      <c r="J907" s="28">
        <v>46085</v>
      </c>
      <c r="K907" s="26">
        <v>0.375</v>
      </c>
      <c r="L907" s="26"/>
      <c r="M907" s="27" t="s">
        <v>241</v>
      </c>
      <c r="N907" s="25">
        <f>IFERROR(VLOOKUP(M907,Data!$J$1:$K$58,2,0),"")</f>
        <v>56984880436</v>
      </c>
      <c r="O907" s="27" t="s">
        <v>274</v>
      </c>
      <c r="P907" s="27"/>
      <c r="Q907" s="27" t="s">
        <v>168</v>
      </c>
      <c r="R907" s="27" t="s">
        <v>48</v>
      </c>
      <c r="S907" s="27"/>
      <c r="T907" s="27"/>
      <c r="U907" s="28"/>
      <c r="V907" s="15" t="s">
        <v>1328</v>
      </c>
      <c r="X907" s="27" t="s">
        <v>1650</v>
      </c>
      <c r="Y907" s="27"/>
      <c r="Z907" s="29"/>
      <c r="AA907" s="29">
        <v>0.37986111111111109</v>
      </c>
      <c r="AB907" s="29"/>
      <c r="AC907" s="30">
        <v>46085</v>
      </c>
      <c r="AD907" s="15" t="str">
        <f>IF(Tabla2[[#This Row],[HORA ENTREGA]]="DIRECTO","On time", IF(AA907&lt;&gt;"",IF(Tabla2[[#This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07" s="15" t="str">
        <f>MID(Tabla2[[#This Row],[TIPO]],1,3)</f>
        <v xml:space="preserve">40 </v>
      </c>
      <c r="AF9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TENS SERIES */ Cont: * SEKU6986305*/ HR Entrega: *09:00* /Dirección: *PuertoMadero 9710, Bodega X36. Pudahuel</v>
      </c>
      <c r="AG907" s="38" t="str">
        <f>IFERROR(HYPERLINK("https://wa.me/"&amp;Tabla2[[#This Row],[CONTACTO]]&amp;"?text="&amp;Tabla2[[#This Row],[Mensaje]],"Enviar mensaje"),"")</f>
        <v>Enviar mensaje</v>
      </c>
      <c r="AH907" s="15" t="str">
        <f>CONCATENATE(A907,F907)</f>
        <v>906SEKU6986305</v>
      </c>
      <c r="AI907" s="15" t="str">
        <f>CONCATENATE("ENT-",A907)</f>
        <v>ENT-906</v>
      </c>
      <c r="AJ907" s="15" t="str">
        <f>IF(Tabla2[[#This Row],[Op]]&lt;&gt;"","ENTREGA","")</f>
        <v>ENTREGA</v>
      </c>
      <c r="AK907" s="40" t="str">
        <f>(Tabla2[[#This Row],[FECHA ENTREGA]]&amp;Tabla2[[#This Row],[HORA ENTREGA]])</f>
        <v>460850,375</v>
      </c>
      <c r="AL907" s="34" t="str">
        <f>IFERROR(HYPERLINK("https://wa.me/"&amp;Tabla2[[#This Row],[CONTACTO]]&amp;"?text="&amp;Tabla2[[#This Row],[Mensaje]]),"")</f>
        <v>https://wa.me/56984880436?text=Hola!%0AServicio del día 04-03%0A *Cliente:* TENS SERIES */ Cont: * SEKU6986305*/ HR Entrega: *09:00* /Dirección: *PuertoMadero 9710, Bodega X36. Pudahuel</v>
      </c>
    </row>
    <row r="908" spans="1:38" s="15" customFormat="1" ht="16.5" customHeight="1" x14ac:dyDescent="0.2">
      <c r="A908" s="15">
        <f>ROW(A907)</f>
        <v>907</v>
      </c>
      <c r="B908" s="15">
        <f>IF(J908=J907,B907+1,1)</f>
        <v>53</v>
      </c>
      <c r="C908" s="15" t="s">
        <v>1648</v>
      </c>
      <c r="D908" s="25" t="s">
        <v>39</v>
      </c>
      <c r="E908" s="27">
        <v>876080</v>
      </c>
      <c r="F908" s="27" t="s">
        <v>1651</v>
      </c>
      <c r="G908" s="27" t="s">
        <v>41</v>
      </c>
      <c r="H908" s="27">
        <v>10588</v>
      </c>
      <c r="I908" s="27" t="s">
        <v>42</v>
      </c>
      <c r="J908" s="28">
        <v>46085</v>
      </c>
      <c r="K908" s="26">
        <v>0.41666666666666669</v>
      </c>
      <c r="L908" s="26"/>
      <c r="M908" s="27" t="s">
        <v>225</v>
      </c>
      <c r="N908" s="25">
        <f>IFERROR(VLOOKUP(M908,Data!$J$1:$K$58,2,0),"")</f>
        <v>56978811158</v>
      </c>
      <c r="O908" s="27" t="s">
        <v>226</v>
      </c>
      <c r="P908" s="27"/>
      <c r="Q908" s="27" t="s">
        <v>168</v>
      </c>
      <c r="R908" s="27" t="s">
        <v>48</v>
      </c>
      <c r="S908" s="27"/>
      <c r="T908" s="27"/>
      <c r="U908" s="28"/>
      <c r="X908" s="27"/>
      <c r="Y908" s="27"/>
      <c r="Z908" s="29"/>
      <c r="AA908" s="29">
        <v>0.55208333333333337</v>
      </c>
      <c r="AB908" s="29"/>
      <c r="AC908" s="30">
        <v>46085</v>
      </c>
      <c r="AD908" s="15" t="str">
        <f>IF(Tabla2[[#This Row],[HORA ENTREGA]]="DIRECTO","On time", IF(AA908&lt;&gt;"",IF(Tabla2[[#This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08" s="15" t="str">
        <f>MID(Tabla2[[#This Row],[TIPO]],1,3)</f>
        <v xml:space="preserve">40 </v>
      </c>
      <c r="AF9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TENS SERIES */ Cont: * SGRU5030278*/ HR Entrega: *10:00* /Dirección: *PuertoMadero 9710, Bodega X36. Pudahuel</v>
      </c>
      <c r="AG908" s="38" t="str">
        <f>IFERROR(HYPERLINK("https://wa.me/"&amp;Tabla2[[#This Row],[CONTACTO]]&amp;"?text="&amp;Tabla2[[#This Row],[Mensaje]],"Enviar mensaje"),"")</f>
        <v>Enviar mensaje</v>
      </c>
      <c r="AH908" s="15" t="str">
        <f>CONCATENATE(A908,F908)</f>
        <v>907SGRU5030278</v>
      </c>
      <c r="AI908" s="15" t="str">
        <f>CONCATENATE("ENT-",A908)</f>
        <v>ENT-907</v>
      </c>
      <c r="AJ908" s="15" t="str">
        <f>IF(Tabla2[[#This Row],[Op]]&lt;&gt;"","ENTREGA","")</f>
        <v>ENTREGA</v>
      </c>
      <c r="AK908" s="40" t="str">
        <f>(Tabla2[[#This Row],[FECHA ENTREGA]]&amp;Tabla2[[#This Row],[HORA ENTREGA]])</f>
        <v>460850,416666666666667</v>
      </c>
      <c r="AL908" s="34" t="str">
        <f>IFERROR(HYPERLINK("https://wa.me/"&amp;Tabla2[[#This Row],[CONTACTO]]&amp;"?text="&amp;Tabla2[[#This Row],[Mensaje]]),"")</f>
        <v>https://wa.me/56978811158?text=Hola!%0AServicio del día 04-03%0A *Cliente:* TENS SERIES */ Cont: * SGRU5030278*/ HR Entrega: *10:00* /Dirección: *PuertoMadero 9710, Bodega X36. Pudahuel</v>
      </c>
    </row>
    <row r="909" spans="1:38" s="15" customFormat="1" ht="16.5" customHeight="1" x14ac:dyDescent="0.2">
      <c r="A909" s="15">
        <f>ROW(A908)</f>
        <v>908</v>
      </c>
      <c r="B909" s="15">
        <f>IF(J909=J908,B908+1,1)</f>
        <v>54</v>
      </c>
      <c r="C909" s="15" t="s">
        <v>1648</v>
      </c>
      <c r="D909" s="25" t="s">
        <v>39</v>
      </c>
      <c r="E909" s="27">
        <v>876066</v>
      </c>
      <c r="F909" s="27" t="s">
        <v>1652</v>
      </c>
      <c r="G909" s="27" t="s">
        <v>1572</v>
      </c>
      <c r="H909" s="27">
        <v>4118</v>
      </c>
      <c r="I909" s="27" t="s">
        <v>42</v>
      </c>
      <c r="J909" s="28">
        <v>46085</v>
      </c>
      <c r="K909" s="26">
        <v>0.45833333333333331</v>
      </c>
      <c r="L909" s="26"/>
      <c r="M909" s="27" t="s">
        <v>313</v>
      </c>
      <c r="N909" s="25">
        <f>IFERROR(VLOOKUP(M909,Data!$J$1:$K$58,2,0),"")</f>
        <v>56967387744</v>
      </c>
      <c r="O909" s="27" t="s">
        <v>314</v>
      </c>
      <c r="P909" s="27"/>
      <c r="Q909" s="27" t="s">
        <v>168</v>
      </c>
      <c r="R909" s="27" t="s">
        <v>48</v>
      </c>
      <c r="S909" s="27"/>
      <c r="T909" s="27"/>
      <c r="U909" s="28"/>
      <c r="X909" s="27"/>
      <c r="Y909" s="27"/>
      <c r="Z909" s="29"/>
      <c r="AA909" s="29">
        <v>0.55972222222222223</v>
      </c>
      <c r="AB909" s="29"/>
      <c r="AC909" s="30">
        <v>46085</v>
      </c>
      <c r="AD909" s="15" t="str">
        <f>IF(Tabla2[[#This Row],[HORA ENTREGA]]="DIRECTO","On time", IF(AA909&lt;&gt;"",IF(Tabla2[[#This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09" s="15" t="str">
        <f>MID(Tabla2[[#This Row],[TIPO]],1,3)</f>
        <v xml:space="preserve">20 </v>
      </c>
      <c r="AF9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TENS SERIES */ Cont: * TEMU2498310*/ HR Entrega: *11:00* /Dirección: *PuertoMadero 9710, Bodega X36. Pudahuel</v>
      </c>
      <c r="AG909" s="38" t="str">
        <f>IFERROR(HYPERLINK("https://wa.me/"&amp;Tabla2[[#This Row],[CONTACTO]]&amp;"?text="&amp;Tabla2[[#This Row],[Mensaje]],"Enviar mensaje"),"")</f>
        <v>Enviar mensaje</v>
      </c>
      <c r="AH909" s="15" t="str">
        <f>CONCATENATE(A909,F909)</f>
        <v>908TEMU2498310</v>
      </c>
      <c r="AI909" s="15" t="str">
        <f>CONCATENATE("ENT-",A909)</f>
        <v>ENT-908</v>
      </c>
      <c r="AJ909" s="15" t="str">
        <f>IF(Tabla2[[#This Row],[Op]]&lt;&gt;"","ENTREGA","")</f>
        <v>ENTREGA</v>
      </c>
      <c r="AK909" s="40" t="str">
        <f>(Tabla2[[#This Row],[FECHA ENTREGA]]&amp;Tabla2[[#This Row],[HORA ENTREGA]])</f>
        <v>460850,458333333333333</v>
      </c>
      <c r="AL909" s="34" t="str">
        <f>IFERROR(HYPERLINK("https://wa.me/"&amp;Tabla2[[#This Row],[CONTACTO]]&amp;"?text="&amp;Tabla2[[#This Row],[Mensaje]]),"")</f>
        <v>https://wa.me/56967387744?text=Hola!%0AServicio del día 04-03%0A *Cliente:* TENS SERIES */ Cont: * TEMU2498310*/ HR Entrega: *11:00* /Dirección: *PuertoMadero 9710, Bodega X36. Pudahuel</v>
      </c>
    </row>
    <row r="910" spans="1:38" s="15" customFormat="1" ht="16.5" customHeight="1" x14ac:dyDescent="0.2">
      <c r="A910" s="15">
        <f>ROW(A909)</f>
        <v>909</v>
      </c>
      <c r="B910" s="15">
        <f>IF(J910=J909,B909+1,1)</f>
        <v>55</v>
      </c>
      <c r="C910" s="15" t="s">
        <v>580</v>
      </c>
      <c r="D910" s="25" t="s">
        <v>39</v>
      </c>
      <c r="E910" s="27">
        <v>297460</v>
      </c>
      <c r="F910" s="27" t="s">
        <v>1653</v>
      </c>
      <c r="G910" s="27" t="s">
        <v>1572</v>
      </c>
      <c r="H910" s="27">
        <v>16705</v>
      </c>
      <c r="I910" s="27" t="s">
        <v>42</v>
      </c>
      <c r="J910" s="28">
        <v>46085</v>
      </c>
      <c r="K910" s="26">
        <v>0.33333333333333331</v>
      </c>
      <c r="L910" s="26"/>
      <c r="M910" s="27" t="s">
        <v>72</v>
      </c>
      <c r="N910" s="25">
        <f>IFERROR(VLOOKUP(M910,Data!$J$1:$K$58,2,0),"")</f>
        <v>56978089148</v>
      </c>
      <c r="O910" s="27" t="s">
        <v>73</v>
      </c>
      <c r="P910" s="27"/>
      <c r="Q910" s="27" t="s">
        <v>585</v>
      </c>
      <c r="R910" s="27" t="s">
        <v>48</v>
      </c>
      <c r="S910" s="27"/>
      <c r="T910" s="27"/>
      <c r="U910" s="28"/>
      <c r="X910" s="27"/>
      <c r="Y910" s="27"/>
      <c r="Z910" s="29"/>
      <c r="AA910" s="29">
        <v>0.31319444444444444</v>
      </c>
      <c r="AB910" s="29"/>
      <c r="AC910" s="30">
        <v>46085</v>
      </c>
      <c r="AD910" s="15" t="str">
        <f>IF(Tabla2[[#This Row],[HORA ENTREGA]]="DIRECTO","On time", IF(AA910&lt;&gt;"",IF(Tabla2[[#This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0" s="15" t="str">
        <f>MID(Tabla2[[#This Row],[TIPO]],1,3)</f>
        <v xml:space="preserve">20 </v>
      </c>
      <c r="AF9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04-03%0A *Cliente:* WURTH CHILE LTDA */ Cont: * CMAU2484064*/ HR Entrega: *08:00* /Dirección: *PADRE HURTADO</v>
      </c>
      <c r="AG910" s="38" t="str">
        <f>IFERROR(HYPERLINK("https://wa.me/"&amp;Tabla2[[#This Row],[CONTACTO]]&amp;"?text="&amp;Tabla2[[#This Row],[Mensaje]],"Enviar mensaje"),"")</f>
        <v>Enviar mensaje</v>
      </c>
      <c r="AH910" s="15" t="str">
        <f>CONCATENATE(A910,F910)</f>
        <v>909CMAU2484064</v>
      </c>
      <c r="AI910" s="15" t="str">
        <f>CONCATENATE("ENT-",A910)</f>
        <v>ENT-909</v>
      </c>
      <c r="AJ910" s="15" t="str">
        <f>IF(Tabla2[[#This Row],[Op]]&lt;&gt;"","ENTREGA","")</f>
        <v>ENTREGA</v>
      </c>
      <c r="AK910" s="40" t="str">
        <f>(Tabla2[[#This Row],[FECHA ENTREGA]]&amp;Tabla2[[#This Row],[HORA ENTREGA]])</f>
        <v>460850,333333333333333</v>
      </c>
      <c r="AL910" s="34" t="str">
        <f>IFERROR(HYPERLINK("https://wa.me/"&amp;Tabla2[[#This Row],[CONTACTO]]&amp;"?text="&amp;Tabla2[[#This Row],[Mensaje]]),"")</f>
        <v>https://wa.me/56978089148?text=Hola!%0AServicio del día 04-03%0A *Cliente:* WURTH CHILE LTDA */ Cont: * CMAU2484064*/ HR Entrega: *08:00* /Dirección: *PADRE HURTADO</v>
      </c>
    </row>
    <row r="911" spans="1:38" s="15" customFormat="1" ht="16.5" customHeight="1" x14ac:dyDescent="0.2">
      <c r="A911" s="15">
        <f>ROW(A910)</f>
        <v>910</v>
      </c>
      <c r="B911" s="15">
        <f>IF(J911=J910,B910+1,1)</f>
        <v>1</v>
      </c>
      <c r="C911" s="15" t="s">
        <v>43</v>
      </c>
      <c r="D911" s="25" t="s">
        <v>39</v>
      </c>
      <c r="E911" s="27">
        <v>368007</v>
      </c>
      <c r="F911" s="27" t="s">
        <v>1654</v>
      </c>
      <c r="G911" s="27" t="s">
        <v>1655</v>
      </c>
      <c r="H911" s="27">
        <v>21060</v>
      </c>
      <c r="I911" s="27" t="s">
        <v>42</v>
      </c>
      <c r="J911" s="28">
        <v>46086</v>
      </c>
      <c r="K911" s="26">
        <v>0.47916666666666669</v>
      </c>
      <c r="L911" s="26"/>
      <c r="M911" s="27" t="s">
        <v>45</v>
      </c>
      <c r="N911" s="25">
        <f>IFERROR(VLOOKUP(M911,Data!$J$1:$K$58,2,0),"")</f>
        <v>56950981572</v>
      </c>
      <c r="O911" s="27" t="s">
        <v>46</v>
      </c>
      <c r="P911" s="27"/>
      <c r="Q911" s="27" t="s">
        <v>1656</v>
      </c>
      <c r="R911" s="27" t="s">
        <v>169</v>
      </c>
      <c r="S911" s="27"/>
      <c r="T911" s="27"/>
      <c r="U911" s="28"/>
      <c r="V911" s="15" t="s">
        <v>1328</v>
      </c>
      <c r="X911" s="27" t="s">
        <v>335</v>
      </c>
      <c r="Y911" s="27"/>
      <c r="Z911" s="29"/>
      <c r="AA911" s="29">
        <v>0.47916666666666669</v>
      </c>
      <c r="AB911" s="29"/>
      <c r="AC911" s="30">
        <v>46086</v>
      </c>
      <c r="AD911" s="15" t="str">
        <f>IF(Tabla2[[#This Row],[HORA ENTREGA]]="DIRECTO","On time", IF(AA911&lt;&gt;"",IF(Tabla2[[#This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1" s="15" t="str">
        <f>MID(Tabla2[[#This Row],[TIPO]],1,3)</f>
        <v>1X2</v>
      </c>
      <c r="AF9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ALCA SPA */ Cont: * MEDU3889255*/ HR Entrega: *11:30* /Dirección: *Camino del Cerro 4868 Huechuraba, Santiago.</v>
      </c>
      <c r="AG911" s="38" t="str">
        <f>IFERROR(HYPERLINK("https://wa.me/"&amp;Tabla2[[#This Row],[CONTACTO]]&amp;"?text="&amp;Tabla2[[#This Row],[Mensaje]],"Enviar mensaje"),"")</f>
        <v>Enviar mensaje</v>
      </c>
      <c r="AH911" s="15" t="str">
        <f>CONCATENATE(A911,F911)</f>
        <v>910MEDU3889255</v>
      </c>
      <c r="AI911" s="15" t="str">
        <f>CONCATENATE("ENT-",A911)</f>
        <v>ENT-910</v>
      </c>
      <c r="AJ911" s="15" t="str">
        <f>IF(Tabla2[[#This Row],[Op]]&lt;&gt;"","ENTREGA","")</f>
        <v>ENTREGA</v>
      </c>
      <c r="AK911" s="40" t="str">
        <f>(Tabla2[[#This Row],[FECHA ENTREGA]]&amp;Tabla2[[#This Row],[HORA ENTREGA]])</f>
        <v>460860,479166666666667</v>
      </c>
      <c r="AL911" s="34" t="str">
        <f>IFERROR(HYPERLINK("https://wa.me/"&amp;Tabla2[[#This Row],[CONTACTO]]&amp;"?text="&amp;Tabla2[[#This Row],[Mensaje]]),"")</f>
        <v>https://wa.me/56950981572?text=Hola!%0AServicio del día 05-03%0A *Cliente:* ALCA SPA */ Cont: * MEDU3889255*/ HR Entrega: *11:30* /Dirección: *Camino del Cerro 4868 Huechuraba, Santiago.</v>
      </c>
    </row>
    <row r="912" spans="1:38" s="15" customFormat="1" ht="16.5" customHeight="1" x14ac:dyDescent="0.2">
      <c r="A912" s="15">
        <f>ROW(A911)</f>
        <v>911</v>
      </c>
      <c r="B912" s="15">
        <f>IF(J912=J911,B911+1,1)</f>
        <v>2</v>
      </c>
      <c r="C912" s="15" t="s">
        <v>806</v>
      </c>
      <c r="D912" s="25" t="s">
        <v>39</v>
      </c>
      <c r="E912" s="27">
        <v>300820</v>
      </c>
      <c r="F912" s="27" t="s">
        <v>1657</v>
      </c>
      <c r="G912" s="27" t="s">
        <v>1658</v>
      </c>
      <c r="H912" s="27">
        <v>6442</v>
      </c>
      <c r="I912" s="27" t="s">
        <v>1659</v>
      </c>
      <c r="J912" s="28">
        <v>46086</v>
      </c>
      <c r="K912" s="26">
        <v>0.45833333333333331</v>
      </c>
      <c r="L912" s="26"/>
      <c r="M912" s="27" t="s">
        <v>674</v>
      </c>
      <c r="N912" s="25">
        <f>IFERROR(VLOOKUP(M912,Data!$J$1:$K$58,2,0),"")</f>
        <v>56967386018</v>
      </c>
      <c r="O912" s="27" t="s">
        <v>356</v>
      </c>
      <c r="P912" s="27"/>
      <c r="Q912" s="27" t="s">
        <v>1660</v>
      </c>
      <c r="R912" s="27" t="s">
        <v>48</v>
      </c>
      <c r="S912" s="27"/>
      <c r="T912" s="27"/>
      <c r="U912" s="28"/>
      <c r="V912" s="15" t="s">
        <v>1328</v>
      </c>
      <c r="X912" s="27"/>
      <c r="Y912" s="27"/>
      <c r="Z912" s="29"/>
      <c r="AA912" s="29">
        <v>0.43958333333333333</v>
      </c>
      <c r="AB912" s="29"/>
      <c r="AC912" s="30">
        <v>46086</v>
      </c>
      <c r="AD912" s="15" t="str">
        <f>IF(Tabla2[[#This Row],[HORA ENTREGA]]="DIRECTO","On time", IF(AA912&lt;&gt;"",IF(Tabla2[[#This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2" s="15" t="str">
        <f>MID(Tabla2[[#This Row],[TIPO]],1,3)</f>
        <v>1X4</v>
      </c>
      <c r="AF9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BLASCOOL RETAIL SPA */ Cont: * AMCU9368871*/ HR Entrega: *11:00* /Dirección: *Lo Echevers 550, bodega 40-41. Quilicura. STGO.</v>
      </c>
      <c r="AG912" s="38" t="str">
        <f>IFERROR(HYPERLINK("https://wa.me/"&amp;Tabla2[[#This Row],[CONTACTO]]&amp;"?text="&amp;Tabla2[[#This Row],[Mensaje]],"Enviar mensaje"),"")</f>
        <v>Enviar mensaje</v>
      </c>
      <c r="AH912" s="15" t="str">
        <f>CONCATENATE(A912,F912)</f>
        <v>911AMCU9368871</v>
      </c>
      <c r="AI912" s="15" t="str">
        <f>CONCATENATE("ENT-",A912)</f>
        <v>ENT-911</v>
      </c>
      <c r="AJ912" s="15" t="str">
        <f>IF(Tabla2[[#This Row],[Op]]&lt;&gt;"","ENTREGA","")</f>
        <v>ENTREGA</v>
      </c>
      <c r="AK912" s="40" t="str">
        <f>(Tabla2[[#This Row],[FECHA ENTREGA]]&amp;Tabla2[[#This Row],[HORA ENTREGA]])</f>
        <v>460860,458333333333333</v>
      </c>
      <c r="AL912" s="34" t="str">
        <f>IFERROR(HYPERLINK("https://wa.me/"&amp;Tabla2[[#This Row],[CONTACTO]]&amp;"?text="&amp;Tabla2[[#This Row],[Mensaje]]),"")</f>
        <v>https://wa.me/56967386018?text=Hola!%0AServicio del día 05-03%0A *Cliente:* BLASCOOL RETAIL SPA */ Cont: * AMCU9368871*/ HR Entrega: *11:00* /Dirección: *Lo Echevers 550, bodega 40-41. Quilicura. STGO.</v>
      </c>
    </row>
    <row r="913" spans="1:38" s="15" customFormat="1" ht="16.5" customHeight="1" x14ac:dyDescent="0.2">
      <c r="A913" s="15">
        <f>ROW(A912)</f>
        <v>912</v>
      </c>
      <c r="B913" s="15">
        <f>IF(J913=J912,B912+1,1)</f>
        <v>3</v>
      </c>
      <c r="C913" s="15" t="s">
        <v>84</v>
      </c>
      <c r="D913" s="25" t="s">
        <v>39</v>
      </c>
      <c r="E913" s="27">
        <v>312981</v>
      </c>
      <c r="F913" s="27" t="s">
        <v>1661</v>
      </c>
      <c r="G913" s="27" t="s">
        <v>41</v>
      </c>
      <c r="H913" s="27">
        <v>18364</v>
      </c>
      <c r="I913" s="27">
        <v>46085.666666666664</v>
      </c>
      <c r="J913" s="28">
        <v>46086</v>
      </c>
      <c r="K913" s="26">
        <v>0.375</v>
      </c>
      <c r="L913" s="26"/>
      <c r="M913" s="27" t="s">
        <v>971</v>
      </c>
      <c r="N913" s="25">
        <f>IFERROR(VLOOKUP(M913,Data!$J$1:$K$58,2,0),"")</f>
        <v>56999972473</v>
      </c>
      <c r="O913" s="27" t="s">
        <v>348</v>
      </c>
      <c r="P913" s="27"/>
      <c r="Q913" s="27" t="s">
        <v>1662</v>
      </c>
      <c r="R913" s="27" t="s">
        <v>218</v>
      </c>
      <c r="S913" s="27"/>
      <c r="T913" s="27"/>
      <c r="U913" s="28"/>
      <c r="V913" s="15" t="s">
        <v>1328</v>
      </c>
      <c r="X913" s="27"/>
      <c r="Y913" s="27"/>
      <c r="Z913" s="29"/>
      <c r="AA913" s="29">
        <v>0.36458333333333331</v>
      </c>
      <c r="AB913" s="29"/>
      <c r="AC913" s="30">
        <v>46086</v>
      </c>
      <c r="AD913" s="15" t="str">
        <f>IF(Tabla2[[#This Row],[HORA ENTREGA]]="DIRECTO","On time", IF(AA913&lt;&gt;"",IF(Tabla2[[#This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3" s="15" t="str">
        <f>MID(Tabla2[[#This Row],[TIPO]],1,3)</f>
        <v xml:space="preserve">40 </v>
      </c>
      <c r="AF9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CANONTEX */ Cont: * CSNU8550467*/ HR Entrega: *09:00* /Dirección: *Av. La Oración N° 1250, Pudahuel, (ENEA) </v>
      </c>
      <c r="AG913" s="38" t="str">
        <f>IFERROR(HYPERLINK("https://wa.me/"&amp;Tabla2[[#This Row],[CONTACTO]]&amp;"?text="&amp;Tabla2[[#This Row],[Mensaje]],"Enviar mensaje"),"")</f>
        <v>Enviar mensaje</v>
      </c>
      <c r="AH913" s="15" t="str">
        <f>CONCATENATE(A913,F913)</f>
        <v>912CSNU8550467</v>
      </c>
      <c r="AI913" s="15" t="str">
        <f>CONCATENATE("ENT-",A913)</f>
        <v>ENT-912</v>
      </c>
      <c r="AJ913" s="15" t="str">
        <f>IF(Tabla2[[#This Row],[Op]]&lt;&gt;"","ENTREGA","")</f>
        <v>ENTREGA</v>
      </c>
      <c r="AK913" s="40" t="str">
        <f>(Tabla2[[#This Row],[FECHA ENTREGA]]&amp;Tabla2[[#This Row],[HORA ENTREGA]])</f>
        <v>460860,375</v>
      </c>
      <c r="AL913" s="34" t="str">
        <f>IFERROR(HYPERLINK("https://wa.me/"&amp;Tabla2[[#This Row],[CONTACTO]]&amp;"?text="&amp;Tabla2[[#This Row],[Mensaje]]),"")</f>
        <v xml:space="preserve">https://wa.me/56999972473?text=Hola!%0AServicio del día 05-03%0A *Cliente:* CANONTEX */ Cont: * CSNU8550467*/ HR Entrega: *09:00* /Dirección: *Av. La Oración N° 1250, Pudahuel, (ENEA) </v>
      </c>
    </row>
    <row r="914" spans="1:38" s="15" customFormat="1" ht="16.5" customHeight="1" x14ac:dyDescent="0.2">
      <c r="A914" s="15">
        <f>ROW(A913)</f>
        <v>913</v>
      </c>
      <c r="B914" s="15">
        <f>IF(J914=J913,B913+1,1)</f>
        <v>4</v>
      </c>
      <c r="C914" s="15" t="s">
        <v>1663</v>
      </c>
      <c r="D914" s="25" t="s">
        <v>39</v>
      </c>
      <c r="E914" s="27">
        <v>2013257</v>
      </c>
      <c r="F914" s="27" t="s">
        <v>1664</v>
      </c>
      <c r="G914" s="27" t="s">
        <v>1658</v>
      </c>
      <c r="H914" s="27">
        <v>30000</v>
      </c>
      <c r="I914" s="27">
        <v>46081</v>
      </c>
      <c r="J914" s="28">
        <v>46086</v>
      </c>
      <c r="K914" s="26">
        <v>0.33333333333333331</v>
      </c>
      <c r="L914" s="26"/>
      <c r="M914" s="27" t="s">
        <v>86</v>
      </c>
      <c r="N914" s="25">
        <f>IFERROR(VLOOKUP(M914,Data!$J$1:$K$58,2,0),"")</f>
        <v>56956654384</v>
      </c>
      <c r="O914" s="27" t="s">
        <v>87</v>
      </c>
      <c r="P914" s="27"/>
      <c r="Q914" s="27" t="s">
        <v>113</v>
      </c>
      <c r="R914" s="27" t="s">
        <v>183</v>
      </c>
      <c r="S914" s="27"/>
      <c r="T914" s="27"/>
      <c r="U914" s="28"/>
      <c r="V914" s="15" t="s">
        <v>1328</v>
      </c>
      <c r="X914" s="27"/>
      <c r="Y914" s="27"/>
      <c r="Z914" s="29"/>
      <c r="AA914" s="29">
        <v>0.57638888888888884</v>
      </c>
      <c r="AB914" s="29"/>
      <c r="AC914" s="30">
        <v>46086</v>
      </c>
      <c r="AD914" s="15" t="str">
        <f>IF(Tabla2[[#This Row],[HORA ENTREGA]]="DIRECTO","On time", IF(AA914&lt;&gt;"",IF(Tabla2[[#This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14" s="15" t="str">
        <f>MID(Tabla2[[#This Row],[TIPO]],1,3)</f>
        <v>1X4</v>
      </c>
      <c r="AF9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COM.SANDOVAL */ Cont: * SZLU9764553*/ HR Entrega: *08:00* /Dirección: *SANTA ISABEL 370; LAMPA</v>
      </c>
      <c r="AG914" s="38" t="str">
        <f>IFERROR(HYPERLINK("https://wa.me/"&amp;Tabla2[[#This Row],[CONTACTO]]&amp;"?text="&amp;Tabla2[[#This Row],[Mensaje]],"Enviar mensaje"),"")</f>
        <v>Enviar mensaje</v>
      </c>
      <c r="AH914" s="15" t="str">
        <f>CONCATENATE(A914,F914)</f>
        <v>913SZLU9764553</v>
      </c>
      <c r="AI914" s="15" t="str">
        <f>CONCATENATE("ENT-",A914)</f>
        <v>ENT-913</v>
      </c>
      <c r="AJ914" s="15" t="str">
        <f>IF(Tabla2[[#This Row],[Op]]&lt;&gt;"","ENTREGA","")</f>
        <v>ENTREGA</v>
      </c>
      <c r="AK914" s="40" t="str">
        <f>(Tabla2[[#This Row],[FECHA ENTREGA]]&amp;Tabla2[[#This Row],[HORA ENTREGA]])</f>
        <v>460860,333333333333333</v>
      </c>
      <c r="AL914" s="34" t="str">
        <f>IFERROR(HYPERLINK("https://wa.me/"&amp;Tabla2[[#This Row],[CONTACTO]]&amp;"?text="&amp;Tabla2[[#This Row],[Mensaje]]),"")</f>
        <v>https://wa.me/56956654384?text=Hola!%0AServicio del día 05-03%0A *Cliente:* COM.SANDOVAL */ Cont: * SZLU9764553*/ HR Entrega: *08:00* /Dirección: *SANTA ISABEL 370; LAMPA</v>
      </c>
    </row>
    <row r="915" spans="1:38" s="15" customFormat="1" ht="16.5" customHeight="1" x14ac:dyDescent="0.2">
      <c r="A915" s="15">
        <f>ROW(A914)</f>
        <v>914</v>
      </c>
      <c r="B915" s="15">
        <f>IF(J915=J914,B914+1,1)</f>
        <v>5</v>
      </c>
      <c r="C915" s="15" t="s">
        <v>1663</v>
      </c>
      <c r="D915" s="25" t="s">
        <v>39</v>
      </c>
      <c r="E915" s="27">
        <v>2013257</v>
      </c>
      <c r="F915" s="27" t="s">
        <v>1665</v>
      </c>
      <c r="G915" s="27" t="s">
        <v>1658</v>
      </c>
      <c r="H915" s="27">
        <v>30000</v>
      </c>
      <c r="I915" s="27">
        <v>46081</v>
      </c>
      <c r="J915" s="28">
        <v>46086</v>
      </c>
      <c r="K915" s="26">
        <v>0.41666666666666669</v>
      </c>
      <c r="L915" s="26"/>
      <c r="M915" s="27" t="s">
        <v>241</v>
      </c>
      <c r="N915" s="25">
        <f>IFERROR(VLOOKUP(M915,Data!$J$1:$K$58,2,0),"")</f>
        <v>56984880436</v>
      </c>
      <c r="O915" s="27" t="s">
        <v>274</v>
      </c>
      <c r="P915" s="27"/>
      <c r="Q915" s="27" t="s">
        <v>113</v>
      </c>
      <c r="R915" s="27" t="s">
        <v>183</v>
      </c>
      <c r="S915" s="27"/>
      <c r="T915" s="27"/>
      <c r="U915" s="28"/>
      <c r="X915" s="27"/>
      <c r="Y915" s="27"/>
      <c r="Z915" s="29"/>
      <c r="AA915" s="29">
        <v>0.58888888888888891</v>
      </c>
      <c r="AB915" s="29"/>
      <c r="AC915" s="30">
        <v>46086</v>
      </c>
      <c r="AD915" s="15" t="str">
        <f>IF(Tabla2[[#This Row],[HORA ENTREGA]]="DIRECTO","On time", IF(AA915&lt;&gt;"",IF(Tabla2[[#This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15" s="15" t="str">
        <f>MID(Tabla2[[#This Row],[TIPO]],1,3)</f>
        <v>1X4</v>
      </c>
      <c r="AF9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COM.SANDOVAL */ Cont: * PCIU6165517*/ HR Entrega: *10:00* /Dirección: *SANTA ISABEL 370; LAMPA</v>
      </c>
      <c r="AG915" s="38" t="str">
        <f>IFERROR(HYPERLINK("https://wa.me/"&amp;Tabla2[[#This Row],[CONTACTO]]&amp;"?text="&amp;Tabla2[[#This Row],[Mensaje]],"Enviar mensaje"),"")</f>
        <v>Enviar mensaje</v>
      </c>
      <c r="AH915" s="15" t="str">
        <f>CONCATENATE(A915,F915)</f>
        <v>914PCIU6165517</v>
      </c>
      <c r="AI915" s="15" t="str">
        <f>CONCATENATE("ENT-",A915)</f>
        <v>ENT-914</v>
      </c>
      <c r="AJ915" s="15" t="str">
        <f>IF(Tabla2[[#This Row],[Op]]&lt;&gt;"","ENTREGA","")</f>
        <v>ENTREGA</v>
      </c>
      <c r="AK915" s="40" t="str">
        <f>(Tabla2[[#This Row],[FECHA ENTREGA]]&amp;Tabla2[[#This Row],[HORA ENTREGA]])</f>
        <v>460860,416666666666667</v>
      </c>
      <c r="AL915" s="34" t="str">
        <f>IFERROR(HYPERLINK("https://wa.me/"&amp;Tabla2[[#This Row],[CONTACTO]]&amp;"?text="&amp;Tabla2[[#This Row],[Mensaje]]),"")</f>
        <v>https://wa.me/56984880436?text=Hola!%0AServicio del día 05-03%0A *Cliente:* COM.SANDOVAL */ Cont: * PCIU6165517*/ HR Entrega: *10:00* /Dirección: *SANTA ISABEL 370; LAMPA</v>
      </c>
    </row>
    <row r="916" spans="1:38" s="15" customFormat="1" ht="16.5" customHeight="1" x14ac:dyDescent="0.2">
      <c r="A916" s="15">
        <f>ROW(A915)</f>
        <v>915</v>
      </c>
      <c r="B916" s="15">
        <f>IF(J916=J915,B915+1,1)</f>
        <v>6</v>
      </c>
      <c r="C916" s="15" t="s">
        <v>1663</v>
      </c>
      <c r="D916" s="25" t="s">
        <v>39</v>
      </c>
      <c r="E916" s="27">
        <v>2013257</v>
      </c>
      <c r="F916" s="27" t="s">
        <v>1666</v>
      </c>
      <c r="G916" s="27" t="s">
        <v>1658</v>
      </c>
      <c r="H916" s="27">
        <v>30000</v>
      </c>
      <c r="I916" s="27">
        <v>46081</v>
      </c>
      <c r="J916" s="28">
        <v>46086</v>
      </c>
      <c r="K916" s="26">
        <v>0.5</v>
      </c>
      <c r="L916" s="26"/>
      <c r="M916" s="27" t="s">
        <v>199</v>
      </c>
      <c r="N916" s="25">
        <f>IFERROR(VLOOKUP(M916,Data!$J$1:$K$58,2,0),"")</f>
        <v>56975315726</v>
      </c>
      <c r="O916" s="27" t="s">
        <v>248</v>
      </c>
      <c r="P916" s="27"/>
      <c r="Q916" s="27" t="s">
        <v>113</v>
      </c>
      <c r="R916" s="27" t="s">
        <v>183</v>
      </c>
      <c r="S916" s="27"/>
      <c r="T916" s="27"/>
      <c r="U916" s="28"/>
      <c r="X916" s="27"/>
      <c r="Y916" s="27"/>
      <c r="Z916" s="29"/>
      <c r="AA916" s="29">
        <v>0.58333333333333337</v>
      </c>
      <c r="AB916" s="29"/>
      <c r="AC916" s="30">
        <v>46086</v>
      </c>
      <c r="AD916" s="15" t="str">
        <f>IF(Tabla2[[#This Row],[HORA ENTREGA]]="DIRECTO","On time", IF(AA916&lt;&gt;"",IF(Tabla2[[#This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16" s="15" t="str">
        <f>MID(Tabla2[[#This Row],[TIPO]],1,3)</f>
        <v>1X4</v>
      </c>
      <c r="AF9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COM.SANDOVAL */ Cont: * FBIU5766574*/ HR Entrega: *12:00* /Dirección: *SANTA ISABEL 370; LAMPA</v>
      </c>
      <c r="AG916" s="38" t="str">
        <f>IFERROR(HYPERLINK("https://wa.me/"&amp;Tabla2[[#This Row],[CONTACTO]]&amp;"?text="&amp;Tabla2[[#This Row],[Mensaje]],"Enviar mensaje"),"")</f>
        <v>Enviar mensaje</v>
      </c>
      <c r="AH916" s="15" t="str">
        <f>CONCATENATE(A916,F916)</f>
        <v>915FBIU5766574</v>
      </c>
      <c r="AI916" s="15" t="str">
        <f>CONCATENATE("ENT-",A916)</f>
        <v>ENT-915</v>
      </c>
      <c r="AJ916" s="15" t="str">
        <f>IF(Tabla2[[#This Row],[Op]]&lt;&gt;"","ENTREGA","")</f>
        <v>ENTREGA</v>
      </c>
      <c r="AK916" s="40" t="str">
        <f>(Tabla2[[#This Row],[FECHA ENTREGA]]&amp;Tabla2[[#This Row],[HORA ENTREGA]])</f>
        <v>460860,5</v>
      </c>
      <c r="AL916" s="34" t="str">
        <f>IFERROR(HYPERLINK("https://wa.me/"&amp;Tabla2[[#This Row],[CONTACTO]]&amp;"?text="&amp;Tabla2[[#This Row],[Mensaje]]),"")</f>
        <v>https://wa.me/56975315726?text=Hola!%0AServicio del día 05-03%0A *Cliente:* COM.SANDOVAL */ Cont: * FBIU5766574*/ HR Entrega: *12:00* /Dirección: *SANTA ISABEL 370; LAMPA</v>
      </c>
    </row>
    <row r="917" spans="1:38" s="15" customFormat="1" ht="16.5" customHeight="1" x14ac:dyDescent="0.2">
      <c r="A917" s="15">
        <f>ROW(A916)</f>
        <v>916</v>
      </c>
      <c r="B917" s="15">
        <f>IF(J917=J916,B916+1,1)</f>
        <v>7</v>
      </c>
      <c r="C917" s="15" t="s">
        <v>1663</v>
      </c>
      <c r="D917" s="25" t="s">
        <v>39</v>
      </c>
      <c r="E917" s="27">
        <v>2013257</v>
      </c>
      <c r="F917" s="27" t="s">
        <v>1667</v>
      </c>
      <c r="G917" s="27" t="s">
        <v>1658</v>
      </c>
      <c r="H917" s="27">
        <v>30000</v>
      </c>
      <c r="I917" s="27">
        <v>46081</v>
      </c>
      <c r="J917" s="28">
        <v>46086</v>
      </c>
      <c r="K917" s="26">
        <v>0.58333333333333337</v>
      </c>
      <c r="L917" s="26"/>
      <c r="M917" s="27" t="s">
        <v>313</v>
      </c>
      <c r="N917" s="25">
        <f>IFERROR(VLOOKUP(M917,Data!$J$1:$K$58,2,0),"")</f>
        <v>56967387744</v>
      </c>
      <c r="O917" s="27" t="s">
        <v>314</v>
      </c>
      <c r="P917" s="27"/>
      <c r="Q917" s="27" t="s">
        <v>113</v>
      </c>
      <c r="R917" s="27" t="s">
        <v>183</v>
      </c>
      <c r="S917" s="27"/>
      <c r="T917" s="27"/>
      <c r="U917" s="28"/>
      <c r="X917" s="27"/>
      <c r="Y917" s="27"/>
      <c r="Z917" s="29"/>
      <c r="AA917" s="29">
        <v>0.58680555555555558</v>
      </c>
      <c r="AB917" s="29"/>
      <c r="AC917" s="30">
        <v>46086</v>
      </c>
      <c r="AD917" s="15" t="str">
        <f>IF(Tabla2[[#This Row],[HORA ENTREGA]]="DIRECTO","On time", IF(AA917&lt;&gt;"",IF(Tabla2[[#This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7" s="15" t="str">
        <f>MID(Tabla2[[#This Row],[TIPO]],1,3)</f>
        <v>1X4</v>
      </c>
      <c r="AF9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COM.SANDOVAL */ Cont: * FBIU5691639*/ HR Entrega: *14:00* /Dirección: *SANTA ISABEL 370; LAMPA</v>
      </c>
      <c r="AG917" s="38" t="str">
        <f>IFERROR(HYPERLINK("https://wa.me/"&amp;Tabla2[[#This Row],[CONTACTO]]&amp;"?text="&amp;Tabla2[[#This Row],[Mensaje]],"Enviar mensaje"),"")</f>
        <v>Enviar mensaje</v>
      </c>
      <c r="AH917" s="15" t="str">
        <f>CONCATENATE(A917,F917)</f>
        <v>916FBIU5691639</v>
      </c>
      <c r="AI917" s="15" t="str">
        <f>CONCATENATE("ENT-",A917)</f>
        <v>ENT-916</v>
      </c>
      <c r="AJ917" s="15" t="str">
        <f>IF(Tabla2[[#This Row],[Op]]&lt;&gt;"","ENTREGA","")</f>
        <v>ENTREGA</v>
      </c>
      <c r="AK917" s="40" t="str">
        <f>(Tabla2[[#This Row],[FECHA ENTREGA]]&amp;Tabla2[[#This Row],[HORA ENTREGA]])</f>
        <v>460860,583333333333333</v>
      </c>
      <c r="AL917" s="34" t="str">
        <f>IFERROR(HYPERLINK("https://wa.me/"&amp;Tabla2[[#This Row],[CONTACTO]]&amp;"?text="&amp;Tabla2[[#This Row],[Mensaje]]),"")</f>
        <v>https://wa.me/56967387744?text=Hola!%0AServicio del día 05-03%0A *Cliente:* COM.SANDOVAL */ Cont: * FBIU5691639*/ HR Entrega: *14:00* /Dirección: *SANTA ISABEL 370; LAMPA</v>
      </c>
    </row>
    <row r="918" spans="1:38" s="15" customFormat="1" ht="16.5" customHeight="1" x14ac:dyDescent="0.2">
      <c r="A918" s="15">
        <f>ROW(A917)</f>
        <v>917</v>
      </c>
      <c r="B918" s="15">
        <f>IF(J918=J917,B917+1,1)</f>
        <v>8</v>
      </c>
      <c r="C918" s="15" t="s">
        <v>275</v>
      </c>
      <c r="D918" s="25" t="s">
        <v>39</v>
      </c>
      <c r="E918" s="27">
        <v>300723</v>
      </c>
      <c r="F918" s="27" t="s">
        <v>1668</v>
      </c>
      <c r="G918" s="27" t="s">
        <v>1658</v>
      </c>
      <c r="H918" s="27">
        <v>31000</v>
      </c>
      <c r="I918" s="27" t="s">
        <v>1669</v>
      </c>
      <c r="J918" s="28">
        <v>46086</v>
      </c>
      <c r="K918" s="26">
        <v>0.33333333333333331</v>
      </c>
      <c r="L918" s="26"/>
      <c r="M918" s="27" t="s">
        <v>366</v>
      </c>
      <c r="N918" s="25">
        <f>IFERROR(VLOOKUP(M918,Data!$J$1:$K$58,2,0),"")</f>
        <v>56967386251</v>
      </c>
      <c r="O918" s="27" t="s">
        <v>367</v>
      </c>
      <c r="P918" s="27"/>
      <c r="Q918" s="27" t="s">
        <v>47</v>
      </c>
      <c r="R918" s="27" t="s">
        <v>48</v>
      </c>
      <c r="S918" s="27"/>
      <c r="T918" s="27"/>
      <c r="U918" s="28"/>
      <c r="V918" s="15" t="s">
        <v>1328</v>
      </c>
      <c r="X918" s="27"/>
      <c r="Y918" s="27"/>
      <c r="Z918" s="29"/>
      <c r="AA918" s="29">
        <v>0.30208333333333331</v>
      </c>
      <c r="AB918" s="29"/>
      <c r="AC918" s="30">
        <v>46086</v>
      </c>
      <c r="AD918" s="15" t="str">
        <f>IF(Tabla2[[#This Row],[HORA ENTREGA]]="DIRECTO","On time", IF(AA918&lt;&gt;"",IF(Tabla2[[#This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8" s="15" t="str">
        <f>MID(Tabla2[[#This Row],[TIPO]],1,3)</f>
        <v>1X4</v>
      </c>
      <c r="AF9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COMERCIAL CANADA SPA */ Cont: * CGMU5169640*/ HR Entrega: *08:00* /Dirección: *BERNARDO O"HIGGINS 158 COLINA</v>
      </c>
      <c r="AG918" s="38" t="str">
        <f>IFERROR(HYPERLINK("https://wa.me/"&amp;Tabla2[[#This Row],[CONTACTO]]&amp;"?text="&amp;Tabla2[[#This Row],[Mensaje]],"Enviar mensaje"),"")</f>
        <v>Enviar mensaje</v>
      </c>
      <c r="AH918" s="15" t="str">
        <f>CONCATENATE(A918,F918)</f>
        <v>917CGMU5169640</v>
      </c>
      <c r="AI918" s="15" t="str">
        <f>CONCATENATE("ENT-",A918)</f>
        <v>ENT-917</v>
      </c>
      <c r="AJ918" s="15" t="str">
        <f>IF(Tabla2[[#This Row],[Op]]&lt;&gt;"","ENTREGA","")</f>
        <v>ENTREGA</v>
      </c>
      <c r="AK918" s="40" t="str">
        <f>(Tabla2[[#This Row],[FECHA ENTREGA]]&amp;Tabla2[[#This Row],[HORA ENTREGA]])</f>
        <v>460860,333333333333333</v>
      </c>
      <c r="AL918" s="34" t="str">
        <f>IFERROR(HYPERLINK("https://wa.me/"&amp;Tabla2[[#This Row],[CONTACTO]]&amp;"?text="&amp;Tabla2[[#This Row],[Mensaje]]),"")</f>
        <v>https://wa.me/56967386251?text=Hola!%0AServicio del día 05-03%0A *Cliente:* COMERCIAL CANADA SPA */ Cont: * CGMU5169640*/ HR Entrega: *08:00* /Dirección: *BERNARDO O"HIGGINS 158 COLINA</v>
      </c>
    </row>
    <row r="919" spans="1:38" s="15" customFormat="1" ht="16.5" customHeight="1" x14ac:dyDescent="0.2">
      <c r="A919" s="15">
        <f>ROW(A918)</f>
        <v>918</v>
      </c>
      <c r="B919" s="15">
        <f>IF(J919=J918,B918+1,1)</f>
        <v>9</v>
      </c>
      <c r="C919" s="15" t="s">
        <v>275</v>
      </c>
      <c r="D919" s="25" t="s">
        <v>39</v>
      </c>
      <c r="E919" s="27">
        <v>300723</v>
      </c>
      <c r="F919" s="27" t="s">
        <v>1670</v>
      </c>
      <c r="G919" s="27" t="s">
        <v>1658</v>
      </c>
      <c r="H919" s="27">
        <v>31000</v>
      </c>
      <c r="I919" s="27" t="s">
        <v>1671</v>
      </c>
      <c r="J919" s="28">
        <v>46086</v>
      </c>
      <c r="K919" s="26">
        <v>0.41666666666666669</v>
      </c>
      <c r="L919" s="26"/>
      <c r="M919" s="27" t="s">
        <v>90</v>
      </c>
      <c r="N919" s="25">
        <f>IFERROR(VLOOKUP(M919,Data!$J$1:$K$58,2,0),"")</f>
        <v>56987557136</v>
      </c>
      <c r="O919" s="27" t="s">
        <v>91</v>
      </c>
      <c r="P919" s="27"/>
      <c r="Q919" s="27" t="s">
        <v>47</v>
      </c>
      <c r="R919" s="27" t="s">
        <v>48</v>
      </c>
      <c r="S919" s="27"/>
      <c r="T919" s="27"/>
      <c r="U919" s="28"/>
      <c r="V919" s="15" t="s">
        <v>1672</v>
      </c>
      <c r="X919" s="27"/>
      <c r="Y919" s="27"/>
      <c r="Z919" s="29"/>
      <c r="AA919" s="29">
        <v>0.41388888888888886</v>
      </c>
      <c r="AB919" s="29"/>
      <c r="AC919" s="30">
        <v>46086</v>
      </c>
      <c r="AD919" s="15" t="str">
        <f>IF(Tabla2[[#This Row],[HORA ENTREGA]]="DIRECTO","On time", IF(AA919&lt;&gt;"",IF(Tabla2[[#This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19" s="15" t="str">
        <f>MID(Tabla2[[#This Row],[TIPO]],1,3)</f>
        <v>1X4</v>
      </c>
      <c r="AF9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COMERCIAL CANADA SPA */ Cont: * CGMU6548988*/ HR Entrega: *10:00* /Dirección: *BERNARDO O"HIGGINS 158 COLINA</v>
      </c>
      <c r="AG919" s="38" t="str">
        <f>IFERROR(HYPERLINK("https://wa.me/"&amp;Tabla2[[#This Row],[CONTACTO]]&amp;"?text="&amp;Tabla2[[#This Row],[Mensaje]],"Enviar mensaje"),"")</f>
        <v>Enviar mensaje</v>
      </c>
      <c r="AH919" s="15" t="str">
        <f>CONCATENATE(A919,F919)</f>
        <v>918CGMU6548988</v>
      </c>
      <c r="AI919" s="15" t="str">
        <f>CONCATENATE("ENT-",A919)</f>
        <v>ENT-918</v>
      </c>
      <c r="AJ919" s="15" t="str">
        <f>IF(Tabla2[[#This Row],[Op]]&lt;&gt;"","ENTREGA","")</f>
        <v>ENTREGA</v>
      </c>
      <c r="AK919" s="40" t="str">
        <f>(Tabla2[[#This Row],[FECHA ENTREGA]]&amp;Tabla2[[#This Row],[HORA ENTREGA]])</f>
        <v>460860,416666666666667</v>
      </c>
      <c r="AL919" s="34" t="str">
        <f>IFERROR(HYPERLINK("https://wa.me/"&amp;Tabla2[[#This Row],[CONTACTO]]&amp;"?text="&amp;Tabla2[[#This Row],[Mensaje]]),"")</f>
        <v>https://wa.me/56987557136?text=Hola!%0AServicio del día 05-03%0A *Cliente:* COMERCIAL CANADA SPA */ Cont: * CGMU6548988*/ HR Entrega: *10:00* /Dirección: *BERNARDO O"HIGGINS 158 COLINA</v>
      </c>
    </row>
    <row r="920" spans="1:38" s="15" customFormat="1" ht="16.5" customHeight="1" x14ac:dyDescent="0.2">
      <c r="A920" s="15">
        <f>ROW(A919)</f>
        <v>919</v>
      </c>
      <c r="B920" s="15">
        <f>IF(J920=J919,B919+1,1)</f>
        <v>10</v>
      </c>
      <c r="C920" s="15" t="s">
        <v>1590</v>
      </c>
      <c r="D920" s="25" t="s">
        <v>39</v>
      </c>
      <c r="E920" s="27">
        <v>299969</v>
      </c>
      <c r="F920" s="27" t="s">
        <v>1673</v>
      </c>
      <c r="G920" s="27" t="s">
        <v>1658</v>
      </c>
      <c r="H920" s="27">
        <v>22890</v>
      </c>
      <c r="I920" s="27" t="s">
        <v>42</v>
      </c>
      <c r="J920" s="28">
        <v>46086</v>
      </c>
      <c r="K920" s="26">
        <v>0.72916666666666663</v>
      </c>
      <c r="L920" s="26"/>
      <c r="M920" s="27" t="s">
        <v>233</v>
      </c>
      <c r="N920" s="25">
        <f>IFERROR(VLOOKUP(M920,Data!$J$1:$K$58,2,0),"")</f>
        <v>56998494086</v>
      </c>
      <c r="O920" s="27" t="s">
        <v>301</v>
      </c>
      <c r="P920" s="27"/>
      <c r="Q920" s="27" t="s">
        <v>1592</v>
      </c>
      <c r="R920" s="27" t="s">
        <v>1593</v>
      </c>
      <c r="S920" s="27"/>
      <c r="T920" s="27"/>
      <c r="U920" s="28"/>
      <c r="X920" s="27"/>
      <c r="Y920" s="27"/>
      <c r="Z920" s="29"/>
      <c r="AA920" s="29"/>
      <c r="AB920" s="29"/>
      <c r="AC920" s="30">
        <v>46086</v>
      </c>
      <c r="AD920" s="15" t="str">
        <f>IF(Tabla2[[#This Row],[HORA ENTREGA]]="DIRECTO","On time", IF(AA920&lt;&gt;"",IF(Tabla2[[#This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20" s="15" t="str">
        <f>MID(Tabla2[[#This Row],[TIPO]],1,3)</f>
        <v>1X4</v>
      </c>
      <c r="AF9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HAUSTEK */ Cont: * TRHU6090422*/ HR Entrega: *17:30* /Dirección: *TUCAPEL 1545,LA PINTANA</v>
      </c>
      <c r="AG920" s="38" t="str">
        <f>IFERROR(HYPERLINK("https://wa.me/"&amp;Tabla2[[#This Row],[CONTACTO]]&amp;"?text="&amp;Tabla2[[#This Row],[Mensaje]],"Enviar mensaje"),"")</f>
        <v>Enviar mensaje</v>
      </c>
      <c r="AH920" s="15" t="str">
        <f>CONCATENATE(A920,F920)</f>
        <v>919TRHU6090422</v>
      </c>
      <c r="AI920" s="15" t="str">
        <f>CONCATENATE("ENT-",A920)</f>
        <v>ENT-919</v>
      </c>
      <c r="AJ920" s="15" t="str">
        <f>IF(Tabla2[[#This Row],[Op]]&lt;&gt;"","ENTREGA","")</f>
        <v>ENTREGA</v>
      </c>
      <c r="AK920" s="40" t="str">
        <f>(Tabla2[[#This Row],[FECHA ENTREGA]]&amp;Tabla2[[#This Row],[HORA ENTREGA]])</f>
        <v>460860,729166666666667</v>
      </c>
      <c r="AL920" s="34" t="str">
        <f>IFERROR(HYPERLINK("https://wa.me/"&amp;Tabla2[[#This Row],[CONTACTO]]&amp;"?text="&amp;Tabla2[[#This Row],[Mensaje]]),"")</f>
        <v>https://wa.me/56998494086?text=Hola!%0AServicio del día 05-03%0A *Cliente:* HAUSTEK */ Cont: * TRHU6090422*/ HR Entrega: *17:30* /Dirección: *TUCAPEL 1545,LA PINTANA</v>
      </c>
    </row>
    <row r="921" spans="1:38" s="15" customFormat="1" ht="16.5" customHeight="1" x14ac:dyDescent="0.2">
      <c r="A921" s="15">
        <f>ROW(A920)</f>
        <v>920</v>
      </c>
      <c r="B921" s="15">
        <f>IF(J921=J920,B920+1,1)</f>
        <v>11</v>
      </c>
      <c r="C921" s="15" t="s">
        <v>1674</v>
      </c>
      <c r="D921" s="25" t="s">
        <v>39</v>
      </c>
      <c r="E921" s="27">
        <v>300979</v>
      </c>
      <c r="F921" s="27" t="s">
        <v>1675</v>
      </c>
      <c r="G921" s="27" t="s">
        <v>1655</v>
      </c>
      <c r="H921" s="27">
        <v>16740</v>
      </c>
      <c r="I921" s="27" t="s">
        <v>42</v>
      </c>
      <c r="J921" s="28">
        <v>46086</v>
      </c>
      <c r="K921" s="26">
        <v>0.33333333333333331</v>
      </c>
      <c r="L921" s="26"/>
      <c r="M921" s="27" t="s">
        <v>215</v>
      </c>
      <c r="N921" s="25">
        <f>IFERROR(VLOOKUP(M921,Data!$J$1:$K$58,2,0),"")</f>
        <v>56978089957</v>
      </c>
      <c r="O921" s="27" t="s">
        <v>216</v>
      </c>
      <c r="P921" s="27"/>
      <c r="Q921" s="27" t="s">
        <v>1676</v>
      </c>
      <c r="R921" s="27" t="s">
        <v>48</v>
      </c>
      <c r="S921" s="27"/>
      <c r="T921" s="27"/>
      <c r="U921" s="28"/>
      <c r="V921" s="15" t="s">
        <v>1328</v>
      </c>
      <c r="X921" s="27"/>
      <c r="Y921" s="27"/>
      <c r="Z921" s="29"/>
      <c r="AA921" s="29">
        <v>0.31944444444444442</v>
      </c>
      <c r="AB921" s="29"/>
      <c r="AC921" s="30">
        <v>46086</v>
      </c>
      <c r="AD921" s="15" t="str">
        <f>IF(Tabla2[[#This Row],[HORA ENTREGA]]="DIRECTO","On time", IF(AA921&lt;&gt;"",IF(Tabla2[[#This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1" s="15" t="str">
        <f>MID(Tabla2[[#This Row],[TIPO]],1,3)</f>
        <v>1X2</v>
      </c>
      <c r="AF9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INV SESABE */ Cont: * TIIU3653410*/ HR Entrega: *08:00* /Dirección: *Santa Bernardita 12005, San Bernardo</v>
      </c>
      <c r="AG921" s="38" t="str">
        <f>IFERROR(HYPERLINK("https://wa.me/"&amp;Tabla2[[#This Row],[CONTACTO]]&amp;"?text="&amp;Tabla2[[#This Row],[Mensaje]],"Enviar mensaje"),"")</f>
        <v>Enviar mensaje</v>
      </c>
      <c r="AH921" s="15" t="str">
        <f>CONCATENATE(A921,F921)</f>
        <v>920TIIU3653410</v>
      </c>
      <c r="AI921" s="15" t="str">
        <f>CONCATENATE("ENT-",A921)</f>
        <v>ENT-920</v>
      </c>
      <c r="AJ921" s="15" t="str">
        <f>IF(Tabla2[[#This Row],[Op]]&lt;&gt;"","ENTREGA","")</f>
        <v>ENTREGA</v>
      </c>
      <c r="AK921" s="40" t="str">
        <f>(Tabla2[[#This Row],[FECHA ENTREGA]]&amp;Tabla2[[#This Row],[HORA ENTREGA]])</f>
        <v>460860,333333333333333</v>
      </c>
      <c r="AL921" s="34" t="str">
        <f>IFERROR(HYPERLINK("https://wa.me/"&amp;Tabla2[[#This Row],[CONTACTO]]&amp;"?text="&amp;Tabla2[[#This Row],[Mensaje]]),"")</f>
        <v>https://wa.me/56978089957?text=Hola!%0AServicio del día 05-03%0A *Cliente:* INV SESABE */ Cont: * TIIU3653410*/ HR Entrega: *08:00* /Dirección: *Santa Bernardita 12005, San Bernardo</v>
      </c>
    </row>
    <row r="922" spans="1:38" s="15" customFormat="1" ht="16.5" customHeight="1" x14ac:dyDescent="0.2">
      <c r="A922" s="15">
        <f>ROW(A921)</f>
        <v>921</v>
      </c>
      <c r="B922" s="15">
        <f>IF(J922=J921,B921+1,1)</f>
        <v>12</v>
      </c>
      <c r="C922" s="15" t="s">
        <v>1598</v>
      </c>
      <c r="D922" s="25" t="s">
        <v>39</v>
      </c>
      <c r="E922" s="27">
        <v>876188</v>
      </c>
      <c r="F922" s="27" t="s">
        <v>1677</v>
      </c>
      <c r="G922" s="27" t="s">
        <v>1658</v>
      </c>
      <c r="H922" s="27">
        <v>14956</v>
      </c>
      <c r="I922" s="27" t="s">
        <v>42</v>
      </c>
      <c r="J922" s="28">
        <v>46086</v>
      </c>
      <c r="K922" s="26">
        <v>0.33333333333333331</v>
      </c>
      <c r="L922" s="26"/>
      <c r="M922" s="27" t="s">
        <v>233</v>
      </c>
      <c r="N922" s="25">
        <f>IFERROR(VLOOKUP(M922,Data!$J$1:$K$58,2,0),"")</f>
        <v>56998494086</v>
      </c>
      <c r="O922" s="27" t="s">
        <v>301</v>
      </c>
      <c r="P922" s="27"/>
      <c r="Q922" s="27" t="s">
        <v>182</v>
      </c>
      <c r="R922" s="27" t="s">
        <v>218</v>
      </c>
      <c r="S922" s="27"/>
      <c r="T922" s="27"/>
      <c r="U922" s="28"/>
      <c r="V922" s="15" t="s">
        <v>1328</v>
      </c>
      <c r="X922" s="27"/>
      <c r="Y922" s="27"/>
      <c r="Z922" s="29"/>
      <c r="AA922" s="29">
        <v>0.3347222222222222</v>
      </c>
      <c r="AB922" s="29"/>
      <c r="AC922" s="30">
        <v>46086</v>
      </c>
      <c r="AD922" s="15" t="str">
        <f>IF(Tabla2[[#This Row],[HORA ENTREGA]]="DIRECTO","On time", IF(AA922&lt;&gt;"",IF(Tabla2[[#This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2" s="15" t="str">
        <f>MID(Tabla2[[#This Row],[TIPO]],1,3)</f>
        <v>1X4</v>
      </c>
      <c r="AF9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INVERSIERRA */ Cont: * FCIU7025422*/ HR Entrega: *08:00* /Dirección: *HUECHURABA</v>
      </c>
      <c r="AG922" s="38" t="str">
        <f>IFERROR(HYPERLINK("https://wa.me/"&amp;Tabla2[[#This Row],[CONTACTO]]&amp;"?text="&amp;Tabla2[[#This Row],[Mensaje]],"Enviar mensaje"),"")</f>
        <v>Enviar mensaje</v>
      </c>
      <c r="AH922" s="15" t="str">
        <f>CONCATENATE(A922,F922)</f>
        <v>921FCIU7025422</v>
      </c>
      <c r="AI922" s="15" t="str">
        <f>CONCATENATE("ENT-",A922)</f>
        <v>ENT-921</v>
      </c>
      <c r="AJ922" s="15" t="str">
        <f>IF(Tabla2[[#This Row],[Op]]&lt;&gt;"","ENTREGA","")</f>
        <v>ENTREGA</v>
      </c>
      <c r="AK922" s="40" t="str">
        <f>(Tabla2[[#This Row],[FECHA ENTREGA]]&amp;Tabla2[[#This Row],[HORA ENTREGA]])</f>
        <v>460860,333333333333333</v>
      </c>
      <c r="AL922" s="34" t="str">
        <f>IFERROR(HYPERLINK("https://wa.me/"&amp;Tabla2[[#This Row],[CONTACTO]]&amp;"?text="&amp;Tabla2[[#This Row],[Mensaje]]),"")</f>
        <v>https://wa.me/56998494086?text=Hola!%0AServicio del día 05-03%0A *Cliente:* INVERSIERRA */ Cont: * FCIU7025422*/ HR Entrega: *08:00* /Dirección: *HUECHURABA</v>
      </c>
    </row>
    <row r="923" spans="1:38" s="15" customFormat="1" ht="16.5" customHeight="1" x14ac:dyDescent="0.2">
      <c r="A923" s="15">
        <f>ROW(A922)</f>
        <v>922</v>
      </c>
      <c r="B923" s="15">
        <f>IF(J923=J922,B922+1,1)</f>
        <v>13</v>
      </c>
      <c r="C923" s="15" t="s">
        <v>1598</v>
      </c>
      <c r="D923" s="25" t="s">
        <v>39</v>
      </c>
      <c r="E923" s="27">
        <v>876188</v>
      </c>
      <c r="F923" s="27" t="s">
        <v>1678</v>
      </c>
      <c r="G923" s="27" t="s">
        <v>1658</v>
      </c>
      <c r="H923" s="27">
        <v>11831</v>
      </c>
      <c r="I923" s="27" t="s">
        <v>42</v>
      </c>
      <c r="J923" s="28">
        <v>46086</v>
      </c>
      <c r="K923" s="26">
        <v>0.5</v>
      </c>
      <c r="L923" s="26"/>
      <c r="M923" s="27" t="s">
        <v>221</v>
      </c>
      <c r="N923" s="25">
        <f>IFERROR(VLOOKUP(M923,Data!$J$1:$K$58,2,0),"")</f>
        <v>56965378427</v>
      </c>
      <c r="O923" s="27" t="s">
        <v>222</v>
      </c>
      <c r="P923" s="27"/>
      <c r="Q923" s="27" t="s">
        <v>337</v>
      </c>
      <c r="R923" s="27" t="s">
        <v>48</v>
      </c>
      <c r="S923" s="27"/>
      <c r="T923" s="27"/>
      <c r="U923" s="28"/>
      <c r="X923" s="27"/>
      <c r="Y923" s="27"/>
      <c r="Z923" s="29"/>
      <c r="AA923" s="29">
        <v>0.53819444444444442</v>
      </c>
      <c r="AB923" s="29"/>
      <c r="AC923" s="30">
        <v>46086</v>
      </c>
      <c r="AD923" s="15" t="str">
        <f>IF(Tabla2[[#This Row],[HORA ENTREGA]]="DIRECTO","On time", IF(AA923&lt;&gt;"",IF(Tabla2[[#This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23" s="15" t="str">
        <f>MID(Tabla2[[#This Row],[TIPO]],1,3)</f>
        <v>1X4</v>
      </c>
      <c r="AF9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INVERSIERRA */ Cont: * SEGU6054913*/ HR Entrega: *12:00* /Dirección: *QUILICURA</v>
      </c>
      <c r="AG923" s="38" t="str">
        <f>IFERROR(HYPERLINK("https://wa.me/"&amp;Tabla2[[#This Row],[CONTACTO]]&amp;"?text="&amp;Tabla2[[#This Row],[Mensaje]],"Enviar mensaje"),"")</f>
        <v>Enviar mensaje</v>
      </c>
      <c r="AH923" s="15" t="str">
        <f>CONCATENATE(A923,F923)</f>
        <v>922SEGU6054913</v>
      </c>
      <c r="AI923" s="15" t="str">
        <f>CONCATENATE("ENT-",A923)</f>
        <v>ENT-922</v>
      </c>
      <c r="AJ923" s="15" t="str">
        <f>IF(Tabla2[[#This Row],[Op]]&lt;&gt;"","ENTREGA","")</f>
        <v>ENTREGA</v>
      </c>
      <c r="AK923" s="40" t="str">
        <f>(Tabla2[[#This Row],[FECHA ENTREGA]]&amp;Tabla2[[#This Row],[HORA ENTREGA]])</f>
        <v>460860,5</v>
      </c>
      <c r="AL923" s="34" t="str">
        <f>IFERROR(HYPERLINK("https://wa.me/"&amp;Tabla2[[#This Row],[CONTACTO]]&amp;"?text="&amp;Tabla2[[#This Row],[Mensaje]]),"")</f>
        <v>https://wa.me/56965378427?text=Hola!%0AServicio del día 05-03%0A *Cliente:* INVERSIERRA */ Cont: * SEGU6054913*/ HR Entrega: *12:00* /Dirección: *QUILICURA</v>
      </c>
    </row>
    <row r="924" spans="1:38" s="15" customFormat="1" ht="16.5" customHeight="1" x14ac:dyDescent="0.2">
      <c r="A924" s="15">
        <f>ROW(A923)</f>
        <v>923</v>
      </c>
      <c r="B924" s="15">
        <f>IF(J924=J923,B923+1,1)</f>
        <v>14</v>
      </c>
      <c r="C924" s="15" t="s">
        <v>196</v>
      </c>
      <c r="D924" s="25" t="s">
        <v>39</v>
      </c>
      <c r="E924" s="27">
        <v>296403</v>
      </c>
      <c r="F924" s="27" t="s">
        <v>1679</v>
      </c>
      <c r="G924" s="27" t="s">
        <v>1680</v>
      </c>
      <c r="H924" s="27">
        <v>14935</v>
      </c>
      <c r="I924" s="27" t="s">
        <v>42</v>
      </c>
      <c r="J924" s="28">
        <v>46086</v>
      </c>
      <c r="K924" s="26">
        <v>0.33333333333333331</v>
      </c>
      <c r="L924" s="26"/>
      <c r="M924" s="27" t="s">
        <v>158</v>
      </c>
      <c r="N924" s="25">
        <f>IFERROR(VLOOKUP(M924,Data!$J$1:$K$58,2,0),"")</f>
        <v>56931745801</v>
      </c>
      <c r="O924" s="27" t="s">
        <v>159</v>
      </c>
      <c r="P924" s="27"/>
      <c r="Q924" s="27" t="s">
        <v>1681</v>
      </c>
      <c r="R924" s="27" t="s">
        <v>1593</v>
      </c>
      <c r="S924" s="27"/>
      <c r="T924" s="27"/>
      <c r="U924" s="28"/>
      <c r="V924" s="15" t="s">
        <v>1328</v>
      </c>
      <c r="X924" s="27"/>
      <c r="Y924" s="27"/>
      <c r="Z924" s="29"/>
      <c r="AA924" s="29">
        <v>0.2986111111111111</v>
      </c>
      <c r="AB924" s="29"/>
      <c r="AC924" s="30">
        <v>46086</v>
      </c>
      <c r="AD924" s="15" t="str">
        <f>IF(Tabla2[[#This Row],[HORA ENTREGA]]="DIRECTO","On time", IF(AA924&lt;&gt;"",IF(Tabla2[[#This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4" s="15" t="str">
        <f>MID(Tabla2[[#This Row],[TIPO]],1,3)</f>
        <v>1x4</v>
      </c>
      <c r="AF9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LANCO &amp; HARRIS SURAMERICA SPA */ Cont: * MSMU7702807*/ HR Entrega: *08:00* /Dirección: *Avenida Chorrillos 1, Sitio 19-B, Lampa</v>
      </c>
      <c r="AG924" s="38" t="str">
        <f>IFERROR(HYPERLINK("https://wa.me/"&amp;Tabla2[[#This Row],[CONTACTO]]&amp;"?text="&amp;Tabla2[[#This Row],[Mensaje]],"Enviar mensaje"),"")</f>
        <v>Enviar mensaje</v>
      </c>
      <c r="AH924" s="15" t="str">
        <f>CONCATENATE(A924,F924)</f>
        <v>923MSMU7702807</v>
      </c>
      <c r="AI924" s="15" t="str">
        <f>CONCATENATE("ENT-",A924)</f>
        <v>ENT-923</v>
      </c>
      <c r="AJ924" s="15" t="str">
        <f>IF(Tabla2[[#This Row],[Op]]&lt;&gt;"","ENTREGA","")</f>
        <v>ENTREGA</v>
      </c>
      <c r="AK924" s="40" t="str">
        <f>(Tabla2[[#This Row],[FECHA ENTREGA]]&amp;Tabla2[[#This Row],[HORA ENTREGA]])</f>
        <v>460860,333333333333333</v>
      </c>
      <c r="AL924" s="34" t="str">
        <f>IFERROR(HYPERLINK("https://wa.me/"&amp;Tabla2[[#This Row],[CONTACTO]]&amp;"?text="&amp;Tabla2[[#This Row],[Mensaje]]),"")</f>
        <v>https://wa.me/56931745801?text=Hola!%0AServicio del día 05-03%0A *Cliente:* LANCO &amp; HARRIS SURAMERICA SPA */ Cont: * MSMU7702807*/ HR Entrega: *08:00* /Dirección: *Avenida Chorrillos 1, Sitio 19-B, Lampa</v>
      </c>
    </row>
    <row r="925" spans="1:38" s="15" customFormat="1" ht="16.5" customHeight="1" x14ac:dyDescent="0.2">
      <c r="A925" s="15">
        <f>ROW(A924)</f>
        <v>924</v>
      </c>
      <c r="B925" s="15">
        <f>IF(J925=J924,B924+1,1)</f>
        <v>15</v>
      </c>
      <c r="C925" s="15" t="s">
        <v>196</v>
      </c>
      <c r="D925" s="25" t="s">
        <v>39</v>
      </c>
      <c r="E925" s="27">
        <v>299473</v>
      </c>
      <c r="F925" s="27" t="s">
        <v>1682</v>
      </c>
      <c r="G925" s="27" t="s">
        <v>1655</v>
      </c>
      <c r="H925" s="27">
        <v>20680</v>
      </c>
      <c r="I925" s="27" t="s">
        <v>42</v>
      </c>
      <c r="J925" s="28">
        <v>46086</v>
      </c>
      <c r="K925" s="26">
        <v>0.33333333333333331</v>
      </c>
      <c r="L925" s="26"/>
      <c r="M925" s="27" t="s">
        <v>66</v>
      </c>
      <c r="N925" s="25">
        <f>IFERROR(VLOOKUP(M925,Data!$J$1:$K$58,2,0),"")</f>
        <v>56993389870</v>
      </c>
      <c r="O925" s="27" t="s">
        <v>67</v>
      </c>
      <c r="P925" s="27"/>
      <c r="Q925" s="27" t="s">
        <v>1681</v>
      </c>
      <c r="R925" s="27" t="s">
        <v>1593</v>
      </c>
      <c r="S925" s="27"/>
      <c r="T925" s="27"/>
      <c r="U925" s="28"/>
      <c r="V925" s="15" t="s">
        <v>1328</v>
      </c>
      <c r="X925" s="27" t="s">
        <v>1650</v>
      </c>
      <c r="Y925" s="27"/>
      <c r="Z925" s="29"/>
      <c r="AA925" s="29">
        <v>0.31041666666666667</v>
      </c>
      <c r="AB925" s="29"/>
      <c r="AC925" s="30">
        <v>46086</v>
      </c>
      <c r="AD925" s="15" t="str">
        <f>IF(Tabla2[[#This Row],[HORA ENTREGA]]="DIRECTO","On time", IF(AA925&lt;&gt;"",IF(Tabla2[[#This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5" s="15" t="str">
        <f>MID(Tabla2[[#This Row],[TIPO]],1,3)</f>
        <v>1X2</v>
      </c>
      <c r="AF9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LANCO &amp; HARRIS SURAMERICA SPA */ Cont: * CAIU6417523*/ HR Entrega: *08:00* /Dirección: *Avenida Chorrillos 1, Sitio 19-B, Lampa</v>
      </c>
      <c r="AG925" s="38" t="str">
        <f>IFERROR(HYPERLINK("https://wa.me/"&amp;Tabla2[[#This Row],[CONTACTO]]&amp;"?text="&amp;Tabla2[[#This Row],[Mensaje]],"Enviar mensaje"),"")</f>
        <v>Enviar mensaje</v>
      </c>
      <c r="AH925" s="15" t="str">
        <f>CONCATENATE(A925,F925)</f>
        <v>924CAIU6417523</v>
      </c>
      <c r="AI925" s="15" t="str">
        <f>CONCATENATE("ENT-",A925)</f>
        <v>ENT-924</v>
      </c>
      <c r="AJ925" s="15" t="str">
        <f>IF(Tabla2[[#This Row],[Op]]&lt;&gt;"","ENTREGA","")</f>
        <v>ENTREGA</v>
      </c>
      <c r="AK925" s="40" t="str">
        <f>(Tabla2[[#This Row],[FECHA ENTREGA]]&amp;Tabla2[[#This Row],[HORA ENTREGA]])</f>
        <v>460860,333333333333333</v>
      </c>
      <c r="AL925" s="34" t="str">
        <f>IFERROR(HYPERLINK("https://wa.me/"&amp;Tabla2[[#This Row],[CONTACTO]]&amp;"?text="&amp;Tabla2[[#This Row],[Mensaje]]),"")</f>
        <v>https://wa.me/56993389870?text=Hola!%0AServicio del día 05-03%0A *Cliente:* LANCO &amp; HARRIS SURAMERICA SPA */ Cont: * CAIU6417523*/ HR Entrega: *08:00* /Dirección: *Avenida Chorrillos 1, Sitio 19-B, Lampa</v>
      </c>
    </row>
    <row r="926" spans="1:38" s="15" customFormat="1" ht="16.5" customHeight="1" x14ac:dyDescent="0.2">
      <c r="A926" s="15">
        <f>ROW(A925)</f>
        <v>925</v>
      </c>
      <c r="B926" s="15">
        <f>IF(J926=J925,B925+1,1)</f>
        <v>16</v>
      </c>
      <c r="C926" s="15" t="s">
        <v>1604</v>
      </c>
      <c r="D926" s="25" t="s">
        <v>39</v>
      </c>
      <c r="E926" s="27">
        <v>2604076</v>
      </c>
      <c r="F926" s="27" t="s">
        <v>1683</v>
      </c>
      <c r="G926" s="27" t="s">
        <v>1658</v>
      </c>
      <c r="H926" s="27">
        <v>8867</v>
      </c>
      <c r="I926" s="27" t="s">
        <v>42</v>
      </c>
      <c r="J926" s="28">
        <v>46086</v>
      </c>
      <c r="K926" s="26">
        <v>0.33333333333333331</v>
      </c>
      <c r="L926" s="26"/>
      <c r="M926" s="27" t="s">
        <v>82</v>
      </c>
      <c r="N926" s="25">
        <f>IFERROR(VLOOKUP(M926,Data!$J$1:$K$58,2,0),"")</f>
        <v>56944277110</v>
      </c>
      <c r="O926" s="27" t="s">
        <v>83</v>
      </c>
      <c r="P926" s="27"/>
      <c r="Q926" s="27" t="s">
        <v>153</v>
      </c>
      <c r="R926" s="27" t="s">
        <v>183</v>
      </c>
      <c r="S926" s="27"/>
      <c r="T926" s="27"/>
      <c r="U926" s="28"/>
      <c r="V926" s="15" t="s">
        <v>1328</v>
      </c>
      <c r="X926" s="27"/>
      <c r="Y926" s="27"/>
      <c r="Z926" s="29"/>
      <c r="AA926" s="29">
        <v>0.3298611111111111</v>
      </c>
      <c r="AB926" s="29"/>
      <c r="AC926" s="30">
        <v>46086</v>
      </c>
      <c r="AD926" s="15" t="str">
        <f>IF(Tabla2[[#This Row],[HORA ENTREGA]]="DIRECTO","On time", IF(AA926&lt;&gt;"",IF(Tabla2[[#This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6" s="15" t="str">
        <f>MID(Tabla2[[#This Row],[TIPO]],1,3)</f>
        <v>1X4</v>
      </c>
      <c r="AF9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MIDEA CARRIER */ Cont: * ONEU0610530*/ HR Entrega: *08:00* /Dirección: *BOD. MIEA AGURTO - PUERTO MADERO 9710, BOD. E13; PUDAHUEL </v>
      </c>
      <c r="AG926" s="38" t="str">
        <f>IFERROR(HYPERLINK("https://wa.me/"&amp;Tabla2[[#This Row],[CONTACTO]]&amp;"?text="&amp;Tabla2[[#This Row],[Mensaje]],"Enviar mensaje"),"")</f>
        <v>Enviar mensaje</v>
      </c>
      <c r="AH926" s="15" t="str">
        <f>CONCATENATE(A926,F926)</f>
        <v>925ONEU0610530</v>
      </c>
      <c r="AI926" s="15" t="str">
        <f>CONCATENATE("ENT-",A926)</f>
        <v>ENT-925</v>
      </c>
      <c r="AJ926" s="15" t="str">
        <f>IF(Tabla2[[#This Row],[Op]]&lt;&gt;"","ENTREGA","")</f>
        <v>ENTREGA</v>
      </c>
      <c r="AK926" s="40" t="str">
        <f>(Tabla2[[#This Row],[FECHA ENTREGA]]&amp;Tabla2[[#This Row],[HORA ENTREGA]])</f>
        <v>460860,333333333333333</v>
      </c>
      <c r="AL926" s="34" t="str">
        <f>IFERROR(HYPERLINK("https://wa.me/"&amp;Tabla2[[#This Row],[CONTACTO]]&amp;"?text="&amp;Tabla2[[#This Row],[Mensaje]]),"")</f>
        <v xml:space="preserve">https://wa.me/56944277110?text=Hola!%0AServicio del día 05-03%0A *Cliente:* MIDEA CARRIER */ Cont: * ONEU0610530*/ HR Entrega: *08:00* /Dirección: *BOD. MIEA AGURTO - PUERTO MADERO 9710, BOD. E13; PUDAHUEL </v>
      </c>
    </row>
    <row r="927" spans="1:38" s="15" customFormat="1" ht="16.5" customHeight="1" x14ac:dyDescent="0.2">
      <c r="A927" s="15">
        <f>ROW(A926)</f>
        <v>926</v>
      </c>
      <c r="B927" s="15">
        <f>IF(J927=J926,B926+1,1)</f>
        <v>17</v>
      </c>
      <c r="C927" s="15" t="s">
        <v>1604</v>
      </c>
      <c r="D927" s="25" t="s">
        <v>39</v>
      </c>
      <c r="E927" s="27">
        <v>2606580</v>
      </c>
      <c r="F927" s="27" t="s">
        <v>1684</v>
      </c>
      <c r="G927" s="27" t="s">
        <v>1658</v>
      </c>
      <c r="H927" s="27">
        <v>9500</v>
      </c>
      <c r="I927" s="27" t="s">
        <v>42</v>
      </c>
      <c r="J927" s="28">
        <v>46086</v>
      </c>
      <c r="K927" s="26">
        <v>0.375</v>
      </c>
      <c r="L927" s="26"/>
      <c r="M927" s="27" t="s">
        <v>172</v>
      </c>
      <c r="N927" s="25">
        <f>IFERROR(VLOOKUP(M927,Data!$J$1:$K$58,2,0),"")</f>
        <v>56985215946</v>
      </c>
      <c r="O927" s="27" t="s">
        <v>173</v>
      </c>
      <c r="P927" s="27"/>
      <c r="Q927" s="27" t="s">
        <v>153</v>
      </c>
      <c r="R927" s="27" t="s">
        <v>183</v>
      </c>
      <c r="S927" s="27"/>
      <c r="T927" s="27"/>
      <c r="U927" s="28"/>
      <c r="V927" s="15" t="s">
        <v>1328</v>
      </c>
      <c r="X927" s="27"/>
      <c r="Y927" s="27"/>
      <c r="Z927" s="29"/>
      <c r="AA927" s="29">
        <v>0.31944444444444442</v>
      </c>
      <c r="AB927" s="29"/>
      <c r="AC927" s="30">
        <v>46086</v>
      </c>
      <c r="AD927" s="15" t="str">
        <f>IF(Tabla2[[#This Row],[HORA ENTREGA]]="DIRECTO","On time", IF(AA927&lt;&gt;"",IF(Tabla2[[#This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7" s="15" t="str">
        <f>MID(Tabla2[[#This Row],[TIPO]],1,3)</f>
        <v>1X4</v>
      </c>
      <c r="AF9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MIDEA CARRIER */ Cont: * TRHU7337292*/ HR Entrega: *09:00* /Dirección: *BOD. MIEA AGURTO - PUERTO MADERO 9710, BOD. E13; PUDAHUEL </v>
      </c>
      <c r="AG927" s="38" t="str">
        <f>IFERROR(HYPERLINK("https://wa.me/"&amp;Tabla2[[#This Row],[CONTACTO]]&amp;"?text="&amp;Tabla2[[#This Row],[Mensaje]],"Enviar mensaje"),"")</f>
        <v>Enviar mensaje</v>
      </c>
      <c r="AH927" s="15" t="str">
        <f>CONCATENATE(A927,F927)</f>
        <v>926TRHU7337292</v>
      </c>
      <c r="AI927" s="15" t="str">
        <f>CONCATENATE("ENT-",A927)</f>
        <v>ENT-926</v>
      </c>
      <c r="AJ927" s="15" t="str">
        <f>IF(Tabla2[[#This Row],[Op]]&lt;&gt;"","ENTREGA","")</f>
        <v>ENTREGA</v>
      </c>
      <c r="AK927" s="40" t="str">
        <f>(Tabla2[[#This Row],[FECHA ENTREGA]]&amp;Tabla2[[#This Row],[HORA ENTREGA]])</f>
        <v>460860,375</v>
      </c>
      <c r="AL927" s="34" t="str">
        <f>IFERROR(HYPERLINK("https://wa.me/"&amp;Tabla2[[#This Row],[CONTACTO]]&amp;"?text="&amp;Tabla2[[#This Row],[Mensaje]]),"")</f>
        <v xml:space="preserve">https://wa.me/56985215946?text=Hola!%0AServicio del día 05-03%0A *Cliente:* MIDEA CARRIER */ Cont: * TRHU7337292*/ HR Entrega: *09:00* /Dirección: *BOD. MIEA AGURTO - PUERTO MADERO 9710, BOD. E13; PUDAHUEL </v>
      </c>
    </row>
    <row r="928" spans="1:38" s="15" customFormat="1" ht="16.5" customHeight="1" x14ac:dyDescent="0.2">
      <c r="A928" s="15">
        <f>ROW(A927)</f>
        <v>927</v>
      </c>
      <c r="B928" s="15">
        <f>IF(J928=J927,B927+1,1)</f>
        <v>18</v>
      </c>
      <c r="C928" s="15" t="s">
        <v>1604</v>
      </c>
      <c r="D928" s="25" t="s">
        <v>39</v>
      </c>
      <c r="E928" s="27">
        <v>2606582</v>
      </c>
      <c r="F928" s="27" t="s">
        <v>1685</v>
      </c>
      <c r="G928" s="27" t="s">
        <v>1658</v>
      </c>
      <c r="H928" s="27">
        <v>8500</v>
      </c>
      <c r="I928" s="27" t="s">
        <v>42</v>
      </c>
      <c r="J928" s="28">
        <v>46086</v>
      </c>
      <c r="K928" s="26">
        <v>0.41666666666666669</v>
      </c>
      <c r="L928" s="26"/>
      <c r="M928" s="27" t="s">
        <v>649</v>
      </c>
      <c r="N928" s="25">
        <f>IFERROR(VLOOKUP(M928,Data!$J$1:$K$58,2,0),"")</f>
        <v>56939438073</v>
      </c>
      <c r="O928" s="27" t="s">
        <v>203</v>
      </c>
      <c r="P928" s="27"/>
      <c r="Q928" s="27" t="s">
        <v>153</v>
      </c>
      <c r="R928" s="27" t="s">
        <v>183</v>
      </c>
      <c r="S928" s="27"/>
      <c r="T928" s="27"/>
      <c r="U928" s="28"/>
      <c r="V928" s="15" t="s">
        <v>1328</v>
      </c>
      <c r="X928" s="27"/>
      <c r="Y928" s="27"/>
      <c r="Z928" s="29"/>
      <c r="AA928" s="29">
        <v>0.39444444444444443</v>
      </c>
      <c r="AB928" s="29"/>
      <c r="AC928" s="30">
        <v>46086</v>
      </c>
      <c r="AD928" s="15" t="str">
        <f>IF(Tabla2[[#This Row],[HORA ENTREGA]]="DIRECTO","On time", IF(AA928&lt;&gt;"",IF(Tabla2[[#This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8" s="15" t="str">
        <f>MID(Tabla2[[#This Row],[TIPO]],1,3)</f>
        <v>1X4</v>
      </c>
      <c r="AF9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MIDEA CARRIER */ Cont: * TRHU8251188*/ HR Entrega: *10:00* /Dirección: *BOD. MIEA AGURTO - PUERTO MADERO 9710, BOD. E13; PUDAHUEL </v>
      </c>
      <c r="AG928" s="38" t="str">
        <f>IFERROR(HYPERLINK("https://wa.me/"&amp;Tabla2[[#This Row],[CONTACTO]]&amp;"?text="&amp;Tabla2[[#This Row],[Mensaje]],"Enviar mensaje"),"")</f>
        <v>Enviar mensaje</v>
      </c>
      <c r="AH928" s="15" t="str">
        <f>CONCATENATE(A928,F928)</f>
        <v>927TRHU8251188</v>
      </c>
      <c r="AI928" s="15" t="str">
        <f>CONCATENATE("ENT-",A928)</f>
        <v>ENT-927</v>
      </c>
      <c r="AJ928" s="15" t="str">
        <f>IF(Tabla2[[#This Row],[Op]]&lt;&gt;"","ENTREGA","")</f>
        <v>ENTREGA</v>
      </c>
      <c r="AK928" s="40" t="str">
        <f>(Tabla2[[#This Row],[FECHA ENTREGA]]&amp;Tabla2[[#This Row],[HORA ENTREGA]])</f>
        <v>460860,416666666666667</v>
      </c>
      <c r="AL928" s="34" t="str">
        <f>IFERROR(HYPERLINK("https://wa.me/"&amp;Tabla2[[#This Row],[CONTACTO]]&amp;"?text="&amp;Tabla2[[#This Row],[Mensaje]]),"")</f>
        <v xml:space="preserve">https://wa.me/56939438073?text=Hola!%0AServicio del día 05-03%0A *Cliente:* MIDEA CARRIER */ Cont: * TRHU8251188*/ HR Entrega: *10:00* /Dirección: *BOD. MIEA AGURTO - PUERTO MADERO 9710, BOD. E13; PUDAHUEL </v>
      </c>
    </row>
    <row r="929" spans="1:38" s="15" customFormat="1" ht="16.5" customHeight="1" x14ac:dyDescent="0.2">
      <c r="A929" s="15">
        <f>ROW(A928)</f>
        <v>928</v>
      </c>
      <c r="B929" s="15">
        <f>IF(J929=J928,B928+1,1)</f>
        <v>19</v>
      </c>
      <c r="C929" s="15" t="s">
        <v>1604</v>
      </c>
      <c r="D929" s="25" t="s">
        <v>39</v>
      </c>
      <c r="E929" s="27">
        <v>2606579</v>
      </c>
      <c r="F929" s="27" t="s">
        <v>1686</v>
      </c>
      <c r="G929" s="27" t="s">
        <v>1658</v>
      </c>
      <c r="H929" s="27">
        <v>8400</v>
      </c>
      <c r="I929" s="27" t="s">
        <v>42</v>
      </c>
      <c r="J929" s="28">
        <v>46086</v>
      </c>
      <c r="K929" s="26">
        <v>0.45833333333333331</v>
      </c>
      <c r="L929" s="26"/>
      <c r="M929" s="27" t="s">
        <v>347</v>
      </c>
      <c r="N929" s="25">
        <f>IFERROR(VLOOKUP(M929,Data!$J$1:$K$58,2,0),"")</f>
        <v>56976511010</v>
      </c>
      <c r="O929" s="27" t="s">
        <v>320</v>
      </c>
      <c r="P929" s="27"/>
      <c r="Q929" s="27" t="s">
        <v>153</v>
      </c>
      <c r="R929" s="27" t="s">
        <v>183</v>
      </c>
      <c r="S929" s="27"/>
      <c r="T929" s="27"/>
      <c r="U929" s="28"/>
      <c r="V929" s="15" t="s">
        <v>1328</v>
      </c>
      <c r="X929" s="27"/>
      <c r="Y929" s="27"/>
      <c r="Z929" s="29"/>
      <c r="AA929" s="29">
        <v>0.4548611111111111</v>
      </c>
      <c r="AB929" s="29"/>
      <c r="AC929" s="30">
        <v>46086</v>
      </c>
      <c r="AD929" s="15" t="str">
        <f>IF(Tabla2[[#This Row],[HORA ENTREGA]]="DIRECTO","On time", IF(AA929&lt;&gt;"",IF(Tabla2[[#This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29" s="15" t="str">
        <f>MID(Tabla2[[#This Row],[TIPO]],1,3)</f>
        <v>1X4</v>
      </c>
      <c r="AF9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MIDEA CARRIER */ Cont: * ONEU1227660*/ HR Entrega: *11:00* /Dirección: *BOD. MIEA AGURTO - PUERTO MADERO 9710, BOD. E13; PUDAHUEL </v>
      </c>
      <c r="AG929" s="38" t="str">
        <f>IFERROR(HYPERLINK("https://wa.me/"&amp;Tabla2[[#This Row],[CONTACTO]]&amp;"?text="&amp;Tabla2[[#This Row],[Mensaje]],"Enviar mensaje"),"")</f>
        <v>Enviar mensaje</v>
      </c>
      <c r="AH929" s="15" t="str">
        <f>CONCATENATE(A929,F929)</f>
        <v>928ONEU1227660</v>
      </c>
      <c r="AI929" s="15" t="str">
        <f>CONCATENATE("ENT-",A929)</f>
        <v>ENT-928</v>
      </c>
      <c r="AJ929" s="15" t="str">
        <f>IF(Tabla2[[#This Row],[Op]]&lt;&gt;"","ENTREGA","")</f>
        <v>ENTREGA</v>
      </c>
      <c r="AK929" s="40" t="str">
        <f>(Tabla2[[#This Row],[FECHA ENTREGA]]&amp;Tabla2[[#This Row],[HORA ENTREGA]])</f>
        <v>460860,458333333333333</v>
      </c>
      <c r="AL929" s="34" t="str">
        <f>IFERROR(HYPERLINK("https://wa.me/"&amp;Tabla2[[#This Row],[CONTACTO]]&amp;"?text="&amp;Tabla2[[#This Row],[Mensaje]]),"")</f>
        <v xml:space="preserve">https://wa.me/56976511010?text=Hola!%0AServicio del día 05-03%0A *Cliente:* MIDEA CARRIER */ Cont: * ONEU1227660*/ HR Entrega: *11:00* /Dirección: *BOD. MIEA AGURTO - PUERTO MADERO 9710, BOD. E13; PUDAHUEL </v>
      </c>
    </row>
    <row r="930" spans="1:38" s="15" customFormat="1" ht="16.5" customHeight="1" x14ac:dyDescent="0.2">
      <c r="A930" s="15">
        <f>ROW(A929)</f>
        <v>929</v>
      </c>
      <c r="B930" s="15">
        <f>IF(J930=J929,B929+1,1)</f>
        <v>20</v>
      </c>
      <c r="C930" s="15" t="s">
        <v>1604</v>
      </c>
      <c r="D930" s="25" t="s">
        <v>39</v>
      </c>
      <c r="E930" s="27">
        <v>2606580</v>
      </c>
      <c r="F930" s="27" t="s">
        <v>1687</v>
      </c>
      <c r="G930" s="27" t="s">
        <v>1658</v>
      </c>
      <c r="H930" s="27">
        <v>8400</v>
      </c>
      <c r="I930" s="27" t="s">
        <v>42</v>
      </c>
      <c r="J930" s="28">
        <v>46086</v>
      </c>
      <c r="K930" s="26">
        <v>0.5</v>
      </c>
      <c r="L930" s="26"/>
      <c r="M930" s="27" t="s">
        <v>341</v>
      </c>
      <c r="N930" s="25">
        <f>IFERROR(VLOOKUP(M930,Data!$J$1:$K$58,2,0),"")</f>
        <v>56950923536</v>
      </c>
      <c r="O930" s="27" t="s">
        <v>105</v>
      </c>
      <c r="P930" s="27"/>
      <c r="Q930" s="27" t="s">
        <v>153</v>
      </c>
      <c r="R930" s="27" t="s">
        <v>183</v>
      </c>
      <c r="S930" s="27"/>
      <c r="T930" s="27"/>
      <c r="U930" s="28"/>
      <c r="V930" s="15" t="s">
        <v>1328</v>
      </c>
      <c r="X930" s="27"/>
      <c r="Y930" s="27"/>
      <c r="Z930" s="29"/>
      <c r="AA930" s="29">
        <v>0.48958333333333331</v>
      </c>
      <c r="AB930" s="29"/>
      <c r="AC930" s="30">
        <v>46086</v>
      </c>
      <c r="AD930" s="15" t="str">
        <f>IF(Tabla2[[#This Row],[HORA ENTREGA]]="DIRECTO","On time", IF(AA930&lt;&gt;"",IF(Tabla2[[#This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0" s="15" t="str">
        <f>MID(Tabla2[[#This Row],[TIPO]],1,3)</f>
        <v>1X4</v>
      </c>
      <c r="AF9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MIDEA CARRIER */ Cont: * ONEU1068444*/ HR Entrega: *12:00* /Dirección: *BOD. MIEA AGURTO - PUERTO MADERO 9710, BOD. E13; PUDAHUEL </v>
      </c>
      <c r="AG930" s="38" t="str">
        <f>IFERROR(HYPERLINK("https://wa.me/"&amp;Tabla2[[#This Row],[CONTACTO]]&amp;"?text="&amp;Tabla2[[#This Row],[Mensaje]],"Enviar mensaje"),"")</f>
        <v>Enviar mensaje</v>
      </c>
      <c r="AH930" s="15" t="str">
        <f>CONCATENATE(A930,F930)</f>
        <v>929ONEU1068444</v>
      </c>
      <c r="AI930" s="15" t="str">
        <f>CONCATENATE("ENT-",A930)</f>
        <v>ENT-929</v>
      </c>
      <c r="AJ930" s="15" t="str">
        <f>IF(Tabla2[[#This Row],[Op]]&lt;&gt;"","ENTREGA","")</f>
        <v>ENTREGA</v>
      </c>
      <c r="AK930" s="40" t="str">
        <f>(Tabla2[[#This Row],[FECHA ENTREGA]]&amp;Tabla2[[#This Row],[HORA ENTREGA]])</f>
        <v>460860,5</v>
      </c>
      <c r="AL930" s="34" t="str">
        <f>IFERROR(HYPERLINK("https://wa.me/"&amp;Tabla2[[#This Row],[CONTACTO]]&amp;"?text="&amp;Tabla2[[#This Row],[Mensaje]]),"")</f>
        <v xml:space="preserve">https://wa.me/56950923536?text=Hola!%0AServicio del día 05-03%0A *Cliente:* MIDEA CARRIER */ Cont: * ONEU1068444*/ HR Entrega: *12:00* /Dirección: *BOD. MIEA AGURTO - PUERTO MADERO 9710, BOD. E13; PUDAHUEL </v>
      </c>
    </row>
    <row r="931" spans="1:38" s="15" customFormat="1" ht="16.5" customHeight="1" x14ac:dyDescent="0.2">
      <c r="A931" s="15">
        <f>ROW(A930)</f>
        <v>930</v>
      </c>
      <c r="B931" s="15">
        <f>IF(J931=J930,B930+1,1)</f>
        <v>21</v>
      </c>
      <c r="C931" s="15" t="s">
        <v>1604</v>
      </c>
      <c r="D931" s="25" t="s">
        <v>39</v>
      </c>
      <c r="E931" s="27">
        <v>2606583</v>
      </c>
      <c r="F931" s="27" t="s">
        <v>1688</v>
      </c>
      <c r="G931" s="27" t="s">
        <v>1658</v>
      </c>
      <c r="H931" s="27">
        <v>8800</v>
      </c>
      <c r="I931" s="27" t="s">
        <v>42</v>
      </c>
      <c r="J931" s="28">
        <v>46086</v>
      </c>
      <c r="K931" s="26">
        <v>0.54166666666666663</v>
      </c>
      <c r="L931" s="26"/>
      <c r="M931" s="27" t="s">
        <v>192</v>
      </c>
      <c r="N931" s="25">
        <f>IFERROR(VLOOKUP(M931,Data!$J$1:$K$58,2,0),"")</f>
        <v>56967396661</v>
      </c>
      <c r="O931" s="27" t="s">
        <v>181</v>
      </c>
      <c r="P931" s="27"/>
      <c r="Q931" s="27" t="s">
        <v>153</v>
      </c>
      <c r="R931" s="27" t="s">
        <v>1587</v>
      </c>
      <c r="S931" s="27"/>
      <c r="T931" s="27"/>
      <c r="U931" s="28"/>
      <c r="V931" s="15" t="s">
        <v>1328</v>
      </c>
      <c r="X931" s="27"/>
      <c r="Y931" s="27"/>
      <c r="Z931" s="29"/>
      <c r="AA931" s="29">
        <v>0.55555555555555558</v>
      </c>
      <c r="AB931" s="29"/>
      <c r="AC931" s="30">
        <v>46086</v>
      </c>
      <c r="AD931" s="15" t="str">
        <f>IF(Tabla2[[#This Row],[HORA ENTREGA]]="DIRECTO","On time", IF(AA931&lt;&gt;"",IF(Tabla2[[#This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31" s="15" t="str">
        <f>MID(Tabla2[[#This Row],[TIPO]],1,3)</f>
        <v>1X4</v>
      </c>
      <c r="AF9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MIDEA CARRIER */ Cont: * TCLU4603818*/ HR Entrega: *13:00* /Dirección: *BOD. MIEA AGURTO - PUERTO MADERO 9710, BOD. E13; PUDAHUEL </v>
      </c>
      <c r="AG931" s="38" t="str">
        <f>IFERROR(HYPERLINK("https://wa.me/"&amp;Tabla2[[#This Row],[CONTACTO]]&amp;"?text="&amp;Tabla2[[#This Row],[Mensaje]],"Enviar mensaje"),"")</f>
        <v>Enviar mensaje</v>
      </c>
      <c r="AH931" s="15" t="str">
        <f>CONCATENATE(A931,F931)</f>
        <v>930TCLU4603818</v>
      </c>
      <c r="AI931" s="15" t="str">
        <f>CONCATENATE("ENT-",A931)</f>
        <v>ENT-930</v>
      </c>
      <c r="AJ931" s="15" t="str">
        <f>IF(Tabla2[[#This Row],[Op]]&lt;&gt;"","ENTREGA","")</f>
        <v>ENTREGA</v>
      </c>
      <c r="AK931" s="40" t="str">
        <f>(Tabla2[[#This Row],[FECHA ENTREGA]]&amp;Tabla2[[#This Row],[HORA ENTREGA]])</f>
        <v>460860,541666666666667</v>
      </c>
      <c r="AL931" s="34" t="str">
        <f>IFERROR(HYPERLINK("https://wa.me/"&amp;Tabla2[[#This Row],[CONTACTO]]&amp;"?text="&amp;Tabla2[[#This Row],[Mensaje]]),"")</f>
        <v xml:space="preserve">https://wa.me/56967396661?text=Hola!%0AServicio del día 05-03%0A *Cliente:* MIDEA CARRIER */ Cont: * TCLU4603818*/ HR Entrega: *13:00* /Dirección: *BOD. MIEA AGURTO - PUERTO MADERO 9710, BOD. E13; PUDAHUEL </v>
      </c>
    </row>
    <row r="932" spans="1:38" s="15" customFormat="1" ht="16.5" customHeight="1" x14ac:dyDescent="0.2">
      <c r="A932" s="15">
        <f>ROW(A931)</f>
        <v>931</v>
      </c>
      <c r="B932" s="15">
        <f>IF(J932=J931,B931+1,1)</f>
        <v>22</v>
      </c>
      <c r="C932" s="15" t="s">
        <v>204</v>
      </c>
      <c r="D932" s="25" t="s">
        <v>39</v>
      </c>
      <c r="E932" s="27">
        <v>1178803</v>
      </c>
      <c r="F932" s="27" t="s">
        <v>1634</v>
      </c>
      <c r="G932" s="27" t="s">
        <v>64</v>
      </c>
      <c r="H932" s="27">
        <v>24354</v>
      </c>
      <c r="I932" s="27" t="s">
        <v>42</v>
      </c>
      <c r="J932" s="28">
        <v>46086</v>
      </c>
      <c r="K932" s="26">
        <v>0.35416666666666669</v>
      </c>
      <c r="L932" s="26"/>
      <c r="M932" s="27" t="s">
        <v>953</v>
      </c>
      <c r="N932" s="25">
        <f>IFERROR(VLOOKUP(M932,Data!$J$1:$K$58,2,0),"")</f>
        <v>56967128754</v>
      </c>
      <c r="O932" s="27" t="s">
        <v>309</v>
      </c>
      <c r="P932" s="27"/>
      <c r="Q932" s="27" t="s">
        <v>1628</v>
      </c>
      <c r="R932" s="27" t="s">
        <v>218</v>
      </c>
      <c r="S932" s="27"/>
      <c r="T932" s="27"/>
      <c r="U932" s="28"/>
      <c r="V932" s="15" t="s">
        <v>1328</v>
      </c>
      <c r="X932" s="27"/>
      <c r="Y932" s="27"/>
      <c r="Z932" s="29"/>
      <c r="AA932" s="29">
        <v>0.33819444444444446</v>
      </c>
      <c r="AB932" s="29"/>
      <c r="AC932" s="30">
        <v>46086</v>
      </c>
      <c r="AD932" s="15" t="str">
        <f>IF(Tabla2[[#This Row],[HORA ENTREGA]]="DIRECTO","On time", IF(AA932&lt;&gt;"",IF(Tabla2[[#This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2" s="15" t="str">
        <f>MID(Tabla2[[#This Row],[TIPO]],1,3)</f>
        <v xml:space="preserve">20 </v>
      </c>
      <c r="AF9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OXIQUIM S A */ Cont: * CSNU2851355*/ HR Entrega: *08:30* /Dirección: *CAÑAVERAL 901,QUILICURA</v>
      </c>
      <c r="AG932" s="38" t="str">
        <f>IFERROR(HYPERLINK("https://wa.me/"&amp;Tabla2[[#This Row],[CONTACTO]]&amp;"?text="&amp;Tabla2[[#This Row],[Mensaje]],"Enviar mensaje"),"")</f>
        <v>Enviar mensaje</v>
      </c>
      <c r="AH932" s="15" t="str">
        <f>CONCATENATE(A932,F932)</f>
        <v>931CSNU2851355</v>
      </c>
      <c r="AI932" s="15" t="str">
        <f>CONCATENATE("ENT-",A932)</f>
        <v>ENT-931</v>
      </c>
      <c r="AJ932" s="15" t="str">
        <f>IF(Tabla2[[#This Row],[Op]]&lt;&gt;"","ENTREGA","")</f>
        <v>ENTREGA</v>
      </c>
      <c r="AK932" s="40" t="str">
        <f>(Tabla2[[#This Row],[FECHA ENTREGA]]&amp;Tabla2[[#This Row],[HORA ENTREGA]])</f>
        <v>460860,354166666666667</v>
      </c>
      <c r="AL932" s="34" t="str">
        <f>IFERROR(HYPERLINK("https://wa.me/"&amp;Tabla2[[#This Row],[CONTACTO]]&amp;"?text="&amp;Tabla2[[#This Row],[Mensaje]]),"")</f>
        <v>https://wa.me/56967128754?text=Hola!%0AServicio del día 05-03%0A *Cliente:* OXIQUIM S A */ Cont: * CSNU2851355*/ HR Entrega: *08:30* /Dirección: *CAÑAVERAL 901,QUILICURA</v>
      </c>
    </row>
    <row r="933" spans="1:38" s="15" customFormat="1" ht="16.5" customHeight="1" x14ac:dyDescent="0.2">
      <c r="A933" s="15">
        <f>ROW(A932)</f>
        <v>932</v>
      </c>
      <c r="B933" s="15">
        <f>IF(J933=J932,B932+1,1)</f>
        <v>23</v>
      </c>
      <c r="C933" s="15" t="s">
        <v>204</v>
      </c>
      <c r="D933" s="25" t="s">
        <v>39</v>
      </c>
      <c r="E933" s="27">
        <v>1182722</v>
      </c>
      <c r="F933" s="27" t="s">
        <v>1689</v>
      </c>
      <c r="G933" s="27" t="s">
        <v>560</v>
      </c>
      <c r="H933" s="27">
        <v>27900</v>
      </c>
      <c r="I933" s="27" t="s">
        <v>42</v>
      </c>
      <c r="J933" s="28">
        <v>46086</v>
      </c>
      <c r="K933" s="26">
        <v>0.35416666666666669</v>
      </c>
      <c r="L933" s="26"/>
      <c r="M933" s="27" t="s">
        <v>51</v>
      </c>
      <c r="N933" s="25">
        <f>IFERROR(VLOOKUP(M933,Data!$J$1:$K$58,2,0),"")</f>
        <v>56967256951</v>
      </c>
      <c r="O933" s="27" t="s">
        <v>52</v>
      </c>
      <c r="P933" s="27"/>
      <c r="Q933" s="27" t="s">
        <v>1628</v>
      </c>
      <c r="R933" s="27" t="s">
        <v>1384</v>
      </c>
      <c r="S933" s="27"/>
      <c r="T933" s="27"/>
      <c r="U933" s="28"/>
      <c r="V933" s="15" t="s">
        <v>1328</v>
      </c>
      <c r="X933" s="27"/>
      <c r="Y933" s="27"/>
      <c r="Z933" s="29"/>
      <c r="AA933" s="29">
        <v>0.33333333333333331</v>
      </c>
      <c r="AB933" s="29"/>
      <c r="AC933" s="30">
        <v>46086</v>
      </c>
      <c r="AD933" s="15" t="str">
        <f>IF(Tabla2[[#This Row],[HORA ENTREGA]]="DIRECTO","On time", IF(AA933&lt;&gt;"",IF(Tabla2[[#This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3" s="15" t="str">
        <f>MID(Tabla2[[#This Row],[TIPO]],1,3)</f>
        <v>ISO</v>
      </c>
      <c r="AF9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OXIQUIM S A */ Cont: * HGTU2411235*/ HR Entrega: *08:30* /Dirección: *CAÑAVERAL 901,QUILICURA</v>
      </c>
      <c r="AG933" s="38" t="str">
        <f>IFERROR(HYPERLINK("https://wa.me/"&amp;Tabla2[[#This Row],[CONTACTO]]&amp;"?text="&amp;Tabla2[[#This Row],[Mensaje]],"Enviar mensaje"),"")</f>
        <v>Enviar mensaje</v>
      </c>
      <c r="AH933" s="15" t="str">
        <f>CONCATENATE(A933,F933)</f>
        <v>932HGTU2411235</v>
      </c>
      <c r="AI933" s="15" t="str">
        <f>CONCATENATE("ENT-",A933)</f>
        <v>ENT-932</v>
      </c>
      <c r="AJ933" s="15" t="str">
        <f>IF(Tabla2[[#This Row],[Op]]&lt;&gt;"","ENTREGA","")</f>
        <v>ENTREGA</v>
      </c>
      <c r="AK933" s="40" t="str">
        <f>(Tabla2[[#This Row],[FECHA ENTREGA]]&amp;Tabla2[[#This Row],[HORA ENTREGA]])</f>
        <v>460860,354166666666667</v>
      </c>
      <c r="AL933" s="34" t="str">
        <f>IFERROR(HYPERLINK("https://wa.me/"&amp;Tabla2[[#This Row],[CONTACTO]]&amp;"?text="&amp;Tabla2[[#This Row],[Mensaje]]),"")</f>
        <v>https://wa.me/56967256951?text=Hola!%0AServicio del día 05-03%0A *Cliente:* OXIQUIM S A */ Cont: * HGTU2411235*/ HR Entrega: *08:30* /Dirección: *CAÑAVERAL 901,QUILICURA</v>
      </c>
    </row>
    <row r="934" spans="1:38" s="15" customFormat="1" ht="16.5" customHeight="1" x14ac:dyDescent="0.2">
      <c r="A934" s="15">
        <f>ROW(A933)</f>
        <v>933</v>
      </c>
      <c r="B934" s="15">
        <f>IF(J934=J933,B933+1,1)</f>
        <v>24</v>
      </c>
      <c r="C934" s="15" t="s">
        <v>204</v>
      </c>
      <c r="D934" s="25" t="s">
        <v>39</v>
      </c>
      <c r="E934" s="27">
        <v>1182037</v>
      </c>
      <c r="F934" s="27" t="s">
        <v>1690</v>
      </c>
      <c r="G934" s="27" t="s">
        <v>560</v>
      </c>
      <c r="H934" s="27">
        <v>27900</v>
      </c>
      <c r="I934" s="27" t="s">
        <v>42</v>
      </c>
      <c r="J934" s="28">
        <v>46086</v>
      </c>
      <c r="K934" s="26">
        <v>0.35416666666666669</v>
      </c>
      <c r="L934" s="26"/>
      <c r="M934" s="27" t="s">
        <v>117</v>
      </c>
      <c r="N934" s="25">
        <f>IFERROR(VLOOKUP(M934,Data!$J$1:$K$58,2,0),"")</f>
        <v>56973887539</v>
      </c>
      <c r="O934" s="27" t="s">
        <v>73</v>
      </c>
      <c r="P934" s="27"/>
      <c r="Q934" s="27" t="s">
        <v>1628</v>
      </c>
      <c r="R934" s="27" t="s">
        <v>1384</v>
      </c>
      <c r="S934" s="27"/>
      <c r="T934" s="27"/>
      <c r="U934" s="28"/>
      <c r="X934" s="27"/>
      <c r="Y934" s="27"/>
      <c r="Z934" s="29"/>
      <c r="AA934" s="29">
        <v>0.43402777777777779</v>
      </c>
      <c r="AB934" s="29"/>
      <c r="AC934" s="30">
        <v>46086</v>
      </c>
      <c r="AD934" s="15" t="str">
        <f>IF(Tabla2[[#This Row],[HORA ENTREGA]]="DIRECTO","On time", IF(AA934&lt;&gt;"",IF(Tabla2[[#This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34" s="15" t="str">
        <f>MID(Tabla2[[#This Row],[TIPO]],1,3)</f>
        <v>ISO</v>
      </c>
      <c r="AF9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OXIQUIM S A */ Cont: * RLTU2612040*/ HR Entrega: *08:30* /Dirección: *CAÑAVERAL 901,QUILICURA</v>
      </c>
      <c r="AG934" s="38" t="str">
        <f>IFERROR(HYPERLINK("https://wa.me/"&amp;Tabla2[[#This Row],[CONTACTO]]&amp;"?text="&amp;Tabla2[[#This Row],[Mensaje]],"Enviar mensaje"),"")</f>
        <v>Enviar mensaje</v>
      </c>
      <c r="AH934" s="15" t="str">
        <f>CONCATENATE(A934,F934)</f>
        <v>933RLTU2612040</v>
      </c>
      <c r="AI934" s="15" t="str">
        <f>CONCATENATE("ENT-",A934)</f>
        <v>ENT-933</v>
      </c>
      <c r="AJ934" s="15" t="str">
        <f>IF(Tabla2[[#This Row],[Op]]&lt;&gt;"","ENTREGA","")</f>
        <v>ENTREGA</v>
      </c>
      <c r="AK934" s="40" t="str">
        <f>(Tabla2[[#This Row],[FECHA ENTREGA]]&amp;Tabla2[[#This Row],[HORA ENTREGA]])</f>
        <v>460860,354166666666667</v>
      </c>
      <c r="AL934" s="34" t="str">
        <f>IFERROR(HYPERLINK("https://wa.me/"&amp;Tabla2[[#This Row],[CONTACTO]]&amp;"?text="&amp;Tabla2[[#This Row],[Mensaje]]),"")</f>
        <v>https://wa.me/56973887539?text=Hola!%0AServicio del día 05-03%0A *Cliente:* OXIQUIM S A */ Cont: * RLTU2612040*/ HR Entrega: *08:30* /Dirección: *CAÑAVERAL 901,QUILICURA</v>
      </c>
    </row>
    <row r="935" spans="1:38" s="15" customFormat="1" ht="16.5" customHeight="1" x14ac:dyDescent="0.2">
      <c r="A935" s="15">
        <f>ROW(A934)</f>
        <v>934</v>
      </c>
      <c r="B935" s="15">
        <f>IF(J935=J934,B934+1,1)</f>
        <v>25</v>
      </c>
      <c r="C935" s="15" t="s">
        <v>204</v>
      </c>
      <c r="D935" s="25" t="s">
        <v>39</v>
      </c>
      <c r="E935" s="27">
        <v>1180103</v>
      </c>
      <c r="F935" s="27" t="s">
        <v>1633</v>
      </c>
      <c r="G935" s="27" t="s">
        <v>64</v>
      </c>
      <c r="H935" s="27">
        <v>12980</v>
      </c>
      <c r="I935" s="27" t="s">
        <v>42</v>
      </c>
      <c r="J935" s="28">
        <v>46086</v>
      </c>
      <c r="K935" s="26">
        <v>0.35416666666666669</v>
      </c>
      <c r="L935" s="26"/>
      <c r="M935" s="27" t="s">
        <v>389</v>
      </c>
      <c r="N935" s="25">
        <f>IFERROR(VLOOKUP(M935,Data!$J$1:$K$58,2,0),"")</f>
        <v>56988336520</v>
      </c>
      <c r="O935" s="27" t="s">
        <v>390</v>
      </c>
      <c r="P935" s="27"/>
      <c r="Q935" s="27" t="s">
        <v>1628</v>
      </c>
      <c r="R935" s="27" t="s">
        <v>74</v>
      </c>
      <c r="S935" s="27"/>
      <c r="T935" s="27"/>
      <c r="U935" s="28"/>
      <c r="V935" s="15" t="s">
        <v>1328</v>
      </c>
      <c r="X935" s="27"/>
      <c r="Y935" s="27"/>
      <c r="Z935" s="29"/>
      <c r="AA935" s="29">
        <v>0.2986111111111111</v>
      </c>
      <c r="AB935" s="29"/>
      <c r="AC935" s="30">
        <v>46086</v>
      </c>
      <c r="AD935" s="15" t="str">
        <f>IF(Tabla2[[#This Row],[HORA ENTREGA]]="DIRECTO","On time", IF(AA935&lt;&gt;"",IF(Tabla2[[#This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5" s="15" t="str">
        <f>MID(Tabla2[[#This Row],[TIPO]],1,3)</f>
        <v xml:space="preserve">20 </v>
      </c>
      <c r="AF9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OXIQUIM S A */ Cont: * MSNU1181500*/ HR Entrega: *08:30* /Dirección: *CAÑAVERAL 901,QUILICURA</v>
      </c>
      <c r="AG935" s="38" t="str">
        <f>IFERROR(HYPERLINK("https://wa.me/"&amp;Tabla2[[#This Row],[CONTACTO]]&amp;"?text="&amp;Tabla2[[#This Row],[Mensaje]],"Enviar mensaje"),"")</f>
        <v>Enviar mensaje</v>
      </c>
      <c r="AH935" s="15" t="str">
        <f>CONCATENATE(A935,F935)</f>
        <v>934MSNU1181500</v>
      </c>
      <c r="AI935" s="15" t="str">
        <f>CONCATENATE("ENT-",A935)</f>
        <v>ENT-934</v>
      </c>
      <c r="AJ935" s="15" t="str">
        <f>IF(Tabla2[[#This Row],[Op]]&lt;&gt;"","ENTREGA","")</f>
        <v>ENTREGA</v>
      </c>
      <c r="AK935" s="40" t="str">
        <f>(Tabla2[[#This Row],[FECHA ENTREGA]]&amp;Tabla2[[#This Row],[HORA ENTREGA]])</f>
        <v>460860,354166666666667</v>
      </c>
      <c r="AL935" s="34" t="str">
        <f>IFERROR(HYPERLINK("https://wa.me/"&amp;Tabla2[[#This Row],[CONTACTO]]&amp;"?text="&amp;Tabla2[[#This Row],[Mensaje]]),"")</f>
        <v>https://wa.me/56988336520?text=Hola!%0AServicio del día 05-03%0A *Cliente:* OXIQUIM S A */ Cont: * MSNU1181500*/ HR Entrega: *08:30* /Dirección: *CAÑAVERAL 901,QUILICURA</v>
      </c>
    </row>
    <row r="936" spans="1:38" s="15" customFormat="1" ht="16.5" customHeight="1" x14ac:dyDescent="0.2">
      <c r="A936" s="15">
        <f>ROW(A935)</f>
        <v>935</v>
      </c>
      <c r="B936" s="15">
        <f>IF(J936=J935,B935+1,1)</f>
        <v>26</v>
      </c>
      <c r="C936" s="15" t="s">
        <v>204</v>
      </c>
      <c r="D936" s="25" t="s">
        <v>39</v>
      </c>
      <c r="E936" s="27">
        <v>1182250</v>
      </c>
      <c r="F936" s="27" t="s">
        <v>1691</v>
      </c>
      <c r="G936" s="27" t="s">
        <v>560</v>
      </c>
      <c r="H936" s="27">
        <v>27900</v>
      </c>
      <c r="I936" s="27" t="s">
        <v>42</v>
      </c>
      <c r="J936" s="28">
        <v>46086</v>
      </c>
      <c r="K936" s="26">
        <v>0.35416666666666669</v>
      </c>
      <c r="L936" s="26"/>
      <c r="M936" s="27" t="s">
        <v>55</v>
      </c>
      <c r="N936" s="25">
        <f>IFERROR(VLOOKUP(M936,Data!$J$1:$K$58,2,0),"")</f>
        <v>56992164782</v>
      </c>
      <c r="O936" s="27" t="s">
        <v>56</v>
      </c>
      <c r="P936" s="27"/>
      <c r="Q936" s="27" t="s">
        <v>1628</v>
      </c>
      <c r="R936" s="27" t="s">
        <v>1384</v>
      </c>
      <c r="S936" s="27"/>
      <c r="T936" s="27"/>
      <c r="U936" s="28"/>
      <c r="V936" s="15" t="s">
        <v>1328</v>
      </c>
      <c r="X936" s="27"/>
      <c r="Y936" s="27"/>
      <c r="Z936" s="29"/>
      <c r="AA936" s="29">
        <v>0.33333333333333331</v>
      </c>
      <c r="AB936" s="29"/>
      <c r="AC936" s="30">
        <v>46086</v>
      </c>
      <c r="AD936" s="15" t="str">
        <f>IF(Tabla2[[#This Row],[HORA ENTREGA]]="DIRECTO","On time", IF(AA936&lt;&gt;"",IF(Tabla2[[#This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6" s="15" t="str">
        <f>MID(Tabla2[[#This Row],[TIPO]],1,3)</f>
        <v>ISO</v>
      </c>
      <c r="AF9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OXIQUIM S A */ Cont: * TCLU2587662*/ HR Entrega: *08:30* /Dirección: *CAÑAVERAL 901,QUILICURA</v>
      </c>
      <c r="AG936" s="38" t="str">
        <f>IFERROR(HYPERLINK("https://wa.me/"&amp;Tabla2[[#This Row],[CONTACTO]]&amp;"?text="&amp;Tabla2[[#This Row],[Mensaje]],"Enviar mensaje"),"")</f>
        <v>Enviar mensaje</v>
      </c>
      <c r="AH936" s="15" t="str">
        <f>CONCATENATE(A936,F936)</f>
        <v>935TCLU2587662</v>
      </c>
      <c r="AI936" s="15" t="str">
        <f>CONCATENATE("ENT-",A936)</f>
        <v>ENT-935</v>
      </c>
      <c r="AJ936" s="15" t="str">
        <f>IF(Tabla2[[#This Row],[Op]]&lt;&gt;"","ENTREGA","")</f>
        <v>ENTREGA</v>
      </c>
      <c r="AK936" s="40" t="str">
        <f>(Tabla2[[#This Row],[FECHA ENTREGA]]&amp;Tabla2[[#This Row],[HORA ENTREGA]])</f>
        <v>460860,354166666666667</v>
      </c>
      <c r="AL936" s="34" t="str">
        <f>IFERROR(HYPERLINK("https://wa.me/"&amp;Tabla2[[#This Row],[CONTACTO]]&amp;"?text="&amp;Tabla2[[#This Row],[Mensaje]]),"")</f>
        <v>https://wa.me/56992164782?text=Hola!%0AServicio del día 05-03%0A *Cliente:* OXIQUIM S A */ Cont: * TCLU2587662*/ HR Entrega: *08:30* /Dirección: *CAÑAVERAL 901,QUILICURA</v>
      </c>
    </row>
    <row r="937" spans="1:38" s="15" customFormat="1" ht="16.5" customHeight="1" x14ac:dyDescent="0.2">
      <c r="A937" s="15">
        <f>ROW(A936)</f>
        <v>936</v>
      </c>
      <c r="B937" s="15">
        <f>IF(J937=J936,B936+1,1)</f>
        <v>27</v>
      </c>
      <c r="C937" s="15" t="s">
        <v>1692</v>
      </c>
      <c r="D937" s="25" t="s">
        <v>39</v>
      </c>
      <c r="E937" s="27">
        <v>188573</v>
      </c>
      <c r="F937" s="27" t="s">
        <v>1693</v>
      </c>
      <c r="G937" s="27" t="s">
        <v>1658</v>
      </c>
      <c r="H937" s="27">
        <v>28205</v>
      </c>
      <c r="I937" s="27" t="s">
        <v>42</v>
      </c>
      <c r="J937" s="28">
        <v>46086</v>
      </c>
      <c r="K937" s="26">
        <v>0.41666666666666669</v>
      </c>
      <c r="L937" s="26"/>
      <c r="M937" s="27" t="s">
        <v>688</v>
      </c>
      <c r="N937" s="25">
        <f>IFERROR(VLOOKUP(M937,Data!$J$1:$K$58,2,0),"")</f>
        <v>56950104102</v>
      </c>
      <c r="O937" s="27" t="s">
        <v>552</v>
      </c>
      <c r="P937" s="27"/>
      <c r="Q937" s="27" t="s">
        <v>190</v>
      </c>
      <c r="R937" s="27" t="s">
        <v>48</v>
      </c>
      <c r="S937" s="27"/>
      <c r="T937" s="27"/>
      <c r="U937" s="28"/>
      <c r="V937" s="15" t="s">
        <v>1328</v>
      </c>
      <c r="X937" s="27"/>
      <c r="Y937" s="27"/>
      <c r="Z937" s="29"/>
      <c r="AA937" s="29">
        <v>0.44583333333333336</v>
      </c>
      <c r="AB937" s="29"/>
      <c r="AC937" s="30">
        <v>46086</v>
      </c>
      <c r="AD937" s="15" t="str">
        <f>IF(Tabla2[[#This Row],[HORA ENTREGA]]="DIRECTO","On time", IF(AA937&lt;&gt;"",IF(Tabla2[[#This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37" s="15" t="str">
        <f>MID(Tabla2[[#This Row],[TIPO]],1,3)</f>
        <v>1X4</v>
      </c>
      <c r="AF9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PETROQUIMICA */ Cont: * CMAU7956878*/ HR Entrega: *10:00* /Dirección: *AV. MARTA OSSA RUIZ 601 (CAMINO CASAS VIEJAS); MAIPU </v>
      </c>
      <c r="AG937" s="38" t="str">
        <f>IFERROR(HYPERLINK("https://wa.me/"&amp;Tabla2[[#This Row],[CONTACTO]]&amp;"?text="&amp;Tabla2[[#This Row],[Mensaje]],"Enviar mensaje"),"")</f>
        <v>Enviar mensaje</v>
      </c>
      <c r="AH937" s="15" t="str">
        <f>CONCATENATE(A937,F937)</f>
        <v>936CMAU7956878</v>
      </c>
      <c r="AI937" s="15" t="str">
        <f>CONCATENATE("ENT-",A937)</f>
        <v>ENT-936</v>
      </c>
      <c r="AJ937" s="15" t="str">
        <f>IF(Tabla2[[#This Row],[Op]]&lt;&gt;"","ENTREGA","")</f>
        <v>ENTREGA</v>
      </c>
      <c r="AK937" s="40" t="str">
        <f>(Tabla2[[#This Row],[FECHA ENTREGA]]&amp;Tabla2[[#This Row],[HORA ENTREGA]])</f>
        <v>460860,416666666666667</v>
      </c>
      <c r="AL937" s="34" t="str">
        <f>IFERROR(HYPERLINK("https://wa.me/"&amp;Tabla2[[#This Row],[CONTACTO]]&amp;"?text="&amp;Tabla2[[#This Row],[Mensaje]]),"")</f>
        <v xml:space="preserve">https://wa.me/56950104102?text=Hola!%0AServicio del día 05-03%0A *Cliente:* PETROQUIMICA */ Cont: * CMAU7956878*/ HR Entrega: *10:00* /Dirección: *AV. MARTA OSSA RUIZ 601 (CAMINO CASAS VIEJAS); MAIPU </v>
      </c>
    </row>
    <row r="938" spans="1:38" s="15" customFormat="1" ht="16.5" customHeight="1" x14ac:dyDescent="0.2">
      <c r="A938" s="15">
        <f>ROW(A937)</f>
        <v>937</v>
      </c>
      <c r="B938" s="15">
        <f>IF(J938=J937,B937+1,1)</f>
        <v>28</v>
      </c>
      <c r="C938" s="15" t="s">
        <v>1554</v>
      </c>
      <c r="D938" s="25" t="s">
        <v>39</v>
      </c>
      <c r="E938" s="27">
        <v>188575</v>
      </c>
      <c r="F938" s="27" t="s">
        <v>1694</v>
      </c>
      <c r="G938" s="27" t="s">
        <v>1658</v>
      </c>
      <c r="H938" s="27">
        <v>28205</v>
      </c>
      <c r="I938" s="27" t="s">
        <v>42</v>
      </c>
      <c r="J938" s="28">
        <v>46086</v>
      </c>
      <c r="K938" s="26">
        <v>0.33333333333333331</v>
      </c>
      <c r="L938" s="26"/>
      <c r="M938" s="27" t="s">
        <v>147</v>
      </c>
      <c r="N938" s="25">
        <f>IFERROR(VLOOKUP(M938,Data!$J$1:$K$58,2,0),"")</f>
        <v>56935532735</v>
      </c>
      <c r="O938" s="27" t="s">
        <v>148</v>
      </c>
      <c r="P938" s="27"/>
      <c r="Q938" s="27" t="s">
        <v>190</v>
      </c>
      <c r="R938" s="27" t="s">
        <v>48</v>
      </c>
      <c r="S938" s="27"/>
      <c r="T938" s="27"/>
      <c r="U938" s="28"/>
      <c r="V938" s="15" t="s">
        <v>1328</v>
      </c>
      <c r="X938" s="27"/>
      <c r="Y938" s="27"/>
      <c r="Z938" s="29"/>
      <c r="AA938" s="29">
        <v>0.29583333333333334</v>
      </c>
      <c r="AB938" s="29"/>
      <c r="AC938" s="30">
        <v>46086</v>
      </c>
      <c r="AD938" s="15" t="str">
        <f>IF(Tabla2[[#This Row],[HORA ENTREGA]]="DIRECTO","On time", IF(AA938&lt;&gt;"",IF(Tabla2[[#This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8" s="15" t="str">
        <f>MID(Tabla2[[#This Row],[TIPO]],1,3)</f>
        <v>1X4</v>
      </c>
      <c r="AF9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PETROQUIMICA DOW */ Cont: * CMAU3372109*/ HR Entrega: *08:00* /Dirección: *AV. MARTA OSSA RUIZ 601 (CAMINO CASAS VIEJAS); MAIPU </v>
      </c>
      <c r="AG938" s="38" t="str">
        <f>IFERROR(HYPERLINK("https://wa.me/"&amp;Tabla2[[#This Row],[CONTACTO]]&amp;"?text="&amp;Tabla2[[#This Row],[Mensaje]],"Enviar mensaje"),"")</f>
        <v>Enviar mensaje</v>
      </c>
      <c r="AH938" s="15" t="str">
        <f>CONCATENATE(A938,F938)</f>
        <v>937CMAU3372109</v>
      </c>
      <c r="AI938" s="15" t="str">
        <f>CONCATENATE("ENT-",A938)</f>
        <v>ENT-937</v>
      </c>
      <c r="AJ938" s="15" t="str">
        <f>IF(Tabla2[[#This Row],[Op]]&lt;&gt;"","ENTREGA","")</f>
        <v>ENTREGA</v>
      </c>
      <c r="AK938" s="40" t="str">
        <f>(Tabla2[[#This Row],[FECHA ENTREGA]]&amp;Tabla2[[#This Row],[HORA ENTREGA]])</f>
        <v>460860,333333333333333</v>
      </c>
      <c r="AL938" s="34" t="str">
        <f>IFERROR(HYPERLINK("https://wa.me/"&amp;Tabla2[[#This Row],[CONTACTO]]&amp;"?text="&amp;Tabla2[[#This Row],[Mensaje]]),"")</f>
        <v xml:space="preserve">https://wa.me/56935532735?text=Hola!%0AServicio del día 05-03%0A *Cliente:* PETROQUIMICA DOW */ Cont: * CMAU3372109*/ HR Entrega: *08:00* /Dirección: *AV. MARTA OSSA RUIZ 601 (CAMINO CASAS VIEJAS); MAIPU </v>
      </c>
    </row>
    <row r="939" spans="1:38" s="15" customFormat="1" ht="16.5" customHeight="1" x14ac:dyDescent="0.2">
      <c r="A939" s="15">
        <f>ROW(A938)</f>
        <v>938</v>
      </c>
      <c r="B939" s="15">
        <f>IF(J939=J938,B938+1,1)</f>
        <v>29</v>
      </c>
      <c r="C939" s="15" t="s">
        <v>1554</v>
      </c>
      <c r="D939" s="25" t="s">
        <v>39</v>
      </c>
      <c r="E939" s="27">
        <v>188573</v>
      </c>
      <c r="F939" s="27" t="s">
        <v>1695</v>
      </c>
      <c r="G939" s="27" t="s">
        <v>1658</v>
      </c>
      <c r="H939" s="27">
        <v>28821</v>
      </c>
      <c r="I939" s="27" t="s">
        <v>42</v>
      </c>
      <c r="J939" s="28">
        <v>46086</v>
      </c>
      <c r="K939" s="26">
        <v>0.33333333333333331</v>
      </c>
      <c r="L939" s="26"/>
      <c r="M939" s="27" t="s">
        <v>139</v>
      </c>
      <c r="N939" s="25">
        <f>IFERROR(VLOOKUP(M939,Data!$J$1:$K$58,2,0),"")</f>
        <v>56965312953</v>
      </c>
      <c r="O939" s="27" t="s">
        <v>140</v>
      </c>
      <c r="P939" s="27"/>
      <c r="Q939" s="27" t="s">
        <v>190</v>
      </c>
      <c r="R939" s="27" t="s">
        <v>48</v>
      </c>
      <c r="S939" s="27"/>
      <c r="T939" s="27"/>
      <c r="U939" s="28"/>
      <c r="V939" s="15" t="s">
        <v>1328</v>
      </c>
      <c r="X939" s="27"/>
      <c r="Y939" s="27"/>
      <c r="Z939" s="29"/>
      <c r="AA939" s="29">
        <v>0.29166666666666669</v>
      </c>
      <c r="AB939" s="29"/>
      <c r="AC939" s="30">
        <v>46086</v>
      </c>
      <c r="AD939" s="15" t="str">
        <f>IF(Tabla2[[#This Row],[HORA ENTREGA]]="DIRECTO","On time", IF(AA939&lt;&gt;"",IF(Tabla2[[#This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39" s="15" t="str">
        <f>MID(Tabla2[[#This Row],[TIPO]],1,3)</f>
        <v>1X4</v>
      </c>
      <c r="AF9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PETROQUIMICA DOW */ Cont: * CMAU7068033*/ HR Entrega: *08:00* /Dirección: *AV. MARTA OSSA RUIZ 601 (CAMINO CASAS VIEJAS); MAIPU </v>
      </c>
      <c r="AG939" s="38" t="str">
        <f>IFERROR(HYPERLINK("https://wa.me/"&amp;Tabla2[[#This Row],[CONTACTO]]&amp;"?text="&amp;Tabla2[[#This Row],[Mensaje]],"Enviar mensaje"),"")</f>
        <v>Enviar mensaje</v>
      </c>
      <c r="AH939" s="15" t="str">
        <f>CONCATENATE(A939,F939)</f>
        <v>938CMAU7068033</v>
      </c>
      <c r="AI939" s="15" t="str">
        <f>CONCATENATE("ENT-",A939)</f>
        <v>ENT-938</v>
      </c>
      <c r="AJ939" s="15" t="str">
        <f>IF(Tabla2[[#This Row],[Op]]&lt;&gt;"","ENTREGA","")</f>
        <v>ENTREGA</v>
      </c>
      <c r="AK939" s="40" t="str">
        <f>(Tabla2[[#This Row],[FECHA ENTREGA]]&amp;Tabla2[[#This Row],[HORA ENTREGA]])</f>
        <v>460860,333333333333333</v>
      </c>
      <c r="AL939" s="34" t="str">
        <f>IFERROR(HYPERLINK("https://wa.me/"&amp;Tabla2[[#This Row],[CONTACTO]]&amp;"?text="&amp;Tabla2[[#This Row],[Mensaje]]),"")</f>
        <v xml:space="preserve">https://wa.me/56965312953?text=Hola!%0AServicio del día 05-03%0A *Cliente:* PETROQUIMICA DOW */ Cont: * CMAU7068033*/ HR Entrega: *08:00* /Dirección: *AV. MARTA OSSA RUIZ 601 (CAMINO CASAS VIEJAS); MAIPU </v>
      </c>
    </row>
    <row r="940" spans="1:38" s="15" customFormat="1" ht="16.5" customHeight="1" x14ac:dyDescent="0.2">
      <c r="A940" s="15">
        <f>ROW(A939)</f>
        <v>939</v>
      </c>
      <c r="B940" s="15">
        <f>IF(J940=J939,B939+1,1)</f>
        <v>30</v>
      </c>
      <c r="C940" s="15" t="s">
        <v>219</v>
      </c>
      <c r="D940" s="25" t="s">
        <v>39</v>
      </c>
      <c r="E940" s="27">
        <v>102892</v>
      </c>
      <c r="F940" s="27" t="s">
        <v>1696</v>
      </c>
      <c r="G940" s="27" t="s">
        <v>1680</v>
      </c>
      <c r="H940" s="27">
        <v>10817</v>
      </c>
      <c r="I940" s="27" t="s">
        <v>42</v>
      </c>
      <c r="J940" s="28">
        <v>46086</v>
      </c>
      <c r="K940" s="26">
        <v>0.29166666666666669</v>
      </c>
      <c r="L940" s="26"/>
      <c r="M940" s="27" t="s">
        <v>117</v>
      </c>
      <c r="N940" s="25">
        <f>IFERROR(VLOOKUP(M940,Data!$J$1:$K$58,2,0),"")</f>
        <v>56973887539</v>
      </c>
      <c r="O940" s="27" t="s">
        <v>118</v>
      </c>
      <c r="P940" s="27"/>
      <c r="Q940" s="27" t="s">
        <v>229</v>
      </c>
      <c r="R940" s="27" t="s">
        <v>74</v>
      </c>
      <c r="S940" s="27"/>
      <c r="T940" s="27"/>
      <c r="U940" s="28"/>
      <c r="V940" s="15" t="s">
        <v>1328</v>
      </c>
      <c r="X940" s="27"/>
      <c r="Y940" s="27"/>
      <c r="Z940" s="29"/>
      <c r="AA940" s="29">
        <v>0.27083333333333331</v>
      </c>
      <c r="AB940" s="29"/>
      <c r="AC940" s="30">
        <v>46086</v>
      </c>
      <c r="AD940" s="15" t="str">
        <f>IF(Tabla2[[#This Row],[HORA ENTREGA]]="DIRECTO","On time", IF(AA940&lt;&gt;"",IF(Tabla2[[#This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0" s="15" t="str">
        <f>MID(Tabla2[[#This Row],[TIPO]],1,3)</f>
        <v>1x4</v>
      </c>
      <c r="AF9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RENDIC S.A. */ Cont: * MSDU7626819*/ HR Entrega: *07:00* /Dirección: *Avenida Miraflores 9700-Bodega 4C, PUDAHUEL</v>
      </c>
      <c r="AG940" s="38" t="str">
        <f>IFERROR(HYPERLINK("https://wa.me/"&amp;Tabla2[[#This Row],[CONTACTO]]&amp;"?text="&amp;Tabla2[[#This Row],[Mensaje]],"Enviar mensaje"),"")</f>
        <v>Enviar mensaje</v>
      </c>
      <c r="AH940" s="15" t="str">
        <f>CONCATENATE(A940,F940)</f>
        <v>939MSDU7626819</v>
      </c>
      <c r="AI940" s="15" t="str">
        <f>CONCATENATE("ENT-",A940)</f>
        <v>ENT-939</v>
      </c>
      <c r="AJ940" s="15" t="str">
        <f>IF(Tabla2[[#This Row],[Op]]&lt;&gt;"","ENTREGA","")</f>
        <v>ENTREGA</v>
      </c>
      <c r="AK940" s="40" t="str">
        <f>(Tabla2[[#This Row],[FECHA ENTREGA]]&amp;Tabla2[[#This Row],[HORA ENTREGA]])</f>
        <v>460860,291666666666667</v>
      </c>
      <c r="AL940" s="34" t="str">
        <f>IFERROR(HYPERLINK("https://wa.me/"&amp;Tabla2[[#This Row],[CONTACTO]]&amp;"?text="&amp;Tabla2[[#This Row],[Mensaje]]),"")</f>
        <v>https://wa.me/56973887539?text=Hola!%0AServicio del día 05-03%0A *Cliente:* RENDIC S.A. */ Cont: * MSDU7626819*/ HR Entrega: *07:00* /Dirección: *Avenida Miraflores 9700-Bodega 4C, PUDAHUEL</v>
      </c>
    </row>
    <row r="941" spans="1:38" s="15" customFormat="1" ht="16.5" customHeight="1" x14ac:dyDescent="0.2">
      <c r="A941" s="15">
        <f>ROW(A940)</f>
        <v>940</v>
      </c>
      <c r="B941" s="15">
        <f>IF(J941=J940,B940+1,1)</f>
        <v>31</v>
      </c>
      <c r="C941" s="15" t="s">
        <v>219</v>
      </c>
      <c r="D941" s="25" t="s">
        <v>39</v>
      </c>
      <c r="E941" s="27">
        <v>102596</v>
      </c>
      <c r="F941" s="27" t="s">
        <v>1697</v>
      </c>
      <c r="G941" s="27" t="s">
        <v>1655</v>
      </c>
      <c r="H941" s="27">
        <v>23500</v>
      </c>
      <c r="I941" s="27" t="s">
        <v>42</v>
      </c>
      <c r="J941" s="28">
        <v>46086</v>
      </c>
      <c r="K941" s="26">
        <v>0.45833333333333331</v>
      </c>
      <c r="L941" s="26"/>
      <c r="M941" s="27" t="s">
        <v>126</v>
      </c>
      <c r="N941" s="25">
        <f>IFERROR(VLOOKUP(M941,Data!$J$1:$K$58,2,0),"")</f>
        <v>56999270871</v>
      </c>
      <c r="O941" s="27" t="s">
        <v>326</v>
      </c>
      <c r="P941" s="27"/>
      <c r="Q941" s="27" t="s">
        <v>229</v>
      </c>
      <c r="R941" s="27" t="s">
        <v>48</v>
      </c>
      <c r="S941" s="27"/>
      <c r="T941" s="27"/>
      <c r="U941" s="28"/>
      <c r="V941" s="15" t="s">
        <v>1328</v>
      </c>
      <c r="X941" s="27"/>
      <c r="Y941" s="27"/>
      <c r="Z941" s="29"/>
      <c r="AA941" s="29">
        <v>0.45833333333333331</v>
      </c>
      <c r="AB941" s="29"/>
      <c r="AC941" s="30">
        <v>46086</v>
      </c>
      <c r="AD941" s="15" t="str">
        <f>IF(Tabla2[[#This Row],[HORA ENTREGA]]="DIRECTO","On time", IF(AA941&lt;&gt;"",IF(Tabla2[[#This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1" s="15" t="str">
        <f>MID(Tabla2[[#This Row],[TIPO]],1,3)</f>
        <v>1X2</v>
      </c>
      <c r="AF9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RENDIC S.A. */ Cont: * CMAU2239215*/ HR Entrega: *11:00* /Dirección: *Avenida Miraflores 9700-Bodega 4C, PUDAHUEL</v>
      </c>
      <c r="AG941" s="38" t="str">
        <f>IFERROR(HYPERLINK("https://wa.me/"&amp;Tabla2[[#This Row],[CONTACTO]]&amp;"?text="&amp;Tabla2[[#This Row],[Mensaje]],"Enviar mensaje"),"")</f>
        <v>Enviar mensaje</v>
      </c>
      <c r="AH941" s="15" t="str">
        <f>CONCATENATE(A941,F941)</f>
        <v>940CMAU2239215</v>
      </c>
      <c r="AI941" s="15" t="str">
        <f>CONCATENATE("ENT-",A941)</f>
        <v>ENT-940</v>
      </c>
      <c r="AJ941" s="15" t="str">
        <f>IF(Tabla2[[#This Row],[Op]]&lt;&gt;"","ENTREGA","")</f>
        <v>ENTREGA</v>
      </c>
      <c r="AK941" s="40" t="str">
        <f>(Tabla2[[#This Row],[FECHA ENTREGA]]&amp;Tabla2[[#This Row],[HORA ENTREGA]])</f>
        <v>460860,458333333333333</v>
      </c>
      <c r="AL941" s="34" t="str">
        <f>IFERROR(HYPERLINK("https://wa.me/"&amp;Tabla2[[#This Row],[CONTACTO]]&amp;"?text="&amp;Tabla2[[#This Row],[Mensaje]]),"")</f>
        <v>https://wa.me/56999270871?text=Hola!%0AServicio del día 05-03%0A *Cliente:* RENDIC S.A. */ Cont: * CMAU2239215*/ HR Entrega: *11:00* /Dirección: *Avenida Miraflores 9700-Bodega 4C, PUDAHUEL</v>
      </c>
    </row>
    <row r="942" spans="1:38" s="15" customFormat="1" ht="16.5" customHeight="1" x14ac:dyDescent="0.2">
      <c r="A942" s="15">
        <f>ROW(A941)</f>
        <v>941</v>
      </c>
      <c r="B942" s="15">
        <f>IF(J942=J941,B941+1,1)</f>
        <v>32</v>
      </c>
      <c r="C942" s="15" t="s">
        <v>219</v>
      </c>
      <c r="D942" s="25" t="s">
        <v>39</v>
      </c>
      <c r="E942" s="27">
        <v>102663</v>
      </c>
      <c r="F942" s="27" t="s">
        <v>1698</v>
      </c>
      <c r="G942" s="27" t="s">
        <v>1680</v>
      </c>
      <c r="H942" s="27">
        <v>26637</v>
      </c>
      <c r="I942" s="27" t="s">
        <v>42</v>
      </c>
      <c r="J942" s="28">
        <v>46086</v>
      </c>
      <c r="K942" s="26">
        <v>0.54166666666666663</v>
      </c>
      <c r="L942" s="26"/>
      <c r="M942" s="27" t="s">
        <v>158</v>
      </c>
      <c r="N942" s="25">
        <f>IFERROR(VLOOKUP(M942,Data!$J$1:$K$58,2,0),"")</f>
        <v>56931745801</v>
      </c>
      <c r="O942" s="27" t="s">
        <v>159</v>
      </c>
      <c r="P942" s="27"/>
      <c r="Q942" s="27" t="s">
        <v>229</v>
      </c>
      <c r="R942" s="27" t="s">
        <v>48</v>
      </c>
      <c r="S942" s="27"/>
      <c r="T942" s="27"/>
      <c r="U942" s="28"/>
      <c r="V942" s="15" t="s">
        <v>1328</v>
      </c>
      <c r="X942" s="27"/>
      <c r="Y942" s="27"/>
      <c r="Z942" s="29"/>
      <c r="AA942" s="29">
        <v>0.51388888888888884</v>
      </c>
      <c r="AB942" s="29"/>
      <c r="AC942" s="30">
        <v>46086</v>
      </c>
      <c r="AD942" s="15" t="str">
        <f>IF(Tabla2[[#This Row],[HORA ENTREGA]]="DIRECTO","On time", IF(AA942&lt;&gt;"",IF(Tabla2[[#This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2" s="15" t="str">
        <f>MID(Tabla2[[#This Row],[TIPO]],1,3)</f>
        <v>1x4</v>
      </c>
      <c r="AF9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RENDIC S.A. */ Cont: * CMAU3466466*/ HR Entrega: *13:00* /Dirección: *Avenida Miraflores 9700-Bodega 4C, PUDAHUEL</v>
      </c>
      <c r="AG942" s="38" t="str">
        <f>IFERROR(HYPERLINK("https://wa.me/"&amp;Tabla2[[#This Row],[CONTACTO]]&amp;"?text="&amp;Tabla2[[#This Row],[Mensaje]],"Enviar mensaje"),"")</f>
        <v>Enviar mensaje</v>
      </c>
      <c r="AH942" s="15" t="str">
        <f>CONCATENATE(A942,F942)</f>
        <v>941CMAU3466466</v>
      </c>
      <c r="AI942" s="15" t="str">
        <f>CONCATENATE("ENT-",A942)</f>
        <v>ENT-941</v>
      </c>
      <c r="AJ942" s="15" t="str">
        <f>IF(Tabla2[[#This Row],[Op]]&lt;&gt;"","ENTREGA","")</f>
        <v>ENTREGA</v>
      </c>
      <c r="AK942" s="40" t="str">
        <f>(Tabla2[[#This Row],[FECHA ENTREGA]]&amp;Tabla2[[#This Row],[HORA ENTREGA]])</f>
        <v>460860,541666666666667</v>
      </c>
      <c r="AL942" s="34" t="str">
        <f>IFERROR(HYPERLINK("https://wa.me/"&amp;Tabla2[[#This Row],[CONTACTO]]&amp;"?text="&amp;Tabla2[[#This Row],[Mensaje]]),"")</f>
        <v>https://wa.me/56931745801?text=Hola!%0AServicio del día 05-03%0A *Cliente:* RENDIC S.A. */ Cont: * CMAU3466466*/ HR Entrega: *13:00* /Dirección: *Avenida Miraflores 9700-Bodega 4C, PUDAHUEL</v>
      </c>
    </row>
    <row r="943" spans="1:38" s="15" customFormat="1" ht="16.5" customHeight="1" x14ac:dyDescent="0.2">
      <c r="A943" s="15">
        <f>ROW(A942)</f>
        <v>942</v>
      </c>
      <c r="B943" s="15">
        <f>IF(J943=J942,B942+1,1)</f>
        <v>33</v>
      </c>
      <c r="C943" s="15" t="s">
        <v>219</v>
      </c>
      <c r="D943" s="25" t="s">
        <v>39</v>
      </c>
      <c r="E943" s="27">
        <v>102683</v>
      </c>
      <c r="F943" s="27" t="s">
        <v>1699</v>
      </c>
      <c r="G943" s="27" t="s">
        <v>1680</v>
      </c>
      <c r="H943" s="27">
        <v>26637</v>
      </c>
      <c r="I943" s="27" t="s">
        <v>42</v>
      </c>
      <c r="J943" s="28">
        <v>46086</v>
      </c>
      <c r="K943" s="26">
        <v>0.54166666666666663</v>
      </c>
      <c r="L943" s="26"/>
      <c r="M943" s="27" t="s">
        <v>66</v>
      </c>
      <c r="N943" s="25">
        <f>IFERROR(VLOOKUP(M943,Data!$J$1:$K$58,2,0),"")</f>
        <v>56993389870</v>
      </c>
      <c r="O943" s="27" t="s">
        <v>67</v>
      </c>
      <c r="P943" s="27"/>
      <c r="Q943" s="27" t="s">
        <v>229</v>
      </c>
      <c r="R943" s="27" t="s">
        <v>48</v>
      </c>
      <c r="S943" s="27"/>
      <c r="T943" s="27"/>
      <c r="U943" s="28"/>
      <c r="V943" s="15" t="s">
        <v>1700</v>
      </c>
      <c r="X943" s="27"/>
      <c r="Y943" s="27"/>
      <c r="Z943" s="29"/>
      <c r="AA943" s="29">
        <v>0.52638888888888891</v>
      </c>
      <c r="AB943" s="29"/>
      <c r="AC943" s="30">
        <v>46086</v>
      </c>
      <c r="AD943" s="15" t="str">
        <f>IF(Tabla2[[#This Row],[HORA ENTREGA]]="DIRECTO","On time", IF(AA943&lt;&gt;"",IF(Tabla2[[#This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3" s="15" t="str">
        <f>MID(Tabla2[[#This Row],[TIPO]],1,3)</f>
        <v>1x4</v>
      </c>
      <c r="AF9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RENDIC S.A. */ Cont: * CMAU5945051*/ HR Entrega: *13:00* /Dirección: *Avenida Miraflores 9700-Bodega 4C, PUDAHUEL</v>
      </c>
      <c r="AG943" s="38" t="str">
        <f>IFERROR(HYPERLINK("https://wa.me/"&amp;Tabla2[[#This Row],[CONTACTO]]&amp;"?text="&amp;Tabla2[[#This Row],[Mensaje]],"Enviar mensaje"),"")</f>
        <v>Enviar mensaje</v>
      </c>
      <c r="AH943" s="15" t="str">
        <f>CONCATENATE(A943,F943)</f>
        <v>942CMAU5945051</v>
      </c>
      <c r="AI943" s="15" t="str">
        <f>CONCATENATE("ENT-",A943)</f>
        <v>ENT-942</v>
      </c>
      <c r="AJ943" s="15" t="str">
        <f>IF(Tabla2[[#This Row],[Op]]&lt;&gt;"","ENTREGA","")</f>
        <v>ENTREGA</v>
      </c>
      <c r="AK943" s="40" t="str">
        <f>(Tabla2[[#This Row],[FECHA ENTREGA]]&amp;Tabla2[[#This Row],[HORA ENTREGA]])</f>
        <v>460860,541666666666667</v>
      </c>
      <c r="AL943" s="34" t="str">
        <f>IFERROR(HYPERLINK("https://wa.me/"&amp;Tabla2[[#This Row],[CONTACTO]]&amp;"?text="&amp;Tabla2[[#This Row],[Mensaje]]),"")</f>
        <v>https://wa.me/56993389870?text=Hola!%0AServicio del día 05-03%0A *Cliente:* RENDIC S.A. */ Cont: * CMAU5945051*/ HR Entrega: *13:00* /Dirección: *Avenida Miraflores 9700-Bodega 4C, PUDAHUEL</v>
      </c>
    </row>
    <row r="944" spans="1:38" s="15" customFormat="1" ht="16.5" customHeight="1" x14ac:dyDescent="0.2">
      <c r="A944" s="15">
        <f>ROW(A943)</f>
        <v>943</v>
      </c>
      <c r="B944" s="15">
        <f>IF(J944=J943,B943+1,1)</f>
        <v>34</v>
      </c>
      <c r="C944" s="15" t="s">
        <v>566</v>
      </c>
      <c r="D944" s="25" t="s">
        <v>39</v>
      </c>
      <c r="E944" s="27" t="s">
        <v>120</v>
      </c>
      <c r="F944" s="27" t="s">
        <v>456</v>
      </c>
      <c r="G944" s="27" t="s">
        <v>456</v>
      </c>
      <c r="H944" s="27" t="s">
        <v>120</v>
      </c>
      <c r="I944" s="27" t="s">
        <v>120</v>
      </c>
      <c r="J944" s="28">
        <v>46086</v>
      </c>
      <c r="K944" s="26">
        <v>0.29166666666666669</v>
      </c>
      <c r="L944" s="26"/>
      <c r="M944" s="27" t="s">
        <v>60</v>
      </c>
      <c r="N944" s="25">
        <f>IFERROR(VLOOKUP(M944,Data!$J$1:$K$58,2,0),"")</f>
        <v>56957438415</v>
      </c>
      <c r="O944" s="27" t="s">
        <v>568</v>
      </c>
      <c r="P944" s="27"/>
      <c r="Q944" s="27" t="s">
        <v>569</v>
      </c>
      <c r="R944" s="27" t="s">
        <v>120</v>
      </c>
      <c r="S944" s="27"/>
      <c r="T944" s="27"/>
      <c r="U944" s="28"/>
      <c r="X944" s="27"/>
      <c r="Y944" s="27"/>
      <c r="Z944" s="29"/>
      <c r="AA944" s="29"/>
      <c r="AB944" s="29"/>
      <c r="AC944" s="30">
        <v>46086</v>
      </c>
      <c r="AD944" s="15" t="str">
        <f>IF(Tabla2[[#This Row],[HORA ENTREGA]]="DIRECTO","On time", IF(AA944&lt;&gt;"",IF(Tabla2[[#This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44" s="15" t="str">
        <f>MID(Tabla2[[#This Row],[TIPO]],1,3)</f>
        <v>RAM</v>
      </c>
      <c r="AF9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RITRAMA S.A. */ Cont: * RAMPLA*/ HR Entrega: *07:00* /Dirección: *AV. TUPUNGATO 3420, PLACILLA</v>
      </c>
      <c r="AG944" s="38" t="str">
        <f>IFERROR(HYPERLINK("https://wa.me/"&amp;Tabla2[[#This Row],[CONTACTO]]&amp;"?text="&amp;Tabla2[[#This Row],[Mensaje]],"Enviar mensaje"),"")</f>
        <v>Enviar mensaje</v>
      </c>
      <c r="AH944" s="15" t="str">
        <f>CONCATENATE(A944,F944)</f>
        <v>943RAMPLA</v>
      </c>
      <c r="AI944" s="15" t="str">
        <f>CONCATENATE("ENT-",A944)</f>
        <v>ENT-943</v>
      </c>
      <c r="AJ944" s="15" t="str">
        <f>IF(Tabla2[[#This Row],[Op]]&lt;&gt;"","ENTREGA","")</f>
        <v>ENTREGA</v>
      </c>
      <c r="AK944" s="40" t="str">
        <f>(Tabla2[[#This Row],[FECHA ENTREGA]]&amp;Tabla2[[#This Row],[HORA ENTREGA]])</f>
        <v>460860,291666666666667</v>
      </c>
      <c r="AL944" s="34" t="str">
        <f>IFERROR(HYPERLINK("https://wa.me/"&amp;Tabla2[[#This Row],[CONTACTO]]&amp;"?text="&amp;Tabla2[[#This Row],[Mensaje]]),"")</f>
        <v>https://wa.me/56957438415?text=Hola!%0AServicio del día 05-03%0A *Cliente:* RITRAMA S.A. */ Cont: * RAMPLA*/ HR Entrega: *07:00* /Dirección: *AV. TUPUNGATO 3420, PLACILLA</v>
      </c>
    </row>
    <row r="945" spans="1:38" s="15" customFormat="1" ht="16.5" customHeight="1" x14ac:dyDescent="0.2">
      <c r="A945" s="15">
        <f>ROW(A944)</f>
        <v>944</v>
      </c>
      <c r="B945" s="15">
        <f>IF(J945=J944,B944+1,1)</f>
        <v>35</v>
      </c>
      <c r="C945" s="15" t="s">
        <v>566</v>
      </c>
      <c r="D945" s="25" t="s">
        <v>39</v>
      </c>
      <c r="E945" s="27" t="s">
        <v>120</v>
      </c>
      <c r="F945" s="27" t="s">
        <v>456</v>
      </c>
      <c r="G945" s="27" t="s">
        <v>456</v>
      </c>
      <c r="H945" s="27" t="s">
        <v>120</v>
      </c>
      <c r="I945" s="27" t="s">
        <v>120</v>
      </c>
      <c r="J945" s="28">
        <v>46086</v>
      </c>
      <c r="K945" s="26">
        <v>0.29166666666666669</v>
      </c>
      <c r="L945" s="26"/>
      <c r="M945" s="27" t="s">
        <v>570</v>
      </c>
      <c r="N945" s="25">
        <f>IFERROR(VLOOKUP(M945,Data!$J$1:$K$58,2,0),"")</f>
        <v>56973887322</v>
      </c>
      <c r="O945" s="27" t="s">
        <v>738</v>
      </c>
      <c r="P945" s="27"/>
      <c r="Q945" s="27" t="s">
        <v>569</v>
      </c>
      <c r="R945" s="27" t="s">
        <v>120</v>
      </c>
      <c r="S945" s="27"/>
      <c r="T945" s="27"/>
      <c r="U945" s="28"/>
      <c r="X945" s="27"/>
      <c r="Y945" s="27"/>
      <c r="Z945" s="29"/>
      <c r="AA945" s="29"/>
      <c r="AB945" s="29"/>
      <c r="AC945" s="30">
        <v>46086</v>
      </c>
      <c r="AD945" s="15" t="str">
        <f>IF(Tabla2[[#This Row],[HORA ENTREGA]]="DIRECTO","On time", IF(AA945&lt;&gt;"",IF(Tabla2[[#This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45" s="15" t="str">
        <f>MID(Tabla2[[#This Row],[TIPO]],1,3)</f>
        <v>RAM</v>
      </c>
      <c r="AF9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RITRAMA S.A. */ Cont: * RAMPLA*/ HR Entrega: *07:00* /Dirección: *AV. TUPUNGATO 3420, PLACILLA</v>
      </c>
      <c r="AG945" s="38" t="str">
        <f>IFERROR(HYPERLINK("https://wa.me/"&amp;Tabla2[[#This Row],[CONTACTO]]&amp;"?text="&amp;Tabla2[[#This Row],[Mensaje]],"Enviar mensaje"),"")</f>
        <v>Enviar mensaje</v>
      </c>
      <c r="AH945" s="15" t="str">
        <f>CONCATENATE(A945,F945)</f>
        <v>944RAMPLA</v>
      </c>
      <c r="AI945" s="15" t="str">
        <f>CONCATENATE("ENT-",A945)</f>
        <v>ENT-944</v>
      </c>
      <c r="AJ945" s="15" t="str">
        <f>IF(Tabla2[[#This Row],[Op]]&lt;&gt;"","ENTREGA","")</f>
        <v>ENTREGA</v>
      </c>
      <c r="AK945" s="40" t="str">
        <f>(Tabla2[[#This Row],[FECHA ENTREGA]]&amp;Tabla2[[#This Row],[HORA ENTREGA]])</f>
        <v>460860,291666666666667</v>
      </c>
      <c r="AL945" s="34" t="str">
        <f>IFERROR(HYPERLINK("https://wa.me/"&amp;Tabla2[[#This Row],[CONTACTO]]&amp;"?text="&amp;Tabla2[[#This Row],[Mensaje]]),"")</f>
        <v>https://wa.me/56973887322?text=Hola!%0AServicio del día 05-03%0A *Cliente:* RITRAMA S.A. */ Cont: * RAMPLA*/ HR Entrega: *07:00* /Dirección: *AV. TUPUNGATO 3420, PLACILLA</v>
      </c>
    </row>
    <row r="946" spans="1:38" s="15" customFormat="1" ht="16.5" customHeight="1" x14ac:dyDescent="0.2">
      <c r="A946" s="15">
        <f>ROW(A945)</f>
        <v>945</v>
      </c>
      <c r="B946" s="15">
        <f>IF(J946=J945,B945+1,1)</f>
        <v>36</v>
      </c>
      <c r="C946" s="15" t="s">
        <v>849</v>
      </c>
      <c r="D946" s="25" t="s">
        <v>39</v>
      </c>
      <c r="E946" s="27">
        <v>297435</v>
      </c>
      <c r="F946" s="27" t="s">
        <v>1701</v>
      </c>
      <c r="G946" s="27" t="s">
        <v>1658</v>
      </c>
      <c r="H946" s="27">
        <v>21800</v>
      </c>
      <c r="I946" s="27" t="s">
        <v>42</v>
      </c>
      <c r="J946" s="28">
        <v>46086</v>
      </c>
      <c r="K946" s="26">
        <v>0.33333333333333331</v>
      </c>
      <c r="L946" s="26"/>
      <c r="M946" s="27" t="s">
        <v>144</v>
      </c>
      <c r="N946" s="25">
        <f>IFERROR(VLOOKUP(M946,Data!$J$1:$K$58,2,0),"")</f>
        <v>56940144795</v>
      </c>
      <c r="O946" s="27" t="s">
        <v>145</v>
      </c>
      <c r="P946" s="27"/>
      <c r="Q946" s="27" t="s">
        <v>243</v>
      </c>
      <c r="R946" s="27" t="s">
        <v>74</v>
      </c>
      <c r="S946" s="27"/>
      <c r="T946" s="27"/>
      <c r="U946" s="28"/>
      <c r="V946" s="15" t="s">
        <v>1328</v>
      </c>
      <c r="X946" s="27"/>
      <c r="Y946" s="27"/>
      <c r="Z946" s="29"/>
      <c r="AA946" s="29">
        <v>0.31597222222222221</v>
      </c>
      <c r="AB946" s="29"/>
      <c r="AC946" s="30">
        <v>46086</v>
      </c>
      <c r="AD946" s="15" t="str">
        <f>IF(Tabla2[[#This Row],[HORA ENTREGA]]="DIRECTO","On time", IF(AA946&lt;&gt;"",IF(Tabla2[[#This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6" s="15" t="str">
        <f>MID(Tabla2[[#This Row],[TIPO]],1,3)</f>
        <v>1X4</v>
      </c>
      <c r="AF9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SDN */ Cont: * WHSU8376515*/ HR Entrega: *08:00* /Dirección: *VELASQUEZ</v>
      </c>
      <c r="AG946" s="38" t="str">
        <f>IFERROR(HYPERLINK("https://wa.me/"&amp;Tabla2[[#This Row],[CONTACTO]]&amp;"?text="&amp;Tabla2[[#This Row],[Mensaje]],"Enviar mensaje"),"")</f>
        <v>Enviar mensaje</v>
      </c>
      <c r="AH946" s="15" t="str">
        <f>CONCATENATE(A946,F946)</f>
        <v>945WHSU8376515</v>
      </c>
      <c r="AI946" s="15" t="str">
        <f>CONCATENATE("ENT-",A946)</f>
        <v>ENT-945</v>
      </c>
      <c r="AJ946" s="15" t="str">
        <f>IF(Tabla2[[#This Row],[Op]]&lt;&gt;"","ENTREGA","")</f>
        <v>ENTREGA</v>
      </c>
      <c r="AK946" s="40" t="str">
        <f>(Tabla2[[#This Row],[FECHA ENTREGA]]&amp;Tabla2[[#This Row],[HORA ENTREGA]])</f>
        <v>460860,333333333333333</v>
      </c>
      <c r="AL946" s="34" t="str">
        <f>IFERROR(HYPERLINK("https://wa.me/"&amp;Tabla2[[#This Row],[CONTACTO]]&amp;"?text="&amp;Tabla2[[#This Row],[Mensaje]]),"")</f>
        <v>https://wa.me/56940144795?text=Hola!%0AServicio del día 05-03%0A *Cliente:* SDN */ Cont: * WHSU8376515*/ HR Entrega: *08:00* /Dirección: *VELASQUEZ</v>
      </c>
    </row>
    <row r="947" spans="1:38" s="15" customFormat="1" ht="16.5" customHeight="1" x14ac:dyDescent="0.2">
      <c r="A947" s="15">
        <f>ROW(A946)</f>
        <v>946</v>
      </c>
      <c r="B947" s="15">
        <f>IF(J947=J946,B946+1,1)</f>
        <v>37</v>
      </c>
      <c r="C947" s="15" t="s">
        <v>1702</v>
      </c>
      <c r="D947" s="25" t="s">
        <v>39</v>
      </c>
      <c r="E947" s="27">
        <v>102493</v>
      </c>
      <c r="F947" s="27" t="s">
        <v>1583</v>
      </c>
      <c r="G947" s="27" t="s">
        <v>1703</v>
      </c>
      <c r="H947" s="27">
        <v>22745</v>
      </c>
      <c r="I947" s="27">
        <v>0.375</v>
      </c>
      <c r="J947" s="28">
        <v>46086</v>
      </c>
      <c r="K947" s="26" t="s">
        <v>290</v>
      </c>
      <c r="L947" s="26"/>
      <c r="M947" s="27" t="s">
        <v>133</v>
      </c>
      <c r="N947" s="25">
        <f>IFERROR(VLOOKUP(M947,Data!$J$1:$K$58,2,0),"")</f>
        <v>56953801607</v>
      </c>
      <c r="O947" s="27" t="s">
        <v>134</v>
      </c>
      <c r="P947" s="27"/>
      <c r="Q947" s="27" t="s">
        <v>1704</v>
      </c>
      <c r="R947" s="27"/>
      <c r="S947" s="27"/>
      <c r="T947" s="27"/>
      <c r="U947" s="28"/>
      <c r="X947" s="27"/>
      <c r="Y947" s="27"/>
      <c r="Z947" s="29"/>
      <c r="AA947" s="29">
        <v>0.47916666666666669</v>
      </c>
      <c r="AB947" s="29"/>
      <c r="AC947" s="30">
        <v>46086</v>
      </c>
      <c r="AD947" s="15" t="str">
        <f>IF(Tabla2[[#This Row],[HORA ENTREGA]]="DIRECTO","On time", IF(AA947&lt;&gt;"",IF(Tabla2[[#This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7" s="15" t="str">
        <f>MID(Tabla2[[#This Row],[TIPO]],1,3)</f>
        <v>1x4</v>
      </c>
      <c r="AF9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SEA GARDEN */ Cont: * HLBU9635413*/ HR Entrega: *DIRECTO* /Dirección: *Pedro jorquera 575 </v>
      </c>
      <c r="AG947" s="38" t="str">
        <f>IFERROR(HYPERLINK("https://wa.me/"&amp;Tabla2[[#This Row],[CONTACTO]]&amp;"?text="&amp;Tabla2[[#This Row],[Mensaje]],"Enviar mensaje"),"")</f>
        <v>Enviar mensaje</v>
      </c>
      <c r="AH947" s="15" t="str">
        <f>CONCATENATE(A947,F947)</f>
        <v>946HLBU9635413</v>
      </c>
      <c r="AI947" s="15" t="str">
        <f>CONCATENATE("ENT-",A947)</f>
        <v>ENT-946</v>
      </c>
      <c r="AJ947" s="15" t="str">
        <f>IF(Tabla2[[#This Row],[Op]]&lt;&gt;"","ENTREGA","")</f>
        <v>ENTREGA</v>
      </c>
      <c r="AK947" s="40" t="str">
        <f>(Tabla2[[#This Row],[FECHA ENTREGA]]&amp;Tabla2[[#This Row],[HORA ENTREGA]])</f>
        <v>46086DIRECTO</v>
      </c>
      <c r="AL947" s="34" t="str">
        <f>IFERROR(HYPERLINK("https://wa.me/"&amp;Tabla2[[#This Row],[CONTACTO]]&amp;"?text="&amp;Tabla2[[#This Row],[Mensaje]]),"")</f>
        <v xml:space="preserve">https://wa.me/56953801607?text=Hola!%0AServicio del día 05-03%0A *Cliente:* SEA GARDEN */ Cont: * HLBU9635413*/ HR Entrega: *DIRECTO* /Dirección: *Pedro jorquera 575 </v>
      </c>
    </row>
    <row r="948" spans="1:38" s="15" customFormat="1" ht="16.5" customHeight="1" x14ac:dyDescent="0.2">
      <c r="A948" s="15">
        <f>ROW(A947)</f>
        <v>947</v>
      </c>
      <c r="B948" s="15">
        <f>IF(J948=J947,B947+1,1)</f>
        <v>38</v>
      </c>
      <c r="C948" s="15" t="s">
        <v>1702</v>
      </c>
      <c r="D948" s="25" t="s">
        <v>39</v>
      </c>
      <c r="E948" s="27">
        <v>102755</v>
      </c>
      <c r="F948" s="27" t="s">
        <v>1705</v>
      </c>
      <c r="G948" s="27" t="s">
        <v>1703</v>
      </c>
      <c r="H948" s="27">
        <v>25390</v>
      </c>
      <c r="I948" s="27">
        <v>0.375</v>
      </c>
      <c r="J948" s="28">
        <v>46086</v>
      </c>
      <c r="K948" s="26" t="s">
        <v>290</v>
      </c>
      <c r="L948" s="26"/>
      <c r="M948" s="27" t="s">
        <v>176</v>
      </c>
      <c r="N948" s="25">
        <f>IFERROR(VLOOKUP(M948,Data!$J$1:$K$58,2,0),"")</f>
        <v>56968463649</v>
      </c>
      <c r="O948" s="27" t="s">
        <v>177</v>
      </c>
      <c r="P948" s="27"/>
      <c r="Q948" s="27" t="s">
        <v>1704</v>
      </c>
      <c r="R948" s="27" t="s">
        <v>74</v>
      </c>
      <c r="S948" s="27"/>
      <c r="T948" s="27"/>
      <c r="U948" s="28"/>
      <c r="V948" s="15" t="s">
        <v>1328</v>
      </c>
      <c r="X948" s="27"/>
      <c r="Y948" s="27"/>
      <c r="Z948" s="29"/>
      <c r="AA948" s="29">
        <v>0.47569444444444442</v>
      </c>
      <c r="AB948" s="29"/>
      <c r="AC948" s="30">
        <v>46086</v>
      </c>
      <c r="AD948" s="15" t="str">
        <f>IF(Tabla2[[#This Row],[HORA ENTREGA]]="DIRECTO","On time", IF(AA948&lt;&gt;"",IF(Tabla2[[#This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8" s="15" t="str">
        <f>MID(Tabla2[[#This Row],[TIPO]],1,3)</f>
        <v>1x4</v>
      </c>
      <c r="AF9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SEA GARDEN */ Cont: * SZLU9210675*/ HR Entrega: *DIRECTO* /Dirección: *Pedro jorquera 575 </v>
      </c>
      <c r="AG948" s="38" t="str">
        <f>IFERROR(HYPERLINK("https://wa.me/"&amp;Tabla2[[#This Row],[CONTACTO]]&amp;"?text="&amp;Tabla2[[#This Row],[Mensaje]],"Enviar mensaje"),"")</f>
        <v>Enviar mensaje</v>
      </c>
      <c r="AH948" s="15" t="str">
        <f>CONCATENATE(A948,F948)</f>
        <v>947SZLU9210675</v>
      </c>
      <c r="AI948" s="15" t="str">
        <f>CONCATENATE("ENT-",A948)</f>
        <v>ENT-947</v>
      </c>
      <c r="AJ948" s="15" t="str">
        <f>IF(Tabla2[[#This Row],[Op]]&lt;&gt;"","ENTREGA","")</f>
        <v>ENTREGA</v>
      </c>
      <c r="AK948" s="40" t="str">
        <f>(Tabla2[[#This Row],[FECHA ENTREGA]]&amp;Tabla2[[#This Row],[HORA ENTREGA]])</f>
        <v>46086DIRECTO</v>
      </c>
      <c r="AL948" s="34" t="str">
        <f>IFERROR(HYPERLINK("https://wa.me/"&amp;Tabla2[[#This Row],[CONTACTO]]&amp;"?text="&amp;Tabla2[[#This Row],[Mensaje]]),"")</f>
        <v xml:space="preserve">https://wa.me/56968463649?text=Hola!%0AServicio del día 05-03%0A *Cliente:* SEA GARDEN */ Cont: * SZLU9210675*/ HR Entrega: *DIRECTO* /Dirección: *Pedro jorquera 575 </v>
      </c>
    </row>
    <row r="949" spans="1:38" s="15" customFormat="1" ht="16.5" customHeight="1" x14ac:dyDescent="0.2">
      <c r="A949" s="15">
        <f>ROW(A948)</f>
        <v>948</v>
      </c>
      <c r="B949" s="15">
        <f>IF(J949=J948,B948+1,1)</f>
        <v>39</v>
      </c>
      <c r="C949" s="15" t="s">
        <v>236</v>
      </c>
      <c r="D949" s="25" t="s">
        <v>39</v>
      </c>
      <c r="E949" s="27">
        <v>506984</v>
      </c>
      <c r="F949" s="27" t="s">
        <v>1706</v>
      </c>
      <c r="G949" s="27" t="s">
        <v>1655</v>
      </c>
      <c r="H949" s="27">
        <v>27135</v>
      </c>
      <c r="I949" s="27" t="s">
        <v>42</v>
      </c>
      <c r="J949" s="28">
        <v>46086</v>
      </c>
      <c r="K949" s="26">
        <v>0.33333333333333331</v>
      </c>
      <c r="L949" s="26"/>
      <c r="M949" s="27" t="s">
        <v>60</v>
      </c>
      <c r="N949" s="25">
        <f>IFERROR(VLOOKUP(M949,Data!$J$1:$K$58,2,0),"")</f>
        <v>56957438415</v>
      </c>
      <c r="O949" s="27" t="s">
        <v>165</v>
      </c>
      <c r="P949" s="27"/>
      <c r="Q949" s="27" t="s">
        <v>1707</v>
      </c>
      <c r="R949" s="27" t="s">
        <v>48</v>
      </c>
      <c r="S949" s="27"/>
      <c r="T949" s="27"/>
      <c r="U949" s="28"/>
      <c r="X949" s="27"/>
      <c r="Y949" s="27"/>
      <c r="Z949" s="29"/>
      <c r="AA949" s="29">
        <v>0.32777777777777778</v>
      </c>
      <c r="AB949" s="29"/>
      <c r="AC949" s="30">
        <v>46086</v>
      </c>
      <c r="AD949" s="15" t="str">
        <f>IF(Tabla2[[#This Row],[HORA ENTREGA]]="DIRECTO","On time", IF(AA949&lt;&gt;"",IF(Tabla2[[#This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49" s="15" t="str">
        <f>MID(Tabla2[[#This Row],[TIPO]],1,3)</f>
        <v>1X2</v>
      </c>
      <c r="AF9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SOCIEDAD COMERCIAL MARBEN PETS LTDA */ Cont: * TRHU1182589*/ HR Entrega: *08:00* /Dirección: *RL705UTA F-852 LA FRAGUA 931, LOTE NUMERO 32 CARPAS BLANCAS </v>
      </c>
      <c r="AG949" s="38" t="str">
        <f>IFERROR(HYPERLINK("https://wa.me/"&amp;Tabla2[[#This Row],[CONTACTO]]&amp;"?text="&amp;Tabla2[[#This Row],[Mensaje]],"Enviar mensaje"),"")</f>
        <v>Enviar mensaje</v>
      </c>
      <c r="AH949" s="15" t="str">
        <f>CONCATENATE(A949,F949)</f>
        <v>948TRHU1182589</v>
      </c>
      <c r="AI949" s="15" t="str">
        <f>CONCATENATE("ENT-",A949)</f>
        <v>ENT-948</v>
      </c>
      <c r="AJ949" s="15" t="str">
        <f>IF(Tabla2[[#This Row],[Op]]&lt;&gt;"","ENTREGA","")</f>
        <v>ENTREGA</v>
      </c>
      <c r="AK949" s="40" t="str">
        <f>(Tabla2[[#This Row],[FECHA ENTREGA]]&amp;Tabla2[[#This Row],[HORA ENTREGA]])</f>
        <v>460860,333333333333333</v>
      </c>
      <c r="AL949" s="34" t="str">
        <f>IFERROR(HYPERLINK("https://wa.me/"&amp;Tabla2[[#This Row],[CONTACTO]]&amp;"?text="&amp;Tabla2[[#This Row],[Mensaje]]),"")</f>
        <v xml:space="preserve">https://wa.me/56957438415?text=Hola!%0AServicio del día 05-03%0A *Cliente:* SOCIEDAD COMERCIAL MARBEN PETS LTDA */ Cont: * TRHU1182589*/ HR Entrega: *08:00* /Dirección: *RL705UTA F-852 LA FRAGUA 931, LOTE NUMERO 32 CARPAS BLANCAS </v>
      </c>
    </row>
    <row r="950" spans="1:38" s="15" customFormat="1" ht="16.5" customHeight="1" x14ac:dyDescent="0.2">
      <c r="A950" s="15">
        <f>ROW(A949)</f>
        <v>949</v>
      </c>
      <c r="B950" s="15">
        <f>IF(J950=J949,B949+1,1)</f>
        <v>40</v>
      </c>
      <c r="C950" s="15" t="s">
        <v>236</v>
      </c>
      <c r="D950" s="25" t="s">
        <v>39</v>
      </c>
      <c r="E950" s="27">
        <v>296912</v>
      </c>
      <c r="F950" s="27" t="s">
        <v>1708</v>
      </c>
      <c r="G950" s="27" t="s">
        <v>1655</v>
      </c>
      <c r="H950" s="27">
        <v>29300</v>
      </c>
      <c r="I950" s="27" t="s">
        <v>42</v>
      </c>
      <c r="J950" s="28">
        <v>46086</v>
      </c>
      <c r="K950" s="26">
        <v>0.33333333333333331</v>
      </c>
      <c r="L950" s="26"/>
      <c r="M950" s="27" t="s">
        <v>126</v>
      </c>
      <c r="N950" s="25">
        <f>IFERROR(VLOOKUP(M950,Data!$J$1:$K$58,2,0),"")</f>
        <v>56999270871</v>
      </c>
      <c r="O950" s="27" t="s">
        <v>162</v>
      </c>
      <c r="P950" s="27"/>
      <c r="Q950" s="27" t="s">
        <v>1707</v>
      </c>
      <c r="R950" s="27" t="s">
        <v>48</v>
      </c>
      <c r="S950" s="27"/>
      <c r="T950" s="27"/>
      <c r="U950" s="28"/>
      <c r="V950" s="15" t="s">
        <v>1328</v>
      </c>
      <c r="X950" s="27"/>
      <c r="Y950" s="27"/>
      <c r="Z950" s="29"/>
      <c r="AA950" s="29">
        <v>0.37847222222222221</v>
      </c>
      <c r="AB950" s="29"/>
      <c r="AC950" s="30">
        <v>46086</v>
      </c>
      <c r="AD950" s="15" t="str">
        <f>IF(Tabla2[[#This Row],[HORA ENTREGA]]="DIRECTO","On time", IF(AA950&lt;&gt;"",IF(Tabla2[[#This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50" s="15" t="str">
        <f>MID(Tabla2[[#This Row],[TIPO]],1,3)</f>
        <v>1X2</v>
      </c>
      <c r="AF9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05-03%0A *Cliente:* SOCIEDAD COMERCIAL MARBEN PETS LTDA */ Cont: * APZU3541883*/ HR Entrega: *08:00* /Dirección: *RL705UTA F-852 LA FRAGUA 931, LOTE NUMERO 32 CARPAS BLANCAS </v>
      </c>
      <c r="AG950" s="38" t="str">
        <f>IFERROR(HYPERLINK("https://wa.me/"&amp;Tabla2[[#This Row],[CONTACTO]]&amp;"?text="&amp;Tabla2[[#This Row],[Mensaje]],"Enviar mensaje"),"")</f>
        <v>Enviar mensaje</v>
      </c>
      <c r="AH950" s="15" t="str">
        <f>CONCATENATE(A950,F950)</f>
        <v>949APZU3541883</v>
      </c>
      <c r="AI950" s="15" t="str">
        <f>CONCATENATE("ENT-",A950)</f>
        <v>ENT-949</v>
      </c>
      <c r="AJ950" s="15" t="str">
        <f>IF(Tabla2[[#This Row],[Op]]&lt;&gt;"","ENTREGA","")</f>
        <v>ENTREGA</v>
      </c>
      <c r="AK950" s="40" t="str">
        <f>(Tabla2[[#This Row],[FECHA ENTREGA]]&amp;Tabla2[[#This Row],[HORA ENTREGA]])</f>
        <v>460860,333333333333333</v>
      </c>
      <c r="AL950" s="34" t="str">
        <f>IFERROR(HYPERLINK("https://wa.me/"&amp;Tabla2[[#This Row],[CONTACTO]]&amp;"?text="&amp;Tabla2[[#This Row],[Mensaje]]),"")</f>
        <v xml:space="preserve">https://wa.me/56999270871?text=Hola!%0AServicio del día 05-03%0A *Cliente:* SOCIEDAD COMERCIAL MARBEN PETS LTDA */ Cont: * APZU3541883*/ HR Entrega: *08:00* /Dirección: *RL705UTA F-852 LA FRAGUA 931, LOTE NUMERO 32 CARPAS BLANCAS </v>
      </c>
    </row>
    <row r="951" spans="1:38" s="15" customFormat="1" ht="16.5" customHeight="1" x14ac:dyDescent="0.2">
      <c r="A951" s="15">
        <f>ROW(A950)</f>
        <v>950</v>
      </c>
      <c r="B951" s="15">
        <f>IF(J951=J950,B950+1,1)</f>
        <v>41</v>
      </c>
      <c r="C951" s="15" t="s">
        <v>1709</v>
      </c>
      <c r="D951" s="25" t="s">
        <v>39</v>
      </c>
      <c r="E951" s="27">
        <v>385178</v>
      </c>
      <c r="F951" s="27" t="s">
        <v>1646</v>
      </c>
      <c r="G951" s="27" t="s">
        <v>1655</v>
      </c>
      <c r="H951" s="27">
        <v>11447</v>
      </c>
      <c r="I951" s="27" t="s">
        <v>42</v>
      </c>
      <c r="J951" s="28">
        <v>46086</v>
      </c>
      <c r="K951" s="26">
        <v>0.33333333333333331</v>
      </c>
      <c r="L951" s="26"/>
      <c r="M951" s="27" t="s">
        <v>77</v>
      </c>
      <c r="N951" s="25">
        <f>IFERROR(VLOOKUP(M951,Data!$J$1:$K$58,2,0),"")</f>
        <v>56967384794</v>
      </c>
      <c r="O951" s="27" t="s">
        <v>78</v>
      </c>
      <c r="P951" s="27"/>
      <c r="Q951" s="27" t="s">
        <v>450</v>
      </c>
      <c r="R951" s="27" t="s">
        <v>1710</v>
      </c>
      <c r="S951" s="27"/>
      <c r="T951" s="27"/>
      <c r="U951" s="28"/>
      <c r="V951" s="15" t="s">
        <v>1328</v>
      </c>
      <c r="X951" s="27"/>
      <c r="Y951" s="27"/>
      <c r="Z951" s="29"/>
      <c r="AA951" s="29">
        <v>0.3298611111111111</v>
      </c>
      <c r="AB951" s="29"/>
      <c r="AC951" s="30">
        <v>46086</v>
      </c>
      <c r="AD951" s="15" t="str">
        <f>IF(Tabla2[[#This Row],[HORA ENTREGA]]="DIRECTO","On time", IF(AA951&lt;&gt;"",IF(Tabla2[[#This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51" s="15" t="str">
        <f>MID(Tabla2[[#This Row],[TIPO]],1,3)</f>
        <v>1X2</v>
      </c>
      <c r="AF9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TECNIKA */ Cont: * SEGU1103487*/ HR Entrega: *08:00* /Dirección: *Los Olivos 1270, Pudahuel</v>
      </c>
      <c r="AG951" s="38" t="str">
        <f>IFERROR(HYPERLINK("https://wa.me/"&amp;Tabla2[[#This Row],[CONTACTO]]&amp;"?text="&amp;Tabla2[[#This Row],[Mensaje]],"Enviar mensaje"),"")</f>
        <v>Enviar mensaje</v>
      </c>
      <c r="AH951" s="15" t="str">
        <f>CONCATENATE(A951,F951)</f>
        <v>950SEGU1103487</v>
      </c>
      <c r="AI951" s="15" t="str">
        <f>CONCATENATE("ENT-",A951)</f>
        <v>ENT-950</v>
      </c>
      <c r="AJ951" s="15" t="str">
        <f>IF(Tabla2[[#This Row],[Op]]&lt;&gt;"","ENTREGA","")</f>
        <v>ENTREGA</v>
      </c>
      <c r="AK951" s="40" t="str">
        <f>(Tabla2[[#This Row],[FECHA ENTREGA]]&amp;Tabla2[[#This Row],[HORA ENTREGA]])</f>
        <v>460860,333333333333333</v>
      </c>
      <c r="AL951" s="34" t="str">
        <f>IFERROR(HYPERLINK("https://wa.me/"&amp;Tabla2[[#This Row],[CONTACTO]]&amp;"?text="&amp;Tabla2[[#This Row],[Mensaje]]),"")</f>
        <v>https://wa.me/56967384794?text=Hola!%0AServicio del día 05-03%0A *Cliente:* TECNIKA */ Cont: * SEGU1103487*/ HR Entrega: *08:00* /Dirección: *Los Olivos 1270, Pudahuel</v>
      </c>
    </row>
    <row r="952" spans="1:38" s="15" customFormat="1" ht="16.5" customHeight="1" x14ac:dyDescent="0.2">
      <c r="A952" s="15">
        <f>ROW(A951)</f>
        <v>951</v>
      </c>
      <c r="B952" s="15">
        <f>IF(J952=J951,B951+1,1)</f>
        <v>42</v>
      </c>
      <c r="C952" s="15" t="s">
        <v>1711</v>
      </c>
      <c r="D952" s="25" t="s">
        <v>39</v>
      </c>
      <c r="E952" s="27" t="s">
        <v>120</v>
      </c>
      <c r="F952" s="27" t="s">
        <v>456</v>
      </c>
      <c r="G952" s="27" t="s">
        <v>456</v>
      </c>
      <c r="H952" s="27" t="s">
        <v>120</v>
      </c>
      <c r="I952" s="27" t="s">
        <v>42</v>
      </c>
      <c r="J952" s="28">
        <v>46086</v>
      </c>
      <c r="K952" s="26">
        <v>0.375</v>
      </c>
      <c r="L952" s="26"/>
      <c r="M952" s="27"/>
      <c r="N952" s="25" t="str">
        <f>IFERROR(VLOOKUP(M952,Data!$J$1:$K$58,2,0),"")</f>
        <v/>
      </c>
      <c r="O952" s="27"/>
      <c r="P952" s="27"/>
      <c r="Q952" s="27" t="s">
        <v>1461</v>
      </c>
      <c r="R952" s="27" t="s">
        <v>120</v>
      </c>
      <c r="S952" s="27"/>
      <c r="T952" s="27"/>
      <c r="U952" s="28"/>
      <c r="X952" s="27"/>
      <c r="Y952" s="27"/>
      <c r="Z952" s="29"/>
      <c r="AA952" s="29"/>
      <c r="AB952" s="29"/>
      <c r="AC952" s="30"/>
      <c r="AD952" s="15" t="str">
        <f>IF(Tabla2[[#This Row],[HORA ENTREGA]]="DIRECTO","On time", IF(AA952&lt;&gt;"",IF(Tabla2[[#This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52" s="15" t="str">
        <f>MID(Tabla2[[#This Row],[TIPO]],1,3)</f>
        <v>RAM</v>
      </c>
      <c r="AF9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TEGA */ Cont: * RAMPLA*/ HR Entrega: *09:00* /Dirección: *Av Colorado N° 781 Quilicura</v>
      </c>
      <c r="AG952" s="38" t="str">
        <f>IFERROR(HYPERLINK("https://wa.me/"&amp;Tabla2[[#This Row],[CONTACTO]]&amp;"?text="&amp;Tabla2[[#This Row],[Mensaje]],"Enviar mensaje"),"")</f>
        <v>Enviar mensaje</v>
      </c>
      <c r="AH952" s="15" t="str">
        <f>CONCATENATE(A952,F952)</f>
        <v>951RAMPLA</v>
      </c>
      <c r="AI952" s="15" t="str">
        <f>CONCATENATE("ENT-",A952)</f>
        <v>ENT-951</v>
      </c>
      <c r="AJ952" s="15" t="str">
        <f>IF(Tabla2[[#This Row],[Op]]&lt;&gt;"","ENTREGA","")</f>
        <v>ENTREGA</v>
      </c>
      <c r="AK952" s="40" t="str">
        <f>(Tabla2[[#This Row],[FECHA ENTREGA]]&amp;Tabla2[[#This Row],[HORA ENTREGA]])</f>
        <v>460860,375</v>
      </c>
      <c r="AL952" s="34" t="str">
        <f>IFERROR(HYPERLINK("https://wa.me/"&amp;Tabla2[[#This Row],[CONTACTO]]&amp;"?text="&amp;Tabla2[[#This Row],[Mensaje]]),"")</f>
        <v>https://wa.me/?text=Hola!%0AServicio del día 05-03%0A *Cliente:* TEGA */ Cont: * RAMPLA*/ HR Entrega: *09:00* /Dirección: *Av Colorado N° 781 Quilicura</v>
      </c>
    </row>
    <row r="953" spans="1:38" s="15" customFormat="1" ht="16.5" customHeight="1" x14ac:dyDescent="0.2">
      <c r="A953" s="15">
        <f>ROW(A952)</f>
        <v>952</v>
      </c>
      <c r="B953" s="15">
        <f>IF(J953=J952,B952+1,1)</f>
        <v>43</v>
      </c>
      <c r="C953" s="15" t="s">
        <v>1711</v>
      </c>
      <c r="D953" s="25" t="s">
        <v>39</v>
      </c>
      <c r="E953" s="27" t="s">
        <v>120</v>
      </c>
      <c r="F953" s="27" t="s">
        <v>456</v>
      </c>
      <c r="G953" s="27" t="s">
        <v>456</v>
      </c>
      <c r="H953" s="27" t="s">
        <v>120</v>
      </c>
      <c r="I953" s="27" t="s">
        <v>42</v>
      </c>
      <c r="J953" s="28">
        <v>46086</v>
      </c>
      <c r="K953" s="26">
        <v>0.45833333333333331</v>
      </c>
      <c r="L953" s="26"/>
      <c r="M953" s="27"/>
      <c r="N953" s="25" t="str">
        <f>IFERROR(VLOOKUP(M953,Data!$J$1:$K$58,2,0),"")</f>
        <v/>
      </c>
      <c r="O953" s="27"/>
      <c r="P953" s="27"/>
      <c r="Q953" s="27" t="s">
        <v>1461</v>
      </c>
      <c r="R953" s="27" t="s">
        <v>120</v>
      </c>
      <c r="S953" s="27"/>
      <c r="T953" s="27"/>
      <c r="U953" s="28"/>
      <c r="X953" s="27"/>
      <c r="Y953" s="27"/>
      <c r="Z953" s="29"/>
      <c r="AA953" s="29"/>
      <c r="AB953" s="29"/>
      <c r="AC953" s="30"/>
      <c r="AD953" s="15" t="str">
        <f>IF(Tabla2[[#This Row],[HORA ENTREGA]]="DIRECTO","On time", IF(AA953&lt;&gt;"",IF(Tabla2[[#This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53" s="15" t="str">
        <f>MID(Tabla2[[#This Row],[TIPO]],1,3)</f>
        <v>RAM</v>
      </c>
      <c r="AF9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TEGA */ Cont: * RAMPLA*/ HR Entrega: *11:00* /Dirección: *Av Colorado N° 781 Quilicura</v>
      </c>
      <c r="AG953" s="38" t="str">
        <f>IFERROR(HYPERLINK("https://wa.me/"&amp;Tabla2[[#This Row],[CONTACTO]]&amp;"?text="&amp;Tabla2[[#This Row],[Mensaje]],"Enviar mensaje"),"")</f>
        <v>Enviar mensaje</v>
      </c>
      <c r="AH953" s="15" t="str">
        <f>CONCATENATE(A953,F953)</f>
        <v>952RAMPLA</v>
      </c>
      <c r="AI953" s="15" t="str">
        <f>CONCATENATE("ENT-",A953)</f>
        <v>ENT-952</v>
      </c>
      <c r="AJ953" s="15" t="str">
        <f>IF(Tabla2[[#This Row],[Op]]&lt;&gt;"","ENTREGA","")</f>
        <v>ENTREGA</v>
      </c>
      <c r="AK953" s="40" t="str">
        <f>(Tabla2[[#This Row],[FECHA ENTREGA]]&amp;Tabla2[[#This Row],[HORA ENTREGA]])</f>
        <v>460860,458333333333333</v>
      </c>
      <c r="AL953" s="34" t="str">
        <f>IFERROR(HYPERLINK("https://wa.me/"&amp;Tabla2[[#This Row],[CONTACTO]]&amp;"?text="&amp;Tabla2[[#This Row],[Mensaje]]),"")</f>
        <v>https://wa.me/?text=Hola!%0AServicio del día 05-03%0A *Cliente:* TEGA */ Cont: * RAMPLA*/ HR Entrega: *11:00* /Dirección: *Av Colorado N° 781 Quilicura</v>
      </c>
    </row>
    <row r="954" spans="1:38" s="15" customFormat="1" ht="16.5" customHeight="1" x14ac:dyDescent="0.2">
      <c r="A954" s="15">
        <f>ROW(A953)</f>
        <v>953</v>
      </c>
      <c r="B954" s="15">
        <f>IF(J954=J953,B953+1,1)</f>
        <v>44</v>
      </c>
      <c r="C954" s="15" t="s">
        <v>1712</v>
      </c>
      <c r="D954" s="25" t="s">
        <v>39</v>
      </c>
      <c r="E954" s="27">
        <v>876895</v>
      </c>
      <c r="F954" s="27" t="s">
        <v>1713</v>
      </c>
      <c r="G954" s="27" t="s">
        <v>1658</v>
      </c>
      <c r="H954" s="27">
        <v>20843</v>
      </c>
      <c r="I954" s="27" t="s">
        <v>42</v>
      </c>
      <c r="J954" s="28">
        <v>46086</v>
      </c>
      <c r="K954" s="26">
        <v>0.41666666666666669</v>
      </c>
      <c r="L954" s="26"/>
      <c r="M954" s="27" t="s">
        <v>225</v>
      </c>
      <c r="N954" s="25">
        <f>IFERROR(VLOOKUP(M954,Data!$J$1:$K$58,2,0),"")</f>
        <v>56978811158</v>
      </c>
      <c r="O954" s="27" t="s">
        <v>226</v>
      </c>
      <c r="P954" s="27"/>
      <c r="Q954" s="27" t="s">
        <v>168</v>
      </c>
      <c r="R954" s="27" t="s">
        <v>48</v>
      </c>
      <c r="S954" s="27"/>
      <c r="T954" s="27"/>
      <c r="U954" s="28"/>
      <c r="V954" s="15" t="s">
        <v>1328</v>
      </c>
      <c r="X954" s="27"/>
      <c r="Y954" s="27"/>
      <c r="Z954" s="29"/>
      <c r="AA954" s="29">
        <v>0.40277777777777779</v>
      </c>
      <c r="AB954" s="29"/>
      <c r="AC954" s="30">
        <v>46086</v>
      </c>
      <c r="AD954" s="15" t="str">
        <f>IF(Tabla2[[#This Row],[HORA ENTREGA]]="DIRECTO","On time", IF(AA954&lt;&gt;"",IF(Tabla2[[#This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54" s="15" t="str">
        <f>MID(Tabla2[[#This Row],[TIPO]],1,3)</f>
        <v>1X4</v>
      </c>
      <c r="AF9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TEN SERIES */ Cont: * SEGU4115028*/ HR Entrega: *10:00* /Dirección: *PuertoMadero 9710, Bodega X36. Pudahuel</v>
      </c>
      <c r="AG954" s="38" t="str">
        <f>IFERROR(HYPERLINK("https://wa.me/"&amp;Tabla2[[#This Row],[CONTACTO]]&amp;"?text="&amp;Tabla2[[#This Row],[Mensaje]],"Enviar mensaje"),"")</f>
        <v>Enviar mensaje</v>
      </c>
      <c r="AH954" s="15" t="str">
        <f>CONCATENATE(A954,F954)</f>
        <v>953SEGU4115028</v>
      </c>
      <c r="AI954" s="15" t="str">
        <f>CONCATENATE("ENT-",A954)</f>
        <v>ENT-953</v>
      </c>
      <c r="AJ954" s="15" t="str">
        <f>IF(Tabla2[[#This Row],[Op]]&lt;&gt;"","ENTREGA","")</f>
        <v>ENTREGA</v>
      </c>
      <c r="AK954" s="40" t="str">
        <f>(Tabla2[[#This Row],[FECHA ENTREGA]]&amp;Tabla2[[#This Row],[HORA ENTREGA]])</f>
        <v>460860,416666666666667</v>
      </c>
      <c r="AL954" s="34" t="str">
        <f>IFERROR(HYPERLINK("https://wa.me/"&amp;Tabla2[[#This Row],[CONTACTO]]&amp;"?text="&amp;Tabla2[[#This Row],[Mensaje]]),"")</f>
        <v>https://wa.me/56978811158?text=Hola!%0AServicio del día 05-03%0A *Cliente:* TEN SERIES */ Cont: * SEGU4115028*/ HR Entrega: *10:00* /Dirección: *PuertoMadero 9710, Bodega X36. Pudahuel</v>
      </c>
    </row>
    <row r="955" spans="1:38" s="15" customFormat="1" ht="16.5" customHeight="1" x14ac:dyDescent="0.2">
      <c r="A955" s="15">
        <f>ROW(A954)</f>
        <v>954</v>
      </c>
      <c r="B955" s="15">
        <f>IF(J955=J954,B954+1,1)</f>
        <v>45</v>
      </c>
      <c r="C955" s="15" t="s">
        <v>1714</v>
      </c>
      <c r="D955" s="25" t="s">
        <v>39</v>
      </c>
      <c r="E955" s="27">
        <v>297460</v>
      </c>
      <c r="F955" s="27" t="s">
        <v>1715</v>
      </c>
      <c r="G955" s="27" t="s">
        <v>1703</v>
      </c>
      <c r="H955" s="27">
        <v>24554</v>
      </c>
      <c r="I955" s="27" t="s">
        <v>42</v>
      </c>
      <c r="J955" s="28">
        <v>46086</v>
      </c>
      <c r="K955" s="26">
        <v>0.33333333333333331</v>
      </c>
      <c r="L955" s="26"/>
      <c r="M955" s="27" t="s">
        <v>112</v>
      </c>
      <c r="N955" s="25">
        <f>IFERROR(VLOOKUP(M955,Data!$J$1:$K$58,2,0),"")</f>
        <v>56990025702</v>
      </c>
      <c r="O955" s="27" t="s">
        <v>61</v>
      </c>
      <c r="P955" s="27"/>
      <c r="Q955" s="27" t="s">
        <v>1716</v>
      </c>
      <c r="R955" s="27" t="s">
        <v>1710</v>
      </c>
      <c r="S955" s="27"/>
      <c r="T955" s="27"/>
      <c r="U955" s="28"/>
      <c r="V955" s="15" t="s">
        <v>1328</v>
      </c>
      <c r="X955" s="27"/>
      <c r="Y955" s="27"/>
      <c r="Z955" s="29"/>
      <c r="AA955" s="29">
        <v>0.33333333333333331</v>
      </c>
      <c r="AB955" s="29"/>
      <c r="AC955" s="30">
        <v>46086</v>
      </c>
      <c r="AD955" s="15" t="str">
        <f>IF(Tabla2[[#This Row],[HORA ENTREGA]]="DIRECTO","On time", IF(AA955&lt;&gt;"",IF(Tabla2[[#This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55" s="15" t="str">
        <f>MID(Tabla2[[#This Row],[TIPO]],1,3)</f>
        <v>1x4</v>
      </c>
      <c r="AF9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05-03%0A *Cliente:* WURTH */ Cont: * fanu1520620*/ HR Entrega: *08:00* /Dirección: *ID LOGISTICS</v>
      </c>
      <c r="AG955" s="38" t="str">
        <f>IFERROR(HYPERLINK("https://wa.me/"&amp;Tabla2[[#This Row],[CONTACTO]]&amp;"?text="&amp;Tabla2[[#This Row],[Mensaje]],"Enviar mensaje"),"")</f>
        <v>Enviar mensaje</v>
      </c>
      <c r="AH955" s="15" t="str">
        <f>CONCATENATE(A955,F955)</f>
        <v>954fanu1520620</v>
      </c>
      <c r="AI955" s="15" t="str">
        <f>CONCATENATE("ENT-",A955)</f>
        <v>ENT-954</v>
      </c>
      <c r="AJ955" s="15" t="str">
        <f>IF(Tabla2[[#This Row],[Op]]&lt;&gt;"","ENTREGA","")</f>
        <v>ENTREGA</v>
      </c>
      <c r="AK955" s="40" t="str">
        <f>(Tabla2[[#This Row],[FECHA ENTREGA]]&amp;Tabla2[[#This Row],[HORA ENTREGA]])</f>
        <v>460860,333333333333333</v>
      </c>
      <c r="AL955" s="34" t="str">
        <f>IFERROR(HYPERLINK("https://wa.me/"&amp;Tabla2[[#This Row],[CONTACTO]]&amp;"?text="&amp;Tabla2[[#This Row],[Mensaje]]),"")</f>
        <v>https://wa.me/56990025702?text=Hola!%0AServicio del día 05-03%0A *Cliente:* WURTH */ Cont: * fanu1520620*/ HR Entrega: *08:00* /Dirección: *ID LOGISTICS</v>
      </c>
    </row>
    <row r="956" spans="1:38" s="15" customFormat="1" ht="16.5" customHeight="1" x14ac:dyDescent="0.2">
      <c r="A956" s="15">
        <f>ROW(A955)</f>
        <v>955</v>
      </c>
      <c r="B956" s="15">
        <f>IF(J956=J955,B955+1,1)</f>
        <v>1</v>
      </c>
      <c r="C956" s="15" t="s">
        <v>517</v>
      </c>
      <c r="D956" s="25" t="s">
        <v>39</v>
      </c>
      <c r="E956" s="27" t="s">
        <v>1717</v>
      </c>
      <c r="F956" s="27" t="s">
        <v>1718</v>
      </c>
      <c r="G956" s="27" t="s">
        <v>465</v>
      </c>
      <c r="H956" s="27" t="s">
        <v>120</v>
      </c>
      <c r="I956" s="27" t="s">
        <v>42</v>
      </c>
      <c r="J956" s="28">
        <v>46087</v>
      </c>
      <c r="K956" s="26">
        <v>0.33333333333333331</v>
      </c>
      <c r="L956" s="26"/>
      <c r="M956" s="27" t="s">
        <v>139</v>
      </c>
      <c r="N956" s="25">
        <f>IFERROR(VLOOKUP(M956,Data!$J$1:$K$58,2,0),"")</f>
        <v>56965312953</v>
      </c>
      <c r="O956" s="27" t="s">
        <v>140</v>
      </c>
      <c r="P956" s="27"/>
      <c r="Q956" s="27" t="s">
        <v>1719</v>
      </c>
      <c r="R956" s="27"/>
      <c r="S956" s="27"/>
      <c r="T956" s="27"/>
      <c r="U956" s="28"/>
      <c r="X956" s="27"/>
      <c r="Y956" s="27"/>
      <c r="Z956" s="29"/>
      <c r="AA956" s="29">
        <v>0.98611111111111116</v>
      </c>
      <c r="AB956" s="29"/>
      <c r="AC956" s="30">
        <v>46086</v>
      </c>
      <c r="AD956" s="15" t="str">
        <f>IF(Tabla2[[#This Row],[HORA ENTREGA]]="DIRECTO","On time", IF(AA956&lt;&gt;"",IF(Tabla2[[#This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56" s="15" t="str">
        <f>MID(Tabla2[[#This Row],[TIPO]],1,3)</f>
        <v xml:space="preserve">40 </v>
      </c>
      <c r="AF9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ARESTI CHILE WINE S.A. */ Cont: * OOCU8255122*/ HR Entrega: *08:00* /Dirección: *BELLAVISTA S/N, RIO CLARO; BOD. HACIENDA ARESTI / EMBARQUE: </v>
      </c>
      <c r="AG956" s="38" t="str">
        <f>IFERROR(HYPERLINK("https://wa.me/"&amp;Tabla2[[#This Row],[CONTACTO]]&amp;"?text="&amp;Tabla2[[#This Row],[Mensaje]],"Enviar mensaje"),"")</f>
        <v>Enviar mensaje</v>
      </c>
      <c r="AH956" s="15" t="str">
        <f>CONCATENATE(A956,F956)</f>
        <v>955OOCU8255122</v>
      </c>
      <c r="AI956" s="15" t="str">
        <f>CONCATENATE("ENT-",A956)</f>
        <v>ENT-955</v>
      </c>
      <c r="AJ956" s="15" t="str">
        <f>IF(Tabla2[[#This Row],[Op]]&lt;&gt;"","ENTREGA","")</f>
        <v>ENTREGA</v>
      </c>
      <c r="AK956" s="40" t="str">
        <f>(Tabla2[[#This Row],[FECHA ENTREGA]]&amp;Tabla2[[#This Row],[HORA ENTREGA]])</f>
        <v>460870,333333333333333</v>
      </c>
      <c r="AL956" s="34" t="str">
        <f>IFERROR(HYPERLINK("https://wa.me/"&amp;Tabla2[[#This Row],[CONTACTO]]&amp;"?text="&amp;Tabla2[[#This Row],[Mensaje]]),"")</f>
        <v xml:space="preserve">https://wa.me/56965312953?text=Hola!%0AServicio del día 06-03%0A *Cliente:* ARESTI CHILE WINE S.A. */ Cont: * OOCU8255122*/ HR Entrega: *08:00* /Dirección: *BELLAVISTA S/N, RIO CLARO; BOD. HACIENDA ARESTI / EMBARQUE: </v>
      </c>
    </row>
    <row r="957" spans="1:38" s="15" customFormat="1" ht="16.5" customHeight="1" x14ac:dyDescent="0.2">
      <c r="A957" s="15">
        <f>ROW(A956)</f>
        <v>956</v>
      </c>
      <c r="B957" s="15">
        <f>IF(J957=J956,B956+1,1)</f>
        <v>2</v>
      </c>
      <c r="C957" s="15" t="s">
        <v>517</v>
      </c>
      <c r="D957" s="25" t="s">
        <v>39</v>
      </c>
      <c r="E957" s="27" t="s">
        <v>1720</v>
      </c>
      <c r="F957" s="27" t="s">
        <v>1415</v>
      </c>
      <c r="G957" s="27" t="s">
        <v>465</v>
      </c>
      <c r="H957" s="27" t="s">
        <v>120</v>
      </c>
      <c r="I957" s="27" t="s">
        <v>42</v>
      </c>
      <c r="J957" s="28">
        <v>46087</v>
      </c>
      <c r="K957" s="26">
        <v>0.41666666666666669</v>
      </c>
      <c r="L957" s="26"/>
      <c r="M957" s="27" t="s">
        <v>117</v>
      </c>
      <c r="N957" s="25">
        <f>IFERROR(VLOOKUP(M957,Data!$J$1:$K$58,2,0),"")</f>
        <v>56973887539</v>
      </c>
      <c r="O957" s="27" t="s">
        <v>118</v>
      </c>
      <c r="P957" s="27"/>
      <c r="Q957" s="27" t="s">
        <v>1719</v>
      </c>
      <c r="R957" s="27"/>
      <c r="S957" s="27"/>
      <c r="T957" s="27"/>
      <c r="U957" s="28"/>
      <c r="X957" s="27"/>
      <c r="Y957" s="27"/>
      <c r="Z957" s="29"/>
      <c r="AA957" s="29">
        <v>0.39583333333333331</v>
      </c>
      <c r="AB957" s="29"/>
      <c r="AC957" s="30">
        <v>46087</v>
      </c>
      <c r="AD957" s="15" t="str">
        <f>IF(Tabla2[[#This Row],[HORA ENTREGA]]="DIRECTO","On time", IF(AA957&lt;&gt;"",IF(Tabla2[[#This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57" s="15" t="str">
        <f>MID(Tabla2[[#This Row],[TIPO]],1,3)</f>
        <v xml:space="preserve">40 </v>
      </c>
      <c r="AF9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ARESTI CHILE WINE S.A. */ Cont: * CSNU8935406*/ HR Entrega: *10:00* /Dirección: *BELLAVISTA S/N, RIO CLARO; BOD. HACIENDA ARESTI / EMBARQUE: </v>
      </c>
      <c r="AG957" s="38" t="str">
        <f>IFERROR(HYPERLINK("https://wa.me/"&amp;Tabla2[[#This Row],[CONTACTO]]&amp;"?text="&amp;Tabla2[[#This Row],[Mensaje]],"Enviar mensaje"),"")</f>
        <v>Enviar mensaje</v>
      </c>
      <c r="AH957" s="15" t="str">
        <f>CONCATENATE(A957,F957)</f>
        <v>956CSNU8935406</v>
      </c>
      <c r="AI957" s="15" t="str">
        <f>CONCATENATE("ENT-",A957)</f>
        <v>ENT-956</v>
      </c>
      <c r="AJ957" s="15" t="str">
        <f>IF(Tabla2[[#This Row],[Op]]&lt;&gt;"","ENTREGA","")</f>
        <v>ENTREGA</v>
      </c>
      <c r="AK957" s="40" t="str">
        <f>(Tabla2[[#This Row],[FECHA ENTREGA]]&amp;Tabla2[[#This Row],[HORA ENTREGA]])</f>
        <v>460870,416666666666667</v>
      </c>
      <c r="AL957" s="34" t="str">
        <f>IFERROR(HYPERLINK("https://wa.me/"&amp;Tabla2[[#This Row],[CONTACTO]]&amp;"?text="&amp;Tabla2[[#This Row],[Mensaje]]),"")</f>
        <v xml:space="preserve">https://wa.me/56973887539?text=Hola!%0AServicio del día 06-03%0A *Cliente:* ARESTI CHILE WINE S.A. */ Cont: * CSNU8935406*/ HR Entrega: *10:00* /Dirección: *BELLAVISTA S/N, RIO CLARO; BOD. HACIENDA ARESTI / EMBARQUE: </v>
      </c>
    </row>
    <row r="958" spans="1:38" s="15" customFormat="1" ht="16.5" customHeight="1" x14ac:dyDescent="0.2">
      <c r="A958" s="15">
        <f>ROW(A957)</f>
        <v>957</v>
      </c>
      <c r="B958" s="15">
        <f>IF(J958=J957,B957+1,1)</f>
        <v>3</v>
      </c>
      <c r="C958" s="15" t="s">
        <v>517</v>
      </c>
      <c r="D958" s="25" t="s">
        <v>39</v>
      </c>
      <c r="E958" s="27" t="s">
        <v>1721</v>
      </c>
      <c r="F958" s="27" t="s">
        <v>1722</v>
      </c>
      <c r="G958" s="27" t="s">
        <v>465</v>
      </c>
      <c r="H958" s="27" t="s">
        <v>120</v>
      </c>
      <c r="I958" s="27" t="s">
        <v>42</v>
      </c>
      <c r="J958" s="28">
        <v>46087</v>
      </c>
      <c r="K958" s="26">
        <v>0.5</v>
      </c>
      <c r="L958" s="26"/>
      <c r="M958" s="27" t="s">
        <v>649</v>
      </c>
      <c r="N958" s="25">
        <f>IFERROR(VLOOKUP(M958,Data!$J$1:$K$58,2,0),"")</f>
        <v>56939438073</v>
      </c>
      <c r="O958" s="27" t="s">
        <v>356</v>
      </c>
      <c r="P958" s="27"/>
      <c r="Q958" s="27" t="s">
        <v>1719</v>
      </c>
      <c r="R958" s="27"/>
      <c r="S958" s="27"/>
      <c r="T958" s="27"/>
      <c r="U958" s="28"/>
      <c r="X958" s="27"/>
      <c r="Y958" s="27"/>
      <c r="Z958" s="29"/>
      <c r="AA958" s="29">
        <v>0</v>
      </c>
      <c r="AB958" s="29"/>
      <c r="AC958" s="30">
        <v>46087</v>
      </c>
      <c r="AD958" s="15" t="str">
        <f>IF(Tabla2[[#This Row],[HORA ENTREGA]]="DIRECTO","On time", IF(AA958&lt;&gt;"",IF(Tabla2[[#This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58" s="15" t="str">
        <f>MID(Tabla2[[#This Row],[TIPO]],1,3)</f>
        <v xml:space="preserve">40 </v>
      </c>
      <c r="AF9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ARESTI CHILE WINE S.A. */ Cont: * FFAU2449483*/ HR Entrega: *12:00* /Dirección: *BELLAVISTA S/N, RIO CLARO; BOD. HACIENDA ARESTI / EMBARQUE: </v>
      </c>
      <c r="AG958" s="38" t="str">
        <f>IFERROR(HYPERLINK("https://wa.me/"&amp;Tabla2[[#This Row],[CONTACTO]]&amp;"?text="&amp;Tabla2[[#This Row],[Mensaje]],"Enviar mensaje"),"")</f>
        <v>Enviar mensaje</v>
      </c>
      <c r="AH958" s="15" t="str">
        <f>CONCATENATE(A958,F958)</f>
        <v>957FFAU2449483</v>
      </c>
      <c r="AI958" s="15" t="str">
        <f>CONCATENATE("ENT-",A958)</f>
        <v>ENT-957</v>
      </c>
      <c r="AJ958" s="15" t="str">
        <f>IF(Tabla2[[#This Row],[Op]]&lt;&gt;"","ENTREGA","")</f>
        <v>ENTREGA</v>
      </c>
      <c r="AK958" s="40" t="str">
        <f>(Tabla2[[#This Row],[FECHA ENTREGA]]&amp;Tabla2[[#This Row],[HORA ENTREGA]])</f>
        <v>460870,5</v>
      </c>
      <c r="AL958" s="34" t="str">
        <f>IFERROR(HYPERLINK("https://wa.me/"&amp;Tabla2[[#This Row],[CONTACTO]]&amp;"?text="&amp;Tabla2[[#This Row],[Mensaje]]),"")</f>
        <v xml:space="preserve">https://wa.me/56939438073?text=Hola!%0AServicio del día 06-03%0A *Cliente:* ARESTI CHILE WINE S.A. */ Cont: * FFAU2449483*/ HR Entrega: *12:00* /Dirección: *BELLAVISTA S/N, RIO CLARO; BOD. HACIENDA ARESTI / EMBARQUE: </v>
      </c>
    </row>
    <row r="959" spans="1:38" s="15" customFormat="1" ht="16.5" customHeight="1" x14ac:dyDescent="0.2">
      <c r="A959" s="15">
        <f>ROW(A958)</f>
        <v>958</v>
      </c>
      <c r="B959" s="15">
        <f>IF(J959=J958,B958+1,1)</f>
        <v>4</v>
      </c>
      <c r="C959" s="15" t="s">
        <v>84</v>
      </c>
      <c r="D959" s="25" t="s">
        <v>39</v>
      </c>
      <c r="E959" s="27">
        <v>313171</v>
      </c>
      <c r="F959" s="27" t="s">
        <v>1723</v>
      </c>
      <c r="G959" s="27" t="s">
        <v>465</v>
      </c>
      <c r="H959" s="27">
        <v>7200</v>
      </c>
      <c r="I959" s="27" t="s">
        <v>42</v>
      </c>
      <c r="J959" s="28">
        <v>46087</v>
      </c>
      <c r="K959" s="26">
        <v>0.375</v>
      </c>
      <c r="L959" s="26"/>
      <c r="M959" s="27" t="s">
        <v>82</v>
      </c>
      <c r="N959" s="25">
        <f>IFERROR(VLOOKUP(M959,Data!$J$1:$K$58,2,0),"")</f>
        <v>56944277110</v>
      </c>
      <c r="O959" s="27" t="s">
        <v>83</v>
      </c>
      <c r="P959" s="27"/>
      <c r="Q959" s="27" t="s">
        <v>1724</v>
      </c>
      <c r="R959" s="27" t="s">
        <v>183</v>
      </c>
      <c r="S959" s="27"/>
      <c r="T959" s="27"/>
      <c r="U959" s="28"/>
      <c r="V959" s="15" t="s">
        <v>1328</v>
      </c>
      <c r="X959" s="27"/>
      <c r="Y959" s="27"/>
      <c r="Z959" s="29"/>
      <c r="AA959" s="29">
        <v>0.36249999999999999</v>
      </c>
      <c r="AB959" s="29"/>
      <c r="AC959" s="30">
        <v>46087</v>
      </c>
      <c r="AD959" s="15" t="str">
        <f>IF(Tabla2[[#This Row],[HORA ENTREGA]]="DIRECTO","On time", IF(AA959&lt;&gt;"",IF(Tabla2[[#This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59" s="15" t="str">
        <f>MID(Tabla2[[#This Row],[TIPO]],1,3)</f>
        <v xml:space="preserve">40 </v>
      </c>
      <c r="AF9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CANONTEX */ Cont: * PCIU9122308*/ HR Entrega: *09:00* /Dirección: * Patricia Viñuela N°185, Lampa (BODEGA CDC)</v>
      </c>
      <c r="AG959" s="38" t="str">
        <f>IFERROR(HYPERLINK("https://wa.me/"&amp;Tabla2[[#This Row],[CONTACTO]]&amp;"?text="&amp;Tabla2[[#This Row],[Mensaje]],"Enviar mensaje"),"")</f>
        <v>Enviar mensaje</v>
      </c>
      <c r="AH959" s="15" t="str">
        <f>CONCATENATE(A959,F959)</f>
        <v>958PCIU9122308</v>
      </c>
      <c r="AI959" s="15" t="str">
        <f>CONCATENATE("ENT-",A959)</f>
        <v>ENT-958</v>
      </c>
      <c r="AJ959" s="15" t="str">
        <f>IF(Tabla2[[#This Row],[Op]]&lt;&gt;"","ENTREGA","")</f>
        <v>ENTREGA</v>
      </c>
      <c r="AK959" s="40" t="str">
        <f>(Tabla2[[#This Row],[FECHA ENTREGA]]&amp;Tabla2[[#This Row],[HORA ENTREGA]])</f>
        <v>460870,375</v>
      </c>
      <c r="AL959" s="34" t="str">
        <f>IFERROR(HYPERLINK("https://wa.me/"&amp;Tabla2[[#This Row],[CONTACTO]]&amp;"?text="&amp;Tabla2[[#This Row],[Mensaje]]),"")</f>
        <v>https://wa.me/56944277110?text=Hola!%0AServicio del día 06-03%0A *Cliente:* CANONTEX */ Cont: * PCIU9122308*/ HR Entrega: *09:00* /Dirección: * Patricia Viñuela N°185, Lampa (BODEGA CDC)</v>
      </c>
    </row>
    <row r="960" spans="1:38" s="15" customFormat="1" ht="16.5" customHeight="1" x14ac:dyDescent="0.2">
      <c r="A960" s="15">
        <f>ROW(A959)</f>
        <v>959</v>
      </c>
      <c r="B960" s="15">
        <f>IF(J960=J959,B959+1,1)</f>
        <v>5</v>
      </c>
      <c r="C960" s="15" t="s">
        <v>84</v>
      </c>
      <c r="D960" s="25" t="s">
        <v>39</v>
      </c>
      <c r="E960" s="27">
        <v>312978</v>
      </c>
      <c r="F960" s="27" t="s">
        <v>1725</v>
      </c>
      <c r="G960" s="27" t="s">
        <v>465</v>
      </c>
      <c r="H960" s="27">
        <v>6293</v>
      </c>
      <c r="I960" s="27" t="s">
        <v>42</v>
      </c>
      <c r="J960" s="28">
        <v>46087</v>
      </c>
      <c r="K960" s="26">
        <v>0.375</v>
      </c>
      <c r="L960" s="26"/>
      <c r="M960" s="27" t="s">
        <v>86</v>
      </c>
      <c r="N960" s="25">
        <f>IFERROR(VLOOKUP(M960,Data!$J$1:$K$58,2,0),"")</f>
        <v>56956654384</v>
      </c>
      <c r="O960" s="27" t="s">
        <v>87</v>
      </c>
      <c r="P960" s="27"/>
      <c r="Q960" s="27" t="s">
        <v>1726</v>
      </c>
      <c r="R960" s="27" t="s">
        <v>69</v>
      </c>
      <c r="S960" s="27"/>
      <c r="T960" s="27"/>
      <c r="U960" s="28"/>
      <c r="V960" s="15" t="s">
        <v>1328</v>
      </c>
      <c r="X960" s="27"/>
      <c r="Y960" s="27"/>
      <c r="Z960" s="29"/>
      <c r="AA960" s="29">
        <v>0.35416666666666669</v>
      </c>
      <c r="AB960" s="29"/>
      <c r="AC960" s="30">
        <v>46087</v>
      </c>
      <c r="AD960" s="15" t="str">
        <f>IF(Tabla2[[#This Row],[HORA ENTREGA]]="DIRECTO","On time", IF(AA960&lt;&gt;"",IF(Tabla2[[#This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60" s="15" t="str">
        <f>MID(Tabla2[[#This Row],[TIPO]],1,3)</f>
        <v xml:space="preserve">40 </v>
      </c>
      <c r="AF9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CANONTEX */ Cont: * OOCU6815613*/ HR Entrega: *09:00* /Dirección: *Av. La Oración N° 1250, Pudahuel, (ENEA)</v>
      </c>
      <c r="AG960" s="38" t="str">
        <f>IFERROR(HYPERLINK("https://wa.me/"&amp;Tabla2[[#This Row],[CONTACTO]]&amp;"?text="&amp;Tabla2[[#This Row],[Mensaje]],"Enviar mensaje"),"")</f>
        <v>Enviar mensaje</v>
      </c>
      <c r="AH960" s="15" t="str">
        <f>CONCATENATE(A960,F960)</f>
        <v>959OOCU6815613</v>
      </c>
      <c r="AI960" s="15" t="str">
        <f>CONCATENATE("ENT-",A960)</f>
        <v>ENT-959</v>
      </c>
      <c r="AJ960" s="15" t="str">
        <f>IF(Tabla2[[#This Row],[Op]]&lt;&gt;"","ENTREGA","")</f>
        <v>ENTREGA</v>
      </c>
      <c r="AK960" s="40" t="str">
        <f>(Tabla2[[#This Row],[FECHA ENTREGA]]&amp;Tabla2[[#This Row],[HORA ENTREGA]])</f>
        <v>460870,375</v>
      </c>
      <c r="AL960" s="34" t="str">
        <f>IFERROR(HYPERLINK("https://wa.me/"&amp;Tabla2[[#This Row],[CONTACTO]]&amp;"?text="&amp;Tabla2[[#This Row],[Mensaje]]),"")</f>
        <v>https://wa.me/56956654384?text=Hola!%0AServicio del día 06-03%0A *Cliente:* CANONTEX */ Cont: * OOCU6815613*/ HR Entrega: *09:00* /Dirección: *Av. La Oración N° 1250, Pudahuel, (ENEA)</v>
      </c>
    </row>
    <row r="961" spans="1:38" s="15" customFormat="1" ht="16.5" customHeight="1" x14ac:dyDescent="0.2">
      <c r="A961" s="15">
        <f>ROW(A960)</f>
        <v>960</v>
      </c>
      <c r="B961" s="15">
        <f>IF(J961=J960,B960+1,1)</f>
        <v>6</v>
      </c>
      <c r="C961" s="15" t="s">
        <v>275</v>
      </c>
      <c r="D961" s="25" t="s">
        <v>39</v>
      </c>
      <c r="E961" s="27">
        <v>300723</v>
      </c>
      <c r="F961" s="27" t="s">
        <v>1727</v>
      </c>
      <c r="G961" s="27" t="s">
        <v>465</v>
      </c>
      <c r="H961" s="27">
        <v>31000</v>
      </c>
      <c r="I961" s="27" t="s">
        <v>42</v>
      </c>
      <c r="J961" s="28">
        <v>46087</v>
      </c>
      <c r="K961" s="26">
        <v>0.33333333333333331</v>
      </c>
      <c r="L961" s="26"/>
      <c r="M961" s="27" t="s">
        <v>144</v>
      </c>
      <c r="N961" s="25">
        <f>IFERROR(VLOOKUP(M961,Data!$J$1:$K$58,2,0),"")</f>
        <v>56940144795</v>
      </c>
      <c r="O961" s="27" t="s">
        <v>145</v>
      </c>
      <c r="P961" s="27"/>
      <c r="Q961" s="27" t="s">
        <v>47</v>
      </c>
      <c r="R961" s="27" t="s">
        <v>48</v>
      </c>
      <c r="S961" s="27"/>
      <c r="T961" s="27"/>
      <c r="U961" s="28"/>
      <c r="V961" s="15" t="s">
        <v>1328</v>
      </c>
      <c r="X961" s="27"/>
      <c r="Y961" s="27"/>
      <c r="Z961" s="29"/>
      <c r="AA961" s="29">
        <v>0.31388888888888888</v>
      </c>
      <c r="AB961" s="29"/>
      <c r="AC961" s="30">
        <v>46087</v>
      </c>
      <c r="AD961" s="15" t="str">
        <f>IF(Tabla2[[#This Row],[HORA ENTREGA]]="DIRECTO","On time", IF(AA961&lt;&gt;"",IF(Tabla2[[#This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61" s="15" t="str">
        <f>MID(Tabla2[[#This Row],[TIPO]],1,3)</f>
        <v xml:space="preserve">40 </v>
      </c>
      <c r="AF9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COMERCIAL CANADA SPA */ Cont: * CGMU6913078*/ HR Entrega: *08:00* /Dirección: *BERNARDO O"HIGGINS 158 COLINA</v>
      </c>
      <c r="AG961" s="38" t="str">
        <f>IFERROR(HYPERLINK("https://wa.me/"&amp;Tabla2[[#This Row],[CONTACTO]]&amp;"?text="&amp;Tabla2[[#This Row],[Mensaje]],"Enviar mensaje"),"")</f>
        <v>Enviar mensaje</v>
      </c>
      <c r="AH961" s="15" t="str">
        <f>CONCATENATE(A961,F961)</f>
        <v>960CGMU6913078</v>
      </c>
      <c r="AI961" s="15" t="str">
        <f>CONCATENATE("ENT-",A961)</f>
        <v>ENT-960</v>
      </c>
      <c r="AJ961" s="15" t="str">
        <f>IF(Tabla2[[#This Row],[Op]]&lt;&gt;"","ENTREGA","")</f>
        <v>ENTREGA</v>
      </c>
      <c r="AK961" s="40" t="str">
        <f>(Tabla2[[#This Row],[FECHA ENTREGA]]&amp;Tabla2[[#This Row],[HORA ENTREGA]])</f>
        <v>460870,333333333333333</v>
      </c>
      <c r="AL961" s="34" t="str">
        <f>IFERROR(HYPERLINK("https://wa.me/"&amp;Tabla2[[#This Row],[CONTACTO]]&amp;"?text="&amp;Tabla2[[#This Row],[Mensaje]]),"")</f>
        <v>https://wa.me/56940144795?text=Hola!%0AServicio del día 06-03%0A *Cliente:* COMERCIAL CANADA SPA */ Cont: * CGMU6913078*/ HR Entrega: *08:00* /Dirección: *BERNARDO O"HIGGINS 158 COLINA</v>
      </c>
    </row>
    <row r="962" spans="1:38" s="15" customFormat="1" ht="16.5" customHeight="1" x14ac:dyDescent="0.2">
      <c r="A962" s="15">
        <f>ROW(A961)</f>
        <v>961</v>
      </c>
      <c r="B962" s="15">
        <f>IF(J962=J961,B961+1,1)</f>
        <v>7</v>
      </c>
      <c r="C962" s="15" t="s">
        <v>275</v>
      </c>
      <c r="D962" s="25" t="s">
        <v>39</v>
      </c>
      <c r="E962" s="27">
        <v>300723</v>
      </c>
      <c r="F962" s="27" t="s">
        <v>1728</v>
      </c>
      <c r="G962" s="27" t="s">
        <v>465</v>
      </c>
      <c r="H962" s="27">
        <v>31000</v>
      </c>
      <c r="I962" s="27" t="s">
        <v>42</v>
      </c>
      <c r="J962" s="28">
        <v>46087</v>
      </c>
      <c r="K962" s="26">
        <v>0.41666666666666669</v>
      </c>
      <c r="L962" s="26"/>
      <c r="M962" s="27" t="s">
        <v>225</v>
      </c>
      <c r="N962" s="25">
        <f>IFERROR(VLOOKUP(M962,Data!$J$1:$K$58,2,0),"")</f>
        <v>56978811158</v>
      </c>
      <c r="O962" s="27" t="s">
        <v>226</v>
      </c>
      <c r="P962" s="27"/>
      <c r="Q962" s="27" t="s">
        <v>47</v>
      </c>
      <c r="R962" s="27" t="s">
        <v>48</v>
      </c>
      <c r="S962" s="27"/>
      <c r="T962" s="27"/>
      <c r="U962" s="28"/>
      <c r="V962" s="15" t="s">
        <v>1328</v>
      </c>
      <c r="X962" s="27"/>
      <c r="Y962" s="27"/>
      <c r="Z962" s="29"/>
      <c r="AA962" s="29">
        <v>0.32777777777777778</v>
      </c>
      <c r="AB962" s="29"/>
      <c r="AC962" s="30">
        <v>46087</v>
      </c>
      <c r="AD962" s="15" t="str">
        <f>IF(Tabla2[[#This Row],[HORA ENTREGA]]="DIRECTO","On time", IF(AA962&lt;&gt;"",IF(Tabla2[[#This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62" s="15" t="str">
        <f>MID(Tabla2[[#This Row],[TIPO]],1,3)</f>
        <v xml:space="preserve">40 </v>
      </c>
      <c r="AF9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COMERCIAL CANADA SPA */ Cont: * CGMU6900152*/ HR Entrega: *10:00* /Dirección: *BERNARDO O"HIGGINS 158 COLINA</v>
      </c>
      <c r="AG962" s="38" t="str">
        <f>IFERROR(HYPERLINK("https://wa.me/"&amp;Tabla2[[#This Row],[CONTACTO]]&amp;"?text="&amp;Tabla2[[#This Row],[Mensaje]],"Enviar mensaje"),"")</f>
        <v>Enviar mensaje</v>
      </c>
      <c r="AH962" s="15" t="str">
        <f>CONCATENATE(A962,F962)</f>
        <v>961CGMU6900152</v>
      </c>
      <c r="AI962" s="15" t="str">
        <f>CONCATENATE("ENT-",A962)</f>
        <v>ENT-961</v>
      </c>
      <c r="AJ962" s="15" t="str">
        <f>IF(Tabla2[[#This Row],[Op]]&lt;&gt;"","ENTREGA","")</f>
        <v>ENTREGA</v>
      </c>
      <c r="AK962" s="40" t="str">
        <f>(Tabla2[[#This Row],[FECHA ENTREGA]]&amp;Tabla2[[#This Row],[HORA ENTREGA]])</f>
        <v>460870,416666666666667</v>
      </c>
      <c r="AL962" s="34" t="str">
        <f>IFERROR(HYPERLINK("https://wa.me/"&amp;Tabla2[[#This Row],[CONTACTO]]&amp;"?text="&amp;Tabla2[[#This Row],[Mensaje]]),"")</f>
        <v>https://wa.me/56978811158?text=Hola!%0AServicio del día 06-03%0A *Cliente:* COMERCIAL CANADA SPA */ Cont: * CGMU6900152*/ HR Entrega: *10:00* /Dirección: *BERNARDO O"HIGGINS 158 COLINA</v>
      </c>
    </row>
    <row r="963" spans="1:38" s="15" customFormat="1" ht="16.5" customHeight="1" x14ac:dyDescent="0.2">
      <c r="A963" s="15">
        <f>ROW(A962)</f>
        <v>962</v>
      </c>
      <c r="B963" s="15">
        <f>IF(J963=J962,B962+1,1)</f>
        <v>8</v>
      </c>
      <c r="C963" s="15" t="s">
        <v>38</v>
      </c>
      <c r="D963" s="25" t="s">
        <v>39</v>
      </c>
      <c r="E963" s="27">
        <v>299592</v>
      </c>
      <c r="F963" s="27" t="s">
        <v>1729</v>
      </c>
      <c r="G963" s="27" t="s">
        <v>465</v>
      </c>
      <c r="H963" s="27">
        <v>17000</v>
      </c>
      <c r="I963" s="27" t="s">
        <v>42</v>
      </c>
      <c r="J963" s="28">
        <v>46087</v>
      </c>
      <c r="K963" s="26">
        <v>0.625</v>
      </c>
      <c r="L963" s="26"/>
      <c r="M963" s="27" t="s">
        <v>199</v>
      </c>
      <c r="N963" s="25">
        <f>IFERROR(VLOOKUP(M963,Data!$J$1:$K$58,2,0),"")</f>
        <v>56975315726</v>
      </c>
      <c r="O963" s="27" t="s">
        <v>248</v>
      </c>
      <c r="P963" s="27"/>
      <c r="Q963" s="27" t="s">
        <v>1730</v>
      </c>
      <c r="R963" s="27" t="s">
        <v>74</v>
      </c>
      <c r="S963" s="27"/>
      <c r="T963" s="27"/>
      <c r="U963" s="28"/>
      <c r="X963" s="27"/>
      <c r="Y963" s="27"/>
      <c r="Z963" s="29"/>
      <c r="AA963" s="29"/>
      <c r="AB963" s="29"/>
      <c r="AC963" s="30">
        <v>46087</v>
      </c>
      <c r="AD963" s="15" t="str">
        <f>IF(Tabla2[[#This Row],[HORA ENTREGA]]="DIRECTO","On time", IF(AA963&lt;&gt;"",IF(Tabla2[[#This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63" s="15" t="str">
        <f>MID(Tabla2[[#This Row],[TIPO]],1,3)</f>
        <v xml:space="preserve">40 </v>
      </c>
      <c r="AF9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EL CONTAINER SPA */ Cont: * whsu8874400*/ HR Entrega: *15:00* /Dirección: *San Ignacio 951 Comuna de Quilicura </v>
      </c>
      <c r="AG963" s="38" t="str">
        <f>IFERROR(HYPERLINK("https://wa.me/"&amp;Tabla2[[#This Row],[CONTACTO]]&amp;"?text="&amp;Tabla2[[#This Row],[Mensaje]],"Enviar mensaje"),"")</f>
        <v>Enviar mensaje</v>
      </c>
      <c r="AH963" s="15" t="str">
        <f>CONCATENATE(A963,F963)</f>
        <v>962whsu8874400</v>
      </c>
      <c r="AI963" s="15" t="str">
        <f>CONCATENATE("ENT-",A963)</f>
        <v>ENT-962</v>
      </c>
      <c r="AJ963" s="15" t="str">
        <f>IF(Tabla2[[#This Row],[Op]]&lt;&gt;"","ENTREGA","")</f>
        <v>ENTREGA</v>
      </c>
      <c r="AK963" s="40" t="str">
        <f>(Tabla2[[#This Row],[FECHA ENTREGA]]&amp;Tabla2[[#This Row],[HORA ENTREGA]])</f>
        <v>460870,625</v>
      </c>
      <c r="AL963" s="34" t="str">
        <f>IFERROR(HYPERLINK("https://wa.me/"&amp;Tabla2[[#This Row],[CONTACTO]]&amp;"?text="&amp;Tabla2[[#This Row],[Mensaje]]),"")</f>
        <v xml:space="preserve">https://wa.me/56975315726?text=Hola!%0AServicio del día 06-03%0A *Cliente:* EL CONTAINER SPA */ Cont: * whsu8874400*/ HR Entrega: *15:00* /Dirección: *San Ignacio 951 Comuna de Quilicura </v>
      </c>
    </row>
    <row r="964" spans="1:38" s="15" customFormat="1" ht="16.5" customHeight="1" x14ac:dyDescent="0.2">
      <c r="A964" s="15">
        <f>ROW(A963)</f>
        <v>963</v>
      </c>
      <c r="B964" s="15">
        <f>IF(J964=J963,B963+1,1)</f>
        <v>9</v>
      </c>
      <c r="C964" s="15" t="s">
        <v>1590</v>
      </c>
      <c r="D964" s="25" t="s">
        <v>39</v>
      </c>
      <c r="E964" s="27">
        <v>299969</v>
      </c>
      <c r="F964" s="27" t="s">
        <v>1731</v>
      </c>
      <c r="G964" s="27" t="s">
        <v>465</v>
      </c>
      <c r="H964" s="27">
        <v>23060</v>
      </c>
      <c r="I964" s="27" t="s">
        <v>42</v>
      </c>
      <c r="J964" s="28">
        <v>46087</v>
      </c>
      <c r="K964" s="26">
        <v>0.6875</v>
      </c>
      <c r="L964" s="26"/>
      <c r="M964" s="27" t="s">
        <v>172</v>
      </c>
      <c r="N964" s="25">
        <f>IFERROR(VLOOKUP(M964,Data!$J$1:$K$58,2,0),"")</f>
        <v>56985215946</v>
      </c>
      <c r="O964" s="27" t="s">
        <v>173</v>
      </c>
      <c r="P964" s="27"/>
      <c r="Q964" s="27" t="s">
        <v>1592</v>
      </c>
      <c r="R964" s="27" t="s">
        <v>1593</v>
      </c>
      <c r="S964" s="27"/>
      <c r="T964" s="27"/>
      <c r="U964" s="28"/>
      <c r="X964" s="27"/>
      <c r="Y964" s="27"/>
      <c r="Z964" s="29"/>
      <c r="AA964" s="29"/>
      <c r="AB964" s="29"/>
      <c r="AC964" s="30">
        <v>46087</v>
      </c>
      <c r="AD964" s="15" t="str">
        <f>IF(Tabla2[[#This Row],[HORA ENTREGA]]="DIRECTO","On time", IF(AA964&lt;&gt;"",IF(Tabla2[[#This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64" s="15" t="str">
        <f>MID(Tabla2[[#This Row],[TIPO]],1,3)</f>
        <v xml:space="preserve">40 </v>
      </c>
      <c r="AF9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HAUSTEK */ Cont: * MSDU5528480*/ HR Entrega: *16:30* /Dirección: *TUCAPEL 1545,LA PINTANA</v>
      </c>
      <c r="AG964" s="38" t="str">
        <f>IFERROR(HYPERLINK("https://wa.me/"&amp;Tabla2[[#This Row],[CONTACTO]]&amp;"?text="&amp;Tabla2[[#This Row],[Mensaje]],"Enviar mensaje"),"")</f>
        <v>Enviar mensaje</v>
      </c>
      <c r="AH964" s="15" t="str">
        <f>CONCATENATE(A964,F964)</f>
        <v>963MSDU5528480</v>
      </c>
      <c r="AI964" s="15" t="str">
        <f>CONCATENATE("ENT-",A964)</f>
        <v>ENT-963</v>
      </c>
      <c r="AJ964" s="15" t="str">
        <f>IF(Tabla2[[#This Row],[Op]]&lt;&gt;"","ENTREGA","")</f>
        <v>ENTREGA</v>
      </c>
      <c r="AK964" s="40" t="str">
        <f>(Tabla2[[#This Row],[FECHA ENTREGA]]&amp;Tabla2[[#This Row],[HORA ENTREGA]])</f>
        <v>460870,6875</v>
      </c>
      <c r="AL964" s="34" t="str">
        <f>IFERROR(HYPERLINK("https://wa.me/"&amp;Tabla2[[#This Row],[CONTACTO]]&amp;"?text="&amp;Tabla2[[#This Row],[Mensaje]]),"")</f>
        <v>https://wa.me/56985215946?text=Hola!%0AServicio del día 06-03%0A *Cliente:* HAUSTEK */ Cont: * MSDU5528480*/ HR Entrega: *16:30* /Dirección: *TUCAPEL 1545,LA PINTANA</v>
      </c>
    </row>
    <row r="965" spans="1:38" s="15" customFormat="1" ht="16.5" customHeight="1" x14ac:dyDescent="0.2">
      <c r="A965" s="15">
        <f>ROW(A964)</f>
        <v>964</v>
      </c>
      <c r="B965" s="15">
        <f>IF(J965=J964,B964+1,1)</f>
        <v>10</v>
      </c>
      <c r="C965" s="15" t="s">
        <v>1598</v>
      </c>
      <c r="D965" s="25" t="s">
        <v>39</v>
      </c>
      <c r="E965" s="27">
        <v>875766</v>
      </c>
      <c r="F965" s="27" t="s">
        <v>1732</v>
      </c>
      <c r="G965" s="27" t="s">
        <v>41</v>
      </c>
      <c r="H965" s="27">
        <v>22379</v>
      </c>
      <c r="I965" s="27" t="s">
        <v>42</v>
      </c>
      <c r="J965" s="28">
        <v>46087</v>
      </c>
      <c r="K965" s="26">
        <v>0.33333333333333331</v>
      </c>
      <c r="L965" s="26"/>
      <c r="M965" s="27" t="s">
        <v>341</v>
      </c>
      <c r="N965" s="25">
        <f>IFERROR(VLOOKUP(M965,Data!$J$1:$K$58,2,0),"")</f>
        <v>56950923536</v>
      </c>
      <c r="O965" s="27" t="s">
        <v>105</v>
      </c>
      <c r="P965" s="27"/>
      <c r="Q965" s="27" t="s">
        <v>182</v>
      </c>
      <c r="R965" s="27" t="s">
        <v>48</v>
      </c>
      <c r="S965" s="27"/>
      <c r="T965" s="27"/>
      <c r="U965" s="28"/>
      <c r="V965" s="15" t="s">
        <v>1328</v>
      </c>
      <c r="X965" s="27"/>
      <c r="Y965" s="27"/>
      <c r="Z965" s="29"/>
      <c r="AA965" s="29">
        <v>0.3298611111111111</v>
      </c>
      <c r="AB965" s="29"/>
      <c r="AC965" s="30">
        <v>46087</v>
      </c>
      <c r="AD965" s="15" t="str">
        <f>IF(Tabla2[[#This Row],[HORA ENTREGA]]="DIRECTO","On time", IF(AA965&lt;&gt;"",IF(Tabla2[[#This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65" s="15" t="str">
        <f>MID(Tabla2[[#This Row],[TIPO]],1,3)</f>
        <v xml:space="preserve">40 </v>
      </c>
      <c r="AF9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INVERSIERRA */ Cont: * CMAU8959315*/ HR Entrega: *08:00* /Dirección: *HUECHURABA</v>
      </c>
      <c r="AG965" s="38" t="str">
        <f>IFERROR(HYPERLINK("https://wa.me/"&amp;Tabla2[[#This Row],[CONTACTO]]&amp;"?text="&amp;Tabla2[[#This Row],[Mensaje]],"Enviar mensaje"),"")</f>
        <v>Enviar mensaje</v>
      </c>
      <c r="AH965" s="15" t="str">
        <f>CONCATENATE(A965,F965)</f>
        <v>964CMAU8959315</v>
      </c>
      <c r="AI965" s="15" t="str">
        <f>CONCATENATE("ENT-",A965)</f>
        <v>ENT-964</v>
      </c>
      <c r="AJ965" s="15" t="str">
        <f>IF(Tabla2[[#This Row],[Op]]&lt;&gt;"","ENTREGA","")</f>
        <v>ENTREGA</v>
      </c>
      <c r="AK965" s="40" t="str">
        <f>(Tabla2[[#This Row],[FECHA ENTREGA]]&amp;Tabla2[[#This Row],[HORA ENTREGA]])</f>
        <v>460870,333333333333333</v>
      </c>
      <c r="AL965" s="34" t="str">
        <f>IFERROR(HYPERLINK("https://wa.me/"&amp;Tabla2[[#This Row],[CONTACTO]]&amp;"?text="&amp;Tabla2[[#This Row],[Mensaje]]),"")</f>
        <v>https://wa.me/56950923536?text=Hola!%0AServicio del día 06-03%0A *Cliente:* INVERSIERRA */ Cont: * CMAU8959315*/ HR Entrega: *08:00* /Dirección: *HUECHURABA</v>
      </c>
    </row>
    <row r="966" spans="1:38" s="15" customFormat="1" ht="16.5" customHeight="1" x14ac:dyDescent="0.2">
      <c r="A966" s="15">
        <f>ROW(A965)</f>
        <v>965</v>
      </c>
      <c r="B966" s="15">
        <f>IF(J966=J965,B965+1,1)</f>
        <v>11</v>
      </c>
      <c r="C966" s="15" t="s">
        <v>1598</v>
      </c>
      <c r="D966" s="25" t="s">
        <v>39</v>
      </c>
      <c r="E966" s="27">
        <v>876188</v>
      </c>
      <c r="F966" s="27" t="s">
        <v>1733</v>
      </c>
      <c r="G966" s="27" t="s">
        <v>465</v>
      </c>
      <c r="H966" s="27">
        <v>16605</v>
      </c>
      <c r="I966" s="27" t="s">
        <v>42</v>
      </c>
      <c r="J966" s="28">
        <v>46087</v>
      </c>
      <c r="K966" s="26">
        <v>0.33333333333333331</v>
      </c>
      <c r="L966" s="26"/>
      <c r="M966" s="27" t="s">
        <v>347</v>
      </c>
      <c r="N966" s="25">
        <f>IFERROR(VLOOKUP(M966,Data!$J$1:$K$58,2,0),"")</f>
        <v>56976511010</v>
      </c>
      <c r="O966" s="27" t="s">
        <v>516</v>
      </c>
      <c r="P966" s="27"/>
      <c r="Q966" s="27" t="s">
        <v>337</v>
      </c>
      <c r="R966" s="27" t="s">
        <v>48</v>
      </c>
      <c r="S966" s="27"/>
      <c r="T966" s="27"/>
      <c r="U966" s="28"/>
      <c r="X966" s="27"/>
      <c r="Y966" s="27"/>
      <c r="Z966" s="29"/>
      <c r="AA966" s="29">
        <v>0.31597222222222221</v>
      </c>
      <c r="AB966" s="29"/>
      <c r="AC966" s="30">
        <v>46087</v>
      </c>
      <c r="AD966" s="15" t="str">
        <f>IF(Tabla2[[#This Row],[HORA ENTREGA]]="DIRECTO","On time", IF(AA966&lt;&gt;"",IF(Tabla2[[#This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66" s="15" t="str">
        <f>MID(Tabla2[[#This Row],[TIPO]],1,3)</f>
        <v xml:space="preserve">40 </v>
      </c>
      <c r="AF9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INVERSIERRA */ Cont: * CMAU7096143*/ HR Entrega: *08:00* /Dirección: *QUILICURA</v>
      </c>
      <c r="AG966" s="38" t="str">
        <f>IFERROR(HYPERLINK("https://wa.me/"&amp;Tabla2[[#This Row],[CONTACTO]]&amp;"?text="&amp;Tabla2[[#This Row],[Mensaje]],"Enviar mensaje"),"")</f>
        <v>Enviar mensaje</v>
      </c>
      <c r="AH966" s="15" t="str">
        <f>CONCATENATE(A966,F966)</f>
        <v>965CMAU7096143</v>
      </c>
      <c r="AI966" s="15" t="str">
        <f>CONCATENATE("ENT-",A966)</f>
        <v>ENT-965</v>
      </c>
      <c r="AJ966" s="15" t="str">
        <f>IF(Tabla2[[#This Row],[Op]]&lt;&gt;"","ENTREGA","")</f>
        <v>ENTREGA</v>
      </c>
      <c r="AK966" s="40" t="str">
        <f>(Tabla2[[#This Row],[FECHA ENTREGA]]&amp;Tabla2[[#This Row],[HORA ENTREGA]])</f>
        <v>460870,333333333333333</v>
      </c>
      <c r="AL966" s="34" t="str">
        <f>IFERROR(HYPERLINK("https://wa.me/"&amp;Tabla2[[#This Row],[CONTACTO]]&amp;"?text="&amp;Tabla2[[#This Row],[Mensaje]]),"")</f>
        <v>https://wa.me/56976511010?text=Hola!%0AServicio del día 06-03%0A *Cliente:* INVERSIERRA */ Cont: * CMAU7096143*/ HR Entrega: *08:00* /Dirección: *QUILICURA</v>
      </c>
    </row>
    <row r="967" spans="1:38" s="15" customFormat="1" ht="16.5" customHeight="1" x14ac:dyDescent="0.2">
      <c r="A967" s="15">
        <f>ROW(A966)</f>
        <v>966</v>
      </c>
      <c r="B967" s="15">
        <f>IF(J967=J966,B966+1,1)</f>
        <v>12</v>
      </c>
      <c r="C967" s="15" t="s">
        <v>1598</v>
      </c>
      <c r="D967" s="25" t="s">
        <v>39</v>
      </c>
      <c r="E967" s="27">
        <v>876188</v>
      </c>
      <c r="F967" s="27" t="s">
        <v>1734</v>
      </c>
      <c r="G967" s="27" t="s">
        <v>465</v>
      </c>
      <c r="H967" s="27">
        <v>22332</v>
      </c>
      <c r="I967" s="27" t="s">
        <v>171</v>
      </c>
      <c r="J967" s="28">
        <v>46087</v>
      </c>
      <c r="K967" s="26">
        <v>0.5</v>
      </c>
      <c r="L967" s="26"/>
      <c r="M967" s="27" t="s">
        <v>133</v>
      </c>
      <c r="N967" s="25">
        <f>IFERROR(VLOOKUP(M967,Data!$J$1:$K$58,2,0),"")</f>
        <v>56953801607</v>
      </c>
      <c r="O967" s="27" t="s">
        <v>134</v>
      </c>
      <c r="P967" s="27"/>
      <c r="Q967" s="27" t="s">
        <v>337</v>
      </c>
      <c r="R967" s="27" t="s">
        <v>48</v>
      </c>
      <c r="S967" s="27"/>
      <c r="T967" s="27"/>
      <c r="U967" s="28"/>
      <c r="X967" s="27"/>
      <c r="Y967" s="27"/>
      <c r="Z967" s="29"/>
      <c r="AA967" s="29"/>
      <c r="AB967" s="29"/>
      <c r="AC967" s="30">
        <v>46087</v>
      </c>
      <c r="AD967" s="15" t="str">
        <f>IF(Tabla2[[#This Row],[HORA ENTREGA]]="DIRECTO","On time", IF(AA967&lt;&gt;"",IF(Tabla2[[#This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67" s="15" t="str">
        <f>MID(Tabla2[[#This Row],[TIPO]],1,3)</f>
        <v xml:space="preserve">40 </v>
      </c>
      <c r="AF9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INVERSIERRA */ Cont: * TXGU6677893*/ HR Entrega: *12:00* /Dirección: *QUILICURA</v>
      </c>
      <c r="AG967" s="38" t="str">
        <f>IFERROR(HYPERLINK("https://wa.me/"&amp;Tabla2[[#This Row],[CONTACTO]]&amp;"?text="&amp;Tabla2[[#This Row],[Mensaje]],"Enviar mensaje"),"")</f>
        <v>Enviar mensaje</v>
      </c>
      <c r="AH967" s="15" t="str">
        <f>CONCATENATE(A967,F967)</f>
        <v>966TXGU6677893</v>
      </c>
      <c r="AI967" s="15" t="str">
        <f>CONCATENATE("ENT-",A967)</f>
        <v>ENT-966</v>
      </c>
      <c r="AJ967" s="15" t="str">
        <f>IF(Tabla2[[#This Row],[Op]]&lt;&gt;"","ENTREGA","")</f>
        <v>ENTREGA</v>
      </c>
      <c r="AK967" s="40" t="str">
        <f>(Tabla2[[#This Row],[FECHA ENTREGA]]&amp;Tabla2[[#This Row],[HORA ENTREGA]])</f>
        <v>460870,5</v>
      </c>
      <c r="AL967" s="34" t="str">
        <f>IFERROR(HYPERLINK("https://wa.me/"&amp;Tabla2[[#This Row],[CONTACTO]]&amp;"?text="&amp;Tabla2[[#This Row],[Mensaje]]),"")</f>
        <v>https://wa.me/56953801607?text=Hola!%0AServicio del día 06-03%0A *Cliente:* INVERSIERRA */ Cont: * TXGU6677893*/ HR Entrega: *12:00* /Dirección: *QUILICURA</v>
      </c>
    </row>
    <row r="968" spans="1:38" s="15" customFormat="1" ht="16.5" customHeight="1" x14ac:dyDescent="0.2">
      <c r="A968" s="15">
        <f>ROW(A967)</f>
        <v>967</v>
      </c>
      <c r="B968" s="15">
        <f>IF(J968=J967,B967+1,1)</f>
        <v>13</v>
      </c>
      <c r="C968" s="15" t="s">
        <v>1598</v>
      </c>
      <c r="D968" s="25" t="s">
        <v>39</v>
      </c>
      <c r="E968" s="27">
        <v>876188</v>
      </c>
      <c r="F968" s="27" t="s">
        <v>1735</v>
      </c>
      <c r="G968" s="27" t="s">
        <v>41</v>
      </c>
      <c r="H968" s="27">
        <v>14956</v>
      </c>
      <c r="I968" s="27" t="s">
        <v>42</v>
      </c>
      <c r="J968" s="28">
        <v>46087</v>
      </c>
      <c r="K968" s="26">
        <v>0.5</v>
      </c>
      <c r="L968" s="26"/>
      <c r="M968" s="27" t="s">
        <v>241</v>
      </c>
      <c r="N968" s="25">
        <f>IFERROR(VLOOKUP(M968,Data!$J$1:$K$58,2,0),"")</f>
        <v>56984880436</v>
      </c>
      <c r="O968" s="27" t="s">
        <v>274</v>
      </c>
      <c r="P968" s="27"/>
      <c r="Q968" s="27" t="s">
        <v>182</v>
      </c>
      <c r="R968" s="27" t="s">
        <v>48</v>
      </c>
      <c r="S968" s="27"/>
      <c r="T968" s="27"/>
      <c r="U968" s="28"/>
      <c r="X968" s="27"/>
      <c r="Y968" s="27"/>
      <c r="Z968" s="29"/>
      <c r="AA968" s="29"/>
      <c r="AB968" s="29"/>
      <c r="AC968" s="30">
        <v>46087</v>
      </c>
      <c r="AD968" s="15" t="str">
        <f>IF(Tabla2[[#This Row],[HORA ENTREGA]]="DIRECTO","On time", IF(AA968&lt;&gt;"",IF(Tabla2[[#This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68" s="15" t="str">
        <f>MID(Tabla2[[#This Row],[TIPO]],1,3)</f>
        <v xml:space="preserve">40 </v>
      </c>
      <c r="AF9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INVERSIERRA */ Cont: * CMAU8859701*/ HR Entrega: *12:00* /Dirección: *HUECHURABA</v>
      </c>
      <c r="AG968" s="38" t="str">
        <f>IFERROR(HYPERLINK("https://wa.me/"&amp;Tabla2[[#This Row],[CONTACTO]]&amp;"?text="&amp;Tabla2[[#This Row],[Mensaje]],"Enviar mensaje"),"")</f>
        <v>Enviar mensaje</v>
      </c>
      <c r="AH968" s="15" t="str">
        <f>CONCATENATE(A968,F968)</f>
        <v>967CMAU8859701</v>
      </c>
      <c r="AI968" s="15" t="str">
        <f>CONCATENATE("ENT-",A968)</f>
        <v>ENT-967</v>
      </c>
      <c r="AJ968" s="15" t="str">
        <f>IF(Tabla2[[#This Row],[Op]]&lt;&gt;"","ENTREGA","")</f>
        <v>ENTREGA</v>
      </c>
      <c r="AK968" s="40" t="str">
        <f>(Tabla2[[#This Row],[FECHA ENTREGA]]&amp;Tabla2[[#This Row],[HORA ENTREGA]])</f>
        <v>460870,5</v>
      </c>
      <c r="AL968" s="34" t="str">
        <f>IFERROR(HYPERLINK("https://wa.me/"&amp;Tabla2[[#This Row],[CONTACTO]]&amp;"?text="&amp;Tabla2[[#This Row],[Mensaje]]),"")</f>
        <v>https://wa.me/56984880436?text=Hola!%0AServicio del día 06-03%0A *Cliente:* INVERSIERRA */ Cont: * CMAU8859701*/ HR Entrega: *12:00* /Dirección: *HUECHURABA</v>
      </c>
    </row>
    <row r="969" spans="1:38" s="15" customFormat="1" ht="16.5" customHeight="1" x14ac:dyDescent="0.2">
      <c r="A969" s="15">
        <f>ROW(A968)</f>
        <v>968</v>
      </c>
      <c r="B969" s="15">
        <f>IF(J969=J968,B968+1,1)</f>
        <v>14</v>
      </c>
      <c r="C969" s="15" t="s">
        <v>196</v>
      </c>
      <c r="D969" s="25" t="s">
        <v>39</v>
      </c>
      <c r="E969" s="27">
        <v>300236</v>
      </c>
      <c r="F969" s="27" t="s">
        <v>1736</v>
      </c>
      <c r="G969" s="27" t="s">
        <v>465</v>
      </c>
      <c r="H969" s="27">
        <v>18762</v>
      </c>
      <c r="I969" s="27">
        <v>1.3194444444444444E-2</v>
      </c>
      <c r="J969" s="28">
        <v>46087</v>
      </c>
      <c r="K969" s="26">
        <v>0.375</v>
      </c>
      <c r="L969" s="26"/>
      <c r="M969" s="27" t="s">
        <v>319</v>
      </c>
      <c r="N969" s="25">
        <f>IFERROR(VLOOKUP(M969,Data!$J$1:$K$58,2,0),"")</f>
        <v>56948501048</v>
      </c>
      <c r="O969" s="27" t="s">
        <v>434</v>
      </c>
      <c r="P969" s="27"/>
      <c r="Q969" s="27" t="s">
        <v>1681</v>
      </c>
      <c r="R969" s="27" t="s">
        <v>1737</v>
      </c>
      <c r="S969" s="27"/>
      <c r="T969" s="27"/>
      <c r="U969" s="28"/>
      <c r="V969" s="15" t="s">
        <v>1738</v>
      </c>
      <c r="X969" s="27"/>
      <c r="Y969" s="27"/>
      <c r="Z969" s="29"/>
      <c r="AA969" s="29">
        <v>0.33333333333333331</v>
      </c>
      <c r="AB969" s="29"/>
      <c r="AC969" s="30">
        <v>46087</v>
      </c>
      <c r="AD969" s="15" t="str">
        <f>IF(Tabla2[[#This Row],[HORA ENTREGA]]="DIRECTO","On time", IF(AA969&lt;&gt;"",IF(Tabla2[[#This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69" s="15" t="str">
        <f>MID(Tabla2[[#This Row],[TIPO]],1,3)</f>
        <v xml:space="preserve">40 </v>
      </c>
      <c r="AF9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LANCO &amp; HARRIS SURAMERICA SPA */ Cont: * GAOU7356967*/ HR Entrega: *09:00* /Dirección: *Avenida Chorrillos 1, Sitio 19-B, Lampa</v>
      </c>
      <c r="AG969" s="38" t="str">
        <f>IFERROR(HYPERLINK("https://wa.me/"&amp;Tabla2[[#This Row],[CONTACTO]]&amp;"?text="&amp;Tabla2[[#This Row],[Mensaje]],"Enviar mensaje"),"")</f>
        <v>Enviar mensaje</v>
      </c>
      <c r="AH969" s="15" t="str">
        <f>CONCATENATE(A969,F969)</f>
        <v>968GAOU7356967</v>
      </c>
      <c r="AI969" s="15" t="str">
        <f>CONCATENATE("ENT-",A969)</f>
        <v>ENT-968</v>
      </c>
      <c r="AJ969" s="15" t="str">
        <f>IF(Tabla2[[#This Row],[Op]]&lt;&gt;"","ENTREGA","")</f>
        <v>ENTREGA</v>
      </c>
      <c r="AK969" s="40" t="str">
        <f>(Tabla2[[#This Row],[FECHA ENTREGA]]&amp;Tabla2[[#This Row],[HORA ENTREGA]])</f>
        <v>460870,375</v>
      </c>
      <c r="AL969" s="34" t="str">
        <f>IFERROR(HYPERLINK("https://wa.me/"&amp;Tabla2[[#This Row],[CONTACTO]]&amp;"?text="&amp;Tabla2[[#This Row],[Mensaje]]),"")</f>
        <v>https://wa.me/56948501048?text=Hola!%0AServicio del día 06-03%0A *Cliente:* LANCO &amp; HARRIS SURAMERICA SPA */ Cont: * GAOU7356967*/ HR Entrega: *09:00* /Dirección: *Avenida Chorrillos 1, Sitio 19-B, Lampa</v>
      </c>
    </row>
    <row r="970" spans="1:38" s="15" customFormat="1" ht="16.5" customHeight="1" x14ac:dyDescent="0.2">
      <c r="A970" s="15">
        <f>ROW(A969)</f>
        <v>969</v>
      </c>
      <c r="B970" s="15">
        <f>IF(J970=J969,B969+1,1)</f>
        <v>15</v>
      </c>
      <c r="C970" s="15" t="s">
        <v>196</v>
      </c>
      <c r="D970" s="25" t="s">
        <v>39</v>
      </c>
      <c r="E970" s="27">
        <v>299843</v>
      </c>
      <c r="F970" s="27" t="s">
        <v>1739</v>
      </c>
      <c r="G970" s="27" t="s">
        <v>465</v>
      </c>
      <c r="H970" s="27">
        <v>15555</v>
      </c>
      <c r="I970" s="27">
        <v>9.0277777777777769E-3</v>
      </c>
      <c r="J970" s="28">
        <v>46087</v>
      </c>
      <c r="K970" s="26">
        <v>0.375</v>
      </c>
      <c r="L970" s="26"/>
      <c r="M970" s="27" t="s">
        <v>211</v>
      </c>
      <c r="N970" s="25">
        <f>IFERROR(VLOOKUP(M970,Data!$J$1:$K$58,2,0),"")</f>
        <v>56961282379</v>
      </c>
      <c r="O970" s="27" t="s">
        <v>212</v>
      </c>
      <c r="P970" s="27"/>
      <c r="Q970" s="27" t="s">
        <v>1681</v>
      </c>
      <c r="R970" s="27" t="s">
        <v>1737</v>
      </c>
      <c r="S970" s="27"/>
      <c r="T970" s="27"/>
      <c r="U970" s="28"/>
      <c r="V970" s="15" t="s">
        <v>1738</v>
      </c>
      <c r="X970" s="27"/>
      <c r="Y970" s="27"/>
      <c r="Z970" s="29"/>
      <c r="AA970" s="29">
        <v>0.36458333333333331</v>
      </c>
      <c r="AB970" s="29"/>
      <c r="AC970" s="30">
        <v>46087</v>
      </c>
      <c r="AD970" s="15" t="str">
        <f>IF(Tabla2[[#This Row],[HORA ENTREGA]]="DIRECTO","On time", IF(AA970&lt;&gt;"",IF(Tabla2[[#This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0" s="15" t="str">
        <f>MID(Tabla2[[#This Row],[TIPO]],1,3)</f>
        <v xml:space="preserve">40 </v>
      </c>
      <c r="AF9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LANCO &amp; HARRIS SURAMERICA SPA */ Cont: * CAAU7084403*/ HR Entrega: *09:00* /Dirección: *Avenida Chorrillos 1, Sitio 19-B, Lampa</v>
      </c>
      <c r="AG970" s="38" t="str">
        <f>IFERROR(HYPERLINK("https://wa.me/"&amp;Tabla2[[#This Row],[CONTACTO]]&amp;"?text="&amp;Tabla2[[#This Row],[Mensaje]],"Enviar mensaje"),"")</f>
        <v>Enviar mensaje</v>
      </c>
      <c r="AH970" s="15" t="str">
        <f>CONCATENATE(A970,F970)</f>
        <v>969CAAU7084403</v>
      </c>
      <c r="AI970" s="15" t="str">
        <f>CONCATENATE("ENT-",A970)</f>
        <v>ENT-969</v>
      </c>
      <c r="AJ970" s="15" t="str">
        <f>IF(Tabla2[[#This Row],[Op]]&lt;&gt;"","ENTREGA","")</f>
        <v>ENTREGA</v>
      </c>
      <c r="AK970" s="40" t="str">
        <f>(Tabla2[[#This Row],[FECHA ENTREGA]]&amp;Tabla2[[#This Row],[HORA ENTREGA]])</f>
        <v>460870,375</v>
      </c>
      <c r="AL970" s="34" t="str">
        <f>IFERROR(HYPERLINK("https://wa.me/"&amp;Tabla2[[#This Row],[CONTACTO]]&amp;"?text="&amp;Tabla2[[#This Row],[Mensaje]]),"")</f>
        <v>https://wa.me/56961282379?text=Hola!%0AServicio del día 06-03%0A *Cliente:* LANCO &amp; HARRIS SURAMERICA SPA */ Cont: * CAAU7084403*/ HR Entrega: *09:00* /Dirección: *Avenida Chorrillos 1, Sitio 19-B, Lampa</v>
      </c>
    </row>
    <row r="971" spans="1:38" s="15" customFormat="1" ht="16.5" customHeight="1" x14ac:dyDescent="0.2">
      <c r="A971" s="15">
        <f>ROW(A970)</f>
        <v>970</v>
      </c>
      <c r="B971" s="15">
        <f>IF(J971=J970,B970+1,1)</f>
        <v>16</v>
      </c>
      <c r="C971" s="15" t="s">
        <v>1740</v>
      </c>
      <c r="D971" s="25" t="s">
        <v>39</v>
      </c>
      <c r="E971" s="27">
        <v>506984</v>
      </c>
      <c r="F971" s="27" t="s">
        <v>1741</v>
      </c>
      <c r="G971" s="27" t="s">
        <v>64</v>
      </c>
      <c r="H971" s="27">
        <v>29335</v>
      </c>
      <c r="I971" s="27" t="s">
        <v>42</v>
      </c>
      <c r="J971" s="28">
        <v>46087</v>
      </c>
      <c r="K971" s="26">
        <v>0.33333333333333331</v>
      </c>
      <c r="L971" s="26"/>
      <c r="M971" s="27" t="s">
        <v>155</v>
      </c>
      <c r="N971" s="25">
        <f>IFERROR(VLOOKUP(M971,Data!$J$1:$K$58,2,0),"")</f>
        <v>56926181825</v>
      </c>
      <c r="O971" s="27" t="s">
        <v>326</v>
      </c>
      <c r="P971" s="27"/>
      <c r="Q971" s="27" t="s">
        <v>238</v>
      </c>
      <c r="R971" s="27" t="s">
        <v>48</v>
      </c>
      <c r="S971" s="27"/>
      <c r="T971" s="27"/>
      <c r="U971" s="28"/>
      <c r="X971" s="27" t="s">
        <v>335</v>
      </c>
      <c r="Y971" s="27"/>
      <c r="Z971" s="29"/>
      <c r="AA971" s="29">
        <v>0.3263888888888889</v>
      </c>
      <c r="AB971" s="29"/>
      <c r="AC971" s="30">
        <v>46087</v>
      </c>
      <c r="AD971" s="15" t="str">
        <f>IF(Tabla2[[#This Row],[HORA ENTREGA]]="DIRECTO","On time", IF(AA971&lt;&gt;"",IF(Tabla2[[#This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1" s="15" t="str">
        <f>MID(Tabla2[[#This Row],[TIPO]],1,3)</f>
        <v xml:space="preserve">20 </v>
      </c>
      <c r="AF9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MARBEN PETS */ Cont: * TLLU2001614*/ HR Entrega: *08:00* /Dirección: *CARRETERA GENERAL SAN MARTIN 8250 BODEGA A 21 QUILICURA</v>
      </c>
      <c r="AG971" s="38" t="str">
        <f>IFERROR(HYPERLINK("https://wa.me/"&amp;Tabla2[[#This Row],[CONTACTO]]&amp;"?text="&amp;Tabla2[[#This Row],[Mensaje]],"Enviar mensaje"),"")</f>
        <v>Enviar mensaje</v>
      </c>
      <c r="AH971" s="15" t="str">
        <f>CONCATENATE(A971,F971)</f>
        <v>970TLLU2001614</v>
      </c>
      <c r="AI971" s="15" t="str">
        <f>CONCATENATE("ENT-",A971)</f>
        <v>ENT-970</v>
      </c>
      <c r="AJ971" s="15" t="str">
        <f>IF(Tabla2[[#This Row],[Op]]&lt;&gt;"","ENTREGA","")</f>
        <v>ENTREGA</v>
      </c>
      <c r="AK971" s="40" t="str">
        <f>(Tabla2[[#This Row],[FECHA ENTREGA]]&amp;Tabla2[[#This Row],[HORA ENTREGA]])</f>
        <v>460870,333333333333333</v>
      </c>
      <c r="AL971" s="34" t="str">
        <f>IFERROR(HYPERLINK("https://wa.me/"&amp;Tabla2[[#This Row],[CONTACTO]]&amp;"?text="&amp;Tabla2[[#This Row],[Mensaje]]),"")</f>
        <v>https://wa.me/56926181825?text=Hola!%0AServicio del día 06-03%0A *Cliente:* MARBEN PETS */ Cont: * TLLU2001614*/ HR Entrega: *08:00* /Dirección: *CARRETERA GENERAL SAN MARTIN 8250 BODEGA A 21 QUILICURA</v>
      </c>
    </row>
    <row r="972" spans="1:38" s="15" customFormat="1" ht="16.5" customHeight="1" x14ac:dyDescent="0.2">
      <c r="A972" s="15">
        <f>ROW(A971)</f>
        <v>971</v>
      </c>
      <c r="B972" s="15">
        <f>IF(J972=J971,B971+1,1)</f>
        <v>17</v>
      </c>
      <c r="C972" s="15" t="s">
        <v>1740</v>
      </c>
      <c r="D972" s="25" t="s">
        <v>39</v>
      </c>
      <c r="E972" s="27">
        <v>296912</v>
      </c>
      <c r="F972" s="27" t="s">
        <v>1742</v>
      </c>
      <c r="G972" s="27" t="s">
        <v>64</v>
      </c>
      <c r="H972" s="27">
        <v>29300</v>
      </c>
      <c r="I972" s="27" t="s">
        <v>42</v>
      </c>
      <c r="J972" s="28">
        <v>46087</v>
      </c>
      <c r="K972" s="26">
        <v>0.33333333333333331</v>
      </c>
      <c r="L972" s="26"/>
      <c r="M972" s="27" t="s">
        <v>180</v>
      </c>
      <c r="N972" s="25">
        <f>IFERROR(VLOOKUP(M972,Data!$J$1:$K$58,2,0),"")</f>
        <v>56956063271</v>
      </c>
      <c r="O972" s="27" t="s">
        <v>56</v>
      </c>
      <c r="P972" s="27"/>
      <c r="Q972" s="27" t="s">
        <v>1707</v>
      </c>
      <c r="R972" s="27" t="s">
        <v>48</v>
      </c>
      <c r="S972" s="27"/>
      <c r="T972" s="27"/>
      <c r="U972" s="28"/>
      <c r="X972" s="27"/>
      <c r="Y972" s="27"/>
      <c r="Z972" s="29"/>
      <c r="AA972" s="29">
        <v>0.34027777777777779</v>
      </c>
      <c r="AB972" s="29"/>
      <c r="AC972" s="30">
        <v>46087</v>
      </c>
      <c r="AD972" s="15" t="str">
        <f>IF(Tabla2[[#This Row],[HORA ENTREGA]]="DIRECTO","On time", IF(AA972&lt;&gt;"",IF(Tabla2[[#This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2" s="15" t="str">
        <f>MID(Tabla2[[#This Row],[TIPO]],1,3)</f>
        <v xml:space="preserve">20 </v>
      </c>
      <c r="AF9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MARBEN PETS */ Cont: * TCLU7444788*/ HR Entrega: *08:00* /Dirección: *RL705UTA F-852 LA FRAGUA 931, LOTE NUMERO 32 CARPAS BLANCAS </v>
      </c>
      <c r="AG972" s="38" t="str">
        <f>IFERROR(HYPERLINK("https://wa.me/"&amp;Tabla2[[#This Row],[CONTACTO]]&amp;"?text="&amp;Tabla2[[#This Row],[Mensaje]],"Enviar mensaje"),"")</f>
        <v>Enviar mensaje</v>
      </c>
      <c r="AH972" s="15" t="str">
        <f>CONCATENATE(A972,F972)</f>
        <v>971TCLU7444788</v>
      </c>
      <c r="AI972" s="15" t="str">
        <f>CONCATENATE("ENT-",A972)</f>
        <v>ENT-971</v>
      </c>
      <c r="AJ972" s="15" t="str">
        <f>IF(Tabla2[[#This Row],[Op]]&lt;&gt;"","ENTREGA","")</f>
        <v>ENTREGA</v>
      </c>
      <c r="AK972" s="40" t="str">
        <f>(Tabla2[[#This Row],[FECHA ENTREGA]]&amp;Tabla2[[#This Row],[HORA ENTREGA]])</f>
        <v>460870,333333333333333</v>
      </c>
      <c r="AL972" s="34" t="str">
        <f>IFERROR(HYPERLINK("https://wa.me/"&amp;Tabla2[[#This Row],[CONTACTO]]&amp;"?text="&amp;Tabla2[[#This Row],[Mensaje]]),"")</f>
        <v xml:space="preserve">https://wa.me/56956063271?text=Hola!%0AServicio del día 06-03%0A *Cliente:* MARBEN PETS */ Cont: * TCLU7444788*/ HR Entrega: *08:00* /Dirección: *RL705UTA F-852 LA FRAGUA 931, LOTE NUMERO 32 CARPAS BLANCAS </v>
      </c>
    </row>
    <row r="973" spans="1:38" s="15" customFormat="1" ht="16.5" customHeight="1" x14ac:dyDescent="0.2">
      <c r="A973" s="15">
        <f>ROW(A972)</f>
        <v>972</v>
      </c>
      <c r="B973" s="15">
        <f>IF(J973=J972,B972+1,1)</f>
        <v>18</v>
      </c>
      <c r="C973" s="15" t="s">
        <v>1740</v>
      </c>
      <c r="D973" s="25" t="s">
        <v>39</v>
      </c>
      <c r="E973" s="27">
        <v>196912</v>
      </c>
      <c r="F973" s="27" t="s">
        <v>1743</v>
      </c>
      <c r="G973" s="27" t="s">
        <v>64</v>
      </c>
      <c r="H973" s="27">
        <v>29300</v>
      </c>
      <c r="I973" s="27" t="s">
        <v>42</v>
      </c>
      <c r="J973" s="28">
        <v>46087</v>
      </c>
      <c r="K973" s="26">
        <v>0.33333333333333331</v>
      </c>
      <c r="L973" s="26"/>
      <c r="M973" s="27" t="s">
        <v>112</v>
      </c>
      <c r="N973" s="25">
        <f>IFERROR(VLOOKUP(M973,Data!$J$1:$K$58,2,0),"")</f>
        <v>56990025702</v>
      </c>
      <c r="O973" s="27" t="s">
        <v>297</v>
      </c>
      <c r="P973" s="27"/>
      <c r="Q973" s="27" t="s">
        <v>1707</v>
      </c>
      <c r="R973" s="27" t="s">
        <v>48</v>
      </c>
      <c r="S973" s="27"/>
      <c r="T973" s="27"/>
      <c r="U973" s="28"/>
      <c r="X973" s="27"/>
      <c r="Y973" s="27"/>
      <c r="Z973" s="29"/>
      <c r="AA973" s="29">
        <v>0.3659722222222222</v>
      </c>
      <c r="AB973" s="29"/>
      <c r="AC973" s="30">
        <v>46087</v>
      </c>
      <c r="AD973" s="15" t="str">
        <f>IF(Tabla2[[#This Row],[HORA ENTREGA]]="DIRECTO","On time", IF(AA973&lt;&gt;"",IF(Tabla2[[#This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73" s="15" t="str">
        <f>MID(Tabla2[[#This Row],[TIPO]],1,3)</f>
        <v xml:space="preserve">20 </v>
      </c>
      <c r="AF9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MARBEN PETS */ Cont: * GLDU9868670*/ HR Entrega: *08:00* /Dirección: *RL705UTA F-852 LA FRAGUA 931, LOTE NUMERO 32 CARPAS BLANCAS </v>
      </c>
      <c r="AG973" s="38" t="str">
        <f>IFERROR(HYPERLINK("https://wa.me/"&amp;Tabla2[[#This Row],[CONTACTO]]&amp;"?text="&amp;Tabla2[[#This Row],[Mensaje]],"Enviar mensaje"),"")</f>
        <v>Enviar mensaje</v>
      </c>
      <c r="AH973" s="15" t="str">
        <f>CONCATENATE(A973,F973)</f>
        <v>972GLDU9868670</v>
      </c>
      <c r="AI973" s="15" t="str">
        <f>CONCATENATE("ENT-",A973)</f>
        <v>ENT-972</v>
      </c>
      <c r="AJ973" s="15" t="str">
        <f>IF(Tabla2[[#This Row],[Op]]&lt;&gt;"","ENTREGA","")</f>
        <v>ENTREGA</v>
      </c>
      <c r="AK973" s="40" t="str">
        <f>(Tabla2[[#This Row],[FECHA ENTREGA]]&amp;Tabla2[[#This Row],[HORA ENTREGA]])</f>
        <v>460870,333333333333333</v>
      </c>
      <c r="AL973" s="34" t="str">
        <f>IFERROR(HYPERLINK("https://wa.me/"&amp;Tabla2[[#This Row],[CONTACTO]]&amp;"?text="&amp;Tabla2[[#This Row],[Mensaje]]),"")</f>
        <v xml:space="preserve">https://wa.me/56990025702?text=Hola!%0AServicio del día 06-03%0A *Cliente:* MARBEN PETS */ Cont: * GLDU9868670*/ HR Entrega: *08:00* /Dirección: *RL705UTA F-852 LA FRAGUA 931, LOTE NUMERO 32 CARPAS BLANCAS </v>
      </c>
    </row>
    <row r="974" spans="1:38" s="15" customFormat="1" ht="16.5" customHeight="1" x14ac:dyDescent="0.2">
      <c r="A974" s="15">
        <f>ROW(A973)</f>
        <v>973</v>
      </c>
      <c r="B974" s="15">
        <f>IF(J974=J973,B973+1,1)</f>
        <v>19</v>
      </c>
      <c r="C974" s="15" t="s">
        <v>1740</v>
      </c>
      <c r="D974" s="25" t="s">
        <v>39</v>
      </c>
      <c r="E974" s="27">
        <v>506984</v>
      </c>
      <c r="F974" s="27" t="s">
        <v>1744</v>
      </c>
      <c r="G974" s="27" t="s">
        <v>64</v>
      </c>
      <c r="H974" s="27">
        <v>28233</v>
      </c>
      <c r="I974" s="27" t="s">
        <v>42</v>
      </c>
      <c r="J974" s="28">
        <v>46087</v>
      </c>
      <c r="K974" s="26">
        <v>0.33333333333333331</v>
      </c>
      <c r="L974" s="26"/>
      <c r="M974" s="27" t="s">
        <v>126</v>
      </c>
      <c r="N974" s="25">
        <f>IFERROR(VLOOKUP(M974,Data!$J$1:$K$58,2,0),"")</f>
        <v>56999270871</v>
      </c>
      <c r="O974" s="27" t="s">
        <v>162</v>
      </c>
      <c r="P974" s="27"/>
      <c r="Q974" s="27" t="s">
        <v>740</v>
      </c>
      <c r="R974" s="27" t="s">
        <v>48</v>
      </c>
      <c r="S974" s="27"/>
      <c r="T974" s="27"/>
      <c r="U974" s="28"/>
      <c r="V974" s="15" t="s">
        <v>1328</v>
      </c>
      <c r="X974" s="27" t="s">
        <v>1745</v>
      </c>
      <c r="Y974" s="27"/>
      <c r="Z974" s="29"/>
      <c r="AA974" s="29">
        <v>0.33888888888888891</v>
      </c>
      <c r="AB974" s="29"/>
      <c r="AC974" s="30">
        <v>46087</v>
      </c>
      <c r="AD974" s="15" t="str">
        <f>IF(Tabla2[[#This Row],[HORA ENTREGA]]="DIRECTO","On time", IF(AA974&lt;&gt;"",IF(Tabla2[[#This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4" s="15" t="str">
        <f>MID(Tabla2[[#This Row],[TIPO]],1,3)</f>
        <v xml:space="preserve">20 </v>
      </c>
      <c r="AF9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MARBEN PETS */ Cont: * TLLU2325995*/ HR Entrega: *08:00* /Dirección: *AV. LA MARTINA 445. PUDAHUEL SUR</v>
      </c>
      <c r="AG974" s="38" t="str">
        <f>IFERROR(HYPERLINK("https://wa.me/"&amp;Tabla2[[#This Row],[CONTACTO]]&amp;"?text="&amp;Tabla2[[#This Row],[Mensaje]],"Enviar mensaje"),"")</f>
        <v>Enviar mensaje</v>
      </c>
      <c r="AH974" s="15" t="str">
        <f>CONCATENATE(A974,F974)</f>
        <v>973TLLU2325995</v>
      </c>
      <c r="AI974" s="15" t="str">
        <f>CONCATENATE("ENT-",A974)</f>
        <v>ENT-973</v>
      </c>
      <c r="AJ974" s="15" t="str">
        <f>IF(Tabla2[[#This Row],[Op]]&lt;&gt;"","ENTREGA","")</f>
        <v>ENTREGA</v>
      </c>
      <c r="AK974" s="40" t="str">
        <f>(Tabla2[[#This Row],[FECHA ENTREGA]]&amp;Tabla2[[#This Row],[HORA ENTREGA]])</f>
        <v>460870,333333333333333</v>
      </c>
      <c r="AL974" s="34" t="str">
        <f>IFERROR(HYPERLINK("https://wa.me/"&amp;Tabla2[[#This Row],[CONTACTO]]&amp;"?text="&amp;Tabla2[[#This Row],[Mensaje]]),"")</f>
        <v>https://wa.me/56999270871?text=Hola!%0AServicio del día 06-03%0A *Cliente:* MARBEN PETS */ Cont: * TLLU2325995*/ HR Entrega: *08:00* /Dirección: *AV. LA MARTINA 445. PUDAHUEL SUR</v>
      </c>
    </row>
    <row r="975" spans="1:38" s="15" customFormat="1" ht="16.5" customHeight="1" x14ac:dyDescent="0.2">
      <c r="A975" s="15">
        <f>ROW(A974)</f>
        <v>974</v>
      </c>
      <c r="B975" s="15">
        <f>IF(J975=J974,B974+1,1)</f>
        <v>20</v>
      </c>
      <c r="C975" s="15" t="s">
        <v>1604</v>
      </c>
      <c r="D975" s="25" t="s">
        <v>39</v>
      </c>
      <c r="E975" s="27">
        <v>2605023</v>
      </c>
      <c r="F975" s="27" t="s">
        <v>1746</v>
      </c>
      <c r="G975" s="27" t="s">
        <v>465</v>
      </c>
      <c r="H975" s="27">
        <v>10800</v>
      </c>
      <c r="I975" s="27" t="s">
        <v>42</v>
      </c>
      <c r="J975" s="28">
        <v>46087</v>
      </c>
      <c r="K975" s="26">
        <v>0.33333333333333331</v>
      </c>
      <c r="L975" s="26"/>
      <c r="M975" s="27" t="s">
        <v>133</v>
      </c>
      <c r="N975" s="25">
        <f>IFERROR(VLOOKUP(M975,Data!$J$1:$K$58,2,0),"")</f>
        <v>56953801607</v>
      </c>
      <c r="O975" s="27" t="s">
        <v>134</v>
      </c>
      <c r="P975" s="27"/>
      <c r="Q975" s="27" t="s">
        <v>153</v>
      </c>
      <c r="R975" s="27" t="s">
        <v>1747</v>
      </c>
      <c r="S975" s="27"/>
      <c r="T975" s="27"/>
      <c r="U975" s="28"/>
      <c r="V975" s="15" t="s">
        <v>1328</v>
      </c>
      <c r="X975" s="27"/>
      <c r="Y975" s="27"/>
      <c r="Z975" s="29"/>
      <c r="AA975" s="29">
        <v>0.375</v>
      </c>
      <c r="AB975" s="29"/>
      <c r="AC975" s="30">
        <v>46087</v>
      </c>
      <c r="AD975" s="15" t="str">
        <f>IF(Tabla2[[#This Row],[HORA ENTREGA]]="DIRECTO","On time", IF(AA975&lt;&gt;"",IF(Tabla2[[#This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75" s="15" t="str">
        <f>MID(Tabla2[[#This Row],[TIPO]],1,3)</f>
        <v xml:space="preserve">40 </v>
      </c>
      <c r="AF9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MIDEA CARRIER */ Cont: * EGSU1397624*/ HR Entrega: *08:00* /Dirección: *BOD. MIEA AGURTO - PUERTO MADERO 9710, BOD. E13; PUDAHUEL </v>
      </c>
      <c r="AG975" s="38" t="str">
        <f>IFERROR(HYPERLINK("https://wa.me/"&amp;Tabla2[[#This Row],[CONTACTO]]&amp;"?text="&amp;Tabla2[[#This Row],[Mensaje]],"Enviar mensaje"),"")</f>
        <v>Enviar mensaje</v>
      </c>
      <c r="AH975" s="15" t="str">
        <f>CONCATENATE(A975,F975)</f>
        <v>974EGSU1397624</v>
      </c>
      <c r="AI975" s="15" t="str">
        <f>CONCATENATE("ENT-",A975)</f>
        <v>ENT-974</v>
      </c>
      <c r="AJ975" s="15" t="str">
        <f>IF(Tabla2[[#This Row],[Op]]&lt;&gt;"","ENTREGA","")</f>
        <v>ENTREGA</v>
      </c>
      <c r="AK975" s="40" t="str">
        <f>(Tabla2[[#This Row],[FECHA ENTREGA]]&amp;Tabla2[[#This Row],[HORA ENTREGA]])</f>
        <v>460870,333333333333333</v>
      </c>
      <c r="AL975" s="34" t="str">
        <f>IFERROR(HYPERLINK("https://wa.me/"&amp;Tabla2[[#This Row],[CONTACTO]]&amp;"?text="&amp;Tabla2[[#This Row],[Mensaje]]),"")</f>
        <v xml:space="preserve">https://wa.me/56953801607?text=Hola!%0AServicio del día 06-03%0A *Cliente:* MIDEA CARRIER */ Cont: * EGSU1397624*/ HR Entrega: *08:00* /Dirección: *BOD. MIEA AGURTO - PUERTO MADERO 9710, BOD. E13; PUDAHUEL </v>
      </c>
    </row>
    <row r="976" spans="1:38" s="15" customFormat="1" ht="16.5" customHeight="1" x14ac:dyDescent="0.2">
      <c r="A976" s="15">
        <f>ROW(A975)</f>
        <v>975</v>
      </c>
      <c r="B976" s="15">
        <f>IF(J976=J975,B975+1,1)</f>
        <v>21</v>
      </c>
      <c r="C976" s="15" t="s">
        <v>1604</v>
      </c>
      <c r="D976" s="25" t="s">
        <v>39</v>
      </c>
      <c r="E976" s="27">
        <v>2605019</v>
      </c>
      <c r="F976" s="27" t="s">
        <v>1748</v>
      </c>
      <c r="G976" s="27" t="s">
        <v>465</v>
      </c>
      <c r="H976" s="27">
        <v>14050</v>
      </c>
      <c r="I976" s="27" t="s">
        <v>42</v>
      </c>
      <c r="J976" s="28">
        <v>46087</v>
      </c>
      <c r="K976" s="26">
        <v>0.33333333333333331</v>
      </c>
      <c r="L976" s="26"/>
      <c r="M976" s="27" t="s">
        <v>66</v>
      </c>
      <c r="N976" s="25">
        <f>IFERROR(VLOOKUP(M976,Data!$J$1:$K$58,2,0),"")</f>
        <v>56993389870</v>
      </c>
      <c r="O976" s="27" t="s">
        <v>67</v>
      </c>
      <c r="P976" s="27"/>
      <c r="Q976" s="27" t="s">
        <v>153</v>
      </c>
      <c r="R976" s="27" t="s">
        <v>1747</v>
      </c>
      <c r="S976" s="27"/>
      <c r="T976" s="27"/>
      <c r="U976" s="28"/>
      <c r="V976" s="15" t="s">
        <v>1328</v>
      </c>
      <c r="X976" s="27"/>
      <c r="Y976" s="27"/>
      <c r="Z976" s="29"/>
      <c r="AA976" s="29">
        <v>0.32291666666666669</v>
      </c>
      <c r="AB976" s="29"/>
      <c r="AC976" s="30">
        <v>46087</v>
      </c>
      <c r="AD976" s="15" t="str">
        <f>IF(Tabla2[[#This Row],[HORA ENTREGA]]="DIRECTO","On time", IF(AA976&lt;&gt;"",IF(Tabla2[[#This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6" s="15" t="str">
        <f>MID(Tabla2[[#This Row],[TIPO]],1,3)</f>
        <v xml:space="preserve">40 </v>
      </c>
      <c r="AF9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06-03%0A *Cliente:* MIDEA CARRIER */ Cont: * GAOU6243288*/ HR Entrega: *08:00* /Dirección: *BOD. MIEA AGURTO - PUERTO MADERO 9710, BOD. E13; PUDAHUEL </v>
      </c>
      <c r="AG976" s="38" t="str">
        <f>IFERROR(HYPERLINK("https://wa.me/"&amp;Tabla2[[#This Row],[CONTACTO]]&amp;"?text="&amp;Tabla2[[#This Row],[Mensaje]],"Enviar mensaje"),"")</f>
        <v>Enviar mensaje</v>
      </c>
      <c r="AH976" s="15" t="str">
        <f>CONCATENATE(A976,F976)</f>
        <v>975GAOU6243288</v>
      </c>
      <c r="AI976" s="15" t="str">
        <f>CONCATENATE("ENT-",A976)</f>
        <v>ENT-975</v>
      </c>
      <c r="AJ976" s="15" t="str">
        <f>IF(Tabla2[[#This Row],[Op]]&lt;&gt;"","ENTREGA","")</f>
        <v>ENTREGA</v>
      </c>
      <c r="AK976" s="40" t="str">
        <f>(Tabla2[[#This Row],[FECHA ENTREGA]]&amp;Tabla2[[#This Row],[HORA ENTREGA]])</f>
        <v>460870,333333333333333</v>
      </c>
      <c r="AL976" s="34" t="str">
        <f>IFERROR(HYPERLINK("https://wa.me/"&amp;Tabla2[[#This Row],[CONTACTO]]&amp;"?text="&amp;Tabla2[[#This Row],[Mensaje]]),"")</f>
        <v xml:space="preserve">https://wa.me/56993389870?text=Hola!%0AServicio del día 06-03%0A *Cliente:* MIDEA CARRIER */ Cont: * GAOU6243288*/ HR Entrega: *08:00* /Dirección: *BOD. MIEA AGURTO - PUERTO MADERO 9710, BOD. E13; PUDAHUEL </v>
      </c>
    </row>
    <row r="977" spans="1:38" s="15" customFormat="1" ht="16.5" customHeight="1" x14ac:dyDescent="0.2">
      <c r="A977" s="15">
        <f>ROW(A976)</f>
        <v>976</v>
      </c>
      <c r="B977" s="15">
        <f>IF(J977=J976,B976+1,1)</f>
        <v>22</v>
      </c>
      <c r="C977" s="15" t="s">
        <v>1749</v>
      </c>
      <c r="D977" s="25" t="s">
        <v>39</v>
      </c>
      <c r="E977" s="27">
        <v>295999</v>
      </c>
      <c r="F977" s="27" t="s">
        <v>1750</v>
      </c>
      <c r="G977" s="27" t="s">
        <v>64</v>
      </c>
      <c r="H977" s="27">
        <v>2090</v>
      </c>
      <c r="I977" s="27" t="s">
        <v>42</v>
      </c>
      <c r="J977" s="28">
        <v>46087</v>
      </c>
      <c r="K977" s="26">
        <v>0.33333333333333331</v>
      </c>
      <c r="L977" s="26"/>
      <c r="M977" s="27" t="s">
        <v>389</v>
      </c>
      <c r="N977" s="25">
        <f>IFERROR(VLOOKUP(M977,Data!$J$1:$K$58,2,0),"")</f>
        <v>56988336520</v>
      </c>
      <c r="O977" s="27" t="s">
        <v>390</v>
      </c>
      <c r="P977" s="27"/>
      <c r="Q977" s="27" t="s">
        <v>656</v>
      </c>
      <c r="R977" s="27" t="s">
        <v>1737</v>
      </c>
      <c r="S977" s="27"/>
      <c r="T977" s="27"/>
      <c r="U977" s="28"/>
      <c r="V977" s="15" t="s">
        <v>1328</v>
      </c>
      <c r="X977" s="27"/>
      <c r="Y977" s="27"/>
      <c r="Z977" s="29"/>
      <c r="AA977" s="29">
        <v>0.30902777777777779</v>
      </c>
      <c r="AB977" s="29"/>
      <c r="AC977" s="30">
        <v>46087</v>
      </c>
      <c r="AD977" s="15" t="str">
        <f>IF(Tabla2[[#This Row],[HORA ENTREGA]]="DIRECTO","On time", IF(AA977&lt;&gt;"",IF(Tabla2[[#This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7" s="15" t="str">
        <f>MID(Tabla2[[#This Row],[TIPO]],1,3)</f>
        <v xml:space="preserve">20 </v>
      </c>
      <c r="AF9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NEREUS */ Cont: * MRKU8723360*/ HR Entrega: *08:00* /Dirección: *AV EL VENTISQUERO 1204, RENCA</v>
      </c>
      <c r="AG977" s="38" t="str">
        <f>IFERROR(HYPERLINK("https://wa.me/"&amp;Tabla2[[#This Row],[CONTACTO]]&amp;"?text="&amp;Tabla2[[#This Row],[Mensaje]],"Enviar mensaje"),"")</f>
        <v>Enviar mensaje</v>
      </c>
      <c r="AH977" s="15" t="str">
        <f>CONCATENATE(A977,F977)</f>
        <v>976MRKU8723360</v>
      </c>
      <c r="AI977" s="15" t="str">
        <f>CONCATENATE("ENT-",A977)</f>
        <v>ENT-976</v>
      </c>
      <c r="AJ977" s="15" t="str">
        <f>IF(Tabla2[[#This Row],[Op]]&lt;&gt;"","ENTREGA","")</f>
        <v>ENTREGA</v>
      </c>
      <c r="AK977" s="40" t="str">
        <f>(Tabla2[[#This Row],[FECHA ENTREGA]]&amp;Tabla2[[#This Row],[HORA ENTREGA]])</f>
        <v>460870,333333333333333</v>
      </c>
      <c r="AL977" s="34" t="str">
        <f>IFERROR(HYPERLINK("https://wa.me/"&amp;Tabla2[[#This Row],[CONTACTO]]&amp;"?text="&amp;Tabla2[[#This Row],[Mensaje]]),"")</f>
        <v>https://wa.me/56988336520?text=Hola!%0AServicio del día 06-03%0A *Cliente:* NEREUS */ Cont: * MRKU8723360*/ HR Entrega: *08:00* /Dirección: *AV EL VENTISQUERO 1204, RENCA</v>
      </c>
    </row>
    <row r="978" spans="1:38" s="15" customFormat="1" ht="16.5" customHeight="1" x14ac:dyDescent="0.2">
      <c r="A978" s="15">
        <f>ROW(A977)</f>
        <v>977</v>
      </c>
      <c r="B978" s="15">
        <f>IF(J978=J977,B977+1,1)</f>
        <v>23</v>
      </c>
      <c r="C978" s="15" t="s">
        <v>1751</v>
      </c>
      <c r="D978" s="25" t="s">
        <v>39</v>
      </c>
      <c r="E978" s="27">
        <v>300085</v>
      </c>
      <c r="F978" s="27" t="s">
        <v>1752</v>
      </c>
      <c r="G978" s="27" t="s">
        <v>64</v>
      </c>
      <c r="H978" s="27">
        <v>25432</v>
      </c>
      <c r="I978" s="27" t="s">
        <v>42</v>
      </c>
      <c r="J978" s="28">
        <v>46087</v>
      </c>
      <c r="K978" s="26">
        <v>0.33333333333333331</v>
      </c>
      <c r="L978" s="26"/>
      <c r="M978" s="27" t="s">
        <v>45</v>
      </c>
      <c r="N978" s="25">
        <f>IFERROR(VLOOKUP(M978,Data!$J$1:$K$58,2,0),"")</f>
        <v>56950981572</v>
      </c>
      <c r="O978" s="27" t="s">
        <v>46</v>
      </c>
      <c r="P978" s="27"/>
      <c r="Q978" s="27" t="s">
        <v>1753</v>
      </c>
      <c r="R978" s="27" t="s">
        <v>48</v>
      </c>
      <c r="S978" s="27"/>
      <c r="T978" s="27"/>
      <c r="U978" s="28"/>
      <c r="V978" s="15" t="s">
        <v>1328</v>
      </c>
      <c r="X978" s="27" t="s">
        <v>335</v>
      </c>
      <c r="Y978" s="27"/>
      <c r="Z978" s="29"/>
      <c r="AA978" s="29">
        <v>0.3263888888888889</v>
      </c>
      <c r="AB978" s="29"/>
      <c r="AC978" s="30">
        <v>46087</v>
      </c>
      <c r="AD978" s="15" t="str">
        <f>IF(Tabla2[[#This Row],[HORA ENTREGA]]="DIRECTO","On time", IF(AA978&lt;&gt;"",IF(Tabla2[[#This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8" s="15" t="str">
        <f>MID(Tabla2[[#This Row],[TIPO]],1,3)</f>
        <v xml:space="preserve">20 </v>
      </c>
      <c r="AF9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nva comerc import spa */ Cont: * CAIU6380825*/ HR Entrega: *08:00* /Dirección: *AMADOR NEGHME 03639-B MODULO 34, LA PINTANA</v>
      </c>
      <c r="AG978" s="38" t="str">
        <f>IFERROR(HYPERLINK("https://wa.me/"&amp;Tabla2[[#This Row],[CONTACTO]]&amp;"?text="&amp;Tabla2[[#This Row],[Mensaje]],"Enviar mensaje"),"")</f>
        <v>Enviar mensaje</v>
      </c>
      <c r="AH978" s="15" t="str">
        <f>CONCATENATE(A978,F978)</f>
        <v>977CAIU6380825</v>
      </c>
      <c r="AI978" s="15" t="str">
        <f>CONCATENATE("ENT-",A978)</f>
        <v>ENT-977</v>
      </c>
      <c r="AJ978" s="15" t="str">
        <f>IF(Tabla2[[#This Row],[Op]]&lt;&gt;"","ENTREGA","")</f>
        <v>ENTREGA</v>
      </c>
      <c r="AK978" s="40" t="str">
        <f>(Tabla2[[#This Row],[FECHA ENTREGA]]&amp;Tabla2[[#This Row],[HORA ENTREGA]])</f>
        <v>460870,333333333333333</v>
      </c>
      <c r="AL978" s="34" t="str">
        <f>IFERROR(HYPERLINK("https://wa.me/"&amp;Tabla2[[#This Row],[CONTACTO]]&amp;"?text="&amp;Tabla2[[#This Row],[Mensaje]]),"")</f>
        <v>https://wa.me/56950981572?text=Hola!%0AServicio del día 06-03%0A *Cliente:* nva comerc import spa */ Cont: * CAIU6380825*/ HR Entrega: *08:00* /Dirección: *AMADOR NEGHME 03639-B MODULO 34, LA PINTANA</v>
      </c>
    </row>
    <row r="979" spans="1:38" s="15" customFormat="1" ht="16.5" customHeight="1" x14ac:dyDescent="0.2">
      <c r="A979" s="15">
        <f>ROW(A978)</f>
        <v>978</v>
      </c>
      <c r="B979" s="15">
        <f>IF(J979=J978,B978+1,1)</f>
        <v>24</v>
      </c>
      <c r="C979" s="15" t="s">
        <v>204</v>
      </c>
      <c r="D979" s="25" t="s">
        <v>39</v>
      </c>
      <c r="E979" s="27">
        <v>1182250</v>
      </c>
      <c r="F979" s="27" t="s">
        <v>1754</v>
      </c>
      <c r="G979" s="27" t="s">
        <v>560</v>
      </c>
      <c r="H979" s="27">
        <v>22900</v>
      </c>
      <c r="I979" s="27" t="s">
        <v>42</v>
      </c>
      <c r="J979" s="28">
        <v>46087</v>
      </c>
      <c r="K979" s="26">
        <v>0.35416666666666669</v>
      </c>
      <c r="L979" s="26"/>
      <c r="M979" s="27" t="s">
        <v>158</v>
      </c>
      <c r="N979" s="25">
        <f>IFERROR(VLOOKUP(M979,Data!$J$1:$K$58,2,0),"")</f>
        <v>56931745801</v>
      </c>
      <c r="O979" s="27" t="s">
        <v>159</v>
      </c>
      <c r="P979" s="27"/>
      <c r="Q979" s="27" t="s">
        <v>1628</v>
      </c>
      <c r="R979" s="27" t="s">
        <v>1384</v>
      </c>
      <c r="S979" s="27"/>
      <c r="T979" s="27"/>
      <c r="U979" s="28"/>
      <c r="V979" s="15" t="s">
        <v>1328</v>
      </c>
      <c r="X979" s="27"/>
      <c r="Y979" s="27"/>
      <c r="Z979" s="29"/>
      <c r="AA979" s="29">
        <v>0.28472222222222221</v>
      </c>
      <c r="AB979" s="29"/>
      <c r="AC979" s="30">
        <v>46087</v>
      </c>
      <c r="AD979" s="15" t="str">
        <f>IF(Tabla2[[#This Row],[HORA ENTREGA]]="DIRECTO","On time", IF(AA979&lt;&gt;"",IF(Tabla2[[#This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79" s="15" t="str">
        <f>MID(Tabla2[[#This Row],[TIPO]],1,3)</f>
        <v>ISO</v>
      </c>
      <c r="AF9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OXIQUIM S A */ Cont: * tifu1501952*/ HR Entrega: *08:30* /Dirección: *CAÑAVERAL 901,QUILICURA</v>
      </c>
      <c r="AG979" s="38" t="str">
        <f>IFERROR(HYPERLINK("https://wa.me/"&amp;Tabla2[[#This Row],[CONTACTO]]&amp;"?text="&amp;Tabla2[[#This Row],[Mensaje]],"Enviar mensaje"),"")</f>
        <v>Enviar mensaje</v>
      </c>
      <c r="AH979" s="15" t="str">
        <f>CONCATENATE(A979,F979)</f>
        <v>978tifu1501952</v>
      </c>
      <c r="AI979" s="15" t="str">
        <f>CONCATENATE("ENT-",A979)</f>
        <v>ENT-978</v>
      </c>
      <c r="AJ979" s="15" t="str">
        <f>IF(Tabla2[[#This Row],[Op]]&lt;&gt;"","ENTREGA","")</f>
        <v>ENTREGA</v>
      </c>
      <c r="AK979" s="40" t="str">
        <f>(Tabla2[[#This Row],[FECHA ENTREGA]]&amp;Tabla2[[#This Row],[HORA ENTREGA]])</f>
        <v>460870,354166666666667</v>
      </c>
      <c r="AL979" s="34" t="str">
        <f>IFERROR(HYPERLINK("https://wa.me/"&amp;Tabla2[[#This Row],[CONTACTO]]&amp;"?text="&amp;Tabla2[[#This Row],[Mensaje]]),"")</f>
        <v>https://wa.me/56931745801?text=Hola!%0AServicio del día 06-03%0A *Cliente:* OXIQUIM S A */ Cont: * tifu1501952*/ HR Entrega: *08:30* /Dirección: *CAÑAVERAL 901,QUILICURA</v>
      </c>
    </row>
    <row r="980" spans="1:38" s="15" customFormat="1" ht="16.5" customHeight="1" x14ac:dyDescent="0.2">
      <c r="A980" s="15">
        <f>ROW(A979)</f>
        <v>979</v>
      </c>
      <c r="B980" s="15">
        <f>IF(J980=J979,B979+1,1)</f>
        <v>25</v>
      </c>
      <c r="C980" s="15" t="s">
        <v>204</v>
      </c>
      <c r="D980" s="25" t="s">
        <v>39</v>
      </c>
      <c r="E980" s="27">
        <v>1182250</v>
      </c>
      <c r="F980" s="27" t="s">
        <v>1755</v>
      </c>
      <c r="G980" s="27" t="s">
        <v>560</v>
      </c>
      <c r="H980" s="27">
        <v>22620</v>
      </c>
      <c r="I980" s="27" t="s">
        <v>42</v>
      </c>
      <c r="J980" s="28">
        <v>46087</v>
      </c>
      <c r="K980" s="26">
        <v>0.35416666666666669</v>
      </c>
      <c r="L980" s="26"/>
      <c r="M980" s="27" t="s">
        <v>366</v>
      </c>
      <c r="N980" s="25">
        <f>IFERROR(VLOOKUP(M980,Data!$J$1:$K$58,2,0),"")</f>
        <v>56967386251</v>
      </c>
      <c r="O980" s="27" t="s">
        <v>367</v>
      </c>
      <c r="P980" s="27"/>
      <c r="Q980" s="27" t="s">
        <v>1628</v>
      </c>
      <c r="R980" s="27" t="s">
        <v>1384</v>
      </c>
      <c r="S980" s="27"/>
      <c r="T980" s="27"/>
      <c r="U980" s="28"/>
      <c r="V980" s="15" t="s">
        <v>1328</v>
      </c>
      <c r="X980" s="27"/>
      <c r="Y980" s="27"/>
      <c r="Z980" s="29"/>
      <c r="AA980" s="29">
        <v>0.28472222222222221</v>
      </c>
      <c r="AB980" s="29"/>
      <c r="AC980" s="30">
        <v>46087</v>
      </c>
      <c r="AD980" s="15" t="str">
        <f>IF(Tabla2[[#This Row],[HORA ENTREGA]]="DIRECTO","On time", IF(AA980&lt;&gt;"",IF(Tabla2[[#This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80" s="15" t="str">
        <f>MID(Tabla2[[#This Row],[TIPO]],1,3)</f>
        <v>ISO</v>
      </c>
      <c r="AF9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OXIQUIM S A */ Cont: * tifu1754307*/ HR Entrega: *08:30* /Dirección: *CAÑAVERAL 901,QUILICURA</v>
      </c>
      <c r="AG980" s="38" t="str">
        <f>IFERROR(HYPERLINK("https://wa.me/"&amp;Tabla2[[#This Row],[CONTACTO]]&amp;"?text="&amp;Tabla2[[#This Row],[Mensaje]],"Enviar mensaje"),"")</f>
        <v>Enviar mensaje</v>
      </c>
      <c r="AH980" s="15" t="str">
        <f>CONCATENATE(A980,F980)</f>
        <v>979tifu1754307</v>
      </c>
      <c r="AI980" s="15" t="str">
        <f>CONCATENATE("ENT-",A980)</f>
        <v>ENT-979</v>
      </c>
      <c r="AJ980" s="15" t="str">
        <f>IF(Tabla2[[#This Row],[Op]]&lt;&gt;"","ENTREGA","")</f>
        <v>ENTREGA</v>
      </c>
      <c r="AK980" s="40" t="str">
        <f>(Tabla2[[#This Row],[FECHA ENTREGA]]&amp;Tabla2[[#This Row],[HORA ENTREGA]])</f>
        <v>460870,354166666666667</v>
      </c>
      <c r="AL980" s="34" t="str">
        <f>IFERROR(HYPERLINK("https://wa.me/"&amp;Tabla2[[#This Row],[CONTACTO]]&amp;"?text="&amp;Tabla2[[#This Row],[Mensaje]]),"")</f>
        <v>https://wa.me/56967386251?text=Hola!%0AServicio del día 06-03%0A *Cliente:* OXIQUIM S A */ Cont: * tifu1754307*/ HR Entrega: *08:30* /Dirección: *CAÑAVERAL 901,QUILICURA</v>
      </c>
    </row>
    <row r="981" spans="1:38" s="15" customFormat="1" ht="16.5" customHeight="1" x14ac:dyDescent="0.2">
      <c r="A981" s="15">
        <f>ROW(A980)</f>
        <v>980</v>
      </c>
      <c r="B981" s="15">
        <f>IF(J981=J980,B980+1,1)</f>
        <v>26</v>
      </c>
      <c r="C981" s="15" t="s">
        <v>204</v>
      </c>
      <c r="D981" s="25" t="s">
        <v>39</v>
      </c>
      <c r="E981" s="27">
        <v>1182037</v>
      </c>
      <c r="F981" s="27" t="s">
        <v>1756</v>
      </c>
      <c r="G981" s="27" t="s">
        <v>64</v>
      </c>
      <c r="H981" s="27"/>
      <c r="I981" s="27" t="s">
        <v>42</v>
      </c>
      <c r="J981" s="28">
        <v>46087</v>
      </c>
      <c r="K981" s="26">
        <v>0.35416666666666669</v>
      </c>
      <c r="L981" s="26"/>
      <c r="M981" s="27" t="s">
        <v>72</v>
      </c>
      <c r="N981" s="25">
        <f>IFERROR(VLOOKUP(M981,Data!$J$1:$K$58,2,0),"")</f>
        <v>56978089148</v>
      </c>
      <c r="O981" s="27" t="s">
        <v>73</v>
      </c>
      <c r="P981" s="27"/>
      <c r="Q981" s="27" t="s">
        <v>1628</v>
      </c>
      <c r="R981" s="27" t="s">
        <v>1384</v>
      </c>
      <c r="S981" s="27"/>
      <c r="T981" s="27"/>
      <c r="U981" s="28"/>
      <c r="X981" s="27"/>
      <c r="Y981" s="27"/>
      <c r="Z981" s="29"/>
      <c r="AA981" s="29">
        <v>0.48472222222222222</v>
      </c>
      <c r="AB981" s="29"/>
      <c r="AC981" s="30">
        <v>46087</v>
      </c>
      <c r="AD981" s="15" t="str">
        <f>IF(Tabla2[[#This Row],[HORA ENTREGA]]="DIRECTO","On time", IF(AA981&lt;&gt;"",IF(Tabla2[[#This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81" s="15" t="str">
        <f>MID(Tabla2[[#This Row],[TIPO]],1,3)</f>
        <v xml:space="preserve">20 </v>
      </c>
      <c r="AF9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OXIQUIM S A */ Cont: * TIFU1007702*/ HR Entrega: *08:30* /Dirección: *CAÑAVERAL 901,QUILICURA</v>
      </c>
      <c r="AG981" s="38" t="str">
        <f>IFERROR(HYPERLINK("https://wa.me/"&amp;Tabla2[[#This Row],[CONTACTO]]&amp;"?text="&amp;Tabla2[[#This Row],[Mensaje]],"Enviar mensaje"),"")</f>
        <v>Enviar mensaje</v>
      </c>
      <c r="AH981" s="15" t="str">
        <f>CONCATENATE(A981,F981)</f>
        <v>980TIFU1007702</v>
      </c>
      <c r="AI981" s="15" t="str">
        <f>CONCATENATE("ENT-",A981)</f>
        <v>ENT-980</v>
      </c>
      <c r="AJ981" s="15" t="str">
        <f>IF(Tabla2[[#This Row],[Op]]&lt;&gt;"","ENTREGA","")</f>
        <v>ENTREGA</v>
      </c>
      <c r="AK981" s="40" t="str">
        <f>(Tabla2[[#This Row],[FECHA ENTREGA]]&amp;Tabla2[[#This Row],[HORA ENTREGA]])</f>
        <v>460870,354166666666667</v>
      </c>
      <c r="AL981" s="34" t="str">
        <f>IFERROR(HYPERLINK("https://wa.me/"&amp;Tabla2[[#This Row],[CONTACTO]]&amp;"?text="&amp;Tabla2[[#This Row],[Mensaje]]),"")</f>
        <v>https://wa.me/56978089148?text=Hola!%0AServicio del día 06-03%0A *Cliente:* OXIQUIM S A */ Cont: * TIFU1007702*/ HR Entrega: *08:30* /Dirección: *CAÑAVERAL 901,QUILICURA</v>
      </c>
    </row>
    <row r="982" spans="1:38" s="15" customFormat="1" ht="16.5" customHeight="1" x14ac:dyDescent="0.2">
      <c r="A982" s="15">
        <f>ROW(A981)</f>
        <v>981</v>
      </c>
      <c r="B982" s="15">
        <f>IF(J982=J981,B981+1,1)</f>
        <v>27</v>
      </c>
      <c r="C982" s="15" t="s">
        <v>1757</v>
      </c>
      <c r="D982" s="25" t="s">
        <v>39</v>
      </c>
      <c r="E982" s="27">
        <v>300083</v>
      </c>
      <c r="F982" s="27" t="s">
        <v>1758</v>
      </c>
      <c r="G982" s="27" t="s">
        <v>465</v>
      </c>
      <c r="H982" s="27">
        <v>17360</v>
      </c>
      <c r="I982" s="27" t="s">
        <v>42</v>
      </c>
      <c r="J982" s="28">
        <v>46087</v>
      </c>
      <c r="K982" s="26">
        <v>0.41666666666666669</v>
      </c>
      <c r="L982" s="26"/>
      <c r="M982" s="27" t="s">
        <v>192</v>
      </c>
      <c r="N982" s="25">
        <f>IFERROR(VLOOKUP(M982,Data!$J$1:$K$58,2,0),"")</f>
        <v>56967396661</v>
      </c>
      <c r="O982" s="27" t="s">
        <v>181</v>
      </c>
      <c r="P982" s="27"/>
      <c r="Q982" s="27" t="s">
        <v>1759</v>
      </c>
      <c r="R982" s="27" t="s">
        <v>1737</v>
      </c>
      <c r="S982" s="27"/>
      <c r="T982" s="27"/>
      <c r="U982" s="28"/>
      <c r="X982" s="27"/>
      <c r="Y982" s="27"/>
      <c r="Z982" s="29"/>
      <c r="AA982" s="29">
        <v>0.39583333333333331</v>
      </c>
      <c r="AB982" s="29"/>
      <c r="AC982" s="30">
        <v>46087</v>
      </c>
      <c r="AD982" s="15" t="str">
        <f>IF(Tabla2[[#This Row],[HORA ENTREGA]]="DIRECTO","On time", IF(AA982&lt;&gt;"",IF(Tabla2[[#This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82" s="15" t="str">
        <f>MID(Tabla2[[#This Row],[TIPO]],1,3)</f>
        <v xml:space="preserve">40 </v>
      </c>
      <c r="AF9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qbox modular spa */ Cont: * caau4612913*/ HR Entrega: *10:00* /Dirección: *Av. Américo Vespucio 1001 Bodega 01 Edificio D, Quilicura, Santiago</v>
      </c>
      <c r="AG982" s="38" t="str">
        <f>IFERROR(HYPERLINK("https://wa.me/"&amp;Tabla2[[#This Row],[CONTACTO]]&amp;"?text="&amp;Tabla2[[#This Row],[Mensaje]],"Enviar mensaje"),"")</f>
        <v>Enviar mensaje</v>
      </c>
      <c r="AH982" s="15" t="str">
        <f>CONCATENATE(A982,F982)</f>
        <v>981caau4612913</v>
      </c>
      <c r="AI982" s="15" t="str">
        <f>CONCATENATE("ENT-",A982)</f>
        <v>ENT-981</v>
      </c>
      <c r="AJ982" s="15" t="str">
        <f>IF(Tabla2[[#This Row],[Op]]&lt;&gt;"","ENTREGA","")</f>
        <v>ENTREGA</v>
      </c>
      <c r="AK982" s="40" t="str">
        <f>(Tabla2[[#This Row],[FECHA ENTREGA]]&amp;Tabla2[[#This Row],[HORA ENTREGA]])</f>
        <v>460870,416666666666667</v>
      </c>
      <c r="AL982" s="34" t="str">
        <f>IFERROR(HYPERLINK("https://wa.me/"&amp;Tabla2[[#This Row],[CONTACTO]]&amp;"?text="&amp;Tabla2[[#This Row],[Mensaje]]),"")</f>
        <v>https://wa.me/56967396661?text=Hola!%0AServicio del día 06-03%0A *Cliente:* qbox modular spa */ Cont: * caau4612913*/ HR Entrega: *10:00* /Dirección: *Av. Américo Vespucio 1001 Bodega 01 Edificio D, Quilicura, Santiago</v>
      </c>
    </row>
    <row r="983" spans="1:38" s="15" customFormat="1" ht="16.5" customHeight="1" x14ac:dyDescent="0.2">
      <c r="A983" s="15">
        <f>ROW(A982)</f>
        <v>982</v>
      </c>
      <c r="B983" s="15">
        <f>IF(J983=J982,B982+1,1)</f>
        <v>28</v>
      </c>
      <c r="C983" s="15" t="s">
        <v>219</v>
      </c>
      <c r="D983" s="25" t="s">
        <v>39</v>
      </c>
      <c r="E983" s="27">
        <v>102089</v>
      </c>
      <c r="F983" s="27" t="s">
        <v>1760</v>
      </c>
      <c r="G983" s="27" t="s">
        <v>41</v>
      </c>
      <c r="H983" s="27">
        <v>27124</v>
      </c>
      <c r="I983" s="27" t="s">
        <v>42</v>
      </c>
      <c r="J983" s="28">
        <v>46087</v>
      </c>
      <c r="K983" s="26">
        <v>0.29166666666666669</v>
      </c>
      <c r="L983" s="26"/>
      <c r="M983" s="27" t="s">
        <v>215</v>
      </c>
      <c r="N983" s="25">
        <f>IFERROR(VLOOKUP(M983,Data!$J$1:$K$58,2,0),"")</f>
        <v>56978089957</v>
      </c>
      <c r="O983" s="27" t="s">
        <v>216</v>
      </c>
      <c r="P983" s="27"/>
      <c r="Q983" s="27" t="s">
        <v>229</v>
      </c>
      <c r="R983" s="27" t="s">
        <v>48</v>
      </c>
      <c r="S983" s="27"/>
      <c r="T983" s="27"/>
      <c r="U983" s="28"/>
      <c r="V983" s="15" t="s">
        <v>1328</v>
      </c>
      <c r="X983" s="27"/>
      <c r="Y983" s="27"/>
      <c r="Z983" s="29"/>
      <c r="AA983" s="29">
        <v>0.28611111111111109</v>
      </c>
      <c r="AB983" s="29"/>
      <c r="AC983" s="30">
        <v>46087</v>
      </c>
      <c r="AD983" s="15" t="str">
        <f>IF(Tabla2[[#This Row],[HORA ENTREGA]]="DIRECTO","On time", IF(AA983&lt;&gt;"",IF(Tabla2[[#This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83" s="15" t="str">
        <f>MID(Tabla2[[#This Row],[TIPO]],1,3)</f>
        <v xml:space="preserve">40 </v>
      </c>
      <c r="AF9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RENDIC S.A. */ Cont: * CMAU8617204*/ HR Entrega: *07:00* /Dirección: *Avenida Miraflores 9700-Bodega 4C, PUDAHUEL</v>
      </c>
      <c r="AG983" s="38" t="str">
        <f>IFERROR(HYPERLINK("https://wa.me/"&amp;Tabla2[[#This Row],[CONTACTO]]&amp;"?text="&amp;Tabla2[[#This Row],[Mensaje]],"Enviar mensaje"),"")</f>
        <v>Enviar mensaje</v>
      </c>
      <c r="AH983" s="15" t="str">
        <f>CONCATENATE(A983,F983)</f>
        <v>982CMAU8617204</v>
      </c>
      <c r="AI983" s="15" t="str">
        <f>CONCATENATE("ENT-",A983)</f>
        <v>ENT-982</v>
      </c>
      <c r="AJ983" s="15" t="str">
        <f>IF(Tabla2[[#This Row],[Op]]&lt;&gt;"","ENTREGA","")</f>
        <v>ENTREGA</v>
      </c>
      <c r="AK983" s="40" t="str">
        <f>(Tabla2[[#This Row],[FECHA ENTREGA]]&amp;Tabla2[[#This Row],[HORA ENTREGA]])</f>
        <v>460870,291666666666667</v>
      </c>
      <c r="AL983" s="34" t="str">
        <f>IFERROR(HYPERLINK("https://wa.me/"&amp;Tabla2[[#This Row],[CONTACTO]]&amp;"?text="&amp;Tabla2[[#This Row],[Mensaje]]),"")</f>
        <v>https://wa.me/56978089957?text=Hola!%0AServicio del día 06-03%0A *Cliente:* RENDIC S.A. */ Cont: * CMAU8617204*/ HR Entrega: *07:00* /Dirección: *Avenida Miraflores 9700-Bodega 4C, PUDAHUEL</v>
      </c>
    </row>
    <row r="984" spans="1:38" s="15" customFormat="1" ht="16.5" customHeight="1" x14ac:dyDescent="0.2">
      <c r="A984" s="15">
        <f>ROW(A983)</f>
        <v>983</v>
      </c>
      <c r="B984" s="15">
        <f>IF(J984=J983,B983+1,1)</f>
        <v>29</v>
      </c>
      <c r="C984" s="15" t="s">
        <v>219</v>
      </c>
      <c r="D984" s="25" t="s">
        <v>39</v>
      </c>
      <c r="E984" s="27">
        <v>102663</v>
      </c>
      <c r="F984" s="27" t="s">
        <v>1761</v>
      </c>
      <c r="G984" s="27" t="s">
        <v>41</v>
      </c>
      <c r="H984" s="27">
        <v>26637</v>
      </c>
      <c r="I984" s="27" t="s">
        <v>42</v>
      </c>
      <c r="J984" s="28">
        <v>46087</v>
      </c>
      <c r="K984" s="26">
        <v>0.45833333333333331</v>
      </c>
      <c r="L984" s="26"/>
      <c r="M984" s="27" t="s">
        <v>688</v>
      </c>
      <c r="N984" s="25">
        <f>IFERROR(VLOOKUP(M984,Data!$J$1:$K$58,2,0),"")</f>
        <v>56950104102</v>
      </c>
      <c r="O984" s="27" t="s">
        <v>552</v>
      </c>
      <c r="P984" s="27"/>
      <c r="Q984" s="27" t="s">
        <v>229</v>
      </c>
      <c r="R984" s="27" t="s">
        <v>48</v>
      </c>
      <c r="S984" s="27"/>
      <c r="T984" s="27"/>
      <c r="U984" s="28"/>
      <c r="V984" s="15" t="s">
        <v>1328</v>
      </c>
      <c r="X984" s="27"/>
      <c r="Y984" s="27"/>
      <c r="Z984" s="29"/>
      <c r="AA984" s="29">
        <v>0.41319444444444442</v>
      </c>
      <c r="AB984" s="29"/>
      <c r="AC984" s="30">
        <v>46087</v>
      </c>
      <c r="AD984" s="15" t="str">
        <f>IF(Tabla2[[#This Row],[HORA ENTREGA]]="DIRECTO","On time", IF(AA984&lt;&gt;"",IF(Tabla2[[#This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84" s="15" t="str">
        <f>MID(Tabla2[[#This Row],[TIPO]],1,3)</f>
        <v xml:space="preserve">40 </v>
      </c>
      <c r="AF9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RENDIC S.A. */ Cont: * GCXU6137930*/ HR Entrega: *11:00* /Dirección: *Avenida Miraflores 9700-Bodega 4C, PUDAHUEL</v>
      </c>
      <c r="AG984" s="38" t="str">
        <f>IFERROR(HYPERLINK("https://wa.me/"&amp;Tabla2[[#This Row],[CONTACTO]]&amp;"?text="&amp;Tabla2[[#This Row],[Mensaje]],"Enviar mensaje"),"")</f>
        <v>Enviar mensaje</v>
      </c>
      <c r="AH984" s="15" t="str">
        <f>CONCATENATE(A984,F984)</f>
        <v>983GCXU6137930</v>
      </c>
      <c r="AI984" s="15" t="str">
        <f>CONCATENATE("ENT-",A984)</f>
        <v>ENT-983</v>
      </c>
      <c r="AJ984" s="15" t="str">
        <f>IF(Tabla2[[#This Row],[Op]]&lt;&gt;"","ENTREGA","")</f>
        <v>ENTREGA</v>
      </c>
      <c r="AK984" s="40" t="str">
        <f>(Tabla2[[#This Row],[FECHA ENTREGA]]&amp;Tabla2[[#This Row],[HORA ENTREGA]])</f>
        <v>460870,458333333333333</v>
      </c>
      <c r="AL984" s="34" t="str">
        <f>IFERROR(HYPERLINK("https://wa.me/"&amp;Tabla2[[#This Row],[CONTACTO]]&amp;"?text="&amp;Tabla2[[#This Row],[Mensaje]]),"")</f>
        <v>https://wa.me/56950104102?text=Hola!%0AServicio del día 06-03%0A *Cliente:* RENDIC S.A. */ Cont: * GCXU6137930*/ HR Entrega: *11:00* /Dirección: *Avenida Miraflores 9700-Bodega 4C, PUDAHUEL</v>
      </c>
    </row>
    <row r="985" spans="1:38" s="15" customFormat="1" ht="16.5" customHeight="1" x14ac:dyDescent="0.2">
      <c r="A985" s="15">
        <f>ROW(A984)</f>
        <v>984</v>
      </c>
      <c r="B985" s="15">
        <f>IF(J985=J984,B984+1,1)</f>
        <v>30</v>
      </c>
      <c r="C985" s="15" t="s">
        <v>566</v>
      </c>
      <c r="D985" s="25" t="s">
        <v>39</v>
      </c>
      <c r="E985" s="27" t="s">
        <v>120</v>
      </c>
      <c r="F985" s="27" t="s">
        <v>456</v>
      </c>
      <c r="G985" s="27" t="s">
        <v>456</v>
      </c>
      <c r="H985" s="27" t="s">
        <v>120</v>
      </c>
      <c r="I985" s="27" t="s">
        <v>42</v>
      </c>
      <c r="J985" s="28">
        <v>46087</v>
      </c>
      <c r="K985" s="26">
        <v>0.29166666666666669</v>
      </c>
      <c r="L985" s="26"/>
      <c r="M985" s="27" t="s">
        <v>60</v>
      </c>
      <c r="N985" s="25">
        <f>IFERROR(VLOOKUP(M985,Data!$J$1:$K$58,2,0),"")</f>
        <v>56957438415</v>
      </c>
      <c r="O985" s="27" t="s">
        <v>568</v>
      </c>
      <c r="P985" s="27"/>
      <c r="Q985" s="27" t="s">
        <v>569</v>
      </c>
      <c r="R985" s="27" t="s">
        <v>120</v>
      </c>
      <c r="S985" s="27"/>
      <c r="T985" s="27"/>
      <c r="U985" s="28"/>
      <c r="X985" s="27"/>
      <c r="Y985" s="27"/>
      <c r="Z985" s="29"/>
      <c r="AA985" s="29"/>
      <c r="AB985" s="29"/>
      <c r="AC985" s="30">
        <v>46087</v>
      </c>
      <c r="AD985" s="15" t="str">
        <f>IF(Tabla2[[#This Row],[HORA ENTREGA]]="DIRECTO","On time", IF(AA985&lt;&gt;"",IF(Tabla2[[#This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85" s="15" t="str">
        <f>MID(Tabla2[[#This Row],[TIPO]],1,3)</f>
        <v>RAM</v>
      </c>
      <c r="AF9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RITRAMA S.A. */ Cont: * RAMPLA*/ HR Entrega: *07:00* /Dirección: *AV. TUPUNGATO 3420, PLACILLA</v>
      </c>
      <c r="AG985" s="38" t="str">
        <f>IFERROR(HYPERLINK("https://wa.me/"&amp;Tabla2[[#This Row],[CONTACTO]]&amp;"?text="&amp;Tabla2[[#This Row],[Mensaje]],"Enviar mensaje"),"")</f>
        <v>Enviar mensaje</v>
      </c>
      <c r="AH985" s="15" t="str">
        <f>CONCATENATE(A985,F985)</f>
        <v>984RAMPLA</v>
      </c>
      <c r="AI985" s="15" t="str">
        <f>CONCATENATE("ENT-",A985)</f>
        <v>ENT-984</v>
      </c>
      <c r="AJ985" s="15" t="str">
        <f>IF(Tabla2[[#This Row],[Op]]&lt;&gt;"","ENTREGA","")</f>
        <v>ENTREGA</v>
      </c>
      <c r="AK985" s="40" t="str">
        <f>(Tabla2[[#This Row],[FECHA ENTREGA]]&amp;Tabla2[[#This Row],[HORA ENTREGA]])</f>
        <v>460870,291666666666667</v>
      </c>
      <c r="AL985" s="34" t="str">
        <f>IFERROR(HYPERLINK("https://wa.me/"&amp;Tabla2[[#This Row],[CONTACTO]]&amp;"?text="&amp;Tabla2[[#This Row],[Mensaje]]),"")</f>
        <v>https://wa.me/56957438415?text=Hola!%0AServicio del día 06-03%0A *Cliente:* RITRAMA S.A. */ Cont: * RAMPLA*/ HR Entrega: *07:00* /Dirección: *AV. TUPUNGATO 3420, PLACILLA</v>
      </c>
    </row>
    <row r="986" spans="1:38" s="15" customFormat="1" ht="16.5" customHeight="1" x14ac:dyDescent="0.2">
      <c r="A986" s="15">
        <f>ROW(A985)</f>
        <v>985</v>
      </c>
      <c r="B986" s="15">
        <f>IF(J986=J985,B985+1,1)</f>
        <v>31</v>
      </c>
      <c r="C986" s="15" t="s">
        <v>566</v>
      </c>
      <c r="D986" s="25" t="s">
        <v>39</v>
      </c>
      <c r="E986" s="27" t="s">
        <v>120</v>
      </c>
      <c r="F986" s="27" t="s">
        <v>456</v>
      </c>
      <c r="G986" s="27" t="s">
        <v>456</v>
      </c>
      <c r="H986" s="27" t="s">
        <v>120</v>
      </c>
      <c r="I986" s="27" t="s">
        <v>42</v>
      </c>
      <c r="J986" s="28">
        <v>46087</v>
      </c>
      <c r="K986" s="26">
        <v>0.29166666666666669</v>
      </c>
      <c r="L986" s="26"/>
      <c r="M986" s="27" t="s">
        <v>570</v>
      </c>
      <c r="N986" s="25">
        <f>IFERROR(VLOOKUP(M986,Data!$J$1:$K$58,2,0),"")</f>
        <v>56973887322</v>
      </c>
      <c r="O986" s="27" t="s">
        <v>738</v>
      </c>
      <c r="P986" s="27"/>
      <c r="Q986" s="27" t="s">
        <v>569</v>
      </c>
      <c r="R986" s="27" t="s">
        <v>120</v>
      </c>
      <c r="S986" s="27"/>
      <c r="T986" s="27"/>
      <c r="U986" s="28"/>
      <c r="X986" s="27"/>
      <c r="Y986" s="27"/>
      <c r="Z986" s="29"/>
      <c r="AA986" s="29"/>
      <c r="AB986" s="29"/>
      <c r="AC986" s="30">
        <v>46087</v>
      </c>
      <c r="AD986" s="15" t="str">
        <f>IF(Tabla2[[#This Row],[HORA ENTREGA]]="DIRECTO","On time", IF(AA986&lt;&gt;"",IF(Tabla2[[#This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86" s="15" t="str">
        <f>MID(Tabla2[[#This Row],[TIPO]],1,3)</f>
        <v>RAM</v>
      </c>
      <c r="AF9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RITRAMA S.A. */ Cont: * RAMPLA*/ HR Entrega: *07:00* /Dirección: *AV. TUPUNGATO 3420, PLACILLA</v>
      </c>
      <c r="AG986" s="38" t="str">
        <f>IFERROR(HYPERLINK("https://wa.me/"&amp;Tabla2[[#This Row],[CONTACTO]]&amp;"?text="&amp;Tabla2[[#This Row],[Mensaje]],"Enviar mensaje"),"")</f>
        <v>Enviar mensaje</v>
      </c>
      <c r="AH986" s="15" t="str">
        <f>CONCATENATE(A986,F986)</f>
        <v>985RAMPLA</v>
      </c>
      <c r="AI986" s="15" t="str">
        <f>CONCATENATE("ENT-",A986)</f>
        <v>ENT-985</v>
      </c>
      <c r="AJ986" s="15" t="str">
        <f>IF(Tabla2[[#This Row],[Op]]&lt;&gt;"","ENTREGA","")</f>
        <v>ENTREGA</v>
      </c>
      <c r="AK986" s="40" t="str">
        <f>(Tabla2[[#This Row],[FECHA ENTREGA]]&amp;Tabla2[[#This Row],[HORA ENTREGA]])</f>
        <v>460870,291666666666667</v>
      </c>
      <c r="AL986" s="34" t="str">
        <f>IFERROR(HYPERLINK("https://wa.me/"&amp;Tabla2[[#This Row],[CONTACTO]]&amp;"?text="&amp;Tabla2[[#This Row],[Mensaje]]),"")</f>
        <v>https://wa.me/56973887322?text=Hola!%0AServicio del día 06-03%0A *Cliente:* RITRAMA S.A. */ Cont: * RAMPLA*/ HR Entrega: *07:00* /Dirección: *AV. TUPUNGATO 3420, PLACILLA</v>
      </c>
    </row>
    <row r="987" spans="1:38" s="15" customFormat="1" ht="16.5" customHeight="1" x14ac:dyDescent="0.2">
      <c r="A987" s="15">
        <f>ROW(A986)</f>
        <v>986</v>
      </c>
      <c r="B987" s="15">
        <f>IF(J987=J986,B986+1,1)</f>
        <v>32</v>
      </c>
      <c r="C987" s="15" t="s">
        <v>1709</v>
      </c>
      <c r="D987" s="25" t="s">
        <v>39</v>
      </c>
      <c r="E987" s="27">
        <v>384678</v>
      </c>
      <c r="F987" s="27" t="s">
        <v>1762</v>
      </c>
      <c r="G987" s="27" t="s">
        <v>64</v>
      </c>
      <c r="H987" s="27">
        <v>4572</v>
      </c>
      <c r="I987" s="27" t="s">
        <v>42</v>
      </c>
      <c r="J987" s="28">
        <v>46087</v>
      </c>
      <c r="K987" s="26">
        <v>0.33333333333333331</v>
      </c>
      <c r="L987" s="26"/>
      <c r="M987" s="27" t="s">
        <v>971</v>
      </c>
      <c r="N987" s="25">
        <f>IFERROR(VLOOKUP(M987,Data!$J$1:$K$58,2,0),"")</f>
        <v>56999972473</v>
      </c>
      <c r="O987" s="27" t="s">
        <v>348</v>
      </c>
      <c r="P987" s="27"/>
      <c r="Q987" s="27" t="s">
        <v>450</v>
      </c>
      <c r="R987" s="27" t="s">
        <v>1546</v>
      </c>
      <c r="S987" s="27"/>
      <c r="T987" s="27"/>
      <c r="U987" s="28"/>
      <c r="V987" s="15" t="s">
        <v>1328</v>
      </c>
      <c r="X987" s="27"/>
      <c r="Y987" s="27"/>
      <c r="Z987" s="29"/>
      <c r="AA987" s="29">
        <v>0.33333333333333331</v>
      </c>
      <c r="AB987" s="29"/>
      <c r="AC987" s="30">
        <v>46087</v>
      </c>
      <c r="AD987" s="15" t="str">
        <f>IF(Tabla2[[#This Row],[HORA ENTREGA]]="DIRECTO","On time", IF(AA987&lt;&gt;"",IF(Tabla2[[#This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87" s="15" t="str">
        <f>MID(Tabla2[[#This Row],[TIPO]],1,3)</f>
        <v xml:space="preserve">20 </v>
      </c>
      <c r="AF9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TECNIKA */ Cont: * TEMU1743011*/ HR Entrega: *08:00* /Dirección: *Los Olivos 1270, Pudahuel</v>
      </c>
      <c r="AG987" s="38" t="str">
        <f>IFERROR(HYPERLINK("https://wa.me/"&amp;Tabla2[[#This Row],[CONTACTO]]&amp;"?text="&amp;Tabla2[[#This Row],[Mensaje]],"Enviar mensaje"),"")</f>
        <v>Enviar mensaje</v>
      </c>
      <c r="AH987" s="15" t="str">
        <f>CONCATENATE(A987,F987)</f>
        <v>986TEMU1743011</v>
      </c>
      <c r="AI987" s="15" t="str">
        <f>CONCATENATE("ENT-",A987)</f>
        <v>ENT-986</v>
      </c>
      <c r="AJ987" s="15" t="str">
        <f>IF(Tabla2[[#This Row],[Op]]&lt;&gt;"","ENTREGA","")</f>
        <v>ENTREGA</v>
      </c>
      <c r="AK987" s="40" t="str">
        <f>(Tabla2[[#This Row],[FECHA ENTREGA]]&amp;Tabla2[[#This Row],[HORA ENTREGA]])</f>
        <v>460870,333333333333333</v>
      </c>
      <c r="AL987" s="34" t="str">
        <f>IFERROR(HYPERLINK("https://wa.me/"&amp;Tabla2[[#This Row],[CONTACTO]]&amp;"?text="&amp;Tabla2[[#This Row],[Mensaje]]),"")</f>
        <v>https://wa.me/56999972473?text=Hola!%0AServicio del día 06-03%0A *Cliente:* TECNIKA */ Cont: * TEMU1743011*/ HR Entrega: *08:00* /Dirección: *Los Olivos 1270, Pudahuel</v>
      </c>
    </row>
    <row r="988" spans="1:38" s="15" customFormat="1" ht="16.5" customHeight="1" x14ac:dyDescent="0.2">
      <c r="A988" s="15">
        <f>ROW(A987)</f>
        <v>987</v>
      </c>
      <c r="B988" s="15">
        <f>IF(J988=J987,B987+1,1)</f>
        <v>33</v>
      </c>
      <c r="C988" s="15" t="s">
        <v>1460</v>
      </c>
      <c r="D988" s="25" t="s">
        <v>39</v>
      </c>
      <c r="E988" s="27" t="s">
        <v>120</v>
      </c>
      <c r="F988" s="27" t="s">
        <v>456</v>
      </c>
      <c r="G988" s="27" t="s">
        <v>456</v>
      </c>
      <c r="H988" s="27" t="s">
        <v>120</v>
      </c>
      <c r="I988" s="27" t="s">
        <v>42</v>
      </c>
      <c r="J988" s="28">
        <v>46087</v>
      </c>
      <c r="K988" s="26">
        <v>0.375</v>
      </c>
      <c r="L988" s="26"/>
      <c r="M988" s="27"/>
      <c r="N988" s="25" t="str">
        <f>IFERROR(VLOOKUP(M988,Data!$J$1:$K$58,2,0),"")</f>
        <v/>
      </c>
      <c r="O988" s="27"/>
      <c r="P988" s="27"/>
      <c r="Q988" s="27" t="s">
        <v>1461</v>
      </c>
      <c r="R988" s="27" t="s">
        <v>120</v>
      </c>
      <c r="S988" s="27"/>
      <c r="T988" s="27"/>
      <c r="U988" s="28"/>
      <c r="X988" s="27"/>
      <c r="Y988" s="27"/>
      <c r="Z988" s="29"/>
      <c r="AA988" s="29"/>
      <c r="AB988" s="29"/>
      <c r="AC988" s="30">
        <v>46087</v>
      </c>
      <c r="AD988" s="15" t="str">
        <f>IF(Tabla2[[#This Row],[HORA ENTREGA]]="DIRECTO","On time", IF(AA988&lt;&gt;"",IF(Tabla2[[#This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88" s="15" t="str">
        <f>MID(Tabla2[[#This Row],[TIPO]],1,3)</f>
        <v>RAM</v>
      </c>
      <c r="AF9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TEGA INDUSTRIES CHILE SPA . */ Cont: * RAMPLA*/ HR Entrega: *09:00* /Dirección: *Av Colorado N° 781 Quilicura</v>
      </c>
      <c r="AG988" s="38" t="str">
        <f>IFERROR(HYPERLINK("https://wa.me/"&amp;Tabla2[[#This Row],[CONTACTO]]&amp;"?text="&amp;Tabla2[[#This Row],[Mensaje]],"Enviar mensaje"),"")</f>
        <v>Enviar mensaje</v>
      </c>
      <c r="AH988" s="15" t="str">
        <f>CONCATENATE(A988,F988)</f>
        <v>987RAMPLA</v>
      </c>
      <c r="AI988" s="15" t="str">
        <f>CONCATENATE("ENT-",A988)</f>
        <v>ENT-987</v>
      </c>
      <c r="AJ988" s="15" t="str">
        <f>IF(Tabla2[[#This Row],[Op]]&lt;&gt;"","ENTREGA","")</f>
        <v>ENTREGA</v>
      </c>
      <c r="AK988" s="40" t="str">
        <f>(Tabla2[[#This Row],[FECHA ENTREGA]]&amp;Tabla2[[#This Row],[HORA ENTREGA]])</f>
        <v>460870,375</v>
      </c>
      <c r="AL988" s="34" t="str">
        <f>IFERROR(HYPERLINK("https://wa.me/"&amp;Tabla2[[#This Row],[CONTACTO]]&amp;"?text="&amp;Tabla2[[#This Row],[Mensaje]]),"")</f>
        <v>https://wa.me/?text=Hola!%0AServicio del día 06-03%0A *Cliente:* TEGA INDUSTRIES CHILE SPA . */ Cont: * RAMPLA*/ HR Entrega: *09:00* /Dirección: *Av Colorado N° 781 Quilicura</v>
      </c>
    </row>
    <row r="989" spans="1:38" s="15" customFormat="1" ht="16.5" customHeight="1" x14ac:dyDescent="0.2">
      <c r="A989" s="15">
        <f>ROW(A988)</f>
        <v>988</v>
      </c>
      <c r="B989" s="15">
        <f>IF(J989=J988,B988+1,1)</f>
        <v>34</v>
      </c>
      <c r="C989" s="15" t="s">
        <v>1460</v>
      </c>
      <c r="D989" s="25" t="s">
        <v>39</v>
      </c>
      <c r="E989" s="27" t="s">
        <v>120</v>
      </c>
      <c r="F989" s="27" t="s">
        <v>456</v>
      </c>
      <c r="G989" s="27" t="s">
        <v>456</v>
      </c>
      <c r="H989" s="27" t="s">
        <v>120</v>
      </c>
      <c r="I989" s="27" t="s">
        <v>42</v>
      </c>
      <c r="J989" s="28">
        <v>46087</v>
      </c>
      <c r="K989" s="26">
        <v>0.45833333333333331</v>
      </c>
      <c r="L989" s="26"/>
      <c r="M989" s="27"/>
      <c r="N989" s="25" t="str">
        <f>IFERROR(VLOOKUP(M989,Data!$J$1:$K$58,2,0),"")</f>
        <v/>
      </c>
      <c r="O989" s="27"/>
      <c r="P989" s="27"/>
      <c r="Q989" s="27" t="s">
        <v>1461</v>
      </c>
      <c r="R989" s="27" t="s">
        <v>120</v>
      </c>
      <c r="S989" s="27"/>
      <c r="T989" s="27"/>
      <c r="U989" s="28"/>
      <c r="X989" s="27"/>
      <c r="Y989" s="27"/>
      <c r="Z989" s="29"/>
      <c r="AA989" s="29"/>
      <c r="AB989" s="29"/>
      <c r="AC989" s="30">
        <v>46087</v>
      </c>
      <c r="AD989" s="15" t="str">
        <f>IF(Tabla2[[#This Row],[HORA ENTREGA]]="DIRECTO","On time", IF(AA989&lt;&gt;"",IF(Tabla2[[#This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989" s="15" t="str">
        <f>MID(Tabla2[[#This Row],[TIPO]],1,3)</f>
        <v>RAM</v>
      </c>
      <c r="AF9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TEGA INDUSTRIES CHILE SPA . */ Cont: * RAMPLA*/ HR Entrega: *11:00* /Dirección: *Av Colorado N° 781 Quilicura</v>
      </c>
      <c r="AG989" s="38" t="str">
        <f>IFERROR(HYPERLINK("https://wa.me/"&amp;Tabla2[[#This Row],[CONTACTO]]&amp;"?text="&amp;Tabla2[[#This Row],[Mensaje]],"Enviar mensaje"),"")</f>
        <v>Enviar mensaje</v>
      </c>
      <c r="AH989" s="15" t="str">
        <f>CONCATENATE(A989,F989)</f>
        <v>988RAMPLA</v>
      </c>
      <c r="AI989" s="15" t="str">
        <f>CONCATENATE("ENT-",A989)</f>
        <v>ENT-988</v>
      </c>
      <c r="AJ989" s="15" t="str">
        <f>IF(Tabla2[[#This Row],[Op]]&lt;&gt;"","ENTREGA","")</f>
        <v>ENTREGA</v>
      </c>
      <c r="AK989" s="40" t="str">
        <f>(Tabla2[[#This Row],[FECHA ENTREGA]]&amp;Tabla2[[#This Row],[HORA ENTREGA]])</f>
        <v>460870,458333333333333</v>
      </c>
      <c r="AL989" s="34" t="str">
        <f>IFERROR(HYPERLINK("https://wa.me/"&amp;Tabla2[[#This Row],[CONTACTO]]&amp;"?text="&amp;Tabla2[[#This Row],[Mensaje]]),"")</f>
        <v>https://wa.me/?text=Hola!%0AServicio del día 06-03%0A *Cliente:* TEGA INDUSTRIES CHILE SPA . */ Cont: * RAMPLA*/ HR Entrega: *11:00* /Dirección: *Av Colorado N° 781 Quilicura</v>
      </c>
    </row>
    <row r="990" spans="1:38" s="15" customFormat="1" ht="16.5" customHeight="1" x14ac:dyDescent="0.2">
      <c r="A990" s="15">
        <f>ROW(A989)</f>
        <v>989</v>
      </c>
      <c r="B990" s="15">
        <f>IF(J990=J989,B989+1,1)</f>
        <v>35</v>
      </c>
      <c r="C990" s="15" t="s">
        <v>1763</v>
      </c>
      <c r="D990" s="25" t="s">
        <v>39</v>
      </c>
      <c r="E990" s="27">
        <v>877346</v>
      </c>
      <c r="F990" s="27" t="s">
        <v>1764</v>
      </c>
      <c r="G990" s="27" t="s">
        <v>465</v>
      </c>
      <c r="H990" s="27">
        <v>21200</v>
      </c>
      <c r="I990" s="27" t="s">
        <v>42</v>
      </c>
      <c r="J990" s="28">
        <v>46087</v>
      </c>
      <c r="K990" s="26">
        <v>0.375</v>
      </c>
      <c r="L990" s="26"/>
      <c r="M990" s="27" t="s">
        <v>308</v>
      </c>
      <c r="N990" s="25">
        <f>IFERROR(VLOOKUP(M990,Data!$J$1:$K$58,2,0),"")</f>
        <v>56966631737</v>
      </c>
      <c r="O990" s="27" t="s">
        <v>309</v>
      </c>
      <c r="P990" s="27"/>
      <c r="Q990" s="27" t="s">
        <v>168</v>
      </c>
      <c r="R990" s="27" t="s">
        <v>1765</v>
      </c>
      <c r="S990" s="27"/>
      <c r="T990" s="27"/>
      <c r="U990" s="28"/>
      <c r="V990" s="15" t="s">
        <v>1328</v>
      </c>
      <c r="X990" s="27"/>
      <c r="Y990" s="27"/>
      <c r="Z990" s="29"/>
      <c r="AA990" s="29">
        <v>0.3611111111111111</v>
      </c>
      <c r="AB990" s="29"/>
      <c r="AC990" s="30">
        <v>46087</v>
      </c>
      <c r="AD990" s="15" t="str">
        <f>IF(Tabla2[[#This Row],[HORA ENTREGA]]="DIRECTO","On time", IF(AA990&lt;&gt;"",IF(Tabla2[[#This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90" s="15" t="str">
        <f>MID(Tabla2[[#This Row],[TIPO]],1,3)</f>
        <v xml:space="preserve">40 </v>
      </c>
      <c r="AF9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Ten Series */ Cont: * UESU5218333*/ HR Entrega: *09:00* /Dirección: *PuertoMadero 9710, Bodega X36. Pudahuel</v>
      </c>
      <c r="AG990" s="38" t="str">
        <f>IFERROR(HYPERLINK("https://wa.me/"&amp;Tabla2[[#This Row],[CONTACTO]]&amp;"?text="&amp;Tabla2[[#This Row],[Mensaje]],"Enviar mensaje"),"")</f>
        <v>Enviar mensaje</v>
      </c>
      <c r="AH990" s="15" t="str">
        <f>CONCATENATE(A990,F990)</f>
        <v>989UESU5218333</v>
      </c>
      <c r="AI990" s="15" t="str">
        <f>CONCATENATE("ENT-",A990)</f>
        <v>ENT-989</v>
      </c>
      <c r="AJ990" s="15" t="str">
        <f>IF(Tabla2[[#This Row],[Op]]&lt;&gt;"","ENTREGA","")</f>
        <v>ENTREGA</v>
      </c>
      <c r="AK990" s="40" t="str">
        <f>(Tabla2[[#This Row],[FECHA ENTREGA]]&amp;Tabla2[[#This Row],[HORA ENTREGA]])</f>
        <v>460870,375</v>
      </c>
      <c r="AL990" s="34" t="str">
        <f>IFERROR(HYPERLINK("https://wa.me/"&amp;Tabla2[[#This Row],[CONTACTO]]&amp;"?text="&amp;Tabla2[[#This Row],[Mensaje]]),"")</f>
        <v>https://wa.me/56966631737?text=Hola!%0AServicio del día 06-03%0A *Cliente:* Ten Series */ Cont: * UESU5218333*/ HR Entrega: *09:00* /Dirección: *PuertoMadero 9710, Bodega X36. Pudahuel</v>
      </c>
    </row>
    <row r="991" spans="1:38" s="15" customFormat="1" ht="16.5" customHeight="1" x14ac:dyDescent="0.2">
      <c r="A991" s="15">
        <f>ROW(A990)</f>
        <v>990</v>
      </c>
      <c r="B991" s="15">
        <f>IF(J991=J990,B990+1,1)</f>
        <v>36</v>
      </c>
      <c r="C991" s="15" t="s">
        <v>1763</v>
      </c>
      <c r="D991" s="25" t="s">
        <v>39</v>
      </c>
      <c r="E991" s="27">
        <v>877346</v>
      </c>
      <c r="F991" s="27" t="s">
        <v>1766</v>
      </c>
      <c r="G991" s="27" t="s">
        <v>465</v>
      </c>
      <c r="H991" s="27">
        <v>29200</v>
      </c>
      <c r="I991" s="27" t="s">
        <v>42</v>
      </c>
      <c r="J991" s="28">
        <v>46087</v>
      </c>
      <c r="K991" s="26">
        <v>0.41666666666666669</v>
      </c>
      <c r="L991" s="26"/>
      <c r="M991" s="27" t="s">
        <v>112</v>
      </c>
      <c r="N991" s="25">
        <f>IFERROR(VLOOKUP(M991,Data!$J$1:$K$58,2,0),"")</f>
        <v>56990025702</v>
      </c>
      <c r="O991" s="27" t="s">
        <v>61</v>
      </c>
      <c r="P991" s="27"/>
      <c r="Q991" s="27" t="s">
        <v>168</v>
      </c>
      <c r="R991" s="27" t="s">
        <v>1765</v>
      </c>
      <c r="S991" s="27"/>
      <c r="T991" s="27"/>
      <c r="U991" s="28"/>
      <c r="V991" s="15" t="s">
        <v>1328</v>
      </c>
      <c r="X991" s="27"/>
      <c r="Y991" s="27"/>
      <c r="Z991" s="29"/>
      <c r="AA991" s="29">
        <v>0.43055555555555558</v>
      </c>
      <c r="AB991" s="29"/>
      <c r="AC991" s="30">
        <v>46087</v>
      </c>
      <c r="AD991" s="15" t="str">
        <f>IF(Tabla2[[#This Row],[HORA ENTREGA]]="DIRECTO","On time", IF(AA991&lt;&gt;"",IF(Tabla2[[#This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91" s="15" t="str">
        <f>MID(Tabla2[[#This Row],[TIPO]],1,3)</f>
        <v xml:space="preserve">40 </v>
      </c>
      <c r="AF9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Ten Series */ Cont: * MSNU6791995*/ HR Entrega: *10:00* /Dirección: *PuertoMadero 9710, Bodega X36. Pudahuel</v>
      </c>
      <c r="AG991" s="38" t="str">
        <f>IFERROR(HYPERLINK("https://wa.me/"&amp;Tabla2[[#This Row],[CONTACTO]]&amp;"?text="&amp;Tabla2[[#This Row],[Mensaje]],"Enviar mensaje"),"")</f>
        <v>Enviar mensaje</v>
      </c>
      <c r="AH991" s="15" t="str">
        <f>CONCATENATE(A991,F991)</f>
        <v>990MSNU6791995</v>
      </c>
      <c r="AI991" s="15" t="str">
        <f>CONCATENATE("ENT-",A991)</f>
        <v>ENT-990</v>
      </c>
      <c r="AJ991" s="15" t="str">
        <f>IF(Tabla2[[#This Row],[Op]]&lt;&gt;"","ENTREGA","")</f>
        <v>ENTREGA</v>
      </c>
      <c r="AK991" s="40" t="str">
        <f>(Tabla2[[#This Row],[FECHA ENTREGA]]&amp;Tabla2[[#This Row],[HORA ENTREGA]])</f>
        <v>460870,416666666666667</v>
      </c>
      <c r="AL991" s="34" t="str">
        <f>IFERROR(HYPERLINK("https://wa.me/"&amp;Tabla2[[#This Row],[CONTACTO]]&amp;"?text="&amp;Tabla2[[#This Row],[Mensaje]]),"")</f>
        <v>https://wa.me/56990025702?text=Hola!%0AServicio del día 06-03%0A *Cliente:* Ten Series */ Cont: * MSNU6791995*/ HR Entrega: *10:00* /Dirección: *PuertoMadero 9710, Bodega X36. Pudahuel</v>
      </c>
    </row>
    <row r="992" spans="1:38" s="15" customFormat="1" ht="16.5" customHeight="1" x14ac:dyDescent="0.2">
      <c r="A992" s="15">
        <f>ROW(A991)</f>
        <v>991</v>
      </c>
      <c r="B992" s="15">
        <f>IF(J992=J991,B991+1,1)</f>
        <v>37</v>
      </c>
      <c r="C992" s="15" t="s">
        <v>244</v>
      </c>
      <c r="D992" s="25" t="s">
        <v>39</v>
      </c>
      <c r="E992" s="27">
        <v>529779</v>
      </c>
      <c r="F992" s="27" t="s">
        <v>1767</v>
      </c>
      <c r="G992" s="27" t="s">
        <v>465</v>
      </c>
      <c r="H992" s="27">
        <v>7962</v>
      </c>
      <c r="I992" s="27" t="s">
        <v>1768</v>
      </c>
      <c r="J992" s="28">
        <v>46087</v>
      </c>
      <c r="K992" s="26">
        <v>0.375</v>
      </c>
      <c r="L992" s="26"/>
      <c r="M992" s="27" t="s">
        <v>51</v>
      </c>
      <c r="N992" s="25">
        <f>IFERROR(VLOOKUP(M992,Data!$J$1:$K$58,2,0),"")</f>
        <v>56967256951</v>
      </c>
      <c r="O992" s="27" t="s">
        <v>52</v>
      </c>
      <c r="P992" s="27"/>
      <c r="Q992" s="27" t="s">
        <v>1769</v>
      </c>
      <c r="R992" s="27" t="s">
        <v>93</v>
      </c>
      <c r="S992" s="27"/>
      <c r="T992" s="27"/>
      <c r="U992" s="28"/>
      <c r="V992" s="15" t="s">
        <v>1328</v>
      </c>
      <c r="X992" s="27"/>
      <c r="Y992" s="27"/>
      <c r="Z992" s="29"/>
      <c r="AA992" s="29">
        <v>0.34375</v>
      </c>
      <c r="AB992" s="29"/>
      <c r="AC992" s="30">
        <v>46087</v>
      </c>
      <c r="AD992" s="15" t="str">
        <f>IF(Tabla2[[#This Row],[HORA ENTREGA]]="DIRECTO","On time", IF(AA992&lt;&gt;"",IF(Tabla2[[#This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92" s="15" t="str">
        <f>MID(Tabla2[[#This Row],[TIPO]],1,3)</f>
        <v xml:space="preserve">40 </v>
      </c>
      <c r="AF9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06-03%0A *Cliente:* VILLAR HERMANOS S.A. */ Cont: * TRHU4485594*/ HR Entrega: *09:00* /Dirección: *SALAR DE ATACAMA</v>
      </c>
      <c r="AG992" s="38" t="str">
        <f>IFERROR(HYPERLINK("https://wa.me/"&amp;Tabla2[[#This Row],[CONTACTO]]&amp;"?text="&amp;Tabla2[[#This Row],[Mensaje]],"Enviar mensaje"),"")</f>
        <v>Enviar mensaje</v>
      </c>
      <c r="AH992" s="15" t="str">
        <f>CONCATENATE(A992,F992)</f>
        <v>991TRHU4485594</v>
      </c>
      <c r="AI992" s="15" t="str">
        <f>CONCATENATE("ENT-",A992)</f>
        <v>ENT-991</v>
      </c>
      <c r="AJ992" s="15" t="str">
        <f>IF(Tabla2[[#This Row],[Op]]&lt;&gt;"","ENTREGA","")</f>
        <v>ENTREGA</v>
      </c>
      <c r="AK992" s="40" t="str">
        <f>(Tabla2[[#This Row],[FECHA ENTREGA]]&amp;Tabla2[[#This Row],[HORA ENTREGA]])</f>
        <v>460870,375</v>
      </c>
      <c r="AL992" s="34" t="str">
        <f>IFERROR(HYPERLINK("https://wa.me/"&amp;Tabla2[[#This Row],[CONTACTO]]&amp;"?text="&amp;Tabla2[[#This Row],[Mensaje]]),"")</f>
        <v>https://wa.me/56967256951?text=Hola!%0AServicio del día 06-03%0A *Cliente:* VILLAR HERMANOS S.A. */ Cont: * TRHU4485594*/ HR Entrega: *09:00* /Dirección: *SALAR DE ATACAMA</v>
      </c>
    </row>
    <row r="993" spans="1:38" s="15" customFormat="1" ht="16.5" customHeight="1" x14ac:dyDescent="0.2">
      <c r="A993" s="15">
        <f>ROW(A992)</f>
        <v>992</v>
      </c>
      <c r="B993" s="15">
        <f>IF(J993=J992,B992+1,1)</f>
        <v>1</v>
      </c>
      <c r="C993" s="15" t="s">
        <v>1770</v>
      </c>
      <c r="D993" s="25" t="s">
        <v>39</v>
      </c>
      <c r="E993" s="27">
        <v>1285046</v>
      </c>
      <c r="F993" s="27" t="s">
        <v>1771</v>
      </c>
      <c r="G993" s="27" t="s">
        <v>465</v>
      </c>
      <c r="H993" s="27">
        <v>12260</v>
      </c>
      <c r="I993" s="27" t="s">
        <v>1772</v>
      </c>
      <c r="J993" s="28">
        <v>46088</v>
      </c>
      <c r="K993" s="26">
        <v>0.33333333333333331</v>
      </c>
      <c r="L993" s="26"/>
      <c r="M993" s="27" t="s">
        <v>341</v>
      </c>
      <c r="N993" s="25">
        <f>IFERROR(VLOOKUP(M993,Data!$J$1:$K$58,2,0),"")</f>
        <v>56950923536</v>
      </c>
      <c r="O993" s="27" t="s">
        <v>105</v>
      </c>
      <c r="P993" s="27"/>
      <c r="Q993" s="27" t="s">
        <v>1773</v>
      </c>
      <c r="R993" s="27" t="s">
        <v>280</v>
      </c>
      <c r="S993" s="27"/>
      <c r="T993" s="27"/>
      <c r="U993" s="28"/>
      <c r="X993" s="27"/>
      <c r="Y993" s="27"/>
      <c r="Z993" s="29"/>
      <c r="AA993" s="29">
        <v>0.40972222222222221</v>
      </c>
      <c r="AB993" s="29"/>
      <c r="AC993" s="30">
        <v>46088</v>
      </c>
      <c r="AD993" s="15" t="str">
        <f>IF(Tabla2[[#This Row],[HORA ENTREGA]]="DIRECTO","On time", IF(AA993&lt;&gt;"",IF(Tabla2[[#This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93" s="15" t="str">
        <f>MID(Tabla2[[#This Row],[TIPO]],1,3)</f>
        <v xml:space="preserve">40 </v>
      </c>
      <c r="AF9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IDEAL */ Cont: * OOCU9296851*/ HR Entrega: *08:00* /Dirección: *cañaveral 870 Quilicura.</v>
      </c>
      <c r="AG993" s="38" t="str">
        <f>IFERROR(HYPERLINK("https://wa.me/"&amp;Tabla2[[#This Row],[CONTACTO]]&amp;"?text="&amp;Tabla2[[#This Row],[Mensaje]],"Enviar mensaje"),"")</f>
        <v>Enviar mensaje</v>
      </c>
      <c r="AH993" s="15" t="str">
        <f>CONCATENATE(A993,F993)</f>
        <v>992OOCU9296851</v>
      </c>
      <c r="AI993" s="15" t="str">
        <f>CONCATENATE("ENT-",A993)</f>
        <v>ENT-992</v>
      </c>
      <c r="AJ993" s="15" t="str">
        <f>IF(Tabla2[[#This Row],[Op]]&lt;&gt;"","ENTREGA","")</f>
        <v>ENTREGA</v>
      </c>
      <c r="AK993" s="40" t="str">
        <f>(Tabla2[[#This Row],[FECHA ENTREGA]]&amp;Tabla2[[#This Row],[HORA ENTREGA]])</f>
        <v>460880,333333333333333</v>
      </c>
      <c r="AL993" s="34" t="str">
        <f>IFERROR(HYPERLINK("https://wa.me/"&amp;Tabla2[[#This Row],[CONTACTO]]&amp;"?text="&amp;Tabla2[[#This Row],[Mensaje]]),"")</f>
        <v>https://wa.me/56950923536?text=Hola!%0AServicio del día 07-03%0A *Cliente:* IDEAL */ Cont: * OOCU9296851*/ HR Entrega: *08:00* /Dirección: *cañaveral 870 Quilicura.</v>
      </c>
    </row>
    <row r="994" spans="1:38" s="15" customFormat="1" ht="16.5" customHeight="1" x14ac:dyDescent="0.2">
      <c r="A994" s="15">
        <f>ROW(A993)</f>
        <v>993</v>
      </c>
      <c r="B994" s="15">
        <f>IF(J994=J993,B993+1,1)</f>
        <v>2</v>
      </c>
      <c r="C994" s="15" t="s">
        <v>1770</v>
      </c>
      <c r="D994" s="25" t="s">
        <v>39</v>
      </c>
      <c r="E994" s="27">
        <v>1284208</v>
      </c>
      <c r="F994" s="27" t="s">
        <v>1774</v>
      </c>
      <c r="G994" s="27" t="s">
        <v>465</v>
      </c>
      <c r="H994" s="27">
        <v>12260</v>
      </c>
      <c r="I994" s="27" t="s">
        <v>1772</v>
      </c>
      <c r="J994" s="28">
        <v>46088</v>
      </c>
      <c r="K994" s="26">
        <v>0.375</v>
      </c>
      <c r="L994" s="26"/>
      <c r="M994" s="27" t="s">
        <v>86</v>
      </c>
      <c r="N994" s="25">
        <f>IFERROR(VLOOKUP(M994,Data!$J$1:$K$58,2,0),"")</f>
        <v>56956654384</v>
      </c>
      <c r="O994" s="27" t="s">
        <v>87</v>
      </c>
      <c r="P994" s="27"/>
      <c r="Q994" s="27" t="s">
        <v>1775</v>
      </c>
      <c r="R994" s="27" t="s">
        <v>280</v>
      </c>
      <c r="S994" s="27"/>
      <c r="T994" s="27"/>
      <c r="U994" s="28"/>
      <c r="X994" s="27"/>
      <c r="Y994" s="27"/>
      <c r="Z994" s="29"/>
      <c r="AA994" s="29">
        <v>0.38055555555555554</v>
      </c>
      <c r="AB994" s="29"/>
      <c r="AC994" s="30">
        <v>46088</v>
      </c>
      <c r="AD994" s="15" t="str">
        <f>IF(Tabla2[[#This Row],[HORA ENTREGA]]="DIRECTO","On time", IF(AA994&lt;&gt;"",IF(Tabla2[[#This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94" s="15" t="str">
        <f>MID(Tabla2[[#This Row],[TIPO]],1,3)</f>
        <v xml:space="preserve">40 </v>
      </c>
      <c r="AF9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IDEAL */ Cont: * FBIU5205568*/ HR Entrega: *09:00* /Dirección: *Agunsa, dirección La montaña 1550, Quilicura (Ingreso por portería A) </v>
      </c>
      <c r="AG994" s="38" t="str">
        <f>IFERROR(HYPERLINK("https://wa.me/"&amp;Tabla2[[#This Row],[CONTACTO]]&amp;"?text="&amp;Tabla2[[#This Row],[Mensaje]],"Enviar mensaje"),"")</f>
        <v>Enviar mensaje</v>
      </c>
      <c r="AH994" s="15" t="str">
        <f>CONCATENATE(A994,F994)</f>
        <v>993FBIU5205568</v>
      </c>
      <c r="AI994" s="15" t="str">
        <f>CONCATENATE("ENT-",A994)</f>
        <v>ENT-993</v>
      </c>
      <c r="AJ994" s="15" t="str">
        <f>IF(Tabla2[[#This Row],[Op]]&lt;&gt;"","ENTREGA","")</f>
        <v>ENTREGA</v>
      </c>
      <c r="AK994" s="40" t="str">
        <f>(Tabla2[[#This Row],[FECHA ENTREGA]]&amp;Tabla2[[#This Row],[HORA ENTREGA]])</f>
        <v>460880,375</v>
      </c>
      <c r="AL994" s="34" t="str">
        <f>IFERROR(HYPERLINK("https://wa.me/"&amp;Tabla2[[#This Row],[CONTACTO]]&amp;"?text="&amp;Tabla2[[#This Row],[Mensaje]]),"")</f>
        <v>https://wa.me/56956654384?text=Hola!%0AServicio del día 07-03%0A *Cliente:* IDEAL */ Cont: * FBIU5205568*/ HR Entrega: *09:00* /Dirección: *Agunsa, dirección La montaña 1550, Quilicura (Ingreso por portería A) </v>
      </c>
    </row>
    <row r="995" spans="1:38" s="15" customFormat="1" ht="16.5" customHeight="1" x14ac:dyDescent="0.2">
      <c r="A995" s="15">
        <f>ROW(A994)</f>
        <v>994</v>
      </c>
      <c r="B995" s="15">
        <f>IF(J995=J994,B994+1,1)</f>
        <v>3</v>
      </c>
      <c r="C995" s="15" t="s">
        <v>1770</v>
      </c>
      <c r="D995" s="25" t="s">
        <v>39</v>
      </c>
      <c r="E995" s="27">
        <v>1282370</v>
      </c>
      <c r="F995" s="27" t="s">
        <v>1776</v>
      </c>
      <c r="G995" s="27" t="s">
        <v>64</v>
      </c>
      <c r="H995" s="27">
        <v>2087</v>
      </c>
      <c r="I995" s="27" t="s">
        <v>42</v>
      </c>
      <c r="J995" s="28">
        <v>46088</v>
      </c>
      <c r="K995" s="26">
        <v>0.375</v>
      </c>
      <c r="L995" s="26"/>
      <c r="M995" s="27" t="s">
        <v>674</v>
      </c>
      <c r="N995" s="25">
        <f>IFERROR(VLOOKUP(M995,Data!$J$1:$K$58,2,0),"")</f>
        <v>56967386018</v>
      </c>
      <c r="O995" s="27" t="s">
        <v>356</v>
      </c>
      <c r="P995" s="27"/>
      <c r="Q995" s="27" t="s">
        <v>1775</v>
      </c>
      <c r="R995" s="27" t="s">
        <v>1777</v>
      </c>
      <c r="S995" s="27"/>
      <c r="T995" s="27"/>
      <c r="U995" s="28"/>
      <c r="X995" s="27"/>
      <c r="Y995" s="27"/>
      <c r="Z995" s="29"/>
      <c r="AA995" s="29">
        <v>0.37013888888888891</v>
      </c>
      <c r="AB995" s="29"/>
      <c r="AC995" s="30">
        <v>46088</v>
      </c>
      <c r="AD995" s="15" t="str">
        <f>IF(Tabla2[[#This Row],[HORA ENTREGA]]="DIRECTO","On time", IF(AA995&lt;&gt;"",IF(Tabla2[[#This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95" s="15" t="str">
        <f>MID(Tabla2[[#This Row],[TIPO]],1,3)</f>
        <v xml:space="preserve">20 </v>
      </c>
      <c r="AF9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IDEAL */ Cont: * MRKU6612162*/ HR Entrega: *09:00* /Dirección: *Agunsa, dirección La montaña 1550, Quilicura (Ingreso por portería A) </v>
      </c>
      <c r="AG995" s="38" t="str">
        <f>IFERROR(HYPERLINK("https://wa.me/"&amp;Tabla2[[#This Row],[CONTACTO]]&amp;"?text="&amp;Tabla2[[#This Row],[Mensaje]],"Enviar mensaje"),"")</f>
        <v>Enviar mensaje</v>
      </c>
      <c r="AH995" s="15" t="str">
        <f>CONCATENATE(A995,F995)</f>
        <v>994MRKU6612162</v>
      </c>
      <c r="AI995" s="15" t="str">
        <f>CONCATENATE("ENT-",A995)</f>
        <v>ENT-994</v>
      </c>
      <c r="AJ995" s="15" t="str">
        <f>IF(Tabla2[[#This Row],[Op]]&lt;&gt;"","ENTREGA","")</f>
        <v>ENTREGA</v>
      </c>
      <c r="AK995" s="40" t="str">
        <f>(Tabla2[[#This Row],[FECHA ENTREGA]]&amp;Tabla2[[#This Row],[HORA ENTREGA]])</f>
        <v>460880,375</v>
      </c>
      <c r="AL995" s="34" t="str">
        <f>IFERROR(HYPERLINK("https://wa.me/"&amp;Tabla2[[#This Row],[CONTACTO]]&amp;"?text="&amp;Tabla2[[#This Row],[Mensaje]]),"")</f>
        <v>https://wa.me/56967386018?text=Hola!%0AServicio del día 07-03%0A *Cliente:* IDEAL */ Cont: * MRKU6612162*/ HR Entrega: *09:00* /Dirección: *Agunsa, dirección La montaña 1550, Quilicura (Ingreso por portería A) </v>
      </c>
    </row>
    <row r="996" spans="1:38" s="15" customFormat="1" ht="16.5" customHeight="1" x14ac:dyDescent="0.2">
      <c r="A996" s="15">
        <f>ROW(A995)</f>
        <v>995</v>
      </c>
      <c r="B996" s="15">
        <f>IF(J996=J995,B995+1,1)</f>
        <v>4</v>
      </c>
      <c r="C996" s="15" t="s">
        <v>1770</v>
      </c>
      <c r="D996" s="25" t="s">
        <v>39</v>
      </c>
      <c r="E996" s="27">
        <v>1282366</v>
      </c>
      <c r="F996" s="27" t="s">
        <v>1778</v>
      </c>
      <c r="G996" s="27" t="s">
        <v>465</v>
      </c>
      <c r="H996" s="27">
        <v>21504</v>
      </c>
      <c r="I996" s="27" t="s">
        <v>42</v>
      </c>
      <c r="J996" s="28">
        <v>46088</v>
      </c>
      <c r="K996" s="26">
        <v>0.41666666666666669</v>
      </c>
      <c r="L996" s="26"/>
      <c r="M996" s="27" t="s">
        <v>649</v>
      </c>
      <c r="N996" s="25">
        <f>IFERROR(VLOOKUP(M996,Data!$J$1:$K$58,2,0),"")</f>
        <v>56939438073</v>
      </c>
      <c r="O996" s="27" t="s">
        <v>203</v>
      </c>
      <c r="P996" s="27"/>
      <c r="Q996" s="27" t="s">
        <v>1775</v>
      </c>
      <c r="R996" s="27" t="s">
        <v>1546</v>
      </c>
      <c r="S996" s="27"/>
      <c r="T996" s="27"/>
      <c r="U996" s="28"/>
      <c r="X996" s="27"/>
      <c r="Y996" s="27"/>
      <c r="Z996" s="29"/>
      <c r="AA996" s="29">
        <v>0.3888888888888889</v>
      </c>
      <c r="AB996" s="29"/>
      <c r="AC996" s="30">
        <v>46088</v>
      </c>
      <c r="AD996" s="15" t="str">
        <f>IF(Tabla2[[#This Row],[HORA ENTREGA]]="DIRECTO","On time", IF(AA996&lt;&gt;"",IF(Tabla2[[#This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96" s="15" t="str">
        <f>MID(Tabla2[[#This Row],[TIPO]],1,3)</f>
        <v xml:space="preserve">40 </v>
      </c>
      <c r="AF9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IDEAL */ Cont: * HAMU3583729*/ HR Entrega: *10:00* /Dirección: *Agunsa, dirección La montaña 1550, Quilicura (Ingreso por portería A) </v>
      </c>
      <c r="AG996" s="38" t="str">
        <f>IFERROR(HYPERLINK("https://wa.me/"&amp;Tabla2[[#This Row],[CONTACTO]]&amp;"?text="&amp;Tabla2[[#This Row],[Mensaje]],"Enviar mensaje"),"")</f>
        <v>Enviar mensaje</v>
      </c>
      <c r="AH996" s="15" t="str">
        <f>CONCATENATE(A996,F996)</f>
        <v>995HAMU3583729</v>
      </c>
      <c r="AI996" s="15" t="str">
        <f>CONCATENATE("ENT-",A996)</f>
        <v>ENT-995</v>
      </c>
      <c r="AJ996" s="15" t="str">
        <f>IF(Tabla2[[#This Row],[Op]]&lt;&gt;"","ENTREGA","")</f>
        <v>ENTREGA</v>
      </c>
      <c r="AK996" s="40" t="str">
        <f>(Tabla2[[#This Row],[FECHA ENTREGA]]&amp;Tabla2[[#This Row],[HORA ENTREGA]])</f>
        <v>460880,416666666666667</v>
      </c>
      <c r="AL996" s="34" t="str">
        <f>IFERROR(HYPERLINK("https://wa.me/"&amp;Tabla2[[#This Row],[CONTACTO]]&amp;"?text="&amp;Tabla2[[#This Row],[Mensaje]]),"")</f>
        <v>https://wa.me/56939438073?text=Hola!%0AServicio del día 07-03%0A *Cliente:* IDEAL */ Cont: * HAMU3583729*/ HR Entrega: *10:00* /Dirección: *Agunsa, dirección La montaña 1550, Quilicura (Ingreso por portería A) </v>
      </c>
    </row>
    <row r="997" spans="1:38" s="15" customFormat="1" ht="16.5" customHeight="1" x14ac:dyDescent="0.2">
      <c r="A997" s="15">
        <f>ROW(A996)</f>
        <v>996</v>
      </c>
      <c r="B997" s="15">
        <f>IF(J997=J996,B996+1,1)</f>
        <v>5</v>
      </c>
      <c r="C997" s="15" t="s">
        <v>1770</v>
      </c>
      <c r="D997" s="25" t="s">
        <v>39</v>
      </c>
      <c r="E997" s="27">
        <v>1283637</v>
      </c>
      <c r="F997" s="27" t="s">
        <v>1779</v>
      </c>
      <c r="G997" s="27" t="s">
        <v>64</v>
      </c>
      <c r="H997" s="27">
        <v>12260</v>
      </c>
      <c r="I997" s="27" t="s">
        <v>1780</v>
      </c>
      <c r="J997" s="28">
        <v>46088</v>
      </c>
      <c r="K997" s="26">
        <v>0.41666666666666669</v>
      </c>
      <c r="L997" s="26"/>
      <c r="M997" s="27" t="s">
        <v>117</v>
      </c>
      <c r="N997" s="25">
        <f>IFERROR(VLOOKUP(M997,Data!$J$1:$K$58,2,0),"")</f>
        <v>56973887539</v>
      </c>
      <c r="O997" s="27" t="s">
        <v>118</v>
      </c>
      <c r="P997" s="27"/>
      <c r="Q997" s="27" t="s">
        <v>1775</v>
      </c>
      <c r="R997" s="27" t="s">
        <v>48</v>
      </c>
      <c r="S997" s="27"/>
      <c r="T997" s="27"/>
      <c r="U997" s="28"/>
      <c r="X997" s="27"/>
      <c r="Y997" s="27"/>
      <c r="Z997" s="29"/>
      <c r="AA997" s="29">
        <v>0.4826388888888889</v>
      </c>
      <c r="AB997" s="29"/>
      <c r="AC997" s="30">
        <v>46088</v>
      </c>
      <c r="AD997" s="15" t="str">
        <f>IF(Tabla2[[#This Row],[HORA ENTREGA]]="DIRECTO","On time", IF(AA997&lt;&gt;"",IF(Tabla2[[#This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997" s="15" t="str">
        <f>MID(Tabla2[[#This Row],[TIPO]],1,3)</f>
        <v xml:space="preserve">20 </v>
      </c>
      <c r="AF9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IDEAL */ Cont: * TLLU2748322*/ HR Entrega: *10:00* /Dirección: *Agunsa, dirección La montaña 1550, Quilicura (Ingreso por portería A) </v>
      </c>
      <c r="AG997" s="38" t="str">
        <f>IFERROR(HYPERLINK("https://wa.me/"&amp;Tabla2[[#This Row],[CONTACTO]]&amp;"?text="&amp;Tabla2[[#This Row],[Mensaje]],"Enviar mensaje"),"")</f>
        <v>Enviar mensaje</v>
      </c>
      <c r="AH997" s="15" t="str">
        <f>CONCATENATE(A997,F997)</f>
        <v>996TLLU2748322</v>
      </c>
      <c r="AI997" s="15" t="str">
        <f>CONCATENATE("ENT-",A997)</f>
        <v>ENT-996</v>
      </c>
      <c r="AJ997" s="15" t="str">
        <f>IF(Tabla2[[#This Row],[Op]]&lt;&gt;"","ENTREGA","")</f>
        <v>ENTREGA</v>
      </c>
      <c r="AK997" s="40" t="str">
        <f>(Tabla2[[#This Row],[FECHA ENTREGA]]&amp;Tabla2[[#This Row],[HORA ENTREGA]])</f>
        <v>460880,416666666666667</v>
      </c>
      <c r="AL997" s="34" t="str">
        <f>IFERROR(HYPERLINK("https://wa.me/"&amp;Tabla2[[#This Row],[CONTACTO]]&amp;"?text="&amp;Tabla2[[#This Row],[Mensaje]]),"")</f>
        <v>https://wa.me/56973887539?text=Hola!%0AServicio del día 07-03%0A *Cliente:* IDEAL */ Cont: * TLLU2748322*/ HR Entrega: *10:00* /Dirección: *Agunsa, dirección La montaña 1550, Quilicura (Ingreso por portería A) </v>
      </c>
    </row>
    <row r="998" spans="1:38" s="15" customFormat="1" ht="16.5" customHeight="1" x14ac:dyDescent="0.2">
      <c r="A998" s="15">
        <f>ROW(A997)</f>
        <v>997</v>
      </c>
      <c r="B998" s="15">
        <f>IF(J998=J997,B997+1,1)</f>
        <v>6</v>
      </c>
      <c r="C998" s="15" t="s">
        <v>1770</v>
      </c>
      <c r="D998" s="25" t="s">
        <v>39</v>
      </c>
      <c r="E998" s="27">
        <v>1282366</v>
      </c>
      <c r="F998" s="27" t="s">
        <v>1781</v>
      </c>
      <c r="G998" s="27" t="s">
        <v>465</v>
      </c>
      <c r="H998" s="27">
        <v>21504</v>
      </c>
      <c r="I998" s="27" t="s">
        <v>1780</v>
      </c>
      <c r="J998" s="28">
        <v>46088</v>
      </c>
      <c r="K998" s="26">
        <v>0.45833333333333331</v>
      </c>
      <c r="L998" s="26"/>
      <c r="M998" s="27" t="s">
        <v>233</v>
      </c>
      <c r="N998" s="25">
        <f>IFERROR(VLOOKUP(M998,Data!$J$1:$K$58,2,0),"")</f>
        <v>56998494086</v>
      </c>
      <c r="O998" s="27" t="s">
        <v>56</v>
      </c>
      <c r="P998" s="27"/>
      <c r="Q998" s="27" t="s">
        <v>1775</v>
      </c>
      <c r="R998" s="27" t="s">
        <v>1546</v>
      </c>
      <c r="S998" s="27"/>
      <c r="T998" s="27"/>
      <c r="U998" s="28"/>
      <c r="X998" s="27"/>
      <c r="Y998" s="27"/>
      <c r="Z998" s="29"/>
      <c r="AA998" s="29">
        <v>0.40972222222222221</v>
      </c>
      <c r="AB998" s="29"/>
      <c r="AC998" s="30">
        <v>46088</v>
      </c>
      <c r="AD998" s="15" t="str">
        <f>IF(Tabla2[[#This Row],[HORA ENTREGA]]="DIRECTO","On time", IF(AA998&lt;&gt;"",IF(Tabla2[[#This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98" s="15" t="str">
        <f>MID(Tabla2[[#This Row],[TIPO]],1,3)</f>
        <v xml:space="preserve">40 </v>
      </c>
      <c r="AF9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IDEAL */ Cont: * HAMU4513916*/ HR Entrega: *11:00* /Dirección: *Agunsa, dirección La montaña 1550, Quilicura (Ingreso por portería A) </v>
      </c>
      <c r="AG998" s="38" t="str">
        <f>IFERROR(HYPERLINK("https://wa.me/"&amp;Tabla2[[#This Row],[CONTACTO]]&amp;"?text="&amp;Tabla2[[#This Row],[Mensaje]],"Enviar mensaje"),"")</f>
        <v>Enviar mensaje</v>
      </c>
      <c r="AH998" s="15" t="str">
        <f>CONCATENATE(A998,F998)</f>
        <v>997HAMU4513916</v>
      </c>
      <c r="AI998" s="15" t="str">
        <f>CONCATENATE("ENT-",A998)</f>
        <v>ENT-997</v>
      </c>
      <c r="AJ998" s="15" t="str">
        <f>IF(Tabla2[[#This Row],[Op]]&lt;&gt;"","ENTREGA","")</f>
        <v>ENTREGA</v>
      </c>
      <c r="AK998" s="40" t="str">
        <f>(Tabla2[[#This Row],[FECHA ENTREGA]]&amp;Tabla2[[#This Row],[HORA ENTREGA]])</f>
        <v>460880,458333333333333</v>
      </c>
      <c r="AL998" s="34" t="str">
        <f>IFERROR(HYPERLINK("https://wa.me/"&amp;Tabla2[[#This Row],[CONTACTO]]&amp;"?text="&amp;Tabla2[[#This Row],[Mensaje]]),"")</f>
        <v>https://wa.me/56998494086?text=Hola!%0AServicio del día 07-03%0A *Cliente:* IDEAL */ Cont: * HAMU4513916*/ HR Entrega: *11:00* /Dirección: *Agunsa, dirección La montaña 1550, Quilicura (Ingreso por portería A) </v>
      </c>
    </row>
    <row r="999" spans="1:38" s="15" customFormat="1" ht="16.5" customHeight="1" x14ac:dyDescent="0.2">
      <c r="A999" s="15">
        <f>ROW(A998)</f>
        <v>998</v>
      </c>
      <c r="B999" s="15">
        <f>IF(J999=J998,B998+1,1)</f>
        <v>7</v>
      </c>
      <c r="C999" s="15" t="s">
        <v>1740</v>
      </c>
      <c r="D999" s="25" t="s">
        <v>39</v>
      </c>
      <c r="E999" s="27">
        <v>506984</v>
      </c>
      <c r="F999" s="27" t="s">
        <v>1782</v>
      </c>
      <c r="G999" s="27" t="s">
        <v>64</v>
      </c>
      <c r="H999" s="27">
        <v>29335</v>
      </c>
      <c r="I999" s="27" t="s">
        <v>42</v>
      </c>
      <c r="J999" s="28">
        <v>46088</v>
      </c>
      <c r="K999" s="26">
        <v>0.33333333333333331</v>
      </c>
      <c r="L999" s="26"/>
      <c r="M999" s="27" t="s">
        <v>51</v>
      </c>
      <c r="N999" s="25">
        <f>IFERROR(VLOOKUP(M999,Data!$J$1:$K$58,2,0),"")</f>
        <v>56967256951</v>
      </c>
      <c r="O999" s="27" t="s">
        <v>52</v>
      </c>
      <c r="P999" s="27"/>
      <c r="Q999" s="27" t="s">
        <v>740</v>
      </c>
      <c r="R999" s="27" t="s">
        <v>48</v>
      </c>
      <c r="S999" s="27"/>
      <c r="T999" s="27"/>
      <c r="U999" s="28"/>
      <c r="X999" s="27" t="s">
        <v>1783</v>
      </c>
      <c r="Y999" s="27"/>
      <c r="Z999" s="29"/>
      <c r="AA999" s="29">
        <v>0.32291666666666669</v>
      </c>
      <c r="AB999" s="29"/>
      <c r="AC999" s="30">
        <v>46088</v>
      </c>
      <c r="AD999" s="15" t="str">
        <f>IF(Tabla2[[#This Row],[HORA ENTREGA]]="DIRECTO","On time", IF(AA999&lt;&gt;"",IF(Tabla2[[#This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999" s="15" t="str">
        <f>MID(Tabla2[[#This Row],[TIPO]],1,3)</f>
        <v xml:space="preserve">20 </v>
      </c>
      <c r="AF9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MARBEN PETS */ Cont: * ECMU2630135*/ HR Entrega: *08:00* /Dirección: *AV. LA MARTINA 445. PUDAHUEL SUR</v>
      </c>
      <c r="AG999" s="38" t="str">
        <f>IFERROR(HYPERLINK("https://wa.me/"&amp;Tabla2[[#This Row],[CONTACTO]]&amp;"?text="&amp;Tabla2[[#This Row],[Mensaje]],"Enviar mensaje"),"")</f>
        <v>Enviar mensaje</v>
      </c>
      <c r="AH999" s="15" t="str">
        <f>CONCATENATE(A999,F999)</f>
        <v>998ECMU2630135</v>
      </c>
      <c r="AI999" s="15" t="str">
        <f>CONCATENATE("ENT-",A999)</f>
        <v>ENT-998</v>
      </c>
      <c r="AJ999" s="15" t="str">
        <f>IF(Tabla2[[#This Row],[Op]]&lt;&gt;"","ENTREGA","")</f>
        <v>ENTREGA</v>
      </c>
      <c r="AK999" s="40" t="str">
        <f>(Tabla2[[#This Row],[FECHA ENTREGA]]&amp;Tabla2[[#This Row],[HORA ENTREGA]])</f>
        <v>460880,333333333333333</v>
      </c>
      <c r="AL999" s="34" t="str">
        <f>IFERROR(HYPERLINK("https://wa.me/"&amp;Tabla2[[#This Row],[CONTACTO]]&amp;"?text="&amp;Tabla2[[#This Row],[Mensaje]]),"")</f>
        <v>https://wa.me/56967256951?text=Hola!%0AServicio del día 07-03%0A *Cliente:* MARBEN PETS */ Cont: * ECMU2630135*/ HR Entrega: *08:00* /Dirección: *AV. LA MARTINA 445. PUDAHUEL SUR</v>
      </c>
    </row>
    <row r="1000" spans="1:38" s="15" customFormat="1" ht="16.5" customHeight="1" x14ac:dyDescent="0.2">
      <c r="A1000" s="15">
        <f>ROW(A999)</f>
        <v>999</v>
      </c>
      <c r="B1000" s="15">
        <f>IF(J1000=J999,B999+1,1)</f>
        <v>8</v>
      </c>
      <c r="C1000" s="15" t="s">
        <v>1740</v>
      </c>
      <c r="D1000" s="25" t="s">
        <v>39</v>
      </c>
      <c r="E1000" s="27">
        <v>506984</v>
      </c>
      <c r="F1000" s="27" t="s">
        <v>1784</v>
      </c>
      <c r="G1000" s="27" t="s">
        <v>64</v>
      </c>
      <c r="H1000" s="27">
        <v>29335</v>
      </c>
      <c r="I1000" s="27" t="s">
        <v>42</v>
      </c>
      <c r="J1000" s="28">
        <v>46088</v>
      </c>
      <c r="K1000" s="26">
        <v>0.375</v>
      </c>
      <c r="L1000" s="26"/>
      <c r="M1000" s="27" t="s">
        <v>45</v>
      </c>
      <c r="N1000" s="25">
        <f>IFERROR(VLOOKUP(M1000,Data!$J$1:$K$58,2,0),"")</f>
        <v>56950981572</v>
      </c>
      <c r="O1000" s="27" t="s">
        <v>46</v>
      </c>
      <c r="P1000" s="27"/>
      <c r="Q1000" s="27" t="s">
        <v>1785</v>
      </c>
      <c r="R1000" s="27" t="s">
        <v>48</v>
      </c>
      <c r="S1000" s="27"/>
      <c r="T1000" s="27"/>
      <c r="U1000" s="28"/>
      <c r="X1000" s="27" t="s">
        <v>1786</v>
      </c>
      <c r="Y1000" s="27"/>
      <c r="Z1000" s="29"/>
      <c r="AA1000" s="29">
        <v>0.35069444444444442</v>
      </c>
      <c r="AB1000" s="29"/>
      <c r="AC1000" s="30">
        <v>46088</v>
      </c>
      <c r="AD1000" s="15" t="str">
        <f>IF(Tabla2[[#This Row],[HORA ENTREGA]]="DIRECTO","On time", IF(AA1000&lt;&gt;"",IF(Tabla2[[#This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00" s="15" t="str">
        <f>MID(Tabla2[[#This Row],[TIPO]],1,3)</f>
        <v xml:space="preserve">20 </v>
      </c>
      <c r="AF10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MARBEN PETS */ Cont: * CMAU1650540*/ HR Entrega: *09:00* /Dirección: *El ventisquero 1318. RENCA</v>
      </c>
      <c r="AG1000" s="38" t="str">
        <f>IFERROR(HYPERLINK("https://wa.me/"&amp;Tabla2[[#This Row],[CONTACTO]]&amp;"?text="&amp;Tabla2[[#This Row],[Mensaje]],"Enviar mensaje"),"")</f>
        <v>Enviar mensaje</v>
      </c>
      <c r="AH1000" s="15" t="str">
        <f>CONCATENATE(A1000,F1000)</f>
        <v>999CMAU1650540</v>
      </c>
      <c r="AI1000" s="15" t="str">
        <f>CONCATENATE("ENT-",A1000)</f>
        <v>ENT-999</v>
      </c>
      <c r="AJ1000" s="15" t="str">
        <f>IF(Tabla2[[#This Row],[Op]]&lt;&gt;"","ENTREGA","")</f>
        <v>ENTREGA</v>
      </c>
      <c r="AK1000" s="40" t="str">
        <f>(Tabla2[[#This Row],[FECHA ENTREGA]]&amp;Tabla2[[#This Row],[HORA ENTREGA]])</f>
        <v>460880,375</v>
      </c>
      <c r="AL1000" s="34" t="str">
        <f>IFERROR(HYPERLINK("https://wa.me/"&amp;Tabla2[[#This Row],[CONTACTO]]&amp;"?text="&amp;Tabla2[[#This Row],[Mensaje]]),"")</f>
        <v>https://wa.me/56950981572?text=Hola!%0AServicio del día 07-03%0A *Cliente:* MARBEN PETS */ Cont: * CMAU1650540*/ HR Entrega: *09:00* /Dirección: *El ventisquero 1318. RENCA</v>
      </c>
    </row>
    <row r="1001" spans="1:38" s="15" customFormat="1" ht="16.5" customHeight="1" x14ac:dyDescent="0.2">
      <c r="A1001" s="15">
        <f>ROW(A1000)</f>
        <v>1000</v>
      </c>
      <c r="B1001" s="15">
        <f>IF(J1001=J1000,B1000+1,1)</f>
        <v>9</v>
      </c>
      <c r="C1001" s="15" t="s">
        <v>1740</v>
      </c>
      <c r="D1001" s="25" t="s">
        <v>39</v>
      </c>
      <c r="E1001" s="27">
        <v>506984</v>
      </c>
      <c r="F1001" s="27" t="s">
        <v>1787</v>
      </c>
      <c r="G1001" s="27" t="s">
        <v>64</v>
      </c>
      <c r="H1001" s="27">
        <v>29335</v>
      </c>
      <c r="I1001" s="27" t="s">
        <v>42</v>
      </c>
      <c r="J1001" s="28">
        <v>46088</v>
      </c>
      <c r="K1001" s="26">
        <v>0.45833333333333331</v>
      </c>
      <c r="L1001" s="26"/>
      <c r="M1001" s="27" t="s">
        <v>241</v>
      </c>
      <c r="N1001" s="25">
        <f>IFERROR(VLOOKUP(M1001,Data!$J$1:$K$58,2,0),"")</f>
        <v>56984880436</v>
      </c>
      <c r="O1001" s="27" t="s">
        <v>242</v>
      </c>
      <c r="P1001" s="27"/>
      <c r="Q1001" s="27" t="s">
        <v>1785</v>
      </c>
      <c r="R1001" s="27" t="s">
        <v>48</v>
      </c>
      <c r="S1001" s="27"/>
      <c r="T1001" s="27"/>
      <c r="U1001" s="28"/>
      <c r="X1001" s="27" t="s">
        <v>1788</v>
      </c>
      <c r="Y1001" s="27"/>
      <c r="Z1001" s="29"/>
      <c r="AA1001" s="29">
        <v>0.5625</v>
      </c>
      <c r="AB1001" s="29"/>
      <c r="AC1001" s="30">
        <v>46088</v>
      </c>
      <c r="AD1001" s="15" t="str">
        <f>IF(Tabla2[[#This Row],[HORA ENTREGA]]="DIRECTO","On time", IF(AA1001&lt;&gt;"",IF(Tabla2[[#This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01" s="15" t="str">
        <f>MID(Tabla2[[#This Row],[TIPO]],1,3)</f>
        <v xml:space="preserve">20 </v>
      </c>
      <c r="AF10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MARBEN PETS */ Cont: * TLLU8398767*/ HR Entrega: *11:00* /Dirección: *El ventisquero 1318. RENCA</v>
      </c>
      <c r="AG1001" s="38" t="str">
        <f>IFERROR(HYPERLINK("https://wa.me/"&amp;Tabla2[[#This Row],[CONTACTO]]&amp;"?text="&amp;Tabla2[[#This Row],[Mensaje]],"Enviar mensaje"),"")</f>
        <v>Enviar mensaje</v>
      </c>
      <c r="AH1001" s="15" t="str">
        <f>CONCATENATE(A1001,F1001)</f>
        <v>1000TLLU8398767</v>
      </c>
      <c r="AI1001" s="15" t="str">
        <f>CONCATENATE("ENT-",A1001)</f>
        <v>ENT-1000</v>
      </c>
      <c r="AJ1001" s="15" t="str">
        <f>IF(Tabla2[[#This Row],[Op]]&lt;&gt;"","ENTREGA","")</f>
        <v>ENTREGA</v>
      </c>
      <c r="AK1001" s="40" t="str">
        <f>(Tabla2[[#This Row],[FECHA ENTREGA]]&amp;Tabla2[[#This Row],[HORA ENTREGA]])</f>
        <v>460880,458333333333333</v>
      </c>
      <c r="AL1001" s="34" t="str">
        <f>IFERROR(HYPERLINK("https://wa.me/"&amp;Tabla2[[#This Row],[CONTACTO]]&amp;"?text="&amp;Tabla2[[#This Row],[Mensaje]]),"")</f>
        <v>https://wa.me/56984880436?text=Hola!%0AServicio del día 07-03%0A *Cliente:* MARBEN PETS */ Cont: * TLLU8398767*/ HR Entrega: *11:00* /Dirección: *El ventisquero 1318. RENCA</v>
      </c>
    </row>
    <row r="1002" spans="1:38" s="15" customFormat="1" ht="16.5" customHeight="1" x14ac:dyDescent="0.2">
      <c r="A1002" s="15">
        <f>ROW(A1001)</f>
        <v>1001</v>
      </c>
      <c r="B1002" s="15">
        <f>IF(J1002=J1001,B1001+1,1)</f>
        <v>10</v>
      </c>
      <c r="C1002" s="15" t="s">
        <v>1789</v>
      </c>
      <c r="D1002" s="25" t="s">
        <v>39</v>
      </c>
      <c r="E1002" s="27">
        <v>345133</v>
      </c>
      <c r="F1002" s="27" t="s">
        <v>1790</v>
      </c>
      <c r="G1002" s="27" t="s">
        <v>465</v>
      </c>
      <c r="H1002" s="27">
        <v>4280</v>
      </c>
      <c r="I1002" s="27" t="s">
        <v>290</v>
      </c>
      <c r="J1002" s="28">
        <v>46088</v>
      </c>
      <c r="K1002" s="26">
        <v>0.375</v>
      </c>
      <c r="L1002" s="26"/>
      <c r="M1002" s="27" t="s">
        <v>155</v>
      </c>
      <c r="N1002" s="25">
        <f>IFERROR(VLOOKUP(M1002,Data!$J$1:$K$58,2,0),"")</f>
        <v>56926181825</v>
      </c>
      <c r="O1002" s="27" t="s">
        <v>326</v>
      </c>
      <c r="P1002" s="27"/>
      <c r="Q1002" s="27" t="s">
        <v>1791</v>
      </c>
      <c r="R1002" s="27" t="s">
        <v>1792</v>
      </c>
      <c r="S1002" s="27"/>
      <c r="T1002" s="27"/>
      <c r="U1002" s="28"/>
      <c r="X1002" s="27"/>
      <c r="Y1002" s="27"/>
      <c r="Z1002" s="29"/>
      <c r="AA1002" s="29">
        <v>0.2951388888888889</v>
      </c>
      <c r="AB1002" s="29"/>
      <c r="AC1002" s="30">
        <v>46088</v>
      </c>
      <c r="AD1002" s="15" t="str">
        <f>IF(Tabla2[[#This Row],[HORA ENTREGA]]="DIRECTO","On time", IF(AA1002&lt;&gt;"",IF(Tabla2[[#This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02" s="15" t="str">
        <f>MID(Tabla2[[#This Row],[TIPO]],1,3)</f>
        <v xml:space="preserve">40 </v>
      </c>
      <c r="AF10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HAMU4423474*/ HR Entrega: *09:00* /Dirección: *Claudio Arrau.</v>
      </c>
      <c r="AG1002" s="38" t="str">
        <f>IFERROR(HYPERLINK("https://wa.me/"&amp;Tabla2[[#This Row],[CONTACTO]]&amp;"?text="&amp;Tabla2[[#This Row],[Mensaje]],"Enviar mensaje"),"")</f>
        <v>Enviar mensaje</v>
      </c>
      <c r="AH1002" s="15" t="str">
        <f>CONCATENATE(A1002,F1002)</f>
        <v>1001HAMU4423474</v>
      </c>
      <c r="AI1002" s="15" t="str">
        <f>CONCATENATE("ENT-",A1002)</f>
        <v>ENT-1001</v>
      </c>
      <c r="AJ1002" s="15" t="str">
        <f>IF(Tabla2[[#This Row],[Op]]&lt;&gt;"","ENTREGA","")</f>
        <v>ENTREGA</v>
      </c>
      <c r="AK1002" s="40" t="str">
        <f>(Tabla2[[#This Row],[FECHA ENTREGA]]&amp;Tabla2[[#This Row],[HORA ENTREGA]])</f>
        <v>460880,375</v>
      </c>
      <c r="AL1002" s="34" t="str">
        <f>IFERROR(HYPERLINK("https://wa.me/"&amp;Tabla2[[#This Row],[CONTACTO]]&amp;"?text="&amp;Tabla2[[#This Row],[Mensaje]]),"")</f>
        <v>https://wa.me/56926181825?text=Hola!%0AServicio del día 07-03%0A *Cliente:* TATTERSALL AUTOMOTRIZ */ Cont: * HAMU4423474*/ HR Entrega: *09:00* /Dirección: *Claudio Arrau.</v>
      </c>
    </row>
    <row r="1003" spans="1:38" s="15" customFormat="1" ht="16.5" customHeight="1" x14ac:dyDescent="0.2">
      <c r="A1003" s="15">
        <f>ROW(A1002)</f>
        <v>1002</v>
      </c>
      <c r="B1003" s="15">
        <f>IF(J1003=J1002,B1002+1,1)</f>
        <v>11</v>
      </c>
      <c r="C1003" s="15" t="s">
        <v>1789</v>
      </c>
      <c r="D1003" s="25" t="s">
        <v>39</v>
      </c>
      <c r="E1003" s="27">
        <v>345136</v>
      </c>
      <c r="F1003" s="27" t="s">
        <v>1793</v>
      </c>
      <c r="G1003" s="27" t="s">
        <v>465</v>
      </c>
      <c r="H1003" s="27">
        <v>4280</v>
      </c>
      <c r="I1003" s="27" t="s">
        <v>290</v>
      </c>
      <c r="J1003" s="28">
        <v>46088</v>
      </c>
      <c r="K1003" s="26">
        <v>0.375</v>
      </c>
      <c r="L1003" s="26"/>
      <c r="M1003" s="27" t="s">
        <v>144</v>
      </c>
      <c r="N1003" s="25">
        <f>IFERROR(VLOOKUP(M1003,Data!$J$1:$K$58,2,0),"")</f>
        <v>56940144795</v>
      </c>
      <c r="O1003" s="27" t="s">
        <v>145</v>
      </c>
      <c r="P1003" s="27"/>
      <c r="Q1003" s="27" t="s">
        <v>1791</v>
      </c>
      <c r="R1003" s="27" t="s">
        <v>1792</v>
      </c>
      <c r="S1003" s="27"/>
      <c r="T1003" s="27"/>
      <c r="U1003" s="28"/>
      <c r="X1003" s="27"/>
      <c r="Y1003" s="27"/>
      <c r="Z1003" s="29"/>
      <c r="AA1003" s="29">
        <v>0.37152777777777779</v>
      </c>
      <c r="AB1003" s="29"/>
      <c r="AC1003" s="30">
        <v>46088</v>
      </c>
      <c r="AD1003" s="15" t="str">
        <f>IF(Tabla2[[#This Row],[HORA ENTREGA]]="DIRECTO","On time", IF(AA1003&lt;&gt;"",IF(Tabla2[[#This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03" s="15" t="str">
        <f>MID(Tabla2[[#This Row],[TIPO]],1,3)</f>
        <v xml:space="preserve">40 </v>
      </c>
      <c r="AF10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HLBU3352864*/ HR Entrega: *09:00* /Dirección: *Claudio Arrau.</v>
      </c>
      <c r="AG1003" s="38" t="str">
        <f>IFERROR(HYPERLINK("https://wa.me/"&amp;Tabla2[[#This Row],[CONTACTO]]&amp;"?text="&amp;Tabla2[[#This Row],[Mensaje]],"Enviar mensaje"),"")</f>
        <v>Enviar mensaje</v>
      </c>
      <c r="AH1003" s="15" t="str">
        <f>CONCATENATE(A1003,F1003)</f>
        <v>1002HLBU3352864</v>
      </c>
      <c r="AI1003" s="15" t="str">
        <f>CONCATENATE("ENT-",A1003)</f>
        <v>ENT-1002</v>
      </c>
      <c r="AJ1003" s="15" t="str">
        <f>IF(Tabla2[[#This Row],[Op]]&lt;&gt;"","ENTREGA","")</f>
        <v>ENTREGA</v>
      </c>
      <c r="AK1003" s="40" t="str">
        <f>(Tabla2[[#This Row],[FECHA ENTREGA]]&amp;Tabla2[[#This Row],[HORA ENTREGA]])</f>
        <v>460880,375</v>
      </c>
      <c r="AL1003" s="34" t="str">
        <f>IFERROR(HYPERLINK("https://wa.me/"&amp;Tabla2[[#This Row],[CONTACTO]]&amp;"?text="&amp;Tabla2[[#This Row],[Mensaje]]),"")</f>
        <v>https://wa.me/56940144795?text=Hola!%0AServicio del día 07-03%0A *Cliente:* TATTERSALL AUTOMOTRIZ */ Cont: * HLBU3352864*/ HR Entrega: *09:00* /Dirección: *Claudio Arrau.</v>
      </c>
    </row>
    <row r="1004" spans="1:38" s="15" customFormat="1" ht="16.5" customHeight="1" x14ac:dyDescent="0.2">
      <c r="A1004" s="15">
        <f>ROW(A1003)</f>
        <v>1003</v>
      </c>
      <c r="B1004" s="15">
        <f>IF(J1004=J1003,B1003+1,1)</f>
        <v>12</v>
      </c>
      <c r="C1004" s="15" t="s">
        <v>1789</v>
      </c>
      <c r="D1004" s="25" t="s">
        <v>39</v>
      </c>
      <c r="E1004" s="27">
        <v>345126</v>
      </c>
      <c r="F1004" s="27" t="s">
        <v>1794</v>
      </c>
      <c r="G1004" s="27" t="s">
        <v>465</v>
      </c>
      <c r="H1004" s="27">
        <v>4280</v>
      </c>
      <c r="I1004" s="27" t="s">
        <v>290</v>
      </c>
      <c r="J1004" s="28">
        <v>46088</v>
      </c>
      <c r="K1004" s="26">
        <v>0.375</v>
      </c>
      <c r="L1004" s="26"/>
      <c r="M1004" s="27" t="s">
        <v>688</v>
      </c>
      <c r="N1004" s="25">
        <f>IFERROR(VLOOKUP(M1004,Data!$J$1:$K$58,2,0),"")</f>
        <v>56950104102</v>
      </c>
      <c r="O1004" s="27" t="s">
        <v>552</v>
      </c>
      <c r="P1004" s="27"/>
      <c r="Q1004" s="27" t="s">
        <v>1791</v>
      </c>
      <c r="R1004" s="27" t="s">
        <v>1792</v>
      </c>
      <c r="S1004" s="27"/>
      <c r="T1004" s="27"/>
      <c r="U1004" s="28"/>
      <c r="X1004" s="27"/>
      <c r="Y1004" s="27"/>
      <c r="Z1004" s="29"/>
      <c r="AA1004" s="29">
        <v>0.17708333333333334</v>
      </c>
      <c r="AB1004" s="29"/>
      <c r="AC1004" s="30">
        <v>46088</v>
      </c>
      <c r="AD1004" s="15" t="str">
        <f>IF(Tabla2[[#This Row],[HORA ENTREGA]]="DIRECTO","On time", IF(AA1004&lt;&gt;"",IF(Tabla2[[#This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04" s="15" t="str">
        <f>MID(Tabla2[[#This Row],[TIPO]],1,3)</f>
        <v xml:space="preserve">40 </v>
      </c>
      <c r="AF10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FANU3502082*/ HR Entrega: *09:00* /Dirección: *Claudio Arrau.</v>
      </c>
      <c r="AG1004" s="38" t="str">
        <f>IFERROR(HYPERLINK("https://wa.me/"&amp;Tabla2[[#This Row],[CONTACTO]]&amp;"?text="&amp;Tabla2[[#This Row],[Mensaje]],"Enviar mensaje"),"")</f>
        <v>Enviar mensaje</v>
      </c>
      <c r="AH1004" s="15" t="str">
        <f>CONCATENATE(A1004,F1004)</f>
        <v>1003FANU3502082</v>
      </c>
      <c r="AI1004" s="15" t="str">
        <f>CONCATENATE("ENT-",A1004)</f>
        <v>ENT-1003</v>
      </c>
      <c r="AJ1004" s="15" t="str">
        <f>IF(Tabla2[[#This Row],[Op]]&lt;&gt;"","ENTREGA","")</f>
        <v>ENTREGA</v>
      </c>
      <c r="AK1004" s="40" t="str">
        <f>(Tabla2[[#This Row],[FECHA ENTREGA]]&amp;Tabla2[[#This Row],[HORA ENTREGA]])</f>
        <v>460880,375</v>
      </c>
      <c r="AL1004" s="34" t="str">
        <f>IFERROR(HYPERLINK("https://wa.me/"&amp;Tabla2[[#This Row],[CONTACTO]]&amp;"?text="&amp;Tabla2[[#This Row],[Mensaje]]),"")</f>
        <v>https://wa.me/56950104102?text=Hola!%0AServicio del día 07-03%0A *Cliente:* TATTERSALL AUTOMOTRIZ */ Cont: * FANU3502082*/ HR Entrega: *09:00* /Dirección: *Claudio Arrau.</v>
      </c>
    </row>
    <row r="1005" spans="1:38" s="15" customFormat="1" ht="16.5" customHeight="1" x14ac:dyDescent="0.2">
      <c r="A1005" s="15">
        <f>ROW(A1004)</f>
        <v>1004</v>
      </c>
      <c r="B1005" s="15">
        <f>IF(J1005=J1004,B1004+1,1)</f>
        <v>13</v>
      </c>
      <c r="C1005" s="15" t="s">
        <v>1789</v>
      </c>
      <c r="D1005" s="25" t="s">
        <v>39</v>
      </c>
      <c r="E1005" s="27">
        <v>345132</v>
      </c>
      <c r="F1005" s="27" t="s">
        <v>1795</v>
      </c>
      <c r="G1005" s="27" t="s">
        <v>465</v>
      </c>
      <c r="H1005" s="27">
        <v>4280</v>
      </c>
      <c r="I1005" s="27" t="s">
        <v>290</v>
      </c>
      <c r="J1005" s="28">
        <v>46088</v>
      </c>
      <c r="K1005" s="26">
        <v>0.375</v>
      </c>
      <c r="L1005" s="26"/>
      <c r="M1005" s="27" t="s">
        <v>133</v>
      </c>
      <c r="N1005" s="25">
        <f>IFERROR(VLOOKUP(M1005,Data!$J$1:$K$58,2,0),"")</f>
        <v>56953801607</v>
      </c>
      <c r="O1005" s="27" t="s">
        <v>134</v>
      </c>
      <c r="P1005" s="27"/>
      <c r="Q1005" s="27" t="s">
        <v>1791</v>
      </c>
      <c r="R1005" s="27" t="s">
        <v>1792</v>
      </c>
      <c r="S1005" s="27"/>
      <c r="T1005" s="27"/>
      <c r="U1005" s="28"/>
      <c r="X1005" s="27" t="s">
        <v>1796</v>
      </c>
      <c r="Y1005" s="27"/>
      <c r="Z1005" s="29"/>
      <c r="AA1005" s="29">
        <v>0.39791666666666664</v>
      </c>
      <c r="AB1005" s="29"/>
      <c r="AC1005" s="30">
        <v>46088</v>
      </c>
      <c r="AD1005" s="15" t="str">
        <f>IF(Tabla2[[#This Row],[HORA ENTREGA]]="DIRECTO","On time", IF(AA1005&lt;&gt;"",IF(Tabla2[[#This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05" s="15" t="str">
        <f>MID(Tabla2[[#This Row],[TIPO]],1,3)</f>
        <v xml:space="preserve">40 </v>
      </c>
      <c r="AF10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HAMU3438280*/ HR Entrega: *09:00* /Dirección: *Claudio Arrau.</v>
      </c>
      <c r="AG1005" s="38" t="str">
        <f>IFERROR(HYPERLINK("https://wa.me/"&amp;Tabla2[[#This Row],[CONTACTO]]&amp;"?text="&amp;Tabla2[[#This Row],[Mensaje]],"Enviar mensaje"),"")</f>
        <v>Enviar mensaje</v>
      </c>
      <c r="AH1005" s="15" t="str">
        <f>CONCATENATE(A1005,F1005)</f>
        <v>1004HAMU3438280</v>
      </c>
      <c r="AI1005" s="15" t="str">
        <f>CONCATENATE("ENT-",A1005)</f>
        <v>ENT-1004</v>
      </c>
      <c r="AJ1005" s="15" t="str">
        <f>IF(Tabla2[[#This Row],[Op]]&lt;&gt;"","ENTREGA","")</f>
        <v>ENTREGA</v>
      </c>
      <c r="AK1005" s="40" t="str">
        <f>(Tabla2[[#This Row],[FECHA ENTREGA]]&amp;Tabla2[[#This Row],[HORA ENTREGA]])</f>
        <v>460880,375</v>
      </c>
      <c r="AL1005" s="34" t="str">
        <f>IFERROR(HYPERLINK("https://wa.me/"&amp;Tabla2[[#This Row],[CONTACTO]]&amp;"?text="&amp;Tabla2[[#This Row],[Mensaje]]),"")</f>
        <v>https://wa.me/56953801607?text=Hola!%0AServicio del día 07-03%0A *Cliente:* TATTERSALL AUTOMOTRIZ */ Cont: * HAMU3438280*/ HR Entrega: *09:00* /Dirección: *Claudio Arrau.</v>
      </c>
    </row>
    <row r="1006" spans="1:38" s="15" customFormat="1" ht="16.5" customHeight="1" x14ac:dyDescent="0.2">
      <c r="A1006" s="15">
        <f>ROW(A1005)</f>
        <v>1005</v>
      </c>
      <c r="B1006" s="15">
        <f>IF(J1006=J1005,B1005+1,1)</f>
        <v>14</v>
      </c>
      <c r="C1006" s="15" t="s">
        <v>1789</v>
      </c>
      <c r="D1006" s="25" t="s">
        <v>39</v>
      </c>
      <c r="E1006" s="27">
        <v>345137</v>
      </c>
      <c r="F1006" s="27" t="s">
        <v>1797</v>
      </c>
      <c r="G1006" s="27" t="s">
        <v>465</v>
      </c>
      <c r="H1006" s="27">
        <v>4280</v>
      </c>
      <c r="I1006" s="27" t="s">
        <v>290</v>
      </c>
      <c r="J1006" s="28">
        <v>46088</v>
      </c>
      <c r="K1006" s="26">
        <v>0.375</v>
      </c>
      <c r="L1006" s="26"/>
      <c r="M1006" s="27" t="s">
        <v>180</v>
      </c>
      <c r="N1006" s="25">
        <f>IFERROR(VLOOKUP(M1006,Data!$J$1:$K$58,2,0),"")</f>
        <v>56956063271</v>
      </c>
      <c r="O1006" s="27" t="s">
        <v>384</v>
      </c>
      <c r="P1006" s="27"/>
      <c r="Q1006" s="27" t="s">
        <v>1791</v>
      </c>
      <c r="R1006" s="27" t="s">
        <v>1792</v>
      </c>
      <c r="S1006" s="27"/>
      <c r="T1006" s="27"/>
      <c r="U1006" s="28"/>
      <c r="X1006" s="27" t="s">
        <v>1798</v>
      </c>
      <c r="Y1006" s="27"/>
      <c r="Z1006" s="29"/>
      <c r="AA1006" s="29">
        <v>0.29166666666666669</v>
      </c>
      <c r="AB1006" s="29"/>
      <c r="AC1006" s="30">
        <v>46088</v>
      </c>
      <c r="AD1006" s="15" t="str">
        <f>IF(Tabla2[[#This Row],[HORA ENTREGA]]="DIRECTO","On time", IF(AA1006&lt;&gt;"",IF(Tabla2[[#This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06" s="15" t="str">
        <f>MID(Tabla2[[#This Row],[TIPO]],1,3)</f>
        <v xml:space="preserve">40 </v>
      </c>
      <c r="AF10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UACU5632065*/ HR Entrega: *09:00* /Dirección: *Claudio Arrau.</v>
      </c>
      <c r="AG1006" s="38" t="str">
        <f>IFERROR(HYPERLINK("https://wa.me/"&amp;Tabla2[[#This Row],[CONTACTO]]&amp;"?text="&amp;Tabla2[[#This Row],[Mensaje]],"Enviar mensaje"),"")</f>
        <v>Enviar mensaje</v>
      </c>
      <c r="AH1006" s="15" t="str">
        <f>CONCATENATE(A1006,F1006)</f>
        <v>1005UACU5632065</v>
      </c>
      <c r="AI1006" s="15" t="str">
        <f>CONCATENATE("ENT-",A1006)</f>
        <v>ENT-1005</v>
      </c>
      <c r="AJ1006" s="15" t="str">
        <f>IF(Tabla2[[#This Row],[Op]]&lt;&gt;"","ENTREGA","")</f>
        <v>ENTREGA</v>
      </c>
      <c r="AK1006" s="40" t="str">
        <f>(Tabla2[[#This Row],[FECHA ENTREGA]]&amp;Tabla2[[#This Row],[HORA ENTREGA]])</f>
        <v>460880,375</v>
      </c>
      <c r="AL1006" s="34" t="str">
        <f>IFERROR(HYPERLINK("https://wa.me/"&amp;Tabla2[[#This Row],[CONTACTO]]&amp;"?text="&amp;Tabla2[[#This Row],[Mensaje]]),"")</f>
        <v>https://wa.me/56956063271?text=Hola!%0AServicio del día 07-03%0A *Cliente:* TATTERSALL AUTOMOTRIZ */ Cont: * UACU5632065*/ HR Entrega: *09:00* /Dirección: *Claudio Arrau.</v>
      </c>
    </row>
    <row r="1007" spans="1:38" s="15" customFormat="1" ht="16.5" customHeight="1" x14ac:dyDescent="0.2">
      <c r="A1007" s="15">
        <f>ROW(A1006)</f>
        <v>1006</v>
      </c>
      <c r="B1007" s="15">
        <f>IF(J1007=J1006,B1006+1,1)</f>
        <v>15</v>
      </c>
      <c r="C1007" s="15" t="s">
        <v>1789</v>
      </c>
      <c r="D1007" s="25" t="s">
        <v>39</v>
      </c>
      <c r="E1007" s="27">
        <v>345123</v>
      </c>
      <c r="F1007" s="27" t="s">
        <v>1799</v>
      </c>
      <c r="G1007" s="27" t="s">
        <v>465</v>
      </c>
      <c r="H1007" s="27">
        <v>4280</v>
      </c>
      <c r="I1007" s="27" t="s">
        <v>290</v>
      </c>
      <c r="J1007" s="28">
        <v>46088</v>
      </c>
      <c r="K1007" s="26">
        <v>0.375</v>
      </c>
      <c r="L1007" s="26"/>
      <c r="M1007" s="27" t="s">
        <v>60</v>
      </c>
      <c r="N1007" s="25">
        <f>IFERROR(VLOOKUP(M1007,Data!$J$1:$K$58,2,0),"")</f>
        <v>56957438415</v>
      </c>
      <c r="O1007" s="27" t="s">
        <v>297</v>
      </c>
      <c r="P1007" s="27"/>
      <c r="Q1007" s="27" t="s">
        <v>1791</v>
      </c>
      <c r="R1007" s="27" t="s">
        <v>1792</v>
      </c>
      <c r="S1007" s="27"/>
      <c r="T1007" s="27"/>
      <c r="U1007" s="28"/>
      <c r="X1007" s="27" t="s">
        <v>1800</v>
      </c>
      <c r="Y1007" s="27"/>
      <c r="Z1007" s="29"/>
      <c r="AA1007" s="29">
        <v>0.3888888888888889</v>
      </c>
      <c r="AB1007" s="29"/>
      <c r="AC1007" s="30">
        <v>46088</v>
      </c>
      <c r="AD1007" s="15" t="str">
        <f>IF(Tabla2[[#This Row],[HORA ENTREGA]]="DIRECTO","On time", IF(AA1007&lt;&gt;"",IF(Tabla2[[#This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07" s="15" t="str">
        <f>MID(Tabla2[[#This Row],[TIPO]],1,3)</f>
        <v xml:space="preserve">40 </v>
      </c>
      <c r="AF10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CAIU7956155*/ HR Entrega: *09:00* /Dirección: *Claudio Arrau.</v>
      </c>
      <c r="AG1007" s="38" t="str">
        <f>IFERROR(HYPERLINK("https://wa.me/"&amp;Tabla2[[#This Row],[CONTACTO]]&amp;"?text="&amp;Tabla2[[#This Row],[Mensaje]],"Enviar mensaje"),"")</f>
        <v>Enviar mensaje</v>
      </c>
      <c r="AH1007" s="15" t="str">
        <f>CONCATENATE(A1007,F1007)</f>
        <v>1006CAIU7956155</v>
      </c>
      <c r="AI1007" s="15" t="str">
        <f>CONCATENATE("ENT-",A1007)</f>
        <v>ENT-1006</v>
      </c>
      <c r="AJ1007" s="15" t="str">
        <f>IF(Tabla2[[#This Row],[Op]]&lt;&gt;"","ENTREGA","")</f>
        <v>ENTREGA</v>
      </c>
      <c r="AK1007" s="40" t="str">
        <f>(Tabla2[[#This Row],[FECHA ENTREGA]]&amp;Tabla2[[#This Row],[HORA ENTREGA]])</f>
        <v>460880,375</v>
      </c>
      <c r="AL1007" s="34" t="str">
        <f>IFERROR(HYPERLINK("https://wa.me/"&amp;Tabla2[[#This Row],[CONTACTO]]&amp;"?text="&amp;Tabla2[[#This Row],[Mensaje]]),"")</f>
        <v>https://wa.me/56957438415?text=Hola!%0AServicio del día 07-03%0A *Cliente:* TATTERSALL AUTOMOTRIZ */ Cont: * CAIU7956155*/ HR Entrega: *09:00* /Dirección: *Claudio Arrau.</v>
      </c>
    </row>
    <row r="1008" spans="1:38" s="15" customFormat="1" ht="16.5" customHeight="1" x14ac:dyDescent="0.2">
      <c r="A1008" s="15">
        <f>ROW(A1007)</f>
        <v>1007</v>
      </c>
      <c r="B1008" s="15">
        <f>IF(J1008=J1007,B1007+1,1)</f>
        <v>16</v>
      </c>
      <c r="C1008" s="15" t="s">
        <v>1789</v>
      </c>
      <c r="D1008" s="25" t="s">
        <v>39</v>
      </c>
      <c r="E1008" s="27">
        <v>345131</v>
      </c>
      <c r="F1008" s="27" t="s">
        <v>1801</v>
      </c>
      <c r="G1008" s="27" t="s">
        <v>465</v>
      </c>
      <c r="H1008" s="27">
        <v>4280</v>
      </c>
      <c r="I1008" s="27" t="s">
        <v>290</v>
      </c>
      <c r="J1008" s="28">
        <v>46088</v>
      </c>
      <c r="K1008" s="26">
        <v>0.375</v>
      </c>
      <c r="L1008" s="26"/>
      <c r="M1008" s="27" t="s">
        <v>221</v>
      </c>
      <c r="N1008" s="25">
        <f>IFERROR(VLOOKUP(M1008,Data!$J$1:$K$58,2,0),"")</f>
        <v>56965378427</v>
      </c>
      <c r="O1008" s="27" t="s">
        <v>145</v>
      </c>
      <c r="P1008" s="27"/>
      <c r="Q1008" s="27" t="s">
        <v>1791</v>
      </c>
      <c r="R1008" s="27" t="s">
        <v>1792</v>
      </c>
      <c r="S1008" s="27"/>
      <c r="T1008" s="27"/>
      <c r="U1008" s="28"/>
      <c r="X1008" s="27" t="s">
        <v>1802</v>
      </c>
      <c r="Y1008" s="27"/>
      <c r="Z1008" s="29"/>
      <c r="AA1008" s="29">
        <v>0.3611111111111111</v>
      </c>
      <c r="AB1008" s="29"/>
      <c r="AC1008" s="30">
        <v>46088</v>
      </c>
      <c r="AD1008" s="15" t="str">
        <f>IF(Tabla2[[#This Row],[HORA ENTREGA]]="DIRECTO","On time", IF(AA1008&lt;&gt;"",IF(Tabla2[[#This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08" s="15" t="str">
        <f>MID(Tabla2[[#This Row],[TIPO]],1,3)</f>
        <v xml:space="preserve">40 </v>
      </c>
      <c r="AF10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HAMU2438794*/ HR Entrega: *09:00* /Dirección: *Claudio Arrau.</v>
      </c>
      <c r="AG1008" s="38" t="str">
        <f>IFERROR(HYPERLINK("https://wa.me/"&amp;Tabla2[[#This Row],[CONTACTO]]&amp;"?text="&amp;Tabla2[[#This Row],[Mensaje]],"Enviar mensaje"),"")</f>
        <v>Enviar mensaje</v>
      </c>
      <c r="AH1008" s="15" t="str">
        <f>CONCATENATE(A1008,F1008)</f>
        <v>1007HAMU2438794</v>
      </c>
      <c r="AI1008" s="15" t="str">
        <f>CONCATENATE("ENT-",A1008)</f>
        <v>ENT-1007</v>
      </c>
      <c r="AJ1008" s="15" t="str">
        <f>IF(Tabla2[[#This Row],[Op]]&lt;&gt;"","ENTREGA","")</f>
        <v>ENTREGA</v>
      </c>
      <c r="AK1008" s="40" t="str">
        <f>(Tabla2[[#This Row],[FECHA ENTREGA]]&amp;Tabla2[[#This Row],[HORA ENTREGA]])</f>
        <v>460880,375</v>
      </c>
      <c r="AL1008" s="34" t="str">
        <f>IFERROR(HYPERLINK("https://wa.me/"&amp;Tabla2[[#This Row],[CONTACTO]]&amp;"?text="&amp;Tabla2[[#This Row],[Mensaje]]),"")</f>
        <v>https://wa.me/56965378427?text=Hola!%0AServicio del día 07-03%0A *Cliente:* TATTERSALL AUTOMOTRIZ */ Cont: * HAMU2438794*/ HR Entrega: *09:00* /Dirección: *Claudio Arrau.</v>
      </c>
    </row>
    <row r="1009" spans="1:38" s="15" customFormat="1" ht="16.5" customHeight="1" x14ac:dyDescent="0.2">
      <c r="A1009" s="15">
        <f>ROW(A1008)</f>
        <v>1008</v>
      </c>
      <c r="B1009" s="15">
        <f>IF(J1009=J1008,B1008+1,1)</f>
        <v>17</v>
      </c>
      <c r="C1009" s="15" t="s">
        <v>1789</v>
      </c>
      <c r="D1009" s="25" t="s">
        <v>39</v>
      </c>
      <c r="E1009" s="27">
        <v>345128</v>
      </c>
      <c r="F1009" s="27" t="s">
        <v>1803</v>
      </c>
      <c r="G1009" s="27" t="s">
        <v>465</v>
      </c>
      <c r="H1009" s="27">
        <v>4280</v>
      </c>
      <c r="I1009" s="27" t="s">
        <v>290</v>
      </c>
      <c r="J1009" s="28">
        <v>46088</v>
      </c>
      <c r="K1009" s="26">
        <v>0.375</v>
      </c>
      <c r="L1009" s="26"/>
      <c r="M1009" s="27" t="s">
        <v>308</v>
      </c>
      <c r="N1009" s="25">
        <f>IFERROR(VLOOKUP(M1009,Data!$J$1:$K$58,2,0),"")</f>
        <v>56966631737</v>
      </c>
      <c r="O1009" s="27" t="s">
        <v>309</v>
      </c>
      <c r="P1009" s="27"/>
      <c r="Q1009" s="27" t="s">
        <v>1791</v>
      </c>
      <c r="R1009" s="27" t="s">
        <v>1792</v>
      </c>
      <c r="S1009" s="27"/>
      <c r="T1009" s="27"/>
      <c r="U1009" s="28"/>
      <c r="X1009" s="27"/>
      <c r="Y1009" s="27"/>
      <c r="Z1009" s="29"/>
      <c r="AA1009" s="29">
        <v>0.36458333333333331</v>
      </c>
      <c r="AB1009" s="29"/>
      <c r="AC1009" s="30">
        <v>46088</v>
      </c>
      <c r="AD1009" s="15" t="str">
        <f>IF(Tabla2[[#This Row],[HORA ENTREGA]]="DIRECTO","On time", IF(AA1009&lt;&gt;"",IF(Tabla2[[#This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09" s="15" t="str">
        <f>MID(Tabla2[[#This Row],[TIPO]],1,3)</f>
        <v xml:space="preserve">40 </v>
      </c>
      <c r="AF10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HAMU1313468*/ HR Entrega: *09:00* /Dirección: *Claudio Arrau.</v>
      </c>
      <c r="AG1009" s="38" t="str">
        <f>IFERROR(HYPERLINK("https://wa.me/"&amp;Tabla2[[#This Row],[CONTACTO]]&amp;"?text="&amp;Tabla2[[#This Row],[Mensaje]],"Enviar mensaje"),"")</f>
        <v>Enviar mensaje</v>
      </c>
      <c r="AH1009" s="15" t="str">
        <f>CONCATENATE(A1009,F1009)</f>
        <v>1008HAMU1313468</v>
      </c>
      <c r="AI1009" s="15" t="str">
        <f>CONCATENATE("ENT-",A1009)</f>
        <v>ENT-1008</v>
      </c>
      <c r="AJ1009" s="15" t="str">
        <f>IF(Tabla2[[#This Row],[Op]]&lt;&gt;"","ENTREGA","")</f>
        <v>ENTREGA</v>
      </c>
      <c r="AK1009" s="40" t="str">
        <f>(Tabla2[[#This Row],[FECHA ENTREGA]]&amp;Tabla2[[#This Row],[HORA ENTREGA]])</f>
        <v>460880,375</v>
      </c>
      <c r="AL1009" s="34" t="str">
        <f>IFERROR(HYPERLINK("https://wa.me/"&amp;Tabla2[[#This Row],[CONTACTO]]&amp;"?text="&amp;Tabla2[[#This Row],[Mensaje]]),"")</f>
        <v>https://wa.me/56966631737?text=Hola!%0AServicio del día 07-03%0A *Cliente:* TATTERSALL AUTOMOTRIZ */ Cont: * HAMU1313468*/ HR Entrega: *09:00* /Dirección: *Claudio Arrau.</v>
      </c>
    </row>
    <row r="1010" spans="1:38" s="15" customFormat="1" ht="16.5" customHeight="1" x14ac:dyDescent="0.2">
      <c r="A1010" s="15">
        <f>ROW(A1009)</f>
        <v>1009</v>
      </c>
      <c r="B1010" s="15">
        <f>IF(J1010=J1009,B1009+1,1)</f>
        <v>18</v>
      </c>
      <c r="C1010" s="15" t="s">
        <v>1789</v>
      </c>
      <c r="D1010" s="25" t="s">
        <v>39</v>
      </c>
      <c r="E1010" s="27">
        <v>345127</v>
      </c>
      <c r="F1010" s="27" t="s">
        <v>1804</v>
      </c>
      <c r="G1010" s="27" t="s">
        <v>465</v>
      </c>
      <c r="H1010" s="27">
        <v>4280</v>
      </c>
      <c r="I1010" s="27" t="s">
        <v>290</v>
      </c>
      <c r="J1010" s="28">
        <v>46088</v>
      </c>
      <c r="K1010" s="26">
        <v>0.375</v>
      </c>
      <c r="L1010" s="26"/>
      <c r="M1010" s="27" t="s">
        <v>953</v>
      </c>
      <c r="N1010" s="25">
        <f>IFERROR(VLOOKUP(M1010,Data!$J$1:$K$58,2,0),"")</f>
        <v>56967128754</v>
      </c>
      <c r="O1010" s="27" t="s">
        <v>301</v>
      </c>
      <c r="P1010" s="27"/>
      <c r="Q1010" s="27" t="s">
        <v>1791</v>
      </c>
      <c r="R1010" s="27" t="s">
        <v>1792</v>
      </c>
      <c r="S1010" s="27"/>
      <c r="T1010" s="27"/>
      <c r="U1010" s="28"/>
      <c r="X1010" s="27"/>
      <c r="Y1010" s="27"/>
      <c r="Z1010" s="29"/>
      <c r="AA1010" s="29">
        <v>0.36805555555555558</v>
      </c>
      <c r="AB1010" s="29"/>
      <c r="AC1010" s="30">
        <v>46088</v>
      </c>
      <c r="AD1010" s="15" t="str">
        <f>IF(Tabla2[[#This Row],[HORA ENTREGA]]="DIRECTO","On time", IF(AA1010&lt;&gt;"",IF(Tabla2[[#This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0" s="15" t="str">
        <f>MID(Tabla2[[#This Row],[TIPO]],1,3)</f>
        <v xml:space="preserve">40 </v>
      </c>
      <c r="AF10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FSCU7256415*/ HR Entrega: *09:00* /Dirección: *Claudio Arrau.</v>
      </c>
      <c r="AG1010" s="38" t="str">
        <f>IFERROR(HYPERLINK("https://wa.me/"&amp;Tabla2[[#This Row],[CONTACTO]]&amp;"?text="&amp;Tabla2[[#This Row],[Mensaje]],"Enviar mensaje"),"")</f>
        <v>Enviar mensaje</v>
      </c>
      <c r="AH1010" s="15" t="str">
        <f>CONCATENATE(A1010,F1010)</f>
        <v>1009FSCU7256415</v>
      </c>
      <c r="AI1010" s="15" t="str">
        <f>CONCATENATE("ENT-",A1010)</f>
        <v>ENT-1009</v>
      </c>
      <c r="AJ1010" s="15" t="str">
        <f>IF(Tabla2[[#This Row],[Op]]&lt;&gt;"","ENTREGA","")</f>
        <v>ENTREGA</v>
      </c>
      <c r="AK1010" s="40" t="str">
        <f>(Tabla2[[#This Row],[FECHA ENTREGA]]&amp;Tabla2[[#This Row],[HORA ENTREGA]])</f>
        <v>460880,375</v>
      </c>
      <c r="AL1010" s="34" t="str">
        <f>IFERROR(HYPERLINK("https://wa.me/"&amp;Tabla2[[#This Row],[CONTACTO]]&amp;"?text="&amp;Tabla2[[#This Row],[Mensaje]]),"")</f>
        <v>https://wa.me/56967128754?text=Hola!%0AServicio del día 07-03%0A *Cliente:* TATTERSALL AUTOMOTRIZ */ Cont: * FSCU7256415*/ HR Entrega: *09:00* /Dirección: *Claudio Arrau.</v>
      </c>
    </row>
    <row r="1011" spans="1:38" s="15" customFormat="1" ht="16.5" customHeight="1" x14ac:dyDescent="0.2">
      <c r="A1011" s="15">
        <f>ROW(A1010)</f>
        <v>1010</v>
      </c>
      <c r="B1011" s="15">
        <f>IF(J1011=J1010,B1010+1,1)</f>
        <v>19</v>
      </c>
      <c r="C1011" s="15" t="s">
        <v>1789</v>
      </c>
      <c r="D1011" s="25" t="s">
        <v>39</v>
      </c>
      <c r="E1011" s="27">
        <v>345134</v>
      </c>
      <c r="F1011" s="27" t="s">
        <v>1805</v>
      </c>
      <c r="G1011" s="27" t="s">
        <v>465</v>
      </c>
      <c r="H1011" s="27">
        <v>4280</v>
      </c>
      <c r="I1011" s="27" t="s">
        <v>290</v>
      </c>
      <c r="J1011" s="28">
        <v>46088</v>
      </c>
      <c r="K1011" s="26">
        <v>0.375</v>
      </c>
      <c r="L1011" s="26"/>
      <c r="M1011" s="27" t="s">
        <v>313</v>
      </c>
      <c r="N1011" s="25">
        <f>IFERROR(VLOOKUP(M1011,Data!$J$1:$K$58,2,0),"")</f>
        <v>56967387744</v>
      </c>
      <c r="O1011" s="27" t="s">
        <v>314</v>
      </c>
      <c r="P1011" s="27"/>
      <c r="Q1011" s="27" t="s">
        <v>1791</v>
      </c>
      <c r="R1011" s="27" t="s">
        <v>1792</v>
      </c>
      <c r="S1011" s="27"/>
      <c r="T1011" s="27"/>
      <c r="U1011" s="28"/>
      <c r="X1011" s="27" t="s">
        <v>1806</v>
      </c>
      <c r="Y1011" s="27"/>
      <c r="Z1011" s="29"/>
      <c r="AA1011" s="29">
        <v>0.40972222222222221</v>
      </c>
      <c r="AB1011" s="29"/>
      <c r="AC1011" s="30">
        <v>46088</v>
      </c>
      <c r="AD1011" s="15" t="str">
        <f>IF(Tabla2[[#This Row],[HORA ENTREGA]]="DIRECTO","On time", IF(AA1011&lt;&gt;"",IF(Tabla2[[#This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11" s="15" t="str">
        <f>MID(Tabla2[[#This Row],[TIPO]],1,3)</f>
        <v xml:space="preserve">40 </v>
      </c>
      <c r="AF10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HLBU1306155*/ HR Entrega: *09:00* /Dirección: *Claudio Arrau.</v>
      </c>
      <c r="AG1011" s="38" t="str">
        <f>IFERROR(HYPERLINK("https://wa.me/"&amp;Tabla2[[#This Row],[CONTACTO]]&amp;"?text="&amp;Tabla2[[#This Row],[Mensaje]],"Enviar mensaje"),"")</f>
        <v>Enviar mensaje</v>
      </c>
      <c r="AH1011" s="15" t="str">
        <f>CONCATENATE(A1011,F1011)</f>
        <v>1010HLBU1306155</v>
      </c>
      <c r="AI1011" s="15" t="str">
        <f>CONCATENATE("ENT-",A1011)</f>
        <v>ENT-1010</v>
      </c>
      <c r="AJ1011" s="15" t="str">
        <f>IF(Tabla2[[#This Row],[Op]]&lt;&gt;"","ENTREGA","")</f>
        <v>ENTREGA</v>
      </c>
      <c r="AK1011" s="40" t="str">
        <f>(Tabla2[[#This Row],[FECHA ENTREGA]]&amp;Tabla2[[#This Row],[HORA ENTREGA]])</f>
        <v>460880,375</v>
      </c>
      <c r="AL1011" s="34" t="str">
        <f>IFERROR(HYPERLINK("https://wa.me/"&amp;Tabla2[[#This Row],[CONTACTO]]&amp;"?text="&amp;Tabla2[[#This Row],[Mensaje]]),"")</f>
        <v>https://wa.me/56967387744?text=Hola!%0AServicio del día 07-03%0A *Cliente:* TATTERSALL AUTOMOTRIZ */ Cont: * HLBU1306155*/ HR Entrega: *09:00* /Dirección: *Claudio Arrau.</v>
      </c>
    </row>
    <row r="1012" spans="1:38" s="15" customFormat="1" ht="16.5" customHeight="1" x14ac:dyDescent="0.2">
      <c r="A1012" s="15">
        <f>ROW(A1011)</f>
        <v>1011</v>
      </c>
      <c r="B1012" s="15">
        <f>IF(J1012=J1011,B1011+1,1)</f>
        <v>20</v>
      </c>
      <c r="C1012" s="15" t="s">
        <v>1789</v>
      </c>
      <c r="D1012" s="25" t="s">
        <v>39</v>
      </c>
      <c r="E1012" s="27">
        <v>345124</v>
      </c>
      <c r="F1012" s="27" t="s">
        <v>1807</v>
      </c>
      <c r="G1012" s="27" t="s">
        <v>465</v>
      </c>
      <c r="H1012" s="27">
        <v>4280</v>
      </c>
      <c r="I1012" s="27" t="s">
        <v>290</v>
      </c>
      <c r="J1012" s="28">
        <v>46088</v>
      </c>
      <c r="K1012" s="26">
        <v>0.375</v>
      </c>
      <c r="L1012" s="26"/>
      <c r="M1012" s="27" t="s">
        <v>199</v>
      </c>
      <c r="N1012" s="25">
        <f>IFERROR(VLOOKUP(M1012,Data!$J$1:$K$58,2,0),"")</f>
        <v>56975315726</v>
      </c>
      <c r="O1012" s="27" t="s">
        <v>248</v>
      </c>
      <c r="P1012" s="27"/>
      <c r="Q1012" s="27" t="s">
        <v>1791</v>
      </c>
      <c r="R1012" s="27" t="s">
        <v>1792</v>
      </c>
      <c r="S1012" s="27"/>
      <c r="T1012" s="27"/>
      <c r="U1012" s="28"/>
      <c r="X1012" s="27" t="s">
        <v>1808</v>
      </c>
      <c r="Y1012" s="27"/>
      <c r="Z1012" s="29"/>
      <c r="AA1012" s="29">
        <v>0.3659722222222222</v>
      </c>
      <c r="AB1012" s="29"/>
      <c r="AC1012" s="30">
        <v>46088</v>
      </c>
      <c r="AD1012" s="15" t="str">
        <f>IF(Tabla2[[#This Row],[HORA ENTREGA]]="DIRECTO","On time", IF(AA1012&lt;&gt;"",IF(Tabla2[[#This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2" s="15" t="str">
        <f>MID(Tabla2[[#This Row],[TIPO]],1,3)</f>
        <v xml:space="preserve">40 </v>
      </c>
      <c r="AF10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FANU1211405*/ HR Entrega: *09:00* /Dirección: *Claudio Arrau.</v>
      </c>
      <c r="AG1012" s="38" t="str">
        <f>IFERROR(HYPERLINK("https://wa.me/"&amp;Tabla2[[#This Row],[CONTACTO]]&amp;"?text="&amp;Tabla2[[#This Row],[Mensaje]],"Enviar mensaje"),"")</f>
        <v>Enviar mensaje</v>
      </c>
      <c r="AH1012" s="15" t="str">
        <f>CONCATENATE(A1012,F1012)</f>
        <v>1011FANU1211405</v>
      </c>
      <c r="AI1012" s="15" t="str">
        <f>CONCATENATE("ENT-",A1012)</f>
        <v>ENT-1011</v>
      </c>
      <c r="AJ1012" s="15" t="str">
        <f>IF(Tabla2[[#This Row],[Op]]&lt;&gt;"","ENTREGA","")</f>
        <v>ENTREGA</v>
      </c>
      <c r="AK1012" s="40" t="str">
        <f>(Tabla2[[#This Row],[FECHA ENTREGA]]&amp;Tabla2[[#This Row],[HORA ENTREGA]])</f>
        <v>460880,375</v>
      </c>
      <c r="AL1012" s="34" t="str">
        <f>IFERROR(HYPERLINK("https://wa.me/"&amp;Tabla2[[#This Row],[CONTACTO]]&amp;"?text="&amp;Tabla2[[#This Row],[Mensaje]]),"")</f>
        <v>https://wa.me/56975315726?text=Hola!%0AServicio del día 07-03%0A *Cliente:* TATTERSALL AUTOMOTRIZ */ Cont: * FANU1211405*/ HR Entrega: *09:00* /Dirección: *Claudio Arrau.</v>
      </c>
    </row>
    <row r="1013" spans="1:38" s="15" customFormat="1" ht="16.5" customHeight="1" x14ac:dyDescent="0.2">
      <c r="A1013" s="15">
        <f>ROW(A1012)</f>
        <v>1012</v>
      </c>
      <c r="B1013" s="15">
        <f>IF(J1013=J1012,B1012+1,1)</f>
        <v>21</v>
      </c>
      <c r="C1013" s="15" t="s">
        <v>1789</v>
      </c>
      <c r="D1013" s="25" t="s">
        <v>39</v>
      </c>
      <c r="E1013" s="27">
        <v>345135</v>
      </c>
      <c r="F1013" s="27" t="s">
        <v>1809</v>
      </c>
      <c r="G1013" s="27" t="s">
        <v>465</v>
      </c>
      <c r="H1013" s="27">
        <v>4280</v>
      </c>
      <c r="I1013" s="27" t="s">
        <v>290</v>
      </c>
      <c r="J1013" s="28">
        <v>46088</v>
      </c>
      <c r="K1013" s="26">
        <v>0.375</v>
      </c>
      <c r="L1013" s="26"/>
      <c r="M1013" s="27" t="s">
        <v>347</v>
      </c>
      <c r="N1013" s="25">
        <f>IFERROR(VLOOKUP(M1013,Data!$J$1:$K$58,2,0),"")</f>
        <v>56976511010</v>
      </c>
      <c r="O1013" s="27" t="s">
        <v>234</v>
      </c>
      <c r="P1013" s="27"/>
      <c r="Q1013" s="27" t="s">
        <v>1791</v>
      </c>
      <c r="R1013" s="27" t="s">
        <v>1792</v>
      </c>
      <c r="S1013" s="27"/>
      <c r="T1013" s="27"/>
      <c r="U1013" s="28"/>
      <c r="X1013" s="27"/>
      <c r="Y1013" s="27"/>
      <c r="Z1013" s="29"/>
      <c r="AA1013" s="29">
        <v>0.19444444444444445</v>
      </c>
      <c r="AB1013" s="29"/>
      <c r="AC1013" s="30">
        <v>46088</v>
      </c>
      <c r="AD1013" s="15" t="str">
        <f>IF(Tabla2[[#This Row],[HORA ENTREGA]]="DIRECTO","On time", IF(AA1013&lt;&gt;"",IF(Tabla2[[#This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3" s="15" t="str">
        <f>MID(Tabla2[[#This Row],[TIPO]],1,3)</f>
        <v xml:space="preserve">40 </v>
      </c>
      <c r="AF10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HLBU1854610*/ HR Entrega: *09:00* /Dirección: *Claudio Arrau.</v>
      </c>
      <c r="AG1013" s="38" t="str">
        <f>IFERROR(HYPERLINK("https://wa.me/"&amp;Tabla2[[#This Row],[CONTACTO]]&amp;"?text="&amp;Tabla2[[#This Row],[Mensaje]],"Enviar mensaje"),"")</f>
        <v>Enviar mensaje</v>
      </c>
      <c r="AH1013" s="15" t="str">
        <f>CONCATENATE(A1013,F1013)</f>
        <v>1012HLBU1854610</v>
      </c>
      <c r="AI1013" s="15" t="str">
        <f>CONCATENATE("ENT-",A1013)</f>
        <v>ENT-1012</v>
      </c>
      <c r="AJ1013" s="15" t="str">
        <f>IF(Tabla2[[#This Row],[Op]]&lt;&gt;"","ENTREGA","")</f>
        <v>ENTREGA</v>
      </c>
      <c r="AK1013" s="40" t="str">
        <f>(Tabla2[[#This Row],[FECHA ENTREGA]]&amp;Tabla2[[#This Row],[HORA ENTREGA]])</f>
        <v>460880,375</v>
      </c>
      <c r="AL1013" s="34" t="str">
        <f>IFERROR(HYPERLINK("https://wa.me/"&amp;Tabla2[[#This Row],[CONTACTO]]&amp;"?text="&amp;Tabla2[[#This Row],[Mensaje]]),"")</f>
        <v>https://wa.me/56976511010?text=Hola!%0AServicio del día 07-03%0A *Cliente:* TATTERSALL AUTOMOTRIZ */ Cont: * HLBU1854610*/ HR Entrega: *09:00* /Dirección: *Claudio Arrau.</v>
      </c>
    </row>
    <row r="1014" spans="1:38" s="15" customFormat="1" ht="16.5" customHeight="1" x14ac:dyDescent="0.2">
      <c r="A1014" s="15">
        <f>ROW(A1013)</f>
        <v>1013</v>
      </c>
      <c r="B1014" s="15">
        <f>IF(J1014=J1013,B1013+1,1)</f>
        <v>22</v>
      </c>
      <c r="C1014" s="15" t="s">
        <v>1789</v>
      </c>
      <c r="D1014" s="25" t="s">
        <v>39</v>
      </c>
      <c r="E1014" s="27">
        <v>345125</v>
      </c>
      <c r="F1014" s="27" t="s">
        <v>1810</v>
      </c>
      <c r="G1014" s="27" t="s">
        <v>465</v>
      </c>
      <c r="H1014" s="27">
        <v>4280</v>
      </c>
      <c r="I1014" s="27" t="s">
        <v>290</v>
      </c>
      <c r="J1014" s="28">
        <v>46088</v>
      </c>
      <c r="K1014" s="26">
        <v>0.375</v>
      </c>
      <c r="L1014" s="26"/>
      <c r="M1014" s="27" t="s">
        <v>215</v>
      </c>
      <c r="N1014" s="25">
        <f>IFERROR(VLOOKUP(M1014,Data!$J$1:$K$58,2,0),"")</f>
        <v>56978089957</v>
      </c>
      <c r="O1014" s="27" t="s">
        <v>216</v>
      </c>
      <c r="P1014" s="27"/>
      <c r="Q1014" s="27" t="s">
        <v>1791</v>
      </c>
      <c r="R1014" s="27" t="s">
        <v>1792</v>
      </c>
      <c r="S1014" s="27"/>
      <c r="T1014" s="27"/>
      <c r="U1014" s="28"/>
      <c r="X1014" s="27" t="s">
        <v>1811</v>
      </c>
      <c r="Y1014" s="27"/>
      <c r="Z1014" s="29"/>
      <c r="AA1014" s="29">
        <v>0.37708333333333333</v>
      </c>
      <c r="AB1014" s="29"/>
      <c r="AC1014" s="30">
        <v>46088</v>
      </c>
      <c r="AD1014" s="15" t="str">
        <f>IF(Tabla2[[#This Row],[HORA ENTREGA]]="DIRECTO","On time", IF(AA1014&lt;&gt;"",IF(Tabla2[[#This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4" s="15" t="str">
        <f>MID(Tabla2[[#This Row],[TIPO]],1,3)</f>
        <v xml:space="preserve">40 </v>
      </c>
      <c r="AF10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FANU3372414*/ HR Entrega: *09:00* /Dirección: *Claudio Arrau.</v>
      </c>
      <c r="AG1014" s="38" t="str">
        <f>IFERROR(HYPERLINK("https://wa.me/"&amp;Tabla2[[#This Row],[CONTACTO]]&amp;"?text="&amp;Tabla2[[#This Row],[Mensaje]],"Enviar mensaje"),"")</f>
        <v>Enviar mensaje</v>
      </c>
      <c r="AH1014" s="15" t="str">
        <f>CONCATENATE(A1014,F1014)</f>
        <v>1013FANU3372414</v>
      </c>
      <c r="AI1014" s="15" t="str">
        <f>CONCATENATE("ENT-",A1014)</f>
        <v>ENT-1013</v>
      </c>
      <c r="AJ1014" s="15" t="str">
        <f>IF(Tabla2[[#This Row],[Op]]&lt;&gt;"","ENTREGA","")</f>
        <v>ENTREGA</v>
      </c>
      <c r="AK1014" s="40" t="str">
        <f>(Tabla2[[#This Row],[FECHA ENTREGA]]&amp;Tabla2[[#This Row],[HORA ENTREGA]])</f>
        <v>460880,375</v>
      </c>
      <c r="AL1014" s="34" t="str">
        <f>IFERROR(HYPERLINK("https://wa.me/"&amp;Tabla2[[#This Row],[CONTACTO]]&amp;"?text="&amp;Tabla2[[#This Row],[Mensaje]]),"")</f>
        <v>https://wa.me/56978089957?text=Hola!%0AServicio del día 07-03%0A *Cliente:* TATTERSALL AUTOMOTRIZ */ Cont: * FANU3372414*/ HR Entrega: *09:00* /Dirección: *Claudio Arrau.</v>
      </c>
    </row>
    <row r="1015" spans="1:38" s="15" customFormat="1" ht="16.5" customHeight="1" x14ac:dyDescent="0.2">
      <c r="A1015" s="15">
        <f>ROW(A1014)</f>
        <v>1014</v>
      </c>
      <c r="B1015" s="15">
        <f>IF(J1015=J1014,B1014+1,1)</f>
        <v>23</v>
      </c>
      <c r="C1015" s="15" t="s">
        <v>1789</v>
      </c>
      <c r="D1015" s="25" t="s">
        <v>39</v>
      </c>
      <c r="E1015" s="27">
        <v>345130</v>
      </c>
      <c r="F1015" s="27" t="s">
        <v>1812</v>
      </c>
      <c r="G1015" s="27" t="s">
        <v>465</v>
      </c>
      <c r="H1015" s="27">
        <v>4280</v>
      </c>
      <c r="I1015" s="27" t="s">
        <v>290</v>
      </c>
      <c r="J1015" s="28">
        <v>46088</v>
      </c>
      <c r="K1015" s="26">
        <v>0.375</v>
      </c>
      <c r="L1015" s="26"/>
      <c r="M1015" s="27" t="s">
        <v>225</v>
      </c>
      <c r="N1015" s="25">
        <f>IFERROR(VLOOKUP(M1015,Data!$J$1:$K$58,2,0),"")</f>
        <v>56978811158</v>
      </c>
      <c r="O1015" s="27" t="s">
        <v>226</v>
      </c>
      <c r="P1015" s="27"/>
      <c r="Q1015" s="27" t="s">
        <v>1791</v>
      </c>
      <c r="R1015" s="27" t="s">
        <v>1792</v>
      </c>
      <c r="S1015" s="27"/>
      <c r="T1015" s="27"/>
      <c r="U1015" s="28"/>
      <c r="X1015" s="27" t="s">
        <v>1813</v>
      </c>
      <c r="Y1015" s="27"/>
      <c r="Z1015" s="29"/>
      <c r="AA1015" s="29">
        <v>0.43958333333333333</v>
      </c>
      <c r="AB1015" s="29"/>
      <c r="AC1015" s="30">
        <v>46088</v>
      </c>
      <c r="AD1015" s="15" t="str">
        <f>IF(Tabla2[[#This Row],[HORA ENTREGA]]="DIRECTO","On time", IF(AA1015&lt;&gt;"",IF(Tabla2[[#This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15" s="15" t="str">
        <f>MID(Tabla2[[#This Row],[TIPO]],1,3)</f>
        <v xml:space="preserve">40 </v>
      </c>
      <c r="AF10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HAMU2287487*/ HR Entrega: *09:00* /Dirección: *Claudio Arrau.</v>
      </c>
      <c r="AG1015" s="38" t="str">
        <f>IFERROR(HYPERLINK("https://wa.me/"&amp;Tabla2[[#This Row],[CONTACTO]]&amp;"?text="&amp;Tabla2[[#This Row],[Mensaje]],"Enviar mensaje"),"")</f>
        <v>Enviar mensaje</v>
      </c>
      <c r="AH1015" s="15" t="str">
        <f>CONCATENATE(A1015,F1015)</f>
        <v>1014HAMU2287487</v>
      </c>
      <c r="AI1015" s="15" t="str">
        <f>CONCATENATE("ENT-",A1015)</f>
        <v>ENT-1014</v>
      </c>
      <c r="AJ1015" s="15" t="str">
        <f>IF(Tabla2[[#This Row],[Op]]&lt;&gt;"","ENTREGA","")</f>
        <v>ENTREGA</v>
      </c>
      <c r="AK1015" s="40" t="str">
        <f>(Tabla2[[#This Row],[FECHA ENTREGA]]&amp;Tabla2[[#This Row],[HORA ENTREGA]])</f>
        <v>460880,375</v>
      </c>
      <c r="AL1015" s="34" t="str">
        <f>IFERROR(HYPERLINK("https://wa.me/"&amp;Tabla2[[#This Row],[CONTACTO]]&amp;"?text="&amp;Tabla2[[#This Row],[Mensaje]]),"")</f>
        <v>https://wa.me/56978811158?text=Hola!%0AServicio del día 07-03%0A *Cliente:* TATTERSALL AUTOMOTRIZ */ Cont: * HAMU2287487*/ HR Entrega: *09:00* /Dirección: *Claudio Arrau.</v>
      </c>
    </row>
    <row r="1016" spans="1:38" s="15" customFormat="1" ht="16.5" customHeight="1" x14ac:dyDescent="0.2">
      <c r="A1016" s="15">
        <f>ROW(A1015)</f>
        <v>1015</v>
      </c>
      <c r="B1016" s="15">
        <f>IF(J1016=J1015,B1015+1,1)</f>
        <v>24</v>
      </c>
      <c r="C1016" s="15" t="s">
        <v>1789</v>
      </c>
      <c r="D1016" s="25" t="s">
        <v>39</v>
      </c>
      <c r="E1016" s="27">
        <v>345129</v>
      </c>
      <c r="F1016" s="27" t="s">
        <v>1814</v>
      </c>
      <c r="G1016" s="27" t="s">
        <v>465</v>
      </c>
      <c r="H1016" s="27">
        <v>4280</v>
      </c>
      <c r="I1016" s="27" t="s">
        <v>290</v>
      </c>
      <c r="J1016" s="28">
        <v>46088</v>
      </c>
      <c r="K1016" s="26">
        <v>0.375</v>
      </c>
      <c r="L1016" s="26"/>
      <c r="M1016" s="27" t="s">
        <v>300</v>
      </c>
      <c r="N1016" s="25">
        <f>IFERROR(VLOOKUP(M1016,Data!$J$1:$K$58,2,0),"")</f>
        <v>56989844861</v>
      </c>
      <c r="O1016" s="27" t="s">
        <v>177</v>
      </c>
      <c r="P1016" s="27"/>
      <c r="Q1016" s="27" t="s">
        <v>1791</v>
      </c>
      <c r="R1016" s="27" t="s">
        <v>1792</v>
      </c>
      <c r="S1016" s="27"/>
      <c r="T1016" s="27"/>
      <c r="U1016" s="28"/>
      <c r="X1016" s="27"/>
      <c r="Y1016" s="27"/>
      <c r="Z1016" s="29"/>
      <c r="AA1016" s="29">
        <v>0.28819444444444442</v>
      </c>
      <c r="AB1016" s="29"/>
      <c r="AC1016" s="30">
        <v>46088</v>
      </c>
      <c r="AD1016" s="15" t="str">
        <f>IF(Tabla2[[#This Row],[HORA ENTREGA]]="DIRECTO","On time", IF(AA1016&lt;&gt;"",IF(Tabla2[[#This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6" s="15" t="str">
        <f>MID(Tabla2[[#This Row],[TIPO]],1,3)</f>
        <v xml:space="preserve">40 </v>
      </c>
      <c r="AF10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07-03%0A *Cliente:* TATTERSALL AUTOMOTRIZ */ Cont: * HAMU1888919*/ HR Entrega: *09:00* /Dirección: *Claudio Arrau.</v>
      </c>
      <c r="AG1016" s="38" t="str">
        <f>IFERROR(HYPERLINK("https://wa.me/"&amp;Tabla2[[#This Row],[CONTACTO]]&amp;"?text="&amp;Tabla2[[#This Row],[Mensaje]],"Enviar mensaje"),"")</f>
        <v>Enviar mensaje</v>
      </c>
      <c r="AH1016" s="15" t="str">
        <f>CONCATENATE(A1016,F1016)</f>
        <v>1015HAMU1888919</v>
      </c>
      <c r="AI1016" s="15" t="str">
        <f>CONCATENATE("ENT-",A1016)</f>
        <v>ENT-1015</v>
      </c>
      <c r="AJ1016" s="15" t="str">
        <f>IF(Tabla2[[#This Row],[Op]]&lt;&gt;"","ENTREGA","")</f>
        <v>ENTREGA</v>
      </c>
      <c r="AK1016" s="40" t="str">
        <f>(Tabla2[[#This Row],[FECHA ENTREGA]]&amp;Tabla2[[#This Row],[HORA ENTREGA]])</f>
        <v>460880,375</v>
      </c>
      <c r="AL1016" s="34" t="str">
        <f>IFERROR(HYPERLINK("https://wa.me/"&amp;Tabla2[[#This Row],[CONTACTO]]&amp;"?text="&amp;Tabla2[[#This Row],[Mensaje]]),"")</f>
        <v>https://wa.me/56989844861?text=Hola!%0AServicio del día 07-03%0A *Cliente:* TATTERSALL AUTOMOTRIZ */ Cont: * HAMU1888919*/ HR Entrega: *09:00* /Dirección: *Claudio Arrau.</v>
      </c>
    </row>
    <row r="1017" spans="1:38" s="15" customFormat="1" ht="16.5" customHeight="1" x14ac:dyDescent="0.2">
      <c r="A1017" s="15">
        <f>ROW(A1016)</f>
        <v>1016</v>
      </c>
      <c r="B1017" s="15">
        <f>IF(J1017=J1016,B1016+1,1)</f>
        <v>1</v>
      </c>
      <c r="C1017" s="15" t="s">
        <v>1815</v>
      </c>
      <c r="D1017" s="25" t="s">
        <v>39</v>
      </c>
      <c r="E1017" s="27">
        <v>300993</v>
      </c>
      <c r="F1017" s="27" t="s">
        <v>1816</v>
      </c>
      <c r="G1017" s="27" t="s">
        <v>465</v>
      </c>
      <c r="H1017" s="27">
        <v>10940</v>
      </c>
      <c r="I1017" s="27" t="s">
        <v>1817</v>
      </c>
      <c r="J1017" s="28">
        <v>46090</v>
      </c>
      <c r="K1017" s="26">
        <v>0.375</v>
      </c>
      <c r="L1017" s="26"/>
      <c r="M1017" s="27" t="s">
        <v>172</v>
      </c>
      <c r="N1017" s="25">
        <f>IFERROR(VLOOKUP(M1017,Data!$J$1:$K$58,2,0),"")</f>
        <v>56985215946</v>
      </c>
      <c r="O1017" s="27" t="s">
        <v>173</v>
      </c>
      <c r="P1017" s="27"/>
      <c r="Q1017" s="27" t="s">
        <v>690</v>
      </c>
      <c r="R1017" s="27" t="s">
        <v>1818</v>
      </c>
      <c r="S1017" s="27"/>
      <c r="T1017" s="27"/>
      <c r="U1017" s="28"/>
      <c r="X1017" s="27"/>
      <c r="Y1017" s="27"/>
      <c r="Z1017" s="29"/>
      <c r="AA1017" s="29">
        <v>0.32777777777777778</v>
      </c>
      <c r="AB1017" s="29"/>
      <c r="AC1017" s="30">
        <v>46090</v>
      </c>
      <c r="AD1017" s="15" t="str">
        <f>IF(Tabla2[[#This Row],[HORA ENTREGA]]="DIRECTO","On time", IF(AA1017&lt;&gt;"",IF(Tabla2[[#This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7" s="15" t="str">
        <f>MID(Tabla2[[#This Row],[TIPO]],1,3)</f>
        <v xml:space="preserve">40 </v>
      </c>
      <c r="AF10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 IMER CHILE S.A */ Cont: * MAEU4155116*/ HR Entrega: *09:00* /Dirección: *Barrón Vieyra 10-A, Colina</v>
      </c>
      <c r="AG1017" s="38" t="str">
        <f>IFERROR(HYPERLINK("https://wa.me/"&amp;Tabla2[[#This Row],[CONTACTO]]&amp;"?text="&amp;Tabla2[[#This Row],[Mensaje]],"Enviar mensaje"),"")</f>
        <v>Enviar mensaje</v>
      </c>
      <c r="AH1017" s="15" t="str">
        <f>CONCATENATE(A1017,F1017)</f>
        <v>1016MAEU4155116</v>
      </c>
      <c r="AI1017" s="15" t="str">
        <f>CONCATENATE("ENT-",A1017)</f>
        <v>ENT-1016</v>
      </c>
      <c r="AJ1017" s="15" t="str">
        <f>IF(Tabla2[[#This Row],[Op]]&lt;&gt;"","ENTREGA","")</f>
        <v>ENTREGA</v>
      </c>
      <c r="AK1017" s="40" t="str">
        <f>(Tabla2[[#This Row],[FECHA ENTREGA]]&amp;Tabla2[[#This Row],[HORA ENTREGA]])</f>
        <v>460900,375</v>
      </c>
      <c r="AL1017" s="34" t="str">
        <f>IFERROR(HYPERLINK("https://wa.me/"&amp;Tabla2[[#This Row],[CONTACTO]]&amp;"?text="&amp;Tabla2[[#This Row],[Mensaje]]),"")</f>
        <v>https://wa.me/56985215946?text=Hola!%0AServicio del día 09-03%0A *Cliente:*  IMER CHILE S.A */ Cont: * MAEU4155116*/ HR Entrega: *09:00* /Dirección: *Barrón Vieyra 10-A, Colina</v>
      </c>
    </row>
    <row r="1018" spans="1:38" s="15" customFormat="1" ht="16.5" customHeight="1" x14ac:dyDescent="0.2">
      <c r="A1018" s="15">
        <f>ROW(A1017)</f>
        <v>1017</v>
      </c>
      <c r="B1018" s="15">
        <f>IF(J1018=J1017,B1017+1,1)</f>
        <v>2</v>
      </c>
      <c r="C1018" s="15" t="s">
        <v>1819</v>
      </c>
      <c r="D1018" s="25" t="s">
        <v>39</v>
      </c>
      <c r="E1018" s="27">
        <v>300162</v>
      </c>
      <c r="F1018" s="27" t="s">
        <v>1820</v>
      </c>
      <c r="G1018" s="27" t="s">
        <v>465</v>
      </c>
      <c r="H1018" s="27">
        <v>29806</v>
      </c>
      <c r="I1018" s="27" t="s">
        <v>42</v>
      </c>
      <c r="J1018" s="28">
        <v>46090</v>
      </c>
      <c r="K1018" s="26">
        <v>0.375</v>
      </c>
      <c r="L1018" s="26"/>
      <c r="M1018" s="27" t="s">
        <v>433</v>
      </c>
      <c r="N1018" s="25">
        <f>IFERROR(VLOOKUP(M1018,Data!$J$1:$K$58,2,0),"")</f>
        <v>56994354094</v>
      </c>
      <c r="O1018" s="27" t="s">
        <v>434</v>
      </c>
      <c r="P1018" s="27"/>
      <c r="Q1018" s="27" t="s">
        <v>1785</v>
      </c>
      <c r="R1018" s="27" t="s">
        <v>1821</v>
      </c>
      <c r="S1018" s="27"/>
      <c r="T1018" s="27"/>
      <c r="U1018" s="28"/>
      <c r="X1018" s="27"/>
      <c r="Y1018" s="27"/>
      <c r="Z1018" s="29"/>
      <c r="AA1018" s="29">
        <v>0.33958333333333335</v>
      </c>
      <c r="AB1018" s="29"/>
      <c r="AC1018" s="30">
        <v>46090</v>
      </c>
      <c r="AD1018" s="15" t="str">
        <f>IF(Tabla2[[#This Row],[HORA ENTREGA]]="DIRECTO","On time", IF(AA1018&lt;&gt;"",IF(Tabla2[[#This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8" s="15" t="str">
        <f>MID(Tabla2[[#This Row],[TIPO]],1,3)</f>
        <v xml:space="preserve">40 </v>
      </c>
      <c r="AF10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ABRAVEN SPA */ Cont: * SEGU9848331*/ HR Entrega: *09:00* /Dirección: *El ventisquero 1318. RENCA</v>
      </c>
      <c r="AG1018" s="38" t="str">
        <f>IFERROR(HYPERLINK("https://wa.me/"&amp;Tabla2[[#This Row],[CONTACTO]]&amp;"?text="&amp;Tabla2[[#This Row],[Mensaje]],"Enviar mensaje"),"")</f>
        <v>Enviar mensaje</v>
      </c>
      <c r="AH1018" s="15" t="str">
        <f>CONCATENATE(A1018,F1018)</f>
        <v>1017SEGU9848331</v>
      </c>
      <c r="AI1018" s="15" t="str">
        <f>CONCATENATE("ENT-",A1018)</f>
        <v>ENT-1017</v>
      </c>
      <c r="AJ1018" s="15" t="str">
        <f>IF(Tabla2[[#This Row],[Op]]&lt;&gt;"","ENTREGA","")</f>
        <v>ENTREGA</v>
      </c>
      <c r="AK1018" s="40" t="str">
        <f>(Tabla2[[#This Row],[FECHA ENTREGA]]&amp;Tabla2[[#This Row],[HORA ENTREGA]])</f>
        <v>460900,375</v>
      </c>
      <c r="AL1018" s="34" t="str">
        <f>IFERROR(HYPERLINK("https://wa.me/"&amp;Tabla2[[#This Row],[CONTACTO]]&amp;"?text="&amp;Tabla2[[#This Row],[Mensaje]]),"")</f>
        <v>https://wa.me/56994354094?text=Hola!%0AServicio del día 09-03%0A *Cliente:* ABRAVEN SPA */ Cont: * SEGU9848331*/ HR Entrega: *09:00* /Dirección: *El ventisquero 1318. RENCA</v>
      </c>
    </row>
    <row r="1019" spans="1:38" s="15" customFormat="1" ht="16.5" customHeight="1" x14ac:dyDescent="0.2">
      <c r="A1019" s="15">
        <f>ROW(A1018)</f>
        <v>1018</v>
      </c>
      <c r="B1019" s="15">
        <f>IF(J1019=J1018,B1018+1,1)</f>
        <v>3</v>
      </c>
      <c r="C1019" s="15" t="s">
        <v>1822</v>
      </c>
      <c r="D1019" s="25" t="s">
        <v>39</v>
      </c>
      <c r="E1019" s="27">
        <v>300249</v>
      </c>
      <c r="F1019" s="27" t="s">
        <v>1823</v>
      </c>
      <c r="G1019" s="27" t="s">
        <v>465</v>
      </c>
      <c r="H1019" s="27">
        <v>25200</v>
      </c>
      <c r="I1019" s="27" t="s">
        <v>42</v>
      </c>
      <c r="J1019" s="28">
        <v>46090</v>
      </c>
      <c r="K1019" s="26">
        <v>0.70833333333333337</v>
      </c>
      <c r="L1019" s="26"/>
      <c r="M1019" s="27" t="s">
        <v>366</v>
      </c>
      <c r="N1019" s="25">
        <f>IFERROR(VLOOKUP(M1019,Data!$J$1:$K$58,2,0),"")</f>
        <v>56967386251</v>
      </c>
      <c r="O1019" s="27" t="s">
        <v>367</v>
      </c>
      <c r="P1019" s="27"/>
      <c r="Q1019" s="27" t="s">
        <v>1824</v>
      </c>
      <c r="R1019" s="27" t="s">
        <v>1546</v>
      </c>
      <c r="S1019" s="27"/>
      <c r="T1019" s="27"/>
      <c r="U1019" s="28"/>
      <c r="X1019" s="27"/>
      <c r="Y1019" s="27"/>
      <c r="Z1019" s="29"/>
      <c r="AA1019" s="29">
        <v>0.67361111111111116</v>
      </c>
      <c r="AB1019" s="29"/>
      <c r="AC1019" s="30">
        <v>46090</v>
      </c>
      <c r="AD1019" s="15" t="str">
        <f>IF(Tabla2[[#This Row],[HORA ENTREGA]]="DIRECTO","On time", IF(AA1019&lt;&gt;"",IF(Tabla2[[#This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19" s="15" t="str">
        <f>MID(Tabla2[[#This Row],[TIPO]],1,3)</f>
        <v xml:space="preserve">40 </v>
      </c>
      <c r="AF10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09-03%0A *Cliente:* ALMACEN CERVECERO SPA */ Cont: * TXGU6810012*/ HR Entrega: *17:00* /Dirección: *Av el retiro 1227 bod 30. Renca. </v>
      </c>
      <c r="AG1019" s="38" t="str">
        <f>IFERROR(HYPERLINK("https://wa.me/"&amp;Tabla2[[#This Row],[CONTACTO]]&amp;"?text="&amp;Tabla2[[#This Row],[Mensaje]],"Enviar mensaje"),"")</f>
        <v>Enviar mensaje</v>
      </c>
      <c r="AH1019" s="15" t="str">
        <f>CONCATENATE(A1019,F1019)</f>
        <v>1018TXGU6810012</v>
      </c>
      <c r="AI1019" s="15" t="str">
        <f>CONCATENATE("ENT-",A1019)</f>
        <v>ENT-1018</v>
      </c>
      <c r="AJ1019" s="15" t="str">
        <f>IF(Tabla2[[#This Row],[Op]]&lt;&gt;"","ENTREGA","")</f>
        <v>ENTREGA</v>
      </c>
      <c r="AK1019" s="40" t="str">
        <f>(Tabla2[[#This Row],[FECHA ENTREGA]]&amp;Tabla2[[#This Row],[HORA ENTREGA]])</f>
        <v>460900,708333333333333</v>
      </c>
      <c r="AL1019" s="34" t="str">
        <f>IFERROR(HYPERLINK("https://wa.me/"&amp;Tabla2[[#This Row],[CONTACTO]]&amp;"?text="&amp;Tabla2[[#This Row],[Mensaje]]),"")</f>
        <v xml:space="preserve">https://wa.me/56967386251?text=Hola!%0AServicio del día 09-03%0A *Cliente:* ALMACEN CERVECERO SPA */ Cont: * TXGU6810012*/ HR Entrega: *17:00* /Dirección: *Av el retiro 1227 bod 30. Renca. </v>
      </c>
    </row>
    <row r="1020" spans="1:38" s="15" customFormat="1" ht="16.5" customHeight="1" x14ac:dyDescent="0.2">
      <c r="A1020" s="15">
        <f>ROW(A1019)</f>
        <v>1019</v>
      </c>
      <c r="B1020" s="15">
        <f>IF(J1020=J1019,B1019+1,1)</f>
        <v>4</v>
      </c>
      <c r="C1020" s="15" t="s">
        <v>1825</v>
      </c>
      <c r="D1020" s="25" t="s">
        <v>39</v>
      </c>
      <c r="E1020" s="27">
        <v>300820</v>
      </c>
      <c r="F1020" s="27" t="s">
        <v>1826</v>
      </c>
      <c r="G1020" s="27" t="s">
        <v>465</v>
      </c>
      <c r="H1020" s="27">
        <v>7712</v>
      </c>
      <c r="I1020" s="27" t="s">
        <v>42</v>
      </c>
      <c r="J1020" s="28">
        <v>46090</v>
      </c>
      <c r="K1020" s="26">
        <v>0.375</v>
      </c>
      <c r="L1020" s="26"/>
      <c r="M1020" s="27" t="s">
        <v>86</v>
      </c>
      <c r="N1020" s="25">
        <f>IFERROR(VLOOKUP(M1020,Data!$J$1:$K$58,2,0),"")</f>
        <v>56956654384</v>
      </c>
      <c r="O1020" s="27" t="s">
        <v>87</v>
      </c>
      <c r="P1020" s="27"/>
      <c r="Q1020" s="27" t="s">
        <v>1574</v>
      </c>
      <c r="R1020" s="27" t="s">
        <v>48</v>
      </c>
      <c r="S1020" s="27"/>
      <c r="T1020" s="27"/>
      <c r="U1020" s="28"/>
      <c r="V1020" s="15" t="s">
        <v>1328</v>
      </c>
      <c r="X1020" s="27"/>
      <c r="Y1020" s="27"/>
      <c r="Z1020" s="29"/>
      <c r="AA1020" s="29">
        <v>0.37152777777777779</v>
      </c>
      <c r="AB1020" s="29"/>
      <c r="AC1020" s="30">
        <v>46090</v>
      </c>
      <c r="AD1020" s="15" t="str">
        <f>IF(Tabla2[[#This Row],[HORA ENTREGA]]="DIRECTO","On time", IF(AA1020&lt;&gt;"",IF(Tabla2[[#This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20" s="15" t="str">
        <f>MID(Tabla2[[#This Row],[TIPO]],1,3)</f>
        <v xml:space="preserve">40 </v>
      </c>
      <c r="AF10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BLASCOOL */ Cont: * TRIU8189402*/ HR Entrega: *09:00* /Dirección: *Lo Echevers 550, bodega 40-41. Quilicura. STGO</v>
      </c>
      <c r="AG1020" s="38" t="str">
        <f>IFERROR(HYPERLINK("https://wa.me/"&amp;Tabla2[[#This Row],[CONTACTO]]&amp;"?text="&amp;Tabla2[[#This Row],[Mensaje]],"Enviar mensaje"),"")</f>
        <v>Enviar mensaje</v>
      </c>
      <c r="AH1020" s="15" t="str">
        <f>CONCATENATE(A1020,F1020)</f>
        <v>1019TRIU8189402</v>
      </c>
      <c r="AI1020" s="15" t="str">
        <f>CONCATENATE("ENT-",A1020)</f>
        <v>ENT-1019</v>
      </c>
      <c r="AJ1020" s="15" t="str">
        <f>IF(Tabla2[[#This Row],[Op]]&lt;&gt;"","ENTREGA","")</f>
        <v>ENTREGA</v>
      </c>
      <c r="AK1020" s="40" t="str">
        <f>(Tabla2[[#This Row],[FECHA ENTREGA]]&amp;Tabla2[[#This Row],[HORA ENTREGA]])</f>
        <v>460900,375</v>
      </c>
      <c r="AL1020" s="34" t="str">
        <f>IFERROR(HYPERLINK("https://wa.me/"&amp;Tabla2[[#This Row],[CONTACTO]]&amp;"?text="&amp;Tabla2[[#This Row],[Mensaje]]),"")</f>
        <v>https://wa.me/56956654384?text=Hola!%0AServicio del día 09-03%0A *Cliente:* BLASCOOL */ Cont: * TRIU8189402*/ HR Entrega: *09:00* /Dirección: *Lo Echevers 550, bodega 40-41. Quilicura. STGO</v>
      </c>
    </row>
    <row r="1021" spans="1:38" s="15" customFormat="1" ht="16.5" customHeight="1" x14ac:dyDescent="0.2">
      <c r="A1021" s="15">
        <f>ROW(A1020)</f>
        <v>1020</v>
      </c>
      <c r="B1021" s="15">
        <f>IF(J1021=J1020,B1020+1,1)</f>
        <v>5</v>
      </c>
      <c r="C1021" s="15" t="s">
        <v>84</v>
      </c>
      <c r="D1021" s="25" t="s">
        <v>39</v>
      </c>
      <c r="E1021" s="27">
        <v>313229</v>
      </c>
      <c r="F1021" s="27" t="s">
        <v>1827</v>
      </c>
      <c r="G1021" s="27" t="s">
        <v>465</v>
      </c>
      <c r="H1021" s="27">
        <v>21824</v>
      </c>
      <c r="I1021" s="27" t="s">
        <v>42</v>
      </c>
      <c r="J1021" s="28">
        <v>46090</v>
      </c>
      <c r="K1021" s="26">
        <v>0.375</v>
      </c>
      <c r="L1021" s="26"/>
      <c r="M1021" s="27" t="s">
        <v>688</v>
      </c>
      <c r="N1021" s="25">
        <f>IFERROR(VLOOKUP(M1021,Data!$J$1:$K$58,2,0),"")</f>
        <v>56950104102</v>
      </c>
      <c r="O1021" s="27" t="s">
        <v>552</v>
      </c>
      <c r="P1021" s="27"/>
      <c r="Q1021" s="27" t="s">
        <v>1828</v>
      </c>
      <c r="R1021" s="27" t="s">
        <v>69</v>
      </c>
      <c r="S1021" s="27"/>
      <c r="T1021" s="27"/>
      <c r="U1021" s="28"/>
      <c r="V1021" s="15" t="s">
        <v>1328</v>
      </c>
      <c r="X1021" s="27"/>
      <c r="Y1021" s="27"/>
      <c r="Z1021" s="29"/>
      <c r="AA1021" s="29">
        <v>0.39583333333333331</v>
      </c>
      <c r="AB1021" s="29"/>
      <c r="AC1021" s="30">
        <v>46090</v>
      </c>
      <c r="AD1021" s="15" t="str">
        <f>IF(Tabla2[[#This Row],[HORA ENTREGA]]="DIRECTO","On time", IF(AA1021&lt;&gt;"",IF(Tabla2[[#This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21" s="15" t="str">
        <f>MID(Tabla2[[#This Row],[TIPO]],1,3)</f>
        <v xml:space="preserve">40 </v>
      </c>
      <c r="AF10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CANONTEX */ Cont: * SEGU4163601*/ HR Entrega: *09:00* /Dirección: *Patricia Viñuela N°334, Lampa (BODEGA MPR</v>
      </c>
      <c r="AG1021" s="38" t="str">
        <f>IFERROR(HYPERLINK("https://wa.me/"&amp;Tabla2[[#This Row],[CONTACTO]]&amp;"?text="&amp;Tabla2[[#This Row],[Mensaje]],"Enviar mensaje"),"")</f>
        <v>Enviar mensaje</v>
      </c>
      <c r="AH1021" s="15" t="str">
        <f>CONCATENATE(A1021,F1021)</f>
        <v>1020SEGU4163601</v>
      </c>
      <c r="AI1021" s="15" t="str">
        <f>CONCATENATE("ENT-",A1021)</f>
        <v>ENT-1020</v>
      </c>
      <c r="AJ1021" s="15" t="str">
        <f>IF(Tabla2[[#This Row],[Op]]&lt;&gt;"","ENTREGA","")</f>
        <v>ENTREGA</v>
      </c>
      <c r="AK1021" s="40" t="str">
        <f>(Tabla2[[#This Row],[FECHA ENTREGA]]&amp;Tabla2[[#This Row],[HORA ENTREGA]])</f>
        <v>460900,375</v>
      </c>
      <c r="AL1021" s="34" t="str">
        <f>IFERROR(HYPERLINK("https://wa.me/"&amp;Tabla2[[#This Row],[CONTACTO]]&amp;"?text="&amp;Tabla2[[#This Row],[Mensaje]]),"")</f>
        <v>https://wa.me/56950104102?text=Hola!%0AServicio del día 09-03%0A *Cliente:* CANONTEX */ Cont: * SEGU4163601*/ HR Entrega: *09:00* /Dirección: *Patricia Viñuela N°334, Lampa (BODEGA MPR</v>
      </c>
    </row>
    <row r="1022" spans="1:38" s="15" customFormat="1" ht="16.5" customHeight="1" x14ac:dyDescent="0.2">
      <c r="A1022" s="15">
        <f>ROW(A1021)</f>
        <v>1021</v>
      </c>
      <c r="B1022" s="15">
        <f>IF(J1022=J1021,B1021+1,1)</f>
        <v>6</v>
      </c>
      <c r="C1022" s="15" t="s">
        <v>84</v>
      </c>
      <c r="D1022" s="25" t="s">
        <v>39</v>
      </c>
      <c r="E1022" s="27">
        <v>313193</v>
      </c>
      <c r="F1022" s="27" t="s">
        <v>1829</v>
      </c>
      <c r="G1022" s="27" t="s">
        <v>465</v>
      </c>
      <c r="H1022" s="27">
        <v>16063</v>
      </c>
      <c r="I1022" s="27" t="s">
        <v>42</v>
      </c>
      <c r="J1022" s="28">
        <v>46090</v>
      </c>
      <c r="K1022" s="26">
        <v>0.375</v>
      </c>
      <c r="L1022" s="26"/>
      <c r="M1022" s="27" t="s">
        <v>341</v>
      </c>
      <c r="N1022" s="25">
        <f>IFERROR(VLOOKUP(M1022,Data!$J$1:$K$58,2,0),"")</f>
        <v>56950923536</v>
      </c>
      <c r="O1022" s="27" t="s">
        <v>105</v>
      </c>
      <c r="P1022" s="27"/>
      <c r="Q1022" s="27" t="s">
        <v>530</v>
      </c>
      <c r="R1022" s="27" t="s">
        <v>250</v>
      </c>
      <c r="S1022" s="27"/>
      <c r="T1022" s="27"/>
      <c r="U1022" s="28"/>
      <c r="X1022" s="27"/>
      <c r="Y1022" s="27"/>
      <c r="Z1022" s="29"/>
      <c r="AA1022" s="29">
        <v>0.4465277777777778</v>
      </c>
      <c r="AB1022" s="29"/>
      <c r="AC1022" s="30">
        <v>46090</v>
      </c>
      <c r="AD1022" s="15" t="str">
        <f>IF(Tabla2[[#This Row],[HORA ENTREGA]]="DIRECTO","On time", IF(AA1022&lt;&gt;"",IF(Tabla2[[#This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22" s="15" t="str">
        <f>MID(Tabla2[[#This Row],[TIPO]],1,3)</f>
        <v xml:space="preserve">40 </v>
      </c>
      <c r="AF10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09-03%0A *Cliente:* CANONTEX */ Cont: * PILU8000867*/ HR Entrega: *09:00* /Dirección: *Patricia Viñuela N°185, Lampa (BODEGA CDC) </v>
      </c>
      <c r="AG1022" s="38" t="str">
        <f>IFERROR(HYPERLINK("https://wa.me/"&amp;Tabla2[[#This Row],[CONTACTO]]&amp;"?text="&amp;Tabla2[[#This Row],[Mensaje]],"Enviar mensaje"),"")</f>
        <v>Enviar mensaje</v>
      </c>
      <c r="AH1022" s="15" t="str">
        <f>CONCATENATE(A1022,F1022)</f>
        <v>1021PILU8000867</v>
      </c>
      <c r="AI1022" s="15" t="str">
        <f>CONCATENATE("ENT-",A1022)</f>
        <v>ENT-1021</v>
      </c>
      <c r="AJ1022" s="15" t="str">
        <f>IF(Tabla2[[#This Row],[Op]]&lt;&gt;"","ENTREGA","")</f>
        <v>ENTREGA</v>
      </c>
      <c r="AK1022" s="40" t="str">
        <f>(Tabla2[[#This Row],[FECHA ENTREGA]]&amp;Tabla2[[#This Row],[HORA ENTREGA]])</f>
        <v>460900,375</v>
      </c>
      <c r="AL1022" s="34" t="str">
        <f>IFERROR(HYPERLINK("https://wa.me/"&amp;Tabla2[[#This Row],[CONTACTO]]&amp;"?text="&amp;Tabla2[[#This Row],[Mensaje]]),"")</f>
        <v xml:space="preserve">https://wa.me/56950923536?text=Hola!%0AServicio del día 09-03%0A *Cliente:* CANONTEX */ Cont: * PILU8000867*/ HR Entrega: *09:00* /Dirección: *Patricia Viñuela N°185, Lampa (BODEGA CDC) </v>
      </c>
    </row>
    <row r="1023" spans="1:38" s="15" customFormat="1" ht="16.5" customHeight="1" x14ac:dyDescent="0.2">
      <c r="A1023" s="15">
        <f>ROW(A1022)</f>
        <v>1022</v>
      </c>
      <c r="B1023" s="15">
        <f>IF(J1023=J1022,B1022+1,1)</f>
        <v>7</v>
      </c>
      <c r="C1023" s="15" t="s">
        <v>84</v>
      </c>
      <c r="D1023" s="25" t="s">
        <v>39</v>
      </c>
      <c r="E1023" s="27">
        <v>312969</v>
      </c>
      <c r="F1023" s="27" t="s">
        <v>1830</v>
      </c>
      <c r="G1023" s="27" t="s">
        <v>465</v>
      </c>
      <c r="H1023" s="27">
        <v>17220</v>
      </c>
      <c r="I1023" s="27" t="s">
        <v>42</v>
      </c>
      <c r="J1023" s="28">
        <v>46090</v>
      </c>
      <c r="K1023" s="26">
        <v>0.375</v>
      </c>
      <c r="L1023" s="26"/>
      <c r="M1023" s="27" t="s">
        <v>199</v>
      </c>
      <c r="N1023" s="25">
        <f>IFERROR(VLOOKUP(M1023,Data!$J$1:$K$58,2,0),"")</f>
        <v>56975315726</v>
      </c>
      <c r="O1023" s="27" t="s">
        <v>248</v>
      </c>
      <c r="P1023" s="27"/>
      <c r="Q1023" s="27" t="s">
        <v>1662</v>
      </c>
      <c r="R1023" s="27" t="s">
        <v>1384</v>
      </c>
      <c r="S1023" s="27"/>
      <c r="T1023" s="27"/>
      <c r="U1023" s="28"/>
      <c r="X1023" s="27"/>
      <c r="Y1023" s="27"/>
      <c r="Z1023" s="29"/>
      <c r="AA1023" s="29">
        <v>0.36249999999999999</v>
      </c>
      <c r="AB1023" s="29"/>
      <c r="AC1023" s="30">
        <v>46090</v>
      </c>
      <c r="AD1023" s="15" t="str">
        <f>IF(Tabla2[[#This Row],[HORA ENTREGA]]="DIRECTO","On time", IF(AA1023&lt;&gt;"",IF(Tabla2[[#This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23" s="15" t="str">
        <f>MID(Tabla2[[#This Row],[TIPO]],1,3)</f>
        <v xml:space="preserve">40 </v>
      </c>
      <c r="AF10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09-03%0A *Cliente:* CANONTEX */ Cont: * PCIU8985916*/ HR Entrega: *09:00* /Dirección: *Av. La Oración N° 1250, Pudahuel, (ENEA) </v>
      </c>
      <c r="AG1023" s="38" t="str">
        <f>IFERROR(HYPERLINK("https://wa.me/"&amp;Tabla2[[#This Row],[CONTACTO]]&amp;"?text="&amp;Tabla2[[#This Row],[Mensaje]],"Enviar mensaje"),"")</f>
        <v>Enviar mensaje</v>
      </c>
      <c r="AH1023" s="15" t="str">
        <f>CONCATENATE(A1023,F1023)</f>
        <v>1022PCIU8985916</v>
      </c>
      <c r="AI1023" s="15" t="str">
        <f>CONCATENATE("ENT-",A1023)</f>
        <v>ENT-1022</v>
      </c>
      <c r="AJ1023" s="15" t="str">
        <f>IF(Tabla2[[#This Row],[Op]]&lt;&gt;"","ENTREGA","")</f>
        <v>ENTREGA</v>
      </c>
      <c r="AK1023" s="40" t="str">
        <f>(Tabla2[[#This Row],[FECHA ENTREGA]]&amp;Tabla2[[#This Row],[HORA ENTREGA]])</f>
        <v>460900,375</v>
      </c>
      <c r="AL1023" s="34" t="str">
        <f>IFERROR(HYPERLINK("https://wa.me/"&amp;Tabla2[[#This Row],[CONTACTO]]&amp;"?text="&amp;Tabla2[[#This Row],[Mensaje]]),"")</f>
        <v xml:space="preserve">https://wa.me/56975315726?text=Hola!%0AServicio del día 09-03%0A *Cliente:* CANONTEX */ Cont: * PCIU8985916*/ HR Entrega: *09:00* /Dirección: *Av. La Oración N° 1250, Pudahuel, (ENEA) </v>
      </c>
    </row>
    <row r="1024" spans="1:38" s="15" customFormat="1" ht="16.5" customHeight="1" x14ac:dyDescent="0.2">
      <c r="A1024" s="15">
        <f>ROW(A1023)</f>
        <v>1023</v>
      </c>
      <c r="B1024" s="15">
        <f>IF(J1024=J1023,B1023+1,1)</f>
        <v>8</v>
      </c>
      <c r="C1024" s="15" t="s">
        <v>84</v>
      </c>
      <c r="D1024" s="25" t="s">
        <v>39</v>
      </c>
      <c r="E1024" s="27">
        <v>313229</v>
      </c>
      <c r="F1024" s="27" t="s">
        <v>1831</v>
      </c>
      <c r="G1024" s="27" t="s">
        <v>465</v>
      </c>
      <c r="H1024" s="27">
        <v>21824</v>
      </c>
      <c r="I1024" s="27" t="s">
        <v>42</v>
      </c>
      <c r="J1024" s="28">
        <v>46090</v>
      </c>
      <c r="K1024" s="26">
        <v>0.45833333333333331</v>
      </c>
      <c r="L1024" s="26"/>
      <c r="M1024" s="27" t="s">
        <v>60</v>
      </c>
      <c r="N1024" s="25">
        <f>IFERROR(VLOOKUP(M1024,Data!$J$1:$K$58,2,0),"")</f>
        <v>56957438415</v>
      </c>
      <c r="O1024" s="27" t="s">
        <v>148</v>
      </c>
      <c r="P1024" s="27"/>
      <c r="Q1024" s="27" t="s">
        <v>1828</v>
      </c>
      <c r="R1024" s="27" t="s">
        <v>69</v>
      </c>
      <c r="S1024" s="27"/>
      <c r="T1024" s="27"/>
      <c r="U1024" s="28"/>
      <c r="X1024" s="27"/>
      <c r="Y1024" s="27"/>
      <c r="Z1024" s="29"/>
      <c r="AA1024" s="29">
        <v>0.4826388888888889</v>
      </c>
      <c r="AB1024" s="29"/>
      <c r="AC1024" s="30">
        <v>46090</v>
      </c>
      <c r="AD1024" s="15" t="str">
        <f>IF(Tabla2[[#This Row],[HORA ENTREGA]]="DIRECTO","On time", IF(AA1024&lt;&gt;"",IF(Tabla2[[#This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24" s="15" t="str">
        <f>MID(Tabla2[[#This Row],[TIPO]],1,3)</f>
        <v xml:space="preserve">40 </v>
      </c>
      <c r="AF10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CANONTEX */ Cont: * OOLU9340668*/ HR Entrega: *11:00* /Dirección: *Patricia Viñuela N°334, Lampa (BODEGA MPR</v>
      </c>
      <c r="AG1024" s="38" t="str">
        <f>IFERROR(HYPERLINK("https://wa.me/"&amp;Tabla2[[#This Row],[CONTACTO]]&amp;"?text="&amp;Tabla2[[#This Row],[Mensaje]],"Enviar mensaje"),"")</f>
        <v>Enviar mensaje</v>
      </c>
      <c r="AH1024" s="15" t="str">
        <f>CONCATENATE(A1024,F1024)</f>
        <v>1023OOLU9340668</v>
      </c>
      <c r="AI1024" s="15" t="str">
        <f>CONCATENATE("ENT-",A1024)</f>
        <v>ENT-1023</v>
      </c>
      <c r="AJ1024" s="15" t="str">
        <f>IF(Tabla2[[#This Row],[Op]]&lt;&gt;"","ENTREGA","")</f>
        <v>ENTREGA</v>
      </c>
      <c r="AK1024" s="40" t="str">
        <f>(Tabla2[[#This Row],[FECHA ENTREGA]]&amp;Tabla2[[#This Row],[HORA ENTREGA]])</f>
        <v>460900,458333333333333</v>
      </c>
      <c r="AL1024" s="34" t="str">
        <f>IFERROR(HYPERLINK("https://wa.me/"&amp;Tabla2[[#This Row],[CONTACTO]]&amp;"?text="&amp;Tabla2[[#This Row],[Mensaje]]),"")</f>
        <v>https://wa.me/56957438415?text=Hola!%0AServicio del día 09-03%0A *Cliente:* CANONTEX */ Cont: * OOLU9340668*/ HR Entrega: *11:00* /Dirección: *Patricia Viñuela N°334, Lampa (BODEGA MPR</v>
      </c>
    </row>
    <row r="1025" spans="1:38" s="15" customFormat="1" ht="16.5" customHeight="1" x14ac:dyDescent="0.2">
      <c r="A1025" s="15">
        <f>ROW(A1024)</f>
        <v>1024</v>
      </c>
      <c r="B1025" s="15">
        <f>IF(J1025=J1024,B1024+1,1)</f>
        <v>9</v>
      </c>
      <c r="C1025" s="15" t="s">
        <v>1832</v>
      </c>
      <c r="D1025" s="25" t="s">
        <v>39</v>
      </c>
      <c r="E1025" s="27">
        <v>2008514</v>
      </c>
      <c r="F1025" s="27" t="s">
        <v>1833</v>
      </c>
      <c r="G1025" s="27" t="s">
        <v>64</v>
      </c>
      <c r="H1025" s="27"/>
      <c r="I1025" s="27" t="s">
        <v>42</v>
      </c>
      <c r="J1025" s="28">
        <v>46090</v>
      </c>
      <c r="K1025" s="26">
        <v>0.35416666666666669</v>
      </c>
      <c r="L1025" s="26"/>
      <c r="M1025" s="27" t="s">
        <v>241</v>
      </c>
      <c r="N1025" s="25">
        <f>IFERROR(VLOOKUP(M1025,Data!$J$1:$K$58,2,0),"")</f>
        <v>56984880436</v>
      </c>
      <c r="O1025" s="27" t="s">
        <v>253</v>
      </c>
      <c r="P1025" s="27"/>
      <c r="Q1025" s="27" t="s">
        <v>113</v>
      </c>
      <c r="R1025" s="27" t="s">
        <v>836</v>
      </c>
      <c r="S1025" s="27"/>
      <c r="T1025" s="27"/>
      <c r="U1025" s="28"/>
      <c r="V1025" s="15" t="s">
        <v>1328</v>
      </c>
      <c r="X1025" s="27" t="s">
        <v>1834</v>
      </c>
      <c r="Y1025" s="27"/>
      <c r="Z1025" s="29"/>
      <c r="AA1025" s="29">
        <v>0.5625</v>
      </c>
      <c r="AB1025" s="29"/>
      <c r="AC1025" s="30">
        <v>46090</v>
      </c>
      <c r="AD1025" s="15" t="str">
        <f>IF(Tabla2[[#This Row],[HORA ENTREGA]]="DIRECTO","On time", IF(AA1025&lt;&gt;"",IF(Tabla2[[#This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25" s="15" t="str">
        <f>MID(Tabla2[[#This Row],[TIPO]],1,3)</f>
        <v xml:space="preserve">20 </v>
      </c>
      <c r="AF10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COM SANDOVAL */ Cont: * CMAU3013074*/ HR Entrega: *08:30* /Dirección: *SANTA ISABEL 370; LAMPA</v>
      </c>
      <c r="AG1025" s="38" t="str">
        <f>IFERROR(HYPERLINK("https://wa.me/"&amp;Tabla2[[#This Row],[CONTACTO]]&amp;"?text="&amp;Tabla2[[#This Row],[Mensaje]],"Enviar mensaje"),"")</f>
        <v>Enviar mensaje</v>
      </c>
      <c r="AH1025" s="15" t="str">
        <f>CONCATENATE(A1025,F1025)</f>
        <v>1024CMAU3013074</v>
      </c>
      <c r="AI1025" s="15" t="str">
        <f>CONCATENATE("ENT-",A1025)</f>
        <v>ENT-1024</v>
      </c>
      <c r="AJ1025" s="15" t="str">
        <f>IF(Tabla2[[#This Row],[Op]]&lt;&gt;"","ENTREGA","")</f>
        <v>ENTREGA</v>
      </c>
      <c r="AK1025" s="40" t="str">
        <f>(Tabla2[[#This Row],[FECHA ENTREGA]]&amp;Tabla2[[#This Row],[HORA ENTREGA]])</f>
        <v>460900,354166666666667</v>
      </c>
      <c r="AL1025" s="34" t="str">
        <f>IFERROR(HYPERLINK("https://wa.me/"&amp;Tabla2[[#This Row],[CONTACTO]]&amp;"?text="&amp;Tabla2[[#This Row],[Mensaje]]),"")</f>
        <v>https://wa.me/56984880436?text=Hola!%0AServicio del día 09-03%0A *Cliente:* COM SANDOVAL */ Cont: * CMAU3013074*/ HR Entrega: *08:30* /Dirección: *SANTA ISABEL 370; LAMPA</v>
      </c>
    </row>
    <row r="1026" spans="1:38" s="15" customFormat="1" ht="16.5" customHeight="1" x14ac:dyDescent="0.2">
      <c r="A1026" s="15">
        <f>ROW(A1025)</f>
        <v>1025</v>
      </c>
      <c r="B1026" s="15">
        <f>IF(J1026=J1025,B1025+1,1)</f>
        <v>10</v>
      </c>
      <c r="C1026" s="15" t="s">
        <v>1835</v>
      </c>
      <c r="D1026" s="25" t="s">
        <v>39</v>
      </c>
      <c r="E1026" s="27">
        <v>300723</v>
      </c>
      <c r="F1026" s="27" t="s">
        <v>1836</v>
      </c>
      <c r="G1026" s="27" t="s">
        <v>465</v>
      </c>
      <c r="H1026" s="27">
        <v>31000</v>
      </c>
      <c r="I1026" s="27" t="s">
        <v>42</v>
      </c>
      <c r="J1026" s="28">
        <v>46090</v>
      </c>
      <c r="K1026" s="26">
        <v>0.33333333333333331</v>
      </c>
      <c r="L1026" s="26"/>
      <c r="M1026" s="27" t="s">
        <v>158</v>
      </c>
      <c r="N1026" s="25">
        <f>IFERROR(VLOOKUP(M1026,Data!$J$1:$K$58,2,0),"")</f>
        <v>56931745801</v>
      </c>
      <c r="O1026" s="27" t="s">
        <v>159</v>
      </c>
      <c r="P1026" s="27"/>
      <c r="Q1026" s="27" t="s">
        <v>47</v>
      </c>
      <c r="R1026" s="27" t="s">
        <v>48</v>
      </c>
      <c r="S1026" s="27"/>
      <c r="T1026" s="27"/>
      <c r="U1026" s="28"/>
      <c r="V1026" s="15" t="s">
        <v>1328</v>
      </c>
      <c r="X1026" s="27"/>
      <c r="Y1026" s="27"/>
      <c r="Z1026" s="29"/>
      <c r="AA1026" s="29">
        <v>0.29166666666666669</v>
      </c>
      <c r="AB1026" s="29"/>
      <c r="AC1026" s="30">
        <v>46090</v>
      </c>
      <c r="AD1026" s="15" t="str">
        <f>IF(Tabla2[[#This Row],[HORA ENTREGA]]="DIRECTO","On time", IF(AA1026&lt;&gt;"",IF(Tabla2[[#This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26" s="15" t="str">
        <f>MID(Tabla2[[#This Row],[TIPO]],1,3)</f>
        <v xml:space="preserve">40 </v>
      </c>
      <c r="AF10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COM.CANADA */ Cont: * CGMU5564388*/ HR Entrega: *08:00* /Dirección: *BERNARDO O"HIGGINS 158 COLINA</v>
      </c>
      <c r="AG1026" s="38" t="str">
        <f>IFERROR(HYPERLINK("https://wa.me/"&amp;Tabla2[[#This Row],[CONTACTO]]&amp;"?text="&amp;Tabla2[[#This Row],[Mensaje]],"Enviar mensaje"),"")</f>
        <v>Enviar mensaje</v>
      </c>
      <c r="AH1026" s="15" t="str">
        <f>CONCATENATE(A1026,F1026)</f>
        <v>1025CGMU5564388</v>
      </c>
      <c r="AI1026" s="15" t="str">
        <f>CONCATENATE("ENT-",A1026)</f>
        <v>ENT-1025</v>
      </c>
      <c r="AJ1026" s="15" t="str">
        <f>IF(Tabla2[[#This Row],[Op]]&lt;&gt;"","ENTREGA","")</f>
        <v>ENTREGA</v>
      </c>
      <c r="AK1026" s="40" t="str">
        <f>(Tabla2[[#This Row],[FECHA ENTREGA]]&amp;Tabla2[[#This Row],[HORA ENTREGA]])</f>
        <v>460900,333333333333333</v>
      </c>
      <c r="AL1026" s="34" t="str">
        <f>IFERROR(HYPERLINK("https://wa.me/"&amp;Tabla2[[#This Row],[CONTACTO]]&amp;"?text="&amp;Tabla2[[#This Row],[Mensaje]]),"")</f>
        <v>https://wa.me/56931745801?text=Hola!%0AServicio del día 09-03%0A *Cliente:* COM.CANADA */ Cont: * CGMU5564388*/ HR Entrega: *08:00* /Dirección: *BERNARDO O"HIGGINS 158 COLINA</v>
      </c>
    </row>
    <row r="1027" spans="1:38" s="15" customFormat="1" ht="16.5" customHeight="1" x14ac:dyDescent="0.2">
      <c r="A1027" s="15">
        <f>ROW(A1026)</f>
        <v>1026</v>
      </c>
      <c r="B1027" s="15">
        <f>IF(J1027=J1026,B1026+1,1)</f>
        <v>11</v>
      </c>
      <c r="C1027" s="15" t="s">
        <v>1835</v>
      </c>
      <c r="D1027" s="25" t="s">
        <v>39</v>
      </c>
      <c r="E1027" s="27">
        <v>300723</v>
      </c>
      <c r="F1027" s="27" t="s">
        <v>1837</v>
      </c>
      <c r="G1027" s="27" t="s">
        <v>465</v>
      </c>
      <c r="H1027" s="27">
        <v>31000</v>
      </c>
      <c r="I1027" s="27" t="s">
        <v>42</v>
      </c>
      <c r="J1027" s="28">
        <v>46090</v>
      </c>
      <c r="K1027" s="26">
        <v>0.41666666666666669</v>
      </c>
      <c r="L1027" s="26"/>
      <c r="M1027" s="27" t="s">
        <v>155</v>
      </c>
      <c r="N1027" s="25">
        <f>IFERROR(VLOOKUP(M1027,Data!$J$1:$K$58,2,0),"")</f>
        <v>56926181825</v>
      </c>
      <c r="O1027" s="27" t="s">
        <v>326</v>
      </c>
      <c r="P1027" s="27"/>
      <c r="Q1027" s="27" t="s">
        <v>47</v>
      </c>
      <c r="R1027" s="27" t="s">
        <v>48</v>
      </c>
      <c r="S1027" s="27"/>
      <c r="T1027" s="27"/>
      <c r="U1027" s="28"/>
      <c r="X1027" s="27"/>
      <c r="Y1027" s="27"/>
      <c r="Z1027" s="29"/>
      <c r="AA1027" s="29">
        <v>0.30902777777777779</v>
      </c>
      <c r="AB1027" s="29"/>
      <c r="AC1027" s="30">
        <v>46090</v>
      </c>
      <c r="AD1027" s="15" t="str">
        <f>IF(Tabla2[[#This Row],[HORA ENTREGA]]="DIRECTO","On time", IF(AA1027&lt;&gt;"",IF(Tabla2[[#This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27" s="15" t="str">
        <f>MID(Tabla2[[#This Row],[TIPO]],1,3)</f>
        <v xml:space="preserve">40 </v>
      </c>
      <c r="AF10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COM.CANADA */ Cont: * CGMU6978145*/ HR Entrega: *10:00* /Dirección: *BERNARDO O"HIGGINS 158 COLINA</v>
      </c>
      <c r="AG1027" s="38" t="str">
        <f>IFERROR(HYPERLINK("https://wa.me/"&amp;Tabla2[[#This Row],[CONTACTO]]&amp;"?text="&amp;Tabla2[[#This Row],[Mensaje]],"Enviar mensaje"),"")</f>
        <v>Enviar mensaje</v>
      </c>
      <c r="AH1027" s="15" t="str">
        <f>CONCATENATE(A1027,F1027)</f>
        <v>1026CGMU6978145</v>
      </c>
      <c r="AI1027" s="15" t="str">
        <f>CONCATENATE("ENT-",A1027)</f>
        <v>ENT-1026</v>
      </c>
      <c r="AJ1027" s="15" t="str">
        <f>IF(Tabla2[[#This Row],[Op]]&lt;&gt;"","ENTREGA","")</f>
        <v>ENTREGA</v>
      </c>
      <c r="AK1027" s="40" t="str">
        <f>(Tabla2[[#This Row],[FECHA ENTREGA]]&amp;Tabla2[[#This Row],[HORA ENTREGA]])</f>
        <v>460900,416666666666667</v>
      </c>
      <c r="AL1027" s="34" t="str">
        <f>IFERROR(HYPERLINK("https://wa.me/"&amp;Tabla2[[#This Row],[CONTACTO]]&amp;"?text="&amp;Tabla2[[#This Row],[Mensaje]]),"")</f>
        <v>https://wa.me/56926181825?text=Hola!%0AServicio del día 09-03%0A *Cliente:* COM.CANADA */ Cont: * CGMU6978145*/ HR Entrega: *10:00* /Dirección: *BERNARDO O"HIGGINS 158 COLINA</v>
      </c>
    </row>
    <row r="1028" spans="1:38" s="15" customFormat="1" ht="16.5" customHeight="1" x14ac:dyDescent="0.2">
      <c r="A1028" s="15">
        <f>ROW(A1027)</f>
        <v>1027</v>
      </c>
      <c r="B1028" s="15">
        <f>IF(J1028=J1027,B1027+1,1)</f>
        <v>12</v>
      </c>
      <c r="C1028" s="15" t="s">
        <v>1835</v>
      </c>
      <c r="D1028" s="25" t="s">
        <v>39</v>
      </c>
      <c r="E1028" s="27">
        <v>300723</v>
      </c>
      <c r="F1028" s="27" t="s">
        <v>1838</v>
      </c>
      <c r="G1028" s="27" t="s">
        <v>465</v>
      </c>
      <c r="H1028" s="27">
        <v>31000</v>
      </c>
      <c r="I1028" s="27" t="s">
        <v>42</v>
      </c>
      <c r="J1028" s="28">
        <v>46090</v>
      </c>
      <c r="K1028" s="26">
        <v>0.5</v>
      </c>
      <c r="L1028" s="26"/>
      <c r="M1028" s="27" t="s">
        <v>319</v>
      </c>
      <c r="N1028" s="25">
        <f>IFERROR(VLOOKUP(M1028,Data!$J$1:$K$58,2,0),"")</f>
        <v>56948501048</v>
      </c>
      <c r="O1028" s="27" t="s">
        <v>314</v>
      </c>
      <c r="P1028" s="27"/>
      <c r="Q1028" s="27" t="s">
        <v>47</v>
      </c>
      <c r="R1028" s="27" t="s">
        <v>48</v>
      </c>
      <c r="S1028" s="27"/>
      <c r="T1028" s="27"/>
      <c r="U1028" s="28"/>
      <c r="X1028" s="27"/>
      <c r="Y1028" s="27"/>
      <c r="Z1028" s="29"/>
      <c r="AA1028" s="29">
        <v>0.57152777777777775</v>
      </c>
      <c r="AB1028" s="29"/>
      <c r="AC1028" s="30">
        <v>46090</v>
      </c>
      <c r="AD1028" s="15" t="str">
        <f>IF(Tabla2[[#This Row],[HORA ENTREGA]]="DIRECTO","On time", IF(AA1028&lt;&gt;"",IF(Tabla2[[#This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28" s="15" t="str">
        <f>MID(Tabla2[[#This Row],[TIPO]],1,3)</f>
        <v xml:space="preserve">40 </v>
      </c>
      <c r="AF10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COM.CANADA */ Cont: * CXRU1244856*/ HR Entrega: *12:00* /Dirección: *BERNARDO O"HIGGINS 158 COLINA</v>
      </c>
      <c r="AG1028" s="38" t="str">
        <f>IFERROR(HYPERLINK("https://wa.me/"&amp;Tabla2[[#This Row],[CONTACTO]]&amp;"?text="&amp;Tabla2[[#This Row],[Mensaje]],"Enviar mensaje"),"")</f>
        <v>Enviar mensaje</v>
      </c>
      <c r="AH1028" s="15" t="str">
        <f>CONCATENATE(A1028,F1028)</f>
        <v>1027CXRU1244856</v>
      </c>
      <c r="AI1028" s="15" t="str">
        <f>CONCATENATE("ENT-",A1028)</f>
        <v>ENT-1027</v>
      </c>
      <c r="AJ1028" s="15" t="str">
        <f>IF(Tabla2[[#This Row],[Op]]&lt;&gt;"","ENTREGA","")</f>
        <v>ENTREGA</v>
      </c>
      <c r="AK1028" s="40" t="str">
        <f>(Tabla2[[#This Row],[FECHA ENTREGA]]&amp;Tabla2[[#This Row],[HORA ENTREGA]])</f>
        <v>460900,5</v>
      </c>
      <c r="AL1028" s="34" t="str">
        <f>IFERROR(HYPERLINK("https://wa.me/"&amp;Tabla2[[#This Row],[CONTACTO]]&amp;"?text="&amp;Tabla2[[#This Row],[Mensaje]]),"")</f>
        <v>https://wa.me/56948501048?text=Hola!%0AServicio del día 09-03%0A *Cliente:* COM.CANADA */ Cont: * CXRU1244856*/ HR Entrega: *12:00* /Dirección: *BERNARDO O"HIGGINS 158 COLINA</v>
      </c>
    </row>
    <row r="1029" spans="1:38" s="15" customFormat="1" ht="16.5" customHeight="1" x14ac:dyDescent="0.2">
      <c r="A1029" s="15">
        <f>ROW(A1028)</f>
        <v>1028</v>
      </c>
      <c r="B1029" s="15">
        <f>IF(J1029=J1028,B1028+1,1)</f>
        <v>13</v>
      </c>
      <c r="C1029" s="15" t="s">
        <v>94</v>
      </c>
      <c r="D1029" s="25" t="s">
        <v>39</v>
      </c>
      <c r="E1029" s="27">
        <v>299417</v>
      </c>
      <c r="F1029" s="27" t="s">
        <v>1839</v>
      </c>
      <c r="G1029" s="27" t="s">
        <v>465</v>
      </c>
      <c r="H1029" s="27">
        <v>20424</v>
      </c>
      <c r="I1029" s="27" t="s">
        <v>42</v>
      </c>
      <c r="J1029" s="28">
        <v>46090</v>
      </c>
      <c r="K1029" s="26">
        <v>0.375</v>
      </c>
      <c r="L1029" s="26"/>
      <c r="M1029" s="27" t="s">
        <v>953</v>
      </c>
      <c r="N1029" s="25">
        <f>IFERROR(VLOOKUP(M1029,Data!$J$1:$K$58,2,0),"")</f>
        <v>56967128754</v>
      </c>
      <c r="O1029" s="27" t="s">
        <v>165</v>
      </c>
      <c r="P1029" s="27"/>
      <c r="Q1029" s="27" t="s">
        <v>1840</v>
      </c>
      <c r="R1029" s="27" t="s">
        <v>1546</v>
      </c>
      <c r="S1029" s="27"/>
      <c r="T1029" s="27"/>
      <c r="U1029" s="28"/>
      <c r="X1029" s="27"/>
      <c r="Y1029" s="27"/>
      <c r="Z1029" s="29"/>
      <c r="AA1029" s="29">
        <v>0.37638888888888888</v>
      </c>
      <c r="AB1029" s="29"/>
      <c r="AC1029" s="30">
        <v>46090</v>
      </c>
      <c r="AD1029" s="15" t="str">
        <f>IF(Tabla2[[#This Row],[HORA ENTREGA]]="DIRECTO","On time", IF(AA1029&lt;&gt;"",IF(Tabla2[[#This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29" s="15" t="str">
        <f>MID(Tabla2[[#This Row],[TIPO]],1,3)</f>
        <v xml:space="preserve">40 </v>
      </c>
      <c r="AF10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COMERCIAL E INDUSTRIAL PLASTICOS HOFFENS S.A. */ Cont: * ONEU6763048*/ HR Entrega: *09:00* /Dirección: *FUNDO LAS MERCEDEZ 384, PLACILLA, VALPARAISO.</v>
      </c>
      <c r="AG1029" s="38" t="str">
        <f>IFERROR(HYPERLINK("https://wa.me/"&amp;Tabla2[[#This Row],[CONTACTO]]&amp;"?text="&amp;Tabla2[[#This Row],[Mensaje]],"Enviar mensaje"),"")</f>
        <v>Enviar mensaje</v>
      </c>
      <c r="AH1029" s="15" t="str">
        <f>CONCATENATE(A1029,F1029)</f>
        <v>1028ONEU6763048</v>
      </c>
      <c r="AI1029" s="15" t="str">
        <f>CONCATENATE("ENT-",A1029)</f>
        <v>ENT-1028</v>
      </c>
      <c r="AJ1029" s="15" t="str">
        <f>IF(Tabla2[[#This Row],[Op]]&lt;&gt;"","ENTREGA","")</f>
        <v>ENTREGA</v>
      </c>
      <c r="AK1029" s="40" t="str">
        <f>(Tabla2[[#This Row],[FECHA ENTREGA]]&amp;Tabla2[[#This Row],[HORA ENTREGA]])</f>
        <v>460900,375</v>
      </c>
      <c r="AL1029" s="34" t="str">
        <f>IFERROR(HYPERLINK("https://wa.me/"&amp;Tabla2[[#This Row],[CONTACTO]]&amp;"?text="&amp;Tabla2[[#This Row],[Mensaje]]),"")</f>
        <v>https://wa.me/56967128754?text=Hola!%0AServicio del día 09-03%0A *Cliente:* COMERCIAL E INDUSTRIAL PLASTICOS HOFFENS S.A. */ Cont: * ONEU6763048*/ HR Entrega: *09:00* /Dirección: *FUNDO LAS MERCEDEZ 384, PLACILLA, VALPARAISO.</v>
      </c>
    </row>
    <row r="1030" spans="1:38" s="15" customFormat="1" ht="16.5" customHeight="1" x14ac:dyDescent="0.2">
      <c r="A1030" s="15">
        <f>ROW(A1029)</f>
        <v>1029</v>
      </c>
      <c r="B1030" s="15">
        <f>IF(J1030=J1029,B1029+1,1)</f>
        <v>14</v>
      </c>
      <c r="C1030" s="15" t="s">
        <v>94</v>
      </c>
      <c r="D1030" s="25" t="s">
        <v>39</v>
      </c>
      <c r="E1030" s="27">
        <v>299416</v>
      </c>
      <c r="F1030" s="27" t="s">
        <v>1841</v>
      </c>
      <c r="G1030" s="27" t="s">
        <v>465</v>
      </c>
      <c r="H1030" s="27">
        <v>20903</v>
      </c>
      <c r="I1030" s="27" t="s">
        <v>42</v>
      </c>
      <c r="J1030" s="28">
        <v>46090</v>
      </c>
      <c r="K1030" s="26">
        <v>0.375</v>
      </c>
      <c r="L1030" s="26"/>
      <c r="M1030" s="27" t="s">
        <v>176</v>
      </c>
      <c r="N1030" s="25">
        <f>IFERROR(VLOOKUP(M1030,Data!$J$1:$K$58,2,0),"")</f>
        <v>56968463649</v>
      </c>
      <c r="O1030" s="27" t="s">
        <v>177</v>
      </c>
      <c r="P1030" s="27"/>
      <c r="Q1030" s="27" t="s">
        <v>1840</v>
      </c>
      <c r="R1030" s="27" t="s">
        <v>1546</v>
      </c>
      <c r="S1030" s="27"/>
      <c r="T1030" s="27"/>
      <c r="U1030" s="28"/>
      <c r="X1030" s="27"/>
      <c r="Y1030" s="27"/>
      <c r="Z1030" s="29"/>
      <c r="AA1030" s="29">
        <v>0.32361111111111113</v>
      </c>
      <c r="AB1030" s="29"/>
      <c r="AC1030" s="30">
        <v>46090</v>
      </c>
      <c r="AD1030" s="15" t="str">
        <f>IF(Tabla2[[#This Row],[HORA ENTREGA]]="DIRECTO","On time", IF(AA1030&lt;&gt;"",IF(Tabla2[[#This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0" s="15" t="str">
        <f>MID(Tabla2[[#This Row],[TIPO]],1,3)</f>
        <v xml:space="preserve">40 </v>
      </c>
      <c r="AF10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COMERCIAL E INDUSTRIAL PLASTICOS HOFFENS S.A. */ Cont: * NYKU5226690*/ HR Entrega: *09:00* /Dirección: *FUNDO LAS MERCEDEZ 384, PLACILLA, VALPARAISO.</v>
      </c>
      <c r="AG1030" s="38" t="str">
        <f>IFERROR(HYPERLINK("https://wa.me/"&amp;Tabla2[[#This Row],[CONTACTO]]&amp;"?text="&amp;Tabla2[[#This Row],[Mensaje]],"Enviar mensaje"),"")</f>
        <v>Enviar mensaje</v>
      </c>
      <c r="AH1030" s="15" t="str">
        <f>CONCATENATE(A1030,F1030)</f>
        <v>1029NYKU5226690</v>
      </c>
      <c r="AI1030" s="15" t="str">
        <f>CONCATENATE("ENT-",A1030)</f>
        <v>ENT-1029</v>
      </c>
      <c r="AJ1030" s="15" t="str">
        <f>IF(Tabla2[[#This Row],[Op]]&lt;&gt;"","ENTREGA","")</f>
        <v>ENTREGA</v>
      </c>
      <c r="AK1030" s="40" t="str">
        <f>(Tabla2[[#This Row],[FECHA ENTREGA]]&amp;Tabla2[[#This Row],[HORA ENTREGA]])</f>
        <v>460900,375</v>
      </c>
      <c r="AL1030" s="34" t="str">
        <f>IFERROR(HYPERLINK("https://wa.me/"&amp;Tabla2[[#This Row],[CONTACTO]]&amp;"?text="&amp;Tabla2[[#This Row],[Mensaje]]),"")</f>
        <v>https://wa.me/56968463649?text=Hola!%0AServicio del día 09-03%0A *Cliente:* COMERCIAL E INDUSTRIAL PLASTICOS HOFFENS S.A. */ Cont: * NYKU5226690*/ HR Entrega: *09:00* /Dirección: *FUNDO LAS MERCEDEZ 384, PLACILLA, VALPARAISO.</v>
      </c>
    </row>
    <row r="1031" spans="1:38" s="15" customFormat="1" ht="16.5" customHeight="1" x14ac:dyDescent="0.2">
      <c r="A1031" s="15">
        <f>ROW(A1030)</f>
        <v>1030</v>
      </c>
      <c r="B1031" s="15">
        <f>IF(J1031=J1030,B1030+1,1)</f>
        <v>15</v>
      </c>
      <c r="C1031" s="15" t="s">
        <v>1842</v>
      </c>
      <c r="D1031" s="25" t="s">
        <v>39</v>
      </c>
      <c r="E1031" s="27">
        <v>300697</v>
      </c>
      <c r="F1031" s="27" t="s">
        <v>1843</v>
      </c>
      <c r="G1031" s="27" t="s">
        <v>465</v>
      </c>
      <c r="H1031" s="27">
        <v>22751</v>
      </c>
      <c r="I1031" s="27" t="s">
        <v>42</v>
      </c>
      <c r="J1031" s="28">
        <v>46090</v>
      </c>
      <c r="K1031" s="26">
        <v>0.35416666666666669</v>
      </c>
      <c r="L1031" s="26"/>
      <c r="M1031" s="27" t="s">
        <v>77</v>
      </c>
      <c r="N1031" s="25">
        <f>IFERROR(VLOOKUP(M1031,Data!$J$1:$K$58,2,0),"")</f>
        <v>56967384794</v>
      </c>
      <c r="O1031" s="27" t="s">
        <v>78</v>
      </c>
      <c r="P1031" s="27"/>
      <c r="Q1031" s="27" t="s">
        <v>119</v>
      </c>
      <c r="R1031" s="27" t="s">
        <v>1844</v>
      </c>
      <c r="S1031" s="27"/>
      <c r="T1031" s="27"/>
      <c r="U1031" s="28"/>
      <c r="V1031" s="15" t="s">
        <v>1328</v>
      </c>
      <c r="X1031" s="27"/>
      <c r="Y1031" s="27"/>
      <c r="Z1031" s="29"/>
      <c r="AA1031" s="29">
        <v>0.34930555555555554</v>
      </c>
      <c r="AB1031" s="29"/>
      <c r="AC1031" s="30">
        <v>46090</v>
      </c>
      <c r="AD1031" s="15" t="str">
        <f>IF(Tabla2[[#This Row],[HORA ENTREGA]]="DIRECTO","On time", IF(AA1031&lt;&gt;"",IF(Tabla2[[#This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1" s="15" t="str">
        <f>MID(Tabla2[[#This Row],[TIPO]],1,3)</f>
        <v xml:space="preserve">40 </v>
      </c>
      <c r="AF10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FLEX */ Cont: * MRSU8531611*/ HR Entrega: *08:30* /Dirección: *MERSAN (José Joaquín Prieto 9001, Lo Espejo. Bodegas: 7-8-9-10-15-16-17-18)</v>
      </c>
      <c r="AG1031" s="38" t="str">
        <f>IFERROR(HYPERLINK("https://wa.me/"&amp;Tabla2[[#This Row],[CONTACTO]]&amp;"?text="&amp;Tabla2[[#This Row],[Mensaje]],"Enviar mensaje"),"")</f>
        <v>Enviar mensaje</v>
      </c>
      <c r="AH1031" s="15" t="str">
        <f>CONCATENATE(A1031,F1031)</f>
        <v>1030MRSU8531611</v>
      </c>
      <c r="AI1031" s="15" t="str">
        <f>CONCATENATE("ENT-",A1031)</f>
        <v>ENT-1030</v>
      </c>
      <c r="AJ1031" s="15" t="str">
        <f>IF(Tabla2[[#This Row],[Op]]&lt;&gt;"","ENTREGA","")</f>
        <v>ENTREGA</v>
      </c>
      <c r="AK1031" s="40" t="str">
        <f>(Tabla2[[#This Row],[FECHA ENTREGA]]&amp;Tabla2[[#This Row],[HORA ENTREGA]])</f>
        <v>460900,354166666666667</v>
      </c>
      <c r="AL1031" s="34" t="str">
        <f>IFERROR(HYPERLINK("https://wa.me/"&amp;Tabla2[[#This Row],[CONTACTO]]&amp;"?text="&amp;Tabla2[[#This Row],[Mensaje]]),"")</f>
        <v>https://wa.me/56967384794?text=Hola!%0AServicio del día 09-03%0A *Cliente:* FLEX */ Cont: * MRSU8531611*/ HR Entrega: *08:30* /Dirección: *MERSAN (José Joaquín Prieto 9001, Lo Espejo. Bodegas: 7-8-9-10-15-16-17-18)</v>
      </c>
    </row>
    <row r="1032" spans="1:38" s="15" customFormat="1" ht="16.5" customHeight="1" x14ac:dyDescent="0.2">
      <c r="A1032" s="15">
        <f>ROW(A1031)</f>
        <v>1031</v>
      </c>
      <c r="B1032" s="15">
        <f>IF(J1032=J1031,B1031+1,1)</f>
        <v>16</v>
      </c>
      <c r="C1032" s="15" t="s">
        <v>1590</v>
      </c>
      <c r="D1032" s="25" t="s">
        <v>39</v>
      </c>
      <c r="E1032" s="27">
        <v>299969</v>
      </c>
      <c r="F1032" s="27" t="s">
        <v>1845</v>
      </c>
      <c r="G1032" s="27" t="s">
        <v>465</v>
      </c>
      <c r="H1032" s="27">
        <v>22920</v>
      </c>
      <c r="I1032" s="27" t="s">
        <v>42</v>
      </c>
      <c r="J1032" s="28">
        <v>46090</v>
      </c>
      <c r="K1032" s="26">
        <v>0.72916666666666663</v>
      </c>
      <c r="L1032" s="26"/>
      <c r="M1032" s="27" t="s">
        <v>674</v>
      </c>
      <c r="N1032" s="25">
        <f>IFERROR(VLOOKUP(M1032,Data!$J$1:$K$58,2,0),"")</f>
        <v>56967386018</v>
      </c>
      <c r="O1032" s="27" t="s">
        <v>356</v>
      </c>
      <c r="P1032" s="27"/>
      <c r="Q1032" s="27" t="s">
        <v>1592</v>
      </c>
      <c r="R1032" s="27" t="s">
        <v>195</v>
      </c>
      <c r="S1032" s="27"/>
      <c r="T1032" s="27"/>
      <c r="U1032" s="28"/>
      <c r="X1032" s="27"/>
      <c r="Y1032" s="27"/>
      <c r="Z1032" s="29"/>
      <c r="AA1032" s="29">
        <v>0.70972222222222225</v>
      </c>
      <c r="AB1032" s="29"/>
      <c r="AC1032" s="30">
        <v>46090</v>
      </c>
      <c r="AD1032" s="15" t="str">
        <f>IF(Tabla2[[#This Row],[HORA ENTREGA]]="DIRECTO","On time", IF(AA1032&lt;&gt;"",IF(Tabla2[[#This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2" s="15" t="str">
        <f>MID(Tabla2[[#This Row],[TIPO]],1,3)</f>
        <v xml:space="preserve">40 </v>
      </c>
      <c r="AF10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HAUSTEK */ Cont: * MSMU7913688*/ HR Entrega: *17:30* /Dirección: *TUCAPEL 1545,LA PINTANA</v>
      </c>
      <c r="AG1032" s="38" t="str">
        <f>IFERROR(HYPERLINK("https://wa.me/"&amp;Tabla2[[#This Row],[CONTACTO]]&amp;"?text="&amp;Tabla2[[#This Row],[Mensaje]],"Enviar mensaje"),"")</f>
        <v>Enviar mensaje</v>
      </c>
      <c r="AH1032" s="15" t="str">
        <f>CONCATENATE(A1032,F1032)</f>
        <v>1031MSMU7913688</v>
      </c>
      <c r="AI1032" s="15" t="str">
        <f>CONCATENATE("ENT-",A1032)</f>
        <v>ENT-1031</v>
      </c>
      <c r="AJ1032" s="15" t="str">
        <f>IF(Tabla2[[#This Row],[Op]]&lt;&gt;"","ENTREGA","")</f>
        <v>ENTREGA</v>
      </c>
      <c r="AK1032" s="40" t="str">
        <f>(Tabla2[[#This Row],[FECHA ENTREGA]]&amp;Tabla2[[#This Row],[HORA ENTREGA]])</f>
        <v>460900,729166666666667</v>
      </c>
      <c r="AL1032" s="34" t="str">
        <f>IFERROR(HYPERLINK("https://wa.me/"&amp;Tabla2[[#This Row],[CONTACTO]]&amp;"?text="&amp;Tabla2[[#This Row],[Mensaje]]),"")</f>
        <v>https://wa.me/56967386018?text=Hola!%0AServicio del día 09-03%0A *Cliente:* HAUSTEK */ Cont: * MSMU7913688*/ HR Entrega: *17:30* /Dirección: *TUCAPEL 1545,LA PINTANA</v>
      </c>
    </row>
    <row r="1033" spans="1:38" s="15" customFormat="1" ht="16.5" customHeight="1" x14ac:dyDescent="0.2">
      <c r="A1033" s="15">
        <f>ROW(A1032)</f>
        <v>1032</v>
      </c>
      <c r="B1033" s="15">
        <f>IF(J1033=J1032,B1032+1,1)</f>
        <v>17</v>
      </c>
      <c r="C1033" s="15" t="s">
        <v>483</v>
      </c>
      <c r="D1033" s="25" t="s">
        <v>39</v>
      </c>
      <c r="E1033" s="27">
        <v>1283806</v>
      </c>
      <c r="F1033" s="27" t="s">
        <v>1846</v>
      </c>
      <c r="G1033" s="27" t="s">
        <v>64</v>
      </c>
      <c r="H1033" s="27"/>
      <c r="I1033" s="27" t="s">
        <v>42</v>
      </c>
      <c r="J1033" s="28">
        <v>46090</v>
      </c>
      <c r="K1033" s="26">
        <v>0.66666666666666663</v>
      </c>
      <c r="L1033" s="26"/>
      <c r="M1033" s="27" t="s">
        <v>225</v>
      </c>
      <c r="N1033" s="25">
        <f>IFERROR(VLOOKUP(M1033,Data!$J$1:$K$58,2,0),"")</f>
        <v>56978811158</v>
      </c>
      <c r="O1033" s="27" t="s">
        <v>226</v>
      </c>
      <c r="P1033" s="27"/>
      <c r="Q1033" s="27" t="s">
        <v>1847</v>
      </c>
      <c r="R1033" s="27" t="s">
        <v>183</v>
      </c>
      <c r="S1033" s="27"/>
      <c r="T1033" s="27"/>
      <c r="U1033" s="28"/>
      <c r="X1033" s="27"/>
      <c r="Y1033" s="27"/>
      <c r="Z1033" s="29"/>
      <c r="AA1033" s="29">
        <v>0.64375000000000004</v>
      </c>
      <c r="AB1033" s="29"/>
      <c r="AC1033" s="30">
        <v>46090</v>
      </c>
      <c r="AD1033" s="15" t="str">
        <f>IF(Tabla2[[#This Row],[HORA ENTREGA]]="DIRECTO","On time", IF(AA1033&lt;&gt;"",IF(Tabla2[[#This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3" s="15" t="str">
        <f>MID(Tabla2[[#This Row],[TIPO]],1,3)</f>
        <v xml:space="preserve">20 </v>
      </c>
      <c r="AF10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IDEAL S A */ Cont: * TEMU1638084*/ HR Entrega: *16:00* /Dirección: *Av. Cañaveral 870, Quilicura</v>
      </c>
      <c r="AG1033" s="38" t="str">
        <f>IFERROR(HYPERLINK("https://wa.me/"&amp;Tabla2[[#This Row],[CONTACTO]]&amp;"?text="&amp;Tabla2[[#This Row],[Mensaje]],"Enviar mensaje"),"")</f>
        <v>Enviar mensaje</v>
      </c>
      <c r="AH1033" s="15" t="str">
        <f>CONCATENATE(A1033,F1033)</f>
        <v>1032TEMU1638084</v>
      </c>
      <c r="AI1033" s="15" t="str">
        <f>CONCATENATE("ENT-",A1033)</f>
        <v>ENT-1032</v>
      </c>
      <c r="AJ1033" s="15" t="str">
        <f>IF(Tabla2[[#This Row],[Op]]&lt;&gt;"","ENTREGA","")</f>
        <v>ENTREGA</v>
      </c>
      <c r="AK1033" s="40" t="str">
        <f>(Tabla2[[#This Row],[FECHA ENTREGA]]&amp;Tabla2[[#This Row],[HORA ENTREGA]])</f>
        <v>460900,666666666666667</v>
      </c>
      <c r="AL1033" s="34" t="str">
        <f>IFERROR(HYPERLINK("https://wa.me/"&amp;Tabla2[[#This Row],[CONTACTO]]&amp;"?text="&amp;Tabla2[[#This Row],[Mensaje]]),"")</f>
        <v>https://wa.me/56978811158?text=Hola!%0AServicio del día 09-03%0A *Cliente:* IDEAL S A */ Cont: * TEMU1638084*/ HR Entrega: *16:00* /Dirección: *Av. Cañaveral 870, Quilicura</v>
      </c>
    </row>
    <row r="1034" spans="1:38" s="15" customFormat="1" ht="16.5" customHeight="1" x14ac:dyDescent="0.2">
      <c r="A1034" s="15">
        <f>ROW(A1033)</f>
        <v>1033</v>
      </c>
      <c r="B1034" s="15">
        <f>IF(J1034=J1033,B1033+1,1)</f>
        <v>18</v>
      </c>
      <c r="C1034" s="15" t="s">
        <v>1598</v>
      </c>
      <c r="D1034" s="25" t="s">
        <v>39</v>
      </c>
      <c r="E1034" s="27">
        <v>876188</v>
      </c>
      <c r="F1034" s="27" t="s">
        <v>1848</v>
      </c>
      <c r="G1034" s="27" t="s">
        <v>465</v>
      </c>
      <c r="H1034" s="27">
        <v>14384</v>
      </c>
      <c r="I1034" s="27" t="s">
        <v>42</v>
      </c>
      <c r="J1034" s="28">
        <v>46090</v>
      </c>
      <c r="K1034" s="26">
        <v>0.33333333333333331</v>
      </c>
      <c r="L1034" s="26"/>
      <c r="M1034" s="27" t="s">
        <v>192</v>
      </c>
      <c r="N1034" s="25">
        <f>IFERROR(VLOOKUP(M1034,Data!$J$1:$K$58,2,0),"")</f>
        <v>56967396661</v>
      </c>
      <c r="O1034" s="27" t="s">
        <v>181</v>
      </c>
      <c r="P1034" s="27"/>
      <c r="Q1034" s="27" t="s">
        <v>182</v>
      </c>
      <c r="R1034" s="27" t="s">
        <v>48</v>
      </c>
      <c r="S1034" s="27"/>
      <c r="T1034" s="27"/>
      <c r="U1034" s="28"/>
      <c r="X1034" s="27"/>
      <c r="Y1034" s="27"/>
      <c r="Z1034" s="29"/>
      <c r="AA1034" s="29">
        <v>0.32777777777777778</v>
      </c>
      <c r="AB1034" s="29"/>
      <c r="AC1034" s="30">
        <v>46090</v>
      </c>
      <c r="AD1034" s="15" t="str">
        <f>IF(Tabla2[[#This Row],[HORA ENTREGA]]="DIRECTO","On time", IF(AA1034&lt;&gt;"",IF(Tabla2[[#This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4" s="15" t="str">
        <f>MID(Tabla2[[#This Row],[TIPO]],1,3)</f>
        <v xml:space="preserve">40 </v>
      </c>
      <c r="AF10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INVERSIERRA */ Cont: * CMAU6559372*/ HR Entrega: *08:00* /Dirección: *HUECHURABA</v>
      </c>
      <c r="AG1034" s="38" t="str">
        <f>IFERROR(HYPERLINK("https://wa.me/"&amp;Tabla2[[#This Row],[CONTACTO]]&amp;"?text="&amp;Tabla2[[#This Row],[Mensaje]],"Enviar mensaje"),"")</f>
        <v>Enviar mensaje</v>
      </c>
      <c r="AH1034" s="15" t="str">
        <f>CONCATENATE(A1034,F1034)</f>
        <v>1033CMAU6559372</v>
      </c>
      <c r="AI1034" s="15" t="str">
        <f>CONCATENATE("ENT-",A1034)</f>
        <v>ENT-1033</v>
      </c>
      <c r="AJ1034" s="15" t="str">
        <f>IF(Tabla2[[#This Row],[Op]]&lt;&gt;"","ENTREGA","")</f>
        <v>ENTREGA</v>
      </c>
      <c r="AK1034" s="40" t="str">
        <f>(Tabla2[[#This Row],[FECHA ENTREGA]]&amp;Tabla2[[#This Row],[HORA ENTREGA]])</f>
        <v>460900,333333333333333</v>
      </c>
      <c r="AL1034" s="34" t="str">
        <f>IFERROR(HYPERLINK("https://wa.me/"&amp;Tabla2[[#This Row],[CONTACTO]]&amp;"?text="&amp;Tabla2[[#This Row],[Mensaje]]),"")</f>
        <v>https://wa.me/56967396661?text=Hola!%0AServicio del día 09-03%0A *Cliente:* INVERSIERRA */ Cont: * CMAU6559372*/ HR Entrega: *08:00* /Dirección: *HUECHURABA</v>
      </c>
    </row>
    <row r="1035" spans="1:38" s="15" customFormat="1" ht="16.5" customHeight="1" x14ac:dyDescent="0.2">
      <c r="A1035" s="15">
        <f>ROW(A1034)</f>
        <v>1034</v>
      </c>
      <c r="B1035" s="15">
        <f>IF(J1035=J1034,B1034+1,1)</f>
        <v>19</v>
      </c>
      <c r="C1035" s="15" t="s">
        <v>1598</v>
      </c>
      <c r="D1035" s="25" t="s">
        <v>39</v>
      </c>
      <c r="E1035" s="27">
        <v>875122</v>
      </c>
      <c r="F1035" s="27" t="s">
        <v>1849</v>
      </c>
      <c r="G1035" s="27" t="s">
        <v>465</v>
      </c>
      <c r="H1035" s="27">
        <v>18954</v>
      </c>
      <c r="I1035" s="27" t="s">
        <v>42</v>
      </c>
      <c r="J1035" s="28">
        <v>46090</v>
      </c>
      <c r="K1035" s="26">
        <v>0.5</v>
      </c>
      <c r="L1035" s="26"/>
      <c r="M1035" s="27" t="s">
        <v>126</v>
      </c>
      <c r="N1035" s="25">
        <f>IFERROR(VLOOKUP(M1035,Data!$J$1:$K$58,2,0),"")</f>
        <v>56999270871</v>
      </c>
      <c r="O1035" s="27" t="s">
        <v>212</v>
      </c>
      <c r="P1035" s="27"/>
      <c r="Q1035" s="27" t="s">
        <v>182</v>
      </c>
      <c r="R1035" s="27" t="s">
        <v>1593</v>
      </c>
      <c r="S1035" s="27"/>
      <c r="T1035" s="27"/>
      <c r="U1035" s="28"/>
      <c r="X1035" s="27"/>
      <c r="Y1035" s="27"/>
      <c r="Z1035" s="29"/>
      <c r="AA1035" s="29">
        <v>0.56111111111111112</v>
      </c>
      <c r="AB1035" s="29"/>
      <c r="AC1035" s="30">
        <v>46090</v>
      </c>
      <c r="AD1035" s="15" t="str">
        <f>IF(Tabla2[[#This Row],[HORA ENTREGA]]="DIRECTO","On time", IF(AA1035&lt;&gt;"",IF(Tabla2[[#This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35" s="15" t="str">
        <f>MID(Tabla2[[#This Row],[TIPO]],1,3)</f>
        <v xml:space="preserve">40 </v>
      </c>
      <c r="AF10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INVERSIERRA */ Cont: * MSDU7702170*/ HR Entrega: *12:00* /Dirección: *HUECHURABA</v>
      </c>
      <c r="AG1035" s="38" t="str">
        <f>IFERROR(HYPERLINK("https://wa.me/"&amp;Tabla2[[#This Row],[CONTACTO]]&amp;"?text="&amp;Tabla2[[#This Row],[Mensaje]],"Enviar mensaje"),"")</f>
        <v>Enviar mensaje</v>
      </c>
      <c r="AH1035" s="15" t="str">
        <f>CONCATENATE(A1035,F1035)</f>
        <v>1034MSDU7702170</v>
      </c>
      <c r="AI1035" s="15" t="str">
        <f>CONCATENATE("ENT-",A1035)</f>
        <v>ENT-1034</v>
      </c>
      <c r="AJ1035" s="15" t="str">
        <f>IF(Tabla2[[#This Row],[Op]]&lt;&gt;"","ENTREGA","")</f>
        <v>ENTREGA</v>
      </c>
      <c r="AK1035" s="40" t="str">
        <f>(Tabla2[[#This Row],[FECHA ENTREGA]]&amp;Tabla2[[#This Row],[HORA ENTREGA]])</f>
        <v>460900,5</v>
      </c>
      <c r="AL1035" s="34" t="str">
        <f>IFERROR(HYPERLINK("https://wa.me/"&amp;Tabla2[[#This Row],[CONTACTO]]&amp;"?text="&amp;Tabla2[[#This Row],[Mensaje]]),"")</f>
        <v>https://wa.me/56999270871?text=Hola!%0AServicio del día 09-03%0A *Cliente:* INVERSIERRA */ Cont: * MSDU7702170*/ HR Entrega: *12:00* /Dirección: *HUECHURABA</v>
      </c>
    </row>
    <row r="1036" spans="1:38" s="15" customFormat="1" ht="16.5" customHeight="1" x14ac:dyDescent="0.2">
      <c r="A1036" s="15">
        <f>ROW(A1035)</f>
        <v>1035</v>
      </c>
      <c r="B1036" s="15">
        <f>IF(J1036=J1035,B1035+1,1)</f>
        <v>20</v>
      </c>
      <c r="C1036" s="15" t="s">
        <v>1740</v>
      </c>
      <c r="D1036" s="25" t="s">
        <v>39</v>
      </c>
      <c r="E1036" s="27">
        <v>296912</v>
      </c>
      <c r="F1036" s="27" t="s">
        <v>1850</v>
      </c>
      <c r="G1036" s="27" t="s">
        <v>64</v>
      </c>
      <c r="H1036" s="27">
        <v>29300</v>
      </c>
      <c r="I1036" s="27" t="s">
        <v>42</v>
      </c>
      <c r="J1036" s="28">
        <v>46090</v>
      </c>
      <c r="K1036" s="26">
        <v>0.33333333333333331</v>
      </c>
      <c r="L1036" s="26"/>
      <c r="M1036" s="27" t="s">
        <v>319</v>
      </c>
      <c r="N1036" s="25">
        <f>IFERROR(VLOOKUP(M1036,Data!$J$1:$K$58,2,0),"")</f>
        <v>56948501048</v>
      </c>
      <c r="O1036" s="27" t="s">
        <v>212</v>
      </c>
      <c r="P1036" s="27"/>
      <c r="Q1036" s="27" t="s">
        <v>1707</v>
      </c>
      <c r="R1036" s="27" t="s">
        <v>48</v>
      </c>
      <c r="S1036" s="27"/>
      <c r="T1036" s="27"/>
      <c r="U1036" s="28"/>
      <c r="X1036" s="27" t="s">
        <v>1851</v>
      </c>
      <c r="Y1036" s="27"/>
      <c r="Z1036" s="29"/>
      <c r="AA1036" s="29">
        <v>0.33888888888888891</v>
      </c>
      <c r="AB1036" s="29"/>
      <c r="AC1036" s="30">
        <v>46090</v>
      </c>
      <c r="AD1036" s="15" t="str">
        <f>IF(Tabla2[[#This Row],[HORA ENTREGA]]="DIRECTO","On time", IF(AA1036&lt;&gt;"",IF(Tabla2[[#This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6" s="15" t="str">
        <f>MID(Tabla2[[#This Row],[TIPO]],1,3)</f>
        <v xml:space="preserve">20 </v>
      </c>
      <c r="AF10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09-03%0A *Cliente:* MARBEN PETS */ Cont: * ECMU2978096*/ HR Entrega: *08:00* /Dirección: *RL705UTA F-852 LA FRAGUA 931, LOTE NUMERO 32 CARPAS BLANCAS </v>
      </c>
      <c r="AG1036" s="38" t="str">
        <f>IFERROR(HYPERLINK("https://wa.me/"&amp;Tabla2[[#This Row],[CONTACTO]]&amp;"?text="&amp;Tabla2[[#This Row],[Mensaje]],"Enviar mensaje"),"")</f>
        <v>Enviar mensaje</v>
      </c>
      <c r="AH1036" s="15" t="str">
        <f>CONCATENATE(A1036,F1036)</f>
        <v>1035ECMU2978096</v>
      </c>
      <c r="AI1036" s="15" t="str">
        <f>CONCATENATE("ENT-",A1036)</f>
        <v>ENT-1035</v>
      </c>
      <c r="AJ1036" s="15" t="str">
        <f>IF(Tabla2[[#This Row],[Op]]&lt;&gt;"","ENTREGA","")</f>
        <v>ENTREGA</v>
      </c>
      <c r="AK1036" s="40" t="str">
        <f>(Tabla2[[#This Row],[FECHA ENTREGA]]&amp;Tabla2[[#This Row],[HORA ENTREGA]])</f>
        <v>460900,333333333333333</v>
      </c>
      <c r="AL1036" s="34" t="str">
        <f>IFERROR(HYPERLINK("https://wa.me/"&amp;Tabla2[[#This Row],[CONTACTO]]&amp;"?text="&amp;Tabla2[[#This Row],[Mensaje]]),"")</f>
        <v xml:space="preserve">https://wa.me/56948501048?text=Hola!%0AServicio del día 09-03%0A *Cliente:* MARBEN PETS */ Cont: * ECMU2978096*/ HR Entrega: *08:00* /Dirección: *RL705UTA F-852 LA FRAGUA 931, LOTE NUMERO 32 CARPAS BLANCAS </v>
      </c>
    </row>
    <row r="1037" spans="1:38" s="15" customFormat="1" ht="16.5" customHeight="1" x14ac:dyDescent="0.2">
      <c r="A1037" s="15">
        <f>ROW(A1036)</f>
        <v>1036</v>
      </c>
      <c r="B1037" s="15">
        <f>IF(J1037=J1036,B1036+1,1)</f>
        <v>21</v>
      </c>
      <c r="C1037" s="15" t="s">
        <v>1740</v>
      </c>
      <c r="D1037" s="25" t="s">
        <v>39</v>
      </c>
      <c r="E1037" s="27">
        <v>506190</v>
      </c>
      <c r="F1037" s="27" t="s">
        <v>1852</v>
      </c>
      <c r="G1037" s="27" t="s">
        <v>64</v>
      </c>
      <c r="H1037" s="27">
        <v>29335</v>
      </c>
      <c r="I1037" s="27" t="s">
        <v>42</v>
      </c>
      <c r="J1037" s="28">
        <v>46090</v>
      </c>
      <c r="K1037" s="26">
        <v>0.33333333333333331</v>
      </c>
      <c r="L1037" s="26"/>
      <c r="M1037" s="27" t="s">
        <v>45</v>
      </c>
      <c r="N1037" s="25">
        <f>IFERROR(VLOOKUP(M1037,Data!$J$1:$K$58,2,0),"")</f>
        <v>56950981572</v>
      </c>
      <c r="O1037" s="27" t="s">
        <v>46</v>
      </c>
      <c r="P1037" s="27"/>
      <c r="Q1037" s="27" t="s">
        <v>1853</v>
      </c>
      <c r="R1037" s="27" t="s">
        <v>48</v>
      </c>
      <c r="S1037" s="27"/>
      <c r="T1037" s="27"/>
      <c r="U1037" s="28"/>
      <c r="X1037" s="27"/>
      <c r="Y1037" s="27"/>
      <c r="Z1037" s="29"/>
      <c r="AA1037" s="29">
        <v>0.33680555555555558</v>
      </c>
      <c r="AB1037" s="29"/>
      <c r="AC1037" s="30">
        <v>46090</v>
      </c>
      <c r="AD1037" s="15" t="str">
        <f>IF(Tabla2[[#This Row],[HORA ENTREGA]]="DIRECTO","On time", IF(AA1037&lt;&gt;"",IF(Tabla2[[#This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7" s="15" t="str">
        <f>MID(Tabla2[[#This Row],[TIPO]],1,3)</f>
        <v xml:space="preserve">20 </v>
      </c>
      <c r="AF10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MARBEN PETS */ Cont: * CMAU2051228*/ HR Entrega: *08:00* /Dirección: *Santa rosa 15551 la pintana</v>
      </c>
      <c r="AG1037" s="38" t="str">
        <f>IFERROR(HYPERLINK("https://wa.me/"&amp;Tabla2[[#This Row],[CONTACTO]]&amp;"?text="&amp;Tabla2[[#This Row],[Mensaje]],"Enviar mensaje"),"")</f>
        <v>Enviar mensaje</v>
      </c>
      <c r="AH1037" s="15" t="str">
        <f>CONCATENATE(A1037,F1037)</f>
        <v>1036CMAU2051228</v>
      </c>
      <c r="AI1037" s="15" t="str">
        <f>CONCATENATE("ENT-",A1037)</f>
        <v>ENT-1036</v>
      </c>
      <c r="AJ1037" s="15" t="str">
        <f>IF(Tabla2[[#This Row],[Op]]&lt;&gt;"","ENTREGA","")</f>
        <v>ENTREGA</v>
      </c>
      <c r="AK1037" s="40" t="str">
        <f>(Tabla2[[#This Row],[FECHA ENTREGA]]&amp;Tabla2[[#This Row],[HORA ENTREGA]])</f>
        <v>460900,333333333333333</v>
      </c>
      <c r="AL1037" s="34" t="str">
        <f>IFERROR(HYPERLINK("https://wa.me/"&amp;Tabla2[[#This Row],[CONTACTO]]&amp;"?text="&amp;Tabla2[[#This Row],[Mensaje]]),"")</f>
        <v>https://wa.me/56950981572?text=Hola!%0AServicio del día 09-03%0A *Cliente:* MARBEN PETS */ Cont: * CMAU2051228*/ HR Entrega: *08:00* /Dirección: *Santa rosa 15551 la pintana</v>
      </c>
    </row>
    <row r="1038" spans="1:38" s="15" customFormat="1" ht="16.5" customHeight="1" x14ac:dyDescent="0.2">
      <c r="A1038" s="15">
        <f>ROW(A1037)</f>
        <v>1037</v>
      </c>
      <c r="B1038" s="15">
        <f>IF(J1038=J1037,B1037+1,1)</f>
        <v>22</v>
      </c>
      <c r="C1038" s="15" t="s">
        <v>1740</v>
      </c>
      <c r="D1038" s="25" t="s">
        <v>39</v>
      </c>
      <c r="E1038" s="27">
        <v>296912</v>
      </c>
      <c r="F1038" s="27" t="s">
        <v>1854</v>
      </c>
      <c r="G1038" s="27" t="s">
        <v>64</v>
      </c>
      <c r="H1038" s="27">
        <v>29300</v>
      </c>
      <c r="I1038" s="27" t="s">
        <v>42</v>
      </c>
      <c r="J1038" s="28">
        <v>46090</v>
      </c>
      <c r="K1038" s="26">
        <v>0.33333333333333331</v>
      </c>
      <c r="L1038" s="26"/>
      <c r="M1038" s="27" t="s">
        <v>180</v>
      </c>
      <c r="N1038" s="25">
        <f>IFERROR(VLOOKUP(M1038,Data!$J$1:$K$58,2,0),"")</f>
        <v>56956063271</v>
      </c>
      <c r="O1038" s="27" t="s">
        <v>384</v>
      </c>
      <c r="P1038" s="27"/>
      <c r="Q1038" s="27" t="s">
        <v>1707</v>
      </c>
      <c r="R1038" s="27" t="s">
        <v>48</v>
      </c>
      <c r="S1038" s="27"/>
      <c r="T1038" s="27"/>
      <c r="U1038" s="28"/>
      <c r="X1038" s="27" t="s">
        <v>1851</v>
      </c>
      <c r="Y1038" s="27"/>
      <c r="Z1038" s="29"/>
      <c r="AA1038" s="29">
        <v>0.31597222222222221</v>
      </c>
      <c r="AB1038" s="29"/>
      <c r="AC1038" s="30">
        <v>46090</v>
      </c>
      <c r="AD1038" s="15" t="str">
        <f>IF(Tabla2[[#This Row],[HORA ENTREGA]]="DIRECTO","On time", IF(AA1038&lt;&gt;"",IF(Tabla2[[#This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38" s="15" t="str">
        <f>MID(Tabla2[[#This Row],[TIPO]],1,3)</f>
        <v xml:space="preserve">20 </v>
      </c>
      <c r="AF10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09-03%0A *Cliente:* MARBEN PETS */ Cont: * TGCU2035875*/ HR Entrega: *08:00* /Dirección: *RL705UTA F-852 LA FRAGUA 931, LOTE NUMERO 32 CARPAS BLANCAS </v>
      </c>
      <c r="AG1038" s="38" t="str">
        <f>IFERROR(HYPERLINK("https://wa.me/"&amp;Tabla2[[#This Row],[CONTACTO]]&amp;"?text="&amp;Tabla2[[#This Row],[Mensaje]],"Enviar mensaje"),"")</f>
        <v>Enviar mensaje</v>
      </c>
      <c r="AH1038" s="15" t="str">
        <f>CONCATENATE(A1038,F1038)</f>
        <v>1037TGCU2035875</v>
      </c>
      <c r="AI1038" s="15" t="str">
        <f>CONCATENATE("ENT-",A1038)</f>
        <v>ENT-1037</v>
      </c>
      <c r="AJ1038" s="15" t="str">
        <f>IF(Tabla2[[#This Row],[Op]]&lt;&gt;"","ENTREGA","")</f>
        <v>ENTREGA</v>
      </c>
      <c r="AK1038" s="40" t="str">
        <f>(Tabla2[[#This Row],[FECHA ENTREGA]]&amp;Tabla2[[#This Row],[HORA ENTREGA]])</f>
        <v>460900,333333333333333</v>
      </c>
      <c r="AL1038" s="34" t="str">
        <f>IFERROR(HYPERLINK("https://wa.me/"&amp;Tabla2[[#This Row],[CONTACTO]]&amp;"?text="&amp;Tabla2[[#This Row],[Mensaje]]),"")</f>
        <v xml:space="preserve">https://wa.me/56956063271?text=Hola!%0AServicio del día 09-03%0A *Cliente:* MARBEN PETS */ Cont: * TGCU2035875*/ HR Entrega: *08:00* /Dirección: *RL705UTA F-852 LA FRAGUA 931, LOTE NUMERO 32 CARPAS BLANCAS </v>
      </c>
    </row>
    <row r="1039" spans="1:38" s="15" customFormat="1" ht="16.5" customHeight="1" x14ac:dyDescent="0.2">
      <c r="A1039" s="15">
        <f>ROW(A1038)</f>
        <v>1038</v>
      </c>
      <c r="B1039" s="15">
        <f>IF(J1039=J1038,B1038+1,1)</f>
        <v>23</v>
      </c>
      <c r="C1039" s="15" t="s">
        <v>1740</v>
      </c>
      <c r="D1039" s="25" t="s">
        <v>39</v>
      </c>
      <c r="E1039" s="27">
        <v>509308</v>
      </c>
      <c r="F1039" s="27" t="s">
        <v>1855</v>
      </c>
      <c r="G1039" s="27" t="s">
        <v>465</v>
      </c>
      <c r="H1039" s="27">
        <v>12100</v>
      </c>
      <c r="I1039" s="27" t="s">
        <v>42</v>
      </c>
      <c r="J1039" s="28">
        <v>46090</v>
      </c>
      <c r="K1039" s="26">
        <v>0.375</v>
      </c>
      <c r="L1039" s="26"/>
      <c r="M1039" s="27" t="s">
        <v>233</v>
      </c>
      <c r="N1039" s="25">
        <f>IFERROR(VLOOKUP(M1039,Data!$J$1:$K$58,2,0),"")</f>
        <v>56998494086</v>
      </c>
      <c r="O1039" s="27" t="s">
        <v>145</v>
      </c>
      <c r="P1039" s="27"/>
      <c r="Q1039" s="27" t="s">
        <v>1856</v>
      </c>
      <c r="R1039" s="27" t="s">
        <v>1593</v>
      </c>
      <c r="S1039" s="27"/>
      <c r="T1039" s="27"/>
      <c r="U1039" s="28"/>
      <c r="V1039" s="15" t="s">
        <v>1328</v>
      </c>
      <c r="X1039" s="27"/>
      <c r="Y1039" s="27"/>
      <c r="Z1039" s="29"/>
      <c r="AA1039" s="29">
        <v>0.39583333333333331</v>
      </c>
      <c r="AB1039" s="29"/>
      <c r="AC1039" s="30">
        <v>46090</v>
      </c>
      <c r="AD1039" s="15" t="str">
        <f>IF(Tabla2[[#This Row],[HORA ENTREGA]]="DIRECTO","On time", IF(AA1039&lt;&gt;"",IF(Tabla2[[#This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39" s="15" t="str">
        <f>MID(Tabla2[[#This Row],[TIPO]],1,3)</f>
        <v xml:space="preserve">40 </v>
      </c>
      <c r="AF10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MARBEN PETS */ Cont: * MSCU5103749*/ HR Entrega: *09:00* /Dirección: *bodega principal</v>
      </c>
      <c r="AG1039" s="38" t="str">
        <f>IFERROR(HYPERLINK("https://wa.me/"&amp;Tabla2[[#This Row],[CONTACTO]]&amp;"?text="&amp;Tabla2[[#This Row],[Mensaje]],"Enviar mensaje"),"")</f>
        <v>Enviar mensaje</v>
      </c>
      <c r="AH1039" s="15" t="str">
        <f>CONCATENATE(A1039,F1039)</f>
        <v>1038MSCU5103749</v>
      </c>
      <c r="AI1039" s="15" t="str">
        <f>CONCATENATE("ENT-",A1039)</f>
        <v>ENT-1038</v>
      </c>
      <c r="AJ1039" s="15" t="str">
        <f>IF(Tabla2[[#This Row],[Op]]&lt;&gt;"","ENTREGA","")</f>
        <v>ENTREGA</v>
      </c>
      <c r="AK1039" s="40" t="str">
        <f>(Tabla2[[#This Row],[FECHA ENTREGA]]&amp;Tabla2[[#This Row],[HORA ENTREGA]])</f>
        <v>460900,375</v>
      </c>
      <c r="AL1039" s="34" t="str">
        <f>IFERROR(HYPERLINK("https://wa.me/"&amp;Tabla2[[#This Row],[CONTACTO]]&amp;"?text="&amp;Tabla2[[#This Row],[Mensaje]]),"")</f>
        <v>https://wa.me/56998494086?text=Hola!%0AServicio del día 09-03%0A *Cliente:* MARBEN PETS */ Cont: * MSCU5103749*/ HR Entrega: *09:00* /Dirección: *bodega principal</v>
      </c>
    </row>
    <row r="1040" spans="1:38" s="15" customFormat="1" ht="16.5" customHeight="1" x14ac:dyDescent="0.2">
      <c r="A1040" s="15">
        <f>ROW(A1039)</f>
        <v>1039</v>
      </c>
      <c r="B1040" s="15">
        <f>IF(J1040=J1039,B1039+1,1)</f>
        <v>24</v>
      </c>
      <c r="C1040" s="15" t="s">
        <v>1148</v>
      </c>
      <c r="D1040" s="25" t="s">
        <v>39</v>
      </c>
      <c r="E1040" s="27">
        <v>300995</v>
      </c>
      <c r="F1040" s="27" t="s">
        <v>1857</v>
      </c>
      <c r="G1040" s="27" t="s">
        <v>64</v>
      </c>
      <c r="H1040" s="27"/>
      <c r="I1040" s="27" t="s">
        <v>290</v>
      </c>
      <c r="J1040" s="28">
        <v>46090</v>
      </c>
      <c r="K1040" s="26" t="s">
        <v>290</v>
      </c>
      <c r="L1040" s="26"/>
      <c r="M1040" s="27" t="s">
        <v>133</v>
      </c>
      <c r="N1040" s="25">
        <f>IFERROR(VLOOKUP(M1040,Data!$J$1:$K$58,2,0),"")</f>
        <v>56953801607</v>
      </c>
      <c r="O1040" s="27" t="s">
        <v>134</v>
      </c>
      <c r="P1040" s="27"/>
      <c r="Q1040" s="27" t="s">
        <v>1858</v>
      </c>
      <c r="R1040" s="27" t="s">
        <v>58</v>
      </c>
      <c r="S1040" s="27"/>
      <c r="T1040" s="27"/>
      <c r="U1040" s="28"/>
      <c r="V1040" s="15" t="s">
        <v>1328</v>
      </c>
      <c r="X1040" s="27"/>
      <c r="Y1040" s="27"/>
      <c r="Z1040" s="29"/>
      <c r="AA1040" s="29">
        <v>0.47569444444444442</v>
      </c>
      <c r="AB1040" s="29"/>
      <c r="AC1040" s="30">
        <v>46090</v>
      </c>
      <c r="AD1040" s="15" t="str">
        <f>IF(Tabla2[[#This Row],[HORA ENTREGA]]="DIRECTO","On time", IF(AA1040&lt;&gt;"",IF(Tabla2[[#This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0" s="15" t="str">
        <f>MID(Tabla2[[#This Row],[TIPO]],1,3)</f>
        <v xml:space="preserve">20 </v>
      </c>
      <c r="AF10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MAYEKAWA CHILE */ Cont: * SEGU3572652*/ HR Entrega: *DIRECTO* /Dirección: *Cordillera N°331, Modulo C2 Y C3, Quilicura.</v>
      </c>
      <c r="AG1040" s="38" t="str">
        <f>IFERROR(HYPERLINK("https://wa.me/"&amp;Tabla2[[#This Row],[CONTACTO]]&amp;"?text="&amp;Tabla2[[#This Row],[Mensaje]],"Enviar mensaje"),"")</f>
        <v>Enviar mensaje</v>
      </c>
      <c r="AH1040" s="15" t="str">
        <f>CONCATENATE(A1040,F1040)</f>
        <v>1039SEGU3572652</v>
      </c>
      <c r="AI1040" s="15" t="str">
        <f>CONCATENATE("ENT-",A1040)</f>
        <v>ENT-1039</v>
      </c>
      <c r="AJ1040" s="15" t="str">
        <f>IF(Tabla2[[#This Row],[Op]]&lt;&gt;"","ENTREGA","")</f>
        <v>ENTREGA</v>
      </c>
      <c r="AK1040" s="40" t="str">
        <f>(Tabla2[[#This Row],[FECHA ENTREGA]]&amp;Tabla2[[#This Row],[HORA ENTREGA]])</f>
        <v>46090DIRECTO</v>
      </c>
      <c r="AL1040" s="34" t="str">
        <f>IFERROR(HYPERLINK("https://wa.me/"&amp;Tabla2[[#This Row],[CONTACTO]]&amp;"?text="&amp;Tabla2[[#This Row],[Mensaje]]),"")</f>
        <v>https://wa.me/56953801607?text=Hola!%0AServicio del día 09-03%0A *Cliente:* MAYEKAWA CHILE */ Cont: * SEGU3572652*/ HR Entrega: *DIRECTO* /Dirección: *Cordillera N°331, Modulo C2 Y C3, Quilicura.</v>
      </c>
    </row>
    <row r="1041" spans="1:38" s="15" customFormat="1" ht="16.5" customHeight="1" x14ac:dyDescent="0.2">
      <c r="A1041" s="15">
        <f>ROW(A1040)</f>
        <v>1040</v>
      </c>
      <c r="B1041" s="15">
        <f>IF(J1041=J1040,B1040+1,1)</f>
        <v>25</v>
      </c>
      <c r="C1041" s="15" t="s">
        <v>1859</v>
      </c>
      <c r="D1041" s="25" t="s">
        <v>39</v>
      </c>
      <c r="E1041" s="27">
        <v>300995</v>
      </c>
      <c r="F1041" s="27" t="s">
        <v>1860</v>
      </c>
      <c r="G1041" s="27" t="s">
        <v>465</v>
      </c>
      <c r="H1041" s="27">
        <v>14870</v>
      </c>
      <c r="I1041" s="27" t="s">
        <v>1861</v>
      </c>
      <c r="J1041" s="28">
        <v>46090</v>
      </c>
      <c r="K1041" s="26">
        <v>0.41666666666666669</v>
      </c>
      <c r="L1041" s="26"/>
      <c r="M1041" s="27" t="s">
        <v>308</v>
      </c>
      <c r="N1041" s="25">
        <f>IFERROR(VLOOKUP(M1041,Data!$J$1:$K$58,2,0),"")</f>
        <v>56966631737</v>
      </c>
      <c r="O1041" s="27" t="s">
        <v>309</v>
      </c>
      <c r="P1041" s="27"/>
      <c r="Q1041" s="27" t="s">
        <v>1858</v>
      </c>
      <c r="R1041" s="27" t="s">
        <v>1862</v>
      </c>
      <c r="S1041" s="27"/>
      <c r="T1041" s="27"/>
      <c r="U1041" s="28"/>
      <c r="X1041" s="27"/>
      <c r="Y1041" s="27"/>
      <c r="Z1041" s="29"/>
      <c r="AA1041" s="29">
        <v>0.40486111111111112</v>
      </c>
      <c r="AB1041" s="29"/>
      <c r="AC1041" s="30">
        <v>46090</v>
      </c>
      <c r="AD1041" s="15" t="str">
        <f>IF(Tabla2[[#This Row],[HORA ENTREGA]]="DIRECTO","On time", IF(AA1041&lt;&gt;"",IF(Tabla2[[#This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1" s="15" t="str">
        <f>MID(Tabla2[[#This Row],[TIPO]],1,3)</f>
        <v xml:space="preserve">40 </v>
      </c>
      <c r="AF10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Mayekawa Chile S.A.C.E.I. */ Cont: * HLBU1284565*/ HR Entrega: *10:00* /Dirección: *Cordillera N°331, Modulo C2 Y C3, Quilicura.</v>
      </c>
      <c r="AG1041" s="38" t="str">
        <f>IFERROR(HYPERLINK("https://wa.me/"&amp;Tabla2[[#This Row],[CONTACTO]]&amp;"?text="&amp;Tabla2[[#This Row],[Mensaje]],"Enviar mensaje"),"")</f>
        <v>Enviar mensaje</v>
      </c>
      <c r="AH1041" s="15" t="str">
        <f>CONCATENATE(A1041,F1041)</f>
        <v>1040HLBU1284565</v>
      </c>
      <c r="AI1041" s="15" t="str">
        <f>CONCATENATE("ENT-",A1041)</f>
        <v>ENT-1040</v>
      </c>
      <c r="AJ1041" s="15" t="str">
        <f>IF(Tabla2[[#This Row],[Op]]&lt;&gt;"","ENTREGA","")</f>
        <v>ENTREGA</v>
      </c>
      <c r="AK1041" s="40" t="str">
        <f>(Tabla2[[#This Row],[FECHA ENTREGA]]&amp;Tabla2[[#This Row],[HORA ENTREGA]])</f>
        <v>460900,416666666666667</v>
      </c>
      <c r="AL1041" s="34" t="str">
        <f>IFERROR(HYPERLINK("https://wa.me/"&amp;Tabla2[[#This Row],[CONTACTO]]&amp;"?text="&amp;Tabla2[[#This Row],[Mensaje]]),"")</f>
        <v>https://wa.me/56966631737?text=Hola!%0AServicio del día 09-03%0A *Cliente:* Mayekawa Chile S.A.C.E.I. */ Cont: * HLBU1284565*/ HR Entrega: *10:00* /Dirección: *Cordillera N°331, Modulo C2 Y C3, Quilicura.</v>
      </c>
    </row>
    <row r="1042" spans="1:38" s="15" customFormat="1" ht="16.5" customHeight="1" x14ac:dyDescent="0.2">
      <c r="A1042" s="15">
        <f>ROW(A1041)</f>
        <v>1041</v>
      </c>
      <c r="B1042" s="15">
        <f>IF(J1042=J1041,B1041+1,1)</f>
        <v>26</v>
      </c>
      <c r="C1042" s="15" t="s">
        <v>1863</v>
      </c>
      <c r="D1042" s="25" t="s">
        <v>39</v>
      </c>
      <c r="E1042" s="27">
        <v>1183104</v>
      </c>
      <c r="F1042" s="27" t="s">
        <v>1864</v>
      </c>
      <c r="G1042" s="27" t="s">
        <v>64</v>
      </c>
      <c r="H1042" s="27">
        <v>18000</v>
      </c>
      <c r="I1042" s="27" t="s">
        <v>42</v>
      </c>
      <c r="J1042" s="28">
        <v>46090</v>
      </c>
      <c r="K1042" s="26">
        <v>0.35416666666666669</v>
      </c>
      <c r="L1042" s="26"/>
      <c r="M1042" s="27" t="s">
        <v>139</v>
      </c>
      <c r="N1042" s="25">
        <f>IFERROR(VLOOKUP(M1042,Data!$J$1:$K$58,2,0),"")</f>
        <v>56965312953</v>
      </c>
      <c r="O1042" s="27" t="s">
        <v>140</v>
      </c>
      <c r="P1042" s="27"/>
      <c r="Q1042" s="27" t="s">
        <v>1628</v>
      </c>
      <c r="R1042" s="27" t="s">
        <v>183</v>
      </c>
      <c r="S1042" s="27"/>
      <c r="T1042" s="27"/>
      <c r="U1042" s="28"/>
      <c r="V1042" s="15" t="s">
        <v>1328</v>
      </c>
      <c r="X1042" s="27"/>
      <c r="Y1042" s="27"/>
      <c r="Z1042" s="29"/>
      <c r="AA1042" s="29">
        <v>0.22916666666666666</v>
      </c>
      <c r="AB1042" s="29"/>
      <c r="AC1042" s="30">
        <v>46090</v>
      </c>
      <c r="AD1042" s="15" t="str">
        <f>IF(Tabla2[[#This Row],[HORA ENTREGA]]="DIRECTO","On time", IF(AA1042&lt;&gt;"",IF(Tabla2[[#This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2" s="15" t="str">
        <f>MID(Tabla2[[#This Row],[TIPO]],1,3)</f>
        <v xml:space="preserve">20 </v>
      </c>
      <c r="AF10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OXIQUIM */ Cont: * UTCU5055315*/ HR Entrega: *08:30* /Dirección: *CAÑAVERAL 901,QUILICURA</v>
      </c>
      <c r="AG1042" s="38" t="str">
        <f>IFERROR(HYPERLINK("https://wa.me/"&amp;Tabla2[[#This Row],[CONTACTO]]&amp;"?text="&amp;Tabla2[[#This Row],[Mensaje]],"Enviar mensaje"),"")</f>
        <v>Enviar mensaje</v>
      </c>
      <c r="AH1042" s="15" t="str">
        <f>CONCATENATE(A1042,F1042)</f>
        <v>1041UTCU5055315</v>
      </c>
      <c r="AI1042" s="15" t="str">
        <f>CONCATENATE("ENT-",A1042)</f>
        <v>ENT-1041</v>
      </c>
      <c r="AJ1042" s="15" t="str">
        <f>IF(Tabla2[[#This Row],[Op]]&lt;&gt;"","ENTREGA","")</f>
        <v>ENTREGA</v>
      </c>
      <c r="AK1042" s="40" t="str">
        <f>(Tabla2[[#This Row],[FECHA ENTREGA]]&amp;Tabla2[[#This Row],[HORA ENTREGA]])</f>
        <v>460900,354166666666667</v>
      </c>
      <c r="AL1042" s="34" t="str">
        <f>IFERROR(HYPERLINK("https://wa.me/"&amp;Tabla2[[#This Row],[CONTACTO]]&amp;"?text="&amp;Tabla2[[#This Row],[Mensaje]]),"")</f>
        <v>https://wa.me/56965312953?text=Hola!%0AServicio del día 09-03%0A *Cliente:* OXIQUIM */ Cont: * UTCU5055315*/ HR Entrega: *08:30* /Dirección: *CAÑAVERAL 901,QUILICURA</v>
      </c>
    </row>
    <row r="1043" spans="1:38" s="15" customFormat="1" ht="16.5" customHeight="1" x14ac:dyDescent="0.2">
      <c r="A1043" s="15">
        <f>ROW(A1042)</f>
        <v>1042</v>
      </c>
      <c r="B1043" s="15">
        <f>IF(J1043=J1042,B1042+1,1)</f>
        <v>27</v>
      </c>
      <c r="C1043" s="15" t="s">
        <v>1863</v>
      </c>
      <c r="D1043" s="25" t="s">
        <v>39</v>
      </c>
      <c r="E1043" s="27">
        <v>1182417</v>
      </c>
      <c r="F1043" s="27" t="s">
        <v>1865</v>
      </c>
      <c r="G1043" s="27" t="s">
        <v>465</v>
      </c>
      <c r="H1043" s="27">
        <v>31600</v>
      </c>
      <c r="I1043" s="27" t="s">
        <v>42</v>
      </c>
      <c r="J1043" s="28">
        <v>46090</v>
      </c>
      <c r="K1043" s="26">
        <v>0.35416666666666669</v>
      </c>
      <c r="L1043" s="26"/>
      <c r="M1043" s="27" t="s">
        <v>221</v>
      </c>
      <c r="N1043" s="25">
        <f>IFERROR(VLOOKUP(M1043,Data!$J$1:$K$58,2,0),"")</f>
        <v>56965378427</v>
      </c>
      <c r="O1043" s="27" t="s">
        <v>222</v>
      </c>
      <c r="P1043" s="27"/>
      <c r="Q1043" s="27" t="s">
        <v>1866</v>
      </c>
      <c r="R1043" s="27" t="s">
        <v>218</v>
      </c>
      <c r="S1043" s="27"/>
      <c r="T1043" s="27"/>
      <c r="U1043" s="28"/>
      <c r="V1043" s="15" t="s">
        <v>1328</v>
      </c>
      <c r="X1043" s="27"/>
      <c r="Y1043" s="27"/>
      <c r="Z1043" s="29"/>
      <c r="AA1043" s="29">
        <v>0.3125</v>
      </c>
      <c r="AB1043" s="29"/>
      <c r="AC1043" s="30">
        <v>46090</v>
      </c>
      <c r="AD1043" s="15" t="str">
        <f>IF(Tabla2[[#This Row],[HORA ENTREGA]]="DIRECTO","On time", IF(AA1043&lt;&gt;"",IF(Tabla2[[#This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3" s="15" t="str">
        <f>MID(Tabla2[[#This Row],[TIPO]],1,3)</f>
        <v xml:space="preserve">40 </v>
      </c>
      <c r="AF10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OXIQUIM */ Cont: * FBIU5419256*/ HR Entrega: *08:30* /Dirección: *Bodega Megacentro Noviciado</v>
      </c>
      <c r="AG1043" s="38" t="str">
        <f>IFERROR(HYPERLINK("https://wa.me/"&amp;Tabla2[[#This Row],[CONTACTO]]&amp;"?text="&amp;Tabla2[[#This Row],[Mensaje]],"Enviar mensaje"),"")</f>
        <v>Enviar mensaje</v>
      </c>
      <c r="AH1043" s="15" t="str">
        <f>CONCATENATE(A1043,F1043)</f>
        <v>1042FBIU5419256</v>
      </c>
      <c r="AI1043" s="15" t="str">
        <f>CONCATENATE("ENT-",A1043)</f>
        <v>ENT-1042</v>
      </c>
      <c r="AJ1043" s="15" t="str">
        <f>IF(Tabla2[[#This Row],[Op]]&lt;&gt;"","ENTREGA","")</f>
        <v>ENTREGA</v>
      </c>
      <c r="AK1043" s="40" t="str">
        <f>(Tabla2[[#This Row],[FECHA ENTREGA]]&amp;Tabla2[[#This Row],[HORA ENTREGA]])</f>
        <v>460900,354166666666667</v>
      </c>
      <c r="AL1043" s="34" t="str">
        <f>IFERROR(HYPERLINK("https://wa.me/"&amp;Tabla2[[#This Row],[CONTACTO]]&amp;"?text="&amp;Tabla2[[#This Row],[Mensaje]]),"")</f>
        <v>https://wa.me/56965378427?text=Hola!%0AServicio del día 09-03%0A *Cliente:* OXIQUIM */ Cont: * FBIU5419256*/ HR Entrega: *08:30* /Dirección: *Bodega Megacentro Noviciado</v>
      </c>
    </row>
    <row r="1044" spans="1:38" s="15" customFormat="1" ht="16.5" customHeight="1" x14ac:dyDescent="0.2">
      <c r="A1044" s="15">
        <f>ROW(A1043)</f>
        <v>1043</v>
      </c>
      <c r="B1044" s="15">
        <f>IF(J1044=J1043,B1043+1,1)</f>
        <v>28</v>
      </c>
      <c r="C1044" s="15" t="s">
        <v>1863</v>
      </c>
      <c r="D1044" s="25" t="s">
        <v>39</v>
      </c>
      <c r="E1044" s="27">
        <v>1178405</v>
      </c>
      <c r="F1044" s="27" t="s">
        <v>1867</v>
      </c>
      <c r="G1044" s="27" t="s">
        <v>465</v>
      </c>
      <c r="H1044" s="27">
        <v>3700</v>
      </c>
      <c r="I1044" s="27" t="s">
        <v>1868</v>
      </c>
      <c r="J1044" s="28">
        <v>46090</v>
      </c>
      <c r="K1044" s="26">
        <v>0.35416666666666669</v>
      </c>
      <c r="L1044" s="26"/>
      <c r="M1044" s="27" t="s">
        <v>347</v>
      </c>
      <c r="N1044" s="25">
        <f>IFERROR(VLOOKUP(M1044,Data!$J$1:$K$58,2,0),"")</f>
        <v>56976511010</v>
      </c>
      <c r="O1044" s="27" t="s">
        <v>516</v>
      </c>
      <c r="P1044" s="27"/>
      <c r="Q1044" s="27" t="s">
        <v>1628</v>
      </c>
      <c r="R1044" s="27" t="s">
        <v>1869</v>
      </c>
      <c r="S1044" s="27"/>
      <c r="T1044" s="27"/>
      <c r="U1044" s="28"/>
      <c r="V1044" s="15" t="s">
        <v>1328</v>
      </c>
      <c r="X1044" s="27" t="s">
        <v>1870</v>
      </c>
      <c r="Y1044" s="27"/>
      <c r="Z1044" s="29"/>
      <c r="AA1044" s="29">
        <v>0.33680555555555558</v>
      </c>
      <c r="AB1044" s="29"/>
      <c r="AC1044" s="30">
        <v>46090</v>
      </c>
      <c r="AD1044" s="15" t="str">
        <f>IF(Tabla2[[#This Row],[HORA ENTREGA]]="DIRECTO","On time", IF(AA1044&lt;&gt;"",IF(Tabla2[[#This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4" s="15" t="str">
        <f>MID(Tabla2[[#This Row],[TIPO]],1,3)</f>
        <v xml:space="preserve">40 </v>
      </c>
      <c r="AF10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OXIQUIM */ Cont: * MSDU5415545*/ HR Entrega: *08:30* /Dirección: *CAÑAVERAL 901,QUILICURA</v>
      </c>
      <c r="AG1044" s="38" t="str">
        <f>IFERROR(HYPERLINK("https://wa.me/"&amp;Tabla2[[#This Row],[CONTACTO]]&amp;"?text="&amp;Tabla2[[#This Row],[Mensaje]],"Enviar mensaje"),"")</f>
        <v>Enviar mensaje</v>
      </c>
      <c r="AH1044" s="15" t="str">
        <f>CONCATENATE(A1044,F1044)</f>
        <v>1043MSDU5415545</v>
      </c>
      <c r="AI1044" s="15" t="str">
        <f>CONCATENATE("ENT-",A1044)</f>
        <v>ENT-1043</v>
      </c>
      <c r="AJ1044" s="15" t="str">
        <f>IF(Tabla2[[#This Row],[Op]]&lt;&gt;"","ENTREGA","")</f>
        <v>ENTREGA</v>
      </c>
      <c r="AK1044" s="40" t="str">
        <f>(Tabla2[[#This Row],[FECHA ENTREGA]]&amp;Tabla2[[#This Row],[HORA ENTREGA]])</f>
        <v>460900,354166666666667</v>
      </c>
      <c r="AL1044" s="34" t="str">
        <f>IFERROR(HYPERLINK("https://wa.me/"&amp;Tabla2[[#This Row],[CONTACTO]]&amp;"?text="&amp;Tabla2[[#This Row],[Mensaje]]),"")</f>
        <v>https://wa.me/56976511010?text=Hola!%0AServicio del día 09-03%0A *Cliente:* OXIQUIM */ Cont: * MSDU5415545*/ HR Entrega: *08:30* /Dirección: *CAÑAVERAL 901,QUILICURA</v>
      </c>
    </row>
    <row r="1045" spans="1:38" s="15" customFormat="1" ht="16.5" customHeight="1" x14ac:dyDescent="0.2">
      <c r="A1045" s="15">
        <f>ROW(A1044)</f>
        <v>1044</v>
      </c>
      <c r="B1045" s="15">
        <f>IF(J1045=J1044,B1044+1,1)</f>
        <v>29</v>
      </c>
      <c r="C1045" s="15" t="s">
        <v>1863</v>
      </c>
      <c r="D1045" s="25" t="s">
        <v>39</v>
      </c>
      <c r="E1045" s="27">
        <v>1179409</v>
      </c>
      <c r="F1045" s="27" t="s">
        <v>1871</v>
      </c>
      <c r="G1045" s="27" t="s">
        <v>465</v>
      </c>
      <c r="H1045" s="27">
        <v>3850</v>
      </c>
      <c r="I1045" s="27" t="s">
        <v>1872</v>
      </c>
      <c r="J1045" s="28">
        <v>46090</v>
      </c>
      <c r="K1045" s="26">
        <v>0.35416666666666669</v>
      </c>
      <c r="L1045" s="26"/>
      <c r="M1045" s="27" t="s">
        <v>225</v>
      </c>
      <c r="N1045" s="25">
        <f>IFERROR(VLOOKUP(M1045,Data!$J$1:$K$58,2,0),"")</f>
        <v>56978811158</v>
      </c>
      <c r="O1045" s="27" t="s">
        <v>226</v>
      </c>
      <c r="P1045" s="27"/>
      <c r="Q1045" s="27" t="s">
        <v>1628</v>
      </c>
      <c r="R1045" s="27" t="s">
        <v>1869</v>
      </c>
      <c r="S1045" s="27"/>
      <c r="T1045" s="27"/>
      <c r="U1045" s="28"/>
      <c r="X1045" s="27" t="s">
        <v>1870</v>
      </c>
      <c r="Y1045" s="27"/>
      <c r="Z1045" s="29"/>
      <c r="AA1045" s="29">
        <v>0.33680555555555558</v>
      </c>
      <c r="AB1045" s="29"/>
      <c r="AC1045" s="30">
        <v>46090</v>
      </c>
      <c r="AD1045" s="15" t="str">
        <f>IF(Tabla2[[#This Row],[HORA ENTREGA]]="DIRECTO","On time", IF(AA1045&lt;&gt;"",IF(Tabla2[[#This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5" s="15" t="str">
        <f>MID(Tabla2[[#This Row],[TIPO]],1,3)</f>
        <v xml:space="preserve">40 </v>
      </c>
      <c r="AF10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OXIQUIM */ Cont: * BEAU4230190*/ HR Entrega: *08:30* /Dirección: *CAÑAVERAL 901,QUILICURA</v>
      </c>
      <c r="AG1045" s="38" t="str">
        <f>IFERROR(HYPERLINK("https://wa.me/"&amp;Tabla2[[#This Row],[CONTACTO]]&amp;"?text="&amp;Tabla2[[#This Row],[Mensaje]],"Enviar mensaje"),"")</f>
        <v>Enviar mensaje</v>
      </c>
      <c r="AH1045" s="15" t="str">
        <f>CONCATENATE(A1045,F1045)</f>
        <v>1044BEAU4230190</v>
      </c>
      <c r="AI1045" s="15" t="str">
        <f>CONCATENATE("ENT-",A1045)</f>
        <v>ENT-1044</v>
      </c>
      <c r="AJ1045" s="15" t="str">
        <f>IF(Tabla2[[#This Row],[Op]]&lt;&gt;"","ENTREGA","")</f>
        <v>ENTREGA</v>
      </c>
      <c r="AK1045" s="40" t="str">
        <f>(Tabla2[[#This Row],[FECHA ENTREGA]]&amp;Tabla2[[#This Row],[HORA ENTREGA]])</f>
        <v>460900,354166666666667</v>
      </c>
      <c r="AL1045" s="34" t="str">
        <f>IFERROR(HYPERLINK("https://wa.me/"&amp;Tabla2[[#This Row],[CONTACTO]]&amp;"?text="&amp;Tabla2[[#This Row],[Mensaje]]),"")</f>
        <v>https://wa.me/56978811158?text=Hola!%0AServicio del día 09-03%0A *Cliente:* OXIQUIM */ Cont: * BEAU4230190*/ HR Entrega: *08:30* /Dirección: *CAÑAVERAL 901,QUILICURA</v>
      </c>
    </row>
    <row r="1046" spans="1:38" s="15" customFormat="1" ht="16.5" customHeight="1" x14ac:dyDescent="0.2">
      <c r="A1046" s="15">
        <f>ROW(A1045)</f>
        <v>1045</v>
      </c>
      <c r="B1046" s="15">
        <f>IF(J1046=J1045,B1045+1,1)</f>
        <v>30</v>
      </c>
      <c r="C1046" s="15" t="s">
        <v>1757</v>
      </c>
      <c r="D1046" s="25" t="s">
        <v>39</v>
      </c>
      <c r="E1046" s="27">
        <v>300083</v>
      </c>
      <c r="F1046" s="27" t="s">
        <v>1873</v>
      </c>
      <c r="G1046" s="27" t="s">
        <v>465</v>
      </c>
      <c r="H1046" s="27">
        <v>17360</v>
      </c>
      <c r="I1046" s="27" t="s">
        <v>42</v>
      </c>
      <c r="J1046" s="28">
        <v>46090</v>
      </c>
      <c r="K1046" s="26">
        <v>0.41666666666666669</v>
      </c>
      <c r="L1046" s="26"/>
      <c r="M1046" s="27" t="s">
        <v>72</v>
      </c>
      <c r="N1046" s="25">
        <f>IFERROR(VLOOKUP(M1046,Data!$J$1:$K$58,2,0),"")</f>
        <v>56978089148</v>
      </c>
      <c r="O1046" s="27" t="s">
        <v>73</v>
      </c>
      <c r="P1046" s="27"/>
      <c r="Q1046" s="27" t="s">
        <v>1759</v>
      </c>
      <c r="R1046" s="27" t="s">
        <v>1737</v>
      </c>
      <c r="S1046" s="27"/>
      <c r="T1046" s="27"/>
      <c r="U1046" s="28"/>
      <c r="X1046" s="27"/>
      <c r="Y1046" s="27"/>
      <c r="Z1046" s="29"/>
      <c r="AA1046" s="29">
        <v>0.46250000000000002</v>
      </c>
      <c r="AB1046" s="29"/>
      <c r="AC1046" s="30">
        <v>46090</v>
      </c>
      <c r="AD1046" s="15" t="str">
        <f>IF(Tabla2[[#This Row],[HORA ENTREGA]]="DIRECTO","On time", IF(AA1046&lt;&gt;"",IF(Tabla2[[#This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46" s="15" t="str">
        <f>MID(Tabla2[[#This Row],[TIPO]],1,3)</f>
        <v xml:space="preserve">40 </v>
      </c>
      <c r="AF10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qbox modular spa */ Cont: * mrku4591918*/ HR Entrega: *10:00* /Dirección: *Av. Américo Vespucio 1001 Bodega 01 Edificio D, Quilicura, Santiago</v>
      </c>
      <c r="AG1046" s="38" t="str">
        <f>IFERROR(HYPERLINK("https://wa.me/"&amp;Tabla2[[#This Row],[CONTACTO]]&amp;"?text="&amp;Tabla2[[#This Row],[Mensaje]],"Enviar mensaje"),"")</f>
        <v>Enviar mensaje</v>
      </c>
      <c r="AH1046" s="15" t="str">
        <f>CONCATENATE(A1046,F1046)</f>
        <v>1045mrku4591918</v>
      </c>
      <c r="AI1046" s="15" t="str">
        <f>CONCATENATE("ENT-",A1046)</f>
        <v>ENT-1045</v>
      </c>
      <c r="AJ1046" s="15" t="str">
        <f>IF(Tabla2[[#This Row],[Op]]&lt;&gt;"","ENTREGA","")</f>
        <v>ENTREGA</v>
      </c>
      <c r="AK1046" s="40" t="str">
        <f>(Tabla2[[#This Row],[FECHA ENTREGA]]&amp;Tabla2[[#This Row],[HORA ENTREGA]])</f>
        <v>460900,416666666666667</v>
      </c>
      <c r="AL1046" s="34" t="str">
        <f>IFERROR(HYPERLINK("https://wa.me/"&amp;Tabla2[[#This Row],[CONTACTO]]&amp;"?text="&amp;Tabla2[[#This Row],[Mensaje]]),"")</f>
        <v>https://wa.me/56978089148?text=Hola!%0AServicio del día 09-03%0A *Cliente:* qbox modular spa */ Cont: * mrku4591918*/ HR Entrega: *10:00* /Dirección: *Av. Américo Vespucio 1001 Bodega 01 Edificio D, Quilicura, Santiago</v>
      </c>
    </row>
    <row r="1047" spans="1:38" s="15" customFormat="1" ht="16.5" customHeight="1" x14ac:dyDescent="0.2">
      <c r="A1047" s="15">
        <f>ROW(A1046)</f>
        <v>1046</v>
      </c>
      <c r="B1047" s="15">
        <f>IF(J1047=J1046,B1046+1,1)</f>
        <v>31</v>
      </c>
      <c r="C1047" s="15" t="s">
        <v>1874</v>
      </c>
      <c r="D1047" s="25" t="s">
        <v>39</v>
      </c>
      <c r="E1047" s="27">
        <v>102089</v>
      </c>
      <c r="F1047" s="27" t="s">
        <v>1875</v>
      </c>
      <c r="G1047" s="27" t="s">
        <v>465</v>
      </c>
      <c r="H1047" s="27">
        <v>27724</v>
      </c>
      <c r="I1047" s="27" t="s">
        <v>42</v>
      </c>
      <c r="J1047" s="28">
        <v>46090</v>
      </c>
      <c r="K1047" s="26">
        <v>0.29166666666666669</v>
      </c>
      <c r="L1047" s="26"/>
      <c r="M1047" s="27" t="s">
        <v>82</v>
      </c>
      <c r="N1047" s="25">
        <f>IFERROR(VLOOKUP(M1047,Data!$J$1:$K$58,2,0),"")</f>
        <v>56944277110</v>
      </c>
      <c r="O1047" s="27" t="s">
        <v>83</v>
      </c>
      <c r="P1047" s="27"/>
      <c r="Q1047" s="27" t="s">
        <v>229</v>
      </c>
      <c r="R1047" s="27" t="s">
        <v>48</v>
      </c>
      <c r="S1047" s="27"/>
      <c r="T1047" s="27"/>
      <c r="U1047" s="28"/>
      <c r="V1047" s="15" t="s">
        <v>1328</v>
      </c>
      <c r="X1047" s="27"/>
      <c r="Y1047" s="27"/>
      <c r="Z1047" s="29"/>
      <c r="AA1047" s="29">
        <v>0.27777777777777779</v>
      </c>
      <c r="AB1047" s="29"/>
      <c r="AC1047" s="30">
        <v>46090</v>
      </c>
      <c r="AD1047" s="15" t="str">
        <f>IF(Tabla2[[#This Row],[HORA ENTREGA]]="DIRECTO","On time", IF(AA1047&lt;&gt;"",IF(Tabla2[[#This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7" s="15" t="str">
        <f>MID(Tabla2[[#This Row],[TIPO]],1,3)</f>
        <v xml:space="preserve">40 </v>
      </c>
      <c r="AF10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RENDIC */ Cont: * ECMU4925840*/ HR Entrega: *07:00* /Dirección: *Avenida Miraflores 9700-Bodega 4C, PUDAHUEL</v>
      </c>
      <c r="AG1047" s="38" t="str">
        <f>IFERROR(HYPERLINK("https://wa.me/"&amp;Tabla2[[#This Row],[CONTACTO]]&amp;"?text="&amp;Tabla2[[#This Row],[Mensaje]],"Enviar mensaje"),"")</f>
        <v>Enviar mensaje</v>
      </c>
      <c r="AH1047" s="15" t="str">
        <f>CONCATENATE(A1047,F1047)</f>
        <v>1046ECMU4925840</v>
      </c>
      <c r="AI1047" s="15" t="str">
        <f>CONCATENATE("ENT-",A1047)</f>
        <v>ENT-1046</v>
      </c>
      <c r="AJ1047" s="15" t="str">
        <f>IF(Tabla2[[#This Row],[Op]]&lt;&gt;"","ENTREGA","")</f>
        <v>ENTREGA</v>
      </c>
      <c r="AK1047" s="40" t="str">
        <f>(Tabla2[[#This Row],[FECHA ENTREGA]]&amp;Tabla2[[#This Row],[HORA ENTREGA]])</f>
        <v>460900,291666666666667</v>
      </c>
      <c r="AL1047" s="34" t="str">
        <f>IFERROR(HYPERLINK("https://wa.me/"&amp;Tabla2[[#This Row],[CONTACTO]]&amp;"?text="&amp;Tabla2[[#This Row],[Mensaje]]),"")</f>
        <v>https://wa.me/56944277110?text=Hola!%0AServicio del día 09-03%0A *Cliente:* RENDIC */ Cont: * ECMU4925840*/ HR Entrega: *07:00* /Dirección: *Avenida Miraflores 9700-Bodega 4C, PUDAHUEL</v>
      </c>
    </row>
    <row r="1048" spans="1:38" s="15" customFormat="1" ht="16.5" customHeight="1" x14ac:dyDescent="0.2">
      <c r="A1048" s="15">
        <f>ROW(A1047)</f>
        <v>1047</v>
      </c>
      <c r="B1048" s="15">
        <f>IF(J1048=J1047,B1047+1,1)</f>
        <v>32</v>
      </c>
      <c r="C1048" s="15" t="s">
        <v>1874</v>
      </c>
      <c r="D1048" s="25" t="s">
        <v>39</v>
      </c>
      <c r="E1048" s="27">
        <v>102089</v>
      </c>
      <c r="F1048" s="27" t="s">
        <v>1876</v>
      </c>
      <c r="G1048" s="27" t="s">
        <v>465</v>
      </c>
      <c r="H1048" s="27">
        <v>27724</v>
      </c>
      <c r="I1048" s="27" t="s">
        <v>42</v>
      </c>
      <c r="J1048" s="28">
        <v>46090</v>
      </c>
      <c r="K1048" s="26">
        <v>0.29166666666666669</v>
      </c>
      <c r="L1048" s="26"/>
      <c r="M1048" s="27" t="s">
        <v>366</v>
      </c>
      <c r="N1048" s="25">
        <f>IFERROR(VLOOKUP(M1048,Data!$J$1:$K$58,2,0),"")</f>
        <v>56967386251</v>
      </c>
      <c r="O1048" s="27" t="s">
        <v>367</v>
      </c>
      <c r="P1048" s="27"/>
      <c r="Q1048" s="27" t="s">
        <v>229</v>
      </c>
      <c r="R1048" s="27" t="s">
        <v>48</v>
      </c>
      <c r="S1048" s="27"/>
      <c r="T1048" s="27"/>
      <c r="U1048" s="28"/>
      <c r="V1048" s="15" t="s">
        <v>1328</v>
      </c>
      <c r="X1048" s="27"/>
      <c r="Y1048" s="27"/>
      <c r="Z1048" s="29"/>
      <c r="AA1048" s="29">
        <v>0.25763888888888886</v>
      </c>
      <c r="AB1048" s="29"/>
      <c r="AC1048" s="30">
        <v>46090</v>
      </c>
      <c r="AD1048" s="15" t="str">
        <f>IF(Tabla2[[#This Row],[HORA ENTREGA]]="DIRECTO","On time", IF(AA1048&lt;&gt;"",IF(Tabla2[[#This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8" s="15" t="str">
        <f>MID(Tabla2[[#This Row],[TIPO]],1,3)</f>
        <v xml:space="preserve">40 </v>
      </c>
      <c r="AF10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RENDIC */ Cont: * GAOU7608816*/ HR Entrega: *07:00* /Dirección: *Avenida Miraflores 9700-Bodega 4C, PUDAHUEL</v>
      </c>
      <c r="AG1048" s="38" t="str">
        <f>IFERROR(HYPERLINK("https://wa.me/"&amp;Tabla2[[#This Row],[CONTACTO]]&amp;"?text="&amp;Tabla2[[#This Row],[Mensaje]],"Enviar mensaje"),"")</f>
        <v>Enviar mensaje</v>
      </c>
      <c r="AH1048" s="15" t="str">
        <f>CONCATENATE(A1048,F1048)</f>
        <v>1047GAOU7608816</v>
      </c>
      <c r="AI1048" s="15" t="str">
        <f>CONCATENATE("ENT-",A1048)</f>
        <v>ENT-1047</v>
      </c>
      <c r="AJ1048" s="15" t="str">
        <f>IF(Tabla2[[#This Row],[Op]]&lt;&gt;"","ENTREGA","")</f>
        <v>ENTREGA</v>
      </c>
      <c r="AK1048" s="40" t="str">
        <f>(Tabla2[[#This Row],[FECHA ENTREGA]]&amp;Tabla2[[#This Row],[HORA ENTREGA]])</f>
        <v>460900,291666666666667</v>
      </c>
      <c r="AL1048" s="34" t="str">
        <f>IFERROR(HYPERLINK("https://wa.me/"&amp;Tabla2[[#This Row],[CONTACTO]]&amp;"?text="&amp;Tabla2[[#This Row],[Mensaje]]),"")</f>
        <v>https://wa.me/56967386251?text=Hola!%0AServicio del día 09-03%0A *Cliente:* RENDIC */ Cont: * GAOU7608816*/ HR Entrega: *07:00* /Dirección: *Avenida Miraflores 9700-Bodega 4C, PUDAHUEL</v>
      </c>
    </row>
    <row r="1049" spans="1:38" s="15" customFormat="1" ht="16.5" customHeight="1" x14ac:dyDescent="0.2">
      <c r="A1049" s="15">
        <f>ROW(A1048)</f>
        <v>1048</v>
      </c>
      <c r="B1049" s="15">
        <f>IF(J1049=J1048,B1048+1,1)</f>
        <v>33</v>
      </c>
      <c r="C1049" s="15" t="s">
        <v>1874</v>
      </c>
      <c r="D1049" s="25" t="s">
        <v>39</v>
      </c>
      <c r="E1049" s="27">
        <v>102089</v>
      </c>
      <c r="F1049" s="27" t="s">
        <v>1877</v>
      </c>
      <c r="G1049" s="27" t="s">
        <v>465</v>
      </c>
      <c r="H1049" s="27">
        <v>27724</v>
      </c>
      <c r="I1049" s="27" t="s">
        <v>42</v>
      </c>
      <c r="J1049" s="28">
        <v>46090</v>
      </c>
      <c r="K1049" s="26">
        <v>0.33333333333333331</v>
      </c>
      <c r="L1049" s="26"/>
      <c r="M1049" s="27" t="s">
        <v>112</v>
      </c>
      <c r="N1049" s="25">
        <f>IFERROR(VLOOKUP(M1049,Data!$J$1:$K$58,2,0),"")</f>
        <v>56990025702</v>
      </c>
      <c r="O1049" s="27" t="s">
        <v>61</v>
      </c>
      <c r="P1049" s="27"/>
      <c r="Q1049" s="27" t="s">
        <v>1307</v>
      </c>
      <c r="R1049" s="27" t="s">
        <v>48</v>
      </c>
      <c r="S1049" s="27"/>
      <c r="T1049" s="27"/>
      <c r="U1049" s="28"/>
      <c r="X1049" s="27"/>
      <c r="Y1049" s="27"/>
      <c r="Z1049" s="29"/>
      <c r="AA1049" s="29">
        <v>0.3298611111111111</v>
      </c>
      <c r="AB1049" s="29"/>
      <c r="AC1049" s="30">
        <v>46090</v>
      </c>
      <c r="AD1049" s="15" t="str">
        <f>IF(Tabla2[[#This Row],[HORA ENTREGA]]="DIRECTO","On time", IF(AA1049&lt;&gt;"",IF(Tabla2[[#This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49" s="15" t="str">
        <f>MID(Tabla2[[#This Row],[TIPO]],1,3)</f>
        <v xml:space="preserve">40 </v>
      </c>
      <c r="AF10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RENDIC */ Cont: * GCXU6108398*/ HR Entrega: *08:00* /Dirección: *CAMINO LO AGUIRRE SUR 537, PUDAHUEL</v>
      </c>
      <c r="AG1049" s="38" t="str">
        <f>IFERROR(HYPERLINK("https://wa.me/"&amp;Tabla2[[#This Row],[CONTACTO]]&amp;"?text="&amp;Tabla2[[#This Row],[Mensaje]],"Enviar mensaje"),"")</f>
        <v>Enviar mensaje</v>
      </c>
      <c r="AH1049" s="15" t="str">
        <f>CONCATENATE(A1049,F1049)</f>
        <v>1048GCXU6108398</v>
      </c>
      <c r="AI1049" s="15" t="str">
        <f>CONCATENATE("ENT-",A1049)</f>
        <v>ENT-1048</v>
      </c>
      <c r="AJ1049" s="15" t="str">
        <f>IF(Tabla2[[#This Row],[Op]]&lt;&gt;"","ENTREGA","")</f>
        <v>ENTREGA</v>
      </c>
      <c r="AK1049" s="40" t="str">
        <f>(Tabla2[[#This Row],[FECHA ENTREGA]]&amp;Tabla2[[#This Row],[HORA ENTREGA]])</f>
        <v>460900,333333333333333</v>
      </c>
      <c r="AL1049" s="34" t="str">
        <f>IFERROR(HYPERLINK("https://wa.me/"&amp;Tabla2[[#This Row],[CONTACTO]]&amp;"?text="&amp;Tabla2[[#This Row],[Mensaje]]),"")</f>
        <v>https://wa.me/56990025702?text=Hola!%0AServicio del día 09-03%0A *Cliente:* RENDIC */ Cont: * GCXU6108398*/ HR Entrega: *08:00* /Dirección: *CAMINO LO AGUIRRE SUR 537, PUDAHUEL</v>
      </c>
    </row>
    <row r="1050" spans="1:38" s="15" customFormat="1" ht="16.5" customHeight="1" x14ac:dyDescent="0.2">
      <c r="A1050" s="15">
        <f>ROW(A1049)</f>
        <v>1049</v>
      </c>
      <c r="B1050" s="15">
        <f>IF(J1050=J1049,B1049+1,1)</f>
        <v>34</v>
      </c>
      <c r="C1050" s="15" t="s">
        <v>1874</v>
      </c>
      <c r="D1050" s="25" t="s">
        <v>39</v>
      </c>
      <c r="E1050" s="27">
        <v>102089</v>
      </c>
      <c r="F1050" s="27" t="s">
        <v>1878</v>
      </c>
      <c r="G1050" s="27" t="s">
        <v>465</v>
      </c>
      <c r="H1050" s="27">
        <v>27724</v>
      </c>
      <c r="I1050" s="27" t="s">
        <v>42</v>
      </c>
      <c r="J1050" s="28">
        <v>46090</v>
      </c>
      <c r="K1050" s="26">
        <v>0.35416666666666669</v>
      </c>
      <c r="L1050" s="26"/>
      <c r="M1050" s="27" t="s">
        <v>215</v>
      </c>
      <c r="N1050" s="25">
        <f>IFERROR(VLOOKUP(M1050,Data!$J$1:$K$58,2,0),"")</f>
        <v>56978089957</v>
      </c>
      <c r="O1050" s="27" t="s">
        <v>216</v>
      </c>
      <c r="P1050" s="27"/>
      <c r="Q1050" s="27" t="s">
        <v>227</v>
      </c>
      <c r="R1050" s="27" t="s">
        <v>48</v>
      </c>
      <c r="S1050" s="27"/>
      <c r="T1050" s="27"/>
      <c r="U1050" s="28"/>
      <c r="X1050" s="27"/>
      <c r="Y1050" s="27"/>
      <c r="Z1050" s="29"/>
      <c r="AA1050" s="29">
        <v>0.96875</v>
      </c>
      <c r="AB1050" s="29"/>
      <c r="AC1050" s="30">
        <v>46089</v>
      </c>
      <c r="AD1050" s="15" t="str">
        <f>IF(Tabla2[[#This Row],[HORA ENTREGA]]="DIRECTO","On time", IF(AA1050&lt;&gt;"",IF(Tabla2[[#This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50" s="15" t="str">
        <f>MID(Tabla2[[#This Row],[TIPO]],1,3)</f>
        <v xml:space="preserve">40 </v>
      </c>
      <c r="AF10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RENDIC */ Cont: * CMAU8551806*/ HR Entrega: *08:30* /Dirección: *PARCELA 109 A COQUIMBO</v>
      </c>
      <c r="AG1050" s="38" t="str">
        <f>IFERROR(HYPERLINK("https://wa.me/"&amp;Tabla2[[#This Row],[CONTACTO]]&amp;"?text="&amp;Tabla2[[#This Row],[Mensaje]],"Enviar mensaje"),"")</f>
        <v>Enviar mensaje</v>
      </c>
      <c r="AH1050" s="15" t="str">
        <f>CONCATENATE(A1050,F1050)</f>
        <v>1049CMAU8551806</v>
      </c>
      <c r="AI1050" s="15" t="str">
        <f>CONCATENATE("ENT-",A1050)</f>
        <v>ENT-1049</v>
      </c>
      <c r="AJ1050" s="15" t="str">
        <f>IF(Tabla2[[#This Row],[Op]]&lt;&gt;"","ENTREGA","")</f>
        <v>ENTREGA</v>
      </c>
      <c r="AK1050" s="40" t="str">
        <f>(Tabla2[[#This Row],[FECHA ENTREGA]]&amp;Tabla2[[#This Row],[HORA ENTREGA]])</f>
        <v>460900,354166666666667</v>
      </c>
      <c r="AL1050" s="34" t="str">
        <f>IFERROR(HYPERLINK("https://wa.me/"&amp;Tabla2[[#This Row],[CONTACTO]]&amp;"?text="&amp;Tabla2[[#This Row],[Mensaje]]),"")</f>
        <v>https://wa.me/56978089957?text=Hola!%0AServicio del día 09-03%0A *Cliente:* RENDIC */ Cont: * CMAU8551806*/ HR Entrega: *08:30* /Dirección: *PARCELA 109 A COQUIMBO</v>
      </c>
    </row>
    <row r="1051" spans="1:38" s="15" customFormat="1" ht="16.5" customHeight="1" x14ac:dyDescent="0.2">
      <c r="A1051" s="15">
        <f>ROW(A1050)</f>
        <v>1050</v>
      </c>
      <c r="B1051" s="15">
        <f>IF(J1051=J1050,B1050+1,1)</f>
        <v>35</v>
      </c>
      <c r="C1051" s="15" t="s">
        <v>1874</v>
      </c>
      <c r="D1051" s="25" t="s">
        <v>39</v>
      </c>
      <c r="E1051" s="27">
        <v>102089</v>
      </c>
      <c r="F1051" s="27" t="s">
        <v>1879</v>
      </c>
      <c r="G1051" s="27" t="s">
        <v>465</v>
      </c>
      <c r="H1051" s="27">
        <v>27724</v>
      </c>
      <c r="I1051" s="27" t="s">
        <v>42</v>
      </c>
      <c r="J1051" s="28">
        <v>46090</v>
      </c>
      <c r="K1051" s="26">
        <v>0.45833333333333331</v>
      </c>
      <c r="L1051" s="26"/>
      <c r="M1051" s="27" t="s">
        <v>247</v>
      </c>
      <c r="N1051" s="25">
        <f>IFERROR(VLOOKUP(M1051,Data!$J$1:$K$58,2,0),"")</f>
        <v>56953157599</v>
      </c>
      <c r="O1051" s="27" t="s">
        <v>348</v>
      </c>
      <c r="P1051" s="27"/>
      <c r="Q1051" s="27" t="s">
        <v>229</v>
      </c>
      <c r="R1051" s="27" t="s">
        <v>48</v>
      </c>
      <c r="S1051" s="27"/>
      <c r="T1051" s="27"/>
      <c r="U1051" s="28"/>
      <c r="V1051" s="15" t="s">
        <v>1328</v>
      </c>
      <c r="X1051" s="27"/>
      <c r="Y1051" s="27"/>
      <c r="Z1051" s="29"/>
      <c r="AA1051" s="29">
        <v>0.45277777777777778</v>
      </c>
      <c r="AB1051" s="29"/>
      <c r="AC1051" s="30">
        <v>46090</v>
      </c>
      <c r="AD1051" s="15" t="str">
        <f>IF(Tabla2[[#This Row],[HORA ENTREGA]]="DIRECTO","On time", IF(AA1051&lt;&gt;"",IF(Tabla2[[#This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51" s="15" t="str">
        <f>MID(Tabla2[[#This Row],[TIPO]],1,3)</f>
        <v xml:space="preserve">40 </v>
      </c>
      <c r="AF10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RENDIC */ Cont: * SEKU6039451*/ HR Entrega: *11:00* /Dirección: *Avenida Miraflores 9700-Bodega 4C, PUDAHUEL</v>
      </c>
      <c r="AG1051" s="38" t="str">
        <f>IFERROR(HYPERLINK("https://wa.me/"&amp;Tabla2[[#This Row],[CONTACTO]]&amp;"?text="&amp;Tabla2[[#This Row],[Mensaje]],"Enviar mensaje"),"")</f>
        <v>Enviar mensaje</v>
      </c>
      <c r="AH1051" s="15" t="str">
        <f>CONCATENATE(A1051,F1051)</f>
        <v>1050SEKU6039451</v>
      </c>
      <c r="AI1051" s="15" t="str">
        <f>CONCATENATE("ENT-",A1051)</f>
        <v>ENT-1050</v>
      </c>
      <c r="AJ1051" s="15" t="str">
        <f>IF(Tabla2[[#This Row],[Op]]&lt;&gt;"","ENTREGA","")</f>
        <v>ENTREGA</v>
      </c>
      <c r="AK1051" s="40" t="str">
        <f>(Tabla2[[#This Row],[FECHA ENTREGA]]&amp;Tabla2[[#This Row],[HORA ENTREGA]])</f>
        <v>460900,458333333333333</v>
      </c>
      <c r="AL1051" s="34" t="str">
        <f>IFERROR(HYPERLINK("https://wa.me/"&amp;Tabla2[[#This Row],[CONTACTO]]&amp;"?text="&amp;Tabla2[[#This Row],[Mensaje]]),"")</f>
        <v>https://wa.me/56953157599?text=Hola!%0AServicio del día 09-03%0A *Cliente:* RENDIC */ Cont: * SEKU6039451*/ HR Entrega: *11:00* /Dirección: *Avenida Miraflores 9700-Bodega 4C, PUDAHUEL</v>
      </c>
    </row>
    <row r="1052" spans="1:38" s="15" customFormat="1" ht="16.5" customHeight="1" x14ac:dyDescent="0.2">
      <c r="A1052" s="15">
        <f>ROW(A1051)</f>
        <v>1051</v>
      </c>
      <c r="B1052" s="15">
        <f>IF(J1052=J1051,B1051+1,1)</f>
        <v>36</v>
      </c>
      <c r="C1052" s="15" t="s">
        <v>1874</v>
      </c>
      <c r="D1052" s="25" t="s">
        <v>39</v>
      </c>
      <c r="E1052" s="27">
        <v>102948</v>
      </c>
      <c r="F1052" s="27" t="s">
        <v>1880</v>
      </c>
      <c r="G1052" s="27" t="s">
        <v>465</v>
      </c>
      <c r="H1052" s="27">
        <v>16100</v>
      </c>
      <c r="I1052" s="27" t="s">
        <v>42</v>
      </c>
      <c r="J1052" s="28">
        <v>46090</v>
      </c>
      <c r="K1052" s="26">
        <v>0.54166666666666663</v>
      </c>
      <c r="L1052" s="26"/>
      <c r="M1052" s="27" t="s">
        <v>55</v>
      </c>
      <c r="N1052" s="25">
        <f>IFERROR(VLOOKUP(M1052,Data!$J$1:$K$58,2,0),"")</f>
        <v>56992164782</v>
      </c>
      <c r="O1052" s="27" t="s">
        <v>56</v>
      </c>
      <c r="P1052" s="27"/>
      <c r="Q1052" s="27" t="s">
        <v>229</v>
      </c>
      <c r="R1052" s="27" t="s">
        <v>1777</v>
      </c>
      <c r="S1052" s="27"/>
      <c r="T1052" s="27"/>
      <c r="U1052" s="28"/>
      <c r="V1052" s="15" t="s">
        <v>1328</v>
      </c>
      <c r="X1052" s="27"/>
      <c r="Y1052" s="27"/>
      <c r="Z1052" s="29"/>
      <c r="AA1052" s="29">
        <v>0.53472222222222221</v>
      </c>
      <c r="AB1052" s="29"/>
      <c r="AC1052" s="30">
        <v>46090</v>
      </c>
      <c r="AD1052" s="15" t="str">
        <f>IF(Tabla2[[#This Row],[HORA ENTREGA]]="DIRECTO","On time", IF(AA1052&lt;&gt;"",IF(Tabla2[[#This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52" s="15" t="str">
        <f>MID(Tabla2[[#This Row],[TIPO]],1,3)</f>
        <v xml:space="preserve">40 </v>
      </c>
      <c r="AF10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RENDIC */ Cont: * BSIU8573840*/ HR Entrega: *13:00* /Dirección: *Avenida Miraflores 9700-Bodega 4C, PUDAHUEL</v>
      </c>
      <c r="AG1052" s="38" t="str">
        <f>IFERROR(HYPERLINK("https://wa.me/"&amp;Tabla2[[#This Row],[CONTACTO]]&amp;"?text="&amp;Tabla2[[#This Row],[Mensaje]],"Enviar mensaje"),"")</f>
        <v>Enviar mensaje</v>
      </c>
      <c r="AH1052" s="15" t="str">
        <f>CONCATENATE(A1052,F1052)</f>
        <v>1051BSIU8573840</v>
      </c>
      <c r="AI1052" s="15" t="str">
        <f>CONCATENATE("ENT-",A1052)</f>
        <v>ENT-1051</v>
      </c>
      <c r="AJ1052" s="15" t="str">
        <f>IF(Tabla2[[#This Row],[Op]]&lt;&gt;"","ENTREGA","")</f>
        <v>ENTREGA</v>
      </c>
      <c r="AK1052" s="40" t="str">
        <f>(Tabla2[[#This Row],[FECHA ENTREGA]]&amp;Tabla2[[#This Row],[HORA ENTREGA]])</f>
        <v>460900,541666666666667</v>
      </c>
      <c r="AL1052" s="34" t="str">
        <f>IFERROR(HYPERLINK("https://wa.me/"&amp;Tabla2[[#This Row],[CONTACTO]]&amp;"?text="&amp;Tabla2[[#This Row],[Mensaje]]),"")</f>
        <v>https://wa.me/56992164782?text=Hola!%0AServicio del día 09-03%0A *Cliente:* RENDIC */ Cont: * BSIU8573840*/ HR Entrega: *13:00* /Dirección: *Avenida Miraflores 9700-Bodega 4C, PUDAHUEL</v>
      </c>
    </row>
    <row r="1053" spans="1:38" s="15" customFormat="1" ht="16.5" customHeight="1" x14ac:dyDescent="0.2">
      <c r="A1053" s="15">
        <f>ROW(A1052)</f>
        <v>1052</v>
      </c>
      <c r="B1053" s="15">
        <f>IF(J1053=J1052,B1052+1,1)</f>
        <v>37</v>
      </c>
      <c r="C1053" s="15" t="s">
        <v>566</v>
      </c>
      <c r="D1053" s="25" t="s">
        <v>39</v>
      </c>
      <c r="E1053" s="27" t="s">
        <v>120</v>
      </c>
      <c r="F1053" s="27" t="s">
        <v>456</v>
      </c>
      <c r="G1053" s="27" t="s">
        <v>456</v>
      </c>
      <c r="H1053" s="27" t="s">
        <v>120</v>
      </c>
      <c r="I1053" s="27" t="s">
        <v>120</v>
      </c>
      <c r="J1053" s="28">
        <v>46090</v>
      </c>
      <c r="K1053" s="26">
        <v>0.29166666666666669</v>
      </c>
      <c r="L1053" s="26"/>
      <c r="M1053" s="27" t="s">
        <v>567</v>
      </c>
      <c r="N1053" s="25">
        <f>IFERROR(VLOOKUP(M1053,Data!$J$1:$K$58,2,0),"")</f>
        <v>56964069749</v>
      </c>
      <c r="O1053" s="27" t="s">
        <v>568</v>
      </c>
      <c r="P1053" s="27"/>
      <c r="Q1053" s="27" t="s">
        <v>569</v>
      </c>
      <c r="R1053" s="27" t="s">
        <v>120</v>
      </c>
      <c r="S1053" s="27"/>
      <c r="T1053" s="27"/>
      <c r="U1053" s="28"/>
      <c r="X1053" s="27"/>
      <c r="Y1053" s="27"/>
      <c r="Z1053" s="29"/>
      <c r="AA1053" s="29"/>
      <c r="AB1053" s="29"/>
      <c r="AC1053" s="30">
        <v>46090</v>
      </c>
      <c r="AD1053" s="15" t="str">
        <f>IF(Tabla2[[#This Row],[HORA ENTREGA]]="DIRECTO","On time", IF(AA1053&lt;&gt;"",IF(Tabla2[[#This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053" s="15" t="str">
        <f>MID(Tabla2[[#This Row],[TIPO]],1,3)</f>
        <v>RAM</v>
      </c>
      <c r="AF10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RITRAMA S.A. */ Cont: * RAMPLA*/ HR Entrega: *07:00* /Dirección: *AV. TUPUNGATO 3420, PLACILLA</v>
      </c>
      <c r="AG1053" s="38" t="str">
        <f>IFERROR(HYPERLINK("https://wa.me/"&amp;Tabla2[[#This Row],[CONTACTO]]&amp;"?text="&amp;Tabla2[[#This Row],[Mensaje]],"Enviar mensaje"),"")</f>
        <v>Enviar mensaje</v>
      </c>
      <c r="AH1053" s="15" t="str">
        <f>CONCATENATE(A1053,F1053)</f>
        <v>1052RAMPLA</v>
      </c>
      <c r="AI1053" s="15" t="str">
        <f>CONCATENATE("ENT-",A1053)</f>
        <v>ENT-1052</v>
      </c>
      <c r="AJ1053" s="15" t="str">
        <f>IF(Tabla2[[#This Row],[Op]]&lt;&gt;"","ENTREGA","")</f>
        <v>ENTREGA</v>
      </c>
      <c r="AK1053" s="40" t="str">
        <f>(Tabla2[[#This Row],[FECHA ENTREGA]]&amp;Tabla2[[#This Row],[HORA ENTREGA]])</f>
        <v>460900,291666666666667</v>
      </c>
      <c r="AL1053" s="34" t="str">
        <f>IFERROR(HYPERLINK("https://wa.me/"&amp;Tabla2[[#This Row],[CONTACTO]]&amp;"?text="&amp;Tabla2[[#This Row],[Mensaje]]),"")</f>
        <v>https://wa.me/56964069749?text=Hola!%0AServicio del día 09-03%0A *Cliente:* RITRAMA S.A. */ Cont: * RAMPLA*/ HR Entrega: *07:00* /Dirección: *AV. TUPUNGATO 3420, PLACILLA</v>
      </c>
    </row>
    <row r="1054" spans="1:38" s="15" customFormat="1" ht="16.5" customHeight="1" x14ac:dyDescent="0.2">
      <c r="A1054" s="15">
        <f>ROW(A1053)</f>
        <v>1053</v>
      </c>
      <c r="B1054" s="15">
        <f>IF(J1054=J1053,B1053+1,1)</f>
        <v>38</v>
      </c>
      <c r="C1054" s="15" t="s">
        <v>566</v>
      </c>
      <c r="D1054" s="25" t="s">
        <v>39</v>
      </c>
      <c r="E1054" s="27" t="s">
        <v>120</v>
      </c>
      <c r="F1054" s="27" t="s">
        <v>456</v>
      </c>
      <c r="G1054" s="27" t="s">
        <v>456</v>
      </c>
      <c r="H1054" s="27" t="s">
        <v>120</v>
      </c>
      <c r="I1054" s="27" t="s">
        <v>120</v>
      </c>
      <c r="J1054" s="28">
        <v>46090</v>
      </c>
      <c r="K1054" s="26">
        <v>0.29166666666666669</v>
      </c>
      <c r="L1054" s="26"/>
      <c r="M1054" s="27" t="s">
        <v>570</v>
      </c>
      <c r="N1054" s="25">
        <f>IFERROR(VLOOKUP(M1054,Data!$J$1:$K$58,2,0),"")</f>
        <v>56973887322</v>
      </c>
      <c r="O1054" s="27" t="s">
        <v>738</v>
      </c>
      <c r="P1054" s="27"/>
      <c r="Q1054" s="27" t="s">
        <v>569</v>
      </c>
      <c r="R1054" s="27" t="s">
        <v>120</v>
      </c>
      <c r="S1054" s="27"/>
      <c r="T1054" s="27"/>
      <c r="U1054" s="28"/>
      <c r="X1054" s="27"/>
      <c r="Y1054" s="27"/>
      <c r="Z1054" s="29"/>
      <c r="AA1054" s="29"/>
      <c r="AB1054" s="29"/>
      <c r="AC1054" s="30">
        <v>46090</v>
      </c>
      <c r="AD1054" s="15" t="str">
        <f>IF(Tabla2[[#This Row],[HORA ENTREGA]]="DIRECTO","On time", IF(AA1054&lt;&gt;"",IF(Tabla2[[#This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054" s="15" t="str">
        <f>MID(Tabla2[[#This Row],[TIPO]],1,3)</f>
        <v>RAM</v>
      </c>
      <c r="AF10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RITRAMA S.A. */ Cont: * RAMPLA*/ HR Entrega: *07:00* /Dirección: *AV. TUPUNGATO 3420, PLACILLA</v>
      </c>
      <c r="AG1054" s="38" t="str">
        <f>IFERROR(HYPERLINK("https://wa.me/"&amp;Tabla2[[#This Row],[CONTACTO]]&amp;"?text="&amp;Tabla2[[#This Row],[Mensaje]],"Enviar mensaje"),"")</f>
        <v>Enviar mensaje</v>
      </c>
      <c r="AH1054" s="15" t="str">
        <f>CONCATENATE(A1054,F1054)</f>
        <v>1053RAMPLA</v>
      </c>
      <c r="AI1054" s="15" t="str">
        <f>CONCATENATE("ENT-",A1054)</f>
        <v>ENT-1053</v>
      </c>
      <c r="AJ1054" s="15" t="str">
        <f>IF(Tabla2[[#This Row],[Op]]&lt;&gt;"","ENTREGA","")</f>
        <v>ENTREGA</v>
      </c>
      <c r="AK1054" s="40" t="str">
        <f>(Tabla2[[#This Row],[FECHA ENTREGA]]&amp;Tabla2[[#This Row],[HORA ENTREGA]])</f>
        <v>460900,291666666666667</v>
      </c>
      <c r="AL1054" s="34" t="str">
        <f>IFERROR(HYPERLINK("https://wa.me/"&amp;Tabla2[[#This Row],[CONTACTO]]&amp;"?text="&amp;Tabla2[[#This Row],[Mensaje]]),"")</f>
        <v>https://wa.me/56973887322?text=Hola!%0AServicio del día 09-03%0A *Cliente:* RITRAMA S.A. */ Cont: * RAMPLA*/ HR Entrega: *07:00* /Dirección: *AV. TUPUNGATO 3420, PLACILLA</v>
      </c>
    </row>
    <row r="1055" spans="1:38" s="15" customFormat="1" ht="16.5" customHeight="1" x14ac:dyDescent="0.2">
      <c r="A1055" s="15">
        <f>ROW(A1054)</f>
        <v>1054</v>
      </c>
      <c r="B1055" s="15">
        <f>IF(J1055=J1054,B1054+1,1)</f>
        <v>39</v>
      </c>
      <c r="C1055" s="15" t="s">
        <v>1709</v>
      </c>
      <c r="D1055" s="25" t="s">
        <v>39</v>
      </c>
      <c r="E1055" s="27">
        <v>384679</v>
      </c>
      <c r="F1055" s="27" t="s">
        <v>1881</v>
      </c>
      <c r="G1055" s="27" t="s">
        <v>465</v>
      </c>
      <c r="H1055" s="27">
        <v>5691</v>
      </c>
      <c r="I1055" s="27" t="s">
        <v>42</v>
      </c>
      <c r="J1055" s="28">
        <v>46090</v>
      </c>
      <c r="K1055" s="26">
        <v>0.33333333333333331</v>
      </c>
      <c r="L1055" s="26"/>
      <c r="M1055" s="27" t="s">
        <v>649</v>
      </c>
      <c r="N1055" s="25">
        <f>IFERROR(VLOOKUP(M1055,Data!$J$1:$K$58,2,0),"")</f>
        <v>56939438073</v>
      </c>
      <c r="O1055" s="27" t="s">
        <v>203</v>
      </c>
      <c r="P1055" s="27"/>
      <c r="Q1055" s="27" t="s">
        <v>450</v>
      </c>
      <c r="R1055" s="27" t="s">
        <v>183</v>
      </c>
      <c r="S1055" s="27"/>
      <c r="T1055" s="27"/>
      <c r="U1055" s="28"/>
      <c r="V1055" s="15" t="s">
        <v>1328</v>
      </c>
      <c r="X1055" s="27"/>
      <c r="Y1055" s="27"/>
      <c r="Z1055" s="29"/>
      <c r="AA1055" s="29">
        <v>0.32916666666666666</v>
      </c>
      <c r="AB1055" s="29"/>
      <c r="AC1055" s="30">
        <v>46090</v>
      </c>
      <c r="AD1055" s="15" t="str">
        <f>IF(Tabla2[[#This Row],[HORA ENTREGA]]="DIRECTO","On time", IF(AA1055&lt;&gt;"",IF(Tabla2[[#This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55" s="15" t="str">
        <f>MID(Tabla2[[#This Row],[TIPO]],1,3)</f>
        <v xml:space="preserve">40 </v>
      </c>
      <c r="AF10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TECNIKA */ Cont: * CAAU9572855*/ HR Entrega: *08:00* /Dirección: *Los Olivos 1270, Pudahuel</v>
      </c>
      <c r="AG1055" s="38" t="str">
        <f>IFERROR(HYPERLINK("https://wa.me/"&amp;Tabla2[[#This Row],[CONTACTO]]&amp;"?text="&amp;Tabla2[[#This Row],[Mensaje]],"Enviar mensaje"),"")</f>
        <v>Enviar mensaje</v>
      </c>
      <c r="AH1055" s="15" t="str">
        <f>CONCATENATE(A1055,F1055)</f>
        <v>1054CAAU9572855</v>
      </c>
      <c r="AI1055" s="15" t="str">
        <f>CONCATENATE("ENT-",A1055)</f>
        <v>ENT-1054</v>
      </c>
      <c r="AJ1055" s="15" t="str">
        <f>IF(Tabla2[[#This Row],[Op]]&lt;&gt;"","ENTREGA","")</f>
        <v>ENTREGA</v>
      </c>
      <c r="AK1055" s="40" t="str">
        <f>(Tabla2[[#This Row],[FECHA ENTREGA]]&amp;Tabla2[[#This Row],[HORA ENTREGA]])</f>
        <v>460900,333333333333333</v>
      </c>
      <c r="AL1055" s="34" t="str">
        <f>IFERROR(HYPERLINK("https://wa.me/"&amp;Tabla2[[#This Row],[CONTACTO]]&amp;"?text="&amp;Tabla2[[#This Row],[Mensaje]]),"")</f>
        <v>https://wa.me/56939438073?text=Hola!%0AServicio del día 09-03%0A *Cliente:* TECNIKA */ Cont: * CAAU9572855*/ HR Entrega: *08:00* /Dirección: *Los Olivos 1270, Pudahuel</v>
      </c>
    </row>
    <row r="1056" spans="1:38" s="15" customFormat="1" ht="16.5" customHeight="1" x14ac:dyDescent="0.2">
      <c r="A1056" s="15">
        <f>ROW(A1055)</f>
        <v>1055</v>
      </c>
      <c r="B1056" s="15">
        <f>IF(J1056=J1055,B1055+1,1)</f>
        <v>40</v>
      </c>
      <c r="C1056" s="15" t="s">
        <v>1709</v>
      </c>
      <c r="D1056" s="25" t="s">
        <v>39</v>
      </c>
      <c r="E1056" s="27">
        <v>384694</v>
      </c>
      <c r="F1056" s="27" t="s">
        <v>1882</v>
      </c>
      <c r="G1056" s="27" t="s">
        <v>465</v>
      </c>
      <c r="H1056" s="27">
        <v>4572</v>
      </c>
      <c r="I1056" s="27" t="s">
        <v>42</v>
      </c>
      <c r="J1056" s="28">
        <v>46090</v>
      </c>
      <c r="K1056" s="26">
        <v>0.39583333333333331</v>
      </c>
      <c r="L1056" s="26"/>
      <c r="M1056" s="27" t="s">
        <v>674</v>
      </c>
      <c r="N1056" s="25">
        <f>IFERROR(VLOOKUP(M1056,Data!$J$1:$K$58,2,0),"")</f>
        <v>56967386018</v>
      </c>
      <c r="O1056" s="27" t="s">
        <v>356</v>
      </c>
      <c r="P1056" s="27"/>
      <c r="Q1056" s="27" t="s">
        <v>450</v>
      </c>
      <c r="R1056" s="27" t="s">
        <v>1883</v>
      </c>
      <c r="S1056" s="27"/>
      <c r="T1056" s="27"/>
      <c r="U1056" s="28"/>
      <c r="V1056" s="15" t="s">
        <v>1328</v>
      </c>
      <c r="X1056" s="27"/>
      <c r="Y1056" s="27"/>
      <c r="Z1056" s="29"/>
      <c r="AA1056" s="29">
        <v>0.33333333333333331</v>
      </c>
      <c r="AB1056" s="29"/>
      <c r="AC1056" s="30">
        <v>46090</v>
      </c>
      <c r="AD1056" s="15" t="str">
        <f>IF(Tabla2[[#This Row],[HORA ENTREGA]]="DIRECTO","On time", IF(AA1056&lt;&gt;"",IF(Tabla2[[#This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56" s="15" t="str">
        <f>MID(Tabla2[[#This Row],[TIPO]],1,3)</f>
        <v xml:space="preserve">40 </v>
      </c>
      <c r="AF10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TECNIKA */ Cont: * DFSU7066092*/ HR Entrega: *09:30* /Dirección: *Los Olivos 1270, Pudahuel</v>
      </c>
      <c r="AG1056" s="38" t="str">
        <f>IFERROR(HYPERLINK("https://wa.me/"&amp;Tabla2[[#This Row],[CONTACTO]]&amp;"?text="&amp;Tabla2[[#This Row],[Mensaje]],"Enviar mensaje"),"")</f>
        <v>Enviar mensaje</v>
      </c>
      <c r="AH1056" s="15" t="str">
        <f>CONCATENATE(A1056,F1056)</f>
        <v>1055DFSU7066092</v>
      </c>
      <c r="AI1056" s="15" t="str">
        <f>CONCATENATE("ENT-",A1056)</f>
        <v>ENT-1055</v>
      </c>
      <c r="AJ1056" s="15" t="str">
        <f>IF(Tabla2[[#This Row],[Op]]&lt;&gt;"","ENTREGA","")</f>
        <v>ENTREGA</v>
      </c>
      <c r="AK1056" s="40" t="str">
        <f>(Tabla2[[#This Row],[FECHA ENTREGA]]&amp;Tabla2[[#This Row],[HORA ENTREGA]])</f>
        <v>460900,395833333333333</v>
      </c>
      <c r="AL1056" s="34" t="str">
        <f>IFERROR(HYPERLINK("https://wa.me/"&amp;Tabla2[[#This Row],[CONTACTO]]&amp;"?text="&amp;Tabla2[[#This Row],[Mensaje]]),"")</f>
        <v>https://wa.me/56967386018?text=Hola!%0AServicio del día 09-03%0A *Cliente:* TECNIKA */ Cont: * DFSU7066092*/ HR Entrega: *09:30* /Dirección: *Los Olivos 1270, Pudahuel</v>
      </c>
    </row>
    <row r="1057" spans="1:38" s="15" customFormat="1" ht="16.5" customHeight="1" x14ac:dyDescent="0.2">
      <c r="A1057" s="15">
        <f>ROW(A1056)</f>
        <v>1056</v>
      </c>
      <c r="B1057" s="15">
        <f>IF(J1057=J1056,B1056+1,1)</f>
        <v>41</v>
      </c>
      <c r="C1057" s="15" t="s">
        <v>1709</v>
      </c>
      <c r="D1057" s="25" t="s">
        <v>39</v>
      </c>
      <c r="E1057" s="27">
        <v>384776</v>
      </c>
      <c r="F1057" s="27" t="s">
        <v>1884</v>
      </c>
      <c r="G1057" s="27" t="s">
        <v>465</v>
      </c>
      <c r="H1057" s="27">
        <v>4982</v>
      </c>
      <c r="I1057" s="27" t="s">
        <v>42</v>
      </c>
      <c r="J1057" s="28">
        <v>46090</v>
      </c>
      <c r="K1057" s="26">
        <v>0.45833333333333331</v>
      </c>
      <c r="L1057" s="26"/>
      <c r="M1057" s="27" t="s">
        <v>66</v>
      </c>
      <c r="N1057" s="25">
        <f>IFERROR(VLOOKUP(M1057,Data!$J$1:$K$58,2,0),"")</f>
        <v>56993389870</v>
      </c>
      <c r="O1057" s="27" t="s">
        <v>67</v>
      </c>
      <c r="P1057" s="27"/>
      <c r="Q1057" s="27" t="s">
        <v>450</v>
      </c>
      <c r="R1057" s="27" t="s">
        <v>69</v>
      </c>
      <c r="S1057" s="27"/>
      <c r="T1057" s="27"/>
      <c r="U1057" s="28"/>
      <c r="V1057" s="15" t="s">
        <v>1328</v>
      </c>
      <c r="X1057" s="27"/>
      <c r="Y1057" s="27"/>
      <c r="Z1057" s="29"/>
      <c r="AA1057" s="29">
        <v>0.4826388888888889</v>
      </c>
      <c r="AB1057" s="29"/>
      <c r="AC1057" s="30">
        <v>46090</v>
      </c>
      <c r="AD1057" s="15" t="str">
        <f>IF(Tabla2[[#This Row],[HORA ENTREGA]]="DIRECTO","On time", IF(AA1057&lt;&gt;"",IF(Tabla2[[#This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57" s="15" t="str">
        <f>MID(Tabla2[[#This Row],[TIPO]],1,3)</f>
        <v xml:space="preserve">40 </v>
      </c>
      <c r="AF10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TECNIKA */ Cont: * TLLU5267655*/ HR Entrega: *11:00* /Dirección: *Los Olivos 1270, Pudahuel</v>
      </c>
      <c r="AG1057" s="38" t="str">
        <f>IFERROR(HYPERLINK("https://wa.me/"&amp;Tabla2[[#This Row],[CONTACTO]]&amp;"?text="&amp;Tabla2[[#This Row],[Mensaje]],"Enviar mensaje"),"")</f>
        <v>Enviar mensaje</v>
      </c>
      <c r="AH1057" s="15" t="str">
        <f>CONCATENATE(A1057,F1057)</f>
        <v>1056TLLU5267655</v>
      </c>
      <c r="AI1057" s="15" t="str">
        <f>CONCATENATE("ENT-",A1057)</f>
        <v>ENT-1056</v>
      </c>
      <c r="AJ1057" s="15" t="str">
        <f>IF(Tabla2[[#This Row],[Op]]&lt;&gt;"","ENTREGA","")</f>
        <v>ENTREGA</v>
      </c>
      <c r="AK1057" s="40" t="str">
        <f>(Tabla2[[#This Row],[FECHA ENTREGA]]&amp;Tabla2[[#This Row],[HORA ENTREGA]])</f>
        <v>460900,458333333333333</v>
      </c>
      <c r="AL1057" s="34" t="str">
        <f>IFERROR(HYPERLINK("https://wa.me/"&amp;Tabla2[[#This Row],[CONTACTO]]&amp;"?text="&amp;Tabla2[[#This Row],[Mensaje]]),"")</f>
        <v>https://wa.me/56993389870?text=Hola!%0AServicio del día 09-03%0A *Cliente:* TECNIKA */ Cont: * TLLU5267655*/ HR Entrega: *11:00* /Dirección: *Los Olivos 1270, Pudahuel</v>
      </c>
    </row>
    <row r="1058" spans="1:38" s="15" customFormat="1" ht="16.5" customHeight="1" x14ac:dyDescent="0.2">
      <c r="A1058" s="15">
        <f>ROW(A1057)</f>
        <v>1057</v>
      </c>
      <c r="B1058" s="15">
        <f>IF(J1058=J1057,B1057+1,1)</f>
        <v>42</v>
      </c>
      <c r="C1058" s="15" t="s">
        <v>1714</v>
      </c>
      <c r="D1058" s="25" t="s">
        <v>39</v>
      </c>
      <c r="E1058" s="27">
        <v>298693</v>
      </c>
      <c r="F1058" s="27" t="s">
        <v>1885</v>
      </c>
      <c r="G1058" s="27" t="s">
        <v>64</v>
      </c>
      <c r="H1058" s="27">
        <v>13446</v>
      </c>
      <c r="I1058" s="27" t="s">
        <v>42</v>
      </c>
      <c r="J1058" s="28">
        <v>46090</v>
      </c>
      <c r="K1058" s="26">
        <v>0.33333333333333331</v>
      </c>
      <c r="L1058" s="26"/>
      <c r="M1058" s="27" t="s">
        <v>72</v>
      </c>
      <c r="N1058" s="25">
        <f>IFERROR(VLOOKUP(M1058,Data!$J$1:$K$58,2,0),"")</f>
        <v>56978089148</v>
      </c>
      <c r="O1058" s="27" t="s">
        <v>52</v>
      </c>
      <c r="P1058" s="27"/>
      <c r="Q1058" s="27" t="s">
        <v>1886</v>
      </c>
      <c r="R1058" s="27" t="s">
        <v>48</v>
      </c>
      <c r="S1058" s="27"/>
      <c r="T1058" s="27"/>
      <c r="U1058" s="28"/>
      <c r="V1058" s="15" t="s">
        <v>1328</v>
      </c>
      <c r="X1058" s="27" t="s">
        <v>1887</v>
      </c>
      <c r="Y1058" s="27"/>
      <c r="Z1058" s="29"/>
      <c r="AA1058" s="29">
        <v>0.39583333333333331</v>
      </c>
      <c r="AB1058" s="29"/>
      <c r="AC1058" s="30">
        <v>46090</v>
      </c>
      <c r="AD1058" s="15" t="str">
        <f>IF(Tabla2[[#This Row],[HORA ENTREGA]]="DIRECTO","On time", IF(AA1058&lt;&gt;"",IF(Tabla2[[#This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58" s="15" t="str">
        <f>MID(Tabla2[[#This Row],[TIPO]],1,3)</f>
        <v xml:space="preserve">20 </v>
      </c>
      <c r="AF10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09-03%0A *Cliente:* WURTH */ Cont: * GESU1421396*/ HR Entrega: *08:00* /Dirección: *San Bernardo.</v>
      </c>
      <c r="AG1058" s="38" t="str">
        <f>IFERROR(HYPERLINK("https://wa.me/"&amp;Tabla2[[#This Row],[CONTACTO]]&amp;"?text="&amp;Tabla2[[#This Row],[Mensaje]],"Enviar mensaje"),"")</f>
        <v>Enviar mensaje</v>
      </c>
      <c r="AH1058" s="15" t="str">
        <f>CONCATENATE(A1058,F1058)</f>
        <v>1057GESU1421396</v>
      </c>
      <c r="AI1058" s="15" t="str">
        <f>CONCATENATE("ENT-",A1058)</f>
        <v>ENT-1057</v>
      </c>
      <c r="AJ1058" s="15" t="str">
        <f>IF(Tabla2[[#This Row],[Op]]&lt;&gt;"","ENTREGA","")</f>
        <v>ENTREGA</v>
      </c>
      <c r="AK1058" s="40" t="str">
        <f>(Tabla2[[#This Row],[FECHA ENTREGA]]&amp;Tabla2[[#This Row],[HORA ENTREGA]])</f>
        <v>460900,333333333333333</v>
      </c>
      <c r="AL1058" s="34" t="str">
        <f>IFERROR(HYPERLINK("https://wa.me/"&amp;Tabla2[[#This Row],[CONTACTO]]&amp;"?text="&amp;Tabla2[[#This Row],[Mensaje]]),"")</f>
        <v>https://wa.me/56978089148?text=Hola!%0AServicio del día 09-03%0A *Cliente:* WURTH */ Cont: * GESU1421396*/ HR Entrega: *08:00* /Dirección: *San Bernardo.</v>
      </c>
    </row>
    <row r="1059" spans="1:38" s="15" customFormat="1" ht="16.5" customHeight="1" x14ac:dyDescent="0.2">
      <c r="A1059" s="15">
        <f>ROW(A1058)</f>
        <v>1058</v>
      </c>
      <c r="B1059" s="15">
        <f>IF(J1059=J1058,B1058+1,1)</f>
        <v>1</v>
      </c>
      <c r="C1059" s="15" t="s">
        <v>43</v>
      </c>
      <c r="D1059" s="25" t="s">
        <v>39</v>
      </c>
      <c r="E1059" s="27">
        <v>368206</v>
      </c>
      <c r="F1059" s="27" t="s">
        <v>1888</v>
      </c>
      <c r="G1059" s="27" t="s">
        <v>54</v>
      </c>
      <c r="H1059" s="27">
        <v>26125</v>
      </c>
      <c r="I1059" s="27" t="s">
        <v>1889</v>
      </c>
      <c r="J1059" s="28">
        <v>46091</v>
      </c>
      <c r="K1059" s="26">
        <v>0.47916666666666669</v>
      </c>
      <c r="L1059" s="26"/>
      <c r="M1059" s="27" t="s">
        <v>133</v>
      </c>
      <c r="N1059" s="25">
        <f>IFERROR(VLOOKUP(M1059,Data!$J$1:$K$58,2,0),"")</f>
        <v>56953801607</v>
      </c>
      <c r="O1059" s="27" t="s">
        <v>134</v>
      </c>
      <c r="P1059" s="27"/>
      <c r="Q1059" s="27" t="s">
        <v>1890</v>
      </c>
      <c r="R1059" s="27" t="s">
        <v>261</v>
      </c>
      <c r="S1059" s="27"/>
      <c r="T1059" s="27"/>
      <c r="U1059" s="28"/>
      <c r="V1059" s="15" t="s">
        <v>1328</v>
      </c>
      <c r="X1059" s="27"/>
      <c r="Y1059" s="27"/>
      <c r="Z1059" s="29"/>
      <c r="AA1059" s="29">
        <v>0.5180555555555556</v>
      </c>
      <c r="AB1059" s="29"/>
      <c r="AC1059" s="30">
        <v>46091</v>
      </c>
      <c r="AD1059" s="15" t="str">
        <f>IF(Tabla2[[#This Row],[HORA ENTREGA]]="DIRECTO","On time", IF(AA1059&lt;&gt;"",IF(Tabla2[[#This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59" s="15" t="str">
        <f>MID(Tabla2[[#This Row],[TIPO]],1,3)</f>
        <v xml:space="preserve">40 </v>
      </c>
      <c r="AF10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ALCA SPA */ Cont: * TEMU9354700*/ HR Entrega: *11:30* /Dirección: *Direccion: Camino del Cerro 4868 Huechuraba, Santiago.</v>
      </c>
      <c r="AG1059" s="38" t="str">
        <f>IFERROR(HYPERLINK("https://wa.me/"&amp;Tabla2[[#This Row],[CONTACTO]]&amp;"?text="&amp;Tabla2[[#This Row],[Mensaje]],"Enviar mensaje"),"")</f>
        <v>Enviar mensaje</v>
      </c>
      <c r="AH1059" s="15" t="str">
        <f>CONCATENATE(A1059,F1059)</f>
        <v>1058TEMU9354700</v>
      </c>
      <c r="AI1059" s="15" t="str">
        <f>CONCATENATE("ENT-",A1059)</f>
        <v>ENT-1058</v>
      </c>
      <c r="AJ1059" s="15" t="str">
        <f>IF(Tabla2[[#This Row],[Op]]&lt;&gt;"","ENTREGA","")</f>
        <v>ENTREGA</v>
      </c>
      <c r="AK1059" s="40" t="str">
        <f>(Tabla2[[#This Row],[FECHA ENTREGA]]&amp;Tabla2[[#This Row],[HORA ENTREGA]])</f>
        <v>460910,479166666666667</v>
      </c>
      <c r="AL1059" s="34" t="str">
        <f>IFERROR(HYPERLINK("https://wa.me/"&amp;Tabla2[[#This Row],[CONTACTO]]&amp;"?text="&amp;Tabla2[[#This Row],[Mensaje]]),"")</f>
        <v>https://wa.me/56953801607?text=Hola!%0AServicio del día 10-03%0A *Cliente:* ALCA SPA */ Cont: * TEMU9354700*/ HR Entrega: *11:30* /Dirección: *Direccion: Camino del Cerro 4868 Huechuraba, Santiago.</v>
      </c>
    </row>
    <row r="1060" spans="1:38" s="15" customFormat="1" ht="16.5" customHeight="1" x14ac:dyDescent="0.2">
      <c r="A1060" s="15">
        <f>ROW(A1059)</f>
        <v>1059</v>
      </c>
      <c r="B1060" s="15">
        <f>IF(J1060=J1059,B1059+1,1)</f>
        <v>2</v>
      </c>
      <c r="C1060" s="15" t="s">
        <v>43</v>
      </c>
      <c r="D1060" s="25" t="s">
        <v>39</v>
      </c>
      <c r="E1060" s="27">
        <v>368206</v>
      </c>
      <c r="F1060" s="27" t="s">
        <v>1891</v>
      </c>
      <c r="G1060" s="27" t="s">
        <v>54</v>
      </c>
      <c r="H1060" s="27">
        <v>26125</v>
      </c>
      <c r="I1060" s="27" t="s">
        <v>1892</v>
      </c>
      <c r="J1060" s="28">
        <v>46091</v>
      </c>
      <c r="K1060" s="26">
        <v>0.60416666666666663</v>
      </c>
      <c r="L1060" s="26"/>
      <c r="M1060" s="27" t="s">
        <v>176</v>
      </c>
      <c r="N1060" s="25">
        <f>IFERROR(VLOOKUP(M1060,Data!$J$1:$K$58,2,0),"")</f>
        <v>56968463649</v>
      </c>
      <c r="O1060" s="27" t="s">
        <v>177</v>
      </c>
      <c r="P1060" s="27"/>
      <c r="Q1060" s="27" t="s">
        <v>1890</v>
      </c>
      <c r="R1060" s="27" t="s">
        <v>218</v>
      </c>
      <c r="S1060" s="27"/>
      <c r="T1060" s="27"/>
      <c r="U1060" s="28"/>
      <c r="V1060" s="15" t="s">
        <v>1328</v>
      </c>
      <c r="X1060" s="27"/>
      <c r="Y1060" s="27"/>
      <c r="Z1060" s="29"/>
      <c r="AA1060" s="29">
        <v>0.6</v>
      </c>
      <c r="AB1060" s="29"/>
      <c r="AC1060" s="30">
        <v>46091</v>
      </c>
      <c r="AD1060" s="15" t="str">
        <f>IF(Tabla2[[#This Row],[HORA ENTREGA]]="DIRECTO","On time", IF(AA1060&lt;&gt;"",IF(Tabla2[[#This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0" s="15" t="str">
        <f>MID(Tabla2[[#This Row],[TIPO]],1,3)</f>
        <v xml:space="preserve">40 </v>
      </c>
      <c r="AF10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ALCA SPA */ Cont: * FBIU5000486*/ HR Entrega: *14:30* /Dirección: *Direccion: Camino del Cerro 4868 Huechuraba, Santiago.</v>
      </c>
      <c r="AG1060" s="38" t="str">
        <f>IFERROR(HYPERLINK("https://wa.me/"&amp;Tabla2[[#This Row],[CONTACTO]]&amp;"?text="&amp;Tabla2[[#This Row],[Mensaje]],"Enviar mensaje"),"")</f>
        <v>Enviar mensaje</v>
      </c>
      <c r="AH1060" s="15" t="str">
        <f>CONCATENATE(A1060,F1060)</f>
        <v>1059FBIU5000486</v>
      </c>
      <c r="AI1060" s="15" t="str">
        <f>CONCATENATE("ENT-",A1060)</f>
        <v>ENT-1059</v>
      </c>
      <c r="AJ1060" s="15" t="str">
        <f>IF(Tabla2[[#This Row],[Op]]&lt;&gt;"","ENTREGA","")</f>
        <v>ENTREGA</v>
      </c>
      <c r="AK1060" s="40" t="str">
        <f>(Tabla2[[#This Row],[FECHA ENTREGA]]&amp;Tabla2[[#This Row],[HORA ENTREGA]])</f>
        <v>460910,604166666666667</v>
      </c>
      <c r="AL1060" s="34" t="str">
        <f>IFERROR(HYPERLINK("https://wa.me/"&amp;Tabla2[[#This Row],[CONTACTO]]&amp;"?text="&amp;Tabla2[[#This Row],[Mensaje]]),"")</f>
        <v>https://wa.me/56968463649?text=Hola!%0AServicio del día 10-03%0A *Cliente:* ALCA SPA */ Cont: * FBIU5000486*/ HR Entrega: *14:30* /Dirección: *Direccion: Camino del Cerro 4868 Huechuraba, Santiago.</v>
      </c>
    </row>
    <row r="1061" spans="1:38" s="15" customFormat="1" ht="16.5" customHeight="1" x14ac:dyDescent="0.2">
      <c r="A1061" s="15">
        <f>ROW(A1060)</f>
        <v>1060</v>
      </c>
      <c r="B1061" s="15">
        <f>IF(J1061=J1060,B1060+1,1)</f>
        <v>3</v>
      </c>
      <c r="C1061" s="15" t="s">
        <v>43</v>
      </c>
      <c r="D1061" s="25" t="s">
        <v>39</v>
      </c>
      <c r="E1061" s="27">
        <v>368258</v>
      </c>
      <c r="F1061" s="27" t="s">
        <v>1893</v>
      </c>
      <c r="G1061" s="27" t="s">
        <v>54</v>
      </c>
      <c r="H1061" s="27"/>
      <c r="I1061" s="27" t="s">
        <v>1894</v>
      </c>
      <c r="J1061" s="28">
        <v>46091</v>
      </c>
      <c r="K1061" s="26">
        <v>0.66666666666666663</v>
      </c>
      <c r="L1061" s="26"/>
      <c r="M1061" s="27" t="s">
        <v>144</v>
      </c>
      <c r="N1061" s="25">
        <f>IFERROR(VLOOKUP(M1061,Data!$J$1:$K$58,2,0),"")</f>
        <v>56940144795</v>
      </c>
      <c r="O1061" s="27" t="s">
        <v>145</v>
      </c>
      <c r="P1061" s="27"/>
      <c r="Q1061" s="27" t="s">
        <v>1895</v>
      </c>
      <c r="R1061" s="27" t="s">
        <v>261</v>
      </c>
      <c r="S1061" s="27"/>
      <c r="T1061" s="27"/>
      <c r="U1061" s="28"/>
      <c r="V1061" s="15" t="s">
        <v>1328</v>
      </c>
      <c r="X1061" s="27"/>
      <c r="Y1061" s="27"/>
      <c r="Z1061" s="29"/>
      <c r="AA1061" s="29">
        <v>0.72916666666666663</v>
      </c>
      <c r="AB1061" s="29"/>
      <c r="AC1061" s="30">
        <v>46091</v>
      </c>
      <c r="AD1061" s="15" t="str">
        <f>IF(Tabla2[[#This Row],[HORA ENTREGA]]="DIRECTO","On time", IF(AA1061&lt;&gt;"",IF(Tabla2[[#This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61" s="15" t="str">
        <f>MID(Tabla2[[#This Row],[TIPO]],1,3)</f>
        <v xml:space="preserve">40 </v>
      </c>
      <c r="AF10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ALCA SPA */ Cont: * SZLU9140074*/ HR Entrega: *16:00* /Dirección: *Av. Américo Vespucio 1955, Renca, CD FRÍO I.</v>
      </c>
      <c r="AG1061" s="38" t="str">
        <f>IFERROR(HYPERLINK("https://wa.me/"&amp;Tabla2[[#This Row],[CONTACTO]]&amp;"?text="&amp;Tabla2[[#This Row],[Mensaje]],"Enviar mensaje"),"")</f>
        <v>Enviar mensaje</v>
      </c>
      <c r="AH1061" s="15" t="str">
        <f>CONCATENATE(A1061,F1061)</f>
        <v>1060SZLU9140074</v>
      </c>
      <c r="AI1061" s="15" t="str">
        <f>CONCATENATE("ENT-",A1061)</f>
        <v>ENT-1060</v>
      </c>
      <c r="AJ1061" s="15" t="str">
        <f>IF(Tabla2[[#This Row],[Op]]&lt;&gt;"","ENTREGA","")</f>
        <v>ENTREGA</v>
      </c>
      <c r="AK1061" s="40" t="str">
        <f>(Tabla2[[#This Row],[FECHA ENTREGA]]&amp;Tabla2[[#This Row],[HORA ENTREGA]])</f>
        <v>460910,666666666666667</v>
      </c>
      <c r="AL1061" s="34" t="str">
        <f>IFERROR(HYPERLINK("https://wa.me/"&amp;Tabla2[[#This Row],[CONTACTO]]&amp;"?text="&amp;Tabla2[[#This Row],[Mensaje]]),"")</f>
        <v>https://wa.me/56940144795?text=Hola!%0AServicio del día 10-03%0A *Cliente:* ALCA SPA */ Cont: * SZLU9140074*/ HR Entrega: *16:00* /Dirección: *Av. Américo Vespucio 1955, Renca, CD FRÍO I.</v>
      </c>
    </row>
    <row r="1062" spans="1:38" s="15" customFormat="1" ht="16.5" customHeight="1" x14ac:dyDescent="0.2">
      <c r="A1062" s="15">
        <f>ROW(A1061)</f>
        <v>1061</v>
      </c>
      <c r="B1062" s="15">
        <f>IF(J1062=J1061,B1061+1,1)</f>
        <v>4</v>
      </c>
      <c r="C1062" s="15" t="s">
        <v>1896</v>
      </c>
      <c r="D1062" s="25" t="s">
        <v>39</v>
      </c>
      <c r="E1062" s="27">
        <v>299294</v>
      </c>
      <c r="F1062" s="27" t="s">
        <v>1897</v>
      </c>
      <c r="G1062" s="27" t="s">
        <v>64</v>
      </c>
      <c r="H1062" s="27">
        <v>16226</v>
      </c>
      <c r="I1062" s="27" t="s">
        <v>1898</v>
      </c>
      <c r="J1062" s="28">
        <v>46091</v>
      </c>
      <c r="K1062" s="26" t="s">
        <v>1899</v>
      </c>
      <c r="L1062" s="26"/>
      <c r="M1062" s="27" t="s">
        <v>77</v>
      </c>
      <c r="N1062" s="25">
        <f>IFERROR(VLOOKUP(M1062,Data!$J$1:$K$58,2,0),"")</f>
        <v>56967384794</v>
      </c>
      <c r="O1062" s="27" t="s">
        <v>78</v>
      </c>
      <c r="P1062" s="27"/>
      <c r="Q1062" s="27" t="s">
        <v>1900</v>
      </c>
      <c r="R1062" s="27"/>
      <c r="S1062" s="27"/>
      <c r="T1062" s="27"/>
      <c r="U1062" s="28"/>
      <c r="X1062" s="27"/>
      <c r="Y1062" s="27" t="s">
        <v>1901</v>
      </c>
      <c r="Z1062" s="29"/>
      <c r="AA1062" s="29">
        <v>0.49305555555555558</v>
      </c>
      <c r="AB1062" s="29"/>
      <c r="AC1062" s="30"/>
      <c r="AD1062" s="15" t="str">
        <f>IF(Tabla2[[#This Row],[HORA ENTREGA]]="DIRECTO","On time", IF(AA1062&lt;&gt;"",IF(Tabla2[[#This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2" s="15" t="str">
        <f>MID(Tabla2[[#This Row],[TIPO]],1,3)</f>
        <v xml:space="preserve">20 </v>
      </c>
      <c r="AF10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ASOCIADOS UNDURRAGA IMPRESORES LTDA */ Cont: * MSMU1059530*/ HR Entrega: *directo* /Dirección: *Rivas vicuña 1043, quinta normal</v>
      </c>
      <c r="AG1062" s="38" t="str">
        <f>IFERROR(HYPERLINK("https://wa.me/"&amp;Tabla2[[#This Row],[CONTACTO]]&amp;"?text="&amp;Tabla2[[#This Row],[Mensaje]],"Enviar mensaje"),"")</f>
        <v>Enviar mensaje</v>
      </c>
      <c r="AH1062" s="15" t="str">
        <f>CONCATENATE(A1062,F1062)</f>
        <v>1061MSMU1059530</v>
      </c>
      <c r="AI1062" s="15" t="str">
        <f>CONCATENATE("ENT-",A1062)</f>
        <v>ENT-1061</v>
      </c>
      <c r="AJ1062" s="15" t="str">
        <f>IF(Tabla2[[#This Row],[Op]]&lt;&gt;"","ENTREGA","")</f>
        <v>ENTREGA</v>
      </c>
      <c r="AK1062" s="40" t="str">
        <f>(Tabla2[[#This Row],[FECHA ENTREGA]]&amp;Tabla2[[#This Row],[HORA ENTREGA]])</f>
        <v>46091directo</v>
      </c>
      <c r="AL1062" s="34" t="str">
        <f>IFERROR(HYPERLINK("https://wa.me/"&amp;Tabla2[[#This Row],[CONTACTO]]&amp;"?text="&amp;Tabla2[[#This Row],[Mensaje]]),"")</f>
        <v>https://wa.me/56967384794?text=Hola!%0AServicio del día 10-03%0A *Cliente:* ASOCIADOS UNDURRAGA IMPRESORES LTDA */ Cont: * MSMU1059530*/ HR Entrega: *directo* /Dirección: *Rivas vicuña 1043, quinta normal</v>
      </c>
    </row>
    <row r="1063" spans="1:38" s="15" customFormat="1" ht="16.5" customHeight="1" x14ac:dyDescent="0.2">
      <c r="A1063" s="15">
        <f>ROW(A1062)</f>
        <v>1062</v>
      </c>
      <c r="B1063" s="15">
        <f>IF(J1063=J1062,B1062+1,1)</f>
        <v>5</v>
      </c>
      <c r="C1063" s="15" t="s">
        <v>84</v>
      </c>
      <c r="D1063" s="25" t="s">
        <v>39</v>
      </c>
      <c r="E1063" s="27">
        <v>313099</v>
      </c>
      <c r="F1063" s="27" t="s">
        <v>1902</v>
      </c>
      <c r="G1063" s="27" t="s">
        <v>465</v>
      </c>
      <c r="H1063" s="27">
        <v>17400</v>
      </c>
      <c r="I1063" s="27" t="s">
        <v>42</v>
      </c>
      <c r="J1063" s="28">
        <v>46091</v>
      </c>
      <c r="K1063" s="26">
        <v>0.33333333333333331</v>
      </c>
      <c r="L1063" s="26"/>
      <c r="M1063" s="27" t="s">
        <v>300</v>
      </c>
      <c r="N1063" s="25">
        <f>IFERROR(VLOOKUP(M1063,Data!$J$1:$K$58,2,0),"")</f>
        <v>56989844861</v>
      </c>
      <c r="O1063" s="27" t="s">
        <v>301</v>
      </c>
      <c r="P1063" s="27"/>
      <c r="Q1063" s="27" t="s">
        <v>1662</v>
      </c>
      <c r="R1063" s="27" t="s">
        <v>1384</v>
      </c>
      <c r="S1063" s="27"/>
      <c r="T1063" s="27"/>
      <c r="U1063" s="28"/>
      <c r="X1063" s="27"/>
      <c r="Y1063" s="27"/>
      <c r="Z1063" s="29"/>
      <c r="AA1063" s="29">
        <v>0.28125</v>
      </c>
      <c r="AB1063" s="29"/>
      <c r="AC1063" s="30">
        <v>46091</v>
      </c>
      <c r="AD1063" s="15" t="str">
        <f>IF(Tabla2[[#This Row],[HORA ENTREGA]]="DIRECTO","On time", IF(AA1063&lt;&gt;"",IF(Tabla2[[#This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3" s="15" t="str">
        <f>MID(Tabla2[[#This Row],[TIPO]],1,3)</f>
        <v xml:space="preserve">40 </v>
      </c>
      <c r="AF10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CANONTEX */ Cont: * PIDU4287210*/ HR Entrega: *08:00* /Dirección: *Av. La Oración N° 1250, Pudahuel, (ENEA) </v>
      </c>
      <c r="AG1063" s="38" t="str">
        <f>IFERROR(HYPERLINK("https://wa.me/"&amp;Tabla2[[#This Row],[CONTACTO]]&amp;"?text="&amp;Tabla2[[#This Row],[Mensaje]],"Enviar mensaje"),"")</f>
        <v>Enviar mensaje</v>
      </c>
      <c r="AH1063" s="15" t="str">
        <f>CONCATENATE(A1063,F1063)</f>
        <v>1062PIDU4287210</v>
      </c>
      <c r="AI1063" s="15" t="str">
        <f>CONCATENATE("ENT-",A1063)</f>
        <v>ENT-1062</v>
      </c>
      <c r="AJ1063" s="15" t="str">
        <f>IF(Tabla2[[#This Row],[Op]]&lt;&gt;"","ENTREGA","")</f>
        <v>ENTREGA</v>
      </c>
      <c r="AK1063" s="40" t="str">
        <f>(Tabla2[[#This Row],[FECHA ENTREGA]]&amp;Tabla2[[#This Row],[HORA ENTREGA]])</f>
        <v>460910,333333333333333</v>
      </c>
      <c r="AL1063" s="34" t="str">
        <f>IFERROR(HYPERLINK("https://wa.me/"&amp;Tabla2[[#This Row],[CONTACTO]]&amp;"?text="&amp;Tabla2[[#This Row],[Mensaje]]),"")</f>
        <v xml:space="preserve">https://wa.me/56989844861?text=Hola!%0AServicio del día 10-03%0A *Cliente:* CANONTEX */ Cont: * PIDU4287210*/ HR Entrega: *08:00* /Dirección: *Av. La Oración N° 1250, Pudahuel, (ENEA) </v>
      </c>
    </row>
    <row r="1064" spans="1:38" s="15" customFormat="1" ht="16.5" customHeight="1" x14ac:dyDescent="0.2">
      <c r="A1064" s="15">
        <f>ROW(A1063)</f>
        <v>1063</v>
      </c>
      <c r="B1064" s="15">
        <f>IF(J1064=J1063,B1063+1,1)</f>
        <v>6</v>
      </c>
      <c r="C1064" s="15" t="s">
        <v>84</v>
      </c>
      <c r="D1064" s="25" t="s">
        <v>39</v>
      </c>
      <c r="E1064" s="27">
        <v>313151</v>
      </c>
      <c r="F1064" s="27" t="s">
        <v>1903</v>
      </c>
      <c r="G1064" s="27" t="s">
        <v>465</v>
      </c>
      <c r="H1064" s="27">
        <v>17400</v>
      </c>
      <c r="I1064" s="27" t="s">
        <v>42</v>
      </c>
      <c r="J1064" s="28">
        <v>46091</v>
      </c>
      <c r="K1064" s="26">
        <v>0.54166666666666663</v>
      </c>
      <c r="L1064" s="26"/>
      <c r="M1064" s="27" t="s">
        <v>341</v>
      </c>
      <c r="N1064" s="25">
        <f>IFERROR(VLOOKUP(M1064,Data!$J$1:$K$58,2,0),"")</f>
        <v>56950923536</v>
      </c>
      <c r="O1064" s="27" t="s">
        <v>105</v>
      </c>
      <c r="P1064" s="27"/>
      <c r="Q1064" s="27" t="s">
        <v>1662</v>
      </c>
      <c r="R1064" s="27" t="s">
        <v>1384</v>
      </c>
      <c r="S1064" s="27"/>
      <c r="T1064" s="27"/>
      <c r="U1064" s="28"/>
      <c r="X1064" s="27"/>
      <c r="Y1064" s="27"/>
      <c r="Z1064" s="29"/>
      <c r="AA1064" s="29">
        <v>0.52430555555555558</v>
      </c>
      <c r="AB1064" s="29"/>
      <c r="AC1064" s="30">
        <v>46091</v>
      </c>
      <c r="AD1064" s="15" t="str">
        <f>IF(Tabla2[[#This Row],[HORA ENTREGA]]="DIRECTO","On time", IF(AA1064&lt;&gt;"",IF(Tabla2[[#This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4" s="15" t="str">
        <f>MID(Tabla2[[#This Row],[TIPO]],1,3)</f>
        <v xml:space="preserve">40 </v>
      </c>
      <c r="AF10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CANONTEX */ Cont: * PIDU4239568*/ HR Entrega: *13:00* /Dirección: *Av. La Oración N° 1250, Pudahuel, (ENEA) </v>
      </c>
      <c r="AG1064" s="38" t="str">
        <f>IFERROR(HYPERLINK("https://wa.me/"&amp;Tabla2[[#This Row],[CONTACTO]]&amp;"?text="&amp;Tabla2[[#This Row],[Mensaje]],"Enviar mensaje"),"")</f>
        <v>Enviar mensaje</v>
      </c>
      <c r="AH1064" s="15" t="str">
        <f>CONCATENATE(A1064,F1064)</f>
        <v>1063PIDU4239568</v>
      </c>
      <c r="AI1064" s="15" t="str">
        <f>CONCATENATE("ENT-",A1064)</f>
        <v>ENT-1063</v>
      </c>
      <c r="AJ1064" s="15" t="str">
        <f>IF(Tabla2[[#This Row],[Op]]&lt;&gt;"","ENTREGA","")</f>
        <v>ENTREGA</v>
      </c>
      <c r="AK1064" s="40" t="str">
        <f>(Tabla2[[#This Row],[FECHA ENTREGA]]&amp;Tabla2[[#This Row],[HORA ENTREGA]])</f>
        <v>460910,541666666666667</v>
      </c>
      <c r="AL1064" s="34" t="str">
        <f>IFERROR(HYPERLINK("https://wa.me/"&amp;Tabla2[[#This Row],[CONTACTO]]&amp;"?text="&amp;Tabla2[[#This Row],[Mensaje]]),"")</f>
        <v xml:space="preserve">https://wa.me/56950923536?text=Hola!%0AServicio del día 10-03%0A *Cliente:* CANONTEX */ Cont: * PIDU4239568*/ HR Entrega: *13:00* /Dirección: *Av. La Oración N° 1250, Pudahuel, (ENEA) </v>
      </c>
    </row>
    <row r="1065" spans="1:38" s="15" customFormat="1" ht="16.5" customHeight="1" x14ac:dyDescent="0.2">
      <c r="A1065" s="15">
        <f>ROW(A1064)</f>
        <v>1064</v>
      </c>
      <c r="B1065" s="15">
        <f>IF(J1065=J1064,B1064+1,1)</f>
        <v>7</v>
      </c>
      <c r="C1065" s="15" t="s">
        <v>275</v>
      </c>
      <c r="D1065" s="25" t="s">
        <v>39</v>
      </c>
      <c r="E1065" s="27">
        <v>300723</v>
      </c>
      <c r="F1065" s="27" t="s">
        <v>1904</v>
      </c>
      <c r="G1065" s="27" t="s">
        <v>41</v>
      </c>
      <c r="H1065" s="27">
        <v>31000</v>
      </c>
      <c r="I1065" s="27" t="s">
        <v>42</v>
      </c>
      <c r="J1065" s="28">
        <v>46091</v>
      </c>
      <c r="K1065" s="26">
        <v>0.33333333333333331</v>
      </c>
      <c r="L1065" s="26"/>
      <c r="M1065" s="27" t="s">
        <v>158</v>
      </c>
      <c r="N1065" s="25">
        <f>IFERROR(VLOOKUP(M1065,Data!$J$1:$K$58,2,0),"")</f>
        <v>56931745801</v>
      </c>
      <c r="O1065" s="27" t="s">
        <v>159</v>
      </c>
      <c r="P1065" s="27"/>
      <c r="Q1065" s="27" t="s">
        <v>47</v>
      </c>
      <c r="R1065" s="27" t="s">
        <v>48</v>
      </c>
      <c r="S1065" s="27"/>
      <c r="T1065" s="27"/>
      <c r="U1065" s="28"/>
      <c r="V1065" s="15" t="s">
        <v>1328</v>
      </c>
      <c r="X1065" s="27"/>
      <c r="Y1065" s="27"/>
      <c r="Z1065" s="29"/>
      <c r="AA1065" s="29">
        <v>0.29305555555555557</v>
      </c>
      <c r="AB1065" s="29"/>
      <c r="AC1065" s="30">
        <v>46091</v>
      </c>
      <c r="AD1065" s="15" t="str">
        <f>IF(Tabla2[[#This Row],[HORA ENTREGA]]="DIRECTO","On time", IF(AA1065&lt;&gt;"",IF(Tabla2[[#This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5" s="15" t="str">
        <f>MID(Tabla2[[#This Row],[TIPO]],1,3)</f>
        <v xml:space="preserve">40 </v>
      </c>
      <c r="AF10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COMERCIAL CANADA SPA */ Cont: * CGMU6923918*/ HR Entrega: *08:00* /Dirección: *BERNARDO O"HIGGINS 158 COLINA</v>
      </c>
      <c r="AG1065" s="38" t="str">
        <f>IFERROR(HYPERLINK("https://wa.me/"&amp;Tabla2[[#This Row],[CONTACTO]]&amp;"?text="&amp;Tabla2[[#This Row],[Mensaje]],"Enviar mensaje"),"")</f>
        <v>Enviar mensaje</v>
      </c>
      <c r="AH1065" s="15" t="str">
        <f>CONCATENATE(A1065,F1065)</f>
        <v>1064CGMU6923918</v>
      </c>
      <c r="AI1065" s="15" t="str">
        <f>CONCATENATE("ENT-",A1065)</f>
        <v>ENT-1064</v>
      </c>
      <c r="AJ1065" s="15" t="str">
        <f>IF(Tabla2[[#This Row],[Op]]&lt;&gt;"","ENTREGA","")</f>
        <v>ENTREGA</v>
      </c>
      <c r="AK1065" s="40" t="str">
        <f>(Tabla2[[#This Row],[FECHA ENTREGA]]&amp;Tabla2[[#This Row],[HORA ENTREGA]])</f>
        <v>460910,333333333333333</v>
      </c>
      <c r="AL1065" s="34" t="str">
        <f>IFERROR(HYPERLINK("https://wa.me/"&amp;Tabla2[[#This Row],[CONTACTO]]&amp;"?text="&amp;Tabla2[[#This Row],[Mensaje]]),"")</f>
        <v>https://wa.me/56931745801?text=Hola!%0AServicio del día 10-03%0A *Cliente:* COMERCIAL CANADA SPA */ Cont: * CGMU6923918*/ HR Entrega: *08:00* /Dirección: *BERNARDO O"HIGGINS 158 COLINA</v>
      </c>
    </row>
    <row r="1066" spans="1:38" s="15" customFormat="1" ht="16.5" customHeight="1" x14ac:dyDescent="0.2">
      <c r="A1066" s="15">
        <f>ROW(A1065)</f>
        <v>1065</v>
      </c>
      <c r="B1066" s="15">
        <f>IF(J1066=J1065,B1065+1,1)</f>
        <v>8</v>
      </c>
      <c r="C1066" s="15" t="s">
        <v>275</v>
      </c>
      <c r="D1066" s="25" t="s">
        <v>39</v>
      </c>
      <c r="E1066" s="27">
        <v>300723</v>
      </c>
      <c r="F1066" s="27" t="s">
        <v>1905</v>
      </c>
      <c r="G1066" s="27" t="s">
        <v>41</v>
      </c>
      <c r="H1066" s="27">
        <v>31000</v>
      </c>
      <c r="I1066" s="27" t="s">
        <v>42</v>
      </c>
      <c r="J1066" s="28">
        <v>46091</v>
      </c>
      <c r="K1066" s="26">
        <v>0.33333333333333331</v>
      </c>
      <c r="L1066" s="26"/>
      <c r="M1066" s="27"/>
      <c r="N1066" s="25" t="str">
        <f>IFERROR(VLOOKUP(M1066,Data!$J$1:$K$58,2,0),"")</f>
        <v/>
      </c>
      <c r="O1066" s="27"/>
      <c r="P1066" s="27"/>
      <c r="Q1066" s="27" t="s">
        <v>47</v>
      </c>
      <c r="R1066" s="27" t="s">
        <v>48</v>
      </c>
      <c r="S1066" s="27"/>
      <c r="T1066" s="27"/>
      <c r="U1066" s="28"/>
      <c r="X1066" s="27"/>
      <c r="Y1066" s="27" t="s">
        <v>1901</v>
      </c>
      <c r="Z1066" s="29"/>
      <c r="AA1066" s="29"/>
      <c r="AB1066" s="29"/>
      <c r="AC1066" s="30"/>
      <c r="AD1066" s="15" t="str">
        <f>IF(Tabla2[[#This Row],[HORA ENTREGA]]="DIRECTO","On time", IF(AA1066&lt;&gt;"",IF(Tabla2[[#This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066" s="15" t="str">
        <f>MID(Tabla2[[#This Row],[TIPO]],1,3)</f>
        <v xml:space="preserve">40 </v>
      </c>
      <c r="AF10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COMERCIAL CANADA SPA */ Cont: * SEGU9178100*/ HR Entrega: *08:00* /Dirección: *BERNARDO O"HIGGINS 158 COLINA</v>
      </c>
      <c r="AG1066" s="38" t="str">
        <f>IFERROR(HYPERLINK("https://wa.me/"&amp;Tabla2[[#This Row],[CONTACTO]]&amp;"?text="&amp;Tabla2[[#This Row],[Mensaje]],"Enviar mensaje"),"")</f>
        <v>Enviar mensaje</v>
      </c>
      <c r="AH1066" s="15" t="str">
        <f>CONCATENATE(A1066,F1066)</f>
        <v>1065SEGU9178100</v>
      </c>
      <c r="AI1066" s="15" t="str">
        <f>CONCATENATE("ENT-",A1066)</f>
        <v>ENT-1065</v>
      </c>
      <c r="AJ1066" s="15" t="str">
        <f>IF(Tabla2[[#This Row],[Op]]&lt;&gt;"","ENTREGA","")</f>
        <v>ENTREGA</v>
      </c>
      <c r="AK1066" s="40" t="str">
        <f>(Tabla2[[#This Row],[FECHA ENTREGA]]&amp;Tabla2[[#This Row],[HORA ENTREGA]])</f>
        <v>460910,333333333333333</v>
      </c>
      <c r="AL1066" s="34" t="str">
        <f>IFERROR(HYPERLINK("https://wa.me/"&amp;Tabla2[[#This Row],[CONTACTO]]&amp;"?text="&amp;Tabla2[[#This Row],[Mensaje]]),"")</f>
        <v>https://wa.me/?text=Hola!%0AServicio del día 10-03%0A *Cliente:* COMERCIAL CANADA SPA */ Cont: * SEGU9178100*/ HR Entrega: *08:00* /Dirección: *BERNARDO O"HIGGINS 158 COLINA</v>
      </c>
    </row>
    <row r="1067" spans="1:38" s="15" customFormat="1" ht="16.5" customHeight="1" x14ac:dyDescent="0.2">
      <c r="A1067" s="15">
        <f>ROW(A1066)</f>
        <v>1066</v>
      </c>
      <c r="B1067" s="15">
        <f>IF(J1067=J1066,B1066+1,1)</f>
        <v>9</v>
      </c>
      <c r="C1067" s="15" t="s">
        <v>275</v>
      </c>
      <c r="D1067" s="25" t="s">
        <v>39</v>
      </c>
      <c r="E1067" s="27">
        <v>300934</v>
      </c>
      <c r="F1067" s="27" t="s">
        <v>1906</v>
      </c>
      <c r="G1067" s="27" t="s">
        <v>465</v>
      </c>
      <c r="H1067" s="27">
        <v>17480</v>
      </c>
      <c r="I1067" s="27" t="s">
        <v>42</v>
      </c>
      <c r="J1067" s="28">
        <v>46091</v>
      </c>
      <c r="K1067" s="26">
        <v>0.375</v>
      </c>
      <c r="L1067" s="26"/>
      <c r="M1067" s="27" t="s">
        <v>199</v>
      </c>
      <c r="N1067" s="25">
        <f>IFERROR(VLOOKUP(M1067,Data!$J$1:$K$58,2,0),"")</f>
        <v>56975315726</v>
      </c>
      <c r="O1067" s="27" t="s">
        <v>203</v>
      </c>
      <c r="P1067" s="27"/>
      <c r="Q1067" s="27" t="s">
        <v>1907</v>
      </c>
      <c r="R1067" s="27" t="s">
        <v>48</v>
      </c>
      <c r="S1067" s="27"/>
      <c r="T1067" s="27"/>
      <c r="U1067" s="28"/>
      <c r="X1067" s="27"/>
      <c r="Y1067" s="27"/>
      <c r="Z1067" s="29"/>
      <c r="AA1067" s="29">
        <v>0.375</v>
      </c>
      <c r="AB1067" s="29"/>
      <c r="AC1067" s="30">
        <v>46091</v>
      </c>
      <c r="AD1067" s="15" t="str">
        <f>IF(Tabla2[[#This Row],[HORA ENTREGA]]="DIRECTO","On time", IF(AA1067&lt;&gt;"",IF(Tabla2[[#This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7" s="15" t="str">
        <f>MID(Tabla2[[#This Row],[TIPO]],1,3)</f>
        <v xml:space="preserve">40 </v>
      </c>
      <c r="AF10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COMERCIAL CANADA SPA */ Cont: * SEKU6242638*/ HR Entrega: *09:00* /Dirección: *Bodega Megalogística en Camino el Noviciado 1107,Lampa</v>
      </c>
      <c r="AG1067" s="38" t="str">
        <f>IFERROR(HYPERLINK("https://wa.me/"&amp;Tabla2[[#This Row],[CONTACTO]]&amp;"?text="&amp;Tabla2[[#This Row],[Mensaje]],"Enviar mensaje"),"")</f>
        <v>Enviar mensaje</v>
      </c>
      <c r="AH1067" s="15" t="str">
        <f>CONCATENATE(A1067,F1067)</f>
        <v>1066SEKU6242638</v>
      </c>
      <c r="AI1067" s="15" t="str">
        <f>CONCATENATE("ENT-",A1067)</f>
        <v>ENT-1066</v>
      </c>
      <c r="AJ1067" s="15" t="str">
        <f>IF(Tabla2[[#This Row],[Op]]&lt;&gt;"","ENTREGA","")</f>
        <v>ENTREGA</v>
      </c>
      <c r="AK1067" s="40" t="str">
        <f>(Tabla2[[#This Row],[FECHA ENTREGA]]&amp;Tabla2[[#This Row],[HORA ENTREGA]])</f>
        <v>460910,375</v>
      </c>
      <c r="AL1067" s="34" t="str">
        <f>IFERROR(HYPERLINK("https://wa.me/"&amp;Tabla2[[#This Row],[CONTACTO]]&amp;"?text="&amp;Tabla2[[#This Row],[Mensaje]]),"")</f>
        <v>https://wa.me/56975315726?text=Hola!%0AServicio del día 10-03%0A *Cliente:* COMERCIAL CANADA SPA */ Cont: * SEKU6242638*/ HR Entrega: *09:00* /Dirección: *Bodega Megalogística en Camino el Noviciado 1107,Lampa</v>
      </c>
    </row>
    <row r="1068" spans="1:38" s="15" customFormat="1" ht="16.5" customHeight="1" x14ac:dyDescent="0.2">
      <c r="A1068" s="15">
        <f>ROW(A1067)</f>
        <v>1067</v>
      </c>
      <c r="B1068" s="15">
        <f>IF(J1068=J1067,B1067+1,1)</f>
        <v>10</v>
      </c>
      <c r="C1068" s="15" t="s">
        <v>275</v>
      </c>
      <c r="D1068" s="25" t="s">
        <v>39</v>
      </c>
      <c r="E1068" s="27">
        <v>300723</v>
      </c>
      <c r="F1068" s="27" t="s">
        <v>1908</v>
      </c>
      <c r="G1068" s="27" t="s">
        <v>41</v>
      </c>
      <c r="H1068" s="27">
        <v>31000</v>
      </c>
      <c r="I1068" s="27" t="s">
        <v>42</v>
      </c>
      <c r="J1068" s="28">
        <v>46091</v>
      </c>
      <c r="K1068" s="26">
        <v>0.41666666666666669</v>
      </c>
      <c r="L1068" s="26"/>
      <c r="M1068" s="27" t="s">
        <v>366</v>
      </c>
      <c r="N1068" s="25">
        <f>IFERROR(VLOOKUP(M1068,Data!$J$1:$K$58,2,0),"")</f>
        <v>56967386251</v>
      </c>
      <c r="O1068" s="27" t="s">
        <v>367</v>
      </c>
      <c r="P1068" s="27"/>
      <c r="Q1068" s="27" t="s">
        <v>47</v>
      </c>
      <c r="R1068" s="27" t="s">
        <v>48</v>
      </c>
      <c r="S1068" s="27"/>
      <c r="T1068" s="27"/>
      <c r="U1068" s="28"/>
      <c r="V1068" s="15" t="s">
        <v>1328</v>
      </c>
      <c r="X1068" s="27"/>
      <c r="Y1068" s="27"/>
      <c r="Z1068" s="29"/>
      <c r="AA1068" s="29">
        <v>0.51111111111111107</v>
      </c>
      <c r="AB1068" s="29"/>
      <c r="AC1068" s="30">
        <v>46091</v>
      </c>
      <c r="AD1068" s="15" t="str">
        <f>IF(Tabla2[[#This Row],[HORA ENTREGA]]="DIRECTO","On time", IF(AA1068&lt;&gt;"",IF(Tabla2[[#This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68" s="15" t="str">
        <f>MID(Tabla2[[#This Row],[TIPO]],1,3)</f>
        <v xml:space="preserve">40 </v>
      </c>
      <c r="AF10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COMERCIAL CANADA SPA */ Cont: * CGMU7005326*/ HR Entrega: *10:00* /Dirección: *BERNARDO O"HIGGINS 158 COLINA</v>
      </c>
      <c r="AG1068" s="38" t="str">
        <f>IFERROR(HYPERLINK("https://wa.me/"&amp;Tabla2[[#This Row],[CONTACTO]]&amp;"?text="&amp;Tabla2[[#This Row],[Mensaje]],"Enviar mensaje"),"")</f>
        <v>Enviar mensaje</v>
      </c>
      <c r="AH1068" s="15" t="str">
        <f>CONCATENATE(A1068,F1068)</f>
        <v>1067CGMU7005326</v>
      </c>
      <c r="AI1068" s="15" t="str">
        <f>CONCATENATE("ENT-",A1068)</f>
        <v>ENT-1067</v>
      </c>
      <c r="AJ1068" s="15" t="str">
        <f>IF(Tabla2[[#This Row],[Op]]&lt;&gt;"","ENTREGA","")</f>
        <v>ENTREGA</v>
      </c>
      <c r="AK1068" s="40" t="str">
        <f>(Tabla2[[#This Row],[FECHA ENTREGA]]&amp;Tabla2[[#This Row],[HORA ENTREGA]])</f>
        <v>460910,416666666666667</v>
      </c>
      <c r="AL1068" s="34" t="str">
        <f>IFERROR(HYPERLINK("https://wa.me/"&amp;Tabla2[[#This Row],[CONTACTO]]&amp;"?text="&amp;Tabla2[[#This Row],[Mensaje]]),"")</f>
        <v>https://wa.me/56967386251?text=Hola!%0AServicio del día 10-03%0A *Cliente:* COMERCIAL CANADA SPA */ Cont: * CGMU7005326*/ HR Entrega: *10:00* /Dirección: *BERNARDO O"HIGGINS 158 COLINA</v>
      </c>
    </row>
    <row r="1069" spans="1:38" s="15" customFormat="1" ht="16.5" customHeight="1" x14ac:dyDescent="0.2">
      <c r="A1069" s="15">
        <f>ROW(A1068)</f>
        <v>1068</v>
      </c>
      <c r="B1069" s="15">
        <f>IF(J1069=J1068,B1068+1,1)</f>
        <v>11</v>
      </c>
      <c r="C1069" s="15" t="s">
        <v>101</v>
      </c>
      <c r="D1069" s="25" t="s">
        <v>39</v>
      </c>
      <c r="E1069" s="27">
        <v>142314</v>
      </c>
      <c r="F1069" s="27" t="s">
        <v>1909</v>
      </c>
      <c r="G1069" s="27" t="s">
        <v>465</v>
      </c>
      <c r="H1069" s="27">
        <v>12215</v>
      </c>
      <c r="I1069" s="27" t="s">
        <v>1910</v>
      </c>
      <c r="J1069" s="28">
        <v>46091</v>
      </c>
      <c r="K1069" s="26">
        <v>0.35416666666666669</v>
      </c>
      <c r="L1069" s="26"/>
      <c r="M1069" s="27" t="s">
        <v>172</v>
      </c>
      <c r="N1069" s="25">
        <f>IFERROR(VLOOKUP(M1069,Data!$J$1:$K$58,2,0),"")</f>
        <v>56985215946</v>
      </c>
      <c r="O1069" s="27" t="s">
        <v>173</v>
      </c>
      <c r="P1069" s="27"/>
      <c r="Q1069" s="27" t="s">
        <v>945</v>
      </c>
      <c r="R1069" s="27" t="s">
        <v>1911</v>
      </c>
      <c r="S1069" s="27"/>
      <c r="T1069" s="27"/>
      <c r="U1069" s="28"/>
      <c r="V1069" s="15" t="s">
        <v>1328</v>
      </c>
      <c r="X1069" s="27"/>
      <c r="Y1069" s="27"/>
      <c r="Z1069" s="29"/>
      <c r="AA1069" s="29">
        <v>0.35208333333333336</v>
      </c>
      <c r="AB1069" s="29"/>
      <c r="AC1069" s="30">
        <v>46091</v>
      </c>
      <c r="AD1069" s="15" t="str">
        <f>IF(Tabla2[[#This Row],[HORA ENTREGA]]="DIRECTO","On time", IF(AA1069&lt;&gt;"",IF(Tabla2[[#This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69" s="15" t="str">
        <f>MID(Tabla2[[#This Row],[TIPO]],1,3)</f>
        <v xml:space="preserve">40 </v>
      </c>
      <c r="AF10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COMERCIAL PICHARA SPA */ Cont: * ECMU5590442*/ HR Entrega: *08:30* /Dirección: *Crucero Peralillo, Parcela 37, Lote 1, Lampa. </v>
      </c>
      <c r="AG1069" s="38" t="str">
        <f>IFERROR(HYPERLINK("https://wa.me/"&amp;Tabla2[[#This Row],[CONTACTO]]&amp;"?text="&amp;Tabla2[[#This Row],[Mensaje]],"Enviar mensaje"),"")</f>
        <v>Enviar mensaje</v>
      </c>
      <c r="AH1069" s="15" t="str">
        <f>CONCATENATE(A1069,F1069)</f>
        <v>1068ECMU5590442</v>
      </c>
      <c r="AI1069" s="15" t="str">
        <f>CONCATENATE("ENT-",A1069)</f>
        <v>ENT-1068</v>
      </c>
      <c r="AJ1069" s="15" t="str">
        <f>IF(Tabla2[[#This Row],[Op]]&lt;&gt;"","ENTREGA","")</f>
        <v>ENTREGA</v>
      </c>
      <c r="AK1069" s="40" t="str">
        <f>(Tabla2[[#This Row],[FECHA ENTREGA]]&amp;Tabla2[[#This Row],[HORA ENTREGA]])</f>
        <v>460910,354166666666667</v>
      </c>
      <c r="AL1069" s="34" t="str">
        <f>IFERROR(HYPERLINK("https://wa.me/"&amp;Tabla2[[#This Row],[CONTACTO]]&amp;"?text="&amp;Tabla2[[#This Row],[Mensaje]]),"")</f>
        <v xml:space="preserve">https://wa.me/56985215946?text=Hola!%0AServicio del día 10-03%0A *Cliente:* COMERCIAL PICHARA SPA */ Cont: * ECMU5590442*/ HR Entrega: *08:30* /Dirección: *Crucero Peralillo, Parcela 37, Lote 1, Lampa. </v>
      </c>
    </row>
    <row r="1070" spans="1:38" s="15" customFormat="1" ht="16.5" customHeight="1" x14ac:dyDescent="0.2">
      <c r="A1070" s="15">
        <f>ROW(A1069)</f>
        <v>1069</v>
      </c>
      <c r="B1070" s="15">
        <f>IF(J1070=J1069,B1069+1,1)</f>
        <v>12</v>
      </c>
      <c r="C1070" s="15" t="s">
        <v>110</v>
      </c>
      <c r="D1070" s="25" t="s">
        <v>39</v>
      </c>
      <c r="E1070" s="27">
        <v>2008514</v>
      </c>
      <c r="F1070" s="27" t="s">
        <v>1912</v>
      </c>
      <c r="G1070" s="27" t="s">
        <v>64</v>
      </c>
      <c r="H1070" s="27"/>
      <c r="I1070" s="27" t="s">
        <v>1913</v>
      </c>
      <c r="J1070" s="28">
        <v>46091</v>
      </c>
      <c r="K1070" s="26">
        <v>0.35416666666666669</v>
      </c>
      <c r="L1070" s="26"/>
      <c r="M1070" s="27" t="s">
        <v>45</v>
      </c>
      <c r="N1070" s="25">
        <f>IFERROR(VLOOKUP(M1070,Data!$J$1:$K$58,2,0),"")</f>
        <v>56950981572</v>
      </c>
      <c r="O1070" s="27" t="s">
        <v>46</v>
      </c>
      <c r="P1070" s="27"/>
      <c r="Q1070" s="27" t="s">
        <v>113</v>
      </c>
      <c r="R1070" s="27" t="s">
        <v>836</v>
      </c>
      <c r="S1070" s="27"/>
      <c r="T1070" s="27"/>
      <c r="U1070" s="28"/>
      <c r="X1070" s="27" t="s">
        <v>335</v>
      </c>
      <c r="Y1070" s="27"/>
      <c r="Z1070" s="29"/>
      <c r="AA1070" s="29">
        <v>0.71875</v>
      </c>
      <c r="AB1070" s="29"/>
      <c r="AC1070" s="30">
        <v>46091</v>
      </c>
      <c r="AD1070" s="15" t="str">
        <f>IF(Tabla2[[#This Row],[HORA ENTREGA]]="DIRECTO","On time", IF(AA1070&lt;&gt;"",IF(Tabla2[[#This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70" s="15" t="str">
        <f>MID(Tabla2[[#This Row],[TIPO]],1,3)</f>
        <v xml:space="preserve">20 </v>
      </c>
      <c r="AF10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COMERCIAL SANDOVAL E HIJOS LTDA */ Cont: * TEMU5801517*/ HR Entrega: *08:30* /Dirección: *SANTA ISABEL 370; LAMPA</v>
      </c>
      <c r="AG1070" s="38" t="str">
        <f>IFERROR(HYPERLINK("https://wa.me/"&amp;Tabla2[[#This Row],[CONTACTO]]&amp;"?text="&amp;Tabla2[[#This Row],[Mensaje]],"Enviar mensaje"),"")</f>
        <v>Enviar mensaje</v>
      </c>
      <c r="AH1070" s="15" t="str">
        <f>CONCATENATE(A1070,F1070)</f>
        <v>1069TEMU5801517</v>
      </c>
      <c r="AI1070" s="15" t="str">
        <f>CONCATENATE("ENT-",A1070)</f>
        <v>ENT-1069</v>
      </c>
      <c r="AJ1070" s="15" t="str">
        <f>IF(Tabla2[[#This Row],[Op]]&lt;&gt;"","ENTREGA","")</f>
        <v>ENTREGA</v>
      </c>
      <c r="AK1070" s="40" t="str">
        <f>(Tabla2[[#This Row],[FECHA ENTREGA]]&amp;Tabla2[[#This Row],[HORA ENTREGA]])</f>
        <v>460910,354166666666667</v>
      </c>
      <c r="AL1070" s="34" t="str">
        <f>IFERROR(HYPERLINK("https://wa.me/"&amp;Tabla2[[#This Row],[CONTACTO]]&amp;"?text="&amp;Tabla2[[#This Row],[Mensaje]]),"")</f>
        <v>https://wa.me/56950981572?text=Hola!%0AServicio del día 10-03%0A *Cliente:* COMERCIAL SANDOVAL E HIJOS LTDA */ Cont: * TEMU5801517*/ HR Entrega: *08:30* /Dirección: *SANTA ISABEL 370; LAMPA</v>
      </c>
    </row>
    <row r="1071" spans="1:38" s="15" customFormat="1" ht="16.5" customHeight="1" x14ac:dyDescent="0.2">
      <c r="A1071" s="15">
        <f>ROW(A1070)</f>
        <v>1070</v>
      </c>
      <c r="B1071" s="15">
        <f>IF(J1071=J1070,B1070+1,1)</f>
        <v>13</v>
      </c>
      <c r="C1071" s="15" t="s">
        <v>288</v>
      </c>
      <c r="D1071" s="25" t="s">
        <v>39</v>
      </c>
      <c r="E1071" s="27">
        <v>102756</v>
      </c>
      <c r="F1071" s="27" t="s">
        <v>1914</v>
      </c>
      <c r="G1071" s="27" t="s">
        <v>54</v>
      </c>
      <c r="H1071" s="27">
        <v>25300</v>
      </c>
      <c r="I1071" s="27" t="s">
        <v>1915</v>
      </c>
      <c r="J1071" s="28">
        <v>46091</v>
      </c>
      <c r="K1071" s="26" t="s">
        <v>290</v>
      </c>
      <c r="L1071" s="26"/>
      <c r="M1071" s="27" t="s">
        <v>147</v>
      </c>
      <c r="N1071" s="25">
        <f>IFERROR(VLOOKUP(M1071,Data!$J$1:$K$58,2,0),"")</f>
        <v>56935532735</v>
      </c>
      <c r="O1071" s="27" t="s">
        <v>148</v>
      </c>
      <c r="P1071" s="27"/>
      <c r="Q1071" s="27"/>
      <c r="R1071" s="27" t="s">
        <v>69</v>
      </c>
      <c r="S1071" s="27"/>
      <c r="T1071" s="27"/>
      <c r="U1071" s="28"/>
      <c r="V1071" s="15" t="s">
        <v>1328</v>
      </c>
      <c r="X1071" s="27"/>
      <c r="Y1071" s="27"/>
      <c r="Z1071" s="29"/>
      <c r="AA1071" s="29">
        <v>0.53819444444444442</v>
      </c>
      <c r="AB1071" s="29"/>
      <c r="AC1071" s="30">
        <v>46091</v>
      </c>
      <c r="AD1071" s="15" t="str">
        <f>IF(Tabla2[[#This Row],[HORA ENTREGA]]="DIRECTO","On time", IF(AA1071&lt;&gt;"",IF(Tabla2[[#This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1" s="15" t="str">
        <f>MID(Tabla2[[#This Row],[TIPO]],1,3)</f>
        <v xml:space="preserve">40 </v>
      </c>
      <c r="AF10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COMERCIAL SEA GARDEN SPA */ Cont: * HLBU9841538*/ HR Entrega: *DIRECTO* /Dirección: *</v>
      </c>
      <c r="AG1071" s="38" t="str">
        <f>IFERROR(HYPERLINK("https://wa.me/"&amp;Tabla2[[#This Row],[CONTACTO]]&amp;"?text="&amp;Tabla2[[#This Row],[Mensaje]],"Enviar mensaje"),"")</f>
        <v>Enviar mensaje</v>
      </c>
      <c r="AH1071" s="15" t="str">
        <f>CONCATENATE(A1071,F1071)</f>
        <v>1070HLBU9841538</v>
      </c>
      <c r="AI1071" s="15" t="str">
        <f>CONCATENATE("ENT-",A1071)</f>
        <v>ENT-1070</v>
      </c>
      <c r="AJ1071" s="15" t="str">
        <f>IF(Tabla2[[#This Row],[Op]]&lt;&gt;"","ENTREGA","")</f>
        <v>ENTREGA</v>
      </c>
      <c r="AK1071" s="40" t="str">
        <f>(Tabla2[[#This Row],[FECHA ENTREGA]]&amp;Tabla2[[#This Row],[HORA ENTREGA]])</f>
        <v>46091DIRECTO</v>
      </c>
      <c r="AL1071" s="34" t="str">
        <f>IFERROR(HYPERLINK("https://wa.me/"&amp;Tabla2[[#This Row],[CONTACTO]]&amp;"?text="&amp;Tabla2[[#This Row],[Mensaje]]),"")</f>
        <v>https://wa.me/56935532735?text=Hola!%0AServicio del día 10-03%0A *Cliente:* COMERCIAL SEA GARDEN SPA */ Cont: * HLBU9841538*/ HR Entrega: *DIRECTO* /Dirección: *</v>
      </c>
    </row>
    <row r="1072" spans="1:38" s="15" customFormat="1" ht="16.5" customHeight="1" x14ac:dyDescent="0.2">
      <c r="A1072" s="15">
        <f>ROW(A1071)</f>
        <v>1071</v>
      </c>
      <c r="B1072" s="15">
        <f>IF(J1072=J1071,B1071+1,1)</f>
        <v>14</v>
      </c>
      <c r="C1072" s="15" t="s">
        <v>114</v>
      </c>
      <c r="D1072" s="25" t="s">
        <v>39</v>
      </c>
      <c r="E1072" s="27">
        <v>301142</v>
      </c>
      <c r="F1072" s="27" t="s">
        <v>1916</v>
      </c>
      <c r="G1072" s="27" t="s">
        <v>465</v>
      </c>
      <c r="H1072" s="27">
        <v>10433</v>
      </c>
      <c r="I1072" s="27" t="s">
        <v>1917</v>
      </c>
      <c r="J1072" s="28">
        <v>46091</v>
      </c>
      <c r="K1072" s="26">
        <v>0.35416666666666669</v>
      </c>
      <c r="L1072" s="26"/>
      <c r="M1072" s="27" t="s">
        <v>971</v>
      </c>
      <c r="N1072" s="25">
        <f>IFERROR(VLOOKUP(M1072,Data!$J$1:$K$58,2,0),"")</f>
        <v>56999972473</v>
      </c>
      <c r="O1072" s="27" t="s">
        <v>348</v>
      </c>
      <c r="P1072" s="27"/>
      <c r="Q1072" s="27" t="s">
        <v>119</v>
      </c>
      <c r="R1072" s="27" t="s">
        <v>69</v>
      </c>
      <c r="S1072" s="27"/>
      <c r="T1072" s="27"/>
      <c r="U1072" s="28"/>
      <c r="V1072" s="15" t="s">
        <v>1328</v>
      </c>
      <c r="X1072" s="27"/>
      <c r="Y1072" s="27"/>
      <c r="Z1072" s="29"/>
      <c r="AA1072" s="29">
        <v>0.34930555555555554</v>
      </c>
      <c r="AB1072" s="29"/>
      <c r="AC1072" s="30">
        <v>46091</v>
      </c>
      <c r="AD1072" s="15" t="str">
        <f>IF(Tabla2[[#This Row],[HORA ENTREGA]]="DIRECTO","On time", IF(AA1072&lt;&gt;"",IF(Tabla2[[#This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2" s="15" t="str">
        <f>MID(Tabla2[[#This Row],[TIPO]],1,3)</f>
        <v xml:space="preserve">40 </v>
      </c>
      <c r="AF10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FLEX EQUIPOS DE DESCANSO CHILE */ Cont: * FSCU8622463*/ HR Entrega: *08:30* /Dirección: *MERSAN (José Joaquín Prieto 9001, Lo Espejo. Bodegas: 7-8-9-10-15-16-17-18)</v>
      </c>
      <c r="AG1072" s="38" t="str">
        <f>IFERROR(HYPERLINK("https://wa.me/"&amp;Tabla2[[#This Row],[CONTACTO]]&amp;"?text="&amp;Tabla2[[#This Row],[Mensaje]],"Enviar mensaje"),"")</f>
        <v>Enviar mensaje</v>
      </c>
      <c r="AH1072" s="15" t="str">
        <f>CONCATENATE(A1072,F1072)</f>
        <v>1071FSCU8622463</v>
      </c>
      <c r="AI1072" s="15" t="str">
        <f>CONCATENATE("ENT-",A1072)</f>
        <v>ENT-1071</v>
      </c>
      <c r="AJ1072" s="15" t="str">
        <f>IF(Tabla2[[#This Row],[Op]]&lt;&gt;"","ENTREGA","")</f>
        <v>ENTREGA</v>
      </c>
      <c r="AK1072" s="40" t="str">
        <f>(Tabla2[[#This Row],[FECHA ENTREGA]]&amp;Tabla2[[#This Row],[HORA ENTREGA]])</f>
        <v>460910,354166666666667</v>
      </c>
      <c r="AL1072" s="34" t="str">
        <f>IFERROR(HYPERLINK("https://wa.me/"&amp;Tabla2[[#This Row],[CONTACTO]]&amp;"?text="&amp;Tabla2[[#This Row],[Mensaje]]),"")</f>
        <v>https://wa.me/56999972473?text=Hola!%0AServicio del día 10-03%0A *Cliente:* FLEX EQUIPOS DE DESCANSO CHILE */ Cont: * FSCU8622463*/ HR Entrega: *08:30* /Dirección: *MERSAN (José Joaquín Prieto 9001, Lo Espejo. Bodegas: 7-8-9-10-15-16-17-18)</v>
      </c>
    </row>
    <row r="1073" spans="1:38" s="15" customFormat="1" ht="16.5" customHeight="1" x14ac:dyDescent="0.2">
      <c r="A1073" s="15">
        <f>ROW(A1072)</f>
        <v>1072</v>
      </c>
      <c r="B1073" s="15">
        <f>IF(J1073=J1072,B1072+1,1)</f>
        <v>15</v>
      </c>
      <c r="C1073" s="15" t="s">
        <v>405</v>
      </c>
      <c r="D1073" s="25" t="s">
        <v>39</v>
      </c>
      <c r="E1073" s="27">
        <v>299969</v>
      </c>
      <c r="F1073" s="27" t="s">
        <v>1918</v>
      </c>
      <c r="G1073" s="27" t="s">
        <v>465</v>
      </c>
      <c r="H1073" s="27">
        <v>22580</v>
      </c>
      <c r="I1073" s="27" t="s">
        <v>42</v>
      </c>
      <c r="J1073" s="28">
        <v>46091</v>
      </c>
      <c r="K1073" s="26">
        <v>0.72916666666666663</v>
      </c>
      <c r="L1073" s="26"/>
      <c r="M1073" s="27" t="s">
        <v>72</v>
      </c>
      <c r="N1073" s="25">
        <f>IFERROR(VLOOKUP(M1073,Data!$J$1:$K$58,2,0),"")</f>
        <v>56978089148</v>
      </c>
      <c r="O1073" s="27" t="s">
        <v>73</v>
      </c>
      <c r="P1073" s="27"/>
      <c r="Q1073" s="27" t="s">
        <v>1592</v>
      </c>
      <c r="R1073" s="27" t="s">
        <v>1593</v>
      </c>
      <c r="S1073" s="27"/>
      <c r="T1073" s="27"/>
      <c r="U1073" s="28"/>
      <c r="X1073" s="27"/>
      <c r="Y1073" s="27"/>
      <c r="Z1073" s="29"/>
      <c r="AA1073" s="29">
        <v>0.71875</v>
      </c>
      <c r="AB1073" s="29"/>
      <c r="AC1073" s="30">
        <v>46091</v>
      </c>
      <c r="AD1073" s="15" t="str">
        <f>IF(Tabla2[[#This Row],[HORA ENTREGA]]="DIRECTO","On time", IF(AA1073&lt;&gt;"",IF(Tabla2[[#This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3" s="15" t="str">
        <f>MID(Tabla2[[#This Row],[TIPO]],1,3)</f>
        <v xml:space="preserve">40 </v>
      </c>
      <c r="AF10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HAUSTEK S.A */ Cont: * MSNU5785133*/ HR Entrega: *17:30* /Dirección: *TUCAPEL 1545,LA PINTANA</v>
      </c>
      <c r="AG1073" s="38" t="str">
        <f>IFERROR(HYPERLINK("https://wa.me/"&amp;Tabla2[[#This Row],[CONTACTO]]&amp;"?text="&amp;Tabla2[[#This Row],[Mensaje]],"Enviar mensaje"),"")</f>
        <v>Enviar mensaje</v>
      </c>
      <c r="AH1073" s="15" t="str">
        <f>CONCATENATE(A1073,F1073)</f>
        <v>1072MSNU5785133</v>
      </c>
      <c r="AI1073" s="15" t="str">
        <f>CONCATENATE("ENT-",A1073)</f>
        <v>ENT-1072</v>
      </c>
      <c r="AJ1073" s="15" t="str">
        <f>IF(Tabla2[[#This Row],[Op]]&lt;&gt;"","ENTREGA","")</f>
        <v>ENTREGA</v>
      </c>
      <c r="AK1073" s="40" t="str">
        <f>(Tabla2[[#This Row],[FECHA ENTREGA]]&amp;Tabla2[[#This Row],[HORA ENTREGA]])</f>
        <v>460910,729166666666667</v>
      </c>
      <c r="AL1073" s="34" t="str">
        <f>IFERROR(HYPERLINK("https://wa.me/"&amp;Tabla2[[#This Row],[CONTACTO]]&amp;"?text="&amp;Tabla2[[#This Row],[Mensaje]]),"")</f>
        <v>https://wa.me/56978089148?text=Hola!%0AServicio del día 10-03%0A *Cliente:* HAUSTEK S.A */ Cont: * MSNU5785133*/ HR Entrega: *17:30* /Dirección: *TUCAPEL 1545,LA PINTANA</v>
      </c>
    </row>
    <row r="1074" spans="1:38" s="15" customFormat="1" ht="16.5" customHeight="1" x14ac:dyDescent="0.2">
      <c r="A1074" s="15">
        <f>ROW(A1073)</f>
        <v>1073</v>
      </c>
      <c r="B1074" s="15">
        <f>IF(J1074=J1073,B1073+1,1)</f>
        <v>16</v>
      </c>
      <c r="C1074" s="15" t="s">
        <v>483</v>
      </c>
      <c r="D1074" s="25" t="s">
        <v>39</v>
      </c>
      <c r="E1074" s="27">
        <v>1284206</v>
      </c>
      <c r="F1074" s="27" t="s">
        <v>1919</v>
      </c>
      <c r="G1074" s="27" t="s">
        <v>465</v>
      </c>
      <c r="H1074" s="27">
        <v>16884</v>
      </c>
      <c r="I1074" s="27" t="s">
        <v>42</v>
      </c>
      <c r="J1074" s="28">
        <v>46091</v>
      </c>
      <c r="K1074" s="26">
        <v>0.35416666666666669</v>
      </c>
      <c r="L1074" s="26"/>
      <c r="M1074" s="27" t="s">
        <v>247</v>
      </c>
      <c r="N1074" s="25">
        <f>IFERROR(VLOOKUP(M1074,Data!$J$1:$K$58,2,0),"")</f>
        <v>56953157599</v>
      </c>
      <c r="O1074" s="27" t="s">
        <v>248</v>
      </c>
      <c r="P1074" s="27"/>
      <c r="Q1074" s="27" t="s">
        <v>1920</v>
      </c>
      <c r="R1074" s="27" t="s">
        <v>280</v>
      </c>
      <c r="S1074" s="27"/>
      <c r="T1074" s="27"/>
      <c r="U1074" s="28"/>
      <c r="V1074" s="15" t="s">
        <v>1328</v>
      </c>
      <c r="X1074" s="27"/>
      <c r="Y1074" s="27"/>
      <c r="Z1074" s="29"/>
      <c r="AA1074" s="29">
        <v>0.34930555555555554</v>
      </c>
      <c r="AB1074" s="29"/>
      <c r="AC1074" s="30">
        <v>46091</v>
      </c>
      <c r="AD1074" s="15" t="str">
        <f>IF(Tabla2[[#This Row],[HORA ENTREGA]]="DIRECTO","On time", IF(AA1074&lt;&gt;"",IF(Tabla2[[#This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4" s="15" t="str">
        <f>MID(Tabla2[[#This Row],[TIPO]],1,3)</f>
        <v xml:space="preserve">40 </v>
      </c>
      <c r="AF10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IDEAL S A */ Cont: * CCLU5191257*/ HR Entrega: *08:30* /Dirección: *bodega Agunsa, dirección La montaña 1550, Quilicura </v>
      </c>
      <c r="AG1074" s="38" t="str">
        <f>IFERROR(HYPERLINK("https://wa.me/"&amp;Tabla2[[#This Row],[CONTACTO]]&amp;"?text="&amp;Tabla2[[#This Row],[Mensaje]],"Enviar mensaje"),"")</f>
        <v>Enviar mensaje</v>
      </c>
      <c r="AH1074" s="15" t="str">
        <f>CONCATENATE(A1074,F1074)</f>
        <v>1073CCLU5191257</v>
      </c>
      <c r="AI1074" s="15" t="str">
        <f>CONCATENATE("ENT-",A1074)</f>
        <v>ENT-1073</v>
      </c>
      <c r="AJ1074" s="15" t="str">
        <f>IF(Tabla2[[#This Row],[Op]]&lt;&gt;"","ENTREGA","")</f>
        <v>ENTREGA</v>
      </c>
      <c r="AK1074" s="40" t="str">
        <f>(Tabla2[[#This Row],[FECHA ENTREGA]]&amp;Tabla2[[#This Row],[HORA ENTREGA]])</f>
        <v>460910,354166666666667</v>
      </c>
      <c r="AL1074" s="34" t="str">
        <f>IFERROR(HYPERLINK("https://wa.me/"&amp;Tabla2[[#This Row],[CONTACTO]]&amp;"?text="&amp;Tabla2[[#This Row],[Mensaje]]),"")</f>
        <v xml:space="preserve">https://wa.me/56953157599?text=Hola!%0AServicio del día 10-03%0A *Cliente:* IDEAL S A */ Cont: * CCLU5191257*/ HR Entrega: *08:30* /Dirección: *bodega Agunsa, dirección La montaña 1550, Quilicura </v>
      </c>
    </row>
    <row r="1075" spans="1:38" s="15" customFormat="1" ht="16.5" customHeight="1" x14ac:dyDescent="0.2">
      <c r="A1075" s="15">
        <f>ROW(A1074)</f>
        <v>1074</v>
      </c>
      <c r="B1075" s="15">
        <f>IF(J1075=J1074,B1074+1,1)</f>
        <v>17</v>
      </c>
      <c r="C1075" s="15" t="s">
        <v>483</v>
      </c>
      <c r="D1075" s="25" t="s">
        <v>39</v>
      </c>
      <c r="E1075" s="27">
        <v>1282893</v>
      </c>
      <c r="F1075" s="27" t="s">
        <v>1921</v>
      </c>
      <c r="G1075" s="27" t="s">
        <v>465</v>
      </c>
      <c r="H1075" s="27">
        <v>14155</v>
      </c>
      <c r="I1075" s="27" t="s">
        <v>1922</v>
      </c>
      <c r="J1075" s="28">
        <v>46091</v>
      </c>
      <c r="K1075" s="26">
        <v>0.35416666666666669</v>
      </c>
      <c r="L1075" s="26"/>
      <c r="M1075" s="27" t="s">
        <v>347</v>
      </c>
      <c r="N1075" s="25">
        <f>IFERROR(VLOOKUP(M1075,Data!$J$1:$K$58,2,0),"")</f>
        <v>56976511010</v>
      </c>
      <c r="O1075" s="27" t="s">
        <v>516</v>
      </c>
      <c r="P1075" s="27"/>
      <c r="Q1075" s="27" t="s">
        <v>1920</v>
      </c>
      <c r="R1075" s="27" t="s">
        <v>74</v>
      </c>
      <c r="S1075" s="27"/>
      <c r="T1075" s="27"/>
      <c r="U1075" s="28"/>
      <c r="V1075" s="15" t="s">
        <v>1328</v>
      </c>
      <c r="X1075" s="27"/>
      <c r="Y1075" s="27"/>
      <c r="Z1075" s="29"/>
      <c r="AA1075" s="29">
        <v>0.34236111111111112</v>
      </c>
      <c r="AB1075" s="29"/>
      <c r="AC1075" s="30">
        <v>46091</v>
      </c>
      <c r="AD1075" s="15" t="str">
        <f>IF(Tabla2[[#This Row],[HORA ENTREGA]]="DIRECTO","On time", IF(AA1075&lt;&gt;"",IF(Tabla2[[#This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5" s="15" t="str">
        <f>MID(Tabla2[[#This Row],[TIPO]],1,3)</f>
        <v xml:space="preserve">40 </v>
      </c>
      <c r="AF10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IDEAL S A */ Cont: * MSCU4581403*/ HR Entrega: *08:30* /Dirección: *bodega Agunsa, dirección La montaña 1550, Quilicura </v>
      </c>
      <c r="AG1075" s="38" t="str">
        <f>IFERROR(HYPERLINK("https://wa.me/"&amp;Tabla2[[#This Row],[CONTACTO]]&amp;"?text="&amp;Tabla2[[#This Row],[Mensaje]],"Enviar mensaje"),"")</f>
        <v>Enviar mensaje</v>
      </c>
      <c r="AH1075" s="15" t="str">
        <f>CONCATENATE(A1075,F1075)</f>
        <v>1074MSCU4581403</v>
      </c>
      <c r="AI1075" s="15" t="str">
        <f>CONCATENATE("ENT-",A1075)</f>
        <v>ENT-1074</v>
      </c>
      <c r="AJ1075" s="15" t="str">
        <f>IF(Tabla2[[#This Row],[Op]]&lt;&gt;"","ENTREGA","")</f>
        <v>ENTREGA</v>
      </c>
      <c r="AK1075" s="40" t="str">
        <f>(Tabla2[[#This Row],[FECHA ENTREGA]]&amp;Tabla2[[#This Row],[HORA ENTREGA]])</f>
        <v>460910,354166666666667</v>
      </c>
      <c r="AL1075" s="34" t="str">
        <f>IFERROR(HYPERLINK("https://wa.me/"&amp;Tabla2[[#This Row],[CONTACTO]]&amp;"?text="&amp;Tabla2[[#This Row],[Mensaje]]),"")</f>
        <v xml:space="preserve">https://wa.me/56976511010?text=Hola!%0AServicio del día 10-03%0A *Cliente:* IDEAL S A */ Cont: * MSCU4581403*/ HR Entrega: *08:30* /Dirección: *bodega Agunsa, dirección La montaña 1550, Quilicura </v>
      </c>
    </row>
    <row r="1076" spans="1:38" s="15" customFormat="1" ht="16.5" customHeight="1" x14ac:dyDescent="0.2">
      <c r="A1076" s="15">
        <f>ROW(A1075)</f>
        <v>1075</v>
      </c>
      <c r="B1076" s="15">
        <f>IF(J1076=J1075,B1075+1,1)</f>
        <v>18</v>
      </c>
      <c r="C1076" s="15" t="s">
        <v>698</v>
      </c>
      <c r="D1076" s="25" t="s">
        <v>39</v>
      </c>
      <c r="E1076" s="27">
        <v>300807</v>
      </c>
      <c r="F1076" s="27" t="s">
        <v>1923</v>
      </c>
      <c r="G1076" s="27" t="s">
        <v>465</v>
      </c>
      <c r="H1076" s="27">
        <v>5750</v>
      </c>
      <c r="I1076" s="27" t="s">
        <v>1924</v>
      </c>
      <c r="J1076" s="28">
        <v>46091</v>
      </c>
      <c r="K1076" s="26">
        <v>0.3125</v>
      </c>
      <c r="L1076" s="26"/>
      <c r="M1076" s="27" t="s">
        <v>233</v>
      </c>
      <c r="N1076" s="25">
        <f>IFERROR(VLOOKUP(M1076,Data!$J$1:$K$58,2,0),"")</f>
        <v>56998494086</v>
      </c>
      <c r="O1076" s="27" t="s">
        <v>181</v>
      </c>
      <c r="P1076" s="27"/>
      <c r="Q1076" s="27" t="s">
        <v>1925</v>
      </c>
      <c r="R1076" s="27" t="s">
        <v>48</v>
      </c>
      <c r="S1076" s="27"/>
      <c r="T1076" s="27"/>
      <c r="U1076" s="28"/>
      <c r="V1076" s="15" t="s">
        <v>1328</v>
      </c>
      <c r="X1076" s="27"/>
      <c r="Y1076" s="27"/>
      <c r="Z1076" s="29"/>
      <c r="AA1076" s="29">
        <v>0.32291666666666669</v>
      </c>
      <c r="AB1076" s="29"/>
      <c r="AC1076" s="30">
        <v>46091</v>
      </c>
      <c r="AD1076" s="15" t="str">
        <f>IF(Tabla2[[#This Row],[HORA ENTREGA]]="DIRECTO","On time", IF(AA1076&lt;&gt;"",IF(Tabla2[[#This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6" s="15" t="str">
        <f>MID(Tabla2[[#This Row],[TIPO]],1,3)</f>
        <v xml:space="preserve">40 </v>
      </c>
      <c r="AF10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IMPORTADORA DCIC SPA */ Cont: * SZLU9893376*/ HR Entrega: *07:30* /Dirección: *dcic</v>
      </c>
      <c r="AG1076" s="38" t="str">
        <f>IFERROR(HYPERLINK("https://wa.me/"&amp;Tabla2[[#This Row],[CONTACTO]]&amp;"?text="&amp;Tabla2[[#This Row],[Mensaje]],"Enviar mensaje"),"")</f>
        <v>Enviar mensaje</v>
      </c>
      <c r="AH1076" s="15" t="str">
        <f>CONCATENATE(A1076,F1076)</f>
        <v>1075SZLU9893376</v>
      </c>
      <c r="AI1076" s="15" t="str">
        <f>CONCATENATE("ENT-",A1076)</f>
        <v>ENT-1075</v>
      </c>
      <c r="AJ1076" s="15" t="str">
        <f>IF(Tabla2[[#This Row],[Op]]&lt;&gt;"","ENTREGA","")</f>
        <v>ENTREGA</v>
      </c>
      <c r="AK1076" s="40" t="str">
        <f>(Tabla2[[#This Row],[FECHA ENTREGA]]&amp;Tabla2[[#This Row],[HORA ENTREGA]])</f>
        <v>460910,3125</v>
      </c>
      <c r="AL1076" s="34" t="str">
        <f>IFERROR(HYPERLINK("https://wa.me/"&amp;Tabla2[[#This Row],[CONTACTO]]&amp;"?text="&amp;Tabla2[[#This Row],[Mensaje]]),"")</f>
        <v>https://wa.me/56998494086?text=Hola!%0AServicio del día 10-03%0A *Cliente:* IMPORTADORA DCIC SPA */ Cont: * SZLU9893376*/ HR Entrega: *07:30* /Dirección: *dcic</v>
      </c>
    </row>
    <row r="1077" spans="1:38" s="15" customFormat="1" ht="16.5" customHeight="1" x14ac:dyDescent="0.2">
      <c r="A1077" s="15">
        <f>ROW(A1076)</f>
        <v>1076</v>
      </c>
      <c r="B1077" s="15">
        <f>IF(J1077=J1076,B1076+1,1)</f>
        <v>19</v>
      </c>
      <c r="C1077" s="15" t="s">
        <v>698</v>
      </c>
      <c r="D1077" s="25" t="s">
        <v>39</v>
      </c>
      <c r="E1077" s="27">
        <v>300803</v>
      </c>
      <c r="F1077" s="27" t="s">
        <v>1926</v>
      </c>
      <c r="G1077" s="27" t="s">
        <v>465</v>
      </c>
      <c r="H1077" s="27">
        <v>10170</v>
      </c>
      <c r="I1077" s="27" t="s">
        <v>1927</v>
      </c>
      <c r="J1077" s="28">
        <v>46091</v>
      </c>
      <c r="K1077" s="26" t="s">
        <v>290</v>
      </c>
      <c r="L1077" s="26"/>
      <c r="M1077" s="27" t="s">
        <v>215</v>
      </c>
      <c r="N1077" s="25">
        <f>IFERROR(VLOOKUP(M1077,Data!$J$1:$K$58,2,0),"")</f>
        <v>56978089957</v>
      </c>
      <c r="O1077" s="27" t="s">
        <v>216</v>
      </c>
      <c r="P1077" s="27"/>
      <c r="Q1077" s="27" t="s">
        <v>1925</v>
      </c>
      <c r="R1077" s="27" t="s">
        <v>218</v>
      </c>
      <c r="S1077" s="27"/>
      <c r="T1077" s="27"/>
      <c r="U1077" s="28"/>
      <c r="V1077" s="15" t="s">
        <v>1328</v>
      </c>
      <c r="X1077" s="27"/>
      <c r="Y1077" s="27"/>
      <c r="Z1077" s="29"/>
      <c r="AA1077" s="29">
        <v>0.56597222222222221</v>
      </c>
      <c r="AB1077" s="29"/>
      <c r="AC1077" s="30">
        <v>46091</v>
      </c>
      <c r="AD1077" s="15" t="str">
        <f>IF(Tabla2[[#This Row],[HORA ENTREGA]]="DIRECTO","On time", IF(AA1077&lt;&gt;"",IF(Tabla2[[#This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7" s="15" t="str">
        <f>MID(Tabla2[[#This Row],[TIPO]],1,3)</f>
        <v xml:space="preserve">40 </v>
      </c>
      <c r="AF10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IMPORTADORA DCIC SPA */ Cont: * CSGU6145764*/ HR Entrega: *DIRECTO* /Dirección: *dcic</v>
      </c>
      <c r="AG1077" s="38" t="str">
        <f>IFERROR(HYPERLINK("https://wa.me/"&amp;Tabla2[[#This Row],[CONTACTO]]&amp;"?text="&amp;Tabla2[[#This Row],[Mensaje]],"Enviar mensaje"),"")</f>
        <v>Enviar mensaje</v>
      </c>
      <c r="AH1077" s="15" t="str">
        <f>CONCATENATE(A1077,F1077)</f>
        <v>1076CSGU6145764</v>
      </c>
      <c r="AI1077" s="15" t="str">
        <f>CONCATENATE("ENT-",A1077)</f>
        <v>ENT-1076</v>
      </c>
      <c r="AJ1077" s="15" t="str">
        <f>IF(Tabla2[[#This Row],[Op]]&lt;&gt;"","ENTREGA","")</f>
        <v>ENTREGA</v>
      </c>
      <c r="AK1077" s="40" t="str">
        <f>(Tabla2[[#This Row],[FECHA ENTREGA]]&amp;Tabla2[[#This Row],[HORA ENTREGA]])</f>
        <v>46091DIRECTO</v>
      </c>
      <c r="AL1077" s="34" t="str">
        <f>IFERROR(HYPERLINK("https://wa.me/"&amp;Tabla2[[#This Row],[CONTACTO]]&amp;"?text="&amp;Tabla2[[#This Row],[Mensaje]]),"")</f>
        <v>https://wa.me/56978089957?text=Hola!%0AServicio del día 10-03%0A *Cliente:* IMPORTADORA DCIC SPA */ Cont: * CSGU6145764*/ HR Entrega: *DIRECTO* /Dirección: *dcic</v>
      </c>
    </row>
    <row r="1078" spans="1:38" s="15" customFormat="1" ht="16.5" customHeight="1" x14ac:dyDescent="0.2">
      <c r="A1078" s="15">
        <f>ROW(A1077)</f>
        <v>1077</v>
      </c>
      <c r="B1078" s="15">
        <f>IF(J1078=J1077,B1077+1,1)</f>
        <v>20</v>
      </c>
      <c r="C1078" s="15" t="s">
        <v>149</v>
      </c>
      <c r="D1078" s="25" t="s">
        <v>39</v>
      </c>
      <c r="E1078" s="27">
        <v>2610333</v>
      </c>
      <c r="F1078" s="27" t="s">
        <v>1928</v>
      </c>
      <c r="G1078" s="27" t="s">
        <v>465</v>
      </c>
      <c r="H1078" s="27">
        <v>9670</v>
      </c>
      <c r="I1078" s="27" t="s">
        <v>42</v>
      </c>
      <c r="J1078" s="28">
        <v>46091</v>
      </c>
      <c r="K1078" s="26">
        <v>0.33333333333333331</v>
      </c>
      <c r="L1078" s="26"/>
      <c r="M1078" s="27" t="s">
        <v>86</v>
      </c>
      <c r="N1078" s="25">
        <f>IFERROR(VLOOKUP(M1078,Data!$J$1:$K$58,2,0),"")</f>
        <v>56956654384</v>
      </c>
      <c r="O1078" s="27" t="s">
        <v>87</v>
      </c>
      <c r="P1078" s="27"/>
      <c r="Q1078" s="27" t="s">
        <v>153</v>
      </c>
      <c r="R1078" s="27" t="s">
        <v>1747</v>
      </c>
      <c r="S1078" s="27"/>
      <c r="T1078" s="27"/>
      <c r="U1078" s="28"/>
      <c r="X1078" s="27"/>
      <c r="Y1078" s="27"/>
      <c r="Z1078" s="29"/>
      <c r="AA1078" s="29">
        <v>0.39583333333333331</v>
      </c>
      <c r="AB1078" s="29"/>
      <c r="AC1078" s="30">
        <v>46091</v>
      </c>
      <c r="AD1078" s="15" t="str">
        <f>IF(Tabla2[[#This Row],[HORA ENTREGA]]="DIRECTO","On time", IF(AA1078&lt;&gt;"",IF(Tabla2[[#This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78" s="15" t="str">
        <f>MID(Tabla2[[#This Row],[TIPO]],1,3)</f>
        <v xml:space="preserve">40 </v>
      </c>
      <c r="AF10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IMPORTADORA MIDEA CARRIER CHILE LTDA */ Cont: * EGHU9194018*/ HR Entrega: *08:00* /Dirección: *BOD. MIEA AGURTO - PUERTO MADERO 9710, BOD. E13; PUDAHUEL </v>
      </c>
      <c r="AG1078" s="38" t="str">
        <f>IFERROR(HYPERLINK("https://wa.me/"&amp;Tabla2[[#This Row],[CONTACTO]]&amp;"?text="&amp;Tabla2[[#This Row],[Mensaje]],"Enviar mensaje"),"")</f>
        <v>Enviar mensaje</v>
      </c>
      <c r="AH1078" s="15" t="str">
        <f>CONCATENATE(A1078,F1078)</f>
        <v>1077EGHU9194018</v>
      </c>
      <c r="AI1078" s="15" t="str">
        <f>CONCATENATE("ENT-",A1078)</f>
        <v>ENT-1077</v>
      </c>
      <c r="AJ1078" s="15" t="str">
        <f>IF(Tabla2[[#This Row],[Op]]&lt;&gt;"","ENTREGA","")</f>
        <v>ENTREGA</v>
      </c>
      <c r="AK1078" s="40" t="str">
        <f>(Tabla2[[#This Row],[FECHA ENTREGA]]&amp;Tabla2[[#This Row],[HORA ENTREGA]])</f>
        <v>460910,333333333333333</v>
      </c>
      <c r="AL1078" s="34" t="str">
        <f>IFERROR(HYPERLINK("https://wa.me/"&amp;Tabla2[[#This Row],[CONTACTO]]&amp;"?text="&amp;Tabla2[[#This Row],[Mensaje]]),"")</f>
        <v xml:space="preserve">https://wa.me/56956654384?text=Hola!%0AServicio del día 10-03%0A *Cliente:* IMPORTADORA MIDEA CARRIER CHILE LTDA */ Cont: * EGHU9194018*/ HR Entrega: *08:00* /Dirección: *BOD. MIEA AGURTO - PUERTO MADERO 9710, BOD. E13; PUDAHUEL </v>
      </c>
    </row>
    <row r="1079" spans="1:38" s="15" customFormat="1" ht="16.5" customHeight="1" x14ac:dyDescent="0.2">
      <c r="A1079" s="15">
        <f>ROW(A1078)</f>
        <v>1078</v>
      </c>
      <c r="B1079" s="15">
        <f>IF(J1079=J1078,B1078+1,1)</f>
        <v>21</v>
      </c>
      <c r="C1079" s="15" t="s">
        <v>149</v>
      </c>
      <c r="D1079" s="25" t="s">
        <v>39</v>
      </c>
      <c r="E1079" s="27">
        <v>264035</v>
      </c>
      <c r="F1079" s="27" t="s">
        <v>1929</v>
      </c>
      <c r="G1079" s="27" t="s">
        <v>465</v>
      </c>
      <c r="H1079" s="27">
        <v>4656</v>
      </c>
      <c r="I1079" s="27" t="s">
        <v>42</v>
      </c>
      <c r="J1079" s="28">
        <v>46091</v>
      </c>
      <c r="K1079" s="26">
        <v>0.41666666666666669</v>
      </c>
      <c r="L1079" s="26"/>
      <c r="M1079" s="27" t="s">
        <v>319</v>
      </c>
      <c r="N1079" s="25">
        <f>IFERROR(VLOOKUP(M1079,Data!$J$1:$K$58,2,0),"")</f>
        <v>56948501048</v>
      </c>
      <c r="O1079" s="27" t="s">
        <v>320</v>
      </c>
      <c r="P1079" s="27"/>
      <c r="Q1079" s="27" t="s">
        <v>153</v>
      </c>
      <c r="R1079" s="27" t="s">
        <v>74</v>
      </c>
      <c r="S1079" s="27"/>
      <c r="T1079" s="27"/>
      <c r="U1079" s="28"/>
      <c r="V1079" s="15" t="s">
        <v>1328</v>
      </c>
      <c r="X1079" s="27"/>
      <c r="Y1079" s="27"/>
      <c r="Z1079" s="29"/>
      <c r="AA1079" s="29">
        <v>0.39930555555555558</v>
      </c>
      <c r="AB1079" s="29"/>
      <c r="AC1079" s="30">
        <v>46091</v>
      </c>
      <c r="AD1079" s="15" t="str">
        <f>IF(Tabla2[[#This Row],[HORA ENTREGA]]="DIRECTO","On time", IF(AA1079&lt;&gt;"",IF(Tabla2[[#This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79" s="15" t="str">
        <f>MID(Tabla2[[#This Row],[TIPO]],1,3)</f>
        <v xml:space="preserve">40 </v>
      </c>
      <c r="AF10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IMPORTADORA MIDEA CARRIER CHILE LTDA */ Cont: * MEDU8505096*/ HR Entrega: *10:00* /Dirección: *BOD. MIEA AGURTO - PUERTO MADERO 9710, BOD. E13; PUDAHUEL </v>
      </c>
      <c r="AG1079" s="38" t="str">
        <f>IFERROR(HYPERLINK("https://wa.me/"&amp;Tabla2[[#This Row],[CONTACTO]]&amp;"?text="&amp;Tabla2[[#This Row],[Mensaje]],"Enviar mensaje"),"")</f>
        <v>Enviar mensaje</v>
      </c>
      <c r="AH1079" s="15" t="str">
        <f>CONCATENATE(A1079,F1079)</f>
        <v>1078MEDU8505096</v>
      </c>
      <c r="AI1079" s="15" t="str">
        <f>CONCATENATE("ENT-",A1079)</f>
        <v>ENT-1078</v>
      </c>
      <c r="AJ1079" s="15" t="str">
        <f>IF(Tabla2[[#This Row],[Op]]&lt;&gt;"","ENTREGA","")</f>
        <v>ENTREGA</v>
      </c>
      <c r="AK1079" s="40" t="str">
        <f>(Tabla2[[#This Row],[FECHA ENTREGA]]&amp;Tabla2[[#This Row],[HORA ENTREGA]])</f>
        <v>460910,416666666666667</v>
      </c>
      <c r="AL1079" s="34" t="str">
        <f>IFERROR(HYPERLINK("https://wa.me/"&amp;Tabla2[[#This Row],[CONTACTO]]&amp;"?text="&amp;Tabla2[[#This Row],[Mensaje]]),"")</f>
        <v xml:space="preserve">https://wa.me/56948501048?text=Hola!%0AServicio del día 10-03%0A *Cliente:* IMPORTADORA MIDEA CARRIER CHILE LTDA */ Cont: * MEDU8505096*/ HR Entrega: *10:00* /Dirección: *BOD. MIEA AGURTO - PUERTO MADERO 9710, BOD. E13; PUDAHUEL </v>
      </c>
    </row>
    <row r="1080" spans="1:38" s="15" customFormat="1" ht="16.5" customHeight="1" x14ac:dyDescent="0.2">
      <c r="A1080" s="15">
        <f>ROW(A1079)</f>
        <v>1079</v>
      </c>
      <c r="B1080" s="15">
        <f>IF(J1080=J1079,B1079+1,1)</f>
        <v>22</v>
      </c>
      <c r="C1080" s="15" t="s">
        <v>149</v>
      </c>
      <c r="D1080" s="25" t="s">
        <v>39</v>
      </c>
      <c r="E1080" s="27">
        <v>2604028</v>
      </c>
      <c r="F1080" s="27" t="s">
        <v>1930</v>
      </c>
      <c r="G1080" s="27" t="s">
        <v>465</v>
      </c>
      <c r="H1080" s="27">
        <v>8500</v>
      </c>
      <c r="I1080" s="27" t="s">
        <v>42</v>
      </c>
      <c r="J1080" s="28">
        <v>46091</v>
      </c>
      <c r="K1080" s="26">
        <v>0.41666666666666669</v>
      </c>
      <c r="L1080" s="26"/>
      <c r="M1080" s="27" t="s">
        <v>72</v>
      </c>
      <c r="N1080" s="25">
        <f>IFERROR(VLOOKUP(M1080,Data!$J$1:$K$58,2,0),"")</f>
        <v>56978089148</v>
      </c>
      <c r="O1080" s="27" t="s">
        <v>73</v>
      </c>
      <c r="P1080" s="27"/>
      <c r="Q1080" s="27" t="s">
        <v>153</v>
      </c>
      <c r="R1080" s="27" t="s">
        <v>74</v>
      </c>
      <c r="S1080" s="27"/>
      <c r="T1080" s="27"/>
      <c r="U1080" s="28"/>
      <c r="V1080" s="15" t="s">
        <v>1328</v>
      </c>
      <c r="X1080" s="27"/>
      <c r="Y1080" s="27"/>
      <c r="Z1080" s="29"/>
      <c r="AA1080" s="29">
        <v>0.36458333333333331</v>
      </c>
      <c r="AB1080" s="29"/>
      <c r="AC1080" s="30">
        <v>46091</v>
      </c>
      <c r="AD1080" s="15" t="str">
        <f>IF(Tabla2[[#This Row],[HORA ENTREGA]]="DIRECTO","On time", IF(AA1080&lt;&gt;"",IF(Tabla2[[#This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80" s="15" t="str">
        <f>MID(Tabla2[[#This Row],[TIPO]],1,3)</f>
        <v xml:space="preserve">40 </v>
      </c>
      <c r="AF10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IMPORTADORA MIDEA CARRIER CHILE LTDA */ Cont: * MSMU7080874*/ HR Entrega: *10:00* /Dirección: *BOD. MIEA AGURTO - PUERTO MADERO 9710, BOD. E13; PUDAHUEL </v>
      </c>
      <c r="AG1080" s="38" t="str">
        <f>IFERROR(HYPERLINK("https://wa.me/"&amp;Tabla2[[#This Row],[CONTACTO]]&amp;"?text="&amp;Tabla2[[#This Row],[Mensaje]],"Enviar mensaje"),"")</f>
        <v>Enviar mensaje</v>
      </c>
      <c r="AH1080" s="15" t="str">
        <f>CONCATENATE(A1080,F1080)</f>
        <v>1079MSMU7080874</v>
      </c>
      <c r="AI1080" s="15" t="str">
        <f>CONCATENATE("ENT-",A1080)</f>
        <v>ENT-1079</v>
      </c>
      <c r="AJ1080" s="15" t="str">
        <f>IF(Tabla2[[#This Row],[Op]]&lt;&gt;"","ENTREGA","")</f>
        <v>ENTREGA</v>
      </c>
      <c r="AK1080" s="40" t="str">
        <f>(Tabla2[[#This Row],[FECHA ENTREGA]]&amp;Tabla2[[#This Row],[HORA ENTREGA]])</f>
        <v>460910,416666666666667</v>
      </c>
      <c r="AL1080" s="34" t="str">
        <f>IFERROR(HYPERLINK("https://wa.me/"&amp;Tabla2[[#This Row],[CONTACTO]]&amp;"?text="&amp;Tabla2[[#This Row],[Mensaje]]),"")</f>
        <v xml:space="preserve">https://wa.me/56978089148?text=Hola!%0AServicio del día 10-03%0A *Cliente:* IMPORTADORA MIDEA CARRIER CHILE LTDA */ Cont: * MSMU7080874*/ HR Entrega: *10:00* /Dirección: *BOD. MIEA AGURTO - PUERTO MADERO 9710, BOD. E13; PUDAHUEL </v>
      </c>
    </row>
    <row r="1081" spans="1:38" s="15" customFormat="1" ht="16.5" customHeight="1" x14ac:dyDescent="0.2">
      <c r="A1081" s="15">
        <f>ROW(A1080)</f>
        <v>1080</v>
      </c>
      <c r="B1081" s="15">
        <f>IF(J1081=J1080,B1080+1,1)</f>
        <v>23</v>
      </c>
      <c r="C1081" s="15" t="s">
        <v>149</v>
      </c>
      <c r="D1081" s="25" t="s">
        <v>39</v>
      </c>
      <c r="E1081" s="27">
        <v>2604025</v>
      </c>
      <c r="F1081" s="27" t="s">
        <v>1931</v>
      </c>
      <c r="G1081" s="27" t="s">
        <v>465</v>
      </c>
      <c r="H1081" s="27">
        <v>4656</v>
      </c>
      <c r="I1081" s="27" t="s">
        <v>42</v>
      </c>
      <c r="J1081" s="28">
        <v>46091</v>
      </c>
      <c r="K1081" s="26">
        <v>0.45833333333333331</v>
      </c>
      <c r="L1081" s="26"/>
      <c r="M1081" s="27" t="s">
        <v>313</v>
      </c>
      <c r="N1081" s="25">
        <f>IFERROR(VLOOKUP(M1081,Data!$J$1:$K$58,2,0),"")</f>
        <v>56967387744</v>
      </c>
      <c r="O1081" s="27" t="s">
        <v>314</v>
      </c>
      <c r="P1081" s="27"/>
      <c r="Q1081" s="27" t="s">
        <v>153</v>
      </c>
      <c r="R1081" s="27" t="s">
        <v>74</v>
      </c>
      <c r="S1081" s="27"/>
      <c r="T1081" s="27"/>
      <c r="U1081" s="28"/>
      <c r="V1081" s="15" t="s">
        <v>1328</v>
      </c>
      <c r="X1081" s="27"/>
      <c r="Y1081" s="27"/>
      <c r="Z1081" s="29"/>
      <c r="AA1081" s="29">
        <v>0.48958333333333331</v>
      </c>
      <c r="AB1081" s="29"/>
      <c r="AC1081" s="30">
        <v>46091</v>
      </c>
      <c r="AD1081" s="15" t="str">
        <f>IF(Tabla2[[#This Row],[HORA ENTREGA]]="DIRECTO","On time", IF(AA1081&lt;&gt;"",IF(Tabla2[[#This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81" s="15" t="str">
        <f>MID(Tabla2[[#This Row],[TIPO]],1,3)</f>
        <v xml:space="preserve">40 </v>
      </c>
      <c r="AF10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IMPORTADORA MIDEA CARRIER CHILE LTDA */ Cont: * TGHU8904444*/ HR Entrega: *11:00* /Dirección: *BOD. MIEA AGURTO - PUERTO MADERO 9710, BOD. E13; PUDAHUEL </v>
      </c>
      <c r="AG1081" s="38" t="str">
        <f>IFERROR(HYPERLINK("https://wa.me/"&amp;Tabla2[[#This Row],[CONTACTO]]&amp;"?text="&amp;Tabla2[[#This Row],[Mensaje]],"Enviar mensaje"),"")</f>
        <v>Enviar mensaje</v>
      </c>
      <c r="AH1081" s="15" t="str">
        <f>CONCATENATE(A1081,F1081)</f>
        <v>1080TGHU8904444</v>
      </c>
      <c r="AI1081" s="15" t="str">
        <f>CONCATENATE("ENT-",A1081)</f>
        <v>ENT-1080</v>
      </c>
      <c r="AJ1081" s="15" t="str">
        <f>IF(Tabla2[[#This Row],[Op]]&lt;&gt;"","ENTREGA","")</f>
        <v>ENTREGA</v>
      </c>
      <c r="AK1081" s="40" t="str">
        <f>(Tabla2[[#This Row],[FECHA ENTREGA]]&amp;Tabla2[[#This Row],[HORA ENTREGA]])</f>
        <v>460910,458333333333333</v>
      </c>
      <c r="AL1081" s="34" t="str">
        <f>IFERROR(HYPERLINK("https://wa.me/"&amp;Tabla2[[#This Row],[CONTACTO]]&amp;"?text="&amp;Tabla2[[#This Row],[Mensaje]]),"")</f>
        <v xml:space="preserve">https://wa.me/56967387744?text=Hola!%0AServicio del día 10-03%0A *Cliente:* IMPORTADORA MIDEA CARRIER CHILE LTDA */ Cont: * TGHU8904444*/ HR Entrega: *11:00* /Dirección: *BOD. MIEA AGURTO - PUERTO MADERO 9710, BOD. E13; PUDAHUEL </v>
      </c>
    </row>
    <row r="1082" spans="1:38" s="15" customFormat="1" ht="16.5" customHeight="1" x14ac:dyDescent="0.2">
      <c r="A1082" s="15">
        <f>ROW(A1081)</f>
        <v>1081</v>
      </c>
      <c r="B1082" s="15">
        <f>IF(J1082=J1081,B1081+1,1)</f>
        <v>24</v>
      </c>
      <c r="C1082" s="15" t="s">
        <v>149</v>
      </c>
      <c r="D1082" s="25" t="s">
        <v>39</v>
      </c>
      <c r="E1082" s="27">
        <v>2604033</v>
      </c>
      <c r="F1082" s="27" t="s">
        <v>1932</v>
      </c>
      <c r="G1082" s="27" t="s">
        <v>465</v>
      </c>
      <c r="H1082" s="27">
        <v>4656</v>
      </c>
      <c r="I1082" s="27" t="s">
        <v>42</v>
      </c>
      <c r="J1082" s="28">
        <v>46091</v>
      </c>
      <c r="K1082" s="26">
        <v>0.45833333333333331</v>
      </c>
      <c r="L1082" s="26"/>
      <c r="M1082" s="27" t="s">
        <v>225</v>
      </c>
      <c r="N1082" s="25">
        <f>IFERROR(VLOOKUP(M1082,Data!$J$1:$K$58,2,0),"")</f>
        <v>56978811158</v>
      </c>
      <c r="O1082" s="27" t="s">
        <v>226</v>
      </c>
      <c r="P1082" s="27"/>
      <c r="Q1082" s="27" t="s">
        <v>153</v>
      </c>
      <c r="R1082" s="27" t="s">
        <v>74</v>
      </c>
      <c r="S1082" s="27"/>
      <c r="T1082" s="27"/>
      <c r="U1082" s="28"/>
      <c r="V1082" s="15" t="s">
        <v>1328</v>
      </c>
      <c r="X1082" s="27"/>
      <c r="Y1082" s="27"/>
      <c r="Z1082" s="29"/>
      <c r="AA1082" s="29">
        <v>0.4861111111111111</v>
      </c>
      <c r="AB1082" s="29"/>
      <c r="AC1082" s="30">
        <v>46091</v>
      </c>
      <c r="AD1082" s="15" t="str">
        <f>IF(Tabla2[[#This Row],[HORA ENTREGA]]="DIRECTO","On time", IF(AA1082&lt;&gt;"",IF(Tabla2[[#This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82" s="15" t="str">
        <f>MID(Tabla2[[#This Row],[TIPO]],1,3)</f>
        <v xml:space="preserve">40 </v>
      </c>
      <c r="AF10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IMPORTADORA MIDEA CARRIER CHILE LTDA */ Cont: * UETU6278583*/ HR Entrega: *11:00* /Dirección: *BOD. MIEA AGURTO - PUERTO MADERO 9710, BOD. E13; PUDAHUEL </v>
      </c>
      <c r="AG1082" s="38" t="str">
        <f>IFERROR(HYPERLINK("https://wa.me/"&amp;Tabla2[[#This Row],[CONTACTO]]&amp;"?text="&amp;Tabla2[[#This Row],[Mensaje]],"Enviar mensaje"),"")</f>
        <v>Enviar mensaje</v>
      </c>
      <c r="AH1082" s="15" t="str">
        <f>CONCATENATE(A1082,F1082)</f>
        <v>1081UETU6278583</v>
      </c>
      <c r="AI1082" s="15" t="str">
        <f>CONCATENATE("ENT-",A1082)</f>
        <v>ENT-1081</v>
      </c>
      <c r="AJ1082" s="15" t="str">
        <f>IF(Tabla2[[#This Row],[Op]]&lt;&gt;"","ENTREGA","")</f>
        <v>ENTREGA</v>
      </c>
      <c r="AK1082" s="40" t="str">
        <f>(Tabla2[[#This Row],[FECHA ENTREGA]]&amp;Tabla2[[#This Row],[HORA ENTREGA]])</f>
        <v>460910,458333333333333</v>
      </c>
      <c r="AL1082" s="34" t="str">
        <f>IFERROR(HYPERLINK("https://wa.me/"&amp;Tabla2[[#This Row],[CONTACTO]]&amp;"?text="&amp;Tabla2[[#This Row],[Mensaje]]),"")</f>
        <v xml:space="preserve">https://wa.me/56978811158?text=Hola!%0AServicio del día 10-03%0A *Cliente:* IMPORTADORA MIDEA CARRIER CHILE LTDA */ Cont: * UETU6278583*/ HR Entrega: *11:00* /Dirección: *BOD. MIEA AGURTO - PUERTO MADERO 9710, BOD. E13; PUDAHUEL </v>
      </c>
    </row>
    <row r="1083" spans="1:38" s="15" customFormat="1" ht="16.5" customHeight="1" x14ac:dyDescent="0.2">
      <c r="A1083" s="15">
        <f>ROW(A1082)</f>
        <v>1082</v>
      </c>
      <c r="B1083" s="15">
        <f>IF(J1083=J1082,B1082+1,1)</f>
        <v>25</v>
      </c>
      <c r="C1083" s="15" t="s">
        <v>149</v>
      </c>
      <c r="D1083" s="25" t="s">
        <v>39</v>
      </c>
      <c r="E1083" s="27">
        <v>2600333</v>
      </c>
      <c r="F1083" s="27" t="s">
        <v>1933</v>
      </c>
      <c r="G1083" s="27" t="s">
        <v>465</v>
      </c>
      <c r="H1083" s="27">
        <v>13740</v>
      </c>
      <c r="I1083" s="27" t="s">
        <v>42</v>
      </c>
      <c r="J1083" s="28">
        <v>46091</v>
      </c>
      <c r="K1083" s="26">
        <v>0.5</v>
      </c>
      <c r="L1083" s="26"/>
      <c r="M1083" s="27" t="s">
        <v>55</v>
      </c>
      <c r="N1083" s="25">
        <f>IFERROR(VLOOKUP(M1083,Data!$J$1:$K$58,2,0),"")</f>
        <v>56992164782</v>
      </c>
      <c r="O1083" s="27" t="s">
        <v>56</v>
      </c>
      <c r="P1083" s="27"/>
      <c r="Q1083" s="27" t="s">
        <v>153</v>
      </c>
      <c r="R1083" s="27" t="s">
        <v>1747</v>
      </c>
      <c r="S1083" s="27"/>
      <c r="T1083" s="27"/>
      <c r="U1083" s="28"/>
      <c r="V1083" s="15" t="s">
        <v>1328</v>
      </c>
      <c r="X1083" s="27"/>
      <c r="Y1083" s="27"/>
      <c r="Z1083" s="29"/>
      <c r="AA1083" s="29">
        <v>0.48958333333333331</v>
      </c>
      <c r="AB1083" s="29"/>
      <c r="AC1083" s="30">
        <v>46091</v>
      </c>
      <c r="AD1083" s="15" t="str">
        <f>IF(Tabla2[[#This Row],[HORA ENTREGA]]="DIRECTO","On time", IF(AA1083&lt;&gt;"",IF(Tabla2[[#This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83" s="15" t="str">
        <f>MID(Tabla2[[#This Row],[TIPO]],1,3)</f>
        <v xml:space="preserve">40 </v>
      </c>
      <c r="AF10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IMPORTADORA MIDEA CARRIER CHILE LTDA */ Cont: * TIIU6245073*/ HR Entrega: *12:00* /Dirección: *BOD. MIEA AGURTO - PUERTO MADERO 9710, BOD. E13; PUDAHUEL </v>
      </c>
      <c r="AG1083" s="38" t="str">
        <f>IFERROR(HYPERLINK("https://wa.me/"&amp;Tabla2[[#This Row],[CONTACTO]]&amp;"?text="&amp;Tabla2[[#This Row],[Mensaje]],"Enviar mensaje"),"")</f>
        <v>Enviar mensaje</v>
      </c>
      <c r="AH1083" s="15" t="str">
        <f>CONCATENATE(A1083,F1083)</f>
        <v>1082TIIU6245073</v>
      </c>
      <c r="AI1083" s="15" t="str">
        <f>CONCATENATE("ENT-",A1083)</f>
        <v>ENT-1082</v>
      </c>
      <c r="AJ1083" s="15" t="str">
        <f>IF(Tabla2[[#This Row],[Op]]&lt;&gt;"","ENTREGA","")</f>
        <v>ENTREGA</v>
      </c>
      <c r="AK1083" s="40" t="str">
        <f>(Tabla2[[#This Row],[FECHA ENTREGA]]&amp;Tabla2[[#This Row],[HORA ENTREGA]])</f>
        <v>460910,5</v>
      </c>
      <c r="AL1083" s="34" t="str">
        <f>IFERROR(HYPERLINK("https://wa.me/"&amp;Tabla2[[#This Row],[CONTACTO]]&amp;"?text="&amp;Tabla2[[#This Row],[Mensaje]]),"")</f>
        <v xml:space="preserve">https://wa.me/56992164782?text=Hola!%0AServicio del día 10-03%0A *Cliente:* IMPORTADORA MIDEA CARRIER CHILE LTDA */ Cont: * TIIU6245073*/ HR Entrega: *12:00* /Dirección: *BOD. MIEA AGURTO - PUERTO MADERO 9710, BOD. E13; PUDAHUEL </v>
      </c>
    </row>
    <row r="1084" spans="1:38" s="15" customFormat="1" ht="16.5" customHeight="1" x14ac:dyDescent="0.2">
      <c r="A1084" s="15">
        <f>ROW(A1083)</f>
        <v>1083</v>
      </c>
      <c r="B1084" s="15">
        <f>IF(J1084=J1083,B1083+1,1)</f>
        <v>26</v>
      </c>
      <c r="C1084" s="15" t="s">
        <v>166</v>
      </c>
      <c r="D1084" s="25" t="s">
        <v>39</v>
      </c>
      <c r="E1084" s="27">
        <v>878396</v>
      </c>
      <c r="F1084" s="27" t="s">
        <v>1934</v>
      </c>
      <c r="G1084" s="27" t="s">
        <v>465</v>
      </c>
      <c r="H1084" s="27">
        <v>28293</v>
      </c>
      <c r="I1084" s="27" t="s">
        <v>1935</v>
      </c>
      <c r="J1084" s="28">
        <v>46091</v>
      </c>
      <c r="K1084" s="26">
        <v>0.41666666666666669</v>
      </c>
      <c r="L1084" s="26"/>
      <c r="M1084" s="27" t="s">
        <v>953</v>
      </c>
      <c r="N1084" s="25">
        <f>IFERROR(VLOOKUP(M1084,Data!$J$1:$K$58,2,0),"")</f>
        <v>56967128754</v>
      </c>
      <c r="O1084" s="27" t="s">
        <v>165</v>
      </c>
      <c r="P1084" s="27"/>
      <c r="Q1084" s="27" t="s">
        <v>168</v>
      </c>
      <c r="R1084" s="27" t="s">
        <v>48</v>
      </c>
      <c r="S1084" s="27"/>
      <c r="T1084" s="27"/>
      <c r="U1084" s="28"/>
      <c r="V1084" s="15" t="s">
        <v>1328</v>
      </c>
      <c r="X1084" s="27"/>
      <c r="Y1084" s="27"/>
      <c r="Z1084" s="29"/>
      <c r="AA1084" s="29">
        <v>0.49305555555555558</v>
      </c>
      <c r="AB1084" s="29"/>
      <c r="AC1084" s="30">
        <v>46091</v>
      </c>
      <c r="AD1084" s="15" t="str">
        <f>IF(Tabla2[[#This Row],[HORA ENTREGA]]="DIRECTO","On time", IF(AA1084&lt;&gt;"",IF(Tabla2[[#This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84" s="15" t="str">
        <f>MID(Tabla2[[#This Row],[TIPO]],1,3)</f>
        <v xml:space="preserve">40 </v>
      </c>
      <c r="AF10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IMPORTADORA Y COMERCIALIZADORA BZ SPA */ Cont: * TIIU6495447*/ HR Entrega: *10:00* /Dirección: *PuertoMadero 9710, Bodega X36. Pudahuel</v>
      </c>
      <c r="AG1084" s="38" t="str">
        <f>IFERROR(HYPERLINK("https://wa.me/"&amp;Tabla2[[#This Row],[CONTACTO]]&amp;"?text="&amp;Tabla2[[#This Row],[Mensaje]],"Enviar mensaje"),"")</f>
        <v>Enviar mensaje</v>
      </c>
      <c r="AH1084" s="15" t="str">
        <f>CONCATENATE(A1084,F1084)</f>
        <v>1083TIIU6495447</v>
      </c>
      <c r="AI1084" s="15" t="str">
        <f>CONCATENATE("ENT-",A1084)</f>
        <v>ENT-1083</v>
      </c>
      <c r="AJ1084" s="15" t="str">
        <f>IF(Tabla2[[#This Row],[Op]]&lt;&gt;"","ENTREGA","")</f>
        <v>ENTREGA</v>
      </c>
      <c r="AK1084" s="40" t="str">
        <f>(Tabla2[[#This Row],[FECHA ENTREGA]]&amp;Tabla2[[#This Row],[HORA ENTREGA]])</f>
        <v>460910,416666666666667</v>
      </c>
      <c r="AL1084" s="34" t="str">
        <f>IFERROR(HYPERLINK("https://wa.me/"&amp;Tabla2[[#This Row],[CONTACTO]]&amp;"?text="&amp;Tabla2[[#This Row],[Mensaje]]),"")</f>
        <v>https://wa.me/56967128754?text=Hola!%0AServicio del día 10-03%0A *Cliente:* IMPORTADORA Y COMERCIALIZADORA BZ SPA */ Cont: * TIIU6495447*/ HR Entrega: *10:00* /Dirección: *PuertoMadero 9710, Bodega X36. Pudahuel</v>
      </c>
    </row>
    <row r="1085" spans="1:38" s="15" customFormat="1" ht="16.5" customHeight="1" x14ac:dyDescent="0.2">
      <c r="A1085" s="15">
        <f>ROW(A1084)</f>
        <v>1084</v>
      </c>
      <c r="B1085" s="15">
        <f>IF(J1085=J1084,B1084+1,1)</f>
        <v>27</v>
      </c>
      <c r="C1085" s="15" t="s">
        <v>178</v>
      </c>
      <c r="D1085" s="25" t="s">
        <v>39</v>
      </c>
      <c r="E1085" s="27">
        <v>876896</v>
      </c>
      <c r="F1085" s="27" t="s">
        <v>1936</v>
      </c>
      <c r="G1085" s="27" t="s">
        <v>465</v>
      </c>
      <c r="H1085" s="27">
        <v>25700</v>
      </c>
      <c r="I1085" s="27" t="s">
        <v>42</v>
      </c>
      <c r="J1085" s="28">
        <v>46091</v>
      </c>
      <c r="K1085" s="26">
        <v>0.33333333333333331</v>
      </c>
      <c r="L1085" s="26"/>
      <c r="M1085" s="27" t="s">
        <v>688</v>
      </c>
      <c r="N1085" s="25">
        <f>IFERROR(VLOOKUP(M1085,Data!$J$1:$K$58,2,0),"")</f>
        <v>56950104102</v>
      </c>
      <c r="O1085" s="27" t="s">
        <v>552</v>
      </c>
      <c r="P1085" s="27"/>
      <c r="Q1085" s="27" t="s">
        <v>182</v>
      </c>
      <c r="R1085" s="27" t="s">
        <v>218</v>
      </c>
      <c r="S1085" s="27"/>
      <c r="T1085" s="27"/>
      <c r="U1085" s="28"/>
      <c r="V1085" s="15" t="s">
        <v>1328</v>
      </c>
      <c r="X1085" s="27"/>
      <c r="Y1085" s="27"/>
      <c r="Z1085" s="29"/>
      <c r="AA1085" s="29">
        <v>0.34166666666666667</v>
      </c>
      <c r="AB1085" s="29"/>
      <c r="AC1085" s="30">
        <v>46091</v>
      </c>
      <c r="AD1085" s="15" t="str">
        <f>IF(Tabla2[[#This Row],[HORA ENTREGA]]="DIRECTO","On time", IF(AA1085&lt;&gt;"",IF(Tabla2[[#This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85" s="15" t="str">
        <f>MID(Tabla2[[#This Row],[TIPO]],1,3)</f>
        <v xml:space="preserve">40 </v>
      </c>
      <c r="AF10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INVERSIERRA S A */ Cont: * TGCU5173796*/ HR Entrega: *08:00* /Dirección: *HUECHURABA</v>
      </c>
      <c r="AG1085" s="38" t="str">
        <f>IFERROR(HYPERLINK("https://wa.me/"&amp;Tabla2[[#This Row],[CONTACTO]]&amp;"?text="&amp;Tabla2[[#This Row],[Mensaje]],"Enviar mensaje"),"")</f>
        <v>Enviar mensaje</v>
      </c>
      <c r="AH1085" s="15" t="str">
        <f>CONCATENATE(A1085,F1085)</f>
        <v>1084TGCU5173796</v>
      </c>
      <c r="AI1085" s="15" t="str">
        <f>CONCATENATE("ENT-",A1085)</f>
        <v>ENT-1084</v>
      </c>
      <c r="AJ1085" s="15" t="str">
        <f>IF(Tabla2[[#This Row],[Op]]&lt;&gt;"","ENTREGA","")</f>
        <v>ENTREGA</v>
      </c>
      <c r="AK1085" s="40" t="str">
        <f>(Tabla2[[#This Row],[FECHA ENTREGA]]&amp;Tabla2[[#This Row],[HORA ENTREGA]])</f>
        <v>460910,333333333333333</v>
      </c>
      <c r="AL1085" s="34" t="str">
        <f>IFERROR(HYPERLINK("https://wa.me/"&amp;Tabla2[[#This Row],[CONTACTO]]&amp;"?text="&amp;Tabla2[[#This Row],[Mensaje]]),"")</f>
        <v>https://wa.me/56950104102?text=Hola!%0AServicio del día 10-03%0A *Cliente:* INVERSIERRA S A */ Cont: * TGCU5173796*/ HR Entrega: *08:00* /Dirección: *HUECHURABA</v>
      </c>
    </row>
    <row r="1086" spans="1:38" s="15" customFormat="1" ht="16.5" customHeight="1" x14ac:dyDescent="0.2">
      <c r="A1086" s="15">
        <f>ROW(A1085)</f>
        <v>1085</v>
      </c>
      <c r="B1086" s="15">
        <f>IF(J1086=J1085,B1085+1,1)</f>
        <v>28</v>
      </c>
      <c r="C1086" s="15" t="s">
        <v>178</v>
      </c>
      <c r="D1086" s="25" t="s">
        <v>39</v>
      </c>
      <c r="E1086" s="27">
        <v>876896</v>
      </c>
      <c r="F1086" s="27" t="s">
        <v>1937</v>
      </c>
      <c r="G1086" s="27" t="s">
        <v>465</v>
      </c>
      <c r="H1086" s="27">
        <v>17664</v>
      </c>
      <c r="I1086" s="27" t="s">
        <v>42</v>
      </c>
      <c r="J1086" s="28">
        <v>46091</v>
      </c>
      <c r="K1086" s="26">
        <v>0.5</v>
      </c>
      <c r="L1086" s="26"/>
      <c r="M1086" s="27" t="s">
        <v>221</v>
      </c>
      <c r="N1086" s="25">
        <f>IFERROR(VLOOKUP(M1086,Data!$J$1:$K$58,2,0),"")</f>
        <v>56965378427</v>
      </c>
      <c r="O1086" s="27" t="s">
        <v>222</v>
      </c>
      <c r="P1086" s="27"/>
      <c r="Q1086" s="27" t="s">
        <v>182</v>
      </c>
      <c r="R1086" s="27" t="s">
        <v>261</v>
      </c>
      <c r="S1086" s="27"/>
      <c r="T1086" s="27"/>
      <c r="U1086" s="28"/>
      <c r="X1086" s="27"/>
      <c r="Y1086" s="27"/>
      <c r="Z1086" s="29"/>
      <c r="AA1086" s="29">
        <v>0.53125</v>
      </c>
      <c r="AB1086" s="29"/>
      <c r="AC1086" s="30">
        <v>46091</v>
      </c>
      <c r="AD1086" s="15" t="str">
        <f>IF(Tabla2[[#This Row],[HORA ENTREGA]]="DIRECTO","On time", IF(AA1086&lt;&gt;"",IF(Tabla2[[#This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86" s="15" t="str">
        <f>MID(Tabla2[[#This Row],[TIPO]],1,3)</f>
        <v xml:space="preserve">40 </v>
      </c>
      <c r="AF10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INVERSIERRA S A */ Cont: * HAMU2104550*/ HR Entrega: *12:00* /Dirección: *HUECHURABA</v>
      </c>
      <c r="AG1086" s="38" t="str">
        <f>IFERROR(HYPERLINK("https://wa.me/"&amp;Tabla2[[#This Row],[CONTACTO]]&amp;"?text="&amp;Tabla2[[#This Row],[Mensaje]],"Enviar mensaje"),"")</f>
        <v>Enviar mensaje</v>
      </c>
      <c r="AH1086" s="15" t="str">
        <f>CONCATENATE(A1086,F1086)</f>
        <v>1085HAMU2104550</v>
      </c>
      <c r="AI1086" s="15" t="str">
        <f>CONCATENATE("ENT-",A1086)</f>
        <v>ENT-1085</v>
      </c>
      <c r="AJ1086" s="15" t="str">
        <f>IF(Tabla2[[#This Row],[Op]]&lt;&gt;"","ENTREGA","")</f>
        <v>ENTREGA</v>
      </c>
      <c r="AK1086" s="40" t="str">
        <f>(Tabla2[[#This Row],[FECHA ENTREGA]]&amp;Tabla2[[#This Row],[HORA ENTREGA]])</f>
        <v>460910,5</v>
      </c>
      <c r="AL1086" s="34" t="str">
        <f>IFERROR(HYPERLINK("https://wa.me/"&amp;Tabla2[[#This Row],[CONTACTO]]&amp;"?text="&amp;Tabla2[[#This Row],[Mensaje]]),"")</f>
        <v>https://wa.me/56965378427?text=Hola!%0AServicio del día 10-03%0A *Cliente:* INVERSIERRA S A */ Cont: * HAMU2104550*/ HR Entrega: *12:00* /Dirección: *HUECHURABA</v>
      </c>
    </row>
    <row r="1087" spans="1:38" s="15" customFormat="1" ht="16.5" customHeight="1" x14ac:dyDescent="0.2">
      <c r="A1087" s="15">
        <f>ROW(A1086)</f>
        <v>1086</v>
      </c>
      <c r="B1087" s="15">
        <f>IF(J1087=J1086,B1086+1,1)</f>
        <v>29</v>
      </c>
      <c r="C1087" s="15" t="s">
        <v>657</v>
      </c>
      <c r="D1087" s="25" t="s">
        <v>39</v>
      </c>
      <c r="E1087" s="27">
        <v>300063</v>
      </c>
      <c r="F1087" s="27" t="s">
        <v>1938</v>
      </c>
      <c r="G1087" s="27" t="s">
        <v>465</v>
      </c>
      <c r="H1087" s="27">
        <v>17673</v>
      </c>
      <c r="I1087" s="27" t="s">
        <v>1939</v>
      </c>
      <c r="J1087" s="28">
        <v>46091</v>
      </c>
      <c r="K1087" s="26">
        <v>0.35416666666666669</v>
      </c>
      <c r="L1087" s="26"/>
      <c r="M1087" s="27" t="s">
        <v>221</v>
      </c>
      <c r="N1087" s="25">
        <f>IFERROR(VLOOKUP(M1087,Data!$J$1:$K$58,2,0),"")</f>
        <v>56965378427</v>
      </c>
      <c r="O1087" s="27" t="s">
        <v>222</v>
      </c>
      <c r="P1087" s="27"/>
      <c r="Q1087" s="27" t="s">
        <v>1940</v>
      </c>
      <c r="R1087" s="27" t="s">
        <v>195</v>
      </c>
      <c r="S1087" s="27"/>
      <c r="T1087" s="27"/>
      <c r="U1087" s="28"/>
      <c r="X1087" s="27"/>
      <c r="Y1087" s="27"/>
      <c r="Z1087" s="29"/>
      <c r="AA1087" s="29">
        <v>0.3263888888888889</v>
      </c>
      <c r="AB1087" s="29"/>
      <c r="AC1087" s="30">
        <v>46091</v>
      </c>
      <c r="AD1087" s="15" t="str">
        <f>IF(Tabla2[[#This Row],[HORA ENTREGA]]="DIRECTO","On time", IF(AA1087&lt;&gt;"",IF(Tabla2[[#This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87" s="15" t="str">
        <f>MID(Tabla2[[#This Row],[TIPO]],1,3)</f>
        <v xml:space="preserve">40 </v>
      </c>
      <c r="AF10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10-03%0A *Cliente:* NIBSA S A */ Cont: * MEDU7595325*/ HR Entrega: *08:30* /Dirección: *bodega de hoffens </v>
      </c>
      <c r="AG1087" s="38" t="str">
        <f>IFERROR(HYPERLINK("https://wa.me/"&amp;Tabla2[[#This Row],[CONTACTO]]&amp;"?text="&amp;Tabla2[[#This Row],[Mensaje]],"Enviar mensaje"),"")</f>
        <v>Enviar mensaje</v>
      </c>
      <c r="AH1087" s="15" t="str">
        <f>CONCATENATE(A1087,F1087)</f>
        <v>1086MEDU7595325</v>
      </c>
      <c r="AI1087" s="15" t="str">
        <f>CONCATENATE("ENT-",A1087)</f>
        <v>ENT-1086</v>
      </c>
      <c r="AJ1087" s="15" t="str">
        <f>IF(Tabla2[[#This Row],[Op]]&lt;&gt;"","ENTREGA","")</f>
        <v>ENTREGA</v>
      </c>
      <c r="AK1087" s="40" t="str">
        <f>(Tabla2[[#This Row],[FECHA ENTREGA]]&amp;Tabla2[[#This Row],[HORA ENTREGA]])</f>
        <v>460910,354166666666667</v>
      </c>
      <c r="AL1087" s="34" t="str">
        <f>IFERROR(HYPERLINK("https://wa.me/"&amp;Tabla2[[#This Row],[CONTACTO]]&amp;"?text="&amp;Tabla2[[#This Row],[Mensaje]]),"")</f>
        <v xml:space="preserve">https://wa.me/56965378427?text=Hola!%0AServicio del día 10-03%0A *Cliente:* NIBSA S A */ Cont: * MEDU7595325*/ HR Entrega: *08:30* /Dirección: *bodega de hoffens </v>
      </c>
    </row>
    <row r="1088" spans="1:38" s="15" customFormat="1" ht="16.5" customHeight="1" x14ac:dyDescent="0.2">
      <c r="A1088" s="15">
        <f>ROW(A1087)</f>
        <v>1087</v>
      </c>
      <c r="B1088" s="15">
        <f>IF(J1088=J1087,B1087+1,1)</f>
        <v>30</v>
      </c>
      <c r="C1088" s="15" t="s">
        <v>204</v>
      </c>
      <c r="D1088" s="25" t="s">
        <v>39</v>
      </c>
      <c r="E1088" s="27">
        <v>1187927</v>
      </c>
      <c r="F1088" s="27" t="s">
        <v>1941</v>
      </c>
      <c r="G1088" s="27" t="s">
        <v>560</v>
      </c>
      <c r="H1088" s="27">
        <v>21600</v>
      </c>
      <c r="I1088" s="27" t="s">
        <v>42</v>
      </c>
      <c r="J1088" s="28">
        <v>46091</v>
      </c>
      <c r="K1088" s="26">
        <v>0.35416666666666669</v>
      </c>
      <c r="L1088" s="26"/>
      <c r="M1088" s="27" t="s">
        <v>139</v>
      </c>
      <c r="N1088" s="25">
        <f>IFERROR(VLOOKUP(M1088,Data!$J$1:$K$58,2,0),"")</f>
        <v>56965312953</v>
      </c>
      <c r="O1088" s="27" t="s">
        <v>140</v>
      </c>
      <c r="P1088" s="27"/>
      <c r="Q1088" s="27" t="s">
        <v>1628</v>
      </c>
      <c r="R1088" s="27" t="s">
        <v>48</v>
      </c>
      <c r="S1088" s="27"/>
      <c r="T1088" s="27"/>
      <c r="U1088" s="28"/>
      <c r="V1088" s="15" t="s">
        <v>1328</v>
      </c>
      <c r="X1088" s="27"/>
      <c r="Y1088" s="27"/>
      <c r="Z1088" s="29"/>
      <c r="AA1088" s="29">
        <v>0.25694444444444442</v>
      </c>
      <c r="AB1088" s="29"/>
      <c r="AC1088" s="30">
        <v>46091</v>
      </c>
      <c r="AD1088" s="15" t="str">
        <f>IF(Tabla2[[#This Row],[HORA ENTREGA]]="DIRECTO","On time", IF(AA1088&lt;&gt;"",IF(Tabla2[[#This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88" s="15" t="str">
        <f>MID(Tabla2[[#This Row],[TIPO]],1,3)</f>
        <v>ISO</v>
      </c>
      <c r="AF10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OXIQUIM S A */ Cont: * TEMU0581256*/ HR Entrega: *08:30* /Dirección: *CAÑAVERAL 901,QUILICURA</v>
      </c>
      <c r="AG1088" s="38" t="str">
        <f>IFERROR(HYPERLINK("https://wa.me/"&amp;Tabla2[[#This Row],[CONTACTO]]&amp;"?text="&amp;Tabla2[[#This Row],[Mensaje]],"Enviar mensaje"),"")</f>
        <v>Enviar mensaje</v>
      </c>
      <c r="AH1088" s="15" t="str">
        <f>CONCATENATE(A1088,F1088)</f>
        <v>1087TEMU0581256</v>
      </c>
      <c r="AI1088" s="15" t="str">
        <f>CONCATENATE("ENT-",A1088)</f>
        <v>ENT-1087</v>
      </c>
      <c r="AJ1088" s="15" t="str">
        <f>IF(Tabla2[[#This Row],[Op]]&lt;&gt;"","ENTREGA","")</f>
        <v>ENTREGA</v>
      </c>
      <c r="AK1088" s="40" t="str">
        <f>(Tabla2[[#This Row],[FECHA ENTREGA]]&amp;Tabla2[[#This Row],[HORA ENTREGA]])</f>
        <v>460910,354166666666667</v>
      </c>
      <c r="AL1088" s="34" t="str">
        <f>IFERROR(HYPERLINK("https://wa.me/"&amp;Tabla2[[#This Row],[CONTACTO]]&amp;"?text="&amp;Tabla2[[#This Row],[Mensaje]]),"")</f>
        <v>https://wa.me/56965312953?text=Hola!%0AServicio del día 10-03%0A *Cliente:* OXIQUIM S A */ Cont: * TEMU0581256*/ HR Entrega: *08:30* /Dirección: *CAÑAVERAL 901,QUILICURA</v>
      </c>
    </row>
    <row r="1089" spans="1:38" s="15" customFormat="1" ht="16.5" customHeight="1" x14ac:dyDescent="0.2">
      <c r="A1089" s="15">
        <f>ROW(A1088)</f>
        <v>1088</v>
      </c>
      <c r="B1089" s="15">
        <f>IF(J1089=J1088,B1088+1,1)</f>
        <v>31</v>
      </c>
      <c r="C1089" s="15" t="s">
        <v>204</v>
      </c>
      <c r="D1089" s="25" t="s">
        <v>39</v>
      </c>
      <c r="E1089" s="27">
        <v>1183104</v>
      </c>
      <c r="F1089" s="27" t="s">
        <v>1942</v>
      </c>
      <c r="G1089" s="27" t="s">
        <v>560</v>
      </c>
      <c r="H1089" s="27">
        <v>18000</v>
      </c>
      <c r="I1089" s="27" t="s">
        <v>42</v>
      </c>
      <c r="J1089" s="28">
        <v>46091</v>
      </c>
      <c r="K1089" s="26">
        <v>0.35416666666666669</v>
      </c>
      <c r="L1089" s="26"/>
      <c r="M1089" s="27" t="s">
        <v>51</v>
      </c>
      <c r="N1089" s="25">
        <f>IFERROR(VLOOKUP(M1089,Data!$J$1:$K$58,2,0),"")</f>
        <v>56967256951</v>
      </c>
      <c r="O1089" s="27" t="s">
        <v>52</v>
      </c>
      <c r="P1089" s="27"/>
      <c r="Q1089" s="27" t="s">
        <v>1628</v>
      </c>
      <c r="R1089" s="27" t="s">
        <v>183</v>
      </c>
      <c r="S1089" s="27"/>
      <c r="T1089" s="27"/>
      <c r="U1089" s="28"/>
      <c r="X1089" s="27"/>
      <c r="Y1089" s="27"/>
      <c r="Z1089" s="29"/>
      <c r="AA1089" s="29">
        <v>0.55000000000000004</v>
      </c>
      <c r="AB1089" s="29"/>
      <c r="AC1089" s="30">
        <v>46091</v>
      </c>
      <c r="AD1089" s="15" t="str">
        <f>IF(Tabla2[[#This Row],[HORA ENTREGA]]="DIRECTO","On time", IF(AA1089&lt;&gt;"",IF(Tabla2[[#This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89" s="15" t="str">
        <f>MID(Tabla2[[#This Row],[TIPO]],1,3)</f>
        <v>ISO</v>
      </c>
      <c r="AF10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OXIQUIM S A */ Cont: * SLZU2886330*/ HR Entrega: *08:30* /Dirección: *CAÑAVERAL 901,QUILICURA</v>
      </c>
      <c r="AG1089" s="38" t="str">
        <f>IFERROR(HYPERLINK("https://wa.me/"&amp;Tabla2[[#This Row],[CONTACTO]]&amp;"?text="&amp;Tabla2[[#This Row],[Mensaje]],"Enviar mensaje"),"")</f>
        <v>Enviar mensaje</v>
      </c>
      <c r="AH1089" s="15" t="str">
        <f>CONCATENATE(A1089,F1089)</f>
        <v>1088SLZU2886330</v>
      </c>
      <c r="AI1089" s="15" t="str">
        <f>CONCATENATE("ENT-",A1089)</f>
        <v>ENT-1088</v>
      </c>
      <c r="AJ1089" s="15" t="str">
        <f>IF(Tabla2[[#This Row],[Op]]&lt;&gt;"","ENTREGA","")</f>
        <v>ENTREGA</v>
      </c>
      <c r="AK1089" s="40" t="str">
        <f>(Tabla2[[#This Row],[FECHA ENTREGA]]&amp;Tabla2[[#This Row],[HORA ENTREGA]])</f>
        <v>460910,354166666666667</v>
      </c>
      <c r="AL1089" s="34" t="str">
        <f>IFERROR(HYPERLINK("https://wa.me/"&amp;Tabla2[[#This Row],[CONTACTO]]&amp;"?text="&amp;Tabla2[[#This Row],[Mensaje]]),"")</f>
        <v>https://wa.me/56967256951?text=Hola!%0AServicio del día 10-03%0A *Cliente:* OXIQUIM S A */ Cont: * SLZU2886330*/ HR Entrega: *08:30* /Dirección: *CAÑAVERAL 901,QUILICURA</v>
      </c>
    </row>
    <row r="1090" spans="1:38" s="15" customFormat="1" ht="16.5" customHeight="1" x14ac:dyDescent="0.2">
      <c r="A1090" s="15">
        <f>ROW(A1089)</f>
        <v>1089</v>
      </c>
      <c r="B1090" s="15">
        <f>IF(J1090=J1089,B1089+1,1)</f>
        <v>32</v>
      </c>
      <c r="C1090" s="15" t="s">
        <v>204</v>
      </c>
      <c r="D1090" s="25" t="s">
        <v>39</v>
      </c>
      <c r="E1090" s="27">
        <v>1182449</v>
      </c>
      <c r="F1090" s="27" t="s">
        <v>1943</v>
      </c>
      <c r="G1090" s="27" t="s">
        <v>465</v>
      </c>
      <c r="H1090" s="27">
        <v>20183</v>
      </c>
      <c r="I1090" s="27" t="s">
        <v>42</v>
      </c>
      <c r="J1090" s="28">
        <v>46091</v>
      </c>
      <c r="K1090" s="26">
        <v>0.35416666666666669</v>
      </c>
      <c r="L1090" s="26"/>
      <c r="M1090" s="27" t="s">
        <v>66</v>
      </c>
      <c r="N1090" s="25">
        <f>IFERROR(VLOOKUP(M1090,Data!$J$1:$K$58,2,0),"")</f>
        <v>56993389870</v>
      </c>
      <c r="O1090" s="27" t="s">
        <v>67</v>
      </c>
      <c r="P1090" s="27"/>
      <c r="Q1090" s="27" t="s">
        <v>1628</v>
      </c>
      <c r="R1090" s="27" t="s">
        <v>1844</v>
      </c>
      <c r="S1090" s="27"/>
      <c r="T1090" s="27"/>
      <c r="U1090" s="28"/>
      <c r="V1090" s="15" t="s">
        <v>1328</v>
      </c>
      <c r="X1090" s="27"/>
      <c r="Y1090" s="27"/>
      <c r="Z1090" s="29"/>
      <c r="AA1090" s="29">
        <v>0.29166666666666669</v>
      </c>
      <c r="AB1090" s="29"/>
      <c r="AC1090" s="30">
        <v>46091</v>
      </c>
      <c r="AD1090" s="15" t="str">
        <f>IF(Tabla2[[#This Row],[HORA ENTREGA]]="DIRECTO","On time", IF(AA1090&lt;&gt;"",IF(Tabla2[[#This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90" s="15" t="str">
        <f>MID(Tabla2[[#This Row],[TIPO]],1,3)</f>
        <v xml:space="preserve">40 </v>
      </c>
      <c r="AF10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OXIQUIM S A */ Cont: * MRKU5483158*/ HR Entrega: *08:30* /Dirección: *CAÑAVERAL 901,QUILICURA</v>
      </c>
      <c r="AG1090" s="38" t="str">
        <f>IFERROR(HYPERLINK("https://wa.me/"&amp;Tabla2[[#This Row],[CONTACTO]]&amp;"?text="&amp;Tabla2[[#This Row],[Mensaje]],"Enviar mensaje"),"")</f>
        <v>Enviar mensaje</v>
      </c>
      <c r="AH1090" s="15" t="str">
        <f>CONCATENATE(A1090,F1090)</f>
        <v>1089MRKU5483158</v>
      </c>
      <c r="AI1090" s="15" t="str">
        <f>CONCATENATE("ENT-",A1090)</f>
        <v>ENT-1089</v>
      </c>
      <c r="AJ1090" s="15" t="str">
        <f>IF(Tabla2[[#This Row],[Op]]&lt;&gt;"","ENTREGA","")</f>
        <v>ENTREGA</v>
      </c>
      <c r="AK1090" s="40" t="str">
        <f>(Tabla2[[#This Row],[FECHA ENTREGA]]&amp;Tabla2[[#This Row],[HORA ENTREGA]])</f>
        <v>460910,354166666666667</v>
      </c>
      <c r="AL1090" s="34" t="str">
        <f>IFERROR(HYPERLINK("https://wa.me/"&amp;Tabla2[[#This Row],[CONTACTO]]&amp;"?text="&amp;Tabla2[[#This Row],[Mensaje]]),"")</f>
        <v>https://wa.me/56993389870?text=Hola!%0AServicio del día 10-03%0A *Cliente:* OXIQUIM S A */ Cont: * MRKU5483158*/ HR Entrega: *08:30* /Dirección: *CAÑAVERAL 901,QUILICURA</v>
      </c>
    </row>
    <row r="1091" spans="1:38" s="15" customFormat="1" ht="16.5" customHeight="1" x14ac:dyDescent="0.2">
      <c r="A1091" s="15">
        <f>ROW(A1090)</f>
        <v>1090</v>
      </c>
      <c r="B1091" s="15">
        <f>IF(J1091=J1090,B1090+1,1)</f>
        <v>33</v>
      </c>
      <c r="C1091" s="15" t="s">
        <v>204</v>
      </c>
      <c r="D1091" s="25" t="s">
        <v>39</v>
      </c>
      <c r="E1091" s="27">
        <v>1187927</v>
      </c>
      <c r="F1091" s="27" t="s">
        <v>1944</v>
      </c>
      <c r="G1091" s="27" t="s">
        <v>431</v>
      </c>
      <c r="H1091" s="27">
        <v>21600</v>
      </c>
      <c r="I1091" s="27" t="s">
        <v>42</v>
      </c>
      <c r="J1091" s="28">
        <v>46091</v>
      </c>
      <c r="K1091" s="26">
        <v>0.35416666666666669</v>
      </c>
      <c r="L1091" s="26"/>
      <c r="M1091" s="27" t="s">
        <v>433</v>
      </c>
      <c r="N1091" s="25">
        <f>IFERROR(VLOOKUP(M1091,Data!$J$1:$K$58,2,0),"")</f>
        <v>56994354094</v>
      </c>
      <c r="O1091" s="27" t="s">
        <v>434</v>
      </c>
      <c r="P1091" s="27"/>
      <c r="Q1091" s="27" t="s">
        <v>1628</v>
      </c>
      <c r="R1091" s="27" t="s">
        <v>48</v>
      </c>
      <c r="S1091" s="27"/>
      <c r="T1091" s="27"/>
      <c r="U1091" s="28"/>
      <c r="V1091" s="15" t="s">
        <v>1328</v>
      </c>
      <c r="X1091" s="27"/>
      <c r="Y1091" s="27"/>
      <c r="Z1091" s="29"/>
      <c r="AA1091" s="29">
        <v>0.57986111111111116</v>
      </c>
      <c r="AB1091" s="29"/>
      <c r="AC1091" s="30">
        <v>46091</v>
      </c>
      <c r="AD1091" s="15" t="str">
        <f>IF(Tabla2[[#This Row],[HORA ENTREGA]]="DIRECTO","On time", IF(AA1091&lt;&gt;"",IF(Tabla2[[#This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91" s="15" t="str">
        <f>MID(Tabla2[[#This Row],[TIPO]],1,3)</f>
        <v>IMO</v>
      </c>
      <c r="AF10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OXIQUIM S A */ Cont: * TGHU1924747*/ HR Entrega: *08:30* /Dirección: *CAÑAVERAL 901,QUILICURA</v>
      </c>
      <c r="AG1091" s="38" t="str">
        <f>IFERROR(HYPERLINK("https://wa.me/"&amp;Tabla2[[#This Row],[CONTACTO]]&amp;"?text="&amp;Tabla2[[#This Row],[Mensaje]],"Enviar mensaje"),"")</f>
        <v>Enviar mensaje</v>
      </c>
      <c r="AH1091" s="15" t="str">
        <f>CONCATENATE(A1091,F1091)</f>
        <v>1090TGHU1924747</v>
      </c>
      <c r="AI1091" s="15" t="str">
        <f>CONCATENATE("ENT-",A1091)</f>
        <v>ENT-1090</v>
      </c>
      <c r="AJ1091" s="15" t="str">
        <f>IF(Tabla2[[#This Row],[Op]]&lt;&gt;"","ENTREGA","")</f>
        <v>ENTREGA</v>
      </c>
      <c r="AK1091" s="40" t="str">
        <f>(Tabla2[[#This Row],[FECHA ENTREGA]]&amp;Tabla2[[#This Row],[HORA ENTREGA]])</f>
        <v>460910,354166666666667</v>
      </c>
      <c r="AL1091" s="34" t="str">
        <f>IFERROR(HYPERLINK("https://wa.me/"&amp;Tabla2[[#This Row],[CONTACTO]]&amp;"?text="&amp;Tabla2[[#This Row],[Mensaje]]),"")</f>
        <v>https://wa.me/56994354094?text=Hola!%0AServicio del día 10-03%0A *Cliente:* OXIQUIM S A */ Cont: * TGHU1924747*/ HR Entrega: *08:30* /Dirección: *CAÑAVERAL 901,QUILICURA</v>
      </c>
    </row>
    <row r="1092" spans="1:38" s="15" customFormat="1" ht="16.5" customHeight="1" x14ac:dyDescent="0.2">
      <c r="A1092" s="15">
        <f>ROW(A1091)</f>
        <v>1091</v>
      </c>
      <c r="B1092" s="15">
        <f>IF(J1092=J1091,B1091+1,1)</f>
        <v>34</v>
      </c>
      <c r="C1092" s="15" t="s">
        <v>204</v>
      </c>
      <c r="D1092" s="25" t="s">
        <v>39</v>
      </c>
      <c r="E1092" s="27">
        <v>1182417</v>
      </c>
      <c r="F1092" s="27" t="s">
        <v>1945</v>
      </c>
      <c r="G1092" s="27" t="s">
        <v>465</v>
      </c>
      <c r="H1092" s="27">
        <v>27000</v>
      </c>
      <c r="I1092" s="27" t="s">
        <v>42</v>
      </c>
      <c r="J1092" s="28">
        <v>46091</v>
      </c>
      <c r="K1092" s="26">
        <v>0.64583333333333337</v>
      </c>
      <c r="L1092" s="26"/>
      <c r="M1092" s="27" t="s">
        <v>389</v>
      </c>
      <c r="N1092" s="25">
        <f>IFERROR(VLOOKUP(M1092,Data!$J$1:$K$58,2,0),"")</f>
        <v>56988336520</v>
      </c>
      <c r="O1092" s="27" t="s">
        <v>390</v>
      </c>
      <c r="P1092" s="27"/>
      <c r="Q1092" s="27" t="s">
        <v>1866</v>
      </c>
      <c r="R1092" s="27" t="s">
        <v>218</v>
      </c>
      <c r="S1092" s="27"/>
      <c r="T1092" s="27"/>
      <c r="U1092" s="28"/>
      <c r="X1092" s="27"/>
      <c r="Y1092" s="27"/>
      <c r="Z1092" s="29"/>
      <c r="AA1092" s="29">
        <v>0.54652777777777772</v>
      </c>
      <c r="AB1092" s="29"/>
      <c r="AC1092" s="30">
        <v>46091</v>
      </c>
      <c r="AD1092" s="15" t="str">
        <f>IF(Tabla2[[#This Row],[HORA ENTREGA]]="DIRECTO","On time", IF(AA1092&lt;&gt;"",IF(Tabla2[[#This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92" s="15" t="str">
        <f>MID(Tabla2[[#This Row],[TIPO]],1,3)</f>
        <v xml:space="preserve">40 </v>
      </c>
      <c r="AF10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OXIQUIM S A */ Cont: * OERU4359195*/ HR Entrega: *15:30* /Dirección: *Bodega Megacentro Noviciado</v>
      </c>
      <c r="AG1092" s="38" t="str">
        <f>IFERROR(HYPERLINK("https://wa.me/"&amp;Tabla2[[#This Row],[CONTACTO]]&amp;"?text="&amp;Tabla2[[#This Row],[Mensaje]],"Enviar mensaje"),"")</f>
        <v>Enviar mensaje</v>
      </c>
      <c r="AH1092" s="15" t="str">
        <f>CONCATENATE(A1092,F1092)</f>
        <v>1091OERU4359195</v>
      </c>
      <c r="AI1092" s="15" t="str">
        <f>CONCATENATE("ENT-",A1092)</f>
        <v>ENT-1091</v>
      </c>
      <c r="AJ1092" s="15" t="str">
        <f>IF(Tabla2[[#This Row],[Op]]&lt;&gt;"","ENTREGA","")</f>
        <v>ENTREGA</v>
      </c>
      <c r="AK1092" s="40" t="str">
        <f>(Tabla2[[#This Row],[FECHA ENTREGA]]&amp;Tabla2[[#This Row],[HORA ENTREGA]])</f>
        <v>460910,645833333333333</v>
      </c>
      <c r="AL1092" s="34" t="str">
        <f>IFERROR(HYPERLINK("https://wa.me/"&amp;Tabla2[[#This Row],[CONTACTO]]&amp;"?text="&amp;Tabla2[[#This Row],[Mensaje]]),"")</f>
        <v>https://wa.me/56988336520?text=Hola!%0AServicio del día 10-03%0A *Cliente:* OXIQUIM S A */ Cont: * OERU4359195*/ HR Entrega: *15:30* /Dirección: *Bodega Megacentro Noviciado</v>
      </c>
    </row>
    <row r="1093" spans="1:38" s="15" customFormat="1" ht="16.5" customHeight="1" x14ac:dyDescent="0.2">
      <c r="A1093" s="15">
        <f>ROW(A1092)</f>
        <v>1092</v>
      </c>
      <c r="B1093" s="15">
        <f>IF(J1093=J1092,B1092+1,1)</f>
        <v>35</v>
      </c>
      <c r="C1093" s="15" t="s">
        <v>1757</v>
      </c>
      <c r="D1093" s="25" t="s">
        <v>39</v>
      </c>
      <c r="E1093" s="27">
        <v>300083</v>
      </c>
      <c r="F1093" s="27" t="s">
        <v>1946</v>
      </c>
      <c r="G1093" s="27" t="s">
        <v>465</v>
      </c>
      <c r="H1093" s="27">
        <v>17360</v>
      </c>
      <c r="I1093" s="27" t="s">
        <v>171</v>
      </c>
      <c r="J1093" s="28">
        <v>46091</v>
      </c>
      <c r="K1093" s="26">
        <v>0.375</v>
      </c>
      <c r="L1093" s="26"/>
      <c r="M1093" s="27" t="s">
        <v>117</v>
      </c>
      <c r="N1093" s="25">
        <f>IFERROR(VLOOKUP(M1093,Data!$J$1:$K$58,2,0),"")</f>
        <v>56973887539</v>
      </c>
      <c r="O1093" s="27" t="s">
        <v>118</v>
      </c>
      <c r="P1093" s="27"/>
      <c r="Q1093" s="27" t="s">
        <v>1759</v>
      </c>
      <c r="R1093" s="27" t="s">
        <v>1737</v>
      </c>
      <c r="S1093" s="27"/>
      <c r="T1093" s="27"/>
      <c r="U1093" s="28"/>
      <c r="V1093" s="15" t="s">
        <v>1328</v>
      </c>
      <c r="X1093" s="27"/>
      <c r="Y1093" s="27"/>
      <c r="Z1093" s="29"/>
      <c r="AA1093" s="29">
        <v>0.44097222222222221</v>
      </c>
      <c r="AB1093" s="29"/>
      <c r="AC1093" s="30">
        <v>46091</v>
      </c>
      <c r="AD1093" s="15" t="str">
        <f>IF(Tabla2[[#This Row],[HORA ENTREGA]]="DIRECTO","On time", IF(AA1093&lt;&gt;"",IF(Tabla2[[#This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093" s="15" t="str">
        <f>MID(Tabla2[[#This Row],[TIPO]],1,3)</f>
        <v xml:space="preserve">40 </v>
      </c>
      <c r="AF10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qbox modular spa */ Cont: * caau6475039*/ HR Entrega: *09:00* /Dirección: *Av. Américo Vespucio 1001 Bodega 01 Edificio D, Quilicura, Santiago</v>
      </c>
      <c r="AG1093" s="38" t="str">
        <f>IFERROR(HYPERLINK("https://wa.me/"&amp;Tabla2[[#This Row],[CONTACTO]]&amp;"?text="&amp;Tabla2[[#This Row],[Mensaje]],"Enviar mensaje"),"")</f>
        <v>Enviar mensaje</v>
      </c>
      <c r="AH1093" s="15" t="str">
        <f>CONCATENATE(A1093,F1093)</f>
        <v>1092caau6475039</v>
      </c>
      <c r="AI1093" s="15" t="str">
        <f>CONCATENATE("ENT-",A1093)</f>
        <v>ENT-1092</v>
      </c>
      <c r="AJ1093" s="15" t="str">
        <f>IF(Tabla2[[#This Row],[Op]]&lt;&gt;"","ENTREGA","")</f>
        <v>ENTREGA</v>
      </c>
      <c r="AK1093" s="40" t="str">
        <f>(Tabla2[[#This Row],[FECHA ENTREGA]]&amp;Tabla2[[#This Row],[HORA ENTREGA]])</f>
        <v>460910,375</v>
      </c>
      <c r="AL1093" s="34" t="str">
        <f>IFERROR(HYPERLINK("https://wa.me/"&amp;Tabla2[[#This Row],[CONTACTO]]&amp;"?text="&amp;Tabla2[[#This Row],[Mensaje]]),"")</f>
        <v>https://wa.me/56973887539?text=Hola!%0AServicio del día 10-03%0A *Cliente:* qbox modular spa */ Cont: * caau6475039*/ HR Entrega: *09:00* /Dirección: *Av. Américo Vespucio 1001 Bodega 01 Edificio D, Quilicura, Santiago</v>
      </c>
    </row>
    <row r="1094" spans="1:38" s="15" customFormat="1" ht="16.5" customHeight="1" x14ac:dyDescent="0.2">
      <c r="A1094" s="15">
        <f>ROW(A1093)</f>
        <v>1093</v>
      </c>
      <c r="B1094" s="15">
        <f>IF(J1094=J1093,B1093+1,1)</f>
        <v>36</v>
      </c>
      <c r="C1094" s="15" t="s">
        <v>219</v>
      </c>
      <c r="D1094" s="25" t="s">
        <v>39</v>
      </c>
      <c r="E1094" s="27" t="s">
        <v>1947</v>
      </c>
      <c r="F1094" s="27" t="s">
        <v>1948</v>
      </c>
      <c r="G1094" s="27" t="s">
        <v>54</v>
      </c>
      <c r="H1094" s="27">
        <v>5740</v>
      </c>
      <c r="I1094" s="27" t="s">
        <v>42</v>
      </c>
      <c r="J1094" s="28">
        <v>46091</v>
      </c>
      <c r="K1094" s="26">
        <v>0.29166666666666669</v>
      </c>
      <c r="L1094" s="26"/>
      <c r="M1094" s="27" t="s">
        <v>144</v>
      </c>
      <c r="N1094" s="25">
        <f>IFERROR(VLOOKUP(M1094,Data!$J$1:$K$58,2,0),"")</f>
        <v>56940144795</v>
      </c>
      <c r="O1094" s="27" t="s">
        <v>145</v>
      </c>
      <c r="P1094" s="27"/>
      <c r="Q1094" s="27" t="s">
        <v>229</v>
      </c>
      <c r="R1094" s="27" t="s">
        <v>69</v>
      </c>
      <c r="S1094" s="27"/>
      <c r="T1094" s="27"/>
      <c r="U1094" s="28"/>
      <c r="V1094" s="15" t="s">
        <v>1328</v>
      </c>
      <c r="X1094" s="27"/>
      <c r="Y1094" s="27"/>
      <c r="Z1094" s="29"/>
      <c r="AA1094" s="29">
        <v>0.29375000000000001</v>
      </c>
      <c r="AB1094" s="29"/>
      <c r="AC1094" s="30">
        <v>46091</v>
      </c>
      <c r="AD1094" s="15" t="str">
        <f>IF(Tabla2[[#This Row],[HORA ENTREGA]]="DIRECTO","On time", IF(AA1094&lt;&gt;"",IF(Tabla2[[#This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94" s="15" t="str">
        <f>MID(Tabla2[[#This Row],[TIPO]],1,3)</f>
        <v xml:space="preserve">40 </v>
      </c>
      <c r="AF10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RENDIC S.A. */ Cont: * TTNU8277643*/ HR Entrega: *07:00* /Dirección: *Avenida Miraflores 9700-Bodega 4C, PUDAHUEL</v>
      </c>
      <c r="AG1094" s="38" t="str">
        <f>IFERROR(HYPERLINK("https://wa.me/"&amp;Tabla2[[#This Row],[CONTACTO]]&amp;"?text="&amp;Tabla2[[#This Row],[Mensaje]],"Enviar mensaje"),"")</f>
        <v>Enviar mensaje</v>
      </c>
      <c r="AH1094" s="15" t="str">
        <f>CONCATENATE(A1094,F1094)</f>
        <v>1093TTNU8277643</v>
      </c>
      <c r="AI1094" s="15" t="str">
        <f>CONCATENATE("ENT-",A1094)</f>
        <v>ENT-1093</v>
      </c>
      <c r="AJ1094" s="15" t="str">
        <f>IF(Tabla2[[#This Row],[Op]]&lt;&gt;"","ENTREGA","")</f>
        <v>ENTREGA</v>
      </c>
      <c r="AK1094" s="40" t="str">
        <f>(Tabla2[[#This Row],[FECHA ENTREGA]]&amp;Tabla2[[#This Row],[HORA ENTREGA]])</f>
        <v>460910,291666666666667</v>
      </c>
      <c r="AL1094" s="34" t="str">
        <f>IFERROR(HYPERLINK("https://wa.me/"&amp;Tabla2[[#This Row],[CONTACTO]]&amp;"?text="&amp;Tabla2[[#This Row],[Mensaje]]),"")</f>
        <v>https://wa.me/56940144795?text=Hola!%0AServicio del día 10-03%0A *Cliente:* RENDIC S.A. */ Cont: * TTNU8277643*/ HR Entrega: *07:00* /Dirección: *Avenida Miraflores 9700-Bodega 4C, PUDAHUEL</v>
      </c>
    </row>
    <row r="1095" spans="1:38" s="15" customFormat="1" ht="16.5" customHeight="1" x14ac:dyDescent="0.2">
      <c r="A1095" s="15">
        <f>ROW(A1094)</f>
        <v>1094</v>
      </c>
      <c r="B1095" s="15">
        <f>IF(J1095=J1094,B1094+1,1)</f>
        <v>37</v>
      </c>
      <c r="C1095" s="15" t="s">
        <v>219</v>
      </c>
      <c r="D1095" s="25" t="s">
        <v>39</v>
      </c>
      <c r="E1095" s="27">
        <v>102089</v>
      </c>
      <c r="F1095" s="27" t="s">
        <v>1949</v>
      </c>
      <c r="G1095" s="27" t="s">
        <v>465</v>
      </c>
      <c r="H1095" s="27">
        <v>27724</v>
      </c>
      <c r="I1095" s="27" t="s">
        <v>42</v>
      </c>
      <c r="J1095" s="28">
        <v>46091</v>
      </c>
      <c r="K1095" s="26">
        <v>0.29166666666666669</v>
      </c>
      <c r="L1095" s="26"/>
      <c r="M1095" s="27" t="s">
        <v>296</v>
      </c>
      <c r="N1095" s="25">
        <f>IFERROR(VLOOKUP(M1095,Data!$J$1:$K$58,2,0),"")</f>
        <v>56984994337</v>
      </c>
      <c r="O1095" s="27" t="s">
        <v>297</v>
      </c>
      <c r="P1095" s="27"/>
      <c r="Q1095" s="27" t="s">
        <v>229</v>
      </c>
      <c r="R1095" s="27" t="s">
        <v>48</v>
      </c>
      <c r="S1095" s="27"/>
      <c r="T1095" s="27"/>
      <c r="U1095" s="28"/>
      <c r="V1095" s="15" t="s">
        <v>1328</v>
      </c>
      <c r="X1095" s="27"/>
      <c r="Y1095" s="27"/>
      <c r="Z1095" s="29"/>
      <c r="AA1095" s="29">
        <v>0.28472222222222221</v>
      </c>
      <c r="AB1095" s="29"/>
      <c r="AC1095" s="30">
        <v>46091</v>
      </c>
      <c r="AD1095" s="15" t="str">
        <f>IF(Tabla2[[#This Row],[HORA ENTREGA]]="DIRECTO","On time", IF(AA1095&lt;&gt;"",IF(Tabla2[[#This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95" s="15" t="str">
        <f>MID(Tabla2[[#This Row],[TIPO]],1,3)</f>
        <v xml:space="preserve">40 </v>
      </c>
      <c r="AF10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RENDIC S.A. */ Cont: * TCKU7662490*/ HR Entrega: *07:00* /Dirección: *Avenida Miraflores 9700-Bodega 4C, PUDAHUEL</v>
      </c>
      <c r="AG1095" s="38" t="str">
        <f>IFERROR(HYPERLINK("https://wa.me/"&amp;Tabla2[[#This Row],[CONTACTO]]&amp;"?text="&amp;Tabla2[[#This Row],[Mensaje]],"Enviar mensaje"),"")</f>
        <v>Enviar mensaje</v>
      </c>
      <c r="AH1095" s="15" t="str">
        <f>CONCATENATE(A1095,F1095)</f>
        <v>1094TCKU7662490</v>
      </c>
      <c r="AI1095" s="15" t="str">
        <f>CONCATENATE("ENT-",A1095)</f>
        <v>ENT-1094</v>
      </c>
      <c r="AJ1095" s="15" t="str">
        <f>IF(Tabla2[[#This Row],[Op]]&lt;&gt;"","ENTREGA","")</f>
        <v>ENTREGA</v>
      </c>
      <c r="AK1095" s="40" t="str">
        <f>(Tabla2[[#This Row],[FECHA ENTREGA]]&amp;Tabla2[[#This Row],[HORA ENTREGA]])</f>
        <v>460910,291666666666667</v>
      </c>
      <c r="AL1095" s="34" t="str">
        <f>IFERROR(HYPERLINK("https://wa.me/"&amp;Tabla2[[#This Row],[CONTACTO]]&amp;"?text="&amp;Tabla2[[#This Row],[Mensaje]]),"")</f>
        <v>https://wa.me/56984994337?text=Hola!%0AServicio del día 10-03%0A *Cliente:* RENDIC S.A. */ Cont: * TCKU7662490*/ HR Entrega: *07:00* /Dirección: *Avenida Miraflores 9700-Bodega 4C, PUDAHUEL</v>
      </c>
    </row>
    <row r="1096" spans="1:38" s="15" customFormat="1" ht="16.5" customHeight="1" x14ac:dyDescent="0.2">
      <c r="A1096" s="15">
        <f>ROW(A1095)</f>
        <v>1095</v>
      </c>
      <c r="B1096" s="15">
        <f>IF(J1096=J1095,B1095+1,1)</f>
        <v>38</v>
      </c>
      <c r="C1096" s="15" t="s">
        <v>219</v>
      </c>
      <c r="D1096" s="25" t="s">
        <v>39</v>
      </c>
      <c r="E1096" s="27">
        <v>102089</v>
      </c>
      <c r="F1096" s="27" t="s">
        <v>1950</v>
      </c>
      <c r="G1096" s="27" t="s">
        <v>465</v>
      </c>
      <c r="H1096" s="27">
        <v>27724</v>
      </c>
      <c r="I1096" s="27" t="s">
        <v>42</v>
      </c>
      <c r="J1096" s="28">
        <v>46091</v>
      </c>
      <c r="K1096" s="26">
        <v>0.33333333333333331</v>
      </c>
      <c r="L1096" s="26"/>
      <c r="M1096" s="27" t="s">
        <v>161</v>
      </c>
      <c r="N1096" s="25">
        <f>IFERROR(VLOOKUP(M1096,Data!$J$1:$K$58,2,0),"")</f>
        <v>56966749408</v>
      </c>
      <c r="O1096" s="27" t="s">
        <v>162</v>
      </c>
      <c r="P1096" s="27"/>
      <c r="Q1096" s="27" t="s">
        <v>1307</v>
      </c>
      <c r="R1096" s="27" t="s">
        <v>48</v>
      </c>
      <c r="S1096" s="27"/>
      <c r="T1096" s="27"/>
      <c r="U1096" s="28"/>
      <c r="X1096" s="27"/>
      <c r="Y1096" s="27"/>
      <c r="Z1096" s="29"/>
      <c r="AA1096" s="29">
        <v>0.30277777777777776</v>
      </c>
      <c r="AB1096" s="29"/>
      <c r="AC1096" s="30"/>
      <c r="AD1096" s="15" t="str">
        <f>IF(Tabla2[[#This Row],[HORA ENTREGA]]="DIRECTO","On time", IF(AA1096&lt;&gt;"",IF(Tabla2[[#This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96" s="15" t="str">
        <f>MID(Tabla2[[#This Row],[TIPO]],1,3)</f>
        <v xml:space="preserve">40 </v>
      </c>
      <c r="AF10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RENDIC S.A. */ Cont: * TLLU4525396*/ HR Entrega: *08:00* /Dirección: *CAMINO LO AGUIRRE SUR 537, PUDAHUEL</v>
      </c>
      <c r="AG1096" s="38" t="str">
        <f>IFERROR(HYPERLINK("https://wa.me/"&amp;Tabla2[[#This Row],[CONTACTO]]&amp;"?text="&amp;Tabla2[[#This Row],[Mensaje]],"Enviar mensaje"),"")</f>
        <v>Enviar mensaje</v>
      </c>
      <c r="AH1096" s="15" t="str">
        <f>CONCATENATE(A1096,F1096)</f>
        <v>1095TLLU4525396</v>
      </c>
      <c r="AI1096" s="15" t="str">
        <f>CONCATENATE("ENT-",A1096)</f>
        <v>ENT-1095</v>
      </c>
      <c r="AJ1096" s="15" t="str">
        <f>IF(Tabla2[[#This Row],[Op]]&lt;&gt;"","ENTREGA","")</f>
        <v>ENTREGA</v>
      </c>
      <c r="AK1096" s="40" t="str">
        <f>(Tabla2[[#This Row],[FECHA ENTREGA]]&amp;Tabla2[[#This Row],[HORA ENTREGA]])</f>
        <v>460910,333333333333333</v>
      </c>
      <c r="AL1096" s="34" t="str">
        <f>IFERROR(HYPERLINK("https://wa.me/"&amp;Tabla2[[#This Row],[CONTACTO]]&amp;"?text="&amp;Tabla2[[#This Row],[Mensaje]]),"")</f>
        <v>https://wa.me/56966749408?text=Hola!%0AServicio del día 10-03%0A *Cliente:* RENDIC S.A. */ Cont: * TLLU4525396*/ HR Entrega: *08:00* /Dirección: *CAMINO LO AGUIRRE SUR 537, PUDAHUEL</v>
      </c>
    </row>
    <row r="1097" spans="1:38" s="15" customFormat="1" ht="16.5" customHeight="1" x14ac:dyDescent="0.2">
      <c r="A1097" s="15">
        <f>ROW(A1096)</f>
        <v>1096</v>
      </c>
      <c r="B1097" s="15">
        <f>IF(J1097=J1096,B1096+1,1)</f>
        <v>39</v>
      </c>
      <c r="C1097" s="15" t="s">
        <v>219</v>
      </c>
      <c r="D1097" s="25" t="s">
        <v>39</v>
      </c>
      <c r="E1097" s="27">
        <v>102697</v>
      </c>
      <c r="F1097" s="27">
        <v>903913</v>
      </c>
      <c r="G1097" s="27" t="s">
        <v>54</v>
      </c>
      <c r="H1097" s="27">
        <v>24109</v>
      </c>
      <c r="I1097" s="27" t="s">
        <v>42</v>
      </c>
      <c r="J1097" s="28">
        <v>46091</v>
      </c>
      <c r="K1097" s="26">
        <v>0.375</v>
      </c>
      <c r="L1097" s="26"/>
      <c r="M1097" s="27" t="s">
        <v>176</v>
      </c>
      <c r="N1097" s="25">
        <f>IFERROR(VLOOKUP(M1097,Data!$J$1:$K$58,2,0),"")</f>
        <v>56968463649</v>
      </c>
      <c r="O1097" s="27" t="s">
        <v>177</v>
      </c>
      <c r="P1097" s="27"/>
      <c r="Q1097" s="27" t="s">
        <v>229</v>
      </c>
      <c r="R1097" s="27" t="s">
        <v>69</v>
      </c>
      <c r="S1097" s="27"/>
      <c r="T1097" s="27"/>
      <c r="U1097" s="28"/>
      <c r="X1097" s="27"/>
      <c r="Y1097" s="27"/>
      <c r="Z1097" s="29"/>
      <c r="AA1097" s="29">
        <v>0.34027777777777779</v>
      </c>
      <c r="AB1097" s="29"/>
      <c r="AC1097" s="30">
        <v>46091</v>
      </c>
      <c r="AD1097" s="15" t="str">
        <f>IF(Tabla2[[#This Row],[HORA ENTREGA]]="DIRECTO","On time", IF(AA1097&lt;&gt;"",IF(Tabla2[[#This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097" s="15" t="str">
        <f>MID(Tabla2[[#This Row],[TIPO]],1,3)</f>
        <v xml:space="preserve">40 </v>
      </c>
      <c r="AF10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RENDIC S.A. */ Cont: * 903913*/ HR Entrega: *09:00* /Dirección: *Avenida Miraflores 9700-Bodega 4C, PUDAHUEL</v>
      </c>
      <c r="AG1097" s="38" t="str">
        <f>IFERROR(HYPERLINK("https://wa.me/"&amp;Tabla2[[#This Row],[CONTACTO]]&amp;"?text="&amp;Tabla2[[#This Row],[Mensaje]],"Enviar mensaje"),"")</f>
        <v>Enviar mensaje</v>
      </c>
      <c r="AH1097" s="15" t="str">
        <f>CONCATENATE(A1097,F1097)</f>
        <v>1096903913</v>
      </c>
      <c r="AI1097" s="15" t="str">
        <f>CONCATENATE("ENT-",A1097)</f>
        <v>ENT-1096</v>
      </c>
      <c r="AJ1097" s="15" t="str">
        <f>IF(Tabla2[[#This Row],[Op]]&lt;&gt;"","ENTREGA","")</f>
        <v>ENTREGA</v>
      </c>
      <c r="AK1097" s="40" t="str">
        <f>(Tabla2[[#This Row],[FECHA ENTREGA]]&amp;Tabla2[[#This Row],[HORA ENTREGA]])</f>
        <v>460910,375</v>
      </c>
      <c r="AL1097" s="34" t="str">
        <f>IFERROR(HYPERLINK("https://wa.me/"&amp;Tabla2[[#This Row],[CONTACTO]]&amp;"?text="&amp;Tabla2[[#This Row],[Mensaje]]),"")</f>
        <v>https://wa.me/56968463649?text=Hola!%0AServicio del día 10-03%0A *Cliente:* RENDIC S.A. */ Cont: * 903913*/ HR Entrega: *09:00* /Dirección: *Avenida Miraflores 9700-Bodega 4C, PUDAHUEL</v>
      </c>
    </row>
    <row r="1098" spans="1:38" s="15" customFormat="1" ht="16.5" customHeight="1" x14ac:dyDescent="0.2">
      <c r="A1098" s="15">
        <f>ROW(A1097)</f>
        <v>1097</v>
      </c>
      <c r="B1098" s="15">
        <f>IF(J1098=J1097,B1097+1,1)</f>
        <v>40</v>
      </c>
      <c r="C1098" s="15" t="s">
        <v>566</v>
      </c>
      <c r="D1098" s="25" t="s">
        <v>39</v>
      </c>
      <c r="E1098" s="27"/>
      <c r="F1098" s="27" t="s">
        <v>456</v>
      </c>
      <c r="G1098" s="27" t="s">
        <v>456</v>
      </c>
      <c r="H1098" s="27"/>
      <c r="I1098" s="27" t="s">
        <v>42</v>
      </c>
      <c r="J1098" s="28">
        <v>46091</v>
      </c>
      <c r="K1098" s="26">
        <v>0.29166666666666669</v>
      </c>
      <c r="L1098" s="26"/>
      <c r="M1098" s="27" t="s">
        <v>567</v>
      </c>
      <c r="N1098" s="25">
        <f>IFERROR(VLOOKUP(M1098,Data!$J$1:$K$58,2,0),"")</f>
        <v>56964069749</v>
      </c>
      <c r="O1098" s="27" t="s">
        <v>568</v>
      </c>
      <c r="P1098" s="27"/>
      <c r="Q1098" s="27" t="s">
        <v>569</v>
      </c>
      <c r="R1098" s="27"/>
      <c r="S1098" s="27"/>
      <c r="T1098" s="27"/>
      <c r="U1098" s="28"/>
      <c r="X1098" s="27"/>
      <c r="Y1098" s="27"/>
      <c r="Z1098" s="29"/>
      <c r="AA1098" s="29"/>
      <c r="AB1098" s="29"/>
      <c r="AC1098" s="30"/>
      <c r="AD1098" s="15" t="str">
        <f>IF(Tabla2[[#This Row],[HORA ENTREGA]]="DIRECTO","On time", IF(AA1098&lt;&gt;"",IF(Tabla2[[#This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098" s="15" t="str">
        <f>MID(Tabla2[[#This Row],[TIPO]],1,3)</f>
        <v>RAM</v>
      </c>
      <c r="AF10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RITRAMA S.A. */ Cont: * RAMPLA*/ HR Entrega: *07:00* /Dirección: *AV. TUPUNGATO 3420, PLACILLA</v>
      </c>
      <c r="AG1098" s="38" t="str">
        <f>IFERROR(HYPERLINK("https://wa.me/"&amp;Tabla2[[#This Row],[CONTACTO]]&amp;"?text="&amp;Tabla2[[#This Row],[Mensaje]],"Enviar mensaje"),"")</f>
        <v>Enviar mensaje</v>
      </c>
      <c r="AH1098" s="15" t="str">
        <f>CONCATENATE(A1098,F1098)</f>
        <v>1097RAMPLA</v>
      </c>
      <c r="AI1098" s="15" t="str">
        <f>CONCATENATE("ENT-",A1098)</f>
        <v>ENT-1097</v>
      </c>
      <c r="AJ1098" s="15" t="str">
        <f>IF(Tabla2[[#This Row],[Op]]&lt;&gt;"","ENTREGA","")</f>
        <v>ENTREGA</v>
      </c>
      <c r="AK1098" s="40" t="str">
        <f>(Tabla2[[#This Row],[FECHA ENTREGA]]&amp;Tabla2[[#This Row],[HORA ENTREGA]])</f>
        <v>460910,291666666666667</v>
      </c>
      <c r="AL1098" s="34" t="str">
        <f>IFERROR(HYPERLINK("https://wa.me/"&amp;Tabla2[[#This Row],[CONTACTO]]&amp;"?text="&amp;Tabla2[[#This Row],[Mensaje]]),"")</f>
        <v>https://wa.me/56964069749?text=Hola!%0AServicio del día 10-03%0A *Cliente:* RITRAMA S.A. */ Cont: * RAMPLA*/ HR Entrega: *07:00* /Dirección: *AV. TUPUNGATO 3420, PLACILLA</v>
      </c>
    </row>
    <row r="1099" spans="1:38" s="15" customFormat="1" ht="16.5" customHeight="1" x14ac:dyDescent="0.2">
      <c r="A1099" s="15">
        <f>ROW(A1098)</f>
        <v>1098</v>
      </c>
      <c r="B1099" s="15">
        <f>IF(J1099=J1098,B1098+1,1)</f>
        <v>41</v>
      </c>
      <c r="C1099" s="15" t="s">
        <v>566</v>
      </c>
      <c r="D1099" s="25" t="s">
        <v>39</v>
      </c>
      <c r="E1099" s="27"/>
      <c r="F1099" s="27" t="s">
        <v>456</v>
      </c>
      <c r="G1099" s="27" t="s">
        <v>456</v>
      </c>
      <c r="H1099" s="27"/>
      <c r="I1099" s="27" t="s">
        <v>42</v>
      </c>
      <c r="J1099" s="28">
        <v>46091</v>
      </c>
      <c r="K1099" s="26">
        <v>0.29166666666666669</v>
      </c>
      <c r="L1099" s="26"/>
      <c r="M1099" s="27" t="s">
        <v>570</v>
      </c>
      <c r="N1099" s="25">
        <f>IFERROR(VLOOKUP(M1099,Data!$J$1:$K$58,2,0),"")</f>
        <v>56973887322</v>
      </c>
      <c r="O1099" s="27" t="s">
        <v>738</v>
      </c>
      <c r="P1099" s="27"/>
      <c r="Q1099" s="27" t="s">
        <v>569</v>
      </c>
      <c r="R1099" s="27"/>
      <c r="S1099" s="27"/>
      <c r="T1099" s="27"/>
      <c r="U1099" s="28"/>
      <c r="X1099" s="27"/>
      <c r="Y1099" s="27"/>
      <c r="Z1099" s="29"/>
      <c r="AA1099" s="29"/>
      <c r="AB1099" s="29"/>
      <c r="AC1099" s="30"/>
      <c r="AD1099" s="15" t="str">
        <f>IF(Tabla2[[#This Row],[HORA ENTREGA]]="DIRECTO","On time", IF(AA1099&lt;&gt;"",IF(Tabla2[[#This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099" s="15" t="str">
        <f>MID(Tabla2[[#This Row],[TIPO]],1,3)</f>
        <v>RAM</v>
      </c>
      <c r="AF10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RITRAMA S.A. */ Cont: * RAMPLA*/ HR Entrega: *07:00* /Dirección: *AV. TUPUNGATO 3420, PLACILLA</v>
      </c>
      <c r="AG1099" s="38" t="str">
        <f>IFERROR(HYPERLINK("https://wa.me/"&amp;Tabla2[[#This Row],[CONTACTO]]&amp;"?text="&amp;Tabla2[[#This Row],[Mensaje]],"Enviar mensaje"),"")</f>
        <v>Enviar mensaje</v>
      </c>
      <c r="AH1099" s="15" t="str">
        <f>CONCATENATE(A1099,F1099)</f>
        <v>1098RAMPLA</v>
      </c>
      <c r="AI1099" s="15" t="str">
        <f>CONCATENATE("ENT-",A1099)</f>
        <v>ENT-1098</v>
      </c>
      <c r="AJ1099" s="15" t="str">
        <f>IF(Tabla2[[#This Row],[Op]]&lt;&gt;"","ENTREGA","")</f>
        <v>ENTREGA</v>
      </c>
      <c r="AK1099" s="40" t="str">
        <f>(Tabla2[[#This Row],[FECHA ENTREGA]]&amp;Tabla2[[#This Row],[HORA ENTREGA]])</f>
        <v>460910,291666666666667</v>
      </c>
      <c r="AL1099" s="34" t="str">
        <f>IFERROR(HYPERLINK("https://wa.me/"&amp;Tabla2[[#This Row],[CONTACTO]]&amp;"?text="&amp;Tabla2[[#This Row],[Mensaje]]),"")</f>
        <v>https://wa.me/56973887322?text=Hola!%0AServicio del día 10-03%0A *Cliente:* RITRAMA S.A. */ Cont: * RAMPLA*/ HR Entrega: *07:00* /Dirección: *AV. TUPUNGATO 3420, PLACILLA</v>
      </c>
    </row>
    <row r="1100" spans="1:38" s="15" customFormat="1" ht="16.5" customHeight="1" x14ac:dyDescent="0.2">
      <c r="A1100" s="15">
        <f>ROW(A1099)</f>
        <v>1099</v>
      </c>
      <c r="B1100" s="15">
        <f>IF(J1100=J1099,B1099+1,1)</f>
        <v>42</v>
      </c>
      <c r="C1100" s="15" t="s">
        <v>236</v>
      </c>
      <c r="D1100" s="25" t="s">
        <v>39</v>
      </c>
      <c r="E1100" s="27">
        <v>506190</v>
      </c>
      <c r="F1100" s="27" t="s">
        <v>1951</v>
      </c>
      <c r="G1100" s="27" t="s">
        <v>64</v>
      </c>
      <c r="H1100" s="27">
        <v>29335</v>
      </c>
      <c r="I1100" s="27" t="s">
        <v>42</v>
      </c>
      <c r="J1100" s="28">
        <v>46091</v>
      </c>
      <c r="K1100" s="26">
        <v>0.33333333333333331</v>
      </c>
      <c r="L1100" s="26"/>
      <c r="M1100" s="27" t="s">
        <v>45</v>
      </c>
      <c r="N1100" s="25">
        <f>IFERROR(VLOOKUP(M1100,Data!$J$1:$K$58,2,0),"")</f>
        <v>56950981572</v>
      </c>
      <c r="O1100" s="27" t="s">
        <v>46</v>
      </c>
      <c r="P1100" s="27"/>
      <c r="Q1100" s="27" t="s">
        <v>1853</v>
      </c>
      <c r="R1100" s="27" t="s">
        <v>48</v>
      </c>
      <c r="S1100" s="27"/>
      <c r="T1100" s="27"/>
      <c r="U1100" s="28"/>
      <c r="V1100" s="15" t="s">
        <v>1328</v>
      </c>
      <c r="X1100" s="27" t="s">
        <v>335</v>
      </c>
      <c r="Y1100" s="27"/>
      <c r="Z1100" s="29"/>
      <c r="AA1100" s="29">
        <v>0.3347222222222222</v>
      </c>
      <c r="AB1100" s="29"/>
      <c r="AC1100" s="30">
        <v>46091</v>
      </c>
      <c r="AD1100" s="15" t="str">
        <f>IF(Tabla2[[#This Row],[HORA ENTREGA]]="DIRECTO","On time", IF(AA1100&lt;&gt;"",IF(Tabla2[[#This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00" s="15" t="str">
        <f>MID(Tabla2[[#This Row],[TIPO]],1,3)</f>
        <v xml:space="preserve">20 </v>
      </c>
      <c r="AF11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SOCIEDAD COMERCIAL MARBEN PETS LTDA */ Cont: * UETU2454046*/ HR Entrega: *08:00* /Dirección: *Santa rosa 15551 la pintana</v>
      </c>
      <c r="AG1100" s="38" t="str">
        <f>IFERROR(HYPERLINK("https://wa.me/"&amp;Tabla2[[#This Row],[CONTACTO]]&amp;"?text="&amp;Tabla2[[#This Row],[Mensaje]],"Enviar mensaje"),"")</f>
        <v>Enviar mensaje</v>
      </c>
      <c r="AH1100" s="15" t="str">
        <f>CONCATENATE(A1100,F1100)</f>
        <v>1099UETU2454046</v>
      </c>
      <c r="AI1100" s="15" t="str">
        <f>CONCATENATE("ENT-",A1100)</f>
        <v>ENT-1099</v>
      </c>
      <c r="AJ1100" s="15" t="str">
        <f>IF(Tabla2[[#This Row],[Op]]&lt;&gt;"","ENTREGA","")</f>
        <v>ENTREGA</v>
      </c>
      <c r="AK1100" s="40" t="str">
        <f>(Tabla2[[#This Row],[FECHA ENTREGA]]&amp;Tabla2[[#This Row],[HORA ENTREGA]])</f>
        <v>460910,333333333333333</v>
      </c>
      <c r="AL1100" s="34" t="str">
        <f>IFERROR(HYPERLINK("https://wa.me/"&amp;Tabla2[[#This Row],[CONTACTO]]&amp;"?text="&amp;Tabla2[[#This Row],[Mensaje]]),"")</f>
        <v>https://wa.me/56950981572?text=Hola!%0AServicio del día 10-03%0A *Cliente:* SOCIEDAD COMERCIAL MARBEN PETS LTDA */ Cont: * UETU2454046*/ HR Entrega: *08:00* /Dirección: *Santa rosa 15551 la pintana</v>
      </c>
    </row>
    <row r="1101" spans="1:38" s="15" customFormat="1" ht="16.5" customHeight="1" x14ac:dyDescent="0.2">
      <c r="A1101" s="15">
        <f>ROW(A1100)</f>
        <v>1100</v>
      </c>
      <c r="B1101" s="15">
        <f>IF(J1101=J1100,B1100+1,1)</f>
        <v>43</v>
      </c>
      <c r="C1101" s="15" t="s">
        <v>236</v>
      </c>
      <c r="D1101" s="25" t="s">
        <v>39</v>
      </c>
      <c r="E1101" s="27">
        <v>507795</v>
      </c>
      <c r="F1101" s="27" t="s">
        <v>1952</v>
      </c>
      <c r="G1101" s="27" t="s">
        <v>41</v>
      </c>
      <c r="H1101" s="27">
        <v>14906</v>
      </c>
      <c r="I1101" s="27" t="s">
        <v>42</v>
      </c>
      <c r="J1101" s="28">
        <v>46091</v>
      </c>
      <c r="K1101" s="26">
        <v>0.375</v>
      </c>
      <c r="L1101" s="26"/>
      <c r="M1101" s="27" t="s">
        <v>180</v>
      </c>
      <c r="N1101" s="25">
        <f>IFERROR(VLOOKUP(M1101,Data!$J$1:$K$58,2,0),"")</f>
        <v>56956063271</v>
      </c>
      <c r="O1101" s="27" t="s">
        <v>83</v>
      </c>
      <c r="P1101" s="27"/>
      <c r="Q1101" s="27" t="s">
        <v>1953</v>
      </c>
      <c r="R1101" s="27" t="s">
        <v>48</v>
      </c>
      <c r="S1101" s="27"/>
      <c r="T1101" s="27"/>
      <c r="U1101" s="28"/>
      <c r="X1101" s="27"/>
      <c r="Y1101" s="27"/>
      <c r="Z1101" s="29"/>
      <c r="AA1101" s="29">
        <v>0.46805555555555556</v>
      </c>
      <c r="AB1101" s="29"/>
      <c r="AC1101" s="30">
        <v>46091</v>
      </c>
      <c r="AD1101" s="15" t="str">
        <f>IF(Tabla2[[#This Row],[HORA ENTREGA]]="DIRECTO","On time", IF(AA1101&lt;&gt;"",IF(Tabla2[[#This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01" s="15" t="str">
        <f>MID(Tabla2[[#This Row],[TIPO]],1,3)</f>
        <v xml:space="preserve">40 </v>
      </c>
      <c r="AF11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SOCIEDAD COMERCIAL MARBEN PETS LTDA */ Cont: * UETU5630621*/ HR Entrega: *09:00* /Dirección: *FRAGUA BOD PRINCIPAL</v>
      </c>
      <c r="AG1101" s="38" t="str">
        <f>IFERROR(HYPERLINK("https://wa.me/"&amp;Tabla2[[#This Row],[CONTACTO]]&amp;"?text="&amp;Tabla2[[#This Row],[Mensaje]],"Enviar mensaje"),"")</f>
        <v>Enviar mensaje</v>
      </c>
      <c r="AH1101" s="15" t="str">
        <f>CONCATENATE(A1101,F1101)</f>
        <v>1100UETU5630621</v>
      </c>
      <c r="AI1101" s="15" t="str">
        <f>CONCATENATE("ENT-",A1101)</f>
        <v>ENT-1100</v>
      </c>
      <c r="AJ1101" s="15" t="str">
        <f>IF(Tabla2[[#This Row],[Op]]&lt;&gt;"","ENTREGA","")</f>
        <v>ENTREGA</v>
      </c>
      <c r="AK1101" s="40" t="str">
        <f>(Tabla2[[#This Row],[FECHA ENTREGA]]&amp;Tabla2[[#This Row],[HORA ENTREGA]])</f>
        <v>460910,375</v>
      </c>
      <c r="AL1101" s="34" t="str">
        <f>IFERROR(HYPERLINK("https://wa.me/"&amp;Tabla2[[#This Row],[CONTACTO]]&amp;"?text="&amp;Tabla2[[#This Row],[Mensaje]]),"")</f>
        <v>https://wa.me/56956063271?text=Hola!%0AServicio del día 10-03%0A *Cliente:* SOCIEDAD COMERCIAL MARBEN PETS LTDA */ Cont: * UETU5630621*/ HR Entrega: *09:00* /Dirección: *FRAGUA BOD PRINCIPAL</v>
      </c>
    </row>
    <row r="1102" spans="1:38" s="15" customFormat="1" ht="16.5" customHeight="1" x14ac:dyDescent="0.2">
      <c r="A1102" s="15">
        <f>ROW(A1101)</f>
        <v>1101</v>
      </c>
      <c r="B1102" s="15">
        <f>IF(J1102=J1101,B1101+1,1)</f>
        <v>44</v>
      </c>
      <c r="C1102" s="15" t="s">
        <v>239</v>
      </c>
      <c r="D1102" s="25" t="s">
        <v>39</v>
      </c>
      <c r="E1102" s="27">
        <v>299367</v>
      </c>
      <c r="F1102" s="27" t="s">
        <v>1954</v>
      </c>
      <c r="G1102" s="27" t="s">
        <v>465</v>
      </c>
      <c r="H1102" s="27">
        <v>14300</v>
      </c>
      <c r="I1102" s="27" t="s">
        <v>42</v>
      </c>
      <c r="J1102" s="28">
        <v>46091</v>
      </c>
      <c r="K1102" s="26">
        <v>0.33333333333333331</v>
      </c>
      <c r="L1102" s="26"/>
      <c r="M1102" s="27" t="s">
        <v>155</v>
      </c>
      <c r="N1102" s="25">
        <f>IFERROR(VLOOKUP(M1102,Data!$J$1:$K$58,2,0),"")</f>
        <v>56926181825</v>
      </c>
      <c r="O1102" s="27" t="s">
        <v>326</v>
      </c>
      <c r="P1102" s="27"/>
      <c r="Q1102" s="27" t="s">
        <v>243</v>
      </c>
      <c r="R1102" s="27" t="s">
        <v>280</v>
      </c>
      <c r="S1102" s="27"/>
      <c r="T1102" s="27"/>
      <c r="U1102" s="28"/>
      <c r="V1102" s="15" t="s">
        <v>1328</v>
      </c>
      <c r="X1102" s="27"/>
      <c r="Y1102" s="27"/>
      <c r="Z1102" s="29"/>
      <c r="AA1102" s="29">
        <v>0.30555555555555558</v>
      </c>
      <c r="AB1102" s="29"/>
      <c r="AC1102" s="30">
        <v>46091</v>
      </c>
      <c r="AD1102" s="15" t="str">
        <f>IF(Tabla2[[#This Row],[HORA ENTREGA]]="DIRECTO","On time", IF(AA1102&lt;&gt;"",IF(Tabla2[[#This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02" s="15" t="str">
        <f>MID(Tabla2[[#This Row],[TIPO]],1,3)</f>
        <v xml:space="preserve">40 </v>
      </c>
      <c r="AF11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SUPERMERCADO DEL NEUMATICO LTDA */ Cont: * OOCU9917917*/ HR Entrega: *08:00* /Dirección: *VELASQUEZ</v>
      </c>
      <c r="AG1102" s="38" t="str">
        <f>IFERROR(HYPERLINK("https://wa.me/"&amp;Tabla2[[#This Row],[CONTACTO]]&amp;"?text="&amp;Tabla2[[#This Row],[Mensaje]],"Enviar mensaje"),"")</f>
        <v>Enviar mensaje</v>
      </c>
      <c r="AH1102" s="15" t="str">
        <f>CONCATENATE(A1102,F1102)</f>
        <v>1101OOCU9917917</v>
      </c>
      <c r="AI1102" s="15" t="str">
        <f>CONCATENATE("ENT-",A1102)</f>
        <v>ENT-1101</v>
      </c>
      <c r="AJ1102" s="15" t="str">
        <f>IF(Tabla2[[#This Row],[Op]]&lt;&gt;"","ENTREGA","")</f>
        <v>ENTREGA</v>
      </c>
      <c r="AK1102" s="40" t="str">
        <f>(Tabla2[[#This Row],[FECHA ENTREGA]]&amp;Tabla2[[#This Row],[HORA ENTREGA]])</f>
        <v>460910,333333333333333</v>
      </c>
      <c r="AL1102" s="34" t="str">
        <f>IFERROR(HYPERLINK("https://wa.me/"&amp;Tabla2[[#This Row],[CONTACTO]]&amp;"?text="&amp;Tabla2[[#This Row],[Mensaje]]),"")</f>
        <v>https://wa.me/56926181825?text=Hola!%0AServicio del día 10-03%0A *Cliente:* SUPERMERCADO DEL NEUMATICO LTDA */ Cont: * OOCU9917917*/ HR Entrega: *08:00* /Dirección: *VELASQUEZ</v>
      </c>
    </row>
    <row r="1103" spans="1:38" s="15" customFormat="1" ht="16.5" customHeight="1" x14ac:dyDescent="0.2">
      <c r="A1103" s="15">
        <f>ROW(A1102)</f>
        <v>1102</v>
      </c>
      <c r="B1103" s="15">
        <f>IF(J1103=J1102,B1102+1,1)</f>
        <v>45</v>
      </c>
      <c r="C1103" s="15" t="s">
        <v>447</v>
      </c>
      <c r="D1103" s="25" t="s">
        <v>39</v>
      </c>
      <c r="E1103" s="27">
        <v>384851</v>
      </c>
      <c r="F1103" s="27" t="s">
        <v>1955</v>
      </c>
      <c r="G1103" s="27" t="s">
        <v>465</v>
      </c>
      <c r="H1103" s="27">
        <v>12414</v>
      </c>
      <c r="I1103" s="27" t="s">
        <v>42</v>
      </c>
      <c r="J1103" s="28">
        <v>46091</v>
      </c>
      <c r="K1103" s="26">
        <v>0.33333333333333331</v>
      </c>
      <c r="L1103" s="26"/>
      <c r="M1103" s="27" t="s">
        <v>389</v>
      </c>
      <c r="N1103" s="25">
        <f>IFERROR(VLOOKUP(M1103,Data!$J$1:$K$58,2,0),"")</f>
        <v>56988336520</v>
      </c>
      <c r="O1103" s="27" t="s">
        <v>390</v>
      </c>
      <c r="P1103" s="27"/>
      <c r="Q1103" s="27" t="s">
        <v>450</v>
      </c>
      <c r="R1103" s="27" t="s">
        <v>48</v>
      </c>
      <c r="S1103" s="27"/>
      <c r="T1103" s="27"/>
      <c r="U1103" s="28"/>
      <c r="X1103" s="27"/>
      <c r="Y1103" s="27"/>
      <c r="Z1103" s="29"/>
      <c r="AA1103" s="29">
        <v>0.3263888888888889</v>
      </c>
      <c r="AB1103" s="29"/>
      <c r="AC1103" s="30">
        <v>46091</v>
      </c>
      <c r="AD1103" s="15" t="str">
        <f>IF(Tabla2[[#This Row],[HORA ENTREGA]]="DIRECTO","On time", IF(AA1103&lt;&gt;"",IF(Tabla2[[#This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03" s="15" t="str">
        <f>MID(Tabla2[[#This Row],[TIPO]],1,3)</f>
        <v xml:space="preserve">40 </v>
      </c>
      <c r="AF11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TECNIKA S A */ Cont: * TIIU6911293*/ HR Entrega: *08:00* /Dirección: *Los Olivos 1270, Pudahuel</v>
      </c>
      <c r="AG1103" s="38" t="str">
        <f>IFERROR(HYPERLINK("https://wa.me/"&amp;Tabla2[[#This Row],[CONTACTO]]&amp;"?text="&amp;Tabla2[[#This Row],[Mensaje]],"Enviar mensaje"),"")</f>
        <v>Enviar mensaje</v>
      </c>
      <c r="AH1103" s="15" t="str">
        <f>CONCATENATE(A1103,F1103)</f>
        <v>1102TIIU6911293</v>
      </c>
      <c r="AI1103" s="15" t="str">
        <f>CONCATENATE("ENT-",A1103)</f>
        <v>ENT-1102</v>
      </c>
      <c r="AJ1103" s="15" t="str">
        <f>IF(Tabla2[[#This Row],[Op]]&lt;&gt;"","ENTREGA","")</f>
        <v>ENTREGA</v>
      </c>
      <c r="AK1103" s="40" t="str">
        <f>(Tabla2[[#This Row],[FECHA ENTREGA]]&amp;Tabla2[[#This Row],[HORA ENTREGA]])</f>
        <v>460910,333333333333333</v>
      </c>
      <c r="AL1103" s="34" t="str">
        <f>IFERROR(HYPERLINK("https://wa.me/"&amp;Tabla2[[#This Row],[CONTACTO]]&amp;"?text="&amp;Tabla2[[#This Row],[Mensaje]]),"")</f>
        <v>https://wa.me/56988336520?text=Hola!%0AServicio del día 10-03%0A *Cliente:* TECNIKA S A */ Cont: * TIIU6911293*/ HR Entrega: *08:00* /Dirección: *Los Olivos 1270, Pudahuel</v>
      </c>
    </row>
    <row r="1104" spans="1:38" s="15" customFormat="1" ht="16.5" customHeight="1" x14ac:dyDescent="0.2">
      <c r="A1104" s="15">
        <f>ROW(A1103)</f>
        <v>1103</v>
      </c>
      <c r="B1104" s="15">
        <f>IF(J1104=J1103,B1103+1,1)</f>
        <v>46</v>
      </c>
      <c r="C1104" s="15" t="s">
        <v>447</v>
      </c>
      <c r="D1104" s="25" t="s">
        <v>39</v>
      </c>
      <c r="E1104" s="27">
        <v>384852</v>
      </c>
      <c r="F1104" s="27" t="s">
        <v>1956</v>
      </c>
      <c r="G1104" s="27" t="s">
        <v>465</v>
      </c>
      <c r="H1104" s="27">
        <v>9320</v>
      </c>
      <c r="I1104" s="27" t="s">
        <v>42</v>
      </c>
      <c r="J1104" s="28">
        <v>46091</v>
      </c>
      <c r="K1104" s="26">
        <v>0.39583333333333331</v>
      </c>
      <c r="L1104" s="26"/>
      <c r="M1104" s="27" t="s">
        <v>180</v>
      </c>
      <c r="N1104" s="25">
        <f>IFERROR(VLOOKUP(M1104,Data!$J$1:$K$58,2,0),"")</f>
        <v>56956063271</v>
      </c>
      <c r="O1104" s="27" t="s">
        <v>384</v>
      </c>
      <c r="P1104" s="27"/>
      <c r="Q1104" s="27" t="s">
        <v>450</v>
      </c>
      <c r="R1104" s="27" t="s">
        <v>48</v>
      </c>
      <c r="S1104" s="27"/>
      <c r="T1104" s="27"/>
      <c r="U1104" s="28"/>
      <c r="V1104" s="15" t="s">
        <v>1328</v>
      </c>
      <c r="X1104" s="27"/>
      <c r="Y1104" s="27"/>
      <c r="Z1104" s="29"/>
      <c r="AA1104" s="29">
        <v>0.5083333333333333</v>
      </c>
      <c r="AB1104" s="29"/>
      <c r="AC1104" s="30">
        <v>46091</v>
      </c>
      <c r="AD1104" s="15" t="str">
        <f>IF(Tabla2[[#This Row],[HORA ENTREGA]]="DIRECTO","On time", IF(AA1104&lt;&gt;"",IF(Tabla2[[#This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04" s="15" t="str">
        <f>MID(Tabla2[[#This Row],[TIPO]],1,3)</f>
        <v xml:space="preserve">40 </v>
      </c>
      <c r="AF11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10-03%0A *Cliente:* TECNIKA S A */ Cont: * TIIU6911570*/ HR Entrega: *09:30* /Dirección: *Los Olivos 1270, Pudahuel</v>
      </c>
      <c r="AG1104" s="38" t="str">
        <f>IFERROR(HYPERLINK("https://wa.me/"&amp;Tabla2[[#This Row],[CONTACTO]]&amp;"?text="&amp;Tabla2[[#This Row],[Mensaje]],"Enviar mensaje"),"")</f>
        <v>Enviar mensaje</v>
      </c>
      <c r="AH1104" s="15" t="str">
        <f>CONCATENATE(A1104,F1104)</f>
        <v>1103TIIU6911570</v>
      </c>
      <c r="AI1104" s="15" t="str">
        <f>CONCATENATE("ENT-",A1104)</f>
        <v>ENT-1103</v>
      </c>
      <c r="AJ1104" s="15" t="str">
        <f>IF(Tabla2[[#This Row],[Op]]&lt;&gt;"","ENTREGA","")</f>
        <v>ENTREGA</v>
      </c>
      <c r="AK1104" s="40" t="str">
        <f>(Tabla2[[#This Row],[FECHA ENTREGA]]&amp;Tabla2[[#This Row],[HORA ENTREGA]])</f>
        <v>460910,395833333333333</v>
      </c>
      <c r="AL1104" s="34" t="str">
        <f>IFERROR(HYPERLINK("https://wa.me/"&amp;Tabla2[[#This Row],[CONTACTO]]&amp;"?text="&amp;Tabla2[[#This Row],[Mensaje]]),"")</f>
        <v>https://wa.me/56956063271?text=Hola!%0AServicio del día 10-03%0A *Cliente:* TECNIKA S A */ Cont: * TIIU6911570*/ HR Entrega: *09:30* /Dirección: *Los Olivos 1270, Pudahuel</v>
      </c>
    </row>
    <row r="1105" spans="1:38" s="15" customFormat="1" ht="16.5" customHeight="1" x14ac:dyDescent="0.2">
      <c r="A1105" s="15">
        <f>ROW(A1104)</f>
        <v>1104</v>
      </c>
      <c r="B1105" s="15">
        <f>IF(J1105=J1104,B1104+1,1)</f>
        <v>1</v>
      </c>
      <c r="C1105" s="15" t="s">
        <v>43</v>
      </c>
      <c r="D1105" s="25" t="s">
        <v>39</v>
      </c>
      <c r="E1105" s="27">
        <v>366275</v>
      </c>
      <c r="F1105" s="27" t="s">
        <v>1957</v>
      </c>
      <c r="G1105" s="27" t="s">
        <v>41</v>
      </c>
      <c r="H1105" s="27">
        <v>18469</v>
      </c>
      <c r="I1105" s="27" t="s">
        <v>1958</v>
      </c>
      <c r="J1105" s="28">
        <v>46092</v>
      </c>
      <c r="K1105" s="26">
        <v>0.47916666666666669</v>
      </c>
      <c r="L1105" s="26"/>
      <c r="M1105" s="27" t="s">
        <v>688</v>
      </c>
      <c r="N1105" s="25">
        <f>IFERROR(VLOOKUP(M1105,Data!$J$1:$K$58,2,0),"")</f>
        <v>56950104102</v>
      </c>
      <c r="O1105" s="27" t="s">
        <v>552</v>
      </c>
      <c r="P1105" s="27"/>
      <c r="Q1105" s="27" t="s">
        <v>1890</v>
      </c>
      <c r="R1105" s="27" t="s">
        <v>183</v>
      </c>
      <c r="S1105" s="27"/>
      <c r="T1105" s="27"/>
      <c r="U1105" s="28"/>
      <c r="V1105" s="15" t="s">
        <v>1328</v>
      </c>
      <c r="X1105" s="27"/>
      <c r="Y1105" s="27"/>
      <c r="Z1105" s="29"/>
      <c r="AA1105" s="29">
        <v>0.44930555555555557</v>
      </c>
      <c r="AB1105" s="29"/>
      <c r="AC1105" s="30">
        <v>46092</v>
      </c>
      <c r="AD1105" s="15" t="str">
        <f>IF(Tabla2[[#This Row],[HORA ENTREGA]]="DIRECTO","On time", IF(AA1105&lt;&gt;"",IF(Tabla2[[#This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05" s="15" t="str">
        <f>MID(Tabla2[[#This Row],[TIPO]],1,3)</f>
        <v xml:space="preserve">40 </v>
      </c>
      <c r="AF11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ALCA SPA */ Cont: * 
WHSU8004565*/ HR Entrega: *11:30* /Dirección: *Direccion: Camino del Cerro 4868 Huechuraba, Santiago.</v>
      </c>
      <c r="AG1105" s="38" t="str">
        <f>IFERROR(HYPERLINK("https://wa.me/"&amp;Tabla2[[#This Row],[CONTACTO]]&amp;"?text="&amp;Tabla2[[#This Row],[Mensaje]],"Enviar mensaje"),"")</f>
        <v>Enviar mensaje</v>
      </c>
      <c r="AH1105" s="15" t="str">
        <f>CONCATENATE(A1105,F1105)</f>
        <v>1104
WHSU8004565</v>
      </c>
      <c r="AI1105" s="15" t="str">
        <f>CONCATENATE("ENT-",A1105)</f>
        <v>ENT-1104</v>
      </c>
      <c r="AJ1105" s="15" t="str">
        <f>IF(Tabla2[[#This Row],[Op]]&lt;&gt;"","ENTREGA","")</f>
        <v>ENTREGA</v>
      </c>
      <c r="AK1105" s="40" t="str">
        <f>(Tabla2[[#This Row],[FECHA ENTREGA]]&amp;Tabla2[[#This Row],[HORA ENTREGA]])</f>
        <v>460920,479166666666667</v>
      </c>
      <c r="AL1105" s="34" t="str">
        <f>IFERROR(HYPERLINK("https://wa.me/"&amp;Tabla2[[#This Row],[CONTACTO]]&amp;"?text="&amp;Tabla2[[#This Row],[Mensaje]]),"")</f>
        <v>https://wa.me/56950104102?text=Hola!%0AServicio del día 11-03%0A *Cliente:* ALCA SPA */ Cont: * 
WHSU8004565*/ HR Entrega: *11:30* /Dirección: *Direccion: Camino del Cerro 4868 Huechuraba, Santiago.</v>
      </c>
    </row>
    <row r="1106" spans="1:38" s="15" customFormat="1" ht="16.5" customHeight="1" x14ac:dyDescent="0.2">
      <c r="A1106" s="15">
        <f>ROW(A1105)</f>
        <v>1105</v>
      </c>
      <c r="B1106" s="15">
        <f>IF(J1106=J1105,B1105+1,1)</f>
        <v>2</v>
      </c>
      <c r="C1106" s="15" t="s">
        <v>1896</v>
      </c>
      <c r="D1106" s="25" t="s">
        <v>39</v>
      </c>
      <c r="E1106" s="27">
        <v>299294</v>
      </c>
      <c r="F1106" s="27" t="s">
        <v>1897</v>
      </c>
      <c r="G1106" s="27" t="s">
        <v>64</v>
      </c>
      <c r="H1106" s="27">
        <v>16226</v>
      </c>
      <c r="I1106" s="27" t="s">
        <v>1898</v>
      </c>
      <c r="J1106" s="28">
        <v>46092</v>
      </c>
      <c r="K1106" s="26">
        <v>0.33333333333333331</v>
      </c>
      <c r="L1106" s="26"/>
      <c r="M1106" s="27" t="s">
        <v>77</v>
      </c>
      <c r="N1106" s="25">
        <f>IFERROR(VLOOKUP(M1106,Data!$J$1:$K$58,2,0),"")</f>
        <v>56967384794</v>
      </c>
      <c r="O1106" s="27" t="s">
        <v>216</v>
      </c>
      <c r="P1106" s="27"/>
      <c r="Q1106" s="27" t="s">
        <v>1900</v>
      </c>
      <c r="R1106" s="27" t="s">
        <v>195</v>
      </c>
      <c r="S1106" s="27"/>
      <c r="T1106" s="27"/>
      <c r="U1106" s="28"/>
      <c r="X1106" s="27" t="s">
        <v>335</v>
      </c>
      <c r="Y1106" s="27"/>
      <c r="Z1106" s="29"/>
      <c r="AA1106" s="29">
        <v>0.35069444444444442</v>
      </c>
      <c r="AB1106" s="29"/>
      <c r="AC1106" s="30"/>
      <c r="AD1106" s="15" t="str">
        <f>IF(Tabla2[[#This Row],[HORA ENTREGA]]="DIRECTO","On time", IF(AA1106&lt;&gt;"",IF(Tabla2[[#This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06" s="15" t="str">
        <f>MID(Tabla2[[#This Row],[TIPO]],1,3)</f>
        <v xml:space="preserve">20 </v>
      </c>
      <c r="AF11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ASOCIADOS UNDURRAGA IMPRESORES LTDA */ Cont: * MSMU1059530*/ HR Entrega: *08:00* /Dirección: *Rivas vicuña 1043, quinta normal</v>
      </c>
      <c r="AG1106" s="38" t="str">
        <f>IFERROR(HYPERLINK("https://wa.me/"&amp;Tabla2[[#This Row],[CONTACTO]]&amp;"?text="&amp;Tabla2[[#This Row],[Mensaje]],"Enviar mensaje"),"")</f>
        <v>Enviar mensaje</v>
      </c>
      <c r="AH1106" s="15" t="str">
        <f>CONCATENATE(A1106,F1106)</f>
        <v>1105MSMU1059530</v>
      </c>
      <c r="AI1106" s="15" t="str">
        <f>CONCATENATE("ENT-",A1106)</f>
        <v>ENT-1105</v>
      </c>
      <c r="AJ1106" s="15" t="str">
        <f>IF(Tabla2[[#This Row],[Op]]&lt;&gt;"","ENTREGA","")</f>
        <v>ENTREGA</v>
      </c>
      <c r="AK1106" s="40" t="str">
        <f>(Tabla2[[#This Row],[FECHA ENTREGA]]&amp;Tabla2[[#This Row],[HORA ENTREGA]])</f>
        <v>460920,333333333333333</v>
      </c>
      <c r="AL1106" s="34" t="str">
        <f>IFERROR(HYPERLINK("https://wa.me/"&amp;Tabla2[[#This Row],[CONTACTO]]&amp;"?text="&amp;Tabla2[[#This Row],[Mensaje]]),"")</f>
        <v>https://wa.me/56967384794?text=Hola!%0AServicio del día 11-03%0A *Cliente:* ASOCIADOS UNDURRAGA IMPRESORES LTDA */ Cont: * MSMU1059530*/ HR Entrega: *08:00* /Dirección: *Rivas vicuña 1043, quinta normal</v>
      </c>
    </row>
    <row r="1107" spans="1:38" s="15" customFormat="1" ht="16.5" customHeight="1" x14ac:dyDescent="0.2">
      <c r="A1107" s="15">
        <f>ROW(A1106)</f>
        <v>1106</v>
      </c>
      <c r="B1107" s="15">
        <f>IF(J1107=J1106,B1106+1,1)</f>
        <v>3</v>
      </c>
      <c r="C1107" s="15" t="s">
        <v>75</v>
      </c>
      <c r="D1107" s="25" t="s">
        <v>39</v>
      </c>
      <c r="E1107" s="27" t="s">
        <v>1959</v>
      </c>
      <c r="F1107" s="27" t="s">
        <v>1960</v>
      </c>
      <c r="G1107" s="27" t="s">
        <v>41</v>
      </c>
      <c r="H1107" s="27">
        <v>7800</v>
      </c>
      <c r="I1107" s="27" t="s">
        <v>1961</v>
      </c>
      <c r="J1107" s="28">
        <v>46092</v>
      </c>
      <c r="K1107" s="26">
        <v>0.45833333333333331</v>
      </c>
      <c r="L1107" s="26"/>
      <c r="M1107" s="27" t="s">
        <v>117</v>
      </c>
      <c r="N1107" s="25">
        <f>IFERROR(VLOOKUP(M1107,Data!$J$1:$K$58,2,0),"")</f>
        <v>56973887539</v>
      </c>
      <c r="O1107" s="27" t="s">
        <v>118</v>
      </c>
      <c r="P1107" s="27"/>
      <c r="Q1107" s="27" t="s">
        <v>79</v>
      </c>
      <c r="R1107" s="27" t="s">
        <v>195</v>
      </c>
      <c r="S1107" s="27"/>
      <c r="T1107" s="27"/>
      <c r="U1107" s="28"/>
      <c r="V1107" s="15" t="s">
        <v>1328</v>
      </c>
      <c r="X1107" s="27" t="s">
        <v>271</v>
      </c>
      <c r="Y1107" s="27"/>
      <c r="Z1107" s="29"/>
      <c r="AA1107" s="29">
        <v>0.43472222222222223</v>
      </c>
      <c r="AB1107" s="29"/>
      <c r="AC1107" s="30">
        <v>46092</v>
      </c>
      <c r="AD1107" s="15" t="str">
        <f>IF(Tabla2[[#This Row],[HORA ENTREGA]]="DIRECTO","On time", IF(AA1107&lt;&gt;"",IF(Tabla2[[#This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07" s="15" t="str">
        <f>MID(Tabla2[[#This Row],[TIPO]],1,3)</f>
        <v xml:space="preserve">40 </v>
      </c>
      <c r="AF11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BAYONA SPA */ Cont: * TLLU5414340*/ HR Entrega: *11:00* /Dirección: * BOULEVAR 1313 BODENOR FLEX CENTER ENEA, PUDAHUEL</v>
      </c>
      <c r="AG1107" s="38" t="str">
        <f>IFERROR(HYPERLINK("https://wa.me/"&amp;Tabla2[[#This Row],[CONTACTO]]&amp;"?text="&amp;Tabla2[[#This Row],[Mensaje]],"Enviar mensaje"),"")</f>
        <v>Enviar mensaje</v>
      </c>
      <c r="AH1107" s="15" t="str">
        <f>CONCATENATE(A1107,F1107)</f>
        <v>1106TLLU5414340</v>
      </c>
      <c r="AI1107" s="15" t="str">
        <f>CONCATENATE("ENT-",A1107)</f>
        <v>ENT-1106</v>
      </c>
      <c r="AJ1107" s="15" t="str">
        <f>IF(Tabla2[[#This Row],[Op]]&lt;&gt;"","ENTREGA","")</f>
        <v>ENTREGA</v>
      </c>
      <c r="AK1107" s="40" t="str">
        <f>(Tabla2[[#This Row],[FECHA ENTREGA]]&amp;Tabla2[[#This Row],[HORA ENTREGA]])</f>
        <v>460920,458333333333333</v>
      </c>
      <c r="AL1107" s="34" t="str">
        <f>IFERROR(HYPERLINK("https://wa.me/"&amp;Tabla2[[#This Row],[CONTACTO]]&amp;"?text="&amp;Tabla2[[#This Row],[Mensaje]]),"")</f>
        <v>https://wa.me/56973887539?text=Hola!%0AServicio del día 11-03%0A *Cliente:* BAYONA SPA */ Cont: * TLLU5414340*/ HR Entrega: *11:00* /Dirección: * BOULEVAR 1313 BODENOR FLEX CENTER ENEA, PUDAHUEL</v>
      </c>
    </row>
    <row r="1108" spans="1:38" s="15" customFormat="1" ht="16.5" customHeight="1" x14ac:dyDescent="0.2">
      <c r="A1108" s="15">
        <f>ROW(A1107)</f>
        <v>1107</v>
      </c>
      <c r="B1108" s="15">
        <f>IF(J1108=J1107,B1107+1,1)</f>
        <v>4</v>
      </c>
      <c r="C1108" s="15" t="s">
        <v>84</v>
      </c>
      <c r="D1108" s="25" t="s">
        <v>39</v>
      </c>
      <c r="E1108" s="27">
        <v>313097</v>
      </c>
      <c r="F1108" s="27" t="s">
        <v>1962</v>
      </c>
      <c r="G1108" s="27" t="s">
        <v>64</v>
      </c>
      <c r="H1108" s="27">
        <v>4378</v>
      </c>
      <c r="I1108" s="27" t="s">
        <v>42</v>
      </c>
      <c r="J1108" s="28">
        <v>46092</v>
      </c>
      <c r="K1108" s="26">
        <v>0.33333333333333331</v>
      </c>
      <c r="L1108" s="26"/>
      <c r="M1108" s="27" t="s">
        <v>347</v>
      </c>
      <c r="N1108" s="25">
        <f>IFERROR(VLOOKUP(M1108,Data!$J$1:$K$58,2,0),"")</f>
        <v>56976511010</v>
      </c>
      <c r="O1108" s="27" t="s">
        <v>516</v>
      </c>
      <c r="P1108" s="27"/>
      <c r="Q1108" s="27" t="s">
        <v>1963</v>
      </c>
      <c r="R1108" s="27" t="s">
        <v>218</v>
      </c>
      <c r="S1108" s="27"/>
      <c r="T1108" s="27"/>
      <c r="U1108" s="28"/>
      <c r="V1108" s="15" t="s">
        <v>1328</v>
      </c>
      <c r="X1108" s="27"/>
      <c r="Y1108" s="27"/>
      <c r="Z1108" s="29"/>
      <c r="AA1108" s="29">
        <v>0.35138888888888886</v>
      </c>
      <c r="AB1108" s="29"/>
      <c r="AC1108" s="30">
        <v>46092</v>
      </c>
      <c r="AD1108" s="15" t="str">
        <f>IF(Tabla2[[#This Row],[HORA ENTREGA]]="DIRECTO","On time", IF(AA1108&lt;&gt;"",IF(Tabla2[[#This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08" s="15" t="str">
        <f>MID(Tabla2[[#This Row],[TIPO]],1,3)</f>
        <v xml:space="preserve">20 </v>
      </c>
      <c r="AF11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CANONTEX */ Cont: * HASU1301751*/ HR Entrega: *08:00* /Dirección: *Av. La Oración N° 1250, Pudahuel</v>
      </c>
      <c r="AG1108" s="38" t="str">
        <f>IFERROR(HYPERLINK("https://wa.me/"&amp;Tabla2[[#This Row],[CONTACTO]]&amp;"?text="&amp;Tabla2[[#This Row],[Mensaje]],"Enviar mensaje"),"")</f>
        <v>Enviar mensaje</v>
      </c>
      <c r="AH1108" s="15" t="str">
        <f>CONCATENATE(A1108,F1108)</f>
        <v>1107HASU1301751</v>
      </c>
      <c r="AI1108" s="15" t="str">
        <f>CONCATENATE("ENT-",A1108)</f>
        <v>ENT-1107</v>
      </c>
      <c r="AJ1108" s="15" t="str">
        <f>IF(Tabla2[[#This Row],[Op]]&lt;&gt;"","ENTREGA","")</f>
        <v>ENTREGA</v>
      </c>
      <c r="AK1108" s="40" t="str">
        <f>(Tabla2[[#This Row],[FECHA ENTREGA]]&amp;Tabla2[[#This Row],[HORA ENTREGA]])</f>
        <v>460920,333333333333333</v>
      </c>
      <c r="AL1108" s="34" t="str">
        <f>IFERROR(HYPERLINK("https://wa.me/"&amp;Tabla2[[#This Row],[CONTACTO]]&amp;"?text="&amp;Tabla2[[#This Row],[Mensaje]]),"")</f>
        <v>https://wa.me/56976511010?text=Hola!%0AServicio del día 11-03%0A *Cliente:* CANONTEX */ Cont: * HASU1301751*/ HR Entrega: *08:00* /Dirección: *Av. La Oración N° 1250, Pudahuel</v>
      </c>
    </row>
    <row r="1109" spans="1:38" s="15" customFormat="1" ht="16.5" customHeight="1" x14ac:dyDescent="0.2">
      <c r="A1109" s="15">
        <f>ROW(A1108)</f>
        <v>1108</v>
      </c>
      <c r="B1109" s="15">
        <f>IF(J1109=J1108,B1108+1,1)</f>
        <v>5</v>
      </c>
      <c r="C1109" s="15" t="s">
        <v>84</v>
      </c>
      <c r="D1109" s="25" t="s">
        <v>39</v>
      </c>
      <c r="E1109" s="27">
        <v>313373</v>
      </c>
      <c r="F1109" s="27" t="s">
        <v>1964</v>
      </c>
      <c r="G1109" s="27" t="s">
        <v>41</v>
      </c>
      <c r="H1109" s="27">
        <v>18035</v>
      </c>
      <c r="I1109" s="27" t="s">
        <v>1965</v>
      </c>
      <c r="J1109" s="28">
        <v>46092</v>
      </c>
      <c r="K1109" s="26">
        <v>0.375</v>
      </c>
      <c r="L1109" s="26"/>
      <c r="M1109" s="27" t="s">
        <v>112</v>
      </c>
      <c r="N1109" s="25">
        <f>IFERROR(VLOOKUP(M1109,Data!$J$1:$K$58,2,0),"")</f>
        <v>56990025702</v>
      </c>
      <c r="O1109" s="27" t="s">
        <v>61</v>
      </c>
      <c r="P1109" s="27"/>
      <c r="Q1109" s="27" t="s">
        <v>1966</v>
      </c>
      <c r="R1109" s="27" t="s">
        <v>93</v>
      </c>
      <c r="S1109" s="27"/>
      <c r="T1109" s="27"/>
      <c r="U1109" s="28"/>
      <c r="V1109" s="15" t="s">
        <v>1328</v>
      </c>
      <c r="X1109" s="27"/>
      <c r="Y1109" s="27"/>
      <c r="Z1109" s="29"/>
      <c r="AA1109" s="29">
        <v>0.40625</v>
      </c>
      <c r="AB1109" s="29"/>
      <c r="AC1109" s="30">
        <v>46092</v>
      </c>
      <c r="AD1109" s="15" t="str">
        <f>IF(Tabla2[[#This Row],[HORA ENTREGA]]="DIRECTO","On time", IF(AA1109&lt;&gt;"",IF(Tabla2[[#This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09" s="15" t="str">
        <f>MID(Tabla2[[#This Row],[TIPO]],1,3)</f>
        <v xml:space="preserve">40 </v>
      </c>
      <c r="AF11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CANONTEX */ Cont: * TCNU1472476*/ HR Entrega: *09:00* /Dirección: *Patricia Viñuela N°185, Lampa </v>
      </c>
      <c r="AG1109" s="38" t="str">
        <f>IFERROR(HYPERLINK("https://wa.me/"&amp;Tabla2[[#This Row],[CONTACTO]]&amp;"?text="&amp;Tabla2[[#This Row],[Mensaje]],"Enviar mensaje"),"")</f>
        <v>Enviar mensaje</v>
      </c>
      <c r="AH1109" s="15" t="str">
        <f>CONCATENATE(A1109,F1109)</f>
        <v>1108TCNU1472476</v>
      </c>
      <c r="AI1109" s="15" t="str">
        <f>CONCATENATE("ENT-",A1109)</f>
        <v>ENT-1108</v>
      </c>
      <c r="AJ1109" s="15" t="str">
        <f>IF(Tabla2[[#This Row],[Op]]&lt;&gt;"","ENTREGA","")</f>
        <v>ENTREGA</v>
      </c>
      <c r="AK1109" s="40" t="str">
        <f>(Tabla2[[#This Row],[FECHA ENTREGA]]&amp;Tabla2[[#This Row],[HORA ENTREGA]])</f>
        <v>460920,375</v>
      </c>
      <c r="AL1109" s="34" t="str">
        <f>IFERROR(HYPERLINK("https://wa.me/"&amp;Tabla2[[#This Row],[CONTACTO]]&amp;"?text="&amp;Tabla2[[#This Row],[Mensaje]]),"")</f>
        <v xml:space="preserve">https://wa.me/56990025702?text=Hola!%0AServicio del día 11-03%0A *Cliente:* CANONTEX */ Cont: * TCNU1472476*/ HR Entrega: *09:00* /Dirección: *Patricia Viñuela N°185, Lampa </v>
      </c>
    </row>
    <row r="1110" spans="1:38" s="15" customFormat="1" ht="16.5" customHeight="1" x14ac:dyDescent="0.2">
      <c r="A1110" s="15">
        <f>ROW(A1109)</f>
        <v>1109</v>
      </c>
      <c r="B1110" s="15">
        <f>IF(J1110=J1109,B1109+1,1)</f>
        <v>6</v>
      </c>
      <c r="C1110" s="15" t="s">
        <v>84</v>
      </c>
      <c r="D1110" s="25" t="s">
        <v>39</v>
      </c>
      <c r="E1110" s="27">
        <v>313088</v>
      </c>
      <c r="F1110" s="27" t="s">
        <v>1967</v>
      </c>
      <c r="G1110" s="27" t="s">
        <v>41</v>
      </c>
      <c r="H1110" s="27">
        <v>9201</v>
      </c>
      <c r="I1110" s="27" t="s">
        <v>42</v>
      </c>
      <c r="J1110" s="28">
        <v>46092</v>
      </c>
      <c r="K1110" s="26">
        <v>0.5</v>
      </c>
      <c r="L1110" s="26"/>
      <c r="M1110" s="27" t="s">
        <v>300</v>
      </c>
      <c r="N1110" s="25">
        <f>IFERROR(VLOOKUP(M1110,Data!$J$1:$K$58,2,0),"")</f>
        <v>56989844861</v>
      </c>
      <c r="O1110" s="27" t="s">
        <v>301</v>
      </c>
      <c r="P1110" s="27"/>
      <c r="Q1110" s="27" t="s">
        <v>1963</v>
      </c>
      <c r="R1110" s="27" t="s">
        <v>218</v>
      </c>
      <c r="S1110" s="27"/>
      <c r="T1110" s="27"/>
      <c r="U1110" s="28"/>
      <c r="V1110" s="15" t="s">
        <v>1328</v>
      </c>
      <c r="X1110" s="27"/>
      <c r="Y1110" s="27"/>
      <c r="Z1110" s="29"/>
      <c r="AA1110" s="29">
        <v>0.56319444444444444</v>
      </c>
      <c r="AB1110" s="29"/>
      <c r="AC1110" s="30">
        <v>46092</v>
      </c>
      <c r="AD1110" s="15" t="str">
        <f>IF(Tabla2[[#This Row],[HORA ENTREGA]]="DIRECTO","On time", IF(AA1110&lt;&gt;"",IF(Tabla2[[#This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10" s="15" t="str">
        <f>MID(Tabla2[[#This Row],[TIPO]],1,3)</f>
        <v xml:space="preserve">40 </v>
      </c>
      <c r="AF11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CANONTEX */ Cont: * MRSU9039139*/ HR Entrega: *12:00* /Dirección: *Av. La Oración N° 1250, Pudahuel</v>
      </c>
      <c r="AG1110" s="38" t="str">
        <f>IFERROR(HYPERLINK("https://wa.me/"&amp;Tabla2[[#This Row],[CONTACTO]]&amp;"?text="&amp;Tabla2[[#This Row],[Mensaje]],"Enviar mensaje"),"")</f>
        <v>Enviar mensaje</v>
      </c>
      <c r="AH1110" s="15" t="str">
        <f>CONCATENATE(A1110,F1110)</f>
        <v>1109MRSU9039139</v>
      </c>
      <c r="AI1110" s="15" t="str">
        <f>CONCATENATE("ENT-",A1110)</f>
        <v>ENT-1109</v>
      </c>
      <c r="AJ1110" s="15" t="str">
        <f>IF(Tabla2[[#This Row],[Op]]&lt;&gt;"","ENTREGA","")</f>
        <v>ENTREGA</v>
      </c>
      <c r="AK1110" s="40" t="str">
        <f>(Tabla2[[#This Row],[FECHA ENTREGA]]&amp;Tabla2[[#This Row],[HORA ENTREGA]])</f>
        <v>460920,5</v>
      </c>
      <c r="AL1110" s="34" t="str">
        <f>IFERROR(HYPERLINK("https://wa.me/"&amp;Tabla2[[#This Row],[CONTACTO]]&amp;"?text="&amp;Tabla2[[#This Row],[Mensaje]]),"")</f>
        <v>https://wa.me/56989844861?text=Hola!%0AServicio del día 11-03%0A *Cliente:* CANONTEX */ Cont: * MRSU9039139*/ HR Entrega: *12:00* /Dirección: *Av. La Oración N° 1250, Pudahuel</v>
      </c>
    </row>
    <row r="1111" spans="1:38" s="15" customFormat="1" ht="16.5" customHeight="1" x14ac:dyDescent="0.2">
      <c r="A1111" s="15">
        <f>ROW(A1110)</f>
        <v>1110</v>
      </c>
      <c r="B1111" s="15">
        <f>IF(J1111=J1110,B1110+1,1)</f>
        <v>7</v>
      </c>
      <c r="C1111" s="15" t="s">
        <v>1968</v>
      </c>
      <c r="D1111" s="25" t="s">
        <v>39</v>
      </c>
      <c r="E1111" s="27">
        <v>301027</v>
      </c>
      <c r="F1111" s="27" t="s">
        <v>1969</v>
      </c>
      <c r="G1111" s="27" t="s">
        <v>41</v>
      </c>
      <c r="H1111" s="27">
        <v>31000</v>
      </c>
      <c r="I1111" s="27" t="s">
        <v>1970</v>
      </c>
      <c r="J1111" s="28">
        <v>46092</v>
      </c>
      <c r="K1111" s="26">
        <v>0.33333333333333331</v>
      </c>
      <c r="L1111" s="26"/>
      <c r="M1111" s="27" t="s">
        <v>158</v>
      </c>
      <c r="N1111" s="25">
        <f>IFERROR(VLOOKUP(M1111,Data!$J$1:$K$58,2,0),"")</f>
        <v>56931745801</v>
      </c>
      <c r="O1111" s="27" t="s">
        <v>159</v>
      </c>
      <c r="P1111" s="27"/>
      <c r="Q1111" s="27" t="s">
        <v>1971</v>
      </c>
      <c r="R1111" s="27" t="s">
        <v>402</v>
      </c>
      <c r="S1111" s="27"/>
      <c r="T1111" s="27"/>
      <c r="U1111" s="28"/>
      <c r="V1111" s="15" t="s">
        <v>1328</v>
      </c>
      <c r="X1111" s="27"/>
      <c r="Y1111" s="27"/>
      <c r="Z1111" s="29"/>
      <c r="AA1111" s="29">
        <v>0.25694444444444442</v>
      </c>
      <c r="AB1111" s="29"/>
      <c r="AC1111" s="30">
        <v>46092</v>
      </c>
      <c r="AD1111" s="15" t="str">
        <f>IF(Tabla2[[#This Row],[HORA ENTREGA]]="DIRECTO","On time", IF(AA1111&lt;&gt;"",IF(Tabla2[[#This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1" s="15" t="str">
        <f>MID(Tabla2[[#This Row],[TIPO]],1,3)</f>
        <v xml:space="preserve">40 </v>
      </c>
      <c r="AF11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CANORO Y ABSOLUTO SPA */ Cont: * HAMU4442670*/ HR Entrega: *08:00* /Dirección: *CARRETERA GENERAL SAN MARTIN 8250 BOD 22A QUILICURA</v>
      </c>
      <c r="AG1111" s="38" t="str">
        <f>IFERROR(HYPERLINK("https://wa.me/"&amp;Tabla2[[#This Row],[CONTACTO]]&amp;"?text="&amp;Tabla2[[#This Row],[Mensaje]],"Enviar mensaje"),"")</f>
        <v>Enviar mensaje</v>
      </c>
      <c r="AH1111" s="15" t="str">
        <f>CONCATENATE(A1111,F1111)</f>
        <v>1110HAMU4442670</v>
      </c>
      <c r="AI1111" s="15" t="str">
        <f>CONCATENATE("ENT-",A1111)</f>
        <v>ENT-1110</v>
      </c>
      <c r="AJ1111" s="15" t="str">
        <f>IF(Tabla2[[#This Row],[Op]]&lt;&gt;"","ENTREGA","")</f>
        <v>ENTREGA</v>
      </c>
      <c r="AK1111" s="40" t="str">
        <f>(Tabla2[[#This Row],[FECHA ENTREGA]]&amp;Tabla2[[#This Row],[HORA ENTREGA]])</f>
        <v>460920,333333333333333</v>
      </c>
      <c r="AL1111" s="34" t="str">
        <f>IFERROR(HYPERLINK("https://wa.me/"&amp;Tabla2[[#This Row],[CONTACTO]]&amp;"?text="&amp;Tabla2[[#This Row],[Mensaje]]),"")</f>
        <v>https://wa.me/56931745801?text=Hola!%0AServicio del día 11-03%0A *Cliente:* CANORO Y ABSOLUTO SPA */ Cont: * HAMU4442670*/ HR Entrega: *08:00* /Dirección: *CARRETERA GENERAL SAN MARTIN 8250 BOD 22A QUILICURA</v>
      </c>
    </row>
    <row r="1112" spans="1:38" s="15" customFormat="1" ht="16.5" customHeight="1" x14ac:dyDescent="0.2">
      <c r="A1112" s="15">
        <f>ROW(A1111)</f>
        <v>1111</v>
      </c>
      <c r="B1112" s="15">
        <f>IF(J1112=J1111,B1111+1,1)</f>
        <v>8</v>
      </c>
      <c r="C1112" s="15" t="s">
        <v>275</v>
      </c>
      <c r="D1112" s="25" t="s">
        <v>39</v>
      </c>
      <c r="E1112" s="27">
        <v>300723</v>
      </c>
      <c r="F1112" s="27" t="s">
        <v>1905</v>
      </c>
      <c r="G1112" s="27" t="s">
        <v>41</v>
      </c>
      <c r="H1112" s="27">
        <v>31000</v>
      </c>
      <c r="I1112" s="27" t="s">
        <v>42</v>
      </c>
      <c r="J1112" s="28">
        <v>46092</v>
      </c>
      <c r="K1112" s="26">
        <v>0.33333333333333331</v>
      </c>
      <c r="L1112" s="26"/>
      <c r="M1112" s="27" t="s">
        <v>366</v>
      </c>
      <c r="N1112" s="25">
        <f>IFERROR(VLOOKUP(M1112,Data!$J$1:$K$58,2,0),"")</f>
        <v>56967386251</v>
      </c>
      <c r="O1112" s="27" t="s">
        <v>367</v>
      </c>
      <c r="P1112" s="27"/>
      <c r="Q1112" s="27" t="s">
        <v>47</v>
      </c>
      <c r="R1112" s="27" t="s">
        <v>48</v>
      </c>
      <c r="S1112" s="27"/>
      <c r="T1112" s="27"/>
      <c r="U1112" s="28"/>
      <c r="V1112" s="15" t="s">
        <v>1328</v>
      </c>
      <c r="X1112" s="27"/>
      <c r="Y1112" s="27"/>
      <c r="Z1112" s="29"/>
      <c r="AA1112" s="29">
        <v>0.2361111111111111</v>
      </c>
      <c r="AB1112" s="29"/>
      <c r="AC1112" s="30">
        <v>46092</v>
      </c>
      <c r="AD1112" s="15" t="str">
        <f>IF(Tabla2[[#This Row],[HORA ENTREGA]]="DIRECTO","On time", IF(AA1112&lt;&gt;"",IF(Tabla2[[#This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2" s="15" t="str">
        <f>MID(Tabla2[[#This Row],[TIPO]],1,3)</f>
        <v xml:space="preserve">40 </v>
      </c>
      <c r="AF11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COMERCIAL CANADA SPA */ Cont: * SEGU9178100*/ HR Entrega: *08:00* /Dirección: *BERNARDO O"HIGGINS 158 COLINA</v>
      </c>
      <c r="AG1112" s="38" t="str">
        <f>IFERROR(HYPERLINK("https://wa.me/"&amp;Tabla2[[#This Row],[CONTACTO]]&amp;"?text="&amp;Tabla2[[#This Row],[Mensaje]],"Enviar mensaje"),"")</f>
        <v>Enviar mensaje</v>
      </c>
      <c r="AH1112" s="15" t="str">
        <f>CONCATENATE(A1112,F1112)</f>
        <v>1111SEGU9178100</v>
      </c>
      <c r="AI1112" s="15" t="str">
        <f>CONCATENATE("ENT-",A1112)</f>
        <v>ENT-1111</v>
      </c>
      <c r="AJ1112" s="15" t="str">
        <f>IF(Tabla2[[#This Row],[Op]]&lt;&gt;"","ENTREGA","")</f>
        <v>ENTREGA</v>
      </c>
      <c r="AK1112" s="40" t="str">
        <f>(Tabla2[[#This Row],[FECHA ENTREGA]]&amp;Tabla2[[#This Row],[HORA ENTREGA]])</f>
        <v>460920,333333333333333</v>
      </c>
      <c r="AL1112" s="34" t="str">
        <f>IFERROR(HYPERLINK("https://wa.me/"&amp;Tabla2[[#This Row],[CONTACTO]]&amp;"?text="&amp;Tabla2[[#This Row],[Mensaje]]),"")</f>
        <v>https://wa.me/56967386251?text=Hola!%0AServicio del día 11-03%0A *Cliente:* COMERCIAL CANADA SPA */ Cont: * SEGU9178100*/ HR Entrega: *08:00* /Dirección: *BERNARDO O"HIGGINS 158 COLINA</v>
      </c>
    </row>
    <row r="1113" spans="1:38" s="15" customFormat="1" ht="16.5" customHeight="1" x14ac:dyDescent="0.2">
      <c r="A1113" s="15">
        <f>ROW(A1112)</f>
        <v>1112</v>
      </c>
      <c r="B1113" s="15">
        <f>IF(J1113=J1112,B1112+1,1)</f>
        <v>9</v>
      </c>
      <c r="C1113" s="15" t="s">
        <v>114</v>
      </c>
      <c r="D1113" s="25" t="s">
        <v>39</v>
      </c>
      <c r="E1113" s="27">
        <v>300677</v>
      </c>
      <c r="F1113" s="27" t="s">
        <v>1972</v>
      </c>
      <c r="G1113" s="27" t="s">
        <v>41</v>
      </c>
      <c r="H1113" s="27">
        <v>22000</v>
      </c>
      <c r="I1113" s="27" t="s">
        <v>42</v>
      </c>
      <c r="J1113" s="28">
        <v>46092</v>
      </c>
      <c r="K1113" s="26">
        <v>0.35416666666666669</v>
      </c>
      <c r="L1113" s="26"/>
      <c r="M1113" s="27" t="s">
        <v>192</v>
      </c>
      <c r="N1113" s="25">
        <f>IFERROR(VLOOKUP(M1113,Data!$J$1:$K$58,2,0),"")</f>
        <v>56967396661</v>
      </c>
      <c r="O1113" s="27" t="s">
        <v>181</v>
      </c>
      <c r="P1113" s="27"/>
      <c r="Q1113" s="27" t="s">
        <v>119</v>
      </c>
      <c r="R1113" s="27" t="s">
        <v>93</v>
      </c>
      <c r="S1113" s="27"/>
      <c r="T1113" s="27"/>
      <c r="U1113" s="28"/>
      <c r="V1113" s="15" t="s">
        <v>1328</v>
      </c>
      <c r="X1113" s="27"/>
      <c r="Y1113" s="27"/>
      <c r="Z1113" s="29"/>
      <c r="AA1113" s="29">
        <v>0.35972222222222222</v>
      </c>
      <c r="AB1113" s="29"/>
      <c r="AC1113" s="30">
        <v>46092</v>
      </c>
      <c r="AD1113" s="15" t="str">
        <f>IF(Tabla2[[#This Row],[HORA ENTREGA]]="DIRECTO","On time", IF(AA1113&lt;&gt;"",IF(Tabla2[[#This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3" s="15" t="str">
        <f>MID(Tabla2[[#This Row],[TIPO]],1,3)</f>
        <v xml:space="preserve">40 </v>
      </c>
      <c r="AF11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FLEX EQUIPOS DE DESCANSO CHILE */ Cont: * MRSU6581866*/ HR Entrega: *08:30* /Dirección: *MERSAN (José Joaquín Prieto 9001, Lo Espejo. Bodegas: 7-8-9-10-15-16-17-18)</v>
      </c>
      <c r="AG1113" s="38" t="str">
        <f>IFERROR(HYPERLINK("https://wa.me/"&amp;Tabla2[[#This Row],[CONTACTO]]&amp;"?text="&amp;Tabla2[[#This Row],[Mensaje]],"Enviar mensaje"),"")</f>
        <v>Enviar mensaje</v>
      </c>
      <c r="AH1113" s="15" t="str">
        <f>CONCATENATE(A1113,F1113)</f>
        <v>1112MRSU6581866</v>
      </c>
      <c r="AI1113" s="15" t="str">
        <f>CONCATENATE("ENT-",A1113)</f>
        <v>ENT-1112</v>
      </c>
      <c r="AJ1113" s="15" t="str">
        <f>IF(Tabla2[[#This Row],[Op]]&lt;&gt;"","ENTREGA","")</f>
        <v>ENTREGA</v>
      </c>
      <c r="AK1113" s="40" t="str">
        <f>(Tabla2[[#This Row],[FECHA ENTREGA]]&amp;Tabla2[[#This Row],[HORA ENTREGA]])</f>
        <v>460920,354166666666667</v>
      </c>
      <c r="AL1113" s="34" t="str">
        <f>IFERROR(HYPERLINK("https://wa.me/"&amp;Tabla2[[#This Row],[CONTACTO]]&amp;"?text="&amp;Tabla2[[#This Row],[Mensaje]]),"")</f>
        <v>https://wa.me/56967396661?text=Hola!%0AServicio del día 11-03%0A *Cliente:* FLEX EQUIPOS DE DESCANSO CHILE */ Cont: * MRSU6581866*/ HR Entrega: *08:30* /Dirección: *MERSAN (José Joaquín Prieto 9001, Lo Espejo. Bodegas: 7-8-9-10-15-16-17-18)</v>
      </c>
    </row>
    <row r="1114" spans="1:38" s="15" customFormat="1" ht="16.5" customHeight="1" x14ac:dyDescent="0.2">
      <c r="A1114" s="15">
        <f>ROW(A1113)</f>
        <v>1113</v>
      </c>
      <c r="B1114" s="15">
        <f>IF(J1114=J1113,B1113+1,1)</f>
        <v>10</v>
      </c>
      <c r="C1114" s="15" t="s">
        <v>483</v>
      </c>
      <c r="D1114" s="25" t="s">
        <v>39</v>
      </c>
      <c r="E1114" s="27">
        <v>1285517</v>
      </c>
      <c r="F1114" s="27" t="s">
        <v>1973</v>
      </c>
      <c r="G1114" s="27" t="s">
        <v>64</v>
      </c>
      <c r="H1114" s="27">
        <v>14000</v>
      </c>
      <c r="I1114" s="27" t="s">
        <v>1974</v>
      </c>
      <c r="J1114" s="28">
        <v>46092</v>
      </c>
      <c r="K1114" s="26">
        <v>0.35416666666666669</v>
      </c>
      <c r="L1114" s="26"/>
      <c r="M1114" s="27" t="s">
        <v>51</v>
      </c>
      <c r="N1114" s="25">
        <f>IFERROR(VLOOKUP(M1114,Data!$J$1:$K$58,2,0),"")</f>
        <v>56967256951</v>
      </c>
      <c r="O1114" s="27" t="s">
        <v>52</v>
      </c>
      <c r="P1114" s="27"/>
      <c r="Q1114" s="27" t="s">
        <v>265</v>
      </c>
      <c r="R1114" s="27" t="s">
        <v>218</v>
      </c>
      <c r="S1114" s="27"/>
      <c r="T1114" s="27"/>
      <c r="U1114" s="28"/>
      <c r="V1114" s="15" t="s">
        <v>1328</v>
      </c>
      <c r="X1114" s="27"/>
      <c r="Y1114" s="27"/>
      <c r="Z1114" s="29"/>
      <c r="AA1114" s="29">
        <v>0.34166666666666667</v>
      </c>
      <c r="AB1114" s="29"/>
      <c r="AC1114" s="30">
        <v>46092</v>
      </c>
      <c r="AD1114" s="15" t="str">
        <f>IF(Tabla2[[#This Row],[HORA ENTREGA]]="DIRECTO","On time", IF(AA1114&lt;&gt;"",IF(Tabla2[[#This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4" s="15" t="str">
        <f>MID(Tabla2[[#This Row],[TIPO]],1,3)</f>
        <v xml:space="preserve">20 </v>
      </c>
      <c r="AF11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IDEAL S A */ Cont: * TIIU2193222*/ HR Entrega: *08:30* /Dirección: *AGUNSA - La montaña 1550, Quilicura (Ingreso por portería A) </v>
      </c>
      <c r="AG1114" s="38" t="str">
        <f>IFERROR(HYPERLINK("https://wa.me/"&amp;Tabla2[[#This Row],[CONTACTO]]&amp;"?text="&amp;Tabla2[[#This Row],[Mensaje]],"Enviar mensaje"),"")</f>
        <v>Enviar mensaje</v>
      </c>
      <c r="AH1114" s="15" t="str">
        <f>CONCATENATE(A1114,F1114)</f>
        <v>1113TIIU2193222</v>
      </c>
      <c r="AI1114" s="15" t="str">
        <f>CONCATENATE("ENT-",A1114)</f>
        <v>ENT-1113</v>
      </c>
      <c r="AJ1114" s="15" t="str">
        <f>IF(Tabla2[[#This Row],[Op]]&lt;&gt;"","ENTREGA","")</f>
        <v>ENTREGA</v>
      </c>
      <c r="AK1114" s="40" t="str">
        <f>(Tabla2[[#This Row],[FECHA ENTREGA]]&amp;Tabla2[[#This Row],[HORA ENTREGA]])</f>
        <v>460920,354166666666667</v>
      </c>
      <c r="AL1114" s="34" t="str">
        <f>IFERROR(HYPERLINK("https://wa.me/"&amp;Tabla2[[#This Row],[CONTACTO]]&amp;"?text="&amp;Tabla2[[#This Row],[Mensaje]]),"")</f>
        <v>https://wa.me/56967256951?text=Hola!%0AServicio del día 11-03%0A *Cliente:* IDEAL S A */ Cont: * TIIU2193222*/ HR Entrega: *08:30* /Dirección: *AGUNSA - La montaña 1550, Quilicura (Ingreso por portería A) </v>
      </c>
    </row>
    <row r="1115" spans="1:38" s="15" customFormat="1" ht="16.5" customHeight="1" x14ac:dyDescent="0.2">
      <c r="A1115" s="15">
        <f>ROW(A1114)</f>
        <v>1114</v>
      </c>
      <c r="B1115" s="15">
        <f>IF(J1115=J1114,B1114+1,1)</f>
        <v>11</v>
      </c>
      <c r="C1115" s="15" t="s">
        <v>483</v>
      </c>
      <c r="D1115" s="25" t="s">
        <v>39</v>
      </c>
      <c r="E1115" s="27">
        <v>1284915</v>
      </c>
      <c r="F1115" s="27" t="s">
        <v>1975</v>
      </c>
      <c r="G1115" s="27" t="s">
        <v>41</v>
      </c>
      <c r="H1115" s="27">
        <v>20500</v>
      </c>
      <c r="I1115" s="27" t="s">
        <v>42</v>
      </c>
      <c r="J1115" s="28">
        <v>46092</v>
      </c>
      <c r="K1115" s="26">
        <v>0.35416666666666669</v>
      </c>
      <c r="L1115" s="26"/>
      <c r="M1115" s="27" t="s">
        <v>55</v>
      </c>
      <c r="N1115" s="25">
        <f>IFERROR(VLOOKUP(M1115,Data!$J$1:$K$58,2,0),"")</f>
        <v>56992164782</v>
      </c>
      <c r="O1115" s="27" t="s">
        <v>56</v>
      </c>
      <c r="P1115" s="27"/>
      <c r="Q1115" s="27" t="s">
        <v>1976</v>
      </c>
      <c r="R1115" s="27" t="s">
        <v>69</v>
      </c>
      <c r="S1115" s="27"/>
      <c r="T1115" s="27"/>
      <c r="U1115" s="28"/>
      <c r="V1115" s="15" t="s">
        <v>1328</v>
      </c>
      <c r="X1115" s="27"/>
      <c r="Y1115" s="27"/>
      <c r="Z1115" s="29"/>
      <c r="AA1115" s="29">
        <v>0.34375</v>
      </c>
      <c r="AB1115" s="29"/>
      <c r="AC1115" s="30">
        <v>46092</v>
      </c>
      <c r="AD1115" s="15" t="str">
        <f>IF(Tabla2[[#This Row],[HORA ENTREGA]]="DIRECTO","On time", IF(AA1115&lt;&gt;"",IF(Tabla2[[#This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5" s="15" t="str">
        <f>MID(Tabla2[[#This Row],[TIPO]],1,3)</f>
        <v xml:space="preserve">40 </v>
      </c>
      <c r="AF11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IDEAL S A */ Cont: * CSGU6486930*/ HR Entrega: *08:30* /Dirección: *Nutrabien, Av. Bernardo O´Higgins 3140 </v>
      </c>
      <c r="AG1115" s="38" t="str">
        <f>IFERROR(HYPERLINK("https://wa.me/"&amp;Tabla2[[#This Row],[CONTACTO]]&amp;"?text="&amp;Tabla2[[#This Row],[Mensaje]],"Enviar mensaje"),"")</f>
        <v>Enviar mensaje</v>
      </c>
      <c r="AH1115" s="15" t="str">
        <f>CONCATENATE(A1115,F1115)</f>
        <v>1114CSGU6486930</v>
      </c>
      <c r="AI1115" s="15" t="str">
        <f>CONCATENATE("ENT-",A1115)</f>
        <v>ENT-1114</v>
      </c>
      <c r="AJ1115" s="15" t="str">
        <f>IF(Tabla2[[#This Row],[Op]]&lt;&gt;"","ENTREGA","")</f>
        <v>ENTREGA</v>
      </c>
      <c r="AK1115" s="40" t="str">
        <f>(Tabla2[[#This Row],[FECHA ENTREGA]]&amp;Tabla2[[#This Row],[HORA ENTREGA]])</f>
        <v>460920,354166666666667</v>
      </c>
      <c r="AL1115" s="34" t="str">
        <f>IFERROR(HYPERLINK("https://wa.me/"&amp;Tabla2[[#This Row],[CONTACTO]]&amp;"?text="&amp;Tabla2[[#This Row],[Mensaje]]),"")</f>
        <v xml:space="preserve">https://wa.me/56992164782?text=Hola!%0AServicio del día 11-03%0A *Cliente:* IDEAL S A */ Cont: * CSGU6486930*/ HR Entrega: *08:30* /Dirección: *Nutrabien, Av. Bernardo O´Higgins 3140 </v>
      </c>
    </row>
    <row r="1116" spans="1:38" s="15" customFormat="1" ht="16.5" customHeight="1" x14ac:dyDescent="0.2">
      <c r="A1116" s="15">
        <f>ROW(A1115)</f>
        <v>1115</v>
      </c>
      <c r="B1116" s="15">
        <f>IF(J1116=J1115,B1115+1,1)</f>
        <v>12</v>
      </c>
      <c r="C1116" s="15" t="s">
        <v>698</v>
      </c>
      <c r="D1116" s="25" t="s">
        <v>39</v>
      </c>
      <c r="E1116" s="27">
        <v>300808</v>
      </c>
      <c r="F1116" s="27" t="s">
        <v>1977</v>
      </c>
      <c r="G1116" s="27" t="s">
        <v>41</v>
      </c>
      <c r="H1116" s="27">
        <v>15000</v>
      </c>
      <c r="I1116" s="27" t="s">
        <v>1978</v>
      </c>
      <c r="J1116" s="28">
        <v>46092</v>
      </c>
      <c r="K1116" s="26">
        <v>0.3125</v>
      </c>
      <c r="L1116" s="26"/>
      <c r="M1116" s="27" t="s">
        <v>649</v>
      </c>
      <c r="N1116" s="25">
        <f>IFERROR(VLOOKUP(M1116,Data!$J$1:$K$58,2,0),"")</f>
        <v>56939438073</v>
      </c>
      <c r="O1116" s="27" t="s">
        <v>203</v>
      </c>
      <c r="P1116" s="27"/>
      <c r="Q1116" s="27" t="s">
        <v>700</v>
      </c>
      <c r="R1116" s="27" t="s">
        <v>69</v>
      </c>
      <c r="S1116" s="27"/>
      <c r="T1116" s="27"/>
      <c r="U1116" s="28"/>
      <c r="V1116" s="15" t="s">
        <v>1328</v>
      </c>
      <c r="X1116" s="27"/>
      <c r="Y1116" s="27"/>
      <c r="Z1116" s="29"/>
      <c r="AA1116" s="29">
        <v>0.30902777777777779</v>
      </c>
      <c r="AB1116" s="29"/>
      <c r="AC1116" s="30">
        <v>46092</v>
      </c>
      <c r="AD1116" s="15" t="str">
        <f>IF(Tabla2[[#This Row],[HORA ENTREGA]]="DIRECTO","On time", IF(AA1116&lt;&gt;"",IF(Tabla2[[#This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6" s="15" t="str">
        <f>MID(Tabla2[[#This Row],[TIPO]],1,3)</f>
        <v xml:space="preserve">40 </v>
      </c>
      <c r="AF11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IMPORTADORA DCIC SPA */ Cont: * TCNU6579894*/ HR Entrega: *07:30* /Dirección: *PUERTO MADERO 9710 BOD. P01 - P03, PUDAHUEL</v>
      </c>
      <c r="AG1116" s="38" t="str">
        <f>IFERROR(HYPERLINK("https://wa.me/"&amp;Tabla2[[#This Row],[CONTACTO]]&amp;"?text="&amp;Tabla2[[#This Row],[Mensaje]],"Enviar mensaje"),"")</f>
        <v>Enviar mensaje</v>
      </c>
      <c r="AH1116" s="15" t="str">
        <f>CONCATENATE(A1116,F1116)</f>
        <v>1115TCNU6579894</v>
      </c>
      <c r="AI1116" s="15" t="str">
        <f>CONCATENATE("ENT-",A1116)</f>
        <v>ENT-1115</v>
      </c>
      <c r="AJ1116" s="15" t="str">
        <f>IF(Tabla2[[#This Row],[Op]]&lt;&gt;"","ENTREGA","")</f>
        <v>ENTREGA</v>
      </c>
      <c r="AK1116" s="40" t="str">
        <f>(Tabla2[[#This Row],[FECHA ENTREGA]]&amp;Tabla2[[#This Row],[HORA ENTREGA]])</f>
        <v>460920,3125</v>
      </c>
      <c r="AL1116" s="34" t="str">
        <f>IFERROR(HYPERLINK("https://wa.me/"&amp;Tabla2[[#This Row],[CONTACTO]]&amp;"?text="&amp;Tabla2[[#This Row],[Mensaje]]),"")</f>
        <v>https://wa.me/56939438073?text=Hola!%0AServicio del día 11-03%0A *Cliente:* IMPORTADORA DCIC SPA */ Cont: * TCNU6579894*/ HR Entrega: *07:30* /Dirección: *PUERTO MADERO 9710 BOD. P01 - P03, PUDAHUEL</v>
      </c>
    </row>
    <row r="1117" spans="1:38" s="15" customFormat="1" ht="16.5" customHeight="1" x14ac:dyDescent="0.2">
      <c r="A1117" s="15">
        <f>ROW(A1116)</f>
        <v>1116</v>
      </c>
      <c r="B1117" s="15">
        <f>IF(J1117=J1116,B1116+1,1)</f>
        <v>13</v>
      </c>
      <c r="C1117" s="15" t="s">
        <v>698</v>
      </c>
      <c r="D1117" s="25" t="s">
        <v>39</v>
      </c>
      <c r="E1117" s="27">
        <v>300807</v>
      </c>
      <c r="F1117" s="27" t="s">
        <v>1979</v>
      </c>
      <c r="G1117" s="27" t="s">
        <v>41</v>
      </c>
      <c r="H1117" s="27">
        <v>17000</v>
      </c>
      <c r="I1117" s="27">
        <v>0.53194444444444444</v>
      </c>
      <c r="J1117" s="28">
        <v>46092</v>
      </c>
      <c r="K1117" s="26" t="s">
        <v>290</v>
      </c>
      <c r="L1117" s="26"/>
      <c r="M1117" s="27" t="s">
        <v>308</v>
      </c>
      <c r="N1117" s="25">
        <f>IFERROR(VLOOKUP(M1117,Data!$J$1:$K$58,2,0),"")</f>
        <v>56966631737</v>
      </c>
      <c r="O1117" s="27" t="s">
        <v>309</v>
      </c>
      <c r="P1117" s="27"/>
      <c r="Q1117" s="27" t="s">
        <v>700</v>
      </c>
      <c r="R1117" s="27" t="s">
        <v>69</v>
      </c>
      <c r="S1117" s="27"/>
      <c r="T1117" s="27"/>
      <c r="U1117" s="28"/>
      <c r="X1117" s="27"/>
      <c r="Y1117" s="27"/>
      <c r="Z1117" s="29"/>
      <c r="AA1117" s="29">
        <v>0.59375</v>
      </c>
      <c r="AB1117" s="29"/>
      <c r="AC1117" s="30"/>
      <c r="AD1117" s="15" t="str">
        <f>IF(Tabla2[[#This Row],[HORA ENTREGA]]="DIRECTO","On time", IF(AA1117&lt;&gt;"",IF(Tabla2[[#This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7" s="15" t="str">
        <f>MID(Tabla2[[#This Row],[TIPO]],1,3)</f>
        <v xml:space="preserve">40 </v>
      </c>
      <c r="AF11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IMPORTADORA DCIC SPA */ Cont: * CSNU7419200*/ HR Entrega: *DIRECTO* /Dirección: *PUERTO MADERO 9710 BOD. P01 - P03, PUDAHUEL</v>
      </c>
      <c r="AG1117" s="38" t="str">
        <f>IFERROR(HYPERLINK("https://wa.me/"&amp;Tabla2[[#This Row],[CONTACTO]]&amp;"?text="&amp;Tabla2[[#This Row],[Mensaje]],"Enviar mensaje"),"")</f>
        <v>Enviar mensaje</v>
      </c>
      <c r="AH1117" s="15" t="str">
        <f>CONCATENATE(A1117,F1117)</f>
        <v>1116CSNU7419200</v>
      </c>
      <c r="AI1117" s="15" t="str">
        <f>CONCATENATE("ENT-",A1117)</f>
        <v>ENT-1116</v>
      </c>
      <c r="AJ1117" s="15" t="str">
        <f>IF(Tabla2[[#This Row],[Op]]&lt;&gt;"","ENTREGA","")</f>
        <v>ENTREGA</v>
      </c>
      <c r="AK1117" s="40" t="str">
        <f>(Tabla2[[#This Row],[FECHA ENTREGA]]&amp;Tabla2[[#This Row],[HORA ENTREGA]])</f>
        <v>46092DIRECTO</v>
      </c>
      <c r="AL1117" s="34" t="str">
        <f>IFERROR(HYPERLINK("https://wa.me/"&amp;Tabla2[[#This Row],[CONTACTO]]&amp;"?text="&amp;Tabla2[[#This Row],[Mensaje]]),"")</f>
        <v>https://wa.me/56966631737?text=Hola!%0AServicio del día 11-03%0A *Cliente:* IMPORTADORA DCIC SPA */ Cont: * CSNU7419200*/ HR Entrega: *DIRECTO* /Dirección: *PUERTO MADERO 9710 BOD. P01 - P03, PUDAHUEL</v>
      </c>
    </row>
    <row r="1118" spans="1:38" s="15" customFormat="1" ht="16.5" customHeight="1" x14ac:dyDescent="0.2">
      <c r="A1118" s="15">
        <f>ROW(A1117)</f>
        <v>1117</v>
      </c>
      <c r="B1118" s="15">
        <f>IF(J1118=J1117,B1117+1,1)</f>
        <v>14</v>
      </c>
      <c r="C1118" s="15" t="s">
        <v>149</v>
      </c>
      <c r="D1118" s="25" t="s">
        <v>39</v>
      </c>
      <c r="E1118" s="27">
        <v>2610334</v>
      </c>
      <c r="F1118" s="27" t="s">
        <v>1980</v>
      </c>
      <c r="G1118" s="27" t="s">
        <v>41</v>
      </c>
      <c r="H1118" s="27">
        <v>12000</v>
      </c>
      <c r="I1118" s="27" t="s">
        <v>42</v>
      </c>
      <c r="J1118" s="28">
        <v>46092</v>
      </c>
      <c r="K1118" s="26">
        <v>0.33333333333333331</v>
      </c>
      <c r="L1118" s="26"/>
      <c r="M1118" s="27" t="s">
        <v>313</v>
      </c>
      <c r="N1118" s="25">
        <f>IFERROR(VLOOKUP(M1118,Data!$J$1:$K$58,2,0),"")</f>
        <v>56967387744</v>
      </c>
      <c r="O1118" s="27" t="s">
        <v>314</v>
      </c>
      <c r="P1118" s="27"/>
      <c r="Q1118" s="27" t="s">
        <v>153</v>
      </c>
      <c r="R1118" s="27" t="s">
        <v>446</v>
      </c>
      <c r="S1118" s="27"/>
      <c r="T1118" s="27"/>
      <c r="U1118" s="28"/>
      <c r="V1118" s="15" t="s">
        <v>1328</v>
      </c>
      <c r="X1118" s="27" t="s">
        <v>1981</v>
      </c>
      <c r="Y1118" s="27"/>
      <c r="Z1118" s="29"/>
      <c r="AA1118" s="29">
        <v>0.33333333333333331</v>
      </c>
      <c r="AB1118" s="29"/>
      <c r="AC1118" s="30">
        <v>46092</v>
      </c>
      <c r="AD1118" s="15" t="str">
        <f>IF(Tabla2[[#This Row],[HORA ENTREGA]]="DIRECTO","On time", IF(AA1118&lt;&gt;"",IF(Tabla2[[#This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8" s="15" t="str">
        <f>MID(Tabla2[[#This Row],[TIPO]],1,3)</f>
        <v xml:space="preserve">40 </v>
      </c>
      <c r="AF11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IMPORTADORA MIDEA CARRIER CHILE LTDA */ Cont: * EMCU0038343*/ HR Entrega: *08:00* /Dirección: *BOD. MIEA AGURTO - PUERTO MADERO 9710, BOD. E13; PUDAHUEL </v>
      </c>
      <c r="AG1118" s="38" t="str">
        <f>IFERROR(HYPERLINK("https://wa.me/"&amp;Tabla2[[#This Row],[CONTACTO]]&amp;"?text="&amp;Tabla2[[#This Row],[Mensaje]],"Enviar mensaje"),"")</f>
        <v>Enviar mensaje</v>
      </c>
      <c r="AH1118" s="15" t="str">
        <f>CONCATENATE(A1118,F1118)</f>
        <v>1117EMCU0038343</v>
      </c>
      <c r="AI1118" s="15" t="str">
        <f>CONCATENATE("ENT-",A1118)</f>
        <v>ENT-1117</v>
      </c>
      <c r="AJ1118" s="15" t="str">
        <f>IF(Tabla2[[#This Row],[Op]]&lt;&gt;"","ENTREGA","")</f>
        <v>ENTREGA</v>
      </c>
      <c r="AK1118" s="40" t="str">
        <f>(Tabla2[[#This Row],[FECHA ENTREGA]]&amp;Tabla2[[#This Row],[HORA ENTREGA]])</f>
        <v>460920,333333333333333</v>
      </c>
      <c r="AL1118" s="34" t="str">
        <f>IFERROR(HYPERLINK("https://wa.me/"&amp;Tabla2[[#This Row],[CONTACTO]]&amp;"?text="&amp;Tabla2[[#This Row],[Mensaje]]),"")</f>
        <v xml:space="preserve">https://wa.me/56967387744?text=Hola!%0AServicio del día 11-03%0A *Cliente:* IMPORTADORA MIDEA CARRIER CHILE LTDA */ Cont: * EMCU0038343*/ HR Entrega: *08:00* /Dirección: *BOD. MIEA AGURTO - PUERTO MADERO 9710, BOD. E13; PUDAHUEL </v>
      </c>
    </row>
    <row r="1119" spans="1:38" s="15" customFormat="1" ht="16.5" customHeight="1" x14ac:dyDescent="0.2">
      <c r="A1119" s="15">
        <f>ROW(A1118)</f>
        <v>1118</v>
      </c>
      <c r="B1119" s="15">
        <f>IF(J1119=J1118,B1118+1,1)</f>
        <v>15</v>
      </c>
      <c r="C1119" s="15" t="s">
        <v>149</v>
      </c>
      <c r="D1119" s="25" t="s">
        <v>39</v>
      </c>
      <c r="E1119" s="27">
        <v>2610333</v>
      </c>
      <c r="F1119" s="27" t="s">
        <v>1982</v>
      </c>
      <c r="G1119" s="27" t="s">
        <v>41</v>
      </c>
      <c r="H1119" s="27">
        <v>13000</v>
      </c>
      <c r="I1119" s="27" t="s">
        <v>42</v>
      </c>
      <c r="J1119" s="28">
        <v>46092</v>
      </c>
      <c r="K1119" s="26">
        <v>0.41666666666666669</v>
      </c>
      <c r="L1119" s="26"/>
      <c r="M1119" s="27" t="s">
        <v>180</v>
      </c>
      <c r="N1119" s="25">
        <f>IFERROR(VLOOKUP(M1119,Data!$J$1:$K$58,2,0),"")</f>
        <v>56956063271</v>
      </c>
      <c r="O1119" s="27" t="s">
        <v>384</v>
      </c>
      <c r="P1119" s="27"/>
      <c r="Q1119" s="27" t="s">
        <v>153</v>
      </c>
      <c r="R1119" s="27" t="s">
        <v>446</v>
      </c>
      <c r="S1119" s="27"/>
      <c r="T1119" s="27"/>
      <c r="U1119" s="28"/>
      <c r="V1119" s="15" t="s">
        <v>1328</v>
      </c>
      <c r="X1119" s="27" t="s">
        <v>1983</v>
      </c>
      <c r="Y1119" s="27"/>
      <c r="Z1119" s="29"/>
      <c r="AA1119" s="29">
        <v>0.3263888888888889</v>
      </c>
      <c r="AB1119" s="29"/>
      <c r="AC1119" s="30">
        <v>46092</v>
      </c>
      <c r="AD1119" s="15" t="str">
        <f>IF(Tabla2[[#This Row],[HORA ENTREGA]]="DIRECTO","On time", IF(AA1119&lt;&gt;"",IF(Tabla2[[#This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19" s="15" t="str">
        <f>MID(Tabla2[[#This Row],[TIPO]],1,3)</f>
        <v xml:space="preserve">40 </v>
      </c>
      <c r="AF11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IMPORTADORA MIDEA CARRIER CHILE LTDA */ Cont: * TEMU7130125*/ HR Entrega: *10:00* /Dirección: *BOD. MIEA AGURTO - PUERTO MADERO 9710, BOD. E13; PUDAHUEL </v>
      </c>
      <c r="AG1119" s="38" t="str">
        <f>IFERROR(HYPERLINK("https://wa.me/"&amp;Tabla2[[#This Row],[CONTACTO]]&amp;"?text="&amp;Tabla2[[#This Row],[Mensaje]],"Enviar mensaje"),"")</f>
        <v>Enviar mensaje</v>
      </c>
      <c r="AH1119" s="15" t="str">
        <f>CONCATENATE(A1119,F1119)</f>
        <v>1118TEMU7130125</v>
      </c>
      <c r="AI1119" s="15" t="str">
        <f>CONCATENATE("ENT-",A1119)</f>
        <v>ENT-1118</v>
      </c>
      <c r="AJ1119" s="15" t="str">
        <f>IF(Tabla2[[#This Row],[Op]]&lt;&gt;"","ENTREGA","")</f>
        <v>ENTREGA</v>
      </c>
      <c r="AK1119" s="40" t="str">
        <f>(Tabla2[[#This Row],[FECHA ENTREGA]]&amp;Tabla2[[#This Row],[HORA ENTREGA]])</f>
        <v>460920,416666666666667</v>
      </c>
      <c r="AL1119" s="34" t="str">
        <f>IFERROR(HYPERLINK("https://wa.me/"&amp;Tabla2[[#This Row],[CONTACTO]]&amp;"?text="&amp;Tabla2[[#This Row],[Mensaje]]),"")</f>
        <v xml:space="preserve">https://wa.me/56956063271?text=Hola!%0AServicio del día 11-03%0A *Cliente:* IMPORTADORA MIDEA CARRIER CHILE LTDA */ Cont: * TEMU7130125*/ HR Entrega: *10:00* /Dirección: *BOD. MIEA AGURTO - PUERTO MADERO 9710, BOD. E13; PUDAHUEL </v>
      </c>
    </row>
    <row r="1120" spans="1:38" s="15" customFormat="1" ht="16.5" customHeight="1" x14ac:dyDescent="0.2">
      <c r="A1120" s="15">
        <f>ROW(A1119)</f>
        <v>1119</v>
      </c>
      <c r="B1120" s="15">
        <f>IF(J1120=J1119,B1119+1,1)</f>
        <v>16</v>
      </c>
      <c r="C1120" s="15" t="s">
        <v>149</v>
      </c>
      <c r="D1120" s="25" t="s">
        <v>39</v>
      </c>
      <c r="E1120" s="27">
        <v>2610333</v>
      </c>
      <c r="F1120" s="27" t="s">
        <v>1984</v>
      </c>
      <c r="G1120" s="27" t="s">
        <v>41</v>
      </c>
      <c r="H1120" s="27">
        <v>12000</v>
      </c>
      <c r="I1120" s="27" t="s">
        <v>42</v>
      </c>
      <c r="J1120" s="28">
        <v>46092</v>
      </c>
      <c r="K1120" s="26">
        <v>0.41666666666666669</v>
      </c>
      <c r="L1120" s="26"/>
      <c r="M1120" s="27" t="s">
        <v>72</v>
      </c>
      <c r="N1120" s="25">
        <f>IFERROR(VLOOKUP(M1120,Data!$J$1:$K$58,2,0),"")</f>
        <v>56978089148</v>
      </c>
      <c r="O1120" s="27" t="s">
        <v>356</v>
      </c>
      <c r="P1120" s="27"/>
      <c r="Q1120" s="27" t="s">
        <v>153</v>
      </c>
      <c r="R1120" s="27" t="s">
        <v>446</v>
      </c>
      <c r="S1120" s="27"/>
      <c r="T1120" s="27"/>
      <c r="U1120" s="28"/>
      <c r="V1120" s="15" t="s">
        <v>1328</v>
      </c>
      <c r="X1120" s="27" t="s">
        <v>1985</v>
      </c>
      <c r="Y1120" s="27"/>
      <c r="Z1120" s="29"/>
      <c r="AA1120" s="29">
        <v>0.40277777777777779</v>
      </c>
      <c r="AB1120" s="29"/>
      <c r="AC1120" s="30">
        <v>46092</v>
      </c>
      <c r="AD1120" s="15" t="str">
        <f>IF(Tabla2[[#This Row],[HORA ENTREGA]]="DIRECTO","On time", IF(AA1120&lt;&gt;"",IF(Tabla2[[#This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0" s="15" t="str">
        <f>MID(Tabla2[[#This Row],[TIPO]],1,3)</f>
        <v xml:space="preserve">40 </v>
      </c>
      <c r="AF11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IMPORTADORA MIDEA CARRIER CHILE LTDA */ Cont: * TRHU6057912*/ HR Entrega: *10:00* /Dirección: *BOD. MIEA AGURTO - PUERTO MADERO 9710, BOD. E13; PUDAHUEL </v>
      </c>
      <c r="AG1120" s="38" t="str">
        <f>IFERROR(HYPERLINK("https://wa.me/"&amp;Tabla2[[#This Row],[CONTACTO]]&amp;"?text="&amp;Tabla2[[#This Row],[Mensaje]],"Enviar mensaje"),"")</f>
        <v>Enviar mensaje</v>
      </c>
      <c r="AH1120" s="15" t="str">
        <f>CONCATENATE(A1120,F1120)</f>
        <v>1119TRHU6057912</v>
      </c>
      <c r="AI1120" s="15" t="str">
        <f>CONCATENATE("ENT-",A1120)</f>
        <v>ENT-1119</v>
      </c>
      <c r="AJ1120" s="15" t="str">
        <f>IF(Tabla2[[#This Row],[Op]]&lt;&gt;"","ENTREGA","")</f>
        <v>ENTREGA</v>
      </c>
      <c r="AK1120" s="40" t="str">
        <f>(Tabla2[[#This Row],[FECHA ENTREGA]]&amp;Tabla2[[#This Row],[HORA ENTREGA]])</f>
        <v>460920,416666666666667</v>
      </c>
      <c r="AL1120" s="34" t="str">
        <f>IFERROR(HYPERLINK("https://wa.me/"&amp;Tabla2[[#This Row],[CONTACTO]]&amp;"?text="&amp;Tabla2[[#This Row],[Mensaje]]),"")</f>
        <v xml:space="preserve">https://wa.me/56978089148?text=Hola!%0AServicio del día 11-03%0A *Cliente:* IMPORTADORA MIDEA CARRIER CHILE LTDA */ Cont: * TRHU6057912*/ HR Entrega: *10:00* /Dirección: *BOD. MIEA AGURTO - PUERTO MADERO 9710, BOD. E13; PUDAHUEL </v>
      </c>
    </row>
    <row r="1121" spans="1:38" s="15" customFormat="1" ht="16.5" customHeight="1" x14ac:dyDescent="0.2">
      <c r="A1121" s="15">
        <f>ROW(A1120)</f>
        <v>1120</v>
      </c>
      <c r="B1121" s="15">
        <f>IF(J1121=J1120,B1120+1,1)</f>
        <v>17</v>
      </c>
      <c r="C1121" s="15" t="s">
        <v>149</v>
      </c>
      <c r="D1121" s="25" t="s">
        <v>39</v>
      </c>
      <c r="E1121" s="27">
        <v>2610333</v>
      </c>
      <c r="F1121" s="27" t="s">
        <v>1986</v>
      </c>
      <c r="G1121" s="27" t="s">
        <v>41</v>
      </c>
      <c r="H1121" s="27">
        <v>15000</v>
      </c>
      <c r="I1121" s="27" t="s">
        <v>42</v>
      </c>
      <c r="J1121" s="28">
        <v>46092</v>
      </c>
      <c r="K1121" s="26">
        <v>0.54166666666666663</v>
      </c>
      <c r="L1121" s="26"/>
      <c r="M1121" s="27" t="s">
        <v>144</v>
      </c>
      <c r="N1121" s="25">
        <f>IFERROR(VLOOKUP(M1121,Data!$J$1:$K$58,2,0),"")</f>
        <v>56940144795</v>
      </c>
      <c r="O1121" s="27" t="s">
        <v>145</v>
      </c>
      <c r="P1121" s="27"/>
      <c r="Q1121" s="27" t="s">
        <v>153</v>
      </c>
      <c r="R1121" s="27" t="s">
        <v>446</v>
      </c>
      <c r="S1121" s="27"/>
      <c r="T1121" s="27"/>
      <c r="U1121" s="28"/>
      <c r="V1121" s="15" t="s">
        <v>1328</v>
      </c>
      <c r="X1121" s="27" t="s">
        <v>1987</v>
      </c>
      <c r="Y1121" s="27"/>
      <c r="Z1121" s="29"/>
      <c r="AA1121" s="29">
        <v>0.53333333333333333</v>
      </c>
      <c r="AB1121" s="29"/>
      <c r="AC1121" s="30">
        <v>46092</v>
      </c>
      <c r="AD1121" s="15" t="str">
        <f>IF(Tabla2[[#This Row],[HORA ENTREGA]]="DIRECTO","On time", IF(AA1121&lt;&gt;"",IF(Tabla2[[#This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1" s="15" t="str">
        <f>MID(Tabla2[[#This Row],[TIPO]],1,3)</f>
        <v xml:space="preserve">40 </v>
      </c>
      <c r="AF11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IMPORTADORA MIDEA CARRIER CHILE LTDA */ Cont: * EGSU1668114*/ HR Entrega: *13:00* /Dirección: *BOD. MIEA AGURTO - PUERTO MADERO 9710, BOD. E13; PUDAHUEL </v>
      </c>
      <c r="AG1121" s="38" t="str">
        <f>IFERROR(HYPERLINK("https://wa.me/"&amp;Tabla2[[#This Row],[CONTACTO]]&amp;"?text="&amp;Tabla2[[#This Row],[Mensaje]],"Enviar mensaje"),"")</f>
        <v>Enviar mensaje</v>
      </c>
      <c r="AH1121" s="15" t="str">
        <f>CONCATENATE(A1121,F1121)</f>
        <v>1120EGSU1668114</v>
      </c>
      <c r="AI1121" s="15" t="str">
        <f>CONCATENATE("ENT-",A1121)</f>
        <v>ENT-1120</v>
      </c>
      <c r="AJ1121" s="15" t="str">
        <f>IF(Tabla2[[#This Row],[Op]]&lt;&gt;"","ENTREGA","")</f>
        <v>ENTREGA</v>
      </c>
      <c r="AK1121" s="40" t="str">
        <f>(Tabla2[[#This Row],[FECHA ENTREGA]]&amp;Tabla2[[#This Row],[HORA ENTREGA]])</f>
        <v>460920,541666666666667</v>
      </c>
      <c r="AL1121" s="34" t="str">
        <f>IFERROR(HYPERLINK("https://wa.me/"&amp;Tabla2[[#This Row],[CONTACTO]]&amp;"?text="&amp;Tabla2[[#This Row],[Mensaje]]),"")</f>
        <v xml:space="preserve">https://wa.me/56940144795?text=Hola!%0AServicio del día 11-03%0A *Cliente:* IMPORTADORA MIDEA CARRIER CHILE LTDA */ Cont: * EGSU1668114*/ HR Entrega: *13:00* /Dirección: *BOD. MIEA AGURTO - PUERTO MADERO 9710, BOD. E13; PUDAHUEL </v>
      </c>
    </row>
    <row r="1122" spans="1:38" s="15" customFormat="1" ht="16.5" customHeight="1" x14ac:dyDescent="0.2">
      <c r="A1122" s="15">
        <f>ROW(A1121)</f>
        <v>1121</v>
      </c>
      <c r="B1122" s="15">
        <f>IF(J1122=J1121,B1121+1,1)</f>
        <v>18</v>
      </c>
      <c r="C1122" s="15" t="s">
        <v>149</v>
      </c>
      <c r="D1122" s="25" t="s">
        <v>39</v>
      </c>
      <c r="E1122" s="27">
        <v>2610333</v>
      </c>
      <c r="F1122" s="27" t="s">
        <v>1988</v>
      </c>
      <c r="G1122" s="27" t="s">
        <v>41</v>
      </c>
      <c r="H1122" s="27">
        <v>15000</v>
      </c>
      <c r="I1122" s="27" t="s">
        <v>42</v>
      </c>
      <c r="J1122" s="28">
        <v>46092</v>
      </c>
      <c r="K1122" s="26">
        <v>0.54166666666666663</v>
      </c>
      <c r="L1122" s="26"/>
      <c r="M1122" s="27" t="s">
        <v>66</v>
      </c>
      <c r="N1122" s="25">
        <f>IFERROR(VLOOKUP(M1122,Data!$J$1:$K$58,2,0),"")</f>
        <v>56993389870</v>
      </c>
      <c r="O1122" s="27" t="s">
        <v>67</v>
      </c>
      <c r="P1122" s="27"/>
      <c r="Q1122" s="27" t="s">
        <v>153</v>
      </c>
      <c r="R1122" s="27" t="s">
        <v>446</v>
      </c>
      <c r="S1122" s="27"/>
      <c r="T1122" s="27"/>
      <c r="U1122" s="28"/>
      <c r="V1122" s="15" t="s">
        <v>1328</v>
      </c>
      <c r="X1122" s="27" t="s">
        <v>1989</v>
      </c>
      <c r="Y1122" s="27"/>
      <c r="Z1122" s="29"/>
      <c r="AA1122" s="29">
        <v>0.53125</v>
      </c>
      <c r="AB1122" s="29"/>
      <c r="AC1122" s="30">
        <v>46092</v>
      </c>
      <c r="AD1122" s="15" t="str">
        <f>IF(Tabla2[[#This Row],[HORA ENTREGA]]="DIRECTO","On time", IF(AA1122&lt;&gt;"",IF(Tabla2[[#This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2" s="15" t="str">
        <f>MID(Tabla2[[#This Row],[TIPO]],1,3)</f>
        <v xml:space="preserve">40 </v>
      </c>
      <c r="AF11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IMPORTADORA MIDEA CARRIER CHILE LTDA */ Cont: * EGSU1719211*/ HR Entrega: *13:00* /Dirección: *BOD. MIEA AGURTO - PUERTO MADERO 9710, BOD. E13; PUDAHUEL </v>
      </c>
      <c r="AG1122" s="38" t="str">
        <f>IFERROR(HYPERLINK("https://wa.me/"&amp;Tabla2[[#This Row],[CONTACTO]]&amp;"?text="&amp;Tabla2[[#This Row],[Mensaje]],"Enviar mensaje"),"")</f>
        <v>Enviar mensaje</v>
      </c>
      <c r="AH1122" s="15" t="str">
        <f>CONCATENATE(A1122,F1122)</f>
        <v>1121EGSU1719211</v>
      </c>
      <c r="AI1122" s="15" t="str">
        <f>CONCATENATE("ENT-",A1122)</f>
        <v>ENT-1121</v>
      </c>
      <c r="AJ1122" s="15" t="str">
        <f>IF(Tabla2[[#This Row],[Op]]&lt;&gt;"","ENTREGA","")</f>
        <v>ENTREGA</v>
      </c>
      <c r="AK1122" s="40" t="str">
        <f>(Tabla2[[#This Row],[FECHA ENTREGA]]&amp;Tabla2[[#This Row],[HORA ENTREGA]])</f>
        <v>460920,541666666666667</v>
      </c>
      <c r="AL1122" s="34" t="str">
        <f>IFERROR(HYPERLINK("https://wa.me/"&amp;Tabla2[[#This Row],[CONTACTO]]&amp;"?text="&amp;Tabla2[[#This Row],[Mensaje]]),"")</f>
        <v xml:space="preserve">https://wa.me/56993389870?text=Hola!%0AServicio del día 11-03%0A *Cliente:* IMPORTADORA MIDEA CARRIER CHILE LTDA */ Cont: * EGSU1719211*/ HR Entrega: *13:00* /Dirección: *BOD. MIEA AGURTO - PUERTO MADERO 9710, BOD. E13; PUDAHUEL </v>
      </c>
    </row>
    <row r="1123" spans="1:38" s="15" customFormat="1" ht="16.5" customHeight="1" x14ac:dyDescent="0.2">
      <c r="A1123" s="15">
        <f>ROW(A1122)</f>
        <v>1122</v>
      </c>
      <c r="B1123" s="15">
        <f>IF(J1123=J1122,B1122+1,1)</f>
        <v>19</v>
      </c>
      <c r="C1123" s="15" t="s">
        <v>178</v>
      </c>
      <c r="D1123" s="25" t="s">
        <v>39</v>
      </c>
      <c r="E1123" s="27">
        <v>877091</v>
      </c>
      <c r="F1123" s="27" t="s">
        <v>1990</v>
      </c>
      <c r="G1123" s="27" t="s">
        <v>41</v>
      </c>
      <c r="H1123" s="27">
        <v>15000</v>
      </c>
      <c r="I1123" s="27" t="s">
        <v>42</v>
      </c>
      <c r="J1123" s="28">
        <v>46092</v>
      </c>
      <c r="K1123" s="26">
        <v>0.33333333333333331</v>
      </c>
      <c r="L1123" s="26"/>
      <c r="M1123" s="27"/>
      <c r="N1123" s="25" t="str">
        <f>IFERROR(VLOOKUP(M1123,Data!$J$1:$K$58,2,0),"")</f>
        <v/>
      </c>
      <c r="O1123" s="27"/>
      <c r="P1123" s="27"/>
      <c r="Q1123" s="27" t="s">
        <v>1003</v>
      </c>
      <c r="R1123" s="27" t="s">
        <v>169</v>
      </c>
      <c r="S1123" s="27"/>
      <c r="T1123" s="27"/>
      <c r="U1123" s="28"/>
      <c r="V1123" s="15" t="s">
        <v>1901</v>
      </c>
      <c r="X1123" s="27"/>
      <c r="Y1123" s="27"/>
      <c r="Z1123" s="29"/>
      <c r="AA1123" s="29"/>
      <c r="AB1123" s="29"/>
      <c r="AC1123" s="30"/>
      <c r="AD1123" s="15" t="str">
        <f>IF(Tabla2[[#This Row],[HORA ENTREGA]]="DIRECTO","On time", IF(AA1123&lt;&gt;"",IF(Tabla2[[#This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23" s="15" t="str">
        <f>MID(Tabla2[[#This Row],[TIPO]],1,3)</f>
        <v xml:space="preserve">40 </v>
      </c>
      <c r="AF11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INVERSIERRA S A */ Cont: * MSBU6933834*/ HR Entrega: *08:00* /Dirección: *AVENIDA PEDRO FONTOBA 6350, HUECHURABA</v>
      </c>
      <c r="AG1123" s="38" t="str">
        <f>IFERROR(HYPERLINK("https://wa.me/"&amp;Tabla2[[#This Row],[CONTACTO]]&amp;"?text="&amp;Tabla2[[#This Row],[Mensaje]],"Enviar mensaje"),"")</f>
        <v>Enviar mensaje</v>
      </c>
      <c r="AH1123" s="15" t="str">
        <f>CONCATENATE(A1123,F1123)</f>
        <v>1122MSBU6933834</v>
      </c>
      <c r="AI1123" s="15" t="str">
        <f>CONCATENATE("ENT-",A1123)</f>
        <v>ENT-1122</v>
      </c>
      <c r="AJ1123" s="15" t="str">
        <f>IF(Tabla2[[#This Row],[Op]]&lt;&gt;"","ENTREGA","")</f>
        <v>ENTREGA</v>
      </c>
      <c r="AK1123" s="40" t="str">
        <f>(Tabla2[[#This Row],[FECHA ENTREGA]]&amp;Tabla2[[#This Row],[HORA ENTREGA]])</f>
        <v>460920,333333333333333</v>
      </c>
      <c r="AL1123" s="34" t="str">
        <f>IFERROR(HYPERLINK("https://wa.me/"&amp;Tabla2[[#This Row],[CONTACTO]]&amp;"?text="&amp;Tabla2[[#This Row],[Mensaje]]),"")</f>
        <v>https://wa.me/?text=Hola!%0AServicio del día 11-03%0A *Cliente:* INVERSIERRA S A */ Cont: * MSBU6933834*/ HR Entrega: *08:00* /Dirección: *AVENIDA PEDRO FONTOBA 6350, HUECHURABA</v>
      </c>
    </row>
    <row r="1124" spans="1:38" s="15" customFormat="1" ht="16.5" customHeight="1" x14ac:dyDescent="0.2">
      <c r="A1124" s="15">
        <f>ROW(A1123)</f>
        <v>1123</v>
      </c>
      <c r="B1124" s="15">
        <f>IF(J1124=J1123,B1123+1,1)</f>
        <v>20</v>
      </c>
      <c r="C1124" s="15" t="s">
        <v>178</v>
      </c>
      <c r="D1124" s="25" t="s">
        <v>39</v>
      </c>
      <c r="E1124" s="27">
        <v>877091</v>
      </c>
      <c r="F1124" s="27" t="s">
        <v>1991</v>
      </c>
      <c r="G1124" s="27" t="s">
        <v>41</v>
      </c>
      <c r="H1124" s="27">
        <v>15000</v>
      </c>
      <c r="I1124" s="27" t="s">
        <v>42</v>
      </c>
      <c r="J1124" s="28">
        <v>46092</v>
      </c>
      <c r="K1124" s="26">
        <v>0.5</v>
      </c>
      <c r="L1124" s="26"/>
      <c r="M1124" s="27" t="s">
        <v>45</v>
      </c>
      <c r="N1124" s="25">
        <f>IFERROR(VLOOKUP(M1124,Data!$J$1:$K$58,2,0),"")</f>
        <v>56950981572</v>
      </c>
      <c r="O1124" s="27" t="s">
        <v>46</v>
      </c>
      <c r="P1124" s="27"/>
      <c r="Q1124" s="27" t="s">
        <v>1003</v>
      </c>
      <c r="R1124" s="27" t="s">
        <v>169</v>
      </c>
      <c r="S1124" s="27"/>
      <c r="T1124" s="27"/>
      <c r="U1124" s="28"/>
      <c r="V1124" s="15" t="s">
        <v>1328</v>
      </c>
      <c r="X1124" s="27"/>
      <c r="Y1124" s="27"/>
      <c r="Z1124" s="29"/>
      <c r="AA1124" s="29">
        <v>0.44930555555555557</v>
      </c>
      <c r="AB1124" s="29"/>
      <c r="AC1124" s="30">
        <v>46092</v>
      </c>
      <c r="AD1124" s="15" t="str">
        <f>IF(Tabla2[[#This Row],[HORA ENTREGA]]="DIRECTO","On time", IF(AA1124&lt;&gt;"",IF(Tabla2[[#This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4" s="15" t="str">
        <f>MID(Tabla2[[#This Row],[TIPO]],1,3)</f>
        <v xml:space="preserve">40 </v>
      </c>
      <c r="AF11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INVERSIERRA S A */ Cont: * BEAU5868343*/ HR Entrega: *12:00* /Dirección: *AVENIDA PEDRO FONTOBA 6350, HUECHURABA</v>
      </c>
      <c r="AG1124" s="38" t="str">
        <f>IFERROR(HYPERLINK("https://wa.me/"&amp;Tabla2[[#This Row],[CONTACTO]]&amp;"?text="&amp;Tabla2[[#This Row],[Mensaje]],"Enviar mensaje"),"")</f>
        <v>Enviar mensaje</v>
      </c>
      <c r="AH1124" s="15" t="str">
        <f>CONCATENATE(A1124,F1124)</f>
        <v>1123BEAU5868343</v>
      </c>
      <c r="AI1124" s="15" t="str">
        <f>CONCATENATE("ENT-",A1124)</f>
        <v>ENT-1123</v>
      </c>
      <c r="AJ1124" s="15" t="str">
        <f>IF(Tabla2[[#This Row],[Op]]&lt;&gt;"","ENTREGA","")</f>
        <v>ENTREGA</v>
      </c>
      <c r="AK1124" s="40" t="str">
        <f>(Tabla2[[#This Row],[FECHA ENTREGA]]&amp;Tabla2[[#This Row],[HORA ENTREGA]])</f>
        <v>460920,5</v>
      </c>
      <c r="AL1124" s="34" t="str">
        <f>IFERROR(HYPERLINK("https://wa.me/"&amp;Tabla2[[#This Row],[CONTACTO]]&amp;"?text="&amp;Tabla2[[#This Row],[Mensaje]]),"")</f>
        <v>https://wa.me/56950981572?text=Hola!%0AServicio del día 11-03%0A *Cliente:* INVERSIERRA S A */ Cont: * BEAU5868343*/ HR Entrega: *12:00* /Dirección: *AVENIDA PEDRO FONTOBA 6350, HUECHURABA</v>
      </c>
    </row>
    <row r="1125" spans="1:38" s="15" customFormat="1" ht="16.5" customHeight="1" x14ac:dyDescent="0.2">
      <c r="A1125" s="15">
        <f>ROW(A1124)</f>
        <v>1124</v>
      </c>
      <c r="B1125" s="15">
        <f>IF(J1125=J1124,B1124+1,1)</f>
        <v>21</v>
      </c>
      <c r="C1125" s="15" t="s">
        <v>188</v>
      </c>
      <c r="D1125" s="25" t="s">
        <v>39</v>
      </c>
      <c r="E1125" s="27">
        <v>188620</v>
      </c>
      <c r="F1125" s="27" t="s">
        <v>1992</v>
      </c>
      <c r="G1125" s="27" t="s">
        <v>41</v>
      </c>
      <c r="H1125" s="27">
        <v>29000</v>
      </c>
      <c r="I1125" s="27" t="s">
        <v>1993</v>
      </c>
      <c r="J1125" s="28">
        <v>46092</v>
      </c>
      <c r="K1125" s="26">
        <v>0.33333333333333331</v>
      </c>
      <c r="L1125" s="26"/>
      <c r="M1125" s="27" t="s">
        <v>308</v>
      </c>
      <c r="N1125" s="25">
        <f>IFERROR(VLOOKUP(M1125,Data!$J$1:$K$58,2,0),"")</f>
        <v>56966631737</v>
      </c>
      <c r="O1125" s="27" t="s">
        <v>309</v>
      </c>
      <c r="P1125" s="27"/>
      <c r="Q1125" s="27" t="s">
        <v>190</v>
      </c>
      <c r="R1125" s="27" t="s">
        <v>1994</v>
      </c>
      <c r="S1125" s="27"/>
      <c r="T1125" s="27"/>
      <c r="U1125" s="28"/>
      <c r="V1125" s="15" t="s">
        <v>1328</v>
      </c>
      <c r="X1125" s="27"/>
      <c r="Y1125" s="27"/>
      <c r="Z1125" s="29"/>
      <c r="AA1125" s="29">
        <v>0.3263888888888889</v>
      </c>
      <c r="AB1125" s="29"/>
      <c r="AC1125" s="30">
        <v>46092</v>
      </c>
      <c r="AD1125" s="15" t="str">
        <f>IF(Tabla2[[#This Row],[HORA ENTREGA]]="DIRECTO","On time", IF(AA1125&lt;&gt;"",IF(Tabla2[[#This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5" s="15" t="str">
        <f>MID(Tabla2[[#This Row],[TIPO]],1,3)</f>
        <v xml:space="preserve">40 </v>
      </c>
      <c r="AF11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LAMAIGNERE CHILE S.A. */ Cont: * MEDU9438937*/ HR Entrega: *08:00* /Dirección: *AV. MARTA OSSA RUIZ 601 (CAMINO CASAS VIEJAS); MAIPU </v>
      </c>
      <c r="AG1125" s="38" t="str">
        <f>IFERROR(HYPERLINK("https://wa.me/"&amp;Tabla2[[#This Row],[CONTACTO]]&amp;"?text="&amp;Tabla2[[#This Row],[Mensaje]],"Enviar mensaje"),"")</f>
        <v>Enviar mensaje</v>
      </c>
      <c r="AH1125" s="15" t="str">
        <f>CONCATENATE(A1125,F1125)</f>
        <v>1124MEDU9438937</v>
      </c>
      <c r="AI1125" s="15" t="str">
        <f>CONCATENATE("ENT-",A1125)</f>
        <v>ENT-1124</v>
      </c>
      <c r="AJ1125" s="15" t="str">
        <f>IF(Tabla2[[#This Row],[Op]]&lt;&gt;"","ENTREGA","")</f>
        <v>ENTREGA</v>
      </c>
      <c r="AK1125" s="40" t="str">
        <f>(Tabla2[[#This Row],[FECHA ENTREGA]]&amp;Tabla2[[#This Row],[HORA ENTREGA]])</f>
        <v>460920,333333333333333</v>
      </c>
      <c r="AL1125" s="34" t="str">
        <f>IFERROR(HYPERLINK("https://wa.me/"&amp;Tabla2[[#This Row],[CONTACTO]]&amp;"?text="&amp;Tabla2[[#This Row],[Mensaje]]),"")</f>
        <v xml:space="preserve">https://wa.me/56966631737?text=Hola!%0AServicio del día 11-03%0A *Cliente:* LAMAIGNERE CHILE S.A. */ Cont: * MEDU9438937*/ HR Entrega: *08:00* /Dirección: *AV. MARTA OSSA RUIZ 601 (CAMINO CASAS VIEJAS); MAIPU </v>
      </c>
    </row>
    <row r="1126" spans="1:38" s="15" customFormat="1" ht="16.5" customHeight="1" x14ac:dyDescent="0.2">
      <c r="A1126" s="15">
        <f>ROW(A1125)</f>
        <v>1125</v>
      </c>
      <c r="B1126" s="15">
        <f>IF(J1126=J1125,B1125+1,1)</f>
        <v>22</v>
      </c>
      <c r="C1126" s="15" t="s">
        <v>204</v>
      </c>
      <c r="D1126" s="25" t="s">
        <v>39</v>
      </c>
      <c r="E1126" s="27">
        <v>1182417</v>
      </c>
      <c r="F1126" s="27" t="s">
        <v>1995</v>
      </c>
      <c r="G1126" s="27" t="s">
        <v>41</v>
      </c>
      <c r="H1126" s="27">
        <v>31000</v>
      </c>
      <c r="I1126" s="27" t="s">
        <v>42</v>
      </c>
      <c r="J1126" s="28">
        <v>46092</v>
      </c>
      <c r="K1126" s="26">
        <v>0.35416666666666669</v>
      </c>
      <c r="L1126" s="26"/>
      <c r="M1126" s="27" t="s">
        <v>155</v>
      </c>
      <c r="N1126" s="25">
        <f>IFERROR(VLOOKUP(M1126,Data!$J$1:$K$58,2,0),"")</f>
        <v>56926181825</v>
      </c>
      <c r="O1126" s="27" t="s">
        <v>326</v>
      </c>
      <c r="P1126" s="27"/>
      <c r="Q1126" s="27" t="s">
        <v>1996</v>
      </c>
      <c r="R1126" s="27" t="s">
        <v>218</v>
      </c>
      <c r="S1126" s="27"/>
      <c r="T1126" s="27"/>
      <c r="U1126" s="28"/>
      <c r="V1126" s="15" t="s">
        <v>1328</v>
      </c>
      <c r="X1126" s="27"/>
      <c r="Y1126" s="27"/>
      <c r="Z1126" s="29"/>
      <c r="AA1126" s="29">
        <v>0.24444444444444444</v>
      </c>
      <c r="AB1126" s="29"/>
      <c r="AC1126" s="30">
        <v>46092</v>
      </c>
      <c r="AD1126" s="15" t="str">
        <f>IF(Tabla2[[#This Row],[HORA ENTREGA]]="DIRECTO","On time", IF(AA1126&lt;&gt;"",IF(Tabla2[[#This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6" s="15" t="str">
        <f>MID(Tabla2[[#This Row],[TIPO]],1,3)</f>
        <v xml:space="preserve">40 </v>
      </c>
      <c r="AF11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OXIQUIM S A */ Cont: * OERU4188786*/ HR Entrega: *08:30* /Dirección: *BOD. MEGALOGISTICA - CAMINO EL NOVICIADO 1107, LAMPA</v>
      </c>
      <c r="AG1126" s="38" t="str">
        <f>IFERROR(HYPERLINK("https://wa.me/"&amp;Tabla2[[#This Row],[CONTACTO]]&amp;"?text="&amp;Tabla2[[#This Row],[Mensaje]],"Enviar mensaje"),"")</f>
        <v>Enviar mensaje</v>
      </c>
      <c r="AH1126" s="15" t="str">
        <f>CONCATENATE(A1126,F1126)</f>
        <v>1125OERU4188786</v>
      </c>
      <c r="AI1126" s="15" t="str">
        <f>CONCATENATE("ENT-",A1126)</f>
        <v>ENT-1125</v>
      </c>
      <c r="AJ1126" s="15" t="str">
        <f>IF(Tabla2[[#This Row],[Op]]&lt;&gt;"","ENTREGA","")</f>
        <v>ENTREGA</v>
      </c>
      <c r="AK1126" s="40" t="str">
        <f>(Tabla2[[#This Row],[FECHA ENTREGA]]&amp;Tabla2[[#This Row],[HORA ENTREGA]])</f>
        <v>460920,354166666666667</v>
      </c>
      <c r="AL1126" s="34" t="str">
        <f>IFERROR(HYPERLINK("https://wa.me/"&amp;Tabla2[[#This Row],[CONTACTO]]&amp;"?text="&amp;Tabla2[[#This Row],[Mensaje]]),"")</f>
        <v>https://wa.me/56926181825?text=Hola!%0AServicio del día 11-03%0A *Cliente:* OXIQUIM S A */ Cont: * OERU4188786*/ HR Entrega: *08:30* /Dirección: *BOD. MEGALOGISTICA - CAMINO EL NOVICIADO 1107, LAMPA</v>
      </c>
    </row>
    <row r="1127" spans="1:38" s="15" customFormat="1" ht="16.5" customHeight="1" x14ac:dyDescent="0.2">
      <c r="A1127" s="15">
        <f>ROW(A1126)</f>
        <v>1126</v>
      </c>
      <c r="B1127" s="15">
        <f>IF(J1127=J1126,B1126+1,1)</f>
        <v>23</v>
      </c>
      <c r="C1127" s="15" t="s">
        <v>204</v>
      </c>
      <c r="D1127" s="25" t="s">
        <v>39</v>
      </c>
      <c r="E1127" s="27">
        <v>1179854</v>
      </c>
      <c r="F1127" s="27" t="s">
        <v>1997</v>
      </c>
      <c r="G1127" s="27" t="s">
        <v>41</v>
      </c>
      <c r="H1127" s="27">
        <v>12000</v>
      </c>
      <c r="I1127" s="27" t="s">
        <v>1998</v>
      </c>
      <c r="J1127" s="28">
        <v>46092</v>
      </c>
      <c r="K1127" s="26">
        <v>0.35416666666666669</v>
      </c>
      <c r="L1127" s="26"/>
      <c r="M1127" s="27" t="s">
        <v>126</v>
      </c>
      <c r="N1127" s="25">
        <f>IFERROR(VLOOKUP(M1127,Data!$J$1:$K$58,2,0),"")</f>
        <v>56999270871</v>
      </c>
      <c r="O1127" s="27" t="s">
        <v>91</v>
      </c>
      <c r="P1127" s="27"/>
      <c r="Q1127" s="27" t="s">
        <v>1999</v>
      </c>
      <c r="R1127" s="27" t="s">
        <v>195</v>
      </c>
      <c r="S1127" s="27"/>
      <c r="T1127" s="27"/>
      <c r="U1127" s="28"/>
      <c r="V1127" s="15" t="s">
        <v>1328</v>
      </c>
      <c r="X1127" s="27"/>
      <c r="Y1127" s="27"/>
      <c r="Z1127" s="29"/>
      <c r="AA1127" s="29">
        <v>0.35069444444444442</v>
      </c>
      <c r="AB1127" s="29"/>
      <c r="AC1127" s="30">
        <v>46092</v>
      </c>
      <c r="AD1127" s="15" t="str">
        <f>IF(Tabla2[[#This Row],[HORA ENTREGA]]="DIRECTO","On time", IF(AA1127&lt;&gt;"",IF(Tabla2[[#This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7" s="15" t="str">
        <f>MID(Tabla2[[#This Row],[TIPO]],1,3)</f>
        <v xml:space="preserve">40 </v>
      </c>
      <c r="AF11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OXIQUIM S A */ Cont: * TCNU1267039*/ HR Entrega: *08:30* /Dirección: *CAÑAVERAL 901, QUILICURA</v>
      </c>
      <c r="AG1127" s="38" t="str">
        <f>IFERROR(HYPERLINK("https://wa.me/"&amp;Tabla2[[#This Row],[CONTACTO]]&amp;"?text="&amp;Tabla2[[#This Row],[Mensaje]],"Enviar mensaje"),"")</f>
        <v>Enviar mensaje</v>
      </c>
      <c r="AH1127" s="15" t="str">
        <f>CONCATENATE(A1127,F1127)</f>
        <v>1126TCNU1267039</v>
      </c>
      <c r="AI1127" s="15" t="str">
        <f>CONCATENATE("ENT-",A1127)</f>
        <v>ENT-1126</v>
      </c>
      <c r="AJ1127" s="15" t="str">
        <f>IF(Tabla2[[#This Row],[Op]]&lt;&gt;"","ENTREGA","")</f>
        <v>ENTREGA</v>
      </c>
      <c r="AK1127" s="40" t="str">
        <f>(Tabla2[[#This Row],[FECHA ENTREGA]]&amp;Tabla2[[#This Row],[HORA ENTREGA]])</f>
        <v>460920,354166666666667</v>
      </c>
      <c r="AL1127" s="34" t="str">
        <f>IFERROR(HYPERLINK("https://wa.me/"&amp;Tabla2[[#This Row],[CONTACTO]]&amp;"?text="&amp;Tabla2[[#This Row],[Mensaje]]),"")</f>
        <v>https://wa.me/56999270871?text=Hola!%0AServicio del día 11-03%0A *Cliente:* OXIQUIM S A */ Cont: * TCNU1267039*/ HR Entrega: *08:30* /Dirección: *CAÑAVERAL 901, QUILICURA</v>
      </c>
    </row>
    <row r="1128" spans="1:38" s="15" customFormat="1" ht="16.5" customHeight="1" x14ac:dyDescent="0.2">
      <c r="A1128" s="15">
        <f>ROW(A1127)</f>
        <v>1127</v>
      </c>
      <c r="B1128" s="15">
        <f>IF(J1128=J1127,B1127+1,1)</f>
        <v>24</v>
      </c>
      <c r="C1128" s="15" t="s">
        <v>213</v>
      </c>
      <c r="D1128" s="25" t="s">
        <v>39</v>
      </c>
      <c r="E1128" s="27">
        <v>300116</v>
      </c>
      <c r="F1128" s="27" t="s">
        <v>2000</v>
      </c>
      <c r="G1128" s="27" t="s">
        <v>41</v>
      </c>
      <c r="H1128" s="27">
        <v>3900</v>
      </c>
      <c r="I1128" s="27" t="s">
        <v>42</v>
      </c>
      <c r="J1128" s="28">
        <v>46092</v>
      </c>
      <c r="K1128" s="26">
        <v>0.33333333333333331</v>
      </c>
      <c r="L1128" s="26"/>
      <c r="M1128" s="27" t="s">
        <v>139</v>
      </c>
      <c r="N1128" s="25">
        <f>IFERROR(VLOOKUP(M1128,Data!$J$1:$K$58,2,0),"")</f>
        <v>56965312953</v>
      </c>
      <c r="O1128" s="27" t="s">
        <v>140</v>
      </c>
      <c r="P1128" s="27"/>
      <c r="Q1128" s="27" t="s">
        <v>2001</v>
      </c>
      <c r="R1128" s="27" t="s">
        <v>2002</v>
      </c>
      <c r="S1128" s="27"/>
      <c r="T1128" s="27"/>
      <c r="U1128" s="28"/>
      <c r="X1128" s="27"/>
      <c r="Y1128" s="27"/>
      <c r="Z1128" s="29"/>
      <c r="AA1128" s="29">
        <v>0.32291666666666669</v>
      </c>
      <c r="AB1128" s="29"/>
      <c r="AC1128" s="30">
        <v>46092</v>
      </c>
      <c r="AD1128" s="15" t="str">
        <f>IF(Tabla2[[#This Row],[HORA ENTREGA]]="DIRECTO","On time", IF(AA1128&lt;&gt;"",IF(Tabla2[[#This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8" s="15" t="str">
        <f>MID(Tabla2[[#This Row],[TIPO]],1,3)</f>
        <v xml:space="preserve">40 </v>
      </c>
      <c r="AF11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PTM CHILE LTDA */ Cont: * MSNU6069200*/ HR Entrega: *08:00* /Dirección: *Hospital  de  Chillan    dirección  OHIGGINS 1651     </v>
      </c>
      <c r="AG1128" s="38" t="str">
        <f>IFERROR(HYPERLINK("https://wa.me/"&amp;Tabla2[[#This Row],[CONTACTO]]&amp;"?text="&amp;Tabla2[[#This Row],[Mensaje]],"Enviar mensaje"),"")</f>
        <v>Enviar mensaje</v>
      </c>
      <c r="AH1128" s="15" t="str">
        <f>CONCATENATE(A1128,F1128)</f>
        <v>1127MSNU6069200</v>
      </c>
      <c r="AI1128" s="15" t="str">
        <f>CONCATENATE("ENT-",A1128)</f>
        <v>ENT-1127</v>
      </c>
      <c r="AJ1128" s="15" t="str">
        <f>IF(Tabla2[[#This Row],[Op]]&lt;&gt;"","ENTREGA","")</f>
        <v>ENTREGA</v>
      </c>
      <c r="AK1128" s="40" t="str">
        <f>(Tabla2[[#This Row],[FECHA ENTREGA]]&amp;Tabla2[[#This Row],[HORA ENTREGA]])</f>
        <v>460920,333333333333333</v>
      </c>
      <c r="AL1128" s="34" t="str">
        <f>IFERROR(HYPERLINK("https://wa.me/"&amp;Tabla2[[#This Row],[CONTACTO]]&amp;"?text="&amp;Tabla2[[#This Row],[Mensaje]]),"")</f>
        <v xml:space="preserve">https://wa.me/56965312953?text=Hola!%0AServicio del día 11-03%0A *Cliente:* PTM CHILE LTDA */ Cont: * MSNU6069200*/ HR Entrega: *08:00* /Dirección: *Hospital  de  Chillan    dirección  OHIGGINS 1651     </v>
      </c>
    </row>
    <row r="1129" spans="1:38" s="15" customFormat="1" ht="16.5" customHeight="1" x14ac:dyDescent="0.2">
      <c r="A1129" s="15">
        <f>ROW(A1128)</f>
        <v>1128</v>
      </c>
      <c r="B1129" s="15">
        <f>IF(J1129=J1128,B1128+1,1)</f>
        <v>25</v>
      </c>
      <c r="C1129" s="15" t="s">
        <v>213</v>
      </c>
      <c r="D1129" s="25" t="s">
        <v>39</v>
      </c>
      <c r="E1129" s="27">
        <v>300116</v>
      </c>
      <c r="F1129" s="27" t="s">
        <v>2003</v>
      </c>
      <c r="G1129" s="27" t="s">
        <v>41</v>
      </c>
      <c r="H1129" s="27">
        <v>2960</v>
      </c>
      <c r="I1129" s="27" t="s">
        <v>42</v>
      </c>
      <c r="J1129" s="28">
        <v>46092</v>
      </c>
      <c r="K1129" s="26">
        <v>0.33333333333333331</v>
      </c>
      <c r="L1129" s="26"/>
      <c r="M1129" s="27" t="s">
        <v>296</v>
      </c>
      <c r="N1129" s="25">
        <f>IFERROR(VLOOKUP(M1129,Data!$J$1:$K$58,2,0),"")</f>
        <v>56984994337</v>
      </c>
      <c r="O1129" s="27" t="s">
        <v>297</v>
      </c>
      <c r="P1129" s="27"/>
      <c r="Q1129" s="27" t="s">
        <v>2001</v>
      </c>
      <c r="R1129" s="27" t="s">
        <v>2002</v>
      </c>
      <c r="S1129" s="27"/>
      <c r="T1129" s="27"/>
      <c r="U1129" s="28"/>
      <c r="X1129" s="27"/>
      <c r="Y1129" s="27"/>
      <c r="Z1129" s="29"/>
      <c r="AA1129" s="29">
        <v>0.32291666666666669</v>
      </c>
      <c r="AB1129" s="29"/>
      <c r="AC1129" s="30">
        <v>46092</v>
      </c>
      <c r="AD1129" s="15" t="str">
        <f>IF(Tabla2[[#This Row],[HORA ENTREGA]]="DIRECTO","On time", IF(AA1129&lt;&gt;"",IF(Tabla2[[#This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29" s="15" t="str">
        <f>MID(Tabla2[[#This Row],[TIPO]],1,3)</f>
        <v xml:space="preserve">40 </v>
      </c>
      <c r="AF11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11-03%0A *Cliente:* PTM CHILE LTDA */ Cont: * MSDU8307694*/ HR Entrega: *08:00* /Dirección: *Hospital  de  Chillan    dirección  OHIGGINS 1651     </v>
      </c>
      <c r="AG1129" s="38" t="str">
        <f>IFERROR(HYPERLINK("https://wa.me/"&amp;Tabla2[[#This Row],[CONTACTO]]&amp;"?text="&amp;Tabla2[[#This Row],[Mensaje]],"Enviar mensaje"),"")</f>
        <v>Enviar mensaje</v>
      </c>
      <c r="AH1129" s="15" t="str">
        <f>CONCATENATE(A1129,F1129)</f>
        <v>1128MSDU8307694</v>
      </c>
      <c r="AI1129" s="15" t="str">
        <f>CONCATENATE("ENT-",A1129)</f>
        <v>ENT-1128</v>
      </c>
      <c r="AJ1129" s="15" t="str">
        <f>IF(Tabla2[[#This Row],[Op]]&lt;&gt;"","ENTREGA","")</f>
        <v>ENTREGA</v>
      </c>
      <c r="AK1129" s="40" t="str">
        <f>(Tabla2[[#This Row],[FECHA ENTREGA]]&amp;Tabla2[[#This Row],[HORA ENTREGA]])</f>
        <v>460920,333333333333333</v>
      </c>
      <c r="AL1129" s="34" t="str">
        <f>IFERROR(HYPERLINK("https://wa.me/"&amp;Tabla2[[#This Row],[CONTACTO]]&amp;"?text="&amp;Tabla2[[#This Row],[Mensaje]]),"")</f>
        <v xml:space="preserve">https://wa.me/56984994337?text=Hola!%0AServicio del día 11-03%0A *Cliente:* PTM CHILE LTDA */ Cont: * MSDU8307694*/ HR Entrega: *08:00* /Dirección: *Hospital  de  Chillan    dirección  OHIGGINS 1651     </v>
      </c>
    </row>
    <row r="1130" spans="1:38" s="15" customFormat="1" ht="16.5" customHeight="1" x14ac:dyDescent="0.2">
      <c r="A1130" s="15">
        <f>ROW(A1129)</f>
        <v>1129</v>
      </c>
      <c r="B1130" s="15">
        <f>IF(J1130=J1129,B1129+1,1)</f>
        <v>26</v>
      </c>
      <c r="C1130" s="15" t="s">
        <v>219</v>
      </c>
      <c r="D1130" s="25" t="s">
        <v>39</v>
      </c>
      <c r="E1130" s="27">
        <v>103092</v>
      </c>
      <c r="F1130" s="27" t="s">
        <v>2004</v>
      </c>
      <c r="G1130" s="27" t="s">
        <v>41</v>
      </c>
      <c r="H1130" s="27">
        <v>26560</v>
      </c>
      <c r="I1130" s="27" t="s">
        <v>42</v>
      </c>
      <c r="J1130" s="28">
        <v>46092</v>
      </c>
      <c r="K1130" s="26">
        <v>0.29166666666666669</v>
      </c>
      <c r="L1130" s="26"/>
      <c r="M1130" s="27" t="s">
        <v>225</v>
      </c>
      <c r="N1130" s="25">
        <f>IFERROR(VLOOKUP(M1130,Data!$J$1:$K$58,2,0),"")</f>
        <v>56978811158</v>
      </c>
      <c r="O1130" s="27" t="s">
        <v>226</v>
      </c>
      <c r="P1130" s="27"/>
      <c r="Q1130" s="27" t="s">
        <v>229</v>
      </c>
      <c r="R1130" s="27" t="s">
        <v>48</v>
      </c>
      <c r="S1130" s="27"/>
      <c r="T1130" s="27"/>
      <c r="U1130" s="28"/>
      <c r="V1130" s="15" t="s">
        <v>1328</v>
      </c>
      <c r="X1130" s="27"/>
      <c r="Y1130" s="27"/>
      <c r="Z1130" s="29"/>
      <c r="AA1130" s="29">
        <v>0.25347222222222221</v>
      </c>
      <c r="AB1130" s="29"/>
      <c r="AC1130" s="30">
        <v>46092</v>
      </c>
      <c r="AD1130" s="15" t="str">
        <f>IF(Tabla2[[#This Row],[HORA ENTREGA]]="DIRECTO","On time", IF(AA1130&lt;&gt;"",IF(Tabla2[[#This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30" s="15" t="str">
        <f>MID(Tabla2[[#This Row],[TIPO]],1,3)</f>
        <v xml:space="preserve">40 </v>
      </c>
      <c r="AF11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RENDIC S.A. */ Cont: * SELU4486606*/ HR Entrega: *07:00* /Dirección: *Avenida Miraflores 9700-Bodega 4C, PUDAHUEL</v>
      </c>
      <c r="AG1130" s="38" t="str">
        <f>IFERROR(HYPERLINK("https://wa.me/"&amp;Tabla2[[#This Row],[CONTACTO]]&amp;"?text="&amp;Tabla2[[#This Row],[Mensaje]],"Enviar mensaje"),"")</f>
        <v>Enviar mensaje</v>
      </c>
      <c r="AH1130" s="15" t="str">
        <f>CONCATENATE(A1130,F1130)</f>
        <v>1129SELU4486606</v>
      </c>
      <c r="AI1130" s="15" t="str">
        <f>CONCATENATE("ENT-",A1130)</f>
        <v>ENT-1129</v>
      </c>
      <c r="AJ1130" s="15" t="str">
        <f>IF(Tabla2[[#This Row],[Op]]&lt;&gt;"","ENTREGA","")</f>
        <v>ENTREGA</v>
      </c>
      <c r="AK1130" s="40" t="str">
        <f>(Tabla2[[#This Row],[FECHA ENTREGA]]&amp;Tabla2[[#This Row],[HORA ENTREGA]])</f>
        <v>460920,291666666666667</v>
      </c>
      <c r="AL1130" s="34" t="str">
        <f>IFERROR(HYPERLINK("https://wa.me/"&amp;Tabla2[[#This Row],[CONTACTO]]&amp;"?text="&amp;Tabla2[[#This Row],[Mensaje]]),"")</f>
        <v>https://wa.me/56978811158?text=Hola!%0AServicio del día 11-03%0A *Cliente:* RENDIC S.A. */ Cont: * SELU4486606*/ HR Entrega: *07:00* /Dirección: *Avenida Miraflores 9700-Bodega 4C, PUDAHUEL</v>
      </c>
    </row>
    <row r="1131" spans="1:38" s="15" customFormat="1" ht="16.5" customHeight="1" x14ac:dyDescent="0.2">
      <c r="A1131" s="15">
        <f>ROW(A1130)</f>
        <v>1130</v>
      </c>
      <c r="B1131" s="15">
        <f>IF(J1131=J1130,B1130+1,1)</f>
        <v>27</v>
      </c>
      <c r="C1131" s="15" t="s">
        <v>219</v>
      </c>
      <c r="D1131" s="25" t="s">
        <v>39</v>
      </c>
      <c r="E1131" s="27">
        <v>103092</v>
      </c>
      <c r="F1131" s="27" t="s">
        <v>2005</v>
      </c>
      <c r="G1131" s="27" t="s">
        <v>41</v>
      </c>
      <c r="H1131" s="27">
        <v>26560</v>
      </c>
      <c r="I1131" s="27" t="s">
        <v>42</v>
      </c>
      <c r="J1131" s="28">
        <v>46092</v>
      </c>
      <c r="K1131" s="26">
        <v>0.29166666666666669</v>
      </c>
      <c r="L1131" s="26"/>
      <c r="M1131" s="27" t="s">
        <v>172</v>
      </c>
      <c r="N1131" s="25">
        <f>IFERROR(VLOOKUP(M1131,Data!$J$1:$K$58,2,0),"")</f>
        <v>56985215946</v>
      </c>
      <c r="O1131" s="27" t="s">
        <v>173</v>
      </c>
      <c r="P1131" s="27"/>
      <c r="Q1131" s="27" t="s">
        <v>229</v>
      </c>
      <c r="R1131" s="27" t="s">
        <v>48</v>
      </c>
      <c r="S1131" s="27"/>
      <c r="T1131" s="27"/>
      <c r="U1131" s="28"/>
      <c r="V1131" s="15" t="s">
        <v>1328</v>
      </c>
      <c r="X1131" s="27"/>
      <c r="Y1131" s="27"/>
      <c r="Z1131" s="29"/>
      <c r="AA1131" s="29">
        <v>0.29166666666666669</v>
      </c>
      <c r="AB1131" s="29"/>
      <c r="AC1131" s="30">
        <v>46092</v>
      </c>
      <c r="AD1131" s="15" t="str">
        <f>IF(Tabla2[[#This Row],[HORA ENTREGA]]="DIRECTO","On time", IF(AA1131&lt;&gt;"",IF(Tabla2[[#This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31" s="15" t="str">
        <f>MID(Tabla2[[#This Row],[TIPO]],1,3)</f>
        <v xml:space="preserve">40 </v>
      </c>
      <c r="AF11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RENDIC S.A. */ Cont: * ECMU5139721*/ HR Entrega: *07:00* /Dirección: *Avenida Miraflores 9700-Bodega 4C, PUDAHUEL</v>
      </c>
      <c r="AG1131" s="38" t="str">
        <f>IFERROR(HYPERLINK("https://wa.me/"&amp;Tabla2[[#This Row],[CONTACTO]]&amp;"?text="&amp;Tabla2[[#This Row],[Mensaje]],"Enviar mensaje"),"")</f>
        <v>Enviar mensaje</v>
      </c>
      <c r="AH1131" s="15" t="str">
        <f>CONCATENATE(A1131,F1131)</f>
        <v>1130ECMU5139721</v>
      </c>
      <c r="AI1131" s="15" t="str">
        <f>CONCATENATE("ENT-",A1131)</f>
        <v>ENT-1130</v>
      </c>
      <c r="AJ1131" s="15" t="str">
        <f>IF(Tabla2[[#This Row],[Op]]&lt;&gt;"","ENTREGA","")</f>
        <v>ENTREGA</v>
      </c>
      <c r="AK1131" s="40" t="str">
        <f>(Tabla2[[#This Row],[FECHA ENTREGA]]&amp;Tabla2[[#This Row],[HORA ENTREGA]])</f>
        <v>460920,291666666666667</v>
      </c>
      <c r="AL1131" s="34" t="str">
        <f>IFERROR(HYPERLINK("https://wa.me/"&amp;Tabla2[[#This Row],[CONTACTO]]&amp;"?text="&amp;Tabla2[[#This Row],[Mensaje]]),"")</f>
        <v>https://wa.me/56985215946?text=Hola!%0AServicio del día 11-03%0A *Cliente:* RENDIC S.A. */ Cont: * ECMU5139721*/ HR Entrega: *07:00* /Dirección: *Avenida Miraflores 9700-Bodega 4C, PUDAHUEL</v>
      </c>
    </row>
    <row r="1132" spans="1:38" s="15" customFormat="1" ht="16.5" customHeight="1" x14ac:dyDescent="0.2">
      <c r="A1132" s="15">
        <f>ROW(A1131)</f>
        <v>1131</v>
      </c>
      <c r="B1132" s="15">
        <f>IF(J1132=J1131,B1131+1,1)</f>
        <v>28</v>
      </c>
      <c r="C1132" s="15" t="s">
        <v>566</v>
      </c>
      <c r="D1132" s="25" t="s">
        <v>39</v>
      </c>
      <c r="E1132" s="27" t="s">
        <v>120</v>
      </c>
      <c r="F1132" s="27" t="s">
        <v>456</v>
      </c>
      <c r="G1132" s="27" t="s">
        <v>456</v>
      </c>
      <c r="H1132" s="27" t="s">
        <v>120</v>
      </c>
      <c r="I1132" s="27" t="s">
        <v>120</v>
      </c>
      <c r="J1132" s="28">
        <v>46092</v>
      </c>
      <c r="K1132" s="26">
        <v>0.29166666666666669</v>
      </c>
      <c r="L1132" s="26"/>
      <c r="M1132" s="27" t="s">
        <v>567</v>
      </c>
      <c r="N1132" s="25">
        <f>IFERROR(VLOOKUP(M1132,Data!$J$1:$K$58,2,0),"")</f>
        <v>56964069749</v>
      </c>
      <c r="O1132" s="27" t="s">
        <v>568</v>
      </c>
      <c r="P1132" s="27"/>
      <c r="Q1132" s="27" t="s">
        <v>569</v>
      </c>
      <c r="R1132" s="27" t="s">
        <v>120</v>
      </c>
      <c r="S1132" s="27"/>
      <c r="T1132" s="27"/>
      <c r="U1132" s="28"/>
      <c r="X1132" s="27"/>
      <c r="Y1132" s="27"/>
      <c r="Z1132" s="29"/>
      <c r="AA1132" s="29"/>
      <c r="AB1132" s="29"/>
      <c r="AC1132" s="30"/>
      <c r="AD1132" s="15" t="str">
        <f>IF(Tabla2[[#This Row],[HORA ENTREGA]]="DIRECTO","On time", IF(AA1132&lt;&gt;"",IF(Tabla2[[#This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32" s="15" t="str">
        <f>MID(Tabla2[[#This Row],[TIPO]],1,3)</f>
        <v>RAM</v>
      </c>
      <c r="AF11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RITRAMA S.A. */ Cont: * RAMPLA*/ HR Entrega: *07:00* /Dirección: *AV. TUPUNGATO 3420, PLACILLA</v>
      </c>
      <c r="AG1132" s="38" t="str">
        <f>IFERROR(HYPERLINK("https://wa.me/"&amp;Tabla2[[#This Row],[CONTACTO]]&amp;"?text="&amp;Tabla2[[#This Row],[Mensaje]],"Enviar mensaje"),"")</f>
        <v>Enviar mensaje</v>
      </c>
      <c r="AH1132" s="15" t="str">
        <f>CONCATENATE(A1132,F1132)</f>
        <v>1131RAMPLA</v>
      </c>
      <c r="AI1132" s="15" t="str">
        <f>CONCATENATE("ENT-",A1132)</f>
        <v>ENT-1131</v>
      </c>
      <c r="AJ1132" s="15" t="str">
        <f>IF(Tabla2[[#This Row],[Op]]&lt;&gt;"","ENTREGA","")</f>
        <v>ENTREGA</v>
      </c>
      <c r="AK1132" s="40" t="str">
        <f>(Tabla2[[#This Row],[FECHA ENTREGA]]&amp;Tabla2[[#This Row],[HORA ENTREGA]])</f>
        <v>460920,291666666666667</v>
      </c>
      <c r="AL1132" s="34" t="str">
        <f>IFERROR(HYPERLINK("https://wa.me/"&amp;Tabla2[[#This Row],[CONTACTO]]&amp;"?text="&amp;Tabla2[[#This Row],[Mensaje]]),"")</f>
        <v>https://wa.me/56964069749?text=Hola!%0AServicio del día 11-03%0A *Cliente:* RITRAMA S.A. */ Cont: * RAMPLA*/ HR Entrega: *07:00* /Dirección: *AV. TUPUNGATO 3420, PLACILLA</v>
      </c>
    </row>
    <row r="1133" spans="1:38" s="15" customFormat="1" ht="16.5" customHeight="1" x14ac:dyDescent="0.2">
      <c r="A1133" s="15">
        <f>ROW(A1132)</f>
        <v>1132</v>
      </c>
      <c r="B1133" s="15">
        <f>IF(J1133=J1132,B1132+1,1)</f>
        <v>29</v>
      </c>
      <c r="C1133" s="15" t="s">
        <v>566</v>
      </c>
      <c r="D1133" s="25" t="s">
        <v>39</v>
      </c>
      <c r="E1133" s="27" t="s">
        <v>120</v>
      </c>
      <c r="F1133" s="27" t="s">
        <v>456</v>
      </c>
      <c r="G1133" s="27" t="s">
        <v>456</v>
      </c>
      <c r="H1133" s="27" t="s">
        <v>120</v>
      </c>
      <c r="I1133" s="27" t="s">
        <v>120</v>
      </c>
      <c r="J1133" s="28">
        <v>46092</v>
      </c>
      <c r="K1133" s="26">
        <v>0.29166666666666669</v>
      </c>
      <c r="L1133" s="26"/>
      <c r="M1133" s="27" t="s">
        <v>570</v>
      </c>
      <c r="N1133" s="25">
        <f>IFERROR(VLOOKUP(M1133,Data!$J$1:$K$58,2,0),"")</f>
        <v>56973887322</v>
      </c>
      <c r="O1133" s="27" t="s">
        <v>738</v>
      </c>
      <c r="P1133" s="27"/>
      <c r="Q1133" s="27" t="s">
        <v>569</v>
      </c>
      <c r="R1133" s="27" t="s">
        <v>120</v>
      </c>
      <c r="S1133" s="27"/>
      <c r="T1133" s="27"/>
      <c r="U1133" s="28"/>
      <c r="X1133" s="27"/>
      <c r="Y1133" s="27"/>
      <c r="Z1133" s="29"/>
      <c r="AA1133" s="29"/>
      <c r="AB1133" s="29"/>
      <c r="AC1133" s="30"/>
      <c r="AD1133" s="15" t="str">
        <f>IF(Tabla2[[#This Row],[HORA ENTREGA]]="DIRECTO","On time", IF(AA1133&lt;&gt;"",IF(Tabla2[[#This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33" s="15" t="str">
        <f>MID(Tabla2[[#This Row],[TIPO]],1,3)</f>
        <v>RAM</v>
      </c>
      <c r="AF11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RITRAMA S.A. */ Cont: * RAMPLA*/ HR Entrega: *07:00* /Dirección: *AV. TUPUNGATO 3420, PLACILLA</v>
      </c>
      <c r="AG1133" s="38" t="str">
        <f>IFERROR(HYPERLINK("https://wa.me/"&amp;Tabla2[[#This Row],[CONTACTO]]&amp;"?text="&amp;Tabla2[[#This Row],[Mensaje]],"Enviar mensaje"),"")</f>
        <v>Enviar mensaje</v>
      </c>
      <c r="AH1133" s="15" t="str">
        <f>CONCATENATE(A1133,F1133)</f>
        <v>1132RAMPLA</v>
      </c>
      <c r="AI1133" s="15" t="str">
        <f>CONCATENATE("ENT-",A1133)</f>
        <v>ENT-1132</v>
      </c>
      <c r="AJ1133" s="15" t="str">
        <f>IF(Tabla2[[#This Row],[Op]]&lt;&gt;"","ENTREGA","")</f>
        <v>ENTREGA</v>
      </c>
      <c r="AK1133" s="40" t="str">
        <f>(Tabla2[[#This Row],[FECHA ENTREGA]]&amp;Tabla2[[#This Row],[HORA ENTREGA]])</f>
        <v>460920,291666666666667</v>
      </c>
      <c r="AL1133" s="34" t="str">
        <f>IFERROR(HYPERLINK("https://wa.me/"&amp;Tabla2[[#This Row],[CONTACTO]]&amp;"?text="&amp;Tabla2[[#This Row],[Mensaje]]),"")</f>
        <v>https://wa.me/56973887322?text=Hola!%0AServicio del día 11-03%0A *Cliente:* RITRAMA S.A. */ Cont: * RAMPLA*/ HR Entrega: *07:00* /Dirección: *AV. TUPUNGATO 3420, PLACILLA</v>
      </c>
    </row>
    <row r="1134" spans="1:38" s="15" customFormat="1" ht="16.5" customHeight="1" x14ac:dyDescent="0.2">
      <c r="A1134" s="15">
        <f>ROW(A1133)</f>
        <v>1133</v>
      </c>
      <c r="B1134" s="15">
        <f>IF(J1134=J1133,B1133+1,1)</f>
        <v>30</v>
      </c>
      <c r="C1134" s="15" t="s">
        <v>236</v>
      </c>
      <c r="D1134" s="25" t="s">
        <v>39</v>
      </c>
      <c r="E1134" s="27">
        <v>506984</v>
      </c>
      <c r="F1134" s="27" t="s">
        <v>2006</v>
      </c>
      <c r="G1134" s="27" t="s">
        <v>64</v>
      </c>
      <c r="H1134" s="27">
        <v>30000</v>
      </c>
      <c r="I1134" s="27" t="s">
        <v>42</v>
      </c>
      <c r="J1134" s="28">
        <v>46092</v>
      </c>
      <c r="K1134" s="26">
        <v>0.33333333333333331</v>
      </c>
      <c r="L1134" s="26"/>
      <c r="M1134" s="27" t="s">
        <v>211</v>
      </c>
      <c r="N1134" s="25">
        <f>IFERROR(VLOOKUP(M1134,Data!$J$1:$K$58,2,0),"")</f>
        <v>56961282379</v>
      </c>
      <c r="O1134" s="27" t="s">
        <v>212</v>
      </c>
      <c r="P1134" s="27"/>
      <c r="Q1134" s="27" t="s">
        <v>573</v>
      </c>
      <c r="R1134" s="27" t="s">
        <v>48</v>
      </c>
      <c r="S1134" s="27"/>
      <c r="T1134" s="27"/>
      <c r="U1134" s="28"/>
      <c r="V1134" s="15" t="s">
        <v>1328</v>
      </c>
      <c r="X1134" s="27"/>
      <c r="Y1134" s="27"/>
      <c r="Z1134" s="29"/>
      <c r="AA1134" s="29">
        <v>0.34444444444444444</v>
      </c>
      <c r="AB1134" s="29"/>
      <c r="AC1134" s="30">
        <v>46092</v>
      </c>
      <c r="AD1134" s="15" t="str">
        <f>IF(Tabla2[[#This Row],[HORA ENTREGA]]="DIRECTO","On time", IF(AA1134&lt;&gt;"",IF(Tabla2[[#This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34" s="15" t="str">
        <f>MID(Tabla2[[#This Row],[TIPO]],1,3)</f>
        <v xml:space="preserve">20 </v>
      </c>
      <c r="AF11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SOCIEDAD COMERCIAL MARBEN PETS LTDA */ Cont: * TEMU0948315*/ HR Entrega: *08:00* /Dirección: *FRAGUA - BOD.PRINCIPAL</v>
      </c>
      <c r="AG1134" s="38" t="str">
        <f>IFERROR(HYPERLINK("https://wa.me/"&amp;Tabla2[[#This Row],[CONTACTO]]&amp;"?text="&amp;Tabla2[[#This Row],[Mensaje]],"Enviar mensaje"),"")</f>
        <v>Enviar mensaje</v>
      </c>
      <c r="AH1134" s="15" t="str">
        <f>CONCATENATE(A1134,F1134)</f>
        <v>1133TEMU0948315</v>
      </c>
      <c r="AI1134" s="15" t="str">
        <f>CONCATENATE("ENT-",A1134)</f>
        <v>ENT-1133</v>
      </c>
      <c r="AJ1134" s="15" t="str">
        <f>IF(Tabla2[[#This Row],[Op]]&lt;&gt;"","ENTREGA","")</f>
        <v>ENTREGA</v>
      </c>
      <c r="AK1134" s="40" t="str">
        <f>(Tabla2[[#This Row],[FECHA ENTREGA]]&amp;Tabla2[[#This Row],[HORA ENTREGA]])</f>
        <v>460920,333333333333333</v>
      </c>
      <c r="AL1134" s="34" t="str">
        <f>IFERROR(HYPERLINK("https://wa.me/"&amp;Tabla2[[#This Row],[CONTACTO]]&amp;"?text="&amp;Tabla2[[#This Row],[Mensaje]]),"")</f>
        <v>https://wa.me/56961282379?text=Hola!%0AServicio del día 11-03%0A *Cliente:* SOCIEDAD COMERCIAL MARBEN PETS LTDA */ Cont: * TEMU0948315*/ HR Entrega: *08:00* /Dirección: *FRAGUA - BOD.PRINCIPAL</v>
      </c>
    </row>
    <row r="1135" spans="1:38" s="15" customFormat="1" ht="16.5" customHeight="1" x14ac:dyDescent="0.2">
      <c r="A1135" s="15">
        <f>ROW(A1134)</f>
        <v>1134</v>
      </c>
      <c r="B1135" s="15">
        <f>IF(J1135=J1134,B1134+1,1)</f>
        <v>31</v>
      </c>
      <c r="C1135" s="15" t="s">
        <v>236</v>
      </c>
      <c r="D1135" s="25" t="s">
        <v>39</v>
      </c>
      <c r="E1135" s="27">
        <v>506984</v>
      </c>
      <c r="F1135" s="27" t="s">
        <v>2007</v>
      </c>
      <c r="G1135" s="27" t="s">
        <v>64</v>
      </c>
      <c r="H1135" s="27">
        <v>30000</v>
      </c>
      <c r="I1135" s="27" t="s">
        <v>42</v>
      </c>
      <c r="J1135" s="28">
        <v>46092</v>
      </c>
      <c r="K1135" s="26">
        <v>0.375</v>
      </c>
      <c r="L1135" s="26"/>
      <c r="M1135" s="27" t="s">
        <v>241</v>
      </c>
      <c r="N1135" s="25">
        <f>IFERROR(VLOOKUP(M1135,Data!$J$1:$K$58,2,0),"")</f>
        <v>56984880436</v>
      </c>
      <c r="O1135" s="27" t="s">
        <v>253</v>
      </c>
      <c r="P1135" s="27">
        <v>20</v>
      </c>
      <c r="Q1135" s="27" t="s">
        <v>238</v>
      </c>
      <c r="R1135" s="27" t="s">
        <v>48</v>
      </c>
      <c r="S1135" s="27"/>
      <c r="T1135" s="27"/>
      <c r="U1135" s="28"/>
      <c r="V1135" s="15" t="s">
        <v>1328</v>
      </c>
      <c r="X1135" s="27" t="s">
        <v>335</v>
      </c>
      <c r="Y1135" s="27"/>
      <c r="Z1135" s="29"/>
      <c r="AA1135" s="29">
        <v>0.36458333333333331</v>
      </c>
      <c r="AB1135" s="29"/>
      <c r="AC1135" s="30">
        <v>46092</v>
      </c>
      <c r="AD1135" s="15" t="str">
        <f>IF(Tabla2[[#This Row],[HORA ENTREGA]]="DIRECTO","On time", IF(AA1135&lt;&gt;"",IF(Tabla2[[#This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35" s="15" t="str">
        <f>MID(Tabla2[[#This Row],[TIPO]],1,3)</f>
        <v xml:space="preserve">20 </v>
      </c>
      <c r="AF11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SOCIEDAD COMERCIAL MARBEN PETS LTDA */ Cont: * TEMU0022480*/ HR Entrega: *09:00* /Dirección: *CARRETERA GENERAL SAN MARTIN 8250 BODEGA A 21 QUILICURA</v>
      </c>
      <c r="AG1135" s="38" t="str">
        <f>IFERROR(HYPERLINK("https://wa.me/"&amp;Tabla2[[#This Row],[CONTACTO]]&amp;"?text="&amp;Tabla2[[#This Row],[Mensaje]],"Enviar mensaje"),"")</f>
        <v>Enviar mensaje</v>
      </c>
      <c r="AH1135" s="15" t="str">
        <f>CONCATENATE(A1135,F1135)</f>
        <v>1134TEMU0022480</v>
      </c>
      <c r="AI1135" s="15" t="str">
        <f>CONCATENATE("ENT-",A1135)</f>
        <v>ENT-1134</v>
      </c>
      <c r="AJ1135" s="15" t="str">
        <f>IF(Tabla2[[#This Row],[Op]]&lt;&gt;"","ENTREGA","")</f>
        <v>ENTREGA</v>
      </c>
      <c r="AK1135" s="40" t="str">
        <f>(Tabla2[[#This Row],[FECHA ENTREGA]]&amp;Tabla2[[#This Row],[HORA ENTREGA]])</f>
        <v>460920,375</v>
      </c>
      <c r="AL1135" s="34" t="str">
        <f>IFERROR(HYPERLINK("https://wa.me/"&amp;Tabla2[[#This Row],[CONTACTO]]&amp;"?text="&amp;Tabla2[[#This Row],[Mensaje]]),"")</f>
        <v>https://wa.me/56984880436?text=Hola!%0AServicio del día 11-03%0A *Cliente:* SOCIEDAD COMERCIAL MARBEN PETS LTDA */ Cont: * TEMU0022480*/ HR Entrega: *09:00* /Dirección: *CARRETERA GENERAL SAN MARTIN 8250 BODEGA A 21 QUILICURA</v>
      </c>
    </row>
    <row r="1136" spans="1:38" s="15" customFormat="1" ht="16.5" customHeight="1" x14ac:dyDescent="0.2">
      <c r="A1136" s="15">
        <f>ROW(A1135)</f>
        <v>1135</v>
      </c>
      <c r="B1136" s="15">
        <f>IF(J1136=J1135,B1135+1,1)</f>
        <v>32</v>
      </c>
      <c r="C1136" s="15" t="s">
        <v>236</v>
      </c>
      <c r="D1136" s="25" t="s">
        <v>39</v>
      </c>
      <c r="E1136" s="27">
        <v>506984</v>
      </c>
      <c r="F1136" s="27" t="s">
        <v>2008</v>
      </c>
      <c r="G1136" s="27" t="s">
        <v>64</v>
      </c>
      <c r="H1136" s="27">
        <v>29335</v>
      </c>
      <c r="I1136" s="27" t="s">
        <v>42</v>
      </c>
      <c r="J1136" s="28">
        <v>46092</v>
      </c>
      <c r="K1136" s="26">
        <v>0.41666666666666669</v>
      </c>
      <c r="L1136" s="26"/>
      <c r="M1136" s="27" t="s">
        <v>164</v>
      </c>
      <c r="N1136" s="25">
        <f>IFERROR(VLOOKUP(M1136,Data!$J$1:$K$58,2,0),"")</f>
        <v>56967398822</v>
      </c>
      <c r="O1136" s="27" t="s">
        <v>165</v>
      </c>
      <c r="P1136" s="27"/>
      <c r="Q1136" s="27" t="s">
        <v>887</v>
      </c>
      <c r="R1136" s="27" t="s">
        <v>48</v>
      </c>
      <c r="S1136" s="27"/>
      <c r="T1136" s="27"/>
      <c r="U1136" s="28"/>
      <c r="X1136" s="27"/>
      <c r="Y1136" s="27"/>
      <c r="Z1136" s="29"/>
      <c r="AA1136" s="29">
        <v>0.55486111111111114</v>
      </c>
      <c r="AB1136" s="29"/>
      <c r="AC1136" s="30">
        <v>46092</v>
      </c>
      <c r="AD1136" s="15" t="str">
        <f>IF(Tabla2[[#This Row],[HORA ENTREGA]]="DIRECTO","On time", IF(AA1136&lt;&gt;"",IF(Tabla2[[#This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36" s="15" t="str">
        <f>MID(Tabla2[[#This Row],[TIPO]],1,3)</f>
        <v xml:space="preserve">20 </v>
      </c>
      <c r="AF11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SOCIEDAD COMERCIAL MARBEN PETS LTDA */ Cont: * APZU3250152*/ HR Entrega: *10:00* /Dirección: *AV LO ESPEJO 01565 BODEGA 0231 COMUNA LO ESPEJO</v>
      </c>
      <c r="AG1136" s="38" t="str">
        <f>IFERROR(HYPERLINK("https://wa.me/"&amp;Tabla2[[#This Row],[CONTACTO]]&amp;"?text="&amp;Tabla2[[#This Row],[Mensaje]],"Enviar mensaje"),"")</f>
        <v>Enviar mensaje</v>
      </c>
      <c r="AH1136" s="15" t="str">
        <f>CONCATENATE(A1136,F1136)</f>
        <v>1135APZU3250152</v>
      </c>
      <c r="AI1136" s="15" t="str">
        <f>CONCATENATE("ENT-",A1136)</f>
        <v>ENT-1135</v>
      </c>
      <c r="AJ1136" s="15" t="str">
        <f>IF(Tabla2[[#This Row],[Op]]&lt;&gt;"","ENTREGA","")</f>
        <v>ENTREGA</v>
      </c>
      <c r="AK1136" s="40" t="str">
        <f>(Tabla2[[#This Row],[FECHA ENTREGA]]&amp;Tabla2[[#This Row],[HORA ENTREGA]])</f>
        <v>460920,416666666666667</v>
      </c>
      <c r="AL1136" s="34" t="str">
        <f>IFERROR(HYPERLINK("https://wa.me/"&amp;Tabla2[[#This Row],[CONTACTO]]&amp;"?text="&amp;Tabla2[[#This Row],[Mensaje]]),"")</f>
        <v>https://wa.me/56967398822?text=Hola!%0AServicio del día 11-03%0A *Cliente:* SOCIEDAD COMERCIAL MARBEN PETS LTDA */ Cont: * APZU3250152*/ HR Entrega: *10:00* /Dirección: *AV LO ESPEJO 01565 BODEGA 0231 COMUNA LO ESPEJO</v>
      </c>
    </row>
    <row r="1137" spans="1:38" s="15" customFormat="1" ht="16.5" customHeight="1" x14ac:dyDescent="0.2">
      <c r="A1137" s="15">
        <f>ROW(A1136)</f>
        <v>1136</v>
      </c>
      <c r="B1137" s="15">
        <f>IF(J1137=J1136,B1136+1,1)</f>
        <v>33</v>
      </c>
      <c r="C1137" s="15" t="s">
        <v>236</v>
      </c>
      <c r="D1137" s="25" t="s">
        <v>39</v>
      </c>
      <c r="E1137" s="27">
        <v>509462</v>
      </c>
      <c r="F1137" s="27" t="s">
        <v>2009</v>
      </c>
      <c r="G1137" s="27" t="s">
        <v>41</v>
      </c>
      <c r="H1137" s="27">
        <v>16000</v>
      </c>
      <c r="I1137" s="27">
        <v>0.47916666666666669</v>
      </c>
      <c r="J1137" s="28">
        <v>46092</v>
      </c>
      <c r="K1137" s="26" t="s">
        <v>290</v>
      </c>
      <c r="L1137" s="26"/>
      <c r="M1137" s="27" t="s">
        <v>176</v>
      </c>
      <c r="N1137" s="25">
        <f>IFERROR(VLOOKUP(M1137,Data!$J$1:$K$58,2,0),"")</f>
        <v>56968463649</v>
      </c>
      <c r="O1137" s="27" t="s">
        <v>177</v>
      </c>
      <c r="P1137" s="27"/>
      <c r="Q1137" s="27" t="s">
        <v>573</v>
      </c>
      <c r="R1137" s="27" t="s">
        <v>120</v>
      </c>
      <c r="S1137" s="27"/>
      <c r="T1137" s="27"/>
      <c r="U1137" s="28"/>
      <c r="X1137" s="27"/>
      <c r="Y1137" s="27"/>
      <c r="Z1137" s="29"/>
      <c r="AA1137" s="29">
        <v>0.53125</v>
      </c>
      <c r="AB1137" s="29"/>
      <c r="AC1137" s="30">
        <v>46092</v>
      </c>
      <c r="AD1137" s="15" t="str">
        <f>IF(Tabla2[[#This Row],[HORA ENTREGA]]="DIRECTO","On time", IF(AA1137&lt;&gt;"",IF(Tabla2[[#This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37" s="15" t="str">
        <f>MID(Tabla2[[#This Row],[TIPO]],1,3)</f>
        <v xml:space="preserve">40 </v>
      </c>
      <c r="AF11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SOCIEDAD COMERCIAL MARBEN PETS LTDA */ Cont: * FCIU9644792*/ HR Entrega: *DIRECTO* /Dirección: *FRAGUA - BOD.PRINCIPAL</v>
      </c>
      <c r="AG1137" s="38" t="str">
        <f>IFERROR(HYPERLINK("https://wa.me/"&amp;Tabla2[[#This Row],[CONTACTO]]&amp;"?text="&amp;Tabla2[[#This Row],[Mensaje]],"Enviar mensaje"),"")</f>
        <v>Enviar mensaje</v>
      </c>
      <c r="AH1137" s="15" t="str">
        <f>CONCATENATE(A1137,F1137)</f>
        <v>1136FCIU9644792</v>
      </c>
      <c r="AI1137" s="15" t="str">
        <f>CONCATENATE("ENT-",A1137)</f>
        <v>ENT-1136</v>
      </c>
      <c r="AJ1137" s="15" t="str">
        <f>IF(Tabla2[[#This Row],[Op]]&lt;&gt;"","ENTREGA","")</f>
        <v>ENTREGA</v>
      </c>
      <c r="AK1137" s="40" t="str">
        <f>(Tabla2[[#This Row],[FECHA ENTREGA]]&amp;Tabla2[[#This Row],[HORA ENTREGA]])</f>
        <v>46092DIRECTO</v>
      </c>
      <c r="AL1137" s="34" t="str">
        <f>IFERROR(HYPERLINK("https://wa.me/"&amp;Tabla2[[#This Row],[CONTACTO]]&amp;"?text="&amp;Tabla2[[#This Row],[Mensaje]]),"")</f>
        <v>https://wa.me/56968463649?text=Hola!%0AServicio del día 11-03%0A *Cliente:* SOCIEDAD COMERCIAL MARBEN PETS LTDA */ Cont: * FCIU9644792*/ HR Entrega: *DIRECTO* /Dirección: *FRAGUA - BOD.PRINCIPAL</v>
      </c>
    </row>
    <row r="1138" spans="1:38" s="15" customFormat="1" ht="16.5" customHeight="1" x14ac:dyDescent="0.2">
      <c r="A1138" s="15">
        <f>ROW(A1137)</f>
        <v>1137</v>
      </c>
      <c r="B1138" s="15">
        <f>IF(J1138=J1137,B1137+1,1)</f>
        <v>34</v>
      </c>
      <c r="C1138" s="15" t="s">
        <v>360</v>
      </c>
      <c r="D1138" s="25" t="s">
        <v>39</v>
      </c>
      <c r="E1138" s="27">
        <v>214834</v>
      </c>
      <c r="F1138" s="27" t="s">
        <v>2010</v>
      </c>
      <c r="G1138" s="27" t="s">
        <v>41</v>
      </c>
      <c r="H1138" s="27">
        <v>16851</v>
      </c>
      <c r="I1138" s="27" t="s">
        <v>42</v>
      </c>
      <c r="J1138" s="28">
        <v>46092</v>
      </c>
      <c r="K1138" s="26">
        <v>0.375</v>
      </c>
      <c r="L1138" s="26"/>
      <c r="M1138" s="27" t="s">
        <v>215</v>
      </c>
      <c r="N1138" s="25">
        <f>IFERROR(VLOOKUP(M1138,Data!$J$1:$K$58,2,0),"")</f>
        <v>56978089957</v>
      </c>
      <c r="O1138" s="27" t="s">
        <v>216</v>
      </c>
      <c r="P1138" s="27" t="s">
        <v>1457</v>
      </c>
      <c r="Q1138" s="27" t="s">
        <v>362</v>
      </c>
      <c r="R1138" s="27" t="s">
        <v>1765</v>
      </c>
      <c r="S1138" s="27"/>
      <c r="T1138" s="27"/>
      <c r="U1138" s="28"/>
      <c r="V1138" s="15" t="s">
        <v>1328</v>
      </c>
      <c r="X1138" s="27"/>
      <c r="Y1138" s="27"/>
      <c r="Z1138" s="29"/>
      <c r="AA1138" s="29">
        <v>0.39930555555555558</v>
      </c>
      <c r="AB1138" s="29"/>
      <c r="AC1138" s="30">
        <v>46092</v>
      </c>
      <c r="AD1138" s="15" t="str">
        <f>IF(Tabla2[[#This Row],[HORA ENTREGA]]="DIRECTO","On time", IF(AA1138&lt;&gt;"",IF(Tabla2[[#This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38" s="15" t="str">
        <f>MID(Tabla2[[#This Row],[TIPO]],1,3)</f>
        <v xml:space="preserve">40 </v>
      </c>
      <c r="AF11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SUMINISTROS TELEFONICOS Y COMPUTACIONALES ESTEC LT */ Cont: * MSDU7401010*/ HR Entrega: *09:00* /Dirección: *AVENIDA PEDRO DE VALDIVIA 5964, MACUL</v>
      </c>
      <c r="AG1138" s="38" t="str">
        <f>IFERROR(HYPERLINK("https://wa.me/"&amp;Tabla2[[#This Row],[CONTACTO]]&amp;"?text="&amp;Tabla2[[#This Row],[Mensaje]],"Enviar mensaje"),"")</f>
        <v>Enviar mensaje</v>
      </c>
      <c r="AH1138" s="15" t="str">
        <f>CONCATENATE(A1138,F1138)</f>
        <v>1137MSDU7401010</v>
      </c>
      <c r="AI1138" s="15" t="str">
        <f>CONCATENATE("ENT-",A1138)</f>
        <v>ENT-1137</v>
      </c>
      <c r="AJ1138" s="15" t="str">
        <f>IF(Tabla2[[#This Row],[Op]]&lt;&gt;"","ENTREGA","")</f>
        <v>ENTREGA</v>
      </c>
      <c r="AK1138" s="40" t="str">
        <f>(Tabla2[[#This Row],[FECHA ENTREGA]]&amp;Tabla2[[#This Row],[HORA ENTREGA]])</f>
        <v>460920,375</v>
      </c>
      <c r="AL1138" s="34" t="str">
        <f>IFERROR(HYPERLINK("https://wa.me/"&amp;Tabla2[[#This Row],[CONTACTO]]&amp;"?text="&amp;Tabla2[[#This Row],[Mensaje]]),"")</f>
        <v>https://wa.me/56978089957?text=Hola!%0AServicio del día 11-03%0A *Cliente:* SUMINISTROS TELEFONICOS Y COMPUTACIONALES ESTEC LT */ Cont: * MSDU7401010*/ HR Entrega: *09:00* /Dirección: *AVENIDA PEDRO DE VALDIVIA 5964, MACUL</v>
      </c>
    </row>
    <row r="1139" spans="1:38" s="15" customFormat="1" ht="16.5" customHeight="1" x14ac:dyDescent="0.2">
      <c r="A1139" s="15">
        <f>ROW(A1138)</f>
        <v>1138</v>
      </c>
      <c r="B1139" s="15">
        <f>IF(J1139=J1138,B1138+1,1)</f>
        <v>35</v>
      </c>
      <c r="C1139" s="15" t="s">
        <v>239</v>
      </c>
      <c r="D1139" s="25" t="s">
        <v>39</v>
      </c>
      <c r="E1139" s="27">
        <v>299362</v>
      </c>
      <c r="F1139" s="27" t="s">
        <v>2011</v>
      </c>
      <c r="G1139" s="27" t="s">
        <v>41</v>
      </c>
      <c r="H1139" s="27">
        <v>14540</v>
      </c>
      <c r="I1139" s="27" t="s">
        <v>42</v>
      </c>
      <c r="J1139" s="28">
        <v>46092</v>
      </c>
      <c r="K1139" s="26">
        <v>0.33333333333333331</v>
      </c>
      <c r="L1139" s="26"/>
      <c r="M1139" s="27" t="s">
        <v>233</v>
      </c>
      <c r="N1139" s="25">
        <f>IFERROR(VLOOKUP(M1139,Data!$J$1:$K$58,2,0),"")</f>
        <v>56998494086</v>
      </c>
      <c r="O1139" s="27" t="s">
        <v>162</v>
      </c>
      <c r="P1139" s="27"/>
      <c r="Q1139" s="27" t="s">
        <v>243</v>
      </c>
      <c r="R1139" s="27" t="s">
        <v>2002</v>
      </c>
      <c r="S1139" s="27"/>
      <c r="T1139" s="27"/>
      <c r="U1139" s="28"/>
      <c r="X1139" s="27"/>
      <c r="Y1139" s="27"/>
      <c r="Z1139" s="29"/>
      <c r="AA1139" s="29">
        <v>0.40625</v>
      </c>
      <c r="AB1139" s="29"/>
      <c r="AC1139" s="30">
        <v>46092</v>
      </c>
      <c r="AD1139" s="15" t="str">
        <f>IF(Tabla2[[#This Row],[HORA ENTREGA]]="DIRECTO","On time", IF(AA1139&lt;&gt;"",IF(Tabla2[[#This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39" s="15" t="str">
        <f>MID(Tabla2[[#This Row],[TIPO]],1,3)</f>
        <v xml:space="preserve">40 </v>
      </c>
      <c r="AF11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SUPERMERCADO DEL NEUMATICO LTDA */ Cont: * MEDU7584594*/ HR Entrega: *08:00* /Dirección: *VELASQUEZ</v>
      </c>
      <c r="AG1139" s="38" t="str">
        <f>IFERROR(HYPERLINK("https://wa.me/"&amp;Tabla2[[#This Row],[CONTACTO]]&amp;"?text="&amp;Tabla2[[#This Row],[Mensaje]],"Enviar mensaje"),"")</f>
        <v>Enviar mensaje</v>
      </c>
      <c r="AH1139" s="15" t="str">
        <f>CONCATENATE(A1139,F1139)</f>
        <v>1138MEDU7584594</v>
      </c>
      <c r="AI1139" s="15" t="str">
        <f>CONCATENATE("ENT-",A1139)</f>
        <v>ENT-1138</v>
      </c>
      <c r="AJ1139" s="15" t="str">
        <f>IF(Tabla2[[#This Row],[Op]]&lt;&gt;"","ENTREGA","")</f>
        <v>ENTREGA</v>
      </c>
      <c r="AK1139" s="40" t="str">
        <f>(Tabla2[[#This Row],[FECHA ENTREGA]]&amp;Tabla2[[#This Row],[HORA ENTREGA]])</f>
        <v>460920,333333333333333</v>
      </c>
      <c r="AL1139" s="34" t="str">
        <f>IFERROR(HYPERLINK("https://wa.me/"&amp;Tabla2[[#This Row],[CONTACTO]]&amp;"?text="&amp;Tabla2[[#This Row],[Mensaje]]),"")</f>
        <v>https://wa.me/56998494086?text=Hola!%0AServicio del día 11-03%0A *Cliente:* SUPERMERCADO DEL NEUMATICO LTDA */ Cont: * MEDU7584594*/ HR Entrega: *08:00* /Dirección: *VELASQUEZ</v>
      </c>
    </row>
    <row r="1140" spans="1:38" s="15" customFormat="1" ht="16.5" customHeight="1" x14ac:dyDescent="0.2">
      <c r="A1140" s="15">
        <f>ROW(A1139)</f>
        <v>1139</v>
      </c>
      <c r="B1140" s="15">
        <f>IF(J1140=J1139,B1139+1,1)</f>
        <v>36</v>
      </c>
      <c r="C1140" s="15" t="s">
        <v>447</v>
      </c>
      <c r="D1140" s="25" t="s">
        <v>39</v>
      </c>
      <c r="E1140" s="27">
        <v>385566</v>
      </c>
      <c r="F1140" s="27" t="s">
        <v>2012</v>
      </c>
      <c r="G1140" s="27" t="s">
        <v>41</v>
      </c>
      <c r="H1140" s="27">
        <v>12000</v>
      </c>
      <c r="I1140" s="27" t="s">
        <v>42</v>
      </c>
      <c r="J1140" s="28">
        <v>46092</v>
      </c>
      <c r="K1140" s="26">
        <v>0.33333333333333331</v>
      </c>
      <c r="L1140" s="26"/>
      <c r="M1140" s="27" t="s">
        <v>971</v>
      </c>
      <c r="N1140" s="25">
        <f>IFERROR(VLOOKUP(M1140,Data!$J$1:$K$58,2,0),"")</f>
        <v>56999972473</v>
      </c>
      <c r="O1140" s="27" t="s">
        <v>348</v>
      </c>
      <c r="P1140" s="27"/>
      <c r="Q1140" s="27" t="s">
        <v>450</v>
      </c>
      <c r="R1140" s="27" t="s">
        <v>48</v>
      </c>
      <c r="S1140" s="27"/>
      <c r="T1140" s="27"/>
      <c r="U1140" s="28"/>
      <c r="V1140" s="15" t="s">
        <v>1328</v>
      </c>
      <c r="X1140" s="27"/>
      <c r="Y1140" s="27"/>
      <c r="Z1140" s="29"/>
      <c r="AA1140" s="29">
        <v>0.36249999999999999</v>
      </c>
      <c r="AB1140" s="29"/>
      <c r="AC1140" s="30">
        <v>46092</v>
      </c>
      <c r="AD1140" s="15" t="str">
        <f>IF(Tabla2[[#This Row],[HORA ENTREGA]]="DIRECTO","On time", IF(AA1140&lt;&gt;"",IF(Tabla2[[#This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40" s="15" t="str">
        <f>MID(Tabla2[[#This Row],[TIPO]],1,3)</f>
        <v xml:space="preserve">40 </v>
      </c>
      <c r="AF11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TECNIKA S A */ Cont: * CMAU7259940*/ HR Entrega: *08:00* /Dirección: *Los Olivos 1270, Pudahuel</v>
      </c>
      <c r="AG1140" s="38" t="str">
        <f>IFERROR(HYPERLINK("https://wa.me/"&amp;Tabla2[[#This Row],[CONTACTO]]&amp;"?text="&amp;Tabla2[[#This Row],[Mensaje]],"Enviar mensaje"),"")</f>
        <v>Enviar mensaje</v>
      </c>
      <c r="AH1140" s="15" t="str">
        <f>CONCATENATE(A1140,F1140)</f>
        <v>1139CMAU7259940</v>
      </c>
      <c r="AI1140" s="15" t="str">
        <f>CONCATENATE("ENT-",A1140)</f>
        <v>ENT-1139</v>
      </c>
      <c r="AJ1140" s="15" t="str">
        <f>IF(Tabla2[[#This Row],[Op]]&lt;&gt;"","ENTREGA","")</f>
        <v>ENTREGA</v>
      </c>
      <c r="AK1140" s="40" t="str">
        <f>(Tabla2[[#This Row],[FECHA ENTREGA]]&amp;Tabla2[[#This Row],[HORA ENTREGA]])</f>
        <v>460920,333333333333333</v>
      </c>
      <c r="AL1140" s="34" t="str">
        <f>IFERROR(HYPERLINK("https://wa.me/"&amp;Tabla2[[#This Row],[CONTACTO]]&amp;"?text="&amp;Tabla2[[#This Row],[Mensaje]]),"")</f>
        <v>https://wa.me/56999972473?text=Hola!%0AServicio del día 11-03%0A *Cliente:* TECNIKA S A */ Cont: * CMAU7259940*/ HR Entrega: *08:00* /Dirección: *Los Olivos 1270, Pudahuel</v>
      </c>
    </row>
    <row r="1141" spans="1:38" s="15" customFormat="1" ht="16.5" customHeight="1" x14ac:dyDescent="0.2">
      <c r="A1141" s="15">
        <f>ROW(A1140)</f>
        <v>1140</v>
      </c>
      <c r="B1141" s="15">
        <f>IF(J1141=J1140,B1140+1,1)</f>
        <v>37</v>
      </c>
      <c r="C1141" s="15" t="s">
        <v>447</v>
      </c>
      <c r="D1141" s="25" t="s">
        <v>39</v>
      </c>
      <c r="E1141" s="27">
        <v>385181</v>
      </c>
      <c r="F1141" s="27" t="s">
        <v>2013</v>
      </c>
      <c r="G1141" s="27" t="s">
        <v>41</v>
      </c>
      <c r="H1141" s="27">
        <v>14000</v>
      </c>
      <c r="I1141" s="27" t="s">
        <v>42</v>
      </c>
      <c r="J1141" s="28">
        <v>46092</v>
      </c>
      <c r="K1141" s="26">
        <v>0.39583333333333331</v>
      </c>
      <c r="L1141" s="26"/>
      <c r="M1141" s="27" t="s">
        <v>133</v>
      </c>
      <c r="N1141" s="25">
        <f>IFERROR(VLOOKUP(M1141,Data!$J$1:$K$58,2,0),"")</f>
        <v>56953801607</v>
      </c>
      <c r="O1141" s="27" t="s">
        <v>134</v>
      </c>
      <c r="P1141" s="27"/>
      <c r="Q1141" s="27" t="s">
        <v>450</v>
      </c>
      <c r="R1141" s="27" t="s">
        <v>402</v>
      </c>
      <c r="S1141" s="27"/>
      <c r="T1141" s="27"/>
      <c r="U1141" s="28"/>
      <c r="V1141" s="15" t="s">
        <v>1328</v>
      </c>
      <c r="X1141" s="27"/>
      <c r="Y1141" s="27"/>
      <c r="Z1141" s="29"/>
      <c r="AA1141" s="29">
        <v>0.41666666666666669</v>
      </c>
      <c r="AB1141" s="29"/>
      <c r="AC1141" s="30">
        <v>46092</v>
      </c>
      <c r="AD1141" s="15" t="str">
        <f>IF(Tabla2[[#This Row],[HORA ENTREGA]]="DIRECTO","On time", IF(AA1141&lt;&gt;"",IF(Tabla2[[#This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41" s="15" t="str">
        <f>MID(Tabla2[[#This Row],[TIPO]],1,3)</f>
        <v xml:space="preserve">40 </v>
      </c>
      <c r="AF11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TECNIKA S A */ Cont: * HLBU1851632*/ HR Entrega: *09:30* /Dirección: *Los Olivos 1270, Pudahuel</v>
      </c>
      <c r="AG1141" s="38" t="str">
        <f>IFERROR(HYPERLINK("https://wa.me/"&amp;Tabla2[[#This Row],[CONTACTO]]&amp;"?text="&amp;Tabla2[[#This Row],[Mensaje]],"Enviar mensaje"),"")</f>
        <v>Enviar mensaje</v>
      </c>
      <c r="AH1141" s="15" t="str">
        <f>CONCATENATE(A1141,F1141)</f>
        <v>1140HLBU1851632</v>
      </c>
      <c r="AI1141" s="15" t="str">
        <f>CONCATENATE("ENT-",A1141)</f>
        <v>ENT-1140</v>
      </c>
      <c r="AJ1141" s="15" t="str">
        <f>IF(Tabla2[[#This Row],[Op]]&lt;&gt;"","ENTREGA","")</f>
        <v>ENTREGA</v>
      </c>
      <c r="AK1141" s="40" t="str">
        <f>(Tabla2[[#This Row],[FECHA ENTREGA]]&amp;Tabla2[[#This Row],[HORA ENTREGA]])</f>
        <v>460920,395833333333333</v>
      </c>
      <c r="AL1141" s="34" t="str">
        <f>IFERROR(HYPERLINK("https://wa.me/"&amp;Tabla2[[#This Row],[CONTACTO]]&amp;"?text="&amp;Tabla2[[#This Row],[Mensaje]]),"")</f>
        <v>https://wa.me/56953801607?text=Hola!%0AServicio del día 11-03%0A *Cliente:* TECNIKA S A */ Cont: * HLBU1851632*/ HR Entrega: *09:30* /Dirección: *Los Olivos 1270, Pudahuel</v>
      </c>
    </row>
    <row r="1142" spans="1:38" s="15" customFormat="1" ht="16.5" customHeight="1" x14ac:dyDescent="0.2">
      <c r="A1142" s="15">
        <f>ROW(A1141)</f>
        <v>1141</v>
      </c>
      <c r="B1142" s="15">
        <f>IF(J1142=J1141,B1141+1,1)</f>
        <v>38</v>
      </c>
      <c r="C1142" s="15" t="s">
        <v>1163</v>
      </c>
      <c r="D1142" s="25" t="s">
        <v>39</v>
      </c>
      <c r="E1142" s="27">
        <v>300184</v>
      </c>
      <c r="F1142" s="27" t="s">
        <v>2014</v>
      </c>
      <c r="G1142" s="27" t="s">
        <v>41</v>
      </c>
      <c r="H1142" s="27">
        <v>28000</v>
      </c>
      <c r="I1142" s="27" t="s">
        <v>2015</v>
      </c>
      <c r="J1142" s="28">
        <v>46092</v>
      </c>
      <c r="K1142" s="26">
        <v>0.625</v>
      </c>
      <c r="L1142" s="26"/>
      <c r="M1142" s="27" t="s">
        <v>319</v>
      </c>
      <c r="N1142" s="25">
        <f>IFERROR(VLOOKUP(M1142,Data!$J$1:$K$58,2,0),"")</f>
        <v>56948501048</v>
      </c>
      <c r="O1142" s="27" t="s">
        <v>320</v>
      </c>
      <c r="P1142" s="27"/>
      <c r="Q1142" s="27" t="s">
        <v>2016</v>
      </c>
      <c r="R1142" s="27" t="s">
        <v>120</v>
      </c>
      <c r="S1142" s="27"/>
      <c r="T1142" s="27"/>
      <c r="U1142" s="28"/>
      <c r="V1142" s="15" t="s">
        <v>1328</v>
      </c>
      <c r="X1142" s="27"/>
      <c r="Y1142" s="27"/>
      <c r="Z1142" s="29"/>
      <c r="AA1142" s="29">
        <v>0.58958333333333335</v>
      </c>
      <c r="AB1142" s="29"/>
      <c r="AC1142" s="30">
        <v>46092</v>
      </c>
      <c r="AD1142" s="15" t="str">
        <f>IF(Tabla2[[#This Row],[HORA ENTREGA]]="DIRECTO","On time", IF(AA1142&lt;&gt;"",IF(Tabla2[[#This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42" s="15" t="str">
        <f>MID(Tabla2[[#This Row],[TIPO]],1,3)</f>
        <v xml:space="preserve">40 </v>
      </c>
      <c r="AF11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TOC-TOCK */ Cont: * WHSU8323290*/ HR Entrega: *15:00* /Dirección: *RUTA 5 SUR KM 42 CALETERA ORIENTE PARCELA 194- PAINE</v>
      </c>
      <c r="AG1142" s="38" t="str">
        <f>IFERROR(HYPERLINK("https://wa.me/"&amp;Tabla2[[#This Row],[CONTACTO]]&amp;"?text="&amp;Tabla2[[#This Row],[Mensaje]],"Enviar mensaje"),"")</f>
        <v>Enviar mensaje</v>
      </c>
      <c r="AH1142" s="15" t="str">
        <f>CONCATENATE(A1142,F1142)</f>
        <v>1141WHSU8323290</v>
      </c>
      <c r="AI1142" s="15" t="str">
        <f>CONCATENATE("ENT-",A1142)</f>
        <v>ENT-1141</v>
      </c>
      <c r="AJ1142" s="15" t="str">
        <f>IF(Tabla2[[#This Row],[Op]]&lt;&gt;"","ENTREGA","")</f>
        <v>ENTREGA</v>
      </c>
      <c r="AK1142" s="40" t="str">
        <f>(Tabla2[[#This Row],[FECHA ENTREGA]]&amp;Tabla2[[#This Row],[HORA ENTREGA]])</f>
        <v>460920,625</v>
      </c>
      <c r="AL1142" s="34" t="str">
        <f>IFERROR(HYPERLINK("https://wa.me/"&amp;Tabla2[[#This Row],[CONTACTO]]&amp;"?text="&amp;Tabla2[[#This Row],[Mensaje]]),"")</f>
        <v>https://wa.me/56948501048?text=Hola!%0AServicio del día 11-03%0A *Cliente:* TOC-TOCK */ Cont: * WHSU8323290*/ HR Entrega: *15:00* /Dirección: *RUTA 5 SUR KM 42 CALETERA ORIENTE PARCELA 194- PAINE</v>
      </c>
    </row>
    <row r="1143" spans="1:38" s="15" customFormat="1" ht="16.5" customHeight="1" x14ac:dyDescent="0.2">
      <c r="A1143" s="15">
        <f>ROW(A1142)</f>
        <v>1142</v>
      </c>
      <c r="B1143" s="15">
        <f>IF(J1143=J1142,B1142+1,1)</f>
        <v>39</v>
      </c>
      <c r="C1143" s="15" t="s">
        <v>1163</v>
      </c>
      <c r="D1143" s="25" t="s">
        <v>39</v>
      </c>
      <c r="E1143" s="27">
        <v>300184</v>
      </c>
      <c r="F1143" s="27" t="s">
        <v>2017</v>
      </c>
      <c r="G1143" s="27" t="s">
        <v>41</v>
      </c>
      <c r="H1143" s="27">
        <v>28000</v>
      </c>
      <c r="I1143" s="27" t="s">
        <v>2018</v>
      </c>
      <c r="J1143" s="28">
        <v>46092</v>
      </c>
      <c r="K1143" s="26">
        <v>0.625</v>
      </c>
      <c r="L1143" s="26"/>
      <c r="M1143" s="27" t="s">
        <v>86</v>
      </c>
      <c r="N1143" s="25">
        <f>IFERROR(VLOOKUP(M1143,Data!$J$1:$K$58,2,0),"")</f>
        <v>56956654384</v>
      </c>
      <c r="O1143" s="27" t="s">
        <v>87</v>
      </c>
      <c r="P1143" s="27"/>
      <c r="Q1143" s="27" t="s">
        <v>2016</v>
      </c>
      <c r="R1143" s="27" t="s">
        <v>120</v>
      </c>
      <c r="S1143" s="27"/>
      <c r="T1143" s="27"/>
      <c r="U1143" s="28"/>
      <c r="X1143" s="27"/>
      <c r="Y1143" s="27"/>
      <c r="Z1143" s="29"/>
      <c r="AA1143" s="29">
        <v>0.59027777777777779</v>
      </c>
      <c r="AB1143" s="29"/>
      <c r="AC1143" s="30">
        <v>46092</v>
      </c>
      <c r="AD1143" s="15" t="str">
        <f>IF(Tabla2[[#This Row],[HORA ENTREGA]]="DIRECTO","On time", IF(AA1143&lt;&gt;"",IF(Tabla2[[#This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43" s="15" t="str">
        <f>MID(Tabla2[[#This Row],[TIPO]],1,3)</f>
        <v xml:space="preserve">40 </v>
      </c>
      <c r="AF11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TOC-TOCK */ Cont: * WHLU5656190*/ HR Entrega: *15:00* /Dirección: *RUTA 5 SUR KM 42 CALETERA ORIENTE PARCELA 194- PAINE</v>
      </c>
      <c r="AG1143" s="38" t="str">
        <f>IFERROR(HYPERLINK("https://wa.me/"&amp;Tabla2[[#This Row],[CONTACTO]]&amp;"?text="&amp;Tabla2[[#This Row],[Mensaje]],"Enviar mensaje"),"")</f>
        <v>Enviar mensaje</v>
      </c>
      <c r="AH1143" s="15" t="str">
        <f>CONCATENATE(A1143,F1143)</f>
        <v>1142WHLU5656190</v>
      </c>
      <c r="AI1143" s="15" t="str">
        <f>CONCATENATE("ENT-",A1143)</f>
        <v>ENT-1142</v>
      </c>
      <c r="AJ1143" s="15" t="str">
        <f>IF(Tabla2[[#This Row],[Op]]&lt;&gt;"","ENTREGA","")</f>
        <v>ENTREGA</v>
      </c>
      <c r="AK1143" s="40" t="str">
        <f>(Tabla2[[#This Row],[FECHA ENTREGA]]&amp;Tabla2[[#This Row],[HORA ENTREGA]])</f>
        <v>460920,625</v>
      </c>
      <c r="AL1143" s="34" t="str">
        <f>IFERROR(HYPERLINK("https://wa.me/"&amp;Tabla2[[#This Row],[CONTACTO]]&amp;"?text="&amp;Tabla2[[#This Row],[Mensaje]]),"")</f>
        <v>https://wa.me/56956654384?text=Hola!%0AServicio del día 11-03%0A *Cliente:* TOC-TOCK */ Cont: * WHLU5656190*/ HR Entrega: *15:00* /Dirección: *RUTA 5 SUR KM 42 CALETERA ORIENTE PARCELA 194- PAINE</v>
      </c>
    </row>
    <row r="1144" spans="1:38" s="15" customFormat="1" ht="16.5" customHeight="1" x14ac:dyDescent="0.2">
      <c r="A1144" s="15">
        <f>ROW(A1143)</f>
        <v>1143</v>
      </c>
      <c r="B1144" s="15">
        <f>IF(J1144=J1143,B1143+1,1)</f>
        <v>40</v>
      </c>
      <c r="C1144" s="15" t="s">
        <v>1565</v>
      </c>
      <c r="D1144" s="25" t="s">
        <v>39</v>
      </c>
      <c r="E1144" s="27">
        <v>256968</v>
      </c>
      <c r="F1144" s="27" t="s">
        <v>2019</v>
      </c>
      <c r="G1144" s="27" t="s">
        <v>41</v>
      </c>
      <c r="H1144" s="27">
        <v>17020</v>
      </c>
      <c r="I1144" s="27" t="s">
        <v>2020</v>
      </c>
      <c r="J1144" s="28">
        <v>46092</v>
      </c>
      <c r="K1144" s="26">
        <v>0.375</v>
      </c>
      <c r="L1144" s="26"/>
      <c r="M1144" s="27" t="s">
        <v>247</v>
      </c>
      <c r="N1144" s="25">
        <f>IFERROR(VLOOKUP(M1144,Data!$J$1:$K$58,2,0),"")</f>
        <v>56953157599</v>
      </c>
      <c r="O1144" s="27" t="s">
        <v>248</v>
      </c>
      <c r="P1144" s="27"/>
      <c r="Q1144" s="27" t="s">
        <v>2021</v>
      </c>
      <c r="R1144" s="27" t="s">
        <v>74</v>
      </c>
      <c r="S1144" s="27"/>
      <c r="T1144" s="27"/>
      <c r="U1144" s="28"/>
      <c r="X1144" s="27"/>
      <c r="Y1144" s="27"/>
      <c r="Z1144" s="29"/>
      <c r="AA1144" s="29">
        <v>0.39374999999999999</v>
      </c>
      <c r="AB1144" s="29"/>
      <c r="AC1144" s="30">
        <v>46092</v>
      </c>
      <c r="AD1144" s="15" t="str">
        <f>IF(Tabla2[[#This Row],[HORA ENTREGA]]="DIRECTO","On time", IF(AA1144&lt;&gt;"",IF(Tabla2[[#This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44" s="15" t="str">
        <f>MID(Tabla2[[#This Row],[TIPO]],1,3)</f>
        <v xml:space="preserve">40 </v>
      </c>
      <c r="AF11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TRANSPERF */ Cont: * WHSU5199606*/ HR Entrega: *09:00* /Dirección: *LA SERENA</v>
      </c>
      <c r="AG1144" s="38" t="str">
        <f>IFERROR(HYPERLINK("https://wa.me/"&amp;Tabla2[[#This Row],[CONTACTO]]&amp;"?text="&amp;Tabla2[[#This Row],[Mensaje]],"Enviar mensaje"),"")</f>
        <v>Enviar mensaje</v>
      </c>
      <c r="AH1144" s="15" t="str">
        <f>CONCATENATE(A1144,F1144)</f>
        <v>1143WHSU5199606</v>
      </c>
      <c r="AI1144" s="15" t="str">
        <f>CONCATENATE("ENT-",A1144)</f>
        <v>ENT-1143</v>
      </c>
      <c r="AJ1144" s="15" t="str">
        <f>IF(Tabla2[[#This Row],[Op]]&lt;&gt;"","ENTREGA","")</f>
        <v>ENTREGA</v>
      </c>
      <c r="AK1144" s="40" t="str">
        <f>(Tabla2[[#This Row],[FECHA ENTREGA]]&amp;Tabla2[[#This Row],[HORA ENTREGA]])</f>
        <v>460920,375</v>
      </c>
      <c r="AL1144" s="34" t="str">
        <f>IFERROR(HYPERLINK("https://wa.me/"&amp;Tabla2[[#This Row],[CONTACTO]]&amp;"?text="&amp;Tabla2[[#This Row],[Mensaje]]),"")</f>
        <v>https://wa.me/56953157599?text=Hola!%0AServicio del día 11-03%0A *Cliente:* TRANSPERF */ Cont: * WHSU5199606*/ HR Entrega: *09:00* /Dirección: *LA SERENA</v>
      </c>
    </row>
    <row r="1145" spans="1:38" s="15" customFormat="1" ht="16.5" customHeight="1" x14ac:dyDescent="0.2">
      <c r="A1145" s="15">
        <f>ROW(A1144)</f>
        <v>1144</v>
      </c>
      <c r="B1145" s="15">
        <f>IF(J1145=J1144,B1144+1,1)</f>
        <v>41</v>
      </c>
      <c r="C1145" s="15" t="s">
        <v>455</v>
      </c>
      <c r="D1145" s="25" t="s">
        <v>39</v>
      </c>
      <c r="E1145" s="27" t="s">
        <v>120</v>
      </c>
      <c r="F1145" s="27" t="s">
        <v>456</v>
      </c>
      <c r="G1145" s="27" t="s">
        <v>456</v>
      </c>
      <c r="H1145" s="27" t="s">
        <v>120</v>
      </c>
      <c r="I1145" s="27" t="s">
        <v>42</v>
      </c>
      <c r="J1145" s="28">
        <v>46092</v>
      </c>
      <c r="K1145" s="26">
        <v>0.375</v>
      </c>
      <c r="L1145" s="26"/>
      <c r="M1145" s="27" t="s">
        <v>433</v>
      </c>
      <c r="N1145" s="25">
        <f>IFERROR(VLOOKUP(M1145,Data!$J$1:$K$58,2,0),"")</f>
        <v>56994354094</v>
      </c>
      <c r="O1145" s="27" t="s">
        <v>434</v>
      </c>
      <c r="P1145" s="27"/>
      <c r="Q1145" s="27" t="s">
        <v>457</v>
      </c>
      <c r="R1145" s="27" t="s">
        <v>120</v>
      </c>
      <c r="S1145" s="27"/>
      <c r="T1145" s="27"/>
      <c r="U1145" s="28"/>
      <c r="X1145" s="27"/>
      <c r="Y1145" s="27"/>
      <c r="Z1145" s="29"/>
      <c r="AA1145" s="29">
        <v>0.46875</v>
      </c>
      <c r="AB1145" s="29"/>
      <c r="AC1145" s="30">
        <v>46092</v>
      </c>
      <c r="AD1145" s="15" t="str">
        <f>IF(Tabla2[[#This Row],[HORA ENTREGA]]="DIRECTO","On time", IF(AA1145&lt;&gt;"",IF(Tabla2[[#This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45" s="15" t="str">
        <f>MID(Tabla2[[#This Row],[TIPO]],1,3)</f>
        <v>RAM</v>
      </c>
      <c r="AF11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11-03%0A *Cliente:* YANY CABACH */ Cont: * RAMPLA*/ HR Entrega: *09:00* /Dirección: *CAMINO INTERNACIONAL 5250, BOD. C13 - C14, VIÑA DEL MAR</v>
      </c>
      <c r="AG1145" s="38" t="str">
        <f>IFERROR(HYPERLINK("https://wa.me/"&amp;Tabla2[[#This Row],[CONTACTO]]&amp;"?text="&amp;Tabla2[[#This Row],[Mensaje]],"Enviar mensaje"),"")</f>
        <v>Enviar mensaje</v>
      </c>
      <c r="AH1145" s="15" t="str">
        <f>CONCATENATE(A1145,F1145)</f>
        <v>1144RAMPLA</v>
      </c>
      <c r="AI1145" s="15" t="str">
        <f>CONCATENATE("ENT-",A1145)</f>
        <v>ENT-1144</v>
      </c>
      <c r="AJ1145" s="15" t="str">
        <f>IF(Tabla2[[#This Row],[Op]]&lt;&gt;"","ENTREGA","")</f>
        <v>ENTREGA</v>
      </c>
      <c r="AK1145" s="40" t="str">
        <f>(Tabla2[[#This Row],[FECHA ENTREGA]]&amp;Tabla2[[#This Row],[HORA ENTREGA]])</f>
        <v>460920,375</v>
      </c>
      <c r="AL1145" s="34" t="str">
        <f>IFERROR(HYPERLINK("https://wa.me/"&amp;Tabla2[[#This Row],[CONTACTO]]&amp;"?text="&amp;Tabla2[[#This Row],[Mensaje]]),"")</f>
        <v>https://wa.me/56994354094?text=Hola!%0AServicio del día 11-03%0A *Cliente:* YANY CABACH */ Cont: * RAMPLA*/ HR Entrega: *09:00* /Dirección: *CAMINO INTERNACIONAL 5250, BOD. C13 - C14, VIÑA DEL MAR</v>
      </c>
    </row>
    <row r="1146" spans="1:38" s="15" customFormat="1" ht="16.5" customHeight="1" x14ac:dyDescent="0.2">
      <c r="A1146" s="15">
        <f>ROW(A1145)</f>
        <v>1145</v>
      </c>
      <c r="B1146" s="15">
        <f>IF(J1146=J1145,B1145+1,1)</f>
        <v>1</v>
      </c>
      <c r="C1146" s="15" t="s">
        <v>75</v>
      </c>
      <c r="D1146" s="25" t="s">
        <v>39</v>
      </c>
      <c r="E1146" s="27">
        <v>300629</v>
      </c>
      <c r="F1146" s="27" t="s">
        <v>2022</v>
      </c>
      <c r="G1146" s="27" t="s">
        <v>41</v>
      </c>
      <c r="H1146" s="27">
        <v>6500</v>
      </c>
      <c r="I1146" s="27" t="s">
        <v>42</v>
      </c>
      <c r="J1146" s="28">
        <v>46093</v>
      </c>
      <c r="K1146" s="26">
        <v>0.33333333333333331</v>
      </c>
      <c r="L1146" s="26"/>
      <c r="M1146" s="27" t="s">
        <v>72</v>
      </c>
      <c r="N1146" s="25">
        <f>IFERROR(VLOOKUP(M1146,Data!$J$1:$K$58,2,0),"")</f>
        <v>56978089148</v>
      </c>
      <c r="O1146" s="27" t="s">
        <v>73</v>
      </c>
      <c r="P1146" s="27"/>
      <c r="Q1146" s="27" t="s">
        <v>79</v>
      </c>
      <c r="R1146" s="27" t="s">
        <v>195</v>
      </c>
      <c r="S1146" s="27"/>
      <c r="T1146" s="27"/>
      <c r="U1146" s="28"/>
      <c r="V1146" s="15" t="s">
        <v>1328</v>
      </c>
      <c r="X1146" s="27" t="s">
        <v>271</v>
      </c>
      <c r="Y1146" s="27"/>
      <c r="Z1146" s="29"/>
      <c r="AA1146" s="29">
        <v>0.33333333333333331</v>
      </c>
      <c r="AB1146" s="29"/>
      <c r="AC1146" s="30">
        <v>46093</v>
      </c>
      <c r="AD1146" s="15" t="str">
        <f>IF(Tabla2[[#This Row],[HORA ENTREGA]]="DIRECTO","On time", IF(AA1146&lt;&gt;"",IF(Tabla2[[#This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46" s="15" t="str">
        <f>MID(Tabla2[[#This Row],[TIPO]],1,3)</f>
        <v xml:space="preserve">40 </v>
      </c>
      <c r="AF11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BAYONA SPA */ Cont: * MSDU5350927*/ HR Entrega: *08:00* /Dirección: * BOULEVAR 1313 BODENOR FLEX CENTER ENEA, PUDAHUEL</v>
      </c>
      <c r="AG1146" s="38" t="str">
        <f>IFERROR(HYPERLINK("https://wa.me/"&amp;Tabla2[[#This Row],[CONTACTO]]&amp;"?text="&amp;Tabla2[[#This Row],[Mensaje]],"Enviar mensaje"),"")</f>
        <v>Enviar mensaje</v>
      </c>
      <c r="AH1146" s="15" t="str">
        <f>CONCATENATE(A1146,F1146)</f>
        <v>1145MSDU5350927</v>
      </c>
      <c r="AI1146" s="15" t="str">
        <f>CONCATENATE("ENT-",A1146)</f>
        <v>ENT-1145</v>
      </c>
      <c r="AJ1146" s="15" t="str">
        <f>IF(Tabla2[[#This Row],[Op]]&lt;&gt;"","ENTREGA","")</f>
        <v>ENTREGA</v>
      </c>
      <c r="AK1146" s="40" t="str">
        <f>(Tabla2[[#This Row],[FECHA ENTREGA]]&amp;Tabla2[[#This Row],[HORA ENTREGA]])</f>
        <v>460930,333333333333333</v>
      </c>
      <c r="AL1146" s="34" t="str">
        <f>IFERROR(HYPERLINK("https://wa.me/"&amp;Tabla2[[#This Row],[CONTACTO]]&amp;"?text="&amp;Tabla2[[#This Row],[Mensaje]]),"")</f>
        <v>https://wa.me/56978089148?text=Hola!%0AServicio del día 12-03%0A *Cliente:* BAYONA SPA */ Cont: * MSDU5350927*/ HR Entrega: *08:00* /Dirección: * BOULEVAR 1313 BODENOR FLEX CENTER ENEA, PUDAHUEL</v>
      </c>
    </row>
    <row r="1147" spans="1:38" s="15" customFormat="1" ht="16.5" customHeight="1" x14ac:dyDescent="0.2">
      <c r="A1147" s="15">
        <f>ROW(A1146)</f>
        <v>1146</v>
      </c>
      <c r="B1147" s="15">
        <f>IF(J1147=J1146,B1146+1,1)</f>
        <v>2</v>
      </c>
      <c r="C1147" s="15" t="s">
        <v>2023</v>
      </c>
      <c r="D1147" s="25" t="s">
        <v>39</v>
      </c>
      <c r="E1147" s="27">
        <v>368870</v>
      </c>
      <c r="F1147" s="27" t="s">
        <v>2024</v>
      </c>
      <c r="G1147" s="27" t="s">
        <v>54</v>
      </c>
      <c r="H1147" s="27">
        <v>25000</v>
      </c>
      <c r="I1147" s="27" t="s">
        <v>2025</v>
      </c>
      <c r="J1147" s="28">
        <v>46093</v>
      </c>
      <c r="K1147" s="26">
        <v>0.33333333333333331</v>
      </c>
      <c r="L1147" s="26"/>
      <c r="M1147" s="27" t="s">
        <v>144</v>
      </c>
      <c r="N1147" s="25">
        <f>IFERROR(VLOOKUP(M1147,Data!$J$1:$K$58,2,0),"")</f>
        <v>56940144795</v>
      </c>
      <c r="O1147" s="27" t="s">
        <v>145</v>
      </c>
      <c r="P1147" s="27"/>
      <c r="Q1147" s="27" t="s">
        <v>2026</v>
      </c>
      <c r="R1147" s="27" t="s">
        <v>250</v>
      </c>
      <c r="S1147" s="27"/>
      <c r="T1147" s="27"/>
      <c r="U1147" s="28"/>
      <c r="V1147" s="15" t="s">
        <v>1328</v>
      </c>
      <c r="X1147" s="27"/>
      <c r="Y1147" s="27"/>
      <c r="Z1147" s="29"/>
      <c r="AA1147" s="29">
        <v>0.30902777777777779</v>
      </c>
      <c r="AB1147" s="29"/>
      <c r="AC1147" s="30">
        <v>46093</v>
      </c>
      <c r="AD1147" s="15" t="str">
        <f>IF(Tabla2[[#This Row],[HORA ENTREGA]]="DIRECTO","On time", IF(AA1147&lt;&gt;"",IF(Tabla2[[#This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47" s="15" t="str">
        <f>MID(Tabla2[[#This Row],[TIPO]],1,3)</f>
        <v xml:space="preserve">40 </v>
      </c>
      <c r="AF11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BIDFOOD */ Cont: * OTPU6401280*/ HR Entrega: *08:00* /Dirección: *Av colo colo 61, Quilicura</v>
      </c>
      <c r="AG1147" s="38" t="str">
        <f>IFERROR(HYPERLINK("https://wa.me/"&amp;Tabla2[[#This Row],[CONTACTO]]&amp;"?text="&amp;Tabla2[[#This Row],[Mensaje]],"Enviar mensaje"),"")</f>
        <v>Enviar mensaje</v>
      </c>
      <c r="AH1147" s="15" t="str">
        <f>CONCATENATE(A1147,F1147)</f>
        <v>1146OTPU6401280</v>
      </c>
      <c r="AI1147" s="15" t="str">
        <f>CONCATENATE("ENT-",A1147)</f>
        <v>ENT-1146</v>
      </c>
      <c r="AJ1147" s="15" t="str">
        <f>IF(Tabla2[[#This Row],[Op]]&lt;&gt;"","ENTREGA","")</f>
        <v>ENTREGA</v>
      </c>
      <c r="AK1147" s="40" t="str">
        <f>(Tabla2[[#This Row],[FECHA ENTREGA]]&amp;Tabla2[[#This Row],[HORA ENTREGA]])</f>
        <v>460930,333333333333333</v>
      </c>
      <c r="AL1147" s="34" t="str">
        <f>IFERROR(HYPERLINK("https://wa.me/"&amp;Tabla2[[#This Row],[CONTACTO]]&amp;"?text="&amp;Tabla2[[#This Row],[Mensaje]]),"")</f>
        <v>https://wa.me/56940144795?text=Hola!%0AServicio del día 12-03%0A *Cliente:* BIDFOOD */ Cont: * OTPU6401280*/ HR Entrega: *08:00* /Dirección: *Av colo colo 61, Quilicura</v>
      </c>
    </row>
    <row r="1148" spans="1:38" s="15" customFormat="1" ht="16.5" customHeight="1" x14ac:dyDescent="0.2">
      <c r="A1148" s="15">
        <f>ROW(A1147)</f>
        <v>1147</v>
      </c>
      <c r="B1148" s="15">
        <f>IF(J1148=J1147,B1147+1,1)</f>
        <v>3</v>
      </c>
      <c r="C1148" s="15" t="s">
        <v>84</v>
      </c>
      <c r="D1148" s="25" t="s">
        <v>39</v>
      </c>
      <c r="E1148" s="27">
        <v>313351</v>
      </c>
      <c r="F1148" s="27" t="s">
        <v>2027</v>
      </c>
      <c r="G1148" s="27" t="s">
        <v>41</v>
      </c>
      <c r="H1148" s="27">
        <v>15000</v>
      </c>
      <c r="I1148" s="27" t="s">
        <v>42</v>
      </c>
      <c r="J1148" s="28">
        <v>46093</v>
      </c>
      <c r="K1148" s="26">
        <v>0.45833333333333331</v>
      </c>
      <c r="L1148" s="26"/>
      <c r="M1148" s="27" t="s">
        <v>319</v>
      </c>
      <c r="N1148" s="25">
        <f>IFERROR(VLOOKUP(M1148,Data!$J$1:$K$58,2,0),"")</f>
        <v>56948501048</v>
      </c>
      <c r="O1148" s="27" t="s">
        <v>320</v>
      </c>
      <c r="P1148" s="27"/>
      <c r="Q1148" s="27" t="s">
        <v>530</v>
      </c>
      <c r="R1148" s="27" t="s">
        <v>93</v>
      </c>
      <c r="S1148" s="27"/>
      <c r="T1148" s="27"/>
      <c r="U1148" s="28"/>
      <c r="X1148" s="27"/>
      <c r="Y1148" s="27"/>
      <c r="Z1148" s="29"/>
      <c r="AA1148" s="29">
        <v>0.48680555555555555</v>
      </c>
      <c r="AB1148" s="29"/>
      <c r="AC1148" s="30">
        <v>46093</v>
      </c>
      <c r="AD1148" s="15" t="str">
        <f>IF(Tabla2[[#This Row],[HORA ENTREGA]]="DIRECTO","On time", IF(AA1148&lt;&gt;"",IF(Tabla2[[#This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48" s="15" t="str">
        <f>MID(Tabla2[[#This Row],[TIPO]],1,3)</f>
        <v xml:space="preserve">40 </v>
      </c>
      <c r="AF11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12-03%0A *Cliente:* CANONTEX */ Cont: * MRKU6258070*/ HR Entrega: *11:00* /Dirección: *Patricia Viñuela N°185, Lampa (BODEGA CDC) </v>
      </c>
      <c r="AG1148" s="38" t="str">
        <f>IFERROR(HYPERLINK("https://wa.me/"&amp;Tabla2[[#This Row],[CONTACTO]]&amp;"?text="&amp;Tabla2[[#This Row],[Mensaje]],"Enviar mensaje"),"")</f>
        <v>Enviar mensaje</v>
      </c>
      <c r="AH1148" s="15" t="str">
        <f>CONCATENATE(A1148,F1148)</f>
        <v>1147MRKU6258070</v>
      </c>
      <c r="AI1148" s="15" t="str">
        <f>CONCATENATE("ENT-",A1148)</f>
        <v>ENT-1147</v>
      </c>
      <c r="AJ1148" s="15" t="str">
        <f>IF(Tabla2[[#This Row],[Op]]&lt;&gt;"","ENTREGA","")</f>
        <v>ENTREGA</v>
      </c>
      <c r="AK1148" s="40" t="str">
        <f>(Tabla2[[#This Row],[FECHA ENTREGA]]&amp;Tabla2[[#This Row],[HORA ENTREGA]])</f>
        <v>460930,458333333333333</v>
      </c>
      <c r="AL1148" s="34" t="str">
        <f>IFERROR(HYPERLINK("https://wa.me/"&amp;Tabla2[[#This Row],[CONTACTO]]&amp;"?text="&amp;Tabla2[[#This Row],[Mensaje]]),"")</f>
        <v xml:space="preserve">https://wa.me/56948501048?text=Hola!%0AServicio del día 12-03%0A *Cliente:* CANONTEX */ Cont: * MRKU6258070*/ HR Entrega: *11:00* /Dirección: *Patricia Viñuela N°185, Lampa (BODEGA CDC) </v>
      </c>
    </row>
    <row r="1149" spans="1:38" s="15" customFormat="1" ht="16.5" customHeight="1" x14ac:dyDescent="0.2">
      <c r="A1149" s="15">
        <f>ROW(A1148)</f>
        <v>1148</v>
      </c>
      <c r="B1149" s="15">
        <f>IF(J1149=J1148,B1148+1,1)</f>
        <v>4</v>
      </c>
      <c r="C1149" s="15" t="s">
        <v>1184</v>
      </c>
      <c r="D1149" s="25" t="s">
        <v>39</v>
      </c>
      <c r="E1149" s="27">
        <v>70374</v>
      </c>
      <c r="F1149" s="27" t="s">
        <v>2028</v>
      </c>
      <c r="G1149" s="27" t="s">
        <v>41</v>
      </c>
      <c r="H1149" s="27">
        <v>29000</v>
      </c>
      <c r="I1149" s="27" t="s">
        <v>42</v>
      </c>
      <c r="J1149" s="28">
        <v>46093</v>
      </c>
      <c r="K1149" s="26">
        <v>0.35416666666666669</v>
      </c>
      <c r="L1149" s="26"/>
      <c r="M1149" s="27" t="s">
        <v>164</v>
      </c>
      <c r="N1149" s="25">
        <f>IFERROR(VLOOKUP(M1149,Data!$J$1:$K$58,2,0),"")</f>
        <v>56967398822</v>
      </c>
      <c r="O1149" s="27" t="s">
        <v>165</v>
      </c>
      <c r="P1149" s="27"/>
      <c r="Q1149" s="27" t="s">
        <v>257</v>
      </c>
      <c r="R1149" s="27" t="s">
        <v>183</v>
      </c>
      <c r="S1149" s="27"/>
      <c r="T1149" s="27"/>
      <c r="U1149" s="28"/>
      <c r="V1149" s="15" t="s">
        <v>1328</v>
      </c>
      <c r="X1149" s="27"/>
      <c r="Y1149" s="27"/>
      <c r="Z1149" s="29"/>
      <c r="AA1149" s="29">
        <v>0.3125</v>
      </c>
      <c r="AB1149" s="29"/>
      <c r="AC1149" s="30">
        <v>46093</v>
      </c>
      <c r="AD1149" s="15" t="str">
        <f>IF(Tabla2[[#This Row],[HORA ENTREGA]]="DIRECTO","On time", IF(AA1149&lt;&gt;"",IF(Tabla2[[#This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49" s="15" t="str">
        <f>MID(Tabla2[[#This Row],[TIPO]],1,3)</f>
        <v xml:space="preserve">40 </v>
      </c>
      <c r="AF11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COM.ARG */ Cont: * WHSU6887115*/ HR Entrega: *08:30* /Dirección: *GOREN - LA PRIMAVERA  361;  LAMPA</v>
      </c>
      <c r="AG1149" s="38" t="str">
        <f>IFERROR(HYPERLINK("https://wa.me/"&amp;Tabla2[[#This Row],[CONTACTO]]&amp;"?text="&amp;Tabla2[[#This Row],[Mensaje]],"Enviar mensaje"),"")</f>
        <v>Enviar mensaje</v>
      </c>
      <c r="AH1149" s="15" t="str">
        <f>CONCATENATE(A1149,F1149)</f>
        <v>1148WHSU6887115</v>
      </c>
      <c r="AI1149" s="15" t="str">
        <f>CONCATENATE("ENT-",A1149)</f>
        <v>ENT-1148</v>
      </c>
      <c r="AJ1149" s="15" t="str">
        <f>IF(Tabla2[[#This Row],[Op]]&lt;&gt;"","ENTREGA","")</f>
        <v>ENTREGA</v>
      </c>
      <c r="AK1149" s="40" t="str">
        <f>(Tabla2[[#This Row],[FECHA ENTREGA]]&amp;Tabla2[[#This Row],[HORA ENTREGA]])</f>
        <v>460930,354166666666667</v>
      </c>
      <c r="AL1149" s="34" t="str">
        <f>IFERROR(HYPERLINK("https://wa.me/"&amp;Tabla2[[#This Row],[CONTACTO]]&amp;"?text="&amp;Tabla2[[#This Row],[Mensaje]]),"")</f>
        <v>https://wa.me/56967398822?text=Hola!%0AServicio del día 12-03%0A *Cliente:* COM.ARG */ Cont: * WHSU6887115*/ HR Entrega: *08:30* /Dirección: *GOREN - LA PRIMAVERA  361;  LAMPA</v>
      </c>
    </row>
    <row r="1150" spans="1:38" s="15" customFormat="1" ht="16.5" customHeight="1" x14ac:dyDescent="0.2">
      <c r="A1150" s="15">
        <f>ROW(A1149)</f>
        <v>1149</v>
      </c>
      <c r="B1150" s="15">
        <f>IF(J1150=J1149,B1149+1,1)</f>
        <v>5</v>
      </c>
      <c r="C1150" s="15" t="s">
        <v>1184</v>
      </c>
      <c r="D1150" s="25" t="s">
        <v>39</v>
      </c>
      <c r="E1150" s="27">
        <v>70374</v>
      </c>
      <c r="F1150" s="27" t="s">
        <v>2029</v>
      </c>
      <c r="G1150" s="27" t="s">
        <v>41</v>
      </c>
      <c r="H1150" s="27">
        <v>32000</v>
      </c>
      <c r="I1150" s="27" t="s">
        <v>42</v>
      </c>
      <c r="J1150" s="28">
        <v>46093</v>
      </c>
      <c r="K1150" s="26">
        <v>0.41666666666666669</v>
      </c>
      <c r="L1150" s="26"/>
      <c r="M1150" s="27" t="s">
        <v>180</v>
      </c>
      <c r="N1150" s="25">
        <f>IFERROR(VLOOKUP(M1150,Data!$J$1:$K$58,2,0),"")</f>
        <v>56956063271</v>
      </c>
      <c r="O1150" s="27" t="s">
        <v>384</v>
      </c>
      <c r="P1150" s="27"/>
      <c r="Q1150" s="27" t="s">
        <v>257</v>
      </c>
      <c r="R1150" s="27" t="s">
        <v>183</v>
      </c>
      <c r="S1150" s="27"/>
      <c r="T1150" s="27"/>
      <c r="U1150" s="28"/>
      <c r="V1150" s="15" t="s">
        <v>1328</v>
      </c>
      <c r="X1150" s="27"/>
      <c r="Y1150" s="27"/>
      <c r="Z1150" s="29"/>
      <c r="AA1150" s="29">
        <v>0.39097222222222222</v>
      </c>
      <c r="AB1150" s="29"/>
      <c r="AC1150" s="30">
        <v>46093</v>
      </c>
      <c r="AD1150" s="15" t="str">
        <f>IF(Tabla2[[#This Row],[HORA ENTREGA]]="DIRECTO","On time", IF(AA1150&lt;&gt;"",IF(Tabla2[[#This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50" s="15" t="str">
        <f>MID(Tabla2[[#This Row],[TIPO]],1,3)</f>
        <v xml:space="preserve">40 </v>
      </c>
      <c r="AF11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COM.ARG */ Cont: * WHSU6543845*/ HR Entrega: *10:00* /Dirección: *GOREN - LA PRIMAVERA  361;  LAMPA</v>
      </c>
      <c r="AG1150" s="38" t="str">
        <f>IFERROR(HYPERLINK("https://wa.me/"&amp;Tabla2[[#This Row],[CONTACTO]]&amp;"?text="&amp;Tabla2[[#This Row],[Mensaje]],"Enviar mensaje"),"")</f>
        <v>Enviar mensaje</v>
      </c>
      <c r="AH1150" s="15" t="str">
        <f>CONCATENATE(A1150,F1150)</f>
        <v>1149WHSU6543845</v>
      </c>
      <c r="AI1150" s="15" t="str">
        <f>CONCATENATE("ENT-",A1150)</f>
        <v>ENT-1149</v>
      </c>
      <c r="AJ1150" s="15" t="str">
        <f>IF(Tabla2[[#This Row],[Op]]&lt;&gt;"","ENTREGA","")</f>
        <v>ENTREGA</v>
      </c>
      <c r="AK1150" s="40" t="str">
        <f>(Tabla2[[#This Row],[FECHA ENTREGA]]&amp;Tabla2[[#This Row],[HORA ENTREGA]])</f>
        <v>460930,416666666666667</v>
      </c>
      <c r="AL1150" s="34" t="str">
        <f>IFERROR(HYPERLINK("https://wa.me/"&amp;Tabla2[[#This Row],[CONTACTO]]&amp;"?text="&amp;Tabla2[[#This Row],[Mensaje]]),"")</f>
        <v>https://wa.me/56956063271?text=Hola!%0AServicio del día 12-03%0A *Cliente:* COM.ARG */ Cont: * WHSU6543845*/ HR Entrega: *10:00* /Dirección: *GOREN - LA PRIMAVERA  361;  LAMPA</v>
      </c>
    </row>
    <row r="1151" spans="1:38" s="15" customFormat="1" ht="16.5" customHeight="1" x14ac:dyDescent="0.2">
      <c r="A1151" s="15">
        <f>ROW(A1150)</f>
        <v>1150</v>
      </c>
      <c r="B1151" s="15">
        <f>IF(J1151=J1150,B1150+1,1)</f>
        <v>6</v>
      </c>
      <c r="C1151" s="15" t="s">
        <v>288</v>
      </c>
      <c r="D1151" s="25" t="s">
        <v>39</v>
      </c>
      <c r="E1151" s="27">
        <v>102899</v>
      </c>
      <c r="F1151" s="27" t="s">
        <v>2030</v>
      </c>
      <c r="G1151" s="27" t="s">
        <v>54</v>
      </c>
      <c r="H1151" s="27">
        <v>25000</v>
      </c>
      <c r="I1151" s="27">
        <v>0.375</v>
      </c>
      <c r="J1151" s="28">
        <v>46093</v>
      </c>
      <c r="K1151" s="26" t="s">
        <v>290</v>
      </c>
      <c r="L1151" s="26"/>
      <c r="M1151" s="27" t="s">
        <v>147</v>
      </c>
      <c r="N1151" s="25">
        <f>IFERROR(VLOOKUP(M1151,Data!$J$1:$K$58,2,0),"")</f>
        <v>56935532735</v>
      </c>
      <c r="O1151" s="27" t="s">
        <v>148</v>
      </c>
      <c r="P1151" s="27"/>
      <c r="Q1151" s="27" t="s">
        <v>398</v>
      </c>
      <c r="R1151" s="27" t="s">
        <v>218</v>
      </c>
      <c r="S1151" s="27"/>
      <c r="T1151" s="27"/>
      <c r="U1151" s="28"/>
      <c r="X1151" s="27"/>
      <c r="Y1151" s="27"/>
      <c r="Z1151" s="29"/>
      <c r="AA1151" s="29">
        <v>0.54513888888888884</v>
      </c>
      <c r="AB1151" s="29"/>
      <c r="AC1151" s="30">
        <v>46093</v>
      </c>
      <c r="AD1151" s="15" t="str">
        <f>IF(Tabla2[[#This Row],[HORA ENTREGA]]="DIRECTO","On time", IF(AA1151&lt;&gt;"",IF(Tabla2[[#This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51" s="15" t="str">
        <f>MID(Tabla2[[#This Row],[TIPO]],1,3)</f>
        <v xml:space="preserve">40 </v>
      </c>
      <c r="AF11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COMERCIAL SEA GARDEN SPA */ Cont: * FSCU5333024*/ HR Entrega: *DIRECTO* /Dirección: *Pedro Jorquera 575, Pudahuel</v>
      </c>
      <c r="AG1151" s="38" t="str">
        <f>IFERROR(HYPERLINK("https://wa.me/"&amp;Tabla2[[#This Row],[CONTACTO]]&amp;"?text="&amp;Tabla2[[#This Row],[Mensaje]],"Enviar mensaje"),"")</f>
        <v>Enviar mensaje</v>
      </c>
      <c r="AH1151" s="15" t="str">
        <f>CONCATENATE(A1151,F1151)</f>
        <v>1150FSCU5333024</v>
      </c>
      <c r="AI1151" s="15" t="str">
        <f>CONCATENATE("ENT-",A1151)</f>
        <v>ENT-1150</v>
      </c>
      <c r="AJ1151" s="15" t="str">
        <f>IF(Tabla2[[#This Row],[Op]]&lt;&gt;"","ENTREGA","")</f>
        <v>ENTREGA</v>
      </c>
      <c r="AK1151" s="40" t="str">
        <f>(Tabla2[[#This Row],[FECHA ENTREGA]]&amp;Tabla2[[#This Row],[HORA ENTREGA]])</f>
        <v>46093DIRECTO</v>
      </c>
      <c r="AL1151" s="34" t="str">
        <f>IFERROR(HYPERLINK("https://wa.me/"&amp;Tabla2[[#This Row],[CONTACTO]]&amp;"?text="&amp;Tabla2[[#This Row],[Mensaje]]),"")</f>
        <v>https://wa.me/56935532735?text=Hola!%0AServicio del día 12-03%0A *Cliente:* COMERCIAL SEA GARDEN SPA */ Cont: * FSCU5333024*/ HR Entrega: *DIRECTO* /Dirección: *Pedro Jorquera 575, Pudahuel</v>
      </c>
    </row>
    <row r="1152" spans="1:38" s="15" customFormat="1" ht="16.5" customHeight="1" x14ac:dyDescent="0.2">
      <c r="A1152" s="15">
        <f>ROW(A1151)</f>
        <v>1151</v>
      </c>
      <c r="B1152" s="15">
        <f>IF(J1152=J1151,B1151+1,1)</f>
        <v>7</v>
      </c>
      <c r="C1152" s="15" t="s">
        <v>288</v>
      </c>
      <c r="D1152" s="25" t="s">
        <v>39</v>
      </c>
      <c r="E1152" s="27">
        <v>102799</v>
      </c>
      <c r="F1152" s="27" t="s">
        <v>2031</v>
      </c>
      <c r="G1152" s="27" t="s">
        <v>54</v>
      </c>
      <c r="H1152" s="27">
        <v>25000</v>
      </c>
      <c r="I1152" s="27">
        <v>0.375</v>
      </c>
      <c r="J1152" s="28">
        <v>46093</v>
      </c>
      <c r="K1152" s="26" t="s">
        <v>290</v>
      </c>
      <c r="L1152" s="26"/>
      <c r="M1152" s="27" t="s">
        <v>139</v>
      </c>
      <c r="N1152" s="25">
        <f>IFERROR(VLOOKUP(M1152,Data!$J$1:$K$58,2,0),"")</f>
        <v>56965312953</v>
      </c>
      <c r="O1152" s="27" t="s">
        <v>140</v>
      </c>
      <c r="P1152" s="27"/>
      <c r="Q1152" s="27" t="s">
        <v>398</v>
      </c>
      <c r="R1152" s="27" t="s">
        <v>218</v>
      </c>
      <c r="S1152" s="27"/>
      <c r="T1152" s="27"/>
      <c r="U1152" s="28"/>
      <c r="X1152" s="27"/>
      <c r="Y1152" s="27"/>
      <c r="Z1152" s="29"/>
      <c r="AA1152" s="29">
        <v>0.52083333333333337</v>
      </c>
      <c r="AB1152" s="29"/>
      <c r="AC1152" s="30">
        <v>46093</v>
      </c>
      <c r="AD1152" s="15" t="str">
        <f>IF(Tabla2[[#This Row],[HORA ENTREGA]]="DIRECTO","On time", IF(AA1152&lt;&gt;"",IF(Tabla2[[#This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52" s="15" t="str">
        <f>MID(Tabla2[[#This Row],[TIPO]],1,3)</f>
        <v xml:space="preserve">40 </v>
      </c>
      <c r="AF11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COMERCIAL SEA GARDEN SPA */ Cont: * FBIU5671988*/ HR Entrega: *DIRECTO* /Dirección: *Pedro Jorquera 575, Pudahuel</v>
      </c>
      <c r="AG1152" s="38" t="str">
        <f>IFERROR(HYPERLINK("https://wa.me/"&amp;Tabla2[[#This Row],[CONTACTO]]&amp;"?text="&amp;Tabla2[[#This Row],[Mensaje]],"Enviar mensaje"),"")</f>
        <v>Enviar mensaje</v>
      </c>
      <c r="AH1152" s="15" t="str">
        <f>CONCATENATE(A1152,F1152)</f>
        <v>1151FBIU5671988</v>
      </c>
      <c r="AI1152" s="15" t="str">
        <f>CONCATENATE("ENT-",A1152)</f>
        <v>ENT-1151</v>
      </c>
      <c r="AJ1152" s="15" t="str">
        <f>IF(Tabla2[[#This Row],[Op]]&lt;&gt;"","ENTREGA","")</f>
        <v>ENTREGA</v>
      </c>
      <c r="AK1152" s="40" t="str">
        <f>(Tabla2[[#This Row],[FECHA ENTREGA]]&amp;Tabla2[[#This Row],[HORA ENTREGA]])</f>
        <v>46093DIRECTO</v>
      </c>
      <c r="AL1152" s="34" t="str">
        <f>IFERROR(HYPERLINK("https://wa.me/"&amp;Tabla2[[#This Row],[CONTACTO]]&amp;"?text="&amp;Tabla2[[#This Row],[Mensaje]]),"")</f>
        <v>https://wa.me/56965312953?text=Hola!%0AServicio del día 12-03%0A *Cliente:* COMERCIAL SEA GARDEN SPA */ Cont: * FBIU5671988*/ HR Entrega: *DIRECTO* /Dirección: *Pedro Jorquera 575, Pudahuel</v>
      </c>
    </row>
    <row r="1153" spans="1:38" s="15" customFormat="1" ht="16.5" customHeight="1" x14ac:dyDescent="0.2">
      <c r="A1153" s="15">
        <f>ROW(A1152)</f>
        <v>1152</v>
      </c>
      <c r="B1153" s="15">
        <f>IF(J1153=J1152,B1152+1,1)</f>
        <v>8</v>
      </c>
      <c r="C1153" s="15" t="s">
        <v>38</v>
      </c>
      <c r="D1153" s="25" t="s">
        <v>39</v>
      </c>
      <c r="E1153" s="27">
        <v>299613</v>
      </c>
      <c r="F1153" s="27" t="s">
        <v>2032</v>
      </c>
      <c r="G1153" s="27" t="s">
        <v>41</v>
      </c>
      <c r="H1153" s="27">
        <v>15000</v>
      </c>
      <c r="I1153" s="27" t="s">
        <v>42</v>
      </c>
      <c r="J1153" s="28">
        <v>46093</v>
      </c>
      <c r="K1153" s="26">
        <v>0.625</v>
      </c>
      <c r="L1153" s="26"/>
      <c r="M1153" s="27" t="s">
        <v>953</v>
      </c>
      <c r="N1153" s="25">
        <f>IFERROR(VLOOKUP(M1153,Data!$J$1:$K$58,2,0),"")</f>
        <v>56967128754</v>
      </c>
      <c r="O1153" s="27" t="s">
        <v>314</v>
      </c>
      <c r="P1153" s="27"/>
      <c r="Q1153" s="27" t="s">
        <v>401</v>
      </c>
      <c r="R1153" s="27" t="s">
        <v>169</v>
      </c>
      <c r="S1153" s="27"/>
      <c r="T1153" s="27"/>
      <c r="U1153" s="28"/>
      <c r="X1153" s="27"/>
      <c r="Y1153" s="27"/>
      <c r="Z1153" s="29"/>
      <c r="AA1153" s="29">
        <v>0.70833333333333337</v>
      </c>
      <c r="AB1153" s="29"/>
      <c r="AC1153" s="30">
        <v>46093</v>
      </c>
      <c r="AD1153" s="15" t="str">
        <f>IF(Tabla2[[#This Row],[HORA ENTREGA]]="DIRECTO","On time", IF(AA1153&lt;&gt;"",IF(Tabla2[[#This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53" s="15" t="str">
        <f>MID(Tabla2[[#This Row],[TIPO]],1,3)</f>
        <v xml:space="preserve">40 </v>
      </c>
      <c r="AF11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EL CONTAINER SPA */ Cont: * beau5849338*/ HR Entrega: *15:00* /Dirección: *SAN IGNACIO 951, QUILICURA</v>
      </c>
      <c r="AG1153" s="38" t="str">
        <f>IFERROR(HYPERLINK("https://wa.me/"&amp;Tabla2[[#This Row],[CONTACTO]]&amp;"?text="&amp;Tabla2[[#This Row],[Mensaje]],"Enviar mensaje"),"")</f>
        <v>Enviar mensaje</v>
      </c>
      <c r="AH1153" s="15" t="str">
        <f>CONCATENATE(A1153,F1153)</f>
        <v>1152beau5849338</v>
      </c>
      <c r="AI1153" s="15" t="str">
        <f>CONCATENATE("ENT-",A1153)</f>
        <v>ENT-1152</v>
      </c>
      <c r="AJ1153" s="15" t="str">
        <f>IF(Tabla2[[#This Row],[Op]]&lt;&gt;"","ENTREGA","")</f>
        <v>ENTREGA</v>
      </c>
      <c r="AK1153" s="40" t="str">
        <f>(Tabla2[[#This Row],[FECHA ENTREGA]]&amp;Tabla2[[#This Row],[HORA ENTREGA]])</f>
        <v>460930,625</v>
      </c>
      <c r="AL1153" s="34" t="str">
        <f>IFERROR(HYPERLINK("https://wa.me/"&amp;Tabla2[[#This Row],[CONTACTO]]&amp;"?text="&amp;Tabla2[[#This Row],[Mensaje]]),"")</f>
        <v>https://wa.me/56967128754?text=Hola!%0AServicio del día 12-03%0A *Cliente:* EL CONTAINER SPA */ Cont: * beau5849338*/ HR Entrega: *15:00* /Dirección: *SAN IGNACIO 951, QUILICURA</v>
      </c>
    </row>
    <row r="1154" spans="1:38" s="15" customFormat="1" ht="16.5" customHeight="1" x14ac:dyDescent="0.2">
      <c r="A1154" s="15">
        <f>ROW(A1153)</f>
        <v>1153</v>
      </c>
      <c r="B1154" s="15">
        <f>IF(J1154=J1153,B1153+1,1)</f>
        <v>9</v>
      </c>
      <c r="C1154" s="15" t="s">
        <v>474</v>
      </c>
      <c r="D1154" s="25" t="s">
        <v>39</v>
      </c>
      <c r="E1154" s="27">
        <v>300945</v>
      </c>
      <c r="F1154" s="27" t="s">
        <v>2033</v>
      </c>
      <c r="G1154" s="27" t="s">
        <v>431</v>
      </c>
      <c r="H1154" s="27">
        <v>6000</v>
      </c>
      <c r="I1154" s="27" t="s">
        <v>42</v>
      </c>
      <c r="J1154" s="28">
        <v>46093</v>
      </c>
      <c r="K1154" s="26">
        <v>0.33333333333333331</v>
      </c>
      <c r="L1154" s="26"/>
      <c r="M1154" s="27" t="s">
        <v>241</v>
      </c>
      <c r="N1154" s="25">
        <f>IFERROR(VLOOKUP(M1154,Data!$J$1:$K$58,2,0),"")</f>
        <v>56984880436</v>
      </c>
      <c r="O1154" s="27" t="s">
        <v>242</v>
      </c>
      <c r="P1154" s="27"/>
      <c r="Q1154" s="27" t="s">
        <v>476</v>
      </c>
      <c r="R1154" s="27" t="s">
        <v>48</v>
      </c>
      <c r="S1154" s="27"/>
      <c r="T1154" s="27"/>
      <c r="U1154" s="28"/>
      <c r="X1154" s="27" t="s">
        <v>335</v>
      </c>
      <c r="Y1154" s="27"/>
      <c r="Z1154" s="29"/>
      <c r="AA1154" s="29">
        <v>0.39861111111111114</v>
      </c>
      <c r="AB1154" s="29"/>
      <c r="AC1154" s="30">
        <v>46093</v>
      </c>
      <c r="AD1154" s="15" t="str">
        <f>IF(Tabla2[[#This Row],[HORA ENTREGA]]="DIRECTO","On time", IF(AA1154&lt;&gt;"",IF(Tabla2[[#This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54" s="15" t="str">
        <f>MID(Tabla2[[#This Row],[TIPO]],1,3)</f>
        <v>IMO</v>
      </c>
      <c r="AF11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ENERTIK CHILE SPA */ Cont: * tllu8374127*/ HR Entrega: *08:00* /Dirección: *BOD.PRINCESA - CARRETERA GRAL SAN MARTIN 7940, BOD. C2; QUILICURA</v>
      </c>
      <c r="AG1154" s="38" t="str">
        <f>IFERROR(HYPERLINK("https://wa.me/"&amp;Tabla2[[#This Row],[CONTACTO]]&amp;"?text="&amp;Tabla2[[#This Row],[Mensaje]],"Enviar mensaje"),"")</f>
        <v>Enviar mensaje</v>
      </c>
      <c r="AH1154" s="15" t="str">
        <f>CONCATENATE(A1154,F1154)</f>
        <v>1153tllu8374127</v>
      </c>
      <c r="AI1154" s="15" t="str">
        <f>CONCATENATE("ENT-",A1154)</f>
        <v>ENT-1153</v>
      </c>
      <c r="AJ1154" s="15" t="str">
        <f>IF(Tabla2[[#This Row],[Op]]&lt;&gt;"","ENTREGA","")</f>
        <v>ENTREGA</v>
      </c>
      <c r="AK1154" s="40" t="str">
        <f>(Tabla2[[#This Row],[FECHA ENTREGA]]&amp;Tabla2[[#This Row],[HORA ENTREGA]])</f>
        <v>460930,333333333333333</v>
      </c>
      <c r="AL1154" s="34" t="str">
        <f>IFERROR(HYPERLINK("https://wa.me/"&amp;Tabla2[[#This Row],[CONTACTO]]&amp;"?text="&amp;Tabla2[[#This Row],[Mensaje]]),"")</f>
        <v>https://wa.me/56984880436?text=Hola!%0AServicio del día 12-03%0A *Cliente:* ENERTIK CHILE SPA */ Cont: * tllu8374127*/ HR Entrega: *08:00* /Dirección: *BOD.PRINCESA - CARRETERA GRAL SAN MARTIN 7940, BOD. C2; QUILICURA</v>
      </c>
    </row>
    <row r="1155" spans="1:38" s="15" customFormat="1" ht="16.5" customHeight="1" x14ac:dyDescent="0.2">
      <c r="A1155" s="15">
        <f>ROW(A1154)</f>
        <v>1154</v>
      </c>
      <c r="B1155" s="15">
        <f>IF(J1155=J1154,B1154+1,1)</f>
        <v>10</v>
      </c>
      <c r="C1155" s="15" t="s">
        <v>166</v>
      </c>
      <c r="D1155" s="25" t="s">
        <v>39</v>
      </c>
      <c r="E1155" s="27">
        <v>876895</v>
      </c>
      <c r="F1155" s="27" t="s">
        <v>2034</v>
      </c>
      <c r="G1155" s="27" t="s">
        <v>41</v>
      </c>
      <c r="H1155" s="27">
        <v>29000</v>
      </c>
      <c r="I1155" s="27" t="s">
        <v>42</v>
      </c>
      <c r="J1155" s="28">
        <v>46093</v>
      </c>
      <c r="K1155" s="26">
        <v>0.375</v>
      </c>
      <c r="L1155" s="26"/>
      <c r="M1155" s="27" t="s">
        <v>366</v>
      </c>
      <c r="N1155" s="25">
        <f>IFERROR(VLOOKUP(M1155,Data!$J$1:$K$58,2,0),"")</f>
        <v>56967386251</v>
      </c>
      <c r="O1155" s="27" t="s">
        <v>367</v>
      </c>
      <c r="P1155" s="27"/>
      <c r="Q1155" s="27" t="s">
        <v>168</v>
      </c>
      <c r="R1155" s="27" t="s">
        <v>48</v>
      </c>
      <c r="S1155" s="27"/>
      <c r="T1155" s="27"/>
      <c r="U1155" s="28"/>
      <c r="X1155" s="27"/>
      <c r="Y1155" s="27"/>
      <c r="Z1155" s="29"/>
      <c r="AA1155" s="29">
        <v>0.30069444444444443</v>
      </c>
      <c r="AB1155" s="29"/>
      <c r="AC1155" s="30">
        <v>46093</v>
      </c>
      <c r="AD1155" s="15" t="str">
        <f>IF(Tabla2[[#This Row],[HORA ENTREGA]]="DIRECTO","On time", IF(AA1155&lt;&gt;"",IF(Tabla2[[#This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55" s="15" t="str">
        <f>MID(Tabla2[[#This Row],[TIPO]],1,3)</f>
        <v xml:space="preserve">40 </v>
      </c>
      <c r="AF11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IMPORTADORA Y COMERCIALIZADORA BZ SPA */ Cont: * UETU7299873*/ HR Entrega: *09:00* /Dirección: *PuertoMadero 9710, Bodega X36. Pudahuel</v>
      </c>
      <c r="AG1155" s="38" t="str">
        <f>IFERROR(HYPERLINK("https://wa.me/"&amp;Tabla2[[#This Row],[CONTACTO]]&amp;"?text="&amp;Tabla2[[#This Row],[Mensaje]],"Enviar mensaje"),"")</f>
        <v>Enviar mensaje</v>
      </c>
      <c r="AH1155" s="15" t="str">
        <f>CONCATENATE(A1155,F1155)</f>
        <v>1154UETU7299873</v>
      </c>
      <c r="AI1155" s="15" t="str">
        <f>CONCATENATE("ENT-",A1155)</f>
        <v>ENT-1154</v>
      </c>
      <c r="AJ1155" s="15" t="str">
        <f>IF(Tabla2[[#This Row],[Op]]&lt;&gt;"","ENTREGA","")</f>
        <v>ENTREGA</v>
      </c>
      <c r="AK1155" s="40" t="str">
        <f>(Tabla2[[#This Row],[FECHA ENTREGA]]&amp;Tabla2[[#This Row],[HORA ENTREGA]])</f>
        <v>460930,375</v>
      </c>
      <c r="AL1155" s="34" t="str">
        <f>IFERROR(HYPERLINK("https://wa.me/"&amp;Tabla2[[#This Row],[CONTACTO]]&amp;"?text="&amp;Tabla2[[#This Row],[Mensaje]]),"")</f>
        <v>https://wa.me/56967386251?text=Hola!%0AServicio del día 12-03%0A *Cliente:* IMPORTADORA Y COMERCIALIZADORA BZ SPA */ Cont: * UETU7299873*/ HR Entrega: *09:00* /Dirección: *PuertoMadero 9710, Bodega X36. Pudahuel</v>
      </c>
    </row>
    <row r="1156" spans="1:38" s="15" customFormat="1" ht="16.5" customHeight="1" x14ac:dyDescent="0.2">
      <c r="A1156" s="15">
        <f>ROW(A1155)</f>
        <v>1155</v>
      </c>
      <c r="B1156" s="15">
        <f>IF(J1156=J1155,B1155+1,1)</f>
        <v>11</v>
      </c>
      <c r="C1156" s="15" t="s">
        <v>166</v>
      </c>
      <c r="D1156" s="25" t="s">
        <v>39</v>
      </c>
      <c r="E1156" s="27">
        <v>877090</v>
      </c>
      <c r="F1156" s="27" t="s">
        <v>2035</v>
      </c>
      <c r="G1156" s="27" t="s">
        <v>64</v>
      </c>
      <c r="H1156" s="27">
        <v>7000</v>
      </c>
      <c r="I1156" s="27" t="s">
        <v>42</v>
      </c>
      <c r="J1156" s="28">
        <v>46093</v>
      </c>
      <c r="K1156" s="26">
        <v>0.41666666666666669</v>
      </c>
      <c r="L1156" s="26"/>
      <c r="M1156" s="27" t="s">
        <v>51</v>
      </c>
      <c r="N1156" s="25">
        <f>IFERROR(VLOOKUP(M1156,Data!$J$1:$K$58,2,0),"")</f>
        <v>56967256951</v>
      </c>
      <c r="O1156" s="27" t="s">
        <v>52</v>
      </c>
      <c r="P1156" s="27"/>
      <c r="Q1156" s="27" t="s">
        <v>168</v>
      </c>
      <c r="R1156" s="27" t="s">
        <v>48</v>
      </c>
      <c r="S1156" s="27"/>
      <c r="T1156" s="27"/>
      <c r="U1156" s="28"/>
      <c r="X1156" s="27"/>
      <c r="Y1156" s="27"/>
      <c r="Z1156" s="29"/>
      <c r="AA1156" s="29">
        <v>0.54513888888888884</v>
      </c>
      <c r="AB1156" s="29"/>
      <c r="AC1156" s="30">
        <v>46093</v>
      </c>
      <c r="AD1156" s="15" t="str">
        <f>IF(Tabla2[[#This Row],[HORA ENTREGA]]="DIRECTO","On time", IF(AA1156&lt;&gt;"",IF(Tabla2[[#This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56" s="15" t="str">
        <f>MID(Tabla2[[#This Row],[TIPO]],1,3)</f>
        <v xml:space="preserve">20 </v>
      </c>
      <c r="AF11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IMPORTADORA Y COMERCIALIZADORA BZ SPA */ Cont: * CMAU0720350*/ HR Entrega: *10:00* /Dirección: *PuertoMadero 9710, Bodega X36. Pudahuel</v>
      </c>
      <c r="AG1156" s="38" t="str">
        <f>IFERROR(HYPERLINK("https://wa.me/"&amp;Tabla2[[#This Row],[CONTACTO]]&amp;"?text="&amp;Tabla2[[#This Row],[Mensaje]],"Enviar mensaje"),"")</f>
        <v>Enviar mensaje</v>
      </c>
      <c r="AH1156" s="15" t="str">
        <f>CONCATENATE(A1156,F1156)</f>
        <v>1155CMAU0720350</v>
      </c>
      <c r="AI1156" s="15" t="str">
        <f>CONCATENATE("ENT-",A1156)</f>
        <v>ENT-1155</v>
      </c>
      <c r="AJ1156" s="15" t="str">
        <f>IF(Tabla2[[#This Row],[Op]]&lt;&gt;"","ENTREGA","")</f>
        <v>ENTREGA</v>
      </c>
      <c r="AK1156" s="40" t="str">
        <f>(Tabla2[[#This Row],[FECHA ENTREGA]]&amp;Tabla2[[#This Row],[HORA ENTREGA]])</f>
        <v>460930,416666666666667</v>
      </c>
      <c r="AL1156" s="34" t="str">
        <f>IFERROR(HYPERLINK("https://wa.me/"&amp;Tabla2[[#This Row],[CONTACTO]]&amp;"?text="&amp;Tabla2[[#This Row],[Mensaje]]),"")</f>
        <v>https://wa.me/56967256951?text=Hola!%0AServicio del día 12-03%0A *Cliente:* IMPORTADORA Y COMERCIALIZADORA BZ SPA */ Cont: * CMAU0720350*/ HR Entrega: *10:00* /Dirección: *PuertoMadero 9710, Bodega X36. Pudahuel</v>
      </c>
    </row>
    <row r="1157" spans="1:38" s="15" customFormat="1" ht="16.5" customHeight="1" x14ac:dyDescent="0.2">
      <c r="A1157" s="15">
        <f>ROW(A1156)</f>
        <v>1156</v>
      </c>
      <c r="B1157" s="15">
        <f>IF(J1157=J1156,B1156+1,1)</f>
        <v>12</v>
      </c>
      <c r="C1157" s="15" t="s">
        <v>178</v>
      </c>
      <c r="D1157" s="25" t="s">
        <v>39</v>
      </c>
      <c r="E1157" s="27">
        <v>877091</v>
      </c>
      <c r="F1157" s="27" t="s">
        <v>2036</v>
      </c>
      <c r="G1157" s="27" t="s">
        <v>41</v>
      </c>
      <c r="H1157" s="27">
        <v>17000</v>
      </c>
      <c r="I1157" s="27" t="s">
        <v>42</v>
      </c>
      <c r="J1157" s="28">
        <v>46093</v>
      </c>
      <c r="K1157" s="26">
        <v>0.33333333333333331</v>
      </c>
      <c r="L1157" s="26"/>
      <c r="M1157" s="27" t="s">
        <v>953</v>
      </c>
      <c r="N1157" s="25">
        <f>IFERROR(VLOOKUP(M1157,Data!$J$1:$K$58,2,0),"")</f>
        <v>56967128754</v>
      </c>
      <c r="O1157" s="27" t="s">
        <v>314</v>
      </c>
      <c r="P1157" s="27"/>
      <c r="Q1157" s="27" t="s">
        <v>182</v>
      </c>
      <c r="R1157" s="27" t="s">
        <v>169</v>
      </c>
      <c r="S1157" s="27"/>
      <c r="T1157" s="27"/>
      <c r="U1157" s="28"/>
      <c r="V1157" s="15" t="s">
        <v>1328</v>
      </c>
      <c r="X1157" s="27"/>
      <c r="Y1157" s="27"/>
      <c r="Z1157" s="29"/>
      <c r="AA1157" s="29">
        <v>0.3347222222222222</v>
      </c>
      <c r="AB1157" s="29"/>
      <c r="AC1157" s="30">
        <v>46093</v>
      </c>
      <c r="AD1157" s="15" t="str">
        <f>IF(Tabla2[[#This Row],[HORA ENTREGA]]="DIRECTO","On time", IF(AA1157&lt;&gt;"",IF(Tabla2[[#This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57" s="15" t="str">
        <f>MID(Tabla2[[#This Row],[TIPO]],1,3)</f>
        <v xml:space="preserve">40 </v>
      </c>
      <c r="AF11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INVERSIERRA S A */ Cont: * CXDU2158676*/ HR Entrega: *08:00* /Dirección: *HUECHURABA</v>
      </c>
      <c r="AG1157" s="38" t="str">
        <f>IFERROR(HYPERLINK("https://wa.me/"&amp;Tabla2[[#This Row],[CONTACTO]]&amp;"?text="&amp;Tabla2[[#This Row],[Mensaje]],"Enviar mensaje"),"")</f>
        <v>Enviar mensaje</v>
      </c>
      <c r="AH1157" s="15" t="str">
        <f>CONCATENATE(A1157,F1157)</f>
        <v>1156CXDU2158676</v>
      </c>
      <c r="AI1157" s="15" t="str">
        <f>CONCATENATE("ENT-",A1157)</f>
        <v>ENT-1156</v>
      </c>
      <c r="AJ1157" s="15" t="str">
        <f>IF(Tabla2[[#This Row],[Op]]&lt;&gt;"","ENTREGA","")</f>
        <v>ENTREGA</v>
      </c>
      <c r="AK1157" s="40" t="str">
        <f>(Tabla2[[#This Row],[FECHA ENTREGA]]&amp;Tabla2[[#This Row],[HORA ENTREGA]])</f>
        <v>460930,333333333333333</v>
      </c>
      <c r="AL1157" s="34" t="str">
        <f>IFERROR(HYPERLINK("https://wa.me/"&amp;Tabla2[[#This Row],[CONTACTO]]&amp;"?text="&amp;Tabla2[[#This Row],[Mensaje]]),"")</f>
        <v>https://wa.me/56967128754?text=Hola!%0AServicio del día 12-03%0A *Cliente:* INVERSIERRA S A */ Cont: * CXDU2158676*/ HR Entrega: *08:00* /Dirección: *HUECHURABA</v>
      </c>
    </row>
    <row r="1158" spans="1:38" s="15" customFormat="1" ht="16.5" customHeight="1" x14ac:dyDescent="0.2">
      <c r="A1158" s="15">
        <f>ROW(A1157)</f>
        <v>1157</v>
      </c>
      <c r="B1158" s="15">
        <f>IF(J1158=J1157,B1157+1,1)</f>
        <v>13</v>
      </c>
      <c r="C1158" s="15" t="s">
        <v>178</v>
      </c>
      <c r="D1158" s="25" t="s">
        <v>39</v>
      </c>
      <c r="E1158" s="27">
        <v>877374</v>
      </c>
      <c r="F1158" s="27" t="s">
        <v>2037</v>
      </c>
      <c r="G1158" s="27" t="s">
        <v>41</v>
      </c>
      <c r="H1158" s="27">
        <v>11000</v>
      </c>
      <c r="I1158" s="27" t="s">
        <v>42</v>
      </c>
      <c r="J1158" s="28">
        <v>46093</v>
      </c>
      <c r="K1158" s="26">
        <v>0.33333333333333331</v>
      </c>
      <c r="L1158" s="26"/>
      <c r="M1158" s="27" t="s">
        <v>192</v>
      </c>
      <c r="N1158" s="25">
        <f>IFERROR(VLOOKUP(M1158,Data!$J$1:$K$58,2,0),"")</f>
        <v>56967396661</v>
      </c>
      <c r="O1158" s="27" t="s">
        <v>181</v>
      </c>
      <c r="P1158" s="27"/>
      <c r="Q1158" s="27" t="s">
        <v>337</v>
      </c>
      <c r="R1158" s="27" t="s">
        <v>446</v>
      </c>
      <c r="S1158" s="27"/>
      <c r="T1158" s="27"/>
      <c r="U1158" s="28"/>
      <c r="V1158" s="15" t="s">
        <v>1328</v>
      </c>
      <c r="X1158" s="27"/>
      <c r="Y1158" s="27"/>
      <c r="Z1158" s="29"/>
      <c r="AA1158" s="29">
        <v>0.33333333333333331</v>
      </c>
      <c r="AB1158" s="29"/>
      <c r="AC1158" s="30">
        <v>46093</v>
      </c>
      <c r="AD1158" s="15" t="str">
        <f>IF(Tabla2[[#This Row],[HORA ENTREGA]]="DIRECTO","On time", IF(AA1158&lt;&gt;"",IF(Tabla2[[#This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58" s="15" t="str">
        <f>MID(Tabla2[[#This Row],[TIPO]],1,3)</f>
        <v xml:space="preserve">40 </v>
      </c>
      <c r="AF11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INVERSIERRA S A */ Cont: * BEAU5468049*/ HR Entrega: *08:00* /Dirección: *QUILICURA</v>
      </c>
      <c r="AG1158" s="38" t="str">
        <f>IFERROR(HYPERLINK("https://wa.me/"&amp;Tabla2[[#This Row],[CONTACTO]]&amp;"?text="&amp;Tabla2[[#This Row],[Mensaje]],"Enviar mensaje"),"")</f>
        <v>Enviar mensaje</v>
      </c>
      <c r="AH1158" s="15" t="str">
        <f>CONCATENATE(A1158,F1158)</f>
        <v>1157BEAU5468049</v>
      </c>
      <c r="AI1158" s="15" t="str">
        <f>CONCATENATE("ENT-",A1158)</f>
        <v>ENT-1157</v>
      </c>
      <c r="AJ1158" s="15" t="str">
        <f>IF(Tabla2[[#This Row],[Op]]&lt;&gt;"","ENTREGA","")</f>
        <v>ENTREGA</v>
      </c>
      <c r="AK1158" s="40" t="str">
        <f>(Tabla2[[#This Row],[FECHA ENTREGA]]&amp;Tabla2[[#This Row],[HORA ENTREGA]])</f>
        <v>460930,333333333333333</v>
      </c>
      <c r="AL1158" s="34" t="str">
        <f>IFERROR(HYPERLINK("https://wa.me/"&amp;Tabla2[[#This Row],[CONTACTO]]&amp;"?text="&amp;Tabla2[[#This Row],[Mensaje]]),"")</f>
        <v>https://wa.me/56967396661?text=Hola!%0AServicio del día 12-03%0A *Cliente:* INVERSIERRA S A */ Cont: * BEAU5468049*/ HR Entrega: *08:00* /Dirección: *QUILICURA</v>
      </c>
    </row>
    <row r="1159" spans="1:38" s="15" customFormat="1" ht="16.5" customHeight="1" x14ac:dyDescent="0.2">
      <c r="A1159" s="15">
        <f>ROW(A1158)</f>
        <v>1158</v>
      </c>
      <c r="B1159" s="15">
        <f>IF(J1159=J1158,B1158+1,1)</f>
        <v>14</v>
      </c>
      <c r="C1159" s="15" t="s">
        <v>178</v>
      </c>
      <c r="D1159" s="25" t="s">
        <v>39</v>
      </c>
      <c r="E1159" s="27">
        <v>877091</v>
      </c>
      <c r="F1159" s="27" t="s">
        <v>1990</v>
      </c>
      <c r="G1159" s="27" t="s">
        <v>41</v>
      </c>
      <c r="H1159" s="27">
        <v>15000</v>
      </c>
      <c r="I1159" s="27" t="s">
        <v>42</v>
      </c>
      <c r="J1159" s="28">
        <v>46093</v>
      </c>
      <c r="K1159" s="26">
        <v>0.5</v>
      </c>
      <c r="L1159" s="26"/>
      <c r="M1159" s="27" t="s">
        <v>86</v>
      </c>
      <c r="N1159" s="25">
        <f>IFERROR(VLOOKUP(M1159,Data!$J$1:$K$58,2,0),"")</f>
        <v>56956654384</v>
      </c>
      <c r="O1159" s="27" t="s">
        <v>87</v>
      </c>
      <c r="P1159" s="27"/>
      <c r="Q1159" s="27" t="s">
        <v>182</v>
      </c>
      <c r="R1159" s="27" t="s">
        <v>169</v>
      </c>
      <c r="S1159" s="27"/>
      <c r="T1159" s="27"/>
      <c r="U1159" s="28"/>
      <c r="V1159" s="15" t="s">
        <v>1328</v>
      </c>
      <c r="X1159" s="27"/>
      <c r="Y1159" s="27"/>
      <c r="Z1159" s="29"/>
      <c r="AA1159" s="29">
        <v>0.61597222222222225</v>
      </c>
      <c r="AB1159" s="29"/>
      <c r="AC1159" s="30">
        <v>46093</v>
      </c>
      <c r="AD1159" s="15" t="str">
        <f>IF(Tabla2[[#This Row],[HORA ENTREGA]]="DIRECTO","On time", IF(AA1159&lt;&gt;"",IF(Tabla2[[#This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59" s="15" t="str">
        <f>MID(Tabla2[[#This Row],[TIPO]],1,3)</f>
        <v xml:space="preserve">40 </v>
      </c>
      <c r="AF11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INVERSIERRA S A */ Cont: * MSBU6933834*/ HR Entrega: *12:00* /Dirección: *HUECHURABA</v>
      </c>
      <c r="AG1159" s="38" t="str">
        <f>IFERROR(HYPERLINK("https://wa.me/"&amp;Tabla2[[#This Row],[CONTACTO]]&amp;"?text="&amp;Tabla2[[#This Row],[Mensaje]],"Enviar mensaje"),"")</f>
        <v>Enviar mensaje</v>
      </c>
      <c r="AH1159" s="15" t="str">
        <f>CONCATENATE(A1159,F1159)</f>
        <v>1158MSBU6933834</v>
      </c>
      <c r="AI1159" s="15" t="str">
        <f>CONCATENATE("ENT-",A1159)</f>
        <v>ENT-1158</v>
      </c>
      <c r="AJ1159" s="15" t="str">
        <f>IF(Tabla2[[#This Row],[Op]]&lt;&gt;"","ENTREGA","")</f>
        <v>ENTREGA</v>
      </c>
      <c r="AK1159" s="40" t="str">
        <f>(Tabla2[[#This Row],[FECHA ENTREGA]]&amp;Tabla2[[#This Row],[HORA ENTREGA]])</f>
        <v>460930,5</v>
      </c>
      <c r="AL1159" s="34" t="str">
        <f>IFERROR(HYPERLINK("https://wa.me/"&amp;Tabla2[[#This Row],[CONTACTO]]&amp;"?text="&amp;Tabla2[[#This Row],[Mensaje]]),"")</f>
        <v>https://wa.me/56956654384?text=Hola!%0AServicio del día 12-03%0A *Cliente:* INVERSIERRA S A */ Cont: * MSBU6933834*/ HR Entrega: *12:00* /Dirección: *HUECHURABA</v>
      </c>
    </row>
    <row r="1160" spans="1:38" s="15" customFormat="1" ht="16.5" customHeight="1" x14ac:dyDescent="0.2">
      <c r="A1160" s="15">
        <f>ROW(A1159)</f>
        <v>1159</v>
      </c>
      <c r="B1160" s="15">
        <f>IF(J1160=J1159,B1159+1,1)</f>
        <v>15</v>
      </c>
      <c r="C1160" s="15" t="s">
        <v>178</v>
      </c>
      <c r="D1160" s="25" t="s">
        <v>39</v>
      </c>
      <c r="E1160" s="27">
        <v>877374</v>
      </c>
      <c r="F1160" s="27" t="s">
        <v>2038</v>
      </c>
      <c r="G1160" s="27" t="s">
        <v>41</v>
      </c>
      <c r="H1160" s="27">
        <v>12000</v>
      </c>
      <c r="I1160" s="27" t="s">
        <v>42</v>
      </c>
      <c r="J1160" s="28">
        <v>46093</v>
      </c>
      <c r="K1160" s="26">
        <v>0.5</v>
      </c>
      <c r="L1160" s="26"/>
      <c r="M1160" s="27" t="s">
        <v>176</v>
      </c>
      <c r="N1160" s="25">
        <f>IFERROR(VLOOKUP(M1160,Data!$J$1:$K$58,2,0),"")</f>
        <v>56968463649</v>
      </c>
      <c r="O1160" s="27" t="s">
        <v>177</v>
      </c>
      <c r="P1160" s="27"/>
      <c r="Q1160" s="27" t="s">
        <v>337</v>
      </c>
      <c r="R1160" s="27" t="s">
        <v>446</v>
      </c>
      <c r="S1160" s="27"/>
      <c r="T1160" s="27"/>
      <c r="U1160" s="28"/>
      <c r="V1160" s="15" t="s">
        <v>1328</v>
      </c>
      <c r="X1160" s="27"/>
      <c r="Y1160" s="27"/>
      <c r="Z1160" s="29"/>
      <c r="AA1160" s="29">
        <v>0.50694444444444442</v>
      </c>
      <c r="AB1160" s="29"/>
      <c r="AC1160" s="30">
        <v>46093</v>
      </c>
      <c r="AD1160" s="15" t="str">
        <f>IF(Tabla2[[#This Row],[HORA ENTREGA]]="DIRECTO","On time", IF(AA1160&lt;&gt;"",IF(Tabla2[[#This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0" s="15" t="str">
        <f>MID(Tabla2[[#This Row],[TIPO]],1,3)</f>
        <v xml:space="preserve">40 </v>
      </c>
      <c r="AF11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INVERSIERRA S A */ Cont: * NYKU4881131*/ HR Entrega: *12:00* /Dirección: *QUILICURA</v>
      </c>
      <c r="AG1160" s="38" t="str">
        <f>IFERROR(HYPERLINK("https://wa.me/"&amp;Tabla2[[#This Row],[CONTACTO]]&amp;"?text="&amp;Tabla2[[#This Row],[Mensaje]],"Enviar mensaje"),"")</f>
        <v>Enviar mensaje</v>
      </c>
      <c r="AH1160" s="15" t="str">
        <f>CONCATENATE(A1160,F1160)</f>
        <v>1159NYKU4881131</v>
      </c>
      <c r="AI1160" s="15" t="str">
        <f>CONCATENATE("ENT-",A1160)</f>
        <v>ENT-1159</v>
      </c>
      <c r="AJ1160" s="15" t="str">
        <f>IF(Tabla2[[#This Row],[Op]]&lt;&gt;"","ENTREGA","")</f>
        <v>ENTREGA</v>
      </c>
      <c r="AK1160" s="40" t="str">
        <f>(Tabla2[[#This Row],[FECHA ENTREGA]]&amp;Tabla2[[#This Row],[HORA ENTREGA]])</f>
        <v>460930,5</v>
      </c>
      <c r="AL1160" s="34" t="str">
        <f>IFERROR(HYPERLINK("https://wa.me/"&amp;Tabla2[[#This Row],[CONTACTO]]&amp;"?text="&amp;Tabla2[[#This Row],[Mensaje]]),"")</f>
        <v>https://wa.me/56968463649?text=Hola!%0AServicio del día 12-03%0A *Cliente:* INVERSIERRA S A */ Cont: * NYKU4881131*/ HR Entrega: *12:00* /Dirección: *QUILICURA</v>
      </c>
    </row>
    <row r="1161" spans="1:38" s="15" customFormat="1" ht="16.5" customHeight="1" x14ac:dyDescent="0.2">
      <c r="A1161" s="15">
        <f>ROW(A1160)</f>
        <v>1160</v>
      </c>
      <c r="B1161" s="15">
        <f>IF(J1161=J1160,B1160+1,1)</f>
        <v>16</v>
      </c>
      <c r="C1161" s="15" t="s">
        <v>196</v>
      </c>
      <c r="D1161" s="25" t="s">
        <v>39</v>
      </c>
      <c r="E1161" s="27">
        <v>299556</v>
      </c>
      <c r="F1161" s="27" t="s">
        <v>2039</v>
      </c>
      <c r="G1161" s="27" t="s">
        <v>64</v>
      </c>
      <c r="H1161" s="27">
        <v>27000</v>
      </c>
      <c r="I1161" s="27" t="s">
        <v>42</v>
      </c>
      <c r="J1161" s="28">
        <v>46093</v>
      </c>
      <c r="K1161" s="26">
        <v>0.33333333333333331</v>
      </c>
      <c r="L1161" s="26"/>
      <c r="M1161" s="27" t="s">
        <v>347</v>
      </c>
      <c r="N1161" s="25">
        <f>IFERROR(VLOOKUP(M1161,Data!$J$1:$K$58,2,0),"")</f>
        <v>56976511010</v>
      </c>
      <c r="O1161" s="27" t="s">
        <v>516</v>
      </c>
      <c r="P1161" s="27"/>
      <c r="Q1161" s="27" t="s">
        <v>201</v>
      </c>
      <c r="R1161" s="27" t="s">
        <v>93</v>
      </c>
      <c r="S1161" s="27"/>
      <c r="T1161" s="27"/>
      <c r="U1161" s="28"/>
      <c r="X1161" s="27" t="s">
        <v>335</v>
      </c>
      <c r="Y1161" s="27"/>
      <c r="Z1161" s="29"/>
      <c r="AA1161" s="29">
        <v>0.30902777777777779</v>
      </c>
      <c r="AB1161" s="29"/>
      <c r="AC1161" s="30">
        <v>46093</v>
      </c>
      <c r="AD1161" s="15" t="str">
        <f>IF(Tabla2[[#This Row],[HORA ENTREGA]]="DIRECTO","On time", IF(AA1161&lt;&gt;"",IF(Tabla2[[#This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1" s="15" t="str">
        <f>MID(Tabla2[[#This Row],[TIPO]],1,3)</f>
        <v xml:space="preserve">20 </v>
      </c>
      <c r="AF11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LANCO &amp; HARRIS SURAMERICA SPA */ Cont: * msku7700974*/ HR Entrega: *08:00* /Dirección: *CALLE CHORRILLOS 1 PARC.19B, LAMPA</v>
      </c>
      <c r="AG1161" s="38" t="str">
        <f>IFERROR(HYPERLINK("https://wa.me/"&amp;Tabla2[[#This Row],[CONTACTO]]&amp;"?text="&amp;Tabla2[[#This Row],[Mensaje]],"Enviar mensaje"),"")</f>
        <v>Enviar mensaje</v>
      </c>
      <c r="AH1161" s="15" t="str">
        <f>CONCATENATE(A1161,F1161)</f>
        <v>1160msku7700974</v>
      </c>
      <c r="AI1161" s="15" t="str">
        <f>CONCATENATE("ENT-",A1161)</f>
        <v>ENT-1160</v>
      </c>
      <c r="AJ1161" s="15" t="str">
        <f>IF(Tabla2[[#This Row],[Op]]&lt;&gt;"","ENTREGA","")</f>
        <v>ENTREGA</v>
      </c>
      <c r="AK1161" s="40" t="str">
        <f>(Tabla2[[#This Row],[FECHA ENTREGA]]&amp;Tabla2[[#This Row],[HORA ENTREGA]])</f>
        <v>460930,333333333333333</v>
      </c>
      <c r="AL1161" s="34" t="str">
        <f>IFERROR(HYPERLINK("https://wa.me/"&amp;Tabla2[[#This Row],[CONTACTO]]&amp;"?text="&amp;Tabla2[[#This Row],[Mensaje]]),"")</f>
        <v>https://wa.me/56976511010?text=Hola!%0AServicio del día 12-03%0A *Cliente:* LANCO &amp; HARRIS SURAMERICA SPA */ Cont: * msku7700974*/ HR Entrega: *08:00* /Dirección: *CALLE CHORRILLOS 1 PARC.19B, LAMPA</v>
      </c>
    </row>
    <row r="1162" spans="1:38" s="15" customFormat="1" ht="16.5" customHeight="1" x14ac:dyDescent="0.2">
      <c r="A1162" s="15">
        <f>ROW(A1161)</f>
        <v>1161</v>
      </c>
      <c r="B1162" s="15">
        <f>IF(J1162=J1161,B1161+1,1)</f>
        <v>17</v>
      </c>
      <c r="C1162" s="15" t="s">
        <v>2040</v>
      </c>
      <c r="D1162" s="25" t="s">
        <v>39</v>
      </c>
      <c r="E1162" s="27">
        <v>502193</v>
      </c>
      <c r="F1162" s="27" t="s">
        <v>2041</v>
      </c>
      <c r="G1162" s="27" t="s">
        <v>41</v>
      </c>
      <c r="H1162" s="27">
        <v>7000</v>
      </c>
      <c r="I1162" s="27">
        <v>0.55000000000000004</v>
      </c>
      <c r="J1162" s="28">
        <v>46093</v>
      </c>
      <c r="K1162" s="26" t="s">
        <v>290</v>
      </c>
      <c r="L1162" s="26"/>
      <c r="M1162" s="27" t="s">
        <v>155</v>
      </c>
      <c r="N1162" s="25">
        <f>IFERROR(VLOOKUP(M1162,Data!$J$1:$K$58,2,0),"")</f>
        <v>56926181825</v>
      </c>
      <c r="O1162" s="27" t="s">
        <v>326</v>
      </c>
      <c r="P1162" s="27"/>
      <c r="Q1162" s="27" t="s">
        <v>2042</v>
      </c>
      <c r="R1162" s="27" t="s">
        <v>74</v>
      </c>
      <c r="S1162" s="27"/>
      <c r="T1162" s="27"/>
      <c r="U1162" s="28"/>
      <c r="X1162" s="27"/>
      <c r="Y1162" s="27"/>
      <c r="Z1162" s="29"/>
      <c r="AA1162" s="29">
        <v>0.62986111111111109</v>
      </c>
      <c r="AB1162" s="29"/>
      <c r="AC1162" s="30">
        <v>46093</v>
      </c>
      <c r="AD1162" s="15" t="str">
        <f>IF(Tabla2[[#This Row],[HORA ENTREGA]]="DIRECTO","On time", IF(AA1162&lt;&gt;"",IF(Tabla2[[#This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2" s="15" t="str">
        <f>MID(Tabla2[[#This Row],[TIPO]],1,3)</f>
        <v xml:space="preserve">40 </v>
      </c>
      <c r="AF11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MSDU8410090*/ HR Entrega: *DIRECTO* /Dirección: *CLAUDIO ARRAU 8600, PUDAHUEL</v>
      </c>
      <c r="AG1162" s="38" t="str">
        <f>IFERROR(HYPERLINK("https://wa.me/"&amp;Tabla2[[#This Row],[CONTACTO]]&amp;"?text="&amp;Tabla2[[#This Row],[Mensaje]],"Enviar mensaje"),"")</f>
        <v>Enviar mensaje</v>
      </c>
      <c r="AH1162" s="15" t="str">
        <f>CONCATENATE(A1162,F1162)</f>
        <v>1161MSDU8410090</v>
      </c>
      <c r="AI1162" s="15" t="str">
        <f>CONCATENATE("ENT-",A1162)</f>
        <v>ENT-1161</v>
      </c>
      <c r="AJ1162" s="15" t="str">
        <f>IF(Tabla2[[#This Row],[Op]]&lt;&gt;"","ENTREGA","")</f>
        <v>ENTREGA</v>
      </c>
      <c r="AK1162" s="40" t="str">
        <f>(Tabla2[[#This Row],[FECHA ENTREGA]]&amp;Tabla2[[#This Row],[HORA ENTREGA]])</f>
        <v>46093DIRECTO</v>
      </c>
      <c r="AL1162" s="34" t="str">
        <f>IFERROR(HYPERLINK("https://wa.me/"&amp;Tabla2[[#This Row],[CONTACTO]]&amp;"?text="&amp;Tabla2[[#This Row],[Mensaje]]),"")</f>
        <v>https://wa.me/56926181825?text=Hola!%0AServicio del día 12-03%0A *Cliente:* LOG SERVICES SPA */ Cont: * MSDU8410090*/ HR Entrega: *DIRECTO* /Dirección: *CLAUDIO ARRAU 8600, PUDAHUEL</v>
      </c>
    </row>
    <row r="1163" spans="1:38" s="15" customFormat="1" ht="16.5" customHeight="1" x14ac:dyDescent="0.2">
      <c r="A1163" s="15">
        <f>ROW(A1162)</f>
        <v>1162</v>
      </c>
      <c r="B1163" s="15">
        <f>IF(J1163=J1162,B1162+1,1)</f>
        <v>18</v>
      </c>
      <c r="C1163" s="15" t="s">
        <v>2040</v>
      </c>
      <c r="D1163" s="25" t="s">
        <v>39</v>
      </c>
      <c r="E1163" s="27">
        <v>502193</v>
      </c>
      <c r="F1163" s="27" t="s">
        <v>2043</v>
      </c>
      <c r="G1163" s="27" t="s">
        <v>41</v>
      </c>
      <c r="H1163" s="27">
        <v>7000</v>
      </c>
      <c r="I1163" s="27">
        <v>0.55138888888888893</v>
      </c>
      <c r="J1163" s="28">
        <v>46093</v>
      </c>
      <c r="K1163" s="26" t="s">
        <v>290</v>
      </c>
      <c r="L1163" s="26"/>
      <c r="M1163" s="27" t="s">
        <v>649</v>
      </c>
      <c r="N1163" s="25">
        <f>IFERROR(VLOOKUP(M1163,Data!$J$1:$K$58,2,0),"")</f>
        <v>56939438073</v>
      </c>
      <c r="O1163" s="27" t="s">
        <v>203</v>
      </c>
      <c r="P1163" s="27"/>
      <c r="Q1163" s="27" t="s">
        <v>2042</v>
      </c>
      <c r="R1163" s="27" t="s">
        <v>74</v>
      </c>
      <c r="S1163" s="27"/>
      <c r="T1163" s="27"/>
      <c r="U1163" s="28"/>
      <c r="X1163" s="27"/>
      <c r="Y1163" s="27"/>
      <c r="Z1163" s="29"/>
      <c r="AA1163" s="29">
        <v>0.66319444444444442</v>
      </c>
      <c r="AB1163" s="29"/>
      <c r="AC1163" s="30">
        <v>46093</v>
      </c>
      <c r="AD1163" s="15" t="str">
        <f>IF(Tabla2[[#This Row],[HORA ENTREGA]]="DIRECTO","On time", IF(AA1163&lt;&gt;"",IF(Tabla2[[#This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3" s="15" t="str">
        <f>MID(Tabla2[[#This Row],[TIPO]],1,3)</f>
        <v xml:space="preserve">40 </v>
      </c>
      <c r="AF11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MSDU6732930*/ HR Entrega: *DIRECTO* /Dirección: *CLAUDIO ARRAU 8600, PUDAHUEL</v>
      </c>
      <c r="AG1163" s="38" t="str">
        <f>IFERROR(HYPERLINK("https://wa.me/"&amp;Tabla2[[#This Row],[CONTACTO]]&amp;"?text="&amp;Tabla2[[#This Row],[Mensaje]],"Enviar mensaje"),"")</f>
        <v>Enviar mensaje</v>
      </c>
      <c r="AH1163" s="15" t="str">
        <f>CONCATENATE(A1163,F1163)</f>
        <v>1162MSDU6732930</v>
      </c>
      <c r="AI1163" s="15" t="str">
        <f>CONCATENATE("ENT-",A1163)</f>
        <v>ENT-1162</v>
      </c>
      <c r="AJ1163" s="15" t="str">
        <f>IF(Tabla2[[#This Row],[Op]]&lt;&gt;"","ENTREGA","")</f>
        <v>ENTREGA</v>
      </c>
      <c r="AK1163" s="40" t="str">
        <f>(Tabla2[[#This Row],[FECHA ENTREGA]]&amp;Tabla2[[#This Row],[HORA ENTREGA]])</f>
        <v>46093DIRECTO</v>
      </c>
      <c r="AL1163" s="34" t="str">
        <f>IFERROR(HYPERLINK("https://wa.me/"&amp;Tabla2[[#This Row],[CONTACTO]]&amp;"?text="&amp;Tabla2[[#This Row],[Mensaje]]),"")</f>
        <v>https://wa.me/56939438073?text=Hola!%0AServicio del día 12-03%0A *Cliente:* LOG SERVICES SPA */ Cont: * MSDU6732930*/ HR Entrega: *DIRECTO* /Dirección: *CLAUDIO ARRAU 8600, PUDAHUEL</v>
      </c>
    </row>
    <row r="1164" spans="1:38" s="15" customFormat="1" ht="16.5" customHeight="1" x14ac:dyDescent="0.2">
      <c r="A1164" s="15">
        <f>ROW(A1163)</f>
        <v>1163</v>
      </c>
      <c r="B1164" s="15">
        <f>IF(J1164=J1163,B1163+1,1)</f>
        <v>19</v>
      </c>
      <c r="C1164" s="15" t="s">
        <v>2040</v>
      </c>
      <c r="D1164" s="25" t="s">
        <v>39</v>
      </c>
      <c r="E1164" s="27">
        <v>502193</v>
      </c>
      <c r="F1164" s="27" t="s">
        <v>2044</v>
      </c>
      <c r="G1164" s="27" t="s">
        <v>41</v>
      </c>
      <c r="H1164" s="27">
        <v>7000</v>
      </c>
      <c r="I1164" s="27">
        <v>0.55694444444444446</v>
      </c>
      <c r="J1164" s="28">
        <v>46093</v>
      </c>
      <c r="K1164" s="26" t="s">
        <v>290</v>
      </c>
      <c r="L1164" s="26"/>
      <c r="M1164" s="27" t="s">
        <v>144</v>
      </c>
      <c r="N1164" s="25">
        <f>IFERROR(VLOOKUP(M1164,Data!$J$1:$K$58,2,0),"")</f>
        <v>56940144795</v>
      </c>
      <c r="O1164" s="27" t="s">
        <v>145</v>
      </c>
      <c r="P1164" s="27"/>
      <c r="Q1164" s="27" t="s">
        <v>2042</v>
      </c>
      <c r="R1164" s="27" t="s">
        <v>74</v>
      </c>
      <c r="S1164" s="27"/>
      <c r="T1164" s="27"/>
      <c r="U1164" s="28"/>
      <c r="X1164" s="27"/>
      <c r="Y1164" s="27"/>
      <c r="Z1164" s="29"/>
      <c r="AA1164" s="29">
        <v>0.67569444444444449</v>
      </c>
      <c r="AB1164" s="29"/>
      <c r="AC1164" s="30">
        <v>46093</v>
      </c>
      <c r="AD1164" s="15" t="str">
        <f>IF(Tabla2[[#This Row],[HORA ENTREGA]]="DIRECTO","On time", IF(AA1164&lt;&gt;"",IF(Tabla2[[#This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4" s="15" t="str">
        <f>MID(Tabla2[[#This Row],[TIPO]],1,3)</f>
        <v xml:space="preserve">40 </v>
      </c>
      <c r="AF11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FSCU6522254*/ HR Entrega: *DIRECTO* /Dirección: *CLAUDIO ARRAU 8600, PUDAHUEL</v>
      </c>
      <c r="AG1164" s="38" t="str">
        <f>IFERROR(HYPERLINK("https://wa.me/"&amp;Tabla2[[#This Row],[CONTACTO]]&amp;"?text="&amp;Tabla2[[#This Row],[Mensaje]],"Enviar mensaje"),"")</f>
        <v>Enviar mensaje</v>
      </c>
      <c r="AH1164" s="15" t="str">
        <f>CONCATENATE(A1164,F1164)</f>
        <v>1163FSCU6522254</v>
      </c>
      <c r="AI1164" s="15" t="str">
        <f>CONCATENATE("ENT-",A1164)</f>
        <v>ENT-1163</v>
      </c>
      <c r="AJ1164" s="15" t="str">
        <f>IF(Tabla2[[#This Row],[Op]]&lt;&gt;"","ENTREGA","")</f>
        <v>ENTREGA</v>
      </c>
      <c r="AK1164" s="40" t="str">
        <f>(Tabla2[[#This Row],[FECHA ENTREGA]]&amp;Tabla2[[#This Row],[HORA ENTREGA]])</f>
        <v>46093DIRECTO</v>
      </c>
      <c r="AL1164" s="34" t="str">
        <f>IFERROR(HYPERLINK("https://wa.me/"&amp;Tabla2[[#This Row],[CONTACTO]]&amp;"?text="&amp;Tabla2[[#This Row],[Mensaje]]),"")</f>
        <v>https://wa.me/56940144795?text=Hola!%0AServicio del día 12-03%0A *Cliente:* LOG SERVICES SPA */ Cont: * FSCU6522254*/ HR Entrega: *DIRECTO* /Dirección: *CLAUDIO ARRAU 8600, PUDAHUEL</v>
      </c>
    </row>
    <row r="1165" spans="1:38" s="15" customFormat="1" ht="16.5" customHeight="1" x14ac:dyDescent="0.2">
      <c r="A1165" s="15">
        <f>ROW(A1164)</f>
        <v>1164</v>
      </c>
      <c r="B1165" s="15">
        <f>IF(J1165=J1164,B1164+1,1)</f>
        <v>20</v>
      </c>
      <c r="C1165" s="15" t="s">
        <v>2040</v>
      </c>
      <c r="D1165" s="25" t="s">
        <v>39</v>
      </c>
      <c r="E1165" s="27">
        <v>502193</v>
      </c>
      <c r="F1165" s="27" t="s">
        <v>2045</v>
      </c>
      <c r="G1165" s="27" t="s">
        <v>41</v>
      </c>
      <c r="H1165" s="27">
        <v>7000</v>
      </c>
      <c r="I1165" s="27">
        <v>0.56805555555555554</v>
      </c>
      <c r="J1165" s="28">
        <v>46093</v>
      </c>
      <c r="K1165" s="26" t="s">
        <v>290</v>
      </c>
      <c r="L1165" s="26"/>
      <c r="M1165" s="27" t="s">
        <v>82</v>
      </c>
      <c r="N1165" s="25">
        <f>IFERROR(VLOOKUP(M1165,Data!$J$1:$K$58,2,0),"")</f>
        <v>56944277110</v>
      </c>
      <c r="O1165" s="27" t="s">
        <v>83</v>
      </c>
      <c r="P1165" s="27"/>
      <c r="Q1165" s="27" t="s">
        <v>2042</v>
      </c>
      <c r="R1165" s="27" t="s">
        <v>74</v>
      </c>
      <c r="S1165" s="27"/>
      <c r="T1165" s="27"/>
      <c r="U1165" s="28"/>
      <c r="X1165" s="27"/>
      <c r="Y1165" s="27"/>
      <c r="Z1165" s="29"/>
      <c r="AA1165" s="29">
        <v>0.63611111111111107</v>
      </c>
      <c r="AB1165" s="29"/>
      <c r="AC1165" s="30">
        <v>46093</v>
      </c>
      <c r="AD1165" s="15" t="str">
        <f>IF(Tabla2[[#This Row],[HORA ENTREGA]]="DIRECTO","On time", IF(AA1165&lt;&gt;"",IF(Tabla2[[#This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5" s="15" t="str">
        <f>MID(Tabla2[[#This Row],[TIPO]],1,3)</f>
        <v xml:space="preserve">40 </v>
      </c>
      <c r="AF11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MSMU8022825*/ HR Entrega: *DIRECTO* /Dirección: *CLAUDIO ARRAU 8600, PUDAHUEL</v>
      </c>
      <c r="AG1165" s="38" t="str">
        <f>IFERROR(HYPERLINK("https://wa.me/"&amp;Tabla2[[#This Row],[CONTACTO]]&amp;"?text="&amp;Tabla2[[#This Row],[Mensaje]],"Enviar mensaje"),"")</f>
        <v>Enviar mensaje</v>
      </c>
      <c r="AH1165" s="15" t="str">
        <f>CONCATENATE(A1165,F1165)</f>
        <v>1164MSMU8022825</v>
      </c>
      <c r="AI1165" s="15" t="str">
        <f>CONCATENATE("ENT-",A1165)</f>
        <v>ENT-1164</v>
      </c>
      <c r="AJ1165" s="15" t="str">
        <f>IF(Tabla2[[#This Row],[Op]]&lt;&gt;"","ENTREGA","")</f>
        <v>ENTREGA</v>
      </c>
      <c r="AK1165" s="40" t="str">
        <f>(Tabla2[[#This Row],[FECHA ENTREGA]]&amp;Tabla2[[#This Row],[HORA ENTREGA]])</f>
        <v>46093DIRECTO</v>
      </c>
      <c r="AL1165" s="34" t="str">
        <f>IFERROR(HYPERLINK("https://wa.me/"&amp;Tabla2[[#This Row],[CONTACTO]]&amp;"?text="&amp;Tabla2[[#This Row],[Mensaje]]),"")</f>
        <v>https://wa.me/56944277110?text=Hola!%0AServicio del día 12-03%0A *Cliente:* LOG SERVICES SPA */ Cont: * MSMU8022825*/ HR Entrega: *DIRECTO* /Dirección: *CLAUDIO ARRAU 8600, PUDAHUEL</v>
      </c>
    </row>
    <row r="1166" spans="1:38" s="15" customFormat="1" ht="16.5" customHeight="1" x14ac:dyDescent="0.2">
      <c r="A1166" s="15">
        <f>ROW(A1165)</f>
        <v>1165</v>
      </c>
      <c r="B1166" s="15">
        <f>IF(J1166=J1165,B1165+1,1)</f>
        <v>21</v>
      </c>
      <c r="C1166" s="15" t="s">
        <v>2040</v>
      </c>
      <c r="D1166" s="25" t="s">
        <v>39</v>
      </c>
      <c r="E1166" s="27">
        <v>502193</v>
      </c>
      <c r="F1166" s="27" t="s">
        <v>2046</v>
      </c>
      <c r="G1166" s="27" t="s">
        <v>41</v>
      </c>
      <c r="H1166" s="27">
        <v>7000</v>
      </c>
      <c r="I1166" s="27">
        <v>0.57222222222222219</v>
      </c>
      <c r="J1166" s="28">
        <v>46093</v>
      </c>
      <c r="K1166" s="26" t="s">
        <v>290</v>
      </c>
      <c r="L1166" s="26"/>
      <c r="M1166" s="27" t="s">
        <v>688</v>
      </c>
      <c r="N1166" s="25">
        <f>IFERROR(VLOOKUP(M1166,Data!$J$1:$K$58,2,0),"")</f>
        <v>56950104102</v>
      </c>
      <c r="O1166" s="27" t="s">
        <v>552</v>
      </c>
      <c r="P1166" s="27"/>
      <c r="Q1166" s="27" t="s">
        <v>2042</v>
      </c>
      <c r="R1166" s="27" t="s">
        <v>74</v>
      </c>
      <c r="S1166" s="27"/>
      <c r="T1166" s="27"/>
      <c r="U1166" s="28"/>
      <c r="X1166" s="27"/>
      <c r="Y1166" s="27"/>
      <c r="Z1166" s="29"/>
      <c r="AA1166" s="29">
        <v>0.65069444444444446</v>
      </c>
      <c r="AB1166" s="29"/>
      <c r="AC1166" s="30">
        <v>46093</v>
      </c>
      <c r="AD1166" s="15" t="str">
        <f>IF(Tabla2[[#This Row],[HORA ENTREGA]]="DIRECTO","On time", IF(AA1166&lt;&gt;"",IF(Tabla2[[#This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6" s="15" t="str">
        <f>MID(Tabla2[[#This Row],[TIPO]],1,3)</f>
        <v xml:space="preserve">40 </v>
      </c>
      <c r="AF11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TGBU8004646*/ HR Entrega: *DIRECTO* /Dirección: *CLAUDIO ARRAU 8600, PUDAHUEL</v>
      </c>
      <c r="AG1166" s="38" t="str">
        <f>IFERROR(HYPERLINK("https://wa.me/"&amp;Tabla2[[#This Row],[CONTACTO]]&amp;"?text="&amp;Tabla2[[#This Row],[Mensaje]],"Enviar mensaje"),"")</f>
        <v>Enviar mensaje</v>
      </c>
      <c r="AH1166" s="15" t="str">
        <f>CONCATENATE(A1166,F1166)</f>
        <v>1165TGBU8004646</v>
      </c>
      <c r="AI1166" s="15" t="str">
        <f>CONCATENATE("ENT-",A1166)</f>
        <v>ENT-1165</v>
      </c>
      <c r="AJ1166" s="15" t="str">
        <f>IF(Tabla2[[#This Row],[Op]]&lt;&gt;"","ENTREGA","")</f>
        <v>ENTREGA</v>
      </c>
      <c r="AK1166" s="40" t="str">
        <f>(Tabla2[[#This Row],[FECHA ENTREGA]]&amp;Tabla2[[#This Row],[HORA ENTREGA]])</f>
        <v>46093DIRECTO</v>
      </c>
      <c r="AL1166" s="34" t="str">
        <f>IFERROR(HYPERLINK("https://wa.me/"&amp;Tabla2[[#This Row],[CONTACTO]]&amp;"?text="&amp;Tabla2[[#This Row],[Mensaje]]),"")</f>
        <v>https://wa.me/56950104102?text=Hola!%0AServicio del día 12-03%0A *Cliente:* LOG SERVICES SPA */ Cont: * TGBU8004646*/ HR Entrega: *DIRECTO* /Dirección: *CLAUDIO ARRAU 8600, PUDAHUEL</v>
      </c>
    </row>
    <row r="1167" spans="1:38" s="15" customFormat="1" ht="16.5" customHeight="1" x14ac:dyDescent="0.2">
      <c r="A1167" s="15">
        <f>ROW(A1166)</f>
        <v>1166</v>
      </c>
      <c r="B1167" s="15">
        <f>IF(J1167=J1166,B1166+1,1)</f>
        <v>22</v>
      </c>
      <c r="C1167" s="15" t="s">
        <v>2040</v>
      </c>
      <c r="D1167" s="25" t="s">
        <v>39</v>
      </c>
      <c r="E1167" s="27">
        <v>502193</v>
      </c>
      <c r="F1167" s="27" t="s">
        <v>2047</v>
      </c>
      <c r="G1167" s="27" t="s">
        <v>41</v>
      </c>
      <c r="H1167" s="27">
        <v>7000</v>
      </c>
      <c r="I1167" s="27">
        <v>0.54861111111111116</v>
      </c>
      <c r="J1167" s="28">
        <v>46093</v>
      </c>
      <c r="K1167" s="26" t="s">
        <v>290</v>
      </c>
      <c r="L1167" s="26"/>
      <c r="M1167" s="27" t="s">
        <v>341</v>
      </c>
      <c r="N1167" s="25">
        <f>IFERROR(VLOOKUP(M1167,Data!$J$1:$K$58,2,0),"")</f>
        <v>56950923536</v>
      </c>
      <c r="O1167" s="27" t="s">
        <v>105</v>
      </c>
      <c r="P1167" s="27"/>
      <c r="Q1167" s="27" t="s">
        <v>2042</v>
      </c>
      <c r="R1167" s="27" t="s">
        <v>74</v>
      </c>
      <c r="S1167" s="27"/>
      <c r="T1167" s="27"/>
      <c r="U1167" s="28"/>
      <c r="X1167" s="27"/>
      <c r="Y1167" s="27"/>
      <c r="Z1167" s="29"/>
      <c r="AA1167" s="29">
        <v>0.62847222222222221</v>
      </c>
      <c r="AB1167" s="29"/>
      <c r="AC1167" s="30">
        <v>46093</v>
      </c>
      <c r="AD1167" s="15" t="str">
        <f>IF(Tabla2[[#This Row],[HORA ENTREGA]]="DIRECTO","On time", IF(AA1167&lt;&gt;"",IF(Tabla2[[#This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7" s="15" t="str">
        <f>MID(Tabla2[[#This Row],[TIPO]],1,3)</f>
        <v xml:space="preserve">40 </v>
      </c>
      <c r="AF11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MSDU7112595*/ HR Entrega: *DIRECTO* /Dirección: *CLAUDIO ARRAU 8600, PUDAHUEL</v>
      </c>
      <c r="AG1167" s="38" t="str">
        <f>IFERROR(HYPERLINK("https://wa.me/"&amp;Tabla2[[#This Row],[CONTACTO]]&amp;"?text="&amp;Tabla2[[#This Row],[Mensaje]],"Enviar mensaje"),"")</f>
        <v>Enviar mensaje</v>
      </c>
      <c r="AH1167" s="15" t="str">
        <f>CONCATENATE(A1167,F1167)</f>
        <v>1166MSDU7112595</v>
      </c>
      <c r="AI1167" s="15" t="str">
        <f>CONCATENATE("ENT-",A1167)</f>
        <v>ENT-1166</v>
      </c>
      <c r="AJ1167" s="15" t="str">
        <f>IF(Tabla2[[#This Row],[Op]]&lt;&gt;"","ENTREGA","")</f>
        <v>ENTREGA</v>
      </c>
      <c r="AK1167" s="40" t="str">
        <f>(Tabla2[[#This Row],[FECHA ENTREGA]]&amp;Tabla2[[#This Row],[HORA ENTREGA]])</f>
        <v>46093DIRECTO</v>
      </c>
      <c r="AL1167" s="34" t="str">
        <f>IFERROR(HYPERLINK("https://wa.me/"&amp;Tabla2[[#This Row],[CONTACTO]]&amp;"?text="&amp;Tabla2[[#This Row],[Mensaje]]),"")</f>
        <v>https://wa.me/56950923536?text=Hola!%0AServicio del día 12-03%0A *Cliente:* LOG SERVICES SPA */ Cont: * MSDU7112595*/ HR Entrega: *DIRECTO* /Dirección: *CLAUDIO ARRAU 8600, PUDAHUEL</v>
      </c>
    </row>
    <row r="1168" spans="1:38" s="15" customFormat="1" ht="16.5" customHeight="1" x14ac:dyDescent="0.2">
      <c r="A1168" s="15">
        <f>ROW(A1167)</f>
        <v>1167</v>
      </c>
      <c r="B1168" s="15">
        <f>IF(J1168=J1167,B1167+1,1)</f>
        <v>23</v>
      </c>
      <c r="C1168" s="15" t="s">
        <v>2040</v>
      </c>
      <c r="D1168" s="25" t="s">
        <v>39</v>
      </c>
      <c r="E1168" s="27">
        <v>502193</v>
      </c>
      <c r="F1168" s="27" t="s">
        <v>2048</v>
      </c>
      <c r="G1168" s="27" t="s">
        <v>41</v>
      </c>
      <c r="H1168" s="27">
        <v>7000</v>
      </c>
      <c r="I1168" s="27">
        <v>0.57361111111111107</v>
      </c>
      <c r="J1168" s="28">
        <v>46093</v>
      </c>
      <c r="K1168" s="26" t="s">
        <v>290</v>
      </c>
      <c r="L1168" s="26"/>
      <c r="M1168" s="27" t="s">
        <v>221</v>
      </c>
      <c r="N1168" s="25">
        <f>IFERROR(VLOOKUP(M1168,Data!$J$1:$K$58,2,0),"")</f>
        <v>56965378427</v>
      </c>
      <c r="O1168" s="27" t="s">
        <v>222</v>
      </c>
      <c r="P1168" s="27"/>
      <c r="Q1168" s="27" t="s">
        <v>2042</v>
      </c>
      <c r="R1168" s="27" t="s">
        <v>74</v>
      </c>
      <c r="S1168" s="27"/>
      <c r="T1168" s="27"/>
      <c r="U1168" s="28"/>
      <c r="X1168" s="27"/>
      <c r="Y1168" s="27"/>
      <c r="Z1168" s="29"/>
      <c r="AA1168" s="29">
        <v>0.73263888888888884</v>
      </c>
      <c r="AB1168" s="29"/>
      <c r="AC1168" s="30">
        <v>46093</v>
      </c>
      <c r="AD1168" s="15" t="str">
        <f>IF(Tabla2[[#This Row],[HORA ENTREGA]]="DIRECTO","On time", IF(AA1168&lt;&gt;"",IF(Tabla2[[#This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8" s="15" t="str">
        <f>MID(Tabla2[[#This Row],[TIPO]],1,3)</f>
        <v xml:space="preserve">40 </v>
      </c>
      <c r="AF11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MEDU7805864*/ HR Entrega: *DIRECTO* /Dirección: *CLAUDIO ARRAU 8600, PUDAHUEL</v>
      </c>
      <c r="AG1168" s="38" t="str">
        <f>IFERROR(HYPERLINK("https://wa.me/"&amp;Tabla2[[#This Row],[CONTACTO]]&amp;"?text="&amp;Tabla2[[#This Row],[Mensaje]],"Enviar mensaje"),"")</f>
        <v>Enviar mensaje</v>
      </c>
      <c r="AH1168" s="15" t="str">
        <f>CONCATENATE(A1168,F1168)</f>
        <v>1167MEDU7805864</v>
      </c>
      <c r="AI1168" s="15" t="str">
        <f>CONCATENATE("ENT-",A1168)</f>
        <v>ENT-1167</v>
      </c>
      <c r="AJ1168" s="15" t="str">
        <f>IF(Tabla2[[#This Row],[Op]]&lt;&gt;"","ENTREGA","")</f>
        <v>ENTREGA</v>
      </c>
      <c r="AK1168" s="40" t="str">
        <f>(Tabla2[[#This Row],[FECHA ENTREGA]]&amp;Tabla2[[#This Row],[HORA ENTREGA]])</f>
        <v>46093DIRECTO</v>
      </c>
      <c r="AL1168" s="34" t="str">
        <f>IFERROR(HYPERLINK("https://wa.me/"&amp;Tabla2[[#This Row],[CONTACTO]]&amp;"?text="&amp;Tabla2[[#This Row],[Mensaje]]),"")</f>
        <v>https://wa.me/56965378427?text=Hola!%0AServicio del día 12-03%0A *Cliente:* LOG SERVICES SPA */ Cont: * MEDU7805864*/ HR Entrega: *DIRECTO* /Dirección: *CLAUDIO ARRAU 8600, PUDAHUEL</v>
      </c>
    </row>
    <row r="1169" spans="1:38" s="15" customFormat="1" ht="16.5" customHeight="1" x14ac:dyDescent="0.2">
      <c r="A1169" s="15">
        <f>ROW(A1168)</f>
        <v>1168</v>
      </c>
      <c r="B1169" s="15">
        <f>IF(J1169=J1168,B1168+1,1)</f>
        <v>24</v>
      </c>
      <c r="C1169" s="15" t="s">
        <v>2040</v>
      </c>
      <c r="D1169" s="25" t="s">
        <v>39</v>
      </c>
      <c r="E1169" s="27">
        <v>502193</v>
      </c>
      <c r="F1169" s="27" t="s">
        <v>2049</v>
      </c>
      <c r="G1169" s="27" t="s">
        <v>41</v>
      </c>
      <c r="H1169" s="27">
        <v>7000</v>
      </c>
      <c r="I1169" s="27"/>
      <c r="J1169" s="28">
        <v>46093</v>
      </c>
      <c r="K1169" s="26" t="s">
        <v>290</v>
      </c>
      <c r="L1169" s="26"/>
      <c r="M1169" s="27" t="s">
        <v>308</v>
      </c>
      <c r="N1169" s="25">
        <f>IFERROR(VLOOKUP(M1169,Data!$J$1:$K$58,2,0),"")</f>
        <v>56966631737</v>
      </c>
      <c r="O1169" s="27" t="s">
        <v>309</v>
      </c>
      <c r="P1169" s="27"/>
      <c r="Q1169" s="27" t="s">
        <v>2042</v>
      </c>
      <c r="R1169" s="27" t="s">
        <v>74</v>
      </c>
      <c r="S1169" s="27"/>
      <c r="T1169" s="27"/>
      <c r="U1169" s="28"/>
      <c r="X1169" s="27"/>
      <c r="Y1169" s="27"/>
      <c r="Z1169" s="29"/>
      <c r="AA1169" s="29">
        <v>0.63611111111111107</v>
      </c>
      <c r="AB1169" s="29"/>
      <c r="AC1169" s="30">
        <v>46093</v>
      </c>
      <c r="AD1169" s="15" t="str">
        <f>IF(Tabla2[[#This Row],[HORA ENTREGA]]="DIRECTO","On time", IF(AA1169&lt;&gt;"",IF(Tabla2[[#This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69" s="15" t="str">
        <f>MID(Tabla2[[#This Row],[TIPO]],1,3)</f>
        <v xml:space="preserve">40 </v>
      </c>
      <c r="AF11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MSMU5233573*/ HR Entrega: *DIRECTO* /Dirección: *CLAUDIO ARRAU 8600, PUDAHUEL</v>
      </c>
      <c r="AG1169" s="38" t="str">
        <f>IFERROR(HYPERLINK("https://wa.me/"&amp;Tabla2[[#This Row],[CONTACTO]]&amp;"?text="&amp;Tabla2[[#This Row],[Mensaje]],"Enviar mensaje"),"")</f>
        <v>Enviar mensaje</v>
      </c>
      <c r="AH1169" s="15" t="str">
        <f>CONCATENATE(A1169,F1169)</f>
        <v>1168MSMU5233573</v>
      </c>
      <c r="AI1169" s="15" t="str">
        <f>CONCATENATE("ENT-",A1169)</f>
        <v>ENT-1168</v>
      </c>
      <c r="AJ1169" s="15" t="str">
        <f>IF(Tabla2[[#This Row],[Op]]&lt;&gt;"","ENTREGA","")</f>
        <v>ENTREGA</v>
      </c>
      <c r="AK1169" s="40" t="str">
        <f>(Tabla2[[#This Row],[FECHA ENTREGA]]&amp;Tabla2[[#This Row],[HORA ENTREGA]])</f>
        <v>46093DIRECTO</v>
      </c>
      <c r="AL1169" s="34" t="str">
        <f>IFERROR(HYPERLINK("https://wa.me/"&amp;Tabla2[[#This Row],[CONTACTO]]&amp;"?text="&amp;Tabla2[[#This Row],[Mensaje]]),"")</f>
        <v>https://wa.me/56966631737?text=Hola!%0AServicio del día 12-03%0A *Cliente:* LOG SERVICES SPA */ Cont: * MSMU5233573*/ HR Entrega: *DIRECTO* /Dirección: *CLAUDIO ARRAU 8600, PUDAHUEL</v>
      </c>
    </row>
    <row r="1170" spans="1:38" s="15" customFormat="1" ht="16.5" customHeight="1" x14ac:dyDescent="0.2">
      <c r="A1170" s="15">
        <f>ROW(A1169)</f>
        <v>1169</v>
      </c>
      <c r="B1170" s="15">
        <f>IF(J1170=J1169,B1169+1,1)</f>
        <v>25</v>
      </c>
      <c r="C1170" s="15" t="s">
        <v>2040</v>
      </c>
      <c r="D1170" s="25" t="s">
        <v>39</v>
      </c>
      <c r="E1170" s="27">
        <v>502193</v>
      </c>
      <c r="F1170" s="27" t="s">
        <v>2050</v>
      </c>
      <c r="G1170" s="27" t="s">
        <v>41</v>
      </c>
      <c r="H1170" s="27">
        <v>7000</v>
      </c>
      <c r="I1170" s="27">
        <v>0.56388888888888888</v>
      </c>
      <c r="J1170" s="28">
        <v>46093</v>
      </c>
      <c r="K1170" s="26" t="s">
        <v>290</v>
      </c>
      <c r="L1170" s="26"/>
      <c r="M1170" s="27" t="s">
        <v>161</v>
      </c>
      <c r="N1170" s="25">
        <f>IFERROR(VLOOKUP(M1170,Data!$J$1:$K$58,2,0),"")</f>
        <v>56966749408</v>
      </c>
      <c r="O1170" s="27" t="s">
        <v>162</v>
      </c>
      <c r="P1170" s="27"/>
      <c r="Q1170" s="27" t="s">
        <v>2042</v>
      </c>
      <c r="R1170" s="27" t="s">
        <v>74</v>
      </c>
      <c r="S1170" s="27"/>
      <c r="T1170" s="27"/>
      <c r="U1170" s="28"/>
      <c r="X1170" s="27"/>
      <c r="Y1170" s="27"/>
      <c r="Z1170" s="29"/>
      <c r="AA1170" s="29">
        <v>0.66319444444444442</v>
      </c>
      <c r="AB1170" s="29"/>
      <c r="AC1170" s="30">
        <v>46093</v>
      </c>
      <c r="AD1170" s="15" t="str">
        <f>IF(Tabla2[[#This Row],[HORA ENTREGA]]="DIRECTO","On time", IF(AA1170&lt;&gt;"",IF(Tabla2[[#This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0" s="15" t="str">
        <f>MID(Tabla2[[#This Row],[TIPO]],1,3)</f>
        <v xml:space="preserve">40 </v>
      </c>
      <c r="AF11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BMOU6010728*/ HR Entrega: *DIRECTO* /Dirección: *CLAUDIO ARRAU 8600, PUDAHUEL</v>
      </c>
      <c r="AG1170" s="38" t="str">
        <f>IFERROR(HYPERLINK("https://wa.me/"&amp;Tabla2[[#This Row],[CONTACTO]]&amp;"?text="&amp;Tabla2[[#This Row],[Mensaje]],"Enviar mensaje"),"")</f>
        <v>Enviar mensaje</v>
      </c>
      <c r="AH1170" s="15" t="str">
        <f>CONCATENATE(A1170,F1170)</f>
        <v>1169BMOU6010728</v>
      </c>
      <c r="AI1170" s="15" t="str">
        <f>CONCATENATE("ENT-",A1170)</f>
        <v>ENT-1169</v>
      </c>
      <c r="AJ1170" s="15" t="str">
        <f>IF(Tabla2[[#This Row],[Op]]&lt;&gt;"","ENTREGA","")</f>
        <v>ENTREGA</v>
      </c>
      <c r="AK1170" s="40" t="str">
        <f>(Tabla2[[#This Row],[FECHA ENTREGA]]&amp;Tabla2[[#This Row],[HORA ENTREGA]])</f>
        <v>46093DIRECTO</v>
      </c>
      <c r="AL1170" s="34" t="str">
        <f>IFERROR(HYPERLINK("https://wa.me/"&amp;Tabla2[[#This Row],[CONTACTO]]&amp;"?text="&amp;Tabla2[[#This Row],[Mensaje]]),"")</f>
        <v>https://wa.me/56966749408?text=Hola!%0AServicio del día 12-03%0A *Cliente:* LOG SERVICES SPA */ Cont: * BMOU6010728*/ HR Entrega: *DIRECTO* /Dirección: *CLAUDIO ARRAU 8600, PUDAHUEL</v>
      </c>
    </row>
    <row r="1171" spans="1:38" s="15" customFormat="1" ht="16.5" customHeight="1" x14ac:dyDescent="0.2">
      <c r="A1171" s="15">
        <f>ROW(A1170)</f>
        <v>1170</v>
      </c>
      <c r="B1171" s="15">
        <f>IF(J1171=J1170,B1170+1,1)</f>
        <v>26</v>
      </c>
      <c r="C1171" s="15" t="s">
        <v>2040</v>
      </c>
      <c r="D1171" s="25" t="s">
        <v>39</v>
      </c>
      <c r="E1171" s="27">
        <v>502193</v>
      </c>
      <c r="F1171" s="27" t="s">
        <v>2051</v>
      </c>
      <c r="G1171" s="27" t="s">
        <v>41</v>
      </c>
      <c r="H1171" s="27">
        <v>7000</v>
      </c>
      <c r="I1171" s="27">
        <v>0.5708333333333333</v>
      </c>
      <c r="J1171" s="28">
        <v>46093</v>
      </c>
      <c r="K1171" s="26" t="s">
        <v>290</v>
      </c>
      <c r="L1171" s="26"/>
      <c r="M1171" s="27" t="s">
        <v>192</v>
      </c>
      <c r="N1171" s="25">
        <f>IFERROR(VLOOKUP(M1171,Data!$J$1:$K$58,2,0),"")</f>
        <v>56967396661</v>
      </c>
      <c r="O1171" s="27" t="s">
        <v>234</v>
      </c>
      <c r="P1171" s="27"/>
      <c r="Q1171" s="27" t="s">
        <v>2042</v>
      </c>
      <c r="R1171" s="27" t="s">
        <v>74</v>
      </c>
      <c r="S1171" s="27"/>
      <c r="T1171" s="27"/>
      <c r="U1171" s="28"/>
      <c r="X1171" s="27"/>
      <c r="Y1171" s="27"/>
      <c r="Z1171" s="29"/>
      <c r="AA1171" s="29">
        <v>0.66111111111111109</v>
      </c>
      <c r="AB1171" s="29"/>
      <c r="AC1171" s="30">
        <v>46093</v>
      </c>
      <c r="AD1171" s="15" t="str">
        <f>IF(Tabla2[[#This Row],[HORA ENTREGA]]="DIRECTO","On time", IF(AA1171&lt;&gt;"",IF(Tabla2[[#This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1" s="15" t="str">
        <f>MID(Tabla2[[#This Row],[TIPO]],1,3)</f>
        <v xml:space="preserve">40 </v>
      </c>
      <c r="AF11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MSDU7100850*/ HR Entrega: *DIRECTO* /Dirección: *CLAUDIO ARRAU 8600, PUDAHUEL</v>
      </c>
      <c r="AG1171" s="38" t="str">
        <f>IFERROR(HYPERLINK("https://wa.me/"&amp;Tabla2[[#This Row],[CONTACTO]]&amp;"?text="&amp;Tabla2[[#This Row],[Mensaje]],"Enviar mensaje"),"")</f>
        <v>Enviar mensaje</v>
      </c>
      <c r="AH1171" s="15" t="str">
        <f>CONCATENATE(A1171,F1171)</f>
        <v>1170MSDU7100850</v>
      </c>
      <c r="AI1171" s="15" t="str">
        <f>CONCATENATE("ENT-",A1171)</f>
        <v>ENT-1170</v>
      </c>
      <c r="AJ1171" s="15" t="str">
        <f>IF(Tabla2[[#This Row],[Op]]&lt;&gt;"","ENTREGA","")</f>
        <v>ENTREGA</v>
      </c>
      <c r="AK1171" s="40" t="str">
        <f>(Tabla2[[#This Row],[FECHA ENTREGA]]&amp;Tabla2[[#This Row],[HORA ENTREGA]])</f>
        <v>46093DIRECTO</v>
      </c>
      <c r="AL1171" s="34" t="str">
        <f>IFERROR(HYPERLINK("https://wa.me/"&amp;Tabla2[[#This Row],[CONTACTO]]&amp;"?text="&amp;Tabla2[[#This Row],[Mensaje]]),"")</f>
        <v>https://wa.me/56967396661?text=Hola!%0AServicio del día 12-03%0A *Cliente:* LOG SERVICES SPA */ Cont: * MSDU7100850*/ HR Entrega: *DIRECTO* /Dirección: *CLAUDIO ARRAU 8600, PUDAHUEL</v>
      </c>
    </row>
    <row r="1172" spans="1:38" s="15" customFormat="1" ht="16.5" customHeight="1" x14ac:dyDescent="0.2">
      <c r="A1172" s="15">
        <f>ROW(A1171)</f>
        <v>1171</v>
      </c>
      <c r="B1172" s="15">
        <f>IF(J1172=J1171,B1171+1,1)</f>
        <v>27</v>
      </c>
      <c r="C1172" s="15" t="s">
        <v>2040</v>
      </c>
      <c r="D1172" s="25" t="s">
        <v>39</v>
      </c>
      <c r="E1172" s="27">
        <v>502193</v>
      </c>
      <c r="F1172" s="27" t="s">
        <v>2052</v>
      </c>
      <c r="G1172" s="27" t="s">
        <v>41</v>
      </c>
      <c r="H1172" s="27">
        <v>7000</v>
      </c>
      <c r="I1172" s="27">
        <v>0.55972222222222223</v>
      </c>
      <c r="J1172" s="28">
        <v>46093</v>
      </c>
      <c r="K1172" s="26" t="s">
        <v>290</v>
      </c>
      <c r="L1172" s="26"/>
      <c r="M1172" s="27" t="s">
        <v>176</v>
      </c>
      <c r="N1172" s="25">
        <f>IFERROR(VLOOKUP(M1172,Data!$J$1:$K$58,2,0),"")</f>
        <v>56968463649</v>
      </c>
      <c r="O1172" s="27" t="s">
        <v>177</v>
      </c>
      <c r="P1172" s="27"/>
      <c r="Q1172" s="27" t="s">
        <v>2042</v>
      </c>
      <c r="R1172" s="27" t="s">
        <v>74</v>
      </c>
      <c r="S1172" s="27"/>
      <c r="T1172" s="27"/>
      <c r="U1172" s="28"/>
      <c r="X1172" s="27"/>
      <c r="Y1172" s="27"/>
      <c r="Z1172" s="29"/>
      <c r="AA1172" s="29">
        <v>0.65208333333333335</v>
      </c>
      <c r="AB1172" s="29"/>
      <c r="AC1172" s="30">
        <v>46093</v>
      </c>
      <c r="AD1172" s="15" t="str">
        <f>IF(Tabla2[[#This Row],[HORA ENTREGA]]="DIRECTO","On time", IF(AA1172&lt;&gt;"",IF(Tabla2[[#This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2" s="15" t="str">
        <f>MID(Tabla2[[#This Row],[TIPO]],1,3)</f>
        <v xml:space="preserve">40 </v>
      </c>
      <c r="AF11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MSNU8429033*/ HR Entrega: *DIRECTO* /Dirección: *CLAUDIO ARRAU 8600, PUDAHUEL</v>
      </c>
      <c r="AG1172" s="38" t="str">
        <f>IFERROR(HYPERLINK("https://wa.me/"&amp;Tabla2[[#This Row],[CONTACTO]]&amp;"?text="&amp;Tabla2[[#This Row],[Mensaje]],"Enviar mensaje"),"")</f>
        <v>Enviar mensaje</v>
      </c>
      <c r="AH1172" s="15" t="str">
        <f>CONCATENATE(A1172,F1172)</f>
        <v>1171MSNU8429033</v>
      </c>
      <c r="AI1172" s="15" t="str">
        <f>CONCATENATE("ENT-",A1172)</f>
        <v>ENT-1171</v>
      </c>
      <c r="AJ1172" s="15" t="str">
        <f>IF(Tabla2[[#This Row],[Op]]&lt;&gt;"","ENTREGA","")</f>
        <v>ENTREGA</v>
      </c>
      <c r="AK1172" s="40" t="str">
        <f>(Tabla2[[#This Row],[FECHA ENTREGA]]&amp;Tabla2[[#This Row],[HORA ENTREGA]])</f>
        <v>46093DIRECTO</v>
      </c>
      <c r="AL1172" s="34" t="str">
        <f>IFERROR(HYPERLINK("https://wa.me/"&amp;Tabla2[[#This Row],[CONTACTO]]&amp;"?text="&amp;Tabla2[[#This Row],[Mensaje]]),"")</f>
        <v>https://wa.me/56968463649?text=Hola!%0AServicio del día 12-03%0A *Cliente:* LOG SERVICES SPA */ Cont: * MSNU8429033*/ HR Entrega: *DIRECTO* /Dirección: *CLAUDIO ARRAU 8600, PUDAHUEL</v>
      </c>
    </row>
    <row r="1173" spans="1:38" s="15" customFormat="1" ht="16.5" customHeight="1" x14ac:dyDescent="0.2">
      <c r="A1173" s="15">
        <f>ROW(A1172)</f>
        <v>1172</v>
      </c>
      <c r="B1173" s="15">
        <f>IF(J1173=J1172,B1172+1,1)</f>
        <v>28</v>
      </c>
      <c r="C1173" s="15" t="s">
        <v>2040</v>
      </c>
      <c r="D1173" s="25" t="s">
        <v>39</v>
      </c>
      <c r="E1173" s="27">
        <v>502193</v>
      </c>
      <c r="F1173" s="27" t="s">
        <v>2053</v>
      </c>
      <c r="G1173" s="27" t="s">
        <v>41</v>
      </c>
      <c r="H1173" s="27">
        <v>7000</v>
      </c>
      <c r="I1173" s="27">
        <v>0.55277777777777781</v>
      </c>
      <c r="J1173" s="28">
        <v>46093</v>
      </c>
      <c r="K1173" s="26" t="s">
        <v>290</v>
      </c>
      <c r="L1173" s="26"/>
      <c r="M1173" s="27" t="s">
        <v>117</v>
      </c>
      <c r="N1173" s="25">
        <f>IFERROR(VLOOKUP(M1173,Data!$J$1:$K$58,2,0),"")</f>
        <v>56973887539</v>
      </c>
      <c r="O1173" s="27" t="s">
        <v>118</v>
      </c>
      <c r="P1173" s="27"/>
      <c r="Q1173" s="27" t="s">
        <v>2042</v>
      </c>
      <c r="R1173" s="27" t="s">
        <v>74</v>
      </c>
      <c r="S1173" s="27"/>
      <c r="T1173" s="27"/>
      <c r="U1173" s="28"/>
      <c r="X1173" s="27"/>
      <c r="Y1173" s="27"/>
      <c r="Z1173" s="29"/>
      <c r="AA1173" s="29">
        <v>0.65833333333333333</v>
      </c>
      <c r="AB1173" s="29"/>
      <c r="AC1173" s="30">
        <v>46093</v>
      </c>
      <c r="AD1173" s="15" t="str">
        <f>IF(Tabla2[[#This Row],[HORA ENTREGA]]="DIRECTO","On time", IF(AA1173&lt;&gt;"",IF(Tabla2[[#This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3" s="15" t="str">
        <f>MID(Tabla2[[#This Row],[TIPO]],1,3)</f>
        <v xml:space="preserve">40 </v>
      </c>
      <c r="AF11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MEDU4500542*/ HR Entrega: *DIRECTO* /Dirección: *CLAUDIO ARRAU 8600, PUDAHUEL</v>
      </c>
      <c r="AG1173" s="38" t="str">
        <f>IFERROR(HYPERLINK("https://wa.me/"&amp;Tabla2[[#This Row],[CONTACTO]]&amp;"?text="&amp;Tabla2[[#This Row],[Mensaje]],"Enviar mensaje"),"")</f>
        <v>Enviar mensaje</v>
      </c>
      <c r="AH1173" s="15" t="str">
        <f>CONCATENATE(A1173,F1173)</f>
        <v>1172MEDU4500542</v>
      </c>
      <c r="AI1173" s="15" t="str">
        <f>CONCATENATE("ENT-",A1173)</f>
        <v>ENT-1172</v>
      </c>
      <c r="AJ1173" s="15" t="str">
        <f>IF(Tabla2[[#This Row],[Op]]&lt;&gt;"","ENTREGA","")</f>
        <v>ENTREGA</v>
      </c>
      <c r="AK1173" s="40" t="str">
        <f>(Tabla2[[#This Row],[FECHA ENTREGA]]&amp;Tabla2[[#This Row],[HORA ENTREGA]])</f>
        <v>46093DIRECTO</v>
      </c>
      <c r="AL1173" s="34" t="str">
        <f>IFERROR(HYPERLINK("https://wa.me/"&amp;Tabla2[[#This Row],[CONTACTO]]&amp;"?text="&amp;Tabla2[[#This Row],[Mensaje]]),"")</f>
        <v>https://wa.me/56973887539?text=Hola!%0AServicio del día 12-03%0A *Cliente:* LOG SERVICES SPA */ Cont: * MEDU4500542*/ HR Entrega: *DIRECTO* /Dirección: *CLAUDIO ARRAU 8600, PUDAHUEL</v>
      </c>
    </row>
    <row r="1174" spans="1:38" s="15" customFormat="1" ht="16.5" customHeight="1" x14ac:dyDescent="0.2">
      <c r="A1174" s="15">
        <f>ROW(A1173)</f>
        <v>1173</v>
      </c>
      <c r="B1174" s="15">
        <f>IF(J1174=J1173,B1173+1,1)</f>
        <v>29</v>
      </c>
      <c r="C1174" s="15" t="s">
        <v>2040</v>
      </c>
      <c r="D1174" s="25" t="s">
        <v>39</v>
      </c>
      <c r="E1174" s="27">
        <v>502193</v>
      </c>
      <c r="F1174" s="27" t="s">
        <v>2054</v>
      </c>
      <c r="G1174" s="27" t="s">
        <v>41</v>
      </c>
      <c r="H1174" s="27">
        <v>7000</v>
      </c>
      <c r="I1174" s="27">
        <v>0.5541666666666667</v>
      </c>
      <c r="J1174" s="28">
        <v>46093</v>
      </c>
      <c r="K1174" s="26" t="s">
        <v>290</v>
      </c>
      <c r="L1174" s="26"/>
      <c r="M1174" s="27" t="s">
        <v>347</v>
      </c>
      <c r="N1174" s="25">
        <f>IFERROR(VLOOKUP(M1174,Data!$J$1:$K$58,2,0),"")</f>
        <v>56976511010</v>
      </c>
      <c r="O1174" s="27" t="s">
        <v>516</v>
      </c>
      <c r="P1174" s="27"/>
      <c r="Q1174" s="27" t="s">
        <v>2042</v>
      </c>
      <c r="R1174" s="27" t="s">
        <v>74</v>
      </c>
      <c r="S1174" s="27"/>
      <c r="T1174" s="27"/>
      <c r="U1174" s="28"/>
      <c r="X1174" s="27"/>
      <c r="Y1174" s="27"/>
      <c r="Z1174" s="29"/>
      <c r="AA1174" s="29">
        <v>0.64444444444444449</v>
      </c>
      <c r="AB1174" s="29"/>
      <c r="AC1174" s="30">
        <v>46093</v>
      </c>
      <c r="AD1174" s="15" t="str">
        <f>IF(Tabla2[[#This Row],[HORA ENTREGA]]="DIRECTO","On time", IF(AA1174&lt;&gt;"",IF(Tabla2[[#This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4" s="15" t="str">
        <f>MID(Tabla2[[#This Row],[TIPO]],1,3)</f>
        <v xml:space="preserve">40 </v>
      </c>
      <c r="AF11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FFAU5676794*/ HR Entrega: *DIRECTO* /Dirección: *CLAUDIO ARRAU 8600, PUDAHUEL</v>
      </c>
      <c r="AG1174" s="38" t="str">
        <f>IFERROR(HYPERLINK("https://wa.me/"&amp;Tabla2[[#This Row],[CONTACTO]]&amp;"?text="&amp;Tabla2[[#This Row],[Mensaje]],"Enviar mensaje"),"")</f>
        <v>Enviar mensaje</v>
      </c>
      <c r="AH1174" s="15" t="str">
        <f>CONCATENATE(A1174,F1174)</f>
        <v>1173FFAU5676794</v>
      </c>
      <c r="AI1174" s="15" t="str">
        <f>CONCATENATE("ENT-",A1174)</f>
        <v>ENT-1173</v>
      </c>
      <c r="AJ1174" s="15" t="str">
        <f>IF(Tabla2[[#This Row],[Op]]&lt;&gt;"","ENTREGA","")</f>
        <v>ENTREGA</v>
      </c>
      <c r="AK1174" s="40" t="str">
        <f>(Tabla2[[#This Row],[FECHA ENTREGA]]&amp;Tabla2[[#This Row],[HORA ENTREGA]])</f>
        <v>46093DIRECTO</v>
      </c>
      <c r="AL1174" s="34" t="str">
        <f>IFERROR(HYPERLINK("https://wa.me/"&amp;Tabla2[[#This Row],[CONTACTO]]&amp;"?text="&amp;Tabla2[[#This Row],[Mensaje]]),"")</f>
        <v>https://wa.me/56976511010?text=Hola!%0AServicio del día 12-03%0A *Cliente:* LOG SERVICES SPA */ Cont: * FFAU5676794*/ HR Entrega: *DIRECTO* /Dirección: *CLAUDIO ARRAU 8600, PUDAHUEL</v>
      </c>
    </row>
    <row r="1175" spans="1:38" s="15" customFormat="1" ht="16.5" customHeight="1" x14ac:dyDescent="0.2">
      <c r="A1175" s="15">
        <f>ROW(A1174)</f>
        <v>1174</v>
      </c>
      <c r="B1175" s="15">
        <f>IF(J1175=J1174,B1174+1,1)</f>
        <v>30</v>
      </c>
      <c r="C1175" s="15" t="s">
        <v>2040</v>
      </c>
      <c r="D1175" s="25" t="s">
        <v>39</v>
      </c>
      <c r="E1175" s="27">
        <v>502193</v>
      </c>
      <c r="F1175" s="27" t="s">
        <v>2055</v>
      </c>
      <c r="G1175" s="27" t="s">
        <v>41</v>
      </c>
      <c r="H1175" s="27">
        <v>7000</v>
      </c>
      <c r="I1175" s="27">
        <v>0.55555555555555558</v>
      </c>
      <c r="J1175" s="28">
        <v>46093</v>
      </c>
      <c r="K1175" s="26" t="s">
        <v>290</v>
      </c>
      <c r="L1175" s="26"/>
      <c r="M1175" s="27" t="s">
        <v>72</v>
      </c>
      <c r="N1175" s="25">
        <f>IFERROR(VLOOKUP(M1175,Data!$J$1:$K$58,2,0),"")</f>
        <v>56978089148</v>
      </c>
      <c r="O1175" s="27" t="s">
        <v>73</v>
      </c>
      <c r="P1175" s="27"/>
      <c r="Q1175" s="27" t="s">
        <v>2042</v>
      </c>
      <c r="R1175" s="27" t="s">
        <v>74</v>
      </c>
      <c r="S1175" s="27"/>
      <c r="T1175" s="27"/>
      <c r="U1175" s="28"/>
      <c r="X1175" s="27"/>
      <c r="Y1175" s="27"/>
      <c r="Z1175" s="29"/>
      <c r="AA1175" s="29">
        <v>0.69791666666666663</v>
      </c>
      <c r="AB1175" s="29"/>
      <c r="AC1175" s="30">
        <v>46093</v>
      </c>
      <c r="AD1175" s="15" t="str">
        <f>IF(Tabla2[[#This Row],[HORA ENTREGA]]="DIRECTO","On time", IF(AA1175&lt;&gt;"",IF(Tabla2[[#This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5" s="15" t="str">
        <f>MID(Tabla2[[#This Row],[TIPO]],1,3)</f>
        <v xml:space="preserve">40 </v>
      </c>
      <c r="AF11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MEDU4416880*/ HR Entrega: *DIRECTO* /Dirección: *CLAUDIO ARRAU 8600, PUDAHUEL</v>
      </c>
      <c r="AG1175" s="38" t="str">
        <f>IFERROR(HYPERLINK("https://wa.me/"&amp;Tabla2[[#This Row],[CONTACTO]]&amp;"?text="&amp;Tabla2[[#This Row],[Mensaje]],"Enviar mensaje"),"")</f>
        <v>Enviar mensaje</v>
      </c>
      <c r="AH1175" s="15" t="str">
        <f>CONCATENATE(A1175,F1175)</f>
        <v>1174MEDU4416880</v>
      </c>
      <c r="AI1175" s="15" t="str">
        <f>CONCATENATE("ENT-",A1175)</f>
        <v>ENT-1174</v>
      </c>
      <c r="AJ1175" s="15" t="str">
        <f>IF(Tabla2[[#This Row],[Op]]&lt;&gt;"","ENTREGA","")</f>
        <v>ENTREGA</v>
      </c>
      <c r="AK1175" s="40" t="str">
        <f>(Tabla2[[#This Row],[FECHA ENTREGA]]&amp;Tabla2[[#This Row],[HORA ENTREGA]])</f>
        <v>46093DIRECTO</v>
      </c>
      <c r="AL1175" s="34" t="str">
        <f>IFERROR(HYPERLINK("https://wa.me/"&amp;Tabla2[[#This Row],[CONTACTO]]&amp;"?text="&amp;Tabla2[[#This Row],[Mensaje]]),"")</f>
        <v>https://wa.me/56978089148?text=Hola!%0AServicio del día 12-03%0A *Cliente:* LOG SERVICES SPA */ Cont: * MEDU4416880*/ HR Entrega: *DIRECTO* /Dirección: *CLAUDIO ARRAU 8600, PUDAHUEL</v>
      </c>
    </row>
    <row r="1176" spans="1:38" s="15" customFormat="1" ht="16.5" customHeight="1" x14ac:dyDescent="0.2">
      <c r="A1176" s="15">
        <f>ROW(A1175)</f>
        <v>1175</v>
      </c>
      <c r="B1176" s="15">
        <f>IF(J1176=J1175,B1175+1,1)</f>
        <v>31</v>
      </c>
      <c r="C1176" s="15" t="s">
        <v>2040</v>
      </c>
      <c r="D1176" s="25" t="s">
        <v>39</v>
      </c>
      <c r="E1176" s="27">
        <v>502193</v>
      </c>
      <c r="F1176" s="27" t="s">
        <v>2056</v>
      </c>
      <c r="G1176" s="27" t="s">
        <v>41</v>
      </c>
      <c r="H1176" s="27">
        <v>7000</v>
      </c>
      <c r="I1176" s="27">
        <v>0.56666666666666665</v>
      </c>
      <c r="J1176" s="28">
        <v>46093</v>
      </c>
      <c r="K1176" s="26" t="s">
        <v>290</v>
      </c>
      <c r="L1176" s="26"/>
      <c r="M1176" s="27" t="s">
        <v>215</v>
      </c>
      <c r="N1176" s="25">
        <f>IFERROR(VLOOKUP(M1176,Data!$J$1:$K$58,2,0),"")</f>
        <v>56978089957</v>
      </c>
      <c r="O1176" s="27" t="s">
        <v>216</v>
      </c>
      <c r="P1176" s="27"/>
      <c r="Q1176" s="27" t="s">
        <v>2042</v>
      </c>
      <c r="R1176" s="27" t="s">
        <v>74</v>
      </c>
      <c r="S1176" s="27"/>
      <c r="T1176" s="27"/>
      <c r="U1176" s="28"/>
      <c r="X1176" s="27"/>
      <c r="Y1176" s="27"/>
      <c r="Z1176" s="29"/>
      <c r="AA1176" s="29">
        <v>0.67222222222222228</v>
      </c>
      <c r="AB1176" s="29"/>
      <c r="AC1176" s="30">
        <v>46093</v>
      </c>
      <c r="AD1176" s="15" t="str">
        <f>IF(Tabla2[[#This Row],[HORA ENTREGA]]="DIRECTO","On time", IF(AA1176&lt;&gt;"",IF(Tabla2[[#This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6" s="15" t="str">
        <f>MID(Tabla2[[#This Row],[TIPO]],1,3)</f>
        <v xml:space="preserve">40 </v>
      </c>
      <c r="AF11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FFAU2534712*/ HR Entrega: *DIRECTO* /Dirección: *CLAUDIO ARRAU 8600, PUDAHUEL</v>
      </c>
      <c r="AG1176" s="38" t="str">
        <f>IFERROR(HYPERLINK("https://wa.me/"&amp;Tabla2[[#This Row],[CONTACTO]]&amp;"?text="&amp;Tabla2[[#This Row],[Mensaje]],"Enviar mensaje"),"")</f>
        <v>Enviar mensaje</v>
      </c>
      <c r="AH1176" s="15" t="str">
        <f>CONCATENATE(A1176,F1176)</f>
        <v>1175FFAU2534712</v>
      </c>
      <c r="AI1176" s="15" t="str">
        <f>CONCATENATE("ENT-",A1176)</f>
        <v>ENT-1175</v>
      </c>
      <c r="AJ1176" s="15" t="str">
        <f>IF(Tabla2[[#This Row],[Op]]&lt;&gt;"","ENTREGA","")</f>
        <v>ENTREGA</v>
      </c>
      <c r="AK1176" s="40" t="str">
        <f>(Tabla2[[#This Row],[FECHA ENTREGA]]&amp;Tabla2[[#This Row],[HORA ENTREGA]])</f>
        <v>46093DIRECTO</v>
      </c>
      <c r="AL1176" s="34" t="str">
        <f>IFERROR(HYPERLINK("https://wa.me/"&amp;Tabla2[[#This Row],[CONTACTO]]&amp;"?text="&amp;Tabla2[[#This Row],[Mensaje]]),"")</f>
        <v>https://wa.me/56978089957?text=Hola!%0AServicio del día 12-03%0A *Cliente:* LOG SERVICES SPA */ Cont: * FFAU2534712*/ HR Entrega: *DIRECTO* /Dirección: *CLAUDIO ARRAU 8600, PUDAHUEL</v>
      </c>
    </row>
    <row r="1177" spans="1:38" s="15" customFormat="1" ht="16.5" customHeight="1" x14ac:dyDescent="0.2">
      <c r="A1177" s="15">
        <f>ROW(A1176)</f>
        <v>1176</v>
      </c>
      <c r="B1177" s="15">
        <f>IF(J1177=J1176,B1176+1,1)</f>
        <v>32</v>
      </c>
      <c r="C1177" s="15" t="s">
        <v>2040</v>
      </c>
      <c r="D1177" s="25" t="s">
        <v>39</v>
      </c>
      <c r="E1177" s="27">
        <v>502193</v>
      </c>
      <c r="F1177" s="27" t="s">
        <v>2057</v>
      </c>
      <c r="G1177" s="27" t="s">
        <v>41</v>
      </c>
      <c r="H1177" s="27">
        <v>7000</v>
      </c>
      <c r="I1177" s="27">
        <v>0.55972222222222223</v>
      </c>
      <c r="J1177" s="28">
        <v>46093</v>
      </c>
      <c r="K1177" s="26" t="s">
        <v>290</v>
      </c>
      <c r="L1177" s="26"/>
      <c r="M1177" s="27" t="s">
        <v>225</v>
      </c>
      <c r="N1177" s="25">
        <f>IFERROR(VLOOKUP(M1177,Data!$J$1:$K$58,2,0),"")</f>
        <v>56978811158</v>
      </c>
      <c r="O1177" s="27" t="s">
        <v>226</v>
      </c>
      <c r="P1177" s="27"/>
      <c r="Q1177" s="27" t="s">
        <v>2042</v>
      </c>
      <c r="R1177" s="27" t="s">
        <v>74</v>
      </c>
      <c r="S1177" s="27"/>
      <c r="T1177" s="27"/>
      <c r="U1177" s="28"/>
      <c r="X1177" s="27"/>
      <c r="Y1177" s="27"/>
      <c r="Z1177" s="29"/>
      <c r="AA1177" s="29">
        <v>0.65</v>
      </c>
      <c r="AB1177" s="29"/>
      <c r="AC1177" s="30">
        <v>46093</v>
      </c>
      <c r="AD1177" s="15" t="str">
        <f>IF(Tabla2[[#This Row],[HORA ENTREGA]]="DIRECTO","On time", IF(AA1177&lt;&gt;"",IF(Tabla2[[#This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7" s="15" t="str">
        <f>MID(Tabla2[[#This Row],[TIPO]],1,3)</f>
        <v xml:space="preserve">40 </v>
      </c>
      <c r="AF11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MSBU5271693*/ HR Entrega: *DIRECTO* /Dirección: *CLAUDIO ARRAU 8600, PUDAHUEL</v>
      </c>
      <c r="AG1177" s="38" t="str">
        <f>IFERROR(HYPERLINK("https://wa.me/"&amp;Tabla2[[#This Row],[CONTACTO]]&amp;"?text="&amp;Tabla2[[#This Row],[Mensaje]],"Enviar mensaje"),"")</f>
        <v>Enviar mensaje</v>
      </c>
      <c r="AH1177" s="15" t="str">
        <f>CONCATENATE(A1177,F1177)</f>
        <v>1176MSBU5271693</v>
      </c>
      <c r="AI1177" s="15" t="str">
        <f>CONCATENATE("ENT-",A1177)</f>
        <v>ENT-1176</v>
      </c>
      <c r="AJ1177" s="15" t="str">
        <f>IF(Tabla2[[#This Row],[Op]]&lt;&gt;"","ENTREGA","")</f>
        <v>ENTREGA</v>
      </c>
      <c r="AK1177" s="40" t="str">
        <f>(Tabla2[[#This Row],[FECHA ENTREGA]]&amp;Tabla2[[#This Row],[HORA ENTREGA]])</f>
        <v>46093DIRECTO</v>
      </c>
      <c r="AL1177" s="34" t="str">
        <f>IFERROR(HYPERLINK("https://wa.me/"&amp;Tabla2[[#This Row],[CONTACTO]]&amp;"?text="&amp;Tabla2[[#This Row],[Mensaje]]),"")</f>
        <v>https://wa.me/56978811158?text=Hola!%0AServicio del día 12-03%0A *Cliente:* LOG SERVICES SPA */ Cont: * MSBU5271693*/ HR Entrega: *DIRECTO* /Dirección: *CLAUDIO ARRAU 8600, PUDAHUEL</v>
      </c>
    </row>
    <row r="1178" spans="1:38" s="15" customFormat="1" ht="16.5" customHeight="1" x14ac:dyDescent="0.2">
      <c r="A1178" s="15">
        <f>ROW(A1177)</f>
        <v>1177</v>
      </c>
      <c r="B1178" s="15">
        <f>IF(J1178=J1177,B1177+1,1)</f>
        <v>33</v>
      </c>
      <c r="C1178" s="15" t="s">
        <v>2040</v>
      </c>
      <c r="D1178" s="25" t="s">
        <v>39</v>
      </c>
      <c r="E1178" s="27">
        <v>502193</v>
      </c>
      <c r="F1178" s="27" t="s">
        <v>2058</v>
      </c>
      <c r="G1178" s="27" t="s">
        <v>41</v>
      </c>
      <c r="H1178" s="27">
        <v>7000</v>
      </c>
      <c r="I1178" s="27">
        <v>0.56944444444444442</v>
      </c>
      <c r="J1178" s="28">
        <v>46093</v>
      </c>
      <c r="K1178" s="26" t="s">
        <v>290</v>
      </c>
      <c r="L1178" s="26"/>
      <c r="M1178" s="27" t="s">
        <v>241</v>
      </c>
      <c r="N1178" s="25">
        <f>IFERROR(VLOOKUP(M1178,Data!$J$1:$K$58,2,0),"")</f>
        <v>56984880436</v>
      </c>
      <c r="O1178" s="27" t="s">
        <v>242</v>
      </c>
      <c r="P1178" s="27"/>
      <c r="Q1178" s="27" t="s">
        <v>2042</v>
      </c>
      <c r="R1178" s="27" t="s">
        <v>74</v>
      </c>
      <c r="S1178" s="27"/>
      <c r="T1178" s="27"/>
      <c r="U1178" s="28"/>
      <c r="X1178" s="27"/>
      <c r="Y1178" s="27"/>
      <c r="Z1178" s="29"/>
      <c r="AA1178" s="29">
        <v>0.67152777777777772</v>
      </c>
      <c r="AB1178" s="29"/>
      <c r="AC1178" s="30">
        <v>46093</v>
      </c>
      <c r="AD1178" s="15" t="str">
        <f>IF(Tabla2[[#This Row],[HORA ENTREGA]]="DIRECTO","On time", IF(AA1178&lt;&gt;"",IF(Tabla2[[#This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8" s="15" t="str">
        <f>MID(Tabla2[[#This Row],[TIPO]],1,3)</f>
        <v xml:space="preserve">40 </v>
      </c>
      <c r="AF11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MSDU8335422*/ HR Entrega: *DIRECTO* /Dirección: *CLAUDIO ARRAU 8600, PUDAHUEL</v>
      </c>
      <c r="AG1178" s="38" t="str">
        <f>IFERROR(HYPERLINK("https://wa.me/"&amp;Tabla2[[#This Row],[CONTACTO]]&amp;"?text="&amp;Tabla2[[#This Row],[Mensaje]],"Enviar mensaje"),"")</f>
        <v>Enviar mensaje</v>
      </c>
      <c r="AH1178" s="15" t="str">
        <f>CONCATENATE(A1178,F1178)</f>
        <v>1177MSDU8335422</v>
      </c>
      <c r="AI1178" s="15" t="str">
        <f>CONCATENATE("ENT-",A1178)</f>
        <v>ENT-1177</v>
      </c>
      <c r="AJ1178" s="15" t="str">
        <f>IF(Tabla2[[#This Row],[Op]]&lt;&gt;"","ENTREGA","")</f>
        <v>ENTREGA</v>
      </c>
      <c r="AK1178" s="40" t="str">
        <f>(Tabla2[[#This Row],[FECHA ENTREGA]]&amp;Tabla2[[#This Row],[HORA ENTREGA]])</f>
        <v>46093DIRECTO</v>
      </c>
      <c r="AL1178" s="34" t="str">
        <f>IFERROR(HYPERLINK("https://wa.me/"&amp;Tabla2[[#This Row],[CONTACTO]]&amp;"?text="&amp;Tabla2[[#This Row],[Mensaje]]),"")</f>
        <v>https://wa.me/56984880436?text=Hola!%0AServicio del día 12-03%0A *Cliente:* LOG SERVICES SPA */ Cont: * MSDU8335422*/ HR Entrega: *DIRECTO* /Dirección: *CLAUDIO ARRAU 8600, PUDAHUEL</v>
      </c>
    </row>
    <row r="1179" spans="1:38" s="15" customFormat="1" ht="16.5" customHeight="1" x14ac:dyDescent="0.2">
      <c r="A1179" s="15">
        <f>ROW(A1178)</f>
        <v>1178</v>
      </c>
      <c r="B1179" s="15">
        <f>IF(J1179=J1178,B1178+1,1)</f>
        <v>34</v>
      </c>
      <c r="C1179" s="15" t="s">
        <v>2040</v>
      </c>
      <c r="D1179" s="25" t="s">
        <v>39</v>
      </c>
      <c r="E1179" s="27">
        <v>502193</v>
      </c>
      <c r="F1179" s="27" t="s">
        <v>2059</v>
      </c>
      <c r="G1179" s="27" t="s">
        <v>41</v>
      </c>
      <c r="H1179" s="27">
        <v>7000</v>
      </c>
      <c r="I1179" s="27">
        <v>0.56527777777777777</v>
      </c>
      <c r="J1179" s="28">
        <v>46093</v>
      </c>
      <c r="K1179" s="26" t="s">
        <v>290</v>
      </c>
      <c r="L1179" s="26"/>
      <c r="M1179" s="27" t="s">
        <v>296</v>
      </c>
      <c r="N1179" s="25">
        <f>IFERROR(VLOOKUP(M1179,Data!$J$1:$K$58,2,0),"")</f>
        <v>56984994337</v>
      </c>
      <c r="O1179" s="27" t="s">
        <v>297</v>
      </c>
      <c r="P1179" s="27"/>
      <c r="Q1179" s="27" t="s">
        <v>2042</v>
      </c>
      <c r="R1179" s="27" t="s">
        <v>74</v>
      </c>
      <c r="S1179" s="27"/>
      <c r="T1179" s="27"/>
      <c r="U1179" s="28"/>
      <c r="X1179" s="27"/>
      <c r="Y1179" s="27"/>
      <c r="Z1179" s="29"/>
      <c r="AA1179" s="29">
        <v>0.65694444444444444</v>
      </c>
      <c r="AB1179" s="29"/>
      <c r="AC1179" s="30">
        <v>46093</v>
      </c>
      <c r="AD1179" s="15" t="str">
        <f>IF(Tabla2[[#This Row],[HORA ENTREGA]]="DIRECTO","On time", IF(AA1179&lt;&gt;"",IF(Tabla2[[#This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79" s="15" t="str">
        <f>MID(Tabla2[[#This Row],[TIPO]],1,3)</f>
        <v xml:space="preserve">40 </v>
      </c>
      <c r="AF11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FSCU9769757*/ HR Entrega: *DIRECTO* /Dirección: *CLAUDIO ARRAU 8600, PUDAHUEL</v>
      </c>
      <c r="AG1179" s="38" t="str">
        <f>IFERROR(HYPERLINK("https://wa.me/"&amp;Tabla2[[#This Row],[CONTACTO]]&amp;"?text="&amp;Tabla2[[#This Row],[Mensaje]],"Enviar mensaje"),"")</f>
        <v>Enviar mensaje</v>
      </c>
      <c r="AH1179" s="15" t="str">
        <f>CONCATENATE(A1179,F1179)</f>
        <v>1178FSCU9769757</v>
      </c>
      <c r="AI1179" s="15" t="str">
        <f>CONCATENATE("ENT-",A1179)</f>
        <v>ENT-1178</v>
      </c>
      <c r="AJ1179" s="15" t="str">
        <f>IF(Tabla2[[#This Row],[Op]]&lt;&gt;"","ENTREGA","")</f>
        <v>ENTREGA</v>
      </c>
      <c r="AK1179" s="40" t="str">
        <f>(Tabla2[[#This Row],[FECHA ENTREGA]]&amp;Tabla2[[#This Row],[HORA ENTREGA]])</f>
        <v>46093DIRECTO</v>
      </c>
      <c r="AL1179" s="34" t="str">
        <f>IFERROR(HYPERLINK("https://wa.me/"&amp;Tabla2[[#This Row],[CONTACTO]]&amp;"?text="&amp;Tabla2[[#This Row],[Mensaje]]),"")</f>
        <v>https://wa.me/56984994337?text=Hola!%0AServicio del día 12-03%0A *Cliente:* LOG SERVICES SPA */ Cont: * FSCU9769757*/ HR Entrega: *DIRECTO* /Dirección: *CLAUDIO ARRAU 8600, PUDAHUEL</v>
      </c>
    </row>
    <row r="1180" spans="1:38" s="15" customFormat="1" ht="16.5" customHeight="1" x14ac:dyDescent="0.2">
      <c r="A1180" s="15">
        <f>ROW(A1179)</f>
        <v>1179</v>
      </c>
      <c r="B1180" s="15">
        <f>IF(J1180=J1179,B1179+1,1)</f>
        <v>35</v>
      </c>
      <c r="C1180" s="15" t="s">
        <v>2040</v>
      </c>
      <c r="D1180" s="25" t="s">
        <v>39</v>
      </c>
      <c r="E1180" s="27">
        <v>502193</v>
      </c>
      <c r="F1180" s="27" t="s">
        <v>2060</v>
      </c>
      <c r="G1180" s="27" t="s">
        <v>41</v>
      </c>
      <c r="H1180" s="27">
        <v>7000</v>
      </c>
      <c r="I1180" s="27">
        <v>0.5625</v>
      </c>
      <c r="J1180" s="28">
        <v>46093</v>
      </c>
      <c r="K1180" s="26" t="s">
        <v>290</v>
      </c>
      <c r="L1180" s="26"/>
      <c r="M1180" s="27" t="s">
        <v>112</v>
      </c>
      <c r="N1180" s="25">
        <f>IFERROR(VLOOKUP(M1180,Data!$J$1:$K$58,2,0),"")</f>
        <v>56990025702</v>
      </c>
      <c r="O1180" s="27" t="s">
        <v>61</v>
      </c>
      <c r="P1180" s="27"/>
      <c r="Q1180" s="27" t="s">
        <v>2042</v>
      </c>
      <c r="R1180" s="27" t="s">
        <v>74</v>
      </c>
      <c r="S1180" s="27"/>
      <c r="T1180" s="27"/>
      <c r="U1180" s="28"/>
      <c r="X1180" s="27"/>
      <c r="Y1180" s="27"/>
      <c r="Z1180" s="29"/>
      <c r="AA1180" s="29">
        <v>0.65347222222222223</v>
      </c>
      <c r="AB1180" s="29"/>
      <c r="AC1180" s="30">
        <v>46093</v>
      </c>
      <c r="AD1180" s="15" t="str">
        <f>IF(Tabla2[[#This Row],[HORA ENTREGA]]="DIRECTO","On time", IF(AA1180&lt;&gt;"",IF(Tabla2[[#This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0" s="15" t="str">
        <f>MID(Tabla2[[#This Row],[TIPO]],1,3)</f>
        <v xml:space="preserve">40 </v>
      </c>
      <c r="AF11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MSCU5199904*/ HR Entrega: *DIRECTO* /Dirección: *CLAUDIO ARRAU 8600, PUDAHUEL</v>
      </c>
      <c r="AG1180" s="38" t="str">
        <f>IFERROR(HYPERLINK("https://wa.me/"&amp;Tabla2[[#This Row],[CONTACTO]]&amp;"?text="&amp;Tabla2[[#This Row],[Mensaje]],"Enviar mensaje"),"")</f>
        <v>Enviar mensaje</v>
      </c>
      <c r="AH1180" s="15" t="str">
        <f>CONCATENATE(A1180,F1180)</f>
        <v>1179MSCU5199904</v>
      </c>
      <c r="AI1180" s="15" t="str">
        <f>CONCATENATE("ENT-",A1180)</f>
        <v>ENT-1179</v>
      </c>
      <c r="AJ1180" s="15" t="str">
        <f>IF(Tabla2[[#This Row],[Op]]&lt;&gt;"","ENTREGA","")</f>
        <v>ENTREGA</v>
      </c>
      <c r="AK1180" s="40" t="str">
        <f>(Tabla2[[#This Row],[FECHA ENTREGA]]&amp;Tabla2[[#This Row],[HORA ENTREGA]])</f>
        <v>46093DIRECTO</v>
      </c>
      <c r="AL1180" s="34" t="str">
        <f>IFERROR(HYPERLINK("https://wa.me/"&amp;Tabla2[[#This Row],[CONTACTO]]&amp;"?text="&amp;Tabla2[[#This Row],[Mensaje]]),"")</f>
        <v>https://wa.me/56990025702?text=Hola!%0AServicio del día 12-03%0A *Cliente:* LOG SERVICES SPA */ Cont: * MSCU5199904*/ HR Entrega: *DIRECTO* /Dirección: *CLAUDIO ARRAU 8600, PUDAHUEL</v>
      </c>
    </row>
    <row r="1181" spans="1:38" s="15" customFormat="1" ht="16.5" customHeight="1" x14ac:dyDescent="0.2">
      <c r="A1181" s="15">
        <f>ROW(A1180)</f>
        <v>1180</v>
      </c>
      <c r="B1181" s="15">
        <f>IF(J1181=J1180,B1180+1,1)</f>
        <v>36</v>
      </c>
      <c r="C1181" s="15" t="s">
        <v>2040</v>
      </c>
      <c r="D1181" s="25" t="s">
        <v>39</v>
      </c>
      <c r="E1181" s="27">
        <v>502193</v>
      </c>
      <c r="F1181" s="27" t="s">
        <v>2061</v>
      </c>
      <c r="G1181" s="27" t="s">
        <v>41</v>
      </c>
      <c r="H1181" s="27">
        <v>7000</v>
      </c>
      <c r="I1181" s="27">
        <v>0.55833333333333335</v>
      </c>
      <c r="J1181" s="28">
        <v>46093</v>
      </c>
      <c r="K1181" s="26" t="s">
        <v>290</v>
      </c>
      <c r="L1181" s="26"/>
      <c r="M1181" s="27" t="s">
        <v>55</v>
      </c>
      <c r="N1181" s="25">
        <f>IFERROR(VLOOKUP(M1181,Data!$J$1:$K$58,2,0),"")</f>
        <v>56992164782</v>
      </c>
      <c r="O1181" s="27" t="s">
        <v>56</v>
      </c>
      <c r="P1181" s="27"/>
      <c r="Q1181" s="27" t="s">
        <v>2042</v>
      </c>
      <c r="R1181" s="27" t="s">
        <v>74</v>
      </c>
      <c r="S1181" s="27"/>
      <c r="T1181" s="27"/>
      <c r="U1181" s="28"/>
      <c r="X1181" s="27"/>
      <c r="Y1181" s="27"/>
      <c r="Z1181" s="29"/>
      <c r="AA1181" s="29">
        <v>0.65069444444444446</v>
      </c>
      <c r="AB1181" s="29"/>
      <c r="AC1181" s="30">
        <v>46093</v>
      </c>
      <c r="AD1181" s="15" t="str">
        <f>IF(Tabla2[[#This Row],[HORA ENTREGA]]="DIRECTO","On time", IF(AA1181&lt;&gt;"",IF(Tabla2[[#This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1" s="15" t="str">
        <f>MID(Tabla2[[#This Row],[TIPO]],1,3)</f>
        <v xml:space="preserve">40 </v>
      </c>
      <c r="AF11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MSDU6192092*/ HR Entrega: *DIRECTO* /Dirección: *CLAUDIO ARRAU 8600, PUDAHUEL</v>
      </c>
      <c r="AG1181" s="38" t="str">
        <f>IFERROR(HYPERLINK("https://wa.me/"&amp;Tabla2[[#This Row],[CONTACTO]]&amp;"?text="&amp;Tabla2[[#This Row],[Mensaje]],"Enviar mensaje"),"")</f>
        <v>Enviar mensaje</v>
      </c>
      <c r="AH1181" s="15" t="str">
        <f>CONCATENATE(A1181,F1181)</f>
        <v>1180MSDU6192092</v>
      </c>
      <c r="AI1181" s="15" t="str">
        <f>CONCATENATE("ENT-",A1181)</f>
        <v>ENT-1180</v>
      </c>
      <c r="AJ1181" s="15" t="str">
        <f>IF(Tabla2[[#This Row],[Op]]&lt;&gt;"","ENTREGA","")</f>
        <v>ENTREGA</v>
      </c>
      <c r="AK1181" s="40" t="str">
        <f>(Tabla2[[#This Row],[FECHA ENTREGA]]&amp;Tabla2[[#This Row],[HORA ENTREGA]])</f>
        <v>46093DIRECTO</v>
      </c>
      <c r="AL1181" s="34" t="str">
        <f>IFERROR(HYPERLINK("https://wa.me/"&amp;Tabla2[[#This Row],[CONTACTO]]&amp;"?text="&amp;Tabla2[[#This Row],[Mensaje]]),"")</f>
        <v>https://wa.me/56992164782?text=Hola!%0AServicio del día 12-03%0A *Cliente:* LOG SERVICES SPA */ Cont: * MSDU6192092*/ HR Entrega: *DIRECTO* /Dirección: *CLAUDIO ARRAU 8600, PUDAHUEL</v>
      </c>
    </row>
    <row r="1182" spans="1:38" s="15" customFormat="1" ht="16.5" customHeight="1" x14ac:dyDescent="0.2">
      <c r="A1182" s="15">
        <f>ROW(A1181)</f>
        <v>1181</v>
      </c>
      <c r="B1182" s="15">
        <f>IF(J1182=J1181,B1181+1,1)</f>
        <v>37</v>
      </c>
      <c r="C1182" s="15" t="s">
        <v>2040</v>
      </c>
      <c r="D1182" s="25" t="s">
        <v>39</v>
      </c>
      <c r="E1182" s="27">
        <v>502193</v>
      </c>
      <c r="F1182" s="27" t="s">
        <v>2062</v>
      </c>
      <c r="G1182" s="27" t="s">
        <v>41</v>
      </c>
      <c r="H1182" s="27">
        <v>7000</v>
      </c>
      <c r="I1182" s="27">
        <v>0.57638888888888884</v>
      </c>
      <c r="J1182" s="28">
        <v>46093</v>
      </c>
      <c r="K1182" s="26" t="s">
        <v>290</v>
      </c>
      <c r="L1182" s="26"/>
      <c r="M1182" s="27" t="s">
        <v>433</v>
      </c>
      <c r="N1182" s="25">
        <f>IFERROR(VLOOKUP(M1182,Data!$J$1:$K$58,2,0),"")</f>
        <v>56994354094</v>
      </c>
      <c r="O1182" s="27" t="s">
        <v>434</v>
      </c>
      <c r="P1182" s="27"/>
      <c r="Q1182" s="27" t="s">
        <v>2042</v>
      </c>
      <c r="R1182" s="27" t="s">
        <v>74</v>
      </c>
      <c r="S1182" s="27"/>
      <c r="T1182" s="27"/>
      <c r="U1182" s="28"/>
      <c r="X1182" s="27"/>
      <c r="Y1182" s="27"/>
      <c r="Z1182" s="29"/>
      <c r="AA1182" s="29">
        <v>0.64861111111111114</v>
      </c>
      <c r="AB1182" s="29"/>
      <c r="AC1182" s="30">
        <v>46093</v>
      </c>
      <c r="AD1182" s="15" t="str">
        <f>IF(Tabla2[[#This Row],[HORA ENTREGA]]="DIRECTO","On time", IF(AA1182&lt;&gt;"",IF(Tabla2[[#This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2" s="15" t="str">
        <f>MID(Tabla2[[#This Row],[TIPO]],1,3)</f>
        <v xml:space="preserve">40 </v>
      </c>
      <c r="AF11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FFAU6957630*/ HR Entrega: *DIRECTO* /Dirección: *CLAUDIO ARRAU 8600, PUDAHUEL</v>
      </c>
      <c r="AG1182" s="38" t="str">
        <f>IFERROR(HYPERLINK("https://wa.me/"&amp;Tabla2[[#This Row],[CONTACTO]]&amp;"?text="&amp;Tabla2[[#This Row],[Mensaje]],"Enviar mensaje"),"")</f>
        <v>Enviar mensaje</v>
      </c>
      <c r="AH1182" s="15" t="str">
        <f>CONCATENATE(A1182,F1182)</f>
        <v>1181FFAU6957630</v>
      </c>
      <c r="AI1182" s="15" t="str">
        <f>CONCATENATE("ENT-",A1182)</f>
        <v>ENT-1181</v>
      </c>
      <c r="AJ1182" s="15" t="str">
        <f>IF(Tabla2[[#This Row],[Op]]&lt;&gt;"","ENTREGA","")</f>
        <v>ENTREGA</v>
      </c>
      <c r="AK1182" s="40" t="str">
        <f>(Tabla2[[#This Row],[FECHA ENTREGA]]&amp;Tabla2[[#This Row],[HORA ENTREGA]])</f>
        <v>46093DIRECTO</v>
      </c>
      <c r="AL1182" s="34" t="str">
        <f>IFERROR(HYPERLINK("https://wa.me/"&amp;Tabla2[[#This Row],[CONTACTO]]&amp;"?text="&amp;Tabla2[[#This Row],[Mensaje]]),"")</f>
        <v>https://wa.me/56994354094?text=Hola!%0AServicio del día 12-03%0A *Cliente:* LOG SERVICES SPA */ Cont: * FFAU6957630*/ HR Entrega: *DIRECTO* /Dirección: *CLAUDIO ARRAU 8600, PUDAHUEL</v>
      </c>
    </row>
    <row r="1183" spans="1:38" s="15" customFormat="1" ht="16.5" customHeight="1" x14ac:dyDescent="0.2">
      <c r="A1183" s="15">
        <f>ROW(A1182)</f>
        <v>1182</v>
      </c>
      <c r="B1183" s="15">
        <f>IF(J1183=J1182,B1182+1,1)</f>
        <v>38</v>
      </c>
      <c r="C1183" s="15" t="s">
        <v>2040</v>
      </c>
      <c r="D1183" s="25" t="s">
        <v>39</v>
      </c>
      <c r="E1183" s="27">
        <v>502193</v>
      </c>
      <c r="F1183" s="27" t="s">
        <v>2063</v>
      </c>
      <c r="G1183" s="27" t="s">
        <v>41</v>
      </c>
      <c r="H1183" s="27">
        <v>7000</v>
      </c>
      <c r="I1183" s="27">
        <v>0.57499999999999996</v>
      </c>
      <c r="J1183" s="28">
        <v>46093</v>
      </c>
      <c r="K1183" s="26" t="s">
        <v>290</v>
      </c>
      <c r="L1183" s="26"/>
      <c r="M1183" s="27" t="s">
        <v>126</v>
      </c>
      <c r="N1183" s="25">
        <f>IFERROR(VLOOKUP(M1183,Data!$J$1:$K$58,2,0),"")</f>
        <v>56999270871</v>
      </c>
      <c r="O1183" s="27" t="s">
        <v>91</v>
      </c>
      <c r="P1183" s="27"/>
      <c r="Q1183" s="27" t="s">
        <v>2042</v>
      </c>
      <c r="R1183" s="27" t="s">
        <v>74</v>
      </c>
      <c r="S1183" s="27"/>
      <c r="T1183" s="27"/>
      <c r="U1183" s="28"/>
      <c r="X1183" s="27"/>
      <c r="Y1183" s="27"/>
      <c r="Z1183" s="29"/>
      <c r="AA1183" s="29">
        <v>0.77083333333333337</v>
      </c>
      <c r="AB1183" s="29"/>
      <c r="AC1183" s="30">
        <v>46093</v>
      </c>
      <c r="AD1183" s="15" t="str">
        <f>IF(Tabla2[[#This Row],[HORA ENTREGA]]="DIRECTO","On time", IF(AA1183&lt;&gt;"",IF(Tabla2[[#This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3" s="15" t="str">
        <f>MID(Tabla2[[#This Row],[TIPO]],1,3)</f>
        <v xml:space="preserve">40 </v>
      </c>
      <c r="AF11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LOG SERVICES SPA */ Cont: * MSMU7605643*/ HR Entrega: *DIRECTO* /Dirección: *CLAUDIO ARRAU 8600, PUDAHUEL</v>
      </c>
      <c r="AG1183" s="38" t="str">
        <f>IFERROR(HYPERLINK("https://wa.me/"&amp;Tabla2[[#This Row],[CONTACTO]]&amp;"?text="&amp;Tabla2[[#This Row],[Mensaje]],"Enviar mensaje"),"")</f>
        <v>Enviar mensaje</v>
      </c>
      <c r="AH1183" s="15" t="str">
        <f>CONCATENATE(A1183,F1183)</f>
        <v>1182MSMU7605643</v>
      </c>
      <c r="AI1183" s="15" t="str">
        <f>CONCATENATE("ENT-",A1183)</f>
        <v>ENT-1182</v>
      </c>
      <c r="AJ1183" s="15" t="str">
        <f>IF(Tabla2[[#This Row],[Op]]&lt;&gt;"","ENTREGA","")</f>
        <v>ENTREGA</v>
      </c>
      <c r="AK1183" s="40" t="str">
        <f>(Tabla2[[#This Row],[FECHA ENTREGA]]&amp;Tabla2[[#This Row],[HORA ENTREGA]])</f>
        <v>46093DIRECTO</v>
      </c>
      <c r="AL1183" s="34" t="str">
        <f>IFERROR(HYPERLINK("https://wa.me/"&amp;Tabla2[[#This Row],[CONTACTO]]&amp;"?text="&amp;Tabla2[[#This Row],[Mensaje]]),"")</f>
        <v>https://wa.me/56999270871?text=Hola!%0AServicio del día 12-03%0A *Cliente:* LOG SERVICES SPA */ Cont: * MSMU7605643*/ HR Entrega: *DIRECTO* /Dirección: *CLAUDIO ARRAU 8600, PUDAHUEL</v>
      </c>
    </row>
    <row r="1184" spans="1:38" s="15" customFormat="1" ht="16.5" customHeight="1" x14ac:dyDescent="0.2">
      <c r="A1184" s="15">
        <f>ROW(A1183)</f>
        <v>1183</v>
      </c>
      <c r="B1184" s="15">
        <f>IF(J1184=J1183,B1183+1,1)</f>
        <v>39</v>
      </c>
      <c r="C1184" s="15" t="s">
        <v>500</v>
      </c>
      <c r="D1184" s="25" t="s">
        <v>39</v>
      </c>
      <c r="E1184" s="27">
        <v>299950</v>
      </c>
      <c r="F1184" s="27" t="s">
        <v>2064</v>
      </c>
      <c r="G1184" s="27" t="s">
        <v>41</v>
      </c>
      <c r="H1184" s="27">
        <v>25000</v>
      </c>
      <c r="I1184" s="27" t="s">
        <v>42</v>
      </c>
      <c r="J1184" s="28">
        <v>46093</v>
      </c>
      <c r="K1184" s="26">
        <v>0.33333333333333331</v>
      </c>
      <c r="L1184" s="26"/>
      <c r="M1184" s="27" t="s">
        <v>55</v>
      </c>
      <c r="N1184" s="25">
        <f>IFERROR(VLOOKUP(M1184,Data!$J$1:$K$58,2,0),"")</f>
        <v>56992164782</v>
      </c>
      <c r="O1184" s="27" t="s">
        <v>56</v>
      </c>
      <c r="P1184" s="27"/>
      <c r="Q1184" s="27" t="s">
        <v>502</v>
      </c>
      <c r="R1184" s="27" t="s">
        <v>48</v>
      </c>
      <c r="S1184" s="27"/>
      <c r="T1184" s="27"/>
      <c r="U1184" s="28"/>
      <c r="V1184" s="15" t="s">
        <v>1328</v>
      </c>
      <c r="X1184" s="27"/>
      <c r="Y1184" s="27"/>
      <c r="Z1184" s="29"/>
      <c r="AA1184" s="29">
        <v>0.34375</v>
      </c>
      <c r="AB1184" s="29"/>
      <c r="AC1184" s="30">
        <v>46093</v>
      </c>
      <c r="AD1184" s="15" t="str">
        <f>IF(Tabla2[[#This Row],[HORA ENTREGA]]="DIRECTO","On time", IF(AA1184&lt;&gt;"",IF(Tabla2[[#This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4" s="15" t="str">
        <f>MID(Tabla2[[#This Row],[TIPO]],1,3)</f>
        <v xml:space="preserve">40 </v>
      </c>
      <c r="AF11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MOLYMETNOS S.A. */ Cont: * caiu7326412*/ HR Entrega: *08:00* /Dirección: *CAMINO NOS A LOS MORROS 590, SAN BERNARDO</v>
      </c>
      <c r="AG1184" s="38" t="str">
        <f>IFERROR(HYPERLINK("https://wa.me/"&amp;Tabla2[[#This Row],[CONTACTO]]&amp;"?text="&amp;Tabla2[[#This Row],[Mensaje]],"Enviar mensaje"),"")</f>
        <v>Enviar mensaje</v>
      </c>
      <c r="AH1184" s="15" t="str">
        <f>CONCATENATE(A1184,F1184)</f>
        <v>1183caiu7326412</v>
      </c>
      <c r="AI1184" s="15" t="str">
        <f>CONCATENATE("ENT-",A1184)</f>
        <v>ENT-1183</v>
      </c>
      <c r="AJ1184" s="15" t="str">
        <f>IF(Tabla2[[#This Row],[Op]]&lt;&gt;"","ENTREGA","")</f>
        <v>ENTREGA</v>
      </c>
      <c r="AK1184" s="40" t="str">
        <f>(Tabla2[[#This Row],[FECHA ENTREGA]]&amp;Tabla2[[#This Row],[HORA ENTREGA]])</f>
        <v>460930,333333333333333</v>
      </c>
      <c r="AL1184" s="34" t="str">
        <f>IFERROR(HYPERLINK("https://wa.me/"&amp;Tabla2[[#This Row],[CONTACTO]]&amp;"?text="&amp;Tabla2[[#This Row],[Mensaje]]),"")</f>
        <v>https://wa.me/56992164782?text=Hola!%0AServicio del día 12-03%0A *Cliente:* MOLYMETNOS S.A. */ Cont: * caiu7326412*/ HR Entrega: *08:00* /Dirección: *CAMINO NOS A LOS MORROS 590, SAN BERNARDO</v>
      </c>
    </row>
    <row r="1185" spans="1:38" s="15" customFormat="1" ht="16.5" customHeight="1" x14ac:dyDescent="0.2">
      <c r="A1185" s="15">
        <f>ROW(A1184)</f>
        <v>1184</v>
      </c>
      <c r="B1185" s="15">
        <f>IF(J1185=J1184,B1184+1,1)</f>
        <v>40</v>
      </c>
      <c r="C1185" s="15" t="s">
        <v>555</v>
      </c>
      <c r="D1185" s="25" t="s">
        <v>39</v>
      </c>
      <c r="E1185" s="27" t="s">
        <v>120</v>
      </c>
      <c r="F1185" s="27" t="s">
        <v>2065</v>
      </c>
      <c r="G1185" s="27" t="s">
        <v>41</v>
      </c>
      <c r="H1185" s="27">
        <v>10000</v>
      </c>
      <c r="I1185" s="27" t="s">
        <v>2066</v>
      </c>
      <c r="J1185" s="28">
        <v>46093</v>
      </c>
      <c r="K1185" s="26">
        <v>0.66666666666666663</v>
      </c>
      <c r="L1185" s="26"/>
      <c r="M1185" s="27" t="s">
        <v>233</v>
      </c>
      <c r="N1185" s="25">
        <f>IFERROR(VLOOKUP(M1185,Data!$J$1:$K$58,2,0),"")</f>
        <v>56998494086</v>
      </c>
      <c r="O1185" s="27" t="s">
        <v>390</v>
      </c>
      <c r="P1185" s="27"/>
      <c r="Q1185" s="27" t="s">
        <v>558</v>
      </c>
      <c r="R1185" s="27" t="s">
        <v>218</v>
      </c>
      <c r="S1185" s="27"/>
      <c r="T1185" s="27"/>
      <c r="U1185" s="28"/>
      <c r="X1185" s="27"/>
      <c r="Y1185" s="27"/>
      <c r="Z1185" s="29"/>
      <c r="AA1185" s="29">
        <v>0.66666666666666663</v>
      </c>
      <c r="AB1185" s="29"/>
      <c r="AC1185" s="30">
        <v>46093</v>
      </c>
      <c r="AD1185" s="15" t="str">
        <f>IF(Tabla2[[#This Row],[HORA ENTREGA]]="DIRECTO","On time", IF(AA1185&lt;&gt;"",IF(Tabla2[[#This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5" s="15" t="str">
        <f>MID(Tabla2[[#This Row],[TIPO]],1,3)</f>
        <v xml:space="preserve">40 </v>
      </c>
      <c r="AF11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NICOMA */ Cont: * CSNU5723466*/ HR Entrega: *16:00* /Dirección: *SAN NICOLAS 860, BOD. 7; SAN MIGUEL</v>
      </c>
      <c r="AG1185" s="38" t="str">
        <f>IFERROR(HYPERLINK("https://wa.me/"&amp;Tabla2[[#This Row],[CONTACTO]]&amp;"?text="&amp;Tabla2[[#This Row],[Mensaje]],"Enviar mensaje"),"")</f>
        <v>Enviar mensaje</v>
      </c>
      <c r="AH1185" s="15" t="str">
        <f>CONCATENATE(A1185,F1185)</f>
        <v>1184CSNU5723466</v>
      </c>
      <c r="AI1185" s="15" t="str">
        <f>CONCATENATE("ENT-",A1185)</f>
        <v>ENT-1184</v>
      </c>
      <c r="AJ1185" s="15" t="str">
        <f>IF(Tabla2[[#This Row],[Op]]&lt;&gt;"","ENTREGA","")</f>
        <v>ENTREGA</v>
      </c>
      <c r="AK1185" s="40" t="str">
        <f>(Tabla2[[#This Row],[FECHA ENTREGA]]&amp;Tabla2[[#This Row],[HORA ENTREGA]])</f>
        <v>460930,666666666666667</v>
      </c>
      <c r="AL1185" s="34" t="str">
        <f>IFERROR(HYPERLINK("https://wa.me/"&amp;Tabla2[[#This Row],[CONTACTO]]&amp;"?text="&amp;Tabla2[[#This Row],[Mensaje]]),"")</f>
        <v>https://wa.me/56998494086?text=Hola!%0AServicio del día 12-03%0A *Cliente:* NICOMA */ Cont: * CSNU5723466*/ HR Entrega: *16:00* /Dirección: *SAN NICOLAS 860, BOD. 7; SAN MIGUEL</v>
      </c>
    </row>
    <row r="1186" spans="1:38" s="15" customFormat="1" ht="16.5" customHeight="1" x14ac:dyDescent="0.2">
      <c r="A1186" s="15">
        <f>ROW(A1185)</f>
        <v>1185</v>
      </c>
      <c r="B1186" s="15">
        <f>IF(J1186=J1185,B1185+1,1)</f>
        <v>41</v>
      </c>
      <c r="C1186" s="15" t="s">
        <v>555</v>
      </c>
      <c r="D1186" s="25" t="s">
        <v>39</v>
      </c>
      <c r="E1186" s="27" t="s">
        <v>120</v>
      </c>
      <c r="F1186" s="27" t="s">
        <v>2067</v>
      </c>
      <c r="G1186" s="27" t="s">
        <v>41</v>
      </c>
      <c r="H1186" s="27">
        <v>10000</v>
      </c>
      <c r="I1186" s="27" t="s">
        <v>2068</v>
      </c>
      <c r="J1186" s="28">
        <v>46093</v>
      </c>
      <c r="K1186" s="26">
        <v>0.75</v>
      </c>
      <c r="L1186" s="26"/>
      <c r="M1186" s="27" t="s">
        <v>176</v>
      </c>
      <c r="N1186" s="25">
        <f>IFERROR(VLOOKUP(M1186,Data!$J$1:$K$58,2,0),"")</f>
        <v>56968463649</v>
      </c>
      <c r="O1186" s="27" t="s">
        <v>177</v>
      </c>
      <c r="P1186" s="27"/>
      <c r="Q1186" s="27" t="s">
        <v>558</v>
      </c>
      <c r="R1186" s="27" t="s">
        <v>218</v>
      </c>
      <c r="S1186" s="27"/>
      <c r="T1186" s="27"/>
      <c r="U1186" s="28"/>
      <c r="X1186" s="27"/>
      <c r="Y1186" s="27"/>
      <c r="Z1186" s="29"/>
      <c r="AA1186" s="29">
        <v>0.78819444444444442</v>
      </c>
      <c r="AB1186" s="29"/>
      <c r="AC1186" s="30">
        <v>46093</v>
      </c>
      <c r="AD1186" s="15" t="str">
        <f>IF(Tabla2[[#This Row],[HORA ENTREGA]]="DIRECTO","On time", IF(AA1186&lt;&gt;"",IF(Tabla2[[#This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86" s="15" t="str">
        <f>MID(Tabla2[[#This Row],[TIPO]],1,3)</f>
        <v xml:space="preserve">40 </v>
      </c>
      <c r="AF11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NICOMA */ Cont: * CBHU7082492*/ HR Entrega: *18:00* /Dirección: *SAN NICOLAS 860, BOD. 7; SAN MIGUEL</v>
      </c>
      <c r="AG1186" s="38" t="str">
        <f>IFERROR(HYPERLINK("https://wa.me/"&amp;Tabla2[[#This Row],[CONTACTO]]&amp;"?text="&amp;Tabla2[[#This Row],[Mensaje]],"Enviar mensaje"),"")</f>
        <v>Enviar mensaje</v>
      </c>
      <c r="AH1186" s="15" t="str">
        <f>CONCATENATE(A1186,F1186)</f>
        <v>1185CBHU7082492</v>
      </c>
      <c r="AI1186" s="15" t="str">
        <f>CONCATENATE("ENT-",A1186)</f>
        <v>ENT-1185</v>
      </c>
      <c r="AJ1186" s="15" t="str">
        <f>IF(Tabla2[[#This Row],[Op]]&lt;&gt;"","ENTREGA","")</f>
        <v>ENTREGA</v>
      </c>
      <c r="AK1186" s="40" t="str">
        <f>(Tabla2[[#This Row],[FECHA ENTREGA]]&amp;Tabla2[[#This Row],[HORA ENTREGA]])</f>
        <v>460930,75</v>
      </c>
      <c r="AL1186" s="34" t="str">
        <f>IFERROR(HYPERLINK("https://wa.me/"&amp;Tabla2[[#This Row],[CONTACTO]]&amp;"?text="&amp;Tabla2[[#This Row],[Mensaje]]),"")</f>
        <v>https://wa.me/56968463649?text=Hola!%0AServicio del día 12-03%0A *Cliente:* NICOMA */ Cont: * CBHU7082492*/ HR Entrega: *18:00* /Dirección: *SAN NICOLAS 860, BOD. 7; SAN MIGUEL</v>
      </c>
    </row>
    <row r="1187" spans="1:38" s="15" customFormat="1" ht="16.5" customHeight="1" x14ac:dyDescent="0.2">
      <c r="A1187" s="15">
        <f>ROW(A1186)</f>
        <v>1186</v>
      </c>
      <c r="B1187" s="15">
        <f>IF(J1187=J1186,B1186+1,1)</f>
        <v>42</v>
      </c>
      <c r="C1187" s="15" t="s">
        <v>219</v>
      </c>
      <c r="D1187" s="25" t="s">
        <v>39</v>
      </c>
      <c r="E1187" s="27">
        <v>103092</v>
      </c>
      <c r="F1187" s="27" t="s">
        <v>2069</v>
      </c>
      <c r="G1187" s="27" t="s">
        <v>41</v>
      </c>
      <c r="H1187" s="27">
        <v>28000</v>
      </c>
      <c r="I1187" s="27" t="s">
        <v>42</v>
      </c>
      <c r="J1187" s="28">
        <v>46093</v>
      </c>
      <c r="K1187" s="26">
        <v>0.29166666666666669</v>
      </c>
      <c r="L1187" s="26"/>
      <c r="M1187" s="27" t="s">
        <v>221</v>
      </c>
      <c r="N1187" s="25">
        <f>IFERROR(VLOOKUP(M1187,Data!$J$1:$K$58,2,0),"")</f>
        <v>56965378427</v>
      </c>
      <c r="O1187" s="27" t="s">
        <v>222</v>
      </c>
      <c r="P1187" s="27"/>
      <c r="Q1187" s="27" t="s">
        <v>229</v>
      </c>
      <c r="R1187" s="27" t="s">
        <v>48</v>
      </c>
      <c r="S1187" s="27"/>
      <c r="T1187" s="27"/>
      <c r="U1187" s="28"/>
      <c r="V1187" s="15" t="s">
        <v>1328</v>
      </c>
      <c r="X1187" s="27"/>
      <c r="Y1187" s="27"/>
      <c r="Z1187" s="29"/>
      <c r="AA1187" s="29">
        <v>0.25555555555555554</v>
      </c>
      <c r="AB1187" s="29"/>
      <c r="AC1187" s="30">
        <v>46093</v>
      </c>
      <c r="AD1187" s="15" t="str">
        <f>IF(Tabla2[[#This Row],[HORA ENTREGA]]="DIRECTO","On time", IF(AA1187&lt;&gt;"",IF(Tabla2[[#This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7" s="15" t="str">
        <f>MID(Tabla2[[#This Row],[TIPO]],1,3)</f>
        <v xml:space="preserve">40 </v>
      </c>
      <c r="AF11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RENDIC S.A. */ Cont: * ECMU7440673*/ HR Entrega: *07:00* /Dirección: *Avenida Miraflores 9700-Bodega 4C, PUDAHUEL</v>
      </c>
      <c r="AG1187" s="38" t="str">
        <f>IFERROR(HYPERLINK("https://wa.me/"&amp;Tabla2[[#This Row],[CONTACTO]]&amp;"?text="&amp;Tabla2[[#This Row],[Mensaje]],"Enviar mensaje"),"")</f>
        <v>Enviar mensaje</v>
      </c>
      <c r="AH1187" s="15" t="str">
        <f>CONCATENATE(A1187,F1187)</f>
        <v>1186ECMU7440673</v>
      </c>
      <c r="AI1187" s="15" t="str">
        <f>CONCATENATE("ENT-",A1187)</f>
        <v>ENT-1186</v>
      </c>
      <c r="AJ1187" s="15" t="str">
        <f>IF(Tabla2[[#This Row],[Op]]&lt;&gt;"","ENTREGA","")</f>
        <v>ENTREGA</v>
      </c>
      <c r="AK1187" s="40" t="str">
        <f>(Tabla2[[#This Row],[FECHA ENTREGA]]&amp;Tabla2[[#This Row],[HORA ENTREGA]])</f>
        <v>460930,291666666666667</v>
      </c>
      <c r="AL1187" s="34" t="str">
        <f>IFERROR(HYPERLINK("https://wa.me/"&amp;Tabla2[[#This Row],[CONTACTO]]&amp;"?text="&amp;Tabla2[[#This Row],[Mensaje]]),"")</f>
        <v>https://wa.me/56965378427?text=Hola!%0AServicio del día 12-03%0A *Cliente:* RENDIC S.A. */ Cont: * ECMU7440673*/ HR Entrega: *07:00* /Dirección: *Avenida Miraflores 9700-Bodega 4C, PUDAHUEL</v>
      </c>
    </row>
    <row r="1188" spans="1:38" s="15" customFormat="1" ht="16.5" customHeight="1" x14ac:dyDescent="0.2">
      <c r="A1188" s="15">
        <f>ROW(A1187)</f>
        <v>1187</v>
      </c>
      <c r="B1188" s="15">
        <f>IF(J1188=J1187,B1187+1,1)</f>
        <v>43</v>
      </c>
      <c r="C1188" s="15" t="s">
        <v>219</v>
      </c>
      <c r="D1188" s="25" t="s">
        <v>39</v>
      </c>
      <c r="E1188" s="27">
        <v>103092</v>
      </c>
      <c r="F1188" s="27" t="s">
        <v>2070</v>
      </c>
      <c r="G1188" s="27" t="s">
        <v>41</v>
      </c>
      <c r="H1188" s="27">
        <v>28000</v>
      </c>
      <c r="I1188" s="27" t="s">
        <v>42</v>
      </c>
      <c r="J1188" s="28">
        <v>46093</v>
      </c>
      <c r="K1188" s="26">
        <v>0.29166666666666669</v>
      </c>
      <c r="L1188" s="26"/>
      <c r="M1188" s="27" t="s">
        <v>117</v>
      </c>
      <c r="N1188" s="25">
        <f>IFERROR(VLOOKUP(M1188,Data!$J$1:$K$58,2,0),"")</f>
        <v>56973887539</v>
      </c>
      <c r="O1188" s="27" t="s">
        <v>118</v>
      </c>
      <c r="P1188" s="27"/>
      <c r="Q1188" s="27" t="s">
        <v>229</v>
      </c>
      <c r="R1188" s="27" t="s">
        <v>48</v>
      </c>
      <c r="S1188" s="27"/>
      <c r="T1188" s="27"/>
      <c r="U1188" s="28"/>
      <c r="V1188" s="15" t="s">
        <v>1328</v>
      </c>
      <c r="X1188" s="27"/>
      <c r="Y1188" s="27"/>
      <c r="Z1188" s="29"/>
      <c r="AA1188" s="29">
        <v>0.28680555555555554</v>
      </c>
      <c r="AB1188" s="29"/>
      <c r="AC1188" s="30">
        <v>46093</v>
      </c>
      <c r="AD1188" s="15" t="str">
        <f>IF(Tabla2[[#This Row],[HORA ENTREGA]]="DIRECTO","On time", IF(AA1188&lt;&gt;"",IF(Tabla2[[#This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8" s="15" t="str">
        <f>MID(Tabla2[[#This Row],[TIPO]],1,3)</f>
        <v xml:space="preserve">40 </v>
      </c>
      <c r="AF11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RENDIC S.A. */ Cont: * TIIU5397929*/ HR Entrega: *07:00* /Dirección: *Avenida Miraflores 9700-Bodega 4C, PUDAHUEL</v>
      </c>
      <c r="AG1188" s="38" t="str">
        <f>IFERROR(HYPERLINK("https://wa.me/"&amp;Tabla2[[#This Row],[CONTACTO]]&amp;"?text="&amp;Tabla2[[#This Row],[Mensaje]],"Enviar mensaje"),"")</f>
        <v>Enviar mensaje</v>
      </c>
      <c r="AH1188" s="15" t="str">
        <f>CONCATENATE(A1188,F1188)</f>
        <v>1187TIIU5397929</v>
      </c>
      <c r="AI1188" s="15" t="str">
        <f>CONCATENATE("ENT-",A1188)</f>
        <v>ENT-1187</v>
      </c>
      <c r="AJ1188" s="15" t="str">
        <f>IF(Tabla2[[#This Row],[Op]]&lt;&gt;"","ENTREGA","")</f>
        <v>ENTREGA</v>
      </c>
      <c r="AK1188" s="40" t="str">
        <f>(Tabla2[[#This Row],[FECHA ENTREGA]]&amp;Tabla2[[#This Row],[HORA ENTREGA]])</f>
        <v>460930,291666666666667</v>
      </c>
      <c r="AL1188" s="34" t="str">
        <f>IFERROR(HYPERLINK("https://wa.me/"&amp;Tabla2[[#This Row],[CONTACTO]]&amp;"?text="&amp;Tabla2[[#This Row],[Mensaje]]),"")</f>
        <v>https://wa.me/56973887539?text=Hola!%0AServicio del día 12-03%0A *Cliente:* RENDIC S.A. */ Cont: * TIIU5397929*/ HR Entrega: *07:00* /Dirección: *Avenida Miraflores 9700-Bodega 4C, PUDAHUEL</v>
      </c>
    </row>
    <row r="1189" spans="1:38" s="15" customFormat="1" ht="16.5" customHeight="1" x14ac:dyDescent="0.2">
      <c r="A1189" s="15">
        <f>ROW(A1188)</f>
        <v>1188</v>
      </c>
      <c r="B1189" s="15">
        <f>IF(J1189=J1188,B1188+1,1)</f>
        <v>44</v>
      </c>
      <c r="C1189" s="15" t="s">
        <v>219</v>
      </c>
      <c r="D1189" s="25" t="s">
        <v>39</v>
      </c>
      <c r="E1189" s="27">
        <v>103092</v>
      </c>
      <c r="F1189" s="27" t="s">
        <v>2071</v>
      </c>
      <c r="G1189" s="27" t="s">
        <v>41</v>
      </c>
      <c r="H1189" s="27">
        <v>30000</v>
      </c>
      <c r="I1189" s="27" t="s">
        <v>42</v>
      </c>
      <c r="J1189" s="28">
        <v>46093</v>
      </c>
      <c r="K1189" s="26">
        <v>0.375</v>
      </c>
      <c r="L1189" s="26"/>
      <c r="M1189" s="27" t="s">
        <v>158</v>
      </c>
      <c r="N1189" s="25">
        <f>IFERROR(VLOOKUP(M1189,Data!$J$1:$K$58,2,0),"")</f>
        <v>56931745801</v>
      </c>
      <c r="O1189" s="27" t="s">
        <v>159</v>
      </c>
      <c r="P1189" s="27"/>
      <c r="Q1189" s="27" t="s">
        <v>229</v>
      </c>
      <c r="R1189" s="27" t="s">
        <v>48</v>
      </c>
      <c r="S1189" s="27"/>
      <c r="T1189" s="27"/>
      <c r="U1189" s="28"/>
      <c r="V1189" s="15" t="s">
        <v>1328</v>
      </c>
      <c r="X1189" s="27"/>
      <c r="Y1189" s="27"/>
      <c r="Z1189" s="29"/>
      <c r="AA1189" s="29">
        <v>0.32291666666666669</v>
      </c>
      <c r="AB1189" s="29"/>
      <c r="AC1189" s="30">
        <v>38788</v>
      </c>
      <c r="AD1189" s="15" t="str">
        <f>IF(Tabla2[[#This Row],[HORA ENTREGA]]="DIRECTO","On time", IF(AA1189&lt;&gt;"",IF(Tabla2[[#This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89" s="15" t="str">
        <f>MID(Tabla2[[#This Row],[TIPO]],1,3)</f>
        <v xml:space="preserve">40 </v>
      </c>
      <c r="AF11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RENDIC S.A. */ Cont: * ECMU5301025*/ HR Entrega: *09:00* /Dirección: *Avenida Miraflores 9700-Bodega 4C, PUDAHUEL</v>
      </c>
      <c r="AG1189" s="38" t="str">
        <f>IFERROR(HYPERLINK("https://wa.me/"&amp;Tabla2[[#This Row],[CONTACTO]]&amp;"?text="&amp;Tabla2[[#This Row],[Mensaje]],"Enviar mensaje"),"")</f>
        <v>Enviar mensaje</v>
      </c>
      <c r="AH1189" s="15" t="str">
        <f>CONCATENATE(A1189,F1189)</f>
        <v>1188ECMU5301025</v>
      </c>
      <c r="AI1189" s="15" t="str">
        <f>CONCATENATE("ENT-",A1189)</f>
        <v>ENT-1188</v>
      </c>
      <c r="AJ1189" s="15" t="str">
        <f>IF(Tabla2[[#This Row],[Op]]&lt;&gt;"","ENTREGA","")</f>
        <v>ENTREGA</v>
      </c>
      <c r="AK1189" s="40" t="str">
        <f>(Tabla2[[#This Row],[FECHA ENTREGA]]&amp;Tabla2[[#This Row],[HORA ENTREGA]])</f>
        <v>460930,375</v>
      </c>
      <c r="AL1189" s="34" t="str">
        <f>IFERROR(HYPERLINK("https://wa.me/"&amp;Tabla2[[#This Row],[CONTACTO]]&amp;"?text="&amp;Tabla2[[#This Row],[Mensaje]]),"")</f>
        <v>https://wa.me/56931745801?text=Hola!%0AServicio del día 12-03%0A *Cliente:* RENDIC S.A. */ Cont: * ECMU5301025*/ HR Entrega: *09:00* /Dirección: *Avenida Miraflores 9700-Bodega 4C, PUDAHUEL</v>
      </c>
    </row>
    <row r="1190" spans="1:38" s="15" customFormat="1" ht="16.5" customHeight="1" x14ac:dyDescent="0.2">
      <c r="A1190" s="15">
        <f>ROW(A1189)</f>
        <v>1189</v>
      </c>
      <c r="B1190" s="15">
        <f>IF(J1190=J1189,B1189+1,1)</f>
        <v>45</v>
      </c>
      <c r="C1190" s="15" t="s">
        <v>219</v>
      </c>
      <c r="D1190" s="25" t="s">
        <v>39</v>
      </c>
      <c r="E1190" s="27">
        <v>102090</v>
      </c>
      <c r="F1190" s="27" t="s">
        <v>2072</v>
      </c>
      <c r="G1190" s="27" t="s">
        <v>41</v>
      </c>
      <c r="H1190" s="27">
        <v>20000</v>
      </c>
      <c r="I1190" s="27" t="s">
        <v>42</v>
      </c>
      <c r="J1190" s="28">
        <v>46093</v>
      </c>
      <c r="K1190" s="26">
        <v>0.375</v>
      </c>
      <c r="L1190" s="26"/>
      <c r="M1190" s="27" t="s">
        <v>161</v>
      </c>
      <c r="N1190" s="25">
        <f>IFERROR(VLOOKUP(M1190,Data!$J$1:$K$58,2,0),"")</f>
        <v>56966749408</v>
      </c>
      <c r="O1190" s="27" t="s">
        <v>162</v>
      </c>
      <c r="P1190" s="27"/>
      <c r="Q1190" s="27" t="s">
        <v>229</v>
      </c>
      <c r="R1190" s="27" t="s">
        <v>69</v>
      </c>
      <c r="S1190" s="27"/>
      <c r="T1190" s="27"/>
      <c r="U1190" s="28"/>
      <c r="V1190" s="15" t="s">
        <v>1328</v>
      </c>
      <c r="X1190" s="27"/>
      <c r="Y1190" s="27"/>
      <c r="Z1190" s="29"/>
      <c r="AA1190" s="29">
        <v>0.3263888888888889</v>
      </c>
      <c r="AB1190" s="29"/>
      <c r="AC1190" s="30">
        <v>46093</v>
      </c>
      <c r="AD1190" s="15" t="str">
        <f>IF(Tabla2[[#This Row],[HORA ENTREGA]]="DIRECTO","On time", IF(AA1190&lt;&gt;"",IF(Tabla2[[#This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0" s="15" t="str">
        <f>MID(Tabla2[[#This Row],[TIPO]],1,3)</f>
        <v xml:space="preserve">40 </v>
      </c>
      <c r="AF11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RENDIC S.A. */ Cont: * CAIU8832858*/ HR Entrega: *09:00* /Dirección: *Avenida Miraflores 9700-Bodega 4C, PUDAHUEL</v>
      </c>
      <c r="AG1190" s="38" t="str">
        <f>IFERROR(HYPERLINK("https://wa.me/"&amp;Tabla2[[#This Row],[CONTACTO]]&amp;"?text="&amp;Tabla2[[#This Row],[Mensaje]],"Enviar mensaje"),"")</f>
        <v>Enviar mensaje</v>
      </c>
      <c r="AH1190" s="15" t="str">
        <f>CONCATENATE(A1190,F1190)</f>
        <v>1189CAIU8832858</v>
      </c>
      <c r="AI1190" s="15" t="str">
        <f>CONCATENATE("ENT-",A1190)</f>
        <v>ENT-1189</v>
      </c>
      <c r="AJ1190" s="15" t="str">
        <f>IF(Tabla2[[#This Row],[Op]]&lt;&gt;"","ENTREGA","")</f>
        <v>ENTREGA</v>
      </c>
      <c r="AK1190" s="40" t="str">
        <f>(Tabla2[[#This Row],[FECHA ENTREGA]]&amp;Tabla2[[#This Row],[HORA ENTREGA]])</f>
        <v>460930,375</v>
      </c>
      <c r="AL1190" s="34" t="str">
        <f>IFERROR(HYPERLINK("https://wa.me/"&amp;Tabla2[[#This Row],[CONTACTO]]&amp;"?text="&amp;Tabla2[[#This Row],[Mensaje]]),"")</f>
        <v>https://wa.me/56966749408?text=Hola!%0AServicio del día 12-03%0A *Cliente:* RENDIC S.A. */ Cont: * CAIU8832858*/ HR Entrega: *09:00* /Dirección: *Avenida Miraflores 9700-Bodega 4C, PUDAHUEL</v>
      </c>
    </row>
    <row r="1191" spans="1:38" s="15" customFormat="1" ht="16.5" customHeight="1" x14ac:dyDescent="0.2">
      <c r="A1191" s="15">
        <f>ROW(A1190)</f>
        <v>1190</v>
      </c>
      <c r="B1191" s="15">
        <f>IF(J1191=J1190,B1190+1,1)</f>
        <v>46</v>
      </c>
      <c r="C1191" s="15" t="s">
        <v>219</v>
      </c>
      <c r="D1191" s="25" t="s">
        <v>39</v>
      </c>
      <c r="E1191" s="27">
        <v>103053</v>
      </c>
      <c r="F1191" s="27" t="s">
        <v>2073</v>
      </c>
      <c r="G1191" s="27" t="s">
        <v>64</v>
      </c>
      <c r="H1191" s="27">
        <v>24000</v>
      </c>
      <c r="I1191" s="27" t="s">
        <v>42</v>
      </c>
      <c r="J1191" s="28">
        <v>46093</v>
      </c>
      <c r="K1191" s="26">
        <v>0.45833333333333331</v>
      </c>
      <c r="L1191" s="26"/>
      <c r="M1191" s="27" t="s">
        <v>45</v>
      </c>
      <c r="N1191" s="25">
        <f>IFERROR(VLOOKUP(M1191,Data!$J$1:$K$58,2,0),"")</f>
        <v>56950981572</v>
      </c>
      <c r="O1191" s="27" t="s">
        <v>46</v>
      </c>
      <c r="P1191" s="27"/>
      <c r="Q1191" s="27" t="s">
        <v>229</v>
      </c>
      <c r="R1191" s="27" t="s">
        <v>218</v>
      </c>
      <c r="S1191" s="27"/>
      <c r="T1191" s="27"/>
      <c r="U1191" s="28"/>
      <c r="V1191" s="15" t="s">
        <v>1328</v>
      </c>
      <c r="X1191" s="27" t="s">
        <v>335</v>
      </c>
      <c r="Y1191" s="27"/>
      <c r="Z1191" s="29"/>
      <c r="AA1191" s="29">
        <v>0.43958333333333333</v>
      </c>
      <c r="AB1191" s="29"/>
      <c r="AC1191" s="30">
        <v>46093</v>
      </c>
      <c r="AD1191" s="15" t="str">
        <f>IF(Tabla2[[#This Row],[HORA ENTREGA]]="DIRECTO","On time", IF(AA1191&lt;&gt;"",IF(Tabla2[[#This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1" s="15" t="str">
        <f>MID(Tabla2[[#This Row],[TIPO]],1,3)</f>
        <v xml:space="preserve">20 </v>
      </c>
      <c r="AF11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RENDIC S.A. */ Cont: * GAOU2537833*/ HR Entrega: *11:00* /Dirección: *Avenida Miraflores 9700-Bodega 4C, PUDAHUEL</v>
      </c>
      <c r="AG1191" s="38" t="str">
        <f>IFERROR(HYPERLINK("https://wa.me/"&amp;Tabla2[[#This Row],[CONTACTO]]&amp;"?text="&amp;Tabla2[[#This Row],[Mensaje]],"Enviar mensaje"),"")</f>
        <v>Enviar mensaje</v>
      </c>
      <c r="AH1191" s="15" t="str">
        <f>CONCATENATE(A1191,F1191)</f>
        <v>1190GAOU2537833</v>
      </c>
      <c r="AI1191" s="15" t="str">
        <f>CONCATENATE("ENT-",A1191)</f>
        <v>ENT-1190</v>
      </c>
      <c r="AJ1191" s="15" t="str">
        <f>IF(Tabla2[[#This Row],[Op]]&lt;&gt;"","ENTREGA","")</f>
        <v>ENTREGA</v>
      </c>
      <c r="AK1191" s="40" t="str">
        <f>(Tabla2[[#This Row],[FECHA ENTREGA]]&amp;Tabla2[[#This Row],[HORA ENTREGA]])</f>
        <v>460930,458333333333333</v>
      </c>
      <c r="AL1191" s="34" t="str">
        <f>IFERROR(HYPERLINK("https://wa.me/"&amp;Tabla2[[#This Row],[CONTACTO]]&amp;"?text="&amp;Tabla2[[#This Row],[Mensaje]]),"")</f>
        <v>https://wa.me/56950981572?text=Hola!%0AServicio del día 12-03%0A *Cliente:* RENDIC S.A. */ Cont: * GAOU2537833*/ HR Entrega: *11:00* /Dirección: *Avenida Miraflores 9700-Bodega 4C, PUDAHUEL</v>
      </c>
    </row>
    <row r="1192" spans="1:38" s="15" customFormat="1" ht="16.5" customHeight="1" x14ac:dyDescent="0.2">
      <c r="A1192" s="15">
        <f>ROW(A1191)</f>
        <v>1191</v>
      </c>
      <c r="B1192" s="15">
        <f>IF(J1192=J1191,B1191+1,1)</f>
        <v>47</v>
      </c>
      <c r="C1192" s="15" t="s">
        <v>219</v>
      </c>
      <c r="D1192" s="25" t="s">
        <v>39</v>
      </c>
      <c r="E1192" s="27">
        <v>102995</v>
      </c>
      <c r="F1192" s="27" t="s">
        <v>2074</v>
      </c>
      <c r="G1192" s="27" t="s">
        <v>41</v>
      </c>
      <c r="H1192" s="27">
        <v>15000</v>
      </c>
      <c r="I1192" s="27" t="s">
        <v>42</v>
      </c>
      <c r="J1192" s="28">
        <v>46093</v>
      </c>
      <c r="K1192" s="26">
        <v>0.45833333333333331</v>
      </c>
      <c r="L1192" s="26"/>
      <c r="M1192" s="27" t="s">
        <v>300</v>
      </c>
      <c r="N1192" s="25">
        <f>IFERROR(VLOOKUP(M1192,Data!$J$1:$K$58,2,0),"")</f>
        <v>56989844861</v>
      </c>
      <c r="O1192" s="27" t="s">
        <v>301</v>
      </c>
      <c r="P1192" s="27"/>
      <c r="Q1192" s="27" t="s">
        <v>229</v>
      </c>
      <c r="R1192" s="27" t="s">
        <v>74</v>
      </c>
      <c r="S1192" s="27"/>
      <c r="T1192" s="27"/>
      <c r="U1192" s="28"/>
      <c r="V1192" s="15" t="s">
        <v>1328</v>
      </c>
      <c r="X1192" s="27"/>
      <c r="Y1192" s="27"/>
      <c r="Z1192" s="29"/>
      <c r="AA1192" s="29">
        <v>0.44930555555555557</v>
      </c>
      <c r="AB1192" s="29"/>
      <c r="AC1192" s="30">
        <v>46093</v>
      </c>
      <c r="AD1192" s="15" t="str">
        <f>IF(Tabla2[[#This Row],[HORA ENTREGA]]="DIRECTO","On time", IF(AA1192&lt;&gt;"",IF(Tabla2[[#This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2" s="15" t="str">
        <f>MID(Tabla2[[#This Row],[TIPO]],1,3)</f>
        <v xml:space="preserve">40 </v>
      </c>
      <c r="AF11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RENDIC S.A. */ Cont: * MSMU8946897*/ HR Entrega: *11:00* /Dirección: *Avenida Miraflores 9700-Bodega 4C, PUDAHUEL</v>
      </c>
      <c r="AG1192" s="38" t="str">
        <f>IFERROR(HYPERLINK("https://wa.me/"&amp;Tabla2[[#This Row],[CONTACTO]]&amp;"?text="&amp;Tabla2[[#This Row],[Mensaje]],"Enviar mensaje"),"")</f>
        <v>Enviar mensaje</v>
      </c>
      <c r="AH1192" s="15" t="str">
        <f>CONCATENATE(A1192,F1192)</f>
        <v>1191MSMU8946897</v>
      </c>
      <c r="AI1192" s="15" t="str">
        <f>CONCATENATE("ENT-",A1192)</f>
        <v>ENT-1191</v>
      </c>
      <c r="AJ1192" s="15" t="str">
        <f>IF(Tabla2[[#This Row],[Op]]&lt;&gt;"","ENTREGA","")</f>
        <v>ENTREGA</v>
      </c>
      <c r="AK1192" s="40" t="str">
        <f>(Tabla2[[#This Row],[FECHA ENTREGA]]&amp;Tabla2[[#This Row],[HORA ENTREGA]])</f>
        <v>460930,458333333333333</v>
      </c>
      <c r="AL1192" s="34" t="str">
        <f>IFERROR(HYPERLINK("https://wa.me/"&amp;Tabla2[[#This Row],[CONTACTO]]&amp;"?text="&amp;Tabla2[[#This Row],[Mensaje]]),"")</f>
        <v>https://wa.me/56989844861?text=Hola!%0AServicio del día 12-03%0A *Cliente:* RENDIC S.A. */ Cont: * MSMU8946897*/ HR Entrega: *11:00* /Dirección: *Avenida Miraflores 9700-Bodega 4C, PUDAHUEL</v>
      </c>
    </row>
    <row r="1193" spans="1:38" s="15" customFormat="1" ht="16.5" customHeight="1" x14ac:dyDescent="0.2">
      <c r="A1193" s="15">
        <f>ROW(A1192)</f>
        <v>1192</v>
      </c>
      <c r="B1193" s="15">
        <f>IF(J1193=J1192,B1192+1,1)</f>
        <v>48</v>
      </c>
      <c r="C1193" s="15" t="s">
        <v>566</v>
      </c>
      <c r="D1193" s="25"/>
      <c r="E1193" s="27" t="s">
        <v>120</v>
      </c>
      <c r="F1193" s="27" t="s">
        <v>456</v>
      </c>
      <c r="G1193" s="27" t="s">
        <v>456</v>
      </c>
      <c r="H1193" s="27" t="s">
        <v>120</v>
      </c>
      <c r="I1193" s="27" t="s">
        <v>120</v>
      </c>
      <c r="J1193" s="28">
        <v>46093</v>
      </c>
      <c r="K1193" s="26">
        <v>0.29166666666666669</v>
      </c>
      <c r="L1193" s="26"/>
      <c r="M1193" s="27" t="s">
        <v>567</v>
      </c>
      <c r="N1193" s="25">
        <f>IFERROR(VLOOKUP(M1193,Data!$J$1:$K$58,2,0),"")</f>
        <v>56964069749</v>
      </c>
      <c r="O1193" s="27" t="s">
        <v>568</v>
      </c>
      <c r="P1193" s="27"/>
      <c r="Q1193" s="27" t="s">
        <v>569</v>
      </c>
      <c r="R1193" s="27" t="s">
        <v>120</v>
      </c>
      <c r="S1193" s="27"/>
      <c r="T1193" s="27"/>
      <c r="U1193" s="28"/>
      <c r="X1193" s="27"/>
      <c r="Y1193" s="27"/>
      <c r="Z1193" s="29"/>
      <c r="AA1193" s="29"/>
      <c r="AB1193" s="29"/>
      <c r="AC1193" s="30"/>
      <c r="AD1193" s="15" t="str">
        <f>IF(Tabla2[[#This Row],[HORA ENTREGA]]="DIRECTO","On time", IF(AA1193&lt;&gt;"",IF(Tabla2[[#This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93" s="15" t="str">
        <f>MID(Tabla2[[#This Row],[TIPO]],1,3)</f>
        <v>RAM</v>
      </c>
      <c r="AF11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RITRAMA S.A. */ Cont: * RAMPLA*/ HR Entrega: *07:00* /Dirección: *AV. TUPUNGATO 3420, PLACILLA</v>
      </c>
      <c r="AG1193" s="38" t="str">
        <f>IFERROR(HYPERLINK("https://wa.me/"&amp;Tabla2[[#This Row],[CONTACTO]]&amp;"?text="&amp;Tabla2[[#This Row],[Mensaje]],"Enviar mensaje"),"")</f>
        <v>Enviar mensaje</v>
      </c>
      <c r="AH1193" s="15" t="str">
        <f>CONCATENATE(A1193,F1193)</f>
        <v>1192RAMPLA</v>
      </c>
      <c r="AI1193" s="15" t="str">
        <f>CONCATENATE("ENT-",A1193)</f>
        <v>ENT-1192</v>
      </c>
      <c r="AJ1193" s="15" t="str">
        <f>IF(Tabla2[[#This Row],[Op]]&lt;&gt;"","ENTREGA","")</f>
        <v>ENTREGA</v>
      </c>
      <c r="AK1193" s="40" t="str">
        <f>(Tabla2[[#This Row],[FECHA ENTREGA]]&amp;Tabla2[[#This Row],[HORA ENTREGA]])</f>
        <v>460930,291666666666667</v>
      </c>
      <c r="AL1193" s="34" t="str">
        <f>IFERROR(HYPERLINK("https://wa.me/"&amp;Tabla2[[#This Row],[CONTACTO]]&amp;"?text="&amp;Tabla2[[#This Row],[Mensaje]]),"")</f>
        <v>https://wa.me/56964069749?text=Hola!%0AServicio del día 12-03%0A *Cliente:* RITRAMA S.A. */ Cont: * RAMPLA*/ HR Entrega: *07:00* /Dirección: *AV. TUPUNGATO 3420, PLACILLA</v>
      </c>
    </row>
    <row r="1194" spans="1:38" s="15" customFormat="1" ht="16.5" customHeight="1" x14ac:dyDescent="0.2">
      <c r="A1194" s="15">
        <f>ROW(A1193)</f>
        <v>1193</v>
      </c>
      <c r="B1194" s="15">
        <f>IF(J1194=J1193,B1193+1,1)</f>
        <v>49</v>
      </c>
      <c r="C1194" s="15" t="s">
        <v>566</v>
      </c>
      <c r="D1194" s="25"/>
      <c r="E1194" s="27" t="s">
        <v>120</v>
      </c>
      <c r="F1194" s="27" t="s">
        <v>456</v>
      </c>
      <c r="G1194" s="27" t="s">
        <v>456</v>
      </c>
      <c r="H1194" s="27" t="s">
        <v>120</v>
      </c>
      <c r="I1194" s="27" t="s">
        <v>120</v>
      </c>
      <c r="J1194" s="28">
        <v>46093</v>
      </c>
      <c r="K1194" s="26">
        <v>0.29166666666666669</v>
      </c>
      <c r="L1194" s="26"/>
      <c r="M1194" s="27" t="s">
        <v>570</v>
      </c>
      <c r="N1194" s="25">
        <f>IFERROR(VLOOKUP(M1194,Data!$J$1:$K$58,2,0),"")</f>
        <v>56973887322</v>
      </c>
      <c r="O1194" s="27" t="s">
        <v>738</v>
      </c>
      <c r="P1194" s="27"/>
      <c r="Q1194" s="27" t="s">
        <v>569</v>
      </c>
      <c r="R1194" s="27" t="s">
        <v>120</v>
      </c>
      <c r="S1194" s="27"/>
      <c r="T1194" s="27"/>
      <c r="U1194" s="28"/>
      <c r="X1194" s="27"/>
      <c r="Y1194" s="27"/>
      <c r="Z1194" s="29"/>
      <c r="AA1194" s="29"/>
      <c r="AB1194" s="29"/>
      <c r="AC1194" s="30"/>
      <c r="AD1194" s="15" t="str">
        <f>IF(Tabla2[[#This Row],[HORA ENTREGA]]="DIRECTO","On time", IF(AA1194&lt;&gt;"",IF(Tabla2[[#This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194" s="15" t="str">
        <f>MID(Tabla2[[#This Row],[TIPO]],1,3)</f>
        <v>RAM</v>
      </c>
      <c r="AF11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RITRAMA S.A. */ Cont: * RAMPLA*/ HR Entrega: *07:00* /Dirección: *AV. TUPUNGATO 3420, PLACILLA</v>
      </c>
      <c r="AG1194" s="38" t="str">
        <f>IFERROR(HYPERLINK("https://wa.me/"&amp;Tabla2[[#This Row],[CONTACTO]]&amp;"?text="&amp;Tabla2[[#This Row],[Mensaje]],"Enviar mensaje"),"")</f>
        <v>Enviar mensaje</v>
      </c>
      <c r="AH1194" s="15" t="str">
        <f>CONCATENATE(A1194,F1194)</f>
        <v>1193RAMPLA</v>
      </c>
      <c r="AI1194" s="15" t="str">
        <f>CONCATENATE("ENT-",A1194)</f>
        <v>ENT-1193</v>
      </c>
      <c r="AJ1194" s="15" t="str">
        <f>IF(Tabla2[[#This Row],[Op]]&lt;&gt;"","ENTREGA","")</f>
        <v>ENTREGA</v>
      </c>
      <c r="AK1194" s="40" t="str">
        <f>(Tabla2[[#This Row],[FECHA ENTREGA]]&amp;Tabla2[[#This Row],[HORA ENTREGA]])</f>
        <v>460930,291666666666667</v>
      </c>
      <c r="AL1194" s="34" t="str">
        <f>IFERROR(HYPERLINK("https://wa.me/"&amp;Tabla2[[#This Row],[CONTACTO]]&amp;"?text="&amp;Tabla2[[#This Row],[Mensaje]]),"")</f>
        <v>https://wa.me/56973887322?text=Hola!%0AServicio del día 12-03%0A *Cliente:* RITRAMA S.A. */ Cont: * RAMPLA*/ HR Entrega: *07:00* /Dirección: *AV. TUPUNGATO 3420, PLACILLA</v>
      </c>
    </row>
    <row r="1195" spans="1:38" s="15" customFormat="1" ht="16.5" customHeight="1" x14ac:dyDescent="0.2">
      <c r="A1195" s="15">
        <f>ROW(A1194)</f>
        <v>1194</v>
      </c>
      <c r="B1195" s="15">
        <f>IF(J1195=J1194,B1194+1,1)</f>
        <v>50</v>
      </c>
      <c r="C1195" s="15" t="s">
        <v>230</v>
      </c>
      <c r="D1195" s="25" t="s">
        <v>39</v>
      </c>
      <c r="E1195" s="27">
        <v>141699</v>
      </c>
      <c r="F1195" s="27" t="s">
        <v>2075</v>
      </c>
      <c r="G1195" s="27" t="s">
        <v>41</v>
      </c>
      <c r="H1195" s="27">
        <v>28000</v>
      </c>
      <c r="I1195" s="27">
        <v>0.40277777777777779</v>
      </c>
      <c r="J1195" s="28">
        <v>46093</v>
      </c>
      <c r="K1195" s="26" t="s">
        <v>290</v>
      </c>
      <c r="L1195" s="26"/>
      <c r="M1195" s="27" t="s">
        <v>66</v>
      </c>
      <c r="N1195" s="25">
        <f>IFERROR(VLOOKUP(M1195,Data!$J$1:$K$58,2,0),"")</f>
        <v>56993389870</v>
      </c>
      <c r="O1195" s="27" t="s">
        <v>67</v>
      </c>
      <c r="P1195" s="27"/>
      <c r="Q1195" s="27" t="s">
        <v>235</v>
      </c>
      <c r="R1195" s="27" t="s">
        <v>218</v>
      </c>
      <c r="S1195" s="27"/>
      <c r="T1195" s="27"/>
      <c r="U1195" s="28"/>
      <c r="X1195" s="27"/>
      <c r="Y1195" s="27"/>
      <c r="Z1195" s="29"/>
      <c r="AA1195" s="29">
        <v>0.51388888888888884</v>
      </c>
      <c r="AB1195" s="29"/>
      <c r="AC1195" s="30">
        <v>46093</v>
      </c>
      <c r="AD1195" s="15" t="str">
        <f>IF(Tabla2[[#This Row],[HORA ENTREGA]]="DIRECTO","On time", IF(AA1195&lt;&gt;"",IF(Tabla2[[#This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5" s="15" t="str">
        <f>MID(Tabla2[[#This Row],[TIPO]],1,3)</f>
        <v xml:space="preserve">40 </v>
      </c>
      <c r="AF11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SISTEMAS HIDRAULICOS E INDUSTRIALES BALFLEX CHILE */ Cont: * MRKU5871050*/ HR Entrega: *DIRECTO* /Dirección: *SANTA ADELA 10120 MAIPU</v>
      </c>
      <c r="AG1195" s="38" t="str">
        <f>IFERROR(HYPERLINK("https://wa.me/"&amp;Tabla2[[#This Row],[CONTACTO]]&amp;"?text="&amp;Tabla2[[#This Row],[Mensaje]],"Enviar mensaje"),"")</f>
        <v>Enviar mensaje</v>
      </c>
      <c r="AH1195" s="15" t="str">
        <f>CONCATENATE(A1195,F1195)</f>
        <v>1194MRKU5871050</v>
      </c>
      <c r="AI1195" s="15" t="str">
        <f>CONCATENATE("ENT-",A1195)</f>
        <v>ENT-1194</v>
      </c>
      <c r="AJ1195" s="15" t="str">
        <f>IF(Tabla2[[#This Row],[Op]]&lt;&gt;"","ENTREGA","")</f>
        <v>ENTREGA</v>
      </c>
      <c r="AK1195" s="40" t="str">
        <f>(Tabla2[[#This Row],[FECHA ENTREGA]]&amp;Tabla2[[#This Row],[HORA ENTREGA]])</f>
        <v>46093DIRECTO</v>
      </c>
      <c r="AL1195" s="34" t="str">
        <f>IFERROR(HYPERLINK("https://wa.me/"&amp;Tabla2[[#This Row],[CONTACTO]]&amp;"?text="&amp;Tabla2[[#This Row],[Mensaje]]),"")</f>
        <v>https://wa.me/56993389870?text=Hola!%0AServicio del día 12-03%0A *Cliente:* SISTEMAS HIDRAULICOS E INDUSTRIALES BALFLEX CHILE */ Cont: * MRKU5871050*/ HR Entrega: *DIRECTO* /Dirección: *SANTA ADELA 10120 MAIPU</v>
      </c>
    </row>
    <row r="1196" spans="1:38" s="15" customFormat="1" ht="16.5" customHeight="1" x14ac:dyDescent="0.2">
      <c r="A1196" s="15">
        <f>ROW(A1195)</f>
        <v>1195</v>
      </c>
      <c r="B1196" s="15">
        <f>IF(J1196=J1195,B1195+1,1)</f>
        <v>51</v>
      </c>
      <c r="C1196" s="15" t="s">
        <v>236</v>
      </c>
      <c r="D1196" s="25" t="s">
        <v>39</v>
      </c>
      <c r="E1196" s="27">
        <v>508692</v>
      </c>
      <c r="F1196" s="27" t="s">
        <v>2076</v>
      </c>
      <c r="G1196" s="27" t="s">
        <v>41</v>
      </c>
      <c r="H1196" s="27">
        <v>29000</v>
      </c>
      <c r="I1196" s="27" t="s">
        <v>2077</v>
      </c>
      <c r="J1196" s="28">
        <v>46093</v>
      </c>
      <c r="K1196" s="26">
        <v>0.375</v>
      </c>
      <c r="L1196" s="26"/>
      <c r="M1196" s="27" t="s">
        <v>971</v>
      </c>
      <c r="N1196" s="25">
        <f>IFERROR(VLOOKUP(M1196,Data!$J$1:$K$58,2,0),"")</f>
        <v>56999972473</v>
      </c>
      <c r="O1196" s="27" t="s">
        <v>348</v>
      </c>
      <c r="P1196" s="27"/>
      <c r="Q1196" s="27" t="s">
        <v>2078</v>
      </c>
      <c r="R1196" s="27" t="s">
        <v>280</v>
      </c>
      <c r="S1196" s="27"/>
      <c r="T1196" s="27"/>
      <c r="U1196" s="28"/>
      <c r="X1196" s="27"/>
      <c r="Y1196" s="27"/>
      <c r="Z1196" s="29"/>
      <c r="AA1196" s="29">
        <v>0.375</v>
      </c>
      <c r="AB1196" s="29"/>
      <c r="AC1196" s="30">
        <v>46093</v>
      </c>
      <c r="AD1196" s="15" t="str">
        <f>IF(Tabla2[[#This Row],[HORA ENTREGA]]="DIRECTO","On time", IF(AA1196&lt;&gt;"",IF(Tabla2[[#This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6" s="15" t="str">
        <f>MID(Tabla2[[#This Row],[TIPO]],1,3)</f>
        <v xml:space="preserve">40 </v>
      </c>
      <c r="AF11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SOCIEDAD COMERCIAL MARBEN PETS LTDA */ Cont: * OERU4162713*/ HR Entrega: *09:00* /Dirección: *FRAGUA - BOS.PRINCIPAL</v>
      </c>
      <c r="AG1196" s="38" t="str">
        <f>IFERROR(HYPERLINK("https://wa.me/"&amp;Tabla2[[#This Row],[CONTACTO]]&amp;"?text="&amp;Tabla2[[#This Row],[Mensaje]],"Enviar mensaje"),"")</f>
        <v>Enviar mensaje</v>
      </c>
      <c r="AH1196" s="15" t="str">
        <f>CONCATENATE(A1196,F1196)</f>
        <v>1195OERU4162713</v>
      </c>
      <c r="AI1196" s="15" t="str">
        <f>CONCATENATE("ENT-",A1196)</f>
        <v>ENT-1195</v>
      </c>
      <c r="AJ1196" s="15" t="str">
        <f>IF(Tabla2[[#This Row],[Op]]&lt;&gt;"","ENTREGA","")</f>
        <v>ENTREGA</v>
      </c>
      <c r="AK1196" s="40" t="str">
        <f>(Tabla2[[#This Row],[FECHA ENTREGA]]&amp;Tabla2[[#This Row],[HORA ENTREGA]])</f>
        <v>460930,375</v>
      </c>
      <c r="AL1196" s="34" t="str">
        <f>IFERROR(HYPERLINK("https://wa.me/"&amp;Tabla2[[#This Row],[CONTACTO]]&amp;"?text="&amp;Tabla2[[#This Row],[Mensaje]]),"")</f>
        <v>https://wa.me/56999972473?text=Hola!%0AServicio del día 12-03%0A *Cliente:* SOCIEDAD COMERCIAL MARBEN PETS LTDA */ Cont: * OERU4162713*/ HR Entrega: *09:00* /Dirección: *FRAGUA - BOS.PRINCIPAL</v>
      </c>
    </row>
    <row r="1197" spans="1:38" s="15" customFormat="1" ht="16.5" customHeight="1" x14ac:dyDescent="0.2">
      <c r="A1197" s="15">
        <f>ROW(A1196)</f>
        <v>1196</v>
      </c>
      <c r="B1197" s="15">
        <f>IF(J1197=J1196,B1196+1,1)</f>
        <v>52</v>
      </c>
      <c r="C1197" s="15" t="s">
        <v>236</v>
      </c>
      <c r="D1197" s="25" t="s">
        <v>39</v>
      </c>
      <c r="E1197" s="27">
        <v>506984</v>
      </c>
      <c r="F1197" s="27" t="s">
        <v>2079</v>
      </c>
      <c r="G1197" s="27" t="s">
        <v>64</v>
      </c>
      <c r="H1197" s="27">
        <v>30000</v>
      </c>
      <c r="I1197" s="27" t="s">
        <v>42</v>
      </c>
      <c r="J1197" s="28">
        <v>46093</v>
      </c>
      <c r="K1197" s="26">
        <v>0.41666666666666669</v>
      </c>
      <c r="L1197" s="26"/>
      <c r="M1197" s="27" t="s">
        <v>77</v>
      </c>
      <c r="N1197" s="25">
        <f>IFERROR(VLOOKUP(M1197,Data!$J$1:$K$58,2,0),"")</f>
        <v>56967384794</v>
      </c>
      <c r="O1197" s="27" t="s">
        <v>78</v>
      </c>
      <c r="P1197" s="27"/>
      <c r="Q1197" s="27" t="s">
        <v>887</v>
      </c>
      <c r="R1197" s="27" t="s">
        <v>48</v>
      </c>
      <c r="S1197" s="27"/>
      <c r="T1197" s="27"/>
      <c r="U1197" s="28"/>
      <c r="X1197" s="27"/>
      <c r="Y1197" s="27"/>
      <c r="Z1197" s="29"/>
      <c r="AA1197" s="29">
        <v>0.33819444444444446</v>
      </c>
      <c r="AB1197" s="29"/>
      <c r="AC1197" s="30">
        <v>46093</v>
      </c>
      <c r="AD1197" s="15" t="str">
        <f>IF(Tabla2[[#This Row],[HORA ENTREGA]]="DIRECTO","On time", IF(AA1197&lt;&gt;"",IF(Tabla2[[#This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7" s="15" t="str">
        <f>MID(Tabla2[[#This Row],[TIPO]],1,3)</f>
        <v xml:space="preserve">20 </v>
      </c>
      <c r="AF11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SOCIEDAD COMERCIAL MARBEN PETS LTDA */ Cont: * APZU3559687*/ HR Entrega: *10:00* /Dirección: *AV LO ESPEJO 01565 BODEGA 0231 COMUNA LO ESPEJO</v>
      </c>
      <c r="AG1197" s="38" t="str">
        <f>IFERROR(HYPERLINK("https://wa.me/"&amp;Tabla2[[#This Row],[CONTACTO]]&amp;"?text="&amp;Tabla2[[#This Row],[Mensaje]],"Enviar mensaje"),"")</f>
        <v>Enviar mensaje</v>
      </c>
      <c r="AH1197" s="15" t="str">
        <f>CONCATENATE(A1197,F1197)</f>
        <v>1196APZU3559687</v>
      </c>
      <c r="AI1197" s="15" t="str">
        <f>CONCATENATE("ENT-",A1197)</f>
        <v>ENT-1196</v>
      </c>
      <c r="AJ1197" s="15" t="str">
        <f>IF(Tabla2[[#This Row],[Op]]&lt;&gt;"","ENTREGA","")</f>
        <v>ENTREGA</v>
      </c>
      <c r="AK1197" s="40" t="str">
        <f>(Tabla2[[#This Row],[FECHA ENTREGA]]&amp;Tabla2[[#This Row],[HORA ENTREGA]])</f>
        <v>460930,416666666666667</v>
      </c>
      <c r="AL1197" s="34" t="str">
        <f>IFERROR(HYPERLINK("https://wa.me/"&amp;Tabla2[[#This Row],[CONTACTO]]&amp;"?text="&amp;Tabla2[[#This Row],[Mensaje]]),"")</f>
        <v>https://wa.me/56967384794?text=Hola!%0AServicio del día 12-03%0A *Cliente:* SOCIEDAD COMERCIAL MARBEN PETS LTDA */ Cont: * APZU3559687*/ HR Entrega: *10:00* /Dirección: *AV LO ESPEJO 01565 BODEGA 0231 COMUNA LO ESPEJO</v>
      </c>
    </row>
    <row r="1198" spans="1:38" s="15" customFormat="1" ht="16.5" customHeight="1" x14ac:dyDescent="0.2">
      <c r="A1198" s="15">
        <f>ROW(A1197)</f>
        <v>1197</v>
      </c>
      <c r="B1198" s="15">
        <f>IF(J1198=J1197,B1197+1,1)</f>
        <v>53</v>
      </c>
      <c r="C1198" s="15" t="s">
        <v>360</v>
      </c>
      <c r="D1198" s="25" t="s">
        <v>39</v>
      </c>
      <c r="E1198" s="27">
        <v>314334</v>
      </c>
      <c r="F1198" s="27" t="s">
        <v>2080</v>
      </c>
      <c r="G1198" s="27" t="s">
        <v>41</v>
      </c>
      <c r="H1198" s="27">
        <v>14000</v>
      </c>
      <c r="I1198" s="27" t="s">
        <v>42</v>
      </c>
      <c r="J1198" s="28">
        <v>46093</v>
      </c>
      <c r="K1198" s="26">
        <v>0.375</v>
      </c>
      <c r="L1198" s="26"/>
      <c r="M1198" s="27" t="s">
        <v>215</v>
      </c>
      <c r="N1198" s="25">
        <f>IFERROR(VLOOKUP(M1198,Data!$J$1:$K$58,2,0),"")</f>
        <v>56978089957</v>
      </c>
      <c r="O1198" s="27" t="s">
        <v>216</v>
      </c>
      <c r="P1198" s="27" t="s">
        <v>1457</v>
      </c>
      <c r="Q1198" s="27" t="s">
        <v>362</v>
      </c>
      <c r="R1198" s="27" t="s">
        <v>169</v>
      </c>
      <c r="S1198" s="27"/>
      <c r="T1198" s="27"/>
      <c r="U1198" s="28"/>
      <c r="X1198" s="27"/>
      <c r="Y1198" s="27"/>
      <c r="Z1198" s="29"/>
      <c r="AA1198" s="29">
        <v>0.3527777777777778</v>
      </c>
      <c r="AB1198" s="29"/>
      <c r="AC1198" s="30">
        <v>46093</v>
      </c>
      <c r="AD1198" s="15" t="str">
        <f>IF(Tabla2[[#This Row],[HORA ENTREGA]]="DIRECTO","On time", IF(AA1198&lt;&gt;"",IF(Tabla2[[#This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198" s="15" t="str">
        <f>MID(Tabla2[[#This Row],[TIPO]],1,3)</f>
        <v xml:space="preserve">40 </v>
      </c>
      <c r="AF11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SUMINISTROS TELEFONICOS Y COMPUTACIONALES ESTEC LT */ Cont: * MSMU5000020*/ HR Entrega: *09:00* /Dirección: *AVENIDA PEDRO DE VALDIVIA 5964, MACUL</v>
      </c>
      <c r="AG1198" s="38" t="str">
        <f>IFERROR(HYPERLINK("https://wa.me/"&amp;Tabla2[[#This Row],[CONTACTO]]&amp;"?text="&amp;Tabla2[[#This Row],[Mensaje]],"Enviar mensaje"),"")</f>
        <v>Enviar mensaje</v>
      </c>
      <c r="AH1198" s="15" t="str">
        <f>CONCATENATE(A1198,F1198)</f>
        <v>1197MSMU5000020</v>
      </c>
      <c r="AI1198" s="15" t="str">
        <f>CONCATENATE("ENT-",A1198)</f>
        <v>ENT-1197</v>
      </c>
      <c r="AJ1198" s="15" t="str">
        <f>IF(Tabla2[[#This Row],[Op]]&lt;&gt;"","ENTREGA","")</f>
        <v>ENTREGA</v>
      </c>
      <c r="AK1198" s="40" t="str">
        <f>(Tabla2[[#This Row],[FECHA ENTREGA]]&amp;Tabla2[[#This Row],[HORA ENTREGA]])</f>
        <v>460930,375</v>
      </c>
      <c r="AL1198" s="34" t="str">
        <f>IFERROR(HYPERLINK("https://wa.me/"&amp;Tabla2[[#This Row],[CONTACTO]]&amp;"?text="&amp;Tabla2[[#This Row],[Mensaje]]),"")</f>
        <v>https://wa.me/56978089957?text=Hola!%0AServicio del día 12-03%0A *Cliente:* SUMINISTROS TELEFONICOS Y COMPUTACIONALES ESTEC LT */ Cont: * MSMU5000020*/ HR Entrega: *09:00* /Dirección: *AVENIDA PEDRO DE VALDIVIA 5964, MACUL</v>
      </c>
    </row>
    <row r="1199" spans="1:38" s="15" customFormat="1" ht="16.5" customHeight="1" x14ac:dyDescent="0.2">
      <c r="A1199" s="15">
        <f>ROW(A1198)</f>
        <v>1198</v>
      </c>
      <c r="B1199" s="15">
        <f>IF(J1199=J1198,B1198+1,1)</f>
        <v>54</v>
      </c>
      <c r="C1199" s="15" t="s">
        <v>239</v>
      </c>
      <c r="D1199" s="25" t="s">
        <v>39</v>
      </c>
      <c r="E1199" s="27">
        <v>297435</v>
      </c>
      <c r="F1199" s="27" t="s">
        <v>2081</v>
      </c>
      <c r="G1199" s="27" t="s">
        <v>41</v>
      </c>
      <c r="H1199" s="27">
        <v>15000</v>
      </c>
      <c r="I1199" s="27" t="s">
        <v>171</v>
      </c>
      <c r="J1199" s="28">
        <v>46093</v>
      </c>
      <c r="K1199" s="26">
        <v>0.33333333333333331</v>
      </c>
      <c r="L1199" s="26"/>
      <c r="M1199" s="27" t="s">
        <v>674</v>
      </c>
      <c r="N1199" s="25">
        <f>IFERROR(VLOOKUP(M1199,Data!$J$1:$K$58,2,0),"")</f>
        <v>56967386018</v>
      </c>
      <c r="O1199" s="27" t="s">
        <v>253</v>
      </c>
      <c r="P1199" s="27"/>
      <c r="Q1199" s="27" t="s">
        <v>243</v>
      </c>
      <c r="R1199" s="27" t="s">
        <v>74</v>
      </c>
      <c r="S1199" s="27"/>
      <c r="T1199" s="27"/>
      <c r="U1199" s="28"/>
      <c r="V1199" s="15" t="s">
        <v>1328</v>
      </c>
      <c r="X1199" s="27"/>
      <c r="Y1199" s="27"/>
      <c r="Z1199" s="29"/>
      <c r="AA1199" s="29">
        <v>0.35069444444444442</v>
      </c>
      <c r="AB1199" s="29"/>
      <c r="AC1199" s="30">
        <v>46093</v>
      </c>
      <c r="AD1199" s="15" t="str">
        <f>IF(Tabla2[[#This Row],[HORA ENTREGA]]="DIRECTO","On time", IF(AA1199&lt;&gt;"",IF(Tabla2[[#This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199" s="15" t="str">
        <f>MID(Tabla2[[#This Row],[TIPO]],1,3)</f>
        <v xml:space="preserve">40 </v>
      </c>
      <c r="AF11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SUPERMERCADO DEL NEUMATICO LTDA */ Cont: * WHSU8472571*/ HR Entrega: *08:00* /Dirección: *VELASQUEZ</v>
      </c>
      <c r="AG1199" s="38" t="str">
        <f>IFERROR(HYPERLINK("https://wa.me/"&amp;Tabla2[[#This Row],[CONTACTO]]&amp;"?text="&amp;Tabla2[[#This Row],[Mensaje]],"Enviar mensaje"),"")</f>
        <v>Enviar mensaje</v>
      </c>
      <c r="AH1199" s="15" t="str">
        <f>CONCATENATE(A1199,F1199)</f>
        <v>1198WHSU8472571</v>
      </c>
      <c r="AI1199" s="15" t="str">
        <f>CONCATENATE("ENT-",A1199)</f>
        <v>ENT-1198</v>
      </c>
      <c r="AJ1199" s="15" t="str">
        <f>IF(Tabla2[[#This Row],[Op]]&lt;&gt;"","ENTREGA","")</f>
        <v>ENTREGA</v>
      </c>
      <c r="AK1199" s="40" t="str">
        <f>(Tabla2[[#This Row],[FECHA ENTREGA]]&amp;Tabla2[[#This Row],[HORA ENTREGA]])</f>
        <v>460930,333333333333333</v>
      </c>
      <c r="AL1199" s="34" t="str">
        <f>IFERROR(HYPERLINK("https://wa.me/"&amp;Tabla2[[#This Row],[CONTACTO]]&amp;"?text="&amp;Tabla2[[#This Row],[Mensaje]]),"")</f>
        <v>https://wa.me/56967386018?text=Hola!%0AServicio del día 12-03%0A *Cliente:* SUPERMERCADO DEL NEUMATICO LTDA */ Cont: * WHSU8472571*/ HR Entrega: *08:00* /Dirección: *VELASQUEZ</v>
      </c>
    </row>
    <row r="1200" spans="1:38" s="15" customFormat="1" ht="16.5" customHeight="1" x14ac:dyDescent="0.2">
      <c r="A1200" s="15">
        <f>ROW(A1199)</f>
        <v>1199</v>
      </c>
      <c r="B1200" s="15">
        <f>IF(J1200=J1199,B1199+1,1)</f>
        <v>55</v>
      </c>
      <c r="C1200" s="15" t="s">
        <v>447</v>
      </c>
      <c r="D1200" s="25" t="s">
        <v>39</v>
      </c>
      <c r="E1200" s="27">
        <v>384853</v>
      </c>
      <c r="F1200" s="27" t="s">
        <v>2082</v>
      </c>
      <c r="G1200" s="27" t="s">
        <v>41</v>
      </c>
      <c r="H1200" s="27">
        <v>14000</v>
      </c>
      <c r="I1200" s="27" t="s">
        <v>42</v>
      </c>
      <c r="J1200" s="28">
        <v>46093</v>
      </c>
      <c r="K1200" s="26">
        <v>0.33333333333333331</v>
      </c>
      <c r="L1200" s="26"/>
      <c r="M1200" s="27" t="s">
        <v>649</v>
      </c>
      <c r="N1200" s="25">
        <f>IFERROR(VLOOKUP(M1200,Data!$J$1:$K$58,2,0),"")</f>
        <v>56939438073</v>
      </c>
      <c r="O1200" s="27" t="s">
        <v>203</v>
      </c>
      <c r="P1200" s="27"/>
      <c r="Q1200" s="27" t="s">
        <v>2083</v>
      </c>
      <c r="R1200" s="27" t="s">
        <v>218</v>
      </c>
      <c r="S1200" s="27"/>
      <c r="T1200" s="27"/>
      <c r="U1200" s="28"/>
      <c r="V1200" s="15" t="s">
        <v>1328</v>
      </c>
      <c r="X1200" s="27"/>
      <c r="Y1200" s="27"/>
      <c r="Z1200" s="29"/>
      <c r="AA1200" s="29">
        <v>0.33333333333333331</v>
      </c>
      <c r="AB1200" s="29"/>
      <c r="AC1200" s="30">
        <v>46093</v>
      </c>
      <c r="AD1200" s="15" t="str">
        <f>IF(Tabla2[[#This Row],[HORA ENTREGA]]="DIRECTO","On time", IF(AA1200&lt;&gt;"",IF(Tabla2[[#This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0" s="15" t="str">
        <f>MID(Tabla2[[#This Row],[TIPO]],1,3)</f>
        <v xml:space="preserve">40 </v>
      </c>
      <c r="AF12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TECNIKA S A */ Cont: * TGBU5054978*/ HR Entrega: *08:00* /Dirección: *Olivos 1270, Pudahuel</v>
      </c>
      <c r="AG1200" s="38" t="str">
        <f>IFERROR(HYPERLINK("https://wa.me/"&amp;Tabla2[[#This Row],[CONTACTO]]&amp;"?text="&amp;Tabla2[[#This Row],[Mensaje]],"Enviar mensaje"),"")</f>
        <v>Enviar mensaje</v>
      </c>
      <c r="AH1200" s="15" t="str">
        <f>CONCATENATE(A1200,F1200)</f>
        <v>1199TGBU5054978</v>
      </c>
      <c r="AI1200" s="15" t="str">
        <f>CONCATENATE("ENT-",A1200)</f>
        <v>ENT-1199</v>
      </c>
      <c r="AJ1200" s="15" t="str">
        <f>IF(Tabla2[[#This Row],[Op]]&lt;&gt;"","ENTREGA","")</f>
        <v>ENTREGA</v>
      </c>
      <c r="AK1200" s="40" t="str">
        <f>(Tabla2[[#This Row],[FECHA ENTREGA]]&amp;Tabla2[[#This Row],[HORA ENTREGA]])</f>
        <v>460930,333333333333333</v>
      </c>
      <c r="AL1200" s="34" t="str">
        <f>IFERROR(HYPERLINK("https://wa.me/"&amp;Tabla2[[#This Row],[CONTACTO]]&amp;"?text="&amp;Tabla2[[#This Row],[Mensaje]]),"")</f>
        <v>https://wa.me/56939438073?text=Hola!%0AServicio del día 12-03%0A *Cliente:* TECNIKA S A */ Cont: * TGBU5054978*/ HR Entrega: *08:00* /Dirección: *Olivos 1270, Pudahuel</v>
      </c>
    </row>
    <row r="1201" spans="1:38" s="15" customFormat="1" ht="16.5" customHeight="1" x14ac:dyDescent="0.2">
      <c r="A1201" s="15">
        <f>ROW(A1200)</f>
        <v>1200</v>
      </c>
      <c r="B1201" s="15">
        <f>IF(J1201=J1200,B1200+1,1)</f>
        <v>56</v>
      </c>
      <c r="C1201" s="15" t="s">
        <v>447</v>
      </c>
      <c r="D1201" s="25" t="s">
        <v>39</v>
      </c>
      <c r="E1201" s="27">
        <v>385237</v>
      </c>
      <c r="F1201" s="27" t="s">
        <v>2084</v>
      </c>
      <c r="G1201" s="27" t="s">
        <v>41</v>
      </c>
      <c r="H1201" s="27">
        <v>13000</v>
      </c>
      <c r="I1201" s="27" t="s">
        <v>42</v>
      </c>
      <c r="J1201" s="28">
        <v>46093</v>
      </c>
      <c r="K1201" s="26">
        <v>0.33333333333333331</v>
      </c>
      <c r="L1201" s="26"/>
      <c r="M1201" s="27" t="s">
        <v>688</v>
      </c>
      <c r="N1201" s="25">
        <f>IFERROR(VLOOKUP(M1201,Data!$J$1:$K$58,2,0),"")</f>
        <v>56950104102</v>
      </c>
      <c r="O1201" s="27" t="s">
        <v>552</v>
      </c>
      <c r="P1201" s="27"/>
      <c r="Q1201" s="27" t="s">
        <v>2083</v>
      </c>
      <c r="R1201" s="27" t="s">
        <v>218</v>
      </c>
      <c r="S1201" s="27"/>
      <c r="T1201" s="27"/>
      <c r="U1201" s="28"/>
      <c r="V1201" s="15" t="s">
        <v>1328</v>
      </c>
      <c r="X1201" s="27"/>
      <c r="Y1201" s="27"/>
      <c r="Z1201" s="29"/>
      <c r="AA1201" s="29">
        <v>0.35069444444444442</v>
      </c>
      <c r="AB1201" s="29"/>
      <c r="AC1201" s="30">
        <v>46093</v>
      </c>
      <c r="AD1201" s="15" t="str">
        <f>IF(Tabla2[[#This Row],[HORA ENTREGA]]="DIRECTO","On time", IF(AA1201&lt;&gt;"",IF(Tabla2[[#This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01" s="15" t="str">
        <f>MID(Tabla2[[#This Row],[TIPO]],1,3)</f>
        <v xml:space="preserve">40 </v>
      </c>
      <c r="AF12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TECNIKA S A */ Cont: * TGHU6852167*/ HR Entrega: *08:00* /Dirección: *Olivos 1270, Pudahuel</v>
      </c>
      <c r="AG1201" s="38" t="str">
        <f>IFERROR(HYPERLINK("https://wa.me/"&amp;Tabla2[[#This Row],[CONTACTO]]&amp;"?text="&amp;Tabla2[[#This Row],[Mensaje]],"Enviar mensaje"),"")</f>
        <v>Enviar mensaje</v>
      </c>
      <c r="AH1201" s="15" t="str">
        <f>CONCATENATE(A1201,F1201)</f>
        <v>1200TGHU6852167</v>
      </c>
      <c r="AI1201" s="15" t="str">
        <f>CONCATENATE("ENT-",A1201)</f>
        <v>ENT-1200</v>
      </c>
      <c r="AJ1201" s="15" t="str">
        <f>IF(Tabla2[[#This Row],[Op]]&lt;&gt;"","ENTREGA","")</f>
        <v>ENTREGA</v>
      </c>
      <c r="AK1201" s="40" t="str">
        <f>(Tabla2[[#This Row],[FECHA ENTREGA]]&amp;Tabla2[[#This Row],[HORA ENTREGA]])</f>
        <v>460930,333333333333333</v>
      </c>
      <c r="AL1201" s="34" t="str">
        <f>IFERROR(HYPERLINK("https://wa.me/"&amp;Tabla2[[#This Row],[CONTACTO]]&amp;"?text="&amp;Tabla2[[#This Row],[Mensaje]]),"")</f>
        <v>https://wa.me/56950104102?text=Hola!%0AServicio del día 12-03%0A *Cliente:* TECNIKA S A */ Cont: * TGHU6852167*/ HR Entrega: *08:00* /Dirección: *Olivos 1270, Pudahuel</v>
      </c>
    </row>
    <row r="1202" spans="1:38" s="15" customFormat="1" ht="16.5" customHeight="1" x14ac:dyDescent="0.2">
      <c r="A1202" s="15">
        <f>ROW(A1201)</f>
        <v>1201</v>
      </c>
      <c r="B1202" s="15">
        <f>IF(J1202=J1201,B1201+1,1)</f>
        <v>57</v>
      </c>
      <c r="C1202" s="15" t="s">
        <v>244</v>
      </c>
      <c r="D1202" s="25" t="s">
        <v>39</v>
      </c>
      <c r="E1202" s="27">
        <v>530083</v>
      </c>
      <c r="F1202" s="27" t="s">
        <v>2085</v>
      </c>
      <c r="G1202" s="27" t="s">
        <v>41</v>
      </c>
      <c r="H1202" s="27">
        <v>24000</v>
      </c>
      <c r="I1202" s="27" t="s">
        <v>2086</v>
      </c>
      <c r="J1202" s="28">
        <v>46093</v>
      </c>
      <c r="K1202" s="26">
        <v>0.375</v>
      </c>
      <c r="L1202" s="26"/>
      <c r="M1202" s="27" t="s">
        <v>211</v>
      </c>
      <c r="N1202" s="25">
        <f>IFERROR(VLOOKUP(M1202,Data!$J$1:$K$58,2,0),"")</f>
        <v>56961282379</v>
      </c>
      <c r="O1202" s="27" t="s">
        <v>212</v>
      </c>
      <c r="P1202" s="27"/>
      <c r="Q1202" s="27" t="s">
        <v>249</v>
      </c>
      <c r="R1202" s="27" t="s">
        <v>195</v>
      </c>
      <c r="S1202" s="27"/>
      <c r="T1202" s="27"/>
      <c r="U1202" s="28"/>
      <c r="X1202" s="27"/>
      <c r="Y1202" s="27"/>
      <c r="Z1202" s="29"/>
      <c r="AA1202" s="29">
        <v>0.36458333333333331</v>
      </c>
      <c r="AB1202" s="29"/>
      <c r="AC1202" s="30">
        <v>46093</v>
      </c>
      <c r="AD1202" s="15" t="str">
        <f>IF(Tabla2[[#This Row],[HORA ENTREGA]]="DIRECTO","On time", IF(AA1202&lt;&gt;"",IF(Tabla2[[#This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2" s="15" t="str">
        <f>MID(Tabla2[[#This Row],[TIPO]],1,3)</f>
        <v xml:space="preserve">40 </v>
      </c>
      <c r="AF12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VILLAR HERMANOS S.A. */ Cont: * MSDU4373070*/ HR Entrega: *09:00* /Dirección: *SALAR DE ATACAMA 1330, PUDAHUEL</v>
      </c>
      <c r="AG1202" s="38" t="str">
        <f>IFERROR(HYPERLINK("https://wa.me/"&amp;Tabla2[[#This Row],[CONTACTO]]&amp;"?text="&amp;Tabla2[[#This Row],[Mensaje]],"Enviar mensaje"),"")</f>
        <v>Enviar mensaje</v>
      </c>
      <c r="AH1202" s="15" t="str">
        <f>CONCATENATE(A1202,F1202)</f>
        <v>1201MSDU4373070</v>
      </c>
      <c r="AI1202" s="15" t="str">
        <f>CONCATENATE("ENT-",A1202)</f>
        <v>ENT-1201</v>
      </c>
      <c r="AJ1202" s="15" t="str">
        <f>IF(Tabla2[[#This Row],[Op]]&lt;&gt;"","ENTREGA","")</f>
        <v>ENTREGA</v>
      </c>
      <c r="AK1202" s="40" t="str">
        <f>(Tabla2[[#This Row],[FECHA ENTREGA]]&amp;Tabla2[[#This Row],[HORA ENTREGA]])</f>
        <v>460930,375</v>
      </c>
      <c r="AL1202" s="34" t="str">
        <f>IFERROR(HYPERLINK("https://wa.me/"&amp;Tabla2[[#This Row],[CONTACTO]]&amp;"?text="&amp;Tabla2[[#This Row],[Mensaje]]),"")</f>
        <v>https://wa.me/56961282379?text=Hola!%0AServicio del día 12-03%0A *Cliente:* VILLAR HERMANOS S.A. */ Cont: * MSDU4373070*/ HR Entrega: *09:00* /Dirección: *SALAR DE ATACAMA 1330, PUDAHUEL</v>
      </c>
    </row>
    <row r="1203" spans="1:38" s="15" customFormat="1" ht="16.5" customHeight="1" x14ac:dyDescent="0.2">
      <c r="A1203" s="15">
        <f>ROW(A1202)</f>
        <v>1202</v>
      </c>
      <c r="B1203" s="15">
        <f>IF(J1203=J1202,B1202+1,1)</f>
        <v>58</v>
      </c>
      <c r="C1203" s="15" t="s">
        <v>580</v>
      </c>
      <c r="D1203" s="25" t="s">
        <v>39</v>
      </c>
      <c r="E1203" s="27">
        <v>300173</v>
      </c>
      <c r="F1203" s="27" t="s">
        <v>2087</v>
      </c>
      <c r="G1203" s="27" t="s">
        <v>64</v>
      </c>
      <c r="H1203" s="27">
        <v>8000</v>
      </c>
      <c r="I1203" s="27" t="s">
        <v>42</v>
      </c>
      <c r="J1203" s="28">
        <v>46093</v>
      </c>
      <c r="K1203" s="26">
        <v>0.35416666666666669</v>
      </c>
      <c r="L1203" s="26"/>
      <c r="M1203" s="27" t="s">
        <v>51</v>
      </c>
      <c r="N1203" s="25">
        <f>IFERROR(VLOOKUP(M1203,Data!$J$1:$K$58,2,0),"")</f>
        <v>56967256951</v>
      </c>
      <c r="O1203" s="27" t="s">
        <v>52</v>
      </c>
      <c r="P1203" s="27"/>
      <c r="Q1203" s="27" t="s">
        <v>585</v>
      </c>
      <c r="R1203" s="27" t="s">
        <v>2088</v>
      </c>
      <c r="S1203" s="27"/>
      <c r="T1203" s="27"/>
      <c r="U1203" s="28"/>
      <c r="V1203" s="15" t="s">
        <v>1328</v>
      </c>
      <c r="X1203" s="27" t="s">
        <v>335</v>
      </c>
      <c r="Y1203" s="27"/>
      <c r="Z1203" s="29"/>
      <c r="AA1203" s="29">
        <v>0.31805555555555554</v>
      </c>
      <c r="AB1203" s="29"/>
      <c r="AC1203" s="30">
        <v>46093</v>
      </c>
      <c r="AD1203" s="15" t="str">
        <f>IF(Tabla2[[#This Row],[HORA ENTREGA]]="DIRECTO","On time", IF(AA1203&lt;&gt;"",IF(Tabla2[[#This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3" s="15" t="str">
        <f>MID(Tabla2[[#This Row],[TIPO]],1,3)</f>
        <v xml:space="preserve">20 </v>
      </c>
      <c r="AF12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12-03%0A *Cliente:* WURTH CHILE LTDA */ Cont: * CSNU2911665*/ HR Entrega: *08:30* /Dirección: *PADRE HURTADO</v>
      </c>
      <c r="AG1203" s="38" t="str">
        <f>IFERROR(HYPERLINK("https://wa.me/"&amp;Tabla2[[#This Row],[CONTACTO]]&amp;"?text="&amp;Tabla2[[#This Row],[Mensaje]],"Enviar mensaje"),"")</f>
        <v>Enviar mensaje</v>
      </c>
      <c r="AH1203" s="15" t="str">
        <f>CONCATENATE(A1203,F1203)</f>
        <v>1202CSNU2911665</v>
      </c>
      <c r="AI1203" s="15" t="str">
        <f>CONCATENATE("ENT-",A1203)</f>
        <v>ENT-1202</v>
      </c>
      <c r="AJ1203" s="15" t="str">
        <f>IF(Tabla2[[#This Row],[Op]]&lt;&gt;"","ENTREGA","")</f>
        <v>ENTREGA</v>
      </c>
      <c r="AK1203" s="40" t="str">
        <f>(Tabla2[[#This Row],[FECHA ENTREGA]]&amp;Tabla2[[#This Row],[HORA ENTREGA]])</f>
        <v>460930,354166666666667</v>
      </c>
      <c r="AL1203" s="34" t="str">
        <f>IFERROR(HYPERLINK("https://wa.me/"&amp;Tabla2[[#This Row],[CONTACTO]]&amp;"?text="&amp;Tabla2[[#This Row],[Mensaje]]),"")</f>
        <v>https://wa.me/56967256951?text=Hola!%0AServicio del día 12-03%0A *Cliente:* WURTH CHILE LTDA */ Cont: * CSNU2911665*/ HR Entrega: *08:30* /Dirección: *PADRE HURTADO</v>
      </c>
    </row>
    <row r="1204" spans="1:38" s="15" customFormat="1" ht="16.5" customHeight="1" x14ac:dyDescent="0.2">
      <c r="A1204" s="15">
        <f>ROW(A1203)</f>
        <v>1203</v>
      </c>
      <c r="B1204" s="15">
        <f>IF(J1204=J1203,B1203+1,1)</f>
        <v>59</v>
      </c>
      <c r="C1204" s="15" t="s">
        <v>580</v>
      </c>
      <c r="D1204" s="25" t="s">
        <v>39</v>
      </c>
      <c r="E1204" s="27">
        <v>300275</v>
      </c>
      <c r="F1204" s="27" t="s">
        <v>2089</v>
      </c>
      <c r="G1204" s="27" t="s">
        <v>584</v>
      </c>
      <c r="H1204" s="27">
        <v>16000</v>
      </c>
      <c r="I1204" s="27" t="s">
        <v>42</v>
      </c>
      <c r="J1204" s="28">
        <v>46093</v>
      </c>
      <c r="K1204" s="26">
        <v>0.35416666666666669</v>
      </c>
      <c r="L1204" s="26"/>
      <c r="M1204" s="27" t="s">
        <v>172</v>
      </c>
      <c r="N1204" s="25">
        <f>IFERROR(VLOOKUP(M1204,Data!$J$1:$K$58,2,0),"")</f>
        <v>56985215946</v>
      </c>
      <c r="O1204" s="27" t="s">
        <v>173</v>
      </c>
      <c r="P1204" s="27"/>
      <c r="Q1204" s="27" t="s">
        <v>2090</v>
      </c>
      <c r="R1204" s="27" t="s">
        <v>69</v>
      </c>
      <c r="S1204" s="27"/>
      <c r="T1204" s="27"/>
      <c r="U1204" s="28"/>
      <c r="X1204" s="27"/>
      <c r="Y1204" s="27"/>
      <c r="Z1204" s="29"/>
      <c r="AA1204" s="29">
        <v>0.34236111111111112</v>
      </c>
      <c r="AB1204" s="29"/>
      <c r="AC1204" s="30">
        <v>46093</v>
      </c>
      <c r="AD1204" s="15" t="str">
        <f>IF(Tabla2[[#This Row],[HORA ENTREGA]]="DIRECTO","On time", IF(AA1204&lt;&gt;"",IF(Tabla2[[#This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4" s="15" t="str">
        <f>MID(Tabla2[[#This Row],[TIPO]],1,3)</f>
        <v>IMO</v>
      </c>
      <c r="AF12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12-03%0A *Cliente:* WURTH CHILE LTDA */ Cont: * CMAU9449810*/ HR Entrega: *08:30* /Dirección: *ID Logistics </v>
      </c>
      <c r="AG1204" s="38" t="str">
        <f>IFERROR(HYPERLINK("https://wa.me/"&amp;Tabla2[[#This Row],[CONTACTO]]&amp;"?text="&amp;Tabla2[[#This Row],[Mensaje]],"Enviar mensaje"),"")</f>
        <v>Enviar mensaje</v>
      </c>
      <c r="AH1204" s="15" t="str">
        <f>CONCATENATE(A1204,F1204)</f>
        <v>1203CMAU9449810</v>
      </c>
      <c r="AI1204" s="15" t="str">
        <f>CONCATENATE("ENT-",A1204)</f>
        <v>ENT-1203</v>
      </c>
      <c r="AJ1204" s="15" t="str">
        <f>IF(Tabla2[[#This Row],[Op]]&lt;&gt;"","ENTREGA","")</f>
        <v>ENTREGA</v>
      </c>
      <c r="AK1204" s="40" t="str">
        <f>(Tabla2[[#This Row],[FECHA ENTREGA]]&amp;Tabla2[[#This Row],[HORA ENTREGA]])</f>
        <v>460930,354166666666667</v>
      </c>
      <c r="AL1204" s="34" t="str">
        <f>IFERROR(HYPERLINK("https://wa.me/"&amp;Tabla2[[#This Row],[CONTACTO]]&amp;"?text="&amp;Tabla2[[#This Row],[Mensaje]]),"")</f>
        <v xml:space="preserve">https://wa.me/56985215946?text=Hola!%0AServicio del día 12-03%0A *Cliente:* WURTH CHILE LTDA */ Cont: * CMAU9449810*/ HR Entrega: *08:30* /Dirección: *ID Logistics </v>
      </c>
    </row>
    <row r="1205" spans="1:38" s="15" customFormat="1" ht="16.5" customHeight="1" x14ac:dyDescent="0.2">
      <c r="A1205" s="15">
        <f>ROW(A1204)</f>
        <v>1204</v>
      </c>
      <c r="B1205" s="15">
        <f>IF(J1205=J1204,B1204+1,1)</f>
        <v>1</v>
      </c>
      <c r="C1205" s="15" t="s">
        <v>254</v>
      </c>
      <c r="D1205" s="25" t="s">
        <v>39</v>
      </c>
      <c r="E1205" s="27">
        <v>70374</v>
      </c>
      <c r="F1205" s="27" t="s">
        <v>2091</v>
      </c>
      <c r="G1205" s="27" t="s">
        <v>41</v>
      </c>
      <c r="H1205" s="27">
        <v>29000</v>
      </c>
      <c r="I1205" s="27" t="s">
        <v>42</v>
      </c>
      <c r="J1205" s="28">
        <v>46094</v>
      </c>
      <c r="K1205" s="26">
        <v>0.35416666666666669</v>
      </c>
      <c r="L1205" s="26"/>
      <c r="M1205" s="27" t="s">
        <v>180</v>
      </c>
      <c r="N1205" s="25">
        <f>IFERROR(VLOOKUP(M1205,Data!$J$1:$K$58,2,0),"")</f>
        <v>56956063271</v>
      </c>
      <c r="O1205" s="27" t="s">
        <v>181</v>
      </c>
      <c r="P1205" s="27"/>
      <c r="Q1205" s="27" t="s">
        <v>257</v>
      </c>
      <c r="R1205" s="27" t="s">
        <v>183</v>
      </c>
      <c r="S1205" s="27"/>
      <c r="T1205" s="27"/>
      <c r="U1205" s="28"/>
      <c r="V1205" s="15" t="s">
        <v>1738</v>
      </c>
      <c r="X1205" s="27"/>
      <c r="Y1205" s="27"/>
      <c r="Z1205" s="29"/>
      <c r="AA1205" s="29">
        <v>0.3263888888888889</v>
      </c>
      <c r="AB1205" s="29"/>
      <c r="AC1205" s="30">
        <v>46094</v>
      </c>
      <c r="AD1205" s="15" t="str">
        <f>IF(Tabla2[[#This Row],[HORA ENTREGA]]="DIRECTO","On time", IF(AA1205&lt;&gt;"",IF(Tabla2[[#This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5" s="15" t="str">
        <f>MID(Tabla2[[#This Row],[TIPO]],1,3)</f>
        <v xml:space="preserve">40 </v>
      </c>
      <c r="AF12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A R G TRAILERS SPA */ Cont: * WHSU6385760*/ HR Entrega: *08:30* /Dirección: *GOREN - LA PRIMAVERA  361;  LAMPA</v>
      </c>
      <c r="AG1205" s="38" t="str">
        <f>IFERROR(HYPERLINK("https://wa.me/"&amp;Tabla2[[#This Row],[CONTACTO]]&amp;"?text="&amp;Tabla2[[#This Row],[Mensaje]],"Enviar mensaje"),"")</f>
        <v>Enviar mensaje</v>
      </c>
      <c r="AH1205" s="15" t="str">
        <f>CONCATENATE(A1205,F1205)</f>
        <v>1204WHSU6385760</v>
      </c>
      <c r="AI1205" s="15" t="str">
        <f>CONCATENATE("ENT-",A1205)</f>
        <v>ENT-1204</v>
      </c>
      <c r="AJ1205" s="15" t="str">
        <f>IF(Tabla2[[#This Row],[Op]]&lt;&gt;"","ENTREGA","")</f>
        <v>ENTREGA</v>
      </c>
      <c r="AK1205" s="40" t="str">
        <f>(Tabla2[[#This Row],[FECHA ENTREGA]]&amp;Tabla2[[#This Row],[HORA ENTREGA]])</f>
        <v>460940,354166666666667</v>
      </c>
      <c r="AL1205" s="34" t="str">
        <f>IFERROR(HYPERLINK("https://wa.me/"&amp;Tabla2[[#This Row],[CONTACTO]]&amp;"?text="&amp;Tabla2[[#This Row],[Mensaje]]),"")</f>
        <v>https://wa.me/56956063271?text=Hola!%0AServicio del día 13-03%0A *Cliente:* A R G TRAILERS SPA */ Cont: * WHSU6385760*/ HR Entrega: *08:30* /Dirección: *GOREN - LA PRIMAVERA  361;  LAMPA</v>
      </c>
    </row>
    <row r="1206" spans="1:38" s="15" customFormat="1" ht="16.5" customHeight="1" x14ac:dyDescent="0.2">
      <c r="A1206" s="15">
        <f>ROW(A1205)</f>
        <v>1205</v>
      </c>
      <c r="B1206" s="15">
        <f>IF(J1206=J1205,B1205+1,1)</f>
        <v>2</v>
      </c>
      <c r="C1206" s="15" t="s">
        <v>258</v>
      </c>
      <c r="D1206" s="25" t="s">
        <v>39</v>
      </c>
      <c r="E1206" s="27">
        <v>300730</v>
      </c>
      <c r="F1206" s="27" t="s">
        <v>2092</v>
      </c>
      <c r="G1206" s="27" t="s">
        <v>54</v>
      </c>
      <c r="H1206" s="27">
        <v>27000</v>
      </c>
      <c r="I1206" s="27" t="s">
        <v>2093</v>
      </c>
      <c r="J1206" s="28">
        <v>46094</v>
      </c>
      <c r="K1206" s="26">
        <v>0.375</v>
      </c>
      <c r="L1206" s="26"/>
      <c r="M1206" s="27" t="s">
        <v>147</v>
      </c>
      <c r="N1206" s="25">
        <f>IFERROR(VLOOKUP(M1206,Data!$J$1:$K$58,2,0),"")</f>
        <v>56935532735</v>
      </c>
      <c r="O1206" s="27" t="s">
        <v>148</v>
      </c>
      <c r="P1206" s="27"/>
      <c r="Q1206" s="27" t="s">
        <v>2094</v>
      </c>
      <c r="R1206" s="27" t="s">
        <v>218</v>
      </c>
      <c r="S1206" s="27"/>
      <c r="T1206" s="27"/>
      <c r="U1206" s="28"/>
      <c r="V1206" s="15" t="s">
        <v>1738</v>
      </c>
      <c r="X1206" s="27"/>
      <c r="Y1206" s="27"/>
      <c r="Z1206" s="29"/>
      <c r="AA1206" s="29">
        <v>0.3263888888888889</v>
      </c>
      <c r="AB1206" s="29"/>
      <c r="AC1206" s="30">
        <v>46094</v>
      </c>
      <c r="AD1206" s="15" t="str">
        <f>IF(Tabla2[[#This Row],[HORA ENTREGA]]="DIRECTO","On time", IF(AA1206&lt;&gt;"",IF(Tabla2[[#This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6" s="15" t="str">
        <f>MID(Tabla2[[#This Row],[TIPO]],1,3)</f>
        <v xml:space="preserve">40 </v>
      </c>
      <c r="AF12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ALMAKILA SPA */ Cont: * MNBU3564749*/ HR Entrega: *09:00* /Dirección: *Parinacota 233, Quilicura</v>
      </c>
      <c r="AG1206" s="38" t="str">
        <f>IFERROR(HYPERLINK("https://wa.me/"&amp;Tabla2[[#This Row],[CONTACTO]]&amp;"?text="&amp;Tabla2[[#This Row],[Mensaje]],"Enviar mensaje"),"")</f>
        <v>Enviar mensaje</v>
      </c>
      <c r="AH1206" s="15" t="str">
        <f>CONCATENATE(A1206,F1206)</f>
        <v>1205MNBU3564749</v>
      </c>
      <c r="AI1206" s="15" t="str">
        <f>CONCATENATE("ENT-",A1206)</f>
        <v>ENT-1205</v>
      </c>
      <c r="AJ1206" s="15" t="str">
        <f>IF(Tabla2[[#This Row],[Op]]&lt;&gt;"","ENTREGA","")</f>
        <v>ENTREGA</v>
      </c>
      <c r="AK1206" s="40" t="str">
        <f>(Tabla2[[#This Row],[FECHA ENTREGA]]&amp;Tabla2[[#This Row],[HORA ENTREGA]])</f>
        <v>460940,375</v>
      </c>
      <c r="AL1206" s="34" t="str">
        <f>IFERROR(HYPERLINK("https://wa.me/"&amp;Tabla2[[#This Row],[CONTACTO]]&amp;"?text="&amp;Tabla2[[#This Row],[Mensaje]]),"")</f>
        <v>https://wa.me/56935532735?text=Hola!%0AServicio del día 13-03%0A *Cliente:* ALMAKILA SPA */ Cont: * MNBU3564749*/ HR Entrega: *09:00* /Dirección: *Parinacota 233, Quilicura</v>
      </c>
    </row>
    <row r="1207" spans="1:38" s="15" customFormat="1" ht="16.5" customHeight="1" x14ac:dyDescent="0.2">
      <c r="A1207" s="15">
        <f>ROW(A1206)</f>
        <v>1206</v>
      </c>
      <c r="B1207" s="15">
        <f>IF(J1207=J1206,B1206+1,1)</f>
        <v>3</v>
      </c>
      <c r="C1207" s="15" t="s">
        <v>517</v>
      </c>
      <c r="D1207" s="25" t="s">
        <v>122</v>
      </c>
      <c r="E1207" s="27" t="s">
        <v>2095</v>
      </c>
      <c r="F1207" s="27" t="s">
        <v>2096</v>
      </c>
      <c r="G1207" s="27" t="s">
        <v>41</v>
      </c>
      <c r="H1207" s="27" t="s">
        <v>120</v>
      </c>
      <c r="I1207" s="27" t="s">
        <v>120</v>
      </c>
      <c r="J1207" s="28">
        <v>46094</v>
      </c>
      <c r="K1207" s="26">
        <v>0.33333333333333331</v>
      </c>
      <c r="L1207" s="26"/>
      <c r="M1207" s="27" t="s">
        <v>155</v>
      </c>
      <c r="N1207" s="25">
        <f>IFERROR(VLOOKUP(M1207,Data!$J$1:$K$58,2,0),"")</f>
        <v>56926181825</v>
      </c>
      <c r="O1207" s="27" t="s">
        <v>326</v>
      </c>
      <c r="P1207" s="27"/>
      <c r="Q1207" s="27" t="s">
        <v>520</v>
      </c>
      <c r="R1207" s="27" t="s">
        <v>1288</v>
      </c>
      <c r="S1207" s="27"/>
      <c r="T1207" s="27"/>
      <c r="U1207" s="28"/>
      <c r="X1207" s="27" t="s">
        <v>2097</v>
      </c>
      <c r="Y1207" s="27"/>
      <c r="Z1207" s="29"/>
      <c r="AA1207" s="29">
        <v>0.28125</v>
      </c>
      <c r="AB1207" s="29"/>
      <c r="AC1207" s="30">
        <v>46094</v>
      </c>
      <c r="AD1207" s="15" t="str">
        <f>IF(Tabla2[[#This Row],[HORA ENTREGA]]="DIRECTO","On time", IF(AA1207&lt;&gt;"",IF(Tabla2[[#This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7" s="15" t="str">
        <f>MID(Tabla2[[#This Row],[TIPO]],1,3)</f>
        <v xml:space="preserve">40 </v>
      </c>
      <c r="AF12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ARESTI CHILE WINE S.A. */ Cont: * TLLU4614451*/ HR Entrega: *08:00* /Dirección: *CONSOLIDADO: BELLAVISTA S/N, RIO CLARO; BOD. HACIENDA ARESTI / EMBARQUE: SAI</v>
      </c>
      <c r="AG1207" s="38" t="str">
        <f>IFERROR(HYPERLINK("https://wa.me/"&amp;Tabla2[[#This Row],[CONTACTO]]&amp;"?text="&amp;Tabla2[[#This Row],[Mensaje]],"Enviar mensaje"),"")</f>
        <v>Enviar mensaje</v>
      </c>
      <c r="AH1207" s="15" t="str">
        <f>CONCATENATE(A1207,F1207)</f>
        <v>1206TLLU4614451</v>
      </c>
      <c r="AI1207" s="15" t="str">
        <f>CONCATENATE("ENT-",A1207)</f>
        <v>ENT-1206</v>
      </c>
      <c r="AJ1207" s="15" t="str">
        <f>IF(Tabla2[[#This Row],[Op]]&lt;&gt;"","ENTREGA","")</f>
        <v>ENTREGA</v>
      </c>
      <c r="AK1207" s="40" t="str">
        <f>(Tabla2[[#This Row],[FECHA ENTREGA]]&amp;Tabla2[[#This Row],[HORA ENTREGA]])</f>
        <v>460940,333333333333333</v>
      </c>
      <c r="AL1207" s="34" t="str">
        <f>IFERROR(HYPERLINK("https://wa.me/"&amp;Tabla2[[#This Row],[CONTACTO]]&amp;"?text="&amp;Tabla2[[#This Row],[Mensaje]]),"")</f>
        <v>https://wa.me/56926181825?text=Hola!%0AServicio del día 13-03%0A *Cliente:* ARESTI CHILE WINE S.A. */ Cont: * TLLU4614451*/ HR Entrega: *08:00* /Dirección: *CONSOLIDADO: BELLAVISTA S/N, RIO CLARO; BOD. HACIENDA ARESTI / EMBARQUE: SAI</v>
      </c>
    </row>
    <row r="1208" spans="1:38" s="15" customFormat="1" ht="16.5" customHeight="1" x14ac:dyDescent="0.2">
      <c r="A1208" s="15">
        <f>ROW(A1207)</f>
        <v>1207</v>
      </c>
      <c r="B1208" s="15">
        <f>IF(J1208=J1207,B1207+1,1)</f>
        <v>4</v>
      </c>
      <c r="C1208" s="15" t="s">
        <v>517</v>
      </c>
      <c r="D1208" s="25" t="s">
        <v>122</v>
      </c>
      <c r="E1208" s="27" t="s">
        <v>2098</v>
      </c>
      <c r="F1208" s="27" t="s">
        <v>2099</v>
      </c>
      <c r="G1208" s="27" t="s">
        <v>41</v>
      </c>
      <c r="H1208" s="27" t="s">
        <v>120</v>
      </c>
      <c r="I1208" s="27" t="s">
        <v>120</v>
      </c>
      <c r="J1208" s="28">
        <v>46094</v>
      </c>
      <c r="K1208" s="26">
        <v>0.41666666666666669</v>
      </c>
      <c r="L1208" s="26"/>
      <c r="M1208" s="27" t="s">
        <v>139</v>
      </c>
      <c r="N1208" s="25">
        <f>IFERROR(VLOOKUP(M1208,Data!$J$1:$K$58,2,0),"")</f>
        <v>56965312953</v>
      </c>
      <c r="O1208" s="27" t="s">
        <v>140</v>
      </c>
      <c r="P1208" s="27"/>
      <c r="Q1208" s="27" t="s">
        <v>520</v>
      </c>
      <c r="R1208" s="27" t="s">
        <v>1288</v>
      </c>
      <c r="S1208" s="27"/>
      <c r="T1208" s="27"/>
      <c r="U1208" s="28"/>
      <c r="X1208" s="27" t="s">
        <v>2097</v>
      </c>
      <c r="Y1208" s="27"/>
      <c r="Z1208" s="29"/>
      <c r="AA1208" s="29">
        <v>0.97222222222222221</v>
      </c>
      <c r="AB1208" s="29"/>
      <c r="AC1208" s="30">
        <v>46093</v>
      </c>
      <c r="AD1208" s="15" t="str">
        <f>IF(Tabla2[[#This Row],[HORA ENTREGA]]="DIRECTO","On time", IF(AA1208&lt;&gt;"",IF(Tabla2[[#This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8" s="15" t="str">
        <f>MID(Tabla2[[#This Row],[TIPO]],1,3)</f>
        <v xml:space="preserve">40 </v>
      </c>
      <c r="AF12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ARESTI CHILE WINE S.A. */ Cont: * SELU4039070*/ HR Entrega: *10:00* /Dirección: *CONSOLIDADO: BELLAVISTA S/N, RIO CLARO; BOD. HACIENDA ARESTI / EMBARQUE: SAI</v>
      </c>
      <c r="AG1208" s="38" t="str">
        <f>IFERROR(HYPERLINK("https://wa.me/"&amp;Tabla2[[#This Row],[CONTACTO]]&amp;"?text="&amp;Tabla2[[#This Row],[Mensaje]],"Enviar mensaje"),"")</f>
        <v>Enviar mensaje</v>
      </c>
      <c r="AH1208" s="15" t="str">
        <f>CONCATENATE(A1208,F1208)</f>
        <v>1207SELU4039070</v>
      </c>
      <c r="AI1208" s="15" t="str">
        <f>CONCATENATE("ENT-",A1208)</f>
        <v>ENT-1207</v>
      </c>
      <c r="AJ1208" s="15" t="str">
        <f>IF(Tabla2[[#This Row],[Op]]&lt;&gt;"","ENTREGA","")</f>
        <v>ENTREGA</v>
      </c>
      <c r="AK1208" s="40" t="str">
        <f>(Tabla2[[#This Row],[FECHA ENTREGA]]&amp;Tabla2[[#This Row],[HORA ENTREGA]])</f>
        <v>460940,416666666666667</v>
      </c>
      <c r="AL1208" s="34" t="str">
        <f>IFERROR(HYPERLINK("https://wa.me/"&amp;Tabla2[[#This Row],[CONTACTO]]&amp;"?text="&amp;Tabla2[[#This Row],[Mensaje]]),"")</f>
        <v>https://wa.me/56965312953?text=Hola!%0AServicio del día 13-03%0A *Cliente:* ARESTI CHILE WINE S.A. */ Cont: * SELU4039070*/ HR Entrega: *10:00* /Dirección: *CONSOLIDADO: BELLAVISTA S/N, RIO CLARO; BOD. HACIENDA ARESTI / EMBARQUE: SAI</v>
      </c>
    </row>
    <row r="1209" spans="1:38" s="15" customFormat="1" ht="16.5" customHeight="1" x14ac:dyDescent="0.2">
      <c r="A1209" s="15">
        <f>ROW(A1208)</f>
        <v>1208</v>
      </c>
      <c r="B1209" s="15">
        <f>IF(J1209=J1208,B1208+1,1)</f>
        <v>5</v>
      </c>
      <c r="C1209" s="15" t="s">
        <v>62</v>
      </c>
      <c r="D1209" s="25" t="s">
        <v>39</v>
      </c>
      <c r="E1209" s="27">
        <v>301260</v>
      </c>
      <c r="F1209" s="27" t="s">
        <v>2100</v>
      </c>
      <c r="G1209" s="27" t="s">
        <v>64</v>
      </c>
      <c r="H1209" s="27">
        <v>6000</v>
      </c>
      <c r="I1209" s="27">
        <v>0.49166666666666664</v>
      </c>
      <c r="J1209" s="28">
        <v>46094</v>
      </c>
      <c r="K1209" s="26" t="s">
        <v>290</v>
      </c>
      <c r="L1209" s="26"/>
      <c r="M1209" s="27" t="s">
        <v>126</v>
      </c>
      <c r="N1209" s="25">
        <f>IFERROR(VLOOKUP(M1209,Data!$J$1:$K$58,2,0),"")</f>
        <v>56999270871</v>
      </c>
      <c r="O1209" s="27" t="s">
        <v>91</v>
      </c>
      <c r="P1209" s="27"/>
      <c r="Q1209" s="27" t="s">
        <v>68</v>
      </c>
      <c r="R1209" s="27" t="s">
        <v>74</v>
      </c>
      <c r="S1209" s="27"/>
      <c r="T1209" s="27"/>
      <c r="U1209" s="28"/>
      <c r="V1209" s="15" t="s">
        <v>1738</v>
      </c>
      <c r="X1209" s="27" t="s">
        <v>335</v>
      </c>
      <c r="Y1209" s="27"/>
      <c r="Z1209" s="29"/>
      <c r="AA1209" s="29">
        <v>0.55069444444444449</v>
      </c>
      <c r="AB1209" s="29"/>
      <c r="AC1209" s="30">
        <v>46094</v>
      </c>
      <c r="AD1209" s="15" t="str">
        <f>IF(Tabla2[[#This Row],[HORA ENTREGA]]="DIRECTO","On time", IF(AA1209&lt;&gt;"",IF(Tabla2[[#This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09" s="15" t="str">
        <f>MID(Tabla2[[#This Row],[TIPO]],1,3)</f>
        <v xml:space="preserve">20 </v>
      </c>
      <c r="AF12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BATERIAS TUBULAR S.A. */ Cont: * MSNU1300229*/ HR Entrega: *DIRECTO* /Dirección: *AV. CHENA PONIENTE 12624, SAN BERNARDO</v>
      </c>
      <c r="AG1209" s="38" t="str">
        <f>IFERROR(HYPERLINK("https://wa.me/"&amp;Tabla2[[#This Row],[CONTACTO]]&amp;"?text="&amp;Tabla2[[#This Row],[Mensaje]],"Enviar mensaje"),"")</f>
        <v>Enviar mensaje</v>
      </c>
      <c r="AH1209" s="15" t="str">
        <f>CONCATENATE(A1209,F1209)</f>
        <v>1208MSNU1300229</v>
      </c>
      <c r="AI1209" s="15" t="str">
        <f>CONCATENATE("ENT-",A1209)</f>
        <v>ENT-1208</v>
      </c>
      <c r="AJ1209" s="15" t="str">
        <f>IF(Tabla2[[#This Row],[Op]]&lt;&gt;"","ENTREGA","")</f>
        <v>ENTREGA</v>
      </c>
      <c r="AK1209" s="40" t="str">
        <f>(Tabla2[[#This Row],[FECHA ENTREGA]]&amp;Tabla2[[#This Row],[HORA ENTREGA]])</f>
        <v>46094DIRECTO</v>
      </c>
      <c r="AL1209" s="34" t="str">
        <f>IFERROR(HYPERLINK("https://wa.me/"&amp;Tabla2[[#This Row],[CONTACTO]]&amp;"?text="&amp;Tabla2[[#This Row],[Mensaje]]),"")</f>
        <v>https://wa.me/56999270871?text=Hola!%0AServicio del día 13-03%0A *Cliente:* BATERIAS TUBULAR S.A. */ Cont: * MSNU1300229*/ HR Entrega: *DIRECTO* /Dirección: *AV. CHENA PONIENTE 12624, SAN BERNARDO</v>
      </c>
    </row>
    <row r="1210" spans="1:38" s="15" customFormat="1" ht="16.5" customHeight="1" x14ac:dyDescent="0.2">
      <c r="A1210" s="15">
        <f>ROW(A1209)</f>
        <v>1209</v>
      </c>
      <c r="B1210" s="15">
        <f>IF(J1210=J1209,B1209+1,1)</f>
        <v>6</v>
      </c>
      <c r="C1210" s="15" t="s">
        <v>2023</v>
      </c>
      <c r="D1210" s="25" t="s">
        <v>39</v>
      </c>
      <c r="E1210" s="27">
        <v>368975</v>
      </c>
      <c r="F1210" s="27" t="s">
        <v>2101</v>
      </c>
      <c r="G1210" s="27" t="s">
        <v>54</v>
      </c>
      <c r="H1210" s="27">
        <v>26000</v>
      </c>
      <c r="I1210" s="27">
        <v>0.45833333333333331</v>
      </c>
      <c r="J1210" s="28">
        <v>46094</v>
      </c>
      <c r="K1210" s="26" t="s">
        <v>290</v>
      </c>
      <c r="L1210" s="26"/>
      <c r="M1210" s="27" t="s">
        <v>144</v>
      </c>
      <c r="N1210" s="25">
        <f>IFERROR(VLOOKUP(M1210,Data!$J$1:$K$58,2,0),"")</f>
        <v>56940144795</v>
      </c>
      <c r="O1210" s="27" t="s">
        <v>145</v>
      </c>
      <c r="P1210" s="27"/>
      <c r="Q1210" s="27" t="s">
        <v>2026</v>
      </c>
      <c r="R1210" s="27" t="s">
        <v>58</v>
      </c>
      <c r="S1210" s="27"/>
      <c r="T1210" s="27"/>
      <c r="U1210" s="28"/>
      <c r="V1210" s="15" t="s">
        <v>1328</v>
      </c>
      <c r="X1210" s="27"/>
      <c r="Y1210" s="27"/>
      <c r="Z1210" s="29"/>
      <c r="AA1210" s="29">
        <v>0.6430555555555556</v>
      </c>
      <c r="AB1210" s="29"/>
      <c r="AC1210" s="30">
        <v>46094</v>
      </c>
      <c r="AD1210" s="15" t="str">
        <f>IF(Tabla2[[#This Row],[HORA ENTREGA]]="DIRECTO","On time", IF(AA1210&lt;&gt;"",IF(Tabla2[[#This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0" s="15" t="str">
        <f>MID(Tabla2[[#This Row],[TIPO]],1,3)</f>
        <v xml:space="preserve">40 </v>
      </c>
      <c r="AF12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BIDFOOD */ Cont: * ONEU9052130*/ HR Entrega: *DIRECTO* /Dirección: *Av colo colo 61, Quilicura</v>
      </c>
      <c r="AG1210" s="38" t="str">
        <f>IFERROR(HYPERLINK("https://wa.me/"&amp;Tabla2[[#This Row],[CONTACTO]]&amp;"?text="&amp;Tabla2[[#This Row],[Mensaje]],"Enviar mensaje"),"")</f>
        <v>Enviar mensaje</v>
      </c>
      <c r="AH1210" s="15" t="str">
        <f>CONCATENATE(A1210,F1210)</f>
        <v>1209ONEU9052130</v>
      </c>
      <c r="AI1210" s="15" t="str">
        <f>CONCATENATE("ENT-",A1210)</f>
        <v>ENT-1209</v>
      </c>
      <c r="AJ1210" s="15" t="str">
        <f>IF(Tabla2[[#This Row],[Op]]&lt;&gt;"","ENTREGA","")</f>
        <v>ENTREGA</v>
      </c>
      <c r="AK1210" s="40" t="str">
        <f>(Tabla2[[#This Row],[FECHA ENTREGA]]&amp;Tabla2[[#This Row],[HORA ENTREGA]])</f>
        <v>46094DIRECTO</v>
      </c>
      <c r="AL1210" s="34" t="str">
        <f>IFERROR(HYPERLINK("https://wa.me/"&amp;Tabla2[[#This Row],[CONTACTO]]&amp;"?text="&amp;Tabla2[[#This Row],[Mensaje]]),"")</f>
        <v>https://wa.me/56940144795?text=Hola!%0AServicio del día 13-03%0A *Cliente:* BIDFOOD */ Cont: * ONEU9052130*/ HR Entrega: *DIRECTO* /Dirección: *Av colo colo 61, Quilicura</v>
      </c>
    </row>
    <row r="1211" spans="1:38" s="15" customFormat="1" ht="16.5" customHeight="1" x14ac:dyDescent="0.2">
      <c r="A1211" s="15">
        <f>ROW(A1210)</f>
        <v>1210</v>
      </c>
      <c r="B1211" s="15">
        <f>IF(J1211=J1210,B1210+1,1)</f>
        <v>7</v>
      </c>
      <c r="C1211" s="15" t="s">
        <v>806</v>
      </c>
      <c r="D1211" s="25" t="s">
        <v>39</v>
      </c>
      <c r="E1211" s="27">
        <v>300716</v>
      </c>
      <c r="F1211" s="27" t="s">
        <v>2102</v>
      </c>
      <c r="G1211" s="27" t="s">
        <v>64</v>
      </c>
      <c r="H1211" s="27">
        <v>7000</v>
      </c>
      <c r="I1211" s="27" t="s">
        <v>2103</v>
      </c>
      <c r="J1211" s="28">
        <v>46094</v>
      </c>
      <c r="K1211" s="26">
        <v>0.375</v>
      </c>
      <c r="L1211" s="26"/>
      <c r="M1211" s="27" t="s">
        <v>433</v>
      </c>
      <c r="N1211" s="25">
        <f>IFERROR(VLOOKUP(M1211,Data!$J$1:$K$58,2,0),"")</f>
        <v>56994354094</v>
      </c>
      <c r="O1211" s="27" t="s">
        <v>434</v>
      </c>
      <c r="P1211" s="27"/>
      <c r="Q1211" s="27" t="s">
        <v>809</v>
      </c>
      <c r="R1211" s="27" t="s">
        <v>74</v>
      </c>
      <c r="S1211" s="27"/>
      <c r="T1211" s="27"/>
      <c r="U1211" s="28"/>
      <c r="V1211" s="15" t="s">
        <v>1738</v>
      </c>
      <c r="X1211" s="27" t="s">
        <v>271</v>
      </c>
      <c r="Y1211" s="27"/>
      <c r="Z1211" s="29"/>
      <c r="AA1211" s="29">
        <v>0.3125</v>
      </c>
      <c r="AB1211" s="29"/>
      <c r="AC1211" s="30">
        <v>46094</v>
      </c>
      <c r="AD1211" s="15" t="str">
        <f>IF(Tabla2[[#This Row],[HORA ENTREGA]]="DIRECTO","On time", IF(AA1211&lt;&gt;"",IF(Tabla2[[#This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1" s="15" t="str">
        <f>MID(Tabla2[[#This Row],[TIPO]],1,3)</f>
        <v xml:space="preserve">20 </v>
      </c>
      <c r="AF12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BLASCOOL RETAIL SPA */ Cont: * MSNU3575082*/ HR Entrega: *09:00* /Dirección: *Lo Echevers 550, bodega 40-41. Quilicura</v>
      </c>
      <c r="AG1211" s="38" t="str">
        <f>IFERROR(HYPERLINK("https://wa.me/"&amp;Tabla2[[#This Row],[CONTACTO]]&amp;"?text="&amp;Tabla2[[#This Row],[Mensaje]],"Enviar mensaje"),"")</f>
        <v>Enviar mensaje</v>
      </c>
      <c r="AH1211" s="15" t="str">
        <f>CONCATENATE(A1211,F1211)</f>
        <v>1210MSNU3575082</v>
      </c>
      <c r="AI1211" s="15" t="str">
        <f>CONCATENATE("ENT-",A1211)</f>
        <v>ENT-1210</v>
      </c>
      <c r="AJ1211" s="15" t="str">
        <f>IF(Tabla2[[#This Row],[Op]]&lt;&gt;"","ENTREGA","")</f>
        <v>ENTREGA</v>
      </c>
      <c r="AK1211" s="40" t="str">
        <f>(Tabla2[[#This Row],[FECHA ENTREGA]]&amp;Tabla2[[#This Row],[HORA ENTREGA]])</f>
        <v>460940,375</v>
      </c>
      <c r="AL1211" s="34" t="str">
        <f>IFERROR(HYPERLINK("https://wa.me/"&amp;Tabla2[[#This Row],[CONTACTO]]&amp;"?text="&amp;Tabla2[[#This Row],[Mensaje]]),"")</f>
        <v>https://wa.me/56994354094?text=Hola!%0AServicio del día 13-03%0A *Cliente:* BLASCOOL RETAIL SPA */ Cont: * MSNU3575082*/ HR Entrega: *09:00* /Dirección: *Lo Echevers 550, bodega 40-41. Quilicura</v>
      </c>
    </row>
    <row r="1212" spans="1:38" s="15" customFormat="1" ht="16.5" customHeight="1" x14ac:dyDescent="0.2">
      <c r="A1212" s="15">
        <f>ROW(A1211)</f>
        <v>1211</v>
      </c>
      <c r="B1212" s="15">
        <f>IF(J1212=J1211,B1211+1,1)</f>
        <v>8</v>
      </c>
      <c r="C1212" s="15" t="s">
        <v>84</v>
      </c>
      <c r="D1212" s="25" t="s">
        <v>39</v>
      </c>
      <c r="E1212" s="27">
        <v>313376</v>
      </c>
      <c r="F1212" s="27" t="s">
        <v>2104</v>
      </c>
      <c r="G1212" s="27" t="s">
        <v>41</v>
      </c>
      <c r="H1212" s="27">
        <v>13000</v>
      </c>
      <c r="I1212" s="27" t="s">
        <v>42</v>
      </c>
      <c r="J1212" s="28">
        <v>46094</v>
      </c>
      <c r="K1212" s="26">
        <v>0.375</v>
      </c>
      <c r="L1212" s="26"/>
      <c r="M1212" s="27" t="s">
        <v>144</v>
      </c>
      <c r="N1212" s="25">
        <f>IFERROR(VLOOKUP(M1212,Data!$J$1:$K$58,2,0),"")</f>
        <v>56940144795</v>
      </c>
      <c r="O1212" s="27" t="s">
        <v>145</v>
      </c>
      <c r="P1212" s="27"/>
      <c r="Q1212" s="27" t="s">
        <v>530</v>
      </c>
      <c r="R1212" s="27" t="s">
        <v>93</v>
      </c>
      <c r="S1212" s="27"/>
      <c r="T1212" s="27"/>
      <c r="U1212" s="28"/>
      <c r="X1212" s="27"/>
      <c r="Y1212" s="27"/>
      <c r="Z1212" s="29"/>
      <c r="AA1212" s="29">
        <v>0.36249999999999999</v>
      </c>
      <c r="AB1212" s="29"/>
      <c r="AC1212" s="30">
        <v>46094</v>
      </c>
      <c r="AD1212" s="15" t="str">
        <f>IF(Tabla2[[#This Row],[HORA ENTREGA]]="DIRECTO","On time", IF(AA1212&lt;&gt;"",IF(Tabla2[[#This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2" s="15" t="str">
        <f>MID(Tabla2[[#This Row],[TIPO]],1,3)</f>
        <v xml:space="preserve">40 </v>
      </c>
      <c r="AF12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CANONTEX */ Cont: * MRSU3505754*/ HR Entrega: *09:00* /Dirección: *Patricia Viñuela N°185, Lampa (BODEGA CDC) </v>
      </c>
      <c r="AG1212" s="38" t="str">
        <f>IFERROR(HYPERLINK("https://wa.me/"&amp;Tabla2[[#This Row],[CONTACTO]]&amp;"?text="&amp;Tabla2[[#This Row],[Mensaje]],"Enviar mensaje"),"")</f>
        <v>Enviar mensaje</v>
      </c>
      <c r="AH1212" s="15" t="str">
        <f>CONCATENATE(A1212,F1212)</f>
        <v>1211MRSU3505754</v>
      </c>
      <c r="AI1212" s="15" t="str">
        <f>CONCATENATE("ENT-",A1212)</f>
        <v>ENT-1211</v>
      </c>
      <c r="AJ1212" s="15" t="str">
        <f>IF(Tabla2[[#This Row],[Op]]&lt;&gt;"","ENTREGA","")</f>
        <v>ENTREGA</v>
      </c>
      <c r="AK1212" s="40" t="str">
        <f>(Tabla2[[#This Row],[FECHA ENTREGA]]&amp;Tabla2[[#This Row],[HORA ENTREGA]])</f>
        <v>460940,375</v>
      </c>
      <c r="AL1212" s="34" t="str">
        <f>IFERROR(HYPERLINK("https://wa.me/"&amp;Tabla2[[#This Row],[CONTACTO]]&amp;"?text="&amp;Tabla2[[#This Row],[Mensaje]]),"")</f>
        <v xml:space="preserve">https://wa.me/56940144795?text=Hola!%0AServicio del día 13-03%0A *Cliente:* CANONTEX */ Cont: * MRSU3505754*/ HR Entrega: *09:00* /Dirección: *Patricia Viñuela N°185, Lampa (BODEGA CDC) </v>
      </c>
    </row>
    <row r="1213" spans="1:38" s="15" customFormat="1" ht="16.5" customHeight="1" x14ac:dyDescent="0.2">
      <c r="A1213" s="15">
        <f>ROW(A1212)</f>
        <v>1212</v>
      </c>
      <c r="B1213" s="15">
        <f>IF(J1213=J1212,B1212+1,1)</f>
        <v>9</v>
      </c>
      <c r="C1213" s="15" t="s">
        <v>84</v>
      </c>
      <c r="D1213" s="25" t="s">
        <v>39</v>
      </c>
      <c r="E1213" s="27">
        <v>313376</v>
      </c>
      <c r="F1213" s="27" t="s">
        <v>2105</v>
      </c>
      <c r="G1213" s="27" t="s">
        <v>64</v>
      </c>
      <c r="H1213" s="27">
        <v>6000</v>
      </c>
      <c r="I1213" s="27" t="s">
        <v>42</v>
      </c>
      <c r="J1213" s="28">
        <v>46094</v>
      </c>
      <c r="K1213" s="26">
        <v>0.45833333333333331</v>
      </c>
      <c r="L1213" s="26"/>
      <c r="M1213" s="27" t="s">
        <v>313</v>
      </c>
      <c r="N1213" s="25">
        <f>IFERROR(VLOOKUP(M1213,Data!$J$1:$K$58,2,0),"")</f>
        <v>56967387744</v>
      </c>
      <c r="O1213" s="27" t="s">
        <v>314</v>
      </c>
      <c r="P1213" s="27"/>
      <c r="Q1213" s="27" t="s">
        <v>530</v>
      </c>
      <c r="R1213" s="27" t="s">
        <v>93</v>
      </c>
      <c r="S1213" s="27"/>
      <c r="T1213" s="27"/>
      <c r="U1213" s="28"/>
      <c r="X1213" s="27"/>
      <c r="Y1213" s="27"/>
      <c r="Z1213" s="29"/>
      <c r="AA1213" s="29">
        <v>0.50555555555555554</v>
      </c>
      <c r="AB1213" s="29"/>
      <c r="AC1213" s="30">
        <v>46094</v>
      </c>
      <c r="AD1213" s="15" t="str">
        <f>IF(Tabla2[[#This Row],[HORA ENTREGA]]="DIRECTO","On time", IF(AA1213&lt;&gt;"",IF(Tabla2[[#This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13" s="15" t="str">
        <f>MID(Tabla2[[#This Row],[TIPO]],1,3)</f>
        <v xml:space="preserve">20 </v>
      </c>
      <c r="AF12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CANONTEX */ Cont: * TCKU3951410*/ HR Entrega: *11:00* /Dirección: *Patricia Viñuela N°185, Lampa (BODEGA CDC) </v>
      </c>
      <c r="AG1213" s="38" t="str">
        <f>IFERROR(HYPERLINK("https://wa.me/"&amp;Tabla2[[#This Row],[CONTACTO]]&amp;"?text="&amp;Tabla2[[#This Row],[Mensaje]],"Enviar mensaje"),"")</f>
        <v>Enviar mensaje</v>
      </c>
      <c r="AH1213" s="15" t="str">
        <f>CONCATENATE(A1213,F1213)</f>
        <v>1212TCKU3951410</v>
      </c>
      <c r="AI1213" s="15" t="str">
        <f>CONCATENATE("ENT-",A1213)</f>
        <v>ENT-1212</v>
      </c>
      <c r="AJ1213" s="15" t="str">
        <f>IF(Tabla2[[#This Row],[Op]]&lt;&gt;"","ENTREGA","")</f>
        <v>ENTREGA</v>
      </c>
      <c r="AK1213" s="40" t="str">
        <f>(Tabla2[[#This Row],[FECHA ENTREGA]]&amp;Tabla2[[#This Row],[HORA ENTREGA]])</f>
        <v>460940,458333333333333</v>
      </c>
      <c r="AL1213" s="34" t="str">
        <f>IFERROR(HYPERLINK("https://wa.me/"&amp;Tabla2[[#This Row],[CONTACTO]]&amp;"?text="&amp;Tabla2[[#This Row],[Mensaje]]),"")</f>
        <v xml:space="preserve">https://wa.me/56967387744?text=Hola!%0AServicio del día 13-03%0A *Cliente:* CANONTEX */ Cont: * TCKU3951410*/ HR Entrega: *11:00* /Dirección: *Patricia Viñuela N°185, Lampa (BODEGA CDC) </v>
      </c>
    </row>
    <row r="1214" spans="1:38" s="15" customFormat="1" ht="16.5" customHeight="1" x14ac:dyDescent="0.2">
      <c r="A1214" s="15">
        <f>ROW(A1213)</f>
        <v>1213</v>
      </c>
      <c r="B1214" s="15">
        <f>IF(J1214=J1213,B1213+1,1)</f>
        <v>10</v>
      </c>
      <c r="C1214" s="15" t="s">
        <v>2106</v>
      </c>
      <c r="D1214" s="25" t="s">
        <v>39</v>
      </c>
      <c r="E1214" s="27">
        <v>301289</v>
      </c>
      <c r="F1214" s="27" t="s">
        <v>2107</v>
      </c>
      <c r="G1214" s="27" t="s">
        <v>64</v>
      </c>
      <c r="H1214" s="27">
        <v>2500</v>
      </c>
      <c r="I1214" s="27" t="s">
        <v>2108</v>
      </c>
      <c r="J1214" s="28">
        <v>46094</v>
      </c>
      <c r="K1214" s="26">
        <v>0.33333333333333331</v>
      </c>
      <c r="L1214" s="26"/>
      <c r="M1214" s="27" t="s">
        <v>51</v>
      </c>
      <c r="N1214" s="25">
        <f>IFERROR(VLOOKUP(M1214,Data!$J$1:$K$58,2,0),"")</f>
        <v>56967256951</v>
      </c>
      <c r="O1214" s="27" t="s">
        <v>52</v>
      </c>
      <c r="P1214" s="27"/>
      <c r="Q1214" s="27" t="s">
        <v>2109</v>
      </c>
      <c r="R1214" s="27" t="s">
        <v>250</v>
      </c>
      <c r="S1214" s="27"/>
      <c r="T1214" s="27"/>
      <c r="U1214" s="28"/>
      <c r="V1214" s="15" t="s">
        <v>1738</v>
      </c>
      <c r="X1214" s="27" t="s">
        <v>335</v>
      </c>
      <c r="Y1214" s="27"/>
      <c r="Z1214" s="29"/>
      <c r="AA1214" s="29">
        <v>0.3298611111111111</v>
      </c>
      <c r="AB1214" s="29"/>
      <c r="AC1214" s="30">
        <v>46094</v>
      </c>
      <c r="AD1214" s="15" t="str">
        <f>IF(Tabla2[[#This Row],[HORA ENTREGA]]="DIRECTO","On time", IF(AA1214&lt;&gt;"",IF(Tabla2[[#This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4" s="15" t="str">
        <f>MID(Tabla2[[#This Row],[TIPO]],1,3)</f>
        <v xml:space="preserve">20 </v>
      </c>
      <c r="AF12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COM.SCL LOGISTICS */ Cont: * EITU0481960*/ HR Entrega: *08:00* /Dirección: *Avda. La Dehesa 3372, Local 2. Lo Barnechea</v>
      </c>
      <c r="AG1214" s="38" t="str">
        <f>IFERROR(HYPERLINK("https://wa.me/"&amp;Tabla2[[#This Row],[CONTACTO]]&amp;"?text="&amp;Tabla2[[#This Row],[Mensaje]],"Enviar mensaje"),"")</f>
        <v>Enviar mensaje</v>
      </c>
      <c r="AH1214" s="15" t="str">
        <f>CONCATENATE(A1214,F1214)</f>
        <v>1213EITU0481960</v>
      </c>
      <c r="AI1214" s="15" t="str">
        <f>CONCATENATE("ENT-",A1214)</f>
        <v>ENT-1213</v>
      </c>
      <c r="AJ1214" s="15" t="str">
        <f>IF(Tabla2[[#This Row],[Op]]&lt;&gt;"","ENTREGA","")</f>
        <v>ENTREGA</v>
      </c>
      <c r="AK1214" s="40" t="str">
        <f>(Tabla2[[#This Row],[FECHA ENTREGA]]&amp;Tabla2[[#This Row],[HORA ENTREGA]])</f>
        <v>460940,333333333333333</v>
      </c>
      <c r="AL1214" s="34" t="str">
        <f>IFERROR(HYPERLINK("https://wa.me/"&amp;Tabla2[[#This Row],[CONTACTO]]&amp;"?text="&amp;Tabla2[[#This Row],[Mensaje]]),"")</f>
        <v>https://wa.me/56967256951?text=Hola!%0AServicio del día 13-03%0A *Cliente:* COM.SCL LOGISTICS */ Cont: * EITU0481960*/ HR Entrega: *08:00* /Dirección: *Avda. La Dehesa 3372, Local 2. Lo Barnechea</v>
      </c>
    </row>
    <row r="1215" spans="1:38" s="15" customFormat="1" ht="16.5" customHeight="1" x14ac:dyDescent="0.2">
      <c r="A1215" s="15">
        <f>ROW(A1214)</f>
        <v>1214</v>
      </c>
      <c r="B1215" s="15">
        <f>IF(J1215=J1214,B1214+1,1)</f>
        <v>11</v>
      </c>
      <c r="C1215" s="15" t="s">
        <v>101</v>
      </c>
      <c r="D1215" s="25" t="s">
        <v>39</v>
      </c>
      <c r="E1215" s="27">
        <v>142416</v>
      </c>
      <c r="F1215" s="27" t="s">
        <v>2110</v>
      </c>
      <c r="G1215" s="27" t="s">
        <v>41</v>
      </c>
      <c r="H1215" s="27">
        <v>20000</v>
      </c>
      <c r="I1215" s="27" t="s">
        <v>2111</v>
      </c>
      <c r="J1215" s="28">
        <v>46094</v>
      </c>
      <c r="K1215" s="26">
        <v>0.35416666666666669</v>
      </c>
      <c r="L1215" s="26"/>
      <c r="M1215" s="27" t="s">
        <v>971</v>
      </c>
      <c r="N1215" s="25">
        <f>IFERROR(VLOOKUP(M1215,Data!$J$1:$K$58,2,0),"")</f>
        <v>56999972473</v>
      </c>
      <c r="O1215" s="27" t="s">
        <v>348</v>
      </c>
      <c r="P1215" s="27"/>
      <c r="Q1215" s="27" t="s">
        <v>2112</v>
      </c>
      <c r="R1215" s="27" t="s">
        <v>48</v>
      </c>
      <c r="S1215" s="27"/>
      <c r="T1215" s="27"/>
      <c r="U1215" s="28"/>
      <c r="X1215" s="27"/>
      <c r="Y1215" s="27"/>
      <c r="Z1215" s="29"/>
      <c r="AA1215" s="29">
        <v>0.34722222222222221</v>
      </c>
      <c r="AB1215" s="29"/>
      <c r="AC1215" s="30">
        <v>46094</v>
      </c>
      <c r="AD1215" s="15" t="str">
        <f>IF(Tabla2[[#This Row],[HORA ENTREGA]]="DIRECTO","On time", IF(AA1215&lt;&gt;"",IF(Tabla2[[#This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5" s="15" t="str">
        <f>MID(Tabla2[[#This Row],[TIPO]],1,3)</f>
        <v xml:space="preserve">40 </v>
      </c>
      <c r="AF12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COMERCIAL PICHARA SPA */ Cont: * CMAU7550770*/ HR Entrega: *08:30* /Dirección: *Crucero Peralillo, Parcela 37, Lote 1, Lampa</v>
      </c>
      <c r="AG1215" s="38" t="str">
        <f>IFERROR(HYPERLINK("https://wa.me/"&amp;Tabla2[[#This Row],[CONTACTO]]&amp;"?text="&amp;Tabla2[[#This Row],[Mensaje]],"Enviar mensaje"),"")</f>
        <v>Enviar mensaje</v>
      </c>
      <c r="AH1215" s="15" t="str">
        <f>CONCATENATE(A1215,F1215)</f>
        <v>1214CMAU7550770</v>
      </c>
      <c r="AI1215" s="15" t="str">
        <f>CONCATENATE("ENT-",A1215)</f>
        <v>ENT-1214</v>
      </c>
      <c r="AJ1215" s="15" t="str">
        <f>IF(Tabla2[[#This Row],[Op]]&lt;&gt;"","ENTREGA","")</f>
        <v>ENTREGA</v>
      </c>
      <c r="AK1215" s="40" t="str">
        <f>(Tabla2[[#This Row],[FECHA ENTREGA]]&amp;Tabla2[[#This Row],[HORA ENTREGA]])</f>
        <v>460940,354166666666667</v>
      </c>
      <c r="AL1215" s="34" t="str">
        <f>IFERROR(HYPERLINK("https://wa.me/"&amp;Tabla2[[#This Row],[CONTACTO]]&amp;"?text="&amp;Tabla2[[#This Row],[Mensaje]]),"")</f>
        <v>https://wa.me/56999972473?text=Hola!%0AServicio del día 13-03%0A *Cliente:* COMERCIAL PICHARA SPA */ Cont: * CMAU7550770*/ HR Entrega: *08:30* /Dirección: *Crucero Peralillo, Parcela 37, Lote 1, Lampa</v>
      </c>
    </row>
    <row r="1216" spans="1:38" s="15" customFormat="1" ht="16.5" customHeight="1" x14ac:dyDescent="0.2">
      <c r="A1216" s="15">
        <f>ROW(A1215)</f>
        <v>1215</v>
      </c>
      <c r="B1216" s="15">
        <f>IF(J1216=J1215,B1215+1,1)</f>
        <v>12</v>
      </c>
      <c r="C1216" s="15" t="s">
        <v>288</v>
      </c>
      <c r="D1216" s="25" t="s">
        <v>39</v>
      </c>
      <c r="E1216" s="27">
        <v>102772</v>
      </c>
      <c r="F1216" s="27" t="s">
        <v>2113</v>
      </c>
      <c r="G1216" s="27" t="s">
        <v>54</v>
      </c>
      <c r="H1216" s="27">
        <v>27000</v>
      </c>
      <c r="I1216" s="27">
        <v>0.375</v>
      </c>
      <c r="J1216" s="28">
        <v>46094</v>
      </c>
      <c r="K1216" s="26" t="s">
        <v>290</v>
      </c>
      <c r="L1216" s="26"/>
      <c r="M1216" s="27" t="s">
        <v>158</v>
      </c>
      <c r="N1216" s="25">
        <f>IFERROR(VLOOKUP(M1216,Data!$J$1:$K$58,2,0),"")</f>
        <v>56931745801</v>
      </c>
      <c r="O1216" s="27" t="s">
        <v>159</v>
      </c>
      <c r="P1216" s="27"/>
      <c r="Q1216" s="27" t="s">
        <v>398</v>
      </c>
      <c r="R1216" s="27" t="s">
        <v>120</v>
      </c>
      <c r="S1216" s="27"/>
      <c r="T1216" s="27"/>
      <c r="U1216" s="28"/>
      <c r="V1216" s="15" t="s">
        <v>1328</v>
      </c>
      <c r="X1216" s="27" t="s">
        <v>620</v>
      </c>
      <c r="Y1216" s="27"/>
      <c r="Z1216" s="29"/>
      <c r="AA1216" s="29">
        <v>0.53263888888888888</v>
      </c>
      <c r="AB1216" s="29"/>
      <c r="AC1216" s="30">
        <v>46094</v>
      </c>
      <c r="AD1216" s="15" t="str">
        <f>IF(Tabla2[[#This Row],[HORA ENTREGA]]="DIRECTO","On time", IF(AA1216&lt;&gt;"",IF(Tabla2[[#This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6" s="15" t="str">
        <f>MID(Tabla2[[#This Row],[TIPO]],1,3)</f>
        <v xml:space="preserve">40 </v>
      </c>
      <c r="AF12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COMERCIAL SEA GARDEN SPA */ Cont: * AMCU9394187*/ HR Entrega: *DIRECTO* /Dirección: *Pedro Jorquera 575, Pudahuel</v>
      </c>
      <c r="AG1216" s="38" t="str">
        <f>IFERROR(HYPERLINK("https://wa.me/"&amp;Tabla2[[#This Row],[CONTACTO]]&amp;"?text="&amp;Tabla2[[#This Row],[Mensaje]],"Enviar mensaje"),"")</f>
        <v>Enviar mensaje</v>
      </c>
      <c r="AH1216" s="15" t="str">
        <f>CONCATENATE(A1216,F1216)</f>
        <v>1215AMCU9394187</v>
      </c>
      <c r="AI1216" s="15" t="str">
        <f>CONCATENATE("ENT-",A1216)</f>
        <v>ENT-1215</v>
      </c>
      <c r="AJ1216" s="15" t="str">
        <f>IF(Tabla2[[#This Row],[Op]]&lt;&gt;"","ENTREGA","")</f>
        <v>ENTREGA</v>
      </c>
      <c r="AK1216" s="40" t="str">
        <f>(Tabla2[[#This Row],[FECHA ENTREGA]]&amp;Tabla2[[#This Row],[HORA ENTREGA]])</f>
        <v>46094DIRECTO</v>
      </c>
      <c r="AL1216" s="34" t="str">
        <f>IFERROR(HYPERLINK("https://wa.me/"&amp;Tabla2[[#This Row],[CONTACTO]]&amp;"?text="&amp;Tabla2[[#This Row],[Mensaje]]),"")</f>
        <v>https://wa.me/56931745801?text=Hola!%0AServicio del día 13-03%0A *Cliente:* COMERCIAL SEA GARDEN SPA */ Cont: * AMCU9394187*/ HR Entrega: *DIRECTO* /Dirección: *Pedro Jorquera 575, Pudahuel</v>
      </c>
    </row>
    <row r="1217" spans="1:38" s="15" customFormat="1" ht="16.5" customHeight="1" x14ac:dyDescent="0.2">
      <c r="A1217" s="15">
        <f>ROW(A1216)</f>
        <v>1216</v>
      </c>
      <c r="B1217" s="15">
        <f>IF(J1217=J1216,B1216+1,1)</f>
        <v>13</v>
      </c>
      <c r="C1217" s="15" t="s">
        <v>288</v>
      </c>
      <c r="D1217" s="25" t="s">
        <v>39</v>
      </c>
      <c r="E1217" s="27">
        <v>102867</v>
      </c>
      <c r="F1217" s="27" t="s">
        <v>2114</v>
      </c>
      <c r="G1217" s="27" t="s">
        <v>54</v>
      </c>
      <c r="H1217" s="27">
        <v>28000</v>
      </c>
      <c r="I1217" s="27">
        <v>0.375</v>
      </c>
      <c r="J1217" s="28">
        <v>46094</v>
      </c>
      <c r="K1217" s="26" t="s">
        <v>290</v>
      </c>
      <c r="L1217" s="26"/>
      <c r="M1217" s="27" t="s">
        <v>133</v>
      </c>
      <c r="N1217" s="25">
        <f>IFERROR(VLOOKUP(M1217,Data!$J$1:$K$58,2,0),"")</f>
        <v>56953801607</v>
      </c>
      <c r="O1217" s="27" t="s">
        <v>134</v>
      </c>
      <c r="P1217" s="27"/>
      <c r="Q1217" s="27" t="s">
        <v>398</v>
      </c>
      <c r="R1217" s="27" t="s">
        <v>74</v>
      </c>
      <c r="S1217" s="27"/>
      <c r="T1217" s="27"/>
      <c r="U1217" s="28"/>
      <c r="V1217" s="15" t="s">
        <v>1328</v>
      </c>
      <c r="X1217" s="27" t="s">
        <v>620</v>
      </c>
      <c r="Y1217" s="27"/>
      <c r="Z1217" s="29"/>
      <c r="AA1217" s="29">
        <v>0.47569444444444442</v>
      </c>
      <c r="AB1217" s="29"/>
      <c r="AC1217" s="30">
        <v>46094</v>
      </c>
      <c r="AD1217" s="15" t="str">
        <f>IF(Tabla2[[#This Row],[HORA ENTREGA]]="DIRECTO","On time", IF(AA1217&lt;&gt;"",IF(Tabla2[[#This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7" s="15" t="str">
        <f>MID(Tabla2[[#This Row],[TIPO]],1,3)</f>
        <v xml:space="preserve">40 </v>
      </c>
      <c r="AF12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COMERCIAL SEA GARDEN SPA */ Cont: * OERU4100060*/ HR Entrega: *DIRECTO* /Dirección: *Pedro Jorquera 575, Pudahuel</v>
      </c>
      <c r="AG1217" s="38" t="str">
        <f>IFERROR(HYPERLINK("https://wa.me/"&amp;Tabla2[[#This Row],[CONTACTO]]&amp;"?text="&amp;Tabla2[[#This Row],[Mensaje]],"Enviar mensaje"),"")</f>
        <v>Enviar mensaje</v>
      </c>
      <c r="AH1217" s="15" t="str">
        <f>CONCATENATE(A1217,F1217)</f>
        <v>1216OERU4100060</v>
      </c>
      <c r="AI1217" s="15" t="str">
        <f>CONCATENATE("ENT-",A1217)</f>
        <v>ENT-1216</v>
      </c>
      <c r="AJ1217" s="15" t="str">
        <f>IF(Tabla2[[#This Row],[Op]]&lt;&gt;"","ENTREGA","")</f>
        <v>ENTREGA</v>
      </c>
      <c r="AK1217" s="40" t="str">
        <f>(Tabla2[[#This Row],[FECHA ENTREGA]]&amp;Tabla2[[#This Row],[HORA ENTREGA]])</f>
        <v>46094DIRECTO</v>
      </c>
      <c r="AL1217" s="34" t="str">
        <f>IFERROR(HYPERLINK("https://wa.me/"&amp;Tabla2[[#This Row],[CONTACTO]]&amp;"?text="&amp;Tabla2[[#This Row],[Mensaje]]),"")</f>
        <v>https://wa.me/56953801607?text=Hola!%0AServicio del día 13-03%0A *Cliente:* COMERCIAL SEA GARDEN SPA */ Cont: * OERU4100060*/ HR Entrega: *DIRECTO* /Dirección: *Pedro Jorquera 575, Pudahuel</v>
      </c>
    </row>
    <row r="1218" spans="1:38" s="15" customFormat="1" ht="16.5" customHeight="1" x14ac:dyDescent="0.2">
      <c r="A1218" s="15">
        <f>ROW(A1217)</f>
        <v>1217</v>
      </c>
      <c r="B1218" s="15">
        <f>IF(J1218=J1217,B1217+1,1)</f>
        <v>14</v>
      </c>
      <c r="C1218" s="15" t="s">
        <v>114</v>
      </c>
      <c r="D1218" s="25" t="s">
        <v>39</v>
      </c>
      <c r="E1218" s="27">
        <v>300717</v>
      </c>
      <c r="F1218" s="27" t="s">
        <v>2115</v>
      </c>
      <c r="G1218" s="27" t="s">
        <v>41</v>
      </c>
      <c r="H1218" s="27">
        <v>25000</v>
      </c>
      <c r="I1218" s="27" t="s">
        <v>42</v>
      </c>
      <c r="J1218" s="28">
        <v>46094</v>
      </c>
      <c r="K1218" s="26">
        <v>0.35416666666666669</v>
      </c>
      <c r="L1218" s="26"/>
      <c r="M1218" s="27" t="s">
        <v>389</v>
      </c>
      <c r="N1218" s="25">
        <f>IFERROR(VLOOKUP(M1218,Data!$J$1:$K$58,2,0),"")</f>
        <v>56988336520</v>
      </c>
      <c r="O1218" s="27" t="s">
        <v>390</v>
      </c>
      <c r="P1218" s="27"/>
      <c r="Q1218" s="27" t="s">
        <v>119</v>
      </c>
      <c r="R1218" s="27" t="s">
        <v>169</v>
      </c>
      <c r="S1218" s="27"/>
      <c r="T1218" s="27"/>
      <c r="U1218" s="28"/>
      <c r="V1218" s="15" t="s">
        <v>1738</v>
      </c>
      <c r="X1218" s="27"/>
      <c r="Y1218" s="27"/>
      <c r="Z1218" s="29"/>
      <c r="AA1218" s="29">
        <v>0.29444444444444445</v>
      </c>
      <c r="AB1218" s="29"/>
      <c r="AC1218" s="30">
        <v>46094</v>
      </c>
      <c r="AD1218" s="15" t="str">
        <f>IF(Tabla2[[#This Row],[HORA ENTREGA]]="DIRECTO","On time", IF(AA1218&lt;&gt;"",IF(Tabla2[[#This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8" s="15" t="str">
        <f>MID(Tabla2[[#This Row],[TIPO]],1,3)</f>
        <v xml:space="preserve">40 </v>
      </c>
      <c r="AF12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FLEX EQUIPOS DE DESCANSO CHILE */ Cont: * BEAU4282086*/ HR Entrega: *08:30* /Dirección: *MERSAN (José Joaquín Prieto 9001, Lo Espejo. Bodegas: 7-8-9-10-15-16-17-18)</v>
      </c>
      <c r="AG1218" s="38" t="str">
        <f>IFERROR(HYPERLINK("https://wa.me/"&amp;Tabla2[[#This Row],[CONTACTO]]&amp;"?text="&amp;Tabla2[[#This Row],[Mensaje]],"Enviar mensaje"),"")</f>
        <v>Enviar mensaje</v>
      </c>
      <c r="AH1218" s="15" t="str">
        <f>CONCATENATE(A1218,F1218)</f>
        <v>1217BEAU4282086</v>
      </c>
      <c r="AI1218" s="15" t="str">
        <f>CONCATENATE("ENT-",A1218)</f>
        <v>ENT-1217</v>
      </c>
      <c r="AJ1218" s="15" t="str">
        <f>IF(Tabla2[[#This Row],[Op]]&lt;&gt;"","ENTREGA","")</f>
        <v>ENTREGA</v>
      </c>
      <c r="AK1218" s="40" t="str">
        <f>(Tabla2[[#This Row],[FECHA ENTREGA]]&amp;Tabla2[[#This Row],[HORA ENTREGA]])</f>
        <v>460940,354166666666667</v>
      </c>
      <c r="AL1218" s="34" t="str">
        <f>IFERROR(HYPERLINK("https://wa.me/"&amp;Tabla2[[#This Row],[CONTACTO]]&amp;"?text="&amp;Tabla2[[#This Row],[Mensaje]]),"")</f>
        <v>https://wa.me/56988336520?text=Hola!%0AServicio del día 13-03%0A *Cliente:* FLEX EQUIPOS DE DESCANSO CHILE */ Cont: * BEAU4282086*/ HR Entrega: *08:30* /Dirección: *MERSAN (José Joaquín Prieto 9001, Lo Espejo. Bodegas: 7-8-9-10-15-16-17-18)</v>
      </c>
    </row>
    <row r="1219" spans="1:38" s="15" customFormat="1" ht="16.5" customHeight="1" x14ac:dyDescent="0.2">
      <c r="A1219" s="15">
        <f>ROW(A1218)</f>
        <v>1218</v>
      </c>
      <c r="B1219" s="15">
        <f>IF(J1219=J1218,B1218+1,1)</f>
        <v>15</v>
      </c>
      <c r="C1219" s="15" t="s">
        <v>302</v>
      </c>
      <c r="D1219" s="25" t="s">
        <v>122</v>
      </c>
      <c r="E1219" s="27" t="s">
        <v>2116</v>
      </c>
      <c r="F1219" s="27"/>
      <c r="G1219" s="27" t="s">
        <v>64</v>
      </c>
      <c r="H1219" s="27" t="s">
        <v>120</v>
      </c>
      <c r="I1219" s="27" t="s">
        <v>120</v>
      </c>
      <c r="J1219" s="28">
        <v>46094</v>
      </c>
      <c r="K1219" s="26">
        <v>0.35416666666666669</v>
      </c>
      <c r="L1219" s="26"/>
      <c r="M1219" s="27" t="s">
        <v>45</v>
      </c>
      <c r="N1219" s="25">
        <f>IFERROR(VLOOKUP(M1219,Data!$J$1:$K$58,2,0),"")</f>
        <v>56950981572</v>
      </c>
      <c r="O1219" s="27" t="s">
        <v>46</v>
      </c>
      <c r="P1219" s="27"/>
      <c r="Q1219" s="27" t="s">
        <v>2117</v>
      </c>
      <c r="R1219" s="27" t="s">
        <v>136</v>
      </c>
      <c r="S1219" s="27"/>
      <c r="T1219" s="27"/>
      <c r="U1219" s="28"/>
      <c r="X1219" s="27" t="s">
        <v>2118</v>
      </c>
      <c r="Y1219" s="27"/>
      <c r="Z1219" s="29"/>
      <c r="AA1219" s="29">
        <v>0.33124999999999999</v>
      </c>
      <c r="AB1219" s="29"/>
      <c r="AC1219" s="30">
        <v>46094</v>
      </c>
      <c r="AD1219" s="15" t="str">
        <f>IF(Tabla2[[#This Row],[HORA ENTREGA]]="DIRECTO","On time", IF(AA1219&lt;&gt;"",IF(Tabla2[[#This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19" s="15" t="str">
        <f>MID(Tabla2[[#This Row],[TIPO]],1,3)</f>
        <v xml:space="preserve">20 </v>
      </c>
      <c r="AF12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GRAYSON GROUP  */ Cont: * */ HR Entrega: *08:30* /Dirección: *CONSOLIDADO: av presidente eduardo frei montalva 7050 bodega 5 Quilicura  / EMBARQUE: SAI</v>
      </c>
      <c r="AG1219" s="38" t="str">
        <f>IFERROR(HYPERLINK("https://wa.me/"&amp;Tabla2[[#This Row],[CONTACTO]]&amp;"?text="&amp;Tabla2[[#This Row],[Mensaje]],"Enviar mensaje"),"")</f>
        <v>Enviar mensaje</v>
      </c>
      <c r="AH1219" s="15" t="str">
        <f>CONCATENATE(A1219,F1219)</f>
        <v>1218</v>
      </c>
      <c r="AI1219" s="15" t="str">
        <f>CONCATENATE("ENT-",A1219)</f>
        <v>ENT-1218</v>
      </c>
      <c r="AJ1219" s="15" t="str">
        <f>IF(Tabla2[[#This Row],[Op]]&lt;&gt;"","ENTREGA","")</f>
        <v>ENTREGA</v>
      </c>
      <c r="AK1219" s="40" t="str">
        <f>(Tabla2[[#This Row],[FECHA ENTREGA]]&amp;Tabla2[[#This Row],[HORA ENTREGA]])</f>
        <v>460940,354166666666667</v>
      </c>
      <c r="AL1219" s="34" t="str">
        <f>IFERROR(HYPERLINK("https://wa.me/"&amp;Tabla2[[#This Row],[CONTACTO]]&amp;"?text="&amp;Tabla2[[#This Row],[Mensaje]]),"")</f>
        <v>https://wa.me/56950981572?text=Hola!%0AServicio del día 13-03%0A *Cliente:* GRAYSON GROUP  */ Cont: * */ HR Entrega: *08:30* /Dirección: *CONSOLIDADO: av presidente eduardo frei montalva 7050 bodega 5 Quilicura  / EMBARQUE: SAI</v>
      </c>
    </row>
    <row r="1220" spans="1:38" s="15" customFormat="1" ht="16.5" customHeight="1" x14ac:dyDescent="0.2">
      <c r="A1220" s="15">
        <f>ROW(A1219)</f>
        <v>1219</v>
      </c>
      <c r="B1220" s="15">
        <f>IF(J1220=J1219,B1219+1,1)</f>
        <v>16</v>
      </c>
      <c r="C1220" s="15" t="s">
        <v>405</v>
      </c>
      <c r="D1220" s="25" t="s">
        <v>122</v>
      </c>
      <c r="E1220" s="27" t="s">
        <v>2119</v>
      </c>
      <c r="F1220" s="27"/>
      <c r="G1220" s="27" t="s">
        <v>41</v>
      </c>
      <c r="H1220" s="27" t="s">
        <v>120</v>
      </c>
      <c r="I1220" s="27" t="s">
        <v>120</v>
      </c>
      <c r="J1220" s="28">
        <v>46094</v>
      </c>
      <c r="K1220" s="26">
        <v>0.33333333333333331</v>
      </c>
      <c r="L1220" s="26"/>
      <c r="M1220" s="27" t="s">
        <v>300</v>
      </c>
      <c r="N1220" s="25">
        <f>IFERROR(VLOOKUP(M1220,Data!$J$1:$K$58,2,0),"")</f>
        <v>56989844861</v>
      </c>
      <c r="O1220" s="27" t="s">
        <v>301</v>
      </c>
      <c r="P1220" s="27"/>
      <c r="Q1220" s="27" t="s">
        <v>2120</v>
      </c>
      <c r="R1220" s="27" t="s">
        <v>1288</v>
      </c>
      <c r="S1220" s="27"/>
      <c r="T1220" s="27"/>
      <c r="U1220" s="28"/>
      <c r="X1220" s="27" t="s">
        <v>2121</v>
      </c>
      <c r="Y1220" s="27"/>
      <c r="Z1220" s="29"/>
      <c r="AA1220" s="29">
        <v>0.33333333333333331</v>
      </c>
      <c r="AB1220" s="29"/>
      <c r="AC1220" s="30">
        <v>46094</v>
      </c>
      <c r="AD1220" s="15" t="str">
        <f>IF(Tabla2[[#This Row],[HORA ENTREGA]]="DIRECTO","On time", IF(AA1220&lt;&gt;"",IF(Tabla2[[#This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0" s="15" t="str">
        <f>MID(Tabla2[[#This Row],[TIPO]],1,3)</f>
        <v xml:space="preserve">40 </v>
      </c>
      <c r="AF12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HAUSTEK S.A */ Cont: * */ HR Entrega: *08:00* /Dirección: *CONSOLIDADO: TUCAPEL 1540 LA PINTANA  / EMBARQUE: SAI</v>
      </c>
      <c r="AG1220" s="38" t="str">
        <f>IFERROR(HYPERLINK("https://wa.me/"&amp;Tabla2[[#This Row],[CONTACTO]]&amp;"?text="&amp;Tabla2[[#This Row],[Mensaje]],"Enviar mensaje"),"")</f>
        <v>Enviar mensaje</v>
      </c>
      <c r="AH1220" s="15" t="str">
        <f>CONCATENATE(A1220,F1220)</f>
        <v>1219</v>
      </c>
      <c r="AI1220" s="15" t="str">
        <f>CONCATENATE("ENT-",A1220)</f>
        <v>ENT-1219</v>
      </c>
      <c r="AJ1220" s="15" t="str">
        <f>IF(Tabla2[[#This Row],[Op]]&lt;&gt;"","ENTREGA","")</f>
        <v>ENTREGA</v>
      </c>
      <c r="AK1220" s="40" t="str">
        <f>(Tabla2[[#This Row],[FECHA ENTREGA]]&amp;Tabla2[[#This Row],[HORA ENTREGA]])</f>
        <v>460940,333333333333333</v>
      </c>
      <c r="AL1220" s="34" t="str">
        <f>IFERROR(HYPERLINK("https://wa.me/"&amp;Tabla2[[#This Row],[CONTACTO]]&amp;"?text="&amp;Tabla2[[#This Row],[Mensaje]]),"")</f>
        <v>https://wa.me/56989844861?text=Hola!%0AServicio del día 13-03%0A *Cliente:* HAUSTEK S.A */ Cont: * */ HR Entrega: *08:00* /Dirección: *CONSOLIDADO: TUCAPEL 1540 LA PINTANA  / EMBARQUE: SAI</v>
      </c>
    </row>
    <row r="1221" spans="1:38" s="15" customFormat="1" ht="16.5" customHeight="1" x14ac:dyDescent="0.2">
      <c r="A1221" s="15">
        <f>ROW(A1220)</f>
        <v>1220</v>
      </c>
      <c r="B1221" s="15">
        <f>IF(J1221=J1220,B1220+1,1)</f>
        <v>17</v>
      </c>
      <c r="C1221" s="15" t="s">
        <v>483</v>
      </c>
      <c r="D1221" s="25" t="s">
        <v>39</v>
      </c>
      <c r="E1221" s="27">
        <v>1286227</v>
      </c>
      <c r="F1221" s="27" t="s">
        <v>2122</v>
      </c>
      <c r="G1221" s="27" t="s">
        <v>41</v>
      </c>
      <c r="H1221" s="27">
        <v>10000</v>
      </c>
      <c r="I1221" s="27" t="s">
        <v>2123</v>
      </c>
      <c r="J1221" s="28">
        <v>46094</v>
      </c>
      <c r="K1221" s="26">
        <v>0.33333333333333331</v>
      </c>
      <c r="L1221" s="26"/>
      <c r="M1221" s="27" t="s">
        <v>247</v>
      </c>
      <c r="N1221" s="25">
        <f>IFERROR(VLOOKUP(M1221,Data!$J$1:$K$58,2,0),"")</f>
        <v>56953157599</v>
      </c>
      <c r="O1221" s="27" t="s">
        <v>248</v>
      </c>
      <c r="P1221" s="27"/>
      <c r="Q1221" s="27" t="s">
        <v>694</v>
      </c>
      <c r="R1221" s="27" t="s">
        <v>1288</v>
      </c>
      <c r="S1221" s="27"/>
      <c r="T1221" s="27"/>
      <c r="U1221" s="28"/>
      <c r="V1221" s="15" t="s">
        <v>1738</v>
      </c>
      <c r="X1221" s="27"/>
      <c r="Y1221" s="27"/>
      <c r="Z1221" s="29"/>
      <c r="AA1221" s="29">
        <v>0.32777777777777778</v>
      </c>
      <c r="AB1221" s="29"/>
      <c r="AC1221" s="30">
        <v>46094</v>
      </c>
      <c r="AD1221" s="15" t="str">
        <f>IF(Tabla2[[#This Row],[HORA ENTREGA]]="DIRECTO","On time", IF(AA1221&lt;&gt;"",IF(Tabla2[[#This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1" s="15" t="str">
        <f>MID(Tabla2[[#This Row],[TIPO]],1,3)</f>
        <v xml:space="preserve">40 </v>
      </c>
      <c r="AF12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IDEAL S A */ Cont: * CSGU6258288*/ HR Entrega: *08:00* /Dirección: *Cañaveral 870 Quilicura</v>
      </c>
      <c r="AG1221" s="38" t="str">
        <f>IFERROR(HYPERLINK("https://wa.me/"&amp;Tabla2[[#This Row],[CONTACTO]]&amp;"?text="&amp;Tabla2[[#This Row],[Mensaje]],"Enviar mensaje"),"")</f>
        <v>Enviar mensaje</v>
      </c>
      <c r="AH1221" s="15" t="str">
        <f>CONCATENATE(A1221,F1221)</f>
        <v>1220CSGU6258288</v>
      </c>
      <c r="AI1221" s="15" t="str">
        <f>CONCATENATE("ENT-",A1221)</f>
        <v>ENT-1220</v>
      </c>
      <c r="AJ1221" s="15" t="str">
        <f>IF(Tabla2[[#This Row],[Op]]&lt;&gt;"","ENTREGA","")</f>
        <v>ENTREGA</v>
      </c>
      <c r="AK1221" s="40" t="str">
        <f>(Tabla2[[#This Row],[FECHA ENTREGA]]&amp;Tabla2[[#This Row],[HORA ENTREGA]])</f>
        <v>460940,333333333333333</v>
      </c>
      <c r="AL1221" s="34" t="str">
        <f>IFERROR(HYPERLINK("https://wa.me/"&amp;Tabla2[[#This Row],[CONTACTO]]&amp;"?text="&amp;Tabla2[[#This Row],[Mensaje]]),"")</f>
        <v>https://wa.me/56953157599?text=Hola!%0AServicio del día 13-03%0A *Cliente:* IDEAL S A */ Cont: * CSGU6258288*/ HR Entrega: *08:00* /Dirección: *Cañaveral 870 Quilicura</v>
      </c>
    </row>
    <row r="1222" spans="1:38" s="15" customFormat="1" ht="16.5" customHeight="1" x14ac:dyDescent="0.2">
      <c r="A1222" s="15">
        <f>ROW(A1221)</f>
        <v>1221</v>
      </c>
      <c r="B1222" s="15">
        <f>IF(J1222=J1221,B1221+1,1)</f>
        <v>18</v>
      </c>
      <c r="C1222" s="15" t="s">
        <v>483</v>
      </c>
      <c r="D1222" s="25" t="s">
        <v>39</v>
      </c>
      <c r="E1222" s="27">
        <v>1283635</v>
      </c>
      <c r="F1222" s="27" t="s">
        <v>2124</v>
      </c>
      <c r="G1222" s="27" t="s">
        <v>41</v>
      </c>
      <c r="H1222" s="27">
        <v>25000</v>
      </c>
      <c r="I1222" s="27" t="s">
        <v>2125</v>
      </c>
      <c r="J1222" s="28">
        <v>46094</v>
      </c>
      <c r="K1222" s="26">
        <v>0.35416666666666669</v>
      </c>
      <c r="L1222" s="26"/>
      <c r="M1222" s="27" t="s">
        <v>60</v>
      </c>
      <c r="N1222" s="25">
        <f>IFERROR(VLOOKUP(M1222,Data!$J$1:$K$58,2,0),"")</f>
        <v>56957438415</v>
      </c>
      <c r="O1222" s="27" t="s">
        <v>61</v>
      </c>
      <c r="P1222" s="27"/>
      <c r="Q1222" s="27" t="s">
        <v>265</v>
      </c>
      <c r="R1222" s="27" t="s">
        <v>2126</v>
      </c>
      <c r="S1222" s="27"/>
      <c r="T1222" s="27"/>
      <c r="U1222" s="28"/>
      <c r="V1222" s="15" t="s">
        <v>1738</v>
      </c>
      <c r="X1222" s="27"/>
      <c r="Y1222" s="27"/>
      <c r="Z1222" s="29"/>
      <c r="AA1222" s="29">
        <v>0.35416666666666669</v>
      </c>
      <c r="AB1222" s="29"/>
      <c r="AC1222" s="30">
        <v>46094</v>
      </c>
      <c r="AD1222" s="15" t="str">
        <f>IF(Tabla2[[#This Row],[HORA ENTREGA]]="DIRECTO","On time", IF(AA1222&lt;&gt;"",IF(Tabla2[[#This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2" s="15" t="str">
        <f>MID(Tabla2[[#This Row],[TIPO]],1,3)</f>
        <v xml:space="preserve">40 </v>
      </c>
      <c r="AF12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IDEAL S A */ Cont: * FFAU5460573*/ HR Entrega: *08:30* /Dirección: *AGUNSA - La montaña 1550, Quilicura (Ingreso por portería A) </v>
      </c>
      <c r="AG1222" s="38" t="str">
        <f>IFERROR(HYPERLINK("https://wa.me/"&amp;Tabla2[[#This Row],[CONTACTO]]&amp;"?text="&amp;Tabla2[[#This Row],[Mensaje]],"Enviar mensaje"),"")</f>
        <v>Enviar mensaje</v>
      </c>
      <c r="AH1222" s="15" t="str">
        <f>CONCATENATE(A1222,F1222)</f>
        <v>1221FFAU5460573</v>
      </c>
      <c r="AI1222" s="15" t="str">
        <f>CONCATENATE("ENT-",A1222)</f>
        <v>ENT-1221</v>
      </c>
      <c r="AJ1222" s="15" t="str">
        <f>IF(Tabla2[[#This Row],[Op]]&lt;&gt;"","ENTREGA","")</f>
        <v>ENTREGA</v>
      </c>
      <c r="AK1222" s="40" t="str">
        <f>(Tabla2[[#This Row],[FECHA ENTREGA]]&amp;Tabla2[[#This Row],[HORA ENTREGA]])</f>
        <v>460940,354166666666667</v>
      </c>
      <c r="AL1222" s="34" t="str">
        <f>IFERROR(HYPERLINK("https://wa.me/"&amp;Tabla2[[#This Row],[CONTACTO]]&amp;"?text="&amp;Tabla2[[#This Row],[Mensaje]]),"")</f>
        <v>https://wa.me/56957438415?text=Hola!%0AServicio del día 13-03%0A *Cliente:* IDEAL S A */ Cont: * FFAU5460573*/ HR Entrega: *08:30* /Dirección: *AGUNSA - La montaña 1550, Quilicura (Ingreso por portería A) </v>
      </c>
    </row>
    <row r="1223" spans="1:38" s="15" customFormat="1" ht="16.5" customHeight="1" x14ac:dyDescent="0.2">
      <c r="A1223" s="15">
        <f>ROW(A1222)</f>
        <v>1222</v>
      </c>
      <c r="B1223" s="15">
        <f>IF(J1223=J1222,B1222+1,1)</f>
        <v>19</v>
      </c>
      <c r="C1223" s="15" t="s">
        <v>483</v>
      </c>
      <c r="D1223" s="25" t="s">
        <v>39</v>
      </c>
      <c r="E1223" s="27">
        <v>1283635</v>
      </c>
      <c r="F1223" s="27" t="s">
        <v>2127</v>
      </c>
      <c r="G1223" s="27" t="s">
        <v>41</v>
      </c>
      <c r="H1223" s="27">
        <v>25000</v>
      </c>
      <c r="I1223" s="27" t="s">
        <v>2128</v>
      </c>
      <c r="J1223" s="28">
        <v>46094</v>
      </c>
      <c r="K1223" s="26">
        <v>0.375</v>
      </c>
      <c r="L1223" s="26"/>
      <c r="M1223" s="27" t="s">
        <v>161</v>
      </c>
      <c r="N1223" s="25">
        <f>IFERROR(VLOOKUP(M1223,Data!$J$1:$K$58,2,0),"")</f>
        <v>56966749408</v>
      </c>
      <c r="O1223" s="27" t="s">
        <v>162</v>
      </c>
      <c r="P1223" s="27"/>
      <c r="Q1223" s="27" t="s">
        <v>265</v>
      </c>
      <c r="R1223" s="27" t="s">
        <v>2126</v>
      </c>
      <c r="S1223" s="27"/>
      <c r="T1223" s="27"/>
      <c r="U1223" s="28"/>
      <c r="X1223" s="27"/>
      <c r="Y1223" s="27"/>
      <c r="Z1223" s="29"/>
      <c r="AA1223" s="29">
        <v>0.33333333333333331</v>
      </c>
      <c r="AB1223" s="29"/>
      <c r="AC1223" s="30">
        <v>46094</v>
      </c>
      <c r="AD1223" s="15" t="str">
        <f>IF(Tabla2[[#This Row],[HORA ENTREGA]]="DIRECTO","On time", IF(AA1223&lt;&gt;"",IF(Tabla2[[#This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3" s="15" t="str">
        <f>MID(Tabla2[[#This Row],[TIPO]],1,3)</f>
        <v xml:space="preserve">40 </v>
      </c>
      <c r="AF12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IDEAL S A */ Cont: * HLBU1330110*/ HR Entrega: *09:00* /Dirección: *AGUNSA - La montaña 1550, Quilicura (Ingreso por portería A) </v>
      </c>
      <c r="AG1223" s="38" t="str">
        <f>IFERROR(HYPERLINK("https://wa.me/"&amp;Tabla2[[#This Row],[CONTACTO]]&amp;"?text="&amp;Tabla2[[#This Row],[Mensaje]],"Enviar mensaje"),"")</f>
        <v>Enviar mensaje</v>
      </c>
      <c r="AH1223" s="15" t="str">
        <f>CONCATENATE(A1223,F1223)</f>
        <v>1222HLBU1330110</v>
      </c>
      <c r="AI1223" s="15" t="str">
        <f>CONCATENATE("ENT-",A1223)</f>
        <v>ENT-1222</v>
      </c>
      <c r="AJ1223" s="15" t="str">
        <f>IF(Tabla2[[#This Row],[Op]]&lt;&gt;"","ENTREGA","")</f>
        <v>ENTREGA</v>
      </c>
      <c r="AK1223" s="40" t="str">
        <f>(Tabla2[[#This Row],[FECHA ENTREGA]]&amp;Tabla2[[#This Row],[HORA ENTREGA]])</f>
        <v>460940,375</v>
      </c>
      <c r="AL1223" s="34" t="str">
        <f>IFERROR(HYPERLINK("https://wa.me/"&amp;Tabla2[[#This Row],[CONTACTO]]&amp;"?text="&amp;Tabla2[[#This Row],[Mensaje]]),"")</f>
        <v>https://wa.me/56966749408?text=Hola!%0AServicio del día 13-03%0A *Cliente:* IDEAL S A */ Cont: * HLBU1330110*/ HR Entrega: *09:00* /Dirección: *AGUNSA - La montaña 1550, Quilicura (Ingreso por portería A) </v>
      </c>
    </row>
    <row r="1224" spans="1:38" s="15" customFormat="1" ht="16.5" customHeight="1" x14ac:dyDescent="0.2">
      <c r="A1224" s="15">
        <f>ROW(A1223)</f>
        <v>1223</v>
      </c>
      <c r="B1224" s="15">
        <f>IF(J1224=J1223,B1223+1,1)</f>
        <v>20</v>
      </c>
      <c r="C1224" s="15" t="s">
        <v>483</v>
      </c>
      <c r="D1224" s="25" t="s">
        <v>39</v>
      </c>
      <c r="E1224" s="27">
        <v>1283635</v>
      </c>
      <c r="F1224" s="27" t="s">
        <v>2129</v>
      </c>
      <c r="G1224" s="27" t="s">
        <v>41</v>
      </c>
      <c r="H1224" s="27">
        <v>25000</v>
      </c>
      <c r="I1224" s="27" t="s">
        <v>2108</v>
      </c>
      <c r="J1224" s="28">
        <v>46094</v>
      </c>
      <c r="K1224" s="26">
        <v>0.39583333333333331</v>
      </c>
      <c r="L1224" s="26"/>
      <c r="M1224" s="27" t="s">
        <v>192</v>
      </c>
      <c r="N1224" s="25">
        <f>IFERROR(VLOOKUP(M1224,Data!$J$1:$K$58,2,0),"")</f>
        <v>56967396661</v>
      </c>
      <c r="O1224" s="27" t="s">
        <v>181</v>
      </c>
      <c r="P1224" s="27"/>
      <c r="Q1224" s="27" t="s">
        <v>265</v>
      </c>
      <c r="R1224" s="27" t="s">
        <v>2126</v>
      </c>
      <c r="S1224" s="27"/>
      <c r="T1224" s="27"/>
      <c r="U1224" s="28"/>
      <c r="X1224" s="27"/>
      <c r="Y1224" s="27"/>
      <c r="Z1224" s="29"/>
      <c r="AA1224" s="29">
        <v>0.35416666666666669</v>
      </c>
      <c r="AB1224" s="29"/>
      <c r="AC1224" s="30">
        <v>46094</v>
      </c>
      <c r="AD1224" s="15" t="str">
        <f>IF(Tabla2[[#This Row],[HORA ENTREGA]]="DIRECTO","On time", IF(AA1224&lt;&gt;"",IF(Tabla2[[#This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4" s="15" t="str">
        <f>MID(Tabla2[[#This Row],[TIPO]],1,3)</f>
        <v xml:space="preserve">40 </v>
      </c>
      <c r="AF12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IDEAL S A */ Cont: * UACU5871497*/ HR Entrega: *09:30* /Dirección: *AGUNSA - La montaña 1550, Quilicura (Ingreso por portería A) </v>
      </c>
      <c r="AG1224" s="38" t="str">
        <f>IFERROR(HYPERLINK("https://wa.me/"&amp;Tabla2[[#This Row],[CONTACTO]]&amp;"?text="&amp;Tabla2[[#This Row],[Mensaje]],"Enviar mensaje"),"")</f>
        <v>Enviar mensaje</v>
      </c>
      <c r="AH1224" s="15" t="str">
        <f>CONCATENATE(A1224,F1224)</f>
        <v>1223UACU5871497</v>
      </c>
      <c r="AI1224" s="15" t="str">
        <f>CONCATENATE("ENT-",A1224)</f>
        <v>ENT-1223</v>
      </c>
      <c r="AJ1224" s="15" t="str">
        <f>IF(Tabla2[[#This Row],[Op]]&lt;&gt;"","ENTREGA","")</f>
        <v>ENTREGA</v>
      </c>
      <c r="AK1224" s="40" t="str">
        <f>(Tabla2[[#This Row],[FECHA ENTREGA]]&amp;Tabla2[[#This Row],[HORA ENTREGA]])</f>
        <v>460940,395833333333333</v>
      </c>
      <c r="AL1224" s="34" t="str">
        <f>IFERROR(HYPERLINK("https://wa.me/"&amp;Tabla2[[#This Row],[CONTACTO]]&amp;"?text="&amp;Tabla2[[#This Row],[Mensaje]]),"")</f>
        <v>https://wa.me/56967396661?text=Hola!%0AServicio del día 13-03%0A *Cliente:* IDEAL S A */ Cont: * UACU5871497*/ HR Entrega: *09:30* /Dirección: *AGUNSA - La montaña 1550, Quilicura (Ingreso por portería A) </v>
      </c>
    </row>
    <row r="1225" spans="1:38" s="15" customFormat="1" ht="16.5" customHeight="1" x14ac:dyDescent="0.2">
      <c r="A1225" s="15">
        <f>ROW(A1224)</f>
        <v>1224</v>
      </c>
      <c r="B1225" s="15">
        <f>IF(J1225=J1224,B1224+1,1)</f>
        <v>21</v>
      </c>
      <c r="C1225" s="15" t="s">
        <v>483</v>
      </c>
      <c r="D1225" s="25" t="s">
        <v>39</v>
      </c>
      <c r="E1225" s="27">
        <v>1283639</v>
      </c>
      <c r="F1225" s="27" t="s">
        <v>2130</v>
      </c>
      <c r="G1225" s="27" t="s">
        <v>64</v>
      </c>
      <c r="H1225" s="27">
        <v>14000</v>
      </c>
      <c r="I1225" s="27" t="s">
        <v>2108</v>
      </c>
      <c r="J1225" s="28">
        <v>46094</v>
      </c>
      <c r="K1225" s="26">
        <v>0.41666666666666669</v>
      </c>
      <c r="L1225" s="26"/>
      <c r="M1225" s="27" t="s">
        <v>66</v>
      </c>
      <c r="N1225" s="25">
        <f>IFERROR(VLOOKUP(M1225,Data!$J$1:$K$58,2,0),"")</f>
        <v>56993389870</v>
      </c>
      <c r="O1225" s="27" t="s">
        <v>67</v>
      </c>
      <c r="P1225" s="27"/>
      <c r="Q1225" s="27" t="s">
        <v>265</v>
      </c>
      <c r="R1225" s="27" t="s">
        <v>74</v>
      </c>
      <c r="S1225" s="27"/>
      <c r="T1225" s="27"/>
      <c r="U1225" s="28"/>
      <c r="V1225" s="15" t="s">
        <v>1738</v>
      </c>
      <c r="X1225" s="27"/>
      <c r="Y1225" s="27"/>
      <c r="Z1225" s="29"/>
      <c r="AA1225" s="29">
        <v>0.375</v>
      </c>
      <c r="AB1225" s="29"/>
      <c r="AC1225" s="30">
        <v>46094</v>
      </c>
      <c r="AD1225" s="15" t="str">
        <f>IF(Tabla2[[#This Row],[HORA ENTREGA]]="DIRECTO","On time", IF(AA1225&lt;&gt;"",IF(Tabla2[[#This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5" s="15" t="str">
        <f>MID(Tabla2[[#This Row],[TIPO]],1,3)</f>
        <v xml:space="preserve">20 </v>
      </c>
      <c r="AF12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IDEAL S A */ Cont: * MSMU3447827*/ HR Entrega: *10:00* /Dirección: *AGUNSA - La montaña 1550, Quilicura (Ingreso por portería A) </v>
      </c>
      <c r="AG1225" s="38" t="str">
        <f>IFERROR(HYPERLINK("https://wa.me/"&amp;Tabla2[[#This Row],[CONTACTO]]&amp;"?text="&amp;Tabla2[[#This Row],[Mensaje]],"Enviar mensaje"),"")</f>
        <v>Enviar mensaje</v>
      </c>
      <c r="AH1225" s="15" t="str">
        <f>CONCATENATE(A1225,F1225)</f>
        <v>1224MSMU3447827</v>
      </c>
      <c r="AI1225" s="15" t="str">
        <f>CONCATENATE("ENT-",A1225)</f>
        <v>ENT-1224</v>
      </c>
      <c r="AJ1225" s="15" t="str">
        <f>IF(Tabla2[[#This Row],[Op]]&lt;&gt;"","ENTREGA","")</f>
        <v>ENTREGA</v>
      </c>
      <c r="AK1225" s="40" t="str">
        <f>(Tabla2[[#This Row],[FECHA ENTREGA]]&amp;Tabla2[[#This Row],[HORA ENTREGA]])</f>
        <v>460940,416666666666667</v>
      </c>
      <c r="AL1225" s="34" t="str">
        <f>IFERROR(HYPERLINK("https://wa.me/"&amp;Tabla2[[#This Row],[CONTACTO]]&amp;"?text="&amp;Tabla2[[#This Row],[Mensaje]]),"")</f>
        <v>https://wa.me/56993389870?text=Hola!%0AServicio del día 13-03%0A *Cliente:* IDEAL S A */ Cont: * MSMU3447827*/ HR Entrega: *10:00* /Dirección: *AGUNSA - La montaña 1550, Quilicura (Ingreso por portería A) </v>
      </c>
    </row>
    <row r="1226" spans="1:38" s="15" customFormat="1" ht="16.5" customHeight="1" x14ac:dyDescent="0.2">
      <c r="A1226" s="15">
        <f>ROW(A1225)</f>
        <v>1225</v>
      </c>
      <c r="B1226" s="15">
        <f>IF(J1226=J1225,B1225+1,1)</f>
        <v>22</v>
      </c>
      <c r="C1226" s="15" t="s">
        <v>483</v>
      </c>
      <c r="D1226" s="25" t="s">
        <v>39</v>
      </c>
      <c r="E1226" s="27">
        <v>1282892</v>
      </c>
      <c r="F1226" s="27" t="s">
        <v>2131</v>
      </c>
      <c r="G1226" s="27" t="s">
        <v>41</v>
      </c>
      <c r="H1226" s="27">
        <v>7000</v>
      </c>
      <c r="I1226" s="27" t="s">
        <v>2132</v>
      </c>
      <c r="J1226" s="28">
        <v>46094</v>
      </c>
      <c r="K1226" s="26">
        <v>0.45833333333333331</v>
      </c>
      <c r="L1226" s="26"/>
      <c r="M1226" s="27" t="s">
        <v>674</v>
      </c>
      <c r="N1226" s="25">
        <f>IFERROR(VLOOKUP(M1226,Data!$J$1:$K$58,2,0),"")</f>
        <v>56967386018</v>
      </c>
      <c r="O1226" s="27" t="s">
        <v>356</v>
      </c>
      <c r="P1226" s="27"/>
      <c r="Q1226" s="27" t="s">
        <v>265</v>
      </c>
      <c r="R1226" s="27" t="s">
        <v>69</v>
      </c>
      <c r="S1226" s="27"/>
      <c r="T1226" s="27"/>
      <c r="U1226" s="28"/>
      <c r="X1226" s="27"/>
      <c r="Y1226" s="27"/>
      <c r="Z1226" s="29"/>
      <c r="AA1226" s="29">
        <v>0.44722222222222224</v>
      </c>
      <c r="AB1226" s="29"/>
      <c r="AC1226" s="30">
        <v>46094</v>
      </c>
      <c r="AD1226" s="15" t="str">
        <f>IF(Tabla2[[#This Row],[HORA ENTREGA]]="DIRECTO","On time", IF(AA1226&lt;&gt;"",IF(Tabla2[[#This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6" s="15" t="str">
        <f>MID(Tabla2[[#This Row],[TIPO]],1,3)</f>
        <v xml:space="preserve">40 </v>
      </c>
      <c r="AF12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IDEAL S A */ Cont: * TGBU6368865*/ HR Entrega: *11:00* /Dirección: *AGUNSA - La montaña 1550, Quilicura (Ingreso por portería A) </v>
      </c>
      <c r="AG1226" s="38" t="str">
        <f>IFERROR(HYPERLINK("https://wa.me/"&amp;Tabla2[[#This Row],[CONTACTO]]&amp;"?text="&amp;Tabla2[[#This Row],[Mensaje]],"Enviar mensaje"),"")</f>
        <v>Enviar mensaje</v>
      </c>
      <c r="AH1226" s="15" t="str">
        <f>CONCATENATE(A1226,F1226)</f>
        <v>1225TGBU6368865</v>
      </c>
      <c r="AI1226" s="15" t="str">
        <f>CONCATENATE("ENT-",A1226)</f>
        <v>ENT-1225</v>
      </c>
      <c r="AJ1226" s="15" t="str">
        <f>IF(Tabla2[[#This Row],[Op]]&lt;&gt;"","ENTREGA","")</f>
        <v>ENTREGA</v>
      </c>
      <c r="AK1226" s="40" t="str">
        <f>(Tabla2[[#This Row],[FECHA ENTREGA]]&amp;Tabla2[[#This Row],[HORA ENTREGA]])</f>
        <v>460940,458333333333333</v>
      </c>
      <c r="AL1226" s="34" t="str">
        <f>IFERROR(HYPERLINK("https://wa.me/"&amp;Tabla2[[#This Row],[CONTACTO]]&amp;"?text="&amp;Tabla2[[#This Row],[Mensaje]]),"")</f>
        <v>https://wa.me/56967386018?text=Hola!%0AServicio del día 13-03%0A *Cliente:* IDEAL S A */ Cont: * TGBU6368865*/ HR Entrega: *11:00* /Dirección: *AGUNSA - La montaña 1550, Quilicura (Ingreso por portería A) </v>
      </c>
    </row>
    <row r="1227" spans="1:38" s="15" customFormat="1" ht="16.5" customHeight="1" x14ac:dyDescent="0.2">
      <c r="A1227" s="15">
        <f>ROW(A1226)</f>
        <v>1226</v>
      </c>
      <c r="B1227" s="15">
        <f>IF(J1227=J1226,B1226+1,1)</f>
        <v>23</v>
      </c>
      <c r="C1227" s="15" t="s">
        <v>149</v>
      </c>
      <c r="D1227" s="25" t="s">
        <v>39</v>
      </c>
      <c r="E1227" s="27">
        <v>2603375</v>
      </c>
      <c r="F1227" s="27" t="s">
        <v>2133</v>
      </c>
      <c r="G1227" s="27" t="s">
        <v>41</v>
      </c>
      <c r="H1227" s="27">
        <v>12000</v>
      </c>
      <c r="I1227" s="27" t="s">
        <v>42</v>
      </c>
      <c r="J1227" s="28">
        <v>46094</v>
      </c>
      <c r="K1227" s="26">
        <v>0.33333333333333331</v>
      </c>
      <c r="L1227" s="26"/>
      <c r="M1227" s="27" t="s">
        <v>82</v>
      </c>
      <c r="N1227" s="25">
        <f>IFERROR(VLOOKUP(M1227,Data!$J$1:$K$58,2,0),"")</f>
        <v>56944277110</v>
      </c>
      <c r="O1227" s="27" t="s">
        <v>83</v>
      </c>
      <c r="P1227" s="27"/>
      <c r="Q1227" s="27" t="s">
        <v>153</v>
      </c>
      <c r="R1227" s="27" t="s">
        <v>74</v>
      </c>
      <c r="S1227" s="27"/>
      <c r="T1227" s="27"/>
      <c r="U1227" s="28"/>
      <c r="X1227" s="27" t="s">
        <v>2134</v>
      </c>
      <c r="Y1227" s="27"/>
      <c r="Z1227" s="29"/>
      <c r="AA1227" s="29">
        <v>0.33333333333333331</v>
      </c>
      <c r="AB1227" s="29"/>
      <c r="AC1227" s="30">
        <v>46094</v>
      </c>
      <c r="AD1227" s="15" t="str">
        <f>IF(Tabla2[[#This Row],[HORA ENTREGA]]="DIRECTO","On time", IF(AA1227&lt;&gt;"",IF(Tabla2[[#This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7" s="15" t="str">
        <f>MID(Tabla2[[#This Row],[TIPO]],1,3)</f>
        <v xml:space="preserve">40 </v>
      </c>
      <c r="AF12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IMPORTADORA MIDEA CARRIER CHILE LTDA */ Cont: * MSBU7550300*/ HR Entrega: *08:00* /Dirección: *BOD. MIEA AGURTO - PUERTO MADERO 9710, BOD. E13; PUDAHUEL </v>
      </c>
      <c r="AG1227" s="38" t="str">
        <f>IFERROR(HYPERLINK("https://wa.me/"&amp;Tabla2[[#This Row],[CONTACTO]]&amp;"?text="&amp;Tabla2[[#This Row],[Mensaje]],"Enviar mensaje"),"")</f>
        <v>Enviar mensaje</v>
      </c>
      <c r="AH1227" s="15" t="str">
        <f>CONCATENATE(A1227,F1227)</f>
        <v>1226MSBU7550300</v>
      </c>
      <c r="AI1227" s="15" t="str">
        <f>CONCATENATE("ENT-",A1227)</f>
        <v>ENT-1226</v>
      </c>
      <c r="AJ1227" s="15" t="str">
        <f>IF(Tabla2[[#This Row],[Op]]&lt;&gt;"","ENTREGA","")</f>
        <v>ENTREGA</v>
      </c>
      <c r="AK1227" s="40" t="str">
        <f>(Tabla2[[#This Row],[FECHA ENTREGA]]&amp;Tabla2[[#This Row],[HORA ENTREGA]])</f>
        <v>460940,333333333333333</v>
      </c>
      <c r="AL1227" s="34" t="str">
        <f>IFERROR(HYPERLINK("https://wa.me/"&amp;Tabla2[[#This Row],[CONTACTO]]&amp;"?text="&amp;Tabla2[[#This Row],[Mensaje]]),"")</f>
        <v xml:space="preserve">https://wa.me/56944277110?text=Hola!%0AServicio del día 13-03%0A *Cliente:* IMPORTADORA MIDEA CARRIER CHILE LTDA */ Cont: * MSBU7550300*/ HR Entrega: *08:00* /Dirección: *BOD. MIEA AGURTO - PUERTO MADERO 9710, BOD. E13; PUDAHUEL </v>
      </c>
    </row>
    <row r="1228" spans="1:38" s="15" customFormat="1" ht="16.5" customHeight="1" x14ac:dyDescent="0.2">
      <c r="A1228" s="15">
        <f>ROW(A1227)</f>
        <v>1227</v>
      </c>
      <c r="B1228" s="15">
        <f>IF(J1228=J1227,B1227+1,1)</f>
        <v>24</v>
      </c>
      <c r="C1228" s="15" t="s">
        <v>149</v>
      </c>
      <c r="D1228" s="25" t="s">
        <v>39</v>
      </c>
      <c r="E1228" s="27">
        <v>2605026</v>
      </c>
      <c r="F1228" s="27" t="s">
        <v>2135</v>
      </c>
      <c r="G1228" s="27" t="s">
        <v>41</v>
      </c>
      <c r="H1228" s="27">
        <v>12000</v>
      </c>
      <c r="I1228" s="27" t="s">
        <v>42</v>
      </c>
      <c r="J1228" s="28">
        <v>46094</v>
      </c>
      <c r="K1228" s="26">
        <v>0.33333333333333331</v>
      </c>
      <c r="L1228" s="26"/>
      <c r="M1228" s="27" t="s">
        <v>366</v>
      </c>
      <c r="N1228" s="25">
        <f>IFERROR(VLOOKUP(M1228,Data!$J$1:$K$58,2,0),"")</f>
        <v>56967386251</v>
      </c>
      <c r="O1228" s="27" t="s">
        <v>367</v>
      </c>
      <c r="P1228" s="27"/>
      <c r="Q1228" s="27" t="s">
        <v>153</v>
      </c>
      <c r="R1228" s="27" t="s">
        <v>446</v>
      </c>
      <c r="S1228" s="27"/>
      <c r="T1228" s="27"/>
      <c r="U1228" s="28"/>
      <c r="V1228" s="15" t="s">
        <v>1738</v>
      </c>
      <c r="X1228" s="27" t="s">
        <v>2136</v>
      </c>
      <c r="Y1228" s="27"/>
      <c r="Z1228" s="29"/>
      <c r="AA1228" s="29">
        <v>0.3</v>
      </c>
      <c r="AB1228" s="29"/>
      <c r="AC1228" s="30">
        <v>46094</v>
      </c>
      <c r="AD1228" s="15" t="str">
        <f>IF(Tabla2[[#This Row],[HORA ENTREGA]]="DIRECTO","On time", IF(AA1228&lt;&gt;"",IF(Tabla2[[#This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8" s="15" t="str">
        <f>MID(Tabla2[[#This Row],[TIPO]],1,3)</f>
        <v xml:space="preserve">40 </v>
      </c>
      <c r="AF12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IMPORTADORA MIDEA CARRIER CHILE LTDA */ Cont: * CAAU5448424*/ HR Entrega: *08:00* /Dirección: *BOD. MIEA AGURTO - PUERTO MADERO 9710, BOD. E13; PUDAHUEL </v>
      </c>
      <c r="AG1228" s="38" t="str">
        <f>IFERROR(HYPERLINK("https://wa.me/"&amp;Tabla2[[#This Row],[CONTACTO]]&amp;"?text="&amp;Tabla2[[#This Row],[Mensaje]],"Enviar mensaje"),"")</f>
        <v>Enviar mensaje</v>
      </c>
      <c r="AH1228" s="15" t="str">
        <f>CONCATENATE(A1228,F1228)</f>
        <v>1227CAAU5448424</v>
      </c>
      <c r="AI1228" s="15" t="str">
        <f>CONCATENATE("ENT-",A1228)</f>
        <v>ENT-1227</v>
      </c>
      <c r="AJ1228" s="15" t="str">
        <f>IF(Tabla2[[#This Row],[Op]]&lt;&gt;"","ENTREGA","")</f>
        <v>ENTREGA</v>
      </c>
      <c r="AK1228" s="40" t="str">
        <f>(Tabla2[[#This Row],[FECHA ENTREGA]]&amp;Tabla2[[#This Row],[HORA ENTREGA]])</f>
        <v>460940,333333333333333</v>
      </c>
      <c r="AL1228" s="34" t="str">
        <f>IFERROR(HYPERLINK("https://wa.me/"&amp;Tabla2[[#This Row],[CONTACTO]]&amp;"?text="&amp;Tabla2[[#This Row],[Mensaje]]),"")</f>
        <v xml:space="preserve">https://wa.me/56967386251?text=Hola!%0AServicio del día 13-03%0A *Cliente:* IMPORTADORA MIDEA CARRIER CHILE LTDA */ Cont: * CAAU5448424*/ HR Entrega: *08:00* /Dirección: *BOD. MIEA AGURTO - PUERTO MADERO 9710, BOD. E13; PUDAHUEL </v>
      </c>
    </row>
    <row r="1229" spans="1:38" s="15" customFormat="1" ht="16.5" customHeight="1" x14ac:dyDescent="0.2">
      <c r="A1229" s="15">
        <f>ROW(A1228)</f>
        <v>1228</v>
      </c>
      <c r="B1229" s="15">
        <f>IF(J1229=J1228,B1228+1,1)</f>
        <v>25</v>
      </c>
      <c r="C1229" s="15" t="s">
        <v>149</v>
      </c>
      <c r="D1229" s="25" t="s">
        <v>39</v>
      </c>
      <c r="E1229" s="27">
        <v>2604023</v>
      </c>
      <c r="F1229" s="27" t="s">
        <v>2137</v>
      </c>
      <c r="G1229" s="27" t="s">
        <v>41</v>
      </c>
      <c r="H1229" s="27">
        <v>10000</v>
      </c>
      <c r="I1229" s="27" t="s">
        <v>42</v>
      </c>
      <c r="J1229" s="28">
        <v>46094</v>
      </c>
      <c r="K1229" s="26">
        <v>0.41666666666666669</v>
      </c>
      <c r="L1229" s="26"/>
      <c r="M1229" s="27" t="s">
        <v>953</v>
      </c>
      <c r="N1229" s="25">
        <f>IFERROR(VLOOKUP(M1229,Data!$J$1:$K$58,2,0),"")</f>
        <v>56967128754</v>
      </c>
      <c r="O1229" s="27" t="s">
        <v>552</v>
      </c>
      <c r="P1229" s="27"/>
      <c r="Q1229" s="27" t="s">
        <v>153</v>
      </c>
      <c r="R1229" s="27" t="s">
        <v>74</v>
      </c>
      <c r="S1229" s="27"/>
      <c r="T1229" s="27"/>
      <c r="U1229" s="28"/>
      <c r="X1229" s="27" t="s">
        <v>2138</v>
      </c>
      <c r="Y1229" s="27"/>
      <c r="Z1229" s="29"/>
      <c r="AA1229" s="29">
        <v>0.41666666666666669</v>
      </c>
      <c r="AB1229" s="29"/>
      <c r="AC1229" s="30">
        <v>46094</v>
      </c>
      <c r="AD1229" s="15" t="str">
        <f>IF(Tabla2[[#This Row],[HORA ENTREGA]]="DIRECTO","On time", IF(AA1229&lt;&gt;"",IF(Tabla2[[#This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29" s="15" t="str">
        <f>MID(Tabla2[[#This Row],[TIPO]],1,3)</f>
        <v xml:space="preserve">40 </v>
      </c>
      <c r="AF12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IMPORTADORA MIDEA CARRIER CHILE LTDA */ Cont: * MSBU7586560*/ HR Entrega: *10:00* /Dirección: *BOD. MIEA AGURTO - PUERTO MADERO 9710, BOD. E13; PUDAHUEL </v>
      </c>
      <c r="AG1229" s="38" t="str">
        <f>IFERROR(HYPERLINK("https://wa.me/"&amp;Tabla2[[#This Row],[CONTACTO]]&amp;"?text="&amp;Tabla2[[#This Row],[Mensaje]],"Enviar mensaje"),"")</f>
        <v>Enviar mensaje</v>
      </c>
      <c r="AH1229" s="15" t="str">
        <f>CONCATENATE(A1229,F1229)</f>
        <v>1228MSBU7586560</v>
      </c>
      <c r="AI1229" s="15" t="str">
        <f>CONCATENATE("ENT-",A1229)</f>
        <v>ENT-1228</v>
      </c>
      <c r="AJ1229" s="15" t="str">
        <f>IF(Tabla2[[#This Row],[Op]]&lt;&gt;"","ENTREGA","")</f>
        <v>ENTREGA</v>
      </c>
      <c r="AK1229" s="40" t="str">
        <f>(Tabla2[[#This Row],[FECHA ENTREGA]]&amp;Tabla2[[#This Row],[HORA ENTREGA]])</f>
        <v>460940,416666666666667</v>
      </c>
      <c r="AL1229" s="34" t="str">
        <f>IFERROR(HYPERLINK("https://wa.me/"&amp;Tabla2[[#This Row],[CONTACTO]]&amp;"?text="&amp;Tabla2[[#This Row],[Mensaje]]),"")</f>
        <v xml:space="preserve">https://wa.me/56967128754?text=Hola!%0AServicio del día 13-03%0A *Cliente:* IMPORTADORA MIDEA CARRIER CHILE LTDA */ Cont: * MSBU7586560*/ HR Entrega: *10:00* /Dirección: *BOD. MIEA AGURTO - PUERTO MADERO 9710, BOD. E13; PUDAHUEL </v>
      </c>
    </row>
    <row r="1230" spans="1:38" s="15" customFormat="1" ht="16.5" customHeight="1" x14ac:dyDescent="0.2">
      <c r="A1230" s="15">
        <f>ROW(A1229)</f>
        <v>1229</v>
      </c>
      <c r="B1230" s="15">
        <f>IF(J1230=J1229,B1229+1,1)</f>
        <v>26</v>
      </c>
      <c r="C1230" s="15" t="s">
        <v>149</v>
      </c>
      <c r="D1230" s="25" t="s">
        <v>39</v>
      </c>
      <c r="E1230" s="27">
        <v>2610290</v>
      </c>
      <c r="F1230" s="27" t="s">
        <v>2139</v>
      </c>
      <c r="G1230" s="27" t="s">
        <v>41</v>
      </c>
      <c r="H1230" s="27">
        <v>10000</v>
      </c>
      <c r="I1230" s="27" t="s">
        <v>42</v>
      </c>
      <c r="J1230" s="28">
        <v>46094</v>
      </c>
      <c r="K1230" s="26">
        <v>0.41666666666666669</v>
      </c>
      <c r="L1230" s="26"/>
      <c r="M1230" s="27" t="s">
        <v>172</v>
      </c>
      <c r="N1230" s="25">
        <f>IFERROR(VLOOKUP(M1230,Data!$J$1:$K$58,2,0),"")</f>
        <v>56985215946</v>
      </c>
      <c r="O1230" s="27" t="s">
        <v>173</v>
      </c>
      <c r="P1230" s="27"/>
      <c r="Q1230" s="27" t="s">
        <v>153</v>
      </c>
      <c r="R1230" s="27" t="s">
        <v>183</v>
      </c>
      <c r="S1230" s="27"/>
      <c r="T1230" s="27"/>
      <c r="U1230" s="28"/>
      <c r="X1230" s="27" t="s">
        <v>2140</v>
      </c>
      <c r="Y1230" s="27"/>
      <c r="Z1230" s="29"/>
      <c r="AA1230" s="29">
        <v>0.46944444444444444</v>
      </c>
      <c r="AB1230" s="29"/>
      <c r="AC1230" s="30">
        <v>46094</v>
      </c>
      <c r="AD1230" s="15" t="str">
        <f>IF(Tabla2[[#This Row],[HORA ENTREGA]]="DIRECTO","On time", IF(AA1230&lt;&gt;"",IF(Tabla2[[#This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30" s="15" t="str">
        <f>MID(Tabla2[[#This Row],[TIPO]],1,3)</f>
        <v xml:space="preserve">40 </v>
      </c>
      <c r="AF12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IMPORTADORA MIDEA CARRIER CHILE LTDA */ Cont: * NYKU5176100*/ HR Entrega: *10:00* /Dirección: *BOD. MIEA AGURTO - PUERTO MADERO 9710, BOD. E13; PUDAHUEL </v>
      </c>
      <c r="AG1230" s="38" t="str">
        <f>IFERROR(HYPERLINK("https://wa.me/"&amp;Tabla2[[#This Row],[CONTACTO]]&amp;"?text="&amp;Tabla2[[#This Row],[Mensaje]],"Enviar mensaje"),"")</f>
        <v>Enviar mensaje</v>
      </c>
      <c r="AH1230" s="15" t="str">
        <f>CONCATENATE(A1230,F1230)</f>
        <v>1229NYKU5176100</v>
      </c>
      <c r="AI1230" s="15" t="str">
        <f>CONCATENATE("ENT-",A1230)</f>
        <v>ENT-1229</v>
      </c>
      <c r="AJ1230" s="15" t="str">
        <f>IF(Tabla2[[#This Row],[Op]]&lt;&gt;"","ENTREGA","")</f>
        <v>ENTREGA</v>
      </c>
      <c r="AK1230" s="40" t="str">
        <f>(Tabla2[[#This Row],[FECHA ENTREGA]]&amp;Tabla2[[#This Row],[HORA ENTREGA]])</f>
        <v>460940,416666666666667</v>
      </c>
      <c r="AL1230" s="34" t="str">
        <f>IFERROR(HYPERLINK("https://wa.me/"&amp;Tabla2[[#This Row],[CONTACTO]]&amp;"?text="&amp;Tabla2[[#This Row],[Mensaje]]),"")</f>
        <v xml:space="preserve">https://wa.me/56985215946?text=Hola!%0AServicio del día 13-03%0A *Cliente:* IMPORTADORA MIDEA CARRIER CHILE LTDA */ Cont: * NYKU5176100*/ HR Entrega: *10:00* /Dirección: *BOD. MIEA AGURTO - PUERTO MADERO 9710, BOD. E13; PUDAHUEL </v>
      </c>
    </row>
    <row r="1231" spans="1:38" s="15" customFormat="1" ht="16.5" customHeight="1" x14ac:dyDescent="0.2">
      <c r="A1231" s="15">
        <f>ROW(A1230)</f>
        <v>1230</v>
      </c>
      <c r="B1231" s="15">
        <f>IF(J1231=J1230,B1230+1,1)</f>
        <v>27</v>
      </c>
      <c r="C1231" s="15" t="s">
        <v>178</v>
      </c>
      <c r="D1231" s="25" t="s">
        <v>39</v>
      </c>
      <c r="E1231" s="27">
        <v>878746</v>
      </c>
      <c r="F1231" s="27" t="s">
        <v>2141</v>
      </c>
      <c r="G1231" s="27" t="s">
        <v>41</v>
      </c>
      <c r="H1231" s="27">
        <v>16000</v>
      </c>
      <c r="I1231" s="27" t="s">
        <v>42</v>
      </c>
      <c r="J1231" s="28">
        <v>46094</v>
      </c>
      <c r="K1231" s="26">
        <v>0.33333333333333331</v>
      </c>
      <c r="L1231" s="26"/>
      <c r="M1231" s="27" t="s">
        <v>215</v>
      </c>
      <c r="N1231" s="25">
        <f>IFERROR(VLOOKUP(M1231,Data!$J$1:$K$58,2,0),"")</f>
        <v>56978089957</v>
      </c>
      <c r="O1231" s="27" t="s">
        <v>216</v>
      </c>
      <c r="P1231" s="27"/>
      <c r="Q1231" s="27" t="s">
        <v>337</v>
      </c>
      <c r="R1231" s="27" t="s">
        <v>446</v>
      </c>
      <c r="S1231" s="27"/>
      <c r="T1231" s="27"/>
      <c r="U1231" s="28"/>
      <c r="X1231" s="27"/>
      <c r="Y1231" s="27"/>
      <c r="Z1231" s="29"/>
      <c r="AA1231" s="29">
        <v>0.33194444444444443</v>
      </c>
      <c r="AB1231" s="29"/>
      <c r="AC1231" s="30">
        <v>46094</v>
      </c>
      <c r="AD1231" s="15" t="str">
        <f>IF(Tabla2[[#This Row],[HORA ENTREGA]]="DIRECTO","On time", IF(AA1231&lt;&gt;"",IF(Tabla2[[#This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31" s="15" t="str">
        <f>MID(Tabla2[[#This Row],[TIPO]],1,3)</f>
        <v xml:space="preserve">40 </v>
      </c>
      <c r="AF12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INVERSIERRA S A */ Cont: * CAAU8089230*/ HR Entrega: *08:00* /Dirección: *QUILICURA</v>
      </c>
      <c r="AG1231" s="38" t="str">
        <f>IFERROR(HYPERLINK("https://wa.me/"&amp;Tabla2[[#This Row],[CONTACTO]]&amp;"?text="&amp;Tabla2[[#This Row],[Mensaje]],"Enviar mensaje"),"")</f>
        <v>Enviar mensaje</v>
      </c>
      <c r="AH1231" s="15" t="str">
        <f>CONCATENATE(A1231,F1231)</f>
        <v>1230CAAU8089230</v>
      </c>
      <c r="AI1231" s="15" t="str">
        <f>CONCATENATE("ENT-",A1231)</f>
        <v>ENT-1230</v>
      </c>
      <c r="AJ1231" s="15" t="str">
        <f>IF(Tabla2[[#This Row],[Op]]&lt;&gt;"","ENTREGA","")</f>
        <v>ENTREGA</v>
      </c>
      <c r="AK1231" s="40" t="str">
        <f>(Tabla2[[#This Row],[FECHA ENTREGA]]&amp;Tabla2[[#This Row],[HORA ENTREGA]])</f>
        <v>460940,333333333333333</v>
      </c>
      <c r="AL1231" s="34" t="str">
        <f>IFERROR(HYPERLINK("https://wa.me/"&amp;Tabla2[[#This Row],[CONTACTO]]&amp;"?text="&amp;Tabla2[[#This Row],[Mensaje]]),"")</f>
        <v>https://wa.me/56978089957?text=Hola!%0AServicio del día 13-03%0A *Cliente:* INVERSIERRA S A */ Cont: * CAAU8089230*/ HR Entrega: *08:00* /Dirección: *QUILICURA</v>
      </c>
    </row>
    <row r="1232" spans="1:38" s="15" customFormat="1" ht="16.5" customHeight="1" x14ac:dyDescent="0.2">
      <c r="A1232" s="15">
        <f>ROW(A1231)</f>
        <v>1231</v>
      </c>
      <c r="B1232" s="15">
        <f>IF(J1232=J1231,B1231+1,1)</f>
        <v>28</v>
      </c>
      <c r="C1232" s="15" t="s">
        <v>178</v>
      </c>
      <c r="D1232" s="25" t="s">
        <v>39</v>
      </c>
      <c r="E1232" s="27">
        <v>878304</v>
      </c>
      <c r="F1232" s="27" t="s">
        <v>2142</v>
      </c>
      <c r="G1232" s="27" t="s">
        <v>41</v>
      </c>
      <c r="H1232" s="27">
        <v>14000</v>
      </c>
      <c r="I1232" s="27" t="s">
        <v>42</v>
      </c>
      <c r="J1232" s="28">
        <v>46094</v>
      </c>
      <c r="K1232" s="26">
        <v>0.33333333333333331</v>
      </c>
      <c r="L1232" s="26"/>
      <c r="M1232" s="27" t="s">
        <v>296</v>
      </c>
      <c r="N1232" s="25">
        <f>IFERROR(VLOOKUP(M1232,Data!$J$1:$K$58,2,0),"")</f>
        <v>56984994337</v>
      </c>
      <c r="O1232" s="27" t="s">
        <v>297</v>
      </c>
      <c r="P1232" s="27"/>
      <c r="Q1232" s="27" t="s">
        <v>182</v>
      </c>
      <c r="R1232" s="27" t="s">
        <v>169</v>
      </c>
      <c r="S1232" s="27"/>
      <c r="T1232" s="27"/>
      <c r="U1232" s="28"/>
      <c r="X1232" s="27"/>
      <c r="Y1232" s="27"/>
      <c r="Z1232" s="29"/>
      <c r="AA1232" s="29">
        <v>0.3125</v>
      </c>
      <c r="AB1232" s="29"/>
      <c r="AC1232" s="30">
        <v>46094</v>
      </c>
      <c r="AD1232" s="15" t="str">
        <f>IF(Tabla2[[#This Row],[HORA ENTREGA]]="DIRECTO","On time", IF(AA1232&lt;&gt;"",IF(Tabla2[[#This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32" s="15" t="str">
        <f>MID(Tabla2[[#This Row],[TIPO]],1,3)</f>
        <v xml:space="preserve">40 </v>
      </c>
      <c r="AF12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INVERSIERRA S A */ Cont: * MSNU5559440*/ HR Entrega: *08:00* /Dirección: *HUECHURABA</v>
      </c>
      <c r="AG1232" s="38" t="str">
        <f>IFERROR(HYPERLINK("https://wa.me/"&amp;Tabla2[[#This Row],[CONTACTO]]&amp;"?text="&amp;Tabla2[[#This Row],[Mensaje]],"Enviar mensaje"),"")</f>
        <v>Enviar mensaje</v>
      </c>
      <c r="AH1232" s="15" t="str">
        <f>CONCATENATE(A1232,F1232)</f>
        <v>1231MSNU5559440</v>
      </c>
      <c r="AI1232" s="15" t="str">
        <f>CONCATENATE("ENT-",A1232)</f>
        <v>ENT-1231</v>
      </c>
      <c r="AJ1232" s="15" t="str">
        <f>IF(Tabla2[[#This Row],[Op]]&lt;&gt;"","ENTREGA","")</f>
        <v>ENTREGA</v>
      </c>
      <c r="AK1232" s="40" t="str">
        <f>(Tabla2[[#This Row],[FECHA ENTREGA]]&amp;Tabla2[[#This Row],[HORA ENTREGA]])</f>
        <v>460940,333333333333333</v>
      </c>
      <c r="AL1232" s="34" t="str">
        <f>IFERROR(HYPERLINK("https://wa.me/"&amp;Tabla2[[#This Row],[CONTACTO]]&amp;"?text="&amp;Tabla2[[#This Row],[Mensaje]]),"")</f>
        <v>https://wa.me/56984994337?text=Hola!%0AServicio del día 13-03%0A *Cliente:* INVERSIERRA S A */ Cont: * MSNU5559440*/ HR Entrega: *08:00* /Dirección: *HUECHURABA</v>
      </c>
    </row>
    <row r="1233" spans="1:38" s="15" customFormat="1" ht="16.5" customHeight="1" x14ac:dyDescent="0.2">
      <c r="A1233" s="15">
        <f>ROW(A1232)</f>
        <v>1232</v>
      </c>
      <c r="B1233" s="15">
        <f>IF(J1233=J1232,B1232+1,1)</f>
        <v>29</v>
      </c>
      <c r="C1233" s="15" t="s">
        <v>2143</v>
      </c>
      <c r="D1233" s="25" t="s">
        <v>39</v>
      </c>
      <c r="E1233" s="27">
        <v>301193</v>
      </c>
      <c r="F1233" s="27" t="s">
        <v>2144</v>
      </c>
      <c r="G1233" s="27" t="s">
        <v>41</v>
      </c>
      <c r="H1233" s="27">
        <v>15000</v>
      </c>
      <c r="I1233" s="27" t="s">
        <v>42</v>
      </c>
      <c r="J1233" s="28">
        <v>46094</v>
      </c>
      <c r="K1233" s="26">
        <v>0.5</v>
      </c>
      <c r="L1233" s="26"/>
      <c r="M1233" s="27" t="s">
        <v>347</v>
      </c>
      <c r="N1233" s="25">
        <f>IFERROR(VLOOKUP(M1233,Data!$J$1:$K$58,2,0),"")</f>
        <v>56976511010</v>
      </c>
      <c r="O1233" s="27" t="s">
        <v>516</v>
      </c>
      <c r="P1233" s="27"/>
      <c r="Q1233" s="27" t="s">
        <v>2145</v>
      </c>
      <c r="R1233" s="27" t="s">
        <v>74</v>
      </c>
      <c r="S1233" s="27"/>
      <c r="T1233" s="27"/>
      <c r="U1233" s="28"/>
      <c r="X1233" s="27"/>
      <c r="Y1233" s="27"/>
      <c r="Z1233" s="29"/>
      <c r="AA1233" s="29">
        <v>0.58194444444444449</v>
      </c>
      <c r="AB1233" s="29"/>
      <c r="AC1233" s="30">
        <v>46094</v>
      </c>
      <c r="AD1233" s="15" t="str">
        <f>IF(Tabla2[[#This Row],[HORA ENTREGA]]="DIRECTO","On time", IF(AA1233&lt;&gt;"",IF(Tabla2[[#This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33" s="15" t="str">
        <f>MID(Tabla2[[#This Row],[TIPO]],1,3)</f>
        <v xml:space="preserve">40 </v>
      </c>
      <c r="AF12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JUEGOS DE MESA Y TCG */ Cont: * MSBU7142186*/ HR Entrega: *12:00* /Dirección: *Av. Lo Espejo 01565, Lo espejo, Bodegas Mersan, Bodega 0012/06</v>
      </c>
      <c r="AG1233" s="38" t="str">
        <f>IFERROR(HYPERLINK("https://wa.me/"&amp;Tabla2[[#This Row],[CONTACTO]]&amp;"?text="&amp;Tabla2[[#This Row],[Mensaje]],"Enviar mensaje"),"")</f>
        <v>Enviar mensaje</v>
      </c>
      <c r="AH1233" s="15" t="str">
        <f>CONCATENATE(A1233,F1233)</f>
        <v>1232MSBU7142186</v>
      </c>
      <c r="AI1233" s="15" t="str">
        <f>CONCATENATE("ENT-",A1233)</f>
        <v>ENT-1232</v>
      </c>
      <c r="AJ1233" s="15" t="str">
        <f>IF(Tabla2[[#This Row],[Op]]&lt;&gt;"","ENTREGA","")</f>
        <v>ENTREGA</v>
      </c>
      <c r="AK1233" s="40" t="str">
        <f>(Tabla2[[#This Row],[FECHA ENTREGA]]&amp;Tabla2[[#This Row],[HORA ENTREGA]])</f>
        <v>460940,5</v>
      </c>
      <c r="AL1233" s="34" t="str">
        <f>IFERROR(HYPERLINK("https://wa.me/"&amp;Tabla2[[#This Row],[CONTACTO]]&amp;"?text="&amp;Tabla2[[#This Row],[Mensaje]]),"")</f>
        <v>https://wa.me/56976511010?text=Hola!%0AServicio del día 13-03%0A *Cliente:* JUEGOS DE MESA Y TCG */ Cont: * MSBU7142186*/ HR Entrega: *12:00* /Dirección: *Av. Lo Espejo 01565, Lo espejo, Bodegas Mersan, Bodega 0012/06</v>
      </c>
    </row>
    <row r="1234" spans="1:38" s="15" customFormat="1" ht="16.5" customHeight="1" x14ac:dyDescent="0.2">
      <c r="A1234" s="15">
        <f>ROW(A1233)</f>
        <v>1233</v>
      </c>
      <c r="B1234" s="15">
        <f>IF(J1234=J1233,B1233+1,1)</f>
        <v>30</v>
      </c>
      <c r="C1234" s="15" t="s">
        <v>188</v>
      </c>
      <c r="D1234" s="25" t="s">
        <v>39</v>
      </c>
      <c r="E1234" s="27">
        <v>188772</v>
      </c>
      <c r="F1234" s="27" t="s">
        <v>2146</v>
      </c>
      <c r="G1234" s="27" t="s">
        <v>41</v>
      </c>
      <c r="H1234" s="27">
        <v>28000</v>
      </c>
      <c r="I1234" s="27">
        <v>0.44444444444444442</v>
      </c>
      <c r="J1234" s="28">
        <v>46094</v>
      </c>
      <c r="K1234" s="26" t="s">
        <v>290</v>
      </c>
      <c r="L1234" s="26"/>
      <c r="M1234" s="27" t="s">
        <v>164</v>
      </c>
      <c r="N1234" s="25">
        <f>IFERROR(VLOOKUP(M1234,Data!$J$1:$K$58,2,0),"")</f>
        <v>56967398822</v>
      </c>
      <c r="O1234" s="27" t="s">
        <v>165</v>
      </c>
      <c r="P1234" s="27"/>
      <c r="Q1234" s="27" t="s">
        <v>190</v>
      </c>
      <c r="R1234" s="27" t="s">
        <v>402</v>
      </c>
      <c r="S1234" s="27"/>
      <c r="T1234" s="27"/>
      <c r="U1234" s="28"/>
      <c r="V1234" s="15" t="s">
        <v>1328</v>
      </c>
      <c r="X1234" s="27"/>
      <c r="Y1234" s="27"/>
      <c r="Z1234" s="29"/>
      <c r="AA1234" s="29">
        <v>0.53472222222222221</v>
      </c>
      <c r="AB1234" s="29"/>
      <c r="AC1234" s="30">
        <v>46094</v>
      </c>
      <c r="AD1234" s="15" t="str">
        <f>IF(Tabla2[[#This Row],[HORA ENTREGA]]="DIRECTO","On time", IF(AA1234&lt;&gt;"",IF(Tabla2[[#This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34" s="15" t="str">
        <f>MID(Tabla2[[#This Row],[TIPO]],1,3)</f>
        <v xml:space="preserve">40 </v>
      </c>
      <c r="AF12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LAMAIGNERE CHILE S.A. */ Cont: * FANU3426906*/ HR Entrega: *DIRECTO* /Dirección: *AV. MARTA OSSA RUIZ 601 (CAMINO CASAS VIEJAS); MAIPU </v>
      </c>
      <c r="AG1234" s="38" t="str">
        <f>IFERROR(HYPERLINK("https://wa.me/"&amp;Tabla2[[#This Row],[CONTACTO]]&amp;"?text="&amp;Tabla2[[#This Row],[Mensaje]],"Enviar mensaje"),"")</f>
        <v>Enviar mensaje</v>
      </c>
      <c r="AH1234" s="15" t="str">
        <f>CONCATENATE(A1234,F1234)</f>
        <v>1233FANU3426906</v>
      </c>
      <c r="AI1234" s="15" t="str">
        <f>CONCATENATE("ENT-",A1234)</f>
        <v>ENT-1233</v>
      </c>
      <c r="AJ1234" s="15" t="str">
        <f>IF(Tabla2[[#This Row],[Op]]&lt;&gt;"","ENTREGA","")</f>
        <v>ENTREGA</v>
      </c>
      <c r="AK1234" s="40" t="str">
        <f>(Tabla2[[#This Row],[FECHA ENTREGA]]&amp;Tabla2[[#This Row],[HORA ENTREGA]])</f>
        <v>46094DIRECTO</v>
      </c>
      <c r="AL1234" s="34" t="str">
        <f>IFERROR(HYPERLINK("https://wa.me/"&amp;Tabla2[[#This Row],[CONTACTO]]&amp;"?text="&amp;Tabla2[[#This Row],[Mensaje]]),"")</f>
        <v xml:space="preserve">https://wa.me/56967398822?text=Hola!%0AServicio del día 13-03%0A *Cliente:* LAMAIGNERE CHILE S.A. */ Cont: * FANU3426906*/ HR Entrega: *DIRECTO* /Dirección: *AV. MARTA OSSA RUIZ 601 (CAMINO CASAS VIEJAS); MAIPU </v>
      </c>
    </row>
    <row r="1235" spans="1:38" s="15" customFormat="1" ht="16.5" customHeight="1" x14ac:dyDescent="0.2">
      <c r="A1235" s="15">
        <f>ROW(A1234)</f>
        <v>1234</v>
      </c>
      <c r="B1235" s="15">
        <f>IF(J1235=J1234,B1234+1,1)</f>
        <v>31</v>
      </c>
      <c r="C1235" s="15" t="s">
        <v>188</v>
      </c>
      <c r="D1235" s="25" t="s">
        <v>39</v>
      </c>
      <c r="E1235" s="27">
        <v>188772</v>
      </c>
      <c r="F1235" s="27" t="s">
        <v>2147</v>
      </c>
      <c r="G1235" s="27" t="s">
        <v>41</v>
      </c>
      <c r="H1235" s="27">
        <v>28000</v>
      </c>
      <c r="I1235" s="27">
        <v>0.47152777777777777</v>
      </c>
      <c r="J1235" s="28">
        <v>46094</v>
      </c>
      <c r="K1235" s="26" t="s">
        <v>290</v>
      </c>
      <c r="L1235" s="26"/>
      <c r="M1235" s="27" t="s">
        <v>72</v>
      </c>
      <c r="N1235" s="25">
        <f>IFERROR(VLOOKUP(M1235,Data!$J$1:$K$58,2,0),"")</f>
        <v>56978089148</v>
      </c>
      <c r="O1235" s="27" t="s">
        <v>73</v>
      </c>
      <c r="P1235" s="27"/>
      <c r="Q1235" s="27" t="s">
        <v>190</v>
      </c>
      <c r="R1235" s="27" t="s">
        <v>402</v>
      </c>
      <c r="S1235" s="27"/>
      <c r="T1235" s="27"/>
      <c r="U1235" s="28"/>
      <c r="V1235" s="15" t="s">
        <v>1328</v>
      </c>
      <c r="X1235" s="27"/>
      <c r="Y1235" s="27"/>
      <c r="Z1235" s="29"/>
      <c r="AA1235" s="29">
        <v>0.57291666666666663</v>
      </c>
      <c r="AB1235" s="29"/>
      <c r="AC1235" s="30">
        <v>46094</v>
      </c>
      <c r="AD1235" s="15" t="str">
        <f>IF(Tabla2[[#This Row],[HORA ENTREGA]]="DIRECTO","On time", IF(AA1235&lt;&gt;"",IF(Tabla2[[#This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35" s="15" t="str">
        <f>MID(Tabla2[[#This Row],[TIPO]],1,3)</f>
        <v xml:space="preserve">40 </v>
      </c>
      <c r="AF12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13-03%0A *Cliente:* LAMAIGNERE CHILE S.A. */ Cont: * HAMU3939065*/ HR Entrega: *DIRECTO* /Dirección: *AV. MARTA OSSA RUIZ 601 (CAMINO CASAS VIEJAS); MAIPU </v>
      </c>
      <c r="AG1235" s="38" t="str">
        <f>IFERROR(HYPERLINK("https://wa.me/"&amp;Tabla2[[#This Row],[CONTACTO]]&amp;"?text="&amp;Tabla2[[#This Row],[Mensaje]],"Enviar mensaje"),"")</f>
        <v>Enviar mensaje</v>
      </c>
      <c r="AH1235" s="15" t="str">
        <f>CONCATENATE(A1235,F1235)</f>
        <v>1234HAMU3939065</v>
      </c>
      <c r="AI1235" s="15" t="str">
        <f>CONCATENATE("ENT-",A1235)</f>
        <v>ENT-1234</v>
      </c>
      <c r="AJ1235" s="15" t="str">
        <f>IF(Tabla2[[#This Row],[Op]]&lt;&gt;"","ENTREGA","")</f>
        <v>ENTREGA</v>
      </c>
      <c r="AK1235" s="40" t="str">
        <f>(Tabla2[[#This Row],[FECHA ENTREGA]]&amp;Tabla2[[#This Row],[HORA ENTREGA]])</f>
        <v>46094DIRECTO</v>
      </c>
      <c r="AL1235" s="34" t="str">
        <f>IFERROR(HYPERLINK("https://wa.me/"&amp;Tabla2[[#This Row],[CONTACTO]]&amp;"?text="&amp;Tabla2[[#This Row],[Mensaje]]),"")</f>
        <v xml:space="preserve">https://wa.me/56978089148?text=Hola!%0AServicio del día 13-03%0A *Cliente:* LAMAIGNERE CHILE S.A. */ Cont: * HAMU3939065*/ HR Entrega: *DIRECTO* /Dirección: *AV. MARTA OSSA RUIZ 601 (CAMINO CASAS VIEJAS); MAIPU </v>
      </c>
    </row>
    <row r="1236" spans="1:38" s="15" customFormat="1" ht="16.5" customHeight="1" x14ac:dyDescent="0.2">
      <c r="A1236" s="15">
        <f>ROW(A1235)</f>
        <v>1235</v>
      </c>
      <c r="B1236" s="15">
        <f>IF(J1236=J1235,B1235+1,1)</f>
        <v>32</v>
      </c>
      <c r="C1236" s="15" t="s">
        <v>2040</v>
      </c>
      <c r="D1236" s="25" t="s">
        <v>39</v>
      </c>
      <c r="E1236" s="27">
        <v>502193</v>
      </c>
      <c r="F1236" s="27" t="s">
        <v>2148</v>
      </c>
      <c r="G1236" s="27" t="s">
        <v>41</v>
      </c>
      <c r="H1236" s="27">
        <v>7000</v>
      </c>
      <c r="I1236" s="27" t="s">
        <v>42</v>
      </c>
      <c r="J1236" s="28">
        <v>46094</v>
      </c>
      <c r="K1236" s="26">
        <v>0.29166666666666669</v>
      </c>
      <c r="L1236" s="26"/>
      <c r="M1236" s="27" t="s">
        <v>158</v>
      </c>
      <c r="N1236" s="25">
        <f>IFERROR(VLOOKUP(M1236,Data!$J$1:$K$58,2,0),"")</f>
        <v>56931745801</v>
      </c>
      <c r="O1236" s="27" t="s">
        <v>159</v>
      </c>
      <c r="P1236" s="27"/>
      <c r="Q1236" s="27" t="s">
        <v>2042</v>
      </c>
      <c r="R1236" s="27" t="s">
        <v>74</v>
      </c>
      <c r="S1236" s="27"/>
      <c r="T1236" s="27"/>
      <c r="U1236" s="28"/>
      <c r="X1236" s="27"/>
      <c r="Y1236" s="27"/>
      <c r="Z1236" s="29"/>
      <c r="AA1236" s="29">
        <v>0.26111111111111113</v>
      </c>
      <c r="AB1236" s="29"/>
      <c r="AC1236" s="30">
        <v>46094</v>
      </c>
      <c r="AD1236" s="15" t="str">
        <f>IF(Tabla2[[#This Row],[HORA ENTREGA]]="DIRECTO","On time", IF(AA1236&lt;&gt;"",IF(Tabla2[[#This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36" s="15" t="str">
        <f>MID(Tabla2[[#This Row],[TIPO]],1,3)</f>
        <v xml:space="preserve">40 </v>
      </c>
      <c r="AF12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CXDU2179088*/ HR Entrega: *07:00* /Dirección: *CLAUDIO ARRAU 8600, PUDAHUEL</v>
      </c>
      <c r="AG1236" s="38" t="str">
        <f>IFERROR(HYPERLINK("https://wa.me/"&amp;Tabla2[[#This Row],[CONTACTO]]&amp;"?text="&amp;Tabla2[[#This Row],[Mensaje]],"Enviar mensaje"),"")</f>
        <v>Enviar mensaje</v>
      </c>
      <c r="AH1236" s="15" t="str">
        <f>CONCATENATE(A1236,F1236)</f>
        <v>1235CXDU2179088</v>
      </c>
      <c r="AI1236" s="15" t="str">
        <f>CONCATENATE("ENT-",A1236)</f>
        <v>ENT-1235</v>
      </c>
      <c r="AJ1236" s="15" t="str">
        <f>IF(Tabla2[[#This Row],[Op]]&lt;&gt;"","ENTREGA","")</f>
        <v>ENTREGA</v>
      </c>
      <c r="AK1236" s="40" t="str">
        <f>(Tabla2[[#This Row],[FECHA ENTREGA]]&amp;Tabla2[[#This Row],[HORA ENTREGA]])</f>
        <v>460940,291666666666667</v>
      </c>
      <c r="AL1236" s="34" t="str">
        <f>IFERROR(HYPERLINK("https://wa.me/"&amp;Tabla2[[#This Row],[CONTACTO]]&amp;"?text="&amp;Tabla2[[#This Row],[Mensaje]]),"")</f>
        <v>https://wa.me/56931745801?text=Hola!%0AServicio del día 13-03%0A *Cliente:* LOG SERVICES SPA */ Cont: * CXDU2179088*/ HR Entrega: *07:00* /Dirección: *CLAUDIO ARRAU 8600, PUDAHUEL</v>
      </c>
    </row>
    <row r="1237" spans="1:38" s="15" customFormat="1" ht="16.5" customHeight="1" x14ac:dyDescent="0.2">
      <c r="A1237" s="15">
        <f>ROW(A1236)</f>
        <v>1236</v>
      </c>
      <c r="B1237" s="15">
        <f>IF(J1237=J1236,B1236+1,1)</f>
        <v>33</v>
      </c>
      <c r="C1237" s="15" t="s">
        <v>2040</v>
      </c>
      <c r="D1237" s="25" t="s">
        <v>39</v>
      </c>
      <c r="E1237" s="27">
        <v>502193</v>
      </c>
      <c r="F1237" s="27" t="s">
        <v>2149</v>
      </c>
      <c r="G1237" s="27" t="s">
        <v>41</v>
      </c>
      <c r="H1237" s="27">
        <v>7000</v>
      </c>
      <c r="I1237" s="27" t="s">
        <v>42</v>
      </c>
      <c r="J1237" s="28">
        <v>46094</v>
      </c>
      <c r="K1237" s="26">
        <v>0.29166666666666669</v>
      </c>
      <c r="L1237" s="26"/>
      <c r="M1237" s="27" t="s">
        <v>649</v>
      </c>
      <c r="N1237" s="25">
        <f>IFERROR(VLOOKUP(M1237,Data!$J$1:$K$58,2,0),"")</f>
        <v>56939438073</v>
      </c>
      <c r="O1237" s="27" t="s">
        <v>203</v>
      </c>
      <c r="P1237" s="27"/>
      <c r="Q1237" s="27" t="s">
        <v>2042</v>
      </c>
      <c r="R1237" s="27" t="s">
        <v>74</v>
      </c>
      <c r="S1237" s="27"/>
      <c r="T1237" s="27"/>
      <c r="U1237" s="28"/>
      <c r="X1237" s="27"/>
      <c r="Y1237" s="27"/>
      <c r="Z1237" s="29"/>
      <c r="AA1237" s="29">
        <v>0.35833333333333334</v>
      </c>
      <c r="AB1237" s="29"/>
      <c r="AC1237" s="30">
        <v>46094</v>
      </c>
      <c r="AD1237" s="15" t="str">
        <f>IF(Tabla2[[#This Row],[HORA ENTREGA]]="DIRECTO","On time", IF(AA1237&lt;&gt;"",IF(Tabla2[[#This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37" s="15" t="str">
        <f>MID(Tabla2[[#This Row],[TIPO]],1,3)</f>
        <v xml:space="preserve">40 </v>
      </c>
      <c r="AF12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MSMU8277451*/ HR Entrega: *07:00* /Dirección: *CLAUDIO ARRAU 8600, PUDAHUEL</v>
      </c>
      <c r="AG1237" s="38" t="str">
        <f>IFERROR(HYPERLINK("https://wa.me/"&amp;Tabla2[[#This Row],[CONTACTO]]&amp;"?text="&amp;Tabla2[[#This Row],[Mensaje]],"Enviar mensaje"),"")</f>
        <v>Enviar mensaje</v>
      </c>
      <c r="AH1237" s="15" t="str">
        <f>CONCATENATE(A1237,F1237)</f>
        <v>1236MSMU8277451</v>
      </c>
      <c r="AI1237" s="15" t="str">
        <f>CONCATENATE("ENT-",A1237)</f>
        <v>ENT-1236</v>
      </c>
      <c r="AJ1237" s="15" t="str">
        <f>IF(Tabla2[[#This Row],[Op]]&lt;&gt;"","ENTREGA","")</f>
        <v>ENTREGA</v>
      </c>
      <c r="AK1237" s="40" t="str">
        <f>(Tabla2[[#This Row],[FECHA ENTREGA]]&amp;Tabla2[[#This Row],[HORA ENTREGA]])</f>
        <v>460940,291666666666667</v>
      </c>
      <c r="AL1237" s="34" t="str">
        <f>IFERROR(HYPERLINK("https://wa.me/"&amp;Tabla2[[#This Row],[CONTACTO]]&amp;"?text="&amp;Tabla2[[#This Row],[Mensaje]]),"")</f>
        <v>https://wa.me/56939438073?text=Hola!%0AServicio del día 13-03%0A *Cliente:* LOG SERVICES SPA */ Cont: * MSMU8277451*/ HR Entrega: *07:00* /Dirección: *CLAUDIO ARRAU 8600, PUDAHUEL</v>
      </c>
    </row>
    <row r="1238" spans="1:38" s="15" customFormat="1" ht="16.5" customHeight="1" x14ac:dyDescent="0.2">
      <c r="A1238" s="15">
        <f>ROW(A1237)</f>
        <v>1237</v>
      </c>
      <c r="B1238" s="15">
        <f>IF(J1238=J1237,B1237+1,1)</f>
        <v>34</v>
      </c>
      <c r="C1238" s="15" t="s">
        <v>2040</v>
      </c>
      <c r="D1238" s="25" t="s">
        <v>39</v>
      </c>
      <c r="E1238" s="27">
        <v>502193</v>
      </c>
      <c r="F1238" s="27" t="s">
        <v>2150</v>
      </c>
      <c r="G1238" s="27" t="s">
        <v>41</v>
      </c>
      <c r="H1238" s="27">
        <v>7000</v>
      </c>
      <c r="I1238" s="27" t="s">
        <v>42</v>
      </c>
      <c r="J1238" s="28">
        <v>46094</v>
      </c>
      <c r="K1238" s="26">
        <v>0.29166666666666669</v>
      </c>
      <c r="L1238" s="26"/>
      <c r="M1238" s="27" t="s">
        <v>341</v>
      </c>
      <c r="N1238" s="25">
        <f>IFERROR(VLOOKUP(M1238,Data!$J$1:$K$58,2,0),"")</f>
        <v>56950923536</v>
      </c>
      <c r="O1238" s="27" t="s">
        <v>105</v>
      </c>
      <c r="P1238" s="27"/>
      <c r="Q1238" s="27" t="s">
        <v>2042</v>
      </c>
      <c r="R1238" s="27" t="s">
        <v>74</v>
      </c>
      <c r="S1238" s="27"/>
      <c r="T1238" s="27"/>
      <c r="U1238" s="28"/>
      <c r="X1238" s="27"/>
      <c r="Y1238" s="27"/>
      <c r="Z1238" s="29"/>
      <c r="AA1238" s="29">
        <v>0.3888888888888889</v>
      </c>
      <c r="AB1238" s="29"/>
      <c r="AC1238" s="30">
        <v>46094</v>
      </c>
      <c r="AD1238" s="15" t="str">
        <f>IF(Tabla2[[#This Row],[HORA ENTREGA]]="DIRECTO","On time", IF(AA1238&lt;&gt;"",IF(Tabla2[[#This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38" s="15" t="str">
        <f>MID(Tabla2[[#This Row],[TIPO]],1,3)</f>
        <v xml:space="preserve">40 </v>
      </c>
      <c r="AF12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CAIU7822222*/ HR Entrega: *07:00* /Dirección: *CLAUDIO ARRAU 8600, PUDAHUEL</v>
      </c>
      <c r="AG1238" s="38" t="str">
        <f>IFERROR(HYPERLINK("https://wa.me/"&amp;Tabla2[[#This Row],[CONTACTO]]&amp;"?text="&amp;Tabla2[[#This Row],[Mensaje]],"Enviar mensaje"),"")</f>
        <v>Enviar mensaje</v>
      </c>
      <c r="AH1238" s="15" t="str">
        <f>CONCATENATE(A1238,F1238)</f>
        <v>1237CAIU7822222</v>
      </c>
      <c r="AI1238" s="15" t="str">
        <f>CONCATENATE("ENT-",A1238)</f>
        <v>ENT-1237</v>
      </c>
      <c r="AJ1238" s="15" t="str">
        <f>IF(Tabla2[[#This Row],[Op]]&lt;&gt;"","ENTREGA","")</f>
        <v>ENTREGA</v>
      </c>
      <c r="AK1238" s="40" t="str">
        <f>(Tabla2[[#This Row],[FECHA ENTREGA]]&amp;Tabla2[[#This Row],[HORA ENTREGA]])</f>
        <v>460940,291666666666667</v>
      </c>
      <c r="AL1238" s="34" t="str">
        <f>IFERROR(HYPERLINK("https://wa.me/"&amp;Tabla2[[#This Row],[CONTACTO]]&amp;"?text="&amp;Tabla2[[#This Row],[Mensaje]]),"")</f>
        <v>https://wa.me/56950923536?text=Hola!%0AServicio del día 13-03%0A *Cliente:* LOG SERVICES SPA */ Cont: * CAIU7822222*/ HR Entrega: *07:00* /Dirección: *CLAUDIO ARRAU 8600, PUDAHUEL</v>
      </c>
    </row>
    <row r="1239" spans="1:38" s="15" customFormat="1" ht="16.5" customHeight="1" x14ac:dyDescent="0.2">
      <c r="A1239" s="15">
        <f>ROW(A1238)</f>
        <v>1238</v>
      </c>
      <c r="B1239" s="15">
        <f>IF(J1239=J1238,B1238+1,1)</f>
        <v>35</v>
      </c>
      <c r="C1239" s="15" t="s">
        <v>2040</v>
      </c>
      <c r="D1239" s="25" t="s">
        <v>39</v>
      </c>
      <c r="E1239" s="27">
        <v>502193</v>
      </c>
      <c r="F1239" s="27" t="s">
        <v>2151</v>
      </c>
      <c r="G1239" s="27" t="s">
        <v>41</v>
      </c>
      <c r="H1239" s="27">
        <v>7000</v>
      </c>
      <c r="I1239" s="27" t="s">
        <v>42</v>
      </c>
      <c r="J1239" s="28">
        <v>46094</v>
      </c>
      <c r="K1239" s="26">
        <v>0.29166666666666669</v>
      </c>
      <c r="L1239" s="26"/>
      <c r="M1239" s="27" t="s">
        <v>308</v>
      </c>
      <c r="N1239" s="25">
        <f>IFERROR(VLOOKUP(M1239,Data!$J$1:$K$58,2,0),"")</f>
        <v>56966631737</v>
      </c>
      <c r="O1239" s="27" t="s">
        <v>309</v>
      </c>
      <c r="P1239" s="27"/>
      <c r="Q1239" s="27" t="s">
        <v>2042</v>
      </c>
      <c r="R1239" s="27" t="s">
        <v>74</v>
      </c>
      <c r="S1239" s="27"/>
      <c r="T1239" s="27"/>
      <c r="U1239" s="28"/>
      <c r="X1239" s="27"/>
      <c r="Y1239" s="27"/>
      <c r="Z1239" s="29"/>
      <c r="AA1239" s="29">
        <v>0.3263888888888889</v>
      </c>
      <c r="AB1239" s="29"/>
      <c r="AC1239" s="30">
        <v>46094</v>
      </c>
      <c r="AD1239" s="15" t="str">
        <f>IF(Tabla2[[#This Row],[HORA ENTREGA]]="DIRECTO","On time", IF(AA1239&lt;&gt;"",IF(Tabla2[[#This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39" s="15" t="str">
        <f>MID(Tabla2[[#This Row],[TIPO]],1,3)</f>
        <v xml:space="preserve">40 </v>
      </c>
      <c r="AF12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MSMU5000376*/ HR Entrega: *07:00* /Dirección: *CLAUDIO ARRAU 8600, PUDAHUEL</v>
      </c>
      <c r="AG1239" s="38" t="str">
        <f>IFERROR(HYPERLINK("https://wa.me/"&amp;Tabla2[[#This Row],[CONTACTO]]&amp;"?text="&amp;Tabla2[[#This Row],[Mensaje]],"Enviar mensaje"),"")</f>
        <v>Enviar mensaje</v>
      </c>
      <c r="AH1239" s="15" t="str">
        <f>CONCATENATE(A1239,F1239)</f>
        <v>1238MSMU5000376</v>
      </c>
      <c r="AI1239" s="15" t="str">
        <f>CONCATENATE("ENT-",A1239)</f>
        <v>ENT-1238</v>
      </c>
      <c r="AJ1239" s="15" t="str">
        <f>IF(Tabla2[[#This Row],[Op]]&lt;&gt;"","ENTREGA","")</f>
        <v>ENTREGA</v>
      </c>
      <c r="AK1239" s="40" t="str">
        <f>(Tabla2[[#This Row],[FECHA ENTREGA]]&amp;Tabla2[[#This Row],[HORA ENTREGA]])</f>
        <v>460940,291666666666667</v>
      </c>
      <c r="AL1239" s="34" t="str">
        <f>IFERROR(HYPERLINK("https://wa.me/"&amp;Tabla2[[#This Row],[CONTACTO]]&amp;"?text="&amp;Tabla2[[#This Row],[Mensaje]]),"")</f>
        <v>https://wa.me/56966631737?text=Hola!%0AServicio del día 13-03%0A *Cliente:* LOG SERVICES SPA */ Cont: * MSMU5000376*/ HR Entrega: *07:00* /Dirección: *CLAUDIO ARRAU 8600, PUDAHUEL</v>
      </c>
    </row>
    <row r="1240" spans="1:38" s="15" customFormat="1" ht="16.5" customHeight="1" x14ac:dyDescent="0.2">
      <c r="A1240" s="15">
        <f>ROW(A1239)</f>
        <v>1239</v>
      </c>
      <c r="B1240" s="15">
        <f>IF(J1240=J1239,B1239+1,1)</f>
        <v>36</v>
      </c>
      <c r="C1240" s="15" t="s">
        <v>2040</v>
      </c>
      <c r="D1240" s="25" t="s">
        <v>39</v>
      </c>
      <c r="E1240" s="27">
        <v>502193</v>
      </c>
      <c r="F1240" s="27" t="s">
        <v>2152</v>
      </c>
      <c r="G1240" s="27" t="s">
        <v>41</v>
      </c>
      <c r="H1240" s="27">
        <v>7000</v>
      </c>
      <c r="I1240" s="27" t="s">
        <v>42</v>
      </c>
      <c r="J1240" s="28">
        <v>46094</v>
      </c>
      <c r="K1240" s="26">
        <v>0.29166666666666669</v>
      </c>
      <c r="L1240" s="26"/>
      <c r="M1240" s="27" t="s">
        <v>77</v>
      </c>
      <c r="N1240" s="25">
        <f>IFERROR(VLOOKUP(M1240,Data!$J$1:$K$58,2,0),"")</f>
        <v>56967384794</v>
      </c>
      <c r="O1240" s="27" t="s">
        <v>78</v>
      </c>
      <c r="P1240" s="27"/>
      <c r="Q1240" s="27" t="s">
        <v>2042</v>
      </c>
      <c r="R1240" s="27" t="s">
        <v>74</v>
      </c>
      <c r="S1240" s="27"/>
      <c r="T1240" s="27"/>
      <c r="U1240" s="28"/>
      <c r="X1240" s="27"/>
      <c r="Y1240" s="27"/>
      <c r="Z1240" s="29"/>
      <c r="AA1240" s="29">
        <v>0.32291666666666669</v>
      </c>
      <c r="AB1240" s="29"/>
      <c r="AC1240" s="30">
        <v>46094</v>
      </c>
      <c r="AD1240" s="15" t="str">
        <f>IF(Tabla2[[#This Row],[HORA ENTREGA]]="DIRECTO","On time", IF(AA1240&lt;&gt;"",IF(Tabla2[[#This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40" s="15" t="str">
        <f>MID(Tabla2[[#This Row],[TIPO]],1,3)</f>
        <v xml:space="preserve">40 </v>
      </c>
      <c r="AF12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FFAU1769780*/ HR Entrega: *07:00* /Dirección: *CLAUDIO ARRAU 8600, PUDAHUEL</v>
      </c>
      <c r="AG1240" s="38" t="str">
        <f>IFERROR(HYPERLINK("https://wa.me/"&amp;Tabla2[[#This Row],[CONTACTO]]&amp;"?text="&amp;Tabla2[[#This Row],[Mensaje]],"Enviar mensaje"),"")</f>
        <v>Enviar mensaje</v>
      </c>
      <c r="AH1240" s="15" t="str">
        <f>CONCATENATE(A1240,F1240)</f>
        <v>1239FFAU1769780</v>
      </c>
      <c r="AI1240" s="15" t="str">
        <f>CONCATENATE("ENT-",A1240)</f>
        <v>ENT-1239</v>
      </c>
      <c r="AJ1240" s="15" t="str">
        <f>IF(Tabla2[[#This Row],[Op]]&lt;&gt;"","ENTREGA","")</f>
        <v>ENTREGA</v>
      </c>
      <c r="AK1240" s="40" t="str">
        <f>(Tabla2[[#This Row],[FECHA ENTREGA]]&amp;Tabla2[[#This Row],[HORA ENTREGA]])</f>
        <v>460940,291666666666667</v>
      </c>
      <c r="AL1240" s="34" t="str">
        <f>IFERROR(HYPERLINK("https://wa.me/"&amp;Tabla2[[#This Row],[CONTACTO]]&amp;"?text="&amp;Tabla2[[#This Row],[Mensaje]]),"")</f>
        <v>https://wa.me/56967384794?text=Hola!%0AServicio del día 13-03%0A *Cliente:* LOG SERVICES SPA */ Cont: * FFAU1769780*/ HR Entrega: *07:00* /Dirección: *CLAUDIO ARRAU 8600, PUDAHUEL</v>
      </c>
    </row>
    <row r="1241" spans="1:38" s="15" customFormat="1" ht="16.5" customHeight="1" x14ac:dyDescent="0.2">
      <c r="A1241" s="15">
        <f>ROW(A1240)</f>
        <v>1240</v>
      </c>
      <c r="B1241" s="15">
        <f>IF(J1241=J1240,B1240+1,1)</f>
        <v>37</v>
      </c>
      <c r="C1241" s="15" t="s">
        <v>2040</v>
      </c>
      <c r="D1241" s="25" t="s">
        <v>39</v>
      </c>
      <c r="E1241" s="27">
        <v>502193</v>
      </c>
      <c r="F1241" s="27" t="s">
        <v>2153</v>
      </c>
      <c r="G1241" s="27" t="s">
        <v>41</v>
      </c>
      <c r="H1241" s="27">
        <v>7000</v>
      </c>
      <c r="I1241" s="27" t="s">
        <v>42</v>
      </c>
      <c r="J1241" s="28">
        <v>46094</v>
      </c>
      <c r="K1241" s="26">
        <v>0.29166666666666669</v>
      </c>
      <c r="L1241" s="26"/>
      <c r="M1241" s="27" t="s">
        <v>117</v>
      </c>
      <c r="N1241" s="25">
        <f>IFERROR(VLOOKUP(M1241,Data!$J$1:$K$58,2,0),"")</f>
        <v>56973887539</v>
      </c>
      <c r="O1241" s="27" t="s">
        <v>118</v>
      </c>
      <c r="P1241" s="27"/>
      <c r="Q1241" s="27" t="s">
        <v>2042</v>
      </c>
      <c r="R1241" s="27" t="s">
        <v>74</v>
      </c>
      <c r="S1241" s="27"/>
      <c r="T1241" s="27"/>
      <c r="U1241" s="28"/>
      <c r="X1241" s="27"/>
      <c r="Y1241" s="27"/>
      <c r="Z1241" s="29"/>
      <c r="AA1241" s="29">
        <v>0.28472222222222221</v>
      </c>
      <c r="AB1241" s="29"/>
      <c r="AC1241" s="30">
        <v>46094</v>
      </c>
      <c r="AD1241" s="15" t="str">
        <f>IF(Tabla2[[#This Row],[HORA ENTREGA]]="DIRECTO","On time", IF(AA1241&lt;&gt;"",IF(Tabla2[[#This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1" s="15" t="str">
        <f>MID(Tabla2[[#This Row],[TIPO]],1,3)</f>
        <v xml:space="preserve">40 </v>
      </c>
      <c r="AF12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XINU8097496*/ HR Entrega: *07:00* /Dirección: *CLAUDIO ARRAU 8600, PUDAHUEL</v>
      </c>
      <c r="AG1241" s="38" t="str">
        <f>IFERROR(HYPERLINK("https://wa.me/"&amp;Tabla2[[#This Row],[CONTACTO]]&amp;"?text="&amp;Tabla2[[#This Row],[Mensaje]],"Enviar mensaje"),"")</f>
        <v>Enviar mensaje</v>
      </c>
      <c r="AH1241" s="15" t="str">
        <f>CONCATENATE(A1241,F1241)</f>
        <v>1240XINU8097496</v>
      </c>
      <c r="AI1241" s="15" t="str">
        <f>CONCATENATE("ENT-",A1241)</f>
        <v>ENT-1240</v>
      </c>
      <c r="AJ1241" s="15" t="str">
        <f>IF(Tabla2[[#This Row],[Op]]&lt;&gt;"","ENTREGA","")</f>
        <v>ENTREGA</v>
      </c>
      <c r="AK1241" s="40" t="str">
        <f>(Tabla2[[#This Row],[FECHA ENTREGA]]&amp;Tabla2[[#This Row],[HORA ENTREGA]])</f>
        <v>460940,291666666666667</v>
      </c>
      <c r="AL1241" s="34" t="str">
        <f>IFERROR(HYPERLINK("https://wa.me/"&amp;Tabla2[[#This Row],[CONTACTO]]&amp;"?text="&amp;Tabla2[[#This Row],[Mensaje]]),"")</f>
        <v>https://wa.me/56973887539?text=Hola!%0AServicio del día 13-03%0A *Cliente:* LOG SERVICES SPA */ Cont: * XINU8097496*/ HR Entrega: *07:00* /Dirección: *CLAUDIO ARRAU 8600, PUDAHUEL</v>
      </c>
    </row>
    <row r="1242" spans="1:38" s="15" customFormat="1" ht="16.5" customHeight="1" x14ac:dyDescent="0.2">
      <c r="A1242" s="15">
        <f>ROW(A1241)</f>
        <v>1241</v>
      </c>
      <c r="B1242" s="15">
        <f>IF(J1242=J1241,B1241+1,1)</f>
        <v>38</v>
      </c>
      <c r="C1242" s="15" t="s">
        <v>2040</v>
      </c>
      <c r="D1242" s="25" t="s">
        <v>39</v>
      </c>
      <c r="E1242" s="27">
        <v>502193</v>
      </c>
      <c r="F1242" s="27" t="s">
        <v>2154</v>
      </c>
      <c r="G1242" s="27" t="s">
        <v>41</v>
      </c>
      <c r="H1242" s="27">
        <v>7000</v>
      </c>
      <c r="I1242" s="27" t="s">
        <v>42</v>
      </c>
      <c r="J1242" s="28">
        <v>46094</v>
      </c>
      <c r="K1242" s="26">
        <v>0.29166666666666669</v>
      </c>
      <c r="L1242" s="26"/>
      <c r="M1242" s="27" t="s">
        <v>172</v>
      </c>
      <c r="N1242" s="25">
        <f>IFERROR(VLOOKUP(M1242,Data!$J$1:$K$58,2,0),"")</f>
        <v>56985215946</v>
      </c>
      <c r="O1242" s="27" t="s">
        <v>173</v>
      </c>
      <c r="P1242" s="27"/>
      <c r="Q1242" s="27" t="s">
        <v>2042</v>
      </c>
      <c r="R1242" s="27" t="s">
        <v>74</v>
      </c>
      <c r="S1242" s="27"/>
      <c r="T1242" s="27"/>
      <c r="U1242" s="28"/>
      <c r="X1242" s="27"/>
      <c r="Y1242" s="27"/>
      <c r="Z1242" s="29"/>
      <c r="AA1242" s="29">
        <v>0.3034722222222222</v>
      </c>
      <c r="AB1242" s="29"/>
      <c r="AC1242" s="30">
        <v>46094</v>
      </c>
      <c r="AD1242" s="15" t="str">
        <f>IF(Tabla2[[#This Row],[HORA ENTREGA]]="DIRECTO","On time", IF(AA1242&lt;&gt;"",IF(Tabla2[[#This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42" s="15" t="str">
        <f>MID(Tabla2[[#This Row],[TIPO]],1,3)</f>
        <v xml:space="preserve">40 </v>
      </c>
      <c r="AF12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UETU6084818*/ HR Entrega: *07:00* /Dirección: *CLAUDIO ARRAU 8600, PUDAHUEL</v>
      </c>
      <c r="AG1242" s="38" t="str">
        <f>IFERROR(HYPERLINK("https://wa.me/"&amp;Tabla2[[#This Row],[CONTACTO]]&amp;"?text="&amp;Tabla2[[#This Row],[Mensaje]],"Enviar mensaje"),"")</f>
        <v>Enviar mensaje</v>
      </c>
      <c r="AH1242" s="15" t="str">
        <f>CONCATENATE(A1242,F1242)</f>
        <v>1241UETU6084818</v>
      </c>
      <c r="AI1242" s="15" t="str">
        <f>CONCATENATE("ENT-",A1242)</f>
        <v>ENT-1241</v>
      </c>
      <c r="AJ1242" s="15" t="str">
        <f>IF(Tabla2[[#This Row],[Op]]&lt;&gt;"","ENTREGA","")</f>
        <v>ENTREGA</v>
      </c>
      <c r="AK1242" s="40" t="str">
        <f>(Tabla2[[#This Row],[FECHA ENTREGA]]&amp;Tabla2[[#This Row],[HORA ENTREGA]])</f>
        <v>460940,291666666666667</v>
      </c>
      <c r="AL1242" s="34" t="str">
        <f>IFERROR(HYPERLINK("https://wa.me/"&amp;Tabla2[[#This Row],[CONTACTO]]&amp;"?text="&amp;Tabla2[[#This Row],[Mensaje]]),"")</f>
        <v>https://wa.me/56985215946?text=Hola!%0AServicio del día 13-03%0A *Cliente:* LOG SERVICES SPA */ Cont: * UETU6084818*/ HR Entrega: *07:00* /Dirección: *CLAUDIO ARRAU 8600, PUDAHUEL</v>
      </c>
    </row>
    <row r="1243" spans="1:38" s="15" customFormat="1" ht="16.5" customHeight="1" x14ac:dyDescent="0.2">
      <c r="A1243" s="15">
        <f>ROW(A1242)</f>
        <v>1242</v>
      </c>
      <c r="B1243" s="15">
        <f>IF(J1243=J1242,B1242+1,1)</f>
        <v>39</v>
      </c>
      <c r="C1243" s="15" t="s">
        <v>2040</v>
      </c>
      <c r="D1243" s="25" t="s">
        <v>39</v>
      </c>
      <c r="E1243" s="27">
        <v>502193</v>
      </c>
      <c r="F1243" s="27" t="s">
        <v>2155</v>
      </c>
      <c r="G1243" s="27" t="s">
        <v>41</v>
      </c>
      <c r="H1243" s="27">
        <v>7000</v>
      </c>
      <c r="I1243" s="27">
        <v>0.59166666666666667</v>
      </c>
      <c r="J1243" s="28">
        <v>46094</v>
      </c>
      <c r="K1243" s="26">
        <v>0.46944444444444444</v>
      </c>
      <c r="L1243" s="26"/>
      <c r="M1243" s="27" t="s">
        <v>649</v>
      </c>
      <c r="N1243" s="25">
        <f>IFERROR(VLOOKUP(M1243,Data!$J$1:$K$58,2,0),"")</f>
        <v>56939438073</v>
      </c>
      <c r="O1243" s="27" t="s">
        <v>203</v>
      </c>
      <c r="P1243" s="27"/>
      <c r="Q1243" s="27" t="s">
        <v>2042</v>
      </c>
      <c r="R1243" s="27" t="s">
        <v>74</v>
      </c>
      <c r="S1243" s="27"/>
      <c r="T1243" s="27"/>
      <c r="U1243" s="28"/>
      <c r="X1243" s="27"/>
      <c r="Y1243" s="27"/>
      <c r="Z1243" s="29"/>
      <c r="AA1243" s="29">
        <v>0.46944444444444444</v>
      </c>
      <c r="AB1243" s="29"/>
      <c r="AC1243" s="30">
        <v>46094</v>
      </c>
      <c r="AD1243" s="15" t="str">
        <f>IF(Tabla2[[#This Row],[HORA ENTREGA]]="DIRECTO","On time", IF(AA1243&lt;&gt;"",IF(Tabla2[[#This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3" s="15" t="str">
        <f>MID(Tabla2[[#This Row],[TIPO]],1,3)</f>
        <v xml:space="preserve">40 </v>
      </c>
      <c r="AF12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TRHU7751276*/ HR Entrega: *11:16* /Dirección: *CLAUDIO ARRAU 8600, PUDAHUEL</v>
      </c>
      <c r="AG1243" s="38" t="str">
        <f>IFERROR(HYPERLINK("https://wa.me/"&amp;Tabla2[[#This Row],[CONTACTO]]&amp;"?text="&amp;Tabla2[[#This Row],[Mensaje]],"Enviar mensaje"),"")</f>
        <v>Enviar mensaje</v>
      </c>
      <c r="AH1243" s="15" t="str">
        <f>CONCATENATE(A1243,F1243)</f>
        <v>1242TRHU7751276</v>
      </c>
      <c r="AI1243" s="15" t="str">
        <f>CONCATENATE("ENT-",A1243)</f>
        <v>ENT-1242</v>
      </c>
      <c r="AJ1243" s="15" t="str">
        <f>IF(Tabla2[[#This Row],[Op]]&lt;&gt;"","ENTREGA","")</f>
        <v>ENTREGA</v>
      </c>
      <c r="AK1243" s="40" t="str">
        <f>(Tabla2[[#This Row],[FECHA ENTREGA]]&amp;Tabla2[[#This Row],[HORA ENTREGA]])</f>
        <v>460940,469444444444444</v>
      </c>
      <c r="AL1243" s="34" t="str">
        <f>IFERROR(HYPERLINK("https://wa.me/"&amp;Tabla2[[#This Row],[CONTACTO]]&amp;"?text="&amp;Tabla2[[#This Row],[Mensaje]]),"")</f>
        <v>https://wa.me/56939438073?text=Hola!%0AServicio del día 13-03%0A *Cliente:* LOG SERVICES SPA */ Cont: * TRHU7751276*/ HR Entrega: *11:16* /Dirección: *CLAUDIO ARRAU 8600, PUDAHUEL</v>
      </c>
    </row>
    <row r="1244" spans="1:38" s="15" customFormat="1" ht="16.5" customHeight="1" x14ac:dyDescent="0.2">
      <c r="A1244" s="15">
        <f>ROW(A1243)</f>
        <v>1243</v>
      </c>
      <c r="B1244" s="15">
        <f>IF(J1244=J1243,B1243+1,1)</f>
        <v>40</v>
      </c>
      <c r="C1244" s="15" t="s">
        <v>2040</v>
      </c>
      <c r="D1244" s="25" t="s">
        <v>39</v>
      </c>
      <c r="E1244" s="27">
        <v>502193</v>
      </c>
      <c r="F1244" s="27" t="s">
        <v>2156</v>
      </c>
      <c r="G1244" s="27" t="s">
        <v>41</v>
      </c>
      <c r="H1244" s="27">
        <v>7000</v>
      </c>
      <c r="I1244" s="27">
        <v>0.59305555555555556</v>
      </c>
      <c r="J1244" s="28">
        <v>46094</v>
      </c>
      <c r="K1244" s="26">
        <v>0.47499999999999998</v>
      </c>
      <c r="L1244" s="26"/>
      <c r="M1244" s="27" t="s">
        <v>308</v>
      </c>
      <c r="N1244" s="25">
        <f>IFERROR(VLOOKUP(M1244,Data!$J$1:$K$58,2,0),"")</f>
        <v>56966631737</v>
      </c>
      <c r="O1244" s="27" t="s">
        <v>309</v>
      </c>
      <c r="P1244" s="27"/>
      <c r="Q1244" s="27" t="s">
        <v>2042</v>
      </c>
      <c r="R1244" s="27" t="s">
        <v>74</v>
      </c>
      <c r="S1244" s="27"/>
      <c r="T1244" s="27"/>
      <c r="U1244" s="28"/>
      <c r="X1244" s="27"/>
      <c r="Y1244" s="27"/>
      <c r="Z1244" s="29"/>
      <c r="AA1244" s="29">
        <v>0.47499999999999998</v>
      </c>
      <c r="AB1244" s="29"/>
      <c r="AC1244" s="30">
        <v>46094</v>
      </c>
      <c r="AD1244" s="15" t="str">
        <f>IF(Tabla2[[#This Row],[HORA ENTREGA]]="DIRECTO","On time", IF(AA1244&lt;&gt;"",IF(Tabla2[[#This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4" s="15" t="str">
        <f>MID(Tabla2[[#This Row],[TIPO]],1,3)</f>
        <v xml:space="preserve">40 </v>
      </c>
      <c r="AF12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MSMU4031541*/ HR Entrega: *11:24* /Dirección: *CLAUDIO ARRAU 8600, PUDAHUEL</v>
      </c>
      <c r="AG1244" s="38" t="str">
        <f>IFERROR(HYPERLINK("https://wa.me/"&amp;Tabla2[[#This Row],[CONTACTO]]&amp;"?text="&amp;Tabla2[[#This Row],[Mensaje]],"Enviar mensaje"),"")</f>
        <v>Enviar mensaje</v>
      </c>
      <c r="AH1244" s="15" t="str">
        <f>CONCATENATE(A1244,F1244)</f>
        <v>1243MSMU4031541</v>
      </c>
      <c r="AI1244" s="15" t="str">
        <f>CONCATENATE("ENT-",A1244)</f>
        <v>ENT-1243</v>
      </c>
      <c r="AJ1244" s="15" t="str">
        <f>IF(Tabla2[[#This Row],[Op]]&lt;&gt;"","ENTREGA","")</f>
        <v>ENTREGA</v>
      </c>
      <c r="AK1244" s="40" t="str">
        <f>(Tabla2[[#This Row],[FECHA ENTREGA]]&amp;Tabla2[[#This Row],[HORA ENTREGA]])</f>
        <v>460940,475</v>
      </c>
      <c r="AL1244" s="34" t="str">
        <f>IFERROR(HYPERLINK("https://wa.me/"&amp;Tabla2[[#This Row],[CONTACTO]]&amp;"?text="&amp;Tabla2[[#This Row],[Mensaje]]),"")</f>
        <v>https://wa.me/56966631737?text=Hola!%0AServicio del día 13-03%0A *Cliente:* LOG SERVICES SPA */ Cont: * MSMU4031541*/ HR Entrega: *11:24* /Dirección: *CLAUDIO ARRAU 8600, PUDAHUEL</v>
      </c>
    </row>
    <row r="1245" spans="1:38" s="15" customFormat="1" ht="16.5" customHeight="1" x14ac:dyDescent="0.2">
      <c r="A1245" s="15">
        <f>ROW(A1244)</f>
        <v>1244</v>
      </c>
      <c r="B1245" s="15">
        <f>IF(J1245=J1244,B1244+1,1)</f>
        <v>41</v>
      </c>
      <c r="C1245" s="15" t="s">
        <v>2040</v>
      </c>
      <c r="D1245" s="25" t="s">
        <v>39</v>
      </c>
      <c r="E1245" s="27">
        <v>502193</v>
      </c>
      <c r="F1245" s="27" t="s">
        <v>2157</v>
      </c>
      <c r="G1245" s="27" t="s">
        <v>41</v>
      </c>
      <c r="H1245" s="27">
        <v>7000</v>
      </c>
      <c r="I1245" s="27">
        <v>0.57777777777777772</v>
      </c>
      <c r="J1245" s="28">
        <v>46094</v>
      </c>
      <c r="K1245" s="26">
        <v>0.48749999999999999</v>
      </c>
      <c r="L1245" s="26"/>
      <c r="M1245" s="27" t="s">
        <v>77</v>
      </c>
      <c r="N1245" s="25">
        <f>IFERROR(VLOOKUP(M1245,Data!$J$1:$K$58,2,0),"")</f>
        <v>56967384794</v>
      </c>
      <c r="O1245" s="27" t="s">
        <v>78</v>
      </c>
      <c r="P1245" s="27"/>
      <c r="Q1245" s="27" t="s">
        <v>2042</v>
      </c>
      <c r="R1245" s="27" t="s">
        <v>74</v>
      </c>
      <c r="S1245" s="27"/>
      <c r="T1245" s="27"/>
      <c r="U1245" s="28"/>
      <c r="X1245" s="27"/>
      <c r="Y1245" s="27"/>
      <c r="Z1245" s="29"/>
      <c r="AA1245" s="29">
        <v>0.48749999999999999</v>
      </c>
      <c r="AB1245" s="29"/>
      <c r="AC1245" s="30">
        <v>46094</v>
      </c>
      <c r="AD1245" s="15" t="str">
        <f>IF(Tabla2[[#This Row],[HORA ENTREGA]]="DIRECTO","On time", IF(AA1245&lt;&gt;"",IF(Tabla2[[#This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5" s="15" t="str">
        <f>MID(Tabla2[[#This Row],[TIPO]],1,3)</f>
        <v xml:space="preserve">40 </v>
      </c>
      <c r="AF12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MSMU4793608*/ HR Entrega: *11:42* /Dirección: *CLAUDIO ARRAU 8600, PUDAHUEL</v>
      </c>
      <c r="AG1245" s="38" t="str">
        <f>IFERROR(HYPERLINK("https://wa.me/"&amp;Tabla2[[#This Row],[CONTACTO]]&amp;"?text="&amp;Tabla2[[#This Row],[Mensaje]],"Enviar mensaje"),"")</f>
        <v>Enviar mensaje</v>
      </c>
      <c r="AH1245" s="15" t="str">
        <f>CONCATENATE(A1245,F1245)</f>
        <v>1244MSMU4793608</v>
      </c>
      <c r="AI1245" s="15" t="str">
        <f>CONCATENATE("ENT-",A1245)</f>
        <v>ENT-1244</v>
      </c>
      <c r="AJ1245" s="15" t="str">
        <f>IF(Tabla2[[#This Row],[Op]]&lt;&gt;"","ENTREGA","")</f>
        <v>ENTREGA</v>
      </c>
      <c r="AK1245" s="40" t="str">
        <f>(Tabla2[[#This Row],[FECHA ENTREGA]]&amp;Tabla2[[#This Row],[HORA ENTREGA]])</f>
        <v>460940,4875</v>
      </c>
      <c r="AL1245" s="34" t="str">
        <f>IFERROR(HYPERLINK("https://wa.me/"&amp;Tabla2[[#This Row],[CONTACTO]]&amp;"?text="&amp;Tabla2[[#This Row],[Mensaje]]),"")</f>
        <v>https://wa.me/56967384794?text=Hola!%0AServicio del día 13-03%0A *Cliente:* LOG SERVICES SPA */ Cont: * MSMU4793608*/ HR Entrega: *11:42* /Dirección: *CLAUDIO ARRAU 8600, PUDAHUEL</v>
      </c>
    </row>
    <row r="1246" spans="1:38" s="15" customFormat="1" ht="16.5" customHeight="1" x14ac:dyDescent="0.2">
      <c r="A1246" s="15">
        <f>ROW(A1245)</f>
        <v>1245</v>
      </c>
      <c r="B1246" s="15">
        <f>IF(J1246=J1245,B1245+1,1)</f>
        <v>42</v>
      </c>
      <c r="C1246" s="15" t="s">
        <v>2040</v>
      </c>
      <c r="D1246" s="25" t="s">
        <v>39</v>
      </c>
      <c r="E1246" s="27">
        <v>502193</v>
      </c>
      <c r="F1246" s="27" t="s">
        <v>2158</v>
      </c>
      <c r="G1246" s="27" t="s">
        <v>41</v>
      </c>
      <c r="H1246" s="27">
        <v>7000</v>
      </c>
      <c r="I1246" s="27">
        <v>0.5805555555555556</v>
      </c>
      <c r="J1246" s="28">
        <v>46094</v>
      </c>
      <c r="K1246" s="26">
        <v>0.49513888888888891</v>
      </c>
      <c r="L1246" s="26"/>
      <c r="M1246" s="27" t="s">
        <v>341</v>
      </c>
      <c r="N1246" s="25">
        <f>IFERROR(VLOOKUP(M1246,Data!$J$1:$K$58,2,0),"")</f>
        <v>56950923536</v>
      </c>
      <c r="O1246" s="27" t="s">
        <v>105</v>
      </c>
      <c r="P1246" s="27"/>
      <c r="Q1246" s="27" t="s">
        <v>2042</v>
      </c>
      <c r="R1246" s="27" t="s">
        <v>74</v>
      </c>
      <c r="S1246" s="27"/>
      <c r="T1246" s="27"/>
      <c r="U1246" s="28"/>
      <c r="X1246" s="27"/>
      <c r="Y1246" s="27"/>
      <c r="Z1246" s="29"/>
      <c r="AA1246" s="29">
        <v>0.49513888888888891</v>
      </c>
      <c r="AB1246" s="29"/>
      <c r="AC1246" s="30">
        <v>46094</v>
      </c>
      <c r="AD1246" s="15" t="str">
        <f>IF(Tabla2[[#This Row],[HORA ENTREGA]]="DIRECTO","On time", IF(AA1246&lt;&gt;"",IF(Tabla2[[#This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6" s="15" t="str">
        <f>MID(Tabla2[[#This Row],[TIPO]],1,3)</f>
        <v xml:space="preserve">40 </v>
      </c>
      <c r="AF12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MSNU7707000*/ HR Entrega: *11:53* /Dirección: *CLAUDIO ARRAU 8600, PUDAHUEL</v>
      </c>
      <c r="AG1246" s="38" t="str">
        <f>IFERROR(HYPERLINK("https://wa.me/"&amp;Tabla2[[#This Row],[CONTACTO]]&amp;"?text="&amp;Tabla2[[#This Row],[Mensaje]],"Enviar mensaje"),"")</f>
        <v>Enviar mensaje</v>
      </c>
      <c r="AH1246" s="15" t="str">
        <f>CONCATENATE(A1246,F1246)</f>
        <v>1245MSNU7707000</v>
      </c>
      <c r="AI1246" s="15" t="str">
        <f>CONCATENATE("ENT-",A1246)</f>
        <v>ENT-1245</v>
      </c>
      <c r="AJ1246" s="15" t="str">
        <f>IF(Tabla2[[#This Row],[Op]]&lt;&gt;"","ENTREGA","")</f>
        <v>ENTREGA</v>
      </c>
      <c r="AK1246" s="40" t="str">
        <f>(Tabla2[[#This Row],[FECHA ENTREGA]]&amp;Tabla2[[#This Row],[HORA ENTREGA]])</f>
        <v>460940,495138888888889</v>
      </c>
      <c r="AL1246" s="34" t="str">
        <f>IFERROR(HYPERLINK("https://wa.me/"&amp;Tabla2[[#This Row],[CONTACTO]]&amp;"?text="&amp;Tabla2[[#This Row],[Mensaje]]),"")</f>
        <v>https://wa.me/56950923536?text=Hola!%0AServicio del día 13-03%0A *Cliente:* LOG SERVICES SPA */ Cont: * MSNU7707000*/ HR Entrega: *11:53* /Dirección: *CLAUDIO ARRAU 8600, PUDAHUEL</v>
      </c>
    </row>
    <row r="1247" spans="1:38" s="15" customFormat="1" ht="16.5" customHeight="1" x14ac:dyDescent="0.2">
      <c r="A1247" s="15">
        <f>ROW(A1246)</f>
        <v>1246</v>
      </c>
      <c r="B1247" s="15">
        <f>IF(J1247=J1246,B1246+1,1)</f>
        <v>43</v>
      </c>
      <c r="C1247" s="15" t="s">
        <v>2040</v>
      </c>
      <c r="D1247" s="25" t="s">
        <v>39</v>
      </c>
      <c r="E1247" s="27">
        <v>502193</v>
      </c>
      <c r="F1247" s="27" t="s">
        <v>2159</v>
      </c>
      <c r="G1247" s="27" t="s">
        <v>41</v>
      </c>
      <c r="H1247" s="27">
        <v>7000</v>
      </c>
      <c r="I1247" s="27">
        <v>0.58888888888888891</v>
      </c>
      <c r="J1247" s="28">
        <v>46094</v>
      </c>
      <c r="K1247" s="26">
        <v>0.54374999999999996</v>
      </c>
      <c r="L1247" s="26"/>
      <c r="M1247" s="27" t="s">
        <v>221</v>
      </c>
      <c r="N1247" s="25">
        <f>IFERROR(VLOOKUP(M1247,Data!$J$1:$K$58,2,0),"")</f>
        <v>56965378427</v>
      </c>
      <c r="O1247" s="27" t="s">
        <v>222</v>
      </c>
      <c r="P1247" s="27"/>
      <c r="Q1247" s="27" t="s">
        <v>2042</v>
      </c>
      <c r="R1247" s="27" t="s">
        <v>74</v>
      </c>
      <c r="S1247" s="27"/>
      <c r="T1247" s="27"/>
      <c r="U1247" s="28"/>
      <c r="X1247" s="27"/>
      <c r="Y1247" s="27"/>
      <c r="Z1247" s="29"/>
      <c r="AA1247" s="29">
        <v>0.54374999999999996</v>
      </c>
      <c r="AB1247" s="29"/>
      <c r="AC1247" s="30">
        <v>46094</v>
      </c>
      <c r="AD1247" s="15" t="str">
        <f>IF(Tabla2[[#This Row],[HORA ENTREGA]]="DIRECTO","On time", IF(AA1247&lt;&gt;"",IF(Tabla2[[#This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7" s="15" t="str">
        <f>MID(Tabla2[[#This Row],[TIPO]],1,3)</f>
        <v xml:space="preserve">40 </v>
      </c>
      <c r="AF12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MSBU5216968*/ HR Entrega: *13:03* /Dirección: *CLAUDIO ARRAU 8600, PUDAHUEL</v>
      </c>
      <c r="AG1247" s="38" t="str">
        <f>IFERROR(HYPERLINK("https://wa.me/"&amp;Tabla2[[#This Row],[CONTACTO]]&amp;"?text="&amp;Tabla2[[#This Row],[Mensaje]],"Enviar mensaje"),"")</f>
        <v>Enviar mensaje</v>
      </c>
      <c r="AH1247" s="15" t="str">
        <f>CONCATENATE(A1247,F1247)</f>
        <v>1246MSBU5216968</v>
      </c>
      <c r="AI1247" s="15" t="str">
        <f>CONCATENATE("ENT-",A1247)</f>
        <v>ENT-1246</v>
      </c>
      <c r="AJ1247" s="15" t="str">
        <f>IF(Tabla2[[#This Row],[Op]]&lt;&gt;"","ENTREGA","")</f>
        <v>ENTREGA</v>
      </c>
      <c r="AK1247" s="40" t="str">
        <f>(Tabla2[[#This Row],[FECHA ENTREGA]]&amp;Tabla2[[#This Row],[HORA ENTREGA]])</f>
        <v>460940,54375</v>
      </c>
      <c r="AL1247" s="34" t="str">
        <f>IFERROR(HYPERLINK("https://wa.me/"&amp;Tabla2[[#This Row],[CONTACTO]]&amp;"?text="&amp;Tabla2[[#This Row],[Mensaje]]),"")</f>
        <v>https://wa.me/56965378427?text=Hola!%0AServicio del día 13-03%0A *Cliente:* LOG SERVICES SPA */ Cont: * MSBU5216968*/ HR Entrega: *13:03* /Dirección: *CLAUDIO ARRAU 8600, PUDAHUEL</v>
      </c>
    </row>
    <row r="1248" spans="1:38" s="15" customFormat="1" ht="16.5" customHeight="1" x14ac:dyDescent="0.2">
      <c r="A1248" s="15">
        <f>ROW(A1247)</f>
        <v>1247</v>
      </c>
      <c r="B1248" s="15">
        <f>IF(J1248=J1247,B1247+1,1)</f>
        <v>44</v>
      </c>
      <c r="C1248" s="15" t="s">
        <v>2040</v>
      </c>
      <c r="D1248" s="25" t="s">
        <v>39</v>
      </c>
      <c r="E1248" s="27">
        <v>502193</v>
      </c>
      <c r="F1248" s="27" t="s">
        <v>2160</v>
      </c>
      <c r="G1248" s="27" t="s">
        <v>41</v>
      </c>
      <c r="H1248" s="27">
        <v>7000</v>
      </c>
      <c r="I1248" s="27" t="s">
        <v>42</v>
      </c>
      <c r="J1248" s="28">
        <v>46094</v>
      </c>
      <c r="K1248" s="26">
        <v>0.55486111111111114</v>
      </c>
      <c r="L1248" s="26"/>
      <c r="M1248" s="27" t="s">
        <v>192</v>
      </c>
      <c r="N1248" s="25">
        <f>IFERROR(VLOOKUP(M1248,Data!$J$1:$K$58,2,0),"")</f>
        <v>56967396661</v>
      </c>
      <c r="O1248" s="27" t="s">
        <v>234</v>
      </c>
      <c r="P1248" s="27"/>
      <c r="Q1248" s="27" t="s">
        <v>2042</v>
      </c>
      <c r="R1248" s="27" t="s">
        <v>74</v>
      </c>
      <c r="S1248" s="27"/>
      <c r="T1248" s="27"/>
      <c r="U1248" s="28"/>
      <c r="X1248" s="27"/>
      <c r="Y1248" s="27"/>
      <c r="Z1248" s="29"/>
      <c r="AA1248" s="29">
        <v>0.55486111111111114</v>
      </c>
      <c r="AB1248" s="29"/>
      <c r="AC1248" s="30">
        <v>46094</v>
      </c>
      <c r="AD1248" s="15" t="str">
        <f>IF(Tabla2[[#This Row],[HORA ENTREGA]]="DIRECTO","On time", IF(AA1248&lt;&gt;"",IF(Tabla2[[#This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8" s="15" t="str">
        <f>MID(Tabla2[[#This Row],[TIPO]],1,3)</f>
        <v xml:space="preserve">40 </v>
      </c>
      <c r="AF12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MSNU6826094*/ HR Entrega: *13:19* /Dirección: *CLAUDIO ARRAU 8600, PUDAHUEL</v>
      </c>
      <c r="AG1248" s="38" t="str">
        <f>IFERROR(HYPERLINK("https://wa.me/"&amp;Tabla2[[#This Row],[CONTACTO]]&amp;"?text="&amp;Tabla2[[#This Row],[Mensaje]],"Enviar mensaje"),"")</f>
        <v>Enviar mensaje</v>
      </c>
      <c r="AH1248" s="15" t="str">
        <f>CONCATENATE(A1248,F1248)</f>
        <v>1247MSNU6826094</v>
      </c>
      <c r="AI1248" s="15" t="str">
        <f>CONCATENATE("ENT-",A1248)</f>
        <v>ENT-1247</v>
      </c>
      <c r="AJ1248" s="15" t="str">
        <f>IF(Tabla2[[#This Row],[Op]]&lt;&gt;"","ENTREGA","")</f>
        <v>ENTREGA</v>
      </c>
      <c r="AK1248" s="40" t="str">
        <f>(Tabla2[[#This Row],[FECHA ENTREGA]]&amp;Tabla2[[#This Row],[HORA ENTREGA]])</f>
        <v>460940,554861111111111</v>
      </c>
      <c r="AL1248" s="34" t="str">
        <f>IFERROR(HYPERLINK("https://wa.me/"&amp;Tabla2[[#This Row],[CONTACTO]]&amp;"?text="&amp;Tabla2[[#This Row],[Mensaje]]),"")</f>
        <v>https://wa.me/56967396661?text=Hola!%0AServicio del día 13-03%0A *Cliente:* LOG SERVICES SPA */ Cont: * MSNU6826094*/ HR Entrega: *13:19* /Dirección: *CLAUDIO ARRAU 8600, PUDAHUEL</v>
      </c>
    </row>
    <row r="1249" spans="1:38" s="15" customFormat="1" ht="16.5" customHeight="1" x14ac:dyDescent="0.2">
      <c r="A1249" s="15">
        <f>ROW(A1248)</f>
        <v>1248</v>
      </c>
      <c r="B1249" s="15">
        <f>IF(J1249=J1248,B1248+1,1)</f>
        <v>45</v>
      </c>
      <c r="C1249" s="15" t="s">
        <v>2040</v>
      </c>
      <c r="D1249" s="25" t="s">
        <v>39</v>
      </c>
      <c r="E1249" s="27">
        <v>502193</v>
      </c>
      <c r="F1249" s="27" t="s">
        <v>2161</v>
      </c>
      <c r="G1249" s="27" t="s">
        <v>41</v>
      </c>
      <c r="H1249" s="27">
        <v>7000</v>
      </c>
      <c r="I1249" s="27">
        <v>0.58333333333333337</v>
      </c>
      <c r="J1249" s="28">
        <v>46094</v>
      </c>
      <c r="K1249" s="26">
        <v>0.5708333333333333</v>
      </c>
      <c r="L1249" s="26"/>
      <c r="M1249" s="27" t="s">
        <v>86</v>
      </c>
      <c r="N1249" s="25">
        <f>IFERROR(VLOOKUP(M1249,Data!$J$1:$K$58,2,0),"")</f>
        <v>56956654384</v>
      </c>
      <c r="O1249" s="27" t="s">
        <v>87</v>
      </c>
      <c r="P1249" s="27"/>
      <c r="Q1249" s="27" t="s">
        <v>2042</v>
      </c>
      <c r="R1249" s="27" t="s">
        <v>74</v>
      </c>
      <c r="S1249" s="27"/>
      <c r="T1249" s="27"/>
      <c r="U1249" s="28"/>
      <c r="V1249" s="15" t="s">
        <v>1328</v>
      </c>
      <c r="X1249" s="27"/>
      <c r="Y1249" s="27"/>
      <c r="Z1249" s="29"/>
      <c r="AA1249" s="29">
        <v>0.5708333333333333</v>
      </c>
      <c r="AB1249" s="29"/>
      <c r="AC1249" s="30">
        <v>46094</v>
      </c>
      <c r="AD1249" s="15" t="str">
        <f>IF(Tabla2[[#This Row],[HORA ENTREGA]]="DIRECTO","On time", IF(AA1249&lt;&gt;"",IF(Tabla2[[#This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49" s="15" t="str">
        <f>MID(Tabla2[[#This Row],[TIPO]],1,3)</f>
        <v xml:space="preserve">40 </v>
      </c>
      <c r="AF12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TCLU9483490*/ HR Entrega: *13:42* /Dirección: *CLAUDIO ARRAU 8600, PUDAHUEL</v>
      </c>
      <c r="AG1249" s="38" t="str">
        <f>IFERROR(HYPERLINK("https://wa.me/"&amp;Tabla2[[#This Row],[CONTACTO]]&amp;"?text="&amp;Tabla2[[#This Row],[Mensaje]],"Enviar mensaje"),"")</f>
        <v>Enviar mensaje</v>
      </c>
      <c r="AH1249" s="15" t="str">
        <f>CONCATENATE(A1249,F1249)</f>
        <v>1248TCLU9483490</v>
      </c>
      <c r="AI1249" s="15" t="str">
        <f>CONCATENATE("ENT-",A1249)</f>
        <v>ENT-1248</v>
      </c>
      <c r="AJ1249" s="15" t="str">
        <f>IF(Tabla2[[#This Row],[Op]]&lt;&gt;"","ENTREGA","")</f>
        <v>ENTREGA</v>
      </c>
      <c r="AK1249" s="40" t="str">
        <f>(Tabla2[[#This Row],[FECHA ENTREGA]]&amp;Tabla2[[#This Row],[HORA ENTREGA]])</f>
        <v>460940,570833333333333</v>
      </c>
      <c r="AL1249" s="34" t="str">
        <f>IFERROR(HYPERLINK("https://wa.me/"&amp;Tabla2[[#This Row],[CONTACTO]]&amp;"?text="&amp;Tabla2[[#This Row],[Mensaje]]),"")</f>
        <v>https://wa.me/56956654384?text=Hola!%0AServicio del día 13-03%0A *Cliente:* LOG SERVICES SPA */ Cont: * TCLU9483490*/ HR Entrega: *13:42* /Dirección: *CLAUDIO ARRAU 8600, PUDAHUEL</v>
      </c>
    </row>
    <row r="1250" spans="1:38" s="15" customFormat="1" ht="16.5" customHeight="1" x14ac:dyDescent="0.2">
      <c r="A1250" s="15">
        <f>ROW(A1249)</f>
        <v>1249</v>
      </c>
      <c r="B1250" s="15">
        <f>IF(J1250=J1249,B1249+1,1)</f>
        <v>46</v>
      </c>
      <c r="C1250" s="15" t="s">
        <v>2040</v>
      </c>
      <c r="D1250" s="25" t="s">
        <v>39</v>
      </c>
      <c r="E1250" s="27">
        <v>502193</v>
      </c>
      <c r="F1250" s="27" t="s">
        <v>2162</v>
      </c>
      <c r="G1250" s="27" t="s">
        <v>41</v>
      </c>
      <c r="H1250" s="27">
        <v>7000</v>
      </c>
      <c r="I1250" s="27">
        <v>0.57916666666666672</v>
      </c>
      <c r="J1250" s="28">
        <v>46094</v>
      </c>
      <c r="K1250" s="26">
        <v>0.5708333333333333</v>
      </c>
      <c r="L1250" s="26"/>
      <c r="M1250" s="27" t="s">
        <v>308</v>
      </c>
      <c r="N1250" s="25">
        <f>IFERROR(VLOOKUP(M1250,Data!$J$1:$K$58,2,0),"")</f>
        <v>56966631737</v>
      </c>
      <c r="O1250" s="27" t="s">
        <v>309</v>
      </c>
      <c r="P1250" s="27"/>
      <c r="Q1250" s="27" t="s">
        <v>2042</v>
      </c>
      <c r="R1250" s="27" t="s">
        <v>74</v>
      </c>
      <c r="S1250" s="27"/>
      <c r="T1250" s="27"/>
      <c r="U1250" s="28"/>
      <c r="X1250" s="27"/>
      <c r="Y1250" s="27"/>
      <c r="Z1250" s="29"/>
      <c r="AA1250" s="29">
        <v>0.5708333333333333</v>
      </c>
      <c r="AB1250" s="29"/>
      <c r="AC1250" s="30">
        <v>46094</v>
      </c>
      <c r="AD1250" s="15" t="str">
        <f>IF(Tabla2[[#This Row],[HORA ENTREGA]]="DIRECTO","On time", IF(AA1250&lt;&gt;"",IF(Tabla2[[#This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0" s="15" t="str">
        <f>MID(Tabla2[[#This Row],[TIPO]],1,3)</f>
        <v xml:space="preserve">40 </v>
      </c>
      <c r="AF12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CAIU9887264*/ HR Entrega: *13:42* /Dirección: *CLAUDIO ARRAU 8600, PUDAHUEL</v>
      </c>
      <c r="AG1250" s="38" t="str">
        <f>IFERROR(HYPERLINK("https://wa.me/"&amp;Tabla2[[#This Row],[CONTACTO]]&amp;"?text="&amp;Tabla2[[#This Row],[Mensaje]],"Enviar mensaje"),"")</f>
        <v>Enviar mensaje</v>
      </c>
      <c r="AH1250" s="15" t="str">
        <f>CONCATENATE(A1250,F1250)</f>
        <v>1249CAIU9887264</v>
      </c>
      <c r="AI1250" s="15" t="str">
        <f>CONCATENATE("ENT-",A1250)</f>
        <v>ENT-1249</v>
      </c>
      <c r="AJ1250" s="15" t="str">
        <f>IF(Tabla2[[#This Row],[Op]]&lt;&gt;"","ENTREGA","")</f>
        <v>ENTREGA</v>
      </c>
      <c r="AK1250" s="40" t="str">
        <f>(Tabla2[[#This Row],[FECHA ENTREGA]]&amp;Tabla2[[#This Row],[HORA ENTREGA]])</f>
        <v>460940,570833333333333</v>
      </c>
      <c r="AL1250" s="34" t="str">
        <f>IFERROR(HYPERLINK("https://wa.me/"&amp;Tabla2[[#This Row],[CONTACTO]]&amp;"?text="&amp;Tabla2[[#This Row],[Mensaje]]),"")</f>
        <v>https://wa.me/56966631737?text=Hola!%0AServicio del día 13-03%0A *Cliente:* LOG SERVICES SPA */ Cont: * CAIU9887264*/ HR Entrega: *13:42* /Dirección: *CLAUDIO ARRAU 8600, PUDAHUEL</v>
      </c>
    </row>
    <row r="1251" spans="1:38" s="15" customFormat="1" ht="16.5" customHeight="1" x14ac:dyDescent="0.2">
      <c r="A1251" s="15">
        <f>ROW(A1250)</f>
        <v>1250</v>
      </c>
      <c r="B1251" s="15">
        <f>IF(J1251=J1250,B1250+1,1)</f>
        <v>47</v>
      </c>
      <c r="C1251" s="15" t="s">
        <v>2040</v>
      </c>
      <c r="D1251" s="25" t="s">
        <v>39</v>
      </c>
      <c r="E1251" s="27">
        <v>502193</v>
      </c>
      <c r="F1251" s="27" t="s">
        <v>2163</v>
      </c>
      <c r="G1251" s="27" t="s">
        <v>41</v>
      </c>
      <c r="H1251" s="27">
        <v>7000</v>
      </c>
      <c r="I1251" s="27">
        <v>0.58194444444444449</v>
      </c>
      <c r="J1251" s="28">
        <v>46094</v>
      </c>
      <c r="K1251" s="26">
        <v>0.58958333333333335</v>
      </c>
      <c r="L1251" s="26"/>
      <c r="M1251" s="27" t="s">
        <v>649</v>
      </c>
      <c r="N1251" s="25">
        <f>IFERROR(VLOOKUP(M1251,Data!$J$1:$K$58,2,0),"")</f>
        <v>56939438073</v>
      </c>
      <c r="O1251" s="27" t="s">
        <v>203</v>
      </c>
      <c r="P1251" s="27"/>
      <c r="Q1251" s="27" t="s">
        <v>2042</v>
      </c>
      <c r="R1251" s="27" t="s">
        <v>74</v>
      </c>
      <c r="S1251" s="27"/>
      <c r="T1251" s="27"/>
      <c r="U1251" s="28"/>
      <c r="X1251" s="27"/>
      <c r="Y1251" s="27"/>
      <c r="Z1251" s="29"/>
      <c r="AA1251" s="29">
        <v>0.58958333333333335</v>
      </c>
      <c r="AB1251" s="29"/>
      <c r="AC1251" s="30">
        <v>46094</v>
      </c>
      <c r="AD1251" s="15" t="str">
        <f>IF(Tabla2[[#This Row],[HORA ENTREGA]]="DIRECTO","On time", IF(AA1251&lt;&gt;"",IF(Tabla2[[#This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1" s="15" t="str">
        <f>MID(Tabla2[[#This Row],[TIPO]],1,3)</f>
        <v xml:space="preserve">40 </v>
      </c>
      <c r="AF12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MEDU8900803*/ HR Entrega: *14:09* /Dirección: *CLAUDIO ARRAU 8600, PUDAHUEL</v>
      </c>
      <c r="AG1251" s="38" t="str">
        <f>IFERROR(HYPERLINK("https://wa.me/"&amp;Tabla2[[#This Row],[CONTACTO]]&amp;"?text="&amp;Tabla2[[#This Row],[Mensaje]],"Enviar mensaje"),"")</f>
        <v>Enviar mensaje</v>
      </c>
      <c r="AH1251" s="15" t="str">
        <f>CONCATENATE(A1251,F1251)</f>
        <v>1250MEDU8900803</v>
      </c>
      <c r="AI1251" s="15" t="str">
        <f>CONCATENATE("ENT-",A1251)</f>
        <v>ENT-1250</v>
      </c>
      <c r="AJ1251" s="15" t="str">
        <f>IF(Tabla2[[#This Row],[Op]]&lt;&gt;"","ENTREGA","")</f>
        <v>ENTREGA</v>
      </c>
      <c r="AK1251" s="40" t="str">
        <f>(Tabla2[[#This Row],[FECHA ENTREGA]]&amp;Tabla2[[#This Row],[HORA ENTREGA]])</f>
        <v>460940,589583333333333</v>
      </c>
      <c r="AL1251" s="34" t="str">
        <f>IFERROR(HYPERLINK("https://wa.me/"&amp;Tabla2[[#This Row],[CONTACTO]]&amp;"?text="&amp;Tabla2[[#This Row],[Mensaje]]),"")</f>
        <v>https://wa.me/56939438073?text=Hola!%0AServicio del día 13-03%0A *Cliente:* LOG SERVICES SPA */ Cont: * MEDU8900803*/ HR Entrega: *14:09* /Dirección: *CLAUDIO ARRAU 8600, PUDAHUEL</v>
      </c>
    </row>
    <row r="1252" spans="1:38" s="15" customFormat="1" ht="16.5" customHeight="1" x14ac:dyDescent="0.2">
      <c r="A1252" s="15">
        <f>ROW(A1251)</f>
        <v>1251</v>
      </c>
      <c r="B1252" s="15">
        <f>IF(J1252=J1251,B1251+1,1)</f>
        <v>48</v>
      </c>
      <c r="C1252" s="15" t="s">
        <v>2040</v>
      </c>
      <c r="D1252" s="25" t="s">
        <v>39</v>
      </c>
      <c r="E1252" s="27">
        <v>502193</v>
      </c>
      <c r="F1252" s="27" t="s">
        <v>2164</v>
      </c>
      <c r="G1252" s="27" t="s">
        <v>41</v>
      </c>
      <c r="H1252" s="27">
        <v>7000</v>
      </c>
      <c r="I1252" s="27">
        <v>0.59027777777777779</v>
      </c>
      <c r="J1252" s="28">
        <v>46094</v>
      </c>
      <c r="K1252" s="26">
        <v>0.59027777777777779</v>
      </c>
      <c r="L1252" s="26"/>
      <c r="M1252" s="27" t="s">
        <v>77</v>
      </c>
      <c r="N1252" s="25">
        <f>IFERROR(VLOOKUP(M1252,Data!$J$1:$K$58,2,0),"")</f>
        <v>56967384794</v>
      </c>
      <c r="O1252" s="27" t="s">
        <v>78</v>
      </c>
      <c r="P1252" s="27"/>
      <c r="Q1252" s="27" t="s">
        <v>2042</v>
      </c>
      <c r="R1252" s="27" t="s">
        <v>74</v>
      </c>
      <c r="S1252" s="27"/>
      <c r="T1252" s="27"/>
      <c r="U1252" s="28"/>
      <c r="X1252" s="27"/>
      <c r="Y1252" s="27"/>
      <c r="Z1252" s="29"/>
      <c r="AA1252" s="29">
        <v>0.59027777777777779</v>
      </c>
      <c r="AB1252" s="29"/>
      <c r="AC1252" s="30">
        <v>46094</v>
      </c>
      <c r="AD1252" s="15" t="str">
        <f>IF(Tabla2[[#This Row],[HORA ENTREGA]]="DIRECTO","On time", IF(AA1252&lt;&gt;"",IF(Tabla2[[#This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2" s="15" t="str">
        <f>MID(Tabla2[[#This Row],[TIPO]],1,3)</f>
        <v xml:space="preserve">40 </v>
      </c>
      <c r="AF12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MSNU7725534*/ HR Entrega: *14:10* /Dirección: *CLAUDIO ARRAU 8600, PUDAHUEL</v>
      </c>
      <c r="AG1252" s="38" t="str">
        <f>IFERROR(HYPERLINK("https://wa.me/"&amp;Tabla2[[#This Row],[CONTACTO]]&amp;"?text="&amp;Tabla2[[#This Row],[Mensaje]],"Enviar mensaje"),"")</f>
        <v>Enviar mensaje</v>
      </c>
      <c r="AH1252" s="15" t="str">
        <f>CONCATENATE(A1252,F1252)</f>
        <v>1251MSNU7725534</v>
      </c>
      <c r="AI1252" s="15" t="str">
        <f>CONCATENATE("ENT-",A1252)</f>
        <v>ENT-1251</v>
      </c>
      <c r="AJ1252" s="15" t="str">
        <f>IF(Tabla2[[#This Row],[Op]]&lt;&gt;"","ENTREGA","")</f>
        <v>ENTREGA</v>
      </c>
      <c r="AK1252" s="40" t="str">
        <f>(Tabla2[[#This Row],[FECHA ENTREGA]]&amp;Tabla2[[#This Row],[HORA ENTREGA]])</f>
        <v>460940,590277777777778</v>
      </c>
      <c r="AL1252" s="34" t="str">
        <f>IFERROR(HYPERLINK("https://wa.me/"&amp;Tabla2[[#This Row],[CONTACTO]]&amp;"?text="&amp;Tabla2[[#This Row],[Mensaje]]),"")</f>
        <v>https://wa.me/56967384794?text=Hola!%0AServicio del día 13-03%0A *Cliente:* LOG SERVICES SPA */ Cont: * MSNU7725534*/ HR Entrega: *14:10* /Dirección: *CLAUDIO ARRAU 8600, PUDAHUEL</v>
      </c>
    </row>
    <row r="1253" spans="1:38" s="15" customFormat="1" ht="16.5" customHeight="1" x14ac:dyDescent="0.2">
      <c r="A1253" s="15">
        <f>ROW(A1252)</f>
        <v>1252</v>
      </c>
      <c r="B1253" s="15">
        <f>IF(J1253=J1252,B1252+1,1)</f>
        <v>49</v>
      </c>
      <c r="C1253" s="15" t="s">
        <v>2040</v>
      </c>
      <c r="D1253" s="25" t="s">
        <v>39</v>
      </c>
      <c r="E1253" s="27">
        <v>502193</v>
      </c>
      <c r="F1253" s="27" t="s">
        <v>2165</v>
      </c>
      <c r="G1253" s="27" t="s">
        <v>41</v>
      </c>
      <c r="H1253" s="27">
        <v>7000</v>
      </c>
      <c r="I1253" s="27">
        <v>0.58472222222222225</v>
      </c>
      <c r="J1253" s="28">
        <v>46094</v>
      </c>
      <c r="K1253" s="26">
        <v>0.59583333333333333</v>
      </c>
      <c r="L1253" s="26"/>
      <c r="M1253" s="27" t="s">
        <v>82</v>
      </c>
      <c r="N1253" s="25">
        <f>IFERROR(VLOOKUP(M1253,Data!$J$1:$K$58,2,0),"")</f>
        <v>56944277110</v>
      </c>
      <c r="O1253" s="27" t="s">
        <v>83</v>
      </c>
      <c r="P1253" s="27"/>
      <c r="Q1253" s="27" t="s">
        <v>2042</v>
      </c>
      <c r="R1253" s="27" t="s">
        <v>74</v>
      </c>
      <c r="S1253" s="27"/>
      <c r="T1253" s="27"/>
      <c r="U1253" s="28"/>
      <c r="X1253" s="27"/>
      <c r="Y1253" s="27"/>
      <c r="Z1253" s="29"/>
      <c r="AA1253" s="29">
        <v>0.59583333333333333</v>
      </c>
      <c r="AB1253" s="29"/>
      <c r="AC1253" s="30">
        <v>46094</v>
      </c>
      <c r="AD1253" s="15" t="str">
        <f>IF(Tabla2[[#This Row],[HORA ENTREGA]]="DIRECTO","On time", IF(AA1253&lt;&gt;"",IF(Tabla2[[#This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3" s="15" t="str">
        <f>MID(Tabla2[[#This Row],[TIPO]],1,3)</f>
        <v xml:space="preserve">40 </v>
      </c>
      <c r="AF12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BEAU5720166*/ HR Entrega: *14:18* /Dirección: *CLAUDIO ARRAU 8600, PUDAHUEL</v>
      </c>
      <c r="AG1253" s="38" t="str">
        <f>IFERROR(HYPERLINK("https://wa.me/"&amp;Tabla2[[#This Row],[CONTACTO]]&amp;"?text="&amp;Tabla2[[#This Row],[Mensaje]],"Enviar mensaje"),"")</f>
        <v>Enviar mensaje</v>
      </c>
      <c r="AH1253" s="15" t="str">
        <f>CONCATENATE(A1253,F1253)</f>
        <v>1252BEAU5720166</v>
      </c>
      <c r="AI1253" s="15" t="str">
        <f>CONCATENATE("ENT-",A1253)</f>
        <v>ENT-1252</v>
      </c>
      <c r="AJ1253" s="15" t="str">
        <f>IF(Tabla2[[#This Row],[Op]]&lt;&gt;"","ENTREGA","")</f>
        <v>ENTREGA</v>
      </c>
      <c r="AK1253" s="40" t="str">
        <f>(Tabla2[[#This Row],[FECHA ENTREGA]]&amp;Tabla2[[#This Row],[HORA ENTREGA]])</f>
        <v>460940,595833333333333</v>
      </c>
      <c r="AL1253" s="34" t="str">
        <f>IFERROR(HYPERLINK("https://wa.me/"&amp;Tabla2[[#This Row],[CONTACTO]]&amp;"?text="&amp;Tabla2[[#This Row],[Mensaje]]),"")</f>
        <v>https://wa.me/56944277110?text=Hola!%0AServicio del día 13-03%0A *Cliente:* LOG SERVICES SPA */ Cont: * BEAU5720166*/ HR Entrega: *14:18* /Dirección: *CLAUDIO ARRAU 8600, PUDAHUEL</v>
      </c>
    </row>
    <row r="1254" spans="1:38" s="15" customFormat="1" ht="16.5" customHeight="1" x14ac:dyDescent="0.2">
      <c r="A1254" s="15">
        <f>ROW(A1253)</f>
        <v>1253</v>
      </c>
      <c r="B1254" s="15">
        <f>IF(J1254=J1253,B1253+1,1)</f>
        <v>50</v>
      </c>
      <c r="C1254" s="15" t="s">
        <v>2040</v>
      </c>
      <c r="D1254" s="25" t="s">
        <v>39</v>
      </c>
      <c r="E1254" s="27">
        <v>502193</v>
      </c>
      <c r="F1254" s="27" t="s">
        <v>2166</v>
      </c>
      <c r="G1254" s="27" t="s">
        <v>41</v>
      </c>
      <c r="H1254" s="27">
        <v>7000</v>
      </c>
      <c r="I1254" s="27">
        <v>0.58611111111111114</v>
      </c>
      <c r="J1254" s="28">
        <v>46094</v>
      </c>
      <c r="K1254" s="26">
        <v>0.62569444444444444</v>
      </c>
      <c r="L1254" s="26"/>
      <c r="M1254" s="27" t="s">
        <v>341</v>
      </c>
      <c r="N1254" s="25">
        <f>IFERROR(VLOOKUP(M1254,Data!$J$1:$K$58,2,0),"")</f>
        <v>56950923536</v>
      </c>
      <c r="O1254" s="27" t="s">
        <v>105</v>
      </c>
      <c r="P1254" s="27"/>
      <c r="Q1254" s="27" t="s">
        <v>2042</v>
      </c>
      <c r="R1254" s="27" t="s">
        <v>74</v>
      </c>
      <c r="S1254" s="27"/>
      <c r="T1254" s="27"/>
      <c r="U1254" s="28"/>
      <c r="X1254" s="27"/>
      <c r="Y1254" s="27"/>
      <c r="Z1254" s="29"/>
      <c r="AA1254" s="29">
        <v>0.62569444444444444</v>
      </c>
      <c r="AB1254" s="29"/>
      <c r="AC1254" s="30">
        <v>46094</v>
      </c>
      <c r="AD1254" s="15" t="str">
        <f>IF(Tabla2[[#This Row],[HORA ENTREGA]]="DIRECTO","On time", IF(AA1254&lt;&gt;"",IF(Tabla2[[#This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4" s="15" t="str">
        <f>MID(Tabla2[[#This Row],[TIPO]],1,3)</f>
        <v xml:space="preserve">40 </v>
      </c>
      <c r="AF12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LOG SERVICES SPA */ Cont: * FFAU2189703*/ HR Entrega: *15:01* /Dirección: *CLAUDIO ARRAU 8600, PUDAHUEL</v>
      </c>
      <c r="AG1254" s="38" t="str">
        <f>IFERROR(HYPERLINK("https://wa.me/"&amp;Tabla2[[#This Row],[CONTACTO]]&amp;"?text="&amp;Tabla2[[#This Row],[Mensaje]],"Enviar mensaje"),"")</f>
        <v>Enviar mensaje</v>
      </c>
      <c r="AH1254" s="15" t="str">
        <f>CONCATENATE(A1254,F1254)</f>
        <v>1253FFAU2189703</v>
      </c>
      <c r="AI1254" s="15" t="str">
        <f>CONCATENATE("ENT-",A1254)</f>
        <v>ENT-1253</v>
      </c>
      <c r="AJ1254" s="15" t="str">
        <f>IF(Tabla2[[#This Row],[Op]]&lt;&gt;"","ENTREGA","")</f>
        <v>ENTREGA</v>
      </c>
      <c r="AK1254" s="40" t="str">
        <f>(Tabla2[[#This Row],[FECHA ENTREGA]]&amp;Tabla2[[#This Row],[HORA ENTREGA]])</f>
        <v>460940,625694444444444</v>
      </c>
      <c r="AL1254" s="34" t="str">
        <f>IFERROR(HYPERLINK("https://wa.me/"&amp;Tabla2[[#This Row],[CONTACTO]]&amp;"?text="&amp;Tabla2[[#This Row],[Mensaje]]),"")</f>
        <v>https://wa.me/56950923536?text=Hola!%0AServicio del día 13-03%0A *Cliente:* LOG SERVICES SPA */ Cont: * FFAU2189703*/ HR Entrega: *15:01* /Dirección: *CLAUDIO ARRAU 8600, PUDAHUEL</v>
      </c>
    </row>
    <row r="1255" spans="1:38" s="15" customFormat="1" ht="16.5" customHeight="1" x14ac:dyDescent="0.2">
      <c r="A1255" s="15">
        <f>ROW(A1254)</f>
        <v>1254</v>
      </c>
      <c r="B1255" s="15">
        <f>IF(J1255=J1254,B1254+1,1)</f>
        <v>51</v>
      </c>
      <c r="C1255" s="15" t="s">
        <v>1148</v>
      </c>
      <c r="D1255" s="25" t="s">
        <v>39</v>
      </c>
      <c r="E1255" s="27">
        <v>301517</v>
      </c>
      <c r="F1255" s="27" t="s">
        <v>2167</v>
      </c>
      <c r="G1255" s="27" t="s">
        <v>41</v>
      </c>
      <c r="H1255" s="27">
        <v>15000</v>
      </c>
      <c r="I1255" s="27" t="s">
        <v>42</v>
      </c>
      <c r="J1255" s="28">
        <v>46094</v>
      </c>
      <c r="K1255" s="26">
        <v>0.64583333333333337</v>
      </c>
      <c r="L1255" s="26"/>
      <c r="M1255" s="27" t="s">
        <v>180</v>
      </c>
      <c r="N1255" s="25">
        <f>IFERROR(VLOOKUP(M1255,Data!$J$1:$K$58,2,0),"")</f>
        <v>56956063271</v>
      </c>
      <c r="O1255" s="27" t="s">
        <v>384</v>
      </c>
      <c r="P1255" s="27"/>
      <c r="Q1255" s="27" t="s">
        <v>2168</v>
      </c>
      <c r="R1255" s="27" t="s">
        <v>342</v>
      </c>
      <c r="S1255" s="27"/>
      <c r="T1255" s="27"/>
      <c r="U1255" s="28"/>
      <c r="X1255" s="27"/>
      <c r="Y1255" s="27"/>
      <c r="Z1255" s="29"/>
      <c r="AA1255" s="29">
        <v>0.54722222222222228</v>
      </c>
      <c r="AB1255" s="29"/>
      <c r="AC1255" s="30">
        <v>46094</v>
      </c>
      <c r="AD1255" s="15" t="str">
        <f>IF(Tabla2[[#This Row],[HORA ENTREGA]]="DIRECTO","On time", IF(AA1255&lt;&gt;"",IF(Tabla2[[#This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5" s="15" t="str">
        <f>MID(Tabla2[[#This Row],[TIPO]],1,3)</f>
        <v xml:space="preserve">40 </v>
      </c>
      <c r="AF12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MAYEKAWA CHILE */ Cont: * CPLU4983002*/ HR Entrega: *15:30* /Dirección: *AV. CORDILLERA 331 MODULO C2 C3 QUILICURA</v>
      </c>
      <c r="AG1255" s="38" t="str">
        <f>IFERROR(HYPERLINK("https://wa.me/"&amp;Tabla2[[#This Row],[CONTACTO]]&amp;"?text="&amp;Tabla2[[#This Row],[Mensaje]],"Enviar mensaje"),"")</f>
        <v>Enviar mensaje</v>
      </c>
      <c r="AH1255" s="15" t="str">
        <f>CONCATENATE(A1255,F1255)</f>
        <v>1254CPLU4983002</v>
      </c>
      <c r="AI1255" s="15" t="str">
        <f>CONCATENATE("ENT-",A1255)</f>
        <v>ENT-1254</v>
      </c>
      <c r="AJ1255" s="15" t="str">
        <f>IF(Tabla2[[#This Row],[Op]]&lt;&gt;"","ENTREGA","")</f>
        <v>ENTREGA</v>
      </c>
      <c r="AK1255" s="40" t="str">
        <f>(Tabla2[[#This Row],[FECHA ENTREGA]]&amp;Tabla2[[#This Row],[HORA ENTREGA]])</f>
        <v>460940,645833333333333</v>
      </c>
      <c r="AL1255" s="34" t="str">
        <f>IFERROR(HYPERLINK("https://wa.me/"&amp;Tabla2[[#This Row],[CONTACTO]]&amp;"?text="&amp;Tabla2[[#This Row],[Mensaje]]),"")</f>
        <v>https://wa.me/56956063271?text=Hola!%0AServicio del día 13-03%0A *Cliente:* MAYEKAWA CHILE */ Cont: * CPLU4983002*/ HR Entrega: *15:30* /Dirección: *AV. CORDILLERA 331 MODULO C2 C3 QUILICURA</v>
      </c>
    </row>
    <row r="1256" spans="1:38" s="15" customFormat="1" ht="16.5" customHeight="1" x14ac:dyDescent="0.2">
      <c r="A1256" s="15">
        <f>ROW(A1255)</f>
        <v>1255</v>
      </c>
      <c r="B1256" s="15">
        <f>IF(J1256=J1255,B1255+1,1)</f>
        <v>52</v>
      </c>
      <c r="C1256" s="15" t="s">
        <v>1148</v>
      </c>
      <c r="D1256" s="25" t="s">
        <v>39</v>
      </c>
      <c r="E1256" s="27">
        <v>301517</v>
      </c>
      <c r="F1256" s="27" t="s">
        <v>2169</v>
      </c>
      <c r="G1256" s="27" t="s">
        <v>41</v>
      </c>
      <c r="H1256" s="27">
        <v>16000</v>
      </c>
      <c r="I1256" s="27">
        <v>0.47222222222222221</v>
      </c>
      <c r="J1256" s="28">
        <v>46094</v>
      </c>
      <c r="K1256" s="26" t="s">
        <v>290</v>
      </c>
      <c r="L1256" s="26"/>
      <c r="M1256" s="27" t="s">
        <v>211</v>
      </c>
      <c r="N1256" s="25">
        <f>IFERROR(VLOOKUP(M1256,Data!$J$1:$K$58,2,0),"")</f>
        <v>56961282379</v>
      </c>
      <c r="O1256" s="27" t="s">
        <v>212</v>
      </c>
      <c r="P1256" s="27"/>
      <c r="Q1256" s="27" t="s">
        <v>2168</v>
      </c>
      <c r="R1256" s="27" t="s">
        <v>342</v>
      </c>
      <c r="S1256" s="27"/>
      <c r="T1256" s="27"/>
      <c r="U1256" s="28"/>
      <c r="X1256" s="27"/>
      <c r="Y1256" s="27"/>
      <c r="Z1256" s="29"/>
      <c r="AA1256" s="29">
        <v>0.5625</v>
      </c>
      <c r="AB1256" s="29"/>
      <c r="AC1256" s="30">
        <v>46094</v>
      </c>
      <c r="AD1256" s="15" t="str">
        <f>IF(Tabla2[[#This Row],[HORA ENTREGA]]="DIRECTO","On time", IF(AA1256&lt;&gt;"",IF(Tabla2[[#This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6" s="15" t="str">
        <f>MID(Tabla2[[#This Row],[TIPO]],1,3)</f>
        <v xml:space="preserve">40 </v>
      </c>
      <c r="AF12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MAYEKAWA CHILE */ Cont: * CPLU4984884*/ HR Entrega: *DIRECTO* /Dirección: *AV. CORDILLERA 331 MODULO C2 C3 QUILICURA</v>
      </c>
      <c r="AG1256" s="38" t="str">
        <f>IFERROR(HYPERLINK("https://wa.me/"&amp;Tabla2[[#This Row],[CONTACTO]]&amp;"?text="&amp;Tabla2[[#This Row],[Mensaje]],"Enviar mensaje"),"")</f>
        <v>Enviar mensaje</v>
      </c>
      <c r="AH1256" s="15" t="str">
        <f>CONCATENATE(A1256,F1256)</f>
        <v>1255CPLU4984884</v>
      </c>
      <c r="AI1256" s="15" t="str">
        <f>CONCATENATE("ENT-",A1256)</f>
        <v>ENT-1255</v>
      </c>
      <c r="AJ1256" s="15" t="str">
        <f>IF(Tabla2[[#This Row],[Op]]&lt;&gt;"","ENTREGA","")</f>
        <v>ENTREGA</v>
      </c>
      <c r="AK1256" s="40" t="str">
        <f>(Tabla2[[#This Row],[FECHA ENTREGA]]&amp;Tabla2[[#This Row],[HORA ENTREGA]])</f>
        <v>46094DIRECTO</v>
      </c>
      <c r="AL1256" s="34" t="str">
        <f>IFERROR(HYPERLINK("https://wa.me/"&amp;Tabla2[[#This Row],[CONTACTO]]&amp;"?text="&amp;Tabla2[[#This Row],[Mensaje]]),"")</f>
        <v>https://wa.me/56961282379?text=Hola!%0AServicio del día 13-03%0A *Cliente:* MAYEKAWA CHILE */ Cont: * CPLU4984884*/ HR Entrega: *DIRECTO* /Dirección: *AV. CORDILLERA 331 MODULO C2 C3 QUILICURA</v>
      </c>
    </row>
    <row r="1257" spans="1:38" s="15" customFormat="1" ht="16.5" customHeight="1" x14ac:dyDescent="0.2">
      <c r="A1257" s="15">
        <f>ROW(A1256)</f>
        <v>1256</v>
      </c>
      <c r="B1257" s="15">
        <f>IF(J1257=J1256,B1256+1,1)</f>
        <v>53</v>
      </c>
      <c r="C1257" s="15" t="s">
        <v>916</v>
      </c>
      <c r="D1257" s="25" t="s">
        <v>39</v>
      </c>
      <c r="E1257" s="27" t="s">
        <v>120</v>
      </c>
      <c r="F1257" s="27" t="s">
        <v>2170</v>
      </c>
      <c r="G1257" s="27" t="s">
        <v>41</v>
      </c>
      <c r="H1257" s="27">
        <v>5000</v>
      </c>
      <c r="I1257" s="27">
        <v>0.57777777777777772</v>
      </c>
      <c r="J1257" s="28">
        <v>46094</v>
      </c>
      <c r="K1257" s="26" t="s">
        <v>290</v>
      </c>
      <c r="L1257" s="26"/>
      <c r="M1257" s="27" t="s">
        <v>117</v>
      </c>
      <c r="N1257" s="25">
        <f>IFERROR(VLOOKUP(M1257,Data!$J$1:$K$58,2,0),"")</f>
        <v>56973887539</v>
      </c>
      <c r="O1257" s="27" t="s">
        <v>118</v>
      </c>
      <c r="P1257" s="27"/>
      <c r="Q1257" s="27" t="s">
        <v>918</v>
      </c>
      <c r="R1257" s="27" t="s">
        <v>218</v>
      </c>
      <c r="S1257" s="27"/>
      <c r="T1257" s="27"/>
      <c r="U1257" s="28"/>
      <c r="V1257" s="15" t="s">
        <v>1328</v>
      </c>
      <c r="X1257" s="27"/>
      <c r="Y1257" s="27"/>
      <c r="Z1257" s="29"/>
      <c r="AA1257" s="29">
        <v>0.65833333333333333</v>
      </c>
      <c r="AB1257" s="29"/>
      <c r="AC1257" s="30">
        <v>46094</v>
      </c>
      <c r="AD1257" s="15" t="str">
        <f>IF(Tabla2[[#This Row],[HORA ENTREGA]]="DIRECTO","On time", IF(AA1257&lt;&gt;"",IF(Tabla2[[#This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7" s="15" t="str">
        <f>MID(Tabla2[[#This Row],[TIPO]],1,3)</f>
        <v xml:space="preserve">40 </v>
      </c>
      <c r="AF12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MOTOR DOO CHILE LTDA */ Cont: * UETU8356659*/ HR Entrega: *DIRECTO* /Dirección: *SALVADOR GUTIERREZ 4441; QUINTA NONRMAL</v>
      </c>
      <c r="AG1257" s="38" t="str">
        <f>IFERROR(HYPERLINK("https://wa.me/"&amp;Tabla2[[#This Row],[CONTACTO]]&amp;"?text="&amp;Tabla2[[#This Row],[Mensaje]],"Enviar mensaje"),"")</f>
        <v>Enviar mensaje</v>
      </c>
      <c r="AH1257" s="15" t="str">
        <f>CONCATENATE(A1257,F1257)</f>
        <v>1256UETU8356659</v>
      </c>
      <c r="AI1257" s="15" t="str">
        <f>CONCATENATE("ENT-",A1257)</f>
        <v>ENT-1256</v>
      </c>
      <c r="AJ1257" s="15" t="str">
        <f>IF(Tabla2[[#This Row],[Op]]&lt;&gt;"","ENTREGA","")</f>
        <v>ENTREGA</v>
      </c>
      <c r="AK1257" s="40" t="str">
        <f>(Tabla2[[#This Row],[FECHA ENTREGA]]&amp;Tabla2[[#This Row],[HORA ENTREGA]])</f>
        <v>46094DIRECTO</v>
      </c>
      <c r="AL1257" s="34" t="str">
        <f>IFERROR(HYPERLINK("https://wa.me/"&amp;Tabla2[[#This Row],[CONTACTO]]&amp;"?text="&amp;Tabla2[[#This Row],[Mensaje]]),"")</f>
        <v>https://wa.me/56973887539?text=Hola!%0AServicio del día 13-03%0A *Cliente:* MOTOR DOO CHILE LTDA */ Cont: * UETU8356659*/ HR Entrega: *DIRECTO* /Dirección: *SALVADOR GUTIERREZ 4441; QUINTA NONRMAL</v>
      </c>
    </row>
    <row r="1258" spans="1:38" s="15" customFormat="1" ht="16.5" customHeight="1" x14ac:dyDescent="0.2">
      <c r="A1258" s="15">
        <f>ROW(A1257)</f>
        <v>1257</v>
      </c>
      <c r="B1258" s="15">
        <f>IF(J1258=J1257,B1257+1,1)</f>
        <v>54</v>
      </c>
      <c r="C1258" s="15" t="s">
        <v>916</v>
      </c>
      <c r="D1258" s="25" t="s">
        <v>39</v>
      </c>
      <c r="E1258" s="27" t="s">
        <v>120</v>
      </c>
      <c r="F1258" s="27" t="s">
        <v>2171</v>
      </c>
      <c r="G1258" s="27" t="s">
        <v>41</v>
      </c>
      <c r="H1258" s="27">
        <v>8000</v>
      </c>
      <c r="I1258" s="27">
        <v>0.43194444444444446</v>
      </c>
      <c r="J1258" s="28">
        <v>46094</v>
      </c>
      <c r="K1258" s="26" t="s">
        <v>290</v>
      </c>
      <c r="L1258" s="26"/>
      <c r="M1258" s="27" t="s">
        <v>55</v>
      </c>
      <c r="N1258" s="25">
        <f>IFERROR(VLOOKUP(M1258,Data!$J$1:$K$58,2,0),"")</f>
        <v>56992164782</v>
      </c>
      <c r="O1258" s="27" t="s">
        <v>56</v>
      </c>
      <c r="P1258" s="27"/>
      <c r="Q1258" s="27" t="s">
        <v>918</v>
      </c>
      <c r="R1258" s="27" t="s">
        <v>662</v>
      </c>
      <c r="S1258" s="27"/>
      <c r="T1258" s="27"/>
      <c r="U1258" s="28"/>
      <c r="V1258" s="15" t="s">
        <v>1738</v>
      </c>
      <c r="X1258" s="27"/>
      <c r="Y1258" s="27"/>
      <c r="Z1258" s="29"/>
      <c r="AA1258" s="29">
        <v>0.54722222222222228</v>
      </c>
      <c r="AB1258" s="29"/>
      <c r="AC1258" s="30">
        <v>46094</v>
      </c>
      <c r="AD1258" s="15" t="str">
        <f>IF(Tabla2[[#This Row],[HORA ENTREGA]]="DIRECTO","On time", IF(AA1258&lt;&gt;"",IF(Tabla2[[#This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58" s="15" t="str">
        <f>MID(Tabla2[[#This Row],[TIPO]],1,3)</f>
        <v xml:space="preserve">40 </v>
      </c>
      <c r="AF12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MOTOR DOO CHILE LTDA */ Cont: * MRSU8630281*/ HR Entrega: *DIRECTO* /Dirección: *SALVADOR GUTIERREZ 4441; QUINTA NONRMAL</v>
      </c>
      <c r="AG1258" s="38" t="str">
        <f>IFERROR(HYPERLINK("https://wa.me/"&amp;Tabla2[[#This Row],[CONTACTO]]&amp;"?text="&amp;Tabla2[[#This Row],[Mensaje]],"Enviar mensaje"),"")</f>
        <v>Enviar mensaje</v>
      </c>
      <c r="AH1258" s="15" t="str">
        <f>CONCATENATE(A1258,F1258)</f>
        <v>1257MRSU8630281</v>
      </c>
      <c r="AI1258" s="15" t="str">
        <f>CONCATENATE("ENT-",A1258)</f>
        <v>ENT-1257</v>
      </c>
      <c r="AJ1258" s="15" t="str">
        <f>IF(Tabla2[[#This Row],[Op]]&lt;&gt;"","ENTREGA","")</f>
        <v>ENTREGA</v>
      </c>
      <c r="AK1258" s="40" t="str">
        <f>(Tabla2[[#This Row],[FECHA ENTREGA]]&amp;Tabla2[[#This Row],[HORA ENTREGA]])</f>
        <v>46094DIRECTO</v>
      </c>
      <c r="AL1258" s="34" t="str">
        <f>IFERROR(HYPERLINK("https://wa.me/"&amp;Tabla2[[#This Row],[CONTACTO]]&amp;"?text="&amp;Tabla2[[#This Row],[Mensaje]]),"")</f>
        <v>https://wa.me/56992164782?text=Hola!%0AServicio del día 13-03%0A *Cliente:* MOTOR DOO CHILE LTDA */ Cont: * MRSU8630281*/ HR Entrega: *DIRECTO* /Dirección: *SALVADOR GUTIERREZ 4441; QUINTA NONRMAL</v>
      </c>
    </row>
    <row r="1259" spans="1:38" s="15" customFormat="1" ht="16.5" customHeight="1" x14ac:dyDescent="0.2">
      <c r="A1259" s="15">
        <f>ROW(A1258)</f>
        <v>1258</v>
      </c>
      <c r="B1259" s="15">
        <f>IF(J1259=J1258,B1258+1,1)</f>
        <v>55</v>
      </c>
      <c r="C1259" s="15" t="s">
        <v>566</v>
      </c>
      <c r="D1259" s="25"/>
      <c r="E1259" s="27" t="s">
        <v>120</v>
      </c>
      <c r="F1259" s="27" t="s">
        <v>456</v>
      </c>
      <c r="G1259" s="27" t="s">
        <v>456</v>
      </c>
      <c r="H1259" s="27" t="s">
        <v>120</v>
      </c>
      <c r="I1259" s="27" t="s">
        <v>2172</v>
      </c>
      <c r="J1259" s="28">
        <v>46094</v>
      </c>
      <c r="K1259" s="26">
        <v>0.29166666666666669</v>
      </c>
      <c r="L1259" s="26"/>
      <c r="M1259" s="27" t="s">
        <v>567</v>
      </c>
      <c r="N1259" s="25">
        <f>IFERROR(VLOOKUP(M1259,Data!$J$1:$K$58,2,0),"")</f>
        <v>56964069749</v>
      </c>
      <c r="O1259" s="27" t="s">
        <v>568</v>
      </c>
      <c r="P1259" s="27"/>
      <c r="Q1259" s="27" t="s">
        <v>569</v>
      </c>
      <c r="R1259" s="27" t="s">
        <v>120</v>
      </c>
      <c r="S1259" s="27"/>
      <c r="T1259" s="27"/>
      <c r="U1259" s="28"/>
      <c r="X1259" s="27"/>
      <c r="Y1259" s="27"/>
      <c r="Z1259" s="29"/>
      <c r="AA1259" s="29"/>
      <c r="AB1259" s="29"/>
      <c r="AC1259" s="30"/>
      <c r="AD1259" s="15" t="str">
        <f>IF(Tabla2[[#This Row],[HORA ENTREGA]]="DIRECTO","On time", IF(AA1259&lt;&gt;"",IF(Tabla2[[#This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259" s="15" t="str">
        <f>MID(Tabla2[[#This Row],[TIPO]],1,3)</f>
        <v>RAM</v>
      </c>
      <c r="AF12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RITRAMA S.A. */ Cont: * RAMPLA*/ HR Entrega: *07:00* /Dirección: *AV. TUPUNGATO 3420, PLACILLA</v>
      </c>
      <c r="AG1259" s="38" t="str">
        <f>IFERROR(HYPERLINK("https://wa.me/"&amp;Tabla2[[#This Row],[CONTACTO]]&amp;"?text="&amp;Tabla2[[#This Row],[Mensaje]],"Enviar mensaje"),"")</f>
        <v>Enviar mensaje</v>
      </c>
      <c r="AH1259" s="15" t="str">
        <f>CONCATENATE(A1259,F1259)</f>
        <v>1258RAMPLA</v>
      </c>
      <c r="AI1259" s="15" t="str">
        <f>CONCATENATE("ENT-",A1259)</f>
        <v>ENT-1258</v>
      </c>
      <c r="AJ1259" s="15" t="str">
        <f>IF(Tabla2[[#This Row],[Op]]&lt;&gt;"","ENTREGA","")</f>
        <v>ENTREGA</v>
      </c>
      <c r="AK1259" s="40" t="str">
        <f>(Tabla2[[#This Row],[FECHA ENTREGA]]&amp;Tabla2[[#This Row],[HORA ENTREGA]])</f>
        <v>460940,291666666666667</v>
      </c>
      <c r="AL1259" s="34" t="str">
        <f>IFERROR(HYPERLINK("https://wa.me/"&amp;Tabla2[[#This Row],[CONTACTO]]&amp;"?text="&amp;Tabla2[[#This Row],[Mensaje]]),"")</f>
        <v>https://wa.me/56964069749?text=Hola!%0AServicio del día 13-03%0A *Cliente:* RITRAMA S.A. */ Cont: * RAMPLA*/ HR Entrega: *07:00* /Dirección: *AV. TUPUNGATO 3420, PLACILLA</v>
      </c>
    </row>
    <row r="1260" spans="1:38" s="15" customFormat="1" ht="16.5" customHeight="1" x14ac:dyDescent="0.2">
      <c r="A1260" s="15">
        <f>ROW(A1259)</f>
        <v>1259</v>
      </c>
      <c r="B1260" s="15">
        <f>IF(J1260=J1259,B1259+1,1)</f>
        <v>56</v>
      </c>
      <c r="C1260" s="15" t="s">
        <v>566</v>
      </c>
      <c r="D1260" s="25"/>
      <c r="E1260" s="27" t="s">
        <v>120</v>
      </c>
      <c r="F1260" s="27" t="s">
        <v>456</v>
      </c>
      <c r="G1260" s="27" t="s">
        <v>456</v>
      </c>
      <c r="H1260" s="27" t="s">
        <v>120</v>
      </c>
      <c r="I1260" s="27" t="s">
        <v>120</v>
      </c>
      <c r="J1260" s="28">
        <v>46094</v>
      </c>
      <c r="K1260" s="26">
        <v>0.29166666666666669</v>
      </c>
      <c r="L1260" s="26"/>
      <c r="M1260" s="27" t="s">
        <v>570</v>
      </c>
      <c r="N1260" s="25">
        <f>IFERROR(VLOOKUP(M1260,Data!$J$1:$K$58,2,0),"")</f>
        <v>56973887322</v>
      </c>
      <c r="O1260" s="27" t="s">
        <v>738</v>
      </c>
      <c r="P1260" s="27"/>
      <c r="Q1260" s="27" t="s">
        <v>569</v>
      </c>
      <c r="R1260" s="27" t="s">
        <v>120</v>
      </c>
      <c r="S1260" s="27"/>
      <c r="T1260" s="27"/>
      <c r="U1260" s="28"/>
      <c r="X1260" s="27"/>
      <c r="Y1260" s="27"/>
      <c r="Z1260" s="29"/>
      <c r="AA1260" s="29"/>
      <c r="AB1260" s="29"/>
      <c r="AC1260" s="30"/>
      <c r="AD1260" s="15" t="str">
        <f>IF(Tabla2[[#This Row],[HORA ENTREGA]]="DIRECTO","On time", IF(AA1260&lt;&gt;"",IF(Tabla2[[#This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260" s="15" t="str">
        <f>MID(Tabla2[[#This Row],[TIPO]],1,3)</f>
        <v>RAM</v>
      </c>
      <c r="AF12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RITRAMA S.A. */ Cont: * RAMPLA*/ HR Entrega: *07:00* /Dirección: *AV. TUPUNGATO 3420, PLACILLA</v>
      </c>
      <c r="AG1260" s="38" t="str">
        <f>IFERROR(HYPERLINK("https://wa.me/"&amp;Tabla2[[#This Row],[CONTACTO]]&amp;"?text="&amp;Tabla2[[#This Row],[Mensaje]],"Enviar mensaje"),"")</f>
        <v>Enviar mensaje</v>
      </c>
      <c r="AH1260" s="15" t="str">
        <f>CONCATENATE(A1260,F1260)</f>
        <v>1259RAMPLA</v>
      </c>
      <c r="AI1260" s="15" t="str">
        <f>CONCATENATE("ENT-",A1260)</f>
        <v>ENT-1259</v>
      </c>
      <c r="AJ1260" s="15" t="str">
        <f>IF(Tabla2[[#This Row],[Op]]&lt;&gt;"","ENTREGA","")</f>
        <v>ENTREGA</v>
      </c>
      <c r="AK1260" s="40" t="str">
        <f>(Tabla2[[#This Row],[FECHA ENTREGA]]&amp;Tabla2[[#This Row],[HORA ENTREGA]])</f>
        <v>460940,291666666666667</v>
      </c>
      <c r="AL1260" s="34" t="str">
        <f>IFERROR(HYPERLINK("https://wa.me/"&amp;Tabla2[[#This Row],[CONTACTO]]&amp;"?text="&amp;Tabla2[[#This Row],[Mensaje]]),"")</f>
        <v>https://wa.me/56973887322?text=Hola!%0AServicio del día 13-03%0A *Cliente:* RITRAMA S.A. */ Cont: * RAMPLA*/ HR Entrega: *07:00* /Dirección: *AV. TUPUNGATO 3420, PLACILLA</v>
      </c>
    </row>
    <row r="1261" spans="1:38" s="15" customFormat="1" ht="16.5" customHeight="1" x14ac:dyDescent="0.2">
      <c r="A1261" s="15">
        <f>ROW(A1260)</f>
        <v>1260</v>
      </c>
      <c r="B1261" s="15">
        <f>IF(J1261=J1260,B1260+1,1)</f>
        <v>57</v>
      </c>
      <c r="C1261" s="15" t="s">
        <v>236</v>
      </c>
      <c r="D1261" s="25" t="s">
        <v>39</v>
      </c>
      <c r="E1261" s="27">
        <v>506190</v>
      </c>
      <c r="F1261" s="27" t="s">
        <v>2173</v>
      </c>
      <c r="G1261" s="27" t="s">
        <v>64</v>
      </c>
      <c r="H1261" s="27">
        <v>30000</v>
      </c>
      <c r="I1261" s="27" t="s">
        <v>42</v>
      </c>
      <c r="J1261" s="28">
        <v>46094</v>
      </c>
      <c r="K1261" s="26">
        <v>0.33333333333333331</v>
      </c>
      <c r="L1261" s="26"/>
      <c r="M1261" s="27" t="s">
        <v>86</v>
      </c>
      <c r="N1261" s="25">
        <f>IFERROR(VLOOKUP(M1261,Data!$J$1:$K$58,2,0),"")</f>
        <v>56956654384</v>
      </c>
      <c r="O1261" s="27" t="s">
        <v>87</v>
      </c>
      <c r="P1261" s="27"/>
      <c r="Q1261" s="27" t="s">
        <v>600</v>
      </c>
      <c r="R1261" s="27" t="s">
        <v>48</v>
      </c>
      <c r="S1261" s="27"/>
      <c r="T1261" s="27"/>
      <c r="U1261" s="28"/>
      <c r="X1261" s="27"/>
      <c r="Y1261" s="27"/>
      <c r="Z1261" s="29"/>
      <c r="AA1261" s="29">
        <v>0.33333333333333331</v>
      </c>
      <c r="AB1261" s="29"/>
      <c r="AC1261" s="30">
        <v>46094</v>
      </c>
      <c r="AD1261" s="15" t="str">
        <f>IF(Tabla2[[#This Row],[HORA ENTREGA]]="DIRECTO","On time", IF(AA1261&lt;&gt;"",IF(Tabla2[[#This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1" s="15" t="str">
        <f>MID(Tabla2[[#This Row],[TIPO]],1,3)</f>
        <v xml:space="preserve">20 </v>
      </c>
      <c r="AF12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SOCIEDAD COMERCIAL MARBEN PETS LTDA */ Cont: * CMAU2774910*/ HR Entrega: *08:00* /Dirección: *FRAGUA - CARPAS BLANCAS</v>
      </c>
      <c r="AG1261" s="38" t="str">
        <f>IFERROR(HYPERLINK("https://wa.me/"&amp;Tabla2[[#This Row],[CONTACTO]]&amp;"?text="&amp;Tabla2[[#This Row],[Mensaje]],"Enviar mensaje"),"")</f>
        <v>Enviar mensaje</v>
      </c>
      <c r="AH1261" s="15" t="str">
        <f>CONCATENATE(A1261,F1261)</f>
        <v>1260CMAU2774910</v>
      </c>
      <c r="AI1261" s="15" t="str">
        <f>CONCATENATE("ENT-",A1261)</f>
        <v>ENT-1260</v>
      </c>
      <c r="AJ1261" s="15" t="str">
        <f>IF(Tabla2[[#This Row],[Op]]&lt;&gt;"","ENTREGA","")</f>
        <v>ENTREGA</v>
      </c>
      <c r="AK1261" s="40" t="str">
        <f>(Tabla2[[#This Row],[FECHA ENTREGA]]&amp;Tabla2[[#This Row],[HORA ENTREGA]])</f>
        <v>460940,333333333333333</v>
      </c>
      <c r="AL1261" s="34" t="str">
        <f>IFERROR(HYPERLINK("https://wa.me/"&amp;Tabla2[[#This Row],[CONTACTO]]&amp;"?text="&amp;Tabla2[[#This Row],[Mensaje]]),"")</f>
        <v>https://wa.me/56956654384?text=Hola!%0AServicio del día 13-03%0A *Cliente:* SOCIEDAD COMERCIAL MARBEN PETS LTDA */ Cont: * CMAU2774910*/ HR Entrega: *08:00* /Dirección: *FRAGUA - CARPAS BLANCAS</v>
      </c>
    </row>
    <row r="1262" spans="1:38" s="15" customFormat="1" ht="16.5" customHeight="1" x14ac:dyDescent="0.2">
      <c r="A1262" s="15">
        <f>ROW(A1261)</f>
        <v>1261</v>
      </c>
      <c r="B1262" s="15">
        <f>IF(J1262=J1261,B1261+1,1)</f>
        <v>58</v>
      </c>
      <c r="C1262" s="15" t="s">
        <v>236</v>
      </c>
      <c r="D1262" s="25" t="s">
        <v>39</v>
      </c>
      <c r="E1262" s="27">
        <v>506190</v>
      </c>
      <c r="F1262" s="27" t="s">
        <v>2174</v>
      </c>
      <c r="G1262" s="27" t="s">
        <v>64</v>
      </c>
      <c r="H1262" s="27">
        <v>30000</v>
      </c>
      <c r="I1262" s="27" t="s">
        <v>42</v>
      </c>
      <c r="J1262" s="28">
        <v>46094</v>
      </c>
      <c r="K1262" s="26">
        <v>0.33333333333333331</v>
      </c>
      <c r="L1262" s="26"/>
      <c r="M1262" s="27" t="s">
        <v>347</v>
      </c>
      <c r="N1262" s="25">
        <f>IFERROR(VLOOKUP(M1262,Data!$J$1:$K$58,2,0),"")</f>
        <v>56976511010</v>
      </c>
      <c r="O1262" s="27" t="s">
        <v>516</v>
      </c>
      <c r="P1262" s="27"/>
      <c r="Q1262" s="27" t="s">
        <v>600</v>
      </c>
      <c r="R1262" s="27" t="s">
        <v>48</v>
      </c>
      <c r="S1262" s="27"/>
      <c r="T1262" s="27"/>
      <c r="U1262" s="28"/>
      <c r="X1262" s="27"/>
      <c r="Y1262" s="27"/>
      <c r="Z1262" s="29"/>
      <c r="AA1262" s="29">
        <v>0.33333333333333331</v>
      </c>
      <c r="AB1262" s="29"/>
      <c r="AC1262" s="30">
        <v>46094</v>
      </c>
      <c r="AD1262" s="15" t="str">
        <f>IF(Tabla2[[#This Row],[HORA ENTREGA]]="DIRECTO","On time", IF(AA1262&lt;&gt;"",IF(Tabla2[[#This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2" s="15" t="str">
        <f>MID(Tabla2[[#This Row],[TIPO]],1,3)</f>
        <v xml:space="preserve">20 </v>
      </c>
      <c r="AF12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SOCIEDAD COMERCIAL MARBEN PETS LTDA */ Cont: * TLLU8395198*/ HR Entrega: *08:00* /Dirección: *FRAGUA - CARPAS BLANCAS</v>
      </c>
      <c r="AG1262" s="38" t="str">
        <f>IFERROR(HYPERLINK("https://wa.me/"&amp;Tabla2[[#This Row],[CONTACTO]]&amp;"?text="&amp;Tabla2[[#This Row],[Mensaje]],"Enviar mensaje"),"")</f>
        <v>Enviar mensaje</v>
      </c>
      <c r="AH1262" s="15" t="str">
        <f>CONCATENATE(A1262,F1262)</f>
        <v>1261TLLU8395198</v>
      </c>
      <c r="AI1262" s="15" t="str">
        <f>CONCATENATE("ENT-",A1262)</f>
        <v>ENT-1261</v>
      </c>
      <c r="AJ1262" s="15" t="str">
        <f>IF(Tabla2[[#This Row],[Op]]&lt;&gt;"","ENTREGA","")</f>
        <v>ENTREGA</v>
      </c>
      <c r="AK1262" s="40" t="str">
        <f>(Tabla2[[#This Row],[FECHA ENTREGA]]&amp;Tabla2[[#This Row],[HORA ENTREGA]])</f>
        <v>460940,333333333333333</v>
      </c>
      <c r="AL1262" s="34" t="str">
        <f>IFERROR(HYPERLINK("https://wa.me/"&amp;Tabla2[[#This Row],[CONTACTO]]&amp;"?text="&amp;Tabla2[[#This Row],[Mensaje]]),"")</f>
        <v>https://wa.me/56976511010?text=Hola!%0AServicio del día 13-03%0A *Cliente:* SOCIEDAD COMERCIAL MARBEN PETS LTDA */ Cont: * TLLU8395198*/ HR Entrega: *08:00* /Dirección: *FRAGUA - CARPAS BLANCAS</v>
      </c>
    </row>
    <row r="1263" spans="1:38" s="15" customFormat="1" ht="16.5" customHeight="1" x14ac:dyDescent="0.2">
      <c r="A1263" s="15">
        <f>ROW(A1262)</f>
        <v>1262</v>
      </c>
      <c r="B1263" s="15">
        <f>IF(J1263=J1262,B1262+1,1)</f>
        <v>59</v>
      </c>
      <c r="C1263" s="15" t="s">
        <v>236</v>
      </c>
      <c r="D1263" s="25" t="s">
        <v>39</v>
      </c>
      <c r="E1263" s="27">
        <v>509703</v>
      </c>
      <c r="F1263" s="27" t="s">
        <v>2175</v>
      </c>
      <c r="G1263" s="27" t="s">
        <v>41</v>
      </c>
      <c r="H1263" s="27">
        <v>10000</v>
      </c>
      <c r="I1263" s="27" t="s">
        <v>42</v>
      </c>
      <c r="J1263" s="28">
        <v>46094</v>
      </c>
      <c r="K1263" s="26">
        <v>0.375</v>
      </c>
      <c r="L1263" s="26"/>
      <c r="M1263" s="27" t="s">
        <v>77</v>
      </c>
      <c r="N1263" s="25">
        <f>IFERROR(VLOOKUP(M1263,Data!$J$1:$K$58,2,0),"")</f>
        <v>56967384794</v>
      </c>
      <c r="O1263" s="27" t="s">
        <v>226</v>
      </c>
      <c r="P1263" s="27"/>
      <c r="Q1263" s="27" t="s">
        <v>573</v>
      </c>
      <c r="R1263" s="27" t="s">
        <v>195</v>
      </c>
      <c r="S1263" s="27"/>
      <c r="T1263" s="27"/>
      <c r="U1263" s="28"/>
      <c r="X1263" s="27"/>
      <c r="Y1263" s="27"/>
      <c r="Z1263" s="29"/>
      <c r="AA1263" s="29">
        <v>0.4375</v>
      </c>
      <c r="AB1263" s="29"/>
      <c r="AC1263" s="30">
        <v>46094</v>
      </c>
      <c r="AD1263" s="15" t="str">
        <f>IF(Tabla2[[#This Row],[HORA ENTREGA]]="DIRECTO","On time", IF(AA1263&lt;&gt;"",IF(Tabla2[[#This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63" s="15" t="str">
        <f>MID(Tabla2[[#This Row],[TIPO]],1,3)</f>
        <v xml:space="preserve">40 </v>
      </c>
      <c r="AF12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SOCIEDAD COMERCIAL MARBEN PETS LTDA */ Cont: * MSMU4093184*/ HR Entrega: *09:00* /Dirección: *FRAGUA - BOD.PRINCIPAL</v>
      </c>
      <c r="AG1263" s="38" t="str">
        <f>IFERROR(HYPERLINK("https://wa.me/"&amp;Tabla2[[#This Row],[CONTACTO]]&amp;"?text="&amp;Tabla2[[#This Row],[Mensaje]],"Enviar mensaje"),"")</f>
        <v>Enviar mensaje</v>
      </c>
      <c r="AH1263" s="15" t="str">
        <f>CONCATENATE(A1263,F1263)</f>
        <v>1262MSMU4093184</v>
      </c>
      <c r="AI1263" s="15" t="str">
        <f>CONCATENATE("ENT-",A1263)</f>
        <v>ENT-1262</v>
      </c>
      <c r="AJ1263" s="15" t="str">
        <f>IF(Tabla2[[#This Row],[Op]]&lt;&gt;"","ENTREGA","")</f>
        <v>ENTREGA</v>
      </c>
      <c r="AK1263" s="40" t="str">
        <f>(Tabla2[[#This Row],[FECHA ENTREGA]]&amp;Tabla2[[#This Row],[HORA ENTREGA]])</f>
        <v>460940,375</v>
      </c>
      <c r="AL1263" s="34" t="str">
        <f>IFERROR(HYPERLINK("https://wa.me/"&amp;Tabla2[[#This Row],[CONTACTO]]&amp;"?text="&amp;Tabla2[[#This Row],[Mensaje]]),"")</f>
        <v>https://wa.me/56967384794?text=Hola!%0AServicio del día 13-03%0A *Cliente:* SOCIEDAD COMERCIAL MARBEN PETS LTDA */ Cont: * MSMU4093184*/ HR Entrega: *09:00* /Dirección: *FRAGUA - BOD.PRINCIPAL</v>
      </c>
    </row>
    <row r="1264" spans="1:38" s="15" customFormat="1" ht="16.5" customHeight="1" x14ac:dyDescent="0.2">
      <c r="A1264" s="15">
        <f>ROW(A1263)</f>
        <v>1263</v>
      </c>
      <c r="B1264" s="15">
        <f>IF(J1264=J1263,B1263+1,1)</f>
        <v>60</v>
      </c>
      <c r="C1264" s="15" t="s">
        <v>1313</v>
      </c>
      <c r="D1264" s="25" t="s">
        <v>39</v>
      </c>
      <c r="E1264" s="27">
        <v>301537</v>
      </c>
      <c r="F1264" s="27" t="s">
        <v>2176</v>
      </c>
      <c r="G1264" s="27" t="s">
        <v>64</v>
      </c>
      <c r="H1264" s="27">
        <v>7000</v>
      </c>
      <c r="I1264" s="27" t="s">
        <v>2177</v>
      </c>
      <c r="J1264" s="28">
        <v>46094</v>
      </c>
      <c r="K1264" s="26">
        <v>0.375</v>
      </c>
      <c r="L1264" s="26"/>
      <c r="M1264" s="27" t="s">
        <v>319</v>
      </c>
      <c r="N1264" s="25">
        <f>IFERROR(VLOOKUP(M1264,Data!$J$1:$K$58,2,0),"")</f>
        <v>56948501048</v>
      </c>
      <c r="O1264" s="27" t="s">
        <v>320</v>
      </c>
      <c r="P1264" s="27"/>
      <c r="Q1264" s="27" t="s">
        <v>1316</v>
      </c>
      <c r="R1264" s="27" t="s">
        <v>100</v>
      </c>
      <c r="S1264" s="27"/>
      <c r="T1264" s="27"/>
      <c r="U1264" s="28"/>
      <c r="X1264" s="27"/>
      <c r="Y1264" s="27"/>
      <c r="Z1264" s="29"/>
      <c r="AA1264" s="29">
        <v>0.3611111111111111</v>
      </c>
      <c r="AB1264" s="29"/>
      <c r="AC1264" s="30">
        <v>46094</v>
      </c>
      <c r="AD1264" s="15" t="str">
        <f>IF(Tabla2[[#This Row],[HORA ENTREGA]]="DIRECTO","On time", IF(AA1264&lt;&gt;"",IF(Tabla2[[#This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4" s="15" t="str">
        <f>MID(Tabla2[[#This Row],[TIPO]],1,3)</f>
        <v xml:space="preserve">20 </v>
      </c>
      <c r="AF12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STAR CLUTCH S A */ Cont: * FTAU1600165*/ HR Entrega: *09:00* /Dirección: *CAMINO SAN PEDRO 9580, PUDAHUEL</v>
      </c>
      <c r="AG1264" s="38" t="str">
        <f>IFERROR(HYPERLINK("https://wa.me/"&amp;Tabla2[[#This Row],[CONTACTO]]&amp;"?text="&amp;Tabla2[[#This Row],[Mensaje]],"Enviar mensaje"),"")</f>
        <v>Enviar mensaje</v>
      </c>
      <c r="AH1264" s="15" t="str">
        <f>CONCATENATE(A1264,F1264)</f>
        <v>1263FTAU1600165</v>
      </c>
      <c r="AI1264" s="15" t="str">
        <f>CONCATENATE("ENT-",A1264)</f>
        <v>ENT-1263</v>
      </c>
      <c r="AJ1264" s="15" t="str">
        <f>IF(Tabla2[[#This Row],[Op]]&lt;&gt;"","ENTREGA","")</f>
        <v>ENTREGA</v>
      </c>
      <c r="AK1264" s="40" t="str">
        <f>(Tabla2[[#This Row],[FECHA ENTREGA]]&amp;Tabla2[[#This Row],[HORA ENTREGA]])</f>
        <v>460940,375</v>
      </c>
      <c r="AL1264" s="34" t="str">
        <f>IFERROR(HYPERLINK("https://wa.me/"&amp;Tabla2[[#This Row],[CONTACTO]]&amp;"?text="&amp;Tabla2[[#This Row],[Mensaje]]),"")</f>
        <v>https://wa.me/56948501048?text=Hola!%0AServicio del día 13-03%0A *Cliente:* STAR CLUTCH S A */ Cont: * FTAU1600165*/ HR Entrega: *09:00* /Dirección: *CAMINO SAN PEDRO 9580, PUDAHUEL</v>
      </c>
    </row>
    <row r="1265" spans="1:38" s="15" customFormat="1" ht="16.5" customHeight="1" x14ac:dyDescent="0.2">
      <c r="A1265" s="15">
        <f>ROW(A1264)</f>
        <v>1264</v>
      </c>
      <c r="B1265" s="15">
        <f>IF(J1265=J1264,B1264+1,1)</f>
        <v>61</v>
      </c>
      <c r="C1265" s="15" t="s">
        <v>447</v>
      </c>
      <c r="D1265" s="25" t="s">
        <v>39</v>
      </c>
      <c r="E1265" s="27">
        <v>384856</v>
      </c>
      <c r="F1265" s="27" t="s">
        <v>2178</v>
      </c>
      <c r="G1265" s="27" t="s">
        <v>41</v>
      </c>
      <c r="H1265" s="27">
        <v>12700</v>
      </c>
      <c r="I1265" s="27" t="s">
        <v>42</v>
      </c>
      <c r="J1265" s="28">
        <v>46094</v>
      </c>
      <c r="K1265" s="26">
        <v>0.33333333333333331</v>
      </c>
      <c r="L1265" s="26"/>
      <c r="M1265" s="27" t="s">
        <v>241</v>
      </c>
      <c r="N1265" s="25">
        <f>IFERROR(VLOOKUP(M1265,Data!$J$1:$K$58,2,0),"")</f>
        <v>56984880436</v>
      </c>
      <c r="O1265" s="27" t="s">
        <v>242</v>
      </c>
      <c r="P1265" s="27"/>
      <c r="Q1265" s="27" t="s">
        <v>2083</v>
      </c>
      <c r="R1265" s="27" t="s">
        <v>69</v>
      </c>
      <c r="S1265" s="27"/>
      <c r="T1265" s="27"/>
      <c r="U1265" s="28"/>
      <c r="V1265" s="15" t="s">
        <v>1738</v>
      </c>
      <c r="X1265" s="27"/>
      <c r="Y1265" s="27"/>
      <c r="Z1265" s="29"/>
      <c r="AA1265" s="29">
        <v>0.33333333333333331</v>
      </c>
      <c r="AB1265" s="29"/>
      <c r="AC1265" s="30">
        <v>46094</v>
      </c>
      <c r="AD1265" s="15" t="str">
        <f>IF(Tabla2[[#This Row],[HORA ENTREGA]]="DIRECTO","On time", IF(AA1265&lt;&gt;"",IF(Tabla2[[#This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5" s="15" t="str">
        <f>MID(Tabla2[[#This Row],[TIPO]],1,3)</f>
        <v xml:space="preserve">40 </v>
      </c>
      <c r="AF12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13-03%0A *Cliente:* TECNIKA S A */ Cont: * OOCU6974153*/ HR Entrega: *08:00* /Dirección: *Olivos 1270, Pudahuel</v>
      </c>
      <c r="AG1265" s="38" t="str">
        <f>IFERROR(HYPERLINK("https://wa.me/"&amp;Tabla2[[#This Row],[CONTACTO]]&amp;"?text="&amp;Tabla2[[#This Row],[Mensaje]],"Enviar mensaje"),"")</f>
        <v>Enviar mensaje</v>
      </c>
      <c r="AH1265" s="15" t="str">
        <f>CONCATENATE(A1265,F1265)</f>
        <v>1264OOCU6974153</v>
      </c>
      <c r="AI1265" s="15" t="str">
        <f>CONCATENATE("ENT-",A1265)</f>
        <v>ENT-1264</v>
      </c>
      <c r="AJ1265" s="15" t="str">
        <f>IF(Tabla2[[#This Row],[Op]]&lt;&gt;"","ENTREGA","")</f>
        <v>ENTREGA</v>
      </c>
      <c r="AK1265" s="40" t="str">
        <f>(Tabla2[[#This Row],[FECHA ENTREGA]]&amp;Tabla2[[#This Row],[HORA ENTREGA]])</f>
        <v>460940,333333333333333</v>
      </c>
      <c r="AL1265" s="34" t="str">
        <f>IFERROR(HYPERLINK("https://wa.me/"&amp;Tabla2[[#This Row],[CONTACTO]]&amp;"?text="&amp;Tabla2[[#This Row],[Mensaje]]),"")</f>
        <v>https://wa.me/56984880436?text=Hola!%0AServicio del día 13-03%0A *Cliente:* TECNIKA S A */ Cont: * OOCU6974153*/ HR Entrega: *08:00* /Dirección: *Olivos 1270, Pudahuel</v>
      </c>
    </row>
    <row r="1266" spans="1:38" s="15" customFormat="1" ht="16.5" customHeight="1" x14ac:dyDescent="0.2">
      <c r="A1266" s="15">
        <f>ROW(A1265)</f>
        <v>1265</v>
      </c>
      <c r="B1266" s="15">
        <f>IF(J1266=J1265,B1265+1,1)</f>
        <v>1</v>
      </c>
      <c r="C1266" s="15" t="s">
        <v>263</v>
      </c>
      <c r="D1266" s="25" t="s">
        <v>39</v>
      </c>
      <c r="E1266" s="27">
        <v>1284535</v>
      </c>
      <c r="F1266" s="27" t="s">
        <v>2179</v>
      </c>
      <c r="G1266" s="27" t="s">
        <v>41</v>
      </c>
      <c r="H1266" s="27">
        <v>23000</v>
      </c>
      <c r="I1266" s="27" t="s">
        <v>2180</v>
      </c>
      <c r="J1266" s="28">
        <v>46095</v>
      </c>
      <c r="K1266" s="26">
        <v>0.35416666666666669</v>
      </c>
      <c r="L1266" s="26"/>
      <c r="M1266" s="27" t="s">
        <v>55</v>
      </c>
      <c r="N1266" s="25">
        <f>IFERROR(VLOOKUP(M1266,Data!$J$1:$K$58,2,0),"")</f>
        <v>56992164782</v>
      </c>
      <c r="O1266" s="27" t="s">
        <v>56</v>
      </c>
      <c r="P1266" s="27"/>
      <c r="Q1266" s="27" t="s">
        <v>265</v>
      </c>
      <c r="R1266" s="27" t="s">
        <v>58</v>
      </c>
      <c r="S1266" s="27"/>
      <c r="T1266" s="27"/>
      <c r="U1266" s="28"/>
      <c r="V1266" s="15" t="s">
        <v>1700</v>
      </c>
      <c r="X1266" s="27"/>
      <c r="Y1266" s="27"/>
      <c r="Z1266" s="29"/>
      <c r="AA1266" s="29">
        <v>0.35416666666666669</v>
      </c>
      <c r="AB1266" s="29"/>
      <c r="AC1266" s="30">
        <v>46095</v>
      </c>
      <c r="AD1266" s="15" t="str">
        <f>IF(Tabla2[[#This Row],[HORA ENTREGA]]="DIRECTO","On time", IF(AA1266&lt;&gt;"",IF(Tabla2[[#This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6" s="15" t="str">
        <f>MID(Tabla2[[#This Row],[TIPO]],1,3)</f>
        <v xml:space="preserve">40 </v>
      </c>
      <c r="AF12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14-03%0A *Cliente:* BARCEL CHILE S.A. */ Cont: * HAMU1340057*/ HR Entrega: *08:30* /Dirección: *AGUNSA - La montaña 1550, Quilicura (Ingreso por portería A) </v>
      </c>
      <c r="AG1266" s="38" t="str">
        <f>IFERROR(HYPERLINK("https://wa.me/"&amp;Tabla2[[#This Row],[CONTACTO]]&amp;"?text="&amp;Tabla2[[#This Row],[Mensaje]],"Enviar mensaje"),"")</f>
        <v>Enviar mensaje</v>
      </c>
      <c r="AH1266" s="15" t="str">
        <f>CONCATENATE(A1266,F1266)</f>
        <v>1265HAMU1340057</v>
      </c>
      <c r="AI1266" s="15" t="str">
        <f>CONCATENATE("ENT-",A1266)</f>
        <v>ENT-1265</v>
      </c>
      <c r="AJ1266" s="15" t="str">
        <f>IF(Tabla2[[#This Row],[Op]]&lt;&gt;"","ENTREGA","")</f>
        <v>ENTREGA</v>
      </c>
      <c r="AK1266" s="40" t="str">
        <f>(Tabla2[[#This Row],[FECHA ENTREGA]]&amp;Tabla2[[#This Row],[HORA ENTREGA]])</f>
        <v>460950,354166666666667</v>
      </c>
      <c r="AL1266" s="34" t="str">
        <f>IFERROR(HYPERLINK("https://wa.me/"&amp;Tabla2[[#This Row],[CONTACTO]]&amp;"?text="&amp;Tabla2[[#This Row],[Mensaje]]),"")</f>
        <v>https://wa.me/56992164782?text=Hola!%0AServicio del día 14-03%0A *Cliente:* BARCEL CHILE S.A. */ Cont: * HAMU1340057*/ HR Entrega: *08:30* /Dirección: *AGUNSA - La montaña 1550, Quilicura (Ingreso por portería A) </v>
      </c>
    </row>
    <row r="1267" spans="1:38" s="15" customFormat="1" ht="16.5" customHeight="1" x14ac:dyDescent="0.2">
      <c r="A1267" s="15">
        <f>ROW(A1266)</f>
        <v>1266</v>
      </c>
      <c r="B1267" s="15">
        <f>IF(J1267=J1266,B1266+1,1)</f>
        <v>2</v>
      </c>
      <c r="C1267" s="15" t="s">
        <v>263</v>
      </c>
      <c r="D1267" s="25" t="s">
        <v>39</v>
      </c>
      <c r="E1267" s="27">
        <v>1284535</v>
      </c>
      <c r="F1267" s="27" t="s">
        <v>2181</v>
      </c>
      <c r="G1267" s="27" t="s">
        <v>41</v>
      </c>
      <c r="H1267" s="27">
        <v>23000</v>
      </c>
      <c r="I1267" s="27" t="s">
        <v>2180</v>
      </c>
      <c r="J1267" s="28">
        <v>46095</v>
      </c>
      <c r="K1267" s="26">
        <v>0.375</v>
      </c>
      <c r="L1267" s="26"/>
      <c r="M1267" s="27" t="s">
        <v>192</v>
      </c>
      <c r="N1267" s="25">
        <f>IFERROR(VLOOKUP(M1267,Data!$J$1:$K$58,2,0),"")</f>
        <v>56967396661</v>
      </c>
      <c r="O1267" s="27" t="s">
        <v>390</v>
      </c>
      <c r="P1267" s="27"/>
      <c r="Q1267" s="27" t="s">
        <v>265</v>
      </c>
      <c r="R1267" s="27" t="s">
        <v>58</v>
      </c>
      <c r="S1267" s="27"/>
      <c r="T1267" s="27"/>
      <c r="U1267" s="28"/>
      <c r="X1267" s="27"/>
      <c r="Y1267" s="27"/>
      <c r="Z1267" s="29"/>
      <c r="AA1267" s="29">
        <v>0.36805555555555558</v>
      </c>
      <c r="AB1267" s="29"/>
      <c r="AC1267" s="30">
        <v>46095</v>
      </c>
      <c r="AD1267" s="15" t="str">
        <f>IF(Tabla2[[#This Row],[HORA ENTREGA]]="DIRECTO","On time", IF(AA1267&lt;&gt;"",IF(Tabla2[[#This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7" s="15" t="str">
        <f>MID(Tabla2[[#This Row],[TIPO]],1,3)</f>
        <v xml:space="preserve">40 </v>
      </c>
      <c r="AF12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14-03%0A *Cliente:* BARCEL CHILE S.A. */ Cont: * HAMU2490935*/ HR Entrega: *09:00* /Dirección: *AGUNSA - La montaña 1550, Quilicura (Ingreso por portería A) </v>
      </c>
      <c r="AG1267" s="38" t="str">
        <f>IFERROR(HYPERLINK("https://wa.me/"&amp;Tabla2[[#This Row],[CONTACTO]]&amp;"?text="&amp;Tabla2[[#This Row],[Mensaje]],"Enviar mensaje"),"")</f>
        <v>Enviar mensaje</v>
      </c>
      <c r="AH1267" s="15" t="str">
        <f>CONCATENATE(A1267,F1267)</f>
        <v>1266HAMU2490935</v>
      </c>
      <c r="AI1267" s="15" t="str">
        <f>CONCATENATE("ENT-",A1267)</f>
        <v>ENT-1266</v>
      </c>
      <c r="AJ1267" s="15" t="str">
        <f>IF(Tabla2[[#This Row],[Op]]&lt;&gt;"","ENTREGA","")</f>
        <v>ENTREGA</v>
      </c>
      <c r="AK1267" s="40" t="str">
        <f>(Tabla2[[#This Row],[FECHA ENTREGA]]&amp;Tabla2[[#This Row],[HORA ENTREGA]])</f>
        <v>460950,375</v>
      </c>
      <c r="AL1267" s="34" t="str">
        <f>IFERROR(HYPERLINK("https://wa.me/"&amp;Tabla2[[#This Row],[CONTACTO]]&amp;"?text="&amp;Tabla2[[#This Row],[Mensaje]]),"")</f>
        <v>https://wa.me/56967396661?text=Hola!%0AServicio del día 14-03%0A *Cliente:* BARCEL CHILE S.A. */ Cont: * HAMU2490935*/ HR Entrega: *09:00* /Dirección: *AGUNSA - La montaña 1550, Quilicura (Ingreso por portería A) </v>
      </c>
    </row>
    <row r="1268" spans="1:38" s="15" customFormat="1" ht="16.5" customHeight="1" x14ac:dyDescent="0.2">
      <c r="A1268" s="15">
        <f>ROW(A1267)</f>
        <v>1267</v>
      </c>
      <c r="B1268" s="15">
        <f>IF(J1268=J1267,B1267+1,1)</f>
        <v>3</v>
      </c>
      <c r="C1268" s="15" t="s">
        <v>263</v>
      </c>
      <c r="D1268" s="25" t="s">
        <v>39</v>
      </c>
      <c r="E1268" s="27">
        <v>1284535</v>
      </c>
      <c r="F1268" s="27" t="s">
        <v>2182</v>
      </c>
      <c r="G1268" s="27" t="s">
        <v>41</v>
      </c>
      <c r="H1268" s="27">
        <v>23000</v>
      </c>
      <c r="I1268" s="27" t="s">
        <v>2180</v>
      </c>
      <c r="J1268" s="28">
        <v>46095</v>
      </c>
      <c r="K1268" s="26">
        <v>0.39583333333333331</v>
      </c>
      <c r="L1268" s="26"/>
      <c r="M1268" s="27" t="s">
        <v>164</v>
      </c>
      <c r="N1268" s="25">
        <f>IFERROR(VLOOKUP(M1268,Data!$J$1:$K$58,2,0),"")</f>
        <v>56967398822</v>
      </c>
      <c r="O1268" s="27" t="s">
        <v>165</v>
      </c>
      <c r="P1268" s="27"/>
      <c r="Q1268" s="27" t="s">
        <v>265</v>
      </c>
      <c r="R1268" s="27" t="s">
        <v>58</v>
      </c>
      <c r="S1268" s="27"/>
      <c r="T1268" s="27"/>
      <c r="U1268" s="28"/>
      <c r="X1268" s="27"/>
      <c r="Y1268" s="27"/>
      <c r="Z1268" s="29"/>
      <c r="AA1268" s="29">
        <v>0.39583333333333331</v>
      </c>
      <c r="AB1268" s="29"/>
      <c r="AC1268" s="30">
        <v>46095</v>
      </c>
      <c r="AD1268" s="15" t="str">
        <f>IF(Tabla2[[#This Row],[HORA ENTREGA]]="DIRECTO","On time", IF(AA1268&lt;&gt;"",IF(Tabla2[[#This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8" s="15" t="str">
        <f>MID(Tabla2[[#This Row],[TIPO]],1,3)</f>
        <v xml:space="preserve">40 </v>
      </c>
      <c r="AF12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14-03%0A *Cliente:* BARCEL CHILE S.A. */ Cont: * HAMU4075717*/ HR Entrega: *09:30* /Dirección: *AGUNSA - La montaña 1550, Quilicura (Ingreso por portería A) </v>
      </c>
      <c r="AG1268" s="38" t="str">
        <f>IFERROR(HYPERLINK("https://wa.me/"&amp;Tabla2[[#This Row],[CONTACTO]]&amp;"?text="&amp;Tabla2[[#This Row],[Mensaje]],"Enviar mensaje"),"")</f>
        <v>Enviar mensaje</v>
      </c>
      <c r="AH1268" s="15" t="str">
        <f>CONCATENATE(A1268,F1268)</f>
        <v>1267HAMU4075717</v>
      </c>
      <c r="AI1268" s="15" t="str">
        <f>CONCATENATE("ENT-",A1268)</f>
        <v>ENT-1267</v>
      </c>
      <c r="AJ1268" s="15" t="str">
        <f>IF(Tabla2[[#This Row],[Op]]&lt;&gt;"","ENTREGA","")</f>
        <v>ENTREGA</v>
      </c>
      <c r="AK1268" s="40" t="str">
        <f>(Tabla2[[#This Row],[FECHA ENTREGA]]&amp;Tabla2[[#This Row],[HORA ENTREGA]])</f>
        <v>460950,395833333333333</v>
      </c>
      <c r="AL1268" s="34" t="str">
        <f>IFERROR(HYPERLINK("https://wa.me/"&amp;Tabla2[[#This Row],[CONTACTO]]&amp;"?text="&amp;Tabla2[[#This Row],[Mensaje]]),"")</f>
        <v>https://wa.me/56967398822?text=Hola!%0AServicio del día 14-03%0A *Cliente:* BARCEL CHILE S.A. */ Cont: * HAMU4075717*/ HR Entrega: *09:30* /Dirección: *AGUNSA - La montaña 1550, Quilicura (Ingreso por portería A) </v>
      </c>
    </row>
    <row r="1269" spans="1:38" s="15" customFormat="1" ht="16.5" customHeight="1" x14ac:dyDescent="0.2">
      <c r="A1269" s="15">
        <f>ROW(A1268)</f>
        <v>1268</v>
      </c>
      <c r="B1269" s="15">
        <f>IF(J1269=J1268,B1268+1,1)</f>
        <v>4</v>
      </c>
      <c r="C1269" s="15" t="s">
        <v>263</v>
      </c>
      <c r="D1269" s="25" t="s">
        <v>39</v>
      </c>
      <c r="E1269" s="27">
        <v>1284535</v>
      </c>
      <c r="F1269" s="27" t="s">
        <v>2183</v>
      </c>
      <c r="G1269" s="27" t="s">
        <v>41</v>
      </c>
      <c r="H1269" s="27">
        <v>23000</v>
      </c>
      <c r="I1269" s="27" t="s">
        <v>2180</v>
      </c>
      <c r="J1269" s="28">
        <v>46095</v>
      </c>
      <c r="K1269" s="26">
        <v>0.41666666666666669</v>
      </c>
      <c r="L1269" s="26"/>
      <c r="M1269" s="27" t="s">
        <v>72</v>
      </c>
      <c r="N1269" s="25">
        <f>IFERROR(VLOOKUP(M1269,Data!$J$1:$K$58,2,0),"")</f>
        <v>56978089148</v>
      </c>
      <c r="O1269" s="27" t="s">
        <v>73</v>
      </c>
      <c r="P1269" s="27"/>
      <c r="Q1269" s="27" t="s">
        <v>265</v>
      </c>
      <c r="R1269" s="27" t="s">
        <v>58</v>
      </c>
      <c r="S1269" s="27"/>
      <c r="T1269" s="27"/>
      <c r="U1269" s="28"/>
      <c r="V1269" s="15" t="s">
        <v>1700</v>
      </c>
      <c r="X1269" s="27"/>
      <c r="Y1269" s="27"/>
      <c r="Z1269" s="29"/>
      <c r="AA1269" s="29">
        <v>0.34027777777777779</v>
      </c>
      <c r="AB1269" s="29"/>
      <c r="AC1269" s="30">
        <v>46095</v>
      </c>
      <c r="AD1269" s="15" t="str">
        <f>IF(Tabla2[[#This Row],[HORA ENTREGA]]="DIRECTO","On time", IF(AA1269&lt;&gt;"",IF(Tabla2[[#This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69" s="15" t="str">
        <f>MID(Tabla2[[#This Row],[TIPO]],1,3)</f>
        <v xml:space="preserve">40 </v>
      </c>
      <c r="AF12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14-03%0A *Cliente:* BARCEL CHILE S.A. */ Cont: * HAMU3866987*/ HR Entrega: *10:00* /Dirección: *AGUNSA - La montaña 1550, Quilicura (Ingreso por portería A) </v>
      </c>
      <c r="AG1269" s="38" t="str">
        <f>IFERROR(HYPERLINK("https://wa.me/"&amp;Tabla2[[#This Row],[CONTACTO]]&amp;"?text="&amp;Tabla2[[#This Row],[Mensaje]],"Enviar mensaje"),"")</f>
        <v>Enviar mensaje</v>
      </c>
      <c r="AH1269" s="15" t="str">
        <f>CONCATENATE(A1269,F1269)</f>
        <v>1268HAMU3866987</v>
      </c>
      <c r="AI1269" s="15" t="str">
        <f>CONCATENATE("ENT-",A1269)</f>
        <v>ENT-1268</v>
      </c>
      <c r="AJ1269" s="15" t="str">
        <f>IF(Tabla2[[#This Row],[Op]]&lt;&gt;"","ENTREGA","")</f>
        <v>ENTREGA</v>
      </c>
      <c r="AK1269" s="40" t="str">
        <f>(Tabla2[[#This Row],[FECHA ENTREGA]]&amp;Tabla2[[#This Row],[HORA ENTREGA]])</f>
        <v>460950,416666666666667</v>
      </c>
      <c r="AL1269" s="34" t="str">
        <f>IFERROR(HYPERLINK("https://wa.me/"&amp;Tabla2[[#This Row],[CONTACTO]]&amp;"?text="&amp;Tabla2[[#This Row],[Mensaje]]),"")</f>
        <v>https://wa.me/56978089148?text=Hola!%0AServicio del día 14-03%0A *Cliente:* BARCEL CHILE S.A. */ Cont: * HAMU3866987*/ HR Entrega: *10:00* /Dirección: *AGUNSA - La montaña 1550, Quilicura (Ingreso por portería A) </v>
      </c>
    </row>
    <row r="1270" spans="1:38" s="15" customFormat="1" ht="16.5" customHeight="1" x14ac:dyDescent="0.2">
      <c r="A1270" s="15">
        <f>ROW(A1269)</f>
        <v>1269</v>
      </c>
      <c r="B1270" s="15">
        <f>IF(J1270=J1269,B1269+1,1)</f>
        <v>5</v>
      </c>
      <c r="C1270" s="15" t="s">
        <v>263</v>
      </c>
      <c r="D1270" s="25" t="s">
        <v>39</v>
      </c>
      <c r="E1270" s="27">
        <v>1284535</v>
      </c>
      <c r="F1270" s="27" t="s">
        <v>2184</v>
      </c>
      <c r="G1270" s="27" t="s">
        <v>41</v>
      </c>
      <c r="H1270" s="27">
        <v>23000</v>
      </c>
      <c r="I1270" s="27" t="s">
        <v>2180</v>
      </c>
      <c r="J1270" s="28">
        <v>46095</v>
      </c>
      <c r="K1270" s="26">
        <v>0.4375</v>
      </c>
      <c r="L1270" s="26"/>
      <c r="M1270" s="27" t="s">
        <v>126</v>
      </c>
      <c r="N1270" s="25">
        <f>IFERROR(VLOOKUP(M1270,Data!$J$1:$K$58,2,0),"")</f>
        <v>56999270871</v>
      </c>
      <c r="O1270" s="27" t="s">
        <v>91</v>
      </c>
      <c r="P1270" s="27"/>
      <c r="Q1270" s="27" t="s">
        <v>265</v>
      </c>
      <c r="R1270" s="27" t="s">
        <v>58</v>
      </c>
      <c r="S1270" s="27"/>
      <c r="T1270" s="27"/>
      <c r="U1270" s="28"/>
      <c r="X1270" s="27"/>
      <c r="Y1270" s="27"/>
      <c r="Z1270" s="29"/>
      <c r="AA1270" s="29">
        <v>0.44444444444444442</v>
      </c>
      <c r="AB1270" s="29"/>
      <c r="AC1270" s="30">
        <v>46095</v>
      </c>
      <c r="AD1270" s="15" t="str">
        <f>IF(Tabla2[[#This Row],[HORA ENTREGA]]="DIRECTO","On time", IF(AA1270&lt;&gt;"",IF(Tabla2[[#This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0" s="15" t="str">
        <f>MID(Tabla2[[#This Row],[TIPO]],1,3)</f>
        <v xml:space="preserve">40 </v>
      </c>
      <c r="AF12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14-03%0A *Cliente:* BARCEL CHILE S.A. */ Cont: * FANU3399478*/ HR Entrega: *10:30* /Dirección: *AGUNSA - La montaña 1550, Quilicura (Ingreso por portería A) </v>
      </c>
      <c r="AG1270" s="38" t="str">
        <f>IFERROR(HYPERLINK("https://wa.me/"&amp;Tabla2[[#This Row],[CONTACTO]]&amp;"?text="&amp;Tabla2[[#This Row],[Mensaje]],"Enviar mensaje"),"")</f>
        <v>Enviar mensaje</v>
      </c>
      <c r="AH1270" s="15" t="str">
        <f>CONCATENATE(A1270,F1270)</f>
        <v>1269FANU3399478</v>
      </c>
      <c r="AI1270" s="15" t="str">
        <f>CONCATENATE("ENT-",A1270)</f>
        <v>ENT-1269</v>
      </c>
      <c r="AJ1270" s="15" t="str">
        <f>IF(Tabla2[[#This Row],[Op]]&lt;&gt;"","ENTREGA","")</f>
        <v>ENTREGA</v>
      </c>
      <c r="AK1270" s="40" t="str">
        <f>(Tabla2[[#This Row],[FECHA ENTREGA]]&amp;Tabla2[[#This Row],[HORA ENTREGA]])</f>
        <v>460950,4375</v>
      </c>
      <c r="AL1270" s="34" t="str">
        <f>IFERROR(HYPERLINK("https://wa.me/"&amp;Tabla2[[#This Row],[CONTACTO]]&amp;"?text="&amp;Tabla2[[#This Row],[Mensaje]]),"")</f>
        <v>https://wa.me/56999270871?text=Hola!%0AServicio del día 14-03%0A *Cliente:* BARCEL CHILE S.A. */ Cont: * FANU3399478*/ HR Entrega: *10:30* /Dirección: *AGUNSA - La montaña 1550, Quilicura (Ingreso por portería A) </v>
      </c>
    </row>
    <row r="1271" spans="1:38" s="15" customFormat="1" ht="16.5" customHeight="1" x14ac:dyDescent="0.2">
      <c r="A1271" s="15">
        <f>ROW(A1270)</f>
        <v>1270</v>
      </c>
      <c r="B1271" s="15">
        <f>IF(J1271=J1270,B1270+1,1)</f>
        <v>6</v>
      </c>
      <c r="C1271" s="15" t="s">
        <v>110</v>
      </c>
      <c r="D1271" s="25" t="s">
        <v>39</v>
      </c>
      <c r="E1271" s="27">
        <v>2009215</v>
      </c>
      <c r="F1271" s="27" t="s">
        <v>2185</v>
      </c>
      <c r="G1271" s="27" t="s">
        <v>64</v>
      </c>
      <c r="H1271" s="27">
        <v>30000</v>
      </c>
      <c r="I1271" s="27" t="s">
        <v>42</v>
      </c>
      <c r="J1271" s="28">
        <v>46095</v>
      </c>
      <c r="K1271" s="26">
        <v>0.375</v>
      </c>
      <c r="L1271" s="26"/>
      <c r="M1271" s="27" t="s">
        <v>51</v>
      </c>
      <c r="N1271" s="25">
        <f>IFERROR(VLOOKUP(M1271,Data!$J$1:$K$58,2,0),"")</f>
        <v>56967256951</v>
      </c>
      <c r="O1271" s="27" t="s">
        <v>52</v>
      </c>
      <c r="P1271" s="27"/>
      <c r="Q1271" s="27" t="s">
        <v>113</v>
      </c>
      <c r="R1271" s="27" t="s">
        <v>376</v>
      </c>
      <c r="S1271" s="27"/>
      <c r="T1271" s="27"/>
      <c r="U1271" s="28"/>
      <c r="V1271" s="15" t="s">
        <v>1700</v>
      </c>
      <c r="X1271" s="27" t="s">
        <v>335</v>
      </c>
      <c r="Y1271" s="27"/>
      <c r="Z1271" s="29"/>
      <c r="AA1271" s="29">
        <v>0.35416666666666669</v>
      </c>
      <c r="AB1271" s="29"/>
      <c r="AC1271" s="30">
        <v>46095</v>
      </c>
      <c r="AD1271" s="15" t="str">
        <f>IF(Tabla2[[#This Row],[HORA ENTREGA]]="DIRECTO","On time", IF(AA1271&lt;&gt;"",IF(Tabla2[[#This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1" s="15" t="str">
        <f>MID(Tabla2[[#This Row],[TIPO]],1,3)</f>
        <v xml:space="preserve">20 </v>
      </c>
      <c r="AF12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14-03%0A *Cliente:* COMERCIAL SANDOVAL E HIJOS LTDA */ Cont: * DFSU3120153*/ HR Entrega: *09:00* /Dirección: *SANTA ISABEL 370; LAMPA</v>
      </c>
      <c r="AG1271" s="38" t="str">
        <f>IFERROR(HYPERLINK("https://wa.me/"&amp;Tabla2[[#This Row],[CONTACTO]]&amp;"?text="&amp;Tabla2[[#This Row],[Mensaje]],"Enviar mensaje"),"")</f>
        <v>Enviar mensaje</v>
      </c>
      <c r="AH1271" s="15" t="str">
        <f>CONCATENATE(A1271,F1271)</f>
        <v>1270DFSU3120153</v>
      </c>
      <c r="AI1271" s="15" t="str">
        <f>CONCATENATE("ENT-",A1271)</f>
        <v>ENT-1270</v>
      </c>
      <c r="AJ1271" s="15" t="str">
        <f>IF(Tabla2[[#This Row],[Op]]&lt;&gt;"","ENTREGA","")</f>
        <v>ENTREGA</v>
      </c>
      <c r="AK1271" s="40" t="str">
        <f>(Tabla2[[#This Row],[FECHA ENTREGA]]&amp;Tabla2[[#This Row],[HORA ENTREGA]])</f>
        <v>460950,375</v>
      </c>
      <c r="AL1271" s="34" t="str">
        <f>IFERROR(HYPERLINK("https://wa.me/"&amp;Tabla2[[#This Row],[CONTACTO]]&amp;"?text="&amp;Tabla2[[#This Row],[Mensaje]]),"")</f>
        <v>https://wa.me/56967256951?text=Hola!%0AServicio del día 14-03%0A *Cliente:* COMERCIAL SANDOVAL E HIJOS LTDA */ Cont: * DFSU3120153*/ HR Entrega: *09:00* /Dirección: *SANTA ISABEL 370; LAMPA</v>
      </c>
    </row>
    <row r="1272" spans="1:38" s="15" customFormat="1" ht="16.5" customHeight="1" x14ac:dyDescent="0.2">
      <c r="A1272" s="15">
        <f>ROW(A1271)</f>
        <v>1271</v>
      </c>
      <c r="B1272" s="15">
        <f>IF(J1272=J1271,B1271+1,1)</f>
        <v>7</v>
      </c>
      <c r="C1272" s="15" t="s">
        <v>149</v>
      </c>
      <c r="D1272" s="25" t="s">
        <v>39</v>
      </c>
      <c r="E1272" s="27">
        <v>2610229</v>
      </c>
      <c r="F1272" s="27" t="s">
        <v>2186</v>
      </c>
      <c r="G1272" s="27" t="s">
        <v>41</v>
      </c>
      <c r="H1272" s="27">
        <v>8000</v>
      </c>
      <c r="I1272" s="27" t="s">
        <v>42</v>
      </c>
      <c r="J1272" s="28">
        <v>46095</v>
      </c>
      <c r="K1272" s="26">
        <v>0.33333333333333331</v>
      </c>
      <c r="L1272" s="26"/>
      <c r="M1272" s="27" t="s">
        <v>649</v>
      </c>
      <c r="N1272" s="25">
        <f>IFERROR(VLOOKUP(M1272,Data!$J$1:$K$58,2,0),"")</f>
        <v>56939438073</v>
      </c>
      <c r="O1272" s="27" t="s">
        <v>203</v>
      </c>
      <c r="P1272" s="27"/>
      <c r="Q1272" s="27" t="s">
        <v>153</v>
      </c>
      <c r="R1272" s="27" t="s">
        <v>446</v>
      </c>
      <c r="S1272" s="27"/>
      <c r="T1272" s="27"/>
      <c r="U1272" s="28"/>
      <c r="V1272" s="15" t="s">
        <v>1328</v>
      </c>
      <c r="X1272" s="27" t="s">
        <v>2187</v>
      </c>
      <c r="Y1272" s="27"/>
      <c r="Z1272" s="29"/>
      <c r="AA1272" s="29">
        <v>0.3263888888888889</v>
      </c>
      <c r="AB1272" s="29"/>
      <c r="AC1272" s="30">
        <v>46095</v>
      </c>
      <c r="AD1272" s="15" t="str">
        <f>IF(Tabla2[[#This Row],[HORA ENTREGA]]="DIRECTO","On time", IF(AA1272&lt;&gt;"",IF(Tabla2[[#This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2" s="15" t="str">
        <f>MID(Tabla2[[#This Row],[TIPO]],1,3)</f>
        <v xml:space="preserve">40 </v>
      </c>
      <c r="AF12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14-03%0A *Cliente:* IMPORTADORA MIDEA CARRIER CHILE LTDA */ Cont: * TLLU4050217*/ HR Entrega: *08:00* /Dirección: *BOD. MIEA AGURTO - PUERTO MADERO 9710, BOD. E13; PUDAHUEL </v>
      </c>
      <c r="AG1272" s="38" t="str">
        <f>IFERROR(HYPERLINK("https://wa.me/"&amp;Tabla2[[#This Row],[CONTACTO]]&amp;"?text="&amp;Tabla2[[#This Row],[Mensaje]],"Enviar mensaje"),"")</f>
        <v>Enviar mensaje</v>
      </c>
      <c r="AH1272" s="15" t="str">
        <f>CONCATENATE(A1272,F1272)</f>
        <v>1271TLLU4050217</v>
      </c>
      <c r="AI1272" s="15" t="str">
        <f>CONCATENATE("ENT-",A1272)</f>
        <v>ENT-1271</v>
      </c>
      <c r="AJ1272" s="15" t="str">
        <f>IF(Tabla2[[#This Row],[Op]]&lt;&gt;"","ENTREGA","")</f>
        <v>ENTREGA</v>
      </c>
      <c r="AK1272" s="40" t="str">
        <f>(Tabla2[[#This Row],[FECHA ENTREGA]]&amp;Tabla2[[#This Row],[HORA ENTREGA]])</f>
        <v>460950,333333333333333</v>
      </c>
      <c r="AL1272" s="34" t="str">
        <f>IFERROR(HYPERLINK("https://wa.me/"&amp;Tabla2[[#This Row],[CONTACTO]]&amp;"?text="&amp;Tabla2[[#This Row],[Mensaje]]),"")</f>
        <v xml:space="preserve">https://wa.me/56939438073?text=Hola!%0AServicio del día 14-03%0A *Cliente:* IMPORTADORA MIDEA CARRIER CHILE LTDA */ Cont: * TLLU4050217*/ HR Entrega: *08:00* /Dirección: *BOD. MIEA AGURTO - PUERTO MADERO 9710, BOD. E13; PUDAHUEL </v>
      </c>
    </row>
    <row r="1273" spans="1:38" s="15" customFormat="1" ht="16.5" customHeight="1" x14ac:dyDescent="0.2">
      <c r="A1273" s="15">
        <f>ROW(A1272)</f>
        <v>1272</v>
      </c>
      <c r="B1273" s="15">
        <f>IF(J1273=J1272,B1272+1,1)</f>
        <v>8</v>
      </c>
      <c r="C1273" s="15" t="s">
        <v>149</v>
      </c>
      <c r="D1273" s="25" t="s">
        <v>39</v>
      </c>
      <c r="E1273" s="27">
        <v>2605013</v>
      </c>
      <c r="F1273" s="27" t="s">
        <v>2188</v>
      </c>
      <c r="G1273" s="27" t="s">
        <v>41</v>
      </c>
      <c r="H1273" s="27">
        <v>12000</v>
      </c>
      <c r="I1273" s="27" t="s">
        <v>42</v>
      </c>
      <c r="J1273" s="28">
        <v>46095</v>
      </c>
      <c r="K1273" s="26">
        <v>0.33333333333333331</v>
      </c>
      <c r="L1273" s="26"/>
      <c r="M1273" s="27" t="s">
        <v>77</v>
      </c>
      <c r="N1273" s="25">
        <f>IFERROR(VLOOKUP(M1273,Data!$J$1:$K$58,2,0),"")</f>
        <v>56967384794</v>
      </c>
      <c r="O1273" s="27" t="s">
        <v>78</v>
      </c>
      <c r="P1273" s="27"/>
      <c r="Q1273" s="27" t="s">
        <v>153</v>
      </c>
      <c r="R1273" s="27" t="s">
        <v>446</v>
      </c>
      <c r="S1273" s="27"/>
      <c r="T1273" s="27"/>
      <c r="U1273" s="28"/>
      <c r="V1273" s="15" t="s">
        <v>1328</v>
      </c>
      <c r="X1273" s="27" t="s">
        <v>2189</v>
      </c>
      <c r="Y1273" s="27"/>
      <c r="Z1273" s="29"/>
      <c r="AA1273" s="29">
        <v>0.31944444444444442</v>
      </c>
      <c r="AB1273" s="29"/>
      <c r="AC1273" s="30">
        <v>46095</v>
      </c>
      <c r="AD1273" s="15" t="str">
        <f>IF(Tabla2[[#This Row],[HORA ENTREGA]]="DIRECTO","On time", IF(AA1273&lt;&gt;"",IF(Tabla2[[#This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3" s="15" t="str">
        <f>MID(Tabla2[[#This Row],[TIPO]],1,3)</f>
        <v xml:space="preserve">40 </v>
      </c>
      <c r="AF12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14-03%0A *Cliente:* IMPORTADORA MIDEA CARRIER CHILE LTDA */ Cont: * EMCU8241125*/ HR Entrega: *08:00* /Dirección: *BOD. MIEA AGURTO - PUERTO MADERO 9710, BOD. E13; PUDAHUEL </v>
      </c>
      <c r="AG1273" s="38" t="str">
        <f>IFERROR(HYPERLINK("https://wa.me/"&amp;Tabla2[[#This Row],[CONTACTO]]&amp;"?text="&amp;Tabla2[[#This Row],[Mensaje]],"Enviar mensaje"),"")</f>
        <v>Enviar mensaje</v>
      </c>
      <c r="AH1273" s="15" t="str">
        <f>CONCATENATE(A1273,F1273)</f>
        <v>1272EMCU8241125</v>
      </c>
      <c r="AI1273" s="15" t="str">
        <f>CONCATENATE("ENT-",A1273)</f>
        <v>ENT-1272</v>
      </c>
      <c r="AJ1273" s="15" t="str">
        <f>IF(Tabla2[[#This Row],[Op]]&lt;&gt;"","ENTREGA","")</f>
        <v>ENTREGA</v>
      </c>
      <c r="AK1273" s="40" t="str">
        <f>(Tabla2[[#This Row],[FECHA ENTREGA]]&amp;Tabla2[[#This Row],[HORA ENTREGA]])</f>
        <v>460950,333333333333333</v>
      </c>
      <c r="AL1273" s="34" t="str">
        <f>IFERROR(HYPERLINK("https://wa.me/"&amp;Tabla2[[#This Row],[CONTACTO]]&amp;"?text="&amp;Tabla2[[#This Row],[Mensaje]]),"")</f>
        <v xml:space="preserve">https://wa.me/56967384794?text=Hola!%0AServicio del día 14-03%0A *Cliente:* IMPORTADORA MIDEA CARRIER CHILE LTDA */ Cont: * EMCU8241125*/ HR Entrega: *08:00* /Dirección: *BOD. MIEA AGURTO - PUERTO MADERO 9710, BOD. E13; PUDAHUEL </v>
      </c>
    </row>
    <row r="1274" spans="1:38" s="15" customFormat="1" ht="16.5" customHeight="1" x14ac:dyDescent="0.2">
      <c r="A1274" s="15">
        <f>ROW(A1273)</f>
        <v>1273</v>
      </c>
      <c r="B1274" s="15">
        <f>IF(J1274=J1273,B1273+1,1)</f>
        <v>9</v>
      </c>
      <c r="C1274" s="15" t="s">
        <v>149</v>
      </c>
      <c r="D1274" s="25" t="s">
        <v>39</v>
      </c>
      <c r="E1274" s="27">
        <v>2610333</v>
      </c>
      <c r="F1274" s="27" t="s">
        <v>2190</v>
      </c>
      <c r="G1274" s="27" t="s">
        <v>41</v>
      </c>
      <c r="H1274" s="27">
        <v>13000</v>
      </c>
      <c r="I1274" s="27" t="s">
        <v>42</v>
      </c>
      <c r="J1274" s="28">
        <v>46095</v>
      </c>
      <c r="K1274" s="26">
        <v>0.375</v>
      </c>
      <c r="L1274" s="26"/>
      <c r="M1274" s="27" t="s">
        <v>221</v>
      </c>
      <c r="N1274" s="25">
        <f>IFERROR(VLOOKUP(M1274,Data!$J$1:$K$58,2,0),"")</f>
        <v>56965378427</v>
      </c>
      <c r="O1274" s="27" t="s">
        <v>222</v>
      </c>
      <c r="P1274" s="27"/>
      <c r="Q1274" s="27" t="s">
        <v>153</v>
      </c>
      <c r="R1274" s="27" t="s">
        <v>446</v>
      </c>
      <c r="S1274" s="27"/>
      <c r="T1274" s="27"/>
      <c r="U1274" s="28"/>
      <c r="V1274" s="15" t="s">
        <v>1700</v>
      </c>
      <c r="X1274" s="27" t="s">
        <v>2191</v>
      </c>
      <c r="Y1274" s="27"/>
      <c r="Z1274" s="29"/>
      <c r="AA1274" s="29">
        <v>0.3263888888888889</v>
      </c>
      <c r="AB1274" s="29"/>
      <c r="AC1274" s="30">
        <v>46095</v>
      </c>
      <c r="AD1274" s="15" t="str">
        <f>IF(Tabla2[[#This Row],[HORA ENTREGA]]="DIRECTO","On time", IF(AA1274&lt;&gt;"",IF(Tabla2[[#This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4" s="15" t="str">
        <f>MID(Tabla2[[#This Row],[TIPO]],1,3)</f>
        <v xml:space="preserve">40 </v>
      </c>
      <c r="AF12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14-03%0A *Cliente:* IMPORTADORA MIDEA CARRIER CHILE LTDA */ Cont: * DRYU9798574*/ HR Entrega: *09:00* /Dirección: *BOD. MIEA AGURTO - PUERTO MADERO 9710, BOD. E13; PUDAHUEL </v>
      </c>
      <c r="AG1274" s="38" t="str">
        <f>IFERROR(HYPERLINK("https://wa.me/"&amp;Tabla2[[#This Row],[CONTACTO]]&amp;"?text="&amp;Tabla2[[#This Row],[Mensaje]],"Enviar mensaje"),"")</f>
        <v>Enviar mensaje</v>
      </c>
      <c r="AH1274" s="15" t="str">
        <f>CONCATENATE(A1274,F1274)</f>
        <v>1273DRYU9798574</v>
      </c>
      <c r="AI1274" s="15" t="str">
        <f>CONCATENATE("ENT-",A1274)</f>
        <v>ENT-1273</v>
      </c>
      <c r="AJ1274" s="15" t="str">
        <f>IF(Tabla2[[#This Row],[Op]]&lt;&gt;"","ENTREGA","")</f>
        <v>ENTREGA</v>
      </c>
      <c r="AK1274" s="40" t="str">
        <f>(Tabla2[[#This Row],[FECHA ENTREGA]]&amp;Tabla2[[#This Row],[HORA ENTREGA]])</f>
        <v>460950,375</v>
      </c>
      <c r="AL1274" s="34" t="str">
        <f>IFERROR(HYPERLINK("https://wa.me/"&amp;Tabla2[[#This Row],[CONTACTO]]&amp;"?text="&amp;Tabla2[[#This Row],[Mensaje]]),"")</f>
        <v xml:space="preserve">https://wa.me/56965378427?text=Hola!%0AServicio del día 14-03%0A *Cliente:* IMPORTADORA MIDEA CARRIER CHILE LTDA */ Cont: * DRYU9798574*/ HR Entrega: *09:00* /Dirección: *BOD. MIEA AGURTO - PUERTO MADERO 9710, BOD. E13; PUDAHUEL </v>
      </c>
    </row>
    <row r="1275" spans="1:38" s="15" customFormat="1" ht="16.5" customHeight="1" x14ac:dyDescent="0.2">
      <c r="A1275" s="15">
        <f>ROW(A1274)</f>
        <v>1274</v>
      </c>
      <c r="B1275" s="15">
        <f>IF(J1275=J1274,B1274+1,1)</f>
        <v>10</v>
      </c>
      <c r="C1275" s="15" t="s">
        <v>149</v>
      </c>
      <c r="D1275" s="25" t="s">
        <v>39</v>
      </c>
      <c r="E1275" s="27">
        <v>2610333</v>
      </c>
      <c r="F1275" s="27" t="s">
        <v>2192</v>
      </c>
      <c r="G1275" s="27" t="s">
        <v>41</v>
      </c>
      <c r="H1275" s="27">
        <v>13000</v>
      </c>
      <c r="I1275" s="27" t="s">
        <v>42</v>
      </c>
      <c r="J1275" s="28">
        <v>46095</v>
      </c>
      <c r="K1275" s="26">
        <v>0.41666666666666669</v>
      </c>
      <c r="L1275" s="26"/>
      <c r="M1275" s="27" t="s">
        <v>241</v>
      </c>
      <c r="N1275" s="25">
        <f>IFERROR(VLOOKUP(M1275,Data!$J$1:$K$58,2,0),"")</f>
        <v>56984880436</v>
      </c>
      <c r="O1275" s="27" t="s">
        <v>242</v>
      </c>
      <c r="P1275" s="27"/>
      <c r="Q1275" s="27" t="s">
        <v>153</v>
      </c>
      <c r="R1275" s="27" t="s">
        <v>446</v>
      </c>
      <c r="S1275" s="27"/>
      <c r="T1275" s="27"/>
      <c r="U1275" s="28"/>
      <c r="V1275" s="15" t="s">
        <v>1700</v>
      </c>
      <c r="X1275" s="27" t="s">
        <v>2193</v>
      </c>
      <c r="Y1275" s="27"/>
      <c r="Z1275" s="29"/>
      <c r="AA1275" s="29">
        <v>0.33333333333333331</v>
      </c>
      <c r="AB1275" s="29"/>
      <c r="AC1275" s="30">
        <v>46095</v>
      </c>
      <c r="AD1275" s="15" t="str">
        <f>IF(Tabla2[[#This Row],[HORA ENTREGA]]="DIRECTO","On time", IF(AA1275&lt;&gt;"",IF(Tabla2[[#This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5" s="15" t="str">
        <f>MID(Tabla2[[#This Row],[TIPO]],1,3)</f>
        <v xml:space="preserve">40 </v>
      </c>
      <c r="AF12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14-03%0A *Cliente:* IMPORTADORA MIDEA CARRIER CHILE LTDA */ Cont: * EMCU8304500*/ HR Entrega: *10:00* /Dirección: *BOD. MIEA AGURTO - PUERTO MADERO 9710, BOD. E13; PUDAHUEL </v>
      </c>
      <c r="AG1275" s="38" t="str">
        <f>IFERROR(HYPERLINK("https://wa.me/"&amp;Tabla2[[#This Row],[CONTACTO]]&amp;"?text="&amp;Tabla2[[#This Row],[Mensaje]],"Enviar mensaje"),"")</f>
        <v>Enviar mensaje</v>
      </c>
      <c r="AH1275" s="15" t="str">
        <f>CONCATENATE(A1275,F1275)</f>
        <v>1274EMCU8304500</v>
      </c>
      <c r="AI1275" s="15" t="str">
        <f>CONCATENATE("ENT-",A1275)</f>
        <v>ENT-1274</v>
      </c>
      <c r="AJ1275" s="15" t="str">
        <f>IF(Tabla2[[#This Row],[Op]]&lt;&gt;"","ENTREGA","")</f>
        <v>ENTREGA</v>
      </c>
      <c r="AK1275" s="40" t="str">
        <f>(Tabla2[[#This Row],[FECHA ENTREGA]]&amp;Tabla2[[#This Row],[HORA ENTREGA]])</f>
        <v>460950,416666666666667</v>
      </c>
      <c r="AL1275" s="34" t="str">
        <f>IFERROR(HYPERLINK("https://wa.me/"&amp;Tabla2[[#This Row],[CONTACTO]]&amp;"?text="&amp;Tabla2[[#This Row],[Mensaje]]),"")</f>
        <v xml:space="preserve">https://wa.me/56984880436?text=Hola!%0AServicio del día 14-03%0A *Cliente:* IMPORTADORA MIDEA CARRIER CHILE LTDA */ Cont: * EMCU8304500*/ HR Entrega: *10:00* /Dirección: *BOD. MIEA AGURTO - PUERTO MADERO 9710, BOD. E13; PUDAHUEL </v>
      </c>
    </row>
    <row r="1276" spans="1:38" s="15" customFormat="1" ht="16.5" customHeight="1" x14ac:dyDescent="0.2">
      <c r="A1276" s="15">
        <f>ROW(A1275)</f>
        <v>1275</v>
      </c>
      <c r="B1276" s="15">
        <f>IF(J1276=J1275,B1275+1,1)</f>
        <v>11</v>
      </c>
      <c r="C1276" s="15" t="s">
        <v>236</v>
      </c>
      <c r="D1276" s="25" t="s">
        <v>39</v>
      </c>
      <c r="E1276" s="27">
        <v>508694</v>
      </c>
      <c r="F1276" s="27" t="s">
        <v>2194</v>
      </c>
      <c r="G1276" s="27" t="s">
        <v>64</v>
      </c>
      <c r="H1276" s="27">
        <v>30000</v>
      </c>
      <c r="I1276" s="27" t="s">
        <v>42</v>
      </c>
      <c r="J1276" s="28">
        <v>46095</v>
      </c>
      <c r="K1276" s="26">
        <v>0.375</v>
      </c>
      <c r="L1276" s="26"/>
      <c r="M1276" s="27" t="s">
        <v>45</v>
      </c>
      <c r="N1276" s="25">
        <f>IFERROR(VLOOKUP(M1276,Data!$J$1:$K$58,2,0),"")</f>
        <v>56950981572</v>
      </c>
      <c r="O1276" s="27" t="s">
        <v>46</v>
      </c>
      <c r="P1276" s="27"/>
      <c r="Q1276" s="27" t="s">
        <v>1785</v>
      </c>
      <c r="R1276" s="27" t="s">
        <v>48</v>
      </c>
      <c r="S1276" s="27"/>
      <c r="T1276" s="27"/>
      <c r="U1276" s="28"/>
      <c r="X1276" s="27"/>
      <c r="Y1276" s="27"/>
      <c r="Z1276" s="29"/>
      <c r="AA1276" s="29">
        <v>0.34375</v>
      </c>
      <c r="AB1276" s="29"/>
      <c r="AC1276" s="30">
        <v>46095</v>
      </c>
      <c r="AD1276" s="15" t="str">
        <f>IF(Tabla2[[#This Row],[HORA ENTREGA]]="DIRECTO","On time", IF(AA1276&lt;&gt;"",IF(Tabla2[[#This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6" s="15" t="str">
        <f>MID(Tabla2[[#This Row],[TIPO]],1,3)</f>
        <v xml:space="preserve">20 </v>
      </c>
      <c r="AF12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14-03%0A *Cliente:* SOCIEDAD COMERCIAL MARBEN PETS LTDA */ Cont: * SEGU1813982*/ HR Entrega: *09:00* /Dirección: *El ventisquero 1318. RENCA</v>
      </c>
      <c r="AG1276" s="38" t="str">
        <f>IFERROR(HYPERLINK("https://wa.me/"&amp;Tabla2[[#This Row],[CONTACTO]]&amp;"?text="&amp;Tabla2[[#This Row],[Mensaje]],"Enviar mensaje"),"")</f>
        <v>Enviar mensaje</v>
      </c>
      <c r="AH1276" s="15" t="str">
        <f>CONCATENATE(A1276,F1276)</f>
        <v>1275SEGU1813982</v>
      </c>
      <c r="AI1276" s="15" t="str">
        <f>CONCATENATE("ENT-",A1276)</f>
        <v>ENT-1275</v>
      </c>
      <c r="AJ1276" s="15" t="str">
        <f>IF(Tabla2[[#This Row],[Op]]&lt;&gt;"","ENTREGA","")</f>
        <v>ENTREGA</v>
      </c>
      <c r="AK1276" s="40" t="str">
        <f>(Tabla2[[#This Row],[FECHA ENTREGA]]&amp;Tabla2[[#This Row],[HORA ENTREGA]])</f>
        <v>460950,375</v>
      </c>
      <c r="AL1276" s="34" t="str">
        <f>IFERROR(HYPERLINK("https://wa.me/"&amp;Tabla2[[#This Row],[CONTACTO]]&amp;"?text="&amp;Tabla2[[#This Row],[Mensaje]]),"")</f>
        <v>https://wa.me/56950981572?text=Hola!%0AServicio del día 14-03%0A *Cliente:* SOCIEDAD COMERCIAL MARBEN PETS LTDA */ Cont: * SEGU1813982*/ HR Entrega: *09:00* /Dirección: *El ventisquero 1318. RENCA</v>
      </c>
    </row>
    <row r="1277" spans="1:38" s="15" customFormat="1" ht="16.5" customHeight="1" x14ac:dyDescent="0.2">
      <c r="A1277" s="15">
        <f>ROW(A1276)</f>
        <v>1276</v>
      </c>
      <c r="B1277" s="15">
        <f>IF(J1277=J1276,B1276+1,1)</f>
        <v>1</v>
      </c>
      <c r="C1277" s="15" t="s">
        <v>1819</v>
      </c>
      <c r="D1277" s="25" t="s">
        <v>39</v>
      </c>
      <c r="E1277" s="27">
        <v>300446</v>
      </c>
      <c r="F1277" s="27" t="s">
        <v>2195</v>
      </c>
      <c r="G1277" s="27" t="s">
        <v>41</v>
      </c>
      <c r="H1277" s="27">
        <v>30000</v>
      </c>
      <c r="I1277" s="27" t="s">
        <v>2196</v>
      </c>
      <c r="J1277" s="28">
        <v>46097</v>
      </c>
      <c r="K1277" s="26">
        <v>0.375</v>
      </c>
      <c r="L1277" s="26"/>
      <c r="M1277" s="27" t="s">
        <v>164</v>
      </c>
      <c r="N1277" s="25">
        <f>IFERROR(VLOOKUP(M1277,Data!$J$1:$K$58,2,0),"")</f>
        <v>56967398822</v>
      </c>
      <c r="O1277" s="27" t="s">
        <v>165</v>
      </c>
      <c r="P1277" s="27"/>
      <c r="Q1277" s="27" t="s">
        <v>2197</v>
      </c>
      <c r="R1277" s="27" t="s">
        <v>195</v>
      </c>
      <c r="S1277" s="27"/>
      <c r="T1277" s="27"/>
      <c r="U1277" s="28"/>
      <c r="X1277" s="27"/>
      <c r="Y1277" s="27"/>
      <c r="Z1277" s="29"/>
      <c r="AA1277" s="29">
        <v>0.29166666666666669</v>
      </c>
      <c r="AB1277" s="29"/>
      <c r="AC1277" s="30">
        <v>46097</v>
      </c>
      <c r="AD1277" s="15" t="str">
        <f>IF(Tabla2[[#This Row],[HORA ENTREGA]]="DIRECTO","On time", IF(AA1277&lt;&gt;"",IF(Tabla2[[#This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7" s="15" t="str">
        <f>MID(Tabla2[[#This Row],[TIPO]],1,3)</f>
        <v xml:space="preserve">40 </v>
      </c>
      <c r="AF12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ABRAVEN SPA */ Cont: * TTNU8123777*/ HR Entrega: *09:00* /Dirección: *San nicolas 860. San miguel</v>
      </c>
      <c r="AG1277" s="38" t="str">
        <f>IFERROR(HYPERLINK("https://wa.me/"&amp;Tabla2[[#This Row],[CONTACTO]]&amp;"?text="&amp;Tabla2[[#This Row],[Mensaje]],"Enviar mensaje"),"")</f>
        <v>Enviar mensaje</v>
      </c>
      <c r="AH1277" s="15" t="str">
        <f>CONCATENATE(A1277,F1277)</f>
        <v>1276TTNU8123777</v>
      </c>
      <c r="AI1277" s="15" t="str">
        <f>CONCATENATE("ENT-",A1277)</f>
        <v>ENT-1276</v>
      </c>
      <c r="AJ1277" s="15" t="str">
        <f>IF(Tabla2[[#This Row],[Op]]&lt;&gt;"","ENTREGA","")</f>
        <v>ENTREGA</v>
      </c>
      <c r="AK1277" s="40" t="str">
        <f>(Tabla2[[#This Row],[FECHA ENTREGA]]&amp;Tabla2[[#This Row],[HORA ENTREGA]])</f>
        <v>460970,375</v>
      </c>
      <c r="AL1277" s="34" t="str">
        <f>IFERROR(HYPERLINK("https://wa.me/"&amp;Tabla2[[#This Row],[CONTACTO]]&amp;"?text="&amp;Tabla2[[#This Row],[Mensaje]]),"")</f>
        <v>https://wa.me/56967398822?text=Hola!%0AServicio del día 16-03%0A *Cliente:* ABRAVEN SPA */ Cont: * TTNU8123777*/ HR Entrega: *09:00* /Dirección: *San nicolas 860. San miguel</v>
      </c>
    </row>
    <row r="1278" spans="1:38" s="15" customFormat="1" ht="16.5" customHeight="1" x14ac:dyDescent="0.2">
      <c r="A1278" s="15">
        <f>ROW(A1277)</f>
        <v>1277</v>
      </c>
      <c r="B1278" s="15">
        <f>IF(J1278=J1277,B1277+1,1)</f>
        <v>2</v>
      </c>
      <c r="C1278" s="15" t="s">
        <v>288</v>
      </c>
      <c r="D1278" s="25" t="s">
        <v>39</v>
      </c>
      <c r="E1278" s="27">
        <v>102820</v>
      </c>
      <c r="F1278" s="27" t="s">
        <v>2198</v>
      </c>
      <c r="G1278" s="27" t="s">
        <v>54</v>
      </c>
      <c r="H1278" s="27">
        <v>25000</v>
      </c>
      <c r="I1278" s="27">
        <v>0.375</v>
      </c>
      <c r="J1278" s="28">
        <v>46097</v>
      </c>
      <c r="K1278" s="26" t="s">
        <v>290</v>
      </c>
      <c r="L1278" s="26"/>
      <c r="M1278" s="27" t="s">
        <v>133</v>
      </c>
      <c r="N1278" s="25">
        <f>IFERROR(VLOOKUP(M1278,Data!$J$1:$K$58,2,0),"")</f>
        <v>56953801607</v>
      </c>
      <c r="O1278" s="27" t="s">
        <v>134</v>
      </c>
      <c r="P1278" s="27"/>
      <c r="Q1278" s="27" t="s">
        <v>398</v>
      </c>
      <c r="R1278" s="27" t="s">
        <v>218</v>
      </c>
      <c r="S1278" s="27"/>
      <c r="T1278" s="27"/>
      <c r="U1278" s="28"/>
      <c r="X1278" s="27" t="s">
        <v>620</v>
      </c>
      <c r="Y1278" s="27"/>
      <c r="Z1278" s="29"/>
      <c r="AA1278" s="29">
        <v>0.45208333333333334</v>
      </c>
      <c r="AB1278" s="29"/>
      <c r="AC1278" s="30">
        <v>46097</v>
      </c>
      <c r="AD1278" s="15" t="str">
        <f>IF(Tabla2[[#This Row],[HORA ENTREGA]]="DIRECTO","On time", IF(AA1278&lt;&gt;"",IF(Tabla2[[#This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8" s="15" t="str">
        <f>MID(Tabla2[[#This Row],[TIPO]],1,3)</f>
        <v xml:space="preserve">40 </v>
      </c>
      <c r="AF12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COMERCIAL SEA GARDEN SPA */ Cont: * OTPU6164002*/ HR Entrega: *DIRECTO* /Dirección: *Pedro Jorquera 575, Pudahuel</v>
      </c>
      <c r="AG1278" s="38" t="str">
        <f>IFERROR(HYPERLINK("https://wa.me/"&amp;Tabla2[[#This Row],[CONTACTO]]&amp;"?text="&amp;Tabla2[[#This Row],[Mensaje]],"Enviar mensaje"),"")</f>
        <v>Enviar mensaje</v>
      </c>
      <c r="AH1278" s="15" t="str">
        <f>CONCATENATE(A1278,F1278)</f>
        <v>1277OTPU6164002</v>
      </c>
      <c r="AI1278" s="15" t="str">
        <f>CONCATENATE("ENT-",A1278)</f>
        <v>ENT-1277</v>
      </c>
      <c r="AJ1278" s="15" t="str">
        <f>IF(Tabla2[[#This Row],[Op]]&lt;&gt;"","ENTREGA","")</f>
        <v>ENTREGA</v>
      </c>
      <c r="AK1278" s="40" t="str">
        <f>(Tabla2[[#This Row],[FECHA ENTREGA]]&amp;Tabla2[[#This Row],[HORA ENTREGA]])</f>
        <v>46097DIRECTO</v>
      </c>
      <c r="AL1278" s="34" t="str">
        <f>IFERROR(HYPERLINK("https://wa.me/"&amp;Tabla2[[#This Row],[CONTACTO]]&amp;"?text="&amp;Tabla2[[#This Row],[Mensaje]]),"")</f>
        <v>https://wa.me/56953801607?text=Hola!%0AServicio del día 16-03%0A *Cliente:* COMERCIAL SEA GARDEN SPA */ Cont: * OTPU6164002*/ HR Entrega: *DIRECTO* /Dirección: *Pedro Jorquera 575, Pudahuel</v>
      </c>
    </row>
    <row r="1279" spans="1:38" s="15" customFormat="1" ht="16.5" customHeight="1" x14ac:dyDescent="0.2">
      <c r="A1279" s="15">
        <f>ROW(A1278)</f>
        <v>1278</v>
      </c>
      <c r="B1279" s="15">
        <f>IF(J1279=J1278,B1278+1,1)</f>
        <v>3</v>
      </c>
      <c r="C1279" s="15" t="s">
        <v>288</v>
      </c>
      <c r="D1279" s="25" t="s">
        <v>39</v>
      </c>
      <c r="E1279" s="27">
        <v>103163</v>
      </c>
      <c r="F1279" s="27" t="s">
        <v>2199</v>
      </c>
      <c r="G1279" s="27" t="s">
        <v>54</v>
      </c>
      <c r="H1279" s="27">
        <v>25000</v>
      </c>
      <c r="I1279" s="27">
        <v>0.375</v>
      </c>
      <c r="J1279" s="28">
        <v>46097</v>
      </c>
      <c r="K1279" s="26" t="s">
        <v>290</v>
      </c>
      <c r="L1279" s="26"/>
      <c r="M1279" s="27" t="s">
        <v>139</v>
      </c>
      <c r="N1279" s="25">
        <f>IFERROR(VLOOKUP(M1279,Data!$J$1:$K$58,2,0),"")</f>
        <v>56965312953</v>
      </c>
      <c r="O1279" s="27" t="s">
        <v>140</v>
      </c>
      <c r="P1279" s="27"/>
      <c r="Q1279" s="27" t="s">
        <v>398</v>
      </c>
      <c r="R1279" s="27" t="s">
        <v>120</v>
      </c>
      <c r="S1279" s="27"/>
      <c r="T1279" s="27"/>
      <c r="U1279" s="28"/>
      <c r="X1279" s="27" t="s">
        <v>620</v>
      </c>
      <c r="Y1279" s="27"/>
      <c r="Z1279" s="29"/>
      <c r="AA1279" s="29">
        <v>0.46944444444444444</v>
      </c>
      <c r="AB1279" s="29"/>
      <c r="AC1279" s="30">
        <v>46097</v>
      </c>
      <c r="AD1279" s="15" t="str">
        <f>IF(Tabla2[[#This Row],[HORA ENTREGA]]="DIRECTO","On time", IF(AA1279&lt;&gt;"",IF(Tabla2[[#This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79" s="15" t="str">
        <f>MID(Tabla2[[#This Row],[TIPO]],1,3)</f>
        <v xml:space="preserve">40 </v>
      </c>
      <c r="AF12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COMERCIAL SEA GARDEN SPA */ Cont: * OTPU6235723*/ HR Entrega: *DIRECTO* /Dirección: *Pedro Jorquera 575, Pudahuel</v>
      </c>
      <c r="AG1279" s="38" t="str">
        <f>IFERROR(HYPERLINK("https://wa.me/"&amp;Tabla2[[#This Row],[CONTACTO]]&amp;"?text="&amp;Tabla2[[#This Row],[Mensaje]],"Enviar mensaje"),"")</f>
        <v>Enviar mensaje</v>
      </c>
      <c r="AH1279" s="15" t="str">
        <f>CONCATENATE(A1279,F1279)</f>
        <v>1278OTPU6235723</v>
      </c>
      <c r="AI1279" s="15" t="str">
        <f>CONCATENATE("ENT-",A1279)</f>
        <v>ENT-1278</v>
      </c>
      <c r="AJ1279" s="15" t="str">
        <f>IF(Tabla2[[#This Row],[Op]]&lt;&gt;"","ENTREGA","")</f>
        <v>ENTREGA</v>
      </c>
      <c r="AK1279" s="40" t="str">
        <f>(Tabla2[[#This Row],[FECHA ENTREGA]]&amp;Tabla2[[#This Row],[HORA ENTREGA]])</f>
        <v>46097DIRECTO</v>
      </c>
      <c r="AL1279" s="34" t="str">
        <f>IFERROR(HYPERLINK("https://wa.me/"&amp;Tabla2[[#This Row],[CONTACTO]]&amp;"?text="&amp;Tabla2[[#This Row],[Mensaje]]),"")</f>
        <v>https://wa.me/56965312953?text=Hola!%0AServicio del día 16-03%0A *Cliente:* COMERCIAL SEA GARDEN SPA */ Cont: * OTPU6235723*/ HR Entrega: *DIRECTO* /Dirección: *Pedro Jorquera 575, Pudahuel</v>
      </c>
    </row>
    <row r="1280" spans="1:38" s="15" customFormat="1" ht="16.5" customHeight="1" x14ac:dyDescent="0.2">
      <c r="A1280" s="15">
        <f>ROW(A1279)</f>
        <v>1279</v>
      </c>
      <c r="B1280" s="15">
        <f>IF(J1280=J1279,B1279+1,1)</f>
        <v>4</v>
      </c>
      <c r="C1280" s="15" t="s">
        <v>2200</v>
      </c>
      <c r="D1280" s="25" t="s">
        <v>39</v>
      </c>
      <c r="E1280" s="27">
        <v>301001</v>
      </c>
      <c r="F1280" s="27" t="s">
        <v>2201</v>
      </c>
      <c r="G1280" s="27" t="s">
        <v>41</v>
      </c>
      <c r="H1280" s="27">
        <v>14000</v>
      </c>
      <c r="I1280" s="27" t="s">
        <v>42</v>
      </c>
      <c r="J1280" s="28">
        <v>46097</v>
      </c>
      <c r="K1280" s="26">
        <v>0.35416666666666669</v>
      </c>
      <c r="L1280" s="26"/>
      <c r="M1280" s="27" t="s">
        <v>77</v>
      </c>
      <c r="N1280" s="25">
        <f>IFERROR(VLOOKUP(M1280,Data!$J$1:$K$58,2,0),"")</f>
        <v>56967384794</v>
      </c>
      <c r="O1280" s="27" t="s">
        <v>78</v>
      </c>
      <c r="P1280" s="27"/>
      <c r="Q1280" s="27" t="s">
        <v>660</v>
      </c>
      <c r="R1280" s="27" t="s">
        <v>218</v>
      </c>
      <c r="S1280" s="27"/>
      <c r="T1280" s="27"/>
      <c r="U1280" s="28"/>
      <c r="X1280" s="27"/>
      <c r="Y1280" s="27"/>
      <c r="Z1280" s="29"/>
      <c r="AA1280" s="29">
        <v>0.3347222222222222</v>
      </c>
      <c r="AB1280" s="29"/>
      <c r="AC1280" s="30">
        <v>46097</v>
      </c>
      <c r="AD1280" s="15" t="str">
        <f>IF(Tabla2[[#This Row],[HORA ENTREGA]]="DIRECTO","On time", IF(AA1280&lt;&gt;"",IF(Tabla2[[#This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0" s="15" t="str">
        <f>MID(Tabla2[[#This Row],[TIPO]],1,3)</f>
        <v xml:space="preserve">40 </v>
      </c>
      <c r="AF12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GARCIA,LLORENTE,LERVA */ Cont: * MNBU4572250*/ HR Entrega: *08:30* /Dirección: *CAMINO LONQUEN 10707; MAIPU</v>
      </c>
      <c r="AG1280" s="38" t="str">
        <f>IFERROR(HYPERLINK("https://wa.me/"&amp;Tabla2[[#This Row],[CONTACTO]]&amp;"?text="&amp;Tabla2[[#This Row],[Mensaje]],"Enviar mensaje"),"")</f>
        <v>Enviar mensaje</v>
      </c>
      <c r="AH1280" s="15" t="str">
        <f>CONCATENATE(A1280,F1280)</f>
        <v>1279MNBU4572250</v>
      </c>
      <c r="AI1280" s="15" t="str">
        <f>CONCATENATE("ENT-",A1280)</f>
        <v>ENT-1279</v>
      </c>
      <c r="AJ1280" s="15" t="str">
        <f>IF(Tabla2[[#This Row],[Op]]&lt;&gt;"","ENTREGA","")</f>
        <v>ENTREGA</v>
      </c>
      <c r="AK1280" s="40" t="str">
        <f>(Tabla2[[#This Row],[FECHA ENTREGA]]&amp;Tabla2[[#This Row],[HORA ENTREGA]])</f>
        <v>460970,354166666666667</v>
      </c>
      <c r="AL1280" s="34" t="str">
        <f>IFERROR(HYPERLINK("https://wa.me/"&amp;Tabla2[[#This Row],[CONTACTO]]&amp;"?text="&amp;Tabla2[[#This Row],[Mensaje]]),"")</f>
        <v>https://wa.me/56967384794?text=Hola!%0AServicio del día 16-03%0A *Cliente:* GARCIA,LLORENTE,LERVA */ Cont: * MNBU4572250*/ HR Entrega: *08:30* /Dirección: *CAMINO LONQUEN 10707; MAIPU</v>
      </c>
    </row>
    <row r="1281" spans="1:38" s="15" customFormat="1" ht="16.5" customHeight="1" x14ac:dyDescent="0.2">
      <c r="A1281" s="15">
        <f>ROW(A1280)</f>
        <v>1280</v>
      </c>
      <c r="B1281" s="15">
        <f>IF(J1281=J1280,B1280+1,1)</f>
        <v>5</v>
      </c>
      <c r="C1281" s="15" t="s">
        <v>698</v>
      </c>
      <c r="D1281" s="25" t="s">
        <v>39</v>
      </c>
      <c r="E1281" s="27">
        <v>299557</v>
      </c>
      <c r="F1281" s="27" t="s">
        <v>2202</v>
      </c>
      <c r="G1281" s="27" t="s">
        <v>41</v>
      </c>
      <c r="H1281" s="27">
        <v>13000</v>
      </c>
      <c r="I1281" s="27">
        <v>0.375</v>
      </c>
      <c r="J1281" s="28">
        <v>46097</v>
      </c>
      <c r="K1281" s="26">
        <v>0.625</v>
      </c>
      <c r="L1281" s="26"/>
      <c r="M1281" s="27" t="s">
        <v>300</v>
      </c>
      <c r="N1281" s="25">
        <f>IFERROR(VLOOKUP(M1281,Data!$J$1:$K$58,2,0),"")</f>
        <v>56989844861</v>
      </c>
      <c r="O1281" s="27" t="s">
        <v>301</v>
      </c>
      <c r="P1281" s="27"/>
      <c r="Q1281" s="27" t="s">
        <v>700</v>
      </c>
      <c r="R1281" s="27" t="s">
        <v>74</v>
      </c>
      <c r="S1281" s="27"/>
      <c r="T1281" s="27"/>
      <c r="U1281" s="28"/>
      <c r="X1281" s="27"/>
      <c r="Y1281" s="27"/>
      <c r="Z1281" s="29"/>
      <c r="AA1281" s="29">
        <v>0.58333333333333337</v>
      </c>
      <c r="AB1281" s="29"/>
      <c r="AC1281" s="30">
        <v>46097</v>
      </c>
      <c r="AD1281" s="15" t="str">
        <f>IF(Tabla2[[#This Row],[HORA ENTREGA]]="DIRECTO","On time", IF(AA1281&lt;&gt;"",IF(Tabla2[[#This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1" s="15" t="str">
        <f>MID(Tabla2[[#This Row],[TIPO]],1,3)</f>
        <v xml:space="preserve">40 </v>
      </c>
      <c r="AF12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IMPORTADORA DCIC SPA */ Cont: * MSNU5711697*/ HR Entrega: *15:00* /Dirección: *PUERTO MADERO 9710 BOD. P01 - P03, PUDAHUEL</v>
      </c>
      <c r="AG1281" s="38" t="str">
        <f>IFERROR(HYPERLINK("https://wa.me/"&amp;Tabla2[[#This Row],[CONTACTO]]&amp;"?text="&amp;Tabla2[[#This Row],[Mensaje]],"Enviar mensaje"),"")</f>
        <v>Enviar mensaje</v>
      </c>
      <c r="AH1281" s="15" t="str">
        <f>CONCATENATE(A1281,F1281)</f>
        <v>1280MSNU5711697</v>
      </c>
      <c r="AI1281" s="15" t="str">
        <f>CONCATENATE("ENT-",A1281)</f>
        <v>ENT-1280</v>
      </c>
      <c r="AJ1281" s="15" t="str">
        <f>IF(Tabla2[[#This Row],[Op]]&lt;&gt;"","ENTREGA","")</f>
        <v>ENTREGA</v>
      </c>
      <c r="AK1281" s="40" t="str">
        <f>(Tabla2[[#This Row],[FECHA ENTREGA]]&amp;Tabla2[[#This Row],[HORA ENTREGA]])</f>
        <v>460970,625</v>
      </c>
      <c r="AL1281" s="34" t="str">
        <f>IFERROR(HYPERLINK("https://wa.me/"&amp;Tabla2[[#This Row],[CONTACTO]]&amp;"?text="&amp;Tabla2[[#This Row],[Mensaje]]),"")</f>
        <v>https://wa.me/56989844861?text=Hola!%0AServicio del día 16-03%0A *Cliente:* IMPORTADORA DCIC SPA */ Cont: * MSNU5711697*/ HR Entrega: *15:00* /Dirección: *PUERTO MADERO 9710 BOD. P01 - P03, PUDAHUEL</v>
      </c>
    </row>
    <row r="1282" spans="1:38" s="15" customFormat="1" ht="16.5" customHeight="1" x14ac:dyDescent="0.2">
      <c r="A1282" s="15">
        <f>ROW(A1281)</f>
        <v>1281</v>
      </c>
      <c r="B1282" s="15">
        <f>IF(J1282=J1281,B1281+1,1)</f>
        <v>6</v>
      </c>
      <c r="C1282" s="15" t="s">
        <v>178</v>
      </c>
      <c r="D1282" s="25" t="s">
        <v>39</v>
      </c>
      <c r="E1282" s="27">
        <v>878307</v>
      </c>
      <c r="F1282" s="27" t="s">
        <v>2203</v>
      </c>
      <c r="G1282" s="27" t="s">
        <v>41</v>
      </c>
      <c r="H1282" s="27">
        <v>17000</v>
      </c>
      <c r="I1282" s="27" t="s">
        <v>42</v>
      </c>
      <c r="J1282" s="28">
        <v>46097</v>
      </c>
      <c r="K1282" s="26">
        <v>0.33333333333333331</v>
      </c>
      <c r="L1282" s="26"/>
      <c r="M1282" s="27" t="s">
        <v>211</v>
      </c>
      <c r="N1282" s="25">
        <f>IFERROR(VLOOKUP(M1282,Data!$J$1:$K$58,2,0),"")</f>
        <v>56961282379</v>
      </c>
      <c r="O1282" s="27" t="s">
        <v>212</v>
      </c>
      <c r="P1282" s="27"/>
      <c r="Q1282" s="27" t="s">
        <v>337</v>
      </c>
      <c r="R1282" s="27" t="s">
        <v>169</v>
      </c>
      <c r="S1282" s="27"/>
      <c r="T1282" s="27"/>
      <c r="U1282" s="28"/>
      <c r="X1282" s="27"/>
      <c r="Y1282" s="27"/>
      <c r="Z1282" s="29"/>
      <c r="AA1282" s="29">
        <v>0.32777777777777778</v>
      </c>
      <c r="AB1282" s="29"/>
      <c r="AC1282" s="30">
        <v>46097</v>
      </c>
      <c r="AD1282" s="15" t="str">
        <f>IF(Tabla2[[#This Row],[HORA ENTREGA]]="DIRECTO","On time", IF(AA1282&lt;&gt;"",IF(Tabla2[[#This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2" s="15" t="str">
        <f>MID(Tabla2[[#This Row],[TIPO]],1,3)</f>
        <v xml:space="preserve">40 </v>
      </c>
      <c r="AF12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INVERSIERRA S A */ Cont: * CAAU8183416*/ HR Entrega: *08:00* /Dirección: *QUILICURA</v>
      </c>
      <c r="AG1282" s="38" t="str">
        <f>IFERROR(HYPERLINK("https://wa.me/"&amp;Tabla2[[#This Row],[CONTACTO]]&amp;"?text="&amp;Tabla2[[#This Row],[Mensaje]],"Enviar mensaje"),"")</f>
        <v>Enviar mensaje</v>
      </c>
      <c r="AH1282" s="15" t="str">
        <f>CONCATENATE(A1282,F1282)</f>
        <v>1281CAAU8183416</v>
      </c>
      <c r="AI1282" s="15" t="str">
        <f>CONCATENATE("ENT-",A1282)</f>
        <v>ENT-1281</v>
      </c>
      <c r="AJ1282" s="15" t="str">
        <f>IF(Tabla2[[#This Row],[Op]]&lt;&gt;"","ENTREGA","")</f>
        <v>ENTREGA</v>
      </c>
      <c r="AK1282" s="40" t="str">
        <f>(Tabla2[[#This Row],[FECHA ENTREGA]]&amp;Tabla2[[#This Row],[HORA ENTREGA]])</f>
        <v>460970,333333333333333</v>
      </c>
      <c r="AL1282" s="34" t="str">
        <f>IFERROR(HYPERLINK("https://wa.me/"&amp;Tabla2[[#This Row],[CONTACTO]]&amp;"?text="&amp;Tabla2[[#This Row],[Mensaje]]),"")</f>
        <v>https://wa.me/56961282379?text=Hola!%0AServicio del día 16-03%0A *Cliente:* INVERSIERRA S A */ Cont: * CAAU8183416*/ HR Entrega: *08:00* /Dirección: *QUILICURA</v>
      </c>
    </row>
    <row r="1283" spans="1:38" s="15" customFormat="1" ht="16.5" customHeight="1" x14ac:dyDescent="0.2">
      <c r="A1283" s="15">
        <f>ROW(A1282)</f>
        <v>1282</v>
      </c>
      <c r="B1283" s="15">
        <f>IF(J1283=J1282,B1282+1,1)</f>
        <v>7</v>
      </c>
      <c r="C1283" s="15" t="s">
        <v>178</v>
      </c>
      <c r="D1283" s="25" t="s">
        <v>39</v>
      </c>
      <c r="E1283" s="27">
        <v>878304</v>
      </c>
      <c r="F1283" s="27" t="s">
        <v>2204</v>
      </c>
      <c r="G1283" s="27" t="s">
        <v>41</v>
      </c>
      <c r="H1283" s="27">
        <v>13000</v>
      </c>
      <c r="I1283" s="27" t="s">
        <v>42</v>
      </c>
      <c r="J1283" s="28">
        <v>46097</v>
      </c>
      <c r="K1283" s="26">
        <v>0.33333333333333331</v>
      </c>
      <c r="L1283" s="26"/>
      <c r="M1283" s="27" t="s">
        <v>161</v>
      </c>
      <c r="N1283" s="25">
        <f>IFERROR(VLOOKUP(M1283,Data!$J$1:$K$58,2,0),"")</f>
        <v>56966749408</v>
      </c>
      <c r="O1283" s="27" t="s">
        <v>162</v>
      </c>
      <c r="P1283" s="27"/>
      <c r="Q1283" s="27" t="s">
        <v>182</v>
      </c>
      <c r="R1283" s="27" t="s">
        <v>169</v>
      </c>
      <c r="S1283" s="27"/>
      <c r="T1283" s="27"/>
      <c r="U1283" s="28"/>
      <c r="X1283" s="27"/>
      <c r="Y1283" s="27"/>
      <c r="Z1283" s="29"/>
      <c r="AA1283" s="29">
        <v>0.28611111111111109</v>
      </c>
      <c r="AB1283" s="29"/>
      <c r="AC1283" s="30">
        <v>46097</v>
      </c>
      <c r="AD1283" s="15" t="str">
        <f>IF(Tabla2[[#This Row],[HORA ENTREGA]]="DIRECTO","On time", IF(AA1283&lt;&gt;"",IF(Tabla2[[#This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3" s="15" t="str">
        <f>MID(Tabla2[[#This Row],[TIPO]],1,3)</f>
        <v xml:space="preserve">40 </v>
      </c>
      <c r="AF12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INVERSIERRA S A */ Cont: * MSMU8985580*/ HR Entrega: *08:00* /Dirección: *HUECHURABA</v>
      </c>
      <c r="AG1283" s="38" t="str">
        <f>IFERROR(HYPERLINK("https://wa.me/"&amp;Tabla2[[#This Row],[CONTACTO]]&amp;"?text="&amp;Tabla2[[#This Row],[Mensaje]],"Enviar mensaje"),"")</f>
        <v>Enviar mensaje</v>
      </c>
      <c r="AH1283" s="15" t="str">
        <f>CONCATENATE(A1283,F1283)</f>
        <v>1282MSMU8985580</v>
      </c>
      <c r="AI1283" s="15" t="str">
        <f>CONCATENATE("ENT-",A1283)</f>
        <v>ENT-1282</v>
      </c>
      <c r="AJ1283" s="15" t="str">
        <f>IF(Tabla2[[#This Row],[Op]]&lt;&gt;"","ENTREGA","")</f>
        <v>ENTREGA</v>
      </c>
      <c r="AK1283" s="40" t="str">
        <f>(Tabla2[[#This Row],[FECHA ENTREGA]]&amp;Tabla2[[#This Row],[HORA ENTREGA]])</f>
        <v>460970,333333333333333</v>
      </c>
      <c r="AL1283" s="34" t="str">
        <f>IFERROR(HYPERLINK("https://wa.me/"&amp;Tabla2[[#This Row],[CONTACTO]]&amp;"?text="&amp;Tabla2[[#This Row],[Mensaje]]),"")</f>
        <v>https://wa.me/56966749408?text=Hola!%0AServicio del día 16-03%0A *Cliente:* INVERSIERRA S A */ Cont: * MSMU8985580*/ HR Entrega: *08:00* /Dirección: *HUECHURABA</v>
      </c>
    </row>
    <row r="1284" spans="1:38" s="15" customFormat="1" ht="16.5" customHeight="1" x14ac:dyDescent="0.2">
      <c r="A1284" s="15">
        <f>ROW(A1283)</f>
        <v>1283</v>
      </c>
      <c r="B1284" s="15">
        <f>IF(J1284=J1283,B1283+1,1)</f>
        <v>8</v>
      </c>
      <c r="C1284" s="15" t="s">
        <v>178</v>
      </c>
      <c r="D1284" s="25" t="s">
        <v>39</v>
      </c>
      <c r="E1284" s="27">
        <v>878746</v>
      </c>
      <c r="F1284" s="27" t="s">
        <v>2205</v>
      </c>
      <c r="G1284" s="27" t="s">
        <v>41</v>
      </c>
      <c r="H1284" s="27">
        <v>18000</v>
      </c>
      <c r="I1284" s="27" t="s">
        <v>42</v>
      </c>
      <c r="J1284" s="28">
        <v>46097</v>
      </c>
      <c r="K1284" s="26">
        <v>0.5</v>
      </c>
      <c r="L1284" s="26"/>
      <c r="M1284" s="27" t="s">
        <v>82</v>
      </c>
      <c r="N1284" s="25">
        <f>IFERROR(VLOOKUP(M1284,Data!$J$1:$K$58,2,0),"")</f>
        <v>56944277110</v>
      </c>
      <c r="O1284" s="27" t="s">
        <v>83</v>
      </c>
      <c r="P1284" s="27"/>
      <c r="Q1284" s="27" t="s">
        <v>337</v>
      </c>
      <c r="R1284" s="27" t="s">
        <v>446</v>
      </c>
      <c r="S1284" s="27"/>
      <c r="T1284" s="27"/>
      <c r="U1284" s="28"/>
      <c r="X1284" s="27"/>
      <c r="Y1284" s="27"/>
      <c r="Z1284" s="29"/>
      <c r="AA1284" s="29">
        <v>0.46180555555555558</v>
      </c>
      <c r="AB1284" s="29"/>
      <c r="AC1284" s="30">
        <v>46097</v>
      </c>
      <c r="AD1284" s="15" t="str">
        <f>IF(Tabla2[[#This Row],[HORA ENTREGA]]="DIRECTO","On time", IF(AA1284&lt;&gt;"",IF(Tabla2[[#This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4" s="15" t="str">
        <f>MID(Tabla2[[#This Row],[TIPO]],1,3)</f>
        <v xml:space="preserve">40 </v>
      </c>
      <c r="AF12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INVERSIERRA S A */ Cont: * EISU8286333*/ HR Entrega: *12:00* /Dirección: *QUILICURA</v>
      </c>
      <c r="AG1284" s="38" t="str">
        <f>IFERROR(HYPERLINK("https://wa.me/"&amp;Tabla2[[#This Row],[CONTACTO]]&amp;"?text="&amp;Tabla2[[#This Row],[Mensaje]],"Enviar mensaje"),"")</f>
        <v>Enviar mensaje</v>
      </c>
      <c r="AH1284" s="15" t="str">
        <f>CONCATENATE(A1284,F1284)</f>
        <v>1283EISU8286333</v>
      </c>
      <c r="AI1284" s="15" t="str">
        <f>CONCATENATE("ENT-",A1284)</f>
        <v>ENT-1283</v>
      </c>
      <c r="AJ1284" s="15" t="str">
        <f>IF(Tabla2[[#This Row],[Op]]&lt;&gt;"","ENTREGA","")</f>
        <v>ENTREGA</v>
      </c>
      <c r="AK1284" s="40" t="str">
        <f>(Tabla2[[#This Row],[FECHA ENTREGA]]&amp;Tabla2[[#This Row],[HORA ENTREGA]])</f>
        <v>460970,5</v>
      </c>
      <c r="AL1284" s="34" t="str">
        <f>IFERROR(HYPERLINK("https://wa.me/"&amp;Tabla2[[#This Row],[CONTACTO]]&amp;"?text="&amp;Tabla2[[#This Row],[Mensaje]]),"")</f>
        <v>https://wa.me/56944277110?text=Hola!%0AServicio del día 16-03%0A *Cliente:* INVERSIERRA S A */ Cont: * EISU8286333*/ HR Entrega: *12:00* /Dirección: *QUILICURA</v>
      </c>
    </row>
    <row r="1285" spans="1:38" s="15" customFormat="1" ht="16.5" customHeight="1" x14ac:dyDescent="0.2">
      <c r="A1285" s="15">
        <f>ROW(A1284)</f>
        <v>1284</v>
      </c>
      <c r="B1285" s="15">
        <f>IF(J1285=J1284,B1284+1,1)</f>
        <v>9</v>
      </c>
      <c r="C1285" s="15" t="s">
        <v>178</v>
      </c>
      <c r="D1285" s="25" t="s">
        <v>39</v>
      </c>
      <c r="E1285" s="27">
        <v>878304</v>
      </c>
      <c r="F1285" s="27" t="s">
        <v>2206</v>
      </c>
      <c r="G1285" s="27" t="s">
        <v>41</v>
      </c>
      <c r="H1285" s="27">
        <v>13000</v>
      </c>
      <c r="I1285" s="27" t="s">
        <v>42</v>
      </c>
      <c r="J1285" s="28">
        <v>46097</v>
      </c>
      <c r="K1285" s="26">
        <v>0.5</v>
      </c>
      <c r="L1285" s="26"/>
      <c r="M1285" s="27" t="s">
        <v>313</v>
      </c>
      <c r="N1285" s="25">
        <f>IFERROR(VLOOKUP(M1285,Data!$J$1:$K$58,2,0),"")</f>
        <v>56967387744</v>
      </c>
      <c r="O1285" s="27" t="s">
        <v>314</v>
      </c>
      <c r="P1285" s="27"/>
      <c r="Q1285" s="27" t="s">
        <v>182</v>
      </c>
      <c r="R1285" s="27" t="s">
        <v>169</v>
      </c>
      <c r="S1285" s="27"/>
      <c r="T1285" s="27"/>
      <c r="U1285" s="28"/>
      <c r="X1285" s="27"/>
      <c r="Y1285" s="27"/>
      <c r="Z1285" s="29"/>
      <c r="AA1285" s="29">
        <v>0.47569444444444442</v>
      </c>
      <c r="AB1285" s="29"/>
      <c r="AC1285" s="30">
        <v>46097</v>
      </c>
      <c r="AD1285" s="15" t="str">
        <f>IF(Tabla2[[#This Row],[HORA ENTREGA]]="DIRECTO","On time", IF(AA1285&lt;&gt;"",IF(Tabla2[[#This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5" s="15" t="str">
        <f>MID(Tabla2[[#This Row],[TIPO]],1,3)</f>
        <v xml:space="preserve">40 </v>
      </c>
      <c r="AF12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INVERSIERRA S A */ Cont: * TCNU3622298*/ HR Entrega: *12:00* /Dirección: *HUECHURABA</v>
      </c>
      <c r="AG1285" s="38" t="str">
        <f>IFERROR(HYPERLINK("https://wa.me/"&amp;Tabla2[[#This Row],[CONTACTO]]&amp;"?text="&amp;Tabla2[[#This Row],[Mensaje]],"Enviar mensaje"),"")</f>
        <v>Enviar mensaje</v>
      </c>
      <c r="AH1285" s="15" t="str">
        <f>CONCATENATE(A1285,F1285)</f>
        <v>1284TCNU3622298</v>
      </c>
      <c r="AI1285" s="15" t="str">
        <f>CONCATENATE("ENT-",A1285)</f>
        <v>ENT-1284</v>
      </c>
      <c r="AJ1285" s="15" t="str">
        <f>IF(Tabla2[[#This Row],[Op]]&lt;&gt;"","ENTREGA","")</f>
        <v>ENTREGA</v>
      </c>
      <c r="AK1285" s="40" t="str">
        <f>(Tabla2[[#This Row],[FECHA ENTREGA]]&amp;Tabla2[[#This Row],[HORA ENTREGA]])</f>
        <v>460970,5</v>
      </c>
      <c r="AL1285" s="34" t="str">
        <f>IFERROR(HYPERLINK("https://wa.me/"&amp;Tabla2[[#This Row],[CONTACTO]]&amp;"?text="&amp;Tabla2[[#This Row],[Mensaje]]),"")</f>
        <v>https://wa.me/56967387744?text=Hola!%0AServicio del día 16-03%0A *Cliente:* INVERSIERRA S A */ Cont: * TCNU3622298*/ HR Entrega: *12:00* /Dirección: *HUECHURABA</v>
      </c>
    </row>
    <row r="1286" spans="1:38" s="15" customFormat="1" ht="16.5" customHeight="1" x14ac:dyDescent="0.2">
      <c r="A1286" s="15">
        <f>ROW(A1285)</f>
        <v>1285</v>
      </c>
      <c r="B1286" s="15">
        <f>IF(J1286=J1285,B1285+1,1)</f>
        <v>10</v>
      </c>
      <c r="C1286" s="15" t="s">
        <v>188</v>
      </c>
      <c r="D1286" s="25" t="s">
        <v>39</v>
      </c>
      <c r="E1286" s="27">
        <v>188771</v>
      </c>
      <c r="F1286" s="27" t="s">
        <v>2207</v>
      </c>
      <c r="G1286" s="27" t="s">
        <v>41</v>
      </c>
      <c r="H1286" s="27">
        <v>28000</v>
      </c>
      <c r="I1286" s="27" t="s">
        <v>42</v>
      </c>
      <c r="J1286" s="28">
        <v>46097</v>
      </c>
      <c r="K1286" s="26">
        <v>0.33333333333333331</v>
      </c>
      <c r="L1286" s="26"/>
      <c r="M1286" s="27" t="s">
        <v>147</v>
      </c>
      <c r="N1286" s="25">
        <f>IFERROR(VLOOKUP(M1286,Data!$J$1:$K$58,2,0),"")</f>
        <v>56935532735</v>
      </c>
      <c r="O1286" s="27" t="s">
        <v>148</v>
      </c>
      <c r="P1286" s="27"/>
      <c r="Q1286" s="27" t="s">
        <v>190</v>
      </c>
      <c r="R1286" s="27" t="s">
        <v>402</v>
      </c>
      <c r="S1286" s="27"/>
      <c r="T1286" s="27"/>
      <c r="U1286" s="28"/>
      <c r="X1286" s="27"/>
      <c r="Y1286" s="27"/>
      <c r="Z1286" s="29"/>
      <c r="AA1286" s="29">
        <v>0.2986111111111111</v>
      </c>
      <c r="AB1286" s="29"/>
      <c r="AC1286" s="30">
        <v>46097</v>
      </c>
      <c r="AD1286" s="15" t="str">
        <f>IF(Tabla2[[#This Row],[HORA ENTREGA]]="DIRECTO","On time", IF(AA1286&lt;&gt;"",IF(Tabla2[[#This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6" s="15" t="str">
        <f>MID(Tabla2[[#This Row],[TIPO]],1,3)</f>
        <v xml:space="preserve">40 </v>
      </c>
      <c r="AF12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16-03%0A *Cliente:* LAMAIGNERE CHILE S.A. */ Cont: * HAMU1471170*/ HR Entrega: *08:00* /Dirección: *AV. MARTA OSSA RUIZ 601 (CAMINO CASAS VIEJAS); MAIPU </v>
      </c>
      <c r="AG1286" s="38" t="str">
        <f>IFERROR(HYPERLINK("https://wa.me/"&amp;Tabla2[[#This Row],[CONTACTO]]&amp;"?text="&amp;Tabla2[[#This Row],[Mensaje]],"Enviar mensaje"),"")</f>
        <v>Enviar mensaje</v>
      </c>
      <c r="AH1286" s="15" t="str">
        <f>CONCATENATE(A1286,F1286)</f>
        <v>1285HAMU1471170</v>
      </c>
      <c r="AI1286" s="15" t="str">
        <f>CONCATENATE("ENT-",A1286)</f>
        <v>ENT-1285</v>
      </c>
      <c r="AJ1286" s="15" t="str">
        <f>IF(Tabla2[[#This Row],[Op]]&lt;&gt;"","ENTREGA","")</f>
        <v>ENTREGA</v>
      </c>
      <c r="AK1286" s="40" t="str">
        <f>(Tabla2[[#This Row],[FECHA ENTREGA]]&amp;Tabla2[[#This Row],[HORA ENTREGA]])</f>
        <v>460970,333333333333333</v>
      </c>
      <c r="AL1286" s="34" t="str">
        <f>IFERROR(HYPERLINK("https://wa.me/"&amp;Tabla2[[#This Row],[CONTACTO]]&amp;"?text="&amp;Tabla2[[#This Row],[Mensaje]]),"")</f>
        <v xml:space="preserve">https://wa.me/56935532735?text=Hola!%0AServicio del día 16-03%0A *Cliente:* LAMAIGNERE CHILE S.A. */ Cont: * HAMU1471170*/ HR Entrega: *08:00* /Dirección: *AV. MARTA OSSA RUIZ 601 (CAMINO CASAS VIEJAS); MAIPU </v>
      </c>
    </row>
    <row r="1287" spans="1:38" s="15" customFormat="1" ht="16.5" customHeight="1" x14ac:dyDescent="0.2">
      <c r="A1287" s="15">
        <f>ROW(A1286)</f>
        <v>1286</v>
      </c>
      <c r="B1287" s="15">
        <f>IF(J1287=J1286,B1286+1,1)</f>
        <v>11</v>
      </c>
      <c r="C1287" s="15" t="s">
        <v>188</v>
      </c>
      <c r="D1287" s="25" t="s">
        <v>39</v>
      </c>
      <c r="E1287" s="27">
        <v>188772</v>
      </c>
      <c r="F1287" s="27" t="s">
        <v>2208</v>
      </c>
      <c r="G1287" s="27" t="s">
        <v>41</v>
      </c>
      <c r="H1287" s="27">
        <v>28000</v>
      </c>
      <c r="I1287" s="27" t="s">
        <v>42</v>
      </c>
      <c r="J1287" s="28">
        <v>46097</v>
      </c>
      <c r="K1287" s="26">
        <v>0.41666666666666669</v>
      </c>
      <c r="L1287" s="26"/>
      <c r="M1287" s="27" t="s">
        <v>389</v>
      </c>
      <c r="N1287" s="25">
        <f>IFERROR(VLOOKUP(M1287,Data!$J$1:$K$58,2,0),"")</f>
        <v>56988336520</v>
      </c>
      <c r="O1287" s="27" t="s">
        <v>390</v>
      </c>
      <c r="P1287" s="27"/>
      <c r="Q1287" s="27" t="s">
        <v>190</v>
      </c>
      <c r="R1287" s="27" t="s">
        <v>402</v>
      </c>
      <c r="S1287" s="27"/>
      <c r="T1287" s="27"/>
      <c r="U1287" s="28"/>
      <c r="X1287" s="27"/>
      <c r="Y1287" s="27"/>
      <c r="Z1287" s="29"/>
      <c r="AA1287" s="29">
        <v>0.36458333333333331</v>
      </c>
      <c r="AB1287" s="29"/>
      <c r="AC1287" s="30">
        <v>46097</v>
      </c>
      <c r="AD1287" s="15" t="str">
        <f>IF(Tabla2[[#This Row],[HORA ENTREGA]]="DIRECTO","On time", IF(AA1287&lt;&gt;"",IF(Tabla2[[#This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7" s="15" t="str">
        <f>MID(Tabla2[[#This Row],[TIPO]],1,3)</f>
        <v xml:space="preserve">40 </v>
      </c>
      <c r="AF12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16-03%0A *Cliente:* LAMAIGNERE CHILE S.A. */ Cont: * HAMU1341198*/ HR Entrega: *10:00* /Dirección: *AV. MARTA OSSA RUIZ 601 (CAMINO CASAS VIEJAS); MAIPU </v>
      </c>
      <c r="AG1287" s="38" t="str">
        <f>IFERROR(HYPERLINK("https://wa.me/"&amp;Tabla2[[#This Row],[CONTACTO]]&amp;"?text="&amp;Tabla2[[#This Row],[Mensaje]],"Enviar mensaje"),"")</f>
        <v>Enviar mensaje</v>
      </c>
      <c r="AH1287" s="15" t="str">
        <f>CONCATENATE(A1287,F1287)</f>
        <v>1286HAMU1341198</v>
      </c>
      <c r="AI1287" s="15" t="str">
        <f>CONCATENATE("ENT-",A1287)</f>
        <v>ENT-1286</v>
      </c>
      <c r="AJ1287" s="15" t="str">
        <f>IF(Tabla2[[#This Row],[Op]]&lt;&gt;"","ENTREGA","")</f>
        <v>ENTREGA</v>
      </c>
      <c r="AK1287" s="40" t="str">
        <f>(Tabla2[[#This Row],[FECHA ENTREGA]]&amp;Tabla2[[#This Row],[HORA ENTREGA]])</f>
        <v>460970,416666666666667</v>
      </c>
      <c r="AL1287" s="34" t="str">
        <f>IFERROR(HYPERLINK("https://wa.me/"&amp;Tabla2[[#This Row],[CONTACTO]]&amp;"?text="&amp;Tabla2[[#This Row],[Mensaje]]),"")</f>
        <v xml:space="preserve">https://wa.me/56988336520?text=Hola!%0AServicio del día 16-03%0A *Cliente:* LAMAIGNERE CHILE S.A. */ Cont: * HAMU1341198*/ HR Entrega: *10:00* /Dirección: *AV. MARTA OSSA RUIZ 601 (CAMINO CASAS VIEJAS); MAIPU </v>
      </c>
    </row>
    <row r="1288" spans="1:38" s="15" customFormat="1" ht="16.5" customHeight="1" x14ac:dyDescent="0.2">
      <c r="A1288" s="15">
        <f>ROW(A1287)</f>
        <v>1287</v>
      </c>
      <c r="B1288" s="15">
        <f>IF(J1288=J1287,B1287+1,1)</f>
        <v>12</v>
      </c>
      <c r="C1288" s="15" t="s">
        <v>196</v>
      </c>
      <c r="D1288" s="25" t="s">
        <v>39</v>
      </c>
      <c r="E1288" s="27">
        <v>300930</v>
      </c>
      <c r="F1288" s="27" t="s">
        <v>2209</v>
      </c>
      <c r="G1288" s="27" t="s">
        <v>64</v>
      </c>
      <c r="H1288" s="27">
        <v>23000</v>
      </c>
      <c r="I1288" s="27" t="s">
        <v>42</v>
      </c>
      <c r="J1288" s="28">
        <v>46097</v>
      </c>
      <c r="K1288" s="26">
        <v>0.33333333333333331</v>
      </c>
      <c r="L1288" s="26"/>
      <c r="M1288" s="27" t="s">
        <v>45</v>
      </c>
      <c r="N1288" s="25">
        <f>IFERROR(VLOOKUP(M1288,Data!$J$1:$K$58,2,0),"")</f>
        <v>56950981572</v>
      </c>
      <c r="O1288" s="27" t="s">
        <v>46</v>
      </c>
      <c r="P1288" s="27"/>
      <c r="Q1288" s="27" t="s">
        <v>201</v>
      </c>
      <c r="R1288" s="27" t="s">
        <v>93</v>
      </c>
      <c r="S1288" s="27"/>
      <c r="T1288" s="27"/>
      <c r="U1288" s="28"/>
      <c r="V1288" s="15" t="s">
        <v>1700</v>
      </c>
      <c r="X1288" s="27" t="s">
        <v>335</v>
      </c>
      <c r="Y1288" s="27"/>
      <c r="Z1288" s="29"/>
      <c r="AA1288" s="29">
        <v>0.32777777777777778</v>
      </c>
      <c r="AB1288" s="29"/>
      <c r="AC1288" s="30">
        <v>46097</v>
      </c>
      <c r="AD1288" s="15" t="str">
        <f>IF(Tabla2[[#This Row],[HORA ENTREGA]]="DIRECTO","On time", IF(AA1288&lt;&gt;"",IF(Tabla2[[#This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8" s="15" t="str">
        <f>MID(Tabla2[[#This Row],[TIPO]],1,3)</f>
        <v xml:space="preserve">20 </v>
      </c>
      <c r="AF12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LANCO &amp; HARRIS SURAMERICA SPA */ Cont: * MSKU5628206*/ HR Entrega: *08:00* /Dirección: *CALLE CHORRILLOS 1 PARC.19B, LAMPA</v>
      </c>
      <c r="AG1288" s="38" t="str">
        <f>IFERROR(HYPERLINK("https://wa.me/"&amp;Tabla2[[#This Row],[CONTACTO]]&amp;"?text="&amp;Tabla2[[#This Row],[Mensaje]],"Enviar mensaje"),"")</f>
        <v>Enviar mensaje</v>
      </c>
      <c r="AH1288" s="15" t="str">
        <f>CONCATENATE(A1288,F1288)</f>
        <v>1287MSKU5628206</v>
      </c>
      <c r="AI1288" s="15" t="str">
        <f>CONCATENATE("ENT-",A1288)</f>
        <v>ENT-1287</v>
      </c>
      <c r="AJ1288" s="15" t="str">
        <f>IF(Tabla2[[#This Row],[Op]]&lt;&gt;"","ENTREGA","")</f>
        <v>ENTREGA</v>
      </c>
      <c r="AK1288" s="40" t="str">
        <f>(Tabla2[[#This Row],[FECHA ENTREGA]]&amp;Tabla2[[#This Row],[HORA ENTREGA]])</f>
        <v>460970,333333333333333</v>
      </c>
      <c r="AL1288" s="34" t="str">
        <f>IFERROR(HYPERLINK("https://wa.me/"&amp;Tabla2[[#This Row],[CONTACTO]]&amp;"?text="&amp;Tabla2[[#This Row],[Mensaje]]),"")</f>
        <v>https://wa.me/56950981572?text=Hola!%0AServicio del día 16-03%0A *Cliente:* LANCO &amp; HARRIS SURAMERICA SPA */ Cont: * MSKU5628206*/ HR Entrega: *08:00* /Dirección: *CALLE CHORRILLOS 1 PARC.19B, LAMPA</v>
      </c>
    </row>
    <row r="1289" spans="1:38" s="15" customFormat="1" ht="16.5" customHeight="1" x14ac:dyDescent="0.2">
      <c r="A1289" s="15">
        <f>ROW(A1288)</f>
        <v>1288</v>
      </c>
      <c r="B1289" s="15">
        <f>IF(J1289=J1288,B1288+1,1)</f>
        <v>13</v>
      </c>
      <c r="C1289" s="15" t="s">
        <v>500</v>
      </c>
      <c r="D1289" s="25" t="s">
        <v>39</v>
      </c>
      <c r="E1289" s="27">
        <v>300827</v>
      </c>
      <c r="F1289" s="27" t="s">
        <v>2210</v>
      </c>
      <c r="G1289" s="27" t="s">
        <v>64</v>
      </c>
      <c r="H1289" s="27">
        <v>30000</v>
      </c>
      <c r="I1289" s="27" t="s">
        <v>42</v>
      </c>
      <c r="J1289" s="28">
        <v>46097</v>
      </c>
      <c r="K1289" s="26">
        <v>0.33333333333333331</v>
      </c>
      <c r="L1289" s="26"/>
      <c r="M1289" s="27" t="s">
        <v>296</v>
      </c>
      <c r="N1289" s="25">
        <f>IFERROR(VLOOKUP(M1289,Data!$J$1:$K$58,2,0),"")</f>
        <v>56984994337</v>
      </c>
      <c r="O1289" s="27" t="s">
        <v>297</v>
      </c>
      <c r="P1289" s="27"/>
      <c r="Q1289" s="27" t="s">
        <v>502</v>
      </c>
      <c r="R1289" s="27" t="s">
        <v>74</v>
      </c>
      <c r="S1289" s="27"/>
      <c r="T1289" s="27"/>
      <c r="U1289" s="28"/>
      <c r="X1289" s="27"/>
      <c r="Y1289" s="27"/>
      <c r="Z1289" s="29"/>
      <c r="AA1289" s="29">
        <v>0.32291666666666669</v>
      </c>
      <c r="AB1289" s="29"/>
      <c r="AC1289" s="30">
        <v>46097</v>
      </c>
      <c r="AD1289" s="15" t="str">
        <f>IF(Tabla2[[#This Row],[HORA ENTREGA]]="DIRECTO","On time", IF(AA1289&lt;&gt;"",IF(Tabla2[[#This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89" s="15" t="str">
        <f>MID(Tabla2[[#This Row],[TIPO]],1,3)</f>
        <v xml:space="preserve">20 </v>
      </c>
      <c r="AF12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MOLYMETNOS S.A. */ Cont: * BMOU2346967*/ HR Entrega: *08:00* /Dirección: *CAMINO NOS A LOS MORROS 590, SAN BERNARDO</v>
      </c>
      <c r="AG1289" s="38" t="str">
        <f>IFERROR(HYPERLINK("https://wa.me/"&amp;Tabla2[[#This Row],[CONTACTO]]&amp;"?text="&amp;Tabla2[[#This Row],[Mensaje]],"Enviar mensaje"),"")</f>
        <v>Enviar mensaje</v>
      </c>
      <c r="AH1289" s="15" t="str">
        <f>CONCATENATE(A1289,F1289)</f>
        <v>1288BMOU2346967</v>
      </c>
      <c r="AI1289" s="15" t="str">
        <f>CONCATENATE("ENT-",A1289)</f>
        <v>ENT-1288</v>
      </c>
      <c r="AJ1289" s="15" t="str">
        <f>IF(Tabla2[[#This Row],[Op]]&lt;&gt;"","ENTREGA","")</f>
        <v>ENTREGA</v>
      </c>
      <c r="AK1289" s="40" t="str">
        <f>(Tabla2[[#This Row],[FECHA ENTREGA]]&amp;Tabla2[[#This Row],[HORA ENTREGA]])</f>
        <v>460970,333333333333333</v>
      </c>
      <c r="AL1289" s="34" t="str">
        <f>IFERROR(HYPERLINK("https://wa.me/"&amp;Tabla2[[#This Row],[CONTACTO]]&amp;"?text="&amp;Tabla2[[#This Row],[Mensaje]]),"")</f>
        <v>https://wa.me/56984994337?text=Hola!%0AServicio del día 16-03%0A *Cliente:* MOLYMETNOS S.A. */ Cont: * BMOU2346967*/ HR Entrega: *08:00* /Dirección: *CAMINO NOS A LOS MORROS 590, SAN BERNARDO</v>
      </c>
    </row>
    <row r="1290" spans="1:38" s="15" customFormat="1" ht="16.5" customHeight="1" x14ac:dyDescent="0.2">
      <c r="A1290" s="15">
        <f>ROW(A1289)</f>
        <v>1289</v>
      </c>
      <c r="B1290" s="15">
        <f>IF(J1290=J1289,B1289+1,1)</f>
        <v>14</v>
      </c>
      <c r="C1290" s="15" t="s">
        <v>500</v>
      </c>
      <c r="D1290" s="25" t="s">
        <v>39</v>
      </c>
      <c r="E1290" s="27">
        <v>300900</v>
      </c>
      <c r="F1290" s="27" t="s">
        <v>2211</v>
      </c>
      <c r="G1290" s="27" t="s">
        <v>64</v>
      </c>
      <c r="H1290" s="27">
        <v>30000</v>
      </c>
      <c r="I1290" s="27" t="s">
        <v>42</v>
      </c>
      <c r="J1290" s="28">
        <v>46097</v>
      </c>
      <c r="K1290" s="26">
        <v>0.33333333333333331</v>
      </c>
      <c r="L1290" s="26"/>
      <c r="M1290" s="27" t="s">
        <v>55</v>
      </c>
      <c r="N1290" s="25">
        <f>IFERROR(VLOOKUP(M1290,Data!$J$1:$K$58,2,0),"")</f>
        <v>56992164782</v>
      </c>
      <c r="O1290" s="27" t="s">
        <v>56</v>
      </c>
      <c r="P1290" s="27"/>
      <c r="Q1290" s="27" t="s">
        <v>502</v>
      </c>
      <c r="R1290" s="27" t="s">
        <v>74</v>
      </c>
      <c r="S1290" s="27"/>
      <c r="T1290" s="27"/>
      <c r="U1290" s="28"/>
      <c r="X1290" s="27"/>
      <c r="Y1290" s="27"/>
      <c r="Z1290" s="29"/>
      <c r="AA1290" s="29">
        <v>0.29166666666666669</v>
      </c>
      <c r="AB1290" s="29"/>
      <c r="AC1290" s="30">
        <v>46097</v>
      </c>
      <c r="AD1290" s="15" t="str">
        <f>IF(Tabla2[[#This Row],[HORA ENTREGA]]="DIRECTO","On time", IF(AA1290&lt;&gt;"",IF(Tabla2[[#This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90" s="15" t="str">
        <f>MID(Tabla2[[#This Row],[TIPO]],1,3)</f>
        <v xml:space="preserve">20 </v>
      </c>
      <c r="AF12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MOLYMETNOS S.A. */ Cont: * MSMU1921074*/ HR Entrega: *08:00* /Dirección: *CAMINO NOS A LOS MORROS 590, SAN BERNARDO</v>
      </c>
      <c r="AG1290" s="38" t="str">
        <f>IFERROR(HYPERLINK("https://wa.me/"&amp;Tabla2[[#This Row],[CONTACTO]]&amp;"?text="&amp;Tabla2[[#This Row],[Mensaje]],"Enviar mensaje"),"")</f>
        <v>Enviar mensaje</v>
      </c>
      <c r="AH1290" s="15" t="str">
        <f>CONCATENATE(A1290,F1290)</f>
        <v>1289MSMU1921074</v>
      </c>
      <c r="AI1290" s="15" t="str">
        <f>CONCATENATE("ENT-",A1290)</f>
        <v>ENT-1289</v>
      </c>
      <c r="AJ1290" s="15" t="str">
        <f>IF(Tabla2[[#This Row],[Op]]&lt;&gt;"","ENTREGA","")</f>
        <v>ENTREGA</v>
      </c>
      <c r="AK1290" s="40" t="str">
        <f>(Tabla2[[#This Row],[FECHA ENTREGA]]&amp;Tabla2[[#This Row],[HORA ENTREGA]])</f>
        <v>460970,333333333333333</v>
      </c>
      <c r="AL1290" s="34" t="str">
        <f>IFERROR(HYPERLINK("https://wa.me/"&amp;Tabla2[[#This Row],[CONTACTO]]&amp;"?text="&amp;Tabla2[[#This Row],[Mensaje]]),"")</f>
        <v>https://wa.me/56992164782?text=Hola!%0AServicio del día 16-03%0A *Cliente:* MOLYMETNOS S.A. */ Cont: * MSMU1921074*/ HR Entrega: *08:00* /Dirección: *CAMINO NOS A LOS MORROS 590, SAN BERNARDO</v>
      </c>
    </row>
    <row r="1291" spans="1:38" s="15" customFormat="1" ht="16.5" customHeight="1" x14ac:dyDescent="0.2">
      <c r="A1291" s="15">
        <f>ROW(A1290)</f>
        <v>1290</v>
      </c>
      <c r="B1291" s="15">
        <f>IF(J1291=J1290,B1290+1,1)</f>
        <v>15</v>
      </c>
      <c r="C1291" s="15" t="s">
        <v>916</v>
      </c>
      <c r="D1291" s="25" t="s">
        <v>39</v>
      </c>
      <c r="E1291" s="27">
        <v>68205</v>
      </c>
      <c r="F1291" s="27" t="s">
        <v>2212</v>
      </c>
      <c r="G1291" s="27" t="s">
        <v>41</v>
      </c>
      <c r="H1291" s="27">
        <v>14000</v>
      </c>
      <c r="I1291" s="27" t="s">
        <v>42</v>
      </c>
      <c r="J1291" s="28">
        <v>46097</v>
      </c>
      <c r="K1291" s="26">
        <v>0.375</v>
      </c>
      <c r="L1291" s="26"/>
      <c r="M1291" s="27" t="s">
        <v>221</v>
      </c>
      <c r="N1291" s="25">
        <f>IFERROR(VLOOKUP(M1291,Data!$J$1:$K$58,2,0),"")</f>
        <v>56965378427</v>
      </c>
      <c r="O1291" s="27" t="s">
        <v>222</v>
      </c>
      <c r="P1291" s="27"/>
      <c r="Q1291" s="27" t="s">
        <v>918</v>
      </c>
      <c r="R1291" s="27" t="s">
        <v>280</v>
      </c>
      <c r="S1291" s="27"/>
      <c r="T1291" s="27"/>
      <c r="U1291" s="28"/>
      <c r="X1291" s="27"/>
      <c r="Y1291" s="27"/>
      <c r="Z1291" s="29"/>
      <c r="AA1291" s="29">
        <v>0.35069444444444442</v>
      </c>
      <c r="AB1291" s="29"/>
      <c r="AC1291" s="30">
        <v>46097</v>
      </c>
      <c r="AD1291" s="15" t="str">
        <f>IF(Tabla2[[#This Row],[HORA ENTREGA]]="DIRECTO","On time", IF(AA1291&lt;&gt;"",IF(Tabla2[[#This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91" s="15" t="str">
        <f>MID(Tabla2[[#This Row],[TIPO]],1,3)</f>
        <v xml:space="preserve">40 </v>
      </c>
      <c r="AF12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MOTOR DOO CHILE LTDA */ Cont: * TCNU6694096*/ HR Entrega: *09:00* /Dirección: *SALVADOR GUTIERREZ 4441; QUINTA NONRMAL</v>
      </c>
      <c r="AG1291" s="38" t="str">
        <f>IFERROR(HYPERLINK("https://wa.me/"&amp;Tabla2[[#This Row],[CONTACTO]]&amp;"?text="&amp;Tabla2[[#This Row],[Mensaje]],"Enviar mensaje"),"")</f>
        <v>Enviar mensaje</v>
      </c>
      <c r="AH1291" s="15" t="str">
        <f>CONCATENATE(A1291,F1291)</f>
        <v>1290TCNU6694096</v>
      </c>
      <c r="AI1291" s="15" t="str">
        <f>CONCATENATE("ENT-",A1291)</f>
        <v>ENT-1290</v>
      </c>
      <c r="AJ1291" s="15" t="str">
        <f>IF(Tabla2[[#This Row],[Op]]&lt;&gt;"","ENTREGA","")</f>
        <v>ENTREGA</v>
      </c>
      <c r="AK1291" s="40" t="str">
        <f>(Tabla2[[#This Row],[FECHA ENTREGA]]&amp;Tabla2[[#This Row],[HORA ENTREGA]])</f>
        <v>460970,375</v>
      </c>
      <c r="AL1291" s="34" t="str">
        <f>IFERROR(HYPERLINK("https://wa.me/"&amp;Tabla2[[#This Row],[CONTACTO]]&amp;"?text="&amp;Tabla2[[#This Row],[Mensaje]]),"")</f>
        <v>https://wa.me/56965378427?text=Hola!%0AServicio del día 16-03%0A *Cliente:* MOTOR DOO CHILE LTDA */ Cont: * TCNU6694096*/ HR Entrega: *09:00* /Dirección: *SALVADOR GUTIERREZ 4441; QUINTA NONRMAL</v>
      </c>
    </row>
    <row r="1292" spans="1:38" s="15" customFormat="1" ht="16.5" customHeight="1" x14ac:dyDescent="0.2">
      <c r="A1292" s="15">
        <f>ROW(A1291)</f>
        <v>1291</v>
      </c>
      <c r="B1292" s="15">
        <f>IF(J1292=J1291,B1291+1,1)</f>
        <v>16</v>
      </c>
      <c r="C1292" s="15" t="s">
        <v>204</v>
      </c>
      <c r="D1292" s="25"/>
      <c r="E1292" s="27" t="s">
        <v>120</v>
      </c>
      <c r="F1292" s="27" t="s">
        <v>1196</v>
      </c>
      <c r="G1292" s="27" t="s">
        <v>2213</v>
      </c>
      <c r="H1292" s="27" t="s">
        <v>120</v>
      </c>
      <c r="I1292" s="27" t="s">
        <v>120</v>
      </c>
      <c r="J1292" s="28">
        <v>46097</v>
      </c>
      <c r="K1292" s="26">
        <v>0.35416666666666669</v>
      </c>
      <c r="L1292" s="26"/>
      <c r="M1292" s="27" t="s">
        <v>151</v>
      </c>
      <c r="N1292" s="25">
        <f>IFERROR(VLOOKUP(M1292,Data!$J$1:$K$58,2,0),"")</f>
        <v>56973887427</v>
      </c>
      <c r="O1292" s="27" t="s">
        <v>152</v>
      </c>
      <c r="P1292" s="27"/>
      <c r="Q1292" s="27" t="s">
        <v>2214</v>
      </c>
      <c r="R1292" s="27" t="s">
        <v>120</v>
      </c>
      <c r="S1292" s="27"/>
      <c r="T1292" s="27"/>
      <c r="U1292" s="28"/>
      <c r="X1292" s="27"/>
      <c r="Y1292" s="27"/>
      <c r="Z1292" s="29"/>
      <c r="AA1292" s="29">
        <v>0.40347222222222223</v>
      </c>
      <c r="AB1292" s="29"/>
      <c r="AC1292" s="30">
        <v>46097</v>
      </c>
      <c r="AD1292" s="15" t="str">
        <f>IF(Tabla2[[#This Row],[HORA ENTREGA]]="DIRECTO","On time", IF(AA1292&lt;&gt;"",IF(Tabla2[[#This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92" s="15" t="str">
        <f>MID(Tabla2[[#This Row],[TIPO]],1,3)</f>
        <v>LCL</v>
      </c>
      <c r="AF12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OXIQUIM S A */ Cont: * SIDER*/ HR Entrega: *08:30* /Dirección: *Megacentro Noviciado (Cam. El Noviciado 1107, Lampa) / CD OXIQUIM</v>
      </c>
      <c r="AG1292" s="38" t="str">
        <f>IFERROR(HYPERLINK("https://wa.me/"&amp;Tabla2[[#This Row],[CONTACTO]]&amp;"?text="&amp;Tabla2[[#This Row],[Mensaje]],"Enviar mensaje"),"")</f>
        <v>Enviar mensaje</v>
      </c>
      <c r="AH1292" s="15" t="str">
        <f>CONCATENATE(A1292,F1292)</f>
        <v>1291SIDER</v>
      </c>
      <c r="AI1292" s="15" t="str">
        <f>CONCATENATE("ENT-",A1292)</f>
        <v>ENT-1291</v>
      </c>
      <c r="AJ1292" s="15" t="str">
        <f>IF(Tabla2[[#This Row],[Op]]&lt;&gt;"","ENTREGA","")</f>
        <v>ENTREGA</v>
      </c>
      <c r="AK1292" s="40" t="str">
        <f>(Tabla2[[#This Row],[FECHA ENTREGA]]&amp;Tabla2[[#This Row],[HORA ENTREGA]])</f>
        <v>460970,354166666666667</v>
      </c>
      <c r="AL1292" s="34" t="str">
        <f>IFERROR(HYPERLINK("https://wa.me/"&amp;Tabla2[[#This Row],[CONTACTO]]&amp;"?text="&amp;Tabla2[[#This Row],[Mensaje]]),"")</f>
        <v>https://wa.me/56973887427?text=Hola!%0AServicio del día 16-03%0A *Cliente:* OXIQUIM S A */ Cont: * SIDER*/ HR Entrega: *08:30* /Dirección: *Megacentro Noviciado (Cam. El Noviciado 1107, Lampa) / CD OXIQUIM</v>
      </c>
    </row>
    <row r="1293" spans="1:38" s="15" customFormat="1" ht="16.5" customHeight="1" x14ac:dyDescent="0.2">
      <c r="A1293" s="15">
        <f>ROW(A1292)</f>
        <v>1292</v>
      </c>
      <c r="B1293" s="15">
        <f>IF(J1293=J1292,B1292+1,1)</f>
        <v>17</v>
      </c>
      <c r="C1293" s="15" t="s">
        <v>219</v>
      </c>
      <c r="D1293" s="25" t="s">
        <v>39</v>
      </c>
      <c r="E1293" s="27">
        <v>103200</v>
      </c>
      <c r="F1293" s="27" t="s">
        <v>2215</v>
      </c>
      <c r="G1293" s="27" t="s">
        <v>54</v>
      </c>
      <c r="H1293" s="27">
        <v>25000</v>
      </c>
      <c r="I1293" s="27">
        <v>0.66666666666666663</v>
      </c>
      <c r="J1293" s="28">
        <v>46097</v>
      </c>
      <c r="K1293" s="26" t="s">
        <v>290</v>
      </c>
      <c r="L1293" s="26"/>
      <c r="M1293" s="27" t="s">
        <v>147</v>
      </c>
      <c r="N1293" s="25">
        <f>IFERROR(VLOOKUP(M1293,Data!$J$1:$K$58,2,0),"")</f>
        <v>56935532735</v>
      </c>
      <c r="O1293" s="27" t="s">
        <v>148</v>
      </c>
      <c r="P1293" s="27"/>
      <c r="Q1293" s="27" t="s">
        <v>981</v>
      </c>
      <c r="R1293" s="27" t="s">
        <v>93</v>
      </c>
      <c r="S1293" s="27"/>
      <c r="T1293" s="27"/>
      <c r="U1293" s="28"/>
      <c r="X1293" s="27"/>
      <c r="Y1293" s="27"/>
      <c r="Z1293" s="29"/>
      <c r="AA1293" s="29">
        <v>0.73958333333333337</v>
      </c>
      <c r="AB1293" s="29"/>
      <c r="AC1293" s="30">
        <v>46097</v>
      </c>
      <c r="AD1293" s="15" t="str">
        <f>IF(Tabla2[[#This Row],[HORA ENTREGA]]="DIRECTO","On time", IF(AA1293&lt;&gt;"",IF(Tabla2[[#This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93" s="15" t="str">
        <f>MID(Tabla2[[#This Row],[TIPO]],1,3)</f>
        <v xml:space="preserve">40 </v>
      </c>
      <c r="AF12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RENDIC S.A. */ Cont: * MNBU3844251*/ HR Entrega: *DIRECTO* /Dirección: *CAMINO LO AGUIRRE SUR 537; PUDAHUEL</v>
      </c>
      <c r="AG1293" s="38" t="str">
        <f>IFERROR(HYPERLINK("https://wa.me/"&amp;Tabla2[[#This Row],[CONTACTO]]&amp;"?text="&amp;Tabla2[[#This Row],[Mensaje]],"Enviar mensaje"),"")</f>
        <v>Enviar mensaje</v>
      </c>
      <c r="AH1293" s="15" t="str">
        <f>CONCATENATE(A1293,F1293)</f>
        <v>1292MNBU3844251</v>
      </c>
      <c r="AI1293" s="15" t="str">
        <f>CONCATENATE("ENT-",A1293)</f>
        <v>ENT-1292</v>
      </c>
      <c r="AJ1293" s="15" t="str">
        <f>IF(Tabla2[[#This Row],[Op]]&lt;&gt;"","ENTREGA","")</f>
        <v>ENTREGA</v>
      </c>
      <c r="AK1293" s="40" t="str">
        <f>(Tabla2[[#This Row],[FECHA ENTREGA]]&amp;Tabla2[[#This Row],[HORA ENTREGA]])</f>
        <v>46097DIRECTO</v>
      </c>
      <c r="AL1293" s="34" t="str">
        <f>IFERROR(HYPERLINK("https://wa.me/"&amp;Tabla2[[#This Row],[CONTACTO]]&amp;"?text="&amp;Tabla2[[#This Row],[Mensaje]]),"")</f>
        <v>https://wa.me/56935532735?text=Hola!%0AServicio del día 16-03%0A *Cliente:* RENDIC S.A. */ Cont: * MNBU3844251*/ HR Entrega: *DIRECTO* /Dirección: *CAMINO LO AGUIRRE SUR 537; PUDAHUEL</v>
      </c>
    </row>
    <row r="1294" spans="1:38" s="15" customFormat="1" ht="16.5" customHeight="1" x14ac:dyDescent="0.2">
      <c r="A1294" s="15">
        <f>ROW(A1293)</f>
        <v>1293</v>
      </c>
      <c r="B1294" s="15">
        <f>IF(J1294=J1293,B1293+1,1)</f>
        <v>18</v>
      </c>
      <c r="C1294" s="15" t="s">
        <v>566</v>
      </c>
      <c r="D1294" s="25"/>
      <c r="E1294" s="27" t="s">
        <v>120</v>
      </c>
      <c r="F1294" s="27" t="s">
        <v>456</v>
      </c>
      <c r="G1294" s="27" t="s">
        <v>456</v>
      </c>
      <c r="H1294" s="27" t="s">
        <v>120</v>
      </c>
      <c r="I1294" s="27" t="s">
        <v>120</v>
      </c>
      <c r="J1294" s="28">
        <v>46097</v>
      </c>
      <c r="K1294" s="26">
        <v>0.29166666666666669</v>
      </c>
      <c r="L1294" s="26"/>
      <c r="M1294" s="27" t="s">
        <v>60</v>
      </c>
      <c r="N1294" s="25">
        <f>IFERROR(VLOOKUP(M1294,Data!$J$1:$K$58,2,0),"")</f>
        <v>56957438415</v>
      </c>
      <c r="O1294" s="27" t="s">
        <v>568</v>
      </c>
      <c r="P1294" s="27"/>
      <c r="Q1294" s="27" t="s">
        <v>569</v>
      </c>
      <c r="R1294" s="27" t="s">
        <v>120</v>
      </c>
      <c r="S1294" s="27"/>
      <c r="T1294" s="27"/>
      <c r="U1294" s="28"/>
      <c r="X1294" s="27"/>
      <c r="Y1294" s="27"/>
      <c r="Z1294" s="29"/>
      <c r="AA1294" s="29"/>
      <c r="AB1294" s="29"/>
      <c r="AC1294" s="30"/>
      <c r="AD1294" s="15" t="str">
        <f>IF(Tabla2[[#This Row],[HORA ENTREGA]]="DIRECTO","On time", IF(AA1294&lt;&gt;"",IF(Tabla2[[#This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294" s="15" t="str">
        <f>MID(Tabla2[[#This Row],[TIPO]],1,3)</f>
        <v>RAM</v>
      </c>
      <c r="AF12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RITRAMA S.A. */ Cont: * RAMPLA*/ HR Entrega: *07:00* /Dirección: *AV. TUPUNGATO 3420, PLACILLA</v>
      </c>
      <c r="AG1294" s="38" t="str">
        <f>IFERROR(HYPERLINK("https://wa.me/"&amp;Tabla2[[#This Row],[CONTACTO]]&amp;"?text="&amp;Tabla2[[#This Row],[Mensaje]],"Enviar mensaje"),"")</f>
        <v>Enviar mensaje</v>
      </c>
      <c r="AH1294" s="15" t="str">
        <f>CONCATENATE(A1294,F1294)</f>
        <v>1293RAMPLA</v>
      </c>
      <c r="AI1294" s="15" t="str">
        <f>CONCATENATE("ENT-",A1294)</f>
        <v>ENT-1293</v>
      </c>
      <c r="AJ1294" s="15" t="str">
        <f>IF(Tabla2[[#This Row],[Op]]&lt;&gt;"","ENTREGA","")</f>
        <v>ENTREGA</v>
      </c>
      <c r="AK1294" s="40" t="str">
        <f>(Tabla2[[#This Row],[FECHA ENTREGA]]&amp;Tabla2[[#This Row],[HORA ENTREGA]])</f>
        <v>460970,291666666666667</v>
      </c>
      <c r="AL1294" s="34" t="str">
        <f>IFERROR(HYPERLINK("https://wa.me/"&amp;Tabla2[[#This Row],[CONTACTO]]&amp;"?text="&amp;Tabla2[[#This Row],[Mensaje]]),"")</f>
        <v>https://wa.me/56957438415?text=Hola!%0AServicio del día 16-03%0A *Cliente:* RITRAMA S.A. */ Cont: * RAMPLA*/ HR Entrega: *07:00* /Dirección: *AV. TUPUNGATO 3420, PLACILLA</v>
      </c>
    </row>
    <row r="1295" spans="1:38" s="15" customFormat="1" ht="16.5" customHeight="1" x14ac:dyDescent="0.2">
      <c r="A1295" s="15">
        <f>ROW(A1294)</f>
        <v>1294</v>
      </c>
      <c r="B1295" s="15">
        <f>IF(J1295=J1294,B1294+1,1)</f>
        <v>19</v>
      </c>
      <c r="C1295" s="15" t="s">
        <v>566</v>
      </c>
      <c r="D1295" s="25"/>
      <c r="E1295" s="27" t="s">
        <v>120</v>
      </c>
      <c r="F1295" s="27" t="s">
        <v>456</v>
      </c>
      <c r="G1295" s="27" t="s">
        <v>456</v>
      </c>
      <c r="H1295" s="27" t="s">
        <v>120</v>
      </c>
      <c r="I1295" s="27" t="s">
        <v>120</v>
      </c>
      <c r="J1295" s="28">
        <v>46097</v>
      </c>
      <c r="K1295" s="26">
        <v>0.29166666666666669</v>
      </c>
      <c r="L1295" s="26"/>
      <c r="M1295" s="27" t="s">
        <v>570</v>
      </c>
      <c r="N1295" s="25">
        <f>IFERROR(VLOOKUP(M1295,Data!$J$1:$K$58,2,0),"")</f>
        <v>56973887322</v>
      </c>
      <c r="O1295" s="27" t="s">
        <v>738</v>
      </c>
      <c r="P1295" s="27"/>
      <c r="Q1295" s="27" t="s">
        <v>569</v>
      </c>
      <c r="R1295" s="27" t="s">
        <v>120</v>
      </c>
      <c r="S1295" s="27"/>
      <c r="T1295" s="27"/>
      <c r="U1295" s="28"/>
      <c r="X1295" s="27"/>
      <c r="Y1295" s="27"/>
      <c r="Z1295" s="29"/>
      <c r="AA1295" s="29"/>
      <c r="AB1295" s="29"/>
      <c r="AC1295" s="30"/>
      <c r="AD1295" s="15" t="str">
        <f>IF(Tabla2[[#This Row],[HORA ENTREGA]]="DIRECTO","On time", IF(AA1295&lt;&gt;"",IF(Tabla2[[#This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295" s="15" t="str">
        <f>MID(Tabla2[[#This Row],[TIPO]],1,3)</f>
        <v>RAM</v>
      </c>
      <c r="AF12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RITRAMA S.A. */ Cont: * RAMPLA*/ HR Entrega: *07:00* /Dirección: *AV. TUPUNGATO 3420, PLACILLA</v>
      </c>
      <c r="AG1295" s="38" t="str">
        <f>IFERROR(HYPERLINK("https://wa.me/"&amp;Tabla2[[#This Row],[CONTACTO]]&amp;"?text="&amp;Tabla2[[#This Row],[Mensaje]],"Enviar mensaje"),"")</f>
        <v>Enviar mensaje</v>
      </c>
      <c r="AH1295" s="15" t="str">
        <f>CONCATENATE(A1295,F1295)</f>
        <v>1294RAMPLA</v>
      </c>
      <c r="AI1295" s="15" t="str">
        <f>CONCATENATE("ENT-",A1295)</f>
        <v>ENT-1294</v>
      </c>
      <c r="AJ1295" s="15" t="str">
        <f>IF(Tabla2[[#This Row],[Op]]&lt;&gt;"","ENTREGA","")</f>
        <v>ENTREGA</v>
      </c>
      <c r="AK1295" s="40" t="str">
        <f>(Tabla2[[#This Row],[FECHA ENTREGA]]&amp;Tabla2[[#This Row],[HORA ENTREGA]])</f>
        <v>460970,291666666666667</v>
      </c>
      <c r="AL1295" s="34" t="str">
        <f>IFERROR(HYPERLINK("https://wa.me/"&amp;Tabla2[[#This Row],[CONTACTO]]&amp;"?text="&amp;Tabla2[[#This Row],[Mensaje]]),"")</f>
        <v>https://wa.me/56973887322?text=Hola!%0AServicio del día 16-03%0A *Cliente:* RITRAMA S.A. */ Cont: * RAMPLA*/ HR Entrega: *07:00* /Dirección: *AV. TUPUNGATO 3420, PLACILLA</v>
      </c>
    </row>
    <row r="1296" spans="1:38" s="15" customFormat="1" ht="16.5" customHeight="1" x14ac:dyDescent="0.2">
      <c r="A1296" s="15">
        <f>ROW(A1295)</f>
        <v>1295</v>
      </c>
      <c r="B1296" s="15">
        <f>IF(J1296=J1295,B1295+1,1)</f>
        <v>20</v>
      </c>
      <c r="C1296" s="15" t="s">
        <v>236</v>
      </c>
      <c r="D1296" s="25" t="s">
        <v>39</v>
      </c>
      <c r="E1296" s="27">
        <v>506984</v>
      </c>
      <c r="F1296" s="27" t="s">
        <v>2216</v>
      </c>
      <c r="G1296" s="27" t="s">
        <v>64</v>
      </c>
      <c r="H1296" s="27">
        <v>30000</v>
      </c>
      <c r="I1296" s="27" t="s">
        <v>42</v>
      </c>
      <c r="J1296" s="28">
        <v>46097</v>
      </c>
      <c r="K1296" s="26">
        <v>0.29166666666666669</v>
      </c>
      <c r="L1296" s="26"/>
      <c r="M1296" s="27" t="s">
        <v>241</v>
      </c>
      <c r="N1296" s="25">
        <f>IFERROR(VLOOKUP(M1296,Data!$J$1:$K$58,2,0),"")</f>
        <v>56984880436</v>
      </c>
      <c r="O1296" s="27" t="s">
        <v>242</v>
      </c>
      <c r="P1296" s="27"/>
      <c r="Q1296" s="27" t="s">
        <v>908</v>
      </c>
      <c r="R1296" s="27" t="s">
        <v>48</v>
      </c>
      <c r="S1296" s="27"/>
      <c r="T1296" s="27"/>
      <c r="U1296" s="28"/>
      <c r="X1296" s="27"/>
      <c r="Y1296" s="27"/>
      <c r="Z1296" s="29"/>
      <c r="AA1296" s="29">
        <v>0.27916666666666667</v>
      </c>
      <c r="AB1296" s="29"/>
      <c r="AC1296" s="30">
        <v>46097</v>
      </c>
      <c r="AD1296" s="15" t="str">
        <f>IF(Tabla2[[#This Row],[HORA ENTREGA]]="DIRECTO","On time", IF(AA1296&lt;&gt;"",IF(Tabla2[[#This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96" s="15" t="str">
        <f>MID(Tabla2[[#This Row],[TIPO]],1,3)</f>
        <v xml:space="preserve">20 </v>
      </c>
      <c r="AF12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SOCIEDAD COMERCIAL MARBEN PETS LTDA */ Cont: * MAGU2523849*/ HR Entrega: *07:00* /Dirección: *Avenida Buzeta #3558. Estación central. Bodega 48</v>
      </c>
      <c r="AG1296" s="38" t="str">
        <f>IFERROR(HYPERLINK("https://wa.me/"&amp;Tabla2[[#This Row],[CONTACTO]]&amp;"?text="&amp;Tabla2[[#This Row],[Mensaje]],"Enviar mensaje"),"")</f>
        <v>Enviar mensaje</v>
      </c>
      <c r="AH1296" s="15" t="str">
        <f>CONCATENATE(A1296,F1296)</f>
        <v>1295MAGU2523849</v>
      </c>
      <c r="AI1296" s="15" t="str">
        <f>CONCATENATE("ENT-",A1296)</f>
        <v>ENT-1295</v>
      </c>
      <c r="AJ1296" s="15" t="str">
        <f>IF(Tabla2[[#This Row],[Op]]&lt;&gt;"","ENTREGA","")</f>
        <v>ENTREGA</v>
      </c>
      <c r="AK1296" s="40" t="str">
        <f>(Tabla2[[#This Row],[FECHA ENTREGA]]&amp;Tabla2[[#This Row],[HORA ENTREGA]])</f>
        <v>460970,291666666666667</v>
      </c>
      <c r="AL1296" s="34" t="str">
        <f>IFERROR(HYPERLINK("https://wa.me/"&amp;Tabla2[[#This Row],[CONTACTO]]&amp;"?text="&amp;Tabla2[[#This Row],[Mensaje]]),"")</f>
        <v>https://wa.me/56984880436?text=Hola!%0AServicio del día 16-03%0A *Cliente:* SOCIEDAD COMERCIAL MARBEN PETS LTDA */ Cont: * MAGU2523849*/ HR Entrega: *07:00* /Dirección: *Avenida Buzeta #3558. Estación central. Bodega 48</v>
      </c>
    </row>
    <row r="1297" spans="1:38" s="15" customFormat="1" ht="16.5" customHeight="1" x14ac:dyDescent="0.2">
      <c r="A1297" s="15">
        <f>ROW(A1296)</f>
        <v>1296</v>
      </c>
      <c r="B1297" s="15">
        <f>IF(J1297=J1296,B1296+1,1)</f>
        <v>21</v>
      </c>
      <c r="C1297" s="15" t="s">
        <v>236</v>
      </c>
      <c r="D1297" s="25" t="s">
        <v>39</v>
      </c>
      <c r="E1297" s="27">
        <v>506984</v>
      </c>
      <c r="F1297" s="27" t="s">
        <v>2217</v>
      </c>
      <c r="G1297" s="27" t="s">
        <v>64</v>
      </c>
      <c r="H1297" s="27">
        <v>30000</v>
      </c>
      <c r="I1297" s="27" t="s">
        <v>42</v>
      </c>
      <c r="J1297" s="28">
        <v>46097</v>
      </c>
      <c r="K1297" s="26">
        <v>0.33333333333333331</v>
      </c>
      <c r="L1297" s="26"/>
      <c r="M1297" s="27" t="s">
        <v>51</v>
      </c>
      <c r="N1297" s="25">
        <f>IFERROR(VLOOKUP(M1297,Data!$J$1:$K$58,2,0),"")</f>
        <v>56967256951</v>
      </c>
      <c r="O1297" s="27" t="s">
        <v>52</v>
      </c>
      <c r="P1297" s="27"/>
      <c r="Q1297" s="27" t="s">
        <v>2218</v>
      </c>
      <c r="R1297" s="27" t="s">
        <v>48</v>
      </c>
      <c r="S1297" s="27"/>
      <c r="T1297" s="27"/>
      <c r="U1297" s="28"/>
      <c r="X1297" s="27"/>
      <c r="Y1297" s="27"/>
      <c r="Z1297" s="29"/>
      <c r="AA1297" s="29">
        <v>0.30902777777777779</v>
      </c>
      <c r="AB1297" s="29"/>
      <c r="AC1297" s="30">
        <v>46097</v>
      </c>
      <c r="AD1297" s="15" t="str">
        <f>IF(Tabla2[[#This Row],[HORA ENTREGA]]="DIRECTO","On time", IF(AA1297&lt;&gt;"",IF(Tabla2[[#This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97" s="15" t="str">
        <f>MID(Tabla2[[#This Row],[TIPO]],1,3)</f>
        <v xml:space="preserve">20 </v>
      </c>
      <c r="AF12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SOCIEDAD COMERCIAL MARBEN PETS LTDA */ Cont: * CMAU2148049*/ HR Entrega: *08:00* /Dirección: *Santa Teresa 998 la ligua</v>
      </c>
      <c r="AG1297" s="38" t="str">
        <f>IFERROR(HYPERLINK("https://wa.me/"&amp;Tabla2[[#This Row],[CONTACTO]]&amp;"?text="&amp;Tabla2[[#This Row],[Mensaje]],"Enviar mensaje"),"")</f>
        <v>Enviar mensaje</v>
      </c>
      <c r="AH1297" s="15" t="str">
        <f>CONCATENATE(A1297,F1297)</f>
        <v>1296CMAU2148049</v>
      </c>
      <c r="AI1297" s="15" t="str">
        <f>CONCATENATE("ENT-",A1297)</f>
        <v>ENT-1296</v>
      </c>
      <c r="AJ1297" s="15" t="str">
        <f>IF(Tabla2[[#This Row],[Op]]&lt;&gt;"","ENTREGA","")</f>
        <v>ENTREGA</v>
      </c>
      <c r="AK1297" s="40" t="str">
        <f>(Tabla2[[#This Row],[FECHA ENTREGA]]&amp;Tabla2[[#This Row],[HORA ENTREGA]])</f>
        <v>460970,333333333333333</v>
      </c>
      <c r="AL1297" s="34" t="str">
        <f>IFERROR(HYPERLINK("https://wa.me/"&amp;Tabla2[[#This Row],[CONTACTO]]&amp;"?text="&amp;Tabla2[[#This Row],[Mensaje]]),"")</f>
        <v>https://wa.me/56967256951?text=Hola!%0AServicio del día 16-03%0A *Cliente:* SOCIEDAD COMERCIAL MARBEN PETS LTDA */ Cont: * CMAU2148049*/ HR Entrega: *08:00* /Dirección: *Santa Teresa 998 la ligua</v>
      </c>
    </row>
    <row r="1298" spans="1:38" s="15" customFormat="1" ht="16.5" customHeight="1" x14ac:dyDescent="0.2">
      <c r="A1298" s="15">
        <f>ROW(A1297)</f>
        <v>1297</v>
      </c>
      <c r="B1298" s="15">
        <f>IF(J1298=J1297,B1297+1,1)</f>
        <v>22</v>
      </c>
      <c r="C1298" s="15" t="s">
        <v>236</v>
      </c>
      <c r="D1298" s="25" t="s">
        <v>39</v>
      </c>
      <c r="E1298" s="27">
        <v>508694</v>
      </c>
      <c r="F1298" s="27" t="s">
        <v>2219</v>
      </c>
      <c r="G1298" s="27" t="s">
        <v>64</v>
      </c>
      <c r="H1298" s="27">
        <v>30000</v>
      </c>
      <c r="I1298" s="27" t="s">
        <v>42</v>
      </c>
      <c r="J1298" s="28">
        <v>46097</v>
      </c>
      <c r="K1298" s="26">
        <v>0.33333333333333331</v>
      </c>
      <c r="L1298" s="26"/>
      <c r="M1298" s="27" t="s">
        <v>674</v>
      </c>
      <c r="N1298" s="25">
        <f>IFERROR(VLOOKUP(M1298,Data!$J$1:$K$58,2,0),"")</f>
        <v>56967386018</v>
      </c>
      <c r="O1298" s="27" t="s">
        <v>356</v>
      </c>
      <c r="P1298" s="27"/>
      <c r="Q1298" s="27" t="s">
        <v>2220</v>
      </c>
      <c r="R1298" s="27" t="s">
        <v>48</v>
      </c>
      <c r="S1298" s="27"/>
      <c r="T1298" s="27"/>
      <c r="U1298" s="28"/>
      <c r="X1298" s="27"/>
      <c r="Y1298" s="27"/>
      <c r="Z1298" s="29"/>
      <c r="AA1298" s="29">
        <v>0.30902777777777779</v>
      </c>
      <c r="AB1298" s="29"/>
      <c r="AC1298" s="30">
        <v>46097</v>
      </c>
      <c r="AD1298" s="15" t="str">
        <f>IF(Tabla2[[#This Row],[HORA ENTREGA]]="DIRECTO","On time", IF(AA1298&lt;&gt;"",IF(Tabla2[[#This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298" s="15" t="str">
        <f>MID(Tabla2[[#This Row],[TIPO]],1,3)</f>
        <v xml:space="preserve">20 </v>
      </c>
      <c r="AF12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SOCIEDAD COMERCIAL MARBEN PETS LTDA */ Cont: * TLLU2104628*/ HR Entrega: *08:00* /Dirección: *AV. DE LA VICTORIA 2498, MAIPU</v>
      </c>
      <c r="AG1298" s="38" t="str">
        <f>IFERROR(HYPERLINK("https://wa.me/"&amp;Tabla2[[#This Row],[CONTACTO]]&amp;"?text="&amp;Tabla2[[#This Row],[Mensaje]],"Enviar mensaje"),"")</f>
        <v>Enviar mensaje</v>
      </c>
      <c r="AH1298" s="15" t="str">
        <f>CONCATENATE(A1298,F1298)</f>
        <v>1297TLLU2104628</v>
      </c>
      <c r="AI1298" s="15" t="str">
        <f>CONCATENATE("ENT-",A1298)</f>
        <v>ENT-1297</v>
      </c>
      <c r="AJ1298" s="15" t="str">
        <f>IF(Tabla2[[#This Row],[Op]]&lt;&gt;"","ENTREGA","")</f>
        <v>ENTREGA</v>
      </c>
      <c r="AK1298" s="40" t="str">
        <f>(Tabla2[[#This Row],[FECHA ENTREGA]]&amp;Tabla2[[#This Row],[HORA ENTREGA]])</f>
        <v>460970,333333333333333</v>
      </c>
      <c r="AL1298" s="34" t="str">
        <f>IFERROR(HYPERLINK("https://wa.me/"&amp;Tabla2[[#This Row],[CONTACTO]]&amp;"?text="&amp;Tabla2[[#This Row],[Mensaje]]),"")</f>
        <v>https://wa.me/56967386018?text=Hola!%0AServicio del día 16-03%0A *Cliente:* SOCIEDAD COMERCIAL MARBEN PETS LTDA */ Cont: * TLLU2104628*/ HR Entrega: *08:00* /Dirección: *AV. DE LA VICTORIA 2498, MAIPU</v>
      </c>
    </row>
    <row r="1299" spans="1:38" s="15" customFormat="1" ht="16.5" customHeight="1" x14ac:dyDescent="0.2">
      <c r="A1299" s="15">
        <f>ROW(A1298)</f>
        <v>1298</v>
      </c>
      <c r="B1299" s="15">
        <f>IF(J1299=J1298,B1298+1,1)</f>
        <v>23</v>
      </c>
      <c r="C1299" s="15" t="s">
        <v>236</v>
      </c>
      <c r="D1299" s="25" t="s">
        <v>39</v>
      </c>
      <c r="E1299" s="27">
        <v>296912</v>
      </c>
      <c r="F1299" s="27" t="s">
        <v>2221</v>
      </c>
      <c r="G1299" s="27" t="s">
        <v>64</v>
      </c>
      <c r="H1299" s="27">
        <v>30000</v>
      </c>
      <c r="I1299" s="27" t="s">
        <v>42</v>
      </c>
      <c r="J1299" s="28">
        <v>46097</v>
      </c>
      <c r="K1299" s="26">
        <v>0.33333333333333331</v>
      </c>
      <c r="L1299" s="26"/>
      <c r="M1299" s="27" t="s">
        <v>176</v>
      </c>
      <c r="N1299" s="25">
        <f>IFERROR(VLOOKUP(M1299,Data!$J$1:$K$58,2,0),"")</f>
        <v>56968463649</v>
      </c>
      <c r="O1299" s="27" t="s">
        <v>177</v>
      </c>
      <c r="P1299" s="27"/>
      <c r="Q1299" s="27" t="s">
        <v>2222</v>
      </c>
      <c r="R1299" s="27" t="s">
        <v>48</v>
      </c>
      <c r="S1299" s="27"/>
      <c r="T1299" s="27"/>
      <c r="U1299" s="28"/>
      <c r="X1299" s="27"/>
      <c r="Y1299" s="27"/>
      <c r="Z1299" s="29"/>
      <c r="AA1299" s="29">
        <v>0.3923611111111111</v>
      </c>
      <c r="AB1299" s="29"/>
      <c r="AC1299" s="30">
        <v>46097</v>
      </c>
      <c r="AD1299" s="15" t="str">
        <f>IF(Tabla2[[#This Row],[HORA ENTREGA]]="DIRECTO","On time", IF(AA1299&lt;&gt;"",IF(Tabla2[[#This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299" s="15" t="str">
        <f>MID(Tabla2[[#This Row],[TIPO]],1,3)</f>
        <v xml:space="preserve">20 </v>
      </c>
      <c r="AF12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SOCIEDAD COMERCIAL MARBEN PETS LTDA */ Cont: * TCLU3937220*/ HR Entrega: *08:00* /Dirección: *FRAGUA - CARPASS BLANCAS</v>
      </c>
      <c r="AG1299" s="38" t="str">
        <f>IFERROR(HYPERLINK("https://wa.me/"&amp;Tabla2[[#This Row],[CONTACTO]]&amp;"?text="&amp;Tabla2[[#This Row],[Mensaje]],"Enviar mensaje"),"")</f>
        <v>Enviar mensaje</v>
      </c>
      <c r="AH1299" s="15" t="str">
        <f>CONCATENATE(A1299,F1299)</f>
        <v>1298TCLU3937220</v>
      </c>
      <c r="AI1299" s="15" t="str">
        <f>CONCATENATE("ENT-",A1299)</f>
        <v>ENT-1298</v>
      </c>
      <c r="AJ1299" s="15" t="str">
        <f>IF(Tabla2[[#This Row],[Op]]&lt;&gt;"","ENTREGA","")</f>
        <v>ENTREGA</v>
      </c>
      <c r="AK1299" s="40" t="str">
        <f>(Tabla2[[#This Row],[FECHA ENTREGA]]&amp;Tabla2[[#This Row],[HORA ENTREGA]])</f>
        <v>460970,333333333333333</v>
      </c>
      <c r="AL1299" s="34" t="str">
        <f>IFERROR(HYPERLINK("https://wa.me/"&amp;Tabla2[[#This Row],[CONTACTO]]&amp;"?text="&amp;Tabla2[[#This Row],[Mensaje]]),"")</f>
        <v>https://wa.me/56968463649?text=Hola!%0AServicio del día 16-03%0A *Cliente:* SOCIEDAD COMERCIAL MARBEN PETS LTDA */ Cont: * TCLU3937220*/ HR Entrega: *08:00* /Dirección: *FRAGUA - CARPASS BLANCAS</v>
      </c>
    </row>
    <row r="1300" spans="1:38" s="15" customFormat="1" ht="16.5" customHeight="1" x14ac:dyDescent="0.2">
      <c r="A1300" s="15">
        <f>ROW(A1299)</f>
        <v>1299</v>
      </c>
      <c r="B1300" s="15">
        <f>IF(J1300=J1299,B1299+1,1)</f>
        <v>24</v>
      </c>
      <c r="C1300" s="15" t="s">
        <v>236</v>
      </c>
      <c r="D1300" s="25" t="s">
        <v>39</v>
      </c>
      <c r="E1300" s="27">
        <v>296912</v>
      </c>
      <c r="F1300" s="27" t="s">
        <v>2223</v>
      </c>
      <c r="G1300" s="27" t="s">
        <v>64</v>
      </c>
      <c r="H1300" s="27">
        <v>30000</v>
      </c>
      <c r="I1300" s="27" t="s">
        <v>42</v>
      </c>
      <c r="J1300" s="28">
        <v>46097</v>
      </c>
      <c r="K1300" s="26">
        <v>0.33333333333333331</v>
      </c>
      <c r="L1300" s="26"/>
      <c r="M1300" s="27" t="s">
        <v>225</v>
      </c>
      <c r="N1300" s="25">
        <f>IFERROR(VLOOKUP(M1300,Data!$J$1:$K$58,2,0),"")</f>
        <v>56978811158</v>
      </c>
      <c r="O1300" s="27" t="s">
        <v>226</v>
      </c>
      <c r="P1300" s="27"/>
      <c r="Q1300" s="27" t="s">
        <v>2222</v>
      </c>
      <c r="R1300" s="27" t="s">
        <v>48</v>
      </c>
      <c r="S1300" s="27"/>
      <c r="T1300" s="27"/>
      <c r="U1300" s="28"/>
      <c r="X1300" s="27"/>
      <c r="Y1300" s="27"/>
      <c r="Z1300" s="29"/>
      <c r="AA1300" s="29">
        <v>0.33333333333333331</v>
      </c>
      <c r="AB1300" s="29"/>
      <c r="AC1300" s="30">
        <v>46097</v>
      </c>
      <c r="AD1300" s="15" t="str">
        <f>IF(Tabla2[[#This Row],[HORA ENTREGA]]="DIRECTO","On time", IF(AA1300&lt;&gt;"",IF(Tabla2[[#This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0" s="15" t="str">
        <f>MID(Tabla2[[#This Row],[TIPO]],1,3)</f>
        <v xml:space="preserve">20 </v>
      </c>
      <c r="AF13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SOCIEDAD COMERCIAL MARBEN PETS LTDA */ Cont: * APZU3429615*/ HR Entrega: *08:00* /Dirección: *FRAGUA - CARPASS BLANCAS</v>
      </c>
      <c r="AG1300" s="38" t="str">
        <f>IFERROR(HYPERLINK("https://wa.me/"&amp;Tabla2[[#This Row],[CONTACTO]]&amp;"?text="&amp;Tabla2[[#This Row],[Mensaje]],"Enviar mensaje"),"")</f>
        <v>Enviar mensaje</v>
      </c>
      <c r="AH1300" s="15" t="str">
        <f>CONCATENATE(A1300,F1300)</f>
        <v>1299APZU3429615</v>
      </c>
      <c r="AI1300" s="15" t="str">
        <f>CONCATENATE("ENT-",A1300)</f>
        <v>ENT-1299</v>
      </c>
      <c r="AJ1300" s="15" t="str">
        <f>IF(Tabla2[[#This Row],[Op]]&lt;&gt;"","ENTREGA","")</f>
        <v>ENTREGA</v>
      </c>
      <c r="AK1300" s="40" t="str">
        <f>(Tabla2[[#This Row],[FECHA ENTREGA]]&amp;Tabla2[[#This Row],[HORA ENTREGA]])</f>
        <v>460970,333333333333333</v>
      </c>
      <c r="AL1300" s="34" t="str">
        <f>IFERROR(HYPERLINK("https://wa.me/"&amp;Tabla2[[#This Row],[CONTACTO]]&amp;"?text="&amp;Tabla2[[#This Row],[Mensaje]]),"")</f>
        <v>https://wa.me/56978811158?text=Hola!%0AServicio del día 16-03%0A *Cliente:* SOCIEDAD COMERCIAL MARBEN PETS LTDA */ Cont: * APZU3429615*/ HR Entrega: *08:00* /Dirección: *FRAGUA - CARPASS BLANCAS</v>
      </c>
    </row>
    <row r="1301" spans="1:38" s="15" customFormat="1" ht="16.5" customHeight="1" x14ac:dyDescent="0.2">
      <c r="A1301" s="15">
        <f>ROW(A1300)</f>
        <v>1300</v>
      </c>
      <c r="B1301" s="15">
        <f>IF(J1301=J1300,B1300+1,1)</f>
        <v>25</v>
      </c>
      <c r="C1301" s="15" t="s">
        <v>236</v>
      </c>
      <c r="D1301" s="25" t="s">
        <v>39</v>
      </c>
      <c r="E1301" s="27">
        <v>296912</v>
      </c>
      <c r="F1301" s="27" t="s">
        <v>2224</v>
      </c>
      <c r="G1301" s="27" t="s">
        <v>64</v>
      </c>
      <c r="H1301" s="27">
        <v>30000</v>
      </c>
      <c r="I1301" s="27" t="s">
        <v>42</v>
      </c>
      <c r="J1301" s="28">
        <v>46097</v>
      </c>
      <c r="K1301" s="26">
        <v>0.33333333333333331</v>
      </c>
      <c r="L1301" s="26"/>
      <c r="M1301" s="27" t="s">
        <v>433</v>
      </c>
      <c r="N1301" s="25">
        <f>IFERROR(VLOOKUP(M1301,Data!$J$1:$K$58,2,0),"")</f>
        <v>56994354094</v>
      </c>
      <c r="O1301" s="27" t="s">
        <v>434</v>
      </c>
      <c r="P1301" s="27"/>
      <c r="Q1301" s="27" t="s">
        <v>2222</v>
      </c>
      <c r="R1301" s="27" t="s">
        <v>48</v>
      </c>
      <c r="S1301" s="27"/>
      <c r="T1301" s="27"/>
      <c r="U1301" s="28"/>
      <c r="X1301" s="27"/>
      <c r="Y1301" s="27"/>
      <c r="Z1301" s="29"/>
      <c r="AA1301" s="29">
        <v>0.33333333333333331</v>
      </c>
      <c r="AB1301" s="29"/>
      <c r="AC1301" s="30">
        <v>46097</v>
      </c>
      <c r="AD1301" s="15" t="str">
        <f>IF(Tabla2[[#This Row],[HORA ENTREGA]]="DIRECTO","On time", IF(AA1301&lt;&gt;"",IF(Tabla2[[#This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1" s="15" t="str">
        <f>MID(Tabla2[[#This Row],[TIPO]],1,3)</f>
        <v xml:space="preserve">20 </v>
      </c>
      <c r="AF13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SOCIEDAD COMERCIAL MARBEN PETS LTDA */ Cont: * GCXU2360945*/ HR Entrega: *08:00* /Dirección: *FRAGUA - CARPASS BLANCAS</v>
      </c>
      <c r="AG1301" s="38" t="str">
        <f>IFERROR(HYPERLINK("https://wa.me/"&amp;Tabla2[[#This Row],[CONTACTO]]&amp;"?text="&amp;Tabla2[[#This Row],[Mensaje]],"Enviar mensaje"),"")</f>
        <v>Enviar mensaje</v>
      </c>
      <c r="AH1301" s="15" t="str">
        <f>CONCATENATE(A1301,F1301)</f>
        <v>1300GCXU2360945</v>
      </c>
      <c r="AI1301" s="15" t="str">
        <f>CONCATENATE("ENT-",A1301)</f>
        <v>ENT-1300</v>
      </c>
      <c r="AJ1301" s="15" t="str">
        <f>IF(Tabla2[[#This Row],[Op]]&lt;&gt;"","ENTREGA","")</f>
        <v>ENTREGA</v>
      </c>
      <c r="AK1301" s="40" t="str">
        <f>(Tabla2[[#This Row],[FECHA ENTREGA]]&amp;Tabla2[[#This Row],[HORA ENTREGA]])</f>
        <v>460970,333333333333333</v>
      </c>
      <c r="AL1301" s="34" t="str">
        <f>IFERROR(HYPERLINK("https://wa.me/"&amp;Tabla2[[#This Row],[CONTACTO]]&amp;"?text="&amp;Tabla2[[#This Row],[Mensaje]]),"")</f>
        <v>https://wa.me/56994354094?text=Hola!%0AServicio del día 16-03%0A *Cliente:* SOCIEDAD COMERCIAL MARBEN PETS LTDA */ Cont: * GCXU2360945*/ HR Entrega: *08:00* /Dirección: *FRAGUA - CARPASS BLANCAS</v>
      </c>
    </row>
    <row r="1302" spans="1:38" s="15" customFormat="1" ht="16.5" customHeight="1" x14ac:dyDescent="0.2">
      <c r="A1302" s="15">
        <f>ROW(A1301)</f>
        <v>1301</v>
      </c>
      <c r="B1302" s="15">
        <f>IF(J1302=J1301,B1301+1,1)</f>
        <v>26</v>
      </c>
      <c r="C1302" s="15" t="s">
        <v>236</v>
      </c>
      <c r="D1302" s="25" t="s">
        <v>39</v>
      </c>
      <c r="E1302" s="27">
        <v>507806</v>
      </c>
      <c r="F1302" s="27" t="s">
        <v>2225</v>
      </c>
      <c r="G1302" s="27" t="s">
        <v>41</v>
      </c>
      <c r="H1302" s="27">
        <v>15000</v>
      </c>
      <c r="I1302" s="27" t="s">
        <v>2226</v>
      </c>
      <c r="J1302" s="28">
        <v>46097</v>
      </c>
      <c r="K1302" s="26">
        <v>0.375</v>
      </c>
      <c r="L1302" s="26"/>
      <c r="M1302" s="27" t="s">
        <v>112</v>
      </c>
      <c r="N1302" s="25">
        <f>IFERROR(VLOOKUP(M1302,Data!$J$1:$K$58,2,0),"")</f>
        <v>56990025702</v>
      </c>
      <c r="O1302" s="27" t="s">
        <v>320</v>
      </c>
      <c r="P1302" s="27"/>
      <c r="Q1302" s="27" t="s">
        <v>573</v>
      </c>
      <c r="R1302" s="27" t="s">
        <v>120</v>
      </c>
      <c r="S1302" s="27"/>
      <c r="T1302" s="27"/>
      <c r="U1302" s="28"/>
      <c r="X1302" s="27"/>
      <c r="Y1302" s="27"/>
      <c r="Z1302" s="29"/>
      <c r="AA1302" s="29">
        <v>0.4201388888888889</v>
      </c>
      <c r="AB1302" s="29"/>
      <c r="AC1302" s="30">
        <v>46097</v>
      </c>
      <c r="AD1302" s="15" t="str">
        <f>IF(Tabla2[[#This Row],[HORA ENTREGA]]="DIRECTO","On time", IF(AA1302&lt;&gt;"",IF(Tabla2[[#This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02" s="15" t="str">
        <f>MID(Tabla2[[#This Row],[TIPO]],1,3)</f>
        <v xml:space="preserve">40 </v>
      </c>
      <c r="AF13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SOCIEDAD COMERCIAL MARBEN PETS LTDA */ Cont: * OOLU9998849*/ HR Entrega: *09:00* /Dirección: *FRAGUA - BOD.PRINCIPAL</v>
      </c>
      <c r="AG1302" s="38" t="str">
        <f>IFERROR(HYPERLINK("https://wa.me/"&amp;Tabla2[[#This Row],[CONTACTO]]&amp;"?text="&amp;Tabla2[[#This Row],[Mensaje]],"Enviar mensaje"),"")</f>
        <v>Enviar mensaje</v>
      </c>
      <c r="AH1302" s="15" t="str">
        <f>CONCATENATE(A1302,F1302)</f>
        <v>1301OOLU9998849</v>
      </c>
      <c r="AI1302" s="15" t="str">
        <f>CONCATENATE("ENT-",A1302)</f>
        <v>ENT-1301</v>
      </c>
      <c r="AJ1302" s="15" t="str">
        <f>IF(Tabla2[[#This Row],[Op]]&lt;&gt;"","ENTREGA","")</f>
        <v>ENTREGA</v>
      </c>
      <c r="AK1302" s="40" t="str">
        <f>(Tabla2[[#This Row],[FECHA ENTREGA]]&amp;Tabla2[[#This Row],[HORA ENTREGA]])</f>
        <v>460970,375</v>
      </c>
      <c r="AL1302" s="34" t="str">
        <f>IFERROR(HYPERLINK("https://wa.me/"&amp;Tabla2[[#This Row],[CONTACTO]]&amp;"?text="&amp;Tabla2[[#This Row],[Mensaje]]),"")</f>
        <v>https://wa.me/56990025702?text=Hola!%0AServicio del día 16-03%0A *Cliente:* SOCIEDAD COMERCIAL MARBEN PETS LTDA */ Cont: * OOLU9998849*/ HR Entrega: *09:00* /Dirección: *FRAGUA - BOD.PRINCIPAL</v>
      </c>
    </row>
    <row r="1303" spans="1:38" s="15" customFormat="1" ht="16.5" customHeight="1" x14ac:dyDescent="0.2">
      <c r="A1303" s="15">
        <f>ROW(A1302)</f>
        <v>1302</v>
      </c>
      <c r="B1303" s="15">
        <f>IF(J1303=J1302,B1302+1,1)</f>
        <v>27</v>
      </c>
      <c r="C1303" s="15" t="s">
        <v>360</v>
      </c>
      <c r="D1303" s="25" t="s">
        <v>39</v>
      </c>
      <c r="E1303" s="27">
        <v>314976</v>
      </c>
      <c r="F1303" s="27" t="s">
        <v>2227</v>
      </c>
      <c r="G1303" s="27" t="s">
        <v>41</v>
      </c>
      <c r="H1303" s="27">
        <v>17000</v>
      </c>
      <c r="I1303" s="27" t="s">
        <v>42</v>
      </c>
      <c r="J1303" s="28">
        <v>46097</v>
      </c>
      <c r="K1303" s="26">
        <v>0.33333333333333331</v>
      </c>
      <c r="L1303" s="26"/>
      <c r="M1303" s="27" t="s">
        <v>172</v>
      </c>
      <c r="N1303" s="25">
        <f>IFERROR(VLOOKUP(M1303,Data!$J$1:$K$58,2,0),"")</f>
        <v>56985215946</v>
      </c>
      <c r="O1303" s="27" t="s">
        <v>173</v>
      </c>
      <c r="P1303" s="27"/>
      <c r="Q1303" s="27" t="s">
        <v>362</v>
      </c>
      <c r="R1303" s="27" t="s">
        <v>100</v>
      </c>
      <c r="S1303" s="27"/>
      <c r="T1303" s="27"/>
      <c r="U1303" s="28"/>
      <c r="X1303" s="27"/>
      <c r="Y1303" s="27"/>
      <c r="Z1303" s="29"/>
      <c r="AA1303" s="29">
        <v>0.33402777777777776</v>
      </c>
      <c r="AB1303" s="29"/>
      <c r="AC1303" s="30">
        <v>46097</v>
      </c>
      <c r="AD1303" s="15" t="str">
        <f>IF(Tabla2[[#This Row],[HORA ENTREGA]]="DIRECTO","On time", IF(AA1303&lt;&gt;"",IF(Tabla2[[#This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3" s="15" t="str">
        <f>MID(Tabla2[[#This Row],[TIPO]],1,3)</f>
        <v xml:space="preserve">40 </v>
      </c>
      <c r="AF13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SUMINISTROS TELEFONICOS Y COMPUTACIONALES ESTEC LT */ Cont: * ONEU5292452*/ HR Entrega: *08:00* /Dirección: *AVENIDA PEDRO DE VALDIVIA 5964, MACUL</v>
      </c>
      <c r="AG1303" s="38" t="str">
        <f>IFERROR(HYPERLINK("https://wa.me/"&amp;Tabla2[[#This Row],[CONTACTO]]&amp;"?text="&amp;Tabla2[[#This Row],[Mensaje]],"Enviar mensaje"),"")</f>
        <v>Enviar mensaje</v>
      </c>
      <c r="AH1303" s="15" t="str">
        <f>CONCATENATE(A1303,F1303)</f>
        <v>1302ONEU5292452</v>
      </c>
      <c r="AI1303" s="15" t="str">
        <f>CONCATENATE("ENT-",A1303)</f>
        <v>ENT-1302</v>
      </c>
      <c r="AJ1303" s="15" t="str">
        <f>IF(Tabla2[[#This Row],[Op]]&lt;&gt;"","ENTREGA","")</f>
        <v>ENTREGA</v>
      </c>
      <c r="AK1303" s="40" t="str">
        <f>(Tabla2[[#This Row],[FECHA ENTREGA]]&amp;Tabla2[[#This Row],[HORA ENTREGA]])</f>
        <v>460970,333333333333333</v>
      </c>
      <c r="AL1303" s="34" t="str">
        <f>IFERROR(HYPERLINK("https://wa.me/"&amp;Tabla2[[#This Row],[CONTACTO]]&amp;"?text="&amp;Tabla2[[#This Row],[Mensaje]]),"")</f>
        <v>https://wa.me/56985215946?text=Hola!%0AServicio del día 16-03%0A *Cliente:* SUMINISTROS TELEFONICOS Y COMPUTACIONALES ESTEC LT */ Cont: * ONEU5292452*/ HR Entrega: *08:00* /Dirección: *AVENIDA PEDRO DE VALDIVIA 5964, MACUL</v>
      </c>
    </row>
    <row r="1304" spans="1:38" s="15" customFormat="1" ht="16.5" customHeight="1" x14ac:dyDescent="0.2">
      <c r="A1304" s="15">
        <f>ROW(A1303)</f>
        <v>1303</v>
      </c>
      <c r="B1304" s="15">
        <f>IF(J1304=J1303,B1303+1,1)</f>
        <v>28</v>
      </c>
      <c r="C1304" s="15" t="s">
        <v>447</v>
      </c>
      <c r="D1304" s="25" t="s">
        <v>39</v>
      </c>
      <c r="E1304" s="27">
        <v>385179</v>
      </c>
      <c r="F1304" s="27" t="s">
        <v>2228</v>
      </c>
      <c r="G1304" s="27" t="s">
        <v>41</v>
      </c>
      <c r="H1304" s="27">
        <v>16000</v>
      </c>
      <c r="I1304" s="27" t="s">
        <v>42</v>
      </c>
      <c r="J1304" s="28">
        <v>46097</v>
      </c>
      <c r="K1304" s="26">
        <v>0.33333333333333331</v>
      </c>
      <c r="L1304" s="26"/>
      <c r="M1304" s="27" t="s">
        <v>117</v>
      </c>
      <c r="N1304" s="25">
        <f>IFERROR(VLOOKUP(M1304,Data!$J$1:$K$58,2,0),"")</f>
        <v>56973887539</v>
      </c>
      <c r="O1304" s="27" t="s">
        <v>118</v>
      </c>
      <c r="P1304" s="27"/>
      <c r="Q1304" s="27" t="s">
        <v>2083</v>
      </c>
      <c r="R1304" s="27" t="s">
        <v>58</v>
      </c>
      <c r="S1304" s="27"/>
      <c r="T1304" s="27"/>
      <c r="U1304" s="28"/>
      <c r="X1304" s="27"/>
      <c r="Y1304" s="27"/>
      <c r="Z1304" s="29"/>
      <c r="AA1304" s="29">
        <v>0.33333333333333331</v>
      </c>
      <c r="AB1304" s="29"/>
      <c r="AC1304" s="30">
        <v>46097</v>
      </c>
      <c r="AD1304" s="15" t="str">
        <f>IF(Tabla2[[#This Row],[HORA ENTREGA]]="DIRECTO","On time", IF(AA1304&lt;&gt;"",IF(Tabla2[[#This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4" s="15" t="str">
        <f>MID(Tabla2[[#This Row],[TIPO]],1,3)</f>
        <v xml:space="preserve">40 </v>
      </c>
      <c r="AF13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TECNIKA S A */ Cont: * TCLU6419604*/ HR Entrega: *08:00* /Dirección: *Olivos 1270, Pudahuel</v>
      </c>
      <c r="AG1304" s="38" t="str">
        <f>IFERROR(HYPERLINK("https://wa.me/"&amp;Tabla2[[#This Row],[CONTACTO]]&amp;"?text="&amp;Tabla2[[#This Row],[Mensaje]],"Enviar mensaje"),"")</f>
        <v>Enviar mensaje</v>
      </c>
      <c r="AH1304" s="15" t="str">
        <f>CONCATENATE(A1304,F1304)</f>
        <v>1303TCLU6419604</v>
      </c>
      <c r="AI1304" s="15" t="str">
        <f>CONCATENATE("ENT-",A1304)</f>
        <v>ENT-1303</v>
      </c>
      <c r="AJ1304" s="15" t="str">
        <f>IF(Tabla2[[#This Row],[Op]]&lt;&gt;"","ENTREGA","")</f>
        <v>ENTREGA</v>
      </c>
      <c r="AK1304" s="40" t="str">
        <f>(Tabla2[[#This Row],[FECHA ENTREGA]]&amp;Tabla2[[#This Row],[HORA ENTREGA]])</f>
        <v>460970,333333333333333</v>
      </c>
      <c r="AL1304" s="34" t="str">
        <f>IFERROR(HYPERLINK("https://wa.me/"&amp;Tabla2[[#This Row],[CONTACTO]]&amp;"?text="&amp;Tabla2[[#This Row],[Mensaje]]),"")</f>
        <v>https://wa.me/56973887539?text=Hola!%0AServicio del día 16-03%0A *Cliente:* TECNIKA S A */ Cont: * TCLU6419604*/ HR Entrega: *08:00* /Dirección: *Olivos 1270, Pudahuel</v>
      </c>
    </row>
    <row r="1305" spans="1:38" s="15" customFormat="1" ht="16.5" customHeight="1" x14ac:dyDescent="0.2">
      <c r="A1305" s="15">
        <f>ROW(A1304)</f>
        <v>1304</v>
      </c>
      <c r="B1305" s="15">
        <f>IF(J1305=J1304,B1304+1,1)</f>
        <v>29</v>
      </c>
      <c r="C1305" s="15" t="s">
        <v>447</v>
      </c>
      <c r="D1305" s="25" t="s">
        <v>39</v>
      </c>
      <c r="E1305" s="27">
        <v>385180</v>
      </c>
      <c r="F1305" s="27" t="s">
        <v>2229</v>
      </c>
      <c r="G1305" s="27" t="s">
        <v>41</v>
      </c>
      <c r="H1305" s="27">
        <v>15000</v>
      </c>
      <c r="I1305" s="27" t="s">
        <v>42</v>
      </c>
      <c r="J1305" s="28">
        <v>46097</v>
      </c>
      <c r="K1305" s="26">
        <v>0.39583333333333331</v>
      </c>
      <c r="L1305" s="26"/>
      <c r="M1305" s="27" t="s">
        <v>86</v>
      </c>
      <c r="N1305" s="25">
        <f>IFERROR(VLOOKUP(M1305,Data!$J$1:$K$58,2,0),"")</f>
        <v>56956654384</v>
      </c>
      <c r="O1305" s="27" t="s">
        <v>87</v>
      </c>
      <c r="P1305" s="27"/>
      <c r="Q1305" s="27" t="s">
        <v>2083</v>
      </c>
      <c r="R1305" s="27" t="s">
        <v>402</v>
      </c>
      <c r="S1305" s="27"/>
      <c r="T1305" s="27"/>
      <c r="U1305" s="28"/>
      <c r="X1305" s="27"/>
      <c r="Y1305" s="27"/>
      <c r="Z1305" s="29"/>
      <c r="AA1305" s="29">
        <v>0.375</v>
      </c>
      <c r="AB1305" s="29"/>
      <c r="AC1305" s="30">
        <v>46097</v>
      </c>
      <c r="AD1305" s="15" t="str">
        <f>IF(Tabla2[[#This Row],[HORA ENTREGA]]="DIRECTO","On time", IF(AA1305&lt;&gt;"",IF(Tabla2[[#This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5" s="15" t="str">
        <f>MID(Tabla2[[#This Row],[TIPO]],1,3)</f>
        <v xml:space="preserve">40 </v>
      </c>
      <c r="AF13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TECNIKA S A */ Cont: * FANU3165905*/ HR Entrega: *09:30* /Dirección: *Olivos 1270, Pudahuel</v>
      </c>
      <c r="AG1305" s="38" t="str">
        <f>IFERROR(HYPERLINK("https://wa.me/"&amp;Tabla2[[#This Row],[CONTACTO]]&amp;"?text="&amp;Tabla2[[#This Row],[Mensaje]],"Enviar mensaje"),"")</f>
        <v>Enviar mensaje</v>
      </c>
      <c r="AH1305" s="15" t="str">
        <f>CONCATENATE(A1305,F1305)</f>
        <v>1304FANU3165905</v>
      </c>
      <c r="AI1305" s="15" t="str">
        <f>CONCATENATE("ENT-",A1305)</f>
        <v>ENT-1304</v>
      </c>
      <c r="AJ1305" s="15" t="str">
        <f>IF(Tabla2[[#This Row],[Op]]&lt;&gt;"","ENTREGA","")</f>
        <v>ENTREGA</v>
      </c>
      <c r="AK1305" s="40" t="str">
        <f>(Tabla2[[#This Row],[FECHA ENTREGA]]&amp;Tabla2[[#This Row],[HORA ENTREGA]])</f>
        <v>460970,395833333333333</v>
      </c>
      <c r="AL1305" s="34" t="str">
        <f>IFERROR(HYPERLINK("https://wa.me/"&amp;Tabla2[[#This Row],[CONTACTO]]&amp;"?text="&amp;Tabla2[[#This Row],[Mensaje]]),"")</f>
        <v>https://wa.me/56956654384?text=Hola!%0AServicio del día 16-03%0A *Cliente:* TECNIKA S A */ Cont: * FANU3165905*/ HR Entrega: *09:30* /Dirección: *Olivos 1270, Pudahuel</v>
      </c>
    </row>
    <row r="1306" spans="1:38" s="15" customFormat="1" ht="16.5" customHeight="1" x14ac:dyDescent="0.2">
      <c r="A1306" s="15">
        <f>ROW(A1305)</f>
        <v>1305</v>
      </c>
      <c r="B1306" s="15">
        <f>IF(J1306=J1305,B1305+1,1)</f>
        <v>30</v>
      </c>
      <c r="C1306" s="15" t="s">
        <v>1462</v>
      </c>
      <c r="D1306" s="25" t="s">
        <v>122</v>
      </c>
      <c r="E1306" s="27" t="s">
        <v>2230</v>
      </c>
      <c r="F1306" s="27" t="s">
        <v>2231</v>
      </c>
      <c r="G1306" s="27" t="s">
        <v>54</v>
      </c>
      <c r="H1306" s="27" t="s">
        <v>120</v>
      </c>
      <c r="I1306" s="27" t="s">
        <v>120</v>
      </c>
      <c r="J1306" s="28">
        <v>46097</v>
      </c>
      <c r="K1306" s="26">
        <v>0.41666666666666669</v>
      </c>
      <c r="L1306" s="26"/>
      <c r="M1306" s="27" t="s">
        <v>158</v>
      </c>
      <c r="N1306" s="25">
        <f>IFERROR(VLOOKUP(M1306,Data!$J$1:$K$58,2,0),"")</f>
        <v>56931745801</v>
      </c>
      <c r="O1306" s="27" t="s">
        <v>159</v>
      </c>
      <c r="P1306" s="27"/>
      <c r="Q1306" s="27" t="s">
        <v>1464</v>
      </c>
      <c r="R1306" s="27" t="s">
        <v>479</v>
      </c>
      <c r="S1306" s="27"/>
      <c r="T1306" s="27"/>
      <c r="U1306" s="28"/>
      <c r="X1306" s="27" t="s">
        <v>1289</v>
      </c>
      <c r="Y1306" s="27"/>
      <c r="Z1306" s="29"/>
      <c r="AA1306" s="29">
        <v>0.38541666666666669</v>
      </c>
      <c r="AB1306" s="29"/>
      <c r="AC1306" s="30">
        <v>46097</v>
      </c>
      <c r="AD1306" s="15" t="str">
        <f>IF(Tabla2[[#This Row],[HORA ENTREGA]]="DIRECTO","On time", IF(AA1306&lt;&gt;"",IF(Tabla2[[#This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6" s="15" t="str">
        <f>MID(Tabla2[[#This Row],[TIPO]],1,3)</f>
        <v xml:space="preserve">40 </v>
      </c>
      <c r="AF13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TUNICHE FRUITS LTDA */ Cont: * TTNU8363042*/ HR Entrega: *10:00* /Dirección: *CONSOLIDADO: CAMINO REAL 4320, GRANEROS. RANCAGUA  / EMBARQUE: TPS</v>
      </c>
      <c r="AG1306" s="38" t="str">
        <f>IFERROR(HYPERLINK("https://wa.me/"&amp;Tabla2[[#This Row],[CONTACTO]]&amp;"?text="&amp;Tabla2[[#This Row],[Mensaje]],"Enviar mensaje"),"")</f>
        <v>Enviar mensaje</v>
      </c>
      <c r="AH1306" s="15" t="str">
        <f>CONCATENATE(A1306,F1306)</f>
        <v>1305TTNU8363042</v>
      </c>
      <c r="AI1306" s="15" t="str">
        <f>CONCATENATE("ENT-",A1306)</f>
        <v>ENT-1305</v>
      </c>
      <c r="AJ1306" s="15" t="str">
        <f>IF(Tabla2[[#This Row],[Op]]&lt;&gt;"","ENTREGA","")</f>
        <v>ENTREGA</v>
      </c>
      <c r="AK1306" s="40" t="str">
        <f>(Tabla2[[#This Row],[FECHA ENTREGA]]&amp;Tabla2[[#This Row],[HORA ENTREGA]])</f>
        <v>460970,416666666666667</v>
      </c>
      <c r="AL1306" s="34" t="str">
        <f>IFERROR(HYPERLINK("https://wa.me/"&amp;Tabla2[[#This Row],[CONTACTO]]&amp;"?text="&amp;Tabla2[[#This Row],[Mensaje]]),"")</f>
        <v>https://wa.me/56931745801?text=Hola!%0AServicio del día 16-03%0A *Cliente:* TUNICHE FRUITS LTDA */ Cont: * TTNU8363042*/ HR Entrega: *10:00* /Dirección: *CONSOLIDADO: CAMINO REAL 4320, GRANEROS. RANCAGUA  / EMBARQUE: TPS</v>
      </c>
    </row>
    <row r="1307" spans="1:38" s="15" customFormat="1" ht="16.5" customHeight="1" x14ac:dyDescent="0.2">
      <c r="A1307" s="15">
        <f>ROW(A1306)</f>
        <v>1306</v>
      </c>
      <c r="B1307" s="15">
        <f>IF(J1307=J1306,B1306+1,1)</f>
        <v>31</v>
      </c>
      <c r="C1307" s="15" t="s">
        <v>1462</v>
      </c>
      <c r="D1307" s="25" t="s">
        <v>122</v>
      </c>
      <c r="E1307" s="27" t="s">
        <v>2232</v>
      </c>
      <c r="F1307" s="27"/>
      <c r="G1307" s="27" t="s">
        <v>54</v>
      </c>
      <c r="H1307" s="27" t="s">
        <v>120</v>
      </c>
      <c r="I1307" s="27" t="s">
        <v>120</v>
      </c>
      <c r="J1307" s="28">
        <v>46097</v>
      </c>
      <c r="K1307" s="26">
        <v>0.97916666666666663</v>
      </c>
      <c r="L1307" s="26"/>
      <c r="M1307" s="27" t="s">
        <v>144</v>
      </c>
      <c r="N1307" s="25">
        <f>IFERROR(VLOOKUP(M1307,Data!$J$1:$K$58,2,0),"")</f>
        <v>56940144795</v>
      </c>
      <c r="O1307" s="27" t="s">
        <v>145</v>
      </c>
      <c r="P1307" s="27"/>
      <c r="Q1307" s="27" t="s">
        <v>1464</v>
      </c>
      <c r="R1307" s="27" t="s">
        <v>2233</v>
      </c>
      <c r="S1307" s="27"/>
      <c r="T1307" s="27"/>
      <c r="U1307" s="28"/>
      <c r="X1307" s="27"/>
      <c r="Y1307" s="27"/>
      <c r="Z1307" s="29"/>
      <c r="AA1307" s="29">
        <v>0.87152777777777779</v>
      </c>
      <c r="AB1307" s="29"/>
      <c r="AC1307" s="30">
        <v>46097</v>
      </c>
      <c r="AD1307" s="15" t="str">
        <f>IF(Tabla2[[#This Row],[HORA ENTREGA]]="DIRECTO","On time", IF(AA1307&lt;&gt;"",IF(Tabla2[[#This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7" s="15" t="str">
        <f>MID(Tabla2[[#This Row],[TIPO]],1,3)</f>
        <v xml:space="preserve">40 </v>
      </c>
      <c r="AF13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TUNICHE FRUITS LTDA */ Cont: * */ HR Entrega: *23:30* /Dirección: *CONSOLIDADO: CAMINO REAL 4320, GRANEROS. RANCAGUA  / EMBARQUE: TPS</v>
      </c>
      <c r="AG1307" s="38" t="str">
        <f>IFERROR(HYPERLINK("https://wa.me/"&amp;Tabla2[[#This Row],[CONTACTO]]&amp;"?text="&amp;Tabla2[[#This Row],[Mensaje]],"Enviar mensaje"),"")</f>
        <v>Enviar mensaje</v>
      </c>
      <c r="AH1307" s="15" t="str">
        <f>CONCATENATE(A1307,F1307)</f>
        <v>1306</v>
      </c>
      <c r="AI1307" s="15" t="str">
        <f>CONCATENATE("ENT-",A1307)</f>
        <v>ENT-1306</v>
      </c>
      <c r="AJ1307" s="15" t="str">
        <f>IF(Tabla2[[#This Row],[Op]]&lt;&gt;"","ENTREGA","")</f>
        <v>ENTREGA</v>
      </c>
      <c r="AK1307" s="40" t="str">
        <f>(Tabla2[[#This Row],[FECHA ENTREGA]]&amp;Tabla2[[#This Row],[HORA ENTREGA]])</f>
        <v>460970,979166666666667</v>
      </c>
      <c r="AL1307" s="34" t="str">
        <f>IFERROR(HYPERLINK("https://wa.me/"&amp;Tabla2[[#This Row],[CONTACTO]]&amp;"?text="&amp;Tabla2[[#This Row],[Mensaje]]),"")</f>
        <v>https://wa.me/56940144795?text=Hola!%0AServicio del día 16-03%0A *Cliente:* TUNICHE FRUITS LTDA */ Cont: * */ HR Entrega: *23:30* /Dirección: *CONSOLIDADO: CAMINO REAL 4320, GRANEROS. RANCAGUA  / EMBARQUE: TPS</v>
      </c>
    </row>
    <row r="1308" spans="1:38" s="15" customFormat="1" ht="16.5" customHeight="1" x14ac:dyDescent="0.2">
      <c r="A1308" s="15">
        <f>ROW(A1307)</f>
        <v>1307</v>
      </c>
      <c r="B1308" s="15">
        <f>IF(J1308=J1307,B1307+1,1)</f>
        <v>32</v>
      </c>
      <c r="C1308" s="15" t="s">
        <v>1462</v>
      </c>
      <c r="D1308" s="25" t="s">
        <v>122</v>
      </c>
      <c r="E1308" s="27" t="s">
        <v>2232</v>
      </c>
      <c r="F1308" s="27"/>
      <c r="G1308" s="27" t="s">
        <v>54</v>
      </c>
      <c r="H1308" s="27" t="s">
        <v>120</v>
      </c>
      <c r="I1308" s="27" t="s">
        <v>120</v>
      </c>
      <c r="J1308" s="28">
        <v>46097</v>
      </c>
      <c r="K1308" s="26">
        <v>0.97916666666666663</v>
      </c>
      <c r="L1308" s="26"/>
      <c r="M1308" s="27" t="s">
        <v>133</v>
      </c>
      <c r="N1308" s="25">
        <f>IFERROR(VLOOKUP(M1308,Data!$J$1:$K$58,2,0),"")</f>
        <v>56953801607</v>
      </c>
      <c r="O1308" s="27" t="s">
        <v>134</v>
      </c>
      <c r="P1308" s="27"/>
      <c r="Q1308" s="27" t="s">
        <v>1464</v>
      </c>
      <c r="R1308" s="27" t="s">
        <v>2233</v>
      </c>
      <c r="S1308" s="27"/>
      <c r="T1308" s="27"/>
      <c r="U1308" s="28"/>
      <c r="X1308" s="27"/>
      <c r="Y1308" s="27"/>
      <c r="Z1308" s="29"/>
      <c r="AA1308" s="29">
        <v>0.91666666666666663</v>
      </c>
      <c r="AB1308" s="29"/>
      <c r="AC1308" s="30">
        <v>46097</v>
      </c>
      <c r="AD1308" s="15" t="str">
        <f>IF(Tabla2[[#This Row],[HORA ENTREGA]]="DIRECTO","On time", IF(AA1308&lt;&gt;"",IF(Tabla2[[#This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8" s="15" t="str">
        <f>MID(Tabla2[[#This Row],[TIPO]],1,3)</f>
        <v xml:space="preserve">40 </v>
      </c>
      <c r="AF13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16-03%0A *Cliente:* TUNICHE FRUITS LTDA */ Cont: * */ HR Entrega: *23:30* /Dirección: *CONSOLIDADO: CAMINO REAL 4320, GRANEROS. RANCAGUA  / EMBARQUE: TPS</v>
      </c>
      <c r="AG1308" s="38" t="str">
        <f>IFERROR(HYPERLINK("https://wa.me/"&amp;Tabla2[[#This Row],[CONTACTO]]&amp;"?text="&amp;Tabla2[[#This Row],[Mensaje]],"Enviar mensaje"),"")</f>
        <v>Enviar mensaje</v>
      </c>
      <c r="AH1308" s="15" t="str">
        <f>CONCATENATE(A1308,F1308)</f>
        <v>1307</v>
      </c>
      <c r="AI1308" s="15" t="str">
        <f>CONCATENATE("ENT-",A1308)</f>
        <v>ENT-1307</v>
      </c>
      <c r="AJ1308" s="15" t="str">
        <f>IF(Tabla2[[#This Row],[Op]]&lt;&gt;"","ENTREGA","")</f>
        <v>ENTREGA</v>
      </c>
      <c r="AK1308" s="40" t="str">
        <f>(Tabla2[[#This Row],[FECHA ENTREGA]]&amp;Tabla2[[#This Row],[HORA ENTREGA]])</f>
        <v>460970,979166666666667</v>
      </c>
      <c r="AL1308" s="34" t="str">
        <f>IFERROR(HYPERLINK("https://wa.me/"&amp;Tabla2[[#This Row],[CONTACTO]]&amp;"?text="&amp;Tabla2[[#This Row],[Mensaje]]),"")</f>
        <v>https://wa.me/56953801607?text=Hola!%0AServicio del día 16-03%0A *Cliente:* TUNICHE FRUITS LTDA */ Cont: * */ HR Entrega: *23:30* /Dirección: *CONSOLIDADO: CAMINO REAL 4320, GRANEROS. RANCAGUA  / EMBARQUE: TPS</v>
      </c>
    </row>
    <row r="1309" spans="1:38" s="15" customFormat="1" ht="16.5" customHeight="1" x14ac:dyDescent="0.2">
      <c r="A1309" s="15">
        <f>ROW(A1308)</f>
        <v>1308</v>
      </c>
      <c r="B1309" s="15">
        <f>IF(J1309=J1308,B1308+1,1)</f>
        <v>1</v>
      </c>
      <c r="C1309" s="15" t="s">
        <v>2234</v>
      </c>
      <c r="D1309" s="25" t="s">
        <v>39</v>
      </c>
      <c r="E1309" s="27">
        <v>300526</v>
      </c>
      <c r="F1309" s="27" t="s">
        <v>456</v>
      </c>
      <c r="G1309" s="27" t="s">
        <v>456</v>
      </c>
      <c r="H1309" s="27" t="s">
        <v>120</v>
      </c>
      <c r="I1309" s="27" t="s">
        <v>42</v>
      </c>
      <c r="J1309" s="28">
        <v>46098</v>
      </c>
      <c r="K1309" s="26">
        <v>0.375</v>
      </c>
      <c r="L1309" s="26"/>
      <c r="M1309" s="27" t="s">
        <v>433</v>
      </c>
      <c r="N1309" s="25">
        <f>IFERROR(VLOOKUP(M1309,Data!$J$1:$K$58,2,0),"")</f>
        <v>56994354094</v>
      </c>
      <c r="O1309" s="27" t="s">
        <v>434</v>
      </c>
      <c r="P1309" s="27"/>
      <c r="Q1309" s="27" t="s">
        <v>2235</v>
      </c>
      <c r="R1309" s="27" t="s">
        <v>120</v>
      </c>
      <c r="S1309" s="27"/>
      <c r="T1309" s="27"/>
      <c r="U1309" s="28"/>
      <c r="X1309" s="27"/>
      <c r="Y1309" s="27"/>
      <c r="Z1309" s="29"/>
      <c r="AA1309" s="29">
        <v>0.36527777777777776</v>
      </c>
      <c r="AB1309" s="29"/>
      <c r="AC1309" s="30">
        <v>46098</v>
      </c>
      <c r="AD1309" s="15" t="str">
        <f>IF(Tabla2[[#This Row],[HORA ENTREGA]]="DIRECTO","On time", IF(AA1309&lt;&gt;"",IF(Tabla2[[#This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09" s="15" t="str">
        <f>MID(Tabla2[[#This Row],[TIPO]],1,3)</f>
        <v>RAM</v>
      </c>
      <c r="AF13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AUTOMOTIVE SPA / DSV */ Cont: * RAMPLA*/ HR Entrega: *09:00* /Dirección: *Planta Granallos ByR - Camino la estancilla de Nos parcela 55 km 25 San Bernardo</v>
      </c>
      <c r="AG1309" s="38" t="str">
        <f>IFERROR(HYPERLINK("https://wa.me/"&amp;Tabla2[[#This Row],[CONTACTO]]&amp;"?text="&amp;Tabla2[[#This Row],[Mensaje]],"Enviar mensaje"),"")</f>
        <v>Enviar mensaje</v>
      </c>
      <c r="AH1309" s="15" t="str">
        <f>CONCATENATE(A1309,F1309)</f>
        <v>1308RAMPLA</v>
      </c>
      <c r="AI1309" s="15" t="str">
        <f>CONCATENATE("ENT-",A1309)</f>
        <v>ENT-1308</v>
      </c>
      <c r="AJ1309" s="15" t="str">
        <f>IF(Tabla2[[#This Row],[Op]]&lt;&gt;"","ENTREGA","")</f>
        <v>ENTREGA</v>
      </c>
      <c r="AK1309" s="40" t="str">
        <f>(Tabla2[[#This Row],[FECHA ENTREGA]]&amp;Tabla2[[#This Row],[HORA ENTREGA]])</f>
        <v>460980,375</v>
      </c>
      <c r="AL1309" s="34" t="str">
        <f>IFERROR(HYPERLINK("https://wa.me/"&amp;Tabla2[[#This Row],[CONTACTO]]&amp;"?text="&amp;Tabla2[[#This Row],[Mensaje]]),"")</f>
        <v>https://wa.me/56994354094?text=Hola!%0AServicio del día 17-03%0A *Cliente:* AUTOMOTIVE SPA / DSV */ Cont: * RAMPLA*/ HR Entrega: *09:00* /Dirección: *Planta Granallos ByR - Camino la estancilla de Nos parcela 55 km 25 San Bernardo</v>
      </c>
    </row>
    <row r="1310" spans="1:38" s="15" customFormat="1" ht="16.5" customHeight="1" x14ac:dyDescent="0.2">
      <c r="A1310" s="15">
        <f>ROW(A1309)</f>
        <v>1309</v>
      </c>
      <c r="B1310" s="15">
        <f>IF(J1310=J1309,B1309+1,1)</f>
        <v>2</v>
      </c>
      <c r="C1310" s="15" t="s">
        <v>2234</v>
      </c>
      <c r="D1310" s="25" t="s">
        <v>39</v>
      </c>
      <c r="E1310" s="27">
        <v>300526</v>
      </c>
      <c r="F1310" s="27" t="s">
        <v>456</v>
      </c>
      <c r="G1310" s="27" t="s">
        <v>456</v>
      </c>
      <c r="H1310" s="27" t="s">
        <v>120</v>
      </c>
      <c r="I1310" s="27" t="s">
        <v>42</v>
      </c>
      <c r="J1310" s="28">
        <v>46098</v>
      </c>
      <c r="K1310" s="26">
        <v>0.41666666666666669</v>
      </c>
      <c r="L1310" s="26"/>
      <c r="M1310" s="27" t="s">
        <v>126</v>
      </c>
      <c r="N1310" s="25">
        <f>IFERROR(VLOOKUP(M1310,Data!$J$1:$K$58,2,0),"")</f>
        <v>56999270871</v>
      </c>
      <c r="O1310" s="27" t="s">
        <v>91</v>
      </c>
      <c r="P1310" s="27"/>
      <c r="Q1310" s="27" t="s">
        <v>2235</v>
      </c>
      <c r="R1310" s="27" t="s">
        <v>120</v>
      </c>
      <c r="S1310" s="27"/>
      <c r="T1310" s="27"/>
      <c r="U1310" s="28"/>
      <c r="X1310" s="27"/>
      <c r="Y1310" s="27"/>
      <c r="Z1310" s="29"/>
      <c r="AA1310" s="29">
        <v>0.53680555555555554</v>
      </c>
      <c r="AB1310" s="29"/>
      <c r="AC1310" s="30">
        <v>46098</v>
      </c>
      <c r="AD1310" s="15" t="str">
        <f>IF(Tabla2[[#This Row],[HORA ENTREGA]]="DIRECTO","On time", IF(AA1310&lt;&gt;"",IF(Tabla2[[#This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10" s="15" t="str">
        <f>MID(Tabla2[[#This Row],[TIPO]],1,3)</f>
        <v>RAM</v>
      </c>
      <c r="AF13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AUTOMOTIVE SPA / DSV */ Cont: * RAMPLA*/ HR Entrega: *10:00* /Dirección: *Planta Granallos ByR - Camino la estancilla de Nos parcela 55 km 25 San Bernardo</v>
      </c>
      <c r="AG1310" s="38" t="str">
        <f>IFERROR(HYPERLINK("https://wa.me/"&amp;Tabla2[[#This Row],[CONTACTO]]&amp;"?text="&amp;Tabla2[[#This Row],[Mensaje]],"Enviar mensaje"),"")</f>
        <v>Enviar mensaje</v>
      </c>
      <c r="AH1310" s="15" t="str">
        <f>CONCATENATE(A1310,F1310)</f>
        <v>1309RAMPLA</v>
      </c>
      <c r="AI1310" s="15" t="str">
        <f>CONCATENATE("ENT-",A1310)</f>
        <v>ENT-1309</v>
      </c>
      <c r="AJ1310" s="15" t="str">
        <f>IF(Tabla2[[#This Row],[Op]]&lt;&gt;"","ENTREGA","")</f>
        <v>ENTREGA</v>
      </c>
      <c r="AK1310" s="40" t="str">
        <f>(Tabla2[[#This Row],[FECHA ENTREGA]]&amp;Tabla2[[#This Row],[HORA ENTREGA]])</f>
        <v>460980,416666666666667</v>
      </c>
      <c r="AL1310" s="34" t="str">
        <f>IFERROR(HYPERLINK("https://wa.me/"&amp;Tabla2[[#This Row],[CONTACTO]]&amp;"?text="&amp;Tabla2[[#This Row],[Mensaje]]),"")</f>
        <v>https://wa.me/56999270871?text=Hola!%0AServicio del día 17-03%0A *Cliente:* AUTOMOTIVE SPA / DSV */ Cont: * RAMPLA*/ HR Entrega: *10:00* /Dirección: *Planta Granallos ByR - Camino la estancilla de Nos parcela 55 km 25 San Bernardo</v>
      </c>
    </row>
    <row r="1311" spans="1:38" s="15" customFormat="1" ht="16.5" customHeight="1" x14ac:dyDescent="0.2">
      <c r="A1311" s="15">
        <f>ROW(A1310)</f>
        <v>1310</v>
      </c>
      <c r="B1311" s="15">
        <f>IF(J1311=J1310,B1310+1,1)</f>
        <v>3</v>
      </c>
      <c r="C1311" s="15" t="s">
        <v>2234</v>
      </c>
      <c r="D1311" s="25" t="s">
        <v>39</v>
      </c>
      <c r="E1311" s="27">
        <v>300526</v>
      </c>
      <c r="F1311" s="27" t="s">
        <v>456</v>
      </c>
      <c r="G1311" s="27" t="s">
        <v>456</v>
      </c>
      <c r="H1311" s="27" t="s">
        <v>120</v>
      </c>
      <c r="I1311" s="27" t="s">
        <v>42</v>
      </c>
      <c r="J1311" s="28">
        <v>46098</v>
      </c>
      <c r="K1311" s="26">
        <v>0.54166666666666663</v>
      </c>
      <c r="L1311" s="26"/>
      <c r="M1311" s="27" t="s">
        <v>66</v>
      </c>
      <c r="N1311" s="25">
        <f>IFERROR(VLOOKUP(M1311,Data!$J$1:$K$58,2,0),"")</f>
        <v>56993389870</v>
      </c>
      <c r="O1311" s="27" t="s">
        <v>67</v>
      </c>
      <c r="P1311" s="27"/>
      <c r="Q1311" s="27" t="s">
        <v>2235</v>
      </c>
      <c r="R1311" s="27" t="s">
        <v>120</v>
      </c>
      <c r="S1311" s="27"/>
      <c r="T1311" s="27"/>
      <c r="U1311" s="28"/>
      <c r="X1311" s="27"/>
      <c r="Y1311" s="27"/>
      <c r="Z1311" s="29"/>
      <c r="AA1311" s="29">
        <v>0.47638888888888886</v>
      </c>
      <c r="AB1311" s="29"/>
      <c r="AC1311" s="30">
        <v>46098</v>
      </c>
      <c r="AD1311" s="15" t="str">
        <f>IF(Tabla2[[#This Row],[HORA ENTREGA]]="DIRECTO","On time", IF(AA1311&lt;&gt;"",IF(Tabla2[[#This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1" s="15" t="str">
        <f>MID(Tabla2[[#This Row],[TIPO]],1,3)</f>
        <v>RAM</v>
      </c>
      <c r="AF13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AUTOMOTIVE SPA / DSV */ Cont: * RAMPLA*/ HR Entrega: *13:00* /Dirección: *Planta Granallos ByR - Camino la estancilla de Nos parcela 55 km 25 San Bernardo</v>
      </c>
      <c r="AG1311" s="38" t="str">
        <f>IFERROR(HYPERLINK("https://wa.me/"&amp;Tabla2[[#This Row],[CONTACTO]]&amp;"?text="&amp;Tabla2[[#This Row],[Mensaje]],"Enviar mensaje"),"")</f>
        <v>Enviar mensaje</v>
      </c>
      <c r="AH1311" s="15" t="str">
        <f>CONCATENATE(A1311,F1311)</f>
        <v>1310RAMPLA</v>
      </c>
      <c r="AI1311" s="15" t="str">
        <f>CONCATENATE("ENT-",A1311)</f>
        <v>ENT-1310</v>
      </c>
      <c r="AJ1311" s="15" t="str">
        <f>IF(Tabla2[[#This Row],[Op]]&lt;&gt;"","ENTREGA","")</f>
        <v>ENTREGA</v>
      </c>
      <c r="AK1311" s="40" t="str">
        <f>(Tabla2[[#This Row],[FECHA ENTREGA]]&amp;Tabla2[[#This Row],[HORA ENTREGA]])</f>
        <v>460980,541666666666667</v>
      </c>
      <c r="AL1311" s="34" t="str">
        <f>IFERROR(HYPERLINK("https://wa.me/"&amp;Tabla2[[#This Row],[CONTACTO]]&amp;"?text="&amp;Tabla2[[#This Row],[Mensaje]]),"")</f>
        <v>https://wa.me/56993389870?text=Hola!%0AServicio del día 17-03%0A *Cliente:* AUTOMOTIVE SPA / DSV */ Cont: * RAMPLA*/ HR Entrega: *13:00* /Dirección: *Planta Granallos ByR - Camino la estancilla de Nos parcela 55 km 25 San Bernardo</v>
      </c>
    </row>
    <row r="1312" spans="1:38" s="15" customFormat="1" ht="16.5" customHeight="1" x14ac:dyDescent="0.2">
      <c r="A1312" s="15">
        <f>ROW(A1311)</f>
        <v>1311</v>
      </c>
      <c r="B1312" s="15">
        <f>IF(J1312=J1311,B1311+1,1)</f>
        <v>4</v>
      </c>
      <c r="C1312" s="15" t="s">
        <v>2234</v>
      </c>
      <c r="D1312" s="25" t="s">
        <v>39</v>
      </c>
      <c r="E1312" s="27">
        <v>300526</v>
      </c>
      <c r="F1312" s="27" t="s">
        <v>456</v>
      </c>
      <c r="G1312" s="27" t="s">
        <v>456</v>
      </c>
      <c r="H1312" s="27" t="s">
        <v>120</v>
      </c>
      <c r="I1312" s="27" t="s">
        <v>42</v>
      </c>
      <c r="J1312" s="28">
        <v>46098</v>
      </c>
      <c r="K1312" s="26">
        <v>0.58333333333333337</v>
      </c>
      <c r="L1312" s="26"/>
      <c r="M1312" s="27" t="s">
        <v>151</v>
      </c>
      <c r="N1312" s="25">
        <f>IFERROR(VLOOKUP(M1312,Data!$J$1:$K$58,2,0),"")</f>
        <v>56973887427</v>
      </c>
      <c r="O1312" s="27" t="s">
        <v>152</v>
      </c>
      <c r="P1312" s="27"/>
      <c r="Q1312" s="27" t="s">
        <v>2235</v>
      </c>
      <c r="R1312" s="27" t="s">
        <v>120</v>
      </c>
      <c r="S1312" s="27"/>
      <c r="T1312" s="27"/>
      <c r="U1312" s="28"/>
      <c r="X1312" s="27"/>
      <c r="Y1312" s="27"/>
      <c r="Z1312" s="29"/>
      <c r="AA1312" s="29">
        <v>0.47638888888888886</v>
      </c>
      <c r="AB1312" s="29"/>
      <c r="AC1312" s="30">
        <v>46098</v>
      </c>
      <c r="AD1312" s="15" t="str">
        <f>IF(Tabla2[[#This Row],[HORA ENTREGA]]="DIRECTO","On time", IF(AA1312&lt;&gt;"",IF(Tabla2[[#This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2" s="15" t="str">
        <f>MID(Tabla2[[#This Row],[TIPO]],1,3)</f>
        <v>RAM</v>
      </c>
      <c r="AF13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AUTOMOTIVE SPA / DSV */ Cont: * RAMPLA*/ HR Entrega: *14:00* /Dirección: *Planta Granallos ByR - Camino la estancilla de Nos parcela 55 km 25 San Bernardo</v>
      </c>
      <c r="AG1312" s="38" t="str">
        <f>IFERROR(HYPERLINK("https://wa.me/"&amp;Tabla2[[#This Row],[CONTACTO]]&amp;"?text="&amp;Tabla2[[#This Row],[Mensaje]],"Enviar mensaje"),"")</f>
        <v>Enviar mensaje</v>
      </c>
      <c r="AH1312" s="15" t="str">
        <f>CONCATENATE(A1312,F1312)</f>
        <v>1311RAMPLA</v>
      </c>
      <c r="AI1312" s="15" t="str">
        <f>CONCATENATE("ENT-",A1312)</f>
        <v>ENT-1311</v>
      </c>
      <c r="AJ1312" s="15" t="str">
        <f>IF(Tabla2[[#This Row],[Op]]&lt;&gt;"","ENTREGA","")</f>
        <v>ENTREGA</v>
      </c>
      <c r="AK1312" s="40" t="str">
        <f>(Tabla2[[#This Row],[FECHA ENTREGA]]&amp;Tabla2[[#This Row],[HORA ENTREGA]])</f>
        <v>460980,583333333333333</v>
      </c>
      <c r="AL1312" s="34" t="str">
        <f>IFERROR(HYPERLINK("https://wa.me/"&amp;Tabla2[[#This Row],[CONTACTO]]&amp;"?text="&amp;Tabla2[[#This Row],[Mensaje]]),"")</f>
        <v>https://wa.me/56973887427?text=Hola!%0AServicio del día 17-03%0A *Cliente:* AUTOMOTIVE SPA / DSV */ Cont: * RAMPLA*/ HR Entrega: *14:00* /Dirección: *Planta Granallos ByR - Camino la estancilla de Nos parcela 55 km 25 San Bernardo</v>
      </c>
    </row>
    <row r="1313" spans="1:38" s="15" customFormat="1" ht="16.5" customHeight="1" x14ac:dyDescent="0.2">
      <c r="A1313" s="15">
        <f>ROW(A1312)</f>
        <v>1312</v>
      </c>
      <c r="B1313" s="15">
        <f>IF(J1313=J1312,B1312+1,1)</f>
        <v>5</v>
      </c>
      <c r="C1313" s="15" t="s">
        <v>84</v>
      </c>
      <c r="D1313" s="25" t="s">
        <v>39</v>
      </c>
      <c r="E1313" s="27">
        <v>313367</v>
      </c>
      <c r="F1313" s="27" t="s">
        <v>2236</v>
      </c>
      <c r="G1313" s="27" t="s">
        <v>41</v>
      </c>
      <c r="H1313" s="27">
        <v>22000</v>
      </c>
      <c r="I1313" s="27" t="s">
        <v>42</v>
      </c>
      <c r="J1313" s="28">
        <v>46098</v>
      </c>
      <c r="K1313" s="26">
        <v>0.375</v>
      </c>
      <c r="L1313" s="26"/>
      <c r="M1313" s="27" t="s">
        <v>117</v>
      </c>
      <c r="N1313" s="25">
        <f>IFERROR(VLOOKUP(M1313,Data!$J$1:$K$58,2,0),"")</f>
        <v>56973887539</v>
      </c>
      <c r="O1313" s="27" t="s">
        <v>118</v>
      </c>
      <c r="P1313" s="27"/>
      <c r="Q1313" s="27" t="s">
        <v>530</v>
      </c>
      <c r="R1313" s="27" t="s">
        <v>93</v>
      </c>
      <c r="S1313" s="27"/>
      <c r="T1313" s="27"/>
      <c r="U1313" s="28"/>
      <c r="V1313" s="15" t="s">
        <v>1700</v>
      </c>
      <c r="X1313" s="27"/>
      <c r="Y1313" s="27"/>
      <c r="Z1313" s="29"/>
      <c r="AA1313" s="29">
        <v>0.36944444444444446</v>
      </c>
      <c r="AB1313" s="29"/>
      <c r="AC1313" s="30">
        <v>46098</v>
      </c>
      <c r="AD1313" s="15" t="str">
        <f>IF(Tabla2[[#This Row],[HORA ENTREGA]]="DIRECTO","On time", IF(AA1313&lt;&gt;"",IF(Tabla2[[#This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3" s="15" t="str">
        <f>MID(Tabla2[[#This Row],[TIPO]],1,3)</f>
        <v xml:space="preserve">40 </v>
      </c>
      <c r="AF13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17-03%0A *Cliente:* CANONTEX */ Cont: * MRKU3227120*/ HR Entrega: *09:00* /Dirección: *Patricia Viñuela N°185, Lampa (BODEGA CDC) </v>
      </c>
      <c r="AG1313" s="38" t="str">
        <f>IFERROR(HYPERLINK("https://wa.me/"&amp;Tabla2[[#This Row],[CONTACTO]]&amp;"?text="&amp;Tabla2[[#This Row],[Mensaje]],"Enviar mensaje"),"")</f>
        <v>Enviar mensaje</v>
      </c>
      <c r="AH1313" s="15" t="str">
        <f>CONCATENATE(A1313,F1313)</f>
        <v>1312MRKU3227120</v>
      </c>
      <c r="AI1313" s="15" t="str">
        <f>CONCATENATE("ENT-",A1313)</f>
        <v>ENT-1312</v>
      </c>
      <c r="AJ1313" s="15" t="str">
        <f>IF(Tabla2[[#This Row],[Op]]&lt;&gt;"","ENTREGA","")</f>
        <v>ENTREGA</v>
      </c>
      <c r="AK1313" s="40" t="str">
        <f>(Tabla2[[#This Row],[FECHA ENTREGA]]&amp;Tabla2[[#This Row],[HORA ENTREGA]])</f>
        <v>460980,375</v>
      </c>
      <c r="AL1313" s="34" t="str">
        <f>IFERROR(HYPERLINK("https://wa.me/"&amp;Tabla2[[#This Row],[CONTACTO]]&amp;"?text="&amp;Tabla2[[#This Row],[Mensaje]]),"")</f>
        <v xml:space="preserve">https://wa.me/56973887539?text=Hola!%0AServicio del día 17-03%0A *Cliente:* CANONTEX */ Cont: * MRKU3227120*/ HR Entrega: *09:00* /Dirección: *Patricia Viñuela N°185, Lampa (BODEGA CDC) </v>
      </c>
    </row>
    <row r="1314" spans="1:38" s="15" customFormat="1" ht="16.5" customHeight="1" x14ac:dyDescent="0.2">
      <c r="A1314" s="15">
        <f>ROW(A1313)</f>
        <v>1313</v>
      </c>
      <c r="B1314" s="15">
        <f>IF(J1314=J1313,B1313+1,1)</f>
        <v>6</v>
      </c>
      <c r="C1314" s="15" t="s">
        <v>2237</v>
      </c>
      <c r="D1314" s="25" t="s">
        <v>39</v>
      </c>
      <c r="E1314" s="27">
        <v>301007</v>
      </c>
      <c r="F1314" s="27" t="s">
        <v>2238</v>
      </c>
      <c r="G1314" s="27" t="s">
        <v>41</v>
      </c>
      <c r="H1314" s="27">
        <v>5680</v>
      </c>
      <c r="I1314" s="27" t="s">
        <v>2239</v>
      </c>
      <c r="J1314" s="28">
        <v>46098</v>
      </c>
      <c r="K1314" s="26">
        <v>0.35416666666666669</v>
      </c>
      <c r="L1314" s="26"/>
      <c r="M1314" s="27" t="s">
        <v>313</v>
      </c>
      <c r="N1314" s="25">
        <f>IFERROR(VLOOKUP(M1314,Data!$J$1:$K$58,2,0),"")</f>
        <v>56967387744</v>
      </c>
      <c r="O1314" s="27" t="s">
        <v>314</v>
      </c>
      <c r="P1314" s="27"/>
      <c r="Q1314" s="27" t="s">
        <v>2240</v>
      </c>
      <c r="R1314" s="27" t="s">
        <v>48</v>
      </c>
      <c r="S1314" s="27"/>
      <c r="T1314" s="27"/>
      <c r="U1314" s="28"/>
      <c r="V1314" s="15" t="s">
        <v>1700</v>
      </c>
      <c r="X1314" s="27"/>
      <c r="Y1314" s="27"/>
      <c r="Z1314" s="29"/>
      <c r="AA1314" s="29">
        <v>0.34375</v>
      </c>
      <c r="AB1314" s="29"/>
      <c r="AC1314" s="30">
        <v>46098</v>
      </c>
      <c r="AD1314" s="15" t="str">
        <f>IF(Tabla2[[#This Row],[HORA ENTREGA]]="DIRECTO","On time", IF(AA1314&lt;&gt;"",IF(Tabla2[[#This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4" s="15" t="str">
        <f>MID(Tabla2[[#This Row],[TIPO]],1,3)</f>
        <v xml:space="preserve">40 </v>
      </c>
      <c r="AF13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COM. PABLO GAMBERINI  */ Cont: * GCXU6137204*/ HR Entrega: *08:30* /Dirección: *BELLA VISTA 2730 QUEBRADA ESCOBARES VILLA ALEMANA</v>
      </c>
      <c r="AG1314" s="38" t="str">
        <f>IFERROR(HYPERLINK("https://wa.me/"&amp;Tabla2[[#This Row],[CONTACTO]]&amp;"?text="&amp;Tabla2[[#This Row],[Mensaje]],"Enviar mensaje"),"")</f>
        <v>Enviar mensaje</v>
      </c>
      <c r="AH1314" s="15" t="str">
        <f>CONCATENATE(A1314,F1314)</f>
        <v>1313GCXU6137204</v>
      </c>
      <c r="AI1314" s="15" t="str">
        <f>CONCATENATE("ENT-",A1314)</f>
        <v>ENT-1313</v>
      </c>
      <c r="AJ1314" s="15" t="str">
        <f>IF(Tabla2[[#This Row],[Op]]&lt;&gt;"","ENTREGA","")</f>
        <v>ENTREGA</v>
      </c>
      <c r="AK1314" s="40" t="str">
        <f>(Tabla2[[#This Row],[FECHA ENTREGA]]&amp;Tabla2[[#This Row],[HORA ENTREGA]])</f>
        <v>460980,354166666666667</v>
      </c>
      <c r="AL1314" s="34" t="str">
        <f>IFERROR(HYPERLINK("https://wa.me/"&amp;Tabla2[[#This Row],[CONTACTO]]&amp;"?text="&amp;Tabla2[[#This Row],[Mensaje]]),"")</f>
        <v>https://wa.me/56967387744?text=Hola!%0AServicio del día 17-03%0A *Cliente:* COM. PABLO GAMBERINI  */ Cont: * GCXU6137204*/ HR Entrega: *08:30* /Dirección: *BELLA VISTA 2730 QUEBRADA ESCOBARES VILLA ALEMANA</v>
      </c>
    </row>
    <row r="1315" spans="1:38" s="15" customFormat="1" ht="16.5" customHeight="1" x14ac:dyDescent="0.2">
      <c r="A1315" s="15">
        <f>ROW(A1314)</f>
        <v>1314</v>
      </c>
      <c r="B1315" s="15">
        <f>IF(J1315=J1314,B1314+1,1)</f>
        <v>7</v>
      </c>
      <c r="C1315" s="15" t="s">
        <v>2237</v>
      </c>
      <c r="D1315" s="25" t="s">
        <v>39</v>
      </c>
      <c r="E1315" s="27">
        <v>301007</v>
      </c>
      <c r="F1315" s="27" t="s">
        <v>2241</v>
      </c>
      <c r="G1315" s="27" t="s">
        <v>41</v>
      </c>
      <c r="H1315" s="27">
        <v>5680</v>
      </c>
      <c r="I1315" s="27" t="s">
        <v>2242</v>
      </c>
      <c r="J1315" s="28">
        <v>46098</v>
      </c>
      <c r="K1315" s="26">
        <v>0.35416666666666669</v>
      </c>
      <c r="L1315" s="26"/>
      <c r="M1315" s="27" t="s">
        <v>55</v>
      </c>
      <c r="N1315" s="25">
        <f>IFERROR(VLOOKUP(M1315,Data!$J$1:$K$58,2,0),"")</f>
        <v>56992164782</v>
      </c>
      <c r="O1315" s="27" t="s">
        <v>56</v>
      </c>
      <c r="P1315" s="27"/>
      <c r="Q1315" s="27" t="s">
        <v>2240</v>
      </c>
      <c r="R1315" s="27" t="s">
        <v>48</v>
      </c>
      <c r="S1315" s="27"/>
      <c r="T1315" s="27"/>
      <c r="U1315" s="28"/>
      <c r="V1315" s="15" t="s">
        <v>1700</v>
      </c>
      <c r="X1315" s="27"/>
      <c r="Y1315" s="27"/>
      <c r="Z1315" s="29"/>
      <c r="AA1315" s="29">
        <v>0.36458333333333331</v>
      </c>
      <c r="AB1315" s="29"/>
      <c r="AC1315" s="30">
        <v>46098</v>
      </c>
      <c r="AD1315" s="15" t="str">
        <f>IF(Tabla2[[#This Row],[HORA ENTREGA]]="DIRECTO","On time", IF(AA1315&lt;&gt;"",IF(Tabla2[[#This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5" s="15" t="str">
        <f>MID(Tabla2[[#This Row],[TIPO]],1,3)</f>
        <v xml:space="preserve">40 </v>
      </c>
      <c r="AF13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COM. PABLO GAMBERINI  */ Cont: * CMAU4357080*/ HR Entrega: *08:30* /Dirección: *BELLA VISTA 2730 QUEBRADA ESCOBARES VILLA ALEMANA</v>
      </c>
      <c r="AG1315" s="38" t="str">
        <f>IFERROR(HYPERLINK("https://wa.me/"&amp;Tabla2[[#This Row],[CONTACTO]]&amp;"?text="&amp;Tabla2[[#This Row],[Mensaje]],"Enviar mensaje"),"")</f>
        <v>Enviar mensaje</v>
      </c>
      <c r="AH1315" s="15" t="str">
        <f>CONCATENATE(A1315,F1315)</f>
        <v>1314CMAU4357080</v>
      </c>
      <c r="AI1315" s="15" t="str">
        <f>CONCATENATE("ENT-",A1315)</f>
        <v>ENT-1314</v>
      </c>
      <c r="AJ1315" s="15" t="str">
        <f>IF(Tabla2[[#This Row],[Op]]&lt;&gt;"","ENTREGA","")</f>
        <v>ENTREGA</v>
      </c>
      <c r="AK1315" s="40" t="str">
        <f>(Tabla2[[#This Row],[FECHA ENTREGA]]&amp;Tabla2[[#This Row],[HORA ENTREGA]])</f>
        <v>460980,354166666666667</v>
      </c>
      <c r="AL1315" s="34" t="str">
        <f>IFERROR(HYPERLINK("https://wa.me/"&amp;Tabla2[[#This Row],[CONTACTO]]&amp;"?text="&amp;Tabla2[[#This Row],[Mensaje]]),"")</f>
        <v>https://wa.me/56992164782?text=Hola!%0AServicio del día 17-03%0A *Cliente:* COM. PABLO GAMBERINI  */ Cont: * CMAU4357080*/ HR Entrega: *08:30* /Dirección: *BELLA VISTA 2730 QUEBRADA ESCOBARES VILLA ALEMANA</v>
      </c>
    </row>
    <row r="1316" spans="1:38" s="15" customFormat="1" ht="16.5" customHeight="1" x14ac:dyDescent="0.2">
      <c r="A1316" s="15">
        <f>ROW(A1315)</f>
        <v>1315</v>
      </c>
      <c r="B1316" s="15">
        <f>IF(J1316=J1315,B1315+1,1)</f>
        <v>8</v>
      </c>
      <c r="C1316" s="15" t="s">
        <v>288</v>
      </c>
      <c r="D1316" s="25" t="s">
        <v>39</v>
      </c>
      <c r="E1316" s="27">
        <v>103164</v>
      </c>
      <c r="F1316" s="27" t="s">
        <v>2243</v>
      </c>
      <c r="G1316" s="27" t="s">
        <v>54</v>
      </c>
      <c r="H1316" s="27">
        <v>28000</v>
      </c>
      <c r="I1316" s="27">
        <v>0.375</v>
      </c>
      <c r="J1316" s="28">
        <v>46098</v>
      </c>
      <c r="K1316" s="26" t="s">
        <v>290</v>
      </c>
      <c r="L1316" s="26"/>
      <c r="M1316" s="27" t="s">
        <v>144</v>
      </c>
      <c r="N1316" s="25">
        <f>IFERROR(VLOOKUP(M1316,Data!$J$1:$K$58,2,0),"")</f>
        <v>56940144795</v>
      </c>
      <c r="O1316" s="27" t="s">
        <v>145</v>
      </c>
      <c r="P1316" s="27"/>
      <c r="Q1316" s="27"/>
      <c r="R1316" s="27" t="s">
        <v>120</v>
      </c>
      <c r="S1316" s="27"/>
      <c r="T1316" s="27"/>
      <c r="U1316" s="28"/>
      <c r="X1316" s="27"/>
      <c r="Y1316" s="27"/>
      <c r="Z1316" s="29"/>
      <c r="AA1316" s="29">
        <v>0.62291666666666667</v>
      </c>
      <c r="AB1316" s="29"/>
      <c r="AC1316" s="30">
        <v>46098</v>
      </c>
      <c r="AD1316" s="15" t="str">
        <f>IF(Tabla2[[#This Row],[HORA ENTREGA]]="DIRECTO","On time", IF(AA1316&lt;&gt;"",IF(Tabla2[[#This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6" s="15" t="str">
        <f>MID(Tabla2[[#This Row],[TIPO]],1,3)</f>
        <v xml:space="preserve">40 </v>
      </c>
      <c r="AF13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COMERCIAL SEA GARDEN SPA */ Cont: * TCLU1353227*/ HR Entrega: *DIRECTO* /Dirección: *</v>
      </c>
      <c r="AG1316" s="38" t="str">
        <f>IFERROR(HYPERLINK("https://wa.me/"&amp;Tabla2[[#This Row],[CONTACTO]]&amp;"?text="&amp;Tabla2[[#This Row],[Mensaje]],"Enviar mensaje"),"")</f>
        <v>Enviar mensaje</v>
      </c>
      <c r="AH1316" s="15" t="str">
        <f>CONCATENATE(A1316,F1316)</f>
        <v>1315TCLU1353227</v>
      </c>
      <c r="AI1316" s="15" t="str">
        <f>CONCATENATE("ENT-",A1316)</f>
        <v>ENT-1315</v>
      </c>
      <c r="AJ1316" s="15" t="str">
        <f>IF(Tabla2[[#This Row],[Op]]&lt;&gt;"","ENTREGA","")</f>
        <v>ENTREGA</v>
      </c>
      <c r="AK1316" s="40" t="str">
        <f>(Tabla2[[#This Row],[FECHA ENTREGA]]&amp;Tabla2[[#This Row],[HORA ENTREGA]])</f>
        <v>46098DIRECTO</v>
      </c>
      <c r="AL1316" s="34" t="str">
        <f>IFERROR(HYPERLINK("https://wa.me/"&amp;Tabla2[[#This Row],[CONTACTO]]&amp;"?text="&amp;Tabla2[[#This Row],[Mensaje]]),"")</f>
        <v>https://wa.me/56940144795?text=Hola!%0AServicio del día 17-03%0A *Cliente:* COMERCIAL SEA GARDEN SPA */ Cont: * TCLU1353227*/ HR Entrega: *DIRECTO* /Dirección: *</v>
      </c>
    </row>
    <row r="1317" spans="1:38" s="15" customFormat="1" ht="16.5" customHeight="1" x14ac:dyDescent="0.2">
      <c r="A1317" s="15">
        <f>ROW(A1316)</f>
        <v>1316</v>
      </c>
      <c r="B1317" s="15">
        <f>IF(J1317=J1316,B1316+1,1)</f>
        <v>9</v>
      </c>
      <c r="C1317" s="15" t="s">
        <v>684</v>
      </c>
      <c r="D1317" s="25" t="s">
        <v>39</v>
      </c>
      <c r="E1317" s="27">
        <v>140987</v>
      </c>
      <c r="F1317" s="27" t="s">
        <v>2244</v>
      </c>
      <c r="G1317" s="27" t="s">
        <v>64</v>
      </c>
      <c r="H1317" s="27">
        <v>9000</v>
      </c>
      <c r="I1317" s="27" t="s">
        <v>2245</v>
      </c>
      <c r="J1317" s="28">
        <v>46098</v>
      </c>
      <c r="K1317" s="26">
        <v>0.33333333333333331</v>
      </c>
      <c r="L1317" s="26"/>
      <c r="M1317" s="27" t="s">
        <v>45</v>
      </c>
      <c r="N1317" s="25">
        <f>IFERROR(VLOOKUP(M1317,Data!$J$1:$K$58,2,0),"")</f>
        <v>56950981572</v>
      </c>
      <c r="O1317" s="27" t="s">
        <v>46</v>
      </c>
      <c r="P1317" s="27"/>
      <c r="Q1317" s="27" t="s">
        <v>686</v>
      </c>
      <c r="R1317" s="27" t="s">
        <v>250</v>
      </c>
      <c r="S1317" s="27"/>
      <c r="T1317" s="27"/>
      <c r="U1317" s="28"/>
      <c r="V1317" s="15" t="s">
        <v>1700</v>
      </c>
      <c r="X1317" s="27" t="s">
        <v>335</v>
      </c>
      <c r="Y1317" s="27"/>
      <c r="Z1317" s="29"/>
      <c r="AA1317" s="29">
        <v>0.33680555555555558</v>
      </c>
      <c r="AB1317" s="29"/>
      <c r="AC1317" s="30">
        <v>46098</v>
      </c>
      <c r="AD1317" s="15" t="str">
        <f>IF(Tabla2[[#This Row],[HORA ENTREGA]]="DIRECTO","On time", IF(AA1317&lt;&gt;"",IF(Tabla2[[#This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7" s="15" t="str">
        <f>MID(Tabla2[[#This Row],[TIPO]],1,3)</f>
        <v xml:space="preserve">20 </v>
      </c>
      <c r="AF13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DOKA CHILE ENCOFRADOS LTDA */ Cont: * ONEU2631193*/ HR Entrega: *08:00* /Dirección: *SANTA ISABEL 1697, LAMPA</v>
      </c>
      <c r="AG1317" s="38" t="str">
        <f>IFERROR(HYPERLINK("https://wa.me/"&amp;Tabla2[[#This Row],[CONTACTO]]&amp;"?text="&amp;Tabla2[[#This Row],[Mensaje]],"Enviar mensaje"),"")</f>
        <v>Enviar mensaje</v>
      </c>
      <c r="AH1317" s="15" t="str">
        <f>CONCATENATE(A1317,F1317)</f>
        <v>1316ONEU2631193</v>
      </c>
      <c r="AI1317" s="15" t="str">
        <f>CONCATENATE("ENT-",A1317)</f>
        <v>ENT-1316</v>
      </c>
      <c r="AJ1317" s="15" t="str">
        <f>IF(Tabla2[[#This Row],[Op]]&lt;&gt;"","ENTREGA","")</f>
        <v>ENTREGA</v>
      </c>
      <c r="AK1317" s="40" t="str">
        <f>(Tabla2[[#This Row],[FECHA ENTREGA]]&amp;Tabla2[[#This Row],[HORA ENTREGA]])</f>
        <v>460980,333333333333333</v>
      </c>
      <c r="AL1317" s="34" t="str">
        <f>IFERROR(HYPERLINK("https://wa.me/"&amp;Tabla2[[#This Row],[CONTACTO]]&amp;"?text="&amp;Tabla2[[#This Row],[Mensaje]]),"")</f>
        <v>https://wa.me/56950981572?text=Hola!%0AServicio del día 17-03%0A *Cliente:* DOKA CHILE ENCOFRADOS LTDA */ Cont: * ONEU2631193*/ HR Entrega: *08:00* /Dirección: *SANTA ISABEL 1697, LAMPA</v>
      </c>
    </row>
    <row r="1318" spans="1:38" s="15" customFormat="1" ht="16.5" customHeight="1" x14ac:dyDescent="0.2">
      <c r="A1318" s="15">
        <f>ROW(A1317)</f>
        <v>1317</v>
      </c>
      <c r="B1318" s="15">
        <f>IF(J1318=J1317,B1317+1,1)</f>
        <v>10</v>
      </c>
      <c r="C1318" s="15" t="s">
        <v>114</v>
      </c>
      <c r="D1318" s="25" t="s">
        <v>39</v>
      </c>
      <c r="E1318" s="27">
        <v>301336</v>
      </c>
      <c r="F1318" s="27" t="s">
        <v>2246</v>
      </c>
      <c r="G1318" s="27" t="s">
        <v>41</v>
      </c>
      <c r="H1318" s="27">
        <v>22000</v>
      </c>
      <c r="I1318" s="27" t="s">
        <v>42</v>
      </c>
      <c r="J1318" s="28">
        <v>46098</v>
      </c>
      <c r="K1318" s="26">
        <v>0.35416666666666669</v>
      </c>
      <c r="L1318" s="26"/>
      <c r="M1318" s="27" t="s">
        <v>347</v>
      </c>
      <c r="N1318" s="25">
        <f>IFERROR(VLOOKUP(M1318,Data!$J$1:$K$58,2,0),"")</f>
        <v>56976511010</v>
      </c>
      <c r="O1318" s="27" t="s">
        <v>516</v>
      </c>
      <c r="P1318" s="27"/>
      <c r="Q1318" s="27" t="s">
        <v>119</v>
      </c>
      <c r="R1318" s="27" t="s">
        <v>93</v>
      </c>
      <c r="S1318" s="27"/>
      <c r="T1318" s="27"/>
      <c r="U1318" s="28"/>
      <c r="V1318" s="15" t="s">
        <v>1700</v>
      </c>
      <c r="X1318" s="27"/>
      <c r="Y1318" s="27"/>
      <c r="Z1318" s="29"/>
      <c r="AA1318" s="29">
        <v>0.30902777777777779</v>
      </c>
      <c r="AB1318" s="29"/>
      <c r="AC1318" s="30">
        <v>46098</v>
      </c>
      <c r="AD1318" s="15" t="str">
        <f>IF(Tabla2[[#This Row],[HORA ENTREGA]]="DIRECTO","On time", IF(AA1318&lt;&gt;"",IF(Tabla2[[#This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8" s="15" t="str">
        <f>MID(Tabla2[[#This Row],[TIPO]],1,3)</f>
        <v xml:space="preserve">40 </v>
      </c>
      <c r="AF13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FLEX EQUIPOS DE DESCANSO CHILE */ Cont: * FFAU7608021*/ HR Entrega: *08:30* /Dirección: *MERSAN (José Joaquín Prieto 9001, Lo Espejo. Bodegas: 7-8-9-10-15-16-17-18)</v>
      </c>
      <c r="AG1318" s="38" t="str">
        <f>IFERROR(HYPERLINK("https://wa.me/"&amp;Tabla2[[#This Row],[CONTACTO]]&amp;"?text="&amp;Tabla2[[#This Row],[Mensaje]],"Enviar mensaje"),"")</f>
        <v>Enviar mensaje</v>
      </c>
      <c r="AH1318" s="15" t="str">
        <f>CONCATENATE(A1318,F1318)</f>
        <v>1317FFAU7608021</v>
      </c>
      <c r="AI1318" s="15" t="str">
        <f>CONCATENATE("ENT-",A1318)</f>
        <v>ENT-1317</v>
      </c>
      <c r="AJ1318" s="15" t="str">
        <f>IF(Tabla2[[#This Row],[Op]]&lt;&gt;"","ENTREGA","")</f>
        <v>ENTREGA</v>
      </c>
      <c r="AK1318" s="40" t="str">
        <f>(Tabla2[[#This Row],[FECHA ENTREGA]]&amp;Tabla2[[#This Row],[HORA ENTREGA]])</f>
        <v>460980,354166666666667</v>
      </c>
      <c r="AL1318" s="34" t="str">
        <f>IFERROR(HYPERLINK("https://wa.me/"&amp;Tabla2[[#This Row],[CONTACTO]]&amp;"?text="&amp;Tabla2[[#This Row],[Mensaje]]),"")</f>
        <v>https://wa.me/56976511010?text=Hola!%0AServicio del día 17-03%0A *Cliente:* FLEX EQUIPOS DE DESCANSO CHILE */ Cont: * FFAU7608021*/ HR Entrega: *08:30* /Dirección: *MERSAN (José Joaquín Prieto 9001, Lo Espejo. Bodegas: 7-8-9-10-15-16-17-18)</v>
      </c>
    </row>
    <row r="1319" spans="1:38" s="15" customFormat="1" ht="16.5" customHeight="1" x14ac:dyDescent="0.2">
      <c r="A1319" s="15">
        <f>ROW(A1318)</f>
        <v>1318</v>
      </c>
      <c r="B1319" s="15">
        <f>IF(J1319=J1318,B1318+1,1)</f>
        <v>11</v>
      </c>
      <c r="C1319" s="15" t="s">
        <v>166</v>
      </c>
      <c r="D1319" s="25" t="s">
        <v>39</v>
      </c>
      <c r="E1319" s="27">
        <v>879283</v>
      </c>
      <c r="F1319" s="27" t="s">
        <v>2247</v>
      </c>
      <c r="G1319" s="27" t="s">
        <v>41</v>
      </c>
      <c r="H1319" s="27">
        <v>15000</v>
      </c>
      <c r="I1319" s="27" t="s">
        <v>2248</v>
      </c>
      <c r="J1319" s="28">
        <v>46098</v>
      </c>
      <c r="K1319" s="26">
        <v>0.375</v>
      </c>
      <c r="L1319" s="26"/>
      <c r="M1319" s="27" t="s">
        <v>77</v>
      </c>
      <c r="N1319" s="25">
        <f>IFERROR(VLOOKUP(M1319,Data!$J$1:$K$58,2,0),"")</f>
        <v>56967384794</v>
      </c>
      <c r="O1319" s="27" t="s">
        <v>78</v>
      </c>
      <c r="P1319" s="27"/>
      <c r="Q1319" s="27" t="s">
        <v>168</v>
      </c>
      <c r="R1319" s="27" t="s">
        <v>446</v>
      </c>
      <c r="S1319" s="27"/>
      <c r="T1319" s="27"/>
      <c r="U1319" s="28"/>
      <c r="V1319" s="15" t="s">
        <v>1700</v>
      </c>
      <c r="X1319" s="27"/>
      <c r="Y1319" s="27"/>
      <c r="Z1319" s="29"/>
      <c r="AA1319" s="29">
        <v>0.3347222222222222</v>
      </c>
      <c r="AB1319" s="29"/>
      <c r="AC1319" s="30">
        <v>46098</v>
      </c>
      <c r="AD1319" s="15" t="str">
        <f>IF(Tabla2[[#This Row],[HORA ENTREGA]]="DIRECTO","On time", IF(AA1319&lt;&gt;"",IF(Tabla2[[#This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19" s="15" t="str">
        <f>MID(Tabla2[[#This Row],[TIPO]],1,3)</f>
        <v xml:space="preserve">40 </v>
      </c>
      <c r="AF13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IMPORTADORA Y COMERCIALIZADORA BZ SPA */ Cont: * DFSU7243536*/ HR Entrega: *09:00* /Dirección: *PuertoMadero 9710, Bodega X36. Pudahuel</v>
      </c>
      <c r="AG1319" s="38" t="str">
        <f>IFERROR(HYPERLINK("https://wa.me/"&amp;Tabla2[[#This Row],[CONTACTO]]&amp;"?text="&amp;Tabla2[[#This Row],[Mensaje]],"Enviar mensaje"),"")</f>
        <v>Enviar mensaje</v>
      </c>
      <c r="AH1319" s="15" t="str">
        <f>CONCATENATE(A1319,F1319)</f>
        <v>1318DFSU7243536</v>
      </c>
      <c r="AI1319" s="15" t="str">
        <f>CONCATENATE("ENT-",A1319)</f>
        <v>ENT-1318</v>
      </c>
      <c r="AJ1319" s="15" t="str">
        <f>IF(Tabla2[[#This Row],[Op]]&lt;&gt;"","ENTREGA","")</f>
        <v>ENTREGA</v>
      </c>
      <c r="AK1319" s="40" t="str">
        <f>(Tabla2[[#This Row],[FECHA ENTREGA]]&amp;Tabla2[[#This Row],[HORA ENTREGA]])</f>
        <v>460980,375</v>
      </c>
      <c r="AL1319" s="34" t="str">
        <f>IFERROR(HYPERLINK("https://wa.me/"&amp;Tabla2[[#This Row],[CONTACTO]]&amp;"?text="&amp;Tabla2[[#This Row],[Mensaje]]),"")</f>
        <v>https://wa.me/56967384794?text=Hola!%0AServicio del día 17-03%0A *Cliente:* IMPORTADORA Y COMERCIALIZADORA BZ SPA */ Cont: * DFSU7243536*/ HR Entrega: *09:00* /Dirección: *PuertoMadero 9710, Bodega X36. Pudahuel</v>
      </c>
    </row>
    <row r="1320" spans="1:38" s="15" customFormat="1" ht="16.5" customHeight="1" x14ac:dyDescent="0.2">
      <c r="A1320" s="15">
        <f>ROW(A1319)</f>
        <v>1319</v>
      </c>
      <c r="B1320" s="15">
        <f>IF(J1320=J1319,B1319+1,1)</f>
        <v>12</v>
      </c>
      <c r="C1320" s="15" t="s">
        <v>166</v>
      </c>
      <c r="D1320" s="25" t="s">
        <v>39</v>
      </c>
      <c r="E1320" s="27">
        <v>878752</v>
      </c>
      <c r="F1320" s="27" t="s">
        <v>2249</v>
      </c>
      <c r="G1320" s="27" t="s">
        <v>41</v>
      </c>
      <c r="H1320" s="27">
        <v>23000</v>
      </c>
      <c r="I1320" s="27" t="s">
        <v>42</v>
      </c>
      <c r="J1320" s="28">
        <v>46098</v>
      </c>
      <c r="K1320" s="26">
        <v>0.41666666666666669</v>
      </c>
      <c r="L1320" s="26"/>
      <c r="M1320" s="27" t="s">
        <v>112</v>
      </c>
      <c r="N1320" s="25">
        <f>IFERROR(VLOOKUP(M1320,Data!$J$1:$K$58,2,0),"")</f>
        <v>56990025702</v>
      </c>
      <c r="O1320" s="27" t="s">
        <v>61</v>
      </c>
      <c r="P1320" s="27"/>
      <c r="Q1320" s="27" t="s">
        <v>168</v>
      </c>
      <c r="R1320" s="27" t="s">
        <v>446</v>
      </c>
      <c r="S1320" s="27"/>
      <c r="T1320" s="27"/>
      <c r="U1320" s="28"/>
      <c r="V1320" s="15" t="s">
        <v>1700</v>
      </c>
      <c r="X1320" s="27"/>
      <c r="Y1320" s="27"/>
      <c r="Z1320" s="29"/>
      <c r="AA1320" s="29">
        <v>0.39166666666666666</v>
      </c>
      <c r="AB1320" s="29"/>
      <c r="AC1320" s="30">
        <v>46098</v>
      </c>
      <c r="AD1320" s="15" t="str">
        <f>IF(Tabla2[[#This Row],[HORA ENTREGA]]="DIRECTO","On time", IF(AA1320&lt;&gt;"",IF(Tabla2[[#This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0" s="15" t="str">
        <f>MID(Tabla2[[#This Row],[TIPO]],1,3)</f>
        <v xml:space="preserve">40 </v>
      </c>
      <c r="AF13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IMPORTADORA Y COMERCIALIZADORA BZ SPA */ Cont: * TGBU7083830*/ HR Entrega: *10:00* /Dirección: *PuertoMadero 9710, Bodega X36. Pudahuel</v>
      </c>
      <c r="AG1320" s="38" t="str">
        <f>IFERROR(HYPERLINK("https://wa.me/"&amp;Tabla2[[#This Row],[CONTACTO]]&amp;"?text="&amp;Tabla2[[#This Row],[Mensaje]],"Enviar mensaje"),"")</f>
        <v>Enviar mensaje</v>
      </c>
      <c r="AH1320" s="15" t="str">
        <f>CONCATENATE(A1320,F1320)</f>
        <v>1319TGBU7083830</v>
      </c>
      <c r="AI1320" s="15" t="str">
        <f>CONCATENATE("ENT-",A1320)</f>
        <v>ENT-1319</v>
      </c>
      <c r="AJ1320" s="15" t="str">
        <f>IF(Tabla2[[#This Row],[Op]]&lt;&gt;"","ENTREGA","")</f>
        <v>ENTREGA</v>
      </c>
      <c r="AK1320" s="40" t="str">
        <f>(Tabla2[[#This Row],[FECHA ENTREGA]]&amp;Tabla2[[#This Row],[HORA ENTREGA]])</f>
        <v>460980,416666666666667</v>
      </c>
      <c r="AL1320" s="34" t="str">
        <f>IFERROR(HYPERLINK("https://wa.me/"&amp;Tabla2[[#This Row],[CONTACTO]]&amp;"?text="&amp;Tabla2[[#This Row],[Mensaje]]),"")</f>
        <v>https://wa.me/56990025702?text=Hola!%0AServicio del día 17-03%0A *Cliente:* IMPORTADORA Y COMERCIALIZADORA BZ SPA */ Cont: * TGBU7083830*/ HR Entrega: *10:00* /Dirección: *PuertoMadero 9710, Bodega X36. Pudahuel</v>
      </c>
    </row>
    <row r="1321" spans="1:38" s="15" customFormat="1" ht="16.5" customHeight="1" x14ac:dyDescent="0.2">
      <c r="A1321" s="15">
        <f>ROW(A1320)</f>
        <v>1320</v>
      </c>
      <c r="B1321" s="15">
        <f>IF(J1321=J1320,B1320+1,1)</f>
        <v>13</v>
      </c>
      <c r="C1321" s="15" t="s">
        <v>178</v>
      </c>
      <c r="D1321" s="25" t="s">
        <v>39</v>
      </c>
      <c r="E1321" s="27">
        <v>878307</v>
      </c>
      <c r="F1321" s="27" t="s">
        <v>2250</v>
      </c>
      <c r="G1321" s="27" t="s">
        <v>41</v>
      </c>
      <c r="H1321" s="27">
        <v>13000</v>
      </c>
      <c r="I1321" s="27" t="s">
        <v>42</v>
      </c>
      <c r="J1321" s="28">
        <v>46098</v>
      </c>
      <c r="K1321" s="26">
        <v>0.33333333333333331</v>
      </c>
      <c r="L1321" s="26"/>
      <c r="M1321" s="27" t="s">
        <v>86</v>
      </c>
      <c r="N1321" s="25">
        <f>IFERROR(VLOOKUP(M1321,Data!$J$1:$K$58,2,0),"")</f>
        <v>56956654384</v>
      </c>
      <c r="O1321" s="27" t="s">
        <v>87</v>
      </c>
      <c r="P1321" s="27"/>
      <c r="Q1321" s="27" t="s">
        <v>182</v>
      </c>
      <c r="R1321" s="27" t="s">
        <v>169</v>
      </c>
      <c r="S1321" s="27"/>
      <c r="T1321" s="27"/>
      <c r="U1321" s="28"/>
      <c r="V1321" s="15" t="s">
        <v>1700</v>
      </c>
      <c r="X1321" s="27"/>
      <c r="Y1321" s="27"/>
      <c r="Z1321" s="29"/>
      <c r="AA1321" s="29">
        <v>0.35416666666666669</v>
      </c>
      <c r="AB1321" s="29"/>
      <c r="AC1321" s="30">
        <v>46098</v>
      </c>
      <c r="AD1321" s="15" t="str">
        <f>IF(Tabla2[[#This Row],[HORA ENTREGA]]="DIRECTO","On time", IF(AA1321&lt;&gt;"",IF(Tabla2[[#This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21" s="15" t="str">
        <f>MID(Tabla2[[#This Row],[TIPO]],1,3)</f>
        <v xml:space="preserve">40 </v>
      </c>
      <c r="AF13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INVERSIERRA S A */ Cont: * BMOU4305972*/ HR Entrega: *08:00* /Dirección: *HUECHURABA</v>
      </c>
      <c r="AG1321" s="38" t="str">
        <f>IFERROR(HYPERLINK("https://wa.me/"&amp;Tabla2[[#This Row],[CONTACTO]]&amp;"?text="&amp;Tabla2[[#This Row],[Mensaje]],"Enviar mensaje"),"")</f>
        <v>Enviar mensaje</v>
      </c>
      <c r="AH1321" s="15" t="str">
        <f>CONCATENATE(A1321,F1321)</f>
        <v>1320BMOU4305972</v>
      </c>
      <c r="AI1321" s="15" t="str">
        <f>CONCATENATE("ENT-",A1321)</f>
        <v>ENT-1320</v>
      </c>
      <c r="AJ1321" s="15" t="str">
        <f>IF(Tabla2[[#This Row],[Op]]&lt;&gt;"","ENTREGA","")</f>
        <v>ENTREGA</v>
      </c>
      <c r="AK1321" s="40" t="str">
        <f>(Tabla2[[#This Row],[FECHA ENTREGA]]&amp;Tabla2[[#This Row],[HORA ENTREGA]])</f>
        <v>460980,333333333333333</v>
      </c>
      <c r="AL1321" s="34" t="str">
        <f>IFERROR(HYPERLINK("https://wa.me/"&amp;Tabla2[[#This Row],[CONTACTO]]&amp;"?text="&amp;Tabla2[[#This Row],[Mensaje]]),"")</f>
        <v>https://wa.me/56956654384?text=Hola!%0AServicio del día 17-03%0A *Cliente:* INVERSIERRA S A */ Cont: * BMOU4305972*/ HR Entrega: *08:00* /Dirección: *HUECHURABA</v>
      </c>
    </row>
    <row r="1322" spans="1:38" s="15" customFormat="1" ht="16.5" customHeight="1" x14ac:dyDescent="0.2">
      <c r="A1322" s="15">
        <f>ROW(A1321)</f>
        <v>1321</v>
      </c>
      <c r="B1322" s="15">
        <f>IF(J1322=J1321,B1321+1,1)</f>
        <v>14</v>
      </c>
      <c r="C1322" s="15" t="s">
        <v>178</v>
      </c>
      <c r="D1322" s="25" t="s">
        <v>39</v>
      </c>
      <c r="E1322" s="27">
        <v>878307</v>
      </c>
      <c r="F1322" s="27" t="s">
        <v>2251</v>
      </c>
      <c r="G1322" s="27" t="s">
        <v>41</v>
      </c>
      <c r="H1322" s="27">
        <v>17000</v>
      </c>
      <c r="I1322" s="27" t="s">
        <v>42</v>
      </c>
      <c r="J1322" s="28">
        <v>46098</v>
      </c>
      <c r="K1322" s="26">
        <v>0.5</v>
      </c>
      <c r="L1322" s="26"/>
      <c r="M1322" s="27" t="s">
        <v>172</v>
      </c>
      <c r="N1322" s="25">
        <f>IFERROR(VLOOKUP(M1322,Data!$J$1:$K$58,2,0),"")</f>
        <v>56985215946</v>
      </c>
      <c r="O1322" s="27" t="s">
        <v>173</v>
      </c>
      <c r="P1322" s="27"/>
      <c r="Q1322" s="27" t="s">
        <v>182</v>
      </c>
      <c r="R1322" s="27" t="s">
        <v>169</v>
      </c>
      <c r="S1322" s="27"/>
      <c r="T1322" s="27"/>
      <c r="U1322" s="28"/>
      <c r="V1322" s="15" t="s">
        <v>1700</v>
      </c>
      <c r="X1322" s="27"/>
      <c r="Y1322" s="27"/>
      <c r="Z1322" s="29"/>
      <c r="AA1322" s="29">
        <v>0.48333333333333334</v>
      </c>
      <c r="AB1322" s="29"/>
      <c r="AC1322" s="30">
        <v>46098</v>
      </c>
      <c r="AD1322" s="15" t="str">
        <f>IF(Tabla2[[#This Row],[HORA ENTREGA]]="DIRECTO","On time", IF(AA1322&lt;&gt;"",IF(Tabla2[[#This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2" s="15" t="str">
        <f>MID(Tabla2[[#This Row],[TIPO]],1,3)</f>
        <v xml:space="preserve">40 </v>
      </c>
      <c r="AF13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INVERSIERRA S A */ Cont: * FFAU3886488*/ HR Entrega: *12:00* /Dirección: *HUECHURABA</v>
      </c>
      <c r="AG1322" s="38" t="str">
        <f>IFERROR(HYPERLINK("https://wa.me/"&amp;Tabla2[[#This Row],[CONTACTO]]&amp;"?text="&amp;Tabla2[[#This Row],[Mensaje]],"Enviar mensaje"),"")</f>
        <v>Enviar mensaje</v>
      </c>
      <c r="AH1322" s="15" t="str">
        <f>CONCATENATE(A1322,F1322)</f>
        <v>1321FFAU3886488</v>
      </c>
      <c r="AI1322" s="15" t="str">
        <f>CONCATENATE("ENT-",A1322)</f>
        <v>ENT-1321</v>
      </c>
      <c r="AJ1322" s="15" t="str">
        <f>IF(Tabla2[[#This Row],[Op]]&lt;&gt;"","ENTREGA","")</f>
        <v>ENTREGA</v>
      </c>
      <c r="AK1322" s="40" t="str">
        <f>(Tabla2[[#This Row],[FECHA ENTREGA]]&amp;Tabla2[[#This Row],[HORA ENTREGA]])</f>
        <v>460980,5</v>
      </c>
      <c r="AL1322" s="34" t="str">
        <f>IFERROR(HYPERLINK("https://wa.me/"&amp;Tabla2[[#This Row],[CONTACTO]]&amp;"?text="&amp;Tabla2[[#This Row],[Mensaje]]),"")</f>
        <v>https://wa.me/56985215946?text=Hola!%0AServicio del día 17-03%0A *Cliente:* INVERSIERRA S A */ Cont: * FFAU3886488*/ HR Entrega: *12:00* /Dirección: *HUECHURABA</v>
      </c>
    </row>
    <row r="1323" spans="1:38" s="15" customFormat="1" ht="16.5" customHeight="1" x14ac:dyDescent="0.2">
      <c r="A1323" s="15">
        <f>ROW(A1322)</f>
        <v>1322</v>
      </c>
      <c r="B1323" s="15">
        <f>IF(J1323=J1322,B1322+1,1)</f>
        <v>15</v>
      </c>
      <c r="C1323" s="15" t="s">
        <v>965</v>
      </c>
      <c r="D1323" s="25" t="s">
        <v>122</v>
      </c>
      <c r="E1323" s="27" t="s">
        <v>2252</v>
      </c>
      <c r="F1323" s="27"/>
      <c r="G1323" s="27" t="s">
        <v>41</v>
      </c>
      <c r="H1323" s="27" t="s">
        <v>120</v>
      </c>
      <c r="I1323" s="27" t="s">
        <v>120</v>
      </c>
      <c r="J1323" s="28">
        <v>46098</v>
      </c>
      <c r="K1323" s="26">
        <v>0.35416666666666669</v>
      </c>
      <c r="L1323" s="26"/>
      <c r="M1323" s="27" t="s">
        <v>674</v>
      </c>
      <c r="N1323" s="25">
        <f>IFERROR(VLOOKUP(M1323,Data!$J$1:$K$58,2,0),"")</f>
        <v>56967386018</v>
      </c>
      <c r="O1323" s="27" t="s">
        <v>356</v>
      </c>
      <c r="P1323" s="27"/>
      <c r="Q1323" s="27" t="s">
        <v>967</v>
      </c>
      <c r="R1323" s="27" t="s">
        <v>1288</v>
      </c>
      <c r="S1323" s="27"/>
      <c r="T1323" s="27"/>
      <c r="U1323" s="28"/>
      <c r="X1323" s="27" t="s">
        <v>2253</v>
      </c>
      <c r="Y1323" s="27"/>
      <c r="Z1323" s="29"/>
      <c r="AA1323" s="29">
        <v>0.32500000000000001</v>
      </c>
      <c r="AB1323" s="29"/>
      <c r="AC1323" s="30">
        <v>46098</v>
      </c>
      <c r="AD1323" s="15" t="str">
        <f>IF(Tabla2[[#This Row],[HORA ENTREGA]]="DIRECTO","On time", IF(AA1323&lt;&gt;"",IF(Tabla2[[#This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3" s="15" t="str">
        <f>MID(Tabla2[[#This Row],[TIPO]],1,3)</f>
        <v xml:space="preserve">40 </v>
      </c>
      <c r="AF13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ITALZIP S A */ Cont: * */ HR Entrega: *08:30* /Dirección: *CONSOLIDADO: BOD.ITALZIP - AV. BOULEVARD AEROPUERTO NORTE 9627 ENEA PUDAHUEL / EMBARQUE: STI</v>
      </c>
      <c r="AG1323" s="38" t="str">
        <f>IFERROR(HYPERLINK("https://wa.me/"&amp;Tabla2[[#This Row],[CONTACTO]]&amp;"?text="&amp;Tabla2[[#This Row],[Mensaje]],"Enviar mensaje"),"")</f>
        <v>Enviar mensaje</v>
      </c>
      <c r="AH1323" s="15" t="str">
        <f>CONCATENATE(A1323,F1323)</f>
        <v>1322</v>
      </c>
      <c r="AI1323" s="15" t="str">
        <f>CONCATENATE("ENT-",A1323)</f>
        <v>ENT-1322</v>
      </c>
      <c r="AJ1323" s="15" t="str">
        <f>IF(Tabla2[[#This Row],[Op]]&lt;&gt;"","ENTREGA","")</f>
        <v>ENTREGA</v>
      </c>
      <c r="AK1323" s="40" t="str">
        <f>(Tabla2[[#This Row],[FECHA ENTREGA]]&amp;Tabla2[[#This Row],[HORA ENTREGA]])</f>
        <v>460980,354166666666667</v>
      </c>
      <c r="AL1323" s="34" t="str">
        <f>IFERROR(HYPERLINK("https://wa.me/"&amp;Tabla2[[#This Row],[CONTACTO]]&amp;"?text="&amp;Tabla2[[#This Row],[Mensaje]]),"")</f>
        <v>https://wa.me/56967386018?text=Hola!%0AServicio del día 17-03%0A *Cliente:* ITALZIP S A */ Cont: * */ HR Entrega: *08:30* /Dirección: *CONSOLIDADO: BOD.ITALZIP - AV. BOULEVARD AEROPUERTO NORTE 9627 ENEA PUDAHUEL / EMBARQUE: STI</v>
      </c>
    </row>
    <row r="1324" spans="1:38" s="15" customFormat="1" ht="16.5" customHeight="1" x14ac:dyDescent="0.2">
      <c r="A1324" s="15">
        <f>ROW(A1323)</f>
        <v>1323</v>
      </c>
      <c r="B1324" s="15">
        <f>IF(J1324=J1323,B1323+1,1)</f>
        <v>16</v>
      </c>
      <c r="C1324" s="15" t="s">
        <v>2254</v>
      </c>
      <c r="D1324" s="25" t="s">
        <v>39</v>
      </c>
      <c r="E1324" s="27">
        <v>301334</v>
      </c>
      <c r="F1324" s="27" t="s">
        <v>2255</v>
      </c>
      <c r="G1324" s="27" t="s">
        <v>2256</v>
      </c>
      <c r="H1324" s="27">
        <v>5000</v>
      </c>
      <c r="I1324" s="27" t="s">
        <v>2257</v>
      </c>
      <c r="J1324" s="28">
        <v>46098</v>
      </c>
      <c r="K1324" s="26">
        <v>0.33333333333333331</v>
      </c>
      <c r="L1324" s="26"/>
      <c r="M1324" s="27" t="s">
        <v>308</v>
      </c>
      <c r="N1324" s="25">
        <f>IFERROR(VLOOKUP(M1324,Data!$J$1:$K$58,2,0),"")</f>
        <v>56966631737</v>
      </c>
      <c r="O1324" s="27" t="s">
        <v>309</v>
      </c>
      <c r="P1324" s="27"/>
      <c r="Q1324" s="27" t="s">
        <v>2258</v>
      </c>
      <c r="R1324" s="27" t="s">
        <v>183</v>
      </c>
      <c r="S1324" s="27"/>
      <c r="T1324" s="27"/>
      <c r="U1324" s="28"/>
      <c r="V1324" s="15" t="s">
        <v>1700</v>
      </c>
      <c r="X1324" s="27"/>
      <c r="Y1324" s="27"/>
      <c r="Z1324" s="29"/>
      <c r="AA1324" s="29">
        <v>0.28472222222222221</v>
      </c>
      <c r="AB1324" s="29"/>
      <c r="AC1324" s="30">
        <v>46098</v>
      </c>
      <c r="AD1324" s="15" t="str">
        <f>IF(Tabla2[[#This Row],[HORA ENTREGA]]="DIRECTO","On time", IF(AA1324&lt;&gt;"",IF(Tabla2[[#This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4" s="15" t="str">
        <f>MID(Tabla2[[#This Row],[TIPO]],1,3)</f>
        <v xml:space="preserve">20 </v>
      </c>
      <c r="AF13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LADY GENNY */ Cont: * NYKU9724840*/ HR Entrega: *08:00* /Dirección: *ARTURO PRAT 855 SANTIAGO CENTRO</v>
      </c>
      <c r="AG1324" s="38" t="str">
        <f>IFERROR(HYPERLINK("https://wa.me/"&amp;Tabla2[[#This Row],[CONTACTO]]&amp;"?text="&amp;Tabla2[[#This Row],[Mensaje]],"Enviar mensaje"),"")</f>
        <v>Enviar mensaje</v>
      </c>
      <c r="AH1324" s="15" t="str">
        <f>CONCATENATE(A1324,F1324)</f>
        <v>1323NYKU9724840</v>
      </c>
      <c r="AI1324" s="15" t="str">
        <f>CONCATENATE("ENT-",A1324)</f>
        <v>ENT-1323</v>
      </c>
      <c r="AJ1324" s="15" t="str">
        <f>IF(Tabla2[[#This Row],[Op]]&lt;&gt;"","ENTREGA","")</f>
        <v>ENTREGA</v>
      </c>
      <c r="AK1324" s="40" t="str">
        <f>(Tabla2[[#This Row],[FECHA ENTREGA]]&amp;Tabla2[[#This Row],[HORA ENTREGA]])</f>
        <v>460980,333333333333333</v>
      </c>
      <c r="AL1324" s="34" t="str">
        <f>IFERROR(HYPERLINK("https://wa.me/"&amp;Tabla2[[#This Row],[CONTACTO]]&amp;"?text="&amp;Tabla2[[#This Row],[Mensaje]]),"")</f>
        <v>https://wa.me/56966631737?text=Hola!%0AServicio del día 17-03%0A *Cliente:* LADY GENNY */ Cont: * NYKU9724840*/ HR Entrega: *08:00* /Dirección: *ARTURO PRAT 855 SANTIAGO CENTRO</v>
      </c>
    </row>
    <row r="1325" spans="1:38" s="15" customFormat="1" ht="16.5" customHeight="1" x14ac:dyDescent="0.2">
      <c r="A1325" s="15">
        <f>ROW(A1324)</f>
        <v>1324</v>
      </c>
      <c r="B1325" s="15">
        <f>IF(J1325=J1324,B1324+1,1)</f>
        <v>17</v>
      </c>
      <c r="C1325" s="15" t="s">
        <v>188</v>
      </c>
      <c r="D1325" s="25" t="s">
        <v>39</v>
      </c>
      <c r="E1325" s="27">
        <v>188733</v>
      </c>
      <c r="F1325" s="27" t="s">
        <v>2259</v>
      </c>
      <c r="G1325" s="27" t="s">
        <v>41</v>
      </c>
      <c r="H1325" s="27">
        <v>30000</v>
      </c>
      <c r="I1325" s="27" t="s">
        <v>42</v>
      </c>
      <c r="J1325" s="28">
        <v>46098</v>
      </c>
      <c r="K1325" s="26">
        <v>0.41666666666666669</v>
      </c>
      <c r="L1325" s="26"/>
      <c r="M1325" s="27" t="s">
        <v>164</v>
      </c>
      <c r="N1325" s="25">
        <f>IFERROR(VLOOKUP(M1325,Data!$J$1:$K$58,2,0),"")</f>
        <v>56967398822</v>
      </c>
      <c r="O1325" s="27" t="s">
        <v>165</v>
      </c>
      <c r="P1325" s="27"/>
      <c r="Q1325" s="27" t="s">
        <v>190</v>
      </c>
      <c r="R1325" s="27" t="s">
        <v>48</v>
      </c>
      <c r="S1325" s="27"/>
      <c r="T1325" s="27"/>
      <c r="U1325" s="28"/>
      <c r="V1325" s="15" t="s">
        <v>1700</v>
      </c>
      <c r="X1325" s="27"/>
      <c r="Y1325" s="27"/>
      <c r="Z1325" s="29"/>
      <c r="AA1325" s="29">
        <v>0.39930555555555558</v>
      </c>
      <c r="AB1325" s="29"/>
      <c r="AC1325" s="30">
        <v>46098</v>
      </c>
      <c r="AD1325" s="15" t="str">
        <f>IF(Tabla2[[#This Row],[HORA ENTREGA]]="DIRECTO","On time", IF(AA1325&lt;&gt;"",IF(Tabla2[[#This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5" s="15" t="str">
        <f>MID(Tabla2[[#This Row],[TIPO]],1,3)</f>
        <v xml:space="preserve">40 </v>
      </c>
      <c r="AF13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17-03%0A *Cliente:* LAMAIGNERE CHILE S.A. */ Cont: * BEAU4072639*/ HR Entrega: *10:00* /Dirección: *AV. MARTA OSSA RUIZ 601 (CAMINO CASAS VIEJAS); MAIPU </v>
      </c>
      <c r="AG1325" s="38" t="str">
        <f>IFERROR(HYPERLINK("https://wa.me/"&amp;Tabla2[[#This Row],[CONTACTO]]&amp;"?text="&amp;Tabla2[[#This Row],[Mensaje]],"Enviar mensaje"),"")</f>
        <v>Enviar mensaje</v>
      </c>
      <c r="AH1325" s="15" t="str">
        <f>CONCATENATE(A1325,F1325)</f>
        <v>1324BEAU4072639</v>
      </c>
      <c r="AI1325" s="15" t="str">
        <f>CONCATENATE("ENT-",A1325)</f>
        <v>ENT-1324</v>
      </c>
      <c r="AJ1325" s="15" t="str">
        <f>IF(Tabla2[[#This Row],[Op]]&lt;&gt;"","ENTREGA","")</f>
        <v>ENTREGA</v>
      </c>
      <c r="AK1325" s="40" t="str">
        <f>(Tabla2[[#This Row],[FECHA ENTREGA]]&amp;Tabla2[[#This Row],[HORA ENTREGA]])</f>
        <v>460980,416666666666667</v>
      </c>
      <c r="AL1325" s="34" t="str">
        <f>IFERROR(HYPERLINK("https://wa.me/"&amp;Tabla2[[#This Row],[CONTACTO]]&amp;"?text="&amp;Tabla2[[#This Row],[Mensaje]]),"")</f>
        <v xml:space="preserve">https://wa.me/56967398822?text=Hola!%0AServicio del día 17-03%0A *Cliente:* LAMAIGNERE CHILE S.A. */ Cont: * BEAU4072639*/ HR Entrega: *10:00* /Dirección: *AV. MARTA OSSA RUIZ 601 (CAMINO CASAS VIEJAS); MAIPU </v>
      </c>
    </row>
    <row r="1326" spans="1:38" s="15" customFormat="1" ht="16.5" customHeight="1" x14ac:dyDescent="0.2">
      <c r="A1326" s="15">
        <f>ROW(A1325)</f>
        <v>1325</v>
      </c>
      <c r="B1326" s="15">
        <f>IF(J1326=J1325,B1325+1,1)</f>
        <v>18</v>
      </c>
      <c r="C1326" s="15" t="s">
        <v>188</v>
      </c>
      <c r="D1326" s="25" t="s">
        <v>39</v>
      </c>
      <c r="E1326" s="27">
        <v>188771</v>
      </c>
      <c r="F1326" s="27" t="s">
        <v>2260</v>
      </c>
      <c r="G1326" s="27" t="s">
        <v>41</v>
      </c>
      <c r="H1326" s="27">
        <v>30000</v>
      </c>
      <c r="I1326" s="27" t="s">
        <v>42</v>
      </c>
      <c r="J1326" s="28">
        <v>46098</v>
      </c>
      <c r="K1326" s="26">
        <v>0.41666666666666669</v>
      </c>
      <c r="L1326" s="26"/>
      <c r="M1326" s="27" t="s">
        <v>389</v>
      </c>
      <c r="N1326" s="25">
        <f>IFERROR(VLOOKUP(M1326,Data!$J$1:$K$58,2,0),"")</f>
        <v>56988336520</v>
      </c>
      <c r="O1326" s="27" t="s">
        <v>390</v>
      </c>
      <c r="P1326" s="27"/>
      <c r="Q1326" s="27" t="s">
        <v>190</v>
      </c>
      <c r="R1326" s="27" t="s">
        <v>402</v>
      </c>
      <c r="S1326" s="27"/>
      <c r="T1326" s="27"/>
      <c r="U1326" s="28"/>
      <c r="V1326" s="15" t="s">
        <v>1700</v>
      </c>
      <c r="X1326" s="27"/>
      <c r="Y1326" s="27"/>
      <c r="Z1326" s="29"/>
      <c r="AA1326" s="29">
        <v>0.3923611111111111</v>
      </c>
      <c r="AB1326" s="29"/>
      <c r="AC1326" s="30">
        <v>46098</v>
      </c>
      <c r="AD1326" s="15" t="str">
        <f>IF(Tabla2[[#This Row],[HORA ENTREGA]]="DIRECTO","On time", IF(AA1326&lt;&gt;"",IF(Tabla2[[#This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6" s="15" t="str">
        <f>MID(Tabla2[[#This Row],[TIPO]],1,3)</f>
        <v xml:space="preserve">40 </v>
      </c>
      <c r="AF13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17-03%0A *Cliente:* LAMAIGNERE CHILE S.A. */ Cont: * HAMU2797644*/ HR Entrega: *10:00* /Dirección: *AV. MARTA OSSA RUIZ 601 (CAMINO CASAS VIEJAS); MAIPU </v>
      </c>
      <c r="AG1326" s="38" t="str">
        <f>IFERROR(HYPERLINK("https://wa.me/"&amp;Tabla2[[#This Row],[CONTACTO]]&amp;"?text="&amp;Tabla2[[#This Row],[Mensaje]],"Enviar mensaje"),"")</f>
        <v>Enviar mensaje</v>
      </c>
      <c r="AH1326" s="15" t="str">
        <f>CONCATENATE(A1326,F1326)</f>
        <v>1325HAMU2797644</v>
      </c>
      <c r="AI1326" s="15" t="str">
        <f>CONCATENATE("ENT-",A1326)</f>
        <v>ENT-1325</v>
      </c>
      <c r="AJ1326" s="15" t="str">
        <f>IF(Tabla2[[#This Row],[Op]]&lt;&gt;"","ENTREGA","")</f>
        <v>ENTREGA</v>
      </c>
      <c r="AK1326" s="40" t="str">
        <f>(Tabla2[[#This Row],[FECHA ENTREGA]]&amp;Tabla2[[#This Row],[HORA ENTREGA]])</f>
        <v>460980,416666666666667</v>
      </c>
      <c r="AL1326" s="34" t="str">
        <f>IFERROR(HYPERLINK("https://wa.me/"&amp;Tabla2[[#This Row],[CONTACTO]]&amp;"?text="&amp;Tabla2[[#This Row],[Mensaje]]),"")</f>
        <v xml:space="preserve">https://wa.me/56988336520?text=Hola!%0AServicio del día 17-03%0A *Cliente:* LAMAIGNERE CHILE S.A. */ Cont: * HAMU2797644*/ HR Entrega: *10:00* /Dirección: *AV. MARTA OSSA RUIZ 601 (CAMINO CASAS VIEJAS); MAIPU </v>
      </c>
    </row>
    <row r="1327" spans="1:38" s="15" customFormat="1" ht="16.5" customHeight="1" x14ac:dyDescent="0.2">
      <c r="A1327" s="15">
        <f>ROW(A1326)</f>
        <v>1326</v>
      </c>
      <c r="B1327" s="15">
        <f>IF(J1327=J1326,B1326+1,1)</f>
        <v>19</v>
      </c>
      <c r="C1327" s="15" t="s">
        <v>188</v>
      </c>
      <c r="D1327" s="25" t="s">
        <v>39</v>
      </c>
      <c r="E1327" s="27">
        <v>188835</v>
      </c>
      <c r="F1327" s="27" t="s">
        <v>2261</v>
      </c>
      <c r="G1327" s="27" t="s">
        <v>41</v>
      </c>
      <c r="H1327" s="27">
        <v>28000</v>
      </c>
      <c r="I1327" s="27" t="s">
        <v>2262</v>
      </c>
      <c r="J1327" s="28">
        <v>46098</v>
      </c>
      <c r="K1327" s="26">
        <v>0.5</v>
      </c>
      <c r="L1327" s="26"/>
      <c r="M1327" s="27" t="s">
        <v>308</v>
      </c>
      <c r="N1327" s="25">
        <f>IFERROR(VLOOKUP(M1327,Data!$J$1:$K$58,2,0),"")</f>
        <v>56966631737</v>
      </c>
      <c r="O1327" s="27" t="s">
        <v>309</v>
      </c>
      <c r="P1327" s="27"/>
      <c r="Q1327" s="27" t="s">
        <v>190</v>
      </c>
      <c r="R1327" s="27" t="s">
        <v>48</v>
      </c>
      <c r="S1327" s="27"/>
      <c r="T1327" s="27"/>
      <c r="U1327" s="28"/>
      <c r="V1327" s="15" t="s">
        <v>1700</v>
      </c>
      <c r="X1327" s="27"/>
      <c r="Y1327" s="27"/>
      <c r="Z1327" s="29"/>
      <c r="AA1327" s="29">
        <v>0.50763888888888886</v>
      </c>
      <c r="AB1327" s="29"/>
      <c r="AC1327" s="30">
        <v>46098</v>
      </c>
      <c r="AD1327" s="15" t="str">
        <f>IF(Tabla2[[#This Row],[HORA ENTREGA]]="DIRECTO","On time", IF(AA1327&lt;&gt;"",IF(Tabla2[[#This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7" s="15" t="str">
        <f>MID(Tabla2[[#This Row],[TIPO]],1,3)</f>
        <v xml:space="preserve">40 </v>
      </c>
      <c r="AF13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17-03%0A *Cliente:* LAMAIGNERE CHILE S.A. */ Cont: * CMAU4174880*/ HR Entrega: *12:00* /Dirección: *AV. MARTA OSSA RUIZ 601 (CAMINO CASAS VIEJAS); MAIPU </v>
      </c>
      <c r="AG1327" s="38" t="str">
        <f>IFERROR(HYPERLINK("https://wa.me/"&amp;Tabla2[[#This Row],[CONTACTO]]&amp;"?text="&amp;Tabla2[[#This Row],[Mensaje]],"Enviar mensaje"),"")</f>
        <v>Enviar mensaje</v>
      </c>
      <c r="AH1327" s="15" t="str">
        <f>CONCATENATE(A1327,F1327)</f>
        <v>1326CMAU4174880</v>
      </c>
      <c r="AI1327" s="15" t="str">
        <f>CONCATENATE("ENT-",A1327)</f>
        <v>ENT-1326</v>
      </c>
      <c r="AJ1327" s="15" t="str">
        <f>IF(Tabla2[[#This Row],[Op]]&lt;&gt;"","ENTREGA","")</f>
        <v>ENTREGA</v>
      </c>
      <c r="AK1327" s="40" t="str">
        <f>(Tabla2[[#This Row],[FECHA ENTREGA]]&amp;Tabla2[[#This Row],[HORA ENTREGA]])</f>
        <v>460980,5</v>
      </c>
      <c r="AL1327" s="34" t="str">
        <f>IFERROR(HYPERLINK("https://wa.me/"&amp;Tabla2[[#This Row],[CONTACTO]]&amp;"?text="&amp;Tabla2[[#This Row],[Mensaje]]),"")</f>
        <v xml:space="preserve">https://wa.me/56966631737?text=Hola!%0AServicio del día 17-03%0A *Cliente:* LAMAIGNERE CHILE S.A. */ Cont: * CMAU4174880*/ HR Entrega: *12:00* /Dirección: *AV. MARTA OSSA RUIZ 601 (CAMINO CASAS VIEJAS); MAIPU </v>
      </c>
    </row>
    <row r="1328" spans="1:38" s="15" customFormat="1" ht="16.5" customHeight="1" x14ac:dyDescent="0.2">
      <c r="A1328" s="15">
        <f>ROW(A1327)</f>
        <v>1327</v>
      </c>
      <c r="B1328" s="15">
        <f>IF(J1328=J1327,B1327+1,1)</f>
        <v>20</v>
      </c>
      <c r="C1328" s="15" t="s">
        <v>188</v>
      </c>
      <c r="D1328" s="25" t="s">
        <v>39</v>
      </c>
      <c r="E1328" s="27">
        <v>188835</v>
      </c>
      <c r="F1328" s="27" t="s">
        <v>2263</v>
      </c>
      <c r="G1328" s="27" t="s">
        <v>41</v>
      </c>
      <c r="H1328" s="27">
        <v>28000</v>
      </c>
      <c r="I1328" s="27" t="s">
        <v>2264</v>
      </c>
      <c r="J1328" s="28">
        <v>46098</v>
      </c>
      <c r="K1328" s="26">
        <v>0.5</v>
      </c>
      <c r="L1328" s="26"/>
      <c r="M1328" s="27" t="s">
        <v>366</v>
      </c>
      <c r="N1328" s="25">
        <f>IFERROR(VLOOKUP(M1328,Data!$J$1:$K$58,2,0),"")</f>
        <v>56967386251</v>
      </c>
      <c r="O1328" s="27" t="s">
        <v>367</v>
      </c>
      <c r="P1328" s="27"/>
      <c r="Q1328" s="27" t="s">
        <v>190</v>
      </c>
      <c r="R1328" s="27" t="s">
        <v>48</v>
      </c>
      <c r="S1328" s="27"/>
      <c r="T1328" s="27"/>
      <c r="U1328" s="28"/>
      <c r="V1328" s="15" t="s">
        <v>1700</v>
      </c>
      <c r="X1328" s="27"/>
      <c r="Y1328" s="27"/>
      <c r="Z1328" s="29"/>
      <c r="AA1328" s="29">
        <v>0.52083333333333337</v>
      </c>
      <c r="AB1328" s="29"/>
      <c r="AC1328" s="30">
        <v>46098</v>
      </c>
      <c r="AD1328" s="15" t="str">
        <f>IF(Tabla2[[#This Row],[HORA ENTREGA]]="DIRECTO","On time", IF(AA1328&lt;&gt;"",IF(Tabla2[[#This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28" s="15" t="str">
        <f>MID(Tabla2[[#This Row],[TIPO]],1,3)</f>
        <v xml:space="preserve">40 </v>
      </c>
      <c r="AF13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17-03%0A *Cliente:* LAMAIGNERE CHILE S.A. */ Cont: * CMAU7213759*/ HR Entrega: *12:00* /Dirección: *AV. MARTA OSSA RUIZ 601 (CAMINO CASAS VIEJAS); MAIPU </v>
      </c>
      <c r="AG1328" s="38" t="str">
        <f>IFERROR(HYPERLINK("https://wa.me/"&amp;Tabla2[[#This Row],[CONTACTO]]&amp;"?text="&amp;Tabla2[[#This Row],[Mensaje]],"Enviar mensaje"),"")</f>
        <v>Enviar mensaje</v>
      </c>
      <c r="AH1328" s="15" t="str">
        <f>CONCATENATE(A1328,F1328)</f>
        <v>1327CMAU7213759</v>
      </c>
      <c r="AI1328" s="15" t="str">
        <f>CONCATENATE("ENT-",A1328)</f>
        <v>ENT-1327</v>
      </c>
      <c r="AJ1328" s="15" t="str">
        <f>IF(Tabla2[[#This Row],[Op]]&lt;&gt;"","ENTREGA","")</f>
        <v>ENTREGA</v>
      </c>
      <c r="AK1328" s="40" t="str">
        <f>(Tabla2[[#This Row],[FECHA ENTREGA]]&amp;Tabla2[[#This Row],[HORA ENTREGA]])</f>
        <v>460980,5</v>
      </c>
      <c r="AL1328" s="34" t="str">
        <f>IFERROR(HYPERLINK("https://wa.me/"&amp;Tabla2[[#This Row],[CONTACTO]]&amp;"?text="&amp;Tabla2[[#This Row],[Mensaje]]),"")</f>
        <v xml:space="preserve">https://wa.me/56967386251?text=Hola!%0AServicio del día 17-03%0A *Cliente:* LAMAIGNERE CHILE S.A. */ Cont: * CMAU7213759*/ HR Entrega: *12:00* /Dirección: *AV. MARTA OSSA RUIZ 601 (CAMINO CASAS VIEJAS); MAIPU </v>
      </c>
    </row>
    <row r="1329" spans="1:38" s="15" customFormat="1" ht="16.5" customHeight="1" x14ac:dyDescent="0.2">
      <c r="A1329" s="15">
        <f>ROW(A1328)</f>
        <v>1328</v>
      </c>
      <c r="B1329" s="15">
        <f>IF(J1329=J1328,B1328+1,1)</f>
        <v>21</v>
      </c>
      <c r="C1329" s="15" t="s">
        <v>204</v>
      </c>
      <c r="D1329" s="25" t="s">
        <v>39</v>
      </c>
      <c r="E1329" s="27">
        <v>1183676</v>
      </c>
      <c r="F1329" s="27" t="s">
        <v>2265</v>
      </c>
      <c r="G1329" s="27" t="s">
        <v>431</v>
      </c>
      <c r="H1329" s="27">
        <v>18000</v>
      </c>
      <c r="I1329" s="27">
        <v>0.47499999999999998</v>
      </c>
      <c r="J1329" s="28">
        <v>46098</v>
      </c>
      <c r="K1329" s="26" t="s">
        <v>290</v>
      </c>
      <c r="L1329" s="26"/>
      <c r="M1329" s="27" t="s">
        <v>674</v>
      </c>
      <c r="N1329" s="25">
        <f>IFERROR(VLOOKUP(M1329,Data!$J$1:$K$58,2,0),"")</f>
        <v>56967386018</v>
      </c>
      <c r="O1329" s="27" t="s">
        <v>356</v>
      </c>
      <c r="P1329" s="27"/>
      <c r="Q1329" s="27" t="s">
        <v>1999</v>
      </c>
      <c r="R1329" s="27" t="s">
        <v>280</v>
      </c>
      <c r="S1329" s="27"/>
      <c r="T1329" s="27"/>
      <c r="U1329" s="28"/>
      <c r="V1329" s="15" t="s">
        <v>1700</v>
      </c>
      <c r="X1329" s="27"/>
      <c r="Y1329" s="27"/>
      <c r="Z1329" s="29"/>
      <c r="AA1329" s="29">
        <v>0.5708333333333333</v>
      </c>
      <c r="AB1329" s="29"/>
      <c r="AC1329" s="30">
        <v>46098</v>
      </c>
      <c r="AD1329" s="15" t="str">
        <f>IF(Tabla2[[#This Row],[HORA ENTREGA]]="DIRECTO","On time", IF(AA1329&lt;&gt;"",IF(Tabla2[[#This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29" s="15" t="str">
        <f>MID(Tabla2[[#This Row],[TIPO]],1,3)</f>
        <v>IMO</v>
      </c>
      <c r="AF13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OXIQUIM S A */ Cont: * TGBU2347381*/ HR Entrega: *DIRECTO* /Dirección: *CAÑAVERAL 901, QUILICURA</v>
      </c>
      <c r="AG1329" s="38" t="str">
        <f>IFERROR(HYPERLINK("https://wa.me/"&amp;Tabla2[[#This Row],[CONTACTO]]&amp;"?text="&amp;Tabla2[[#This Row],[Mensaje]],"Enviar mensaje"),"")</f>
        <v>Enviar mensaje</v>
      </c>
      <c r="AH1329" s="15" t="str">
        <f>CONCATENATE(A1329,F1329)</f>
        <v>1328TGBU2347381</v>
      </c>
      <c r="AI1329" s="15" t="str">
        <f>CONCATENATE("ENT-",A1329)</f>
        <v>ENT-1328</v>
      </c>
      <c r="AJ1329" s="15" t="str">
        <f>IF(Tabla2[[#This Row],[Op]]&lt;&gt;"","ENTREGA","")</f>
        <v>ENTREGA</v>
      </c>
      <c r="AK1329" s="40" t="str">
        <f>(Tabla2[[#This Row],[FECHA ENTREGA]]&amp;Tabla2[[#This Row],[HORA ENTREGA]])</f>
        <v>46098DIRECTO</v>
      </c>
      <c r="AL1329" s="34" t="str">
        <f>IFERROR(HYPERLINK("https://wa.me/"&amp;Tabla2[[#This Row],[CONTACTO]]&amp;"?text="&amp;Tabla2[[#This Row],[Mensaje]]),"")</f>
        <v>https://wa.me/56967386018?text=Hola!%0AServicio del día 17-03%0A *Cliente:* OXIQUIM S A */ Cont: * TGBU2347381*/ HR Entrega: *DIRECTO* /Dirección: *CAÑAVERAL 901, QUILICURA</v>
      </c>
    </row>
    <row r="1330" spans="1:38" s="15" customFormat="1" ht="16.5" customHeight="1" x14ac:dyDescent="0.2">
      <c r="A1330" s="15">
        <f>ROW(A1329)</f>
        <v>1329</v>
      </c>
      <c r="B1330" s="15">
        <f>IF(J1330=J1329,B1329+1,1)</f>
        <v>22</v>
      </c>
      <c r="C1330" s="15" t="s">
        <v>204</v>
      </c>
      <c r="D1330" s="25" t="s">
        <v>39</v>
      </c>
      <c r="E1330" s="27">
        <v>1181433</v>
      </c>
      <c r="F1330" s="27" t="s">
        <v>2266</v>
      </c>
      <c r="G1330" s="27" t="s">
        <v>64</v>
      </c>
      <c r="H1330" s="27">
        <v>27000</v>
      </c>
      <c r="I1330" s="27">
        <v>5.5555555555555558E-3</v>
      </c>
      <c r="J1330" s="28">
        <v>46098</v>
      </c>
      <c r="K1330" s="26" t="s">
        <v>290</v>
      </c>
      <c r="L1330" s="26"/>
      <c r="M1330" s="27" t="s">
        <v>215</v>
      </c>
      <c r="N1330" s="25">
        <f>IFERROR(VLOOKUP(M1330,Data!$J$1:$K$58,2,0),"")</f>
        <v>56978089957</v>
      </c>
      <c r="O1330" s="27" t="s">
        <v>216</v>
      </c>
      <c r="P1330" s="27"/>
      <c r="Q1330" s="27" t="s">
        <v>1999</v>
      </c>
      <c r="R1330" s="27" t="s">
        <v>58</v>
      </c>
      <c r="S1330" s="27"/>
      <c r="T1330" s="27"/>
      <c r="U1330" s="28"/>
      <c r="V1330" s="15" t="s">
        <v>1700</v>
      </c>
      <c r="X1330" s="27"/>
      <c r="Y1330" s="27"/>
      <c r="Z1330" s="29"/>
      <c r="AA1330" s="29">
        <v>0.41666666666666669</v>
      </c>
      <c r="AB1330" s="29"/>
      <c r="AC1330" s="30">
        <v>46098</v>
      </c>
      <c r="AD1330" s="15" t="str">
        <f>IF(Tabla2[[#This Row],[HORA ENTREGA]]="DIRECTO","On time", IF(AA1330&lt;&gt;"",IF(Tabla2[[#This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30" s="15" t="str">
        <f>MID(Tabla2[[#This Row],[TIPO]],1,3)</f>
        <v xml:space="preserve">20 </v>
      </c>
      <c r="AF13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OXIQUIM S A */ Cont: * HLXU1225596*/ HR Entrega: *DIRECTO* /Dirección: *CAÑAVERAL 901, QUILICURA</v>
      </c>
      <c r="AG1330" s="38" t="str">
        <f>IFERROR(HYPERLINK("https://wa.me/"&amp;Tabla2[[#This Row],[CONTACTO]]&amp;"?text="&amp;Tabla2[[#This Row],[Mensaje]],"Enviar mensaje"),"")</f>
        <v>Enviar mensaje</v>
      </c>
      <c r="AH1330" s="15" t="str">
        <f>CONCATENATE(A1330,F1330)</f>
        <v>1329HLXU1225596</v>
      </c>
      <c r="AI1330" s="15" t="str">
        <f>CONCATENATE("ENT-",A1330)</f>
        <v>ENT-1329</v>
      </c>
      <c r="AJ1330" s="15" t="str">
        <f>IF(Tabla2[[#This Row],[Op]]&lt;&gt;"","ENTREGA","")</f>
        <v>ENTREGA</v>
      </c>
      <c r="AK1330" s="40" t="str">
        <f>(Tabla2[[#This Row],[FECHA ENTREGA]]&amp;Tabla2[[#This Row],[HORA ENTREGA]])</f>
        <v>46098DIRECTO</v>
      </c>
      <c r="AL1330" s="34" t="str">
        <f>IFERROR(HYPERLINK("https://wa.me/"&amp;Tabla2[[#This Row],[CONTACTO]]&amp;"?text="&amp;Tabla2[[#This Row],[Mensaje]]),"")</f>
        <v>https://wa.me/56978089957?text=Hola!%0AServicio del día 17-03%0A *Cliente:* OXIQUIM S A */ Cont: * HLXU1225596*/ HR Entrega: *DIRECTO* /Dirección: *CAÑAVERAL 901, QUILICURA</v>
      </c>
    </row>
    <row r="1331" spans="1:38" s="15" customFormat="1" ht="16.5" customHeight="1" x14ac:dyDescent="0.2">
      <c r="A1331" s="15">
        <f>ROW(A1330)</f>
        <v>1330</v>
      </c>
      <c r="B1331" s="15">
        <f>IF(J1331=J1330,B1330+1,1)</f>
        <v>23</v>
      </c>
      <c r="C1331" s="15" t="s">
        <v>2267</v>
      </c>
      <c r="D1331" s="25" t="s">
        <v>39</v>
      </c>
      <c r="E1331" s="27">
        <v>1196080</v>
      </c>
      <c r="F1331" s="27" t="s">
        <v>2268</v>
      </c>
      <c r="G1331" s="27" t="s">
        <v>584</v>
      </c>
      <c r="H1331" s="27">
        <v>22000</v>
      </c>
      <c r="I1331" s="27">
        <v>5.9722222222222225E-2</v>
      </c>
      <c r="J1331" s="28">
        <v>46098</v>
      </c>
      <c r="K1331" s="26" t="s">
        <v>290</v>
      </c>
      <c r="L1331" s="26"/>
      <c r="M1331" s="27" t="s">
        <v>176</v>
      </c>
      <c r="N1331" s="25">
        <f>IFERROR(VLOOKUP(M1331,Data!$J$1:$K$58,2,0),"")</f>
        <v>56968463649</v>
      </c>
      <c r="O1331" s="27" t="s">
        <v>177</v>
      </c>
      <c r="P1331" s="27"/>
      <c r="Q1331" s="27" t="s">
        <v>2269</v>
      </c>
      <c r="R1331" s="27" t="s">
        <v>250</v>
      </c>
      <c r="S1331" s="27"/>
      <c r="T1331" s="27"/>
      <c r="U1331" s="28"/>
      <c r="V1331" s="15" t="s">
        <v>1700</v>
      </c>
      <c r="X1331" s="27"/>
      <c r="Y1331" s="27"/>
      <c r="Z1331" s="29"/>
      <c r="AA1331" s="29">
        <v>0.30694444444444446</v>
      </c>
      <c r="AB1331" s="29"/>
      <c r="AC1331" s="30">
        <v>46098</v>
      </c>
      <c r="AD1331" s="15" t="str">
        <f>IF(Tabla2[[#This Row],[HORA ENTREGA]]="DIRECTO","On time", IF(AA1331&lt;&gt;"",IF(Tabla2[[#This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31" s="15" t="str">
        <f>MID(Tabla2[[#This Row],[TIPO]],1,3)</f>
        <v>IMO</v>
      </c>
      <c r="AF13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REPR.INDUSTRIALES */ Cont: * TGBU4534057*/ HR Entrega: *DIRECTO* /Dirección: *WAREHOUSING VALLE GRANDE - EL PERAL No 454, LAMPA, BODEGA B5</v>
      </c>
      <c r="AG1331" s="38" t="str">
        <f>IFERROR(HYPERLINK("https://wa.me/"&amp;Tabla2[[#This Row],[CONTACTO]]&amp;"?text="&amp;Tabla2[[#This Row],[Mensaje]],"Enviar mensaje"),"")</f>
        <v>Enviar mensaje</v>
      </c>
      <c r="AH1331" s="15" t="str">
        <f>CONCATENATE(A1331,F1331)</f>
        <v>1330TGBU4534057</v>
      </c>
      <c r="AI1331" s="15" t="str">
        <f>CONCATENATE("ENT-",A1331)</f>
        <v>ENT-1330</v>
      </c>
      <c r="AJ1331" s="15" t="str">
        <f>IF(Tabla2[[#This Row],[Op]]&lt;&gt;"","ENTREGA","")</f>
        <v>ENTREGA</v>
      </c>
      <c r="AK1331" s="40" t="str">
        <f>(Tabla2[[#This Row],[FECHA ENTREGA]]&amp;Tabla2[[#This Row],[HORA ENTREGA]])</f>
        <v>46098DIRECTO</v>
      </c>
      <c r="AL1331" s="34" t="str">
        <f>IFERROR(HYPERLINK("https://wa.me/"&amp;Tabla2[[#This Row],[CONTACTO]]&amp;"?text="&amp;Tabla2[[#This Row],[Mensaje]]),"")</f>
        <v>https://wa.me/56968463649?text=Hola!%0AServicio del día 17-03%0A *Cliente:* REPR.INDUSTRIALES */ Cont: * TGBU4534057*/ HR Entrega: *DIRECTO* /Dirección: *WAREHOUSING VALLE GRANDE - EL PERAL No 454, LAMPA, BODEGA B5</v>
      </c>
    </row>
    <row r="1332" spans="1:38" s="15" customFormat="1" ht="16.5" customHeight="1" x14ac:dyDescent="0.2">
      <c r="A1332" s="15">
        <f>ROW(A1331)</f>
        <v>1331</v>
      </c>
      <c r="B1332" s="15">
        <f>IF(J1332=J1331,B1331+1,1)</f>
        <v>24</v>
      </c>
      <c r="C1332" s="15" t="s">
        <v>2267</v>
      </c>
      <c r="D1332" s="25" t="s">
        <v>39</v>
      </c>
      <c r="E1332" s="27">
        <v>1196078</v>
      </c>
      <c r="F1332" s="27" t="s">
        <v>2270</v>
      </c>
      <c r="G1332" s="27" t="s">
        <v>584</v>
      </c>
      <c r="H1332" s="27">
        <v>20000</v>
      </c>
      <c r="I1332" s="27">
        <v>6.5972222222222224E-2</v>
      </c>
      <c r="J1332" s="28">
        <v>46098</v>
      </c>
      <c r="K1332" s="26" t="s">
        <v>290</v>
      </c>
      <c r="L1332" s="26"/>
      <c r="M1332" s="27" t="s">
        <v>225</v>
      </c>
      <c r="N1332" s="25">
        <f>IFERROR(VLOOKUP(M1332,Data!$J$1:$K$58,2,0),"")</f>
        <v>56978811158</v>
      </c>
      <c r="O1332" s="27" t="s">
        <v>226</v>
      </c>
      <c r="P1332" s="27"/>
      <c r="Q1332" s="27" t="s">
        <v>2269</v>
      </c>
      <c r="R1332" s="27" t="s">
        <v>250</v>
      </c>
      <c r="S1332" s="27"/>
      <c r="T1332" s="27"/>
      <c r="U1332" s="28"/>
      <c r="V1332" s="15" t="s">
        <v>1700</v>
      </c>
      <c r="X1332" s="27"/>
      <c r="Y1332" s="27"/>
      <c r="Z1332" s="29"/>
      <c r="AA1332" s="29">
        <v>0.30694444444444446</v>
      </c>
      <c r="AB1332" s="29"/>
      <c r="AC1332" s="30">
        <v>46098</v>
      </c>
      <c r="AD1332" s="15" t="str">
        <f>IF(Tabla2[[#This Row],[HORA ENTREGA]]="DIRECTO","On time", IF(AA1332&lt;&gt;"",IF(Tabla2[[#This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32" s="15" t="str">
        <f>MID(Tabla2[[#This Row],[TIPO]],1,3)</f>
        <v>IMO</v>
      </c>
      <c r="AF13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REPR.INDUSTRIALES */ Cont: * ONEU6345691*/ HR Entrega: *DIRECTO* /Dirección: *WAREHOUSING VALLE GRANDE - EL PERAL No 454, LAMPA, BODEGA B5</v>
      </c>
      <c r="AG1332" s="38" t="str">
        <f>IFERROR(HYPERLINK("https://wa.me/"&amp;Tabla2[[#This Row],[CONTACTO]]&amp;"?text="&amp;Tabla2[[#This Row],[Mensaje]],"Enviar mensaje"),"")</f>
        <v>Enviar mensaje</v>
      </c>
      <c r="AH1332" s="15" t="str">
        <f>CONCATENATE(A1332,F1332)</f>
        <v>1331ONEU6345691</v>
      </c>
      <c r="AI1332" s="15" t="str">
        <f>CONCATENATE("ENT-",A1332)</f>
        <v>ENT-1331</v>
      </c>
      <c r="AJ1332" s="15" t="str">
        <f>IF(Tabla2[[#This Row],[Op]]&lt;&gt;"","ENTREGA","")</f>
        <v>ENTREGA</v>
      </c>
      <c r="AK1332" s="40" t="str">
        <f>(Tabla2[[#This Row],[FECHA ENTREGA]]&amp;Tabla2[[#This Row],[HORA ENTREGA]])</f>
        <v>46098DIRECTO</v>
      </c>
      <c r="AL1332" s="34" t="str">
        <f>IFERROR(HYPERLINK("https://wa.me/"&amp;Tabla2[[#This Row],[CONTACTO]]&amp;"?text="&amp;Tabla2[[#This Row],[Mensaje]]),"")</f>
        <v>https://wa.me/56978811158?text=Hola!%0AServicio del día 17-03%0A *Cliente:* REPR.INDUSTRIALES */ Cont: * ONEU6345691*/ HR Entrega: *DIRECTO* /Dirección: *WAREHOUSING VALLE GRANDE - EL PERAL No 454, LAMPA, BODEGA B5</v>
      </c>
    </row>
    <row r="1333" spans="1:38" s="15" customFormat="1" ht="16.5" customHeight="1" x14ac:dyDescent="0.2">
      <c r="A1333" s="15">
        <f>ROW(A1332)</f>
        <v>1332</v>
      </c>
      <c r="B1333" s="15">
        <f>IF(J1333=J1332,B1332+1,1)</f>
        <v>25</v>
      </c>
      <c r="C1333" s="15" t="s">
        <v>566</v>
      </c>
      <c r="D1333" s="25"/>
      <c r="E1333" s="27" t="s">
        <v>120</v>
      </c>
      <c r="F1333" s="27" t="s">
        <v>456</v>
      </c>
      <c r="G1333" s="27" t="s">
        <v>456</v>
      </c>
      <c r="H1333" s="27" t="s">
        <v>120</v>
      </c>
      <c r="I1333" s="27" t="s">
        <v>120</v>
      </c>
      <c r="J1333" s="28">
        <v>46098</v>
      </c>
      <c r="K1333" s="26">
        <v>0.29166666666666669</v>
      </c>
      <c r="L1333" s="26"/>
      <c r="M1333" s="27" t="s">
        <v>567</v>
      </c>
      <c r="N1333" s="25">
        <f>IFERROR(VLOOKUP(M1333,Data!$J$1:$K$58,2,0),"")</f>
        <v>56964069749</v>
      </c>
      <c r="O1333" s="27" t="s">
        <v>568</v>
      </c>
      <c r="P1333" s="27"/>
      <c r="Q1333" s="27" t="s">
        <v>569</v>
      </c>
      <c r="R1333" s="27" t="s">
        <v>120</v>
      </c>
      <c r="S1333" s="27"/>
      <c r="T1333" s="27"/>
      <c r="U1333" s="28"/>
      <c r="X1333" s="27"/>
      <c r="Y1333" s="27" t="s">
        <v>2271</v>
      </c>
      <c r="Z1333" s="29"/>
      <c r="AA1333" s="29"/>
      <c r="AB1333" s="29"/>
      <c r="AC1333" s="30"/>
      <c r="AD1333" s="15" t="str">
        <f>IF(Tabla2[[#This Row],[HORA ENTREGA]]="DIRECTO","On time", IF(AA1333&lt;&gt;"",IF(Tabla2[[#This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33" s="15" t="str">
        <f>MID(Tabla2[[#This Row],[TIPO]],1,3)</f>
        <v>RAM</v>
      </c>
      <c r="AF13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RITRAMA S.A. */ Cont: * RAMPLA*/ HR Entrega: *07:00* /Dirección: *AV. TUPUNGATO 3420, PLACILLA</v>
      </c>
      <c r="AG1333" s="38" t="str">
        <f>IFERROR(HYPERLINK("https://wa.me/"&amp;Tabla2[[#This Row],[CONTACTO]]&amp;"?text="&amp;Tabla2[[#This Row],[Mensaje]],"Enviar mensaje"),"")</f>
        <v>Enviar mensaje</v>
      </c>
      <c r="AH1333" s="15" t="str">
        <f>CONCATENATE(A1333,F1333)</f>
        <v>1332RAMPLA</v>
      </c>
      <c r="AI1333" s="15" t="str">
        <f>CONCATENATE("ENT-",A1333)</f>
        <v>ENT-1332</v>
      </c>
      <c r="AJ1333" s="15" t="str">
        <f>IF(Tabla2[[#This Row],[Op]]&lt;&gt;"","ENTREGA","")</f>
        <v>ENTREGA</v>
      </c>
      <c r="AK1333" s="40" t="str">
        <f>(Tabla2[[#This Row],[FECHA ENTREGA]]&amp;Tabla2[[#This Row],[HORA ENTREGA]])</f>
        <v>460980,291666666666667</v>
      </c>
      <c r="AL1333" s="34" t="str">
        <f>IFERROR(HYPERLINK("https://wa.me/"&amp;Tabla2[[#This Row],[CONTACTO]]&amp;"?text="&amp;Tabla2[[#This Row],[Mensaje]]),"")</f>
        <v>https://wa.me/56964069749?text=Hola!%0AServicio del día 17-03%0A *Cliente:* RITRAMA S.A. */ Cont: * RAMPLA*/ HR Entrega: *07:00* /Dirección: *AV. TUPUNGATO 3420, PLACILLA</v>
      </c>
    </row>
    <row r="1334" spans="1:38" s="15" customFormat="1" ht="16.5" customHeight="1" x14ac:dyDescent="0.2">
      <c r="A1334" s="15">
        <f>ROW(A1333)</f>
        <v>1333</v>
      </c>
      <c r="B1334" s="15">
        <f>IF(J1334=J1333,B1333+1,1)</f>
        <v>26</v>
      </c>
      <c r="C1334" s="15" t="s">
        <v>566</v>
      </c>
      <c r="D1334" s="25"/>
      <c r="E1334" s="27" t="s">
        <v>120</v>
      </c>
      <c r="F1334" s="27" t="s">
        <v>456</v>
      </c>
      <c r="G1334" s="27" t="s">
        <v>456</v>
      </c>
      <c r="H1334" s="27" t="s">
        <v>120</v>
      </c>
      <c r="I1334" s="27" t="s">
        <v>120</v>
      </c>
      <c r="J1334" s="28">
        <v>46098</v>
      </c>
      <c r="K1334" s="26">
        <v>0.29166666666666669</v>
      </c>
      <c r="L1334" s="26"/>
      <c r="M1334" s="27" t="s">
        <v>570</v>
      </c>
      <c r="N1334" s="25">
        <f>IFERROR(VLOOKUP(M1334,Data!$J$1:$K$58,2,0),"")</f>
        <v>56973887322</v>
      </c>
      <c r="O1334" s="27" t="s">
        <v>738</v>
      </c>
      <c r="P1334" s="27"/>
      <c r="Q1334" s="27" t="s">
        <v>569</v>
      </c>
      <c r="R1334" s="27" t="s">
        <v>120</v>
      </c>
      <c r="S1334" s="27"/>
      <c r="T1334" s="27"/>
      <c r="U1334" s="28"/>
      <c r="X1334" s="27"/>
      <c r="Y1334" s="27" t="s">
        <v>2271</v>
      </c>
      <c r="Z1334" s="29"/>
      <c r="AA1334" s="29"/>
      <c r="AB1334" s="29"/>
      <c r="AC1334" s="30"/>
      <c r="AD1334" s="15" t="str">
        <f>IF(Tabla2[[#This Row],[HORA ENTREGA]]="DIRECTO","On time", IF(AA1334&lt;&gt;"",IF(Tabla2[[#This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34" s="15" t="str">
        <f>MID(Tabla2[[#This Row],[TIPO]],1,3)</f>
        <v>RAM</v>
      </c>
      <c r="AF13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RITRAMA S.A. */ Cont: * RAMPLA*/ HR Entrega: *07:00* /Dirección: *AV. TUPUNGATO 3420, PLACILLA</v>
      </c>
      <c r="AG1334" s="38" t="str">
        <f>IFERROR(HYPERLINK("https://wa.me/"&amp;Tabla2[[#This Row],[CONTACTO]]&amp;"?text="&amp;Tabla2[[#This Row],[Mensaje]],"Enviar mensaje"),"")</f>
        <v>Enviar mensaje</v>
      </c>
      <c r="AH1334" s="15" t="str">
        <f>CONCATENATE(A1334,F1334)</f>
        <v>1333RAMPLA</v>
      </c>
      <c r="AI1334" s="15" t="str">
        <f>CONCATENATE("ENT-",A1334)</f>
        <v>ENT-1333</v>
      </c>
      <c r="AJ1334" s="15" t="str">
        <f>IF(Tabla2[[#This Row],[Op]]&lt;&gt;"","ENTREGA","")</f>
        <v>ENTREGA</v>
      </c>
      <c r="AK1334" s="40" t="str">
        <f>(Tabla2[[#This Row],[FECHA ENTREGA]]&amp;Tabla2[[#This Row],[HORA ENTREGA]])</f>
        <v>460980,291666666666667</v>
      </c>
      <c r="AL1334" s="34" t="str">
        <f>IFERROR(HYPERLINK("https://wa.me/"&amp;Tabla2[[#This Row],[CONTACTO]]&amp;"?text="&amp;Tabla2[[#This Row],[Mensaje]]),"")</f>
        <v>https://wa.me/56973887322?text=Hola!%0AServicio del día 17-03%0A *Cliente:* RITRAMA S.A. */ Cont: * RAMPLA*/ HR Entrega: *07:00* /Dirección: *AV. TUPUNGATO 3420, PLACILLA</v>
      </c>
    </row>
    <row r="1335" spans="1:38" s="15" customFormat="1" ht="16.5" customHeight="1" x14ac:dyDescent="0.2">
      <c r="A1335" s="15">
        <f>ROW(A1334)</f>
        <v>1334</v>
      </c>
      <c r="B1335" s="15">
        <f>IF(J1335=J1334,B1334+1,1)</f>
        <v>27</v>
      </c>
      <c r="C1335" s="15" t="s">
        <v>236</v>
      </c>
      <c r="D1335" s="25" t="s">
        <v>39</v>
      </c>
      <c r="E1335" s="27">
        <v>508694</v>
      </c>
      <c r="F1335" s="27" t="s">
        <v>2272</v>
      </c>
      <c r="G1335" s="27" t="s">
        <v>2256</v>
      </c>
      <c r="H1335" s="27">
        <v>30000</v>
      </c>
      <c r="I1335" s="27" t="s">
        <v>42</v>
      </c>
      <c r="J1335" s="28">
        <v>46098</v>
      </c>
      <c r="K1335" s="26">
        <v>0.33333333333333331</v>
      </c>
      <c r="L1335" s="26"/>
      <c r="M1335" s="27" t="s">
        <v>180</v>
      </c>
      <c r="N1335" s="25">
        <f>IFERROR(VLOOKUP(M1335,Data!$J$1:$K$58,2,0),"")</f>
        <v>56956063271</v>
      </c>
      <c r="O1335" s="27" t="s">
        <v>2273</v>
      </c>
      <c r="P1335" s="27"/>
      <c r="Q1335" s="27" t="s">
        <v>600</v>
      </c>
      <c r="R1335" s="27" t="s">
        <v>48</v>
      </c>
      <c r="S1335" s="27"/>
      <c r="T1335" s="27"/>
      <c r="U1335" s="28"/>
      <c r="V1335" s="15" t="s">
        <v>1700</v>
      </c>
      <c r="X1335" s="27"/>
      <c r="Y1335" s="27"/>
      <c r="Z1335" s="29"/>
      <c r="AA1335" s="29">
        <v>0.35416666666666669</v>
      </c>
      <c r="AB1335" s="29"/>
      <c r="AC1335" s="30">
        <v>46098</v>
      </c>
      <c r="AD1335" s="15" t="str">
        <f>IF(Tabla2[[#This Row],[HORA ENTREGA]]="DIRECTO","On time", IF(AA1335&lt;&gt;"",IF(Tabla2[[#This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35" s="15" t="str">
        <f>MID(Tabla2[[#This Row],[TIPO]],1,3)</f>
        <v xml:space="preserve">20 </v>
      </c>
      <c r="AF13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SOCIEDAD COMERCIAL MARBEN PETS LTDA */ Cont: * XINU1285090*/ HR Entrega: *08:00* /Dirección: *FRAGUA - CARPAS BLANCAS</v>
      </c>
      <c r="AG1335" s="38" t="str">
        <f>IFERROR(HYPERLINK("https://wa.me/"&amp;Tabla2[[#This Row],[CONTACTO]]&amp;"?text="&amp;Tabla2[[#This Row],[Mensaje]],"Enviar mensaje"),"")</f>
        <v>Enviar mensaje</v>
      </c>
      <c r="AH1335" s="15" t="str">
        <f>CONCATENATE(A1335,F1335)</f>
        <v>1334XINU1285090</v>
      </c>
      <c r="AI1335" s="15" t="str">
        <f>CONCATENATE("ENT-",A1335)</f>
        <v>ENT-1334</v>
      </c>
      <c r="AJ1335" s="15" t="str">
        <f>IF(Tabla2[[#This Row],[Op]]&lt;&gt;"","ENTREGA","")</f>
        <v>ENTREGA</v>
      </c>
      <c r="AK1335" s="40" t="str">
        <f>(Tabla2[[#This Row],[FECHA ENTREGA]]&amp;Tabla2[[#This Row],[HORA ENTREGA]])</f>
        <v>460980,333333333333333</v>
      </c>
      <c r="AL1335" s="34" t="str">
        <f>IFERROR(HYPERLINK("https://wa.me/"&amp;Tabla2[[#This Row],[CONTACTO]]&amp;"?text="&amp;Tabla2[[#This Row],[Mensaje]]),"")</f>
        <v>https://wa.me/56956063271?text=Hola!%0AServicio del día 17-03%0A *Cliente:* SOCIEDAD COMERCIAL MARBEN PETS LTDA */ Cont: * XINU1285090*/ HR Entrega: *08:00* /Dirección: *FRAGUA - CARPAS BLANCAS</v>
      </c>
    </row>
    <row r="1336" spans="1:38" s="15" customFormat="1" ht="16.5" customHeight="1" x14ac:dyDescent="0.2">
      <c r="A1336" s="15">
        <f>ROW(A1335)</f>
        <v>1335</v>
      </c>
      <c r="B1336" s="15">
        <f>IF(J1336=J1335,B1335+1,1)</f>
        <v>28</v>
      </c>
      <c r="C1336" s="15" t="s">
        <v>236</v>
      </c>
      <c r="D1336" s="25" t="s">
        <v>39</v>
      </c>
      <c r="E1336" s="27">
        <v>508694</v>
      </c>
      <c r="F1336" s="27" t="s">
        <v>2274</v>
      </c>
      <c r="G1336" s="27" t="s">
        <v>2256</v>
      </c>
      <c r="H1336" s="27">
        <v>30000</v>
      </c>
      <c r="I1336" s="27" t="s">
        <v>42</v>
      </c>
      <c r="J1336" s="28">
        <v>46098</v>
      </c>
      <c r="K1336" s="26">
        <v>0.33333333333333331</v>
      </c>
      <c r="L1336" s="26"/>
      <c r="M1336" s="27" t="s">
        <v>192</v>
      </c>
      <c r="N1336" s="25">
        <f>IFERROR(VLOOKUP(M1336,Data!$J$1:$K$58,2,0),"")</f>
        <v>56967396661</v>
      </c>
      <c r="O1336" s="27" t="s">
        <v>73</v>
      </c>
      <c r="P1336" s="27"/>
      <c r="Q1336" s="27" t="s">
        <v>740</v>
      </c>
      <c r="R1336" s="27" t="s">
        <v>48</v>
      </c>
      <c r="S1336" s="27"/>
      <c r="T1336" s="27"/>
      <c r="U1336" s="28"/>
      <c r="V1336" s="15" t="s">
        <v>1700</v>
      </c>
      <c r="X1336" s="27"/>
      <c r="Y1336" s="27"/>
      <c r="Z1336" s="29"/>
      <c r="AA1336" s="29">
        <v>0.3263888888888889</v>
      </c>
      <c r="AB1336" s="29"/>
      <c r="AC1336" s="30">
        <v>46098</v>
      </c>
      <c r="AD1336" s="15" t="str">
        <f>IF(Tabla2[[#This Row],[HORA ENTREGA]]="DIRECTO","On time", IF(AA1336&lt;&gt;"",IF(Tabla2[[#This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36" s="15" t="str">
        <f>MID(Tabla2[[#This Row],[TIPO]],1,3)</f>
        <v xml:space="preserve">20 </v>
      </c>
      <c r="AF13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SOCIEDAD COMERCIAL MARBEN PETS LTDA */ Cont: * CAIU2257535*/ HR Entrega: *08:00* /Dirección: *AV. LA MARTINA 445. PUDAHUEL SUR</v>
      </c>
      <c r="AG1336" s="38" t="str">
        <f>IFERROR(HYPERLINK("https://wa.me/"&amp;Tabla2[[#This Row],[CONTACTO]]&amp;"?text="&amp;Tabla2[[#This Row],[Mensaje]],"Enviar mensaje"),"")</f>
        <v>Enviar mensaje</v>
      </c>
      <c r="AH1336" s="15" t="str">
        <f>CONCATENATE(A1336,F1336)</f>
        <v>1335CAIU2257535</v>
      </c>
      <c r="AI1336" s="15" t="str">
        <f>CONCATENATE("ENT-",A1336)</f>
        <v>ENT-1335</v>
      </c>
      <c r="AJ1336" s="15" t="str">
        <f>IF(Tabla2[[#This Row],[Op]]&lt;&gt;"","ENTREGA","")</f>
        <v>ENTREGA</v>
      </c>
      <c r="AK1336" s="40" t="str">
        <f>(Tabla2[[#This Row],[FECHA ENTREGA]]&amp;Tabla2[[#This Row],[HORA ENTREGA]])</f>
        <v>460980,333333333333333</v>
      </c>
      <c r="AL1336" s="34" t="str">
        <f>IFERROR(HYPERLINK("https://wa.me/"&amp;Tabla2[[#This Row],[CONTACTO]]&amp;"?text="&amp;Tabla2[[#This Row],[Mensaje]]),"")</f>
        <v>https://wa.me/56967396661?text=Hola!%0AServicio del día 17-03%0A *Cliente:* SOCIEDAD COMERCIAL MARBEN PETS LTDA */ Cont: * CAIU2257535*/ HR Entrega: *08:00* /Dirección: *AV. LA MARTINA 445. PUDAHUEL SUR</v>
      </c>
    </row>
    <row r="1337" spans="1:38" s="15" customFormat="1" ht="16.5" customHeight="1" x14ac:dyDescent="0.2">
      <c r="A1337" s="15">
        <f>ROW(A1336)</f>
        <v>1336</v>
      </c>
      <c r="B1337" s="15">
        <f>IF(J1337=J1336,B1336+1,1)</f>
        <v>29</v>
      </c>
      <c r="C1337" s="15" t="s">
        <v>236</v>
      </c>
      <c r="D1337" s="25" t="s">
        <v>39</v>
      </c>
      <c r="E1337" s="27">
        <v>508694</v>
      </c>
      <c r="F1337" s="27" t="s">
        <v>2275</v>
      </c>
      <c r="G1337" s="27" t="s">
        <v>2256</v>
      </c>
      <c r="H1337" s="27">
        <v>30000</v>
      </c>
      <c r="I1337" s="27" t="s">
        <v>42</v>
      </c>
      <c r="J1337" s="28">
        <v>46098</v>
      </c>
      <c r="K1337" s="26">
        <v>0.375</v>
      </c>
      <c r="L1337" s="26"/>
      <c r="M1337" s="27" t="s">
        <v>51</v>
      </c>
      <c r="N1337" s="25">
        <f>IFERROR(VLOOKUP(M1337,Data!$J$1:$K$58,2,0),"")</f>
        <v>56967256951</v>
      </c>
      <c r="O1337" s="27" t="s">
        <v>52</v>
      </c>
      <c r="P1337" s="27"/>
      <c r="Q1337" s="27" t="s">
        <v>2276</v>
      </c>
      <c r="R1337" s="27" t="s">
        <v>48</v>
      </c>
      <c r="S1337" s="27"/>
      <c r="T1337" s="27"/>
      <c r="U1337" s="28"/>
      <c r="V1337" s="15" t="s">
        <v>1700</v>
      </c>
      <c r="X1337" s="27"/>
      <c r="Y1337" s="27"/>
      <c r="Z1337" s="29"/>
      <c r="AA1337" s="29">
        <v>0.35416666666666669</v>
      </c>
      <c r="AB1337" s="29"/>
      <c r="AC1337" s="30">
        <v>46098</v>
      </c>
      <c r="AD1337" s="15" t="str">
        <f>IF(Tabla2[[#This Row],[HORA ENTREGA]]="DIRECTO","On time", IF(AA1337&lt;&gt;"",IF(Tabla2[[#This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37" s="15" t="str">
        <f>MID(Tabla2[[#This Row],[TIPO]],1,3)</f>
        <v xml:space="preserve">20 </v>
      </c>
      <c r="AF13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SOCIEDAD COMERCIAL MARBEN PETS LTDA */ Cont: * GLDU9476149*/ HR Entrega: *09:00* /Dirección: *Camino Buin Maipo Paradero N° 9 Santa Adela, Parcela N° 43. BUÍN</v>
      </c>
      <c r="AG1337" s="38" t="str">
        <f>IFERROR(HYPERLINK("https://wa.me/"&amp;Tabla2[[#This Row],[CONTACTO]]&amp;"?text="&amp;Tabla2[[#This Row],[Mensaje]],"Enviar mensaje"),"")</f>
        <v>Enviar mensaje</v>
      </c>
      <c r="AH1337" s="15" t="str">
        <f>CONCATENATE(A1337,F1337)</f>
        <v>1336GLDU9476149</v>
      </c>
      <c r="AI1337" s="15" t="str">
        <f>CONCATENATE("ENT-",A1337)</f>
        <v>ENT-1336</v>
      </c>
      <c r="AJ1337" s="15" t="str">
        <f>IF(Tabla2[[#This Row],[Op]]&lt;&gt;"","ENTREGA","")</f>
        <v>ENTREGA</v>
      </c>
      <c r="AK1337" s="40" t="str">
        <f>(Tabla2[[#This Row],[FECHA ENTREGA]]&amp;Tabla2[[#This Row],[HORA ENTREGA]])</f>
        <v>460980,375</v>
      </c>
      <c r="AL1337" s="34" t="str">
        <f>IFERROR(HYPERLINK("https://wa.me/"&amp;Tabla2[[#This Row],[CONTACTO]]&amp;"?text="&amp;Tabla2[[#This Row],[Mensaje]]),"")</f>
        <v>https://wa.me/56967256951?text=Hola!%0AServicio del día 17-03%0A *Cliente:* SOCIEDAD COMERCIAL MARBEN PETS LTDA */ Cont: * GLDU9476149*/ HR Entrega: *09:00* /Dirección: *Camino Buin Maipo Paradero N° 9 Santa Adela, Parcela N° 43. BUÍN</v>
      </c>
    </row>
    <row r="1338" spans="1:38" s="15" customFormat="1" ht="16.5" customHeight="1" x14ac:dyDescent="0.2">
      <c r="A1338" s="15">
        <f>ROW(A1337)</f>
        <v>1337</v>
      </c>
      <c r="B1338" s="15">
        <f>IF(J1338=J1337,B1337+1,1)</f>
        <v>30</v>
      </c>
      <c r="C1338" s="15" t="s">
        <v>360</v>
      </c>
      <c r="D1338" s="25" t="s">
        <v>39</v>
      </c>
      <c r="E1338" s="27">
        <v>314336</v>
      </c>
      <c r="F1338" s="27" t="s">
        <v>2277</v>
      </c>
      <c r="G1338" s="27" t="s">
        <v>41</v>
      </c>
      <c r="H1338" s="27">
        <v>10000</v>
      </c>
      <c r="I1338" s="27" t="s">
        <v>171</v>
      </c>
      <c r="J1338" s="28">
        <v>46098</v>
      </c>
      <c r="K1338" s="26">
        <v>0.375</v>
      </c>
      <c r="L1338" s="26"/>
      <c r="M1338" s="27" t="s">
        <v>325</v>
      </c>
      <c r="N1338" s="25">
        <f>IFERROR(VLOOKUP(M1338,Data!$J$1:$K$58,2,0),"")</f>
        <v>56964850744</v>
      </c>
      <c r="O1338" s="27" t="s">
        <v>326</v>
      </c>
      <c r="P1338" s="27"/>
      <c r="Q1338" s="27" t="s">
        <v>2278</v>
      </c>
      <c r="R1338" s="27" t="s">
        <v>169</v>
      </c>
      <c r="S1338" s="27"/>
      <c r="T1338" s="27"/>
      <c r="U1338" s="28"/>
      <c r="X1338" s="27"/>
      <c r="Y1338" s="27"/>
      <c r="Z1338" s="29"/>
      <c r="AA1338" s="29"/>
      <c r="AB1338" s="29"/>
      <c r="AC1338" s="30"/>
      <c r="AD1338" s="15" t="str">
        <f>IF(Tabla2[[#This Row],[HORA ENTREGA]]="DIRECTO","On time", IF(AA1338&lt;&gt;"",IF(Tabla2[[#This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38" s="15" t="str">
        <f>MID(Tabla2[[#This Row],[TIPO]],1,3)</f>
        <v xml:space="preserve">40 </v>
      </c>
      <c r="AF13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SUMINISTROS TELEFONICOS Y COMPUTACIONALES ESTEC LT */ Cont: * MSNU2714434*/ HR Entrega: *09:00* /Dirección: *SCHENKER PUDAHUEL</v>
      </c>
      <c r="AG1338" s="38" t="str">
        <f>IFERROR(HYPERLINK("https://wa.me/"&amp;Tabla2[[#This Row],[CONTACTO]]&amp;"?text="&amp;Tabla2[[#This Row],[Mensaje]],"Enviar mensaje"),"")</f>
        <v>Enviar mensaje</v>
      </c>
      <c r="AH1338" s="15" t="str">
        <f>CONCATENATE(A1338,F1338)</f>
        <v>1337MSNU2714434</v>
      </c>
      <c r="AI1338" s="15" t="str">
        <f>CONCATENATE("ENT-",A1338)</f>
        <v>ENT-1337</v>
      </c>
      <c r="AJ1338" s="15" t="str">
        <f>IF(Tabla2[[#This Row],[Op]]&lt;&gt;"","ENTREGA","")</f>
        <v>ENTREGA</v>
      </c>
      <c r="AK1338" s="40" t="str">
        <f>(Tabla2[[#This Row],[FECHA ENTREGA]]&amp;Tabla2[[#This Row],[HORA ENTREGA]])</f>
        <v>460980,375</v>
      </c>
      <c r="AL1338" s="34" t="str">
        <f>IFERROR(HYPERLINK("https://wa.me/"&amp;Tabla2[[#This Row],[CONTACTO]]&amp;"?text="&amp;Tabla2[[#This Row],[Mensaje]]),"")</f>
        <v>https://wa.me/56964850744?text=Hola!%0AServicio del día 17-03%0A *Cliente:* SUMINISTROS TELEFONICOS Y COMPUTACIONALES ESTEC LT */ Cont: * MSNU2714434*/ HR Entrega: *09:00* /Dirección: *SCHENKER PUDAHUEL</v>
      </c>
    </row>
    <row r="1339" spans="1:38" s="15" customFormat="1" ht="16.5" customHeight="1" x14ac:dyDescent="0.2">
      <c r="A1339" s="15">
        <f>ROW(A1338)</f>
        <v>1338</v>
      </c>
      <c r="B1339" s="15">
        <f>IF(J1339=J1338,B1338+1,1)</f>
        <v>31</v>
      </c>
      <c r="C1339" s="15" t="s">
        <v>360</v>
      </c>
      <c r="D1339" s="25" t="s">
        <v>39</v>
      </c>
      <c r="E1339" s="27">
        <v>314336</v>
      </c>
      <c r="F1339" s="27" t="s">
        <v>2279</v>
      </c>
      <c r="G1339" s="27" t="s">
        <v>41</v>
      </c>
      <c r="H1339" s="27">
        <v>20000</v>
      </c>
      <c r="I1339" s="27" t="s">
        <v>42</v>
      </c>
      <c r="J1339" s="28">
        <v>46098</v>
      </c>
      <c r="K1339" s="26">
        <v>0.375</v>
      </c>
      <c r="L1339" s="26"/>
      <c r="M1339" s="27" t="s">
        <v>221</v>
      </c>
      <c r="N1339" s="25">
        <f>IFERROR(VLOOKUP(M1339,Data!$J$1:$K$58,2,0),"")</f>
        <v>56965378427</v>
      </c>
      <c r="O1339" s="27" t="s">
        <v>222</v>
      </c>
      <c r="P1339" s="27"/>
      <c r="Q1339" s="27" t="s">
        <v>362</v>
      </c>
      <c r="R1339" s="27" t="s">
        <v>169</v>
      </c>
      <c r="S1339" s="27"/>
      <c r="T1339" s="27"/>
      <c r="U1339" s="28"/>
      <c r="V1339" s="15" t="s">
        <v>1700</v>
      </c>
      <c r="X1339" s="27"/>
      <c r="Y1339" s="27"/>
      <c r="Z1339" s="29"/>
      <c r="AA1339" s="29">
        <v>0.36944444444444446</v>
      </c>
      <c r="AB1339" s="29"/>
      <c r="AC1339" s="30">
        <v>46098</v>
      </c>
      <c r="AD1339" s="15" t="str">
        <f>IF(Tabla2[[#This Row],[HORA ENTREGA]]="DIRECTO","On time", IF(AA1339&lt;&gt;"",IF(Tabla2[[#This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39" s="15" t="str">
        <f>MID(Tabla2[[#This Row],[TIPO]],1,3)</f>
        <v xml:space="preserve">40 </v>
      </c>
      <c r="AF13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SUMINISTROS TELEFONICOS Y COMPUTACIONALES ESTEC LT */ Cont: * CAAU7406916*/ HR Entrega: *09:00* /Dirección: *AVENIDA PEDRO DE VALDIVIA 5964, MACUL</v>
      </c>
      <c r="AG1339" s="38" t="str">
        <f>IFERROR(HYPERLINK("https://wa.me/"&amp;Tabla2[[#This Row],[CONTACTO]]&amp;"?text="&amp;Tabla2[[#This Row],[Mensaje]],"Enviar mensaje"),"")</f>
        <v>Enviar mensaje</v>
      </c>
      <c r="AH1339" s="15" t="str">
        <f>CONCATENATE(A1339,F1339)</f>
        <v>1338CAAU7406916</v>
      </c>
      <c r="AI1339" s="15" t="str">
        <f>CONCATENATE("ENT-",A1339)</f>
        <v>ENT-1338</v>
      </c>
      <c r="AJ1339" s="15" t="str">
        <f>IF(Tabla2[[#This Row],[Op]]&lt;&gt;"","ENTREGA","")</f>
        <v>ENTREGA</v>
      </c>
      <c r="AK1339" s="40" t="str">
        <f>(Tabla2[[#This Row],[FECHA ENTREGA]]&amp;Tabla2[[#This Row],[HORA ENTREGA]])</f>
        <v>460980,375</v>
      </c>
      <c r="AL1339" s="34" t="str">
        <f>IFERROR(HYPERLINK("https://wa.me/"&amp;Tabla2[[#This Row],[CONTACTO]]&amp;"?text="&amp;Tabla2[[#This Row],[Mensaje]]),"")</f>
        <v>https://wa.me/56965378427?text=Hola!%0AServicio del día 17-03%0A *Cliente:* SUMINISTROS TELEFONICOS Y COMPUTACIONALES ESTEC LT */ Cont: * CAAU7406916*/ HR Entrega: *09:00* /Dirección: *AVENIDA PEDRO DE VALDIVIA 5964, MACUL</v>
      </c>
    </row>
    <row r="1340" spans="1:38" s="15" customFormat="1" ht="16.5" customHeight="1" x14ac:dyDescent="0.2">
      <c r="A1340" s="15">
        <f>ROW(A1339)</f>
        <v>1339</v>
      </c>
      <c r="B1340" s="15">
        <f>IF(J1340=J1339,B1339+1,1)</f>
        <v>32</v>
      </c>
      <c r="C1340" s="15" t="s">
        <v>239</v>
      </c>
      <c r="D1340" s="25" t="s">
        <v>39</v>
      </c>
      <c r="E1340" s="27">
        <v>300869</v>
      </c>
      <c r="F1340" s="27" t="s">
        <v>2280</v>
      </c>
      <c r="G1340" s="27" t="s">
        <v>41</v>
      </c>
      <c r="H1340" s="27">
        <v>15000</v>
      </c>
      <c r="I1340" s="27" t="s">
        <v>42</v>
      </c>
      <c r="J1340" s="28">
        <v>46098</v>
      </c>
      <c r="K1340" s="26">
        <v>0.33333333333333331</v>
      </c>
      <c r="L1340" s="26"/>
      <c r="M1340" s="27" t="s">
        <v>649</v>
      </c>
      <c r="N1340" s="25">
        <f>IFERROR(VLOOKUP(M1340,Data!$J$1:$K$58,2,0),"")</f>
        <v>56939438073</v>
      </c>
      <c r="O1340" s="27" t="s">
        <v>203</v>
      </c>
      <c r="P1340" s="27"/>
      <c r="Q1340" s="27" t="s">
        <v>243</v>
      </c>
      <c r="R1340" s="27" t="s">
        <v>1288</v>
      </c>
      <c r="S1340" s="27"/>
      <c r="T1340" s="27"/>
      <c r="U1340" s="28"/>
      <c r="V1340" s="15" t="s">
        <v>1700</v>
      </c>
      <c r="X1340" s="27"/>
      <c r="Y1340" s="27"/>
      <c r="Z1340" s="29"/>
      <c r="AA1340" s="29">
        <v>0.3263888888888889</v>
      </c>
      <c r="AB1340" s="29"/>
      <c r="AC1340" s="30">
        <v>46098</v>
      </c>
      <c r="AD1340" s="15" t="str">
        <f>IF(Tabla2[[#This Row],[HORA ENTREGA]]="DIRECTO","On time", IF(AA1340&lt;&gt;"",IF(Tabla2[[#This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0" s="15" t="str">
        <f>MID(Tabla2[[#This Row],[TIPO]],1,3)</f>
        <v xml:space="preserve">40 </v>
      </c>
      <c r="AF13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SUPERMERCADO DEL NEUMATICO LTDA */ Cont: * CAIU4926310*/ HR Entrega: *08:00* /Dirección: *VELASQUEZ</v>
      </c>
      <c r="AG1340" s="38" t="str">
        <f>IFERROR(HYPERLINK("https://wa.me/"&amp;Tabla2[[#This Row],[CONTACTO]]&amp;"?text="&amp;Tabla2[[#This Row],[Mensaje]],"Enviar mensaje"),"")</f>
        <v>Enviar mensaje</v>
      </c>
      <c r="AH1340" s="15" t="str">
        <f>CONCATENATE(A1340,F1340)</f>
        <v>1339CAIU4926310</v>
      </c>
      <c r="AI1340" s="15" t="str">
        <f>CONCATENATE("ENT-",A1340)</f>
        <v>ENT-1339</v>
      </c>
      <c r="AJ1340" s="15" t="str">
        <f>IF(Tabla2[[#This Row],[Op]]&lt;&gt;"","ENTREGA","")</f>
        <v>ENTREGA</v>
      </c>
      <c r="AK1340" s="40" t="str">
        <f>(Tabla2[[#This Row],[FECHA ENTREGA]]&amp;Tabla2[[#This Row],[HORA ENTREGA]])</f>
        <v>460980,333333333333333</v>
      </c>
      <c r="AL1340" s="34" t="str">
        <f>IFERROR(HYPERLINK("https://wa.me/"&amp;Tabla2[[#This Row],[CONTACTO]]&amp;"?text="&amp;Tabla2[[#This Row],[Mensaje]]),"")</f>
        <v>https://wa.me/56939438073?text=Hola!%0AServicio del día 17-03%0A *Cliente:* SUPERMERCADO DEL NEUMATICO LTDA */ Cont: * CAIU4926310*/ HR Entrega: *08:00* /Dirección: *VELASQUEZ</v>
      </c>
    </row>
    <row r="1341" spans="1:38" s="15" customFormat="1" ht="16.5" customHeight="1" x14ac:dyDescent="0.2">
      <c r="A1341" s="15">
        <f>ROW(A1340)</f>
        <v>1340</v>
      </c>
      <c r="B1341" s="15">
        <f>IF(J1341=J1340,B1340+1,1)</f>
        <v>33</v>
      </c>
      <c r="C1341" s="15" t="s">
        <v>1462</v>
      </c>
      <c r="D1341" s="25" t="s">
        <v>122</v>
      </c>
      <c r="E1341" s="27" t="s">
        <v>2281</v>
      </c>
      <c r="F1341" s="27" t="s">
        <v>2282</v>
      </c>
      <c r="G1341" s="27" t="s">
        <v>54</v>
      </c>
      <c r="H1341" s="27" t="s">
        <v>120</v>
      </c>
      <c r="I1341" s="27" t="s">
        <v>120</v>
      </c>
      <c r="J1341" s="28">
        <v>46098</v>
      </c>
      <c r="K1341" s="26">
        <v>0.29166666666666669</v>
      </c>
      <c r="L1341" s="26"/>
      <c r="M1341" s="27" t="s">
        <v>158</v>
      </c>
      <c r="N1341" s="25">
        <f>IFERROR(VLOOKUP(M1341,Data!$J$1:$K$58,2,0),"")</f>
        <v>56931745801</v>
      </c>
      <c r="O1341" s="27" t="s">
        <v>159</v>
      </c>
      <c r="P1341" s="27"/>
      <c r="Q1341" s="27" t="s">
        <v>1464</v>
      </c>
      <c r="R1341" s="27" t="s">
        <v>2283</v>
      </c>
      <c r="S1341" s="27"/>
      <c r="T1341" s="27"/>
      <c r="U1341" s="28"/>
      <c r="X1341" s="27" t="s">
        <v>1289</v>
      </c>
      <c r="Y1341" s="27"/>
      <c r="Z1341" s="29"/>
      <c r="AA1341" s="29">
        <v>0.26041666666666669</v>
      </c>
      <c r="AB1341" s="29"/>
      <c r="AC1341" s="30">
        <v>46098</v>
      </c>
      <c r="AD1341" s="15" t="str">
        <f>IF(Tabla2[[#This Row],[HORA ENTREGA]]="DIRECTO","On time", IF(AA1341&lt;&gt;"",IF(Tabla2[[#This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1" s="15" t="str">
        <f>MID(Tabla2[[#This Row],[TIPO]],1,3)</f>
        <v xml:space="preserve">40 </v>
      </c>
      <c r="AF13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TUNICHE FRUITS LTDA */ Cont: * BMOU9307962*/ HR Entrega: *07:00* /Dirección: *CONSOLIDADO: CAMINO REAL 4320, GRANEROS. RANCAGUA  / EMBARQUE: TPS</v>
      </c>
      <c r="AG1341" s="38" t="str">
        <f>IFERROR(HYPERLINK("https://wa.me/"&amp;Tabla2[[#This Row],[CONTACTO]]&amp;"?text="&amp;Tabla2[[#This Row],[Mensaje]],"Enviar mensaje"),"")</f>
        <v>Enviar mensaje</v>
      </c>
      <c r="AH1341" s="15" t="str">
        <f>CONCATENATE(A1341,F1341)</f>
        <v>1340BMOU9307962</v>
      </c>
      <c r="AI1341" s="15" t="str">
        <f>CONCATENATE("ENT-",A1341)</f>
        <v>ENT-1340</v>
      </c>
      <c r="AJ1341" s="15" t="str">
        <f>IF(Tabla2[[#This Row],[Op]]&lt;&gt;"","ENTREGA","")</f>
        <v>ENTREGA</v>
      </c>
      <c r="AK1341" s="40" t="str">
        <f>(Tabla2[[#This Row],[FECHA ENTREGA]]&amp;Tabla2[[#This Row],[HORA ENTREGA]])</f>
        <v>460980,291666666666667</v>
      </c>
      <c r="AL1341" s="34" t="str">
        <f>IFERROR(HYPERLINK("https://wa.me/"&amp;Tabla2[[#This Row],[CONTACTO]]&amp;"?text="&amp;Tabla2[[#This Row],[Mensaje]]),"")</f>
        <v>https://wa.me/56931745801?text=Hola!%0AServicio del día 17-03%0A *Cliente:* TUNICHE FRUITS LTDA */ Cont: * BMOU9307962*/ HR Entrega: *07:00* /Dirección: *CONSOLIDADO: CAMINO REAL 4320, GRANEROS. RANCAGUA  / EMBARQUE: TPS</v>
      </c>
    </row>
    <row r="1342" spans="1:38" s="15" customFormat="1" ht="16.5" customHeight="1" x14ac:dyDescent="0.2">
      <c r="A1342" s="15">
        <f>ROW(A1341)</f>
        <v>1341</v>
      </c>
      <c r="B1342" s="15">
        <f>IF(J1342=J1341,B1341+1,1)</f>
        <v>34</v>
      </c>
      <c r="C1342" s="15" t="s">
        <v>1462</v>
      </c>
      <c r="D1342" s="25" t="s">
        <v>122</v>
      </c>
      <c r="E1342" s="27" t="s">
        <v>2281</v>
      </c>
      <c r="F1342" s="27" t="s">
        <v>2284</v>
      </c>
      <c r="G1342" s="27" t="s">
        <v>54</v>
      </c>
      <c r="H1342" s="27" t="s">
        <v>120</v>
      </c>
      <c r="I1342" s="27" t="s">
        <v>120</v>
      </c>
      <c r="J1342" s="28">
        <v>46098</v>
      </c>
      <c r="K1342" s="26">
        <v>0.29166666666666669</v>
      </c>
      <c r="L1342" s="26"/>
      <c r="M1342" s="27" t="s">
        <v>147</v>
      </c>
      <c r="N1342" s="25">
        <f>IFERROR(VLOOKUP(M1342,Data!$J$1:$K$58,2,0),"")</f>
        <v>56935532735</v>
      </c>
      <c r="O1342" s="27" t="s">
        <v>148</v>
      </c>
      <c r="P1342" s="27"/>
      <c r="Q1342" s="27" t="s">
        <v>1464</v>
      </c>
      <c r="R1342" s="27" t="s">
        <v>2283</v>
      </c>
      <c r="S1342" s="27"/>
      <c r="T1342" s="27"/>
      <c r="U1342" s="28"/>
      <c r="X1342" s="27" t="s">
        <v>1289</v>
      </c>
      <c r="Y1342" s="27"/>
      <c r="Z1342" s="29"/>
      <c r="AA1342" s="29">
        <v>0.27916666666666667</v>
      </c>
      <c r="AB1342" s="29"/>
      <c r="AC1342" s="30">
        <v>46098</v>
      </c>
      <c r="AD1342" s="15" t="str">
        <f>IF(Tabla2[[#This Row],[HORA ENTREGA]]="DIRECTO","On time", IF(AA1342&lt;&gt;"",IF(Tabla2[[#This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2" s="15" t="str">
        <f>MID(Tabla2[[#This Row],[TIPO]],1,3)</f>
        <v xml:space="preserve">40 </v>
      </c>
      <c r="AF13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TUNICHE FRUITS LTDA */ Cont: * BMOU9352977*/ HR Entrega: *07:00* /Dirección: *CONSOLIDADO: CAMINO REAL 4320, GRANEROS. RANCAGUA  / EMBARQUE: TPS</v>
      </c>
      <c r="AG1342" s="38" t="str">
        <f>IFERROR(HYPERLINK("https://wa.me/"&amp;Tabla2[[#This Row],[CONTACTO]]&amp;"?text="&amp;Tabla2[[#This Row],[Mensaje]],"Enviar mensaje"),"")</f>
        <v>Enviar mensaje</v>
      </c>
      <c r="AH1342" s="15" t="str">
        <f>CONCATENATE(A1342,F1342)</f>
        <v>1341BMOU9352977</v>
      </c>
      <c r="AI1342" s="15" t="str">
        <f>CONCATENATE("ENT-",A1342)</f>
        <v>ENT-1341</v>
      </c>
      <c r="AJ1342" s="15" t="str">
        <f>IF(Tabla2[[#This Row],[Op]]&lt;&gt;"","ENTREGA","")</f>
        <v>ENTREGA</v>
      </c>
      <c r="AK1342" s="40" t="str">
        <f>(Tabla2[[#This Row],[FECHA ENTREGA]]&amp;Tabla2[[#This Row],[HORA ENTREGA]])</f>
        <v>460980,291666666666667</v>
      </c>
      <c r="AL1342" s="34" t="str">
        <f>IFERROR(HYPERLINK("https://wa.me/"&amp;Tabla2[[#This Row],[CONTACTO]]&amp;"?text="&amp;Tabla2[[#This Row],[Mensaje]]),"")</f>
        <v>https://wa.me/56935532735?text=Hola!%0AServicio del día 17-03%0A *Cliente:* TUNICHE FRUITS LTDA */ Cont: * BMOU9352977*/ HR Entrega: *07:00* /Dirección: *CONSOLIDADO: CAMINO REAL 4320, GRANEROS. RANCAGUA  / EMBARQUE: TPS</v>
      </c>
    </row>
    <row r="1343" spans="1:38" s="15" customFormat="1" ht="16.5" customHeight="1" x14ac:dyDescent="0.2">
      <c r="A1343" s="15">
        <f>ROW(A1342)</f>
        <v>1342</v>
      </c>
      <c r="B1343" s="15">
        <f>IF(J1343=J1342,B1342+1,1)</f>
        <v>35</v>
      </c>
      <c r="C1343" s="15" t="s">
        <v>580</v>
      </c>
      <c r="D1343" s="25" t="s">
        <v>39</v>
      </c>
      <c r="E1343" s="27">
        <v>300460</v>
      </c>
      <c r="F1343" s="27" t="s">
        <v>2285</v>
      </c>
      <c r="G1343" s="27" t="s">
        <v>2256</v>
      </c>
      <c r="H1343" s="27">
        <v>19000</v>
      </c>
      <c r="I1343" s="27" t="s">
        <v>42</v>
      </c>
      <c r="J1343" s="28">
        <v>46098</v>
      </c>
      <c r="K1343" s="26">
        <v>0.35416666666666669</v>
      </c>
      <c r="L1343" s="26"/>
      <c r="M1343" s="27" t="s">
        <v>241</v>
      </c>
      <c r="N1343" s="25">
        <f>IFERROR(VLOOKUP(M1343,Data!$J$1:$K$58,2,0),"")</f>
        <v>56984880436</v>
      </c>
      <c r="O1343" s="27" t="s">
        <v>2286</v>
      </c>
      <c r="P1343" s="27"/>
      <c r="Q1343" s="27" t="s">
        <v>582</v>
      </c>
      <c r="R1343" s="27" t="s">
        <v>218</v>
      </c>
      <c r="S1343" s="27"/>
      <c r="T1343" s="27"/>
      <c r="U1343" s="28"/>
      <c r="V1343" s="15" t="s">
        <v>1700</v>
      </c>
      <c r="X1343" s="27"/>
      <c r="Y1343" s="27"/>
      <c r="Z1343" s="29"/>
      <c r="AA1343" s="29">
        <v>0.35138888888888886</v>
      </c>
      <c r="AB1343" s="29"/>
      <c r="AC1343" s="30">
        <v>46098</v>
      </c>
      <c r="AD1343" s="15" t="str">
        <f>IF(Tabla2[[#This Row],[HORA ENTREGA]]="DIRECTO","On time", IF(AA1343&lt;&gt;"",IF(Tabla2[[#This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3" s="15" t="str">
        <f>MID(Tabla2[[#This Row],[TIPO]],1,3)</f>
        <v xml:space="preserve">20 </v>
      </c>
      <c r="AF13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17-03%0A *Cliente:* WURTH CHILE LTDA */ Cont: * MSKU4307515*/ HR Entrega: *08:30* /Dirección: *SAN BERNARDO</v>
      </c>
      <c r="AG1343" s="38" t="str">
        <f>IFERROR(HYPERLINK("https://wa.me/"&amp;Tabla2[[#This Row],[CONTACTO]]&amp;"?text="&amp;Tabla2[[#This Row],[Mensaje]],"Enviar mensaje"),"")</f>
        <v>Enviar mensaje</v>
      </c>
      <c r="AH1343" s="15" t="str">
        <f>CONCATENATE(A1343,F1343)</f>
        <v>1342MSKU4307515</v>
      </c>
      <c r="AI1343" s="15" t="str">
        <f>CONCATENATE("ENT-",A1343)</f>
        <v>ENT-1342</v>
      </c>
      <c r="AJ1343" s="15" t="str">
        <f>IF(Tabla2[[#This Row],[Op]]&lt;&gt;"","ENTREGA","")</f>
        <v>ENTREGA</v>
      </c>
      <c r="AK1343" s="40" t="str">
        <f>(Tabla2[[#This Row],[FECHA ENTREGA]]&amp;Tabla2[[#This Row],[HORA ENTREGA]])</f>
        <v>460980,354166666666667</v>
      </c>
      <c r="AL1343" s="34" t="str">
        <f>IFERROR(HYPERLINK("https://wa.me/"&amp;Tabla2[[#This Row],[CONTACTO]]&amp;"?text="&amp;Tabla2[[#This Row],[Mensaje]]),"")</f>
        <v>https://wa.me/56984880436?text=Hola!%0AServicio del día 17-03%0A *Cliente:* WURTH CHILE LTDA */ Cont: * MSKU4307515*/ HR Entrega: *08:30* /Dirección: *SAN BERNARDO</v>
      </c>
    </row>
    <row r="1344" spans="1:38" s="15" customFormat="1" ht="16.5" customHeight="1" x14ac:dyDescent="0.2">
      <c r="A1344" s="15">
        <f>ROW(A1343)</f>
        <v>1343</v>
      </c>
      <c r="B1344" s="15">
        <f>IF(J1344=J1343,B1343+1,1)</f>
        <v>1</v>
      </c>
      <c r="C1344" s="15" t="s">
        <v>43</v>
      </c>
      <c r="D1344" s="25" t="s">
        <v>39</v>
      </c>
      <c r="E1344" s="27">
        <v>368313</v>
      </c>
      <c r="F1344" s="27" t="s">
        <v>2287</v>
      </c>
      <c r="G1344" s="27" t="s">
        <v>54</v>
      </c>
      <c r="H1344" s="27">
        <v>28000</v>
      </c>
      <c r="I1344" s="27" t="s">
        <v>2288</v>
      </c>
      <c r="J1344" s="28">
        <v>46099</v>
      </c>
      <c r="K1344" s="26">
        <v>0.47916666666666669</v>
      </c>
      <c r="L1344" s="26"/>
      <c r="M1344" s="27" t="s">
        <v>158</v>
      </c>
      <c r="N1344" s="25">
        <f>IFERROR(VLOOKUP(M1344,Data!$J$1:$K$58,2,0),"")</f>
        <v>56931745801</v>
      </c>
      <c r="O1344" s="27" t="s">
        <v>159</v>
      </c>
      <c r="P1344" s="27"/>
      <c r="Q1344" s="27" t="s">
        <v>57</v>
      </c>
      <c r="R1344" s="27" t="s">
        <v>48</v>
      </c>
      <c r="S1344" s="27"/>
      <c r="T1344" s="27"/>
      <c r="U1344" s="28"/>
      <c r="X1344" s="27"/>
      <c r="Y1344" s="27"/>
      <c r="Z1344" s="29"/>
      <c r="AA1344" s="29">
        <v>0.45833333333333331</v>
      </c>
      <c r="AB1344" s="29"/>
      <c r="AC1344" s="30">
        <v>46099</v>
      </c>
      <c r="AD1344" s="15" t="str">
        <f>IF(Tabla2[[#This Row],[HORA ENTREGA]]="DIRECTO","On time", IF(AA1344&lt;&gt;"",IF(Tabla2[[#This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4" s="15" t="str">
        <f>MID(Tabla2[[#This Row],[TIPO]],1,3)</f>
        <v xml:space="preserve">40 </v>
      </c>
      <c r="AF13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ALCA SPA */ Cont: * CGMU5404029*/ HR Entrega: *11:30* /Dirección: *Camino del Cerro 4868 Huechuraba</v>
      </c>
      <c r="AG1344" s="38" t="str">
        <f>IFERROR(HYPERLINK("https://wa.me/"&amp;Tabla2[[#This Row],[CONTACTO]]&amp;"?text="&amp;Tabla2[[#This Row],[Mensaje]],"Enviar mensaje"),"")</f>
        <v>Enviar mensaje</v>
      </c>
      <c r="AH1344" s="15" t="str">
        <f>CONCATENATE(A1344,F1344)</f>
        <v>1343CGMU5404029</v>
      </c>
      <c r="AI1344" s="15" t="str">
        <f>CONCATENATE("ENT-",A1344)</f>
        <v>ENT-1343</v>
      </c>
      <c r="AJ1344" s="15" t="str">
        <f>IF(Tabla2[[#This Row],[Op]]&lt;&gt;"","ENTREGA","")</f>
        <v>ENTREGA</v>
      </c>
      <c r="AK1344" s="40" t="str">
        <f>(Tabla2[[#This Row],[FECHA ENTREGA]]&amp;Tabla2[[#This Row],[HORA ENTREGA]])</f>
        <v>460990,479166666666667</v>
      </c>
      <c r="AL1344" s="34" t="str">
        <f>IFERROR(HYPERLINK("https://wa.me/"&amp;Tabla2[[#This Row],[CONTACTO]]&amp;"?text="&amp;Tabla2[[#This Row],[Mensaje]]),"")</f>
        <v>https://wa.me/56931745801?text=Hola!%0AServicio del día 18-03%0A *Cliente:* ALCA SPA */ Cont: * CGMU5404029*/ HR Entrega: *11:30* /Dirección: *Camino del Cerro 4868 Huechuraba</v>
      </c>
    </row>
    <row r="1345" spans="1:38" s="15" customFormat="1" ht="16.5" customHeight="1" x14ac:dyDescent="0.2">
      <c r="A1345" s="15">
        <f>ROW(A1344)</f>
        <v>1344</v>
      </c>
      <c r="B1345" s="15">
        <f>IF(J1345=J1344,B1344+1,1)</f>
        <v>2</v>
      </c>
      <c r="C1345" s="15" t="s">
        <v>43</v>
      </c>
      <c r="D1345" s="25" t="s">
        <v>39</v>
      </c>
      <c r="E1345" s="27">
        <v>368068</v>
      </c>
      <c r="F1345" s="27" t="s">
        <v>2289</v>
      </c>
      <c r="G1345" s="27" t="s">
        <v>41</v>
      </c>
      <c r="H1345" s="27">
        <v>17000</v>
      </c>
      <c r="I1345" s="27">
        <v>0.36527777777777776</v>
      </c>
      <c r="J1345" s="28">
        <v>46099</v>
      </c>
      <c r="K1345" s="26">
        <v>0.60416666666666663</v>
      </c>
      <c r="L1345" s="26"/>
      <c r="M1345" s="27" t="s">
        <v>180</v>
      </c>
      <c r="N1345" s="25">
        <f>IFERROR(VLOOKUP(M1345,Data!$J$1:$K$58,2,0),"")</f>
        <v>56956063271</v>
      </c>
      <c r="O1345" s="27" t="s">
        <v>384</v>
      </c>
      <c r="P1345" s="27"/>
      <c r="Q1345" s="27" t="s">
        <v>57</v>
      </c>
      <c r="R1345" s="27" t="s">
        <v>74</v>
      </c>
      <c r="S1345" s="27"/>
      <c r="T1345" s="27"/>
      <c r="U1345" s="28"/>
      <c r="X1345" s="27"/>
      <c r="Y1345" s="27"/>
      <c r="Z1345" s="29"/>
      <c r="AA1345" s="29">
        <v>0.57291666666666663</v>
      </c>
      <c r="AB1345" s="29"/>
      <c r="AC1345" s="30">
        <v>46099</v>
      </c>
      <c r="AD1345" s="15" t="str">
        <f>IF(Tabla2[[#This Row],[HORA ENTREGA]]="DIRECTO","On time", IF(AA1345&lt;&gt;"",IF(Tabla2[[#This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5" s="15" t="str">
        <f>MID(Tabla2[[#This Row],[TIPO]],1,3)</f>
        <v xml:space="preserve">40 </v>
      </c>
      <c r="AF13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ALCA SPA */ Cont: * MSCU5103517*/ HR Entrega: *14:30* /Dirección: *Camino del Cerro 4868 Huechuraba</v>
      </c>
      <c r="AG1345" s="38" t="str">
        <f>IFERROR(HYPERLINK("https://wa.me/"&amp;Tabla2[[#This Row],[CONTACTO]]&amp;"?text="&amp;Tabla2[[#This Row],[Mensaje]],"Enviar mensaje"),"")</f>
        <v>Enviar mensaje</v>
      </c>
      <c r="AH1345" s="15" t="str">
        <f>CONCATENATE(A1345,F1345)</f>
        <v>1344MSCU5103517</v>
      </c>
      <c r="AI1345" s="15" t="str">
        <f>CONCATENATE("ENT-",A1345)</f>
        <v>ENT-1344</v>
      </c>
      <c r="AJ1345" s="15" t="str">
        <f>IF(Tabla2[[#This Row],[Op]]&lt;&gt;"","ENTREGA","")</f>
        <v>ENTREGA</v>
      </c>
      <c r="AK1345" s="40" t="str">
        <f>(Tabla2[[#This Row],[FECHA ENTREGA]]&amp;Tabla2[[#This Row],[HORA ENTREGA]])</f>
        <v>460990,604166666666667</v>
      </c>
      <c r="AL1345" s="34" t="str">
        <f>IFERROR(HYPERLINK("https://wa.me/"&amp;Tabla2[[#This Row],[CONTACTO]]&amp;"?text="&amp;Tabla2[[#This Row],[Mensaje]]),"")</f>
        <v>https://wa.me/56956063271?text=Hola!%0AServicio del día 18-03%0A *Cliente:* ALCA SPA */ Cont: * MSCU5103517*/ HR Entrega: *14:30* /Dirección: *Camino del Cerro 4868 Huechuraba</v>
      </c>
    </row>
    <row r="1346" spans="1:38" s="15" customFormat="1" ht="16.5" customHeight="1" x14ac:dyDescent="0.2">
      <c r="A1346" s="15">
        <f>ROW(A1345)</f>
        <v>1345</v>
      </c>
      <c r="B1346" s="15">
        <f>IF(J1346=J1345,B1345+1,1)</f>
        <v>3</v>
      </c>
      <c r="C1346" s="15" t="s">
        <v>43</v>
      </c>
      <c r="D1346" s="25" t="s">
        <v>39</v>
      </c>
      <c r="E1346" s="27">
        <v>368461</v>
      </c>
      <c r="F1346" s="27" t="s">
        <v>2290</v>
      </c>
      <c r="G1346" s="27" t="s">
        <v>41</v>
      </c>
      <c r="H1346" s="27">
        <v>18000</v>
      </c>
      <c r="I1346" s="27">
        <v>0.36944444444444446</v>
      </c>
      <c r="J1346" s="28">
        <v>46099</v>
      </c>
      <c r="K1346" s="26">
        <v>0.60416666666666663</v>
      </c>
      <c r="L1346" s="26"/>
      <c r="M1346" s="27" t="s">
        <v>325</v>
      </c>
      <c r="N1346" s="25">
        <f>IFERROR(VLOOKUP(M1346,Data!$J$1:$K$58,2,0),"")</f>
        <v>56964850744</v>
      </c>
      <c r="O1346" s="27" t="s">
        <v>326</v>
      </c>
      <c r="P1346" s="27"/>
      <c r="Q1346" s="27" t="s">
        <v>57</v>
      </c>
      <c r="R1346" s="27" t="s">
        <v>74</v>
      </c>
      <c r="S1346" s="27"/>
      <c r="T1346" s="27"/>
      <c r="U1346" s="28"/>
      <c r="X1346" s="27"/>
      <c r="Y1346" s="27"/>
      <c r="Z1346" s="29"/>
      <c r="AA1346" s="29">
        <v>0.56944444444444442</v>
      </c>
      <c r="AB1346" s="29"/>
      <c r="AC1346" s="30">
        <v>46099</v>
      </c>
      <c r="AD1346" s="15" t="str">
        <f>IF(Tabla2[[#This Row],[HORA ENTREGA]]="DIRECTO","On time", IF(AA1346&lt;&gt;"",IF(Tabla2[[#This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6" s="15" t="str">
        <f>MID(Tabla2[[#This Row],[TIPO]],1,3)</f>
        <v xml:space="preserve">40 </v>
      </c>
      <c r="AF13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ALCA SPA */ Cont: * MSDU8398225*/ HR Entrega: *14:30* /Dirección: *Camino del Cerro 4868 Huechuraba</v>
      </c>
      <c r="AG1346" s="38" t="str">
        <f>IFERROR(HYPERLINK("https://wa.me/"&amp;Tabla2[[#This Row],[CONTACTO]]&amp;"?text="&amp;Tabla2[[#This Row],[Mensaje]],"Enviar mensaje"),"")</f>
        <v>Enviar mensaje</v>
      </c>
      <c r="AH1346" s="15" t="str">
        <f>CONCATENATE(A1346,F1346)</f>
        <v>1345MSDU8398225</v>
      </c>
      <c r="AI1346" s="15" t="str">
        <f>CONCATENATE("ENT-",A1346)</f>
        <v>ENT-1345</v>
      </c>
      <c r="AJ1346" s="15" t="str">
        <f>IF(Tabla2[[#This Row],[Op]]&lt;&gt;"","ENTREGA","")</f>
        <v>ENTREGA</v>
      </c>
      <c r="AK1346" s="40" t="str">
        <f>(Tabla2[[#This Row],[FECHA ENTREGA]]&amp;Tabla2[[#This Row],[HORA ENTREGA]])</f>
        <v>460990,604166666666667</v>
      </c>
      <c r="AL1346" s="34" t="str">
        <f>IFERROR(HYPERLINK("https://wa.me/"&amp;Tabla2[[#This Row],[CONTACTO]]&amp;"?text="&amp;Tabla2[[#This Row],[Mensaje]]),"")</f>
        <v>https://wa.me/56964850744?text=Hola!%0AServicio del día 18-03%0A *Cliente:* ALCA SPA */ Cont: * MSDU8398225*/ HR Entrega: *14:30* /Dirección: *Camino del Cerro 4868 Huechuraba</v>
      </c>
    </row>
    <row r="1347" spans="1:38" s="15" customFormat="1" ht="16.5" customHeight="1" x14ac:dyDescent="0.2">
      <c r="A1347" s="15">
        <f>ROW(A1346)</f>
        <v>1346</v>
      </c>
      <c r="B1347" s="15">
        <f>IF(J1347=J1346,B1346+1,1)</f>
        <v>4</v>
      </c>
      <c r="C1347" s="15" t="s">
        <v>258</v>
      </c>
      <c r="D1347" s="25" t="s">
        <v>39</v>
      </c>
      <c r="E1347" s="27">
        <v>300729</v>
      </c>
      <c r="F1347" s="27" t="s">
        <v>2291</v>
      </c>
      <c r="G1347" s="27" t="s">
        <v>54</v>
      </c>
      <c r="H1347" s="27">
        <v>28000</v>
      </c>
      <c r="I1347" s="27" t="s">
        <v>2292</v>
      </c>
      <c r="J1347" s="28">
        <v>46099</v>
      </c>
      <c r="K1347" s="26">
        <v>0.45833333333333331</v>
      </c>
      <c r="L1347" s="26"/>
      <c r="M1347" s="27" t="s">
        <v>144</v>
      </c>
      <c r="N1347" s="25">
        <f>IFERROR(VLOOKUP(M1347,Data!$J$1:$K$58,2,0),"")</f>
        <v>56940144795</v>
      </c>
      <c r="O1347" s="27" t="s">
        <v>145</v>
      </c>
      <c r="P1347" s="27"/>
      <c r="Q1347" s="27" t="s">
        <v>2293</v>
      </c>
      <c r="R1347" s="27" t="s">
        <v>218</v>
      </c>
      <c r="S1347" s="27"/>
      <c r="T1347" s="27"/>
      <c r="U1347" s="28"/>
      <c r="X1347" s="27"/>
      <c r="Y1347" s="27"/>
      <c r="Z1347" s="29"/>
      <c r="AA1347" s="29">
        <v>0.42916666666666664</v>
      </c>
      <c r="AB1347" s="29"/>
      <c r="AC1347" s="30">
        <v>46099</v>
      </c>
      <c r="AD1347" s="15" t="str">
        <f>IF(Tabla2[[#This Row],[HORA ENTREGA]]="DIRECTO","On time", IF(AA1347&lt;&gt;"",IF(Tabla2[[#This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7" s="15" t="str">
        <f>MID(Tabla2[[#This Row],[TIPO]],1,3)</f>
        <v xml:space="preserve">40 </v>
      </c>
      <c r="AF13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ALMAKILA SPA */ Cont: * MNBU3746126*/ HR Entrega: *11:00* /Dirección: *Parinacota 233 Quilicura / Antillanca 451</v>
      </c>
      <c r="AG1347" s="38" t="str">
        <f>IFERROR(HYPERLINK("https://wa.me/"&amp;Tabla2[[#This Row],[CONTACTO]]&amp;"?text="&amp;Tabla2[[#This Row],[Mensaje]],"Enviar mensaje"),"")</f>
        <v>Enviar mensaje</v>
      </c>
      <c r="AH1347" s="15" t="str">
        <f>CONCATENATE(A1347,F1347)</f>
        <v>1346MNBU3746126</v>
      </c>
      <c r="AI1347" s="15" t="str">
        <f>CONCATENATE("ENT-",A1347)</f>
        <v>ENT-1346</v>
      </c>
      <c r="AJ1347" s="15" t="str">
        <f>IF(Tabla2[[#This Row],[Op]]&lt;&gt;"","ENTREGA","")</f>
        <v>ENTREGA</v>
      </c>
      <c r="AK1347" s="40" t="str">
        <f>(Tabla2[[#This Row],[FECHA ENTREGA]]&amp;Tabla2[[#This Row],[HORA ENTREGA]])</f>
        <v>460990,458333333333333</v>
      </c>
      <c r="AL1347" s="34" t="str">
        <f>IFERROR(HYPERLINK("https://wa.me/"&amp;Tabla2[[#This Row],[CONTACTO]]&amp;"?text="&amp;Tabla2[[#This Row],[Mensaje]]),"")</f>
        <v>https://wa.me/56940144795?text=Hola!%0AServicio del día 18-03%0A *Cliente:* ALMAKILA SPA */ Cont: * MNBU3746126*/ HR Entrega: *11:00* /Dirección: *Parinacota 233 Quilicura / Antillanca 451</v>
      </c>
    </row>
    <row r="1348" spans="1:38" s="15" customFormat="1" ht="16.5" customHeight="1" x14ac:dyDescent="0.2">
      <c r="A1348" s="15">
        <f>ROW(A1347)</f>
        <v>1347</v>
      </c>
      <c r="B1348" s="15">
        <f>IF(J1348=J1347,B1347+1,1)</f>
        <v>5</v>
      </c>
      <c r="C1348" s="15" t="s">
        <v>517</v>
      </c>
      <c r="D1348" s="25" t="s">
        <v>122</v>
      </c>
      <c r="E1348" s="27" t="s">
        <v>2294</v>
      </c>
      <c r="F1348" s="27"/>
      <c r="G1348" s="27" t="s">
        <v>41</v>
      </c>
      <c r="H1348" s="27" t="s">
        <v>120</v>
      </c>
      <c r="I1348" s="27" t="s">
        <v>120</v>
      </c>
      <c r="J1348" s="28">
        <v>46099</v>
      </c>
      <c r="K1348" s="26">
        <v>0.41666666666666669</v>
      </c>
      <c r="L1348" s="26"/>
      <c r="M1348" s="27" t="s">
        <v>139</v>
      </c>
      <c r="N1348" s="25">
        <f>IFERROR(VLOOKUP(M1348,Data!$J$1:$K$58,2,0),"")</f>
        <v>56965312953</v>
      </c>
      <c r="O1348" s="27" t="s">
        <v>140</v>
      </c>
      <c r="P1348" s="27"/>
      <c r="Q1348" s="27" t="s">
        <v>520</v>
      </c>
      <c r="R1348" s="27" t="s">
        <v>136</v>
      </c>
      <c r="S1348" s="27"/>
      <c r="T1348" s="27"/>
      <c r="U1348" s="28"/>
      <c r="X1348" s="27" t="s">
        <v>2295</v>
      </c>
      <c r="Y1348" s="27"/>
      <c r="Z1348" s="29"/>
      <c r="AA1348" s="29">
        <v>0.56944444444444442</v>
      </c>
      <c r="AB1348" s="29"/>
      <c r="AC1348" s="30">
        <v>46099</v>
      </c>
      <c r="AD1348" s="15" t="str">
        <f>IF(Tabla2[[#This Row],[HORA ENTREGA]]="DIRECTO","On time", IF(AA1348&lt;&gt;"",IF(Tabla2[[#This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48" s="15" t="str">
        <f>MID(Tabla2[[#This Row],[TIPO]],1,3)</f>
        <v xml:space="preserve">40 </v>
      </c>
      <c r="AF13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ARESTI CHILE WINE S.A. */ Cont: * */ HR Entrega: *10:00* /Dirección: *CONSOLIDADO: BELLAVISTA S/N, RIO CLARO; BOD. HACIENDA ARESTI / EMBARQUE: SAI</v>
      </c>
      <c r="AG1348" s="38" t="str">
        <f>IFERROR(HYPERLINK("https://wa.me/"&amp;Tabla2[[#This Row],[CONTACTO]]&amp;"?text="&amp;Tabla2[[#This Row],[Mensaje]],"Enviar mensaje"),"")</f>
        <v>Enviar mensaje</v>
      </c>
      <c r="AH1348" s="15" t="str">
        <f>CONCATENATE(A1348,F1348)</f>
        <v>1347</v>
      </c>
      <c r="AI1348" s="15" t="str">
        <f>CONCATENATE("ENT-",A1348)</f>
        <v>ENT-1347</v>
      </c>
      <c r="AJ1348" s="15" t="str">
        <f>IF(Tabla2[[#This Row],[Op]]&lt;&gt;"","ENTREGA","")</f>
        <v>ENTREGA</v>
      </c>
      <c r="AK1348" s="40" t="str">
        <f>(Tabla2[[#This Row],[FECHA ENTREGA]]&amp;Tabla2[[#This Row],[HORA ENTREGA]])</f>
        <v>460990,416666666666667</v>
      </c>
      <c r="AL1348" s="34" t="str">
        <f>IFERROR(HYPERLINK("https://wa.me/"&amp;Tabla2[[#This Row],[CONTACTO]]&amp;"?text="&amp;Tabla2[[#This Row],[Mensaje]]),"")</f>
        <v>https://wa.me/56965312953?text=Hola!%0AServicio del día 18-03%0A *Cliente:* ARESTI CHILE WINE S.A. */ Cont: * */ HR Entrega: *10:00* /Dirección: *CONSOLIDADO: BELLAVISTA S/N, RIO CLARO; BOD. HACIENDA ARESTI / EMBARQUE: SAI</v>
      </c>
    </row>
    <row r="1349" spans="1:38" s="15" customFormat="1" ht="16.5" customHeight="1" x14ac:dyDescent="0.2">
      <c r="A1349" s="15">
        <f>ROW(A1348)</f>
        <v>1348</v>
      </c>
      <c r="B1349" s="15">
        <f>IF(J1349=J1348,B1348+1,1)</f>
        <v>6</v>
      </c>
      <c r="C1349" s="15" t="s">
        <v>2023</v>
      </c>
      <c r="D1349" s="25" t="s">
        <v>39</v>
      </c>
      <c r="E1349" s="27">
        <v>368872</v>
      </c>
      <c r="F1349" s="27" t="s">
        <v>2296</v>
      </c>
      <c r="G1349" s="27" t="s">
        <v>54</v>
      </c>
      <c r="H1349" s="27">
        <v>23000</v>
      </c>
      <c r="I1349" s="27" t="s">
        <v>2297</v>
      </c>
      <c r="J1349" s="28">
        <v>46099</v>
      </c>
      <c r="K1349" s="26">
        <v>0.35416666666666669</v>
      </c>
      <c r="L1349" s="26"/>
      <c r="M1349" s="27" t="s">
        <v>176</v>
      </c>
      <c r="N1349" s="25">
        <f>IFERROR(VLOOKUP(M1349,Data!$J$1:$K$58,2,0),"")</f>
        <v>56968463649</v>
      </c>
      <c r="O1349" s="27" t="s">
        <v>177</v>
      </c>
      <c r="P1349" s="27"/>
      <c r="Q1349" s="27" t="s">
        <v>2298</v>
      </c>
      <c r="R1349" s="27" t="s">
        <v>280</v>
      </c>
      <c r="S1349" s="27"/>
      <c r="T1349" s="27"/>
      <c r="U1349" s="28"/>
      <c r="X1349" s="27"/>
      <c r="Y1349" s="27"/>
      <c r="Z1349" s="29"/>
      <c r="AA1349" s="29">
        <v>0.31597222222222221</v>
      </c>
      <c r="AB1349" s="29"/>
      <c r="AC1349" s="30">
        <v>46099</v>
      </c>
      <c r="AD1349" s="15" t="str">
        <f>IF(Tabla2[[#This Row],[HORA ENTREGA]]="DIRECTO","On time", IF(AA1349&lt;&gt;"",IF(Tabla2[[#This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49" s="15" t="str">
        <f>MID(Tabla2[[#This Row],[TIPO]],1,3)</f>
        <v xml:space="preserve">40 </v>
      </c>
      <c r="AF13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BIDFOOD */ Cont: * IKSU2515131*/ HR Entrega: *08:30* /Dirección: *Camino internacional 4390, Montemar, Viña del mar</v>
      </c>
      <c r="AG1349" s="38" t="str">
        <f>IFERROR(HYPERLINK("https://wa.me/"&amp;Tabla2[[#This Row],[CONTACTO]]&amp;"?text="&amp;Tabla2[[#This Row],[Mensaje]],"Enviar mensaje"),"")</f>
        <v>Enviar mensaje</v>
      </c>
      <c r="AH1349" s="15" t="str">
        <f>CONCATENATE(A1349,F1349)</f>
        <v>1348IKSU2515131</v>
      </c>
      <c r="AI1349" s="15" t="str">
        <f>CONCATENATE("ENT-",A1349)</f>
        <v>ENT-1348</v>
      </c>
      <c r="AJ1349" s="15" t="str">
        <f>IF(Tabla2[[#This Row],[Op]]&lt;&gt;"","ENTREGA","")</f>
        <v>ENTREGA</v>
      </c>
      <c r="AK1349" s="40" t="str">
        <f>(Tabla2[[#This Row],[FECHA ENTREGA]]&amp;Tabla2[[#This Row],[HORA ENTREGA]])</f>
        <v>460990,354166666666667</v>
      </c>
      <c r="AL1349" s="34" t="str">
        <f>IFERROR(HYPERLINK("https://wa.me/"&amp;Tabla2[[#This Row],[CONTACTO]]&amp;"?text="&amp;Tabla2[[#This Row],[Mensaje]]),"")</f>
        <v>https://wa.me/56968463649?text=Hola!%0AServicio del día 18-03%0A *Cliente:* BIDFOOD */ Cont: * IKSU2515131*/ HR Entrega: *08:30* /Dirección: *Camino internacional 4390, Montemar, Viña del mar</v>
      </c>
    </row>
    <row r="1350" spans="1:38" s="15" customFormat="1" ht="16.5" customHeight="1" x14ac:dyDescent="0.2">
      <c r="A1350" s="15">
        <f>ROW(A1349)</f>
        <v>1349</v>
      </c>
      <c r="B1350" s="15">
        <f>IF(J1350=J1349,B1349+1,1)</f>
        <v>7</v>
      </c>
      <c r="C1350" s="15" t="s">
        <v>2299</v>
      </c>
      <c r="D1350" s="25" t="s">
        <v>39</v>
      </c>
      <c r="E1350" s="27">
        <v>70385</v>
      </c>
      <c r="F1350" s="27" t="s">
        <v>2300</v>
      </c>
      <c r="G1350" s="27" t="s">
        <v>41</v>
      </c>
      <c r="H1350" s="27">
        <v>28000</v>
      </c>
      <c r="I1350" s="27" t="s">
        <v>2301</v>
      </c>
      <c r="J1350" s="28">
        <v>46099</v>
      </c>
      <c r="K1350" s="26">
        <v>0.375</v>
      </c>
      <c r="L1350" s="26"/>
      <c r="M1350" s="27" t="s">
        <v>674</v>
      </c>
      <c r="N1350" s="25">
        <f>IFERROR(VLOOKUP(M1350,Data!$J$1:$K$58,2,0),"")</f>
        <v>56967386018</v>
      </c>
      <c r="O1350" s="27" t="s">
        <v>356</v>
      </c>
      <c r="P1350" s="27"/>
      <c r="Q1350" s="27" t="s">
        <v>2302</v>
      </c>
      <c r="R1350" s="27" t="s">
        <v>48</v>
      </c>
      <c r="S1350" s="27"/>
      <c r="T1350" s="27"/>
      <c r="U1350" s="28"/>
      <c r="X1350" s="27"/>
      <c r="Y1350" s="27"/>
      <c r="Z1350" s="29"/>
      <c r="AA1350" s="29">
        <v>0.37777777777777777</v>
      </c>
      <c r="AB1350" s="29"/>
      <c r="AC1350" s="30">
        <v>46099</v>
      </c>
      <c r="AD1350" s="15" t="str">
        <f>IF(Tabla2[[#This Row],[HORA ENTREGA]]="DIRECTO","On time", IF(AA1350&lt;&gt;"",IF(Tabla2[[#This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0" s="15" t="str">
        <f>MID(Tabla2[[#This Row],[TIPO]],1,3)</f>
        <v xml:space="preserve">40 </v>
      </c>
      <c r="AF13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BOLOGNESI Y GOREN */ Cont: * TCKU6268753*/ HR Entrega: *09:00* /Dirección: *PLANTA BOLOGNESI - CERRO LOS CONDORES 9690- QUILICURA</v>
      </c>
      <c r="AG1350" s="38" t="str">
        <f>IFERROR(HYPERLINK("https://wa.me/"&amp;Tabla2[[#This Row],[CONTACTO]]&amp;"?text="&amp;Tabla2[[#This Row],[Mensaje]],"Enviar mensaje"),"")</f>
        <v>Enviar mensaje</v>
      </c>
      <c r="AH1350" s="15" t="str">
        <f>CONCATENATE(A1350,F1350)</f>
        <v>1349TCKU6268753</v>
      </c>
      <c r="AI1350" s="15" t="str">
        <f>CONCATENATE("ENT-",A1350)</f>
        <v>ENT-1349</v>
      </c>
      <c r="AJ1350" s="15" t="str">
        <f>IF(Tabla2[[#This Row],[Op]]&lt;&gt;"","ENTREGA","")</f>
        <v>ENTREGA</v>
      </c>
      <c r="AK1350" s="40" t="str">
        <f>(Tabla2[[#This Row],[FECHA ENTREGA]]&amp;Tabla2[[#This Row],[HORA ENTREGA]])</f>
        <v>460990,375</v>
      </c>
      <c r="AL1350" s="34" t="str">
        <f>IFERROR(HYPERLINK("https://wa.me/"&amp;Tabla2[[#This Row],[CONTACTO]]&amp;"?text="&amp;Tabla2[[#This Row],[Mensaje]]),"")</f>
        <v>https://wa.me/56967386018?text=Hola!%0AServicio del día 18-03%0A *Cliente:* BOLOGNESI Y GOREN */ Cont: * TCKU6268753*/ HR Entrega: *09:00* /Dirección: *PLANTA BOLOGNESI - CERRO LOS CONDORES 9690- QUILICURA</v>
      </c>
    </row>
    <row r="1351" spans="1:38" s="15" customFormat="1" ht="16.5" customHeight="1" x14ac:dyDescent="0.2">
      <c r="A1351" s="15">
        <f>ROW(A1350)</f>
        <v>1350</v>
      </c>
      <c r="B1351" s="15">
        <f>IF(J1351=J1350,B1350+1,1)</f>
        <v>8</v>
      </c>
      <c r="C1351" s="15" t="s">
        <v>84</v>
      </c>
      <c r="D1351" s="25" t="s">
        <v>39</v>
      </c>
      <c r="E1351" s="27">
        <v>313389</v>
      </c>
      <c r="F1351" s="27" t="s">
        <v>2303</v>
      </c>
      <c r="G1351" s="27" t="s">
        <v>41</v>
      </c>
      <c r="H1351" s="27">
        <v>12000</v>
      </c>
      <c r="I1351" s="27" t="s">
        <v>42</v>
      </c>
      <c r="J1351" s="28">
        <v>46099</v>
      </c>
      <c r="K1351" s="26">
        <v>0.375</v>
      </c>
      <c r="L1351" s="26"/>
      <c r="M1351" s="27" t="s">
        <v>308</v>
      </c>
      <c r="N1351" s="25">
        <f>IFERROR(VLOOKUP(M1351,Data!$J$1:$K$58,2,0),"")</f>
        <v>56966631737</v>
      </c>
      <c r="O1351" s="27" t="s">
        <v>309</v>
      </c>
      <c r="P1351" s="27"/>
      <c r="Q1351" s="27" t="s">
        <v>530</v>
      </c>
      <c r="R1351" s="27" t="s">
        <v>93</v>
      </c>
      <c r="S1351" s="27"/>
      <c r="T1351" s="27"/>
      <c r="U1351" s="28"/>
      <c r="X1351" s="27"/>
      <c r="Y1351" s="27"/>
      <c r="Z1351" s="29"/>
      <c r="AA1351" s="29">
        <v>0.3611111111111111</v>
      </c>
      <c r="AB1351" s="29"/>
      <c r="AC1351" s="30">
        <v>46099</v>
      </c>
      <c r="AD1351" s="15" t="str">
        <f>IF(Tabla2[[#This Row],[HORA ENTREGA]]="DIRECTO","On time", IF(AA1351&lt;&gt;"",IF(Tabla2[[#This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1" s="15" t="str">
        <f>MID(Tabla2[[#This Row],[TIPO]],1,3)</f>
        <v xml:space="preserve">40 </v>
      </c>
      <c r="AF13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18-03%0A *Cliente:* CANONTEX */ Cont: * SUDU8728579*/ HR Entrega: *09:00* /Dirección: *Patricia Viñuela N°185, Lampa (BODEGA CDC) </v>
      </c>
      <c r="AG1351" s="38" t="str">
        <f>IFERROR(HYPERLINK("https://wa.me/"&amp;Tabla2[[#This Row],[CONTACTO]]&amp;"?text="&amp;Tabla2[[#This Row],[Mensaje]],"Enviar mensaje"),"")</f>
        <v>Enviar mensaje</v>
      </c>
      <c r="AH1351" s="15" t="str">
        <f>CONCATENATE(A1351,F1351)</f>
        <v>1350SUDU8728579</v>
      </c>
      <c r="AI1351" s="15" t="str">
        <f>CONCATENATE("ENT-",A1351)</f>
        <v>ENT-1350</v>
      </c>
      <c r="AJ1351" s="15" t="str">
        <f>IF(Tabla2[[#This Row],[Op]]&lt;&gt;"","ENTREGA","")</f>
        <v>ENTREGA</v>
      </c>
      <c r="AK1351" s="40" t="str">
        <f>(Tabla2[[#This Row],[FECHA ENTREGA]]&amp;Tabla2[[#This Row],[HORA ENTREGA]])</f>
        <v>460990,375</v>
      </c>
      <c r="AL1351" s="34" t="str">
        <f>IFERROR(HYPERLINK("https://wa.me/"&amp;Tabla2[[#This Row],[CONTACTO]]&amp;"?text="&amp;Tabla2[[#This Row],[Mensaje]]),"")</f>
        <v xml:space="preserve">https://wa.me/56966631737?text=Hola!%0AServicio del día 18-03%0A *Cliente:* CANONTEX */ Cont: * SUDU8728579*/ HR Entrega: *09:00* /Dirección: *Patricia Viñuela N°185, Lampa (BODEGA CDC) </v>
      </c>
    </row>
    <row r="1352" spans="1:38" s="15" customFormat="1" ht="16.5" customHeight="1" x14ac:dyDescent="0.2">
      <c r="A1352" s="15">
        <f>ROW(A1351)</f>
        <v>1351</v>
      </c>
      <c r="B1352" s="15">
        <f>IF(J1352=J1351,B1351+1,1)</f>
        <v>9</v>
      </c>
      <c r="C1352" s="15" t="s">
        <v>84</v>
      </c>
      <c r="D1352" s="25" t="s">
        <v>39</v>
      </c>
      <c r="E1352" s="27">
        <v>313173</v>
      </c>
      <c r="F1352" s="27" t="s">
        <v>2304</v>
      </c>
      <c r="G1352" s="27" t="s">
        <v>41</v>
      </c>
      <c r="H1352" s="27">
        <v>22000</v>
      </c>
      <c r="I1352" s="27" t="s">
        <v>42</v>
      </c>
      <c r="J1352" s="28">
        <v>46099</v>
      </c>
      <c r="K1352" s="26">
        <v>0.375</v>
      </c>
      <c r="L1352" s="26"/>
      <c r="M1352" s="27" t="s">
        <v>233</v>
      </c>
      <c r="N1352" s="25">
        <f>IFERROR(VLOOKUP(M1352,Data!$J$1:$K$58,2,0),"")</f>
        <v>56998494086</v>
      </c>
      <c r="O1352" s="27" t="s">
        <v>234</v>
      </c>
      <c r="P1352" s="27"/>
      <c r="Q1352" s="27" t="s">
        <v>1662</v>
      </c>
      <c r="R1352" s="27" t="s">
        <v>74</v>
      </c>
      <c r="S1352" s="27"/>
      <c r="T1352" s="27"/>
      <c r="U1352" s="28"/>
      <c r="X1352" s="27"/>
      <c r="Y1352" s="27"/>
      <c r="Z1352" s="29"/>
      <c r="AA1352" s="29">
        <v>0.375</v>
      </c>
      <c r="AB1352" s="29"/>
      <c r="AC1352" s="30">
        <v>46099</v>
      </c>
      <c r="AD1352" s="15" t="str">
        <f>IF(Tabla2[[#This Row],[HORA ENTREGA]]="DIRECTO","On time", IF(AA1352&lt;&gt;"",IF(Tabla2[[#This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2" s="15" t="str">
        <f>MID(Tabla2[[#This Row],[TIPO]],1,3)</f>
        <v xml:space="preserve">40 </v>
      </c>
      <c r="AF13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18-03%0A *Cliente:* CANONTEX */ Cont: * MSBU7093836*/ HR Entrega: *09:00* /Dirección: *Av. La Oración N° 1250, Pudahuel, (ENEA) </v>
      </c>
      <c r="AG1352" s="38" t="str">
        <f>IFERROR(HYPERLINK("https://wa.me/"&amp;Tabla2[[#This Row],[CONTACTO]]&amp;"?text="&amp;Tabla2[[#This Row],[Mensaje]],"Enviar mensaje"),"")</f>
        <v>Enviar mensaje</v>
      </c>
      <c r="AH1352" s="15" t="str">
        <f>CONCATENATE(A1352,F1352)</f>
        <v>1351MSBU7093836</v>
      </c>
      <c r="AI1352" s="15" t="str">
        <f>CONCATENATE("ENT-",A1352)</f>
        <v>ENT-1351</v>
      </c>
      <c r="AJ1352" s="15" t="str">
        <f>IF(Tabla2[[#This Row],[Op]]&lt;&gt;"","ENTREGA","")</f>
        <v>ENTREGA</v>
      </c>
      <c r="AK1352" s="40" t="str">
        <f>(Tabla2[[#This Row],[FECHA ENTREGA]]&amp;Tabla2[[#This Row],[HORA ENTREGA]])</f>
        <v>460990,375</v>
      </c>
      <c r="AL1352" s="34" t="str">
        <f>IFERROR(HYPERLINK("https://wa.me/"&amp;Tabla2[[#This Row],[CONTACTO]]&amp;"?text="&amp;Tabla2[[#This Row],[Mensaje]]),"")</f>
        <v xml:space="preserve">https://wa.me/56998494086?text=Hola!%0AServicio del día 18-03%0A *Cliente:* CANONTEX */ Cont: * MSBU7093836*/ HR Entrega: *09:00* /Dirección: *Av. La Oración N° 1250, Pudahuel, (ENEA) </v>
      </c>
    </row>
    <row r="1353" spans="1:38" s="15" customFormat="1" ht="16.5" customHeight="1" x14ac:dyDescent="0.2">
      <c r="A1353" s="15">
        <f>ROW(A1352)</f>
        <v>1352</v>
      </c>
      <c r="B1353" s="15">
        <f>IF(J1353=J1352,B1352+1,1)</f>
        <v>10</v>
      </c>
      <c r="C1353" s="15" t="s">
        <v>2305</v>
      </c>
      <c r="D1353" s="25" t="s">
        <v>39</v>
      </c>
      <c r="E1353" s="27">
        <v>1196081</v>
      </c>
      <c r="F1353" s="27" t="s">
        <v>2306</v>
      </c>
      <c r="G1353" s="27" t="s">
        <v>64</v>
      </c>
      <c r="H1353" s="27">
        <v>9000</v>
      </c>
      <c r="I1353" s="27" t="s">
        <v>2307</v>
      </c>
      <c r="J1353" s="28">
        <v>46099</v>
      </c>
      <c r="K1353" s="26">
        <v>0.33333333333333331</v>
      </c>
      <c r="L1353" s="26"/>
      <c r="M1353" s="27" t="s">
        <v>199</v>
      </c>
      <c r="N1353" s="25">
        <f>IFERROR(VLOOKUP(M1353,Data!$J$1:$K$58,2,0),"")</f>
        <v>56975315726</v>
      </c>
      <c r="O1353" s="27" t="s">
        <v>46</v>
      </c>
      <c r="P1353" s="27"/>
      <c r="Q1353" s="27" t="s">
        <v>2308</v>
      </c>
      <c r="R1353" s="27" t="s">
        <v>376</v>
      </c>
      <c r="S1353" s="27"/>
      <c r="T1353" s="27"/>
      <c r="U1353" s="28"/>
      <c r="X1353" s="27" t="s">
        <v>2309</v>
      </c>
      <c r="Y1353" s="27"/>
      <c r="Z1353" s="29"/>
      <c r="AA1353" s="29">
        <v>0.36180555555555555</v>
      </c>
      <c r="AB1353" s="29"/>
      <c r="AC1353" s="30">
        <v>46099</v>
      </c>
      <c r="AD1353" s="15" t="str">
        <f>IF(Tabla2[[#This Row],[HORA ENTREGA]]="DIRECTO","On time", IF(AA1353&lt;&gt;"",IF(Tabla2[[#This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53" s="15" t="str">
        <f>MID(Tabla2[[#This Row],[TIPO]],1,3)</f>
        <v xml:space="preserve">20 </v>
      </c>
      <c r="AF13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CHILESIN S.A */ Cont: * FTAU2477570*/ HR Entrega: *08:00* /Dirección: *CHILESIN - Panamericana Sur Km 81.2, Rancagua</v>
      </c>
      <c r="AG1353" s="38" t="str">
        <f>IFERROR(HYPERLINK("https://wa.me/"&amp;Tabla2[[#This Row],[CONTACTO]]&amp;"?text="&amp;Tabla2[[#This Row],[Mensaje]],"Enviar mensaje"),"")</f>
        <v>Enviar mensaje</v>
      </c>
      <c r="AH1353" s="15" t="str">
        <f>CONCATENATE(A1353,F1353)</f>
        <v>1352FTAU2477570</v>
      </c>
      <c r="AI1353" s="15" t="str">
        <f>CONCATENATE("ENT-",A1353)</f>
        <v>ENT-1352</v>
      </c>
      <c r="AJ1353" s="15" t="str">
        <f>IF(Tabla2[[#This Row],[Op]]&lt;&gt;"","ENTREGA","")</f>
        <v>ENTREGA</v>
      </c>
      <c r="AK1353" s="40" t="str">
        <f>(Tabla2[[#This Row],[FECHA ENTREGA]]&amp;Tabla2[[#This Row],[HORA ENTREGA]])</f>
        <v>460990,333333333333333</v>
      </c>
      <c r="AL1353" s="34" t="str">
        <f>IFERROR(HYPERLINK("https://wa.me/"&amp;Tabla2[[#This Row],[CONTACTO]]&amp;"?text="&amp;Tabla2[[#This Row],[Mensaje]]),"")</f>
        <v>https://wa.me/56975315726?text=Hola!%0AServicio del día 18-03%0A *Cliente:* CHILESIN S.A */ Cont: * FTAU2477570*/ HR Entrega: *08:00* /Dirección: *CHILESIN - Panamericana Sur Km 81.2, Rancagua</v>
      </c>
    </row>
    <row r="1354" spans="1:38" s="15" customFormat="1" ht="16.5" customHeight="1" x14ac:dyDescent="0.2">
      <c r="A1354" s="15">
        <f>ROW(A1353)</f>
        <v>1353</v>
      </c>
      <c r="B1354" s="15">
        <f>IF(J1354=J1353,B1353+1,1)</f>
        <v>11</v>
      </c>
      <c r="C1354" s="15" t="s">
        <v>275</v>
      </c>
      <c r="D1354" s="25" t="s">
        <v>39</v>
      </c>
      <c r="E1354" s="27">
        <v>301326</v>
      </c>
      <c r="F1354" s="27" t="s">
        <v>2310</v>
      </c>
      <c r="G1354" s="27" t="s">
        <v>41</v>
      </c>
      <c r="H1354" s="27">
        <v>30000</v>
      </c>
      <c r="I1354" s="27" t="s">
        <v>2311</v>
      </c>
      <c r="J1354" s="28">
        <v>46099</v>
      </c>
      <c r="K1354" s="26">
        <v>0.33333333333333331</v>
      </c>
      <c r="L1354" s="26"/>
      <c r="M1354" s="27" t="s">
        <v>688</v>
      </c>
      <c r="N1354" s="25">
        <f>IFERROR(VLOOKUP(M1354,Data!$J$1:$K$58,2,0),"")</f>
        <v>56950104102</v>
      </c>
      <c r="O1354" s="27" t="s">
        <v>552</v>
      </c>
      <c r="P1354" s="27"/>
      <c r="Q1354" s="27" t="s">
        <v>47</v>
      </c>
      <c r="R1354" s="27" t="s">
        <v>48</v>
      </c>
      <c r="S1354" s="27"/>
      <c r="T1354" s="27"/>
      <c r="U1354" s="28"/>
      <c r="X1354" s="27"/>
      <c r="Y1354" s="27"/>
      <c r="Z1354" s="29"/>
      <c r="AA1354" s="29">
        <v>0.34375</v>
      </c>
      <c r="AB1354" s="29"/>
      <c r="AC1354" s="30">
        <v>46099</v>
      </c>
      <c r="AD1354" s="15" t="str">
        <f>IF(Tabla2[[#This Row],[HORA ENTREGA]]="DIRECTO","On time", IF(AA1354&lt;&gt;"",IF(Tabla2[[#This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4" s="15" t="str">
        <f>MID(Tabla2[[#This Row],[TIPO]],1,3)</f>
        <v xml:space="preserve">40 </v>
      </c>
      <c r="AF13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COMERCIAL CANADA SPA */ Cont: * CGMU5225419*/ HR Entrega: *08:00* /Dirección: *BERNARDO O"HIGGINS 158 COLINA</v>
      </c>
      <c r="AG1354" s="38" t="str">
        <f>IFERROR(HYPERLINK("https://wa.me/"&amp;Tabla2[[#This Row],[CONTACTO]]&amp;"?text="&amp;Tabla2[[#This Row],[Mensaje]],"Enviar mensaje"),"")</f>
        <v>Enviar mensaje</v>
      </c>
      <c r="AH1354" s="15" t="str">
        <f>CONCATENATE(A1354,F1354)</f>
        <v>1353CGMU5225419</v>
      </c>
      <c r="AI1354" s="15" t="str">
        <f>CONCATENATE("ENT-",A1354)</f>
        <v>ENT-1353</v>
      </c>
      <c r="AJ1354" s="15" t="str">
        <f>IF(Tabla2[[#This Row],[Op]]&lt;&gt;"","ENTREGA","")</f>
        <v>ENTREGA</v>
      </c>
      <c r="AK1354" s="40" t="str">
        <f>(Tabla2[[#This Row],[FECHA ENTREGA]]&amp;Tabla2[[#This Row],[HORA ENTREGA]])</f>
        <v>460990,333333333333333</v>
      </c>
      <c r="AL1354" s="34" t="str">
        <f>IFERROR(HYPERLINK("https://wa.me/"&amp;Tabla2[[#This Row],[CONTACTO]]&amp;"?text="&amp;Tabla2[[#This Row],[Mensaje]]),"")</f>
        <v>https://wa.me/56950104102?text=Hola!%0AServicio del día 18-03%0A *Cliente:* COMERCIAL CANADA SPA */ Cont: * CGMU5225419*/ HR Entrega: *08:00* /Dirección: *BERNARDO O"HIGGINS 158 COLINA</v>
      </c>
    </row>
    <row r="1355" spans="1:38" s="15" customFormat="1" ht="16.5" customHeight="1" x14ac:dyDescent="0.2">
      <c r="A1355" s="15">
        <f>ROW(A1354)</f>
        <v>1354</v>
      </c>
      <c r="B1355" s="15">
        <f>IF(J1355=J1354,B1354+1,1)</f>
        <v>12</v>
      </c>
      <c r="C1355" s="15" t="s">
        <v>275</v>
      </c>
      <c r="D1355" s="25" t="s">
        <v>39</v>
      </c>
      <c r="E1355" s="27">
        <v>301326</v>
      </c>
      <c r="F1355" s="27" t="s">
        <v>2312</v>
      </c>
      <c r="G1355" s="27" t="s">
        <v>41</v>
      </c>
      <c r="H1355" s="27">
        <v>30000</v>
      </c>
      <c r="I1355" s="27" t="s">
        <v>2313</v>
      </c>
      <c r="J1355" s="28">
        <v>46099</v>
      </c>
      <c r="K1355" s="26">
        <v>0.41666666666666669</v>
      </c>
      <c r="L1355" s="26"/>
      <c r="M1355" s="27" t="s">
        <v>953</v>
      </c>
      <c r="N1355" s="25">
        <f>IFERROR(VLOOKUP(M1355,Data!$J$1:$K$58,2,0),"")</f>
        <v>56967128754</v>
      </c>
      <c r="O1355" s="27" t="s">
        <v>301</v>
      </c>
      <c r="P1355" s="27"/>
      <c r="Q1355" s="27" t="s">
        <v>47</v>
      </c>
      <c r="R1355" s="27" t="s">
        <v>48</v>
      </c>
      <c r="S1355" s="27"/>
      <c r="T1355" s="27"/>
      <c r="U1355" s="28"/>
      <c r="X1355" s="27"/>
      <c r="Y1355" s="27"/>
      <c r="Z1355" s="29"/>
      <c r="AA1355" s="29">
        <v>0.4375</v>
      </c>
      <c r="AB1355" s="29"/>
      <c r="AC1355" s="30">
        <v>46099</v>
      </c>
      <c r="AD1355" s="15" t="str">
        <f>IF(Tabla2[[#This Row],[HORA ENTREGA]]="DIRECTO","On time", IF(AA1355&lt;&gt;"",IF(Tabla2[[#This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55" s="15" t="str">
        <f>MID(Tabla2[[#This Row],[TIPO]],1,3)</f>
        <v xml:space="preserve">40 </v>
      </c>
      <c r="AF13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COMERCIAL CANADA SPA */ Cont: * TTNU8092932*/ HR Entrega: *10:00* /Dirección: *BERNARDO O"HIGGINS 158 COLINA</v>
      </c>
      <c r="AG1355" s="38" t="str">
        <f>IFERROR(HYPERLINK("https://wa.me/"&amp;Tabla2[[#This Row],[CONTACTO]]&amp;"?text="&amp;Tabla2[[#This Row],[Mensaje]],"Enviar mensaje"),"")</f>
        <v>Enviar mensaje</v>
      </c>
      <c r="AH1355" s="15" t="str">
        <f>CONCATENATE(A1355,F1355)</f>
        <v>1354TTNU8092932</v>
      </c>
      <c r="AI1355" s="15" t="str">
        <f>CONCATENATE("ENT-",A1355)</f>
        <v>ENT-1354</v>
      </c>
      <c r="AJ1355" s="15" t="str">
        <f>IF(Tabla2[[#This Row],[Op]]&lt;&gt;"","ENTREGA","")</f>
        <v>ENTREGA</v>
      </c>
      <c r="AK1355" s="40" t="str">
        <f>(Tabla2[[#This Row],[FECHA ENTREGA]]&amp;Tabla2[[#This Row],[HORA ENTREGA]])</f>
        <v>460990,416666666666667</v>
      </c>
      <c r="AL1355" s="34" t="str">
        <f>IFERROR(HYPERLINK("https://wa.me/"&amp;Tabla2[[#This Row],[CONTACTO]]&amp;"?text="&amp;Tabla2[[#This Row],[Mensaje]]),"")</f>
        <v>https://wa.me/56967128754?text=Hola!%0AServicio del día 18-03%0A *Cliente:* COMERCIAL CANADA SPA */ Cont: * TTNU8092932*/ HR Entrega: *10:00* /Dirección: *BERNARDO O"HIGGINS 158 COLINA</v>
      </c>
    </row>
    <row r="1356" spans="1:38" s="15" customFormat="1" ht="16.5" customHeight="1" x14ac:dyDescent="0.2">
      <c r="A1356" s="15">
        <f>ROW(A1355)</f>
        <v>1355</v>
      </c>
      <c r="B1356" s="15">
        <f>IF(J1356=J1355,B1355+1,1)</f>
        <v>13</v>
      </c>
      <c r="C1356" s="15" t="s">
        <v>275</v>
      </c>
      <c r="D1356" s="25" t="s">
        <v>39</v>
      </c>
      <c r="E1356" s="27">
        <v>301326</v>
      </c>
      <c r="F1356" s="27" t="s">
        <v>2314</v>
      </c>
      <c r="G1356" s="27" t="s">
        <v>41</v>
      </c>
      <c r="H1356" s="27">
        <v>30000</v>
      </c>
      <c r="I1356" s="27" t="s">
        <v>2315</v>
      </c>
      <c r="J1356" s="28">
        <v>46099</v>
      </c>
      <c r="K1356" s="26">
        <v>0.5</v>
      </c>
      <c r="L1356" s="26"/>
      <c r="M1356" s="27" t="s">
        <v>164</v>
      </c>
      <c r="N1356" s="25">
        <f>IFERROR(VLOOKUP(M1356,Data!$J$1:$K$58,2,0),"")</f>
        <v>56967398822</v>
      </c>
      <c r="O1356" s="27" t="s">
        <v>165</v>
      </c>
      <c r="P1356" s="27"/>
      <c r="Q1356" s="27" t="s">
        <v>47</v>
      </c>
      <c r="R1356" s="27" t="s">
        <v>48</v>
      </c>
      <c r="S1356" s="27"/>
      <c r="T1356" s="27"/>
      <c r="U1356" s="28"/>
      <c r="X1356" s="27"/>
      <c r="Y1356" s="27"/>
      <c r="Z1356" s="29"/>
      <c r="AA1356" s="29">
        <v>0.46875</v>
      </c>
      <c r="AB1356" s="29"/>
      <c r="AC1356" s="30">
        <v>46099</v>
      </c>
      <c r="AD1356" s="15" t="str">
        <f>IF(Tabla2[[#This Row],[HORA ENTREGA]]="DIRECTO","On time", IF(AA1356&lt;&gt;"",IF(Tabla2[[#This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6" s="15" t="str">
        <f>MID(Tabla2[[#This Row],[TIPO]],1,3)</f>
        <v xml:space="preserve">40 </v>
      </c>
      <c r="AF13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COMERCIAL CANADA SPA */ Cont: * TEMU9494194*/ HR Entrega: *12:00* /Dirección: *BERNARDO O"HIGGINS 158 COLINA</v>
      </c>
      <c r="AG1356" s="38" t="str">
        <f>IFERROR(HYPERLINK("https://wa.me/"&amp;Tabla2[[#This Row],[CONTACTO]]&amp;"?text="&amp;Tabla2[[#This Row],[Mensaje]],"Enviar mensaje"),"")</f>
        <v>Enviar mensaje</v>
      </c>
      <c r="AH1356" s="15" t="str">
        <f>CONCATENATE(A1356,F1356)</f>
        <v>1355TEMU9494194</v>
      </c>
      <c r="AI1356" s="15" t="str">
        <f>CONCATENATE("ENT-",A1356)</f>
        <v>ENT-1355</v>
      </c>
      <c r="AJ1356" s="15" t="str">
        <f>IF(Tabla2[[#This Row],[Op]]&lt;&gt;"","ENTREGA","")</f>
        <v>ENTREGA</v>
      </c>
      <c r="AK1356" s="40" t="str">
        <f>(Tabla2[[#This Row],[FECHA ENTREGA]]&amp;Tabla2[[#This Row],[HORA ENTREGA]])</f>
        <v>460990,5</v>
      </c>
      <c r="AL1356" s="34" t="str">
        <f>IFERROR(HYPERLINK("https://wa.me/"&amp;Tabla2[[#This Row],[CONTACTO]]&amp;"?text="&amp;Tabla2[[#This Row],[Mensaje]]),"")</f>
        <v>https://wa.me/56967398822?text=Hola!%0AServicio del día 18-03%0A *Cliente:* COMERCIAL CANADA SPA */ Cont: * TEMU9494194*/ HR Entrega: *12:00* /Dirección: *BERNARDO O"HIGGINS 158 COLINA</v>
      </c>
    </row>
    <row r="1357" spans="1:38" s="15" customFormat="1" ht="16.5" customHeight="1" x14ac:dyDescent="0.2">
      <c r="A1357" s="15">
        <f>ROW(A1356)</f>
        <v>1356</v>
      </c>
      <c r="B1357" s="15">
        <f>IF(J1357=J1356,B1356+1,1)</f>
        <v>14</v>
      </c>
      <c r="C1357" s="15" t="s">
        <v>283</v>
      </c>
      <c r="D1357" s="25" t="s">
        <v>39</v>
      </c>
      <c r="E1357" s="27">
        <v>299737</v>
      </c>
      <c r="F1357" s="27" t="s">
        <v>2316</v>
      </c>
      <c r="G1357" s="27" t="s">
        <v>64</v>
      </c>
      <c r="H1357" s="27">
        <v>23000</v>
      </c>
      <c r="I1357" s="27" t="s">
        <v>2317</v>
      </c>
      <c r="J1357" s="28">
        <v>46099</v>
      </c>
      <c r="K1357" s="26">
        <v>0.375</v>
      </c>
      <c r="L1357" s="26"/>
      <c r="M1357" s="27" t="s">
        <v>51</v>
      </c>
      <c r="N1357" s="25">
        <f>IFERROR(VLOOKUP(M1357,Data!$J$1:$K$58,2,0),"")</f>
        <v>56967256951</v>
      </c>
      <c r="O1357" s="27" t="s">
        <v>52</v>
      </c>
      <c r="P1357" s="27"/>
      <c r="Q1357" s="27" t="s">
        <v>286</v>
      </c>
      <c r="R1357" s="27" t="s">
        <v>183</v>
      </c>
      <c r="S1357" s="27"/>
      <c r="T1357" s="27"/>
      <c r="U1357" s="28"/>
      <c r="V1357" s="15" t="s">
        <v>335</v>
      </c>
      <c r="X1357" s="27" t="s">
        <v>271</v>
      </c>
      <c r="Y1357" s="27"/>
      <c r="Z1357" s="29"/>
      <c r="AA1357" s="29">
        <v>0.3611111111111111</v>
      </c>
      <c r="AB1357" s="29"/>
      <c r="AC1357" s="30">
        <v>46099</v>
      </c>
      <c r="AD1357" s="15" t="str">
        <f>IF(Tabla2[[#This Row],[HORA ENTREGA]]="DIRECTO","On time", IF(AA1357&lt;&gt;"",IF(Tabla2[[#This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7" s="15" t="str">
        <f>MID(Tabla2[[#This Row],[TIPO]],1,3)</f>
        <v xml:space="preserve">20 </v>
      </c>
      <c r="AF13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COMERCIAL ESCOCIA LTDA */ Cont: * CXDU1609158*/ HR Entrega: *09:00* /Dirección: *LO ERRAZURIZ 926 CERRILLOS</v>
      </c>
      <c r="AG1357" s="38" t="str">
        <f>IFERROR(HYPERLINK("https://wa.me/"&amp;Tabla2[[#This Row],[CONTACTO]]&amp;"?text="&amp;Tabla2[[#This Row],[Mensaje]],"Enviar mensaje"),"")</f>
        <v>Enviar mensaje</v>
      </c>
      <c r="AH1357" s="15" t="str">
        <f>CONCATENATE(A1357,F1357)</f>
        <v>1356CXDU1609158</v>
      </c>
      <c r="AI1357" s="15" t="str">
        <f>CONCATENATE("ENT-",A1357)</f>
        <v>ENT-1356</v>
      </c>
      <c r="AJ1357" s="15" t="str">
        <f>IF(Tabla2[[#This Row],[Op]]&lt;&gt;"","ENTREGA","")</f>
        <v>ENTREGA</v>
      </c>
      <c r="AK1357" s="40" t="str">
        <f>(Tabla2[[#This Row],[FECHA ENTREGA]]&amp;Tabla2[[#This Row],[HORA ENTREGA]])</f>
        <v>460990,375</v>
      </c>
      <c r="AL1357" s="34" t="str">
        <f>IFERROR(HYPERLINK("https://wa.me/"&amp;Tabla2[[#This Row],[CONTACTO]]&amp;"?text="&amp;Tabla2[[#This Row],[Mensaje]]),"")</f>
        <v>https://wa.me/56967256951?text=Hola!%0AServicio del día 18-03%0A *Cliente:* COMERCIAL ESCOCIA LTDA */ Cont: * CXDU1609158*/ HR Entrega: *09:00* /Dirección: *LO ERRAZURIZ 926 CERRILLOS</v>
      </c>
    </row>
    <row r="1358" spans="1:38" s="15" customFormat="1" ht="16.5" customHeight="1" x14ac:dyDescent="0.2">
      <c r="A1358" s="15">
        <f>ROW(A1357)</f>
        <v>1357</v>
      </c>
      <c r="B1358" s="15">
        <f>IF(J1358=J1357,B1357+1,1)</f>
        <v>15</v>
      </c>
      <c r="C1358" s="15" t="s">
        <v>949</v>
      </c>
      <c r="D1358" s="25" t="s">
        <v>39</v>
      </c>
      <c r="E1358" s="27">
        <v>301363</v>
      </c>
      <c r="F1358" s="27" t="s">
        <v>2318</v>
      </c>
      <c r="G1358" s="27" t="s">
        <v>41</v>
      </c>
      <c r="H1358" s="27">
        <v>31000</v>
      </c>
      <c r="I1358" s="27" t="s">
        <v>2319</v>
      </c>
      <c r="J1358" s="28">
        <v>46099</v>
      </c>
      <c r="K1358" s="26">
        <v>0.375</v>
      </c>
      <c r="L1358" s="26"/>
      <c r="M1358" s="27" t="s">
        <v>117</v>
      </c>
      <c r="N1358" s="25">
        <f>IFERROR(VLOOKUP(M1358,Data!$J$1:$K$58,2,0),"")</f>
        <v>56973887539</v>
      </c>
      <c r="O1358" s="27" t="s">
        <v>118</v>
      </c>
      <c r="P1358" s="27"/>
      <c r="Q1358" s="27" t="s">
        <v>2320</v>
      </c>
      <c r="R1358" s="27" t="s">
        <v>48</v>
      </c>
      <c r="S1358" s="27"/>
      <c r="T1358" s="27"/>
      <c r="U1358" s="28"/>
      <c r="X1358" s="27"/>
      <c r="Y1358" s="27"/>
      <c r="Z1358" s="29"/>
      <c r="AA1358" s="29">
        <v>0.3611111111111111</v>
      </c>
      <c r="AB1358" s="29"/>
      <c r="AC1358" s="30">
        <v>46099</v>
      </c>
      <c r="AD1358" s="15" t="str">
        <f>IF(Tabla2[[#This Row],[HORA ENTREGA]]="DIRECTO","On time", IF(AA1358&lt;&gt;"",IF(Tabla2[[#This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8" s="15" t="str">
        <f>MID(Tabla2[[#This Row],[TIPO]],1,3)</f>
        <v xml:space="preserve">40 </v>
      </c>
      <c r="AF13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FERREPLUS SPA */ Cont: * FBIU5820572*/ HR Entrega: *09:00* /Dirección: *Ferreplus SAN Nicolas 860 bodega BC05B , san Miguel</v>
      </c>
      <c r="AG1358" s="38" t="str">
        <f>IFERROR(HYPERLINK("https://wa.me/"&amp;Tabla2[[#This Row],[CONTACTO]]&amp;"?text="&amp;Tabla2[[#This Row],[Mensaje]],"Enviar mensaje"),"")</f>
        <v>Enviar mensaje</v>
      </c>
      <c r="AH1358" s="15" t="str">
        <f>CONCATENATE(A1358,F1358)</f>
        <v>1357FBIU5820572</v>
      </c>
      <c r="AI1358" s="15" t="str">
        <f>CONCATENATE("ENT-",A1358)</f>
        <v>ENT-1357</v>
      </c>
      <c r="AJ1358" s="15" t="str">
        <f>IF(Tabla2[[#This Row],[Op]]&lt;&gt;"","ENTREGA","")</f>
        <v>ENTREGA</v>
      </c>
      <c r="AK1358" s="40" t="str">
        <f>(Tabla2[[#This Row],[FECHA ENTREGA]]&amp;Tabla2[[#This Row],[HORA ENTREGA]])</f>
        <v>460990,375</v>
      </c>
      <c r="AL1358" s="34" t="str">
        <f>IFERROR(HYPERLINK("https://wa.me/"&amp;Tabla2[[#This Row],[CONTACTO]]&amp;"?text="&amp;Tabla2[[#This Row],[Mensaje]]),"")</f>
        <v>https://wa.me/56973887539?text=Hola!%0AServicio del día 18-03%0A *Cliente:* FERREPLUS SPA */ Cont: * FBIU5820572*/ HR Entrega: *09:00* /Dirección: *Ferreplus SAN Nicolas 860 bodega BC05B , san Miguel</v>
      </c>
    </row>
    <row r="1359" spans="1:38" s="15" customFormat="1" ht="16.5" customHeight="1" x14ac:dyDescent="0.2">
      <c r="A1359" s="15">
        <f>ROW(A1358)</f>
        <v>1358</v>
      </c>
      <c r="B1359" s="15">
        <f>IF(J1359=J1358,B1358+1,1)</f>
        <v>16</v>
      </c>
      <c r="C1359" s="15" t="s">
        <v>114</v>
      </c>
      <c r="D1359" s="25" t="s">
        <v>39</v>
      </c>
      <c r="E1359" s="27">
        <v>301192</v>
      </c>
      <c r="F1359" s="27" t="s">
        <v>2321</v>
      </c>
      <c r="G1359" s="27" t="s">
        <v>41</v>
      </c>
      <c r="H1359" s="27">
        <v>13000</v>
      </c>
      <c r="I1359" s="27" t="s">
        <v>42</v>
      </c>
      <c r="J1359" s="28">
        <v>46099</v>
      </c>
      <c r="K1359" s="26">
        <v>0.35416666666666669</v>
      </c>
      <c r="L1359" s="26"/>
      <c r="M1359" s="27" t="s">
        <v>172</v>
      </c>
      <c r="N1359" s="25">
        <f>IFERROR(VLOOKUP(M1359,Data!$J$1:$K$58,2,0),"")</f>
        <v>56985215946</v>
      </c>
      <c r="O1359" s="27" t="s">
        <v>173</v>
      </c>
      <c r="P1359" s="27"/>
      <c r="Q1359" s="27" t="s">
        <v>119</v>
      </c>
      <c r="R1359" s="27" t="s">
        <v>74</v>
      </c>
      <c r="S1359" s="27"/>
      <c r="T1359" s="27"/>
      <c r="U1359" s="28"/>
      <c r="X1359" s="27"/>
      <c r="Y1359" s="27"/>
      <c r="Z1359" s="29"/>
      <c r="AA1359" s="29">
        <v>0.31944444444444442</v>
      </c>
      <c r="AB1359" s="29"/>
      <c r="AC1359" s="30">
        <v>46099</v>
      </c>
      <c r="AD1359" s="15" t="str">
        <f>IF(Tabla2[[#This Row],[HORA ENTREGA]]="DIRECTO","On time", IF(AA1359&lt;&gt;"",IF(Tabla2[[#This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59" s="15" t="str">
        <f>MID(Tabla2[[#This Row],[TIPO]],1,3)</f>
        <v xml:space="preserve">40 </v>
      </c>
      <c r="AF13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FLEX EQUIPOS DE DESCANSO CHILE */ Cont: * TGBU7465237*/ HR Entrega: *08:30* /Dirección: *MERSAN (José Joaquín Prieto 9001, Lo Espejo. Bodegas: 7-8-9-10-15-16-17-18)</v>
      </c>
      <c r="AG1359" s="38" t="str">
        <f>IFERROR(HYPERLINK("https://wa.me/"&amp;Tabla2[[#This Row],[CONTACTO]]&amp;"?text="&amp;Tabla2[[#This Row],[Mensaje]],"Enviar mensaje"),"")</f>
        <v>Enviar mensaje</v>
      </c>
      <c r="AH1359" s="15" t="str">
        <f>CONCATENATE(A1359,F1359)</f>
        <v>1358TGBU7465237</v>
      </c>
      <c r="AI1359" s="15" t="str">
        <f>CONCATENATE("ENT-",A1359)</f>
        <v>ENT-1358</v>
      </c>
      <c r="AJ1359" s="15" t="str">
        <f>IF(Tabla2[[#This Row],[Op]]&lt;&gt;"","ENTREGA","")</f>
        <v>ENTREGA</v>
      </c>
      <c r="AK1359" s="40" t="str">
        <f>(Tabla2[[#This Row],[FECHA ENTREGA]]&amp;Tabla2[[#This Row],[HORA ENTREGA]])</f>
        <v>460990,354166666666667</v>
      </c>
      <c r="AL1359" s="34" t="str">
        <f>IFERROR(HYPERLINK("https://wa.me/"&amp;Tabla2[[#This Row],[CONTACTO]]&amp;"?text="&amp;Tabla2[[#This Row],[Mensaje]]),"")</f>
        <v>https://wa.me/56985215946?text=Hola!%0AServicio del día 18-03%0A *Cliente:* FLEX EQUIPOS DE DESCANSO CHILE */ Cont: * TGBU7465237*/ HR Entrega: *08:30* /Dirección: *MERSAN (José Joaquín Prieto 9001, Lo Espejo. Bodegas: 7-8-9-10-15-16-17-18)</v>
      </c>
    </row>
    <row r="1360" spans="1:38" s="15" customFormat="1" ht="16.5" customHeight="1" x14ac:dyDescent="0.2">
      <c r="A1360" s="15">
        <f>ROW(A1359)</f>
        <v>1359</v>
      </c>
      <c r="B1360" s="15">
        <f>IF(J1360=J1359,B1359+1,1)</f>
        <v>17</v>
      </c>
      <c r="C1360" s="15" t="s">
        <v>627</v>
      </c>
      <c r="D1360" s="25" t="s">
        <v>39</v>
      </c>
      <c r="E1360" s="27">
        <v>301586</v>
      </c>
      <c r="F1360" s="27" t="s">
        <v>2322</v>
      </c>
      <c r="G1360" s="27" t="s">
        <v>41</v>
      </c>
      <c r="H1360" s="27">
        <v>15000</v>
      </c>
      <c r="I1360" s="27">
        <v>0.5625</v>
      </c>
      <c r="J1360" s="28">
        <v>46099</v>
      </c>
      <c r="K1360" s="26" t="s">
        <v>290</v>
      </c>
      <c r="L1360" s="26"/>
      <c r="M1360" s="27" t="s">
        <v>347</v>
      </c>
      <c r="N1360" s="25">
        <f>IFERROR(VLOOKUP(M1360,Data!$J$1:$K$58,2,0),"")</f>
        <v>56976511010</v>
      </c>
      <c r="O1360" s="27" t="s">
        <v>516</v>
      </c>
      <c r="P1360" s="27"/>
      <c r="Q1360" s="27" t="s">
        <v>629</v>
      </c>
      <c r="R1360" s="27" t="s">
        <v>69</v>
      </c>
      <c r="S1360" s="27"/>
      <c r="T1360" s="27"/>
      <c r="U1360" s="28"/>
      <c r="X1360" s="27"/>
      <c r="Y1360" s="27"/>
      <c r="Z1360" s="29"/>
      <c r="AA1360" s="29">
        <v>0.6333333333333333</v>
      </c>
      <c r="AB1360" s="29"/>
      <c r="AC1360" s="30">
        <v>46099</v>
      </c>
      <c r="AD1360" s="15" t="str">
        <f>IF(Tabla2[[#This Row],[HORA ENTREGA]]="DIRECTO","On time", IF(AA1360&lt;&gt;"",IF(Tabla2[[#This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0" s="15" t="str">
        <f>MID(Tabla2[[#This Row],[TIPO]],1,3)</f>
        <v xml:space="preserve">40 </v>
      </c>
      <c r="AF13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GENERACION SERVICIO Y ARRIENDO SPA */ Cont: * CSLU6130642*/ HR Entrega: *DIRECTO* /Dirección: *CORDILLERA 570, PUDAHUEL</v>
      </c>
      <c r="AG1360" s="38" t="str">
        <f>IFERROR(HYPERLINK("https://wa.me/"&amp;Tabla2[[#This Row],[CONTACTO]]&amp;"?text="&amp;Tabla2[[#This Row],[Mensaje]],"Enviar mensaje"),"")</f>
        <v>Enviar mensaje</v>
      </c>
      <c r="AH1360" s="15" t="str">
        <f>CONCATENATE(A1360,F1360)</f>
        <v>1359CSLU6130642</v>
      </c>
      <c r="AI1360" s="15" t="str">
        <f>CONCATENATE("ENT-",A1360)</f>
        <v>ENT-1359</v>
      </c>
      <c r="AJ1360" s="15" t="str">
        <f>IF(Tabla2[[#This Row],[Op]]&lt;&gt;"","ENTREGA","")</f>
        <v>ENTREGA</v>
      </c>
      <c r="AK1360" s="40" t="str">
        <f>(Tabla2[[#This Row],[FECHA ENTREGA]]&amp;Tabla2[[#This Row],[HORA ENTREGA]])</f>
        <v>46099DIRECTO</v>
      </c>
      <c r="AL1360" s="34" t="str">
        <f>IFERROR(HYPERLINK("https://wa.me/"&amp;Tabla2[[#This Row],[CONTACTO]]&amp;"?text="&amp;Tabla2[[#This Row],[Mensaje]]),"")</f>
        <v>https://wa.me/56976511010?text=Hola!%0AServicio del día 18-03%0A *Cliente:* GENERACION SERVICIO Y ARRIENDO SPA */ Cont: * CSLU6130642*/ HR Entrega: *DIRECTO* /Dirección: *CORDILLERA 570, PUDAHUEL</v>
      </c>
    </row>
    <row r="1361" spans="1:38" s="15" customFormat="1" ht="16.5" customHeight="1" x14ac:dyDescent="0.2">
      <c r="A1361" s="15">
        <f>ROW(A1360)</f>
        <v>1360</v>
      </c>
      <c r="B1361" s="15">
        <f>IF(J1361=J1360,B1360+1,1)</f>
        <v>18</v>
      </c>
      <c r="C1361" s="15" t="s">
        <v>627</v>
      </c>
      <c r="D1361" s="25" t="s">
        <v>39</v>
      </c>
      <c r="E1361" s="27">
        <v>301586</v>
      </c>
      <c r="F1361" s="27" t="s">
        <v>2323</v>
      </c>
      <c r="G1361" s="27" t="s">
        <v>41</v>
      </c>
      <c r="H1361" s="27">
        <v>15000</v>
      </c>
      <c r="I1361" s="27">
        <v>0.55555555555555558</v>
      </c>
      <c r="J1361" s="28">
        <v>46099</v>
      </c>
      <c r="K1361" s="26" t="s">
        <v>290</v>
      </c>
      <c r="L1361" s="26"/>
      <c r="M1361" s="27" t="s">
        <v>66</v>
      </c>
      <c r="N1361" s="25">
        <f>IFERROR(VLOOKUP(M1361,Data!$J$1:$K$58,2,0),"")</f>
        <v>56993389870</v>
      </c>
      <c r="O1361" s="27" t="s">
        <v>67</v>
      </c>
      <c r="P1361" s="27"/>
      <c r="Q1361" s="27" t="s">
        <v>629</v>
      </c>
      <c r="R1361" s="27" t="s">
        <v>69</v>
      </c>
      <c r="S1361" s="27"/>
      <c r="T1361" s="27"/>
      <c r="U1361" s="28"/>
      <c r="X1361" s="27"/>
      <c r="Y1361" s="27"/>
      <c r="Z1361" s="29"/>
      <c r="AA1361" s="29">
        <v>0.64583333333333337</v>
      </c>
      <c r="AB1361" s="29"/>
      <c r="AC1361" s="30">
        <v>46099</v>
      </c>
      <c r="AD1361" s="15" t="str">
        <f>IF(Tabla2[[#This Row],[HORA ENTREGA]]="DIRECTO","On time", IF(AA1361&lt;&gt;"",IF(Tabla2[[#This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1" s="15" t="str">
        <f>MID(Tabla2[[#This Row],[TIPO]],1,3)</f>
        <v xml:space="preserve">40 </v>
      </c>
      <c r="AF13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GENERACION SERVICIO Y ARRIENDO SPA */ Cont: * CSNU6453853*/ HR Entrega: *DIRECTO* /Dirección: *CORDILLERA 570, PUDAHUEL</v>
      </c>
      <c r="AG1361" s="38" t="str">
        <f>IFERROR(HYPERLINK("https://wa.me/"&amp;Tabla2[[#This Row],[CONTACTO]]&amp;"?text="&amp;Tabla2[[#This Row],[Mensaje]],"Enviar mensaje"),"")</f>
        <v>Enviar mensaje</v>
      </c>
      <c r="AH1361" s="15" t="str">
        <f>CONCATENATE(A1361,F1361)</f>
        <v>1360CSNU6453853</v>
      </c>
      <c r="AI1361" s="15" t="str">
        <f>CONCATENATE("ENT-",A1361)</f>
        <v>ENT-1360</v>
      </c>
      <c r="AJ1361" s="15" t="str">
        <f>IF(Tabla2[[#This Row],[Op]]&lt;&gt;"","ENTREGA","")</f>
        <v>ENTREGA</v>
      </c>
      <c r="AK1361" s="40" t="str">
        <f>(Tabla2[[#This Row],[FECHA ENTREGA]]&amp;Tabla2[[#This Row],[HORA ENTREGA]])</f>
        <v>46099DIRECTO</v>
      </c>
      <c r="AL1361" s="34" t="str">
        <f>IFERROR(HYPERLINK("https://wa.me/"&amp;Tabla2[[#This Row],[CONTACTO]]&amp;"?text="&amp;Tabla2[[#This Row],[Mensaje]]),"")</f>
        <v>https://wa.me/56993389870?text=Hola!%0AServicio del día 18-03%0A *Cliente:* GENERACION SERVICIO Y ARRIENDO SPA */ Cont: * CSNU6453853*/ HR Entrega: *DIRECTO* /Dirección: *CORDILLERA 570, PUDAHUEL</v>
      </c>
    </row>
    <row r="1362" spans="1:38" s="15" customFormat="1" ht="16.5" customHeight="1" x14ac:dyDescent="0.2">
      <c r="A1362" s="15">
        <f>ROW(A1361)</f>
        <v>1361</v>
      </c>
      <c r="B1362" s="15">
        <f>IF(J1362=J1361,B1361+1,1)</f>
        <v>19</v>
      </c>
      <c r="C1362" s="15" t="s">
        <v>627</v>
      </c>
      <c r="D1362" s="25" t="s">
        <v>39</v>
      </c>
      <c r="E1362" s="27">
        <v>301586</v>
      </c>
      <c r="F1362" s="27" t="s">
        <v>2324</v>
      </c>
      <c r="G1362" s="27" t="s">
        <v>41</v>
      </c>
      <c r="H1362" s="27">
        <v>10000</v>
      </c>
      <c r="I1362" s="27">
        <v>0.54861111111111116</v>
      </c>
      <c r="J1362" s="28">
        <v>46099</v>
      </c>
      <c r="K1362" s="26" t="s">
        <v>290</v>
      </c>
      <c r="L1362" s="26"/>
      <c r="M1362" s="27" t="s">
        <v>433</v>
      </c>
      <c r="N1362" s="25">
        <f>IFERROR(VLOOKUP(M1362,Data!$J$1:$K$58,2,0),"")</f>
        <v>56994354094</v>
      </c>
      <c r="O1362" s="27" t="s">
        <v>434</v>
      </c>
      <c r="P1362" s="27"/>
      <c r="Q1362" s="27" t="s">
        <v>629</v>
      </c>
      <c r="R1362" s="27" t="s">
        <v>69</v>
      </c>
      <c r="S1362" s="27"/>
      <c r="T1362" s="27"/>
      <c r="U1362" s="28"/>
      <c r="X1362" s="27"/>
      <c r="Y1362" s="27"/>
      <c r="Z1362" s="29"/>
      <c r="AA1362" s="29">
        <v>0.62152777777777779</v>
      </c>
      <c r="AB1362" s="29"/>
      <c r="AC1362" s="30">
        <v>46099</v>
      </c>
      <c r="AD1362" s="15" t="str">
        <f>IF(Tabla2[[#This Row],[HORA ENTREGA]]="DIRECTO","On time", IF(AA1362&lt;&gt;"",IF(Tabla2[[#This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2" s="15" t="str">
        <f>MID(Tabla2[[#This Row],[TIPO]],1,3)</f>
        <v xml:space="preserve">40 </v>
      </c>
      <c r="AF13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GENERACION SERVICIO Y ARRIENDO SPA */ Cont: * TLLU4502908*/ HR Entrega: *DIRECTO* /Dirección: *CORDILLERA 570, PUDAHUEL</v>
      </c>
      <c r="AG1362" s="38" t="str">
        <f>IFERROR(HYPERLINK("https://wa.me/"&amp;Tabla2[[#This Row],[CONTACTO]]&amp;"?text="&amp;Tabla2[[#This Row],[Mensaje]],"Enviar mensaje"),"")</f>
        <v>Enviar mensaje</v>
      </c>
      <c r="AH1362" s="15" t="str">
        <f>CONCATENATE(A1362,F1362)</f>
        <v>1361TLLU4502908</v>
      </c>
      <c r="AI1362" s="15" t="str">
        <f>CONCATENATE("ENT-",A1362)</f>
        <v>ENT-1361</v>
      </c>
      <c r="AJ1362" s="15" t="str">
        <f>IF(Tabla2[[#This Row],[Op]]&lt;&gt;"","ENTREGA","")</f>
        <v>ENTREGA</v>
      </c>
      <c r="AK1362" s="40" t="str">
        <f>(Tabla2[[#This Row],[FECHA ENTREGA]]&amp;Tabla2[[#This Row],[HORA ENTREGA]])</f>
        <v>46099DIRECTO</v>
      </c>
      <c r="AL1362" s="34" t="str">
        <f>IFERROR(HYPERLINK("https://wa.me/"&amp;Tabla2[[#This Row],[CONTACTO]]&amp;"?text="&amp;Tabla2[[#This Row],[Mensaje]]),"")</f>
        <v>https://wa.me/56994354094?text=Hola!%0AServicio del día 18-03%0A *Cliente:* GENERACION SERVICIO Y ARRIENDO SPA */ Cont: * TLLU4502908*/ HR Entrega: *DIRECTO* /Dirección: *CORDILLERA 570, PUDAHUEL</v>
      </c>
    </row>
    <row r="1363" spans="1:38" s="15" customFormat="1" ht="16.5" customHeight="1" x14ac:dyDescent="0.2">
      <c r="A1363" s="15">
        <f>ROW(A1362)</f>
        <v>1362</v>
      </c>
      <c r="B1363" s="15">
        <f>IF(J1363=J1362,B1362+1,1)</f>
        <v>20</v>
      </c>
      <c r="C1363" s="15" t="s">
        <v>2325</v>
      </c>
      <c r="D1363" s="25" t="s">
        <v>39</v>
      </c>
      <c r="E1363" s="27">
        <v>301348</v>
      </c>
      <c r="F1363" s="27" t="s">
        <v>2326</v>
      </c>
      <c r="G1363" s="27" t="s">
        <v>41</v>
      </c>
      <c r="H1363" s="27">
        <v>28000</v>
      </c>
      <c r="I1363" s="27" t="s">
        <v>2327</v>
      </c>
      <c r="J1363" s="28">
        <v>46099</v>
      </c>
      <c r="K1363" s="26">
        <v>0.375</v>
      </c>
      <c r="L1363" s="26"/>
      <c r="M1363" s="27" t="s">
        <v>221</v>
      </c>
      <c r="N1363" s="25">
        <f>IFERROR(VLOOKUP(M1363,Data!$J$1:$K$58,2,0),"")</f>
        <v>56965378427</v>
      </c>
      <c r="O1363" s="27" t="s">
        <v>222</v>
      </c>
      <c r="P1363" s="27"/>
      <c r="Q1363" s="27" t="s">
        <v>2328</v>
      </c>
      <c r="R1363" s="27" t="s">
        <v>48</v>
      </c>
      <c r="S1363" s="27"/>
      <c r="T1363" s="27"/>
      <c r="U1363" s="28"/>
      <c r="X1363" s="27" t="s">
        <v>271</v>
      </c>
      <c r="Y1363" s="27"/>
      <c r="Z1363" s="29"/>
      <c r="AA1363" s="29">
        <v>0.36805555555555558</v>
      </c>
      <c r="AB1363" s="29"/>
      <c r="AC1363" s="30">
        <v>46099</v>
      </c>
      <c r="AD1363" s="15" t="str">
        <f>IF(Tabla2[[#This Row],[HORA ENTREGA]]="DIRECTO","On time", IF(AA1363&lt;&gt;"",IF(Tabla2[[#This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3" s="15" t="str">
        <f>MID(Tabla2[[#This Row],[TIPO]],1,3)</f>
        <v xml:space="preserve">40 </v>
      </c>
      <c r="AF13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IMPOLIMP */ Cont: * SEGU9964558*/ HR Entrega: *09:00* /Dirección: *Parque logístico Princesa - General San Martin 1940 bodega 17 A Quilicura</v>
      </c>
      <c r="AG1363" s="38" t="str">
        <f>IFERROR(HYPERLINK("https://wa.me/"&amp;Tabla2[[#This Row],[CONTACTO]]&amp;"?text="&amp;Tabla2[[#This Row],[Mensaje]],"Enviar mensaje"),"")</f>
        <v>Enviar mensaje</v>
      </c>
      <c r="AH1363" s="15" t="str">
        <f>CONCATENATE(A1363,F1363)</f>
        <v>1362SEGU9964558</v>
      </c>
      <c r="AI1363" s="15" t="str">
        <f>CONCATENATE("ENT-",A1363)</f>
        <v>ENT-1362</v>
      </c>
      <c r="AJ1363" s="15" t="str">
        <f>IF(Tabla2[[#This Row],[Op]]&lt;&gt;"","ENTREGA","")</f>
        <v>ENTREGA</v>
      </c>
      <c r="AK1363" s="40" t="str">
        <f>(Tabla2[[#This Row],[FECHA ENTREGA]]&amp;Tabla2[[#This Row],[HORA ENTREGA]])</f>
        <v>460990,375</v>
      </c>
      <c r="AL1363" s="34" t="str">
        <f>IFERROR(HYPERLINK("https://wa.me/"&amp;Tabla2[[#This Row],[CONTACTO]]&amp;"?text="&amp;Tabla2[[#This Row],[Mensaje]]),"")</f>
        <v>https://wa.me/56965378427?text=Hola!%0AServicio del día 18-03%0A *Cliente:* IMPOLIMP */ Cont: * SEGU9964558*/ HR Entrega: *09:00* /Dirección: *Parque logístico Princesa - General San Martin 1940 bodega 17 A Quilicura</v>
      </c>
    </row>
    <row r="1364" spans="1:38" s="15" customFormat="1" ht="16.5" customHeight="1" x14ac:dyDescent="0.2">
      <c r="A1364" s="15">
        <f>ROW(A1363)</f>
        <v>1363</v>
      </c>
      <c r="B1364" s="15">
        <f>IF(J1364=J1363,B1363+1,1)</f>
        <v>21</v>
      </c>
      <c r="C1364" s="15" t="s">
        <v>178</v>
      </c>
      <c r="D1364" s="25" t="s">
        <v>39</v>
      </c>
      <c r="E1364" s="27">
        <v>879223</v>
      </c>
      <c r="F1364" s="27" t="s">
        <v>2329</v>
      </c>
      <c r="G1364" s="27" t="s">
        <v>41</v>
      </c>
      <c r="H1364" s="27">
        <v>9000</v>
      </c>
      <c r="I1364" s="27" t="s">
        <v>42</v>
      </c>
      <c r="J1364" s="28">
        <v>46099</v>
      </c>
      <c r="K1364" s="26">
        <v>0.33333333333333331</v>
      </c>
      <c r="L1364" s="26"/>
      <c r="M1364" s="27" t="s">
        <v>247</v>
      </c>
      <c r="N1364" s="25">
        <f>IFERROR(VLOOKUP(M1364,Data!$J$1:$K$58,2,0),"")</f>
        <v>56953157599</v>
      </c>
      <c r="O1364" s="27" t="s">
        <v>248</v>
      </c>
      <c r="P1364" s="27"/>
      <c r="Q1364" s="27" t="s">
        <v>1003</v>
      </c>
      <c r="R1364" s="27" t="s">
        <v>169</v>
      </c>
      <c r="S1364" s="27"/>
      <c r="T1364" s="27"/>
      <c r="U1364" s="28"/>
      <c r="X1364" s="27"/>
      <c r="Y1364" s="27"/>
      <c r="Z1364" s="29"/>
      <c r="AA1364" s="29">
        <v>0.3125</v>
      </c>
      <c r="AB1364" s="29"/>
      <c r="AC1364" s="30">
        <v>46099</v>
      </c>
      <c r="AD1364" s="15" t="str">
        <f>IF(Tabla2[[#This Row],[HORA ENTREGA]]="DIRECTO","On time", IF(AA1364&lt;&gt;"",IF(Tabla2[[#This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4" s="15" t="str">
        <f>MID(Tabla2[[#This Row],[TIPO]],1,3)</f>
        <v xml:space="preserve">40 </v>
      </c>
      <c r="AF13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INVERSIERRA S A */ Cont: * TCLU4983071*/ HR Entrega: *08:00* /Dirección: *AVENIDA PEDRO FONTOBA 6350, HUECHURABA</v>
      </c>
      <c r="AG1364" s="38" t="str">
        <f>IFERROR(HYPERLINK("https://wa.me/"&amp;Tabla2[[#This Row],[CONTACTO]]&amp;"?text="&amp;Tabla2[[#This Row],[Mensaje]],"Enviar mensaje"),"")</f>
        <v>Enviar mensaje</v>
      </c>
      <c r="AH1364" s="15" t="str">
        <f>CONCATENATE(A1364,F1364)</f>
        <v>1363TCLU4983071</v>
      </c>
      <c r="AI1364" s="15" t="str">
        <f>CONCATENATE("ENT-",A1364)</f>
        <v>ENT-1363</v>
      </c>
      <c r="AJ1364" s="15" t="str">
        <f>IF(Tabla2[[#This Row],[Op]]&lt;&gt;"","ENTREGA","")</f>
        <v>ENTREGA</v>
      </c>
      <c r="AK1364" s="40" t="str">
        <f>(Tabla2[[#This Row],[FECHA ENTREGA]]&amp;Tabla2[[#This Row],[HORA ENTREGA]])</f>
        <v>460990,333333333333333</v>
      </c>
      <c r="AL1364" s="34" t="str">
        <f>IFERROR(HYPERLINK("https://wa.me/"&amp;Tabla2[[#This Row],[CONTACTO]]&amp;"?text="&amp;Tabla2[[#This Row],[Mensaje]]),"")</f>
        <v>https://wa.me/56953157599?text=Hola!%0AServicio del día 18-03%0A *Cliente:* INVERSIERRA S A */ Cont: * TCLU4983071*/ HR Entrega: *08:00* /Dirección: *AVENIDA PEDRO FONTOBA 6350, HUECHURABA</v>
      </c>
    </row>
    <row r="1365" spans="1:38" s="15" customFormat="1" ht="16.5" customHeight="1" x14ac:dyDescent="0.2">
      <c r="A1365" s="15">
        <f>ROW(A1364)</f>
        <v>1364</v>
      </c>
      <c r="B1365" s="15">
        <f>IF(J1365=J1364,B1364+1,1)</f>
        <v>22</v>
      </c>
      <c r="C1365" s="15" t="s">
        <v>178</v>
      </c>
      <c r="D1365" s="25" t="s">
        <v>39</v>
      </c>
      <c r="E1365" s="27">
        <v>879223</v>
      </c>
      <c r="F1365" s="27" t="s">
        <v>2330</v>
      </c>
      <c r="G1365" s="27" t="s">
        <v>41</v>
      </c>
      <c r="H1365" s="27">
        <v>9000</v>
      </c>
      <c r="I1365" s="27" t="s">
        <v>42</v>
      </c>
      <c r="J1365" s="28">
        <v>46099</v>
      </c>
      <c r="K1365" s="26">
        <v>0.5</v>
      </c>
      <c r="L1365" s="26"/>
      <c r="M1365" s="27" t="s">
        <v>147</v>
      </c>
      <c r="N1365" s="25">
        <f>IFERROR(VLOOKUP(M1365,Data!$J$1:$K$58,2,0),"")</f>
        <v>56935532735</v>
      </c>
      <c r="O1365" s="27" t="s">
        <v>145</v>
      </c>
      <c r="P1365" s="27"/>
      <c r="Q1365" s="27" t="s">
        <v>1003</v>
      </c>
      <c r="R1365" s="27" t="s">
        <v>169</v>
      </c>
      <c r="S1365" s="27"/>
      <c r="T1365" s="27"/>
      <c r="U1365" s="28"/>
      <c r="X1365" s="27"/>
      <c r="Y1365" s="27"/>
      <c r="Z1365" s="29"/>
      <c r="AA1365" s="29">
        <v>0.49305555555555558</v>
      </c>
      <c r="AB1365" s="29"/>
      <c r="AC1365" s="30">
        <v>46099</v>
      </c>
      <c r="AD1365" s="15" t="str">
        <f>IF(Tabla2[[#This Row],[HORA ENTREGA]]="DIRECTO","On time", IF(AA1365&lt;&gt;"",IF(Tabla2[[#This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5" s="15" t="str">
        <f>MID(Tabla2[[#This Row],[TIPO]],1,3)</f>
        <v xml:space="preserve">40 </v>
      </c>
      <c r="AF13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INVERSIERRA S A */ Cont: * MSBU6699270*/ HR Entrega: *12:00* /Dirección: *AVENIDA PEDRO FONTOBA 6350, HUECHURABA</v>
      </c>
      <c r="AG1365" s="38" t="str">
        <f>IFERROR(HYPERLINK("https://wa.me/"&amp;Tabla2[[#This Row],[CONTACTO]]&amp;"?text="&amp;Tabla2[[#This Row],[Mensaje]],"Enviar mensaje"),"")</f>
        <v>Enviar mensaje</v>
      </c>
      <c r="AH1365" s="15" t="str">
        <f>CONCATENATE(A1365,F1365)</f>
        <v>1364MSBU6699270</v>
      </c>
      <c r="AI1365" s="15" t="str">
        <f>CONCATENATE("ENT-",A1365)</f>
        <v>ENT-1364</v>
      </c>
      <c r="AJ1365" s="15" t="str">
        <f>IF(Tabla2[[#This Row],[Op]]&lt;&gt;"","ENTREGA","")</f>
        <v>ENTREGA</v>
      </c>
      <c r="AK1365" s="40" t="str">
        <f>(Tabla2[[#This Row],[FECHA ENTREGA]]&amp;Tabla2[[#This Row],[HORA ENTREGA]])</f>
        <v>460990,5</v>
      </c>
      <c r="AL1365" s="34" t="str">
        <f>IFERROR(HYPERLINK("https://wa.me/"&amp;Tabla2[[#This Row],[CONTACTO]]&amp;"?text="&amp;Tabla2[[#This Row],[Mensaje]]),"")</f>
        <v>https://wa.me/56935532735?text=Hola!%0AServicio del día 18-03%0A *Cliente:* INVERSIERRA S A */ Cont: * MSBU6699270*/ HR Entrega: *12:00* /Dirección: *AVENIDA PEDRO FONTOBA 6350, HUECHURABA</v>
      </c>
    </row>
    <row r="1366" spans="1:38" s="15" customFormat="1" ht="16.5" customHeight="1" x14ac:dyDescent="0.2">
      <c r="A1366" s="15">
        <f>ROW(A1365)</f>
        <v>1365</v>
      </c>
      <c r="B1366" s="15">
        <f>IF(J1366=J1365,B1365+1,1)</f>
        <v>23</v>
      </c>
      <c r="C1366" s="15" t="s">
        <v>188</v>
      </c>
      <c r="D1366" s="25" t="s">
        <v>39</v>
      </c>
      <c r="E1366" s="27">
        <v>188618</v>
      </c>
      <c r="F1366" s="27" t="s">
        <v>2331</v>
      </c>
      <c r="G1366" s="27" t="s">
        <v>41</v>
      </c>
      <c r="H1366" s="27">
        <v>28000</v>
      </c>
      <c r="I1366" s="27" t="s">
        <v>2332</v>
      </c>
      <c r="J1366" s="28">
        <v>46099</v>
      </c>
      <c r="K1366" s="26">
        <v>0.58333333333333337</v>
      </c>
      <c r="L1366" s="26"/>
      <c r="M1366" s="27" t="s">
        <v>273</v>
      </c>
      <c r="N1366" s="25">
        <f>IFERROR(VLOOKUP(M1366,Data!$J$1:$K$58,2,0),"")</f>
        <v>56950103942</v>
      </c>
      <c r="O1366" s="27" t="s">
        <v>274</v>
      </c>
      <c r="P1366" s="27"/>
      <c r="Q1366" s="27" t="s">
        <v>190</v>
      </c>
      <c r="R1366" s="27" t="s">
        <v>280</v>
      </c>
      <c r="S1366" s="27"/>
      <c r="T1366" s="27"/>
      <c r="U1366" s="28"/>
      <c r="X1366" s="27"/>
      <c r="Y1366" s="27"/>
      <c r="Z1366" s="29"/>
      <c r="AA1366" s="29">
        <v>0.52986111111111112</v>
      </c>
      <c r="AB1366" s="29"/>
      <c r="AC1366" s="30">
        <v>46099</v>
      </c>
      <c r="AD1366" s="15" t="str">
        <f>IF(Tabla2[[#This Row],[HORA ENTREGA]]="DIRECTO","On time", IF(AA1366&lt;&gt;"",IF(Tabla2[[#This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6" s="15" t="str">
        <f>MID(Tabla2[[#This Row],[TIPO]],1,3)</f>
        <v xml:space="preserve">40 </v>
      </c>
      <c r="AF13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18-03%0A *Cliente:* LAMAIGNERE CHILE S.A. */ Cont: * TCLU1893288*/ HR Entrega: *14:00* /Dirección: *AV. MARTA OSSA RUIZ 601 (CAMINO CASAS VIEJAS); MAIPU </v>
      </c>
      <c r="AG1366" s="38" t="str">
        <f>IFERROR(HYPERLINK("https://wa.me/"&amp;Tabla2[[#This Row],[CONTACTO]]&amp;"?text="&amp;Tabla2[[#This Row],[Mensaje]],"Enviar mensaje"),"")</f>
        <v>Enviar mensaje</v>
      </c>
      <c r="AH1366" s="15" t="str">
        <f>CONCATENATE(A1366,F1366)</f>
        <v>1365TCLU1893288</v>
      </c>
      <c r="AI1366" s="15" t="str">
        <f>CONCATENATE("ENT-",A1366)</f>
        <v>ENT-1365</v>
      </c>
      <c r="AJ1366" s="15" t="str">
        <f>IF(Tabla2[[#This Row],[Op]]&lt;&gt;"","ENTREGA","")</f>
        <v>ENTREGA</v>
      </c>
      <c r="AK1366" s="40" t="str">
        <f>(Tabla2[[#This Row],[FECHA ENTREGA]]&amp;Tabla2[[#This Row],[HORA ENTREGA]])</f>
        <v>460990,583333333333333</v>
      </c>
      <c r="AL1366" s="34" t="str">
        <f>IFERROR(HYPERLINK("https://wa.me/"&amp;Tabla2[[#This Row],[CONTACTO]]&amp;"?text="&amp;Tabla2[[#This Row],[Mensaje]]),"")</f>
        <v xml:space="preserve">https://wa.me/56950103942?text=Hola!%0AServicio del día 18-03%0A *Cliente:* LAMAIGNERE CHILE S.A. */ Cont: * TCLU1893288*/ HR Entrega: *14:00* /Dirección: *AV. MARTA OSSA RUIZ 601 (CAMINO CASAS VIEJAS); MAIPU </v>
      </c>
    </row>
    <row r="1367" spans="1:38" s="15" customFormat="1" ht="16.5" customHeight="1" x14ac:dyDescent="0.2">
      <c r="A1367" s="15">
        <f>ROW(A1366)</f>
        <v>1366</v>
      </c>
      <c r="B1367" s="15">
        <f>IF(J1367=J1366,B1366+1,1)</f>
        <v>24</v>
      </c>
      <c r="C1367" s="15" t="s">
        <v>188</v>
      </c>
      <c r="D1367" s="25" t="s">
        <v>39</v>
      </c>
      <c r="E1367" s="27">
        <v>188838</v>
      </c>
      <c r="F1367" s="27" t="s">
        <v>2333</v>
      </c>
      <c r="G1367" s="27" t="s">
        <v>41</v>
      </c>
      <c r="H1367" s="27">
        <v>30000</v>
      </c>
      <c r="I1367" s="27" t="s">
        <v>42</v>
      </c>
      <c r="J1367" s="28">
        <v>46099</v>
      </c>
      <c r="K1367" s="26">
        <v>0.58333333333333337</v>
      </c>
      <c r="L1367" s="26"/>
      <c r="M1367" s="27" t="s">
        <v>55</v>
      </c>
      <c r="N1367" s="25">
        <f>IFERROR(VLOOKUP(M1367,Data!$J$1:$K$58,2,0),"")</f>
        <v>56992164782</v>
      </c>
      <c r="O1367" s="27" t="s">
        <v>56</v>
      </c>
      <c r="P1367" s="27"/>
      <c r="Q1367" s="27" t="s">
        <v>190</v>
      </c>
      <c r="R1367" s="27" t="s">
        <v>48</v>
      </c>
      <c r="S1367" s="27"/>
      <c r="T1367" s="27"/>
      <c r="U1367" s="28"/>
      <c r="X1367" s="27"/>
      <c r="Y1367" s="27"/>
      <c r="Z1367" s="29"/>
      <c r="AA1367" s="29">
        <v>0.49722222222222223</v>
      </c>
      <c r="AB1367" s="29"/>
      <c r="AC1367" s="30">
        <v>46099</v>
      </c>
      <c r="AD1367" s="15" t="str">
        <f>IF(Tabla2[[#This Row],[HORA ENTREGA]]="DIRECTO","On time", IF(AA1367&lt;&gt;"",IF(Tabla2[[#This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7" s="15" t="str">
        <f>MID(Tabla2[[#This Row],[TIPO]],1,3)</f>
        <v xml:space="preserve">40 </v>
      </c>
      <c r="AF13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18-03%0A *Cliente:* LAMAIGNERE CHILE S.A. */ Cont: * CMAU4277889*/ HR Entrega: *14:00* /Dirección: *AV. MARTA OSSA RUIZ 601 (CAMINO CASAS VIEJAS); MAIPU </v>
      </c>
      <c r="AG1367" s="38" t="str">
        <f>IFERROR(HYPERLINK("https://wa.me/"&amp;Tabla2[[#This Row],[CONTACTO]]&amp;"?text="&amp;Tabla2[[#This Row],[Mensaje]],"Enviar mensaje"),"")</f>
        <v>Enviar mensaje</v>
      </c>
      <c r="AH1367" s="15" t="str">
        <f>CONCATENATE(A1367,F1367)</f>
        <v>1366CMAU4277889</v>
      </c>
      <c r="AI1367" s="15" t="str">
        <f>CONCATENATE("ENT-",A1367)</f>
        <v>ENT-1366</v>
      </c>
      <c r="AJ1367" s="15" t="str">
        <f>IF(Tabla2[[#This Row],[Op]]&lt;&gt;"","ENTREGA","")</f>
        <v>ENTREGA</v>
      </c>
      <c r="AK1367" s="40" t="str">
        <f>(Tabla2[[#This Row],[FECHA ENTREGA]]&amp;Tabla2[[#This Row],[HORA ENTREGA]])</f>
        <v>460990,583333333333333</v>
      </c>
      <c r="AL1367" s="34" t="str">
        <f>IFERROR(HYPERLINK("https://wa.me/"&amp;Tabla2[[#This Row],[CONTACTO]]&amp;"?text="&amp;Tabla2[[#This Row],[Mensaje]]),"")</f>
        <v xml:space="preserve">https://wa.me/56992164782?text=Hola!%0AServicio del día 18-03%0A *Cliente:* LAMAIGNERE CHILE S.A. */ Cont: * CMAU4277889*/ HR Entrega: *14:00* /Dirección: *AV. MARTA OSSA RUIZ 601 (CAMINO CASAS VIEJAS); MAIPU </v>
      </c>
    </row>
    <row r="1368" spans="1:38" s="15" customFormat="1" ht="16.5" customHeight="1" x14ac:dyDescent="0.2">
      <c r="A1368" s="15">
        <f>ROW(A1367)</f>
        <v>1367</v>
      </c>
      <c r="B1368" s="15">
        <f>IF(J1368=J1367,B1367+1,1)</f>
        <v>25</v>
      </c>
      <c r="C1368" s="15" t="s">
        <v>219</v>
      </c>
      <c r="D1368" s="25" t="s">
        <v>39</v>
      </c>
      <c r="E1368" s="27">
        <v>103088</v>
      </c>
      <c r="F1368" s="27" t="s">
        <v>2334</v>
      </c>
      <c r="G1368" s="27" t="s">
        <v>41</v>
      </c>
      <c r="H1368" s="27">
        <v>29000</v>
      </c>
      <c r="I1368" s="27" t="s">
        <v>42</v>
      </c>
      <c r="J1368" s="28">
        <v>46099</v>
      </c>
      <c r="K1368" s="26">
        <v>0.45833333333333331</v>
      </c>
      <c r="L1368" s="26"/>
      <c r="M1368" s="27" t="s">
        <v>225</v>
      </c>
      <c r="N1368" s="25">
        <f>IFERROR(VLOOKUP(M1368,Data!$J$1:$K$58,2,0),"")</f>
        <v>56978811158</v>
      </c>
      <c r="O1368" s="27" t="s">
        <v>226</v>
      </c>
      <c r="P1368" s="27"/>
      <c r="Q1368" s="27" t="s">
        <v>229</v>
      </c>
      <c r="R1368" s="27" t="s">
        <v>48</v>
      </c>
      <c r="S1368" s="27"/>
      <c r="T1368" s="27"/>
      <c r="U1368" s="28"/>
      <c r="X1368" s="27"/>
      <c r="Y1368" s="27"/>
      <c r="Z1368" s="29"/>
      <c r="AA1368" s="29">
        <v>0.38541666666666669</v>
      </c>
      <c r="AB1368" s="29"/>
      <c r="AC1368" s="30">
        <v>46099</v>
      </c>
      <c r="AD1368" s="15" t="str">
        <f>IF(Tabla2[[#This Row],[HORA ENTREGA]]="DIRECTO","On time", IF(AA1368&lt;&gt;"",IF(Tabla2[[#This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68" s="15" t="str">
        <f>MID(Tabla2[[#This Row],[TIPO]],1,3)</f>
        <v xml:space="preserve">40 </v>
      </c>
      <c r="AF13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RENDIC S.A. */ Cont: * TLLU8865455*/ HR Entrega: *11:00* /Dirección: *Avenida Miraflores 9700-Bodega 4C, PUDAHUEL</v>
      </c>
      <c r="AG1368" s="38" t="str">
        <f>IFERROR(HYPERLINK("https://wa.me/"&amp;Tabla2[[#This Row],[CONTACTO]]&amp;"?text="&amp;Tabla2[[#This Row],[Mensaje]],"Enviar mensaje"),"")</f>
        <v>Enviar mensaje</v>
      </c>
      <c r="AH1368" s="15" t="str">
        <f>CONCATENATE(A1368,F1368)</f>
        <v>1367TLLU8865455</v>
      </c>
      <c r="AI1368" s="15" t="str">
        <f>CONCATENATE("ENT-",A1368)</f>
        <v>ENT-1367</v>
      </c>
      <c r="AJ1368" s="15" t="str">
        <f>IF(Tabla2[[#This Row],[Op]]&lt;&gt;"","ENTREGA","")</f>
        <v>ENTREGA</v>
      </c>
      <c r="AK1368" s="40" t="str">
        <f>(Tabla2[[#This Row],[FECHA ENTREGA]]&amp;Tabla2[[#This Row],[HORA ENTREGA]])</f>
        <v>460990,458333333333333</v>
      </c>
      <c r="AL1368" s="34" t="str">
        <f>IFERROR(HYPERLINK("https://wa.me/"&amp;Tabla2[[#This Row],[CONTACTO]]&amp;"?text="&amp;Tabla2[[#This Row],[Mensaje]]),"")</f>
        <v>https://wa.me/56978811158?text=Hola!%0AServicio del día 18-03%0A *Cliente:* RENDIC S.A. */ Cont: * TLLU8865455*/ HR Entrega: *11:00* /Dirección: *Avenida Miraflores 9700-Bodega 4C, PUDAHUEL</v>
      </c>
    </row>
    <row r="1369" spans="1:38" s="15" customFormat="1" ht="16.5" customHeight="1" x14ac:dyDescent="0.2">
      <c r="A1369" s="15">
        <f>ROW(A1368)</f>
        <v>1368</v>
      </c>
      <c r="B1369" s="15">
        <f>IF(J1369=J1368,B1368+1,1)</f>
        <v>26</v>
      </c>
      <c r="C1369" s="15" t="s">
        <v>2271</v>
      </c>
      <c r="D1369" s="25"/>
      <c r="E1369" s="27" t="s">
        <v>120</v>
      </c>
      <c r="F1369" s="27" t="s">
        <v>456</v>
      </c>
      <c r="G1369" s="27" t="s">
        <v>456</v>
      </c>
      <c r="H1369" s="27" t="s">
        <v>120</v>
      </c>
      <c r="I1369" s="27" t="s">
        <v>120</v>
      </c>
      <c r="J1369" s="28">
        <v>46099</v>
      </c>
      <c r="K1369" s="26">
        <v>0.29166666666666669</v>
      </c>
      <c r="L1369" s="26"/>
      <c r="M1369" s="27" t="s">
        <v>567</v>
      </c>
      <c r="N1369" s="25">
        <f>IFERROR(VLOOKUP(M1369,Data!$J$1:$K$58,2,0),"")</f>
        <v>56964069749</v>
      </c>
      <c r="O1369" s="27" t="s">
        <v>568</v>
      </c>
      <c r="P1369" s="27"/>
      <c r="Q1369" s="27" t="s">
        <v>569</v>
      </c>
      <c r="R1369" s="27" t="s">
        <v>120</v>
      </c>
      <c r="S1369" s="27"/>
      <c r="T1369" s="27"/>
      <c r="U1369" s="28"/>
      <c r="X1369" s="27"/>
      <c r="Y1369" s="27"/>
      <c r="Z1369" s="29"/>
      <c r="AA1369" s="29"/>
      <c r="AB1369" s="29"/>
      <c r="AC1369" s="30"/>
      <c r="AD1369" s="15" t="str">
        <f>IF(Tabla2[[#This Row],[HORA ENTREGA]]="DIRECTO","On time", IF(AA1369&lt;&gt;"",IF(Tabla2[[#This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69" s="15" t="str">
        <f>MID(Tabla2[[#This Row],[TIPO]],1,3)</f>
        <v>RAM</v>
      </c>
      <c r="AF13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RITRAMA */ Cont: * RAMPLA*/ HR Entrega: *07:00* /Dirección: *AV. TUPUNGATO 3420, PLACILLA</v>
      </c>
      <c r="AG1369" s="38" t="str">
        <f>IFERROR(HYPERLINK("https://wa.me/"&amp;Tabla2[[#This Row],[CONTACTO]]&amp;"?text="&amp;Tabla2[[#This Row],[Mensaje]],"Enviar mensaje"),"")</f>
        <v>Enviar mensaje</v>
      </c>
      <c r="AH1369" s="15" t="str">
        <f>CONCATENATE(A1369,F1369)</f>
        <v>1368RAMPLA</v>
      </c>
      <c r="AI1369" s="15" t="str">
        <f>CONCATENATE("ENT-",A1369)</f>
        <v>ENT-1368</v>
      </c>
      <c r="AJ1369" s="15" t="str">
        <f>IF(Tabla2[[#This Row],[Op]]&lt;&gt;"","ENTREGA","")</f>
        <v>ENTREGA</v>
      </c>
      <c r="AK1369" s="40" t="str">
        <f>(Tabla2[[#This Row],[FECHA ENTREGA]]&amp;Tabla2[[#This Row],[HORA ENTREGA]])</f>
        <v>460990,291666666666667</v>
      </c>
      <c r="AL1369" s="34" t="str">
        <f>IFERROR(HYPERLINK("https://wa.me/"&amp;Tabla2[[#This Row],[CONTACTO]]&amp;"?text="&amp;Tabla2[[#This Row],[Mensaje]]),"")</f>
        <v>https://wa.me/56964069749?text=Hola!%0AServicio del día 18-03%0A *Cliente:* RITRAMA */ Cont: * RAMPLA*/ HR Entrega: *07:00* /Dirección: *AV. TUPUNGATO 3420, PLACILLA</v>
      </c>
    </row>
    <row r="1370" spans="1:38" s="15" customFormat="1" ht="16.5" customHeight="1" x14ac:dyDescent="0.2">
      <c r="A1370" s="15">
        <f>ROW(A1369)</f>
        <v>1369</v>
      </c>
      <c r="B1370" s="15">
        <f>IF(J1370=J1369,B1369+1,1)</f>
        <v>27</v>
      </c>
      <c r="C1370" s="15" t="s">
        <v>2271</v>
      </c>
      <c r="D1370" s="25"/>
      <c r="E1370" s="27" t="s">
        <v>120</v>
      </c>
      <c r="F1370" s="27" t="s">
        <v>456</v>
      </c>
      <c r="G1370" s="27" t="s">
        <v>456</v>
      </c>
      <c r="H1370" s="27" t="s">
        <v>120</v>
      </c>
      <c r="I1370" s="27" t="s">
        <v>120</v>
      </c>
      <c r="J1370" s="28">
        <v>46099</v>
      </c>
      <c r="K1370" s="26">
        <v>0.29166666666666669</v>
      </c>
      <c r="L1370" s="26"/>
      <c r="M1370" s="27" t="s">
        <v>570</v>
      </c>
      <c r="N1370" s="25">
        <f>IFERROR(VLOOKUP(M1370,Data!$J$1:$K$58,2,0),"")</f>
        <v>56973887322</v>
      </c>
      <c r="O1370" s="27" t="s">
        <v>738</v>
      </c>
      <c r="P1370" s="27"/>
      <c r="Q1370" s="27" t="s">
        <v>569</v>
      </c>
      <c r="R1370" s="27" t="s">
        <v>120</v>
      </c>
      <c r="S1370" s="27"/>
      <c r="T1370" s="27"/>
      <c r="U1370" s="28"/>
      <c r="X1370" s="27"/>
      <c r="Y1370" s="27"/>
      <c r="Z1370" s="29"/>
      <c r="AA1370" s="29"/>
      <c r="AB1370" s="29"/>
      <c r="AC1370" s="30"/>
      <c r="AD1370" s="15" t="str">
        <f>IF(Tabla2[[#This Row],[HORA ENTREGA]]="DIRECTO","On time", IF(AA1370&lt;&gt;"",IF(Tabla2[[#This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70" s="15" t="str">
        <f>MID(Tabla2[[#This Row],[TIPO]],1,3)</f>
        <v>RAM</v>
      </c>
      <c r="AF13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RITRAMA */ Cont: * RAMPLA*/ HR Entrega: *07:00* /Dirección: *AV. TUPUNGATO 3420, PLACILLA</v>
      </c>
      <c r="AG1370" s="38" t="str">
        <f>IFERROR(HYPERLINK("https://wa.me/"&amp;Tabla2[[#This Row],[CONTACTO]]&amp;"?text="&amp;Tabla2[[#This Row],[Mensaje]],"Enviar mensaje"),"")</f>
        <v>Enviar mensaje</v>
      </c>
      <c r="AH1370" s="15" t="str">
        <f>CONCATENATE(A1370,F1370)</f>
        <v>1369RAMPLA</v>
      </c>
      <c r="AI1370" s="15" t="str">
        <f>CONCATENATE("ENT-",A1370)</f>
        <v>ENT-1369</v>
      </c>
      <c r="AJ1370" s="15" t="str">
        <f>IF(Tabla2[[#This Row],[Op]]&lt;&gt;"","ENTREGA","")</f>
        <v>ENTREGA</v>
      </c>
      <c r="AK1370" s="40" t="str">
        <f>(Tabla2[[#This Row],[FECHA ENTREGA]]&amp;Tabla2[[#This Row],[HORA ENTREGA]])</f>
        <v>460990,291666666666667</v>
      </c>
      <c r="AL1370" s="34" t="str">
        <f>IFERROR(HYPERLINK("https://wa.me/"&amp;Tabla2[[#This Row],[CONTACTO]]&amp;"?text="&amp;Tabla2[[#This Row],[Mensaje]]),"")</f>
        <v>https://wa.me/56973887322?text=Hola!%0AServicio del día 18-03%0A *Cliente:* RITRAMA */ Cont: * RAMPLA*/ HR Entrega: *07:00* /Dirección: *AV. TUPUNGATO 3420, PLACILLA</v>
      </c>
    </row>
    <row r="1371" spans="1:38" s="15" customFormat="1" ht="16.5" customHeight="1" x14ac:dyDescent="0.2">
      <c r="A1371" s="15">
        <f>ROW(A1370)</f>
        <v>1370</v>
      </c>
      <c r="B1371" s="15">
        <f>IF(J1371=J1370,B1370+1,1)</f>
        <v>28</v>
      </c>
      <c r="C1371" s="15" t="s">
        <v>236</v>
      </c>
      <c r="D1371" s="25" t="s">
        <v>39</v>
      </c>
      <c r="E1371" s="27">
        <v>509704</v>
      </c>
      <c r="F1371" s="27" t="s">
        <v>2335</v>
      </c>
      <c r="G1371" s="27" t="s">
        <v>41</v>
      </c>
      <c r="H1371" s="27">
        <v>11000</v>
      </c>
      <c r="I1371" s="27" t="s">
        <v>42</v>
      </c>
      <c r="J1371" s="28">
        <v>46099</v>
      </c>
      <c r="K1371" s="26">
        <v>0.375</v>
      </c>
      <c r="L1371" s="26"/>
      <c r="M1371" s="27" t="s">
        <v>319</v>
      </c>
      <c r="N1371" s="25">
        <f>IFERROR(VLOOKUP(M1371,Data!$J$1:$K$58,2,0),"")</f>
        <v>56948501048</v>
      </c>
      <c r="O1371" s="27" t="s">
        <v>320</v>
      </c>
      <c r="P1371" s="27"/>
      <c r="Q1371" s="27" t="s">
        <v>573</v>
      </c>
      <c r="R1371" s="27" t="s">
        <v>195</v>
      </c>
      <c r="S1371" s="27"/>
      <c r="T1371" s="27"/>
      <c r="U1371" s="28"/>
      <c r="X1371" s="27"/>
      <c r="Y1371" s="27"/>
      <c r="Z1371" s="29"/>
      <c r="AA1371" s="29">
        <v>0.375</v>
      </c>
      <c r="AB1371" s="29"/>
      <c r="AC1371" s="30">
        <v>46099</v>
      </c>
      <c r="AD1371" s="15" t="str">
        <f>IF(Tabla2[[#This Row],[HORA ENTREGA]]="DIRECTO","On time", IF(AA1371&lt;&gt;"",IF(Tabla2[[#This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1" s="15" t="str">
        <f>MID(Tabla2[[#This Row],[TIPO]],1,3)</f>
        <v xml:space="preserve">40 </v>
      </c>
      <c r="AF13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SOCIEDAD COMERCIAL MARBEN PETS LTDA */ Cont: * MSBU7267476*/ HR Entrega: *09:00* /Dirección: *FRAGUA - BOD.PRINCIPAL</v>
      </c>
      <c r="AG1371" s="38" t="str">
        <f>IFERROR(HYPERLINK("https://wa.me/"&amp;Tabla2[[#This Row],[CONTACTO]]&amp;"?text="&amp;Tabla2[[#This Row],[Mensaje]],"Enviar mensaje"),"")</f>
        <v>Enviar mensaje</v>
      </c>
      <c r="AH1371" s="15" t="str">
        <f>CONCATENATE(A1371,F1371)</f>
        <v>1370MSBU7267476</v>
      </c>
      <c r="AI1371" s="15" t="str">
        <f>CONCATENATE("ENT-",A1371)</f>
        <v>ENT-1370</v>
      </c>
      <c r="AJ1371" s="15" t="str">
        <f>IF(Tabla2[[#This Row],[Op]]&lt;&gt;"","ENTREGA","")</f>
        <v>ENTREGA</v>
      </c>
      <c r="AK1371" s="40" t="str">
        <f>(Tabla2[[#This Row],[FECHA ENTREGA]]&amp;Tabla2[[#This Row],[HORA ENTREGA]])</f>
        <v>460990,375</v>
      </c>
      <c r="AL1371" s="34" t="str">
        <f>IFERROR(HYPERLINK("https://wa.me/"&amp;Tabla2[[#This Row],[CONTACTO]]&amp;"?text="&amp;Tabla2[[#This Row],[Mensaje]]),"")</f>
        <v>https://wa.me/56948501048?text=Hola!%0AServicio del día 18-03%0A *Cliente:* SOCIEDAD COMERCIAL MARBEN PETS LTDA */ Cont: * MSBU7267476*/ HR Entrega: *09:00* /Dirección: *FRAGUA - BOD.PRINCIPAL</v>
      </c>
    </row>
    <row r="1372" spans="1:38" s="15" customFormat="1" ht="16.5" customHeight="1" x14ac:dyDescent="0.2">
      <c r="A1372" s="15">
        <f>ROW(A1371)</f>
        <v>1371</v>
      </c>
      <c r="B1372" s="15">
        <f>IF(J1372=J1371,B1371+1,1)</f>
        <v>29</v>
      </c>
      <c r="C1372" s="15" t="s">
        <v>236</v>
      </c>
      <c r="D1372" s="25" t="s">
        <v>39</v>
      </c>
      <c r="E1372" s="27">
        <v>508694</v>
      </c>
      <c r="F1372" s="27" t="s">
        <v>2336</v>
      </c>
      <c r="G1372" s="27" t="s">
        <v>64</v>
      </c>
      <c r="H1372" s="27">
        <v>30000</v>
      </c>
      <c r="I1372" s="27" t="s">
        <v>2337</v>
      </c>
      <c r="J1372" s="28">
        <v>46099</v>
      </c>
      <c r="K1372" s="26">
        <v>0.45833333333333331</v>
      </c>
      <c r="L1372" s="26"/>
      <c r="M1372" s="27" t="s">
        <v>366</v>
      </c>
      <c r="N1372" s="25">
        <f>IFERROR(VLOOKUP(M1372,Data!$J$1:$K$58,2,0),"")</f>
        <v>56967386251</v>
      </c>
      <c r="O1372" s="27" t="s">
        <v>367</v>
      </c>
      <c r="P1372" s="27"/>
      <c r="Q1372" s="27" t="s">
        <v>740</v>
      </c>
      <c r="R1372" s="27" t="s">
        <v>48</v>
      </c>
      <c r="S1372" s="27"/>
      <c r="T1372" s="27"/>
      <c r="U1372" s="28"/>
      <c r="X1372" s="27"/>
      <c r="Y1372" s="27"/>
      <c r="Z1372" s="29"/>
      <c r="AA1372" s="29">
        <v>0.3923611111111111</v>
      </c>
      <c r="AB1372" s="29"/>
      <c r="AC1372" s="30">
        <v>46099</v>
      </c>
      <c r="AD1372" s="15" t="str">
        <f>IF(Tabla2[[#This Row],[HORA ENTREGA]]="DIRECTO","On time", IF(AA1372&lt;&gt;"",IF(Tabla2[[#This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2" s="15" t="str">
        <f>MID(Tabla2[[#This Row],[TIPO]],1,3)</f>
        <v xml:space="preserve">20 </v>
      </c>
      <c r="AF13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SOCIEDAD COMERCIAL MARBEN PETS LTDA */ Cont: * TLLU8125700*/ HR Entrega: *11:00* /Dirección: *AV. LA MARTINA 445. PUDAHUEL SUR</v>
      </c>
      <c r="AG1372" s="38" t="str">
        <f>IFERROR(HYPERLINK("https://wa.me/"&amp;Tabla2[[#This Row],[CONTACTO]]&amp;"?text="&amp;Tabla2[[#This Row],[Mensaje]],"Enviar mensaje"),"")</f>
        <v>Enviar mensaje</v>
      </c>
      <c r="AH1372" s="15" t="str">
        <f>CONCATENATE(A1372,F1372)</f>
        <v>1371TLLU8125700</v>
      </c>
      <c r="AI1372" s="15" t="str">
        <f>CONCATENATE("ENT-",A1372)</f>
        <v>ENT-1371</v>
      </c>
      <c r="AJ1372" s="15" t="str">
        <f>IF(Tabla2[[#This Row],[Op]]&lt;&gt;"","ENTREGA","")</f>
        <v>ENTREGA</v>
      </c>
      <c r="AK1372" s="40" t="str">
        <f>(Tabla2[[#This Row],[FECHA ENTREGA]]&amp;Tabla2[[#This Row],[HORA ENTREGA]])</f>
        <v>460990,458333333333333</v>
      </c>
      <c r="AL1372" s="34" t="str">
        <f>IFERROR(HYPERLINK("https://wa.me/"&amp;Tabla2[[#This Row],[CONTACTO]]&amp;"?text="&amp;Tabla2[[#This Row],[Mensaje]]),"")</f>
        <v>https://wa.me/56967386251?text=Hola!%0AServicio del día 18-03%0A *Cliente:* SOCIEDAD COMERCIAL MARBEN PETS LTDA */ Cont: * TLLU8125700*/ HR Entrega: *11:00* /Dirección: *AV. LA MARTINA 445. PUDAHUEL SUR</v>
      </c>
    </row>
    <row r="1373" spans="1:38" s="15" customFormat="1" ht="16.5" customHeight="1" x14ac:dyDescent="0.2">
      <c r="A1373" s="15">
        <f>ROW(A1372)</f>
        <v>1372</v>
      </c>
      <c r="B1373" s="15">
        <f>IF(J1373=J1372,B1372+1,1)</f>
        <v>30</v>
      </c>
      <c r="C1373" s="15" t="s">
        <v>1313</v>
      </c>
      <c r="D1373" s="25" t="s">
        <v>39</v>
      </c>
      <c r="E1373" s="27">
        <v>301591</v>
      </c>
      <c r="F1373" s="27" t="s">
        <v>2338</v>
      </c>
      <c r="G1373" s="27" t="s">
        <v>64</v>
      </c>
      <c r="H1373" s="27">
        <v>25000</v>
      </c>
      <c r="I1373" s="27" t="s">
        <v>2339</v>
      </c>
      <c r="J1373" s="28">
        <v>46099</v>
      </c>
      <c r="K1373" s="26">
        <v>0.375</v>
      </c>
      <c r="L1373" s="26"/>
      <c r="M1373" s="27" t="s">
        <v>241</v>
      </c>
      <c r="N1373" s="25">
        <f>IFERROR(VLOOKUP(M1373,Data!$J$1:$K$58,2,0),"")</f>
        <v>56984880436</v>
      </c>
      <c r="O1373" s="27" t="s">
        <v>242</v>
      </c>
      <c r="P1373" s="27"/>
      <c r="Q1373" s="27" t="s">
        <v>1316</v>
      </c>
      <c r="R1373" s="27" t="s">
        <v>376</v>
      </c>
      <c r="S1373" s="27"/>
      <c r="T1373" s="27"/>
      <c r="U1373" s="28"/>
      <c r="X1373" s="27"/>
      <c r="Y1373" s="27"/>
      <c r="Z1373" s="29"/>
      <c r="AA1373" s="29">
        <v>0.35069444444444442</v>
      </c>
      <c r="AB1373" s="29"/>
      <c r="AC1373" s="30">
        <v>46099</v>
      </c>
      <c r="AD1373" s="15" t="str">
        <f>IF(Tabla2[[#This Row],[HORA ENTREGA]]="DIRECTO","On time", IF(AA1373&lt;&gt;"",IF(Tabla2[[#This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3" s="15" t="str">
        <f>MID(Tabla2[[#This Row],[TIPO]],1,3)</f>
        <v xml:space="preserve">20 </v>
      </c>
      <c r="AF13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STAR CLUTCH S A */ Cont: * FTAU1765843*/ HR Entrega: *09:00* /Dirección: *CAMINO SAN PEDRO 9580, PUDAHUEL</v>
      </c>
      <c r="AG1373" s="38" t="str">
        <f>IFERROR(HYPERLINK("https://wa.me/"&amp;Tabla2[[#This Row],[CONTACTO]]&amp;"?text="&amp;Tabla2[[#This Row],[Mensaje]],"Enviar mensaje"),"")</f>
        <v>Enviar mensaje</v>
      </c>
      <c r="AH1373" s="15" t="str">
        <f>CONCATENATE(A1373,F1373)</f>
        <v>1372FTAU1765843</v>
      </c>
      <c r="AI1373" s="15" t="str">
        <f>CONCATENATE("ENT-",A1373)</f>
        <v>ENT-1372</v>
      </c>
      <c r="AJ1373" s="15" t="str">
        <f>IF(Tabla2[[#This Row],[Op]]&lt;&gt;"","ENTREGA","")</f>
        <v>ENTREGA</v>
      </c>
      <c r="AK1373" s="40" t="str">
        <f>(Tabla2[[#This Row],[FECHA ENTREGA]]&amp;Tabla2[[#This Row],[HORA ENTREGA]])</f>
        <v>460990,375</v>
      </c>
      <c r="AL1373" s="34" t="str">
        <f>IFERROR(HYPERLINK("https://wa.me/"&amp;Tabla2[[#This Row],[CONTACTO]]&amp;"?text="&amp;Tabla2[[#This Row],[Mensaje]]),"")</f>
        <v>https://wa.me/56984880436?text=Hola!%0AServicio del día 18-03%0A *Cliente:* STAR CLUTCH S A */ Cont: * FTAU1765843*/ HR Entrega: *09:00* /Dirección: *CAMINO SAN PEDRO 9580, PUDAHUEL</v>
      </c>
    </row>
    <row r="1374" spans="1:38" s="15" customFormat="1" ht="16.5" customHeight="1" x14ac:dyDescent="0.2">
      <c r="A1374" s="15">
        <f>ROW(A1373)</f>
        <v>1373</v>
      </c>
      <c r="B1374" s="15">
        <f>IF(J1374=J1373,B1373+1,1)</f>
        <v>31</v>
      </c>
      <c r="C1374" s="15" t="s">
        <v>360</v>
      </c>
      <c r="D1374" s="25" t="s">
        <v>39</v>
      </c>
      <c r="E1374" s="27">
        <v>314336</v>
      </c>
      <c r="F1374" s="27" t="s">
        <v>2340</v>
      </c>
      <c r="G1374" s="27" t="s">
        <v>41</v>
      </c>
      <c r="H1374" s="27">
        <v>16000</v>
      </c>
      <c r="I1374" s="27" t="s">
        <v>42</v>
      </c>
      <c r="J1374" s="28">
        <v>46099</v>
      </c>
      <c r="K1374" s="26">
        <v>0.375</v>
      </c>
      <c r="L1374" s="26"/>
      <c r="M1374" s="27" t="s">
        <v>649</v>
      </c>
      <c r="N1374" s="25">
        <f>IFERROR(VLOOKUP(M1374,Data!$J$1:$K$58,2,0),"")</f>
        <v>56939438073</v>
      </c>
      <c r="O1374" s="27" t="s">
        <v>203</v>
      </c>
      <c r="P1374" s="27"/>
      <c r="Q1374" s="27" t="s">
        <v>362</v>
      </c>
      <c r="R1374" s="27" t="s">
        <v>169</v>
      </c>
      <c r="S1374" s="27"/>
      <c r="T1374" s="27"/>
      <c r="U1374" s="28"/>
      <c r="X1374" s="27"/>
      <c r="Y1374" s="27"/>
      <c r="Z1374" s="29"/>
      <c r="AA1374" s="29">
        <v>0.37777777777777777</v>
      </c>
      <c r="AB1374" s="29"/>
      <c r="AC1374" s="30">
        <v>46099</v>
      </c>
      <c r="AD1374" s="15" t="str">
        <f>IF(Tabla2[[#This Row],[HORA ENTREGA]]="DIRECTO","On time", IF(AA1374&lt;&gt;"",IF(Tabla2[[#This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4" s="15" t="str">
        <f>MID(Tabla2[[#This Row],[TIPO]],1,3)</f>
        <v xml:space="preserve">40 </v>
      </c>
      <c r="AF13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SUMINISTROS TELEFONICOS Y COMPUTACIONALES ESTEC LT */ Cont: * TCLU4444439*/ HR Entrega: *09:00* /Dirección: *AVENIDA PEDRO DE VALDIVIA 5964, MACUL</v>
      </c>
      <c r="AG1374" s="38" t="str">
        <f>IFERROR(HYPERLINK("https://wa.me/"&amp;Tabla2[[#This Row],[CONTACTO]]&amp;"?text="&amp;Tabla2[[#This Row],[Mensaje]],"Enviar mensaje"),"")</f>
        <v>Enviar mensaje</v>
      </c>
      <c r="AH1374" s="15" t="str">
        <f>CONCATENATE(A1374,F1374)</f>
        <v>1373TCLU4444439</v>
      </c>
      <c r="AI1374" s="15" t="str">
        <f>CONCATENATE("ENT-",A1374)</f>
        <v>ENT-1373</v>
      </c>
      <c r="AJ1374" s="15" t="str">
        <f>IF(Tabla2[[#This Row],[Op]]&lt;&gt;"","ENTREGA","")</f>
        <v>ENTREGA</v>
      </c>
      <c r="AK1374" s="40" t="str">
        <f>(Tabla2[[#This Row],[FECHA ENTREGA]]&amp;Tabla2[[#This Row],[HORA ENTREGA]])</f>
        <v>460990,375</v>
      </c>
      <c r="AL1374" s="34" t="str">
        <f>IFERROR(HYPERLINK("https://wa.me/"&amp;Tabla2[[#This Row],[CONTACTO]]&amp;"?text="&amp;Tabla2[[#This Row],[Mensaje]]),"")</f>
        <v>https://wa.me/56939438073?text=Hola!%0AServicio del día 18-03%0A *Cliente:* SUMINISTROS TELEFONICOS Y COMPUTACIONALES ESTEC LT */ Cont: * TCLU4444439*/ HR Entrega: *09:00* /Dirección: *AVENIDA PEDRO DE VALDIVIA 5964, MACUL</v>
      </c>
    </row>
    <row r="1375" spans="1:38" s="15" customFormat="1" ht="16.5" customHeight="1" x14ac:dyDescent="0.2">
      <c r="A1375" s="15">
        <f>ROW(A1374)</f>
        <v>1374</v>
      </c>
      <c r="B1375" s="15">
        <f>IF(J1375=J1374,B1374+1,1)</f>
        <v>32</v>
      </c>
      <c r="C1375" s="15" t="s">
        <v>239</v>
      </c>
      <c r="D1375" s="25" t="s">
        <v>39</v>
      </c>
      <c r="E1375" s="27">
        <v>300867</v>
      </c>
      <c r="F1375" s="27" t="s">
        <v>2341</v>
      </c>
      <c r="G1375" s="27" t="s">
        <v>41</v>
      </c>
      <c r="H1375" s="27">
        <v>15000</v>
      </c>
      <c r="I1375" s="27" t="s">
        <v>42</v>
      </c>
      <c r="J1375" s="28">
        <v>46099</v>
      </c>
      <c r="K1375" s="26">
        <v>0.33333333333333331</v>
      </c>
      <c r="L1375" s="26"/>
      <c r="M1375" s="27" t="s">
        <v>77</v>
      </c>
      <c r="N1375" s="25">
        <f>IFERROR(VLOOKUP(M1375,Data!$J$1:$K$58,2,0),"")</f>
        <v>56967384794</v>
      </c>
      <c r="O1375" s="27" t="s">
        <v>78</v>
      </c>
      <c r="P1375" s="27"/>
      <c r="Q1375" s="27" t="s">
        <v>1036</v>
      </c>
      <c r="R1375" s="27" t="s">
        <v>218</v>
      </c>
      <c r="S1375" s="27"/>
      <c r="T1375" s="27"/>
      <c r="U1375" s="28"/>
      <c r="X1375" s="27"/>
      <c r="Y1375" s="27"/>
      <c r="Z1375" s="29"/>
      <c r="AA1375" s="29">
        <v>0.31458333333333333</v>
      </c>
      <c r="AB1375" s="29"/>
      <c r="AC1375" s="30">
        <v>46099</v>
      </c>
      <c r="AD1375" s="15" t="str">
        <f>IF(Tabla2[[#This Row],[HORA ENTREGA]]="DIRECTO","On time", IF(AA1375&lt;&gt;"",IF(Tabla2[[#This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5" s="15" t="str">
        <f>MID(Tabla2[[#This Row],[TIPO]],1,3)</f>
        <v xml:space="preserve">40 </v>
      </c>
      <c r="AF13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SUPERMERCADO DEL NEUMATICO LTDA */ Cont: * HASU5054726*/ HR Entrega: *08:00* /Dirección: *AV. GENERAL VELASQUEZ 10901, SAN BERNARDO</v>
      </c>
      <c r="AG1375" s="38" t="str">
        <f>IFERROR(HYPERLINK("https://wa.me/"&amp;Tabla2[[#This Row],[CONTACTO]]&amp;"?text="&amp;Tabla2[[#This Row],[Mensaje]],"Enviar mensaje"),"")</f>
        <v>Enviar mensaje</v>
      </c>
      <c r="AH1375" s="15" t="str">
        <f>CONCATENATE(A1375,F1375)</f>
        <v>1374HASU5054726</v>
      </c>
      <c r="AI1375" s="15" t="str">
        <f>CONCATENATE("ENT-",A1375)</f>
        <v>ENT-1374</v>
      </c>
      <c r="AJ1375" s="15" t="str">
        <f>IF(Tabla2[[#This Row],[Op]]&lt;&gt;"","ENTREGA","")</f>
        <v>ENTREGA</v>
      </c>
      <c r="AK1375" s="40" t="str">
        <f>(Tabla2[[#This Row],[FECHA ENTREGA]]&amp;Tabla2[[#This Row],[HORA ENTREGA]])</f>
        <v>460990,333333333333333</v>
      </c>
      <c r="AL1375" s="34" t="str">
        <f>IFERROR(HYPERLINK("https://wa.me/"&amp;Tabla2[[#This Row],[CONTACTO]]&amp;"?text="&amp;Tabla2[[#This Row],[Mensaje]]),"")</f>
        <v>https://wa.me/56967384794?text=Hola!%0AServicio del día 18-03%0A *Cliente:* SUPERMERCADO DEL NEUMATICO LTDA */ Cont: * HASU5054726*/ HR Entrega: *08:00* /Dirección: *AV. GENERAL VELASQUEZ 10901, SAN BERNARDO</v>
      </c>
    </row>
    <row r="1376" spans="1:38" s="15" customFormat="1" ht="16.5" customHeight="1" x14ac:dyDescent="0.2">
      <c r="A1376" s="15">
        <f>ROW(A1375)</f>
        <v>1375</v>
      </c>
      <c r="B1376" s="15">
        <f>IF(J1376=J1375,B1375+1,1)</f>
        <v>33</v>
      </c>
      <c r="C1376" s="15" t="s">
        <v>447</v>
      </c>
      <c r="D1376" s="25" t="s">
        <v>39</v>
      </c>
      <c r="E1376" s="27">
        <v>385182</v>
      </c>
      <c r="F1376" s="27" t="s">
        <v>2342</v>
      </c>
      <c r="G1376" s="27" t="s">
        <v>41</v>
      </c>
      <c r="H1376" s="27">
        <v>14000</v>
      </c>
      <c r="I1376" s="27" t="s">
        <v>2337</v>
      </c>
      <c r="J1376" s="28">
        <v>46099</v>
      </c>
      <c r="K1376" s="26">
        <v>0.33333333333333331</v>
      </c>
      <c r="L1376" s="26"/>
      <c r="M1376" s="27" t="s">
        <v>389</v>
      </c>
      <c r="N1376" s="25">
        <f>IFERROR(VLOOKUP(M1376,Data!$J$1:$K$58,2,0),"")</f>
        <v>56988336520</v>
      </c>
      <c r="O1376" s="27" t="s">
        <v>390</v>
      </c>
      <c r="P1376" s="27"/>
      <c r="Q1376" s="27" t="s">
        <v>2083</v>
      </c>
      <c r="R1376" s="27" t="s">
        <v>69</v>
      </c>
      <c r="S1376" s="27"/>
      <c r="T1376" s="27"/>
      <c r="U1376" s="28"/>
      <c r="X1376" s="27"/>
      <c r="Y1376" s="27"/>
      <c r="Z1376" s="29"/>
      <c r="AA1376" s="29">
        <v>0.28958333333333336</v>
      </c>
      <c r="AB1376" s="29"/>
      <c r="AC1376" s="30">
        <v>46099</v>
      </c>
      <c r="AD1376" s="15" t="str">
        <f>IF(Tabla2[[#This Row],[HORA ENTREGA]]="DIRECTO","On time", IF(AA1376&lt;&gt;"",IF(Tabla2[[#This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6" s="15" t="str">
        <f>MID(Tabla2[[#This Row],[TIPO]],1,3)</f>
        <v xml:space="preserve">40 </v>
      </c>
      <c r="AF13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TECNIKA S A */ Cont: * TGBU8779119*/ HR Entrega: *08:00* /Dirección: *Olivos 1270, Pudahuel</v>
      </c>
      <c r="AG1376" s="38" t="str">
        <f>IFERROR(HYPERLINK("https://wa.me/"&amp;Tabla2[[#This Row],[CONTACTO]]&amp;"?text="&amp;Tabla2[[#This Row],[Mensaje]],"Enviar mensaje"),"")</f>
        <v>Enviar mensaje</v>
      </c>
      <c r="AH1376" s="15" t="str">
        <f>CONCATENATE(A1376,F1376)</f>
        <v>1375TGBU8779119</v>
      </c>
      <c r="AI1376" s="15" t="str">
        <f>CONCATENATE("ENT-",A1376)</f>
        <v>ENT-1375</v>
      </c>
      <c r="AJ1376" s="15" t="str">
        <f>IF(Tabla2[[#This Row],[Op]]&lt;&gt;"","ENTREGA","")</f>
        <v>ENTREGA</v>
      </c>
      <c r="AK1376" s="40" t="str">
        <f>(Tabla2[[#This Row],[FECHA ENTREGA]]&amp;Tabla2[[#This Row],[HORA ENTREGA]])</f>
        <v>460990,333333333333333</v>
      </c>
      <c r="AL1376" s="34" t="str">
        <f>IFERROR(HYPERLINK("https://wa.me/"&amp;Tabla2[[#This Row],[CONTACTO]]&amp;"?text="&amp;Tabla2[[#This Row],[Mensaje]]),"")</f>
        <v>https://wa.me/56988336520?text=Hola!%0AServicio del día 18-03%0A *Cliente:* TECNIKA S A */ Cont: * TGBU8779119*/ HR Entrega: *08:00* /Dirección: *Olivos 1270, Pudahuel</v>
      </c>
    </row>
    <row r="1377" spans="1:38" s="15" customFormat="1" ht="16.5" customHeight="1" x14ac:dyDescent="0.2">
      <c r="A1377" s="15">
        <f>ROW(A1376)</f>
        <v>1376</v>
      </c>
      <c r="B1377" s="15">
        <f>IF(J1377=J1376,B1376+1,1)</f>
        <v>34</v>
      </c>
      <c r="C1377" s="15" t="s">
        <v>447</v>
      </c>
      <c r="D1377" s="25" t="s">
        <v>39</v>
      </c>
      <c r="E1377" s="27">
        <v>385183</v>
      </c>
      <c r="F1377" s="27" t="s">
        <v>2343</v>
      </c>
      <c r="G1377" s="27" t="s">
        <v>41</v>
      </c>
      <c r="H1377" s="27">
        <v>14000</v>
      </c>
      <c r="I1377" s="27" t="s">
        <v>2337</v>
      </c>
      <c r="J1377" s="28">
        <v>46099</v>
      </c>
      <c r="K1377" s="26">
        <v>0.39583333333333331</v>
      </c>
      <c r="L1377" s="26"/>
      <c r="M1377" s="27" t="s">
        <v>60</v>
      </c>
      <c r="N1377" s="25">
        <f>IFERROR(VLOOKUP(M1377,Data!$J$1:$K$58,2,0),"")</f>
        <v>56957438415</v>
      </c>
      <c r="O1377" s="27" t="s">
        <v>134</v>
      </c>
      <c r="P1377" s="27"/>
      <c r="Q1377" s="27" t="s">
        <v>2083</v>
      </c>
      <c r="R1377" s="27" t="s">
        <v>69</v>
      </c>
      <c r="S1377" s="27"/>
      <c r="T1377" s="27"/>
      <c r="U1377" s="28"/>
      <c r="X1377" s="27"/>
      <c r="Y1377" s="27"/>
      <c r="Z1377" s="29"/>
      <c r="AA1377" s="29">
        <v>0.34027777777777779</v>
      </c>
      <c r="AB1377" s="29"/>
      <c r="AC1377" s="30">
        <v>46099</v>
      </c>
      <c r="AD1377" s="15" t="str">
        <f>IF(Tabla2[[#This Row],[HORA ENTREGA]]="DIRECTO","On time", IF(AA1377&lt;&gt;"",IF(Tabla2[[#This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7" s="15" t="str">
        <f>MID(Tabla2[[#This Row],[TIPO]],1,3)</f>
        <v xml:space="preserve">40 </v>
      </c>
      <c r="AF13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TECNIKA S A */ Cont: * OOLU8969018*/ HR Entrega: *09:30* /Dirección: *Olivos 1270, Pudahuel</v>
      </c>
      <c r="AG1377" s="38" t="str">
        <f>IFERROR(HYPERLINK("https://wa.me/"&amp;Tabla2[[#This Row],[CONTACTO]]&amp;"?text="&amp;Tabla2[[#This Row],[Mensaje]],"Enviar mensaje"),"")</f>
        <v>Enviar mensaje</v>
      </c>
      <c r="AH1377" s="15" t="str">
        <f>CONCATENATE(A1377,F1377)</f>
        <v>1376OOLU8969018</v>
      </c>
      <c r="AI1377" s="15" t="str">
        <f>CONCATENATE("ENT-",A1377)</f>
        <v>ENT-1376</v>
      </c>
      <c r="AJ1377" s="15" t="str">
        <f>IF(Tabla2[[#This Row],[Op]]&lt;&gt;"","ENTREGA","")</f>
        <v>ENTREGA</v>
      </c>
      <c r="AK1377" s="40" t="str">
        <f>(Tabla2[[#This Row],[FECHA ENTREGA]]&amp;Tabla2[[#This Row],[HORA ENTREGA]])</f>
        <v>460990,395833333333333</v>
      </c>
      <c r="AL1377" s="34" t="str">
        <f>IFERROR(HYPERLINK("https://wa.me/"&amp;Tabla2[[#This Row],[CONTACTO]]&amp;"?text="&amp;Tabla2[[#This Row],[Mensaje]]),"")</f>
        <v>https://wa.me/56957438415?text=Hola!%0AServicio del día 18-03%0A *Cliente:* TECNIKA S A */ Cont: * OOLU8969018*/ HR Entrega: *09:30* /Dirección: *Olivos 1270, Pudahuel</v>
      </c>
    </row>
    <row r="1378" spans="1:38" s="15" customFormat="1" ht="16.5" customHeight="1" x14ac:dyDescent="0.2">
      <c r="A1378" s="15">
        <f>ROW(A1377)</f>
        <v>1377</v>
      </c>
      <c r="B1378" s="15">
        <f>IF(J1378=J1377,B1377+1,1)</f>
        <v>35</v>
      </c>
      <c r="C1378" s="15" t="s">
        <v>2344</v>
      </c>
      <c r="D1378" s="25" t="s">
        <v>39</v>
      </c>
      <c r="E1378" s="27">
        <v>1196591</v>
      </c>
      <c r="F1378" s="27" t="s">
        <v>2345</v>
      </c>
      <c r="G1378" s="27" t="s">
        <v>41</v>
      </c>
      <c r="H1378" s="27">
        <v>11000</v>
      </c>
      <c r="I1378" s="27" t="s">
        <v>2337</v>
      </c>
      <c r="J1378" s="28">
        <v>46099</v>
      </c>
      <c r="K1378" s="26">
        <v>0.33333333333333331</v>
      </c>
      <c r="L1378" s="26"/>
      <c r="M1378" s="27" t="s">
        <v>192</v>
      </c>
      <c r="N1378" s="25">
        <f>IFERROR(VLOOKUP(M1378,Data!$J$1:$K$58,2,0),"")</f>
        <v>56967396661</v>
      </c>
      <c r="O1378" s="27" t="s">
        <v>73</v>
      </c>
      <c r="P1378" s="27"/>
      <c r="Q1378" s="27" t="s">
        <v>2346</v>
      </c>
      <c r="R1378" s="27" t="s">
        <v>836</v>
      </c>
      <c r="S1378" s="27"/>
      <c r="T1378" s="27"/>
      <c r="U1378" s="28"/>
      <c r="X1378" s="27" t="s">
        <v>2347</v>
      </c>
      <c r="Y1378" s="27"/>
      <c r="Z1378" s="29"/>
      <c r="AA1378" s="29">
        <v>0.3263888888888889</v>
      </c>
      <c r="AB1378" s="29"/>
      <c r="AC1378" s="30">
        <v>46099</v>
      </c>
      <c r="AD1378" s="15" t="str">
        <f>IF(Tabla2[[#This Row],[HORA ENTREGA]]="DIRECTO","On time", IF(AA1378&lt;&gt;"",IF(Tabla2[[#This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8" s="15" t="str">
        <f>MID(Tabla2[[#This Row],[TIPO]],1,3)</f>
        <v xml:space="preserve">40 </v>
      </c>
      <c r="AF13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18-03%0A *Cliente:* THE ANDES BRANDS */ Cont: * CGMU6954668*/ HR Entrega: *08:00* /Dirección: *BODENOR FLEXCENTER - Boulevard Poniente, Modulos 21 y 22 ENEA, Pudahuel</v>
      </c>
      <c r="AG1378" s="38" t="str">
        <f>IFERROR(HYPERLINK("https://wa.me/"&amp;Tabla2[[#This Row],[CONTACTO]]&amp;"?text="&amp;Tabla2[[#This Row],[Mensaje]],"Enviar mensaje"),"")</f>
        <v>Enviar mensaje</v>
      </c>
      <c r="AH1378" s="15" t="str">
        <f>CONCATENATE(A1378,F1378)</f>
        <v>1377CGMU6954668</v>
      </c>
      <c r="AI1378" s="15" t="str">
        <f>CONCATENATE("ENT-",A1378)</f>
        <v>ENT-1377</v>
      </c>
      <c r="AJ1378" s="15" t="str">
        <f>IF(Tabla2[[#This Row],[Op]]&lt;&gt;"","ENTREGA","")</f>
        <v>ENTREGA</v>
      </c>
      <c r="AK1378" s="40" t="str">
        <f>(Tabla2[[#This Row],[FECHA ENTREGA]]&amp;Tabla2[[#This Row],[HORA ENTREGA]])</f>
        <v>460990,333333333333333</v>
      </c>
      <c r="AL1378" s="34" t="str">
        <f>IFERROR(HYPERLINK("https://wa.me/"&amp;Tabla2[[#This Row],[CONTACTO]]&amp;"?text="&amp;Tabla2[[#This Row],[Mensaje]]),"")</f>
        <v>https://wa.me/56967396661?text=Hola!%0AServicio del día 18-03%0A *Cliente:* THE ANDES BRANDS */ Cont: * CGMU6954668*/ HR Entrega: *08:00* /Dirección: *BODENOR FLEXCENTER - Boulevard Poniente, Modulos 21 y 22 ENEA, Pudahuel</v>
      </c>
    </row>
    <row r="1379" spans="1:38" s="15" customFormat="1" ht="16.5" customHeight="1" x14ac:dyDescent="0.2">
      <c r="A1379" s="15">
        <f>ROW(A1378)</f>
        <v>1378</v>
      </c>
      <c r="B1379" s="15">
        <f>IF(J1379=J1378,B1378+1,1)</f>
        <v>1</v>
      </c>
      <c r="C1379" s="15" t="s">
        <v>254</v>
      </c>
      <c r="D1379" s="25" t="s">
        <v>39</v>
      </c>
      <c r="E1379" s="27">
        <v>70421</v>
      </c>
      <c r="F1379" s="27" t="s">
        <v>2348</v>
      </c>
      <c r="G1379" s="27" t="s">
        <v>64</v>
      </c>
      <c r="H1379" s="27">
        <v>27000</v>
      </c>
      <c r="I1379" s="27" t="s">
        <v>2349</v>
      </c>
      <c r="J1379" s="28">
        <v>46100</v>
      </c>
      <c r="K1379" s="26">
        <v>0.35416666666666669</v>
      </c>
      <c r="L1379" s="26"/>
      <c r="M1379" s="27" t="s">
        <v>241</v>
      </c>
      <c r="N1379" s="25">
        <f>IFERROR(VLOOKUP(M1379,Data!$J$1:$K$58,2,0),"")</f>
        <v>56984880436</v>
      </c>
      <c r="O1379" s="27" t="s">
        <v>242</v>
      </c>
      <c r="P1379" s="27"/>
      <c r="Q1379" s="27" t="s">
        <v>257</v>
      </c>
      <c r="R1379" s="27" t="s">
        <v>100</v>
      </c>
      <c r="S1379" s="27"/>
      <c r="T1379" s="27"/>
      <c r="U1379" s="28"/>
      <c r="V1379" s="15" t="s">
        <v>1700</v>
      </c>
      <c r="X1379" s="27" t="s">
        <v>335</v>
      </c>
      <c r="Y1379" s="27"/>
      <c r="Z1379" s="29"/>
      <c r="AA1379" s="29">
        <v>0.3576388888888889</v>
      </c>
      <c r="AB1379" s="29"/>
      <c r="AC1379" s="30">
        <v>46100</v>
      </c>
      <c r="AD1379" s="15" t="str">
        <f>IF(Tabla2[[#This Row],[HORA ENTREGA]]="DIRECTO","On time", IF(AA1379&lt;&gt;"",IF(Tabla2[[#This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79" s="15" t="str">
        <f>MID(Tabla2[[#This Row],[TIPO]],1,3)</f>
        <v xml:space="preserve">20 </v>
      </c>
      <c r="AF13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 R G TRAILERS SPA */ Cont: * WHSU0406742*/ HR Entrega: *08:30* /Dirección: *GOREN - LA PRIMAVERA  361;  LAMPA</v>
      </c>
      <c r="AG1379" s="38" t="str">
        <f>IFERROR(HYPERLINK("https://wa.me/"&amp;Tabla2[[#This Row],[CONTACTO]]&amp;"?text="&amp;Tabla2[[#This Row],[Mensaje]],"Enviar mensaje"),"")</f>
        <v>Enviar mensaje</v>
      </c>
      <c r="AH1379" s="15" t="str">
        <f>CONCATENATE(A1379,F1379)</f>
        <v>1378WHSU0406742</v>
      </c>
      <c r="AI1379" s="15" t="str">
        <f>CONCATENATE("ENT-",A1379)</f>
        <v>ENT-1378</v>
      </c>
      <c r="AJ1379" s="15" t="str">
        <f>IF(Tabla2[[#This Row],[Op]]&lt;&gt;"","ENTREGA","")</f>
        <v>ENTREGA</v>
      </c>
      <c r="AK1379" s="40" t="str">
        <f>(Tabla2[[#This Row],[FECHA ENTREGA]]&amp;Tabla2[[#This Row],[HORA ENTREGA]])</f>
        <v>461000,354166666666667</v>
      </c>
      <c r="AL1379" s="34" t="str">
        <f>IFERROR(HYPERLINK("https://wa.me/"&amp;Tabla2[[#This Row],[CONTACTO]]&amp;"?text="&amp;Tabla2[[#This Row],[Mensaje]]),"")</f>
        <v>https://wa.me/56984880436?text=Hola!%0AServicio del día 19-03%0A *Cliente:* A R G TRAILERS SPA */ Cont: * WHSU0406742*/ HR Entrega: *08:30* /Dirección: *GOREN - LA PRIMAVERA  361;  LAMPA</v>
      </c>
    </row>
    <row r="1380" spans="1:38" s="15" customFormat="1" ht="16.5" customHeight="1" x14ac:dyDescent="0.2">
      <c r="A1380" s="15">
        <f>ROW(A1379)</f>
        <v>1379</v>
      </c>
      <c r="B1380" s="15">
        <f>IF(J1380=J1379,B1379+1,1)</f>
        <v>2</v>
      </c>
      <c r="C1380" s="15" t="s">
        <v>43</v>
      </c>
      <c r="D1380" s="25" t="s">
        <v>39</v>
      </c>
      <c r="E1380" s="27">
        <v>368313</v>
      </c>
      <c r="F1380" s="27" t="s">
        <v>2350</v>
      </c>
      <c r="G1380" s="27" t="s">
        <v>54</v>
      </c>
      <c r="H1380" s="27">
        <v>28000</v>
      </c>
      <c r="I1380" s="27" t="s">
        <v>2351</v>
      </c>
      <c r="J1380" s="28">
        <v>46100</v>
      </c>
      <c r="K1380" s="26">
        <v>0.47916666666666669</v>
      </c>
      <c r="L1380" s="26"/>
      <c r="M1380" s="27" t="s">
        <v>147</v>
      </c>
      <c r="N1380" s="25">
        <f>IFERROR(VLOOKUP(M1380,Data!$J$1:$K$58,2,0),"")</f>
        <v>56935532735</v>
      </c>
      <c r="O1380" s="27" t="s">
        <v>148</v>
      </c>
      <c r="P1380" s="27"/>
      <c r="Q1380" s="27" t="s">
        <v>57</v>
      </c>
      <c r="R1380" s="27" t="s">
        <v>48</v>
      </c>
      <c r="S1380" s="27"/>
      <c r="T1380" s="27"/>
      <c r="U1380" s="28"/>
      <c r="V1380" s="15" t="s">
        <v>1700</v>
      </c>
      <c r="X1380" s="27"/>
      <c r="Y1380" s="27"/>
      <c r="Z1380" s="29"/>
      <c r="AA1380" s="29">
        <v>0.46041666666666664</v>
      </c>
      <c r="AB1380" s="29"/>
      <c r="AC1380" s="30">
        <v>46100</v>
      </c>
      <c r="AD1380" s="15" t="str">
        <f>IF(Tabla2[[#This Row],[HORA ENTREGA]]="DIRECTO","On time", IF(AA1380&lt;&gt;"",IF(Tabla2[[#This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80" s="15" t="str">
        <f>MID(Tabla2[[#This Row],[TIPO]],1,3)</f>
        <v xml:space="preserve">40 </v>
      </c>
      <c r="AF13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ALCA SPA */ Cont: * TTNU8629750*/ HR Entrega: *11:30* /Dirección: *Camino del Cerro 4868 Huechuraba</v>
      </c>
      <c r="AG1380" s="38" t="str">
        <f>IFERROR(HYPERLINK("https://wa.me/"&amp;Tabla2[[#This Row],[CONTACTO]]&amp;"?text="&amp;Tabla2[[#This Row],[Mensaje]],"Enviar mensaje"),"")</f>
        <v>Enviar mensaje</v>
      </c>
      <c r="AH1380" s="15" t="str">
        <f>CONCATENATE(A1380,F1380)</f>
        <v>1379TTNU8629750</v>
      </c>
      <c r="AI1380" s="15" t="str">
        <f>CONCATENATE("ENT-",A1380)</f>
        <v>ENT-1379</v>
      </c>
      <c r="AJ1380" s="15" t="str">
        <f>IF(Tabla2[[#This Row],[Op]]&lt;&gt;"","ENTREGA","")</f>
        <v>ENTREGA</v>
      </c>
      <c r="AK1380" s="40" t="str">
        <f>(Tabla2[[#This Row],[FECHA ENTREGA]]&amp;Tabla2[[#This Row],[HORA ENTREGA]])</f>
        <v>461000,479166666666667</v>
      </c>
      <c r="AL1380" s="34" t="str">
        <f>IFERROR(HYPERLINK("https://wa.me/"&amp;Tabla2[[#This Row],[CONTACTO]]&amp;"?text="&amp;Tabla2[[#This Row],[Mensaje]]),"")</f>
        <v>https://wa.me/56935532735?text=Hola!%0AServicio del día 19-03%0A *Cliente:* ALCA SPA */ Cont: * TTNU8629750*/ HR Entrega: *11:30* /Dirección: *Camino del Cerro 4868 Huechuraba</v>
      </c>
    </row>
    <row r="1381" spans="1:38" s="15" customFormat="1" ht="16.5" customHeight="1" x14ac:dyDescent="0.2">
      <c r="A1381" s="15">
        <f>ROW(A1380)</f>
        <v>1380</v>
      </c>
      <c r="B1381" s="15">
        <f>IF(J1381=J1380,B1380+1,1)</f>
        <v>3</v>
      </c>
      <c r="C1381" s="15" t="s">
        <v>43</v>
      </c>
      <c r="D1381" s="25" t="s">
        <v>39</v>
      </c>
      <c r="E1381" s="27">
        <v>367234</v>
      </c>
      <c r="F1381" s="27" t="s">
        <v>2352</v>
      </c>
      <c r="G1381" s="27" t="s">
        <v>64</v>
      </c>
      <c r="H1381" s="27">
        <v>23000</v>
      </c>
      <c r="I1381" s="27" t="s">
        <v>2353</v>
      </c>
      <c r="J1381" s="28">
        <v>46100</v>
      </c>
      <c r="K1381" s="26">
        <v>0.60416666666666663</v>
      </c>
      <c r="L1381" s="26"/>
      <c r="M1381" s="27" t="s">
        <v>241</v>
      </c>
      <c r="N1381" s="25">
        <f>IFERROR(VLOOKUP(M1381,Data!$J$1:$K$58,2,0),"")</f>
        <v>56984880436</v>
      </c>
      <c r="O1381" s="27" t="s">
        <v>242</v>
      </c>
      <c r="P1381" s="27"/>
      <c r="Q1381" s="27" t="s">
        <v>57</v>
      </c>
      <c r="R1381" s="27" t="s">
        <v>74</v>
      </c>
      <c r="S1381" s="27"/>
      <c r="T1381" s="27"/>
      <c r="U1381" s="28"/>
      <c r="X1381" s="27"/>
      <c r="Y1381" s="27"/>
      <c r="Z1381" s="29"/>
      <c r="AA1381" s="29">
        <v>0.62361111111111112</v>
      </c>
      <c r="AB1381" s="29"/>
      <c r="AC1381" s="30">
        <v>46100</v>
      </c>
      <c r="AD1381" s="15" t="str">
        <f>IF(Tabla2[[#This Row],[HORA ENTREGA]]="DIRECTO","On time", IF(AA1381&lt;&gt;"",IF(Tabla2[[#This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81" s="15" t="str">
        <f>MID(Tabla2[[#This Row],[TIPO]],1,3)</f>
        <v xml:space="preserve">20 </v>
      </c>
      <c r="AF13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ALCA SPA */ Cont: * MSNU1991157*/ HR Entrega: *14:30* /Dirección: *Camino del Cerro 4868 Huechuraba</v>
      </c>
      <c r="AG1381" s="38" t="str">
        <f>IFERROR(HYPERLINK("https://wa.me/"&amp;Tabla2[[#This Row],[CONTACTO]]&amp;"?text="&amp;Tabla2[[#This Row],[Mensaje]],"Enviar mensaje"),"")</f>
        <v>Enviar mensaje</v>
      </c>
      <c r="AH1381" s="15" t="str">
        <f>CONCATENATE(A1381,F1381)</f>
        <v>1380MSNU1991157</v>
      </c>
      <c r="AI1381" s="15" t="str">
        <f>CONCATENATE("ENT-",A1381)</f>
        <v>ENT-1380</v>
      </c>
      <c r="AJ1381" s="15" t="str">
        <f>IF(Tabla2[[#This Row],[Op]]&lt;&gt;"","ENTREGA","")</f>
        <v>ENTREGA</v>
      </c>
      <c r="AK1381" s="40" t="str">
        <f>(Tabla2[[#This Row],[FECHA ENTREGA]]&amp;Tabla2[[#This Row],[HORA ENTREGA]])</f>
        <v>461000,604166666666667</v>
      </c>
      <c r="AL1381" s="34" t="str">
        <f>IFERROR(HYPERLINK("https://wa.me/"&amp;Tabla2[[#This Row],[CONTACTO]]&amp;"?text="&amp;Tabla2[[#This Row],[Mensaje]]),"")</f>
        <v>https://wa.me/56984880436?text=Hola!%0AServicio del día 19-03%0A *Cliente:* ALCA SPA */ Cont: * MSNU1991157*/ HR Entrega: *14:30* /Dirección: *Camino del Cerro 4868 Huechuraba</v>
      </c>
    </row>
    <row r="1382" spans="1:38" s="15" customFormat="1" ht="16.5" customHeight="1" x14ac:dyDescent="0.2">
      <c r="A1382" s="15">
        <f>ROW(A1381)</f>
        <v>1381</v>
      </c>
      <c r="B1382" s="15">
        <f>IF(J1382=J1381,B1381+1,1)</f>
        <v>4</v>
      </c>
      <c r="C1382" s="15" t="s">
        <v>517</v>
      </c>
      <c r="D1382" s="25" t="s">
        <v>122</v>
      </c>
      <c r="E1382" s="27" t="s">
        <v>1414</v>
      </c>
      <c r="F1382" s="27"/>
      <c r="G1382" s="27" t="s">
        <v>41</v>
      </c>
      <c r="H1382" s="27" t="s">
        <v>120</v>
      </c>
      <c r="I1382" s="27" t="s">
        <v>120</v>
      </c>
      <c r="J1382" s="28">
        <v>46100</v>
      </c>
      <c r="K1382" s="26">
        <v>0.33333333333333331</v>
      </c>
      <c r="L1382" s="26"/>
      <c r="M1382" s="27" t="s">
        <v>133</v>
      </c>
      <c r="N1382" s="25">
        <f>IFERROR(VLOOKUP(M1382,Data!$J$1:$K$58,2,0),"")</f>
        <v>56953801607</v>
      </c>
      <c r="O1382" s="27" t="s">
        <v>216</v>
      </c>
      <c r="P1382" s="27"/>
      <c r="Q1382" s="27" t="s">
        <v>520</v>
      </c>
      <c r="R1382" s="27" t="s">
        <v>136</v>
      </c>
      <c r="S1382" s="27"/>
      <c r="T1382" s="27"/>
      <c r="U1382" s="28"/>
      <c r="X1382" s="27" t="s">
        <v>2354</v>
      </c>
      <c r="Y1382" s="27"/>
      <c r="Z1382" s="29"/>
      <c r="AA1382" s="29">
        <v>0.43194444444444446</v>
      </c>
      <c r="AB1382" s="29"/>
      <c r="AC1382" s="30">
        <v>46100</v>
      </c>
      <c r="AD1382" s="15" t="str">
        <f>IF(Tabla2[[#This Row],[HORA ENTREGA]]="DIRECTO","On time", IF(AA1382&lt;&gt;"",IF(Tabla2[[#This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82" s="15" t="str">
        <f>MID(Tabla2[[#This Row],[TIPO]],1,3)</f>
        <v xml:space="preserve">40 </v>
      </c>
      <c r="AF13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ARESTI CHILE WINE S.A. */ Cont: * */ HR Entrega: *08:00* /Dirección: *CONSOLIDADO: BELLAVISTA S/N, RIO CLARO; BOD. HACIENDA ARESTI / EMBARQUE: SAI</v>
      </c>
      <c r="AG1382" s="38" t="str">
        <f>IFERROR(HYPERLINK("https://wa.me/"&amp;Tabla2[[#This Row],[CONTACTO]]&amp;"?text="&amp;Tabla2[[#This Row],[Mensaje]],"Enviar mensaje"),"")</f>
        <v>Enviar mensaje</v>
      </c>
      <c r="AH1382" s="15" t="str">
        <f>CONCATENATE(A1382,F1382)</f>
        <v>1381</v>
      </c>
      <c r="AI1382" s="15" t="str">
        <f>CONCATENATE("ENT-",A1382)</f>
        <v>ENT-1381</v>
      </c>
      <c r="AJ1382" s="15" t="str">
        <f>IF(Tabla2[[#This Row],[Op]]&lt;&gt;"","ENTREGA","")</f>
        <v>ENTREGA</v>
      </c>
      <c r="AK1382" s="40" t="str">
        <f>(Tabla2[[#This Row],[FECHA ENTREGA]]&amp;Tabla2[[#This Row],[HORA ENTREGA]])</f>
        <v>461000,333333333333333</v>
      </c>
      <c r="AL1382" s="34" t="str">
        <f>IFERROR(HYPERLINK("https://wa.me/"&amp;Tabla2[[#This Row],[CONTACTO]]&amp;"?text="&amp;Tabla2[[#This Row],[Mensaje]]),"")</f>
        <v>https://wa.me/56953801607?text=Hola!%0AServicio del día 19-03%0A *Cliente:* ARESTI CHILE WINE S.A. */ Cont: * */ HR Entrega: *08:00* /Dirección: *CONSOLIDADO: BELLAVISTA S/N, RIO CLARO; BOD. HACIENDA ARESTI / EMBARQUE: SAI</v>
      </c>
    </row>
    <row r="1383" spans="1:38" s="15" customFormat="1" ht="16.5" customHeight="1" x14ac:dyDescent="0.2">
      <c r="A1383" s="15">
        <f>ROW(A1382)</f>
        <v>1382</v>
      </c>
      <c r="B1383" s="15">
        <f>IF(J1383=J1382,B1382+1,1)</f>
        <v>5</v>
      </c>
      <c r="C1383" s="15" t="s">
        <v>517</v>
      </c>
      <c r="D1383" s="25" t="s">
        <v>122</v>
      </c>
      <c r="E1383" s="27" t="s">
        <v>2355</v>
      </c>
      <c r="F1383" s="27"/>
      <c r="G1383" s="27" t="s">
        <v>64</v>
      </c>
      <c r="H1383" s="27" t="s">
        <v>120</v>
      </c>
      <c r="I1383" s="27" t="s">
        <v>120</v>
      </c>
      <c r="J1383" s="28">
        <v>46100</v>
      </c>
      <c r="K1383" s="26">
        <v>0.33333333333333331</v>
      </c>
      <c r="L1383" s="26"/>
      <c r="M1383" s="27" t="s">
        <v>86</v>
      </c>
      <c r="N1383" s="25">
        <f>IFERROR(VLOOKUP(M1383,Data!$J$1:$K$58,2,0),"")</f>
        <v>56956654384</v>
      </c>
      <c r="O1383" s="27" t="s">
        <v>87</v>
      </c>
      <c r="P1383" s="27"/>
      <c r="Q1383" s="27" t="s">
        <v>520</v>
      </c>
      <c r="R1383" s="27" t="s">
        <v>2356</v>
      </c>
      <c r="S1383" s="27"/>
      <c r="T1383" s="27"/>
      <c r="U1383" s="28"/>
      <c r="X1383" s="27" t="s">
        <v>2357</v>
      </c>
      <c r="Y1383" s="27"/>
      <c r="Z1383" s="29"/>
      <c r="AA1383" s="29">
        <v>0.28194444444444444</v>
      </c>
      <c r="AB1383" s="29"/>
      <c r="AC1383" s="30">
        <v>46100</v>
      </c>
      <c r="AD1383" s="15" t="str">
        <f>IF(Tabla2[[#This Row],[HORA ENTREGA]]="DIRECTO","On time", IF(AA1383&lt;&gt;"",IF(Tabla2[[#This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83" s="15" t="str">
        <f>MID(Tabla2[[#This Row],[TIPO]],1,3)</f>
        <v xml:space="preserve">20 </v>
      </c>
      <c r="AF13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ARESTI CHILE WINE S.A. */ Cont: * */ HR Entrega: *08:00* /Dirección: *CONSOLIDADO: BELLAVISTA S/N, RIO CLARO; BOD. HACIENDA ARESTI / EMBARQUE: SAI</v>
      </c>
      <c r="AG1383" s="38" t="str">
        <f>IFERROR(HYPERLINK("https://wa.me/"&amp;Tabla2[[#This Row],[CONTACTO]]&amp;"?text="&amp;Tabla2[[#This Row],[Mensaje]],"Enviar mensaje"),"")</f>
        <v>Enviar mensaje</v>
      </c>
      <c r="AH1383" s="15" t="str">
        <f>CONCATENATE(A1383,F1383)</f>
        <v>1382</v>
      </c>
      <c r="AI1383" s="15" t="str">
        <f>CONCATENATE("ENT-",A1383)</f>
        <v>ENT-1382</v>
      </c>
      <c r="AJ1383" s="15" t="str">
        <f>IF(Tabla2[[#This Row],[Op]]&lt;&gt;"","ENTREGA","")</f>
        <v>ENTREGA</v>
      </c>
      <c r="AK1383" s="40" t="str">
        <f>(Tabla2[[#This Row],[FECHA ENTREGA]]&amp;Tabla2[[#This Row],[HORA ENTREGA]])</f>
        <v>461000,333333333333333</v>
      </c>
      <c r="AL1383" s="34" t="str">
        <f>IFERROR(HYPERLINK("https://wa.me/"&amp;Tabla2[[#This Row],[CONTACTO]]&amp;"?text="&amp;Tabla2[[#This Row],[Mensaje]]),"")</f>
        <v>https://wa.me/56956654384?text=Hola!%0AServicio del día 19-03%0A *Cliente:* ARESTI CHILE WINE S.A. */ Cont: * */ HR Entrega: *08:00* /Dirección: *CONSOLIDADO: BELLAVISTA S/N, RIO CLARO; BOD. HACIENDA ARESTI / EMBARQUE: SAI</v>
      </c>
    </row>
    <row r="1384" spans="1:38" s="15" customFormat="1" ht="16.5" customHeight="1" x14ac:dyDescent="0.2">
      <c r="A1384" s="15">
        <f>ROW(A1383)</f>
        <v>1383</v>
      </c>
      <c r="B1384" s="15">
        <f>IF(J1384=J1383,B1383+1,1)</f>
        <v>6</v>
      </c>
      <c r="C1384" s="15" t="s">
        <v>517</v>
      </c>
      <c r="D1384" s="25" t="s">
        <v>122</v>
      </c>
      <c r="E1384" s="27" t="s">
        <v>2358</v>
      </c>
      <c r="F1384" s="27"/>
      <c r="G1384" s="27" t="s">
        <v>64</v>
      </c>
      <c r="H1384" s="27" t="s">
        <v>120</v>
      </c>
      <c r="I1384" s="27" t="s">
        <v>120</v>
      </c>
      <c r="J1384" s="28">
        <v>46100</v>
      </c>
      <c r="K1384" s="26">
        <v>0.33333333333333331</v>
      </c>
      <c r="L1384" s="26"/>
      <c r="M1384" s="27" t="s">
        <v>215</v>
      </c>
      <c r="N1384" s="25">
        <f>IFERROR(VLOOKUP(M1384,Data!$J$1:$K$58,2,0),"")</f>
        <v>56978089957</v>
      </c>
      <c r="O1384" s="27" t="s">
        <v>216</v>
      </c>
      <c r="P1384" s="27"/>
      <c r="Q1384" s="27" t="s">
        <v>520</v>
      </c>
      <c r="R1384" s="27" t="s">
        <v>1288</v>
      </c>
      <c r="S1384" s="27"/>
      <c r="T1384" s="27"/>
      <c r="U1384" s="28"/>
      <c r="X1384" s="27" t="s">
        <v>2359</v>
      </c>
      <c r="Y1384" s="27" t="s">
        <v>2360</v>
      </c>
      <c r="Z1384" s="29"/>
      <c r="AA1384" s="29"/>
      <c r="AB1384" s="29"/>
      <c r="AC1384" s="30"/>
      <c r="AD1384" s="15" t="str">
        <f>IF(Tabla2[[#This Row],[HORA ENTREGA]]="DIRECTO","On time", IF(AA1384&lt;&gt;"",IF(Tabla2[[#This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84" s="15" t="str">
        <f>MID(Tabla2[[#This Row],[TIPO]],1,3)</f>
        <v xml:space="preserve">20 </v>
      </c>
      <c r="AF13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ARESTI CHILE WINE S.A. */ Cont: * */ HR Entrega: *08:00* /Dirección: *CONSOLIDADO: BELLAVISTA S/N, RIO CLARO; BOD. HACIENDA ARESTI / EMBARQUE: SAI</v>
      </c>
      <c r="AG1384" s="38" t="str">
        <f>IFERROR(HYPERLINK("https://wa.me/"&amp;Tabla2[[#This Row],[CONTACTO]]&amp;"?text="&amp;Tabla2[[#This Row],[Mensaje]],"Enviar mensaje"),"")</f>
        <v>Enviar mensaje</v>
      </c>
      <c r="AH1384" s="15" t="str">
        <f>CONCATENATE(A1384,F1384)</f>
        <v>1383</v>
      </c>
      <c r="AI1384" s="15" t="str">
        <f>CONCATENATE("ENT-",A1384)</f>
        <v>ENT-1383</v>
      </c>
      <c r="AJ1384" s="15" t="str">
        <f>IF(Tabla2[[#This Row],[Op]]&lt;&gt;"","ENTREGA","")</f>
        <v>ENTREGA</v>
      </c>
      <c r="AK1384" s="40" t="str">
        <f>(Tabla2[[#This Row],[FECHA ENTREGA]]&amp;Tabla2[[#This Row],[HORA ENTREGA]])</f>
        <v>461000,333333333333333</v>
      </c>
      <c r="AL1384" s="34" t="str">
        <f>IFERROR(HYPERLINK("https://wa.me/"&amp;Tabla2[[#This Row],[CONTACTO]]&amp;"?text="&amp;Tabla2[[#This Row],[Mensaje]]),"")</f>
        <v>https://wa.me/56978089957?text=Hola!%0AServicio del día 19-03%0A *Cliente:* ARESTI CHILE WINE S.A. */ Cont: * */ HR Entrega: *08:00* /Dirección: *CONSOLIDADO: BELLAVISTA S/N, RIO CLARO; BOD. HACIENDA ARESTI / EMBARQUE: SAI</v>
      </c>
    </row>
    <row r="1385" spans="1:38" s="15" customFormat="1" ht="16.5" customHeight="1" x14ac:dyDescent="0.2">
      <c r="A1385" s="15">
        <f>ROW(A1384)</f>
        <v>1384</v>
      </c>
      <c r="B1385" s="15">
        <f>IF(J1385=J1384,B1384+1,1)</f>
        <v>7</v>
      </c>
      <c r="C1385" s="15" t="s">
        <v>517</v>
      </c>
      <c r="D1385" s="25" t="s">
        <v>122</v>
      </c>
      <c r="E1385" s="27" t="s">
        <v>2361</v>
      </c>
      <c r="F1385" s="27"/>
      <c r="G1385" s="27" t="s">
        <v>41</v>
      </c>
      <c r="H1385" s="27" t="s">
        <v>120</v>
      </c>
      <c r="I1385" s="27" t="s">
        <v>120</v>
      </c>
      <c r="J1385" s="28">
        <v>46100</v>
      </c>
      <c r="K1385" s="26">
        <v>0.41666666666666669</v>
      </c>
      <c r="L1385" s="26"/>
      <c r="M1385" s="27" t="s">
        <v>155</v>
      </c>
      <c r="N1385" s="25">
        <f>IFERROR(VLOOKUP(M1385,Data!$J$1:$K$58,2,0),"")</f>
        <v>56926181825</v>
      </c>
      <c r="O1385" s="27" t="s">
        <v>105</v>
      </c>
      <c r="P1385" s="27"/>
      <c r="Q1385" s="27" t="s">
        <v>520</v>
      </c>
      <c r="R1385" s="27" t="s">
        <v>136</v>
      </c>
      <c r="S1385" s="27"/>
      <c r="T1385" s="27"/>
      <c r="U1385" s="28"/>
      <c r="X1385" s="27" t="s">
        <v>2354</v>
      </c>
      <c r="Y1385" s="27"/>
      <c r="Z1385" s="29"/>
      <c r="AA1385" s="29">
        <v>1.8749999999999999E-2</v>
      </c>
      <c r="AB1385" s="29"/>
      <c r="AC1385" s="30">
        <v>46100</v>
      </c>
      <c r="AD1385" s="15" t="str">
        <f>IF(Tabla2[[#This Row],[HORA ENTREGA]]="DIRECTO","On time", IF(AA1385&lt;&gt;"",IF(Tabla2[[#This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85" s="15" t="str">
        <f>MID(Tabla2[[#This Row],[TIPO]],1,3)</f>
        <v xml:space="preserve">40 </v>
      </c>
      <c r="AF13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ARESTI CHILE WINE S.A. */ Cont: * */ HR Entrega: *10:00* /Dirección: *CONSOLIDADO: BELLAVISTA S/N, RIO CLARO; BOD. HACIENDA ARESTI / EMBARQUE: SAI</v>
      </c>
      <c r="AG1385" s="38" t="str">
        <f>IFERROR(HYPERLINK("https://wa.me/"&amp;Tabla2[[#This Row],[CONTACTO]]&amp;"?text="&amp;Tabla2[[#This Row],[Mensaje]],"Enviar mensaje"),"")</f>
        <v>Enviar mensaje</v>
      </c>
      <c r="AH1385" s="15" t="str">
        <f>CONCATENATE(A1385,F1385)</f>
        <v>1384</v>
      </c>
      <c r="AI1385" s="15" t="str">
        <f>CONCATENATE("ENT-",A1385)</f>
        <v>ENT-1384</v>
      </c>
      <c r="AJ1385" s="15" t="str">
        <f>IF(Tabla2[[#This Row],[Op]]&lt;&gt;"","ENTREGA","")</f>
        <v>ENTREGA</v>
      </c>
      <c r="AK1385" s="40" t="str">
        <f>(Tabla2[[#This Row],[FECHA ENTREGA]]&amp;Tabla2[[#This Row],[HORA ENTREGA]])</f>
        <v>461000,416666666666667</v>
      </c>
      <c r="AL1385" s="34" t="str">
        <f>IFERROR(HYPERLINK("https://wa.me/"&amp;Tabla2[[#This Row],[CONTACTO]]&amp;"?text="&amp;Tabla2[[#This Row],[Mensaje]]),"")</f>
        <v>https://wa.me/56926181825?text=Hola!%0AServicio del día 19-03%0A *Cliente:* ARESTI CHILE WINE S.A. */ Cont: * */ HR Entrega: *10:00* /Dirección: *CONSOLIDADO: BELLAVISTA S/N, RIO CLARO; BOD. HACIENDA ARESTI / EMBARQUE: SAI</v>
      </c>
    </row>
    <row r="1386" spans="1:38" s="15" customFormat="1" ht="16.5" customHeight="1" x14ac:dyDescent="0.2">
      <c r="A1386" s="15">
        <f>ROW(A1385)</f>
        <v>1385</v>
      </c>
      <c r="B1386" s="15">
        <f>IF(J1386=J1385,B1385+1,1)</f>
        <v>8</v>
      </c>
      <c r="C1386" s="15" t="s">
        <v>517</v>
      </c>
      <c r="D1386" s="25" t="s">
        <v>122</v>
      </c>
      <c r="E1386" s="27" t="s">
        <v>2362</v>
      </c>
      <c r="F1386" s="27"/>
      <c r="G1386" s="27" t="s">
        <v>64</v>
      </c>
      <c r="H1386" s="27" t="s">
        <v>120</v>
      </c>
      <c r="I1386" s="27" t="s">
        <v>120</v>
      </c>
      <c r="J1386" s="28">
        <v>46100</v>
      </c>
      <c r="K1386" s="26">
        <v>0.41666666666666669</v>
      </c>
      <c r="L1386" s="26"/>
      <c r="M1386" s="27" t="s">
        <v>389</v>
      </c>
      <c r="N1386" s="25">
        <f>IFERROR(VLOOKUP(M1386,Data!$J$1:$K$58,2,0),"")</f>
        <v>56988336520</v>
      </c>
      <c r="O1386" s="27" t="s">
        <v>390</v>
      </c>
      <c r="P1386" s="27"/>
      <c r="Q1386" s="27" t="s">
        <v>520</v>
      </c>
      <c r="R1386" s="27" t="s">
        <v>1288</v>
      </c>
      <c r="S1386" s="27"/>
      <c r="T1386" s="27"/>
      <c r="U1386" s="28"/>
      <c r="X1386" s="27" t="s">
        <v>2359</v>
      </c>
      <c r="Y1386" s="27" t="s">
        <v>2360</v>
      </c>
      <c r="Z1386" s="29"/>
      <c r="AA1386" s="29"/>
      <c r="AB1386" s="29"/>
      <c r="AC1386" s="30"/>
      <c r="AD1386" s="15" t="str">
        <f>IF(Tabla2[[#This Row],[HORA ENTREGA]]="DIRECTO","On time", IF(AA1386&lt;&gt;"",IF(Tabla2[[#This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86" s="15" t="str">
        <f>MID(Tabla2[[#This Row],[TIPO]],1,3)</f>
        <v xml:space="preserve">20 </v>
      </c>
      <c r="AF13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ARESTI CHILE WINE S.A. */ Cont: * */ HR Entrega: *10:00* /Dirección: *CONSOLIDADO: BELLAVISTA S/N, RIO CLARO; BOD. HACIENDA ARESTI / EMBARQUE: SAI</v>
      </c>
      <c r="AG1386" s="38" t="str">
        <f>IFERROR(HYPERLINK("https://wa.me/"&amp;Tabla2[[#This Row],[CONTACTO]]&amp;"?text="&amp;Tabla2[[#This Row],[Mensaje]],"Enviar mensaje"),"")</f>
        <v>Enviar mensaje</v>
      </c>
      <c r="AH1386" s="15" t="str">
        <f>CONCATENATE(A1386,F1386)</f>
        <v>1385</v>
      </c>
      <c r="AI1386" s="15" t="str">
        <f>CONCATENATE("ENT-",A1386)</f>
        <v>ENT-1385</v>
      </c>
      <c r="AJ1386" s="15" t="str">
        <f>IF(Tabla2[[#This Row],[Op]]&lt;&gt;"","ENTREGA","")</f>
        <v>ENTREGA</v>
      </c>
      <c r="AK1386" s="40" t="str">
        <f>(Tabla2[[#This Row],[FECHA ENTREGA]]&amp;Tabla2[[#This Row],[HORA ENTREGA]])</f>
        <v>461000,416666666666667</v>
      </c>
      <c r="AL1386" s="34" t="str">
        <f>IFERROR(HYPERLINK("https://wa.me/"&amp;Tabla2[[#This Row],[CONTACTO]]&amp;"?text="&amp;Tabla2[[#This Row],[Mensaje]]),"")</f>
        <v>https://wa.me/56988336520?text=Hola!%0AServicio del día 19-03%0A *Cliente:* ARESTI CHILE WINE S.A. */ Cont: * */ HR Entrega: *10:00* /Dirección: *CONSOLIDADO: BELLAVISTA S/N, RIO CLARO; BOD. HACIENDA ARESTI / EMBARQUE: SAI</v>
      </c>
    </row>
    <row r="1387" spans="1:38" s="15" customFormat="1" ht="16.5" customHeight="1" x14ac:dyDescent="0.2">
      <c r="A1387" s="15">
        <f>ROW(A1386)</f>
        <v>1386</v>
      </c>
      <c r="B1387" s="15">
        <f>IF(J1387=J1386,B1386+1,1)</f>
        <v>9</v>
      </c>
      <c r="C1387" s="15" t="s">
        <v>806</v>
      </c>
      <c r="D1387" s="25" t="s">
        <v>39</v>
      </c>
      <c r="E1387" s="27">
        <v>301335</v>
      </c>
      <c r="F1387" s="27" t="s">
        <v>2363</v>
      </c>
      <c r="G1387" s="27" t="s">
        <v>41</v>
      </c>
      <c r="H1387" s="27">
        <v>14000</v>
      </c>
      <c r="I1387" s="27" t="s">
        <v>2364</v>
      </c>
      <c r="J1387" s="28">
        <v>46100</v>
      </c>
      <c r="K1387" s="26">
        <v>0.375</v>
      </c>
      <c r="L1387" s="26"/>
      <c r="M1387" s="27" t="s">
        <v>325</v>
      </c>
      <c r="N1387" s="25">
        <f>IFERROR(VLOOKUP(M1387,Data!$J$1:$K$58,2,0),"")</f>
        <v>56964850744</v>
      </c>
      <c r="O1387" s="27" t="s">
        <v>326</v>
      </c>
      <c r="P1387" s="27"/>
      <c r="Q1387" s="27" t="s">
        <v>809</v>
      </c>
      <c r="R1387" s="27" t="s">
        <v>74</v>
      </c>
      <c r="S1387" s="27"/>
      <c r="T1387" s="27"/>
      <c r="U1387" s="28"/>
      <c r="V1387" s="15" t="s">
        <v>1700</v>
      </c>
      <c r="X1387" s="27" t="s">
        <v>271</v>
      </c>
      <c r="Y1387" s="27"/>
      <c r="Z1387" s="29"/>
      <c r="AA1387" s="29">
        <v>0.36458333333333331</v>
      </c>
      <c r="AB1387" s="29"/>
      <c r="AC1387" s="30">
        <v>46100</v>
      </c>
      <c r="AD1387" s="15" t="str">
        <f>IF(Tabla2[[#This Row],[HORA ENTREGA]]="DIRECTO","On time", IF(AA1387&lt;&gt;"",IF(Tabla2[[#This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87" s="15" t="str">
        <f>MID(Tabla2[[#This Row],[TIPO]],1,3)</f>
        <v xml:space="preserve">40 </v>
      </c>
      <c r="AF13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BLASCOOL RETAIL SPA */ Cont: * MSNU5487587*/ HR Entrega: *09:00* /Dirección: *Lo Echevers 550, bodega 40-41. Quilicura</v>
      </c>
      <c r="AG1387" s="38" t="str">
        <f>IFERROR(HYPERLINK("https://wa.me/"&amp;Tabla2[[#This Row],[CONTACTO]]&amp;"?text="&amp;Tabla2[[#This Row],[Mensaje]],"Enviar mensaje"),"")</f>
        <v>Enviar mensaje</v>
      </c>
      <c r="AH1387" s="15" t="str">
        <f>CONCATENATE(A1387,F1387)</f>
        <v>1386MSNU5487587</v>
      </c>
      <c r="AI1387" s="15" t="str">
        <f>CONCATENATE("ENT-",A1387)</f>
        <v>ENT-1386</v>
      </c>
      <c r="AJ1387" s="15" t="str">
        <f>IF(Tabla2[[#This Row],[Op]]&lt;&gt;"","ENTREGA","")</f>
        <v>ENTREGA</v>
      </c>
      <c r="AK1387" s="40" t="str">
        <f>(Tabla2[[#This Row],[FECHA ENTREGA]]&amp;Tabla2[[#This Row],[HORA ENTREGA]])</f>
        <v>461000,375</v>
      </c>
      <c r="AL1387" s="34" t="str">
        <f>IFERROR(HYPERLINK("https://wa.me/"&amp;Tabla2[[#This Row],[CONTACTO]]&amp;"?text="&amp;Tabla2[[#This Row],[Mensaje]]),"")</f>
        <v>https://wa.me/56964850744?text=Hola!%0AServicio del día 19-03%0A *Cliente:* BLASCOOL RETAIL SPA */ Cont: * MSNU5487587*/ HR Entrega: *09:00* /Dirección: *Lo Echevers 550, bodega 40-41. Quilicura</v>
      </c>
    </row>
    <row r="1388" spans="1:38" s="15" customFormat="1" ht="16.5" customHeight="1" x14ac:dyDescent="0.2">
      <c r="A1388" s="15">
        <f>ROW(A1387)</f>
        <v>1387</v>
      </c>
      <c r="B1388" s="15">
        <f>IF(J1388=J1387,B1387+1,1)</f>
        <v>10</v>
      </c>
      <c r="C1388" s="15" t="s">
        <v>275</v>
      </c>
      <c r="D1388" s="25" t="s">
        <v>39</v>
      </c>
      <c r="E1388" s="27">
        <v>301326</v>
      </c>
      <c r="F1388" s="27" t="s">
        <v>2365</v>
      </c>
      <c r="G1388" s="27" t="s">
        <v>41</v>
      </c>
      <c r="H1388" s="27">
        <v>30000</v>
      </c>
      <c r="I1388" s="27" t="s">
        <v>2366</v>
      </c>
      <c r="J1388" s="28">
        <v>46100</v>
      </c>
      <c r="K1388" s="26">
        <v>0.33333333333333331</v>
      </c>
      <c r="L1388" s="26"/>
      <c r="M1388" s="27" t="s">
        <v>971</v>
      </c>
      <c r="N1388" s="25">
        <f>IFERROR(VLOOKUP(M1388,Data!$J$1:$K$58,2,0),"")</f>
        <v>56999972473</v>
      </c>
      <c r="O1388" s="27" t="s">
        <v>348</v>
      </c>
      <c r="P1388" s="27"/>
      <c r="Q1388" s="27" t="s">
        <v>47</v>
      </c>
      <c r="R1388" s="27" t="s">
        <v>48</v>
      </c>
      <c r="S1388" s="27"/>
      <c r="T1388" s="27"/>
      <c r="U1388" s="28"/>
      <c r="V1388" s="15" t="s">
        <v>1700</v>
      </c>
      <c r="X1388" s="27"/>
      <c r="Y1388" s="27"/>
      <c r="Z1388" s="29"/>
      <c r="AA1388" s="29">
        <v>0.34375</v>
      </c>
      <c r="AB1388" s="29"/>
      <c r="AC1388" s="30">
        <v>46100</v>
      </c>
      <c r="AD1388" s="15" t="str">
        <f>IF(Tabla2[[#This Row],[HORA ENTREGA]]="DIRECTO","On time", IF(AA1388&lt;&gt;"",IF(Tabla2[[#This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88" s="15" t="str">
        <f>MID(Tabla2[[#This Row],[TIPO]],1,3)</f>
        <v xml:space="preserve">40 </v>
      </c>
      <c r="AF13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COMERCIAL CANADA SPA */ Cont: * CGMU5222662*/ HR Entrega: *08:00* /Dirección: *BERNARDO O"HIGGINS 158 COLINA</v>
      </c>
      <c r="AG1388" s="38" t="str">
        <f>IFERROR(HYPERLINK("https://wa.me/"&amp;Tabla2[[#This Row],[CONTACTO]]&amp;"?text="&amp;Tabla2[[#This Row],[Mensaje]],"Enviar mensaje"),"")</f>
        <v>Enviar mensaje</v>
      </c>
      <c r="AH1388" s="15" t="str">
        <f>CONCATENATE(A1388,F1388)</f>
        <v>1387CGMU5222662</v>
      </c>
      <c r="AI1388" s="15" t="str">
        <f>CONCATENATE("ENT-",A1388)</f>
        <v>ENT-1387</v>
      </c>
      <c r="AJ1388" s="15" t="str">
        <f>IF(Tabla2[[#This Row],[Op]]&lt;&gt;"","ENTREGA","")</f>
        <v>ENTREGA</v>
      </c>
      <c r="AK1388" s="40" t="str">
        <f>(Tabla2[[#This Row],[FECHA ENTREGA]]&amp;Tabla2[[#This Row],[HORA ENTREGA]])</f>
        <v>461000,333333333333333</v>
      </c>
      <c r="AL1388" s="34" t="str">
        <f>IFERROR(HYPERLINK("https://wa.me/"&amp;Tabla2[[#This Row],[CONTACTO]]&amp;"?text="&amp;Tabla2[[#This Row],[Mensaje]]),"")</f>
        <v>https://wa.me/56999972473?text=Hola!%0AServicio del día 19-03%0A *Cliente:* COMERCIAL CANADA SPA */ Cont: * CGMU5222662*/ HR Entrega: *08:00* /Dirección: *BERNARDO O"HIGGINS 158 COLINA</v>
      </c>
    </row>
    <row r="1389" spans="1:38" s="15" customFormat="1" ht="16.5" customHeight="1" x14ac:dyDescent="0.2">
      <c r="A1389" s="15">
        <f>ROW(A1388)</f>
        <v>1388</v>
      </c>
      <c r="B1389" s="15">
        <f>IF(J1389=J1388,B1388+1,1)</f>
        <v>11</v>
      </c>
      <c r="C1389" s="15" t="s">
        <v>275</v>
      </c>
      <c r="D1389" s="25" t="s">
        <v>39</v>
      </c>
      <c r="E1389" s="27">
        <v>301326</v>
      </c>
      <c r="F1389" s="27" t="s">
        <v>2367</v>
      </c>
      <c r="G1389" s="27" t="s">
        <v>41</v>
      </c>
      <c r="H1389" s="27">
        <v>30000</v>
      </c>
      <c r="I1389" s="27" t="s">
        <v>42</v>
      </c>
      <c r="J1389" s="28">
        <v>46100</v>
      </c>
      <c r="K1389" s="26">
        <v>0.41666666666666669</v>
      </c>
      <c r="L1389" s="26"/>
      <c r="M1389" s="27" t="s">
        <v>300</v>
      </c>
      <c r="N1389" s="25">
        <f>IFERROR(VLOOKUP(M1389,Data!$J$1:$K$58,2,0),"")</f>
        <v>56989844861</v>
      </c>
      <c r="O1389" s="27" t="s">
        <v>301</v>
      </c>
      <c r="P1389" s="27"/>
      <c r="Q1389" s="27" t="s">
        <v>47</v>
      </c>
      <c r="R1389" s="27" t="s">
        <v>48</v>
      </c>
      <c r="S1389" s="27"/>
      <c r="T1389" s="27"/>
      <c r="U1389" s="28"/>
      <c r="V1389" s="15" t="s">
        <v>1700</v>
      </c>
      <c r="X1389" s="27"/>
      <c r="Y1389" s="27"/>
      <c r="Z1389" s="29"/>
      <c r="AA1389" s="29">
        <v>0.42986111111111114</v>
      </c>
      <c r="AB1389" s="29"/>
      <c r="AC1389" s="30">
        <v>46100</v>
      </c>
      <c r="AD1389" s="15" t="str">
        <f>IF(Tabla2[[#This Row],[HORA ENTREGA]]="DIRECTO","On time", IF(AA1389&lt;&gt;"",IF(Tabla2[[#This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89" s="15" t="str">
        <f>MID(Tabla2[[#This Row],[TIPO]],1,3)</f>
        <v xml:space="preserve">40 </v>
      </c>
      <c r="AF13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COMERCIAL CANADA SPA */ Cont: * BMOU9603542*/ HR Entrega: *10:00* /Dirección: *BERNARDO O"HIGGINS 158 COLINA</v>
      </c>
      <c r="AG1389" s="38" t="str">
        <f>IFERROR(HYPERLINK("https://wa.me/"&amp;Tabla2[[#This Row],[CONTACTO]]&amp;"?text="&amp;Tabla2[[#This Row],[Mensaje]],"Enviar mensaje"),"")</f>
        <v>Enviar mensaje</v>
      </c>
      <c r="AH1389" s="15" t="str">
        <f>CONCATENATE(A1389,F1389)</f>
        <v>1388BMOU9603542</v>
      </c>
      <c r="AI1389" s="15" t="str">
        <f>CONCATENATE("ENT-",A1389)</f>
        <v>ENT-1388</v>
      </c>
      <c r="AJ1389" s="15" t="str">
        <f>IF(Tabla2[[#This Row],[Op]]&lt;&gt;"","ENTREGA","")</f>
        <v>ENTREGA</v>
      </c>
      <c r="AK1389" s="40" t="str">
        <f>(Tabla2[[#This Row],[FECHA ENTREGA]]&amp;Tabla2[[#This Row],[HORA ENTREGA]])</f>
        <v>461000,416666666666667</v>
      </c>
      <c r="AL1389" s="34" t="str">
        <f>IFERROR(HYPERLINK("https://wa.me/"&amp;Tabla2[[#This Row],[CONTACTO]]&amp;"?text="&amp;Tabla2[[#This Row],[Mensaje]]),"")</f>
        <v>https://wa.me/56989844861?text=Hola!%0AServicio del día 19-03%0A *Cliente:* COMERCIAL CANADA SPA */ Cont: * BMOU9603542*/ HR Entrega: *10:00* /Dirección: *BERNARDO O"HIGGINS 158 COLINA</v>
      </c>
    </row>
    <row r="1390" spans="1:38" s="15" customFormat="1" ht="16.5" customHeight="1" x14ac:dyDescent="0.2">
      <c r="A1390" s="15">
        <f>ROW(A1389)</f>
        <v>1389</v>
      </c>
      <c r="B1390" s="15">
        <f>IF(J1390=J1389,B1389+1,1)</f>
        <v>12</v>
      </c>
      <c r="C1390" s="15" t="s">
        <v>288</v>
      </c>
      <c r="D1390" s="25" t="s">
        <v>39</v>
      </c>
      <c r="E1390" s="27">
        <v>102823</v>
      </c>
      <c r="F1390" s="27" t="s">
        <v>2368</v>
      </c>
      <c r="G1390" s="27" t="s">
        <v>54</v>
      </c>
      <c r="H1390" s="27">
        <v>25000</v>
      </c>
      <c r="I1390" s="27">
        <v>0.375</v>
      </c>
      <c r="J1390" s="28">
        <v>46100</v>
      </c>
      <c r="K1390" s="26" t="s">
        <v>290</v>
      </c>
      <c r="L1390" s="26"/>
      <c r="M1390" s="27" t="s">
        <v>144</v>
      </c>
      <c r="N1390" s="25">
        <f>IFERROR(VLOOKUP(M1390,Data!$J$1:$K$58,2,0),"")</f>
        <v>56940144795</v>
      </c>
      <c r="O1390" s="27" t="s">
        <v>145</v>
      </c>
      <c r="P1390" s="27"/>
      <c r="Q1390" s="27" t="s">
        <v>398</v>
      </c>
      <c r="R1390" s="27" t="s">
        <v>120</v>
      </c>
      <c r="S1390" s="27"/>
      <c r="T1390" s="27"/>
      <c r="U1390" s="28"/>
      <c r="V1390" s="15" t="s">
        <v>1700</v>
      </c>
      <c r="X1390" s="27" t="s">
        <v>620</v>
      </c>
      <c r="Y1390" s="27"/>
      <c r="Z1390" s="29"/>
      <c r="AA1390" s="29">
        <v>0.49305555555555558</v>
      </c>
      <c r="AB1390" s="29"/>
      <c r="AC1390" s="30">
        <v>46100</v>
      </c>
      <c r="AD1390" s="15" t="str">
        <f>IF(Tabla2[[#This Row],[HORA ENTREGA]]="DIRECTO","On time", IF(AA1390&lt;&gt;"",IF(Tabla2[[#This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90" s="15" t="str">
        <f>MID(Tabla2[[#This Row],[TIPO]],1,3)</f>
        <v xml:space="preserve">40 </v>
      </c>
      <c r="AF13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COMERCIAL SEA GARDEN SPA */ Cont: * HMMU5404601*/ HR Entrega: *DIRECTO* /Dirección: *Pedro Jorquera 575, Pudahuel</v>
      </c>
      <c r="AG1390" s="38" t="str">
        <f>IFERROR(HYPERLINK("https://wa.me/"&amp;Tabla2[[#This Row],[CONTACTO]]&amp;"?text="&amp;Tabla2[[#This Row],[Mensaje]],"Enviar mensaje"),"")</f>
        <v>Enviar mensaje</v>
      </c>
      <c r="AH1390" s="15" t="str">
        <f>CONCATENATE(A1390,F1390)</f>
        <v>1389HMMU5404601</v>
      </c>
      <c r="AI1390" s="15" t="str">
        <f>CONCATENATE("ENT-",A1390)</f>
        <v>ENT-1389</v>
      </c>
      <c r="AJ1390" s="15" t="str">
        <f>IF(Tabla2[[#This Row],[Op]]&lt;&gt;"","ENTREGA","")</f>
        <v>ENTREGA</v>
      </c>
      <c r="AK1390" s="40" t="str">
        <f>(Tabla2[[#This Row],[FECHA ENTREGA]]&amp;Tabla2[[#This Row],[HORA ENTREGA]])</f>
        <v>46100DIRECTO</v>
      </c>
      <c r="AL1390" s="34" t="str">
        <f>IFERROR(HYPERLINK("https://wa.me/"&amp;Tabla2[[#This Row],[CONTACTO]]&amp;"?text="&amp;Tabla2[[#This Row],[Mensaje]]),"")</f>
        <v>https://wa.me/56940144795?text=Hola!%0AServicio del día 19-03%0A *Cliente:* COMERCIAL SEA GARDEN SPA */ Cont: * HMMU5404601*/ HR Entrega: *DIRECTO* /Dirección: *Pedro Jorquera 575, Pudahuel</v>
      </c>
    </row>
    <row r="1391" spans="1:38" s="15" customFormat="1" ht="16.5" customHeight="1" x14ac:dyDescent="0.2">
      <c r="A1391" s="15">
        <f>ROW(A1390)</f>
        <v>1390</v>
      </c>
      <c r="B1391" s="15">
        <f>IF(J1391=J1390,B1390+1,1)</f>
        <v>13</v>
      </c>
      <c r="C1391" s="15" t="s">
        <v>114</v>
      </c>
      <c r="D1391" s="25" t="s">
        <v>39</v>
      </c>
      <c r="E1391" s="27">
        <v>301188</v>
      </c>
      <c r="F1391" s="27" t="s">
        <v>2369</v>
      </c>
      <c r="G1391" s="27" t="s">
        <v>41</v>
      </c>
      <c r="H1391" s="27">
        <v>14000</v>
      </c>
      <c r="I1391" s="27" t="s">
        <v>42</v>
      </c>
      <c r="J1391" s="28">
        <v>46100</v>
      </c>
      <c r="K1391" s="26">
        <v>0.35416666666666669</v>
      </c>
      <c r="L1391" s="26"/>
      <c r="M1391" s="27" t="s">
        <v>161</v>
      </c>
      <c r="N1391" s="25">
        <f>IFERROR(VLOOKUP(M1391,Data!$J$1:$K$58,2,0),"")</f>
        <v>56966749408</v>
      </c>
      <c r="O1391" s="27" t="s">
        <v>162</v>
      </c>
      <c r="P1391" s="27"/>
      <c r="Q1391" s="27" t="s">
        <v>119</v>
      </c>
      <c r="R1391" s="27" t="s">
        <v>74</v>
      </c>
      <c r="S1391" s="27"/>
      <c r="T1391" s="27"/>
      <c r="U1391" s="28"/>
      <c r="V1391" s="15" t="s">
        <v>1700</v>
      </c>
      <c r="X1391" s="27"/>
      <c r="Y1391" s="27"/>
      <c r="Z1391" s="29"/>
      <c r="AA1391" s="29">
        <v>0.31944444444444442</v>
      </c>
      <c r="AB1391" s="29"/>
      <c r="AC1391" s="30">
        <v>46100</v>
      </c>
      <c r="AD1391" s="15" t="str">
        <f>IF(Tabla2[[#This Row],[HORA ENTREGA]]="DIRECTO","On time", IF(AA1391&lt;&gt;"",IF(Tabla2[[#This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91" s="15" t="str">
        <f>MID(Tabla2[[#This Row],[TIPO]],1,3)</f>
        <v xml:space="preserve">40 </v>
      </c>
      <c r="AF13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FLEX EQUIPOS DE DESCANSO CHILE */ Cont: * TIIU4740062*/ HR Entrega: *08:30* /Dirección: *MERSAN (José Joaquín Prieto 9001, Lo Espejo. Bodegas: 7-8-9-10-15-16-17-18)</v>
      </c>
      <c r="AG1391" s="38" t="str">
        <f>IFERROR(HYPERLINK("https://wa.me/"&amp;Tabla2[[#This Row],[CONTACTO]]&amp;"?text="&amp;Tabla2[[#This Row],[Mensaje]],"Enviar mensaje"),"")</f>
        <v>Enviar mensaje</v>
      </c>
      <c r="AH1391" s="15" t="str">
        <f>CONCATENATE(A1391,F1391)</f>
        <v>1390TIIU4740062</v>
      </c>
      <c r="AI1391" s="15" t="str">
        <f>CONCATENATE("ENT-",A1391)</f>
        <v>ENT-1390</v>
      </c>
      <c r="AJ1391" s="15" t="str">
        <f>IF(Tabla2[[#This Row],[Op]]&lt;&gt;"","ENTREGA","")</f>
        <v>ENTREGA</v>
      </c>
      <c r="AK1391" s="40" t="str">
        <f>(Tabla2[[#This Row],[FECHA ENTREGA]]&amp;Tabla2[[#This Row],[HORA ENTREGA]])</f>
        <v>461000,354166666666667</v>
      </c>
      <c r="AL1391" s="34" t="str">
        <f>IFERROR(HYPERLINK("https://wa.me/"&amp;Tabla2[[#This Row],[CONTACTO]]&amp;"?text="&amp;Tabla2[[#This Row],[Mensaje]]),"")</f>
        <v>https://wa.me/56966749408?text=Hola!%0AServicio del día 19-03%0A *Cliente:* FLEX EQUIPOS DE DESCANSO CHILE */ Cont: * TIIU4740062*/ HR Entrega: *08:30* /Dirección: *MERSAN (José Joaquín Prieto 9001, Lo Espejo. Bodegas: 7-8-9-10-15-16-17-18)</v>
      </c>
    </row>
    <row r="1392" spans="1:38" s="15" customFormat="1" ht="16.5" customHeight="1" x14ac:dyDescent="0.2">
      <c r="A1392" s="15">
        <f>ROW(A1391)</f>
        <v>1391</v>
      </c>
      <c r="B1392" s="15">
        <f>IF(J1392=J1391,B1391+1,1)</f>
        <v>14</v>
      </c>
      <c r="C1392" s="15" t="s">
        <v>965</v>
      </c>
      <c r="D1392" s="25" t="s">
        <v>122</v>
      </c>
      <c r="E1392" s="27" t="s">
        <v>2252</v>
      </c>
      <c r="F1392" s="27" t="s">
        <v>2370</v>
      </c>
      <c r="G1392" s="27" t="s">
        <v>41</v>
      </c>
      <c r="H1392" s="27"/>
      <c r="I1392" s="27" t="s">
        <v>42</v>
      </c>
      <c r="J1392" s="28">
        <v>46100</v>
      </c>
      <c r="K1392" s="26">
        <v>0.45833333333333331</v>
      </c>
      <c r="L1392" s="26"/>
      <c r="M1392" s="27" t="s">
        <v>366</v>
      </c>
      <c r="N1392" s="25">
        <f>IFERROR(VLOOKUP(M1392,Data!$J$1:$K$58,2,0),"")</f>
        <v>56967386251</v>
      </c>
      <c r="O1392" s="27" t="s">
        <v>367</v>
      </c>
      <c r="P1392" s="27"/>
      <c r="Q1392" s="27" t="s">
        <v>2371</v>
      </c>
      <c r="R1392" s="27" t="s">
        <v>120</v>
      </c>
      <c r="S1392" s="27"/>
      <c r="T1392" s="27"/>
      <c r="U1392" s="28"/>
      <c r="X1392" s="27" t="s">
        <v>2357</v>
      </c>
      <c r="Y1392" s="27"/>
      <c r="Z1392" s="29"/>
      <c r="AA1392" s="29"/>
      <c r="AB1392" s="29"/>
      <c r="AC1392" s="30"/>
      <c r="AD1392" s="15" t="str">
        <f>IF(Tabla2[[#This Row],[HORA ENTREGA]]="DIRECTO","On time", IF(AA1392&lt;&gt;"",IF(Tabla2[[#This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392" s="15" t="str">
        <f>MID(Tabla2[[#This Row],[TIPO]],1,3)</f>
        <v xml:space="preserve">40 </v>
      </c>
      <c r="AF13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ITALZIP S A */ Cont: * DFSU7415363*/ HR Entrega: *11:00* /Dirección: *EMBARCAR X STI</v>
      </c>
      <c r="AG1392" s="38" t="str">
        <f>IFERROR(HYPERLINK("https://wa.me/"&amp;Tabla2[[#This Row],[CONTACTO]]&amp;"?text="&amp;Tabla2[[#This Row],[Mensaje]],"Enviar mensaje"),"")</f>
        <v>Enviar mensaje</v>
      </c>
      <c r="AH1392" s="15" t="str">
        <f>CONCATENATE(A1392,F1392)</f>
        <v>1391DFSU7415363</v>
      </c>
      <c r="AI1392" s="15" t="str">
        <f>CONCATENATE("ENT-",A1392)</f>
        <v>ENT-1391</v>
      </c>
      <c r="AJ1392" s="15" t="str">
        <f>IF(Tabla2[[#This Row],[Op]]&lt;&gt;"","ENTREGA","")</f>
        <v>ENTREGA</v>
      </c>
      <c r="AK1392" s="40" t="str">
        <f>(Tabla2[[#This Row],[FECHA ENTREGA]]&amp;Tabla2[[#This Row],[HORA ENTREGA]])</f>
        <v>461000,458333333333333</v>
      </c>
      <c r="AL1392" s="34" t="str">
        <f>IFERROR(HYPERLINK("https://wa.me/"&amp;Tabla2[[#This Row],[CONTACTO]]&amp;"?text="&amp;Tabla2[[#This Row],[Mensaje]]),"")</f>
        <v>https://wa.me/56967386251?text=Hola!%0AServicio del día 19-03%0A *Cliente:* ITALZIP S A */ Cont: * DFSU7415363*/ HR Entrega: *11:00* /Dirección: *EMBARCAR X STI</v>
      </c>
    </row>
    <row r="1393" spans="1:38" s="15" customFormat="1" ht="16.5" customHeight="1" x14ac:dyDescent="0.2">
      <c r="A1393" s="15">
        <f>ROW(A1392)</f>
        <v>1392</v>
      </c>
      <c r="B1393" s="15">
        <f>IF(J1393=J1392,B1392+1,1)</f>
        <v>15</v>
      </c>
      <c r="C1393" s="15" t="s">
        <v>188</v>
      </c>
      <c r="D1393" s="25" t="s">
        <v>39</v>
      </c>
      <c r="E1393" s="27">
        <v>188843</v>
      </c>
      <c r="F1393" s="27" t="s">
        <v>2372</v>
      </c>
      <c r="G1393" s="27" t="s">
        <v>41</v>
      </c>
      <c r="H1393" s="27">
        <v>30000</v>
      </c>
      <c r="I1393" s="27" t="s">
        <v>42</v>
      </c>
      <c r="J1393" s="28">
        <v>46100</v>
      </c>
      <c r="K1393" s="26">
        <v>0.33333333333333331</v>
      </c>
      <c r="L1393" s="26"/>
      <c r="M1393" s="27" t="s">
        <v>273</v>
      </c>
      <c r="N1393" s="25">
        <f>IFERROR(VLOOKUP(M1393,Data!$J$1:$K$58,2,0),"")</f>
        <v>56950103942</v>
      </c>
      <c r="O1393" s="27" t="s">
        <v>274</v>
      </c>
      <c r="P1393" s="27"/>
      <c r="Q1393" s="27" t="s">
        <v>190</v>
      </c>
      <c r="R1393" s="27" t="s">
        <v>48</v>
      </c>
      <c r="S1393" s="27"/>
      <c r="T1393" s="27"/>
      <c r="U1393" s="28"/>
      <c r="V1393" s="15" t="s">
        <v>1700</v>
      </c>
      <c r="X1393" s="27"/>
      <c r="Y1393" s="27"/>
      <c r="Z1393" s="29"/>
      <c r="AA1393" s="29">
        <v>0.28472222222222221</v>
      </c>
      <c r="AB1393" s="29"/>
      <c r="AC1393" s="30">
        <v>46100</v>
      </c>
      <c r="AD1393" s="15" t="str">
        <f>IF(Tabla2[[#This Row],[HORA ENTREGA]]="DIRECTO","On time", IF(AA1393&lt;&gt;"",IF(Tabla2[[#This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93" s="15" t="str">
        <f>MID(Tabla2[[#This Row],[TIPO]],1,3)</f>
        <v xml:space="preserve">40 </v>
      </c>
      <c r="AF13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19-03%0A *Cliente:* LAMAIGNERE CHILE S.A. */ Cont: * CMAU6800690*/ HR Entrega: *08:00* /Dirección: *AV. MARTA OSSA RUIZ 601 (CAMINO CASAS VIEJAS); MAIPU </v>
      </c>
      <c r="AG1393" s="38" t="str">
        <f>IFERROR(HYPERLINK("https://wa.me/"&amp;Tabla2[[#This Row],[CONTACTO]]&amp;"?text="&amp;Tabla2[[#This Row],[Mensaje]],"Enviar mensaje"),"")</f>
        <v>Enviar mensaje</v>
      </c>
      <c r="AH1393" s="15" t="str">
        <f>CONCATENATE(A1393,F1393)</f>
        <v>1392CMAU6800690</v>
      </c>
      <c r="AI1393" s="15" t="str">
        <f>CONCATENATE("ENT-",A1393)</f>
        <v>ENT-1392</v>
      </c>
      <c r="AJ1393" s="15" t="str">
        <f>IF(Tabla2[[#This Row],[Op]]&lt;&gt;"","ENTREGA","")</f>
        <v>ENTREGA</v>
      </c>
      <c r="AK1393" s="40" t="str">
        <f>(Tabla2[[#This Row],[FECHA ENTREGA]]&amp;Tabla2[[#This Row],[HORA ENTREGA]])</f>
        <v>461000,333333333333333</v>
      </c>
      <c r="AL1393" s="34" t="str">
        <f>IFERROR(HYPERLINK("https://wa.me/"&amp;Tabla2[[#This Row],[CONTACTO]]&amp;"?text="&amp;Tabla2[[#This Row],[Mensaje]]),"")</f>
        <v xml:space="preserve">https://wa.me/56950103942?text=Hola!%0AServicio del día 19-03%0A *Cliente:* LAMAIGNERE CHILE S.A. */ Cont: * CMAU6800690*/ HR Entrega: *08:00* /Dirección: *AV. MARTA OSSA RUIZ 601 (CAMINO CASAS VIEJAS); MAIPU </v>
      </c>
    </row>
    <row r="1394" spans="1:38" s="15" customFormat="1" ht="16.5" customHeight="1" x14ac:dyDescent="0.2">
      <c r="A1394" s="15">
        <f>ROW(A1393)</f>
        <v>1393</v>
      </c>
      <c r="B1394" s="15">
        <f>IF(J1394=J1393,B1393+1,1)</f>
        <v>16</v>
      </c>
      <c r="C1394" s="15" t="s">
        <v>188</v>
      </c>
      <c r="D1394" s="25" t="s">
        <v>39</v>
      </c>
      <c r="E1394" s="27">
        <v>188843</v>
      </c>
      <c r="F1394" s="27" t="s">
        <v>2373</v>
      </c>
      <c r="G1394" s="27" t="s">
        <v>41</v>
      </c>
      <c r="H1394" s="27">
        <v>30000</v>
      </c>
      <c r="I1394" s="27" t="s">
        <v>42</v>
      </c>
      <c r="J1394" s="28">
        <v>46100</v>
      </c>
      <c r="K1394" s="26">
        <v>0.33333333333333331</v>
      </c>
      <c r="L1394" s="26"/>
      <c r="M1394" s="27" t="s">
        <v>117</v>
      </c>
      <c r="N1394" s="25">
        <f>IFERROR(VLOOKUP(M1394,Data!$J$1:$K$58,2,0),"")</f>
        <v>56973887539</v>
      </c>
      <c r="O1394" s="27" t="s">
        <v>118</v>
      </c>
      <c r="P1394" s="27"/>
      <c r="Q1394" s="27" t="s">
        <v>190</v>
      </c>
      <c r="R1394" s="27" t="s">
        <v>48</v>
      </c>
      <c r="S1394" s="27"/>
      <c r="T1394" s="27"/>
      <c r="U1394" s="28"/>
      <c r="V1394" s="15" t="s">
        <v>1700</v>
      </c>
      <c r="X1394" s="27"/>
      <c r="Y1394" s="27"/>
      <c r="Z1394" s="29"/>
      <c r="AA1394" s="29">
        <v>0.31944444444444442</v>
      </c>
      <c r="AB1394" s="29"/>
      <c r="AC1394" s="30">
        <v>46100</v>
      </c>
      <c r="AD1394" s="15" t="str">
        <f>IF(Tabla2[[#This Row],[HORA ENTREGA]]="DIRECTO","On time", IF(AA1394&lt;&gt;"",IF(Tabla2[[#This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94" s="15" t="str">
        <f>MID(Tabla2[[#This Row],[TIPO]],1,3)</f>
        <v xml:space="preserve">40 </v>
      </c>
      <c r="AF13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19-03%0A *Cliente:* LAMAIGNERE CHILE S.A. */ Cont: * CAAU7763528*/ HR Entrega: *08:00* /Dirección: *AV. MARTA OSSA RUIZ 601 (CAMINO CASAS VIEJAS); MAIPU </v>
      </c>
      <c r="AG1394" s="38" t="str">
        <f>IFERROR(HYPERLINK("https://wa.me/"&amp;Tabla2[[#This Row],[CONTACTO]]&amp;"?text="&amp;Tabla2[[#This Row],[Mensaje]],"Enviar mensaje"),"")</f>
        <v>Enviar mensaje</v>
      </c>
      <c r="AH1394" s="15" t="str">
        <f>CONCATENATE(A1394,F1394)</f>
        <v>1393CAAU7763528</v>
      </c>
      <c r="AI1394" s="15" t="str">
        <f>CONCATENATE("ENT-",A1394)</f>
        <v>ENT-1393</v>
      </c>
      <c r="AJ1394" s="15" t="str">
        <f>IF(Tabla2[[#This Row],[Op]]&lt;&gt;"","ENTREGA","")</f>
        <v>ENTREGA</v>
      </c>
      <c r="AK1394" s="40" t="str">
        <f>(Tabla2[[#This Row],[FECHA ENTREGA]]&amp;Tabla2[[#This Row],[HORA ENTREGA]])</f>
        <v>461000,333333333333333</v>
      </c>
      <c r="AL1394" s="34" t="str">
        <f>IFERROR(HYPERLINK("https://wa.me/"&amp;Tabla2[[#This Row],[CONTACTO]]&amp;"?text="&amp;Tabla2[[#This Row],[Mensaje]]),"")</f>
        <v xml:space="preserve">https://wa.me/56973887539?text=Hola!%0AServicio del día 19-03%0A *Cliente:* LAMAIGNERE CHILE S.A. */ Cont: * CAAU7763528*/ HR Entrega: *08:00* /Dirección: *AV. MARTA OSSA RUIZ 601 (CAMINO CASAS VIEJAS); MAIPU </v>
      </c>
    </row>
    <row r="1395" spans="1:38" s="15" customFormat="1" ht="16.5" customHeight="1" x14ac:dyDescent="0.2">
      <c r="A1395" s="15">
        <f>ROW(A1394)</f>
        <v>1394</v>
      </c>
      <c r="B1395" s="15">
        <f>IF(J1395=J1394,B1394+1,1)</f>
        <v>17</v>
      </c>
      <c r="C1395" s="15" t="s">
        <v>188</v>
      </c>
      <c r="D1395" s="25" t="s">
        <v>39</v>
      </c>
      <c r="E1395" s="27">
        <v>188843</v>
      </c>
      <c r="F1395" s="27" t="s">
        <v>2374</v>
      </c>
      <c r="G1395" s="27" t="s">
        <v>41</v>
      </c>
      <c r="H1395" s="27">
        <v>30000</v>
      </c>
      <c r="I1395" s="27" t="s">
        <v>42</v>
      </c>
      <c r="J1395" s="28">
        <v>46100</v>
      </c>
      <c r="K1395" s="26">
        <v>0.41666666666666669</v>
      </c>
      <c r="L1395" s="26"/>
      <c r="M1395" s="27" t="s">
        <v>433</v>
      </c>
      <c r="N1395" s="25">
        <f>IFERROR(VLOOKUP(M1395,Data!$J$1:$K$58,2,0),"")</f>
        <v>56994354094</v>
      </c>
      <c r="O1395" s="27" t="s">
        <v>434</v>
      </c>
      <c r="P1395" s="27"/>
      <c r="Q1395" s="27" t="s">
        <v>190</v>
      </c>
      <c r="R1395" s="27" t="s">
        <v>48</v>
      </c>
      <c r="S1395" s="27"/>
      <c r="T1395" s="27"/>
      <c r="U1395" s="28"/>
      <c r="V1395" s="15" t="s">
        <v>1700</v>
      </c>
      <c r="X1395" s="27"/>
      <c r="Y1395" s="27"/>
      <c r="Z1395" s="29"/>
      <c r="AA1395" s="29">
        <v>0.31388888888888888</v>
      </c>
      <c r="AB1395" s="29"/>
      <c r="AC1395" s="30">
        <v>46100</v>
      </c>
      <c r="AD1395" s="15" t="str">
        <f>IF(Tabla2[[#This Row],[HORA ENTREGA]]="DIRECTO","On time", IF(AA1395&lt;&gt;"",IF(Tabla2[[#This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95" s="15" t="str">
        <f>MID(Tabla2[[#This Row],[TIPO]],1,3)</f>
        <v xml:space="preserve">40 </v>
      </c>
      <c r="AF13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19-03%0A *Cliente:* LAMAIGNERE CHILE S.A. */ Cont: * TGBU7055886*/ HR Entrega: *10:00* /Dirección: *AV. MARTA OSSA RUIZ 601 (CAMINO CASAS VIEJAS); MAIPU </v>
      </c>
      <c r="AG1395" s="38" t="str">
        <f>IFERROR(HYPERLINK("https://wa.me/"&amp;Tabla2[[#This Row],[CONTACTO]]&amp;"?text="&amp;Tabla2[[#This Row],[Mensaje]],"Enviar mensaje"),"")</f>
        <v>Enviar mensaje</v>
      </c>
      <c r="AH1395" s="15" t="str">
        <f>CONCATENATE(A1395,F1395)</f>
        <v>1394TGBU7055886</v>
      </c>
      <c r="AI1395" s="15" t="str">
        <f>CONCATENATE("ENT-",A1395)</f>
        <v>ENT-1394</v>
      </c>
      <c r="AJ1395" s="15" t="str">
        <f>IF(Tabla2[[#This Row],[Op]]&lt;&gt;"","ENTREGA","")</f>
        <v>ENTREGA</v>
      </c>
      <c r="AK1395" s="40" t="str">
        <f>(Tabla2[[#This Row],[FECHA ENTREGA]]&amp;Tabla2[[#This Row],[HORA ENTREGA]])</f>
        <v>461000,416666666666667</v>
      </c>
      <c r="AL1395" s="34" t="str">
        <f>IFERROR(HYPERLINK("https://wa.me/"&amp;Tabla2[[#This Row],[CONTACTO]]&amp;"?text="&amp;Tabla2[[#This Row],[Mensaje]]),"")</f>
        <v xml:space="preserve">https://wa.me/56994354094?text=Hola!%0AServicio del día 19-03%0A *Cliente:* LAMAIGNERE CHILE S.A. */ Cont: * TGBU7055886*/ HR Entrega: *10:00* /Dirección: *AV. MARTA OSSA RUIZ 601 (CAMINO CASAS VIEJAS); MAIPU </v>
      </c>
    </row>
    <row r="1396" spans="1:38" s="15" customFormat="1" ht="16.5" customHeight="1" x14ac:dyDescent="0.2">
      <c r="A1396" s="15">
        <f>ROW(A1395)</f>
        <v>1395</v>
      </c>
      <c r="B1396" s="15">
        <f>IF(J1396=J1395,B1395+1,1)</f>
        <v>18</v>
      </c>
      <c r="C1396" s="15" t="s">
        <v>653</v>
      </c>
      <c r="D1396" s="25" t="s">
        <v>39</v>
      </c>
      <c r="E1396" s="27">
        <v>300715</v>
      </c>
      <c r="F1396" s="27" t="s">
        <v>2375</v>
      </c>
      <c r="G1396" s="27" t="s">
        <v>41</v>
      </c>
      <c r="H1396" s="27">
        <v>6000</v>
      </c>
      <c r="I1396" s="27" t="s">
        <v>2376</v>
      </c>
      <c r="J1396" s="28">
        <v>46100</v>
      </c>
      <c r="K1396" s="26">
        <v>0.33333333333333331</v>
      </c>
      <c r="L1396" s="26"/>
      <c r="M1396" s="27" t="s">
        <v>319</v>
      </c>
      <c r="N1396" s="25">
        <f>IFERROR(VLOOKUP(M1396,Data!$J$1:$K$58,2,0),"")</f>
        <v>56948501048</v>
      </c>
      <c r="O1396" s="27" t="s">
        <v>320</v>
      </c>
      <c r="P1396" s="27"/>
      <c r="Q1396" s="27" t="s">
        <v>656</v>
      </c>
      <c r="R1396" s="27" t="s">
        <v>93</v>
      </c>
      <c r="S1396" s="27"/>
      <c r="T1396" s="27"/>
      <c r="U1396" s="28"/>
      <c r="V1396" s="15" t="s">
        <v>1700</v>
      </c>
      <c r="X1396" s="27"/>
      <c r="Y1396" s="27"/>
      <c r="Z1396" s="29"/>
      <c r="AA1396" s="29">
        <v>0.39583333333333331</v>
      </c>
      <c r="AB1396" s="29"/>
      <c r="AC1396" s="30">
        <v>46100</v>
      </c>
      <c r="AD1396" s="15" t="str">
        <f>IF(Tabla2[[#This Row],[HORA ENTREGA]]="DIRECTO","On time", IF(AA1396&lt;&gt;"",IF(Tabla2[[#This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96" s="15" t="str">
        <f>MID(Tabla2[[#This Row],[TIPO]],1,3)</f>
        <v xml:space="preserve">40 </v>
      </c>
      <c r="AF13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NEREUS SPA */ Cont: * HASU4854703*/ HR Entrega: *08:00* /Dirección: *AV EL VENTISQUERO 1204, RENCA</v>
      </c>
      <c r="AG1396" s="38" t="str">
        <f>IFERROR(HYPERLINK("https://wa.me/"&amp;Tabla2[[#This Row],[CONTACTO]]&amp;"?text="&amp;Tabla2[[#This Row],[Mensaje]],"Enviar mensaje"),"")</f>
        <v>Enviar mensaje</v>
      </c>
      <c r="AH1396" s="15" t="str">
        <f>CONCATENATE(A1396,F1396)</f>
        <v>1395HASU4854703</v>
      </c>
      <c r="AI1396" s="15" t="str">
        <f>CONCATENATE("ENT-",A1396)</f>
        <v>ENT-1395</v>
      </c>
      <c r="AJ1396" s="15" t="str">
        <f>IF(Tabla2[[#This Row],[Op]]&lt;&gt;"","ENTREGA","")</f>
        <v>ENTREGA</v>
      </c>
      <c r="AK1396" s="40" t="str">
        <f>(Tabla2[[#This Row],[FECHA ENTREGA]]&amp;Tabla2[[#This Row],[HORA ENTREGA]])</f>
        <v>461000,333333333333333</v>
      </c>
      <c r="AL1396" s="34" t="str">
        <f>IFERROR(HYPERLINK("https://wa.me/"&amp;Tabla2[[#This Row],[CONTACTO]]&amp;"?text="&amp;Tabla2[[#This Row],[Mensaje]]),"")</f>
        <v>https://wa.me/56948501048?text=Hola!%0AServicio del día 19-03%0A *Cliente:* NEREUS SPA */ Cont: * HASU4854703*/ HR Entrega: *08:00* /Dirección: *AV EL VENTISQUERO 1204, RENCA</v>
      </c>
    </row>
    <row r="1397" spans="1:38" s="15" customFormat="1" ht="16.5" customHeight="1" x14ac:dyDescent="0.2">
      <c r="A1397" s="15">
        <f>ROW(A1396)</f>
        <v>1396</v>
      </c>
      <c r="B1397" s="15">
        <f>IF(J1397=J1396,B1396+1,1)</f>
        <v>19</v>
      </c>
      <c r="C1397" s="15" t="s">
        <v>204</v>
      </c>
      <c r="D1397" s="25" t="s">
        <v>39</v>
      </c>
      <c r="E1397" s="27">
        <v>1187928</v>
      </c>
      <c r="F1397" s="27" t="s">
        <v>2377</v>
      </c>
      <c r="G1397" s="27" t="s">
        <v>64</v>
      </c>
      <c r="H1397" s="27">
        <v>22000</v>
      </c>
      <c r="I1397" s="27" t="s">
        <v>2378</v>
      </c>
      <c r="J1397" s="28">
        <v>46100</v>
      </c>
      <c r="K1397" s="26">
        <v>0.35416666666666669</v>
      </c>
      <c r="L1397" s="26"/>
      <c r="M1397" s="27" t="s">
        <v>82</v>
      </c>
      <c r="N1397" s="25">
        <f>IFERROR(VLOOKUP(M1397,Data!$J$1:$K$58,2,0),"")</f>
        <v>56944277110</v>
      </c>
      <c r="O1397" s="27" t="s">
        <v>67</v>
      </c>
      <c r="P1397" s="27"/>
      <c r="Q1397" s="27" t="s">
        <v>1999</v>
      </c>
      <c r="R1397" s="27" t="s">
        <v>120</v>
      </c>
      <c r="S1397" s="27"/>
      <c r="T1397" s="27"/>
      <c r="U1397" s="28"/>
      <c r="V1397" s="15" t="s">
        <v>1700</v>
      </c>
      <c r="X1397" s="27"/>
      <c r="Y1397" s="27"/>
      <c r="Z1397" s="29"/>
      <c r="AA1397" s="29">
        <v>0.41805555555555557</v>
      </c>
      <c r="AB1397" s="29"/>
      <c r="AC1397" s="30">
        <v>46100</v>
      </c>
      <c r="AD1397" s="15" t="str">
        <f>IF(Tabla2[[#This Row],[HORA ENTREGA]]="DIRECTO","On time", IF(AA1397&lt;&gt;"",IF(Tabla2[[#This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97" s="15" t="str">
        <f>MID(Tabla2[[#This Row],[TIPO]],1,3)</f>
        <v xml:space="preserve">20 </v>
      </c>
      <c r="AF13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OXIQUIM S A */ Cont: * CXDU2251747*/ HR Entrega: *08:30* /Dirección: *CAÑAVERAL 901, QUILICURA</v>
      </c>
      <c r="AG1397" s="38" t="str">
        <f>IFERROR(HYPERLINK("https://wa.me/"&amp;Tabla2[[#This Row],[CONTACTO]]&amp;"?text="&amp;Tabla2[[#This Row],[Mensaje]],"Enviar mensaje"),"")</f>
        <v>Enviar mensaje</v>
      </c>
      <c r="AH1397" s="15" t="str">
        <f>CONCATENATE(A1397,F1397)</f>
        <v>1396CXDU2251747</v>
      </c>
      <c r="AI1397" s="15" t="str">
        <f>CONCATENATE("ENT-",A1397)</f>
        <v>ENT-1396</v>
      </c>
      <c r="AJ1397" s="15" t="str">
        <f>IF(Tabla2[[#This Row],[Op]]&lt;&gt;"","ENTREGA","")</f>
        <v>ENTREGA</v>
      </c>
      <c r="AK1397" s="40" t="str">
        <f>(Tabla2[[#This Row],[FECHA ENTREGA]]&amp;Tabla2[[#This Row],[HORA ENTREGA]])</f>
        <v>461000,354166666666667</v>
      </c>
      <c r="AL1397" s="34" t="str">
        <f>IFERROR(HYPERLINK("https://wa.me/"&amp;Tabla2[[#This Row],[CONTACTO]]&amp;"?text="&amp;Tabla2[[#This Row],[Mensaje]]),"")</f>
        <v>https://wa.me/56944277110?text=Hola!%0AServicio del día 19-03%0A *Cliente:* OXIQUIM S A */ Cont: * CXDU2251747*/ HR Entrega: *08:30* /Dirección: *CAÑAVERAL 901, QUILICURA</v>
      </c>
    </row>
    <row r="1398" spans="1:38" s="15" customFormat="1" ht="16.5" customHeight="1" x14ac:dyDescent="0.2">
      <c r="A1398" s="15">
        <f>ROW(A1397)</f>
        <v>1397</v>
      </c>
      <c r="B1398" s="15">
        <f>IF(J1398=J1397,B1397+1,1)</f>
        <v>20</v>
      </c>
      <c r="C1398" s="15" t="s">
        <v>204</v>
      </c>
      <c r="D1398" s="25" t="s">
        <v>39</v>
      </c>
      <c r="E1398" s="27">
        <v>1184402</v>
      </c>
      <c r="F1398" s="27" t="s">
        <v>2379</v>
      </c>
      <c r="G1398" s="27" t="s">
        <v>431</v>
      </c>
      <c r="H1398" s="27">
        <v>22000</v>
      </c>
      <c r="I1398" s="27" t="s">
        <v>2380</v>
      </c>
      <c r="J1398" s="28">
        <v>46100</v>
      </c>
      <c r="K1398" s="26">
        <v>0.35416666666666669</v>
      </c>
      <c r="L1398" s="26"/>
      <c r="M1398" s="27" t="s">
        <v>172</v>
      </c>
      <c r="N1398" s="25">
        <f>IFERROR(VLOOKUP(M1398,Data!$J$1:$K$58,2,0),"")</f>
        <v>56985215946</v>
      </c>
      <c r="O1398" s="27" t="s">
        <v>173</v>
      </c>
      <c r="P1398" s="27"/>
      <c r="Q1398" s="27" t="s">
        <v>1999</v>
      </c>
      <c r="R1398" s="27" t="s">
        <v>1384</v>
      </c>
      <c r="S1398" s="27"/>
      <c r="T1398" s="27"/>
      <c r="U1398" s="28"/>
      <c r="V1398" s="15" t="s">
        <v>1700</v>
      </c>
      <c r="X1398" s="27"/>
      <c r="Y1398" s="27"/>
      <c r="Z1398" s="29"/>
      <c r="AA1398" s="29">
        <v>0.33333333333333331</v>
      </c>
      <c r="AB1398" s="29"/>
      <c r="AC1398" s="30">
        <v>46100</v>
      </c>
      <c r="AD1398" s="15" t="str">
        <f>IF(Tabla2[[#This Row],[HORA ENTREGA]]="DIRECTO","On time", IF(AA1398&lt;&gt;"",IF(Tabla2[[#This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398" s="15" t="str">
        <f>MID(Tabla2[[#This Row],[TIPO]],1,3)</f>
        <v>IMO</v>
      </c>
      <c r="AF13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OXIQUIM S A */ Cont: * HOTU1611913*/ HR Entrega: *08:30* /Dirección: *CAÑAVERAL 901, QUILICURA</v>
      </c>
      <c r="AG1398" s="38" t="str">
        <f>IFERROR(HYPERLINK("https://wa.me/"&amp;Tabla2[[#This Row],[CONTACTO]]&amp;"?text="&amp;Tabla2[[#This Row],[Mensaje]],"Enviar mensaje"),"")</f>
        <v>Enviar mensaje</v>
      </c>
      <c r="AH1398" s="15" t="str">
        <f>CONCATENATE(A1398,F1398)</f>
        <v>1397HOTU1611913</v>
      </c>
      <c r="AI1398" s="15" t="str">
        <f>CONCATENATE("ENT-",A1398)</f>
        <v>ENT-1397</v>
      </c>
      <c r="AJ1398" s="15" t="str">
        <f>IF(Tabla2[[#This Row],[Op]]&lt;&gt;"","ENTREGA","")</f>
        <v>ENTREGA</v>
      </c>
      <c r="AK1398" s="40" t="str">
        <f>(Tabla2[[#This Row],[FECHA ENTREGA]]&amp;Tabla2[[#This Row],[HORA ENTREGA]])</f>
        <v>461000,354166666666667</v>
      </c>
      <c r="AL1398" s="34" t="str">
        <f>IFERROR(HYPERLINK("https://wa.me/"&amp;Tabla2[[#This Row],[CONTACTO]]&amp;"?text="&amp;Tabla2[[#This Row],[Mensaje]]),"")</f>
        <v>https://wa.me/56985215946?text=Hola!%0AServicio del día 19-03%0A *Cliente:* OXIQUIM S A */ Cont: * HOTU1611913*/ HR Entrega: *08:30* /Dirección: *CAÑAVERAL 901, QUILICURA</v>
      </c>
    </row>
    <row r="1399" spans="1:38" s="15" customFormat="1" ht="16.5" customHeight="1" x14ac:dyDescent="0.2">
      <c r="A1399" s="15">
        <f>ROW(A1398)</f>
        <v>1398</v>
      </c>
      <c r="B1399" s="15">
        <f>IF(J1399=J1398,B1398+1,1)</f>
        <v>21</v>
      </c>
      <c r="C1399" s="15" t="s">
        <v>204</v>
      </c>
      <c r="D1399" s="25"/>
      <c r="E1399" s="27" t="s">
        <v>120</v>
      </c>
      <c r="F1399" s="27" t="s">
        <v>1196</v>
      </c>
      <c r="G1399" s="27" t="s">
        <v>2213</v>
      </c>
      <c r="H1399" s="27" t="s">
        <v>120</v>
      </c>
      <c r="I1399" s="27" t="s">
        <v>120</v>
      </c>
      <c r="J1399" s="28">
        <v>46100</v>
      </c>
      <c r="K1399" s="26">
        <v>0.45833333333333331</v>
      </c>
      <c r="L1399" s="26"/>
      <c r="M1399" s="27" t="s">
        <v>319</v>
      </c>
      <c r="N1399" s="25">
        <f>IFERROR(VLOOKUP(M1399,Data!$J$1:$K$58,2,0),"")</f>
        <v>56948501048</v>
      </c>
      <c r="O1399" s="27" t="s">
        <v>320</v>
      </c>
      <c r="P1399" s="27"/>
      <c r="Q1399" s="27" t="s">
        <v>2214</v>
      </c>
      <c r="R1399" s="27" t="s">
        <v>120</v>
      </c>
      <c r="S1399" s="27"/>
      <c r="T1399" s="27"/>
      <c r="U1399" s="28"/>
      <c r="X1399" s="27"/>
      <c r="Y1399" s="27"/>
      <c r="Z1399" s="29"/>
      <c r="AA1399" s="29">
        <v>0.51875000000000004</v>
      </c>
      <c r="AB1399" s="29"/>
      <c r="AC1399" s="30">
        <v>46100</v>
      </c>
      <c r="AD1399" s="15" t="str">
        <f>IF(Tabla2[[#This Row],[HORA ENTREGA]]="DIRECTO","On time", IF(AA1399&lt;&gt;"",IF(Tabla2[[#This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399" s="15" t="str">
        <f>MID(Tabla2[[#This Row],[TIPO]],1,3)</f>
        <v>LCL</v>
      </c>
      <c r="AF13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OXIQUIM S A */ Cont: * SIDER*/ HR Entrega: *11:00* /Dirección: *Megacentro Noviciado (Cam. El Noviciado 1107, Lampa) / CD OXIQUIM</v>
      </c>
      <c r="AG1399" s="38" t="str">
        <f>IFERROR(HYPERLINK("https://wa.me/"&amp;Tabla2[[#This Row],[CONTACTO]]&amp;"?text="&amp;Tabla2[[#This Row],[Mensaje]],"Enviar mensaje"),"")</f>
        <v>Enviar mensaje</v>
      </c>
      <c r="AH1399" s="15" t="str">
        <f>CONCATENATE(A1399,F1399)</f>
        <v>1398SIDER</v>
      </c>
      <c r="AI1399" s="15" t="str">
        <f>CONCATENATE("ENT-",A1399)</f>
        <v>ENT-1398</v>
      </c>
      <c r="AJ1399" s="15" t="str">
        <f>IF(Tabla2[[#This Row],[Op]]&lt;&gt;"","ENTREGA","")</f>
        <v>ENTREGA</v>
      </c>
      <c r="AK1399" s="40" t="str">
        <f>(Tabla2[[#This Row],[FECHA ENTREGA]]&amp;Tabla2[[#This Row],[HORA ENTREGA]])</f>
        <v>461000,458333333333333</v>
      </c>
      <c r="AL1399" s="34" t="str">
        <f>IFERROR(HYPERLINK("https://wa.me/"&amp;Tabla2[[#This Row],[CONTACTO]]&amp;"?text="&amp;Tabla2[[#This Row],[Mensaje]]),"")</f>
        <v>https://wa.me/56948501048?text=Hola!%0AServicio del día 19-03%0A *Cliente:* OXIQUIM S A */ Cont: * SIDER*/ HR Entrega: *11:00* /Dirección: *Megacentro Noviciado (Cam. El Noviciado 1107, Lampa) / CD OXIQUIM</v>
      </c>
    </row>
    <row r="1400" spans="1:38" s="15" customFormat="1" ht="16.5" customHeight="1" x14ac:dyDescent="0.2">
      <c r="A1400" s="15">
        <f>ROW(A1399)</f>
        <v>1399</v>
      </c>
      <c r="B1400" s="15">
        <f>IF(J1400=J1399,B1399+1,1)</f>
        <v>22</v>
      </c>
      <c r="C1400" s="15" t="s">
        <v>219</v>
      </c>
      <c r="D1400" s="25" t="s">
        <v>39</v>
      </c>
      <c r="E1400" s="27">
        <v>103231</v>
      </c>
      <c r="F1400" s="27" t="s">
        <v>2381</v>
      </c>
      <c r="G1400" s="27" t="s">
        <v>41</v>
      </c>
      <c r="H1400" s="27">
        <v>25000</v>
      </c>
      <c r="I1400" s="27" t="s">
        <v>42</v>
      </c>
      <c r="J1400" s="28">
        <v>46100</v>
      </c>
      <c r="K1400" s="26">
        <v>0.29166666666666669</v>
      </c>
      <c r="L1400" s="26"/>
      <c r="M1400" s="27" t="s">
        <v>649</v>
      </c>
      <c r="N1400" s="25">
        <f>IFERROR(VLOOKUP(M1400,Data!$J$1:$K$58,2,0),"")</f>
        <v>56939438073</v>
      </c>
      <c r="O1400" s="27" t="s">
        <v>203</v>
      </c>
      <c r="P1400" s="27"/>
      <c r="Q1400" s="27" t="s">
        <v>229</v>
      </c>
      <c r="R1400" s="27" t="s">
        <v>48</v>
      </c>
      <c r="S1400" s="27"/>
      <c r="T1400" s="27"/>
      <c r="U1400" s="28"/>
      <c r="V1400" s="15" t="s">
        <v>1700</v>
      </c>
      <c r="X1400" s="27"/>
      <c r="Y1400" s="27"/>
      <c r="Z1400" s="29"/>
      <c r="AA1400" s="29">
        <v>0.3</v>
      </c>
      <c r="AB1400" s="29"/>
      <c r="AC1400" s="30">
        <v>46100</v>
      </c>
      <c r="AD1400" s="15" t="str">
        <f>IF(Tabla2[[#This Row],[HORA ENTREGA]]="DIRECTO","On time", IF(AA1400&lt;&gt;"",IF(Tabla2[[#This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0" s="15" t="str">
        <f>MID(Tabla2[[#This Row],[TIPO]],1,3)</f>
        <v xml:space="preserve">40 </v>
      </c>
      <c r="AF14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RENDIC S.A. */ Cont: * TIIU6155112*/ HR Entrega: *07:00* /Dirección: *Avenida Miraflores 9700-Bodega 4C, PUDAHUEL</v>
      </c>
      <c r="AG1400" s="38" t="str">
        <f>IFERROR(HYPERLINK("https://wa.me/"&amp;Tabla2[[#This Row],[CONTACTO]]&amp;"?text="&amp;Tabla2[[#This Row],[Mensaje]],"Enviar mensaje"),"")</f>
        <v>Enviar mensaje</v>
      </c>
      <c r="AH1400" s="15" t="str">
        <f>CONCATENATE(A1400,F1400)</f>
        <v>1399TIIU6155112</v>
      </c>
      <c r="AI1400" s="15" t="str">
        <f>CONCATENATE("ENT-",A1400)</f>
        <v>ENT-1399</v>
      </c>
      <c r="AJ1400" s="15" t="str">
        <f>IF(Tabla2[[#This Row],[Op]]&lt;&gt;"","ENTREGA","")</f>
        <v>ENTREGA</v>
      </c>
      <c r="AK1400" s="40" t="str">
        <f>(Tabla2[[#This Row],[FECHA ENTREGA]]&amp;Tabla2[[#This Row],[HORA ENTREGA]])</f>
        <v>461000,291666666666667</v>
      </c>
      <c r="AL1400" s="34" t="str">
        <f>IFERROR(HYPERLINK("https://wa.me/"&amp;Tabla2[[#This Row],[CONTACTO]]&amp;"?text="&amp;Tabla2[[#This Row],[Mensaje]]),"")</f>
        <v>https://wa.me/56939438073?text=Hola!%0AServicio del día 19-03%0A *Cliente:* RENDIC S.A. */ Cont: * TIIU6155112*/ HR Entrega: *07:00* /Dirección: *Avenida Miraflores 9700-Bodega 4C, PUDAHUEL</v>
      </c>
    </row>
    <row r="1401" spans="1:38" s="15" customFormat="1" ht="16.5" customHeight="1" x14ac:dyDescent="0.2">
      <c r="A1401" s="15">
        <f>ROW(A1400)</f>
        <v>1400</v>
      </c>
      <c r="B1401" s="15">
        <f>IF(J1401=J1400,B1400+1,1)</f>
        <v>23</v>
      </c>
      <c r="C1401" s="15" t="s">
        <v>219</v>
      </c>
      <c r="D1401" s="25" t="s">
        <v>39</v>
      </c>
      <c r="E1401" s="27">
        <v>103231</v>
      </c>
      <c r="F1401" s="27" t="s">
        <v>2382</v>
      </c>
      <c r="G1401" s="27" t="s">
        <v>41</v>
      </c>
      <c r="H1401" s="27">
        <v>26000</v>
      </c>
      <c r="I1401" s="27" t="s">
        <v>42</v>
      </c>
      <c r="J1401" s="28">
        <v>46100</v>
      </c>
      <c r="K1401" s="26">
        <v>0.29166666666666669</v>
      </c>
      <c r="L1401" s="26"/>
      <c r="M1401" s="27" t="s">
        <v>674</v>
      </c>
      <c r="N1401" s="25">
        <f>IFERROR(VLOOKUP(M1401,Data!$J$1:$K$58,2,0),"")</f>
        <v>56967386018</v>
      </c>
      <c r="O1401" s="27" t="s">
        <v>356</v>
      </c>
      <c r="P1401" s="27"/>
      <c r="Q1401" s="27" t="s">
        <v>229</v>
      </c>
      <c r="R1401" s="27" t="s">
        <v>48</v>
      </c>
      <c r="S1401" s="27"/>
      <c r="T1401" s="27"/>
      <c r="U1401" s="28"/>
      <c r="V1401" s="15" t="s">
        <v>1700</v>
      </c>
      <c r="X1401" s="27"/>
      <c r="Y1401" s="27"/>
      <c r="Z1401" s="29"/>
      <c r="AA1401" s="29">
        <v>0.28958333333333336</v>
      </c>
      <c r="AB1401" s="29"/>
      <c r="AC1401" s="30">
        <v>46100</v>
      </c>
      <c r="AD1401" s="15" t="str">
        <f>IF(Tabla2[[#This Row],[HORA ENTREGA]]="DIRECTO","On time", IF(AA1401&lt;&gt;"",IF(Tabla2[[#This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1" s="15" t="str">
        <f>MID(Tabla2[[#This Row],[TIPO]],1,3)</f>
        <v xml:space="preserve">40 </v>
      </c>
      <c r="AF14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RENDIC S.A. */ Cont: * GAOU7612312*/ HR Entrega: *07:00* /Dirección: *Avenida Miraflores 9700-Bodega 4C, PUDAHUEL</v>
      </c>
      <c r="AG1401" s="38" t="str">
        <f>IFERROR(HYPERLINK("https://wa.me/"&amp;Tabla2[[#This Row],[CONTACTO]]&amp;"?text="&amp;Tabla2[[#This Row],[Mensaje]],"Enviar mensaje"),"")</f>
        <v>Enviar mensaje</v>
      </c>
      <c r="AH1401" s="15" t="str">
        <f>CONCATENATE(A1401,F1401)</f>
        <v>1400GAOU7612312</v>
      </c>
      <c r="AI1401" s="15" t="str">
        <f>CONCATENATE("ENT-",A1401)</f>
        <v>ENT-1400</v>
      </c>
      <c r="AJ1401" s="15" t="str">
        <f>IF(Tabla2[[#This Row],[Op]]&lt;&gt;"","ENTREGA","")</f>
        <v>ENTREGA</v>
      </c>
      <c r="AK1401" s="40" t="str">
        <f>(Tabla2[[#This Row],[FECHA ENTREGA]]&amp;Tabla2[[#This Row],[HORA ENTREGA]])</f>
        <v>461000,291666666666667</v>
      </c>
      <c r="AL1401" s="34" t="str">
        <f>IFERROR(HYPERLINK("https://wa.me/"&amp;Tabla2[[#This Row],[CONTACTO]]&amp;"?text="&amp;Tabla2[[#This Row],[Mensaje]]),"")</f>
        <v>https://wa.me/56967386018?text=Hola!%0AServicio del día 19-03%0A *Cliente:* RENDIC S.A. */ Cont: * GAOU7612312*/ HR Entrega: *07:00* /Dirección: *Avenida Miraflores 9700-Bodega 4C, PUDAHUEL</v>
      </c>
    </row>
    <row r="1402" spans="1:38" s="15" customFormat="1" ht="16.5" customHeight="1" x14ac:dyDescent="0.2">
      <c r="A1402" s="15">
        <f>ROW(A1401)</f>
        <v>1401</v>
      </c>
      <c r="B1402" s="15">
        <f>IF(J1402=J1401,B1401+1,1)</f>
        <v>24</v>
      </c>
      <c r="C1402" s="15" t="s">
        <v>219</v>
      </c>
      <c r="D1402" s="25" t="s">
        <v>39</v>
      </c>
      <c r="E1402" s="27">
        <v>103205</v>
      </c>
      <c r="F1402" s="27" t="s">
        <v>2383</v>
      </c>
      <c r="G1402" s="27" t="s">
        <v>64</v>
      </c>
      <c r="H1402" s="27">
        <v>23000</v>
      </c>
      <c r="I1402" s="27" t="s">
        <v>42</v>
      </c>
      <c r="J1402" s="28">
        <v>46100</v>
      </c>
      <c r="K1402" s="26">
        <v>0.375</v>
      </c>
      <c r="L1402" s="26"/>
      <c r="M1402" s="27" t="s">
        <v>51</v>
      </c>
      <c r="N1402" s="25">
        <f>IFERROR(VLOOKUP(M1402,Data!$J$1:$K$58,2,0),"")</f>
        <v>56967256951</v>
      </c>
      <c r="O1402" s="27" t="s">
        <v>52</v>
      </c>
      <c r="P1402" s="27"/>
      <c r="Q1402" s="27" t="s">
        <v>229</v>
      </c>
      <c r="R1402" s="27" t="s">
        <v>218</v>
      </c>
      <c r="S1402" s="27"/>
      <c r="T1402" s="27"/>
      <c r="U1402" s="28"/>
      <c r="V1402" s="15" t="s">
        <v>1700</v>
      </c>
      <c r="X1402" s="27" t="s">
        <v>335</v>
      </c>
      <c r="Y1402" s="27"/>
      <c r="Z1402" s="29"/>
      <c r="AA1402" s="29">
        <v>0.35972222222222222</v>
      </c>
      <c r="AB1402" s="29"/>
      <c r="AC1402" s="30">
        <v>46100</v>
      </c>
      <c r="AD1402" s="15" t="str">
        <f>IF(Tabla2[[#This Row],[HORA ENTREGA]]="DIRECTO","On time", IF(AA1402&lt;&gt;"",IF(Tabla2[[#This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2" s="15" t="str">
        <f>MID(Tabla2[[#This Row],[TIPO]],1,3)</f>
        <v xml:space="preserve">20 </v>
      </c>
      <c r="AF14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RENDIC S.A. */ Cont: * MRSU0650569*/ HR Entrega: *09:00* /Dirección: *Avenida Miraflores 9700-Bodega 4C, PUDAHUEL</v>
      </c>
      <c r="AG1402" s="38" t="str">
        <f>IFERROR(HYPERLINK("https://wa.me/"&amp;Tabla2[[#This Row],[CONTACTO]]&amp;"?text="&amp;Tabla2[[#This Row],[Mensaje]],"Enviar mensaje"),"")</f>
        <v>Enviar mensaje</v>
      </c>
      <c r="AH1402" s="15" t="str">
        <f>CONCATENATE(A1402,F1402)</f>
        <v>1401MRSU0650569</v>
      </c>
      <c r="AI1402" s="15" t="str">
        <f>CONCATENATE("ENT-",A1402)</f>
        <v>ENT-1401</v>
      </c>
      <c r="AJ1402" s="15" t="str">
        <f>IF(Tabla2[[#This Row],[Op]]&lt;&gt;"","ENTREGA","")</f>
        <v>ENTREGA</v>
      </c>
      <c r="AK1402" s="40" t="str">
        <f>(Tabla2[[#This Row],[FECHA ENTREGA]]&amp;Tabla2[[#This Row],[HORA ENTREGA]])</f>
        <v>461000,375</v>
      </c>
      <c r="AL1402" s="34" t="str">
        <f>IFERROR(HYPERLINK("https://wa.me/"&amp;Tabla2[[#This Row],[CONTACTO]]&amp;"?text="&amp;Tabla2[[#This Row],[Mensaje]]),"")</f>
        <v>https://wa.me/56967256951?text=Hola!%0AServicio del día 19-03%0A *Cliente:* RENDIC S.A. */ Cont: * MRSU0650569*/ HR Entrega: *09:00* /Dirección: *Avenida Miraflores 9700-Bodega 4C, PUDAHUEL</v>
      </c>
    </row>
    <row r="1403" spans="1:38" s="15" customFormat="1" ht="16.5" customHeight="1" x14ac:dyDescent="0.2">
      <c r="A1403" s="15">
        <f>ROW(A1402)</f>
        <v>1402</v>
      </c>
      <c r="B1403" s="15">
        <f>IF(J1403=J1402,B1402+1,1)</f>
        <v>25</v>
      </c>
      <c r="C1403" s="15" t="s">
        <v>2271</v>
      </c>
      <c r="D1403" s="25"/>
      <c r="E1403" s="27" t="s">
        <v>120</v>
      </c>
      <c r="F1403" s="27" t="s">
        <v>456</v>
      </c>
      <c r="G1403" s="27" t="s">
        <v>456</v>
      </c>
      <c r="H1403" s="27" t="s">
        <v>120</v>
      </c>
      <c r="I1403" s="27" t="s">
        <v>120</v>
      </c>
      <c r="J1403" s="28">
        <v>46100</v>
      </c>
      <c r="K1403" s="26">
        <v>0.29166666666666669</v>
      </c>
      <c r="L1403" s="26"/>
      <c r="M1403" s="27" t="s">
        <v>567</v>
      </c>
      <c r="N1403" s="25">
        <f>IFERROR(VLOOKUP(M1403,Data!$J$1:$K$58,2,0),"")</f>
        <v>56964069749</v>
      </c>
      <c r="O1403" s="27" t="s">
        <v>568</v>
      </c>
      <c r="P1403" s="27"/>
      <c r="Q1403" s="27" t="s">
        <v>569</v>
      </c>
      <c r="R1403" s="27" t="s">
        <v>120</v>
      </c>
      <c r="S1403" s="27"/>
      <c r="T1403" s="27"/>
      <c r="U1403" s="28"/>
      <c r="X1403" s="27"/>
      <c r="Y1403" s="27"/>
      <c r="Z1403" s="29"/>
      <c r="AA1403" s="29"/>
      <c r="AB1403" s="29"/>
      <c r="AC1403" s="30"/>
      <c r="AD1403" s="15" t="str">
        <f>IF(Tabla2[[#This Row],[HORA ENTREGA]]="DIRECTO","On time", IF(AA1403&lt;&gt;"",IF(Tabla2[[#This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03" s="15" t="str">
        <f>MID(Tabla2[[#This Row],[TIPO]],1,3)</f>
        <v>RAM</v>
      </c>
      <c r="AF14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RITRAMA */ Cont: * RAMPLA*/ HR Entrega: *07:00* /Dirección: *AV. TUPUNGATO 3420, PLACILLA</v>
      </c>
      <c r="AG1403" s="38" t="str">
        <f>IFERROR(HYPERLINK("https://wa.me/"&amp;Tabla2[[#This Row],[CONTACTO]]&amp;"?text="&amp;Tabla2[[#This Row],[Mensaje]],"Enviar mensaje"),"")</f>
        <v>Enviar mensaje</v>
      </c>
      <c r="AH1403" s="15" t="str">
        <f>CONCATENATE(A1403,F1403)</f>
        <v>1402RAMPLA</v>
      </c>
      <c r="AI1403" s="15" t="str">
        <f>CONCATENATE("ENT-",A1403)</f>
        <v>ENT-1402</v>
      </c>
      <c r="AJ1403" s="15" t="str">
        <f>IF(Tabla2[[#This Row],[Op]]&lt;&gt;"","ENTREGA","")</f>
        <v>ENTREGA</v>
      </c>
      <c r="AK1403" s="40" t="str">
        <f>(Tabla2[[#This Row],[FECHA ENTREGA]]&amp;Tabla2[[#This Row],[HORA ENTREGA]])</f>
        <v>461000,291666666666667</v>
      </c>
      <c r="AL1403" s="34" t="str">
        <f>IFERROR(HYPERLINK("https://wa.me/"&amp;Tabla2[[#This Row],[CONTACTO]]&amp;"?text="&amp;Tabla2[[#This Row],[Mensaje]]),"")</f>
        <v>https://wa.me/56964069749?text=Hola!%0AServicio del día 19-03%0A *Cliente:* RITRAMA */ Cont: * RAMPLA*/ HR Entrega: *07:00* /Dirección: *AV. TUPUNGATO 3420, PLACILLA</v>
      </c>
    </row>
    <row r="1404" spans="1:38" s="15" customFormat="1" ht="16.5" customHeight="1" x14ac:dyDescent="0.2">
      <c r="A1404" s="15">
        <f>ROW(A1403)</f>
        <v>1403</v>
      </c>
      <c r="B1404" s="15">
        <f>IF(J1404=J1403,B1403+1,1)</f>
        <v>26</v>
      </c>
      <c r="C1404" s="15" t="s">
        <v>2271</v>
      </c>
      <c r="D1404" s="25"/>
      <c r="E1404" s="27" t="s">
        <v>120</v>
      </c>
      <c r="F1404" s="27" t="s">
        <v>456</v>
      </c>
      <c r="G1404" s="27" t="s">
        <v>456</v>
      </c>
      <c r="H1404" s="27" t="s">
        <v>120</v>
      </c>
      <c r="I1404" s="27" t="s">
        <v>120</v>
      </c>
      <c r="J1404" s="28">
        <v>46100</v>
      </c>
      <c r="K1404" s="26">
        <v>0.29166666666666669</v>
      </c>
      <c r="L1404" s="26"/>
      <c r="M1404" s="27" t="s">
        <v>570</v>
      </c>
      <c r="N1404" s="25">
        <f>IFERROR(VLOOKUP(M1404,Data!$J$1:$K$58,2,0),"")</f>
        <v>56973887322</v>
      </c>
      <c r="O1404" s="27" t="s">
        <v>738</v>
      </c>
      <c r="P1404" s="27"/>
      <c r="Q1404" s="27" t="s">
        <v>569</v>
      </c>
      <c r="R1404" s="27" t="s">
        <v>120</v>
      </c>
      <c r="S1404" s="27"/>
      <c r="T1404" s="27"/>
      <c r="U1404" s="28"/>
      <c r="X1404" s="27"/>
      <c r="Y1404" s="27"/>
      <c r="Z1404" s="29"/>
      <c r="AA1404" s="29"/>
      <c r="AB1404" s="29"/>
      <c r="AC1404" s="30"/>
      <c r="AD1404" s="15" t="str">
        <f>IF(Tabla2[[#This Row],[HORA ENTREGA]]="DIRECTO","On time", IF(AA1404&lt;&gt;"",IF(Tabla2[[#This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04" s="15" t="str">
        <f>MID(Tabla2[[#This Row],[TIPO]],1,3)</f>
        <v>RAM</v>
      </c>
      <c r="AF14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RITRAMA */ Cont: * RAMPLA*/ HR Entrega: *07:00* /Dirección: *AV. TUPUNGATO 3420, PLACILLA</v>
      </c>
      <c r="AG1404" s="38" t="str">
        <f>IFERROR(HYPERLINK("https://wa.me/"&amp;Tabla2[[#This Row],[CONTACTO]]&amp;"?text="&amp;Tabla2[[#This Row],[Mensaje]],"Enviar mensaje"),"")</f>
        <v>Enviar mensaje</v>
      </c>
      <c r="AH1404" s="15" t="str">
        <f>CONCATENATE(A1404,F1404)</f>
        <v>1403RAMPLA</v>
      </c>
      <c r="AI1404" s="15" t="str">
        <f>CONCATENATE("ENT-",A1404)</f>
        <v>ENT-1403</v>
      </c>
      <c r="AJ1404" s="15" t="str">
        <f>IF(Tabla2[[#This Row],[Op]]&lt;&gt;"","ENTREGA","")</f>
        <v>ENTREGA</v>
      </c>
      <c r="AK1404" s="40" t="str">
        <f>(Tabla2[[#This Row],[FECHA ENTREGA]]&amp;Tabla2[[#This Row],[HORA ENTREGA]])</f>
        <v>461000,291666666666667</v>
      </c>
      <c r="AL1404" s="34" t="str">
        <f>IFERROR(HYPERLINK("https://wa.me/"&amp;Tabla2[[#This Row],[CONTACTO]]&amp;"?text="&amp;Tabla2[[#This Row],[Mensaje]]),"")</f>
        <v>https://wa.me/56973887322?text=Hola!%0AServicio del día 19-03%0A *Cliente:* RITRAMA */ Cont: * RAMPLA*/ HR Entrega: *07:00* /Dirección: *AV. TUPUNGATO 3420, PLACILLA</v>
      </c>
    </row>
    <row r="1405" spans="1:38" s="15" customFormat="1" ht="16.5" customHeight="1" x14ac:dyDescent="0.2">
      <c r="A1405" s="15">
        <f>ROW(A1404)</f>
        <v>1404</v>
      </c>
      <c r="B1405" s="15">
        <f>IF(J1405=J1404,B1404+1,1)</f>
        <v>27</v>
      </c>
      <c r="C1405" s="15" t="s">
        <v>236</v>
      </c>
      <c r="D1405" s="25" t="s">
        <v>39</v>
      </c>
      <c r="E1405" s="27">
        <v>508694</v>
      </c>
      <c r="F1405" s="27" t="s">
        <v>2384</v>
      </c>
      <c r="G1405" s="27" t="s">
        <v>64</v>
      </c>
      <c r="H1405" s="27">
        <v>30000</v>
      </c>
      <c r="I1405" s="27" t="s">
        <v>42</v>
      </c>
      <c r="J1405" s="28">
        <v>46100</v>
      </c>
      <c r="K1405" s="26">
        <v>0.33333333333333331</v>
      </c>
      <c r="L1405" s="26"/>
      <c r="M1405" s="27" t="s">
        <v>45</v>
      </c>
      <c r="N1405" s="25">
        <f>IFERROR(VLOOKUP(M1405,Data!$J$1:$K$58,2,0),"")</f>
        <v>56950981572</v>
      </c>
      <c r="O1405" s="27" t="s">
        <v>46</v>
      </c>
      <c r="P1405" s="27"/>
      <c r="Q1405" s="27" t="s">
        <v>1853</v>
      </c>
      <c r="R1405" s="27" t="s">
        <v>48</v>
      </c>
      <c r="S1405" s="27"/>
      <c r="T1405" s="27"/>
      <c r="U1405" s="28"/>
      <c r="V1405" s="15" t="s">
        <v>1700</v>
      </c>
      <c r="X1405" s="27" t="s">
        <v>335</v>
      </c>
      <c r="Y1405" s="27"/>
      <c r="Z1405" s="29"/>
      <c r="AA1405" s="29">
        <v>0.33541666666666664</v>
      </c>
      <c r="AB1405" s="29"/>
      <c r="AC1405" s="30">
        <v>46100</v>
      </c>
      <c r="AD1405" s="15" t="str">
        <f>IF(Tabla2[[#This Row],[HORA ENTREGA]]="DIRECTO","On time", IF(AA1405&lt;&gt;"",IF(Tabla2[[#This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5" s="15" t="str">
        <f>MID(Tabla2[[#This Row],[TIPO]],1,3)</f>
        <v xml:space="preserve">20 </v>
      </c>
      <c r="AF14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SOCIEDAD COMERCIAL MARBEN PETS LTDA */ Cont: * TRHU2340400*/ HR Entrega: *08:00* /Dirección: *Santa rosa 15551 la pintana</v>
      </c>
      <c r="AG1405" s="38" t="str">
        <f>IFERROR(HYPERLINK("https://wa.me/"&amp;Tabla2[[#This Row],[CONTACTO]]&amp;"?text="&amp;Tabla2[[#This Row],[Mensaje]],"Enviar mensaje"),"")</f>
        <v>Enviar mensaje</v>
      </c>
      <c r="AH1405" s="15" t="str">
        <f>CONCATENATE(A1405,F1405)</f>
        <v>1404TRHU2340400</v>
      </c>
      <c r="AI1405" s="15" t="str">
        <f>CONCATENATE("ENT-",A1405)</f>
        <v>ENT-1404</v>
      </c>
      <c r="AJ1405" s="15" t="str">
        <f>IF(Tabla2[[#This Row],[Op]]&lt;&gt;"","ENTREGA","")</f>
        <v>ENTREGA</v>
      </c>
      <c r="AK1405" s="40" t="str">
        <f>(Tabla2[[#This Row],[FECHA ENTREGA]]&amp;Tabla2[[#This Row],[HORA ENTREGA]])</f>
        <v>461000,333333333333333</v>
      </c>
      <c r="AL1405" s="34" t="str">
        <f>IFERROR(HYPERLINK("https://wa.me/"&amp;Tabla2[[#This Row],[CONTACTO]]&amp;"?text="&amp;Tabla2[[#This Row],[Mensaje]]),"")</f>
        <v>https://wa.me/56950981572?text=Hola!%0AServicio del día 19-03%0A *Cliente:* SOCIEDAD COMERCIAL MARBEN PETS LTDA */ Cont: * TRHU2340400*/ HR Entrega: *08:00* /Dirección: *Santa rosa 15551 la pintana</v>
      </c>
    </row>
    <row r="1406" spans="1:38" s="15" customFormat="1" ht="16.5" customHeight="1" x14ac:dyDescent="0.2">
      <c r="A1406" s="15">
        <f>ROW(A1405)</f>
        <v>1405</v>
      </c>
      <c r="B1406" s="15">
        <f>IF(J1406=J1405,B1405+1,1)</f>
        <v>28</v>
      </c>
      <c r="C1406" s="15" t="s">
        <v>236</v>
      </c>
      <c r="D1406" s="25" t="s">
        <v>39</v>
      </c>
      <c r="E1406" s="27">
        <v>508694</v>
      </c>
      <c r="F1406" s="27" t="s">
        <v>2385</v>
      </c>
      <c r="G1406" s="27" t="s">
        <v>64</v>
      </c>
      <c r="H1406" s="27">
        <v>30000</v>
      </c>
      <c r="I1406" s="27" t="s">
        <v>42</v>
      </c>
      <c r="J1406" s="28">
        <v>46100</v>
      </c>
      <c r="K1406" s="26">
        <v>0.33333333333333331</v>
      </c>
      <c r="L1406" s="26"/>
      <c r="M1406" s="27" t="s">
        <v>192</v>
      </c>
      <c r="N1406" s="25">
        <f>IFERROR(VLOOKUP(M1406,Data!$J$1:$K$58,2,0),"")</f>
        <v>56967396661</v>
      </c>
      <c r="O1406" s="27" t="s">
        <v>73</v>
      </c>
      <c r="P1406" s="27"/>
      <c r="Q1406" s="27" t="s">
        <v>2386</v>
      </c>
      <c r="R1406" s="27" t="s">
        <v>48</v>
      </c>
      <c r="S1406" s="27"/>
      <c r="T1406" s="27"/>
      <c r="U1406" s="28"/>
      <c r="V1406" s="15" t="s">
        <v>1700</v>
      </c>
      <c r="X1406" s="27"/>
      <c r="Y1406" s="27"/>
      <c r="Z1406" s="29"/>
      <c r="AA1406" s="29">
        <v>0.34027777777777779</v>
      </c>
      <c r="AB1406" s="29"/>
      <c r="AC1406" s="30">
        <v>46100</v>
      </c>
      <c r="AD1406" s="15" t="str">
        <f>IF(Tabla2[[#This Row],[HORA ENTREGA]]="DIRECTO","On time", IF(AA1406&lt;&gt;"",IF(Tabla2[[#This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6" s="15" t="str">
        <f>MID(Tabla2[[#This Row],[TIPO]],1,3)</f>
        <v xml:space="preserve">20 </v>
      </c>
      <c r="AF14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SOCIEDAD COMERCIAL MARBEN PETS LTDA */ Cont: * TRHU2808635*/ HR Entrega: *08:00* /Dirección: *AV. DE LA VICTORIA 2498</v>
      </c>
      <c r="AG1406" s="38" t="str">
        <f>IFERROR(HYPERLINK("https://wa.me/"&amp;Tabla2[[#This Row],[CONTACTO]]&amp;"?text="&amp;Tabla2[[#This Row],[Mensaje]],"Enviar mensaje"),"")</f>
        <v>Enviar mensaje</v>
      </c>
      <c r="AH1406" s="15" t="str">
        <f>CONCATENATE(A1406,F1406)</f>
        <v>1405TRHU2808635</v>
      </c>
      <c r="AI1406" s="15" t="str">
        <f>CONCATENATE("ENT-",A1406)</f>
        <v>ENT-1405</v>
      </c>
      <c r="AJ1406" s="15" t="str">
        <f>IF(Tabla2[[#This Row],[Op]]&lt;&gt;"","ENTREGA","")</f>
        <v>ENTREGA</v>
      </c>
      <c r="AK1406" s="40" t="str">
        <f>(Tabla2[[#This Row],[FECHA ENTREGA]]&amp;Tabla2[[#This Row],[HORA ENTREGA]])</f>
        <v>461000,333333333333333</v>
      </c>
      <c r="AL1406" s="34" t="str">
        <f>IFERROR(HYPERLINK("https://wa.me/"&amp;Tabla2[[#This Row],[CONTACTO]]&amp;"?text="&amp;Tabla2[[#This Row],[Mensaje]]),"")</f>
        <v>https://wa.me/56967396661?text=Hola!%0AServicio del día 19-03%0A *Cliente:* SOCIEDAD COMERCIAL MARBEN PETS LTDA */ Cont: * TRHU2808635*/ HR Entrega: *08:00* /Dirección: *AV. DE LA VICTORIA 2498</v>
      </c>
    </row>
    <row r="1407" spans="1:38" s="15" customFormat="1" ht="16.5" customHeight="1" x14ac:dyDescent="0.2">
      <c r="A1407" s="15">
        <f>ROW(A1406)</f>
        <v>1406</v>
      </c>
      <c r="B1407" s="15">
        <f>IF(J1407=J1406,B1406+1,1)</f>
        <v>29</v>
      </c>
      <c r="C1407" s="15" t="s">
        <v>236</v>
      </c>
      <c r="D1407" s="25" t="s">
        <v>39</v>
      </c>
      <c r="E1407" s="27">
        <v>508694</v>
      </c>
      <c r="F1407" s="27" t="s">
        <v>2387</v>
      </c>
      <c r="G1407" s="27" t="s">
        <v>64</v>
      </c>
      <c r="H1407" s="27">
        <v>30000</v>
      </c>
      <c r="I1407" s="27" t="s">
        <v>42</v>
      </c>
      <c r="J1407" s="28">
        <v>46100</v>
      </c>
      <c r="K1407" s="26">
        <v>0.33333333333333331</v>
      </c>
      <c r="L1407" s="26"/>
      <c r="M1407" s="27" t="s">
        <v>164</v>
      </c>
      <c r="N1407" s="25">
        <f>IFERROR(VLOOKUP(M1407,Data!$J$1:$K$58,2,0),"")</f>
        <v>56967398822</v>
      </c>
      <c r="O1407" s="27" t="s">
        <v>165</v>
      </c>
      <c r="P1407" s="27"/>
      <c r="Q1407" s="27" t="s">
        <v>1105</v>
      </c>
      <c r="R1407" s="27" t="s">
        <v>48</v>
      </c>
      <c r="S1407" s="27"/>
      <c r="T1407" s="27"/>
      <c r="U1407" s="28"/>
      <c r="V1407" s="15" t="s">
        <v>1700</v>
      </c>
      <c r="X1407" s="27"/>
      <c r="Y1407" s="27"/>
      <c r="Z1407" s="29"/>
      <c r="AA1407" s="29">
        <v>0.31666666666666665</v>
      </c>
      <c r="AB1407" s="29"/>
      <c r="AC1407" s="30">
        <v>46100</v>
      </c>
      <c r="AD1407" s="15" t="str">
        <f>IF(Tabla2[[#This Row],[HORA ENTREGA]]="DIRECTO","On time", IF(AA1407&lt;&gt;"",IF(Tabla2[[#This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7" s="15" t="str">
        <f>MID(Tabla2[[#This Row],[TIPO]],1,3)</f>
        <v xml:space="preserve">20 </v>
      </c>
      <c r="AF14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SOCIEDAD COMERCIAL MARBEN PETS LTDA */ Cont: * CAIU3700102*/ HR Entrega: *08:00* /Dirección: *JOSE JOAQUIN PEREZ 8726 PUDAHUEL</v>
      </c>
      <c r="AG1407" s="38" t="str">
        <f>IFERROR(HYPERLINK("https://wa.me/"&amp;Tabla2[[#This Row],[CONTACTO]]&amp;"?text="&amp;Tabla2[[#This Row],[Mensaje]],"Enviar mensaje"),"")</f>
        <v>Enviar mensaje</v>
      </c>
      <c r="AH1407" s="15" t="str">
        <f>CONCATENATE(A1407,F1407)</f>
        <v>1406CAIU3700102</v>
      </c>
      <c r="AI1407" s="15" t="str">
        <f>CONCATENATE("ENT-",A1407)</f>
        <v>ENT-1406</v>
      </c>
      <c r="AJ1407" s="15" t="str">
        <f>IF(Tabla2[[#This Row],[Op]]&lt;&gt;"","ENTREGA","")</f>
        <v>ENTREGA</v>
      </c>
      <c r="AK1407" s="40" t="str">
        <f>(Tabla2[[#This Row],[FECHA ENTREGA]]&amp;Tabla2[[#This Row],[HORA ENTREGA]])</f>
        <v>461000,333333333333333</v>
      </c>
      <c r="AL1407" s="34" t="str">
        <f>IFERROR(HYPERLINK("https://wa.me/"&amp;Tabla2[[#This Row],[CONTACTO]]&amp;"?text="&amp;Tabla2[[#This Row],[Mensaje]]),"")</f>
        <v>https://wa.me/56967398822?text=Hola!%0AServicio del día 19-03%0A *Cliente:* SOCIEDAD COMERCIAL MARBEN PETS LTDA */ Cont: * CAIU3700102*/ HR Entrega: *08:00* /Dirección: *JOSE JOAQUIN PEREZ 8726 PUDAHUEL</v>
      </c>
    </row>
    <row r="1408" spans="1:38" s="15" customFormat="1" ht="16.5" customHeight="1" x14ac:dyDescent="0.2">
      <c r="A1408" s="15">
        <f>ROW(A1407)</f>
        <v>1407</v>
      </c>
      <c r="B1408" s="15">
        <f>IF(J1408=J1407,B1407+1,1)</f>
        <v>30</v>
      </c>
      <c r="C1408" s="15" t="s">
        <v>236</v>
      </c>
      <c r="D1408" s="25" t="s">
        <v>39</v>
      </c>
      <c r="E1408" s="27">
        <v>506984</v>
      </c>
      <c r="F1408" s="27" t="s">
        <v>2388</v>
      </c>
      <c r="G1408" s="27" t="s">
        <v>64</v>
      </c>
      <c r="H1408" s="27">
        <v>30000</v>
      </c>
      <c r="I1408" s="27" t="s">
        <v>42</v>
      </c>
      <c r="J1408" s="28">
        <v>46100</v>
      </c>
      <c r="K1408" s="26">
        <v>0.33333333333333331</v>
      </c>
      <c r="L1408" s="26"/>
      <c r="M1408" s="27" t="s">
        <v>176</v>
      </c>
      <c r="N1408" s="25">
        <f>IFERROR(VLOOKUP(M1408,Data!$J$1:$K$58,2,0),"")</f>
        <v>56968463649</v>
      </c>
      <c r="O1408" s="27" t="s">
        <v>177</v>
      </c>
      <c r="P1408" s="27"/>
      <c r="Q1408" s="27" t="s">
        <v>2222</v>
      </c>
      <c r="R1408" s="27" t="s">
        <v>48</v>
      </c>
      <c r="S1408" s="27"/>
      <c r="T1408" s="27"/>
      <c r="U1408" s="28"/>
      <c r="V1408" s="15" t="s">
        <v>1700</v>
      </c>
      <c r="X1408" s="27"/>
      <c r="Y1408" s="27"/>
      <c r="Z1408" s="29"/>
      <c r="AA1408" s="29">
        <v>0.33333333333333331</v>
      </c>
      <c r="AB1408" s="29"/>
      <c r="AC1408" s="30">
        <v>46100</v>
      </c>
      <c r="AD1408" s="15" t="str">
        <f>IF(Tabla2[[#This Row],[HORA ENTREGA]]="DIRECTO","On time", IF(AA1408&lt;&gt;"",IF(Tabla2[[#This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8" s="15" t="str">
        <f>MID(Tabla2[[#This Row],[TIPO]],1,3)</f>
        <v xml:space="preserve">20 </v>
      </c>
      <c r="AF14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SOCIEDAD COMERCIAL MARBEN PETS LTDA */ Cont: * TRHU2493163*/ HR Entrega: *08:00* /Dirección: *FRAGUA - CARPASS BLANCAS</v>
      </c>
      <c r="AG1408" s="38" t="str">
        <f>IFERROR(HYPERLINK("https://wa.me/"&amp;Tabla2[[#This Row],[CONTACTO]]&amp;"?text="&amp;Tabla2[[#This Row],[Mensaje]],"Enviar mensaje"),"")</f>
        <v>Enviar mensaje</v>
      </c>
      <c r="AH1408" s="15" t="str">
        <f>CONCATENATE(A1408,F1408)</f>
        <v>1407TRHU2493163</v>
      </c>
      <c r="AI1408" s="15" t="str">
        <f>CONCATENATE("ENT-",A1408)</f>
        <v>ENT-1407</v>
      </c>
      <c r="AJ1408" s="15" t="str">
        <f>IF(Tabla2[[#This Row],[Op]]&lt;&gt;"","ENTREGA","")</f>
        <v>ENTREGA</v>
      </c>
      <c r="AK1408" s="40" t="str">
        <f>(Tabla2[[#This Row],[FECHA ENTREGA]]&amp;Tabla2[[#This Row],[HORA ENTREGA]])</f>
        <v>461000,333333333333333</v>
      </c>
      <c r="AL1408" s="34" t="str">
        <f>IFERROR(HYPERLINK("https://wa.me/"&amp;Tabla2[[#This Row],[CONTACTO]]&amp;"?text="&amp;Tabla2[[#This Row],[Mensaje]]),"")</f>
        <v>https://wa.me/56968463649?text=Hola!%0AServicio del día 19-03%0A *Cliente:* SOCIEDAD COMERCIAL MARBEN PETS LTDA */ Cont: * TRHU2493163*/ HR Entrega: *08:00* /Dirección: *FRAGUA - CARPASS BLANCAS</v>
      </c>
    </row>
    <row r="1409" spans="1:38" s="15" customFormat="1" ht="16.5" customHeight="1" x14ac:dyDescent="0.2">
      <c r="A1409" s="15">
        <f>ROW(A1408)</f>
        <v>1408</v>
      </c>
      <c r="B1409" s="15">
        <f>IF(J1409=J1408,B1408+1,1)</f>
        <v>31</v>
      </c>
      <c r="C1409" s="15" t="s">
        <v>236</v>
      </c>
      <c r="D1409" s="25" t="s">
        <v>39</v>
      </c>
      <c r="E1409" s="27">
        <v>506984</v>
      </c>
      <c r="F1409" s="27" t="s">
        <v>2389</v>
      </c>
      <c r="G1409" s="27" t="s">
        <v>64</v>
      </c>
      <c r="H1409" s="27">
        <v>30000</v>
      </c>
      <c r="I1409" s="27" t="s">
        <v>42</v>
      </c>
      <c r="J1409" s="28">
        <v>46100</v>
      </c>
      <c r="K1409" s="26">
        <v>0.33333333333333331</v>
      </c>
      <c r="L1409" s="26"/>
      <c r="M1409" s="27" t="s">
        <v>233</v>
      </c>
      <c r="N1409" s="25">
        <f>IFERROR(VLOOKUP(M1409,Data!$J$1:$K$58,2,0),"")</f>
        <v>56998494086</v>
      </c>
      <c r="O1409" s="27" t="s">
        <v>234</v>
      </c>
      <c r="P1409" s="27"/>
      <c r="Q1409" s="27" t="s">
        <v>573</v>
      </c>
      <c r="R1409" s="27" t="s">
        <v>48</v>
      </c>
      <c r="S1409" s="27"/>
      <c r="T1409" s="27"/>
      <c r="U1409" s="28"/>
      <c r="V1409" s="15" t="s">
        <v>1700</v>
      </c>
      <c r="X1409" s="27"/>
      <c r="Y1409" s="27"/>
      <c r="Z1409" s="29"/>
      <c r="AA1409" s="29">
        <v>0.33819444444444446</v>
      </c>
      <c r="AB1409" s="29"/>
      <c r="AC1409" s="30">
        <v>46100</v>
      </c>
      <c r="AD1409" s="15" t="str">
        <f>IF(Tabla2[[#This Row],[HORA ENTREGA]]="DIRECTO","On time", IF(AA1409&lt;&gt;"",IF(Tabla2[[#This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09" s="15" t="str">
        <f>MID(Tabla2[[#This Row],[TIPO]],1,3)</f>
        <v xml:space="preserve">20 </v>
      </c>
      <c r="AF14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SOCIEDAD COMERCIAL MARBEN PETS LTDA */ Cont: * SGCU2035642*/ HR Entrega: *08:00* /Dirección: *FRAGUA - BOD.PRINCIPAL</v>
      </c>
      <c r="AG1409" s="38" t="str">
        <f>IFERROR(HYPERLINK("https://wa.me/"&amp;Tabla2[[#This Row],[CONTACTO]]&amp;"?text="&amp;Tabla2[[#This Row],[Mensaje]],"Enviar mensaje"),"")</f>
        <v>Enviar mensaje</v>
      </c>
      <c r="AH1409" s="15" t="str">
        <f>CONCATENATE(A1409,F1409)</f>
        <v>1408SGCU2035642</v>
      </c>
      <c r="AI1409" s="15" t="str">
        <f>CONCATENATE("ENT-",A1409)</f>
        <v>ENT-1408</v>
      </c>
      <c r="AJ1409" s="15" t="str">
        <f>IF(Tabla2[[#This Row],[Op]]&lt;&gt;"","ENTREGA","")</f>
        <v>ENTREGA</v>
      </c>
      <c r="AK1409" s="40" t="str">
        <f>(Tabla2[[#This Row],[FECHA ENTREGA]]&amp;Tabla2[[#This Row],[HORA ENTREGA]])</f>
        <v>461000,333333333333333</v>
      </c>
      <c r="AL1409" s="34" t="str">
        <f>IFERROR(HYPERLINK("https://wa.me/"&amp;Tabla2[[#This Row],[CONTACTO]]&amp;"?text="&amp;Tabla2[[#This Row],[Mensaje]]),"")</f>
        <v>https://wa.me/56998494086?text=Hola!%0AServicio del día 19-03%0A *Cliente:* SOCIEDAD COMERCIAL MARBEN PETS LTDA */ Cont: * SGCU2035642*/ HR Entrega: *08:00* /Dirección: *FRAGUA - BOD.PRINCIPAL</v>
      </c>
    </row>
    <row r="1410" spans="1:38" s="15" customFormat="1" ht="16.5" customHeight="1" x14ac:dyDescent="0.2">
      <c r="A1410" s="15">
        <f>ROW(A1409)</f>
        <v>1409</v>
      </c>
      <c r="B1410" s="15">
        <f>IF(J1410=J1409,B1409+1,1)</f>
        <v>32</v>
      </c>
      <c r="C1410" s="15" t="s">
        <v>236</v>
      </c>
      <c r="D1410" s="25" t="s">
        <v>39</v>
      </c>
      <c r="E1410" s="27">
        <v>509124</v>
      </c>
      <c r="F1410" s="27" t="s">
        <v>2390</v>
      </c>
      <c r="G1410" s="27" t="s">
        <v>64</v>
      </c>
      <c r="H1410" s="27">
        <v>10000</v>
      </c>
      <c r="I1410" s="27" t="s">
        <v>42</v>
      </c>
      <c r="J1410" s="28">
        <v>46100</v>
      </c>
      <c r="K1410" s="26">
        <v>0.375</v>
      </c>
      <c r="L1410" s="26"/>
      <c r="M1410" s="27" t="s">
        <v>55</v>
      </c>
      <c r="N1410" s="25">
        <f>IFERROR(VLOOKUP(M1410,Data!$J$1:$K$58,2,0),"")</f>
        <v>56992164782</v>
      </c>
      <c r="O1410" s="27" t="s">
        <v>56</v>
      </c>
      <c r="P1410" s="27"/>
      <c r="Q1410" s="27" t="s">
        <v>573</v>
      </c>
      <c r="R1410" s="27" t="s">
        <v>195</v>
      </c>
      <c r="S1410" s="27"/>
      <c r="T1410" s="27"/>
      <c r="U1410" s="28"/>
      <c r="V1410" s="15" t="s">
        <v>1700</v>
      </c>
      <c r="X1410" s="27"/>
      <c r="Y1410" s="27"/>
      <c r="Z1410" s="29"/>
      <c r="AA1410" s="29">
        <v>0.37152777777777779</v>
      </c>
      <c r="AB1410" s="29"/>
      <c r="AC1410" s="30">
        <v>46100</v>
      </c>
      <c r="AD1410" s="15" t="str">
        <f>IF(Tabla2[[#This Row],[HORA ENTREGA]]="DIRECTO","On time", IF(AA1410&lt;&gt;"",IF(Tabla2[[#This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0" s="15" t="str">
        <f>MID(Tabla2[[#This Row],[TIPO]],1,3)</f>
        <v xml:space="preserve">20 </v>
      </c>
      <c r="AF14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SOCIEDAD COMERCIAL MARBEN PETS LTDA */ Cont: * MEDU3998554*/ HR Entrega: *09:00* /Dirección: *FRAGUA - BOD.PRINCIPAL</v>
      </c>
      <c r="AG1410" s="38" t="str">
        <f>IFERROR(HYPERLINK("https://wa.me/"&amp;Tabla2[[#This Row],[CONTACTO]]&amp;"?text="&amp;Tabla2[[#This Row],[Mensaje]],"Enviar mensaje"),"")</f>
        <v>Enviar mensaje</v>
      </c>
      <c r="AH1410" s="15" t="str">
        <f>CONCATENATE(A1410,F1410)</f>
        <v>1409MEDU3998554</v>
      </c>
      <c r="AI1410" s="15" t="str">
        <f>CONCATENATE("ENT-",A1410)</f>
        <v>ENT-1409</v>
      </c>
      <c r="AJ1410" s="15" t="str">
        <f>IF(Tabla2[[#This Row],[Op]]&lt;&gt;"","ENTREGA","")</f>
        <v>ENTREGA</v>
      </c>
      <c r="AK1410" s="40" t="str">
        <f>(Tabla2[[#This Row],[FECHA ENTREGA]]&amp;Tabla2[[#This Row],[HORA ENTREGA]])</f>
        <v>461000,375</v>
      </c>
      <c r="AL1410" s="34" t="str">
        <f>IFERROR(HYPERLINK("https://wa.me/"&amp;Tabla2[[#This Row],[CONTACTO]]&amp;"?text="&amp;Tabla2[[#This Row],[Mensaje]]),"")</f>
        <v>https://wa.me/56992164782?text=Hola!%0AServicio del día 19-03%0A *Cliente:* SOCIEDAD COMERCIAL MARBEN PETS LTDA */ Cont: * MEDU3998554*/ HR Entrega: *09:00* /Dirección: *FRAGUA - BOD.PRINCIPAL</v>
      </c>
    </row>
    <row r="1411" spans="1:38" s="15" customFormat="1" ht="16.5" customHeight="1" x14ac:dyDescent="0.2">
      <c r="A1411" s="15">
        <f>ROW(A1410)</f>
        <v>1410</v>
      </c>
      <c r="B1411" s="15">
        <f>IF(J1411=J1410,B1410+1,1)</f>
        <v>33</v>
      </c>
      <c r="C1411" s="15" t="s">
        <v>360</v>
      </c>
      <c r="D1411" s="25" t="s">
        <v>39</v>
      </c>
      <c r="E1411" s="27">
        <v>314337</v>
      </c>
      <c r="F1411" s="27" t="s">
        <v>2391</v>
      </c>
      <c r="G1411" s="27" t="s">
        <v>41</v>
      </c>
      <c r="H1411" s="27">
        <v>15000</v>
      </c>
      <c r="I1411" s="27" t="s">
        <v>42</v>
      </c>
      <c r="J1411" s="28">
        <v>46100</v>
      </c>
      <c r="K1411" s="26">
        <v>0.375</v>
      </c>
      <c r="L1411" s="26"/>
      <c r="M1411" s="27" t="s">
        <v>221</v>
      </c>
      <c r="N1411" s="25">
        <f>IFERROR(VLOOKUP(M1411,Data!$J$1:$K$58,2,0),"")</f>
        <v>56965378427</v>
      </c>
      <c r="O1411" s="27" t="s">
        <v>222</v>
      </c>
      <c r="P1411" s="27"/>
      <c r="Q1411" s="27" t="s">
        <v>362</v>
      </c>
      <c r="R1411" s="27" t="s">
        <v>169</v>
      </c>
      <c r="S1411" s="27"/>
      <c r="T1411" s="27"/>
      <c r="U1411" s="28"/>
      <c r="V1411" s="15" t="s">
        <v>1700</v>
      </c>
      <c r="X1411" s="27"/>
      <c r="Y1411" s="27"/>
      <c r="Z1411" s="29"/>
      <c r="AA1411" s="29">
        <v>0.36875000000000002</v>
      </c>
      <c r="AB1411" s="29"/>
      <c r="AC1411" s="30">
        <v>46100</v>
      </c>
      <c r="AD1411" s="15" t="str">
        <f>IF(Tabla2[[#This Row],[HORA ENTREGA]]="DIRECTO","On time", IF(AA1411&lt;&gt;"",IF(Tabla2[[#This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1" s="15" t="str">
        <f>MID(Tabla2[[#This Row],[TIPO]],1,3)</f>
        <v xml:space="preserve">40 </v>
      </c>
      <c r="AF14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SUMINISTROS TELEFONICOS Y COMPUTACIONALES ESTEC LT */ Cont: * MSBU8343272*/ HR Entrega: *09:00* /Dirección: *AVENIDA PEDRO DE VALDIVIA 5964, MACUL</v>
      </c>
      <c r="AG1411" s="38" t="str">
        <f>IFERROR(HYPERLINK("https://wa.me/"&amp;Tabla2[[#This Row],[CONTACTO]]&amp;"?text="&amp;Tabla2[[#This Row],[Mensaje]],"Enviar mensaje"),"")</f>
        <v>Enviar mensaje</v>
      </c>
      <c r="AH1411" s="15" t="str">
        <f>CONCATENATE(A1411,F1411)</f>
        <v>1410MSBU8343272</v>
      </c>
      <c r="AI1411" s="15" t="str">
        <f>CONCATENATE("ENT-",A1411)</f>
        <v>ENT-1410</v>
      </c>
      <c r="AJ1411" s="15" t="str">
        <f>IF(Tabla2[[#This Row],[Op]]&lt;&gt;"","ENTREGA","")</f>
        <v>ENTREGA</v>
      </c>
      <c r="AK1411" s="40" t="str">
        <f>(Tabla2[[#This Row],[FECHA ENTREGA]]&amp;Tabla2[[#This Row],[HORA ENTREGA]])</f>
        <v>461000,375</v>
      </c>
      <c r="AL1411" s="34" t="str">
        <f>IFERROR(HYPERLINK("https://wa.me/"&amp;Tabla2[[#This Row],[CONTACTO]]&amp;"?text="&amp;Tabla2[[#This Row],[Mensaje]]),"")</f>
        <v>https://wa.me/56965378427?text=Hola!%0AServicio del día 19-03%0A *Cliente:* SUMINISTROS TELEFONICOS Y COMPUTACIONALES ESTEC LT */ Cont: * MSBU8343272*/ HR Entrega: *09:00* /Dirección: *AVENIDA PEDRO DE VALDIVIA 5964, MACUL</v>
      </c>
    </row>
    <row r="1412" spans="1:38" s="15" customFormat="1" ht="16.5" customHeight="1" x14ac:dyDescent="0.2">
      <c r="A1412" s="15">
        <f>ROW(A1411)</f>
        <v>1411</v>
      </c>
      <c r="B1412" s="15">
        <f>IF(J1412=J1411,B1411+1,1)</f>
        <v>34</v>
      </c>
      <c r="C1412" s="15" t="s">
        <v>239</v>
      </c>
      <c r="D1412" s="25" t="s">
        <v>39</v>
      </c>
      <c r="E1412" s="27">
        <v>300069</v>
      </c>
      <c r="F1412" s="27" t="s">
        <v>2392</v>
      </c>
      <c r="G1412" s="27" t="s">
        <v>41</v>
      </c>
      <c r="H1412" s="27">
        <v>18000</v>
      </c>
      <c r="I1412" s="27" t="s">
        <v>42</v>
      </c>
      <c r="J1412" s="28">
        <v>46100</v>
      </c>
      <c r="K1412" s="26">
        <v>0.33333333333333331</v>
      </c>
      <c r="L1412" s="26"/>
      <c r="M1412" s="27" t="s">
        <v>180</v>
      </c>
      <c r="N1412" s="25">
        <f>IFERROR(VLOOKUP(M1412,Data!$J$1:$K$58,2,0),"")</f>
        <v>56956063271</v>
      </c>
      <c r="O1412" s="27" t="s">
        <v>384</v>
      </c>
      <c r="P1412" s="27"/>
      <c r="Q1412" s="27" t="s">
        <v>1036</v>
      </c>
      <c r="R1412" s="27" t="s">
        <v>183</v>
      </c>
      <c r="S1412" s="27"/>
      <c r="T1412" s="27"/>
      <c r="U1412" s="28"/>
      <c r="V1412" s="15" t="s">
        <v>1700</v>
      </c>
      <c r="X1412" s="27"/>
      <c r="Y1412" s="27"/>
      <c r="Z1412" s="29"/>
      <c r="AA1412" s="29">
        <v>0.2986111111111111</v>
      </c>
      <c r="AB1412" s="29"/>
      <c r="AC1412" s="30">
        <v>46100</v>
      </c>
      <c r="AD1412" s="15" t="str">
        <f>IF(Tabla2[[#This Row],[HORA ENTREGA]]="DIRECTO","On time", IF(AA1412&lt;&gt;"",IF(Tabla2[[#This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2" s="15" t="str">
        <f>MID(Tabla2[[#This Row],[TIPO]],1,3)</f>
        <v xml:space="preserve">40 </v>
      </c>
      <c r="AF14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SUPERMERCADO DEL NEUMATICO LTDA */ Cont: * TCNU4280055*/ HR Entrega: *08:00* /Dirección: *AV. GENERAL VELASQUEZ 10901, SAN BERNARDO</v>
      </c>
      <c r="AG1412" s="38" t="str">
        <f>IFERROR(HYPERLINK("https://wa.me/"&amp;Tabla2[[#This Row],[CONTACTO]]&amp;"?text="&amp;Tabla2[[#This Row],[Mensaje]],"Enviar mensaje"),"")</f>
        <v>Enviar mensaje</v>
      </c>
      <c r="AH1412" s="15" t="str">
        <f>CONCATENATE(A1412,F1412)</f>
        <v>1411TCNU4280055</v>
      </c>
      <c r="AI1412" s="15" t="str">
        <f>CONCATENATE("ENT-",A1412)</f>
        <v>ENT-1411</v>
      </c>
      <c r="AJ1412" s="15" t="str">
        <f>IF(Tabla2[[#This Row],[Op]]&lt;&gt;"","ENTREGA","")</f>
        <v>ENTREGA</v>
      </c>
      <c r="AK1412" s="40" t="str">
        <f>(Tabla2[[#This Row],[FECHA ENTREGA]]&amp;Tabla2[[#This Row],[HORA ENTREGA]])</f>
        <v>461000,333333333333333</v>
      </c>
      <c r="AL1412" s="34" t="str">
        <f>IFERROR(HYPERLINK("https://wa.me/"&amp;Tabla2[[#This Row],[CONTACTO]]&amp;"?text="&amp;Tabla2[[#This Row],[Mensaje]]),"")</f>
        <v>https://wa.me/56956063271?text=Hola!%0AServicio del día 19-03%0A *Cliente:* SUPERMERCADO DEL NEUMATICO LTDA */ Cont: * TCNU4280055*/ HR Entrega: *08:00* /Dirección: *AV. GENERAL VELASQUEZ 10901, SAN BERNARDO</v>
      </c>
    </row>
    <row r="1413" spans="1:38" s="15" customFormat="1" ht="16.5" customHeight="1" x14ac:dyDescent="0.2">
      <c r="A1413" s="15">
        <f>ROW(A1412)</f>
        <v>1412</v>
      </c>
      <c r="B1413" s="15">
        <f>IF(J1413=J1412,B1412+1,1)</f>
        <v>35</v>
      </c>
      <c r="C1413" s="15" t="s">
        <v>447</v>
      </c>
      <c r="D1413" s="25" t="s">
        <v>39</v>
      </c>
      <c r="E1413" s="27">
        <v>385719</v>
      </c>
      <c r="F1413" s="27" t="s">
        <v>2393</v>
      </c>
      <c r="G1413" s="27" t="s">
        <v>41</v>
      </c>
      <c r="H1413" s="27">
        <v>17000</v>
      </c>
      <c r="I1413" s="27" t="s">
        <v>42</v>
      </c>
      <c r="J1413" s="28">
        <v>46100</v>
      </c>
      <c r="K1413" s="26">
        <v>0.33333333333333331</v>
      </c>
      <c r="L1413" s="26"/>
      <c r="M1413" s="27" t="s">
        <v>308</v>
      </c>
      <c r="N1413" s="25">
        <f>IFERROR(VLOOKUP(M1413,Data!$J$1:$K$58,2,0),"")</f>
        <v>56966631737</v>
      </c>
      <c r="O1413" s="27" t="s">
        <v>309</v>
      </c>
      <c r="P1413" s="27"/>
      <c r="Q1413" s="27" t="s">
        <v>2083</v>
      </c>
      <c r="R1413" s="27" t="s">
        <v>100</v>
      </c>
      <c r="S1413" s="27"/>
      <c r="T1413" s="27"/>
      <c r="U1413" s="28"/>
      <c r="V1413" s="15" t="s">
        <v>1700</v>
      </c>
      <c r="X1413" s="27"/>
      <c r="Y1413" s="27"/>
      <c r="Z1413" s="29"/>
      <c r="AA1413" s="29">
        <v>0.3298611111111111</v>
      </c>
      <c r="AB1413" s="29"/>
      <c r="AC1413" s="30">
        <v>46100</v>
      </c>
      <c r="AD1413" s="15" t="str">
        <f>IF(Tabla2[[#This Row],[HORA ENTREGA]]="DIRECTO","On time", IF(AA1413&lt;&gt;"",IF(Tabla2[[#This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3" s="15" t="str">
        <f>MID(Tabla2[[#This Row],[TIPO]],1,3)</f>
        <v xml:space="preserve">40 </v>
      </c>
      <c r="AF14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TECNIKA S A */ Cont: * HAMU2920321*/ HR Entrega: *08:00* /Dirección: *Olivos 1270, Pudahuel</v>
      </c>
      <c r="AG1413" s="38" t="str">
        <f>IFERROR(HYPERLINK("https://wa.me/"&amp;Tabla2[[#This Row],[CONTACTO]]&amp;"?text="&amp;Tabla2[[#This Row],[Mensaje]],"Enviar mensaje"),"")</f>
        <v>Enviar mensaje</v>
      </c>
      <c r="AH1413" s="15" t="str">
        <f>CONCATENATE(A1413,F1413)</f>
        <v>1412HAMU2920321</v>
      </c>
      <c r="AI1413" s="15" t="str">
        <f>CONCATENATE("ENT-",A1413)</f>
        <v>ENT-1412</v>
      </c>
      <c r="AJ1413" s="15" t="str">
        <f>IF(Tabla2[[#This Row],[Op]]&lt;&gt;"","ENTREGA","")</f>
        <v>ENTREGA</v>
      </c>
      <c r="AK1413" s="40" t="str">
        <f>(Tabla2[[#This Row],[FECHA ENTREGA]]&amp;Tabla2[[#This Row],[HORA ENTREGA]])</f>
        <v>461000,333333333333333</v>
      </c>
      <c r="AL1413" s="34" t="str">
        <f>IFERROR(HYPERLINK("https://wa.me/"&amp;Tabla2[[#This Row],[CONTACTO]]&amp;"?text="&amp;Tabla2[[#This Row],[Mensaje]]),"")</f>
        <v>https://wa.me/56966631737?text=Hola!%0AServicio del día 19-03%0A *Cliente:* TECNIKA S A */ Cont: * HAMU2920321*/ HR Entrega: *08:00* /Dirección: *Olivos 1270, Pudahuel</v>
      </c>
    </row>
    <row r="1414" spans="1:38" s="15" customFormat="1" ht="16.5" customHeight="1" x14ac:dyDescent="0.2">
      <c r="A1414" s="15">
        <f>ROW(A1413)</f>
        <v>1413</v>
      </c>
      <c r="B1414" s="15">
        <f>IF(J1414=J1413,B1413+1,1)</f>
        <v>36</v>
      </c>
      <c r="C1414" s="15" t="s">
        <v>1460</v>
      </c>
      <c r="D1414" s="25" t="s">
        <v>39</v>
      </c>
      <c r="E1414" s="27">
        <v>299668</v>
      </c>
      <c r="F1414" s="27" t="s">
        <v>456</v>
      </c>
      <c r="G1414" s="27" t="s">
        <v>456</v>
      </c>
      <c r="H1414" s="27"/>
      <c r="I1414" s="27"/>
      <c r="J1414" s="28">
        <v>46100</v>
      </c>
      <c r="K1414" s="26">
        <v>0.58333333333333337</v>
      </c>
      <c r="L1414" s="26"/>
      <c r="M1414" s="27"/>
      <c r="N1414" s="25" t="str">
        <f>IFERROR(VLOOKUP(M1414,Data!$J$1:$K$58,2,0),"")</f>
        <v/>
      </c>
      <c r="O1414" s="27"/>
      <c r="P1414" s="27"/>
      <c r="Q1414" s="27" t="s">
        <v>2394</v>
      </c>
      <c r="R1414" s="27" t="s">
        <v>120</v>
      </c>
      <c r="S1414" s="27"/>
      <c r="T1414" s="27"/>
      <c r="U1414" s="28"/>
      <c r="X1414" s="27"/>
      <c r="Y1414" s="27"/>
      <c r="Z1414" s="29"/>
      <c r="AA1414" s="29">
        <v>0.56944444444444442</v>
      </c>
      <c r="AB1414" s="29"/>
      <c r="AC1414" s="30">
        <v>46100</v>
      </c>
      <c r="AD1414" s="15" t="str">
        <f>IF(Tabla2[[#This Row],[HORA ENTREGA]]="DIRECTO","On time", IF(AA1414&lt;&gt;"",IF(Tabla2[[#This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4" s="15" t="str">
        <f>MID(Tabla2[[#This Row],[TIPO]],1,3)</f>
        <v>RAM</v>
      </c>
      <c r="AF14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TEGA INDUSTRIES CHILE SPA . */ Cont: * RAMPLA*/ HR Entrega: *14:00* /Dirección: *Av Colorado 781 Quilicura</v>
      </c>
      <c r="AG1414" s="38" t="str">
        <f>IFERROR(HYPERLINK("https://wa.me/"&amp;Tabla2[[#This Row],[CONTACTO]]&amp;"?text="&amp;Tabla2[[#This Row],[Mensaje]],"Enviar mensaje"),"")</f>
        <v>Enviar mensaje</v>
      </c>
      <c r="AH1414" s="15" t="str">
        <f>CONCATENATE(A1414,F1414)</f>
        <v>1413RAMPLA</v>
      </c>
      <c r="AI1414" s="15" t="str">
        <f>CONCATENATE("ENT-",A1414)</f>
        <v>ENT-1413</v>
      </c>
      <c r="AJ1414" s="15" t="str">
        <f>IF(Tabla2[[#This Row],[Op]]&lt;&gt;"","ENTREGA","")</f>
        <v>ENTREGA</v>
      </c>
      <c r="AK1414" s="40" t="str">
        <f>(Tabla2[[#This Row],[FECHA ENTREGA]]&amp;Tabla2[[#This Row],[HORA ENTREGA]])</f>
        <v>461000,583333333333333</v>
      </c>
      <c r="AL1414" s="34" t="str">
        <f>IFERROR(HYPERLINK("https://wa.me/"&amp;Tabla2[[#This Row],[CONTACTO]]&amp;"?text="&amp;Tabla2[[#This Row],[Mensaje]]),"")</f>
        <v>https://wa.me/?text=Hola!%0AServicio del día 19-03%0A *Cliente:* TEGA INDUSTRIES CHILE SPA . */ Cont: * RAMPLA*/ HR Entrega: *14:00* /Dirección: *Av Colorado 781 Quilicura</v>
      </c>
    </row>
    <row r="1415" spans="1:38" s="15" customFormat="1" ht="16.5" customHeight="1" x14ac:dyDescent="0.2">
      <c r="A1415" s="15">
        <f>ROW(A1414)</f>
        <v>1414</v>
      </c>
      <c r="B1415" s="15">
        <f>IF(J1415=J1414,B1414+1,1)</f>
        <v>37</v>
      </c>
      <c r="C1415" s="15" t="s">
        <v>1460</v>
      </c>
      <c r="D1415" s="25" t="s">
        <v>39</v>
      </c>
      <c r="E1415" s="27" t="s">
        <v>120</v>
      </c>
      <c r="F1415" s="27" t="s">
        <v>456</v>
      </c>
      <c r="G1415" s="27" t="s">
        <v>456</v>
      </c>
      <c r="H1415" s="27"/>
      <c r="I1415" s="27"/>
      <c r="J1415" s="28">
        <v>46100</v>
      </c>
      <c r="K1415" s="26">
        <v>0.625</v>
      </c>
      <c r="L1415" s="26"/>
      <c r="M1415" s="27"/>
      <c r="N1415" s="25" t="str">
        <f>IFERROR(VLOOKUP(M1415,Data!$J$1:$K$58,2,0),"")</f>
        <v/>
      </c>
      <c r="O1415" s="27"/>
      <c r="P1415" s="27"/>
      <c r="Q1415" s="27" t="s">
        <v>2394</v>
      </c>
      <c r="R1415" s="27" t="s">
        <v>120</v>
      </c>
      <c r="S1415" s="27"/>
      <c r="T1415" s="27"/>
      <c r="U1415" s="28"/>
      <c r="X1415" s="27"/>
      <c r="Y1415" s="27"/>
      <c r="Z1415" s="29"/>
      <c r="AA1415" s="29">
        <v>0.58125000000000004</v>
      </c>
      <c r="AB1415" s="29"/>
      <c r="AC1415" s="30">
        <v>46100</v>
      </c>
      <c r="AD1415" s="15" t="str">
        <f>IF(Tabla2[[#This Row],[HORA ENTREGA]]="DIRECTO","On time", IF(AA1415&lt;&gt;"",IF(Tabla2[[#This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5" s="15" t="str">
        <f>MID(Tabla2[[#This Row],[TIPO]],1,3)</f>
        <v>RAM</v>
      </c>
      <c r="AF14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TEGA INDUSTRIES CHILE SPA . */ Cont: * RAMPLA*/ HR Entrega: *15:00* /Dirección: *Av Colorado 781 Quilicura</v>
      </c>
      <c r="AG1415" s="38" t="str">
        <f>IFERROR(HYPERLINK("https://wa.me/"&amp;Tabla2[[#This Row],[CONTACTO]]&amp;"?text="&amp;Tabla2[[#This Row],[Mensaje]],"Enviar mensaje"),"")</f>
        <v>Enviar mensaje</v>
      </c>
      <c r="AH1415" s="15" t="str">
        <f>CONCATENATE(A1415,F1415)</f>
        <v>1414RAMPLA</v>
      </c>
      <c r="AI1415" s="15" t="str">
        <f>CONCATENATE("ENT-",A1415)</f>
        <v>ENT-1414</v>
      </c>
      <c r="AJ1415" s="15" t="str">
        <f>IF(Tabla2[[#This Row],[Op]]&lt;&gt;"","ENTREGA","")</f>
        <v>ENTREGA</v>
      </c>
      <c r="AK1415" s="40" t="str">
        <f>(Tabla2[[#This Row],[FECHA ENTREGA]]&amp;Tabla2[[#This Row],[HORA ENTREGA]])</f>
        <v>461000,625</v>
      </c>
      <c r="AL1415" s="34" t="str">
        <f>IFERROR(HYPERLINK("https://wa.me/"&amp;Tabla2[[#This Row],[CONTACTO]]&amp;"?text="&amp;Tabla2[[#This Row],[Mensaje]]),"")</f>
        <v>https://wa.me/?text=Hola!%0AServicio del día 19-03%0A *Cliente:* TEGA INDUSTRIES CHILE SPA . */ Cont: * RAMPLA*/ HR Entrega: *15:00* /Dirección: *Av Colorado 781 Quilicura</v>
      </c>
    </row>
    <row r="1416" spans="1:38" s="15" customFormat="1" ht="16.5" customHeight="1" x14ac:dyDescent="0.2">
      <c r="A1416" s="15">
        <f>ROW(A1415)</f>
        <v>1415</v>
      </c>
      <c r="B1416" s="15">
        <f>IF(J1416=J1415,B1415+1,1)</f>
        <v>38</v>
      </c>
      <c r="C1416" s="15" t="s">
        <v>2344</v>
      </c>
      <c r="D1416" s="25" t="s">
        <v>39</v>
      </c>
      <c r="E1416" s="27">
        <v>1196084</v>
      </c>
      <c r="F1416" s="27" t="s">
        <v>2395</v>
      </c>
      <c r="G1416" s="27" t="s">
        <v>41</v>
      </c>
      <c r="H1416" s="27">
        <v>9000</v>
      </c>
      <c r="I1416" s="27" t="s">
        <v>42</v>
      </c>
      <c r="J1416" s="28">
        <v>46100</v>
      </c>
      <c r="K1416" s="26">
        <v>0.33333333333333331</v>
      </c>
      <c r="L1416" s="26"/>
      <c r="M1416" s="27" t="s">
        <v>225</v>
      </c>
      <c r="N1416" s="25">
        <f>IFERROR(VLOOKUP(M1416,Data!$J$1:$K$58,2,0),"")</f>
        <v>56978811158</v>
      </c>
      <c r="O1416" s="27" t="s">
        <v>226</v>
      </c>
      <c r="P1416" s="27"/>
      <c r="Q1416" s="27" t="s">
        <v>2346</v>
      </c>
      <c r="R1416" s="27" t="s">
        <v>836</v>
      </c>
      <c r="S1416" s="27"/>
      <c r="T1416" s="27"/>
      <c r="U1416" s="28"/>
      <c r="V1416" s="15" t="s">
        <v>1700</v>
      </c>
      <c r="X1416" s="27" t="s">
        <v>2396</v>
      </c>
      <c r="Y1416" s="27"/>
      <c r="Z1416" s="29"/>
      <c r="AA1416" s="29">
        <v>0.31597222222222221</v>
      </c>
      <c r="AB1416" s="29"/>
      <c r="AC1416" s="30">
        <v>46100</v>
      </c>
      <c r="AD1416" s="15" t="str">
        <f>IF(Tabla2[[#This Row],[HORA ENTREGA]]="DIRECTO","On time", IF(AA1416&lt;&gt;"",IF(Tabla2[[#This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6" s="15" t="str">
        <f>MID(Tabla2[[#This Row],[TIPO]],1,3)</f>
        <v xml:space="preserve">40 </v>
      </c>
      <c r="AF14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19-03%0A *Cliente:* THE ANDES BRANDS */ Cont: * OTPU6310010*/ HR Entrega: *08:00* /Dirección: *BODENOR FLEXCENTER - Boulevard Poniente, Modulos 21 y 22 ENEA, Pudahuel</v>
      </c>
      <c r="AG1416" s="38" t="str">
        <f>IFERROR(HYPERLINK("https://wa.me/"&amp;Tabla2[[#This Row],[CONTACTO]]&amp;"?text="&amp;Tabla2[[#This Row],[Mensaje]],"Enviar mensaje"),"")</f>
        <v>Enviar mensaje</v>
      </c>
      <c r="AH1416" s="15" t="str">
        <f>CONCATENATE(A1416,F1416)</f>
        <v>1415OTPU6310010</v>
      </c>
      <c r="AI1416" s="15" t="str">
        <f>CONCATENATE("ENT-",A1416)</f>
        <v>ENT-1415</v>
      </c>
      <c r="AJ1416" s="15" t="str">
        <f>IF(Tabla2[[#This Row],[Op]]&lt;&gt;"","ENTREGA","")</f>
        <v>ENTREGA</v>
      </c>
      <c r="AK1416" s="40" t="str">
        <f>(Tabla2[[#This Row],[FECHA ENTREGA]]&amp;Tabla2[[#This Row],[HORA ENTREGA]])</f>
        <v>461000,333333333333333</v>
      </c>
      <c r="AL1416" s="34" t="str">
        <f>IFERROR(HYPERLINK("https://wa.me/"&amp;Tabla2[[#This Row],[CONTACTO]]&amp;"?text="&amp;Tabla2[[#This Row],[Mensaje]]),"")</f>
        <v>https://wa.me/56978811158?text=Hola!%0AServicio del día 19-03%0A *Cliente:* THE ANDES BRANDS */ Cont: * OTPU6310010*/ HR Entrega: *08:00* /Dirección: *BODENOR FLEXCENTER - Boulevard Poniente, Modulos 21 y 22 ENEA, Pudahuel</v>
      </c>
    </row>
    <row r="1417" spans="1:38" s="15" customFormat="1" ht="16.5" customHeight="1" x14ac:dyDescent="0.2">
      <c r="A1417" s="15">
        <f>ROW(A1416)</f>
        <v>1416</v>
      </c>
      <c r="B1417" s="15">
        <f>IF(J1417=J1416,B1416+1,1)</f>
        <v>1</v>
      </c>
      <c r="C1417" s="15" t="s">
        <v>517</v>
      </c>
      <c r="D1417" s="25" t="s">
        <v>122</v>
      </c>
      <c r="E1417" s="27" t="s">
        <v>2397</v>
      </c>
      <c r="F1417" s="27" t="s">
        <v>2398</v>
      </c>
      <c r="G1417" s="27" t="s">
        <v>41</v>
      </c>
      <c r="H1417" s="27" t="s">
        <v>120</v>
      </c>
      <c r="I1417" s="27" t="s">
        <v>120</v>
      </c>
      <c r="J1417" s="28">
        <v>46101</v>
      </c>
      <c r="K1417" s="26">
        <v>0.5</v>
      </c>
      <c r="L1417" s="26"/>
      <c r="M1417" s="27" t="s">
        <v>133</v>
      </c>
      <c r="N1417" s="25">
        <f>IFERROR(VLOOKUP(M1417,Data!$J$1:$K$58,2,0),"")</f>
        <v>56953801607</v>
      </c>
      <c r="O1417" s="27" t="s">
        <v>134</v>
      </c>
      <c r="P1417" s="27"/>
      <c r="Q1417" s="27" t="s">
        <v>520</v>
      </c>
      <c r="R1417" s="27" t="s">
        <v>136</v>
      </c>
      <c r="S1417" s="27"/>
      <c r="T1417" s="27"/>
      <c r="U1417" s="28"/>
      <c r="X1417" s="27" t="s">
        <v>2354</v>
      </c>
      <c r="Y1417" s="27"/>
      <c r="Z1417" s="29"/>
      <c r="AA1417" s="29">
        <v>0.51249999999999996</v>
      </c>
      <c r="AB1417" s="29"/>
      <c r="AC1417" s="30">
        <v>46101</v>
      </c>
      <c r="AD1417" s="15" t="str">
        <f>IF(Tabla2[[#This Row],[HORA ENTREGA]]="DIRECTO","On time", IF(AA1417&lt;&gt;"",IF(Tabla2[[#This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17" s="15" t="str">
        <f>MID(Tabla2[[#This Row],[TIPO]],1,3)</f>
        <v xml:space="preserve">40 </v>
      </c>
      <c r="AF14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ARESTI CHILE WINE S.A. */ Cont: * TRHU5276238*/ HR Entrega: *12:00* /Dirección: *CONSOLIDADO: BELLAVISTA S/N, RIO CLARO; BOD. HACIENDA ARESTI / EMBARQUE: SAI</v>
      </c>
      <c r="AG1417" s="38" t="str">
        <f>IFERROR(HYPERLINK("https://wa.me/"&amp;Tabla2[[#This Row],[CONTACTO]]&amp;"?text="&amp;Tabla2[[#This Row],[Mensaje]],"Enviar mensaje"),"")</f>
        <v>Enviar mensaje</v>
      </c>
      <c r="AH1417" s="15" t="str">
        <f>CONCATENATE(A1417,F1417)</f>
        <v>1416TRHU5276238</v>
      </c>
      <c r="AI1417" s="15" t="str">
        <f>CONCATENATE("ENT-",A1417)</f>
        <v>ENT-1416</v>
      </c>
      <c r="AJ1417" s="15" t="str">
        <f>IF(Tabla2[[#This Row],[Op]]&lt;&gt;"","ENTREGA","")</f>
        <v>ENTREGA</v>
      </c>
      <c r="AK1417" s="40" t="str">
        <f>(Tabla2[[#This Row],[FECHA ENTREGA]]&amp;Tabla2[[#This Row],[HORA ENTREGA]])</f>
        <v>461010,5</v>
      </c>
      <c r="AL1417" s="34" t="str">
        <f>IFERROR(HYPERLINK("https://wa.me/"&amp;Tabla2[[#This Row],[CONTACTO]]&amp;"?text="&amp;Tabla2[[#This Row],[Mensaje]]),"")</f>
        <v>https://wa.me/56953801607?text=Hola!%0AServicio del día 20-03%0A *Cliente:* ARESTI CHILE WINE S.A. */ Cont: * TRHU5276238*/ HR Entrega: *12:00* /Dirección: *CONSOLIDADO: BELLAVISTA S/N, RIO CLARO; BOD. HACIENDA ARESTI / EMBARQUE: SAI</v>
      </c>
    </row>
    <row r="1418" spans="1:38" s="15" customFormat="1" ht="16.5" customHeight="1" x14ac:dyDescent="0.2">
      <c r="A1418" s="15">
        <f>ROW(A1417)</f>
        <v>1417</v>
      </c>
      <c r="B1418" s="15">
        <f>IF(J1418=J1417,B1417+1,1)</f>
        <v>2</v>
      </c>
      <c r="C1418" s="15" t="s">
        <v>517</v>
      </c>
      <c r="D1418" s="25" t="s">
        <v>122</v>
      </c>
      <c r="E1418" s="27" t="s">
        <v>2399</v>
      </c>
      <c r="F1418" s="27" t="s">
        <v>2400</v>
      </c>
      <c r="G1418" s="27" t="s">
        <v>41</v>
      </c>
      <c r="H1418" s="27" t="s">
        <v>120</v>
      </c>
      <c r="I1418" s="27" t="s">
        <v>120</v>
      </c>
      <c r="J1418" s="28">
        <v>46101</v>
      </c>
      <c r="K1418" s="26">
        <v>0.58333333333333337</v>
      </c>
      <c r="L1418" s="26"/>
      <c r="M1418" s="27" t="s">
        <v>341</v>
      </c>
      <c r="N1418" s="25">
        <f>IFERROR(VLOOKUP(M1418,Data!$J$1:$K$58,2,0),"")</f>
        <v>56950923536</v>
      </c>
      <c r="O1418" s="27" t="s">
        <v>105</v>
      </c>
      <c r="P1418" s="27"/>
      <c r="Q1418" s="27" t="s">
        <v>520</v>
      </c>
      <c r="R1418" s="27" t="s">
        <v>2356</v>
      </c>
      <c r="S1418" s="27"/>
      <c r="T1418" s="27"/>
      <c r="U1418" s="28"/>
      <c r="X1418" s="27" t="s">
        <v>2354</v>
      </c>
      <c r="Y1418" s="27"/>
      <c r="Z1418" s="29"/>
      <c r="AA1418" s="29">
        <v>0.53541666666666665</v>
      </c>
      <c r="AB1418" s="29"/>
      <c r="AC1418" s="30">
        <v>46101</v>
      </c>
      <c r="AD1418" s="15" t="str">
        <f>IF(Tabla2[[#This Row],[HORA ENTREGA]]="DIRECTO","On time", IF(AA1418&lt;&gt;"",IF(Tabla2[[#This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8" s="15" t="str">
        <f>MID(Tabla2[[#This Row],[TIPO]],1,3)</f>
        <v xml:space="preserve">40 </v>
      </c>
      <c r="AF14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ARESTI CHILE WINE S.A. */ Cont: * CAAU5974584*/ HR Entrega: *14:00* /Dirección: *CONSOLIDADO: BELLAVISTA S/N, RIO CLARO; BOD. HACIENDA ARESTI / EMBARQUE: SAI</v>
      </c>
      <c r="AG1418" s="38" t="str">
        <f>IFERROR(HYPERLINK("https://wa.me/"&amp;Tabla2[[#This Row],[CONTACTO]]&amp;"?text="&amp;Tabla2[[#This Row],[Mensaje]],"Enviar mensaje"),"")</f>
        <v>Enviar mensaje</v>
      </c>
      <c r="AH1418" s="15" t="str">
        <f>CONCATENATE(A1418,F1418)</f>
        <v>1417CAAU5974584</v>
      </c>
      <c r="AI1418" s="15" t="str">
        <f>CONCATENATE("ENT-",A1418)</f>
        <v>ENT-1417</v>
      </c>
      <c r="AJ1418" s="15" t="str">
        <f>IF(Tabla2[[#This Row],[Op]]&lt;&gt;"","ENTREGA","")</f>
        <v>ENTREGA</v>
      </c>
      <c r="AK1418" s="40" t="str">
        <f>(Tabla2[[#This Row],[FECHA ENTREGA]]&amp;Tabla2[[#This Row],[HORA ENTREGA]])</f>
        <v>461010,583333333333333</v>
      </c>
      <c r="AL1418" s="34" t="str">
        <f>IFERROR(HYPERLINK("https://wa.me/"&amp;Tabla2[[#This Row],[CONTACTO]]&amp;"?text="&amp;Tabla2[[#This Row],[Mensaje]]),"")</f>
        <v>https://wa.me/56950923536?text=Hola!%0AServicio del día 20-03%0A *Cliente:* ARESTI CHILE WINE S.A. */ Cont: * CAAU5974584*/ HR Entrega: *14:00* /Dirección: *CONSOLIDADO: BELLAVISTA S/N, RIO CLARO; BOD. HACIENDA ARESTI / EMBARQUE: SAI</v>
      </c>
    </row>
    <row r="1419" spans="1:38" s="15" customFormat="1" ht="16.5" customHeight="1" x14ac:dyDescent="0.2">
      <c r="A1419" s="15">
        <f>ROW(A1418)</f>
        <v>1418</v>
      </c>
      <c r="B1419" s="15">
        <f>IF(J1419=J1418,B1418+1,1)</f>
        <v>3</v>
      </c>
      <c r="C1419" s="15" t="s">
        <v>517</v>
      </c>
      <c r="D1419" s="25" t="s">
        <v>122</v>
      </c>
      <c r="E1419" s="27" t="s">
        <v>2401</v>
      </c>
      <c r="F1419" s="27" t="s">
        <v>2402</v>
      </c>
      <c r="G1419" s="27" t="s">
        <v>41</v>
      </c>
      <c r="H1419" s="27" t="s">
        <v>120</v>
      </c>
      <c r="I1419" s="27" t="s">
        <v>120</v>
      </c>
      <c r="J1419" s="28">
        <v>46101</v>
      </c>
      <c r="K1419" s="26">
        <v>0.58333333333333337</v>
      </c>
      <c r="L1419" s="26"/>
      <c r="M1419" s="27" t="s">
        <v>60</v>
      </c>
      <c r="N1419" s="25">
        <f>IFERROR(VLOOKUP(M1419,Data!$J$1:$K$58,2,0),"")</f>
        <v>56957438415</v>
      </c>
      <c r="O1419" s="27" t="s">
        <v>309</v>
      </c>
      <c r="P1419" s="27"/>
      <c r="Q1419" s="27" t="s">
        <v>520</v>
      </c>
      <c r="R1419" s="27" t="s">
        <v>136</v>
      </c>
      <c r="S1419" s="27"/>
      <c r="T1419" s="27"/>
      <c r="U1419" s="28"/>
      <c r="X1419" s="27" t="s">
        <v>2354</v>
      </c>
      <c r="Y1419" s="27"/>
      <c r="Z1419" s="29"/>
      <c r="AA1419" s="29">
        <v>0.50972222222222219</v>
      </c>
      <c r="AB1419" s="29"/>
      <c r="AC1419" s="30">
        <v>46101</v>
      </c>
      <c r="AD1419" s="15" t="str">
        <f>IF(Tabla2[[#This Row],[HORA ENTREGA]]="DIRECTO","On time", IF(AA1419&lt;&gt;"",IF(Tabla2[[#This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19" s="15" t="str">
        <f>MID(Tabla2[[#This Row],[TIPO]],1,3)</f>
        <v xml:space="preserve">40 </v>
      </c>
      <c r="AF14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ARESTI CHILE WINE S.A. */ Cont: * TRHU4447742*/ HR Entrega: *14:00* /Dirección: *CONSOLIDADO: BELLAVISTA S/N, RIO CLARO; BOD. HACIENDA ARESTI / EMBARQUE: SAI</v>
      </c>
      <c r="AG1419" s="38" t="str">
        <f>IFERROR(HYPERLINK("https://wa.me/"&amp;Tabla2[[#This Row],[CONTACTO]]&amp;"?text="&amp;Tabla2[[#This Row],[Mensaje]],"Enviar mensaje"),"")</f>
        <v>Enviar mensaje</v>
      </c>
      <c r="AH1419" s="15" t="str">
        <f>CONCATENATE(A1419,F1419)</f>
        <v>1418TRHU4447742</v>
      </c>
      <c r="AI1419" s="15" t="str">
        <f>CONCATENATE("ENT-",A1419)</f>
        <v>ENT-1418</v>
      </c>
      <c r="AJ1419" s="15" t="str">
        <f>IF(Tabla2[[#This Row],[Op]]&lt;&gt;"","ENTREGA","")</f>
        <v>ENTREGA</v>
      </c>
      <c r="AK1419" s="40" t="str">
        <f>(Tabla2[[#This Row],[FECHA ENTREGA]]&amp;Tabla2[[#This Row],[HORA ENTREGA]])</f>
        <v>461010,583333333333333</v>
      </c>
      <c r="AL1419" s="34" t="str">
        <f>IFERROR(HYPERLINK("https://wa.me/"&amp;Tabla2[[#This Row],[CONTACTO]]&amp;"?text="&amp;Tabla2[[#This Row],[Mensaje]]),"")</f>
        <v>https://wa.me/56957438415?text=Hola!%0AServicio del día 20-03%0A *Cliente:* ARESTI CHILE WINE S.A. */ Cont: * TRHU4447742*/ HR Entrega: *14:00* /Dirección: *CONSOLIDADO: BELLAVISTA S/N, RIO CLARO; BOD. HACIENDA ARESTI / EMBARQUE: SAI</v>
      </c>
    </row>
    <row r="1420" spans="1:38" s="15" customFormat="1" ht="16.5" customHeight="1" x14ac:dyDescent="0.2">
      <c r="A1420" s="15">
        <f>ROW(A1419)</f>
        <v>1419</v>
      </c>
      <c r="B1420" s="15">
        <f>IF(J1420=J1419,B1419+1,1)</f>
        <v>4</v>
      </c>
      <c r="C1420" s="15" t="s">
        <v>517</v>
      </c>
      <c r="D1420" s="25" t="s">
        <v>122</v>
      </c>
      <c r="E1420" s="27" t="s">
        <v>2403</v>
      </c>
      <c r="F1420" s="27" t="s">
        <v>2342</v>
      </c>
      <c r="G1420" s="27" t="s">
        <v>41</v>
      </c>
      <c r="H1420" s="27" t="s">
        <v>120</v>
      </c>
      <c r="I1420" s="27" t="s">
        <v>120</v>
      </c>
      <c r="J1420" s="28">
        <v>46101</v>
      </c>
      <c r="K1420" s="26">
        <v>0.64583333333333337</v>
      </c>
      <c r="L1420" s="26"/>
      <c r="M1420" s="27" t="s">
        <v>155</v>
      </c>
      <c r="N1420" s="25">
        <f>IFERROR(VLOOKUP(M1420,Data!$J$1:$K$58,2,0),"")</f>
        <v>56926181825</v>
      </c>
      <c r="O1420" s="27" t="s">
        <v>516</v>
      </c>
      <c r="P1420" s="27"/>
      <c r="Q1420" s="27" t="s">
        <v>520</v>
      </c>
      <c r="R1420" s="27" t="s">
        <v>136</v>
      </c>
      <c r="S1420" s="27"/>
      <c r="T1420" s="27"/>
      <c r="U1420" s="28"/>
      <c r="X1420" s="27" t="s">
        <v>2354</v>
      </c>
      <c r="Y1420" s="27"/>
      <c r="Z1420" s="29"/>
      <c r="AA1420" s="29">
        <v>0.58750000000000002</v>
      </c>
      <c r="AB1420" s="29"/>
      <c r="AC1420" s="30">
        <v>46101</v>
      </c>
      <c r="AD1420" s="15" t="str">
        <f>IF(Tabla2[[#This Row],[HORA ENTREGA]]="DIRECTO","On time", IF(AA1420&lt;&gt;"",IF(Tabla2[[#This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20" s="15" t="str">
        <f>MID(Tabla2[[#This Row],[TIPO]],1,3)</f>
        <v xml:space="preserve">40 </v>
      </c>
      <c r="AF14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ARESTI CHILE WINE S.A. */ Cont: * TGBU8779119*/ HR Entrega: *15:30* /Dirección: *CONSOLIDADO: BELLAVISTA S/N, RIO CLARO; BOD. HACIENDA ARESTI / EMBARQUE: SAI</v>
      </c>
      <c r="AG1420" s="38" t="str">
        <f>IFERROR(HYPERLINK("https://wa.me/"&amp;Tabla2[[#This Row],[CONTACTO]]&amp;"?text="&amp;Tabla2[[#This Row],[Mensaje]],"Enviar mensaje"),"")</f>
        <v>Enviar mensaje</v>
      </c>
      <c r="AH1420" s="15" t="str">
        <f>CONCATENATE(A1420,F1420)</f>
        <v>1419TGBU8779119</v>
      </c>
      <c r="AI1420" s="15" t="str">
        <f>CONCATENATE("ENT-",A1420)</f>
        <v>ENT-1419</v>
      </c>
      <c r="AJ1420" s="15" t="str">
        <f>IF(Tabla2[[#This Row],[Op]]&lt;&gt;"","ENTREGA","")</f>
        <v>ENTREGA</v>
      </c>
      <c r="AK1420" s="40" t="str">
        <f>(Tabla2[[#This Row],[FECHA ENTREGA]]&amp;Tabla2[[#This Row],[HORA ENTREGA]])</f>
        <v>461010,645833333333333</v>
      </c>
      <c r="AL1420" s="34" t="str">
        <f>IFERROR(HYPERLINK("https://wa.me/"&amp;Tabla2[[#This Row],[CONTACTO]]&amp;"?text="&amp;Tabla2[[#This Row],[Mensaje]]),"")</f>
        <v>https://wa.me/56926181825?text=Hola!%0AServicio del día 20-03%0A *Cliente:* ARESTI CHILE WINE S.A. */ Cont: * TGBU8779119*/ HR Entrega: *15:30* /Dirección: *CONSOLIDADO: BELLAVISTA S/N, RIO CLARO; BOD. HACIENDA ARESTI / EMBARQUE: SAI</v>
      </c>
    </row>
    <row r="1421" spans="1:38" s="15" customFormat="1" ht="16.5" customHeight="1" x14ac:dyDescent="0.2">
      <c r="A1421" s="15">
        <f>ROW(A1420)</f>
        <v>1420</v>
      </c>
      <c r="B1421" s="15">
        <f>IF(J1421=J1420,B1420+1,1)</f>
        <v>5</v>
      </c>
      <c r="C1421" s="15" t="s">
        <v>2234</v>
      </c>
      <c r="D1421" s="25" t="s">
        <v>39</v>
      </c>
      <c r="E1421" s="27">
        <v>300526</v>
      </c>
      <c r="F1421" s="27" t="s">
        <v>456</v>
      </c>
      <c r="G1421" s="27" t="s">
        <v>456</v>
      </c>
      <c r="H1421" s="27" t="s">
        <v>120</v>
      </c>
      <c r="I1421" s="27" t="s">
        <v>42</v>
      </c>
      <c r="J1421" s="28">
        <v>46101</v>
      </c>
      <c r="K1421" s="26">
        <v>0.35416666666666669</v>
      </c>
      <c r="L1421" s="26"/>
      <c r="M1421" s="27" t="s">
        <v>247</v>
      </c>
      <c r="N1421" s="25">
        <f>IFERROR(VLOOKUP(M1421,Data!$J$1:$K$58,2,0),"")</f>
        <v>56953157599</v>
      </c>
      <c r="O1421" s="27" t="s">
        <v>248</v>
      </c>
      <c r="P1421" s="27"/>
      <c r="Q1421" s="27" t="s">
        <v>2235</v>
      </c>
      <c r="R1421" s="27" t="s">
        <v>120</v>
      </c>
      <c r="S1421" s="27"/>
      <c r="T1421" s="27"/>
      <c r="U1421" s="28"/>
      <c r="X1421" s="27"/>
      <c r="Y1421" s="27"/>
      <c r="Z1421" s="29"/>
      <c r="AA1421" s="29">
        <v>0.47916666666666669</v>
      </c>
      <c r="AB1421" s="29"/>
      <c r="AC1421" s="30">
        <v>46101</v>
      </c>
      <c r="AD1421" s="15" t="str">
        <f>IF(Tabla2[[#This Row],[HORA ENTREGA]]="DIRECTO","On time", IF(AA1421&lt;&gt;"",IF(Tabla2[[#This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21" s="15" t="str">
        <f>MID(Tabla2[[#This Row],[TIPO]],1,3)</f>
        <v>RAM</v>
      </c>
      <c r="AF14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AUTOMOTIVE SPA / DSV */ Cont: * RAMPLA*/ HR Entrega: *08:30* /Dirección: *Planta Granallos ByR - Camino la estancilla de Nos parcela 55 km 25 San Bernardo</v>
      </c>
      <c r="AG1421" s="38" t="str">
        <f>IFERROR(HYPERLINK("https://wa.me/"&amp;Tabla2[[#This Row],[CONTACTO]]&amp;"?text="&amp;Tabla2[[#This Row],[Mensaje]],"Enviar mensaje"),"")</f>
        <v>Enviar mensaje</v>
      </c>
      <c r="AH1421" s="15" t="str">
        <f>CONCATENATE(A1421,F1421)</f>
        <v>1420RAMPLA</v>
      </c>
      <c r="AI1421" s="15" t="str">
        <f>CONCATENATE("ENT-",A1421)</f>
        <v>ENT-1420</v>
      </c>
      <c r="AJ1421" s="15" t="str">
        <f>IF(Tabla2[[#This Row],[Op]]&lt;&gt;"","ENTREGA","")</f>
        <v>ENTREGA</v>
      </c>
      <c r="AK1421" s="40" t="str">
        <f>(Tabla2[[#This Row],[FECHA ENTREGA]]&amp;Tabla2[[#This Row],[HORA ENTREGA]])</f>
        <v>461010,354166666666667</v>
      </c>
      <c r="AL1421" s="34" t="str">
        <f>IFERROR(HYPERLINK("https://wa.me/"&amp;Tabla2[[#This Row],[CONTACTO]]&amp;"?text="&amp;Tabla2[[#This Row],[Mensaje]]),"")</f>
        <v>https://wa.me/56953157599?text=Hola!%0AServicio del día 20-03%0A *Cliente:* AUTOMOTIVE SPA / DSV */ Cont: * RAMPLA*/ HR Entrega: *08:30* /Dirección: *Planta Granallos ByR - Camino la estancilla de Nos parcela 55 km 25 San Bernardo</v>
      </c>
    </row>
    <row r="1422" spans="1:38" s="15" customFormat="1" ht="16.5" customHeight="1" x14ac:dyDescent="0.2">
      <c r="A1422" s="15">
        <f>ROW(A1421)</f>
        <v>1421</v>
      </c>
      <c r="B1422" s="15">
        <f>IF(J1422=J1421,B1421+1,1)</f>
        <v>6</v>
      </c>
      <c r="C1422" s="15" t="s">
        <v>2234</v>
      </c>
      <c r="D1422" s="25" t="s">
        <v>39</v>
      </c>
      <c r="E1422" s="27">
        <v>300526</v>
      </c>
      <c r="F1422" s="27" t="s">
        <v>456</v>
      </c>
      <c r="G1422" s="27" t="s">
        <v>456</v>
      </c>
      <c r="H1422" s="27" t="s">
        <v>120</v>
      </c>
      <c r="I1422" s="27" t="s">
        <v>42</v>
      </c>
      <c r="J1422" s="28">
        <v>46101</v>
      </c>
      <c r="K1422" s="26">
        <v>0.35416666666666669</v>
      </c>
      <c r="L1422" s="26"/>
      <c r="M1422" s="27" t="s">
        <v>161</v>
      </c>
      <c r="N1422" s="25">
        <f>IFERROR(VLOOKUP(M1422,Data!$J$1:$K$58,2,0),"")</f>
        <v>56966749408</v>
      </c>
      <c r="O1422" s="27" t="s">
        <v>162</v>
      </c>
      <c r="P1422" s="27"/>
      <c r="Q1422" s="27" t="s">
        <v>2235</v>
      </c>
      <c r="R1422" s="27" t="s">
        <v>120</v>
      </c>
      <c r="S1422" s="27"/>
      <c r="T1422" s="27"/>
      <c r="U1422" s="28"/>
      <c r="X1422" s="27"/>
      <c r="Y1422" s="27"/>
      <c r="Z1422" s="29"/>
      <c r="AA1422" s="29">
        <v>0.47916666666666669</v>
      </c>
      <c r="AB1422" s="29"/>
      <c r="AC1422" s="30">
        <v>46101</v>
      </c>
      <c r="AD1422" s="15" t="str">
        <f>IF(Tabla2[[#This Row],[HORA ENTREGA]]="DIRECTO","On time", IF(AA1422&lt;&gt;"",IF(Tabla2[[#This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22" s="15" t="str">
        <f>MID(Tabla2[[#This Row],[TIPO]],1,3)</f>
        <v>RAM</v>
      </c>
      <c r="AF14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AUTOMOTIVE SPA / DSV */ Cont: * RAMPLA*/ HR Entrega: *08:30* /Dirección: *Planta Granallos ByR - Camino la estancilla de Nos parcela 55 km 25 San Bernardo</v>
      </c>
      <c r="AG1422" s="38" t="str">
        <f>IFERROR(HYPERLINK("https://wa.me/"&amp;Tabla2[[#This Row],[CONTACTO]]&amp;"?text="&amp;Tabla2[[#This Row],[Mensaje]],"Enviar mensaje"),"")</f>
        <v>Enviar mensaje</v>
      </c>
      <c r="AH1422" s="15" t="str">
        <f>CONCATENATE(A1422,F1422)</f>
        <v>1421RAMPLA</v>
      </c>
      <c r="AI1422" s="15" t="str">
        <f>CONCATENATE("ENT-",A1422)</f>
        <v>ENT-1421</v>
      </c>
      <c r="AJ1422" s="15" t="str">
        <f>IF(Tabla2[[#This Row],[Op]]&lt;&gt;"","ENTREGA","")</f>
        <v>ENTREGA</v>
      </c>
      <c r="AK1422" s="40" t="str">
        <f>(Tabla2[[#This Row],[FECHA ENTREGA]]&amp;Tabla2[[#This Row],[HORA ENTREGA]])</f>
        <v>461010,354166666666667</v>
      </c>
      <c r="AL1422" s="34" t="str">
        <f>IFERROR(HYPERLINK("https://wa.me/"&amp;Tabla2[[#This Row],[CONTACTO]]&amp;"?text="&amp;Tabla2[[#This Row],[Mensaje]]),"")</f>
        <v>https://wa.me/56966749408?text=Hola!%0AServicio del día 20-03%0A *Cliente:* AUTOMOTIVE SPA / DSV */ Cont: * RAMPLA*/ HR Entrega: *08:30* /Dirección: *Planta Granallos ByR - Camino la estancilla de Nos parcela 55 km 25 San Bernardo</v>
      </c>
    </row>
    <row r="1423" spans="1:38" s="15" customFormat="1" ht="16.5" customHeight="1" x14ac:dyDescent="0.2">
      <c r="A1423" s="15">
        <f>ROW(A1422)</f>
        <v>1422</v>
      </c>
      <c r="B1423" s="15">
        <f>IF(J1423=J1422,B1422+1,1)</f>
        <v>7</v>
      </c>
      <c r="C1423" s="15" t="s">
        <v>2234</v>
      </c>
      <c r="D1423" s="25" t="s">
        <v>39</v>
      </c>
      <c r="E1423" s="27">
        <v>300526</v>
      </c>
      <c r="F1423" s="27" t="s">
        <v>456</v>
      </c>
      <c r="G1423" s="27" t="s">
        <v>456</v>
      </c>
      <c r="H1423" s="27" t="s">
        <v>120</v>
      </c>
      <c r="I1423" s="27" t="s">
        <v>42</v>
      </c>
      <c r="J1423" s="28">
        <v>46101</v>
      </c>
      <c r="K1423" s="26">
        <v>0.5</v>
      </c>
      <c r="L1423" s="26"/>
      <c r="M1423" s="27" t="s">
        <v>66</v>
      </c>
      <c r="N1423" s="25">
        <f>IFERROR(VLOOKUP(M1423,Data!$J$1:$K$58,2,0),"")</f>
        <v>56993389870</v>
      </c>
      <c r="O1423" s="27" t="s">
        <v>67</v>
      </c>
      <c r="P1423" s="27"/>
      <c r="Q1423" s="27" t="s">
        <v>2235</v>
      </c>
      <c r="R1423" s="27" t="s">
        <v>120</v>
      </c>
      <c r="S1423" s="27"/>
      <c r="T1423" s="27"/>
      <c r="U1423" s="28"/>
      <c r="X1423" s="27"/>
      <c r="Y1423" s="27"/>
      <c r="Z1423" s="29"/>
      <c r="AA1423" s="29">
        <v>0.56874999999999998</v>
      </c>
      <c r="AB1423" s="29"/>
      <c r="AC1423" s="30">
        <v>46101</v>
      </c>
      <c r="AD1423" s="15" t="str">
        <f>IF(Tabla2[[#This Row],[HORA ENTREGA]]="DIRECTO","On time", IF(AA1423&lt;&gt;"",IF(Tabla2[[#This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23" s="15" t="str">
        <f>MID(Tabla2[[#This Row],[TIPO]],1,3)</f>
        <v>RAM</v>
      </c>
      <c r="AF14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AUTOMOTIVE SPA / DSV */ Cont: * RAMPLA*/ HR Entrega: *12:00* /Dirección: *Planta Granallos ByR - Camino la estancilla de Nos parcela 55 km 25 San Bernardo</v>
      </c>
      <c r="AG1423" s="38" t="str">
        <f>IFERROR(HYPERLINK("https://wa.me/"&amp;Tabla2[[#This Row],[CONTACTO]]&amp;"?text="&amp;Tabla2[[#This Row],[Mensaje]],"Enviar mensaje"),"")</f>
        <v>Enviar mensaje</v>
      </c>
      <c r="AH1423" s="15" t="str">
        <f>CONCATENATE(A1423,F1423)</f>
        <v>1422RAMPLA</v>
      </c>
      <c r="AI1423" s="15" t="str">
        <f>CONCATENATE("ENT-",A1423)</f>
        <v>ENT-1422</v>
      </c>
      <c r="AJ1423" s="15" t="str">
        <f>IF(Tabla2[[#This Row],[Op]]&lt;&gt;"","ENTREGA","")</f>
        <v>ENTREGA</v>
      </c>
      <c r="AK1423" s="40" t="str">
        <f>(Tabla2[[#This Row],[FECHA ENTREGA]]&amp;Tabla2[[#This Row],[HORA ENTREGA]])</f>
        <v>461010,5</v>
      </c>
      <c r="AL1423" s="34" t="str">
        <f>IFERROR(HYPERLINK("https://wa.me/"&amp;Tabla2[[#This Row],[CONTACTO]]&amp;"?text="&amp;Tabla2[[#This Row],[Mensaje]]),"")</f>
        <v>https://wa.me/56993389870?text=Hola!%0AServicio del día 20-03%0A *Cliente:* AUTOMOTIVE SPA / DSV */ Cont: * RAMPLA*/ HR Entrega: *12:00* /Dirección: *Planta Granallos ByR - Camino la estancilla de Nos parcela 55 km 25 San Bernardo</v>
      </c>
    </row>
    <row r="1424" spans="1:38" s="15" customFormat="1" ht="16.5" customHeight="1" x14ac:dyDescent="0.2">
      <c r="A1424" s="15">
        <f>ROW(A1423)</f>
        <v>1423</v>
      </c>
      <c r="B1424" s="15">
        <f>IF(J1424=J1423,B1423+1,1)</f>
        <v>8</v>
      </c>
      <c r="C1424" s="15" t="s">
        <v>2234</v>
      </c>
      <c r="D1424" s="25" t="s">
        <v>39</v>
      </c>
      <c r="E1424" s="27">
        <v>300526</v>
      </c>
      <c r="F1424" s="27" t="s">
        <v>456</v>
      </c>
      <c r="G1424" s="27" t="s">
        <v>456</v>
      </c>
      <c r="H1424" s="27" t="s">
        <v>120</v>
      </c>
      <c r="I1424" s="27" t="s">
        <v>42</v>
      </c>
      <c r="J1424" s="28">
        <v>46101</v>
      </c>
      <c r="K1424" s="26">
        <v>0.5</v>
      </c>
      <c r="L1424" s="26"/>
      <c r="M1424" s="27" t="s">
        <v>126</v>
      </c>
      <c r="N1424" s="25">
        <f>IFERROR(VLOOKUP(M1424,Data!$J$1:$K$58,2,0),"")</f>
        <v>56999270871</v>
      </c>
      <c r="O1424" s="27" t="s">
        <v>91</v>
      </c>
      <c r="P1424" s="27"/>
      <c r="Q1424" s="27" t="s">
        <v>2235</v>
      </c>
      <c r="R1424" s="27" t="s">
        <v>120</v>
      </c>
      <c r="S1424" s="27"/>
      <c r="T1424" s="27"/>
      <c r="U1424" s="28"/>
      <c r="X1424" s="27"/>
      <c r="Y1424" s="27"/>
      <c r="Z1424" s="29"/>
      <c r="AA1424" s="29">
        <v>0.47916666666666669</v>
      </c>
      <c r="AB1424" s="29"/>
      <c r="AC1424" s="30">
        <v>46101</v>
      </c>
      <c r="AD1424" s="15" t="str">
        <f>IF(Tabla2[[#This Row],[HORA ENTREGA]]="DIRECTO","On time", IF(AA1424&lt;&gt;"",IF(Tabla2[[#This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24" s="15" t="str">
        <f>MID(Tabla2[[#This Row],[TIPO]],1,3)</f>
        <v>RAM</v>
      </c>
      <c r="AF14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AUTOMOTIVE SPA / DSV */ Cont: * RAMPLA*/ HR Entrega: *12:00* /Dirección: *Planta Granallos ByR - Camino la estancilla de Nos parcela 55 km 25 San Bernardo</v>
      </c>
      <c r="AG1424" s="38" t="str">
        <f>IFERROR(HYPERLINK("https://wa.me/"&amp;Tabla2[[#This Row],[CONTACTO]]&amp;"?text="&amp;Tabla2[[#This Row],[Mensaje]],"Enviar mensaje"),"")</f>
        <v>Enviar mensaje</v>
      </c>
      <c r="AH1424" s="15" t="str">
        <f>CONCATENATE(A1424,F1424)</f>
        <v>1423RAMPLA</v>
      </c>
      <c r="AI1424" s="15" t="str">
        <f>CONCATENATE("ENT-",A1424)</f>
        <v>ENT-1423</v>
      </c>
      <c r="AJ1424" s="15" t="str">
        <f>IF(Tabla2[[#This Row],[Op]]&lt;&gt;"","ENTREGA","")</f>
        <v>ENTREGA</v>
      </c>
      <c r="AK1424" s="40" t="str">
        <f>(Tabla2[[#This Row],[FECHA ENTREGA]]&amp;Tabla2[[#This Row],[HORA ENTREGA]])</f>
        <v>461010,5</v>
      </c>
      <c r="AL1424" s="34" t="str">
        <f>IFERROR(HYPERLINK("https://wa.me/"&amp;Tabla2[[#This Row],[CONTACTO]]&amp;"?text="&amp;Tabla2[[#This Row],[Mensaje]]),"")</f>
        <v>https://wa.me/56999270871?text=Hola!%0AServicio del día 20-03%0A *Cliente:* AUTOMOTIVE SPA / DSV */ Cont: * RAMPLA*/ HR Entrega: *12:00* /Dirección: *Planta Granallos ByR - Camino la estancilla de Nos parcela 55 km 25 San Bernardo</v>
      </c>
    </row>
    <row r="1425" spans="1:38" s="15" customFormat="1" ht="16.5" customHeight="1" x14ac:dyDescent="0.2">
      <c r="A1425" s="15">
        <f>ROW(A1424)</f>
        <v>1424</v>
      </c>
      <c r="B1425" s="15">
        <f>IF(J1425=J1424,B1424+1,1)</f>
        <v>9</v>
      </c>
      <c r="C1425" s="15" t="s">
        <v>275</v>
      </c>
      <c r="D1425" s="25" t="s">
        <v>39</v>
      </c>
      <c r="E1425" s="27">
        <v>301326</v>
      </c>
      <c r="F1425" s="27" t="s">
        <v>2404</v>
      </c>
      <c r="G1425" s="27" t="s">
        <v>41</v>
      </c>
      <c r="H1425" s="27">
        <v>30000</v>
      </c>
      <c r="I1425" s="27" t="s">
        <v>42</v>
      </c>
      <c r="J1425" s="28">
        <v>46101</v>
      </c>
      <c r="K1425" s="26">
        <v>0.33333333333333331</v>
      </c>
      <c r="L1425" s="26"/>
      <c r="M1425" s="27" t="s">
        <v>221</v>
      </c>
      <c r="N1425" s="25">
        <f>IFERROR(VLOOKUP(M1425,Data!$J$1:$K$58,2,0),"")</f>
        <v>56965378427</v>
      </c>
      <c r="O1425" s="27" t="s">
        <v>222</v>
      </c>
      <c r="P1425" s="27"/>
      <c r="Q1425" s="27" t="s">
        <v>47</v>
      </c>
      <c r="R1425" s="27" t="s">
        <v>48</v>
      </c>
      <c r="S1425" s="27"/>
      <c r="T1425" s="27"/>
      <c r="U1425" s="28"/>
      <c r="V1425" s="15" t="s">
        <v>1700</v>
      </c>
      <c r="X1425" s="27"/>
      <c r="Y1425" s="27"/>
      <c r="Z1425" s="29"/>
      <c r="AA1425" s="29">
        <v>0.30208333333333331</v>
      </c>
      <c r="AB1425" s="29"/>
      <c r="AC1425" s="30">
        <v>46101</v>
      </c>
      <c r="AD1425" s="15" t="str">
        <f>IF(Tabla2[[#This Row],[HORA ENTREGA]]="DIRECTO","On time", IF(AA1425&lt;&gt;"",IF(Tabla2[[#This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25" s="15" t="str">
        <f>MID(Tabla2[[#This Row],[TIPO]],1,3)</f>
        <v xml:space="preserve">40 </v>
      </c>
      <c r="AF14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COMERCIAL CANADA SPA */ Cont: * CGMU6918948*/ HR Entrega: *08:00* /Dirección: *BERNARDO O"HIGGINS 158 COLINA</v>
      </c>
      <c r="AG1425" s="38" t="str">
        <f>IFERROR(HYPERLINK("https://wa.me/"&amp;Tabla2[[#This Row],[CONTACTO]]&amp;"?text="&amp;Tabla2[[#This Row],[Mensaje]],"Enviar mensaje"),"")</f>
        <v>Enviar mensaje</v>
      </c>
      <c r="AH1425" s="15" t="str">
        <f>CONCATENATE(A1425,F1425)</f>
        <v>1424CGMU6918948</v>
      </c>
      <c r="AI1425" s="15" t="str">
        <f>CONCATENATE("ENT-",A1425)</f>
        <v>ENT-1424</v>
      </c>
      <c r="AJ1425" s="15" t="str">
        <f>IF(Tabla2[[#This Row],[Op]]&lt;&gt;"","ENTREGA","")</f>
        <v>ENTREGA</v>
      </c>
      <c r="AK1425" s="40" t="str">
        <f>(Tabla2[[#This Row],[FECHA ENTREGA]]&amp;Tabla2[[#This Row],[HORA ENTREGA]])</f>
        <v>461010,333333333333333</v>
      </c>
      <c r="AL1425" s="34" t="str">
        <f>IFERROR(HYPERLINK("https://wa.me/"&amp;Tabla2[[#This Row],[CONTACTO]]&amp;"?text="&amp;Tabla2[[#This Row],[Mensaje]]),"")</f>
        <v>https://wa.me/56965378427?text=Hola!%0AServicio del día 20-03%0A *Cliente:* COMERCIAL CANADA SPA */ Cont: * CGMU6918948*/ HR Entrega: *08:00* /Dirección: *BERNARDO O"HIGGINS 158 COLINA</v>
      </c>
    </row>
    <row r="1426" spans="1:38" s="15" customFormat="1" ht="16.5" customHeight="1" x14ac:dyDescent="0.2">
      <c r="A1426" s="15">
        <f>ROW(A1425)</f>
        <v>1425</v>
      </c>
      <c r="B1426" s="15">
        <f>IF(J1426=J1425,B1425+1,1)</f>
        <v>10</v>
      </c>
      <c r="C1426" s="15" t="s">
        <v>275</v>
      </c>
      <c r="D1426" s="25" t="s">
        <v>39</v>
      </c>
      <c r="E1426" s="27">
        <v>301326</v>
      </c>
      <c r="F1426" s="27" t="s">
        <v>2405</v>
      </c>
      <c r="G1426" s="27" t="s">
        <v>41</v>
      </c>
      <c r="H1426" s="27">
        <v>30000</v>
      </c>
      <c r="I1426" s="27" t="s">
        <v>42</v>
      </c>
      <c r="J1426" s="28">
        <v>46101</v>
      </c>
      <c r="K1426" s="26">
        <v>0.41666666666666669</v>
      </c>
      <c r="L1426" s="26"/>
      <c r="M1426" s="27" t="s">
        <v>215</v>
      </c>
      <c r="N1426" s="25">
        <f>IFERROR(VLOOKUP(M1426,Data!$J$1:$K$58,2,0),"")</f>
        <v>56978089957</v>
      </c>
      <c r="O1426" s="27" t="s">
        <v>216</v>
      </c>
      <c r="P1426" s="27"/>
      <c r="Q1426" s="27" t="s">
        <v>47</v>
      </c>
      <c r="R1426" s="27" t="s">
        <v>280</v>
      </c>
      <c r="S1426" s="27"/>
      <c r="T1426" s="27"/>
      <c r="U1426" s="28"/>
      <c r="V1426" s="15" t="s">
        <v>1700</v>
      </c>
      <c r="X1426" s="27"/>
      <c r="Y1426" s="27"/>
      <c r="Z1426" s="29"/>
      <c r="AA1426" s="29">
        <v>0.39652777777777776</v>
      </c>
      <c r="AB1426" s="29"/>
      <c r="AC1426" s="30">
        <v>46101</v>
      </c>
      <c r="AD1426" s="15" t="str">
        <f>IF(Tabla2[[#This Row],[HORA ENTREGA]]="DIRECTO","On time", IF(AA1426&lt;&gt;"",IF(Tabla2[[#This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26" s="15" t="str">
        <f>MID(Tabla2[[#This Row],[TIPO]],1,3)</f>
        <v xml:space="preserve">40 </v>
      </c>
      <c r="AF14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COMERCIAL CANADA SPA */ Cont: * BMOU9624057*/ HR Entrega: *10:00* /Dirección: *BERNARDO O"HIGGINS 158 COLINA</v>
      </c>
      <c r="AG1426" s="38" t="str">
        <f>IFERROR(HYPERLINK("https://wa.me/"&amp;Tabla2[[#This Row],[CONTACTO]]&amp;"?text="&amp;Tabla2[[#This Row],[Mensaje]],"Enviar mensaje"),"")</f>
        <v>Enviar mensaje</v>
      </c>
      <c r="AH1426" s="15" t="str">
        <f>CONCATENATE(A1426,F1426)</f>
        <v>1425BMOU9624057</v>
      </c>
      <c r="AI1426" s="15" t="str">
        <f>CONCATENATE("ENT-",A1426)</f>
        <v>ENT-1425</v>
      </c>
      <c r="AJ1426" s="15" t="str">
        <f>IF(Tabla2[[#This Row],[Op]]&lt;&gt;"","ENTREGA","")</f>
        <v>ENTREGA</v>
      </c>
      <c r="AK1426" s="40" t="str">
        <f>(Tabla2[[#This Row],[FECHA ENTREGA]]&amp;Tabla2[[#This Row],[HORA ENTREGA]])</f>
        <v>461010,416666666666667</v>
      </c>
      <c r="AL1426" s="34" t="str">
        <f>IFERROR(HYPERLINK("https://wa.me/"&amp;Tabla2[[#This Row],[CONTACTO]]&amp;"?text="&amp;Tabla2[[#This Row],[Mensaje]]),"")</f>
        <v>https://wa.me/56978089957?text=Hola!%0AServicio del día 20-03%0A *Cliente:* COMERCIAL CANADA SPA */ Cont: * BMOU9624057*/ HR Entrega: *10:00* /Dirección: *BERNARDO O"HIGGINS 158 COLINA</v>
      </c>
    </row>
    <row r="1427" spans="1:38" s="15" customFormat="1" ht="16.5" customHeight="1" x14ac:dyDescent="0.2">
      <c r="A1427" s="15">
        <f>ROW(A1426)</f>
        <v>1426</v>
      </c>
      <c r="B1427" s="15">
        <f>IF(J1427=J1426,B1426+1,1)</f>
        <v>11</v>
      </c>
      <c r="C1427" s="15" t="s">
        <v>288</v>
      </c>
      <c r="D1427" s="25" t="s">
        <v>39</v>
      </c>
      <c r="E1427" s="27">
        <v>102775</v>
      </c>
      <c r="F1427" s="27" t="s">
        <v>2406</v>
      </c>
      <c r="G1427" s="27" t="s">
        <v>54</v>
      </c>
      <c r="H1427" s="27">
        <v>21000</v>
      </c>
      <c r="I1427" s="27">
        <v>0.375</v>
      </c>
      <c r="J1427" s="28">
        <v>46101</v>
      </c>
      <c r="K1427" s="26" t="s">
        <v>290</v>
      </c>
      <c r="L1427" s="26"/>
      <c r="M1427" s="27" t="s">
        <v>147</v>
      </c>
      <c r="N1427" s="25">
        <f>IFERROR(VLOOKUP(M1427,Data!$J$1:$K$58,2,0),"")</f>
        <v>56935532735</v>
      </c>
      <c r="O1427" s="27" t="s">
        <v>145</v>
      </c>
      <c r="P1427" s="27"/>
      <c r="Q1427" s="27" t="s">
        <v>291</v>
      </c>
      <c r="R1427" s="27" t="s">
        <v>69</v>
      </c>
      <c r="S1427" s="27"/>
      <c r="T1427" s="27"/>
      <c r="U1427" s="28"/>
      <c r="V1427" s="15" t="s">
        <v>1700</v>
      </c>
      <c r="X1427" s="27"/>
      <c r="Y1427" s="27"/>
      <c r="Z1427" s="29"/>
      <c r="AA1427" s="29">
        <v>0.48402777777777778</v>
      </c>
      <c r="AB1427" s="29"/>
      <c r="AC1427" s="30">
        <v>46101</v>
      </c>
      <c r="AD1427" s="15" t="str">
        <f>IF(Tabla2[[#This Row],[HORA ENTREGA]]="DIRECTO","On time", IF(AA1427&lt;&gt;"",IF(Tabla2[[#This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27" s="15" t="str">
        <f>MID(Tabla2[[#This Row],[TIPO]],1,3)</f>
        <v xml:space="preserve">40 </v>
      </c>
      <c r="AF14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COMERCIAL SEA GARDEN SPA */ Cont: * HLBU6211767*/ HR Entrega: *DIRECTO* /Dirección: *LOS MAITENES PONIENTE 1332; PUDAHUEL</v>
      </c>
      <c r="AG1427" s="38" t="str">
        <f>IFERROR(HYPERLINK("https://wa.me/"&amp;Tabla2[[#This Row],[CONTACTO]]&amp;"?text="&amp;Tabla2[[#This Row],[Mensaje]],"Enviar mensaje"),"")</f>
        <v>Enviar mensaje</v>
      </c>
      <c r="AH1427" s="15" t="str">
        <f>CONCATENATE(A1427,F1427)</f>
        <v>1426HLBU6211767</v>
      </c>
      <c r="AI1427" s="15" t="str">
        <f>CONCATENATE("ENT-",A1427)</f>
        <v>ENT-1426</v>
      </c>
      <c r="AJ1427" s="15" t="str">
        <f>IF(Tabla2[[#This Row],[Op]]&lt;&gt;"","ENTREGA","")</f>
        <v>ENTREGA</v>
      </c>
      <c r="AK1427" s="40" t="str">
        <f>(Tabla2[[#This Row],[FECHA ENTREGA]]&amp;Tabla2[[#This Row],[HORA ENTREGA]])</f>
        <v>46101DIRECTO</v>
      </c>
      <c r="AL1427" s="34" t="str">
        <f>IFERROR(HYPERLINK("https://wa.me/"&amp;Tabla2[[#This Row],[CONTACTO]]&amp;"?text="&amp;Tabla2[[#This Row],[Mensaje]]),"")</f>
        <v>https://wa.me/56935532735?text=Hola!%0AServicio del día 20-03%0A *Cliente:* COMERCIAL SEA GARDEN SPA */ Cont: * HLBU6211767*/ HR Entrega: *DIRECTO* /Dirección: *LOS MAITENES PONIENTE 1332; PUDAHUEL</v>
      </c>
    </row>
    <row r="1428" spans="1:38" s="15" customFormat="1" ht="16.5" customHeight="1" x14ac:dyDescent="0.2">
      <c r="A1428" s="15">
        <f>ROW(A1427)</f>
        <v>1427</v>
      </c>
      <c r="B1428" s="15">
        <f>IF(J1428=J1427,B1427+1,1)</f>
        <v>12</v>
      </c>
      <c r="C1428" s="15" t="s">
        <v>288</v>
      </c>
      <c r="D1428" s="25" t="s">
        <v>39</v>
      </c>
      <c r="E1428" s="27">
        <v>102673</v>
      </c>
      <c r="F1428" s="27" t="s">
        <v>2407</v>
      </c>
      <c r="G1428" s="27" t="s">
        <v>54</v>
      </c>
      <c r="H1428" s="27">
        <v>18000</v>
      </c>
      <c r="I1428" s="27">
        <v>0.375</v>
      </c>
      <c r="J1428" s="28">
        <v>46101</v>
      </c>
      <c r="K1428" s="26" t="s">
        <v>290</v>
      </c>
      <c r="L1428" s="26"/>
      <c r="M1428" s="27" t="s">
        <v>144</v>
      </c>
      <c r="N1428" s="25">
        <f>IFERROR(VLOOKUP(M1428,Data!$J$1:$K$58,2,0),"")</f>
        <v>56940144795</v>
      </c>
      <c r="O1428" s="27" t="s">
        <v>148</v>
      </c>
      <c r="P1428" s="27"/>
      <c r="Q1428" s="27" t="s">
        <v>398</v>
      </c>
      <c r="R1428" s="27" t="s">
        <v>100</v>
      </c>
      <c r="S1428" s="27"/>
      <c r="T1428" s="27"/>
      <c r="U1428" s="28"/>
      <c r="V1428" s="15" t="s">
        <v>1700</v>
      </c>
      <c r="X1428" s="27" t="s">
        <v>620</v>
      </c>
      <c r="Y1428" s="27"/>
      <c r="Z1428" s="29"/>
      <c r="AA1428" s="29">
        <v>0.45624999999999999</v>
      </c>
      <c r="AB1428" s="29"/>
      <c r="AC1428" s="30">
        <v>46101</v>
      </c>
      <c r="AD1428" s="15" t="str">
        <f>IF(Tabla2[[#This Row],[HORA ENTREGA]]="DIRECTO","On time", IF(AA1428&lt;&gt;"",IF(Tabla2[[#This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28" s="15" t="str">
        <f>MID(Tabla2[[#This Row],[TIPO]],1,3)</f>
        <v xml:space="preserve">40 </v>
      </c>
      <c r="AF14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COMERCIAL SEA GARDEN SPA */ Cont: * SEKU9162937*/ HR Entrega: *DIRECTO* /Dirección: *Pedro Jorquera 575, Pudahuel</v>
      </c>
      <c r="AG1428" s="38" t="str">
        <f>IFERROR(HYPERLINK("https://wa.me/"&amp;Tabla2[[#This Row],[CONTACTO]]&amp;"?text="&amp;Tabla2[[#This Row],[Mensaje]],"Enviar mensaje"),"")</f>
        <v>Enviar mensaje</v>
      </c>
      <c r="AH1428" s="15" t="str">
        <f>CONCATENATE(A1428,F1428)</f>
        <v>1427SEKU9162937</v>
      </c>
      <c r="AI1428" s="15" t="str">
        <f>CONCATENATE("ENT-",A1428)</f>
        <v>ENT-1427</v>
      </c>
      <c r="AJ1428" s="15" t="str">
        <f>IF(Tabla2[[#This Row],[Op]]&lt;&gt;"","ENTREGA","")</f>
        <v>ENTREGA</v>
      </c>
      <c r="AK1428" s="40" t="str">
        <f>(Tabla2[[#This Row],[FECHA ENTREGA]]&amp;Tabla2[[#This Row],[HORA ENTREGA]])</f>
        <v>46101DIRECTO</v>
      </c>
      <c r="AL1428" s="34" t="str">
        <f>IFERROR(HYPERLINK("https://wa.me/"&amp;Tabla2[[#This Row],[CONTACTO]]&amp;"?text="&amp;Tabla2[[#This Row],[Mensaje]]),"")</f>
        <v>https://wa.me/56940144795?text=Hola!%0AServicio del día 20-03%0A *Cliente:* COMERCIAL SEA GARDEN SPA */ Cont: * SEKU9162937*/ HR Entrega: *DIRECTO* /Dirección: *Pedro Jorquera 575, Pudahuel</v>
      </c>
    </row>
    <row r="1429" spans="1:38" s="15" customFormat="1" ht="16.5" customHeight="1" x14ac:dyDescent="0.2">
      <c r="A1429" s="15">
        <f>ROW(A1428)</f>
        <v>1428</v>
      </c>
      <c r="B1429" s="15">
        <f>IF(J1429=J1428,B1428+1,1)</f>
        <v>13</v>
      </c>
      <c r="C1429" s="15" t="s">
        <v>483</v>
      </c>
      <c r="D1429" s="25" t="s">
        <v>39</v>
      </c>
      <c r="E1429" s="27">
        <v>1285558</v>
      </c>
      <c r="F1429" s="27" t="s">
        <v>2408</v>
      </c>
      <c r="G1429" s="27" t="s">
        <v>41</v>
      </c>
      <c r="H1429" s="27">
        <v>25000</v>
      </c>
      <c r="I1429" s="27" t="s">
        <v>42</v>
      </c>
      <c r="J1429" s="28">
        <v>46101</v>
      </c>
      <c r="K1429" s="26">
        <v>0.35416666666666669</v>
      </c>
      <c r="L1429" s="26"/>
      <c r="M1429" s="27" t="s">
        <v>325</v>
      </c>
      <c r="N1429" s="25">
        <f>IFERROR(VLOOKUP(M1429,Data!$J$1:$K$58,2,0),"")</f>
        <v>56964850744</v>
      </c>
      <c r="O1429" s="27" t="s">
        <v>326</v>
      </c>
      <c r="P1429" s="27"/>
      <c r="Q1429" s="27" t="s">
        <v>697</v>
      </c>
      <c r="R1429" s="27" t="s">
        <v>218</v>
      </c>
      <c r="S1429" s="27"/>
      <c r="T1429" s="27"/>
      <c r="U1429" s="28"/>
      <c r="V1429" s="15" t="s">
        <v>1700</v>
      </c>
      <c r="X1429" s="27"/>
      <c r="Y1429" s="27"/>
      <c r="Z1429" s="29"/>
      <c r="AA1429" s="29">
        <v>0.4375</v>
      </c>
      <c r="AB1429" s="29"/>
      <c r="AC1429" s="30">
        <v>46101</v>
      </c>
      <c r="AD1429" s="15" t="str">
        <f>IF(Tabla2[[#This Row],[HORA ENTREGA]]="DIRECTO","On time", IF(AA1429&lt;&gt;"",IF(Tabla2[[#This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29" s="15" t="str">
        <f>MID(Tabla2[[#This Row],[TIPO]],1,3)</f>
        <v xml:space="preserve">40 </v>
      </c>
      <c r="AF14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20-03%0A *Cliente:* IDEAL S A */ Cont: * OOCU9247076*/ HR Entrega: *08:30* /Dirección: *Bodega Nutrabien, Av. Bernardo O´Higgins 3140 (entrada por calle Los Canelos) </v>
      </c>
      <c r="AG1429" s="38" t="str">
        <f>IFERROR(HYPERLINK("https://wa.me/"&amp;Tabla2[[#This Row],[CONTACTO]]&amp;"?text="&amp;Tabla2[[#This Row],[Mensaje]],"Enviar mensaje"),"")</f>
        <v>Enviar mensaje</v>
      </c>
      <c r="AH1429" s="15" t="str">
        <f>CONCATENATE(A1429,F1429)</f>
        <v>1428OOCU9247076</v>
      </c>
      <c r="AI1429" s="15" t="str">
        <f>CONCATENATE("ENT-",A1429)</f>
        <v>ENT-1428</v>
      </c>
      <c r="AJ1429" s="15" t="str">
        <f>IF(Tabla2[[#This Row],[Op]]&lt;&gt;"","ENTREGA","")</f>
        <v>ENTREGA</v>
      </c>
      <c r="AK1429" s="40" t="str">
        <f>(Tabla2[[#This Row],[FECHA ENTREGA]]&amp;Tabla2[[#This Row],[HORA ENTREGA]])</f>
        <v>461010,354166666666667</v>
      </c>
      <c r="AL1429" s="34" t="str">
        <f>IFERROR(HYPERLINK("https://wa.me/"&amp;Tabla2[[#This Row],[CONTACTO]]&amp;"?text="&amp;Tabla2[[#This Row],[Mensaje]]),"")</f>
        <v xml:space="preserve">https://wa.me/56964850744?text=Hola!%0AServicio del día 20-03%0A *Cliente:* IDEAL S A */ Cont: * OOCU9247076*/ HR Entrega: *08:30* /Dirección: *Bodega Nutrabien, Av. Bernardo O´Higgins 3140 (entrada por calle Los Canelos) </v>
      </c>
    </row>
    <row r="1430" spans="1:38" s="15" customFormat="1" ht="16.5" customHeight="1" x14ac:dyDescent="0.2">
      <c r="A1430" s="15">
        <f>ROW(A1429)</f>
        <v>1429</v>
      </c>
      <c r="B1430" s="15">
        <f>IF(J1430=J1429,B1429+1,1)</f>
        <v>14</v>
      </c>
      <c r="C1430" s="15" t="s">
        <v>483</v>
      </c>
      <c r="D1430" s="25" t="s">
        <v>39</v>
      </c>
      <c r="E1430" s="27">
        <v>1286073</v>
      </c>
      <c r="F1430" s="27" t="s">
        <v>2409</v>
      </c>
      <c r="G1430" s="27" t="s">
        <v>41</v>
      </c>
      <c r="H1430" s="27">
        <v>23000</v>
      </c>
      <c r="I1430" s="27" t="s">
        <v>2410</v>
      </c>
      <c r="J1430" s="28">
        <v>46101</v>
      </c>
      <c r="K1430" s="26">
        <v>0.35416666666666669</v>
      </c>
      <c r="L1430" s="26"/>
      <c r="M1430" s="27" t="s">
        <v>117</v>
      </c>
      <c r="N1430" s="25">
        <f>IFERROR(VLOOKUP(M1430,Data!$J$1:$K$58,2,0),"")</f>
        <v>56973887539</v>
      </c>
      <c r="O1430" s="27" t="s">
        <v>118</v>
      </c>
      <c r="P1430" s="27"/>
      <c r="Q1430" s="27" t="s">
        <v>265</v>
      </c>
      <c r="R1430" s="27" t="s">
        <v>218</v>
      </c>
      <c r="S1430" s="27"/>
      <c r="T1430" s="27"/>
      <c r="U1430" s="28"/>
      <c r="V1430" s="15" t="s">
        <v>1700</v>
      </c>
      <c r="X1430" s="27"/>
      <c r="Y1430" s="27"/>
      <c r="Z1430" s="29"/>
      <c r="AA1430" s="29">
        <v>0.35416666666666669</v>
      </c>
      <c r="AB1430" s="29"/>
      <c r="AC1430" s="30">
        <v>46101</v>
      </c>
      <c r="AD1430" s="15" t="str">
        <f>IF(Tabla2[[#This Row],[HORA ENTREGA]]="DIRECTO","On time", IF(AA1430&lt;&gt;"",IF(Tabla2[[#This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0" s="15" t="str">
        <f>MID(Tabla2[[#This Row],[TIPO]],1,3)</f>
        <v xml:space="preserve">40 </v>
      </c>
      <c r="AF14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IDEAL S A */ Cont: * GCXU5768381*/ HR Entrega: *08:30* /Dirección: *AGUNSA - La montaña 1550, Quilicura (Ingreso por portería A) </v>
      </c>
      <c r="AG1430" s="38" t="str">
        <f>IFERROR(HYPERLINK("https://wa.me/"&amp;Tabla2[[#This Row],[CONTACTO]]&amp;"?text="&amp;Tabla2[[#This Row],[Mensaje]],"Enviar mensaje"),"")</f>
        <v>Enviar mensaje</v>
      </c>
      <c r="AH1430" s="15" t="str">
        <f>CONCATENATE(A1430,F1430)</f>
        <v>1429GCXU5768381</v>
      </c>
      <c r="AI1430" s="15" t="str">
        <f>CONCATENATE("ENT-",A1430)</f>
        <v>ENT-1429</v>
      </c>
      <c r="AJ1430" s="15" t="str">
        <f>IF(Tabla2[[#This Row],[Op]]&lt;&gt;"","ENTREGA","")</f>
        <v>ENTREGA</v>
      </c>
      <c r="AK1430" s="40" t="str">
        <f>(Tabla2[[#This Row],[FECHA ENTREGA]]&amp;Tabla2[[#This Row],[HORA ENTREGA]])</f>
        <v>461010,354166666666667</v>
      </c>
      <c r="AL1430" s="34" t="str">
        <f>IFERROR(HYPERLINK("https://wa.me/"&amp;Tabla2[[#This Row],[CONTACTO]]&amp;"?text="&amp;Tabla2[[#This Row],[Mensaje]]),"")</f>
        <v>https://wa.me/56973887539?text=Hola!%0AServicio del día 20-03%0A *Cliente:* IDEAL S A */ Cont: * GCXU5768381*/ HR Entrega: *08:30* /Dirección: *AGUNSA - La montaña 1550, Quilicura (Ingreso por portería A) </v>
      </c>
    </row>
    <row r="1431" spans="1:38" s="15" customFormat="1" ht="16.5" customHeight="1" x14ac:dyDescent="0.2">
      <c r="A1431" s="15">
        <f>ROW(A1430)</f>
        <v>1430</v>
      </c>
      <c r="B1431" s="15">
        <f>IF(J1431=J1430,B1430+1,1)</f>
        <v>15</v>
      </c>
      <c r="C1431" s="15" t="s">
        <v>149</v>
      </c>
      <c r="D1431" s="25" t="s">
        <v>39</v>
      </c>
      <c r="E1431" s="27">
        <v>2603220</v>
      </c>
      <c r="F1431" s="27" t="s">
        <v>2411</v>
      </c>
      <c r="G1431" s="27" t="s">
        <v>41</v>
      </c>
      <c r="H1431" s="27">
        <v>11000</v>
      </c>
      <c r="I1431" s="27" t="s">
        <v>42</v>
      </c>
      <c r="J1431" s="28">
        <v>46101</v>
      </c>
      <c r="K1431" s="26">
        <v>0.41666666666666669</v>
      </c>
      <c r="L1431" s="26"/>
      <c r="M1431" s="27" t="s">
        <v>300</v>
      </c>
      <c r="N1431" s="25">
        <f>IFERROR(VLOOKUP(M1431,Data!$J$1:$K$58,2,0),"")</f>
        <v>56989844861</v>
      </c>
      <c r="O1431" s="27" t="s">
        <v>301</v>
      </c>
      <c r="P1431" s="27"/>
      <c r="Q1431" s="27" t="s">
        <v>153</v>
      </c>
      <c r="R1431" s="27" t="s">
        <v>446</v>
      </c>
      <c r="S1431" s="27"/>
      <c r="T1431" s="27"/>
      <c r="U1431" s="28"/>
      <c r="V1431" s="15" t="s">
        <v>1700</v>
      </c>
      <c r="X1431" s="27" t="s">
        <v>2412</v>
      </c>
      <c r="Y1431" s="27"/>
      <c r="Z1431" s="29"/>
      <c r="AA1431" s="29">
        <v>0.43402777777777779</v>
      </c>
      <c r="AB1431" s="29"/>
      <c r="AC1431" s="30">
        <v>46101</v>
      </c>
      <c r="AD1431" s="15" t="str">
        <f>IF(Tabla2[[#This Row],[HORA ENTREGA]]="DIRECTO","On time", IF(AA1431&lt;&gt;"",IF(Tabla2[[#This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31" s="15" t="str">
        <f>MID(Tabla2[[#This Row],[TIPO]],1,3)</f>
        <v xml:space="preserve">40 </v>
      </c>
      <c r="AF14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20-03%0A *Cliente:* IMPORTADORA MIDEA CARRIER CHILE LTDA */ Cont: * TXGU7438213*/ HR Entrega: *10:00* /Dirección: *BOD. MIEA AGURTO - PUERTO MADERO 9710, BOD. E13; PUDAHUEL </v>
      </c>
      <c r="AG1431" s="38" t="str">
        <f>IFERROR(HYPERLINK("https://wa.me/"&amp;Tabla2[[#This Row],[CONTACTO]]&amp;"?text="&amp;Tabla2[[#This Row],[Mensaje]],"Enviar mensaje"),"")</f>
        <v>Enviar mensaje</v>
      </c>
      <c r="AH1431" s="15" t="str">
        <f>CONCATENATE(A1431,F1431)</f>
        <v>1430TXGU7438213</v>
      </c>
      <c r="AI1431" s="15" t="str">
        <f>CONCATENATE("ENT-",A1431)</f>
        <v>ENT-1430</v>
      </c>
      <c r="AJ1431" s="15" t="str">
        <f>IF(Tabla2[[#This Row],[Op]]&lt;&gt;"","ENTREGA","")</f>
        <v>ENTREGA</v>
      </c>
      <c r="AK1431" s="40" t="str">
        <f>(Tabla2[[#This Row],[FECHA ENTREGA]]&amp;Tabla2[[#This Row],[HORA ENTREGA]])</f>
        <v>461010,416666666666667</v>
      </c>
      <c r="AL1431" s="34" t="str">
        <f>IFERROR(HYPERLINK("https://wa.me/"&amp;Tabla2[[#This Row],[CONTACTO]]&amp;"?text="&amp;Tabla2[[#This Row],[Mensaje]]),"")</f>
        <v xml:space="preserve">https://wa.me/56989844861?text=Hola!%0AServicio del día 20-03%0A *Cliente:* IMPORTADORA MIDEA CARRIER CHILE LTDA */ Cont: * TXGU7438213*/ HR Entrega: *10:00* /Dirección: *BOD. MIEA AGURTO - PUERTO MADERO 9710, BOD. E13; PUDAHUEL </v>
      </c>
    </row>
    <row r="1432" spans="1:38" s="15" customFormat="1" ht="16.5" customHeight="1" x14ac:dyDescent="0.2">
      <c r="A1432" s="15">
        <f>ROW(A1431)</f>
        <v>1431</v>
      </c>
      <c r="B1432" s="15">
        <f>IF(J1432=J1431,B1431+1,1)</f>
        <v>16</v>
      </c>
      <c r="C1432" s="15" t="s">
        <v>178</v>
      </c>
      <c r="D1432" s="25" t="s">
        <v>39</v>
      </c>
      <c r="E1432" s="27">
        <v>879332</v>
      </c>
      <c r="F1432" s="27" t="s">
        <v>2413</v>
      </c>
      <c r="G1432" s="27" t="s">
        <v>41</v>
      </c>
      <c r="H1432" s="27">
        <v>27000</v>
      </c>
      <c r="I1432" s="27" t="s">
        <v>42</v>
      </c>
      <c r="J1432" s="28">
        <v>46101</v>
      </c>
      <c r="K1432" s="26">
        <v>0.33333333333333331</v>
      </c>
      <c r="L1432" s="26"/>
      <c r="M1432" s="27" t="s">
        <v>225</v>
      </c>
      <c r="N1432" s="25">
        <f>IFERROR(VLOOKUP(M1432,Data!$J$1:$K$58,2,0),"")</f>
        <v>56978811158</v>
      </c>
      <c r="O1432" s="27" t="s">
        <v>226</v>
      </c>
      <c r="P1432" s="27"/>
      <c r="Q1432" s="27" t="s">
        <v>1003</v>
      </c>
      <c r="R1432" s="27" t="s">
        <v>48</v>
      </c>
      <c r="S1432" s="27"/>
      <c r="T1432" s="27"/>
      <c r="U1432" s="28"/>
      <c r="V1432" s="15" t="s">
        <v>1700</v>
      </c>
      <c r="X1432" s="27"/>
      <c r="Y1432" s="27"/>
      <c r="Z1432" s="29"/>
      <c r="AA1432" s="29">
        <v>0.30763888888888891</v>
      </c>
      <c r="AB1432" s="29"/>
      <c r="AC1432" s="30">
        <v>46101</v>
      </c>
      <c r="AD1432" s="15" t="str">
        <f>IF(Tabla2[[#This Row],[HORA ENTREGA]]="DIRECTO","On time", IF(AA1432&lt;&gt;"",IF(Tabla2[[#This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2" s="15" t="str">
        <f>MID(Tabla2[[#This Row],[TIPO]],1,3)</f>
        <v xml:space="preserve">40 </v>
      </c>
      <c r="AF14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INVERSIERRA S A */ Cont: * TIIU6197714*/ HR Entrega: *08:00* /Dirección: *AVENIDA PEDRO FONTOBA 6350, HUECHURABA</v>
      </c>
      <c r="AG1432" s="38" t="str">
        <f>IFERROR(HYPERLINK("https://wa.me/"&amp;Tabla2[[#This Row],[CONTACTO]]&amp;"?text="&amp;Tabla2[[#This Row],[Mensaje]],"Enviar mensaje"),"")</f>
        <v>Enviar mensaje</v>
      </c>
      <c r="AH1432" s="15" t="str">
        <f>CONCATENATE(A1432,F1432)</f>
        <v>1431TIIU6197714</v>
      </c>
      <c r="AI1432" s="15" t="str">
        <f>CONCATENATE("ENT-",A1432)</f>
        <v>ENT-1431</v>
      </c>
      <c r="AJ1432" s="15" t="str">
        <f>IF(Tabla2[[#This Row],[Op]]&lt;&gt;"","ENTREGA","")</f>
        <v>ENTREGA</v>
      </c>
      <c r="AK1432" s="40" t="str">
        <f>(Tabla2[[#This Row],[FECHA ENTREGA]]&amp;Tabla2[[#This Row],[HORA ENTREGA]])</f>
        <v>461010,333333333333333</v>
      </c>
      <c r="AL1432" s="34" t="str">
        <f>IFERROR(HYPERLINK("https://wa.me/"&amp;Tabla2[[#This Row],[CONTACTO]]&amp;"?text="&amp;Tabla2[[#This Row],[Mensaje]]),"")</f>
        <v>https://wa.me/56978811158?text=Hola!%0AServicio del día 20-03%0A *Cliente:* INVERSIERRA S A */ Cont: * TIIU6197714*/ HR Entrega: *08:00* /Dirección: *AVENIDA PEDRO FONTOBA 6350, HUECHURABA</v>
      </c>
    </row>
    <row r="1433" spans="1:38" s="15" customFormat="1" ht="16.5" customHeight="1" x14ac:dyDescent="0.2">
      <c r="A1433" s="15">
        <f>ROW(A1432)</f>
        <v>1432</v>
      </c>
      <c r="B1433" s="15">
        <f>IF(J1433=J1432,B1432+1,1)</f>
        <v>17</v>
      </c>
      <c r="C1433" s="15" t="s">
        <v>178</v>
      </c>
      <c r="D1433" s="25" t="s">
        <v>39</v>
      </c>
      <c r="E1433" s="27">
        <v>879152</v>
      </c>
      <c r="F1433" s="27" t="s">
        <v>2414</v>
      </c>
      <c r="G1433" s="27" t="s">
        <v>41</v>
      </c>
      <c r="H1433" s="27">
        <v>29000</v>
      </c>
      <c r="I1433" s="27" t="s">
        <v>171</v>
      </c>
      <c r="J1433" s="28">
        <v>46101</v>
      </c>
      <c r="K1433" s="26">
        <v>0.5</v>
      </c>
      <c r="L1433" s="26"/>
      <c r="M1433" s="27" t="s">
        <v>688</v>
      </c>
      <c r="N1433" s="25">
        <f>IFERROR(VLOOKUP(M1433,Data!$J$1:$K$58,2,0),"")</f>
        <v>56950104102</v>
      </c>
      <c r="O1433" s="27" t="s">
        <v>552</v>
      </c>
      <c r="P1433" s="27"/>
      <c r="Q1433" s="27" t="s">
        <v>1003</v>
      </c>
      <c r="R1433" s="27" t="s">
        <v>58</v>
      </c>
      <c r="S1433" s="27"/>
      <c r="T1433" s="27"/>
      <c r="U1433" s="28"/>
      <c r="X1433" s="27"/>
      <c r="Y1433" s="27"/>
      <c r="Z1433" s="29"/>
      <c r="AA1433" s="29">
        <v>0.49652777777777779</v>
      </c>
      <c r="AB1433" s="29"/>
      <c r="AC1433" s="30">
        <v>46101</v>
      </c>
      <c r="AD1433" s="15" t="str">
        <f>IF(Tabla2[[#This Row],[HORA ENTREGA]]="DIRECTO","On time", IF(AA1433&lt;&gt;"",IF(Tabla2[[#This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3" s="15" t="str">
        <f>MID(Tabla2[[#This Row],[TIPO]],1,3)</f>
        <v xml:space="preserve">40 </v>
      </c>
      <c r="AF14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INVERSIERRA S A */ Cont: * BMOU9873390*/ HR Entrega: *12:00* /Dirección: *AVENIDA PEDRO FONTOBA 6350, HUECHURABA</v>
      </c>
      <c r="AG1433" s="38" t="str">
        <f>IFERROR(HYPERLINK("https://wa.me/"&amp;Tabla2[[#This Row],[CONTACTO]]&amp;"?text="&amp;Tabla2[[#This Row],[Mensaje]],"Enviar mensaje"),"")</f>
        <v>Enviar mensaje</v>
      </c>
      <c r="AH1433" s="15" t="str">
        <f>CONCATENATE(A1433,F1433)</f>
        <v>1432BMOU9873390</v>
      </c>
      <c r="AI1433" s="15" t="str">
        <f>CONCATENATE("ENT-",A1433)</f>
        <v>ENT-1432</v>
      </c>
      <c r="AJ1433" s="15" t="str">
        <f>IF(Tabla2[[#This Row],[Op]]&lt;&gt;"","ENTREGA","")</f>
        <v>ENTREGA</v>
      </c>
      <c r="AK1433" s="40" t="str">
        <f>(Tabla2[[#This Row],[FECHA ENTREGA]]&amp;Tabla2[[#This Row],[HORA ENTREGA]])</f>
        <v>461010,5</v>
      </c>
      <c r="AL1433" s="34" t="str">
        <f>IFERROR(HYPERLINK("https://wa.me/"&amp;Tabla2[[#This Row],[CONTACTO]]&amp;"?text="&amp;Tabla2[[#This Row],[Mensaje]]),"")</f>
        <v>https://wa.me/56950104102?text=Hola!%0AServicio del día 20-03%0A *Cliente:* INVERSIERRA S A */ Cont: * BMOU9873390*/ HR Entrega: *12:00* /Dirección: *AVENIDA PEDRO FONTOBA 6350, HUECHURABA</v>
      </c>
    </row>
    <row r="1434" spans="1:38" s="15" customFormat="1" ht="16.5" customHeight="1" x14ac:dyDescent="0.2">
      <c r="A1434" s="15">
        <f>ROW(A1433)</f>
        <v>1433</v>
      </c>
      <c r="B1434" s="15">
        <f>IF(J1434=J1433,B1433+1,1)</f>
        <v>18</v>
      </c>
      <c r="C1434" s="15" t="s">
        <v>188</v>
      </c>
      <c r="D1434" s="25" t="s">
        <v>39</v>
      </c>
      <c r="E1434" s="27">
        <v>188625</v>
      </c>
      <c r="F1434" s="27" t="s">
        <v>2415</v>
      </c>
      <c r="G1434" s="27" t="s">
        <v>41</v>
      </c>
      <c r="H1434" s="27">
        <v>27000</v>
      </c>
      <c r="I1434" s="27" t="s">
        <v>2416</v>
      </c>
      <c r="J1434" s="28">
        <v>46101</v>
      </c>
      <c r="K1434" s="26">
        <v>0.33333333333333331</v>
      </c>
      <c r="L1434" s="26"/>
      <c r="M1434" s="27" t="s">
        <v>649</v>
      </c>
      <c r="N1434" s="25">
        <f>IFERROR(VLOOKUP(M1434,Data!$J$1:$K$58,2,0),"")</f>
        <v>56939438073</v>
      </c>
      <c r="O1434" s="27" t="s">
        <v>173</v>
      </c>
      <c r="P1434" s="27"/>
      <c r="Q1434" s="27" t="s">
        <v>190</v>
      </c>
      <c r="R1434" s="27" t="s">
        <v>280</v>
      </c>
      <c r="S1434" s="27"/>
      <c r="T1434" s="27"/>
      <c r="U1434" s="28"/>
      <c r="V1434" s="15" t="s">
        <v>1700</v>
      </c>
      <c r="X1434" s="27"/>
      <c r="Y1434" s="27"/>
      <c r="Z1434" s="29"/>
      <c r="AA1434" s="29">
        <v>0.33194444444444443</v>
      </c>
      <c r="AB1434" s="29"/>
      <c r="AC1434" s="30">
        <v>46101</v>
      </c>
      <c r="AD1434" s="15" t="str">
        <f>IF(Tabla2[[#This Row],[HORA ENTREGA]]="DIRECTO","On time", IF(AA1434&lt;&gt;"",IF(Tabla2[[#This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4" s="15" t="str">
        <f>MID(Tabla2[[#This Row],[TIPO]],1,3)</f>
        <v xml:space="preserve">40 </v>
      </c>
      <c r="AF14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20-03%0A *Cliente:* LAMAIGNERE CHILE S.A. */ Cont: * TCLU4172290*/ HR Entrega: *08:00* /Dirección: *AV. MARTA OSSA RUIZ 601 (CAMINO CASAS VIEJAS); MAIPU </v>
      </c>
      <c r="AG1434" s="38" t="str">
        <f>IFERROR(HYPERLINK("https://wa.me/"&amp;Tabla2[[#This Row],[CONTACTO]]&amp;"?text="&amp;Tabla2[[#This Row],[Mensaje]],"Enviar mensaje"),"")</f>
        <v>Enviar mensaje</v>
      </c>
      <c r="AH1434" s="15" t="str">
        <f>CONCATENATE(A1434,F1434)</f>
        <v>1433TCLU4172290</v>
      </c>
      <c r="AI1434" s="15" t="str">
        <f>CONCATENATE("ENT-",A1434)</f>
        <v>ENT-1433</v>
      </c>
      <c r="AJ1434" s="15" t="str">
        <f>IF(Tabla2[[#This Row],[Op]]&lt;&gt;"","ENTREGA","")</f>
        <v>ENTREGA</v>
      </c>
      <c r="AK1434" s="40" t="str">
        <f>(Tabla2[[#This Row],[FECHA ENTREGA]]&amp;Tabla2[[#This Row],[HORA ENTREGA]])</f>
        <v>461010,333333333333333</v>
      </c>
      <c r="AL1434" s="34" t="str">
        <f>IFERROR(HYPERLINK("https://wa.me/"&amp;Tabla2[[#This Row],[CONTACTO]]&amp;"?text="&amp;Tabla2[[#This Row],[Mensaje]]),"")</f>
        <v xml:space="preserve">https://wa.me/56939438073?text=Hola!%0AServicio del día 20-03%0A *Cliente:* LAMAIGNERE CHILE S.A. */ Cont: * TCLU4172290*/ HR Entrega: *08:00* /Dirección: *AV. MARTA OSSA RUIZ 601 (CAMINO CASAS VIEJAS); MAIPU </v>
      </c>
    </row>
    <row r="1435" spans="1:38" s="15" customFormat="1" ht="16.5" customHeight="1" x14ac:dyDescent="0.2">
      <c r="A1435" s="15">
        <f>ROW(A1434)</f>
        <v>1434</v>
      </c>
      <c r="B1435" s="15">
        <f>IF(J1435=J1434,B1434+1,1)</f>
        <v>19</v>
      </c>
      <c r="C1435" s="15" t="s">
        <v>188</v>
      </c>
      <c r="D1435" s="25" t="s">
        <v>39</v>
      </c>
      <c r="E1435" s="27">
        <v>188625</v>
      </c>
      <c r="F1435" s="27" t="s">
        <v>2417</v>
      </c>
      <c r="G1435" s="27" t="s">
        <v>41</v>
      </c>
      <c r="H1435" s="27">
        <v>27000</v>
      </c>
      <c r="I1435" s="27" t="s">
        <v>2416</v>
      </c>
      <c r="J1435" s="28">
        <v>46101</v>
      </c>
      <c r="K1435" s="26">
        <v>0.33333333333333331</v>
      </c>
      <c r="L1435" s="26"/>
      <c r="M1435" s="27" t="s">
        <v>674</v>
      </c>
      <c r="N1435" s="25">
        <f>IFERROR(VLOOKUP(M1435,Data!$J$1:$K$58,2,0),"")</f>
        <v>56967386018</v>
      </c>
      <c r="O1435" s="27" t="s">
        <v>356</v>
      </c>
      <c r="P1435" s="27"/>
      <c r="Q1435" s="27" t="s">
        <v>190</v>
      </c>
      <c r="R1435" s="27" t="s">
        <v>280</v>
      </c>
      <c r="S1435" s="27"/>
      <c r="T1435" s="27"/>
      <c r="U1435" s="28"/>
      <c r="V1435" s="15" t="s">
        <v>1700</v>
      </c>
      <c r="X1435" s="27"/>
      <c r="Y1435" s="27"/>
      <c r="Z1435" s="29"/>
      <c r="AA1435" s="29">
        <v>0.33194444444444443</v>
      </c>
      <c r="AB1435" s="29"/>
      <c r="AC1435" s="30">
        <v>46101</v>
      </c>
      <c r="AD1435" s="15" t="str">
        <f>IF(Tabla2[[#This Row],[HORA ENTREGA]]="DIRECTO","On time", IF(AA1435&lt;&gt;"",IF(Tabla2[[#This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5" s="15" t="str">
        <f>MID(Tabla2[[#This Row],[TIPO]],1,3)</f>
        <v xml:space="preserve">40 </v>
      </c>
      <c r="AF14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20-03%0A *Cliente:* LAMAIGNERE CHILE S.A. */ Cont: * MAGU5629618*/ HR Entrega: *08:00* /Dirección: *AV. MARTA OSSA RUIZ 601 (CAMINO CASAS VIEJAS); MAIPU </v>
      </c>
      <c r="AG1435" s="38" t="str">
        <f>IFERROR(HYPERLINK("https://wa.me/"&amp;Tabla2[[#This Row],[CONTACTO]]&amp;"?text="&amp;Tabla2[[#This Row],[Mensaje]],"Enviar mensaje"),"")</f>
        <v>Enviar mensaje</v>
      </c>
      <c r="AH1435" s="15" t="str">
        <f>CONCATENATE(A1435,F1435)</f>
        <v>1434MAGU5629618</v>
      </c>
      <c r="AI1435" s="15" t="str">
        <f>CONCATENATE("ENT-",A1435)</f>
        <v>ENT-1434</v>
      </c>
      <c r="AJ1435" s="15" t="str">
        <f>IF(Tabla2[[#This Row],[Op]]&lt;&gt;"","ENTREGA","")</f>
        <v>ENTREGA</v>
      </c>
      <c r="AK1435" s="40" t="str">
        <f>(Tabla2[[#This Row],[FECHA ENTREGA]]&amp;Tabla2[[#This Row],[HORA ENTREGA]])</f>
        <v>461010,333333333333333</v>
      </c>
      <c r="AL1435" s="34" t="str">
        <f>IFERROR(HYPERLINK("https://wa.me/"&amp;Tabla2[[#This Row],[CONTACTO]]&amp;"?text="&amp;Tabla2[[#This Row],[Mensaje]]),"")</f>
        <v xml:space="preserve">https://wa.me/56967386018?text=Hola!%0AServicio del día 20-03%0A *Cliente:* LAMAIGNERE CHILE S.A. */ Cont: * MAGU5629618*/ HR Entrega: *08:00* /Dirección: *AV. MARTA OSSA RUIZ 601 (CAMINO CASAS VIEJAS); MAIPU </v>
      </c>
    </row>
    <row r="1436" spans="1:38" s="15" customFormat="1" ht="16.5" customHeight="1" x14ac:dyDescent="0.2">
      <c r="A1436" s="15">
        <f>ROW(A1435)</f>
        <v>1435</v>
      </c>
      <c r="B1436" s="15">
        <f>IF(J1436=J1435,B1435+1,1)</f>
        <v>20</v>
      </c>
      <c r="C1436" s="15" t="s">
        <v>495</v>
      </c>
      <c r="D1436" s="25" t="s">
        <v>39</v>
      </c>
      <c r="E1436" s="27">
        <v>38380</v>
      </c>
      <c r="F1436" s="27" t="s">
        <v>2418</v>
      </c>
      <c r="G1436" s="27" t="s">
        <v>64</v>
      </c>
      <c r="H1436" s="27">
        <v>7000</v>
      </c>
      <c r="I1436" s="27" t="s">
        <v>2419</v>
      </c>
      <c r="J1436" s="28">
        <v>46101</v>
      </c>
      <c r="K1436" s="26">
        <v>0.41666666666666669</v>
      </c>
      <c r="L1436" s="26"/>
      <c r="M1436" s="27" t="s">
        <v>233</v>
      </c>
      <c r="N1436" s="25">
        <f>IFERROR(VLOOKUP(M1436,Data!$J$1:$K$58,2,0),"")</f>
        <v>56998494086</v>
      </c>
      <c r="O1436" s="27" t="s">
        <v>234</v>
      </c>
      <c r="P1436" s="27"/>
      <c r="Q1436" s="27" t="s">
        <v>2420</v>
      </c>
      <c r="R1436" s="27" t="s">
        <v>218</v>
      </c>
      <c r="S1436" s="27"/>
      <c r="T1436" s="27"/>
      <c r="U1436" s="28"/>
      <c r="V1436" s="15" t="s">
        <v>1700</v>
      </c>
      <c r="X1436" s="27"/>
      <c r="Y1436" s="27"/>
      <c r="Z1436" s="29"/>
      <c r="AA1436" s="29">
        <v>0.38680555555555557</v>
      </c>
      <c r="AB1436" s="29"/>
      <c r="AC1436" s="30">
        <v>46101</v>
      </c>
      <c r="AD1436" s="15" t="str">
        <f>IF(Tabla2[[#This Row],[HORA ENTREGA]]="DIRECTO","On time", IF(AA1436&lt;&gt;"",IF(Tabla2[[#This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6" s="15" t="str">
        <f>MID(Tabla2[[#This Row],[TIPO]],1,3)</f>
        <v xml:space="preserve">20 </v>
      </c>
      <c r="AF14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20-03%0A *Cliente:* LARU SPA */ Cont: * CSNU1787396*/ HR Entrega: *10:00* /Dirección: *Pdte Jorge Alessandri Rodríguez 11491, Bodega 48, San Bernardo </v>
      </c>
      <c r="AG1436" s="38" t="str">
        <f>IFERROR(HYPERLINK("https://wa.me/"&amp;Tabla2[[#This Row],[CONTACTO]]&amp;"?text="&amp;Tabla2[[#This Row],[Mensaje]],"Enviar mensaje"),"")</f>
        <v>Enviar mensaje</v>
      </c>
      <c r="AH1436" s="15" t="str">
        <f>CONCATENATE(A1436,F1436)</f>
        <v>1435CSNU1787396</v>
      </c>
      <c r="AI1436" s="15" t="str">
        <f>CONCATENATE("ENT-",A1436)</f>
        <v>ENT-1435</v>
      </c>
      <c r="AJ1436" s="15" t="str">
        <f>IF(Tabla2[[#This Row],[Op]]&lt;&gt;"","ENTREGA","")</f>
        <v>ENTREGA</v>
      </c>
      <c r="AK1436" s="40" t="str">
        <f>(Tabla2[[#This Row],[FECHA ENTREGA]]&amp;Tabla2[[#This Row],[HORA ENTREGA]])</f>
        <v>461010,416666666666667</v>
      </c>
      <c r="AL1436" s="34" t="str">
        <f>IFERROR(HYPERLINK("https://wa.me/"&amp;Tabla2[[#This Row],[CONTACTO]]&amp;"?text="&amp;Tabla2[[#This Row],[Mensaje]]),"")</f>
        <v xml:space="preserve">https://wa.me/56998494086?text=Hola!%0AServicio del día 20-03%0A *Cliente:* LARU SPA */ Cont: * CSNU1787396*/ HR Entrega: *10:00* /Dirección: *Pdte Jorge Alessandri Rodríguez 11491, Bodega 48, San Bernardo </v>
      </c>
    </row>
    <row r="1437" spans="1:38" s="15" customFormat="1" ht="16.5" customHeight="1" x14ac:dyDescent="0.2">
      <c r="A1437" s="15">
        <f>ROW(A1436)</f>
        <v>1436</v>
      </c>
      <c r="B1437" s="15">
        <f>IF(J1437=J1436,B1436+1,1)</f>
        <v>21</v>
      </c>
      <c r="C1437" s="15" t="s">
        <v>653</v>
      </c>
      <c r="D1437" s="25" t="s">
        <v>39</v>
      </c>
      <c r="E1437" s="27">
        <v>300715</v>
      </c>
      <c r="F1437" s="27" t="s">
        <v>2421</v>
      </c>
      <c r="G1437" s="27" t="s">
        <v>64</v>
      </c>
      <c r="H1437" s="27">
        <v>4000</v>
      </c>
      <c r="I1437" s="27" t="s">
        <v>42</v>
      </c>
      <c r="J1437" s="28">
        <v>46101</v>
      </c>
      <c r="K1437" s="26">
        <v>0.54166666666666663</v>
      </c>
      <c r="L1437" s="26"/>
      <c r="M1437" s="27" t="s">
        <v>45</v>
      </c>
      <c r="N1437" s="25">
        <f>IFERROR(VLOOKUP(M1437,Data!$J$1:$K$58,2,0),"")</f>
        <v>56950981572</v>
      </c>
      <c r="O1437" s="27" t="s">
        <v>46</v>
      </c>
      <c r="P1437" s="27"/>
      <c r="Q1437" s="27" t="s">
        <v>656</v>
      </c>
      <c r="R1437" s="27" t="s">
        <v>93</v>
      </c>
      <c r="S1437" s="27"/>
      <c r="T1437" s="27"/>
      <c r="U1437" s="28"/>
      <c r="V1437" s="15" t="s">
        <v>1700</v>
      </c>
      <c r="X1437" s="27" t="s">
        <v>335</v>
      </c>
      <c r="Y1437" s="27"/>
      <c r="Z1437" s="29"/>
      <c r="AA1437" s="29">
        <v>0.52847222222222223</v>
      </c>
      <c r="AB1437" s="29"/>
      <c r="AC1437" s="30">
        <v>46101</v>
      </c>
      <c r="AD1437" s="15" t="str">
        <f>IF(Tabla2[[#This Row],[HORA ENTREGA]]="DIRECTO","On time", IF(AA1437&lt;&gt;"",IF(Tabla2[[#This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7" s="15" t="str">
        <f>MID(Tabla2[[#This Row],[TIPO]],1,3)</f>
        <v xml:space="preserve">20 </v>
      </c>
      <c r="AF14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NEREUS SPA */ Cont: * CAIU2749052*/ HR Entrega: *13:00* /Dirección: *AV EL VENTISQUERO 1204, RENCA</v>
      </c>
      <c r="AG1437" s="38" t="str">
        <f>IFERROR(HYPERLINK("https://wa.me/"&amp;Tabla2[[#This Row],[CONTACTO]]&amp;"?text="&amp;Tabla2[[#This Row],[Mensaje]],"Enviar mensaje"),"")</f>
        <v>Enviar mensaje</v>
      </c>
      <c r="AH1437" s="15" t="str">
        <f>CONCATENATE(A1437,F1437)</f>
        <v>1436CAIU2749052</v>
      </c>
      <c r="AI1437" s="15" t="str">
        <f>CONCATENATE("ENT-",A1437)</f>
        <v>ENT-1436</v>
      </c>
      <c r="AJ1437" s="15" t="str">
        <f>IF(Tabla2[[#This Row],[Op]]&lt;&gt;"","ENTREGA","")</f>
        <v>ENTREGA</v>
      </c>
      <c r="AK1437" s="40" t="str">
        <f>(Tabla2[[#This Row],[FECHA ENTREGA]]&amp;Tabla2[[#This Row],[HORA ENTREGA]])</f>
        <v>461010,541666666666667</v>
      </c>
      <c r="AL1437" s="34" t="str">
        <f>IFERROR(HYPERLINK("https://wa.me/"&amp;Tabla2[[#This Row],[CONTACTO]]&amp;"?text="&amp;Tabla2[[#This Row],[Mensaje]]),"")</f>
        <v>https://wa.me/56950981572?text=Hola!%0AServicio del día 20-03%0A *Cliente:* NEREUS SPA */ Cont: * CAIU2749052*/ HR Entrega: *13:00* /Dirección: *AV EL VENTISQUERO 1204, RENCA</v>
      </c>
    </row>
    <row r="1438" spans="1:38" s="15" customFormat="1" ht="16.5" customHeight="1" x14ac:dyDescent="0.2">
      <c r="A1438" s="15">
        <f>ROW(A1437)</f>
        <v>1437</v>
      </c>
      <c r="B1438" s="15">
        <f>IF(J1438=J1437,B1437+1,1)</f>
        <v>22</v>
      </c>
      <c r="C1438" s="15" t="s">
        <v>219</v>
      </c>
      <c r="D1438" s="25" t="s">
        <v>39</v>
      </c>
      <c r="E1438" s="27">
        <v>102611</v>
      </c>
      <c r="F1438" s="27" t="s">
        <v>2422</v>
      </c>
      <c r="G1438" s="27" t="s">
        <v>64</v>
      </c>
      <c r="H1438" s="27">
        <v>24000</v>
      </c>
      <c r="I1438" s="27" t="s">
        <v>42</v>
      </c>
      <c r="J1438" s="28">
        <v>46101</v>
      </c>
      <c r="K1438" s="26">
        <v>0.29166666666666669</v>
      </c>
      <c r="L1438" s="26"/>
      <c r="M1438" s="27" t="s">
        <v>51</v>
      </c>
      <c r="N1438" s="25">
        <f>IFERROR(VLOOKUP(M1438,Data!$J$1:$K$58,2,0),"")</f>
        <v>56967256951</v>
      </c>
      <c r="O1438" s="27" t="s">
        <v>52</v>
      </c>
      <c r="P1438" s="27"/>
      <c r="Q1438" s="27" t="s">
        <v>229</v>
      </c>
      <c r="R1438" s="27" t="s">
        <v>169</v>
      </c>
      <c r="S1438" s="27"/>
      <c r="T1438" s="27"/>
      <c r="U1438" s="28"/>
      <c r="V1438" s="15" t="s">
        <v>1700</v>
      </c>
      <c r="X1438" s="27" t="s">
        <v>335</v>
      </c>
      <c r="Y1438" s="27"/>
      <c r="Z1438" s="29"/>
      <c r="AA1438" s="29">
        <v>0.28333333333333333</v>
      </c>
      <c r="AB1438" s="29"/>
      <c r="AC1438" s="30">
        <v>46101</v>
      </c>
      <c r="AD1438" s="15" t="str">
        <f>IF(Tabla2[[#This Row],[HORA ENTREGA]]="DIRECTO","On time", IF(AA1438&lt;&gt;"",IF(Tabla2[[#This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38" s="15" t="str">
        <f>MID(Tabla2[[#This Row],[TIPO]],1,3)</f>
        <v xml:space="preserve">20 </v>
      </c>
      <c r="AF14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RENDIC S.A. */ Cont: * TGBU3973944*/ HR Entrega: *07:00* /Dirección: *Avenida Miraflores 9700-Bodega 4C, PUDAHUEL</v>
      </c>
      <c r="AG1438" s="38" t="str">
        <f>IFERROR(HYPERLINK("https://wa.me/"&amp;Tabla2[[#This Row],[CONTACTO]]&amp;"?text="&amp;Tabla2[[#This Row],[Mensaje]],"Enviar mensaje"),"")</f>
        <v>Enviar mensaje</v>
      </c>
      <c r="AH1438" s="15" t="str">
        <f>CONCATENATE(A1438,F1438)</f>
        <v>1437TGBU3973944</v>
      </c>
      <c r="AI1438" s="15" t="str">
        <f>CONCATENATE("ENT-",A1438)</f>
        <v>ENT-1437</v>
      </c>
      <c r="AJ1438" s="15" t="str">
        <f>IF(Tabla2[[#This Row],[Op]]&lt;&gt;"","ENTREGA","")</f>
        <v>ENTREGA</v>
      </c>
      <c r="AK1438" s="40" t="str">
        <f>(Tabla2[[#This Row],[FECHA ENTREGA]]&amp;Tabla2[[#This Row],[HORA ENTREGA]])</f>
        <v>461010,291666666666667</v>
      </c>
      <c r="AL1438" s="34" t="str">
        <f>IFERROR(HYPERLINK("https://wa.me/"&amp;Tabla2[[#This Row],[CONTACTO]]&amp;"?text="&amp;Tabla2[[#This Row],[Mensaje]]),"")</f>
        <v>https://wa.me/56967256951?text=Hola!%0AServicio del día 20-03%0A *Cliente:* RENDIC S.A. */ Cont: * TGBU3973944*/ HR Entrega: *07:00* /Dirección: *Avenida Miraflores 9700-Bodega 4C, PUDAHUEL</v>
      </c>
    </row>
    <row r="1439" spans="1:38" s="15" customFormat="1" ht="16.5" customHeight="1" x14ac:dyDescent="0.2">
      <c r="A1439" s="15">
        <f>ROW(A1438)</f>
        <v>1438</v>
      </c>
      <c r="B1439" s="15">
        <f>IF(J1439=J1438,B1438+1,1)</f>
        <v>23</v>
      </c>
      <c r="C1439" s="15" t="s">
        <v>219</v>
      </c>
      <c r="D1439" s="25" t="s">
        <v>39</v>
      </c>
      <c r="E1439" s="27">
        <v>102689</v>
      </c>
      <c r="F1439" s="27" t="s">
        <v>2423</v>
      </c>
      <c r="G1439" s="27" t="s">
        <v>41</v>
      </c>
      <c r="H1439" s="27">
        <v>25000</v>
      </c>
      <c r="I1439" s="27" t="s">
        <v>42</v>
      </c>
      <c r="J1439" s="28">
        <v>46101</v>
      </c>
      <c r="K1439" s="26">
        <v>0.29166666666666669</v>
      </c>
      <c r="L1439" s="26"/>
      <c r="M1439" s="27" t="s">
        <v>172</v>
      </c>
      <c r="N1439" s="25">
        <f>IFERROR(VLOOKUP(M1439,Data!$J$1:$K$58,2,0),"")</f>
        <v>56985215946</v>
      </c>
      <c r="O1439" s="27" t="s">
        <v>173</v>
      </c>
      <c r="P1439" s="27"/>
      <c r="Q1439" s="27" t="s">
        <v>229</v>
      </c>
      <c r="R1439" s="27" t="s">
        <v>48</v>
      </c>
      <c r="S1439" s="27"/>
      <c r="T1439" s="27"/>
      <c r="U1439" s="28"/>
      <c r="V1439" s="15" t="s">
        <v>1700</v>
      </c>
      <c r="X1439" s="27"/>
      <c r="Y1439" s="27"/>
      <c r="Z1439" s="29"/>
      <c r="AA1439" s="29">
        <v>0.30555555555555558</v>
      </c>
      <c r="AB1439" s="29"/>
      <c r="AC1439" s="30">
        <v>46101</v>
      </c>
      <c r="AD1439" s="15" t="str">
        <f>IF(Tabla2[[#This Row],[HORA ENTREGA]]="DIRECTO","On time", IF(AA1439&lt;&gt;"",IF(Tabla2[[#This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39" s="15" t="str">
        <f>MID(Tabla2[[#This Row],[TIPO]],1,3)</f>
        <v xml:space="preserve">40 </v>
      </c>
      <c r="AF14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RENDIC S.A. */ Cont: * ECMU5707272*/ HR Entrega: *07:00* /Dirección: *Avenida Miraflores 9700-Bodega 4C, PUDAHUEL</v>
      </c>
      <c r="AG1439" s="38" t="str">
        <f>IFERROR(HYPERLINK("https://wa.me/"&amp;Tabla2[[#This Row],[CONTACTO]]&amp;"?text="&amp;Tabla2[[#This Row],[Mensaje]],"Enviar mensaje"),"")</f>
        <v>Enviar mensaje</v>
      </c>
      <c r="AH1439" s="15" t="str">
        <f>CONCATENATE(A1439,F1439)</f>
        <v>1438ECMU5707272</v>
      </c>
      <c r="AI1439" s="15" t="str">
        <f>CONCATENATE("ENT-",A1439)</f>
        <v>ENT-1438</v>
      </c>
      <c r="AJ1439" s="15" t="str">
        <f>IF(Tabla2[[#This Row],[Op]]&lt;&gt;"","ENTREGA","")</f>
        <v>ENTREGA</v>
      </c>
      <c r="AK1439" s="40" t="str">
        <f>(Tabla2[[#This Row],[FECHA ENTREGA]]&amp;Tabla2[[#This Row],[HORA ENTREGA]])</f>
        <v>461010,291666666666667</v>
      </c>
      <c r="AL1439" s="34" t="str">
        <f>IFERROR(HYPERLINK("https://wa.me/"&amp;Tabla2[[#This Row],[CONTACTO]]&amp;"?text="&amp;Tabla2[[#This Row],[Mensaje]]),"")</f>
        <v>https://wa.me/56985215946?text=Hola!%0AServicio del día 20-03%0A *Cliente:* RENDIC S.A. */ Cont: * ECMU5707272*/ HR Entrega: *07:00* /Dirección: *Avenida Miraflores 9700-Bodega 4C, PUDAHUEL</v>
      </c>
    </row>
    <row r="1440" spans="1:38" s="15" customFormat="1" ht="16.5" customHeight="1" x14ac:dyDescent="0.2">
      <c r="A1440" s="15">
        <f>ROW(A1439)</f>
        <v>1439</v>
      </c>
      <c r="B1440" s="15">
        <f>IF(J1440=J1439,B1439+1,1)</f>
        <v>24</v>
      </c>
      <c r="C1440" s="15" t="s">
        <v>2271</v>
      </c>
      <c r="D1440" s="25"/>
      <c r="E1440" s="27" t="s">
        <v>120</v>
      </c>
      <c r="F1440" s="27" t="s">
        <v>456</v>
      </c>
      <c r="G1440" s="27" t="s">
        <v>456</v>
      </c>
      <c r="H1440" s="27" t="s">
        <v>120</v>
      </c>
      <c r="I1440" s="27" t="s">
        <v>120</v>
      </c>
      <c r="J1440" s="28">
        <v>46101</v>
      </c>
      <c r="K1440" s="26">
        <v>0.29166666666666669</v>
      </c>
      <c r="L1440" s="26"/>
      <c r="M1440" s="27" t="s">
        <v>570</v>
      </c>
      <c r="N1440" s="25">
        <f>IFERROR(VLOOKUP(M1440,Data!$J$1:$K$58,2,0),"")</f>
        <v>56973887322</v>
      </c>
      <c r="O1440" s="27" t="s">
        <v>738</v>
      </c>
      <c r="P1440" s="27"/>
      <c r="Q1440" s="27" t="s">
        <v>569</v>
      </c>
      <c r="R1440" s="27" t="s">
        <v>120</v>
      </c>
      <c r="S1440" s="27"/>
      <c r="T1440" s="27"/>
      <c r="U1440" s="28"/>
      <c r="X1440" s="27"/>
      <c r="Y1440" s="27"/>
      <c r="Z1440" s="29"/>
      <c r="AA1440" s="29"/>
      <c r="AB1440" s="29"/>
      <c r="AC1440" s="30"/>
      <c r="AD1440" s="15" t="str">
        <f>IF(Tabla2[[#This Row],[HORA ENTREGA]]="DIRECTO","On time", IF(AA1440&lt;&gt;"",IF(Tabla2[[#This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40" s="15" t="str">
        <f>MID(Tabla2[[#This Row],[TIPO]],1,3)</f>
        <v>RAM</v>
      </c>
      <c r="AF14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RITRAMA */ Cont: * RAMPLA*/ HR Entrega: *07:00* /Dirección: *AV. TUPUNGATO 3420, PLACILLA</v>
      </c>
      <c r="AG1440" s="38" t="str">
        <f>IFERROR(HYPERLINK("https://wa.me/"&amp;Tabla2[[#This Row],[CONTACTO]]&amp;"?text="&amp;Tabla2[[#This Row],[Mensaje]],"Enviar mensaje"),"")</f>
        <v>Enviar mensaje</v>
      </c>
      <c r="AH1440" s="15" t="str">
        <f>CONCATENATE(A1440,F1440)</f>
        <v>1439RAMPLA</v>
      </c>
      <c r="AI1440" s="15" t="str">
        <f>CONCATENATE("ENT-",A1440)</f>
        <v>ENT-1439</v>
      </c>
      <c r="AJ1440" s="15" t="str">
        <f>IF(Tabla2[[#This Row],[Op]]&lt;&gt;"","ENTREGA","")</f>
        <v>ENTREGA</v>
      </c>
      <c r="AK1440" s="40" t="str">
        <f>(Tabla2[[#This Row],[FECHA ENTREGA]]&amp;Tabla2[[#This Row],[HORA ENTREGA]])</f>
        <v>461010,291666666666667</v>
      </c>
      <c r="AL1440" s="34" t="str">
        <f>IFERROR(HYPERLINK("https://wa.me/"&amp;Tabla2[[#This Row],[CONTACTO]]&amp;"?text="&amp;Tabla2[[#This Row],[Mensaje]]),"")</f>
        <v>https://wa.me/56973887322?text=Hola!%0AServicio del día 20-03%0A *Cliente:* RITRAMA */ Cont: * RAMPLA*/ HR Entrega: *07:00* /Dirección: *AV. TUPUNGATO 3420, PLACILLA</v>
      </c>
    </row>
    <row r="1441" spans="1:38" s="15" customFormat="1" ht="16.5" customHeight="1" x14ac:dyDescent="0.2">
      <c r="A1441" s="15">
        <f>ROW(A1440)</f>
        <v>1440</v>
      </c>
      <c r="B1441" s="15">
        <f>IF(J1441=J1440,B1440+1,1)</f>
        <v>25</v>
      </c>
      <c r="C1441" s="15" t="s">
        <v>566</v>
      </c>
      <c r="D1441" s="25"/>
      <c r="E1441" s="27" t="s">
        <v>120</v>
      </c>
      <c r="F1441" s="27" t="s">
        <v>456</v>
      </c>
      <c r="G1441" s="27" t="s">
        <v>456</v>
      </c>
      <c r="H1441" s="27" t="s">
        <v>120</v>
      </c>
      <c r="I1441" s="27" t="s">
        <v>120</v>
      </c>
      <c r="J1441" s="28">
        <v>46101</v>
      </c>
      <c r="K1441" s="26">
        <v>0.29166666666666669</v>
      </c>
      <c r="L1441" s="26"/>
      <c r="M1441" s="27" t="s">
        <v>567</v>
      </c>
      <c r="N1441" s="25">
        <f>IFERROR(VLOOKUP(M1441,Data!$J$1:$K$58,2,0),"")</f>
        <v>56964069749</v>
      </c>
      <c r="O1441" s="27" t="s">
        <v>568</v>
      </c>
      <c r="P1441" s="27"/>
      <c r="Q1441" s="27" t="s">
        <v>569</v>
      </c>
      <c r="R1441" s="27" t="s">
        <v>120</v>
      </c>
      <c r="S1441" s="27"/>
      <c r="T1441" s="27"/>
      <c r="U1441" s="28"/>
      <c r="X1441" s="27"/>
      <c r="Y1441" s="27"/>
      <c r="Z1441" s="29"/>
      <c r="AA1441" s="29"/>
      <c r="AB1441" s="29"/>
      <c r="AC1441" s="30"/>
      <c r="AD1441" s="15" t="str">
        <f>IF(Tabla2[[#This Row],[HORA ENTREGA]]="DIRECTO","On time", IF(AA1441&lt;&gt;"",IF(Tabla2[[#This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41" s="15" t="str">
        <f>MID(Tabla2[[#This Row],[TIPO]],1,3)</f>
        <v>RAM</v>
      </c>
      <c r="AF14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RITRAMA S.A. */ Cont: * RAMPLA*/ HR Entrega: *07:00* /Dirección: *AV. TUPUNGATO 3420, PLACILLA</v>
      </c>
      <c r="AG1441" s="38" t="str">
        <f>IFERROR(HYPERLINK("https://wa.me/"&amp;Tabla2[[#This Row],[CONTACTO]]&amp;"?text="&amp;Tabla2[[#This Row],[Mensaje]],"Enviar mensaje"),"")</f>
        <v>Enviar mensaje</v>
      </c>
      <c r="AH1441" s="15" t="str">
        <f>CONCATENATE(A1441,F1441)</f>
        <v>1440RAMPLA</v>
      </c>
      <c r="AI1441" s="15" t="str">
        <f>CONCATENATE("ENT-",A1441)</f>
        <v>ENT-1440</v>
      </c>
      <c r="AJ1441" s="15" t="str">
        <f>IF(Tabla2[[#This Row],[Op]]&lt;&gt;"","ENTREGA","")</f>
        <v>ENTREGA</v>
      </c>
      <c r="AK1441" s="40" t="str">
        <f>(Tabla2[[#This Row],[FECHA ENTREGA]]&amp;Tabla2[[#This Row],[HORA ENTREGA]])</f>
        <v>461010,291666666666667</v>
      </c>
      <c r="AL1441" s="34" t="str">
        <f>IFERROR(HYPERLINK("https://wa.me/"&amp;Tabla2[[#This Row],[CONTACTO]]&amp;"?text="&amp;Tabla2[[#This Row],[Mensaje]]),"")</f>
        <v>https://wa.me/56964069749?text=Hola!%0AServicio del día 20-03%0A *Cliente:* RITRAMA S.A. */ Cont: * RAMPLA*/ HR Entrega: *07:00* /Dirección: *AV. TUPUNGATO 3420, PLACILLA</v>
      </c>
    </row>
    <row r="1442" spans="1:38" s="15" customFormat="1" ht="16.5" customHeight="1" x14ac:dyDescent="0.2">
      <c r="A1442" s="15">
        <f>ROW(A1441)</f>
        <v>1441</v>
      </c>
      <c r="B1442" s="15">
        <f>IF(J1442=J1441,B1441+1,1)</f>
        <v>26</v>
      </c>
      <c r="C1442" s="15" t="s">
        <v>236</v>
      </c>
      <c r="D1442" s="25" t="s">
        <v>39</v>
      </c>
      <c r="E1442" s="27">
        <v>506984</v>
      </c>
      <c r="F1442" s="27" t="s">
        <v>2424</v>
      </c>
      <c r="G1442" s="27" t="s">
        <v>64</v>
      </c>
      <c r="H1442" s="27">
        <v>30000</v>
      </c>
      <c r="I1442" s="27" t="s">
        <v>42</v>
      </c>
      <c r="J1442" s="28">
        <v>46101</v>
      </c>
      <c r="K1442" s="26">
        <v>0.33333333333333331</v>
      </c>
      <c r="L1442" s="26"/>
      <c r="M1442" s="27" t="s">
        <v>389</v>
      </c>
      <c r="N1442" s="25">
        <f>IFERROR(VLOOKUP(M1442,Data!$J$1:$K$58,2,0),"")</f>
        <v>56988336520</v>
      </c>
      <c r="O1442" s="27" t="s">
        <v>390</v>
      </c>
      <c r="P1442" s="27"/>
      <c r="Q1442" s="27" t="s">
        <v>573</v>
      </c>
      <c r="R1442" s="27" t="s">
        <v>48</v>
      </c>
      <c r="S1442" s="27"/>
      <c r="T1442" s="27"/>
      <c r="U1442" s="28"/>
      <c r="V1442" s="15" t="s">
        <v>1700</v>
      </c>
      <c r="X1442" s="27"/>
      <c r="Y1442" s="27"/>
      <c r="Z1442" s="29"/>
      <c r="AA1442" s="29">
        <v>0.33333333333333331</v>
      </c>
      <c r="AB1442" s="29"/>
      <c r="AC1442" s="30">
        <v>46101</v>
      </c>
      <c r="AD1442" s="15" t="str">
        <f>IF(Tabla2[[#This Row],[HORA ENTREGA]]="DIRECTO","On time", IF(AA1442&lt;&gt;"",IF(Tabla2[[#This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42" s="15" t="str">
        <f>MID(Tabla2[[#This Row],[TIPO]],1,3)</f>
        <v xml:space="preserve">20 </v>
      </c>
      <c r="AF14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SOCIEDAD COMERCIAL MARBEN PETS LTDA */ Cont: * DFSU1419274*/ HR Entrega: *08:00* /Dirección: *FRAGUA - BOD.PRINCIPAL</v>
      </c>
      <c r="AG1442" s="38" t="str">
        <f>IFERROR(HYPERLINK("https://wa.me/"&amp;Tabla2[[#This Row],[CONTACTO]]&amp;"?text="&amp;Tabla2[[#This Row],[Mensaje]],"Enviar mensaje"),"")</f>
        <v>Enviar mensaje</v>
      </c>
      <c r="AH1442" s="15" t="str">
        <f>CONCATENATE(A1442,F1442)</f>
        <v>1441DFSU1419274</v>
      </c>
      <c r="AI1442" s="15" t="str">
        <f>CONCATENATE("ENT-",A1442)</f>
        <v>ENT-1441</v>
      </c>
      <c r="AJ1442" s="15" t="str">
        <f>IF(Tabla2[[#This Row],[Op]]&lt;&gt;"","ENTREGA","")</f>
        <v>ENTREGA</v>
      </c>
      <c r="AK1442" s="40" t="str">
        <f>(Tabla2[[#This Row],[FECHA ENTREGA]]&amp;Tabla2[[#This Row],[HORA ENTREGA]])</f>
        <v>461010,333333333333333</v>
      </c>
      <c r="AL1442" s="34" t="str">
        <f>IFERROR(HYPERLINK("https://wa.me/"&amp;Tabla2[[#This Row],[CONTACTO]]&amp;"?text="&amp;Tabla2[[#This Row],[Mensaje]]),"")</f>
        <v>https://wa.me/56988336520?text=Hola!%0AServicio del día 20-03%0A *Cliente:* SOCIEDAD COMERCIAL MARBEN PETS LTDA */ Cont: * DFSU1419274*/ HR Entrega: *08:00* /Dirección: *FRAGUA - BOD.PRINCIPAL</v>
      </c>
    </row>
    <row r="1443" spans="1:38" s="15" customFormat="1" ht="16.5" customHeight="1" x14ac:dyDescent="0.2">
      <c r="A1443" s="15">
        <f>ROW(A1442)</f>
        <v>1442</v>
      </c>
      <c r="B1443" s="15">
        <f>IF(J1443=J1442,B1442+1,1)</f>
        <v>27</v>
      </c>
      <c r="C1443" s="15" t="s">
        <v>236</v>
      </c>
      <c r="D1443" s="25" t="s">
        <v>39</v>
      </c>
      <c r="E1443" s="27">
        <v>508692</v>
      </c>
      <c r="F1443" s="27" t="s">
        <v>2425</v>
      </c>
      <c r="G1443" s="27" t="s">
        <v>41</v>
      </c>
      <c r="H1443" s="27">
        <v>32000</v>
      </c>
      <c r="I1443" s="27" t="s">
        <v>42</v>
      </c>
      <c r="J1443" s="28">
        <v>46101</v>
      </c>
      <c r="K1443" s="26">
        <v>0.35416666666666669</v>
      </c>
      <c r="L1443" s="26"/>
      <c r="M1443" s="27" t="s">
        <v>192</v>
      </c>
      <c r="N1443" s="25">
        <f>IFERROR(VLOOKUP(M1443,Data!$J$1:$K$58,2,0),"")</f>
        <v>56967396661</v>
      </c>
      <c r="O1443" s="27" t="s">
        <v>348</v>
      </c>
      <c r="P1443" s="27"/>
      <c r="Q1443" s="27" t="s">
        <v>573</v>
      </c>
      <c r="R1443" s="27" t="s">
        <v>280</v>
      </c>
      <c r="S1443" s="27"/>
      <c r="T1443" s="27"/>
      <c r="U1443" s="28"/>
      <c r="V1443" s="15" t="s">
        <v>1700</v>
      </c>
      <c r="X1443" s="27"/>
      <c r="Y1443" s="27"/>
      <c r="Z1443" s="29"/>
      <c r="AA1443" s="29">
        <v>0.37847222222222221</v>
      </c>
      <c r="AB1443" s="29"/>
      <c r="AC1443" s="30">
        <v>46101</v>
      </c>
      <c r="AD1443" s="15" t="str">
        <f>IF(Tabla2[[#This Row],[HORA ENTREGA]]="DIRECTO","On time", IF(AA1443&lt;&gt;"",IF(Tabla2[[#This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43" s="15" t="str">
        <f>MID(Tabla2[[#This Row],[TIPO]],1,3)</f>
        <v xml:space="preserve">40 </v>
      </c>
      <c r="AF14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SOCIEDAD COMERCIAL MARBEN PETS LTDA */ Cont: * TTNU8655110*/ HR Entrega: *08:30* /Dirección: *FRAGUA - BOD.PRINCIPAL</v>
      </c>
      <c r="AG1443" s="38" t="str">
        <f>IFERROR(HYPERLINK("https://wa.me/"&amp;Tabla2[[#This Row],[CONTACTO]]&amp;"?text="&amp;Tabla2[[#This Row],[Mensaje]],"Enviar mensaje"),"")</f>
        <v>Enviar mensaje</v>
      </c>
      <c r="AH1443" s="15" t="str">
        <f>CONCATENATE(A1443,F1443)</f>
        <v>1442TTNU8655110</v>
      </c>
      <c r="AI1443" s="15" t="str">
        <f>CONCATENATE("ENT-",A1443)</f>
        <v>ENT-1442</v>
      </c>
      <c r="AJ1443" s="15" t="str">
        <f>IF(Tabla2[[#This Row],[Op]]&lt;&gt;"","ENTREGA","")</f>
        <v>ENTREGA</v>
      </c>
      <c r="AK1443" s="40" t="str">
        <f>(Tabla2[[#This Row],[FECHA ENTREGA]]&amp;Tabla2[[#This Row],[HORA ENTREGA]])</f>
        <v>461010,354166666666667</v>
      </c>
      <c r="AL1443" s="34" t="str">
        <f>IFERROR(HYPERLINK("https://wa.me/"&amp;Tabla2[[#This Row],[CONTACTO]]&amp;"?text="&amp;Tabla2[[#This Row],[Mensaje]]),"")</f>
        <v>https://wa.me/56967396661?text=Hola!%0AServicio del día 20-03%0A *Cliente:* SOCIEDAD COMERCIAL MARBEN PETS LTDA */ Cont: * TTNU8655110*/ HR Entrega: *08:30* /Dirección: *FRAGUA - BOD.PRINCIPAL</v>
      </c>
    </row>
    <row r="1444" spans="1:38" s="15" customFormat="1" ht="16.5" customHeight="1" x14ac:dyDescent="0.2">
      <c r="A1444" s="15">
        <f>ROW(A1443)</f>
        <v>1443</v>
      </c>
      <c r="B1444" s="15">
        <f>IF(J1444=J1443,B1443+1,1)</f>
        <v>28</v>
      </c>
      <c r="C1444" s="15" t="s">
        <v>360</v>
      </c>
      <c r="D1444" s="25" t="s">
        <v>39</v>
      </c>
      <c r="E1444" s="27">
        <v>314336</v>
      </c>
      <c r="F1444" s="27" t="s">
        <v>2277</v>
      </c>
      <c r="G1444" s="27" t="s">
        <v>64</v>
      </c>
      <c r="H1444" s="27">
        <v>10000</v>
      </c>
      <c r="I1444" s="27" t="s">
        <v>171</v>
      </c>
      <c r="J1444" s="28">
        <v>46101</v>
      </c>
      <c r="K1444" s="26">
        <v>0.29166666666666669</v>
      </c>
      <c r="L1444" s="26"/>
      <c r="M1444" s="27" t="s">
        <v>199</v>
      </c>
      <c r="N1444" s="25">
        <f>IFERROR(VLOOKUP(M1444,Data!$J$1:$K$58,2,0),"")</f>
        <v>56975315726</v>
      </c>
      <c r="O1444" s="27" t="s">
        <v>200</v>
      </c>
      <c r="P1444" s="27"/>
      <c r="Q1444" s="27" t="s">
        <v>362</v>
      </c>
      <c r="R1444" s="27" t="s">
        <v>169</v>
      </c>
      <c r="S1444" s="27"/>
      <c r="T1444" s="27"/>
      <c r="U1444" s="28"/>
      <c r="V1444" s="15" t="s">
        <v>1700</v>
      </c>
      <c r="X1444" s="27"/>
      <c r="Y1444" s="27"/>
      <c r="Z1444" s="29"/>
      <c r="AA1444" s="29">
        <v>0.37847222222222221</v>
      </c>
      <c r="AB1444" s="29"/>
      <c r="AC1444" s="30">
        <v>46101</v>
      </c>
      <c r="AD1444" s="15" t="str">
        <f>IF(Tabla2[[#This Row],[HORA ENTREGA]]="DIRECTO","On time", IF(AA1444&lt;&gt;"",IF(Tabla2[[#This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44" s="15" t="str">
        <f>MID(Tabla2[[#This Row],[TIPO]],1,3)</f>
        <v xml:space="preserve">20 </v>
      </c>
      <c r="AF14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SUMINISTROS TELEFONICOS Y COMPUTACIONALES ESTEC LT */ Cont: * MSNU2714434*/ HR Entrega: *07:00* /Dirección: *AVENIDA PEDRO DE VALDIVIA 5964, MACUL</v>
      </c>
      <c r="AG1444" s="38" t="str">
        <f>IFERROR(HYPERLINK("https://wa.me/"&amp;Tabla2[[#This Row],[CONTACTO]]&amp;"?text="&amp;Tabla2[[#This Row],[Mensaje]],"Enviar mensaje"),"")</f>
        <v>Enviar mensaje</v>
      </c>
      <c r="AH1444" s="15" t="str">
        <f>CONCATENATE(A1444,F1444)</f>
        <v>1443MSNU2714434</v>
      </c>
      <c r="AI1444" s="15" t="str">
        <f>CONCATENATE("ENT-",A1444)</f>
        <v>ENT-1443</v>
      </c>
      <c r="AJ1444" s="15" t="str">
        <f>IF(Tabla2[[#This Row],[Op]]&lt;&gt;"","ENTREGA","")</f>
        <v>ENTREGA</v>
      </c>
      <c r="AK1444" s="40" t="str">
        <f>(Tabla2[[#This Row],[FECHA ENTREGA]]&amp;Tabla2[[#This Row],[HORA ENTREGA]])</f>
        <v>461010,291666666666667</v>
      </c>
      <c r="AL1444" s="34" t="str">
        <f>IFERROR(HYPERLINK("https://wa.me/"&amp;Tabla2[[#This Row],[CONTACTO]]&amp;"?text="&amp;Tabla2[[#This Row],[Mensaje]]),"")</f>
        <v>https://wa.me/56975315726?text=Hola!%0AServicio del día 20-03%0A *Cliente:* SUMINISTROS TELEFONICOS Y COMPUTACIONALES ESTEC LT */ Cont: * MSNU2714434*/ HR Entrega: *07:00* /Dirección: *AVENIDA PEDRO DE VALDIVIA 5964, MACUL</v>
      </c>
    </row>
    <row r="1445" spans="1:38" s="15" customFormat="1" ht="16.5" customHeight="1" x14ac:dyDescent="0.2">
      <c r="A1445" s="15">
        <f>ROW(A1444)</f>
        <v>1444</v>
      </c>
      <c r="B1445" s="15">
        <f>IF(J1445=J1444,B1444+1,1)</f>
        <v>29</v>
      </c>
      <c r="C1445" s="15" t="s">
        <v>360</v>
      </c>
      <c r="D1445" s="25" t="s">
        <v>39</v>
      </c>
      <c r="E1445" s="27">
        <v>314336</v>
      </c>
      <c r="F1445" s="27" t="s">
        <v>2426</v>
      </c>
      <c r="G1445" s="27" t="s">
        <v>41</v>
      </c>
      <c r="H1445" s="27">
        <v>20000</v>
      </c>
      <c r="I1445" s="27" t="s">
        <v>42</v>
      </c>
      <c r="J1445" s="28">
        <v>46101</v>
      </c>
      <c r="K1445" s="26">
        <v>0.5</v>
      </c>
      <c r="L1445" s="26"/>
      <c r="M1445" s="27" t="s">
        <v>77</v>
      </c>
      <c r="N1445" s="25">
        <f>IFERROR(VLOOKUP(M1445,Data!$J$1:$K$58,2,0),"")</f>
        <v>56967384794</v>
      </c>
      <c r="O1445" s="27" t="s">
        <v>78</v>
      </c>
      <c r="P1445" s="27"/>
      <c r="Q1445" s="27" t="s">
        <v>2278</v>
      </c>
      <c r="R1445" s="27" t="s">
        <v>169</v>
      </c>
      <c r="S1445" s="27"/>
      <c r="T1445" s="27"/>
      <c r="U1445" s="28"/>
      <c r="V1445" s="15" t="s">
        <v>1700</v>
      </c>
      <c r="X1445" s="27"/>
      <c r="Y1445" s="27"/>
      <c r="Z1445" s="29"/>
      <c r="AA1445" s="29">
        <v>0.39097222222222222</v>
      </c>
      <c r="AB1445" s="29"/>
      <c r="AC1445" s="30">
        <v>46101</v>
      </c>
      <c r="AD1445" s="15" t="str">
        <f>IF(Tabla2[[#This Row],[HORA ENTREGA]]="DIRECTO","On time", IF(AA1445&lt;&gt;"",IF(Tabla2[[#This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45" s="15" t="str">
        <f>MID(Tabla2[[#This Row],[TIPO]],1,3)</f>
        <v xml:space="preserve">40 </v>
      </c>
      <c r="AF14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SUMINISTROS TELEFONICOS Y COMPUTACIONALES ESTEC LT */ Cont: * MSDU8445040*/ HR Entrega: *12:00* /Dirección: *SCHENKER PUDAHUEL</v>
      </c>
      <c r="AG1445" s="38" t="str">
        <f>IFERROR(HYPERLINK("https://wa.me/"&amp;Tabla2[[#This Row],[CONTACTO]]&amp;"?text="&amp;Tabla2[[#This Row],[Mensaje]],"Enviar mensaje"),"")</f>
        <v>Enviar mensaje</v>
      </c>
      <c r="AH1445" s="15" t="str">
        <f>CONCATENATE(A1445,F1445)</f>
        <v>1444MSDU8445040</v>
      </c>
      <c r="AI1445" s="15" t="str">
        <f>CONCATENATE("ENT-",A1445)</f>
        <v>ENT-1444</v>
      </c>
      <c r="AJ1445" s="15" t="str">
        <f>IF(Tabla2[[#This Row],[Op]]&lt;&gt;"","ENTREGA","")</f>
        <v>ENTREGA</v>
      </c>
      <c r="AK1445" s="40" t="str">
        <f>(Tabla2[[#This Row],[FECHA ENTREGA]]&amp;Tabla2[[#This Row],[HORA ENTREGA]])</f>
        <v>461010,5</v>
      </c>
      <c r="AL1445" s="34" t="str">
        <f>IFERROR(HYPERLINK("https://wa.me/"&amp;Tabla2[[#This Row],[CONTACTO]]&amp;"?text="&amp;Tabla2[[#This Row],[Mensaje]]),"")</f>
        <v>https://wa.me/56967384794?text=Hola!%0AServicio del día 20-03%0A *Cliente:* SUMINISTROS TELEFONICOS Y COMPUTACIONALES ESTEC LT */ Cont: * MSDU8445040*/ HR Entrega: *12:00* /Dirección: *SCHENKER PUDAHUEL</v>
      </c>
    </row>
    <row r="1446" spans="1:38" s="15" customFormat="1" ht="16.5" customHeight="1" x14ac:dyDescent="0.2">
      <c r="A1446" s="15">
        <f>ROW(A1445)</f>
        <v>1445</v>
      </c>
      <c r="B1446" s="15">
        <f>IF(J1446=J1445,B1445+1,1)</f>
        <v>30</v>
      </c>
      <c r="C1446" s="15" t="s">
        <v>360</v>
      </c>
      <c r="D1446" s="25" t="s">
        <v>39</v>
      </c>
      <c r="E1446" s="27">
        <v>314336</v>
      </c>
      <c r="F1446" s="27" t="s">
        <v>2427</v>
      </c>
      <c r="G1446" s="27" t="s">
        <v>41</v>
      </c>
      <c r="H1446" s="27">
        <v>20000</v>
      </c>
      <c r="I1446" s="27" t="s">
        <v>42</v>
      </c>
      <c r="J1446" s="28">
        <v>46101</v>
      </c>
      <c r="K1446" s="26">
        <v>0.5</v>
      </c>
      <c r="L1446" s="26"/>
      <c r="M1446" s="27" t="s">
        <v>192</v>
      </c>
      <c r="N1446" s="25">
        <f>IFERROR(VLOOKUP(M1446,Data!$J$1:$K$58,2,0),"")</f>
        <v>56967396661</v>
      </c>
      <c r="O1446" s="27" t="s">
        <v>73</v>
      </c>
      <c r="P1446" s="27"/>
      <c r="Q1446" s="27" t="s">
        <v>362</v>
      </c>
      <c r="R1446" s="27" t="s">
        <v>169</v>
      </c>
      <c r="S1446" s="27"/>
      <c r="T1446" s="27"/>
      <c r="U1446" s="28"/>
      <c r="V1446" s="15" t="s">
        <v>1700</v>
      </c>
      <c r="X1446" s="27"/>
      <c r="Y1446" s="27"/>
      <c r="Z1446" s="29"/>
      <c r="AA1446" s="29">
        <v>0.47291666666666665</v>
      </c>
      <c r="AB1446" s="29"/>
      <c r="AC1446" s="30">
        <v>46101</v>
      </c>
      <c r="AD1446" s="15" t="str">
        <f>IF(Tabla2[[#This Row],[HORA ENTREGA]]="DIRECTO","On time", IF(AA1446&lt;&gt;"",IF(Tabla2[[#This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46" s="15" t="str">
        <f>MID(Tabla2[[#This Row],[TIPO]],1,3)</f>
        <v xml:space="preserve">40 </v>
      </c>
      <c r="AF14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SUMINISTROS TELEFONICOS Y COMPUTACIONALES ESTEC LT */ Cont: * FFAU3738644*/ HR Entrega: *12:00* /Dirección: *AVENIDA PEDRO DE VALDIVIA 5964, MACUL</v>
      </c>
      <c r="AG1446" s="38" t="str">
        <f>IFERROR(HYPERLINK("https://wa.me/"&amp;Tabla2[[#This Row],[CONTACTO]]&amp;"?text="&amp;Tabla2[[#This Row],[Mensaje]],"Enviar mensaje"),"")</f>
        <v>Enviar mensaje</v>
      </c>
      <c r="AH1446" s="15" t="str">
        <f>CONCATENATE(A1446,F1446)</f>
        <v>1445FFAU3738644</v>
      </c>
      <c r="AI1446" s="15" t="str">
        <f>CONCATENATE("ENT-",A1446)</f>
        <v>ENT-1445</v>
      </c>
      <c r="AJ1446" s="15" t="str">
        <f>IF(Tabla2[[#This Row],[Op]]&lt;&gt;"","ENTREGA","")</f>
        <v>ENTREGA</v>
      </c>
      <c r="AK1446" s="40" t="str">
        <f>(Tabla2[[#This Row],[FECHA ENTREGA]]&amp;Tabla2[[#This Row],[HORA ENTREGA]])</f>
        <v>461010,5</v>
      </c>
      <c r="AL1446" s="34" t="str">
        <f>IFERROR(HYPERLINK("https://wa.me/"&amp;Tabla2[[#This Row],[CONTACTO]]&amp;"?text="&amp;Tabla2[[#This Row],[Mensaje]]),"")</f>
        <v>https://wa.me/56967396661?text=Hola!%0AServicio del día 20-03%0A *Cliente:* SUMINISTROS TELEFONICOS Y COMPUTACIONALES ESTEC LT */ Cont: * FFAU3738644*/ HR Entrega: *12:00* /Dirección: *AVENIDA PEDRO DE VALDIVIA 5964, MACUL</v>
      </c>
    </row>
    <row r="1447" spans="1:38" s="15" customFormat="1" ht="16.5" customHeight="1" x14ac:dyDescent="0.2">
      <c r="A1447" s="15">
        <f>ROW(A1446)</f>
        <v>1446</v>
      </c>
      <c r="B1447" s="15">
        <f>IF(J1447=J1446,B1446+1,1)</f>
        <v>31</v>
      </c>
      <c r="C1447" s="15" t="s">
        <v>360</v>
      </c>
      <c r="D1447" s="25" t="s">
        <v>39</v>
      </c>
      <c r="E1447" s="27">
        <v>314835</v>
      </c>
      <c r="F1447" s="27" t="s">
        <v>2428</v>
      </c>
      <c r="G1447" s="27" t="s">
        <v>41</v>
      </c>
      <c r="H1447" s="27">
        <v>23000</v>
      </c>
      <c r="I1447" s="27" t="s">
        <v>171</v>
      </c>
      <c r="J1447" s="28">
        <v>46101</v>
      </c>
      <c r="K1447" s="26">
        <v>0.58333333333333337</v>
      </c>
      <c r="L1447" s="26"/>
      <c r="M1447" s="27" t="s">
        <v>112</v>
      </c>
      <c r="N1447" s="25">
        <f>IFERROR(VLOOKUP(M1447,Data!$J$1:$K$58,2,0),"")</f>
        <v>56990025702</v>
      </c>
      <c r="O1447" s="27" t="s">
        <v>61</v>
      </c>
      <c r="P1447" s="27"/>
      <c r="Q1447" s="27" t="s">
        <v>2429</v>
      </c>
      <c r="R1447" s="27" t="s">
        <v>100</v>
      </c>
      <c r="S1447" s="27"/>
      <c r="T1447" s="27"/>
      <c r="U1447" s="28"/>
      <c r="V1447" s="15" t="s">
        <v>1700</v>
      </c>
      <c r="X1447" s="27"/>
      <c r="Y1447" s="27"/>
      <c r="Z1447" s="29"/>
      <c r="AA1447" s="29">
        <v>0.58125000000000004</v>
      </c>
      <c r="AB1447" s="29"/>
      <c r="AC1447" s="30">
        <v>46101</v>
      </c>
      <c r="AD1447" s="15" t="str">
        <f>IF(Tabla2[[#This Row],[HORA ENTREGA]]="DIRECTO","On time", IF(AA1447&lt;&gt;"",IF(Tabla2[[#This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47" s="15" t="str">
        <f>MID(Tabla2[[#This Row],[TIPO]],1,3)</f>
        <v xml:space="preserve">40 </v>
      </c>
      <c r="AF14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SUMINISTROS TELEFONICOS Y COMPUTACIONALES ESTEC LT */ Cont: * ONEU6133054*/ HR Entrega: *14:00* /Dirección: *SCHENKER - LO BOZA 422, PUDAHUEL</v>
      </c>
      <c r="AG1447" s="38" t="str">
        <f>IFERROR(HYPERLINK("https://wa.me/"&amp;Tabla2[[#This Row],[CONTACTO]]&amp;"?text="&amp;Tabla2[[#This Row],[Mensaje]],"Enviar mensaje"),"")</f>
        <v>Enviar mensaje</v>
      </c>
      <c r="AH1447" s="15" t="str">
        <f>CONCATENATE(A1447,F1447)</f>
        <v>1446ONEU6133054</v>
      </c>
      <c r="AI1447" s="15" t="str">
        <f>CONCATENATE("ENT-",A1447)</f>
        <v>ENT-1446</v>
      </c>
      <c r="AJ1447" s="15" t="str">
        <f>IF(Tabla2[[#This Row],[Op]]&lt;&gt;"","ENTREGA","")</f>
        <v>ENTREGA</v>
      </c>
      <c r="AK1447" s="40" t="str">
        <f>(Tabla2[[#This Row],[FECHA ENTREGA]]&amp;Tabla2[[#This Row],[HORA ENTREGA]])</f>
        <v>461010,583333333333333</v>
      </c>
      <c r="AL1447" s="34" t="str">
        <f>IFERROR(HYPERLINK("https://wa.me/"&amp;Tabla2[[#This Row],[CONTACTO]]&amp;"?text="&amp;Tabla2[[#This Row],[Mensaje]]),"")</f>
        <v>https://wa.me/56990025702?text=Hola!%0AServicio del día 20-03%0A *Cliente:* SUMINISTROS TELEFONICOS Y COMPUTACIONALES ESTEC LT */ Cont: * ONEU6133054*/ HR Entrega: *14:00* /Dirección: *SCHENKER - LO BOZA 422, PUDAHUEL</v>
      </c>
    </row>
    <row r="1448" spans="1:38" s="15" customFormat="1" ht="16.5" customHeight="1" x14ac:dyDescent="0.2">
      <c r="A1448" s="15">
        <f>ROW(A1447)</f>
        <v>1447</v>
      </c>
      <c r="B1448" s="15">
        <f>IF(J1448=J1447,B1447+1,1)</f>
        <v>32</v>
      </c>
      <c r="C1448" s="15" t="s">
        <v>447</v>
      </c>
      <c r="D1448" s="25" t="s">
        <v>39</v>
      </c>
      <c r="E1448" s="27">
        <v>385555</v>
      </c>
      <c r="F1448" s="27" t="s">
        <v>2430</v>
      </c>
      <c r="G1448" s="27" t="s">
        <v>64</v>
      </c>
      <c r="H1448" s="27">
        <v>7000</v>
      </c>
      <c r="I1448" s="27" t="s">
        <v>42</v>
      </c>
      <c r="J1448" s="28">
        <v>46101</v>
      </c>
      <c r="K1448" s="26">
        <v>0.33333333333333331</v>
      </c>
      <c r="L1448" s="26"/>
      <c r="M1448" s="27" t="s">
        <v>45</v>
      </c>
      <c r="N1448" s="25">
        <f>IFERROR(VLOOKUP(M1448,Data!$J$1:$K$58,2,0),"")</f>
        <v>56950981572</v>
      </c>
      <c r="O1448" s="27" t="s">
        <v>46</v>
      </c>
      <c r="P1448" s="27"/>
      <c r="Q1448" s="27" t="s">
        <v>2083</v>
      </c>
      <c r="R1448" s="27" t="s">
        <v>58</v>
      </c>
      <c r="S1448" s="27"/>
      <c r="T1448" s="27"/>
      <c r="U1448" s="28"/>
      <c r="V1448" s="15" t="s">
        <v>1700</v>
      </c>
      <c r="X1448" s="27"/>
      <c r="Y1448" s="27"/>
      <c r="Z1448" s="29"/>
      <c r="AA1448" s="29">
        <v>0.31597222222222221</v>
      </c>
      <c r="AB1448" s="29"/>
      <c r="AC1448" s="30">
        <v>46101</v>
      </c>
      <c r="AD1448" s="15" t="str">
        <f>IF(Tabla2[[#This Row],[HORA ENTREGA]]="DIRECTO","On time", IF(AA1448&lt;&gt;"",IF(Tabla2[[#This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48" s="15" t="str">
        <f>MID(Tabla2[[#This Row],[TIPO]],1,3)</f>
        <v xml:space="preserve">20 </v>
      </c>
      <c r="AF14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TECNIKA S A */ Cont: * HLBU3798429*/ HR Entrega: *08:00* /Dirección: *Olivos 1270, Pudahuel</v>
      </c>
      <c r="AG1448" s="38" t="str">
        <f>IFERROR(HYPERLINK("https://wa.me/"&amp;Tabla2[[#This Row],[CONTACTO]]&amp;"?text="&amp;Tabla2[[#This Row],[Mensaje]],"Enviar mensaje"),"")</f>
        <v>Enviar mensaje</v>
      </c>
      <c r="AH1448" s="15" t="str">
        <f>CONCATENATE(A1448,F1448)</f>
        <v>1447HLBU3798429</v>
      </c>
      <c r="AI1448" s="15" t="str">
        <f>CONCATENATE("ENT-",A1448)</f>
        <v>ENT-1447</v>
      </c>
      <c r="AJ1448" s="15" t="str">
        <f>IF(Tabla2[[#This Row],[Op]]&lt;&gt;"","ENTREGA","")</f>
        <v>ENTREGA</v>
      </c>
      <c r="AK1448" s="40" t="str">
        <f>(Tabla2[[#This Row],[FECHA ENTREGA]]&amp;Tabla2[[#This Row],[HORA ENTREGA]])</f>
        <v>461010,333333333333333</v>
      </c>
      <c r="AL1448" s="34" t="str">
        <f>IFERROR(HYPERLINK("https://wa.me/"&amp;Tabla2[[#This Row],[CONTACTO]]&amp;"?text="&amp;Tabla2[[#This Row],[Mensaje]]),"")</f>
        <v>https://wa.me/56950981572?text=Hola!%0AServicio del día 20-03%0A *Cliente:* TECNIKA S A */ Cont: * HLBU3798429*/ HR Entrega: *08:00* /Dirección: *Olivos 1270, Pudahuel</v>
      </c>
    </row>
    <row r="1449" spans="1:38" s="15" customFormat="1" ht="16.5" customHeight="1" x14ac:dyDescent="0.2">
      <c r="A1449" s="15">
        <f>ROW(A1448)</f>
        <v>1448</v>
      </c>
      <c r="B1449" s="15">
        <f>IF(J1449=J1448,B1448+1,1)</f>
        <v>33</v>
      </c>
      <c r="C1449" s="15" t="s">
        <v>447</v>
      </c>
      <c r="D1449" s="25" t="s">
        <v>39</v>
      </c>
      <c r="E1449" s="27">
        <v>385554</v>
      </c>
      <c r="F1449" s="27" t="s">
        <v>2431</v>
      </c>
      <c r="G1449" s="27" t="s">
        <v>41</v>
      </c>
      <c r="H1449" s="27">
        <v>15000</v>
      </c>
      <c r="I1449" s="27" t="s">
        <v>42</v>
      </c>
      <c r="J1449" s="28">
        <v>46101</v>
      </c>
      <c r="K1449" s="26">
        <v>0.39583333333333331</v>
      </c>
      <c r="L1449" s="26"/>
      <c r="M1449" s="27" t="s">
        <v>319</v>
      </c>
      <c r="N1449" s="25">
        <f>IFERROR(VLOOKUP(M1449,Data!$J$1:$K$58,2,0),"")</f>
        <v>56948501048</v>
      </c>
      <c r="O1449" s="27" t="s">
        <v>320</v>
      </c>
      <c r="P1449" s="27"/>
      <c r="Q1449" s="27" t="s">
        <v>2083</v>
      </c>
      <c r="R1449" s="27" t="s">
        <v>100</v>
      </c>
      <c r="S1449" s="27"/>
      <c r="T1449" s="27"/>
      <c r="U1449" s="28"/>
      <c r="V1449" s="15" t="s">
        <v>1700</v>
      </c>
      <c r="X1449" s="27"/>
      <c r="Y1449" s="27"/>
      <c r="Z1449" s="29"/>
      <c r="AA1449" s="29">
        <v>0.36805555555555558</v>
      </c>
      <c r="AB1449" s="29"/>
      <c r="AC1449" s="30">
        <v>46101</v>
      </c>
      <c r="AD1449" s="15" t="str">
        <f>IF(Tabla2[[#This Row],[HORA ENTREGA]]="DIRECTO","On time", IF(AA1449&lt;&gt;"",IF(Tabla2[[#This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49" s="15" t="str">
        <f>MID(Tabla2[[#This Row],[TIPO]],1,3)</f>
        <v xml:space="preserve">40 </v>
      </c>
      <c r="AF14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TECNIKA S A */ Cont: * SEGU5790078*/ HR Entrega: *09:30* /Dirección: *Olivos 1270, Pudahuel</v>
      </c>
      <c r="AG1449" s="38" t="str">
        <f>IFERROR(HYPERLINK("https://wa.me/"&amp;Tabla2[[#This Row],[CONTACTO]]&amp;"?text="&amp;Tabla2[[#This Row],[Mensaje]],"Enviar mensaje"),"")</f>
        <v>Enviar mensaje</v>
      </c>
      <c r="AH1449" s="15" t="str">
        <f>CONCATENATE(A1449,F1449)</f>
        <v>1448SEGU5790078</v>
      </c>
      <c r="AI1449" s="15" t="str">
        <f>CONCATENATE("ENT-",A1449)</f>
        <v>ENT-1448</v>
      </c>
      <c r="AJ1449" s="15" t="str">
        <f>IF(Tabla2[[#This Row],[Op]]&lt;&gt;"","ENTREGA","")</f>
        <v>ENTREGA</v>
      </c>
      <c r="AK1449" s="40" t="str">
        <f>(Tabla2[[#This Row],[FECHA ENTREGA]]&amp;Tabla2[[#This Row],[HORA ENTREGA]])</f>
        <v>461010,395833333333333</v>
      </c>
      <c r="AL1449" s="34" t="str">
        <f>IFERROR(HYPERLINK("https://wa.me/"&amp;Tabla2[[#This Row],[CONTACTO]]&amp;"?text="&amp;Tabla2[[#This Row],[Mensaje]]),"")</f>
        <v>https://wa.me/56948501048?text=Hola!%0AServicio del día 20-03%0A *Cliente:* TECNIKA S A */ Cont: * SEGU5790078*/ HR Entrega: *09:30* /Dirección: *Olivos 1270, Pudahuel</v>
      </c>
    </row>
    <row r="1450" spans="1:38" s="15" customFormat="1" ht="16.5" customHeight="1" x14ac:dyDescent="0.2">
      <c r="A1450" s="15">
        <f>ROW(A1449)</f>
        <v>1449</v>
      </c>
      <c r="B1450" s="15">
        <f>IF(J1450=J1449,B1449+1,1)</f>
        <v>34</v>
      </c>
      <c r="C1450" s="15" t="s">
        <v>1460</v>
      </c>
      <c r="D1450" s="25" t="s">
        <v>39</v>
      </c>
      <c r="E1450" s="27" t="s">
        <v>120</v>
      </c>
      <c r="F1450" s="27" t="s">
        <v>456</v>
      </c>
      <c r="G1450" s="27" t="s">
        <v>456</v>
      </c>
      <c r="H1450" s="27" t="s">
        <v>120</v>
      </c>
      <c r="I1450" s="27" t="s">
        <v>42</v>
      </c>
      <c r="J1450" s="28">
        <v>46101</v>
      </c>
      <c r="K1450" s="26">
        <v>0.41666666666666669</v>
      </c>
      <c r="L1450" s="26"/>
      <c r="M1450" s="27" t="s">
        <v>112</v>
      </c>
      <c r="N1450" s="25">
        <f>IFERROR(VLOOKUP(M1450,Data!$J$1:$K$58,2,0),"")</f>
        <v>56990025702</v>
      </c>
      <c r="O1450" s="27" t="s">
        <v>61</v>
      </c>
      <c r="P1450" s="27"/>
      <c r="Q1450" s="27" t="s">
        <v>2394</v>
      </c>
      <c r="R1450" s="27" t="s">
        <v>120</v>
      </c>
      <c r="S1450" s="27"/>
      <c r="T1450" s="27"/>
      <c r="U1450" s="28"/>
      <c r="X1450" s="27"/>
      <c r="Y1450" s="27"/>
      <c r="Z1450" s="29"/>
      <c r="AA1450" s="29">
        <v>0.48958333333333331</v>
      </c>
      <c r="AB1450" s="29"/>
      <c r="AC1450" s="30">
        <v>46101</v>
      </c>
      <c r="AD1450" s="15" t="str">
        <f>IF(Tabla2[[#This Row],[HORA ENTREGA]]="DIRECTO","On time", IF(AA1450&lt;&gt;"",IF(Tabla2[[#This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50" s="15" t="str">
        <f>MID(Tabla2[[#This Row],[TIPO]],1,3)</f>
        <v>RAM</v>
      </c>
      <c r="AF14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TEGA INDUSTRIES CHILE SPA . */ Cont: * RAMPLA*/ HR Entrega: *10:00* /Dirección: *Av Colorado 781 Quilicura</v>
      </c>
      <c r="AG1450" s="38" t="str">
        <f>IFERROR(HYPERLINK("https://wa.me/"&amp;Tabla2[[#This Row],[CONTACTO]]&amp;"?text="&amp;Tabla2[[#This Row],[Mensaje]],"Enviar mensaje"),"")</f>
        <v>Enviar mensaje</v>
      </c>
      <c r="AH1450" s="15" t="str">
        <f>CONCATENATE(A1450,F1450)</f>
        <v>1449RAMPLA</v>
      </c>
      <c r="AI1450" s="15" t="str">
        <f>CONCATENATE("ENT-",A1450)</f>
        <v>ENT-1449</v>
      </c>
      <c r="AJ1450" s="15" t="str">
        <f>IF(Tabla2[[#This Row],[Op]]&lt;&gt;"","ENTREGA","")</f>
        <v>ENTREGA</v>
      </c>
      <c r="AK1450" s="40" t="str">
        <f>(Tabla2[[#This Row],[FECHA ENTREGA]]&amp;Tabla2[[#This Row],[HORA ENTREGA]])</f>
        <v>461010,416666666666667</v>
      </c>
      <c r="AL1450" s="34" t="str">
        <f>IFERROR(HYPERLINK("https://wa.me/"&amp;Tabla2[[#This Row],[CONTACTO]]&amp;"?text="&amp;Tabla2[[#This Row],[Mensaje]]),"")</f>
        <v>https://wa.me/56990025702?text=Hola!%0AServicio del día 20-03%0A *Cliente:* TEGA INDUSTRIES CHILE SPA . */ Cont: * RAMPLA*/ HR Entrega: *10:00* /Dirección: *Av Colorado 781 Quilicura</v>
      </c>
    </row>
    <row r="1451" spans="1:38" s="15" customFormat="1" ht="16.5" customHeight="1" x14ac:dyDescent="0.2">
      <c r="A1451" s="15">
        <f>ROW(A1450)</f>
        <v>1450</v>
      </c>
      <c r="B1451" s="15">
        <f>IF(J1451=J1450,B1450+1,1)</f>
        <v>35</v>
      </c>
      <c r="C1451" s="15" t="s">
        <v>1460</v>
      </c>
      <c r="D1451" s="25" t="s">
        <v>39</v>
      </c>
      <c r="E1451" s="27" t="s">
        <v>120</v>
      </c>
      <c r="F1451" s="27" t="s">
        <v>456</v>
      </c>
      <c r="G1451" s="27" t="s">
        <v>456</v>
      </c>
      <c r="H1451" s="27" t="s">
        <v>120</v>
      </c>
      <c r="I1451" s="27" t="s">
        <v>42</v>
      </c>
      <c r="J1451" s="28">
        <v>46101</v>
      </c>
      <c r="K1451" s="26"/>
      <c r="L1451" s="26"/>
      <c r="M1451" s="27"/>
      <c r="N1451" s="25" t="str">
        <f>IFERROR(VLOOKUP(M1451,Data!$J$1:$K$58,2,0),"")</f>
        <v/>
      </c>
      <c r="O1451" s="27"/>
      <c r="P1451" s="27"/>
      <c r="Q1451" s="27" t="s">
        <v>2394</v>
      </c>
      <c r="R1451" s="27" t="s">
        <v>120</v>
      </c>
      <c r="S1451" s="27"/>
      <c r="T1451" s="27"/>
      <c r="U1451" s="28"/>
      <c r="X1451" s="27" t="s">
        <v>2432</v>
      </c>
      <c r="Y1451" s="27"/>
      <c r="Z1451" s="29"/>
      <c r="AA1451" s="29"/>
      <c r="AB1451" s="29"/>
      <c r="AC1451" s="30"/>
      <c r="AD1451" s="15" t="str">
        <f>IF(Tabla2[[#This Row],[HORA ENTREGA]]="DIRECTO","On time", IF(AA1451&lt;&gt;"",IF(Tabla2[[#This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51" s="15" t="str">
        <f>MID(Tabla2[[#This Row],[TIPO]],1,3)</f>
        <v>RAM</v>
      </c>
      <c r="AF14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TEGA INDUSTRIES CHILE SPA . */ Cont: * RAMPLA*/ HR Entrega: *00:00* /Dirección: *Av Colorado 781 Quilicura</v>
      </c>
      <c r="AG1451" s="38" t="str">
        <f>IFERROR(HYPERLINK("https://wa.me/"&amp;Tabla2[[#This Row],[CONTACTO]]&amp;"?text="&amp;Tabla2[[#This Row],[Mensaje]],"Enviar mensaje"),"")</f>
        <v>Enviar mensaje</v>
      </c>
      <c r="AH1451" s="15" t="str">
        <f>CONCATENATE(A1451,F1451)</f>
        <v>1450RAMPLA</v>
      </c>
      <c r="AI1451" s="15" t="str">
        <f>CONCATENATE("ENT-",A1451)</f>
        <v>ENT-1450</v>
      </c>
      <c r="AJ1451" s="15" t="str">
        <f>IF(Tabla2[[#This Row],[Op]]&lt;&gt;"","ENTREGA","")</f>
        <v>ENTREGA</v>
      </c>
      <c r="AK1451" s="40" t="str">
        <f>(Tabla2[[#This Row],[FECHA ENTREGA]]&amp;Tabla2[[#This Row],[HORA ENTREGA]])</f>
        <v>46101</v>
      </c>
      <c r="AL1451" s="34" t="str">
        <f>IFERROR(HYPERLINK("https://wa.me/"&amp;Tabla2[[#This Row],[CONTACTO]]&amp;"?text="&amp;Tabla2[[#This Row],[Mensaje]]),"")</f>
        <v>https://wa.me/?text=Hola!%0AServicio del día 20-03%0A *Cliente:* TEGA INDUSTRIES CHILE SPA . */ Cont: * RAMPLA*/ HR Entrega: *00:00* /Dirección: *Av Colorado 781 Quilicura</v>
      </c>
    </row>
    <row r="1452" spans="1:38" s="15" customFormat="1" ht="16.5" customHeight="1" x14ac:dyDescent="0.2">
      <c r="A1452" s="15">
        <f>ROW(A1451)</f>
        <v>1451</v>
      </c>
      <c r="B1452" s="15">
        <f>IF(J1452=J1451,B1451+1,1)</f>
        <v>36</v>
      </c>
      <c r="C1452" s="15" t="s">
        <v>2344</v>
      </c>
      <c r="D1452" s="25" t="s">
        <v>39</v>
      </c>
      <c r="E1452" s="27">
        <v>1196090</v>
      </c>
      <c r="F1452" s="27" t="s">
        <v>2433</v>
      </c>
      <c r="G1452" s="27" t="s">
        <v>41</v>
      </c>
      <c r="H1452" s="27">
        <v>7000</v>
      </c>
      <c r="I1452" s="27" t="s">
        <v>2434</v>
      </c>
      <c r="J1452" s="28">
        <v>46101</v>
      </c>
      <c r="K1452" s="26">
        <v>0.33333333333333331</v>
      </c>
      <c r="L1452" s="26"/>
      <c r="M1452" s="27" t="s">
        <v>688</v>
      </c>
      <c r="N1452" s="25">
        <f>IFERROR(VLOOKUP(M1452,Data!$J$1:$K$58,2,0),"")</f>
        <v>56950104102</v>
      </c>
      <c r="O1452" s="27" t="s">
        <v>552</v>
      </c>
      <c r="P1452" s="27"/>
      <c r="Q1452" s="27" t="s">
        <v>2346</v>
      </c>
      <c r="R1452" s="27" t="s">
        <v>836</v>
      </c>
      <c r="S1452" s="27"/>
      <c r="T1452" s="27"/>
      <c r="U1452" s="28"/>
      <c r="V1452" s="15" t="s">
        <v>1700</v>
      </c>
      <c r="X1452" s="27" t="s">
        <v>2396</v>
      </c>
      <c r="Y1452" s="27"/>
      <c r="Z1452" s="29"/>
      <c r="AA1452" s="29">
        <v>0.32430555555555557</v>
      </c>
      <c r="AB1452" s="29"/>
      <c r="AC1452" s="30">
        <v>46101</v>
      </c>
      <c r="AD1452" s="15" t="str">
        <f>IF(Tabla2[[#This Row],[HORA ENTREGA]]="DIRECTO","On time", IF(AA1452&lt;&gt;"",IF(Tabla2[[#This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52" s="15" t="str">
        <f>MID(Tabla2[[#This Row],[TIPO]],1,3)</f>
        <v xml:space="preserve">40 </v>
      </c>
      <c r="AF14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THE ANDES BRANDS */ Cont: * SZLU5075509*/ HR Entrega: *08:00* /Dirección: *BODENOR FLEXCENTER - Boulevard Poniente, Modulos 21 y 22 ENEA, Pudahuel</v>
      </c>
      <c r="AG1452" s="38" t="str">
        <f>IFERROR(HYPERLINK("https://wa.me/"&amp;Tabla2[[#This Row],[CONTACTO]]&amp;"?text="&amp;Tabla2[[#This Row],[Mensaje]],"Enviar mensaje"),"")</f>
        <v>Enviar mensaje</v>
      </c>
      <c r="AH1452" s="15" t="str">
        <f>CONCATENATE(A1452,F1452)</f>
        <v>1451SZLU5075509</v>
      </c>
      <c r="AI1452" s="15" t="str">
        <f>CONCATENATE("ENT-",A1452)</f>
        <v>ENT-1451</v>
      </c>
      <c r="AJ1452" s="15" t="str">
        <f>IF(Tabla2[[#This Row],[Op]]&lt;&gt;"","ENTREGA","")</f>
        <v>ENTREGA</v>
      </c>
      <c r="AK1452" s="40" t="str">
        <f>(Tabla2[[#This Row],[FECHA ENTREGA]]&amp;Tabla2[[#This Row],[HORA ENTREGA]])</f>
        <v>461010,333333333333333</v>
      </c>
      <c r="AL1452" s="34" t="str">
        <f>IFERROR(HYPERLINK("https://wa.me/"&amp;Tabla2[[#This Row],[CONTACTO]]&amp;"?text="&amp;Tabla2[[#This Row],[Mensaje]]),"")</f>
        <v>https://wa.me/56950104102?text=Hola!%0AServicio del día 20-03%0A *Cliente:* THE ANDES BRANDS */ Cont: * SZLU5075509*/ HR Entrega: *08:00* /Dirección: *BODENOR FLEXCENTER - Boulevard Poniente, Modulos 21 y 22 ENEA, Pudahuel</v>
      </c>
    </row>
    <row r="1453" spans="1:38" s="15" customFormat="1" ht="16.5" customHeight="1" x14ac:dyDescent="0.2">
      <c r="A1453" s="15">
        <f>ROW(A1452)</f>
        <v>1452</v>
      </c>
      <c r="B1453" s="15">
        <f>IF(J1453=J1452,B1452+1,1)</f>
        <v>37</v>
      </c>
      <c r="C1453" s="15" t="s">
        <v>2344</v>
      </c>
      <c r="D1453" s="25" t="s">
        <v>39</v>
      </c>
      <c r="E1453" s="27">
        <v>1196090</v>
      </c>
      <c r="F1453" s="27" t="s">
        <v>2435</v>
      </c>
      <c r="G1453" s="27" t="s">
        <v>41</v>
      </c>
      <c r="H1453" s="27">
        <v>7000</v>
      </c>
      <c r="I1453" s="27" t="s">
        <v>2436</v>
      </c>
      <c r="J1453" s="28">
        <v>46101</v>
      </c>
      <c r="K1453" s="26">
        <v>0.41666666666666669</v>
      </c>
      <c r="L1453" s="26"/>
      <c r="M1453" s="27" t="s">
        <v>953</v>
      </c>
      <c r="N1453" s="25">
        <f>IFERROR(VLOOKUP(M1453,Data!$J$1:$K$58,2,0),"")</f>
        <v>56967128754</v>
      </c>
      <c r="O1453" s="27" t="s">
        <v>367</v>
      </c>
      <c r="P1453" s="27"/>
      <c r="Q1453" s="27" t="s">
        <v>2437</v>
      </c>
      <c r="R1453" s="27" t="s">
        <v>836</v>
      </c>
      <c r="S1453" s="27"/>
      <c r="T1453" s="27"/>
      <c r="U1453" s="28"/>
      <c r="V1453" s="15" t="s">
        <v>1700</v>
      </c>
      <c r="X1453" s="27" t="s">
        <v>2396</v>
      </c>
      <c r="Y1453" s="27"/>
      <c r="Z1453" s="29"/>
      <c r="AA1453" s="29">
        <v>0.39583333333333331</v>
      </c>
      <c r="AB1453" s="29"/>
      <c r="AC1453" s="30">
        <v>46101</v>
      </c>
      <c r="AD1453" s="15" t="str">
        <f>IF(Tabla2[[#This Row],[HORA ENTREGA]]="DIRECTO","On time", IF(AA1453&lt;&gt;"",IF(Tabla2[[#This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53" s="15" t="str">
        <f>MID(Tabla2[[#This Row],[TIPO]],1,3)</f>
        <v xml:space="preserve">40 </v>
      </c>
      <c r="AF14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THE ANDES BRANDS */ Cont: * CGMU7729300*/ HR Entrega: *10:00* /Dirección: *BOD.VICSA - Puerto Santiago #259 Bodega C2 Anden 3 Centro Huingal, Pudahuel</v>
      </c>
      <c r="AG1453" s="38" t="str">
        <f>IFERROR(HYPERLINK("https://wa.me/"&amp;Tabla2[[#This Row],[CONTACTO]]&amp;"?text="&amp;Tabla2[[#This Row],[Mensaje]],"Enviar mensaje"),"")</f>
        <v>Enviar mensaje</v>
      </c>
      <c r="AH1453" s="15" t="str">
        <f>CONCATENATE(A1453,F1453)</f>
        <v>1452CGMU7729300</v>
      </c>
      <c r="AI1453" s="15" t="str">
        <f>CONCATENATE("ENT-",A1453)</f>
        <v>ENT-1452</v>
      </c>
      <c r="AJ1453" s="15" t="str">
        <f>IF(Tabla2[[#This Row],[Op]]&lt;&gt;"","ENTREGA","")</f>
        <v>ENTREGA</v>
      </c>
      <c r="AK1453" s="40" t="str">
        <f>(Tabla2[[#This Row],[FECHA ENTREGA]]&amp;Tabla2[[#This Row],[HORA ENTREGA]])</f>
        <v>461010,416666666666667</v>
      </c>
      <c r="AL1453" s="34" t="str">
        <f>IFERROR(HYPERLINK("https://wa.me/"&amp;Tabla2[[#This Row],[CONTACTO]]&amp;"?text="&amp;Tabla2[[#This Row],[Mensaje]]),"")</f>
        <v>https://wa.me/56967128754?text=Hola!%0AServicio del día 20-03%0A *Cliente:* THE ANDES BRANDS */ Cont: * CGMU7729300*/ HR Entrega: *10:00* /Dirección: *BOD.VICSA - Puerto Santiago #259 Bodega C2 Anden 3 Centro Huingal, Pudahuel</v>
      </c>
    </row>
    <row r="1454" spans="1:38" s="15" customFormat="1" ht="16.5" customHeight="1" x14ac:dyDescent="0.2">
      <c r="A1454" s="15">
        <f>ROW(A1453)</f>
        <v>1453</v>
      </c>
      <c r="B1454" s="15">
        <f>IF(J1454=J1453,B1453+1,1)</f>
        <v>38</v>
      </c>
      <c r="C1454" s="15" t="s">
        <v>1462</v>
      </c>
      <c r="D1454" s="25" t="s">
        <v>122</v>
      </c>
      <c r="E1454" s="27" t="s">
        <v>2438</v>
      </c>
      <c r="F1454" s="27"/>
      <c r="G1454" s="27" t="s">
        <v>54</v>
      </c>
      <c r="H1454" s="27" t="s">
        <v>120</v>
      </c>
      <c r="I1454" s="27" t="s">
        <v>120</v>
      </c>
      <c r="J1454" s="28">
        <v>46101</v>
      </c>
      <c r="K1454" s="26">
        <v>0.66666666666666663</v>
      </c>
      <c r="L1454" s="26"/>
      <c r="M1454" s="27" t="s">
        <v>176</v>
      </c>
      <c r="N1454" s="25">
        <f>IFERROR(VLOOKUP(M1454,Data!$J$1:$K$58,2,0),"")</f>
        <v>56968463649</v>
      </c>
      <c r="O1454" s="27" t="s">
        <v>177</v>
      </c>
      <c r="P1454" s="27"/>
      <c r="Q1454" s="27" t="s">
        <v>1464</v>
      </c>
      <c r="R1454" s="27" t="s">
        <v>2439</v>
      </c>
      <c r="S1454" s="27"/>
      <c r="T1454" s="27"/>
      <c r="U1454" s="28"/>
      <c r="X1454" s="27" t="s">
        <v>1289</v>
      </c>
      <c r="Y1454" s="27"/>
      <c r="Z1454" s="29"/>
      <c r="AA1454" s="29">
        <v>0.73958333333333337</v>
      </c>
      <c r="AB1454" s="29"/>
      <c r="AC1454" s="30">
        <v>46101</v>
      </c>
      <c r="AD1454" s="15" t="str">
        <f>IF(Tabla2[[#This Row],[HORA ENTREGA]]="DIRECTO","On time", IF(AA1454&lt;&gt;"",IF(Tabla2[[#This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54" s="15" t="str">
        <f>MID(Tabla2[[#This Row],[TIPO]],1,3)</f>
        <v xml:space="preserve">40 </v>
      </c>
      <c r="AF14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20-03%0A *Cliente:* TUNICHE FRUITS LTDA */ Cont: * */ HR Entrega: *16:00* /Dirección: *CONSOLIDADO: CAMINO REAL 4320, GRANEROS. RANCAGUA  / EMBARQUE: TPS</v>
      </c>
      <c r="AG1454" s="38" t="str">
        <f>IFERROR(HYPERLINK("https://wa.me/"&amp;Tabla2[[#This Row],[CONTACTO]]&amp;"?text="&amp;Tabla2[[#This Row],[Mensaje]],"Enviar mensaje"),"")</f>
        <v>Enviar mensaje</v>
      </c>
      <c r="AH1454" s="15" t="str">
        <f>CONCATENATE(A1454,F1454)</f>
        <v>1453</v>
      </c>
      <c r="AI1454" s="15" t="str">
        <f>CONCATENATE("ENT-",A1454)</f>
        <v>ENT-1453</v>
      </c>
      <c r="AJ1454" s="15" t="str">
        <f>IF(Tabla2[[#This Row],[Op]]&lt;&gt;"","ENTREGA","")</f>
        <v>ENTREGA</v>
      </c>
      <c r="AK1454" s="40" t="str">
        <f>(Tabla2[[#This Row],[FECHA ENTREGA]]&amp;Tabla2[[#This Row],[HORA ENTREGA]])</f>
        <v>461010,666666666666667</v>
      </c>
      <c r="AL1454" s="34" t="str">
        <f>IFERROR(HYPERLINK("https://wa.me/"&amp;Tabla2[[#This Row],[CONTACTO]]&amp;"?text="&amp;Tabla2[[#This Row],[Mensaje]]),"")</f>
        <v>https://wa.me/56968463649?text=Hola!%0AServicio del día 20-03%0A *Cliente:* TUNICHE FRUITS LTDA */ Cont: * */ HR Entrega: *16:00* /Dirección: *CONSOLIDADO: CAMINO REAL 4320, GRANEROS. RANCAGUA  / EMBARQUE: TPS</v>
      </c>
    </row>
    <row r="1455" spans="1:38" s="15" customFormat="1" ht="16.5" customHeight="1" x14ac:dyDescent="0.2">
      <c r="A1455" s="15">
        <f>ROW(A1454)</f>
        <v>1454</v>
      </c>
      <c r="B1455" s="15">
        <f>IF(J1455=J1454,B1454+1,1)</f>
        <v>1</v>
      </c>
      <c r="C1455" s="15" t="s">
        <v>517</v>
      </c>
      <c r="D1455" s="25" t="s">
        <v>122</v>
      </c>
      <c r="E1455" s="27" t="s">
        <v>1414</v>
      </c>
      <c r="F1455" s="27" t="s">
        <v>2440</v>
      </c>
      <c r="G1455" s="27" t="s">
        <v>41</v>
      </c>
      <c r="H1455" s="27" t="s">
        <v>120</v>
      </c>
      <c r="I1455" s="27" t="s">
        <v>42</v>
      </c>
      <c r="J1455" s="28">
        <v>46102</v>
      </c>
      <c r="K1455" s="26">
        <v>0.41666666666666669</v>
      </c>
      <c r="L1455" s="26"/>
      <c r="M1455" s="27"/>
      <c r="N1455" s="25" t="str">
        <f>IFERROR(VLOOKUP(M1455,Data!$J$1:$K$58,2,0),"")</f>
        <v/>
      </c>
      <c r="O1455" s="27"/>
      <c r="P1455" s="27"/>
      <c r="Q1455" s="27" t="s">
        <v>2441</v>
      </c>
      <c r="R1455" s="27" t="s">
        <v>120</v>
      </c>
      <c r="S1455" s="27"/>
      <c r="T1455" s="27"/>
      <c r="U1455" s="28"/>
      <c r="X1455" s="27"/>
      <c r="Y1455" s="27"/>
      <c r="Z1455" s="29"/>
      <c r="AA1455" s="29"/>
      <c r="AB1455" s="29"/>
      <c r="AC1455" s="30"/>
      <c r="AD1455" s="15" t="str">
        <f>IF(Tabla2[[#This Row],[HORA ENTREGA]]="DIRECTO","On time", IF(AA1455&lt;&gt;"",IF(Tabla2[[#This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55" s="15" t="str">
        <f>MID(Tabla2[[#This Row],[TIPO]],1,3)</f>
        <v xml:space="preserve">40 </v>
      </c>
      <c r="AF14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ARESTI CHILE WINE S.A. */ Cont: * oocu9967179*/ HR Entrega: *10:00* /Dirección: *EMBARCAR POR PCE</v>
      </c>
      <c r="AG1455" s="38" t="str">
        <f>IFERROR(HYPERLINK("https://wa.me/"&amp;Tabla2[[#This Row],[CONTACTO]]&amp;"?text="&amp;Tabla2[[#This Row],[Mensaje]],"Enviar mensaje"),"")</f>
        <v>Enviar mensaje</v>
      </c>
      <c r="AH1455" s="15" t="str">
        <f>CONCATENATE(A1455,F1455)</f>
        <v>1454oocu9967179</v>
      </c>
      <c r="AI1455" s="15" t="str">
        <f>CONCATENATE("ENT-",A1455)</f>
        <v>ENT-1454</v>
      </c>
      <c r="AJ1455" s="15" t="str">
        <f>IF(Tabla2[[#This Row],[Op]]&lt;&gt;"","ENTREGA","")</f>
        <v>ENTREGA</v>
      </c>
      <c r="AK1455" s="40" t="str">
        <f>(Tabla2[[#This Row],[FECHA ENTREGA]]&amp;Tabla2[[#This Row],[HORA ENTREGA]])</f>
        <v>461020,416666666666667</v>
      </c>
      <c r="AL1455" s="34" t="str">
        <f>IFERROR(HYPERLINK("https://wa.me/"&amp;Tabla2[[#This Row],[CONTACTO]]&amp;"?text="&amp;Tabla2[[#This Row],[Mensaje]]),"")</f>
        <v>https://wa.me/?text=Hola!%0AServicio del día 21-03%0A *Cliente:* ARESTI CHILE WINE S.A. */ Cont: * oocu9967179*/ HR Entrega: *10:00* /Dirección: *EMBARCAR POR PCE</v>
      </c>
    </row>
    <row r="1456" spans="1:38" s="15" customFormat="1" ht="16.5" customHeight="1" x14ac:dyDescent="0.2">
      <c r="A1456" s="15">
        <f>ROW(A1455)</f>
        <v>1455</v>
      </c>
      <c r="B1456" s="15">
        <f>IF(J1456=J1455,B1455+1,1)</f>
        <v>2</v>
      </c>
      <c r="C1456" s="15" t="s">
        <v>517</v>
      </c>
      <c r="D1456" s="25" t="s">
        <v>122</v>
      </c>
      <c r="E1456" s="27" t="s">
        <v>2361</v>
      </c>
      <c r="F1456" s="27" t="s">
        <v>2442</v>
      </c>
      <c r="G1456" s="27" t="s">
        <v>41</v>
      </c>
      <c r="H1456" s="27" t="s">
        <v>120</v>
      </c>
      <c r="I1456" s="27" t="s">
        <v>42</v>
      </c>
      <c r="J1456" s="28">
        <v>46102</v>
      </c>
      <c r="K1456" s="26">
        <v>0.41666666666666669</v>
      </c>
      <c r="L1456" s="26"/>
      <c r="M1456" s="27"/>
      <c r="N1456" s="25" t="str">
        <f>IFERROR(VLOOKUP(M1456,Data!$J$1:$K$58,2,0),"")</f>
        <v/>
      </c>
      <c r="O1456" s="27"/>
      <c r="P1456" s="27"/>
      <c r="Q1456" s="27" t="s">
        <v>2441</v>
      </c>
      <c r="R1456" s="27" t="s">
        <v>120</v>
      </c>
      <c r="S1456" s="27"/>
      <c r="T1456" s="27"/>
      <c r="U1456" s="28"/>
      <c r="X1456" s="27"/>
      <c r="Y1456" s="27"/>
      <c r="Z1456" s="29"/>
      <c r="AA1456" s="29"/>
      <c r="AB1456" s="29"/>
      <c r="AC1456" s="30"/>
      <c r="AD1456" s="15" t="str">
        <f>IF(Tabla2[[#This Row],[HORA ENTREGA]]="DIRECTO","On time", IF(AA1456&lt;&gt;"",IF(Tabla2[[#This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56" s="15" t="str">
        <f>MID(Tabla2[[#This Row],[TIPO]],1,3)</f>
        <v xml:space="preserve">40 </v>
      </c>
      <c r="AF14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ARESTI CHILE WINE S.A. */ Cont: * tcku7812922*/ HR Entrega: *10:00* /Dirección: *EMBARCAR POR PCE</v>
      </c>
      <c r="AG1456" s="38" t="str">
        <f>IFERROR(HYPERLINK("https://wa.me/"&amp;Tabla2[[#This Row],[CONTACTO]]&amp;"?text="&amp;Tabla2[[#This Row],[Mensaje]],"Enviar mensaje"),"")</f>
        <v>Enviar mensaje</v>
      </c>
      <c r="AH1456" s="15" t="str">
        <f>CONCATENATE(A1456,F1456)</f>
        <v>1455tcku7812922</v>
      </c>
      <c r="AI1456" s="15" t="str">
        <f>CONCATENATE("ENT-",A1456)</f>
        <v>ENT-1455</v>
      </c>
      <c r="AJ1456" s="15" t="str">
        <f>IF(Tabla2[[#This Row],[Op]]&lt;&gt;"","ENTREGA","")</f>
        <v>ENTREGA</v>
      </c>
      <c r="AK1456" s="40" t="str">
        <f>(Tabla2[[#This Row],[FECHA ENTREGA]]&amp;Tabla2[[#This Row],[HORA ENTREGA]])</f>
        <v>461020,416666666666667</v>
      </c>
      <c r="AL1456" s="34" t="str">
        <f>IFERROR(HYPERLINK("https://wa.me/"&amp;Tabla2[[#This Row],[CONTACTO]]&amp;"?text="&amp;Tabla2[[#This Row],[Mensaje]]),"")</f>
        <v>https://wa.me/?text=Hola!%0AServicio del día 21-03%0A *Cliente:* ARESTI CHILE WINE S.A. */ Cont: * tcku7812922*/ HR Entrega: *10:00* /Dirección: *EMBARCAR POR PCE</v>
      </c>
    </row>
    <row r="1457" spans="1:38" s="15" customFormat="1" ht="16.5" customHeight="1" x14ac:dyDescent="0.2">
      <c r="A1457" s="15">
        <f>ROW(A1456)</f>
        <v>1456</v>
      </c>
      <c r="B1457" s="15">
        <f>IF(J1457=J1456,B1456+1,1)</f>
        <v>3</v>
      </c>
      <c r="C1457" s="15" t="s">
        <v>263</v>
      </c>
      <c r="D1457" s="25" t="s">
        <v>39</v>
      </c>
      <c r="E1457" s="27">
        <v>1286234</v>
      </c>
      <c r="F1457" s="27" t="s">
        <v>2443</v>
      </c>
      <c r="G1457" s="27" t="s">
        <v>41</v>
      </c>
      <c r="H1457" s="27">
        <v>23000</v>
      </c>
      <c r="I1457" s="27" t="s">
        <v>2444</v>
      </c>
      <c r="J1457" s="28">
        <v>46102</v>
      </c>
      <c r="K1457" s="26">
        <v>0.35416666666666669</v>
      </c>
      <c r="L1457" s="26"/>
      <c r="M1457" s="27" t="s">
        <v>674</v>
      </c>
      <c r="N1457" s="25">
        <f>IFERROR(VLOOKUP(M1457,Data!$J$1:$K$58,2,0),"")</f>
        <v>56967386018</v>
      </c>
      <c r="O1457" s="27" t="s">
        <v>356</v>
      </c>
      <c r="P1457" s="27"/>
      <c r="Q1457" s="27" t="s">
        <v>265</v>
      </c>
      <c r="R1457" s="27" t="s">
        <v>402</v>
      </c>
      <c r="S1457" s="27"/>
      <c r="T1457" s="27"/>
      <c r="U1457" s="28"/>
      <c r="X1457" s="27"/>
      <c r="Y1457" s="27"/>
      <c r="Z1457" s="29"/>
      <c r="AA1457" s="29">
        <v>0.34583333333333333</v>
      </c>
      <c r="AB1457" s="29"/>
      <c r="AC1457" s="30">
        <v>46102</v>
      </c>
      <c r="AD1457" s="15" t="str">
        <f>IF(Tabla2[[#This Row],[HORA ENTREGA]]="DIRECTO","On time", IF(AA1457&lt;&gt;"",IF(Tabla2[[#This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57" s="15" t="str">
        <f>MID(Tabla2[[#This Row],[TIPO]],1,3)</f>
        <v xml:space="preserve">40 </v>
      </c>
      <c r="AF14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BARCEL CHILE S.A. */ Cont: * HAMU1961007*/ HR Entrega: *08:30* /Dirección: *AGUNSA - La montaña 1550, Quilicura (Ingreso por portería A) </v>
      </c>
      <c r="AG1457" s="38" t="str">
        <f>IFERROR(HYPERLINK("https://wa.me/"&amp;Tabla2[[#This Row],[CONTACTO]]&amp;"?text="&amp;Tabla2[[#This Row],[Mensaje]],"Enviar mensaje"),"")</f>
        <v>Enviar mensaje</v>
      </c>
      <c r="AH1457" s="15" t="str">
        <f>CONCATENATE(A1457,F1457)</f>
        <v>1456HAMU1961007</v>
      </c>
      <c r="AI1457" s="15" t="str">
        <f>CONCATENATE("ENT-",A1457)</f>
        <v>ENT-1456</v>
      </c>
      <c r="AJ1457" s="15" t="str">
        <f>IF(Tabla2[[#This Row],[Op]]&lt;&gt;"","ENTREGA","")</f>
        <v>ENTREGA</v>
      </c>
      <c r="AK1457" s="40" t="str">
        <f>(Tabla2[[#This Row],[FECHA ENTREGA]]&amp;Tabla2[[#This Row],[HORA ENTREGA]])</f>
        <v>461020,354166666666667</v>
      </c>
      <c r="AL1457" s="34" t="str">
        <f>IFERROR(HYPERLINK("https://wa.me/"&amp;Tabla2[[#This Row],[CONTACTO]]&amp;"?text="&amp;Tabla2[[#This Row],[Mensaje]]),"")</f>
        <v>https://wa.me/56967386018?text=Hola!%0AServicio del día 21-03%0A *Cliente:* BARCEL CHILE S.A. */ Cont: * HAMU1961007*/ HR Entrega: *08:30* /Dirección: *AGUNSA - La montaña 1550, Quilicura (Ingreso por portería A) </v>
      </c>
    </row>
    <row r="1458" spans="1:38" s="15" customFormat="1" ht="16.5" customHeight="1" x14ac:dyDescent="0.2">
      <c r="A1458" s="15">
        <f>ROW(A1457)</f>
        <v>1457</v>
      </c>
      <c r="B1458" s="15">
        <f>IF(J1458=J1457,B1457+1,1)</f>
        <v>4</v>
      </c>
      <c r="C1458" s="15" t="s">
        <v>263</v>
      </c>
      <c r="D1458" s="25" t="s">
        <v>39</v>
      </c>
      <c r="E1458" s="27">
        <v>1286234</v>
      </c>
      <c r="F1458" s="27" t="s">
        <v>2445</v>
      </c>
      <c r="G1458" s="27" t="s">
        <v>41</v>
      </c>
      <c r="H1458" s="27">
        <v>23000</v>
      </c>
      <c r="I1458" s="27" t="s">
        <v>2444</v>
      </c>
      <c r="J1458" s="28">
        <v>46102</v>
      </c>
      <c r="K1458" s="26">
        <v>0.35416666666666669</v>
      </c>
      <c r="L1458" s="26"/>
      <c r="M1458" s="27" t="s">
        <v>433</v>
      </c>
      <c r="N1458" s="25">
        <f>IFERROR(VLOOKUP(M1458,Data!$J$1:$K$58,2,0),"")</f>
        <v>56994354094</v>
      </c>
      <c r="O1458" s="27" t="s">
        <v>434</v>
      </c>
      <c r="P1458" s="27"/>
      <c r="Q1458" s="27" t="s">
        <v>265</v>
      </c>
      <c r="R1458" s="27" t="s">
        <v>402</v>
      </c>
      <c r="S1458" s="27"/>
      <c r="T1458" s="27"/>
      <c r="U1458" s="28"/>
      <c r="X1458" s="27"/>
      <c r="Y1458" s="27"/>
      <c r="Z1458" s="29"/>
      <c r="AA1458" s="29">
        <v>0.34375</v>
      </c>
      <c r="AB1458" s="29"/>
      <c r="AC1458" s="30">
        <v>46102</v>
      </c>
      <c r="AD1458" s="15" t="str">
        <f>IF(Tabla2[[#This Row],[HORA ENTREGA]]="DIRECTO","On time", IF(AA1458&lt;&gt;"",IF(Tabla2[[#This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58" s="15" t="str">
        <f>MID(Tabla2[[#This Row],[TIPO]],1,3)</f>
        <v xml:space="preserve">40 </v>
      </c>
      <c r="AF14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BARCEL CHILE S.A. */ Cont: * FANU3748862*/ HR Entrega: *08:30* /Dirección: *AGUNSA - La montaña 1550, Quilicura (Ingreso por portería A) </v>
      </c>
      <c r="AG1458" s="38" t="str">
        <f>IFERROR(HYPERLINK("https://wa.me/"&amp;Tabla2[[#This Row],[CONTACTO]]&amp;"?text="&amp;Tabla2[[#This Row],[Mensaje]],"Enviar mensaje"),"")</f>
        <v>Enviar mensaje</v>
      </c>
      <c r="AH1458" s="15" t="str">
        <f>CONCATENATE(A1458,F1458)</f>
        <v>1457FANU3748862</v>
      </c>
      <c r="AI1458" s="15" t="str">
        <f>CONCATENATE("ENT-",A1458)</f>
        <v>ENT-1457</v>
      </c>
      <c r="AJ1458" s="15" t="str">
        <f>IF(Tabla2[[#This Row],[Op]]&lt;&gt;"","ENTREGA","")</f>
        <v>ENTREGA</v>
      </c>
      <c r="AK1458" s="40" t="str">
        <f>(Tabla2[[#This Row],[FECHA ENTREGA]]&amp;Tabla2[[#This Row],[HORA ENTREGA]])</f>
        <v>461020,354166666666667</v>
      </c>
      <c r="AL1458" s="34" t="str">
        <f>IFERROR(HYPERLINK("https://wa.me/"&amp;Tabla2[[#This Row],[CONTACTO]]&amp;"?text="&amp;Tabla2[[#This Row],[Mensaje]]),"")</f>
        <v>https://wa.me/56994354094?text=Hola!%0AServicio del día 21-03%0A *Cliente:* BARCEL CHILE S.A. */ Cont: * FANU3748862*/ HR Entrega: *08:30* /Dirección: *AGUNSA - La montaña 1550, Quilicura (Ingreso por portería A) </v>
      </c>
    </row>
    <row r="1459" spans="1:38" s="15" customFormat="1" ht="16.5" customHeight="1" x14ac:dyDescent="0.2">
      <c r="A1459" s="15">
        <f>ROW(A1458)</f>
        <v>1458</v>
      </c>
      <c r="B1459" s="15">
        <f>IF(J1459=J1458,B1458+1,1)</f>
        <v>5</v>
      </c>
      <c r="C1459" s="15" t="s">
        <v>263</v>
      </c>
      <c r="D1459" s="25" t="s">
        <v>39</v>
      </c>
      <c r="E1459" s="27">
        <v>1286234</v>
      </c>
      <c r="F1459" s="27" t="s">
        <v>2446</v>
      </c>
      <c r="G1459" s="27" t="s">
        <v>41</v>
      </c>
      <c r="H1459" s="27">
        <v>23000</v>
      </c>
      <c r="I1459" s="27" t="s">
        <v>2444</v>
      </c>
      <c r="J1459" s="28">
        <v>46102</v>
      </c>
      <c r="K1459" s="26">
        <v>0.39583333333333331</v>
      </c>
      <c r="L1459" s="26"/>
      <c r="M1459" s="27" t="s">
        <v>82</v>
      </c>
      <c r="N1459" s="25">
        <f>IFERROR(VLOOKUP(M1459,Data!$J$1:$K$58,2,0),"")</f>
        <v>56944277110</v>
      </c>
      <c r="O1459" s="27" t="s">
        <v>83</v>
      </c>
      <c r="P1459" s="27"/>
      <c r="Q1459" s="27" t="s">
        <v>265</v>
      </c>
      <c r="R1459" s="27" t="s">
        <v>402</v>
      </c>
      <c r="S1459" s="27"/>
      <c r="T1459" s="27"/>
      <c r="U1459" s="28"/>
      <c r="X1459" s="27"/>
      <c r="Y1459" s="27"/>
      <c r="Z1459" s="29"/>
      <c r="AA1459" s="29">
        <v>0.33888888888888891</v>
      </c>
      <c r="AB1459" s="29"/>
      <c r="AC1459" s="30">
        <v>46102</v>
      </c>
      <c r="AD1459" s="15" t="str">
        <f>IF(Tabla2[[#This Row],[HORA ENTREGA]]="DIRECTO","On time", IF(AA1459&lt;&gt;"",IF(Tabla2[[#This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59" s="15" t="str">
        <f>MID(Tabla2[[#This Row],[TIPO]],1,3)</f>
        <v xml:space="preserve">40 </v>
      </c>
      <c r="AF14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BARCEL CHILE S.A. */ Cont: * HAMU5125617*/ HR Entrega: *09:30* /Dirección: *AGUNSA - La montaña 1550, Quilicura (Ingreso por portería A) </v>
      </c>
      <c r="AG1459" s="38" t="str">
        <f>IFERROR(HYPERLINK("https://wa.me/"&amp;Tabla2[[#This Row],[CONTACTO]]&amp;"?text="&amp;Tabla2[[#This Row],[Mensaje]],"Enviar mensaje"),"")</f>
        <v>Enviar mensaje</v>
      </c>
      <c r="AH1459" s="15" t="str">
        <f>CONCATENATE(A1459,F1459)</f>
        <v>1458HAMU5125617</v>
      </c>
      <c r="AI1459" s="15" t="str">
        <f>CONCATENATE("ENT-",A1459)</f>
        <v>ENT-1458</v>
      </c>
      <c r="AJ1459" s="15" t="str">
        <f>IF(Tabla2[[#This Row],[Op]]&lt;&gt;"","ENTREGA","")</f>
        <v>ENTREGA</v>
      </c>
      <c r="AK1459" s="40" t="str">
        <f>(Tabla2[[#This Row],[FECHA ENTREGA]]&amp;Tabla2[[#This Row],[HORA ENTREGA]])</f>
        <v>461020,395833333333333</v>
      </c>
      <c r="AL1459" s="34" t="str">
        <f>IFERROR(HYPERLINK("https://wa.me/"&amp;Tabla2[[#This Row],[CONTACTO]]&amp;"?text="&amp;Tabla2[[#This Row],[Mensaje]]),"")</f>
        <v>https://wa.me/56944277110?text=Hola!%0AServicio del día 21-03%0A *Cliente:* BARCEL CHILE S.A. */ Cont: * HAMU5125617*/ HR Entrega: *09:30* /Dirección: *AGUNSA - La montaña 1550, Quilicura (Ingreso por portería A) </v>
      </c>
    </row>
    <row r="1460" spans="1:38" s="15" customFormat="1" ht="16.5" customHeight="1" x14ac:dyDescent="0.2">
      <c r="A1460" s="15">
        <f>ROW(A1459)</f>
        <v>1459</v>
      </c>
      <c r="B1460" s="15">
        <f>IF(J1460=J1459,B1459+1,1)</f>
        <v>6</v>
      </c>
      <c r="C1460" s="15" t="s">
        <v>263</v>
      </c>
      <c r="D1460" s="25" t="s">
        <v>39</v>
      </c>
      <c r="E1460" s="27">
        <v>1286234</v>
      </c>
      <c r="F1460" s="27" t="s">
        <v>2447</v>
      </c>
      <c r="G1460" s="27" t="s">
        <v>41</v>
      </c>
      <c r="H1460" s="27">
        <v>23000</v>
      </c>
      <c r="I1460" s="27" t="s">
        <v>2444</v>
      </c>
      <c r="J1460" s="28">
        <v>46102</v>
      </c>
      <c r="K1460" s="26">
        <v>0.4375</v>
      </c>
      <c r="L1460" s="26"/>
      <c r="M1460" s="27" t="s">
        <v>139</v>
      </c>
      <c r="N1460" s="25">
        <f>IFERROR(VLOOKUP(M1460,Data!$J$1:$K$58,2,0),"")</f>
        <v>56965312953</v>
      </c>
      <c r="O1460" s="27" t="s">
        <v>140</v>
      </c>
      <c r="P1460" s="27"/>
      <c r="Q1460" s="27" t="s">
        <v>265</v>
      </c>
      <c r="R1460" s="27" t="s">
        <v>402</v>
      </c>
      <c r="S1460" s="27"/>
      <c r="T1460" s="27"/>
      <c r="U1460" s="28"/>
      <c r="X1460" s="27"/>
      <c r="Y1460" s="27"/>
      <c r="Z1460" s="29"/>
      <c r="AA1460" s="29">
        <v>0.33750000000000002</v>
      </c>
      <c r="AB1460" s="29"/>
      <c r="AC1460" s="30">
        <v>46102</v>
      </c>
      <c r="AD1460" s="15" t="str">
        <f>IF(Tabla2[[#This Row],[HORA ENTREGA]]="DIRECTO","On time", IF(AA1460&lt;&gt;"",IF(Tabla2[[#This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0" s="15" t="str">
        <f>MID(Tabla2[[#This Row],[TIPO]],1,3)</f>
        <v xml:space="preserve">40 </v>
      </c>
      <c r="AF14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BARCEL CHILE S.A. */ Cont: * HAMU4254646*/ HR Entrega: *10:30* /Dirección: *AGUNSA - La montaña 1550, Quilicura (Ingreso por portería A) </v>
      </c>
      <c r="AG1460" s="38" t="str">
        <f>IFERROR(HYPERLINK("https://wa.me/"&amp;Tabla2[[#This Row],[CONTACTO]]&amp;"?text="&amp;Tabla2[[#This Row],[Mensaje]],"Enviar mensaje"),"")</f>
        <v>Enviar mensaje</v>
      </c>
      <c r="AH1460" s="15" t="str">
        <f>CONCATENATE(A1460,F1460)</f>
        <v>1459HAMU4254646</v>
      </c>
      <c r="AI1460" s="15" t="str">
        <f>CONCATENATE("ENT-",A1460)</f>
        <v>ENT-1459</v>
      </c>
      <c r="AJ1460" s="15" t="str">
        <f>IF(Tabla2[[#This Row],[Op]]&lt;&gt;"","ENTREGA","")</f>
        <v>ENTREGA</v>
      </c>
      <c r="AK1460" s="40" t="str">
        <f>(Tabla2[[#This Row],[FECHA ENTREGA]]&amp;Tabla2[[#This Row],[HORA ENTREGA]])</f>
        <v>461020,4375</v>
      </c>
      <c r="AL1460" s="34" t="str">
        <f>IFERROR(HYPERLINK("https://wa.me/"&amp;Tabla2[[#This Row],[CONTACTO]]&amp;"?text="&amp;Tabla2[[#This Row],[Mensaje]]),"")</f>
        <v>https://wa.me/56965312953?text=Hola!%0AServicio del día 21-03%0A *Cliente:* BARCEL CHILE S.A. */ Cont: * HAMU4254646*/ HR Entrega: *10:30* /Dirección: *AGUNSA - La montaña 1550, Quilicura (Ingreso por portería A) </v>
      </c>
    </row>
    <row r="1461" spans="1:38" s="15" customFormat="1" ht="16.5" customHeight="1" x14ac:dyDescent="0.2">
      <c r="A1461" s="15">
        <f>ROW(A1460)</f>
        <v>1460</v>
      </c>
      <c r="B1461" s="15">
        <f>IF(J1461=J1460,B1460+1,1)</f>
        <v>7</v>
      </c>
      <c r="C1461" s="15" t="s">
        <v>263</v>
      </c>
      <c r="D1461" s="25" t="s">
        <v>39</v>
      </c>
      <c r="E1461" s="27">
        <v>1286234</v>
      </c>
      <c r="F1461" s="27" t="s">
        <v>2448</v>
      </c>
      <c r="G1461" s="27" t="s">
        <v>41</v>
      </c>
      <c r="H1461" s="27">
        <v>23000</v>
      </c>
      <c r="I1461" s="27" t="s">
        <v>2444</v>
      </c>
      <c r="J1461" s="28">
        <v>46102</v>
      </c>
      <c r="K1461" s="26">
        <v>0.47916666666666669</v>
      </c>
      <c r="L1461" s="26"/>
      <c r="M1461" s="27" t="s">
        <v>319</v>
      </c>
      <c r="N1461" s="25">
        <f>IFERROR(VLOOKUP(M1461,Data!$J$1:$K$58,2,0),"")</f>
        <v>56948501048</v>
      </c>
      <c r="O1461" s="27" t="s">
        <v>320</v>
      </c>
      <c r="P1461" s="27"/>
      <c r="Q1461" s="27" t="s">
        <v>265</v>
      </c>
      <c r="R1461" s="27" t="s">
        <v>402</v>
      </c>
      <c r="S1461" s="27"/>
      <c r="T1461" s="27"/>
      <c r="U1461" s="28"/>
      <c r="X1461" s="27"/>
      <c r="Y1461" s="27"/>
      <c r="Z1461" s="29"/>
      <c r="AA1461" s="29">
        <v>0.3576388888888889</v>
      </c>
      <c r="AB1461" s="29"/>
      <c r="AC1461" s="30">
        <v>46102</v>
      </c>
      <c r="AD1461" s="15" t="str">
        <f>IF(Tabla2[[#This Row],[HORA ENTREGA]]="DIRECTO","On time", IF(AA1461&lt;&gt;"",IF(Tabla2[[#This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1" s="15" t="str">
        <f>MID(Tabla2[[#This Row],[TIPO]],1,3)</f>
        <v xml:space="preserve">40 </v>
      </c>
      <c r="AF14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BARCEL CHILE S.A. */ Cont: * HAMU2188442*/ HR Entrega: *11:30* /Dirección: *AGUNSA - La montaña 1550, Quilicura (Ingreso por portería A) </v>
      </c>
      <c r="AG1461" s="38" t="str">
        <f>IFERROR(HYPERLINK("https://wa.me/"&amp;Tabla2[[#This Row],[CONTACTO]]&amp;"?text="&amp;Tabla2[[#This Row],[Mensaje]],"Enviar mensaje"),"")</f>
        <v>Enviar mensaje</v>
      </c>
      <c r="AH1461" s="15" t="str">
        <f>CONCATENATE(A1461,F1461)</f>
        <v>1460HAMU2188442</v>
      </c>
      <c r="AI1461" s="15" t="str">
        <f>CONCATENATE("ENT-",A1461)</f>
        <v>ENT-1460</v>
      </c>
      <c r="AJ1461" s="15" t="str">
        <f>IF(Tabla2[[#This Row],[Op]]&lt;&gt;"","ENTREGA","")</f>
        <v>ENTREGA</v>
      </c>
      <c r="AK1461" s="40" t="str">
        <f>(Tabla2[[#This Row],[FECHA ENTREGA]]&amp;Tabla2[[#This Row],[HORA ENTREGA]])</f>
        <v>461020,479166666666667</v>
      </c>
      <c r="AL1461" s="34" t="str">
        <f>IFERROR(HYPERLINK("https://wa.me/"&amp;Tabla2[[#This Row],[CONTACTO]]&amp;"?text="&amp;Tabla2[[#This Row],[Mensaje]]),"")</f>
        <v>https://wa.me/56948501048?text=Hola!%0AServicio del día 21-03%0A *Cliente:* BARCEL CHILE S.A. */ Cont: * HAMU2188442*/ HR Entrega: *11:30* /Dirección: *AGUNSA - La montaña 1550, Quilicura (Ingreso por portería A) </v>
      </c>
    </row>
    <row r="1462" spans="1:38" s="15" customFormat="1" ht="16.5" customHeight="1" x14ac:dyDescent="0.2">
      <c r="A1462" s="15">
        <f>ROW(A1461)</f>
        <v>1461</v>
      </c>
      <c r="B1462" s="15">
        <f>IF(J1462=J1461,B1461+1,1)</f>
        <v>8</v>
      </c>
      <c r="C1462" s="15" t="s">
        <v>149</v>
      </c>
      <c r="D1462" s="25" t="s">
        <v>39</v>
      </c>
      <c r="E1462" s="27">
        <v>2605038</v>
      </c>
      <c r="F1462" s="27" t="s">
        <v>2449</v>
      </c>
      <c r="G1462" s="27" t="s">
        <v>41</v>
      </c>
      <c r="H1462" s="27">
        <v>18000</v>
      </c>
      <c r="I1462" s="27" t="s">
        <v>42</v>
      </c>
      <c r="J1462" s="28">
        <v>46102</v>
      </c>
      <c r="K1462" s="26">
        <v>0.41666666666666669</v>
      </c>
      <c r="L1462" s="26"/>
      <c r="M1462" s="27" t="s">
        <v>117</v>
      </c>
      <c r="N1462" s="25">
        <f>IFERROR(VLOOKUP(M1462,Data!$J$1:$K$58,2,0),"")</f>
        <v>56973887539</v>
      </c>
      <c r="O1462" s="27" t="s">
        <v>118</v>
      </c>
      <c r="P1462" s="27"/>
      <c r="Q1462" s="27" t="s">
        <v>153</v>
      </c>
      <c r="R1462" s="27" t="s">
        <v>74</v>
      </c>
      <c r="S1462" s="27"/>
      <c r="T1462" s="27"/>
      <c r="U1462" s="28"/>
      <c r="X1462" s="27" t="s">
        <v>2450</v>
      </c>
      <c r="Y1462" s="27"/>
      <c r="Z1462" s="29"/>
      <c r="AA1462" s="29">
        <v>0.36666666666666664</v>
      </c>
      <c r="AB1462" s="29"/>
      <c r="AC1462" s="30">
        <v>46102</v>
      </c>
      <c r="AD1462" s="15" t="str">
        <f>IF(Tabla2[[#This Row],[HORA ENTREGA]]="DIRECTO","On time", IF(AA1462&lt;&gt;"",IF(Tabla2[[#This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2" s="15" t="str">
        <f>MID(Tabla2[[#This Row],[TIPO]],1,3)</f>
        <v xml:space="preserve">40 </v>
      </c>
      <c r="AF14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21-03%0A *Cliente:* IMPORTADORA MIDEA CARRIER CHILE LTDA */ Cont: * MSNU6945914*/ HR Entrega: *10:00* /Dirección: *BOD. MIEA AGURTO - PUERTO MADERO 9710, BOD. E13; PUDAHUEL </v>
      </c>
      <c r="AG1462" s="38" t="str">
        <f>IFERROR(HYPERLINK("https://wa.me/"&amp;Tabla2[[#This Row],[CONTACTO]]&amp;"?text="&amp;Tabla2[[#This Row],[Mensaje]],"Enviar mensaje"),"")</f>
        <v>Enviar mensaje</v>
      </c>
      <c r="AH1462" s="15" t="str">
        <f>CONCATENATE(A1462,F1462)</f>
        <v>1461MSNU6945914</v>
      </c>
      <c r="AI1462" s="15" t="str">
        <f>CONCATENATE("ENT-",A1462)</f>
        <v>ENT-1461</v>
      </c>
      <c r="AJ1462" s="15" t="str">
        <f>IF(Tabla2[[#This Row],[Op]]&lt;&gt;"","ENTREGA","")</f>
        <v>ENTREGA</v>
      </c>
      <c r="AK1462" s="40" t="str">
        <f>(Tabla2[[#This Row],[FECHA ENTREGA]]&amp;Tabla2[[#This Row],[HORA ENTREGA]])</f>
        <v>461020,416666666666667</v>
      </c>
      <c r="AL1462" s="34" t="str">
        <f>IFERROR(HYPERLINK("https://wa.me/"&amp;Tabla2[[#This Row],[CONTACTO]]&amp;"?text="&amp;Tabla2[[#This Row],[Mensaje]]),"")</f>
        <v xml:space="preserve">https://wa.me/56973887539?text=Hola!%0AServicio del día 21-03%0A *Cliente:* IMPORTADORA MIDEA CARRIER CHILE LTDA */ Cont: * MSNU6945914*/ HR Entrega: *10:00* /Dirección: *BOD. MIEA AGURTO - PUERTO MADERO 9710, BOD. E13; PUDAHUEL </v>
      </c>
    </row>
    <row r="1463" spans="1:38" s="15" customFormat="1" ht="16.5" customHeight="1" x14ac:dyDescent="0.2">
      <c r="A1463" s="15">
        <f>ROW(A1462)</f>
        <v>1462</v>
      </c>
      <c r="B1463" s="15">
        <f>IF(J1463=J1462,B1462+1,1)</f>
        <v>9</v>
      </c>
      <c r="C1463" s="15" t="s">
        <v>418</v>
      </c>
      <c r="D1463" s="25" t="s">
        <v>39</v>
      </c>
      <c r="E1463" s="27">
        <v>301026</v>
      </c>
      <c r="F1463" s="27" t="s">
        <v>2451</v>
      </c>
      <c r="G1463" s="27" t="s">
        <v>41</v>
      </c>
      <c r="H1463" s="27">
        <v>15000</v>
      </c>
      <c r="I1463" s="27" t="s">
        <v>2452</v>
      </c>
      <c r="J1463" s="28">
        <v>46102</v>
      </c>
      <c r="K1463" s="26">
        <v>0.64583333333333337</v>
      </c>
      <c r="L1463" s="26"/>
      <c r="M1463" s="27" t="s">
        <v>172</v>
      </c>
      <c r="N1463" s="25">
        <f>IFERROR(VLOOKUP(M1463,Data!$J$1:$K$58,2,0),"")</f>
        <v>56985215946</v>
      </c>
      <c r="O1463" s="27" t="s">
        <v>173</v>
      </c>
      <c r="P1463" s="27"/>
      <c r="Q1463" s="27" t="s">
        <v>2453</v>
      </c>
      <c r="R1463" s="27" t="s">
        <v>183</v>
      </c>
      <c r="S1463" s="27"/>
      <c r="T1463" s="27"/>
      <c r="U1463" s="28"/>
      <c r="X1463" s="27"/>
      <c r="Y1463" s="27"/>
      <c r="Z1463" s="29"/>
      <c r="AA1463" s="29">
        <v>0.61111111111111116</v>
      </c>
      <c r="AB1463" s="29"/>
      <c r="AC1463" s="30">
        <v>46102</v>
      </c>
      <c r="AD1463" s="15" t="str">
        <f>IF(Tabla2[[#This Row],[HORA ENTREGA]]="DIRECTO","On time", IF(AA1463&lt;&gt;"",IF(Tabla2[[#This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3" s="15" t="str">
        <f>MID(Tabla2[[#This Row],[TIPO]],1,3)</f>
        <v xml:space="preserve">40 </v>
      </c>
      <c r="AF14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21-03%0A *Cliente:* INVERSIONES SOSA BOBADILLA SPA */ Cont: * WHLU5765884*/ HR Entrega: *15:30* /Dirección: *Av. lo espejo 02124 - San Bernardo - Bodega E1 </v>
      </c>
      <c r="AG1463" s="38" t="str">
        <f>IFERROR(HYPERLINK("https://wa.me/"&amp;Tabla2[[#This Row],[CONTACTO]]&amp;"?text="&amp;Tabla2[[#This Row],[Mensaje]],"Enviar mensaje"),"")</f>
        <v>Enviar mensaje</v>
      </c>
      <c r="AH1463" s="15" t="str">
        <f>CONCATENATE(A1463,F1463)</f>
        <v>1462WHLU5765884</v>
      </c>
      <c r="AI1463" s="15" t="str">
        <f>CONCATENATE("ENT-",A1463)</f>
        <v>ENT-1462</v>
      </c>
      <c r="AJ1463" s="15" t="str">
        <f>IF(Tabla2[[#This Row],[Op]]&lt;&gt;"","ENTREGA","")</f>
        <v>ENTREGA</v>
      </c>
      <c r="AK1463" s="40" t="str">
        <f>(Tabla2[[#This Row],[FECHA ENTREGA]]&amp;Tabla2[[#This Row],[HORA ENTREGA]])</f>
        <v>461020,645833333333333</v>
      </c>
      <c r="AL1463" s="34" t="str">
        <f>IFERROR(HYPERLINK("https://wa.me/"&amp;Tabla2[[#This Row],[CONTACTO]]&amp;"?text="&amp;Tabla2[[#This Row],[Mensaje]]),"")</f>
        <v xml:space="preserve">https://wa.me/56985215946?text=Hola!%0AServicio del día 21-03%0A *Cliente:* INVERSIONES SOSA BOBADILLA SPA */ Cont: * WHLU5765884*/ HR Entrega: *15:30* /Dirección: *Av. lo espejo 02124 - San Bernardo - Bodega E1 </v>
      </c>
    </row>
    <row r="1464" spans="1:38" s="15" customFormat="1" ht="16.5" customHeight="1" x14ac:dyDescent="0.2">
      <c r="A1464" s="15">
        <f>ROW(A1463)</f>
        <v>1463</v>
      </c>
      <c r="B1464" s="15">
        <f>IF(J1464=J1463,B1463+1,1)</f>
        <v>10</v>
      </c>
      <c r="C1464" s="15" t="s">
        <v>236</v>
      </c>
      <c r="D1464" s="25" t="s">
        <v>39</v>
      </c>
      <c r="E1464" s="27">
        <v>508694</v>
      </c>
      <c r="F1464" s="27" t="s">
        <v>2454</v>
      </c>
      <c r="G1464" s="27" t="s">
        <v>64</v>
      </c>
      <c r="H1464" s="27">
        <v>30000</v>
      </c>
      <c r="I1464" s="27" t="s">
        <v>42</v>
      </c>
      <c r="J1464" s="28">
        <v>46102</v>
      </c>
      <c r="K1464" s="26">
        <v>0.375</v>
      </c>
      <c r="L1464" s="26"/>
      <c r="M1464" s="27" t="s">
        <v>215</v>
      </c>
      <c r="N1464" s="25">
        <f>IFERROR(VLOOKUP(M1464,Data!$J$1:$K$58,2,0),"")</f>
        <v>56978089957</v>
      </c>
      <c r="O1464" s="27" t="s">
        <v>216</v>
      </c>
      <c r="P1464" s="27"/>
      <c r="Q1464" s="27" t="s">
        <v>1785</v>
      </c>
      <c r="R1464" s="27" t="s">
        <v>48</v>
      </c>
      <c r="S1464" s="27"/>
      <c r="T1464" s="27"/>
      <c r="U1464" s="28"/>
      <c r="X1464" s="27"/>
      <c r="Y1464" s="27"/>
      <c r="Z1464" s="29"/>
      <c r="AA1464" s="29">
        <v>0.36944444444444446</v>
      </c>
      <c r="AB1464" s="29"/>
      <c r="AC1464" s="30">
        <v>46102</v>
      </c>
      <c r="AD1464" s="15" t="str">
        <f>IF(Tabla2[[#This Row],[HORA ENTREGA]]="DIRECTO","On time", IF(AA1464&lt;&gt;"",IF(Tabla2[[#This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4" s="15" t="str">
        <f>MID(Tabla2[[#This Row],[TIPO]],1,3)</f>
        <v xml:space="preserve">20 </v>
      </c>
      <c r="AF14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21-03%0A *Cliente:* SOCIEDAD COMERCIAL MARBEN PETS LTDA */ Cont: * TRHU1695200*/ HR Entrega: *09:00* /Dirección: *El ventisquero 1318. RENCA</v>
      </c>
      <c r="AG1464" s="38" t="str">
        <f>IFERROR(HYPERLINK("https://wa.me/"&amp;Tabla2[[#This Row],[CONTACTO]]&amp;"?text="&amp;Tabla2[[#This Row],[Mensaje]],"Enviar mensaje"),"")</f>
        <v>Enviar mensaje</v>
      </c>
      <c r="AH1464" s="15" t="str">
        <f>CONCATENATE(A1464,F1464)</f>
        <v>1463TRHU1695200</v>
      </c>
      <c r="AI1464" s="15" t="str">
        <f>CONCATENATE("ENT-",A1464)</f>
        <v>ENT-1463</v>
      </c>
      <c r="AJ1464" s="15" t="str">
        <f>IF(Tabla2[[#This Row],[Op]]&lt;&gt;"","ENTREGA","")</f>
        <v>ENTREGA</v>
      </c>
      <c r="AK1464" s="40" t="str">
        <f>(Tabla2[[#This Row],[FECHA ENTREGA]]&amp;Tabla2[[#This Row],[HORA ENTREGA]])</f>
        <v>461020,375</v>
      </c>
      <c r="AL1464" s="34" t="str">
        <f>IFERROR(HYPERLINK("https://wa.me/"&amp;Tabla2[[#This Row],[CONTACTO]]&amp;"?text="&amp;Tabla2[[#This Row],[Mensaje]]),"")</f>
        <v>https://wa.me/56978089957?text=Hola!%0AServicio del día 21-03%0A *Cliente:* SOCIEDAD COMERCIAL MARBEN PETS LTDA */ Cont: * TRHU1695200*/ HR Entrega: *09:00* /Dirección: *El ventisquero 1318. RENCA</v>
      </c>
    </row>
    <row r="1465" spans="1:38" s="15" customFormat="1" ht="16.5" customHeight="1" x14ac:dyDescent="0.2">
      <c r="A1465" s="15">
        <f>ROW(A1464)</f>
        <v>1464</v>
      </c>
      <c r="B1465" s="15">
        <f>IF(J1465=J1464,B1464+1,1)</f>
        <v>1</v>
      </c>
      <c r="C1465" s="15" t="s">
        <v>254</v>
      </c>
      <c r="D1465" s="25" t="s">
        <v>39</v>
      </c>
      <c r="E1465" s="27">
        <v>70423</v>
      </c>
      <c r="F1465" s="27" t="s">
        <v>2455</v>
      </c>
      <c r="G1465" s="27" t="s">
        <v>64</v>
      </c>
      <c r="H1465" s="27">
        <v>26000</v>
      </c>
      <c r="I1465" s="27" t="s">
        <v>2456</v>
      </c>
      <c r="J1465" s="28">
        <v>46104</v>
      </c>
      <c r="K1465" s="26">
        <v>0.35416666666666669</v>
      </c>
      <c r="L1465" s="26"/>
      <c r="M1465" s="27" t="s">
        <v>51</v>
      </c>
      <c r="N1465" s="25">
        <f>IFERROR(VLOOKUP(M1465,Data!$J$1:$K$58,2,0),"")</f>
        <v>56967256951</v>
      </c>
      <c r="O1465" s="27" t="s">
        <v>52</v>
      </c>
      <c r="P1465" s="27"/>
      <c r="Q1465" s="27" t="s">
        <v>257</v>
      </c>
      <c r="R1465" s="27" t="s">
        <v>218</v>
      </c>
      <c r="S1465" s="27"/>
      <c r="T1465" s="27"/>
      <c r="U1465" s="28"/>
      <c r="X1465" s="27" t="s">
        <v>335</v>
      </c>
      <c r="Y1465" s="27"/>
      <c r="Z1465" s="29"/>
      <c r="AA1465" s="29">
        <v>0.35416666666666669</v>
      </c>
      <c r="AB1465" s="29"/>
      <c r="AC1465" s="30">
        <v>46104</v>
      </c>
      <c r="AD1465" s="15" t="str">
        <f>IF(Tabla2[[#This Row],[HORA ENTREGA]]="DIRECTO","On time", IF(AA1465&lt;&gt;"",IF(Tabla2[[#This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5" s="15" t="str">
        <f>MID(Tabla2[[#This Row],[TIPO]],1,3)</f>
        <v xml:space="preserve">20 </v>
      </c>
      <c r="AF14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A R G TRAILERS SPA */ Cont: * MRKU7710585*/ HR Entrega: *08:30* /Dirección: *GOREN - LA PRIMAVERA  361;  LAMPA</v>
      </c>
      <c r="AG1465" s="38" t="str">
        <f>IFERROR(HYPERLINK("https://wa.me/"&amp;Tabla2[[#This Row],[CONTACTO]]&amp;"?text="&amp;Tabla2[[#This Row],[Mensaje]],"Enviar mensaje"),"")</f>
        <v>Enviar mensaje</v>
      </c>
      <c r="AH1465" s="15" t="str">
        <f>CONCATENATE(A1465,F1465)</f>
        <v>1464MRKU7710585</v>
      </c>
      <c r="AI1465" s="15" t="str">
        <f>CONCATENATE("ENT-",A1465)</f>
        <v>ENT-1464</v>
      </c>
      <c r="AJ1465" s="15" t="str">
        <f>IF(Tabla2[[#This Row],[Op]]&lt;&gt;"","ENTREGA","")</f>
        <v>ENTREGA</v>
      </c>
      <c r="AK1465" s="40" t="str">
        <f>(Tabla2[[#This Row],[FECHA ENTREGA]]&amp;Tabla2[[#This Row],[HORA ENTREGA]])</f>
        <v>461040,354166666666667</v>
      </c>
      <c r="AL1465" s="34" t="str">
        <f>IFERROR(HYPERLINK("https://wa.me/"&amp;Tabla2[[#This Row],[CONTACTO]]&amp;"?text="&amp;Tabla2[[#This Row],[Mensaje]]),"")</f>
        <v>https://wa.me/56967256951?text=Hola!%0AServicio del día 23-03%0A *Cliente:* A R G TRAILERS SPA */ Cont: * MRKU7710585*/ HR Entrega: *08:30* /Dirección: *GOREN - LA PRIMAVERA  361;  LAMPA</v>
      </c>
    </row>
    <row r="1466" spans="1:38" s="15" customFormat="1" ht="16.5" customHeight="1" x14ac:dyDescent="0.2">
      <c r="A1466" s="15">
        <f>ROW(A1465)</f>
        <v>1465</v>
      </c>
      <c r="B1466" s="15">
        <f>IF(J1466=J1465,B1465+1,1)</f>
        <v>2</v>
      </c>
      <c r="C1466" s="15" t="s">
        <v>254</v>
      </c>
      <c r="D1466" s="25" t="s">
        <v>39</v>
      </c>
      <c r="E1466" s="27">
        <v>70423</v>
      </c>
      <c r="F1466" s="27" t="s">
        <v>2457</v>
      </c>
      <c r="G1466" s="27" t="s">
        <v>64</v>
      </c>
      <c r="H1466" s="27">
        <v>23000</v>
      </c>
      <c r="I1466" s="27" t="s">
        <v>2458</v>
      </c>
      <c r="J1466" s="28">
        <v>46104</v>
      </c>
      <c r="K1466" s="26">
        <v>0.52083333333333337</v>
      </c>
      <c r="L1466" s="26"/>
      <c r="M1466" s="27" t="s">
        <v>45</v>
      </c>
      <c r="N1466" s="25">
        <f>IFERROR(VLOOKUP(M1466,Data!$J$1:$K$58,2,0),"")</f>
        <v>56950981572</v>
      </c>
      <c r="O1466" s="27" t="s">
        <v>46</v>
      </c>
      <c r="P1466" s="27"/>
      <c r="Q1466" s="27" t="s">
        <v>257</v>
      </c>
      <c r="R1466" s="27" t="s">
        <v>218</v>
      </c>
      <c r="S1466" s="27"/>
      <c r="T1466" s="27"/>
      <c r="U1466" s="28"/>
      <c r="V1466" s="15" t="s">
        <v>1700</v>
      </c>
      <c r="X1466" s="27" t="s">
        <v>335</v>
      </c>
      <c r="Y1466" s="27"/>
      <c r="Z1466" s="29"/>
      <c r="AA1466" s="29">
        <v>0.57430555555555551</v>
      </c>
      <c r="AB1466" s="29"/>
      <c r="AC1466" s="30">
        <v>46104</v>
      </c>
      <c r="AD1466" s="15" t="str">
        <f>IF(Tabla2[[#This Row],[HORA ENTREGA]]="DIRECTO","On time", IF(AA1466&lt;&gt;"",IF(Tabla2[[#This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66" s="15" t="str">
        <f>MID(Tabla2[[#This Row],[TIPO]],1,3)</f>
        <v xml:space="preserve">20 </v>
      </c>
      <c r="AF14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A R G TRAILERS SPA */ Cont: * SUDU7745777*/ HR Entrega: *12:30* /Dirección: *GOREN - LA PRIMAVERA  361;  LAMPA</v>
      </c>
      <c r="AG1466" s="38" t="str">
        <f>IFERROR(HYPERLINK("https://wa.me/"&amp;Tabla2[[#This Row],[CONTACTO]]&amp;"?text="&amp;Tabla2[[#This Row],[Mensaje]],"Enviar mensaje"),"")</f>
        <v>Enviar mensaje</v>
      </c>
      <c r="AH1466" s="15" t="str">
        <f>CONCATENATE(A1466,F1466)</f>
        <v>1465SUDU7745777</v>
      </c>
      <c r="AI1466" s="15" t="str">
        <f>CONCATENATE("ENT-",A1466)</f>
        <v>ENT-1465</v>
      </c>
      <c r="AJ1466" s="15" t="str">
        <f>IF(Tabla2[[#This Row],[Op]]&lt;&gt;"","ENTREGA","")</f>
        <v>ENTREGA</v>
      </c>
      <c r="AK1466" s="40" t="str">
        <f>(Tabla2[[#This Row],[FECHA ENTREGA]]&amp;Tabla2[[#This Row],[HORA ENTREGA]])</f>
        <v>461040,520833333333333</v>
      </c>
      <c r="AL1466" s="34" t="str">
        <f>IFERROR(HYPERLINK("https://wa.me/"&amp;Tabla2[[#This Row],[CONTACTO]]&amp;"?text="&amp;Tabla2[[#This Row],[Mensaje]]),"")</f>
        <v>https://wa.me/56950981572?text=Hola!%0AServicio del día 23-03%0A *Cliente:* A R G TRAILERS SPA */ Cont: * SUDU7745777*/ HR Entrega: *12:30* /Dirección: *GOREN - LA PRIMAVERA  361;  LAMPA</v>
      </c>
    </row>
    <row r="1467" spans="1:38" s="15" customFormat="1" ht="16.5" customHeight="1" x14ac:dyDescent="0.2">
      <c r="A1467" s="15">
        <f>ROW(A1466)</f>
        <v>1466</v>
      </c>
      <c r="B1467" s="15">
        <f>IF(J1467=J1466,B1466+1,1)</f>
        <v>3</v>
      </c>
      <c r="C1467" s="15" t="s">
        <v>517</v>
      </c>
      <c r="D1467" s="25" t="s">
        <v>122</v>
      </c>
      <c r="E1467" s="27" t="s">
        <v>2399</v>
      </c>
      <c r="F1467" s="27"/>
      <c r="G1467" s="27" t="s">
        <v>41</v>
      </c>
      <c r="H1467" s="27" t="s">
        <v>120</v>
      </c>
      <c r="I1467" s="27" t="s">
        <v>120</v>
      </c>
      <c r="J1467" s="28">
        <v>46104</v>
      </c>
      <c r="K1467" s="26">
        <v>0.58333333333333337</v>
      </c>
      <c r="L1467" s="26"/>
      <c r="M1467" s="27" t="s">
        <v>199</v>
      </c>
      <c r="N1467" s="25">
        <f>IFERROR(VLOOKUP(M1467,Data!$J$1:$K$58,2,0),"")</f>
        <v>56975315726</v>
      </c>
      <c r="O1467" s="27" t="s">
        <v>200</v>
      </c>
      <c r="P1467" s="27"/>
      <c r="Q1467" s="27" t="s">
        <v>520</v>
      </c>
      <c r="R1467" s="27" t="s">
        <v>136</v>
      </c>
      <c r="S1467" s="27"/>
      <c r="T1467" s="27"/>
      <c r="U1467" s="28"/>
      <c r="X1467" s="27" t="s">
        <v>2354</v>
      </c>
      <c r="Y1467" s="27"/>
      <c r="Z1467" s="29"/>
      <c r="AA1467" s="29">
        <v>0.56597222222222221</v>
      </c>
      <c r="AB1467" s="29"/>
      <c r="AC1467" s="30">
        <v>46104</v>
      </c>
      <c r="AD1467" s="15" t="str">
        <f>IF(Tabla2[[#This Row],[HORA ENTREGA]]="DIRECTO","On time", IF(AA1467&lt;&gt;"",IF(Tabla2[[#This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67" s="15" t="str">
        <f>MID(Tabla2[[#This Row],[TIPO]],1,3)</f>
        <v xml:space="preserve">40 </v>
      </c>
      <c r="AF14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ARESTI CHILE WINE S.A. */ Cont: * */ HR Entrega: *14:00* /Dirección: *CONSOLIDADO: BELLAVISTA S/N, RIO CLARO; BOD. HACIENDA ARESTI / EMBARQUE: SAI</v>
      </c>
      <c r="AG1467" s="38" t="str">
        <f>IFERROR(HYPERLINK("https://wa.me/"&amp;Tabla2[[#This Row],[CONTACTO]]&amp;"?text="&amp;Tabla2[[#This Row],[Mensaje]],"Enviar mensaje"),"")</f>
        <v>Enviar mensaje</v>
      </c>
      <c r="AH1467" s="15" t="str">
        <f>CONCATENATE(A1467,F1467)</f>
        <v>1466</v>
      </c>
      <c r="AI1467" s="15" t="str">
        <f>CONCATENATE("ENT-",A1467)</f>
        <v>ENT-1466</v>
      </c>
      <c r="AJ1467" s="15" t="str">
        <f>IF(Tabla2[[#This Row],[Op]]&lt;&gt;"","ENTREGA","")</f>
        <v>ENTREGA</v>
      </c>
      <c r="AK1467" s="40" t="str">
        <f>(Tabla2[[#This Row],[FECHA ENTREGA]]&amp;Tabla2[[#This Row],[HORA ENTREGA]])</f>
        <v>461040,583333333333333</v>
      </c>
      <c r="AL1467" s="34" t="str">
        <f>IFERROR(HYPERLINK("https://wa.me/"&amp;Tabla2[[#This Row],[CONTACTO]]&amp;"?text="&amp;Tabla2[[#This Row],[Mensaje]]),"")</f>
        <v>https://wa.me/56975315726?text=Hola!%0AServicio del día 23-03%0A *Cliente:* ARESTI CHILE WINE S.A. */ Cont: * */ HR Entrega: *14:00* /Dirección: *CONSOLIDADO: BELLAVISTA S/N, RIO CLARO; BOD. HACIENDA ARESTI / EMBARQUE: SAI</v>
      </c>
    </row>
    <row r="1468" spans="1:38" s="15" customFormat="1" ht="16.5" customHeight="1" x14ac:dyDescent="0.2">
      <c r="A1468" s="15">
        <f>ROW(A1467)</f>
        <v>1467</v>
      </c>
      <c r="B1468" s="15">
        <f>IF(J1468=J1467,B1467+1,1)</f>
        <v>4</v>
      </c>
      <c r="C1468" s="15" t="s">
        <v>2234</v>
      </c>
      <c r="D1468" s="25" t="s">
        <v>39</v>
      </c>
      <c r="E1468" s="27">
        <v>300526</v>
      </c>
      <c r="F1468" s="27" t="s">
        <v>456</v>
      </c>
      <c r="G1468" s="27" t="s">
        <v>456</v>
      </c>
      <c r="H1468" s="27" t="s">
        <v>120</v>
      </c>
      <c r="I1468" s="27" t="s">
        <v>42</v>
      </c>
      <c r="J1468" s="28">
        <v>46104</v>
      </c>
      <c r="K1468" s="26">
        <v>0.375</v>
      </c>
      <c r="L1468" s="26"/>
      <c r="M1468" s="27" t="s">
        <v>247</v>
      </c>
      <c r="N1468" s="25">
        <f>IFERROR(VLOOKUP(M1468,Data!$J$1:$K$58,2,0),"")</f>
        <v>56953157599</v>
      </c>
      <c r="O1468" s="27" t="s">
        <v>248</v>
      </c>
      <c r="P1468" s="27"/>
      <c r="Q1468" s="27" t="s">
        <v>2235</v>
      </c>
      <c r="R1468" s="27" t="s">
        <v>120</v>
      </c>
      <c r="S1468" s="27"/>
      <c r="T1468" s="27"/>
      <c r="U1468" s="28"/>
      <c r="X1468" s="27"/>
      <c r="Y1468" s="27"/>
      <c r="Z1468" s="29"/>
      <c r="AA1468" s="29">
        <v>0.47986111111111113</v>
      </c>
      <c r="AB1468" s="29"/>
      <c r="AC1468" s="30">
        <v>46104</v>
      </c>
      <c r="AD1468" s="15" t="str">
        <f>IF(Tabla2[[#This Row],[HORA ENTREGA]]="DIRECTO","On time", IF(AA1468&lt;&gt;"",IF(Tabla2[[#This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68" s="15" t="str">
        <f>MID(Tabla2[[#This Row],[TIPO]],1,3)</f>
        <v>RAM</v>
      </c>
      <c r="AF14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AUTOMOTIVE SPA / DSV */ Cont: * RAMPLA*/ HR Entrega: *09:00* /Dirección: *Planta Granallos ByR - Camino la estancilla de Nos parcela 55 km 25 San Bernardo</v>
      </c>
      <c r="AG1468" s="38" t="str">
        <f>IFERROR(HYPERLINK("https://wa.me/"&amp;Tabla2[[#This Row],[CONTACTO]]&amp;"?text="&amp;Tabla2[[#This Row],[Mensaje]],"Enviar mensaje"),"")</f>
        <v>Enviar mensaje</v>
      </c>
      <c r="AH1468" s="15" t="str">
        <f>CONCATENATE(A1468,F1468)</f>
        <v>1467RAMPLA</v>
      </c>
      <c r="AI1468" s="15" t="str">
        <f>CONCATENATE("ENT-",A1468)</f>
        <v>ENT-1467</v>
      </c>
      <c r="AJ1468" s="15" t="str">
        <f>IF(Tabla2[[#This Row],[Op]]&lt;&gt;"","ENTREGA","")</f>
        <v>ENTREGA</v>
      </c>
      <c r="AK1468" s="40" t="str">
        <f>(Tabla2[[#This Row],[FECHA ENTREGA]]&amp;Tabla2[[#This Row],[HORA ENTREGA]])</f>
        <v>461040,375</v>
      </c>
      <c r="AL1468" s="34" t="str">
        <f>IFERROR(HYPERLINK("https://wa.me/"&amp;Tabla2[[#This Row],[CONTACTO]]&amp;"?text="&amp;Tabla2[[#This Row],[Mensaje]]),"")</f>
        <v>https://wa.me/56953157599?text=Hola!%0AServicio del día 23-03%0A *Cliente:* AUTOMOTIVE SPA / DSV */ Cont: * RAMPLA*/ HR Entrega: *09:00* /Dirección: *Planta Granallos ByR - Camino la estancilla de Nos parcela 55 km 25 San Bernardo</v>
      </c>
    </row>
    <row r="1469" spans="1:38" s="15" customFormat="1" ht="16.5" customHeight="1" x14ac:dyDescent="0.2">
      <c r="A1469" s="15">
        <f>ROW(A1468)</f>
        <v>1468</v>
      </c>
      <c r="B1469" s="15">
        <f>IF(J1469=J1468,B1468+1,1)</f>
        <v>5</v>
      </c>
      <c r="C1469" s="15" t="s">
        <v>2234</v>
      </c>
      <c r="D1469" s="25" t="s">
        <v>39</v>
      </c>
      <c r="E1469" s="27">
        <v>300526</v>
      </c>
      <c r="F1469" s="27" t="s">
        <v>456</v>
      </c>
      <c r="G1469" s="27" t="s">
        <v>456</v>
      </c>
      <c r="H1469" s="27" t="s">
        <v>120</v>
      </c>
      <c r="I1469" s="27" t="s">
        <v>42</v>
      </c>
      <c r="J1469" s="28">
        <v>46104</v>
      </c>
      <c r="K1469" s="26">
        <v>0.41666666666666669</v>
      </c>
      <c r="L1469" s="26"/>
      <c r="M1469" s="27" t="s">
        <v>161</v>
      </c>
      <c r="N1469" s="25">
        <f>IFERROR(VLOOKUP(M1469,Data!$J$1:$K$58,2,0),"")</f>
        <v>56966749408</v>
      </c>
      <c r="O1469" s="27" t="s">
        <v>162</v>
      </c>
      <c r="P1469" s="27"/>
      <c r="Q1469" s="27" t="s">
        <v>2235</v>
      </c>
      <c r="R1469" s="27" t="s">
        <v>120</v>
      </c>
      <c r="S1469" s="27"/>
      <c r="T1469" s="27"/>
      <c r="U1469" s="28"/>
      <c r="X1469" s="27"/>
      <c r="Y1469" s="27"/>
      <c r="Z1469" s="29"/>
      <c r="AA1469" s="29">
        <v>0.49305555555555558</v>
      </c>
      <c r="AB1469" s="29"/>
      <c r="AC1469" s="30">
        <v>46104</v>
      </c>
      <c r="AD1469" s="15" t="str">
        <f>IF(Tabla2[[#This Row],[HORA ENTREGA]]="DIRECTO","On time", IF(AA1469&lt;&gt;"",IF(Tabla2[[#This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69" s="15" t="str">
        <f>MID(Tabla2[[#This Row],[TIPO]],1,3)</f>
        <v>RAM</v>
      </c>
      <c r="AF14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AUTOMOTIVE SPA / DSV */ Cont: * RAMPLA*/ HR Entrega: *10:00* /Dirección: *Planta Granallos ByR - Camino la estancilla de Nos parcela 55 km 25 San Bernardo</v>
      </c>
      <c r="AG1469" s="38" t="str">
        <f>IFERROR(HYPERLINK("https://wa.me/"&amp;Tabla2[[#This Row],[CONTACTO]]&amp;"?text="&amp;Tabla2[[#This Row],[Mensaje]],"Enviar mensaje"),"")</f>
        <v>Enviar mensaje</v>
      </c>
      <c r="AH1469" s="15" t="str">
        <f>CONCATENATE(A1469,F1469)</f>
        <v>1468RAMPLA</v>
      </c>
      <c r="AI1469" s="15" t="str">
        <f>CONCATENATE("ENT-",A1469)</f>
        <v>ENT-1468</v>
      </c>
      <c r="AJ1469" s="15" t="str">
        <f>IF(Tabla2[[#This Row],[Op]]&lt;&gt;"","ENTREGA","")</f>
        <v>ENTREGA</v>
      </c>
      <c r="AK1469" s="40" t="str">
        <f>(Tabla2[[#This Row],[FECHA ENTREGA]]&amp;Tabla2[[#This Row],[HORA ENTREGA]])</f>
        <v>461040,416666666666667</v>
      </c>
      <c r="AL1469" s="34" t="str">
        <f>IFERROR(HYPERLINK("https://wa.me/"&amp;Tabla2[[#This Row],[CONTACTO]]&amp;"?text="&amp;Tabla2[[#This Row],[Mensaje]]),"")</f>
        <v>https://wa.me/56966749408?text=Hola!%0AServicio del día 23-03%0A *Cliente:* AUTOMOTIVE SPA / DSV */ Cont: * RAMPLA*/ HR Entrega: *10:00* /Dirección: *Planta Granallos ByR - Camino la estancilla de Nos parcela 55 km 25 San Bernardo</v>
      </c>
    </row>
    <row r="1470" spans="1:38" s="15" customFormat="1" ht="16.5" customHeight="1" x14ac:dyDescent="0.2">
      <c r="A1470" s="15">
        <f>ROW(A1469)</f>
        <v>1469</v>
      </c>
      <c r="B1470" s="15">
        <f>IF(J1470=J1469,B1469+1,1)</f>
        <v>6</v>
      </c>
      <c r="C1470" s="15" t="s">
        <v>2234</v>
      </c>
      <c r="D1470" s="25" t="s">
        <v>39</v>
      </c>
      <c r="E1470" s="27">
        <v>300526</v>
      </c>
      <c r="F1470" s="27" t="s">
        <v>456</v>
      </c>
      <c r="G1470" s="27" t="s">
        <v>456</v>
      </c>
      <c r="H1470" s="27" t="s">
        <v>120</v>
      </c>
      <c r="I1470" s="27" t="s">
        <v>42</v>
      </c>
      <c r="J1470" s="28">
        <v>46104</v>
      </c>
      <c r="K1470" s="26">
        <v>0.54166666666666663</v>
      </c>
      <c r="L1470" s="26"/>
      <c r="M1470" s="27" t="s">
        <v>90</v>
      </c>
      <c r="N1470" s="25">
        <f>IFERROR(VLOOKUP(M1470,Data!$J$1:$K$58,2,0),"")</f>
        <v>56987557136</v>
      </c>
      <c r="O1470" s="27" t="s">
        <v>91</v>
      </c>
      <c r="P1470" s="27"/>
      <c r="Q1470" s="27" t="s">
        <v>2235</v>
      </c>
      <c r="R1470" s="27" t="s">
        <v>120</v>
      </c>
      <c r="S1470" s="27"/>
      <c r="T1470" s="27"/>
      <c r="U1470" s="28"/>
      <c r="X1470" s="27"/>
      <c r="Y1470" s="27"/>
      <c r="Z1470" s="29"/>
      <c r="AA1470" s="29">
        <v>0.52777777777777779</v>
      </c>
      <c r="AB1470" s="29"/>
      <c r="AC1470" s="30">
        <v>46104</v>
      </c>
      <c r="AD1470" s="15" t="str">
        <f>IF(Tabla2[[#This Row],[HORA ENTREGA]]="DIRECTO","On time", IF(AA1470&lt;&gt;"",IF(Tabla2[[#This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70" s="15" t="str">
        <f>MID(Tabla2[[#This Row],[TIPO]],1,3)</f>
        <v>RAM</v>
      </c>
      <c r="AF14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AUTOMOTIVE SPA / DSV */ Cont: * RAMPLA*/ HR Entrega: *13:00* /Dirección: *Planta Granallos ByR - Camino la estancilla de Nos parcela 55 km 25 San Bernardo</v>
      </c>
      <c r="AG1470" s="38" t="str">
        <f>IFERROR(HYPERLINK("https://wa.me/"&amp;Tabla2[[#This Row],[CONTACTO]]&amp;"?text="&amp;Tabla2[[#This Row],[Mensaje]],"Enviar mensaje"),"")</f>
        <v>Enviar mensaje</v>
      </c>
      <c r="AH1470" s="15" t="str">
        <f>CONCATENATE(A1470,F1470)</f>
        <v>1469RAMPLA</v>
      </c>
      <c r="AI1470" s="15" t="str">
        <f>CONCATENATE("ENT-",A1470)</f>
        <v>ENT-1469</v>
      </c>
      <c r="AJ1470" s="15" t="str">
        <f>IF(Tabla2[[#This Row],[Op]]&lt;&gt;"","ENTREGA","")</f>
        <v>ENTREGA</v>
      </c>
      <c r="AK1470" s="40" t="str">
        <f>(Tabla2[[#This Row],[FECHA ENTREGA]]&amp;Tabla2[[#This Row],[HORA ENTREGA]])</f>
        <v>461040,541666666666667</v>
      </c>
      <c r="AL1470" s="34" t="str">
        <f>IFERROR(HYPERLINK("https://wa.me/"&amp;Tabla2[[#This Row],[CONTACTO]]&amp;"?text="&amp;Tabla2[[#This Row],[Mensaje]]),"")</f>
        <v>https://wa.me/56987557136?text=Hola!%0AServicio del día 23-03%0A *Cliente:* AUTOMOTIVE SPA / DSV */ Cont: * RAMPLA*/ HR Entrega: *13:00* /Dirección: *Planta Granallos ByR - Camino la estancilla de Nos parcela 55 km 25 San Bernardo</v>
      </c>
    </row>
    <row r="1471" spans="1:38" s="15" customFormat="1" ht="16.5" customHeight="1" x14ac:dyDescent="0.2">
      <c r="A1471" s="15">
        <f>ROW(A1470)</f>
        <v>1470</v>
      </c>
      <c r="B1471" s="15">
        <f>IF(J1471=J1470,B1470+1,1)</f>
        <v>7</v>
      </c>
      <c r="C1471" s="15" t="s">
        <v>2234</v>
      </c>
      <c r="D1471" s="25" t="s">
        <v>39</v>
      </c>
      <c r="E1471" s="27">
        <v>300526</v>
      </c>
      <c r="F1471" s="27" t="s">
        <v>456</v>
      </c>
      <c r="G1471" s="27" t="s">
        <v>456</v>
      </c>
      <c r="H1471" s="27" t="s">
        <v>120</v>
      </c>
      <c r="I1471" s="27" t="s">
        <v>42</v>
      </c>
      <c r="J1471" s="28">
        <v>46104</v>
      </c>
      <c r="K1471" s="26">
        <v>0.58333333333333337</v>
      </c>
      <c r="L1471" s="26"/>
      <c r="M1471" s="27" t="s">
        <v>66</v>
      </c>
      <c r="N1471" s="25">
        <f>IFERROR(VLOOKUP(M1471,Data!$J$1:$K$58,2,0),"")</f>
        <v>56993389870</v>
      </c>
      <c r="O1471" s="27" t="s">
        <v>67</v>
      </c>
      <c r="P1471" s="27"/>
      <c r="Q1471" s="27" t="s">
        <v>2235</v>
      </c>
      <c r="R1471" s="27" t="s">
        <v>120</v>
      </c>
      <c r="S1471" s="27"/>
      <c r="T1471" s="27"/>
      <c r="U1471" s="28"/>
      <c r="X1471" s="27"/>
      <c r="Y1471" s="27"/>
      <c r="Z1471" s="29"/>
      <c r="AA1471" s="29">
        <v>0.49375000000000002</v>
      </c>
      <c r="AB1471" s="29"/>
      <c r="AC1471" s="30">
        <v>46104</v>
      </c>
      <c r="AD1471" s="15" t="str">
        <f>IF(Tabla2[[#This Row],[HORA ENTREGA]]="DIRECTO","On time", IF(AA1471&lt;&gt;"",IF(Tabla2[[#This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71" s="15" t="str">
        <f>MID(Tabla2[[#This Row],[TIPO]],1,3)</f>
        <v>RAM</v>
      </c>
      <c r="AF14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AUTOMOTIVE SPA / DSV */ Cont: * RAMPLA*/ HR Entrega: *14:00* /Dirección: *Planta Granallos ByR - Camino la estancilla de Nos parcela 55 km 25 San Bernardo</v>
      </c>
      <c r="AG1471" s="38" t="str">
        <f>IFERROR(HYPERLINK("https://wa.me/"&amp;Tabla2[[#This Row],[CONTACTO]]&amp;"?text="&amp;Tabla2[[#This Row],[Mensaje]],"Enviar mensaje"),"")</f>
        <v>Enviar mensaje</v>
      </c>
      <c r="AH1471" s="15" t="str">
        <f>CONCATENATE(A1471,F1471)</f>
        <v>1470RAMPLA</v>
      </c>
      <c r="AI1471" s="15" t="str">
        <f>CONCATENATE("ENT-",A1471)</f>
        <v>ENT-1470</v>
      </c>
      <c r="AJ1471" s="15" t="str">
        <f>IF(Tabla2[[#This Row],[Op]]&lt;&gt;"","ENTREGA","")</f>
        <v>ENTREGA</v>
      </c>
      <c r="AK1471" s="40" t="str">
        <f>(Tabla2[[#This Row],[FECHA ENTREGA]]&amp;Tabla2[[#This Row],[HORA ENTREGA]])</f>
        <v>461040,583333333333333</v>
      </c>
      <c r="AL1471" s="34" t="str">
        <f>IFERROR(HYPERLINK("https://wa.me/"&amp;Tabla2[[#This Row],[CONTACTO]]&amp;"?text="&amp;Tabla2[[#This Row],[Mensaje]]),"")</f>
        <v>https://wa.me/56993389870?text=Hola!%0AServicio del día 23-03%0A *Cliente:* AUTOMOTIVE SPA / DSV */ Cont: * RAMPLA*/ HR Entrega: *14:00* /Dirección: *Planta Granallos ByR - Camino la estancilla de Nos parcela 55 km 25 San Bernardo</v>
      </c>
    </row>
    <row r="1472" spans="1:38" s="15" customFormat="1" ht="16.5" customHeight="1" x14ac:dyDescent="0.2">
      <c r="A1472" s="15">
        <f>ROW(A1471)</f>
        <v>1471</v>
      </c>
      <c r="B1472" s="15">
        <f>IF(J1472=J1471,B1471+1,1)</f>
        <v>8</v>
      </c>
      <c r="C1472" s="15" t="s">
        <v>275</v>
      </c>
      <c r="D1472" s="25" t="s">
        <v>39</v>
      </c>
      <c r="E1472" s="27">
        <v>301326</v>
      </c>
      <c r="F1472" s="27" t="s">
        <v>2459</v>
      </c>
      <c r="G1472" s="27" t="s">
        <v>41</v>
      </c>
      <c r="H1472" s="27">
        <v>30000</v>
      </c>
      <c r="I1472" s="27"/>
      <c r="J1472" s="28">
        <v>46104</v>
      </c>
      <c r="K1472" s="26">
        <v>0.33333333333333331</v>
      </c>
      <c r="L1472" s="26"/>
      <c r="M1472" s="27" t="s">
        <v>300</v>
      </c>
      <c r="N1472" s="25">
        <f>IFERROR(VLOOKUP(M1472,Data!$J$1:$K$58,2,0),"")</f>
        <v>56989844861</v>
      </c>
      <c r="O1472" s="27" t="s">
        <v>301</v>
      </c>
      <c r="P1472" s="27"/>
      <c r="Q1472" s="27" t="s">
        <v>47</v>
      </c>
      <c r="R1472" s="27" t="s">
        <v>48</v>
      </c>
      <c r="S1472" s="27"/>
      <c r="T1472" s="27"/>
      <c r="U1472" s="28"/>
      <c r="V1472" s="15" t="s">
        <v>1700</v>
      </c>
      <c r="X1472" s="27"/>
      <c r="Y1472" s="27"/>
      <c r="Z1472" s="29"/>
      <c r="AA1472" s="29">
        <v>0.35555555555555557</v>
      </c>
      <c r="AB1472" s="29"/>
      <c r="AC1472" s="30">
        <v>46104</v>
      </c>
      <c r="AD1472" s="15" t="str">
        <f>IF(Tabla2[[#This Row],[HORA ENTREGA]]="DIRECTO","On time", IF(AA1472&lt;&gt;"",IF(Tabla2[[#This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72" s="15" t="str">
        <f>MID(Tabla2[[#This Row],[TIPO]],1,3)</f>
        <v xml:space="preserve">40 </v>
      </c>
      <c r="AF14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CANADA SPA */ Cont: * CGMU7017292*/ HR Entrega: *08:00* /Dirección: *BERNARDO O"HIGGINS 158 COLINA</v>
      </c>
      <c r="AG1472" s="38" t="str">
        <f>IFERROR(HYPERLINK("https://wa.me/"&amp;Tabla2[[#This Row],[CONTACTO]]&amp;"?text="&amp;Tabla2[[#This Row],[Mensaje]],"Enviar mensaje"),"")</f>
        <v>Enviar mensaje</v>
      </c>
      <c r="AH1472" s="15" t="str">
        <f>CONCATENATE(A1472,F1472)</f>
        <v>1471CGMU7017292</v>
      </c>
      <c r="AI1472" s="15" t="str">
        <f>CONCATENATE("ENT-",A1472)</f>
        <v>ENT-1471</v>
      </c>
      <c r="AJ1472" s="15" t="str">
        <f>IF(Tabla2[[#This Row],[Op]]&lt;&gt;"","ENTREGA","")</f>
        <v>ENTREGA</v>
      </c>
      <c r="AK1472" s="40" t="str">
        <f>(Tabla2[[#This Row],[FECHA ENTREGA]]&amp;Tabla2[[#This Row],[HORA ENTREGA]])</f>
        <v>461040,333333333333333</v>
      </c>
      <c r="AL1472" s="34" t="str">
        <f>IFERROR(HYPERLINK("https://wa.me/"&amp;Tabla2[[#This Row],[CONTACTO]]&amp;"?text="&amp;Tabla2[[#This Row],[Mensaje]]),"")</f>
        <v>https://wa.me/56989844861?text=Hola!%0AServicio del día 23-03%0A *Cliente:* COMERCIAL CANADA SPA */ Cont: * CGMU7017292*/ HR Entrega: *08:00* /Dirección: *BERNARDO O"HIGGINS 158 COLINA</v>
      </c>
    </row>
    <row r="1473" spans="1:38" s="15" customFormat="1" ht="16.5" customHeight="1" x14ac:dyDescent="0.2">
      <c r="A1473" s="15">
        <f>ROW(A1472)</f>
        <v>1472</v>
      </c>
      <c r="B1473" s="15">
        <f>IF(J1473=J1472,B1472+1,1)</f>
        <v>9</v>
      </c>
      <c r="C1473" s="15" t="s">
        <v>275</v>
      </c>
      <c r="D1473" s="25" t="s">
        <v>39</v>
      </c>
      <c r="E1473" s="27">
        <v>301326</v>
      </c>
      <c r="F1473" s="27" t="s">
        <v>2460</v>
      </c>
      <c r="G1473" s="27" t="s">
        <v>41</v>
      </c>
      <c r="H1473" s="27">
        <v>30000</v>
      </c>
      <c r="I1473" s="27" t="s">
        <v>42</v>
      </c>
      <c r="J1473" s="28">
        <v>46104</v>
      </c>
      <c r="K1473" s="26">
        <v>0.41666666666666669</v>
      </c>
      <c r="L1473" s="26"/>
      <c r="M1473" s="27" t="s">
        <v>389</v>
      </c>
      <c r="N1473" s="25">
        <f>IFERROR(VLOOKUP(M1473,Data!$J$1:$K$58,2,0),"")</f>
        <v>56988336520</v>
      </c>
      <c r="O1473" s="27" t="s">
        <v>390</v>
      </c>
      <c r="P1473" s="27"/>
      <c r="Q1473" s="27" t="s">
        <v>47</v>
      </c>
      <c r="R1473" s="27" t="s">
        <v>48</v>
      </c>
      <c r="S1473" s="27"/>
      <c r="T1473" s="27"/>
      <c r="U1473" s="28"/>
      <c r="V1473" s="15" t="s">
        <v>1700</v>
      </c>
      <c r="X1473" s="27"/>
      <c r="Y1473" s="27"/>
      <c r="Z1473" s="29"/>
      <c r="AA1473" s="29">
        <v>0.52777777777777779</v>
      </c>
      <c r="AB1473" s="29"/>
      <c r="AC1473" s="30">
        <v>46104</v>
      </c>
      <c r="AD1473" s="15" t="str">
        <f>IF(Tabla2[[#This Row],[HORA ENTREGA]]="DIRECTO","On time", IF(AA1473&lt;&gt;"",IF(Tabla2[[#This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73" s="15" t="str">
        <f>MID(Tabla2[[#This Row],[TIPO]],1,3)</f>
        <v xml:space="preserve">40 </v>
      </c>
      <c r="AF14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CANADA SPA */ Cont: * CGMU7007925*/ HR Entrega: *10:00* /Dirección: *BERNARDO O"HIGGINS 158 COLINA</v>
      </c>
      <c r="AG1473" s="38" t="str">
        <f>IFERROR(HYPERLINK("https://wa.me/"&amp;Tabla2[[#This Row],[CONTACTO]]&amp;"?text="&amp;Tabla2[[#This Row],[Mensaje]],"Enviar mensaje"),"")</f>
        <v>Enviar mensaje</v>
      </c>
      <c r="AH1473" s="15" t="str">
        <f>CONCATENATE(A1473,F1473)</f>
        <v>1472CGMU7007925</v>
      </c>
      <c r="AI1473" s="15" t="str">
        <f>CONCATENATE("ENT-",A1473)</f>
        <v>ENT-1472</v>
      </c>
      <c r="AJ1473" s="15" t="str">
        <f>IF(Tabla2[[#This Row],[Op]]&lt;&gt;"","ENTREGA","")</f>
        <v>ENTREGA</v>
      </c>
      <c r="AK1473" s="40" t="str">
        <f>(Tabla2[[#This Row],[FECHA ENTREGA]]&amp;Tabla2[[#This Row],[HORA ENTREGA]])</f>
        <v>461040,416666666666667</v>
      </c>
      <c r="AL1473" s="34" t="str">
        <f>IFERROR(HYPERLINK("https://wa.me/"&amp;Tabla2[[#This Row],[CONTACTO]]&amp;"?text="&amp;Tabla2[[#This Row],[Mensaje]]),"")</f>
        <v>https://wa.me/56988336520?text=Hola!%0AServicio del día 23-03%0A *Cliente:* COMERCIAL CANADA SPA */ Cont: * CGMU7007925*/ HR Entrega: *10:00* /Dirección: *BERNARDO O"HIGGINS 158 COLINA</v>
      </c>
    </row>
    <row r="1474" spans="1:38" s="15" customFormat="1" ht="16.5" customHeight="1" x14ac:dyDescent="0.2">
      <c r="A1474" s="15">
        <f>ROW(A1473)</f>
        <v>1473</v>
      </c>
      <c r="B1474" s="15">
        <f>IF(J1474=J1473,B1473+1,1)</f>
        <v>10</v>
      </c>
      <c r="C1474" s="15" t="s">
        <v>275</v>
      </c>
      <c r="D1474" s="25" t="s">
        <v>39</v>
      </c>
      <c r="E1474" s="27">
        <v>301326</v>
      </c>
      <c r="F1474" s="27" t="s">
        <v>2461</v>
      </c>
      <c r="G1474" s="27" t="s">
        <v>41</v>
      </c>
      <c r="H1474" s="27">
        <v>30000</v>
      </c>
      <c r="I1474" s="27" t="s">
        <v>42</v>
      </c>
      <c r="J1474" s="28">
        <v>46104</v>
      </c>
      <c r="K1474" s="26">
        <v>0.5</v>
      </c>
      <c r="L1474" s="26"/>
      <c r="M1474" s="27"/>
      <c r="N1474" s="25" t="str">
        <f>IFERROR(VLOOKUP(M1474,Data!$J$1:$K$58,2,0),"")</f>
        <v/>
      </c>
      <c r="O1474" s="27"/>
      <c r="P1474" s="27"/>
      <c r="Q1474" s="27" t="s">
        <v>47</v>
      </c>
      <c r="R1474" s="27" t="s">
        <v>48</v>
      </c>
      <c r="S1474" s="27"/>
      <c r="T1474" s="27"/>
      <c r="U1474" s="28"/>
      <c r="X1474" s="27"/>
      <c r="Y1474" s="27" t="s">
        <v>1901</v>
      </c>
      <c r="Z1474" s="29"/>
      <c r="AA1474" s="29"/>
      <c r="AB1474" s="29"/>
      <c r="AC1474" s="30"/>
      <c r="AD1474" s="15" t="str">
        <f>IF(Tabla2[[#This Row],[HORA ENTREGA]]="DIRECTO","On time", IF(AA1474&lt;&gt;"",IF(Tabla2[[#This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74" s="15" t="str">
        <f>MID(Tabla2[[#This Row],[TIPO]],1,3)</f>
        <v xml:space="preserve">40 </v>
      </c>
      <c r="AF14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CANADA SPA */ Cont: * CGMU5156703*/ HR Entrega: *12:00* /Dirección: *BERNARDO O"HIGGINS 158 COLINA</v>
      </c>
      <c r="AG1474" s="38" t="str">
        <f>IFERROR(HYPERLINK("https://wa.me/"&amp;Tabla2[[#This Row],[CONTACTO]]&amp;"?text="&amp;Tabla2[[#This Row],[Mensaje]],"Enviar mensaje"),"")</f>
        <v>Enviar mensaje</v>
      </c>
      <c r="AH1474" s="15" t="str">
        <f>CONCATENATE(A1474,F1474)</f>
        <v>1473CGMU5156703</v>
      </c>
      <c r="AI1474" s="15" t="str">
        <f>CONCATENATE("ENT-",A1474)</f>
        <v>ENT-1473</v>
      </c>
      <c r="AJ1474" s="15" t="str">
        <f>IF(Tabla2[[#This Row],[Op]]&lt;&gt;"","ENTREGA","")</f>
        <v>ENTREGA</v>
      </c>
      <c r="AK1474" s="40" t="str">
        <f>(Tabla2[[#This Row],[FECHA ENTREGA]]&amp;Tabla2[[#This Row],[HORA ENTREGA]])</f>
        <v>461040,5</v>
      </c>
      <c r="AL1474" s="34" t="str">
        <f>IFERROR(HYPERLINK("https://wa.me/"&amp;Tabla2[[#This Row],[CONTACTO]]&amp;"?text="&amp;Tabla2[[#This Row],[Mensaje]]),"")</f>
        <v>https://wa.me/?text=Hola!%0AServicio del día 23-03%0A *Cliente:* COMERCIAL CANADA SPA */ Cont: * CGMU5156703*/ HR Entrega: *12:00* /Dirección: *BERNARDO O"HIGGINS 158 COLINA</v>
      </c>
    </row>
    <row r="1475" spans="1:38" s="15" customFormat="1" ht="16.5" customHeight="1" x14ac:dyDescent="0.2">
      <c r="A1475" s="15">
        <f>ROW(A1474)</f>
        <v>1474</v>
      </c>
      <c r="B1475" s="15">
        <f>IF(J1475=J1474,B1474+1,1)</f>
        <v>11</v>
      </c>
      <c r="C1475" s="15" t="s">
        <v>101</v>
      </c>
      <c r="D1475" s="25" t="s">
        <v>39</v>
      </c>
      <c r="E1475" s="27">
        <v>142081</v>
      </c>
      <c r="F1475" s="27" t="s">
        <v>2462</v>
      </c>
      <c r="G1475" s="27" t="s">
        <v>41</v>
      </c>
      <c r="H1475" s="27">
        <v>5000</v>
      </c>
      <c r="I1475" s="27" t="s">
        <v>2463</v>
      </c>
      <c r="J1475" s="28">
        <v>46104</v>
      </c>
      <c r="K1475" s="26">
        <v>0.33333333333333331</v>
      </c>
      <c r="L1475" s="26"/>
      <c r="M1475" s="27" t="s">
        <v>139</v>
      </c>
      <c r="N1475" s="25">
        <f>IFERROR(VLOOKUP(M1475,Data!$J$1:$K$58,2,0),"")</f>
        <v>56965312953</v>
      </c>
      <c r="O1475" s="27" t="s">
        <v>140</v>
      </c>
      <c r="P1475" s="27"/>
      <c r="Q1475" s="27" t="s">
        <v>2464</v>
      </c>
      <c r="R1475" s="27" t="s">
        <v>218</v>
      </c>
      <c r="S1475" s="27"/>
      <c r="T1475" s="27"/>
      <c r="U1475" s="28"/>
      <c r="V1475" s="15" t="s">
        <v>1700</v>
      </c>
      <c r="X1475" s="27"/>
      <c r="Y1475" s="27"/>
      <c r="Z1475" s="29"/>
      <c r="AA1475" s="29">
        <v>0.31597222222222221</v>
      </c>
      <c r="AB1475" s="29"/>
      <c r="AC1475" s="30">
        <v>46104</v>
      </c>
      <c r="AD1475" s="15" t="str">
        <f>IF(Tabla2[[#This Row],[HORA ENTREGA]]="DIRECTO","On time", IF(AA1475&lt;&gt;"",IF(Tabla2[[#This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75" s="15" t="str">
        <f>MID(Tabla2[[#This Row],[TIPO]],1,3)</f>
        <v xml:space="preserve">40 </v>
      </c>
      <c r="AF14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PICHARA SPA */ Cont: * MNBU3129280*/ HR Entrega: *08:00* /Dirección: *Olivo 740, Recoleta.</v>
      </c>
      <c r="AG1475" s="38" t="str">
        <f>IFERROR(HYPERLINK("https://wa.me/"&amp;Tabla2[[#This Row],[CONTACTO]]&amp;"?text="&amp;Tabla2[[#This Row],[Mensaje]],"Enviar mensaje"),"")</f>
        <v>Enviar mensaje</v>
      </c>
      <c r="AH1475" s="15" t="str">
        <f>CONCATENATE(A1475,F1475)</f>
        <v>1474MNBU3129280</v>
      </c>
      <c r="AI1475" s="15" t="str">
        <f>CONCATENATE("ENT-",A1475)</f>
        <v>ENT-1474</v>
      </c>
      <c r="AJ1475" s="15" t="str">
        <f>IF(Tabla2[[#This Row],[Op]]&lt;&gt;"","ENTREGA","")</f>
        <v>ENTREGA</v>
      </c>
      <c r="AK1475" s="40" t="str">
        <f>(Tabla2[[#This Row],[FECHA ENTREGA]]&amp;Tabla2[[#This Row],[HORA ENTREGA]])</f>
        <v>461040,333333333333333</v>
      </c>
      <c r="AL1475" s="34" t="str">
        <f>IFERROR(HYPERLINK("https://wa.me/"&amp;Tabla2[[#This Row],[CONTACTO]]&amp;"?text="&amp;Tabla2[[#This Row],[Mensaje]]),"")</f>
        <v>https://wa.me/56965312953?text=Hola!%0AServicio del día 23-03%0A *Cliente:* COMERCIAL PICHARA SPA */ Cont: * MNBU3129280*/ HR Entrega: *08:00* /Dirección: *Olivo 740, Recoleta.</v>
      </c>
    </row>
    <row r="1476" spans="1:38" s="15" customFormat="1" ht="16.5" customHeight="1" x14ac:dyDescent="0.2">
      <c r="A1476" s="15">
        <f>ROW(A1475)</f>
        <v>1475</v>
      </c>
      <c r="B1476" s="15">
        <f>IF(J1476=J1475,B1475+1,1)</f>
        <v>12</v>
      </c>
      <c r="C1476" s="15" t="s">
        <v>101</v>
      </c>
      <c r="D1476" s="25" t="s">
        <v>39</v>
      </c>
      <c r="E1476" s="27">
        <v>142499</v>
      </c>
      <c r="F1476" s="27" t="s">
        <v>2465</v>
      </c>
      <c r="G1476" s="27" t="s">
        <v>41</v>
      </c>
      <c r="H1476" s="27">
        <v>18000</v>
      </c>
      <c r="I1476" s="27" t="s">
        <v>2466</v>
      </c>
      <c r="J1476" s="28">
        <v>46104</v>
      </c>
      <c r="K1476" s="26">
        <v>0.35416666666666669</v>
      </c>
      <c r="L1476" s="26"/>
      <c r="M1476" s="27" t="s">
        <v>126</v>
      </c>
      <c r="N1476" s="25">
        <f>IFERROR(VLOOKUP(M1476,Data!$J$1:$K$58,2,0),"")</f>
        <v>56999270871</v>
      </c>
      <c r="O1476" s="27" t="s">
        <v>222</v>
      </c>
      <c r="P1476" s="27"/>
      <c r="Q1476" s="27" t="s">
        <v>396</v>
      </c>
      <c r="R1476" s="27" t="s">
        <v>376</v>
      </c>
      <c r="S1476" s="27"/>
      <c r="T1476" s="27"/>
      <c r="U1476" s="28"/>
      <c r="V1476" s="15" t="s">
        <v>1700</v>
      </c>
      <c r="X1476" s="27"/>
      <c r="Y1476" s="27"/>
      <c r="Z1476" s="29"/>
      <c r="AA1476" s="29">
        <v>0.51944444444444449</v>
      </c>
      <c r="AB1476" s="29"/>
      <c r="AC1476" s="30">
        <v>46104</v>
      </c>
      <c r="AD1476" s="15" t="str">
        <f>IF(Tabla2[[#This Row],[HORA ENTREGA]]="DIRECTO","On time", IF(AA1476&lt;&gt;"",IF(Tabla2[[#This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76" s="15" t="str">
        <f>MID(Tabla2[[#This Row],[TIPO]],1,3)</f>
        <v xml:space="preserve">40 </v>
      </c>
      <c r="AF14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PICHARA SPA */ Cont: * GESU6123753*/ HR Entrega: *08:30* /Dirección: *OLIVOS 672, RECOLETA</v>
      </c>
      <c r="AG1476" s="38" t="str">
        <f>IFERROR(HYPERLINK("https://wa.me/"&amp;Tabla2[[#This Row],[CONTACTO]]&amp;"?text="&amp;Tabla2[[#This Row],[Mensaje]],"Enviar mensaje"),"")</f>
        <v>Enviar mensaje</v>
      </c>
      <c r="AH1476" s="15" t="str">
        <f>CONCATENATE(A1476,F1476)</f>
        <v>1475GESU6123753</v>
      </c>
      <c r="AI1476" s="15" t="str">
        <f>CONCATENATE("ENT-",A1476)</f>
        <v>ENT-1475</v>
      </c>
      <c r="AJ1476" s="15" t="str">
        <f>IF(Tabla2[[#This Row],[Op]]&lt;&gt;"","ENTREGA","")</f>
        <v>ENTREGA</v>
      </c>
      <c r="AK1476" s="40" t="str">
        <f>(Tabla2[[#This Row],[FECHA ENTREGA]]&amp;Tabla2[[#This Row],[HORA ENTREGA]])</f>
        <v>461040,354166666666667</v>
      </c>
      <c r="AL1476" s="34" t="str">
        <f>IFERROR(HYPERLINK("https://wa.me/"&amp;Tabla2[[#This Row],[CONTACTO]]&amp;"?text="&amp;Tabla2[[#This Row],[Mensaje]]),"")</f>
        <v>https://wa.me/56999270871?text=Hola!%0AServicio del día 23-03%0A *Cliente:* COMERCIAL PICHARA SPA */ Cont: * GESU6123753*/ HR Entrega: *08:30* /Dirección: *OLIVOS 672, RECOLETA</v>
      </c>
    </row>
    <row r="1477" spans="1:38" s="15" customFormat="1" ht="16.5" customHeight="1" x14ac:dyDescent="0.2">
      <c r="A1477" s="15">
        <f>ROW(A1476)</f>
        <v>1476</v>
      </c>
      <c r="B1477" s="15">
        <f>IF(J1477=J1476,B1476+1,1)</f>
        <v>13</v>
      </c>
      <c r="C1477" s="15" t="s">
        <v>101</v>
      </c>
      <c r="D1477" s="25" t="s">
        <v>39</v>
      </c>
      <c r="E1477" s="27">
        <v>142499</v>
      </c>
      <c r="F1477" s="27" t="s">
        <v>2467</v>
      </c>
      <c r="G1477" s="27" t="s">
        <v>41</v>
      </c>
      <c r="H1477" s="27">
        <v>19000</v>
      </c>
      <c r="I1477" s="27" t="s">
        <v>2468</v>
      </c>
      <c r="J1477" s="28">
        <v>46104</v>
      </c>
      <c r="K1477" s="26">
        <v>0.41666666666666669</v>
      </c>
      <c r="L1477" s="26"/>
      <c r="M1477" s="27" t="s">
        <v>55</v>
      </c>
      <c r="N1477" s="25">
        <f>IFERROR(VLOOKUP(M1477,Data!$J$1:$K$58,2,0),"")</f>
        <v>56992164782</v>
      </c>
      <c r="O1477" s="27" t="s">
        <v>56</v>
      </c>
      <c r="P1477" s="27"/>
      <c r="Q1477" s="27" t="s">
        <v>396</v>
      </c>
      <c r="R1477" s="27" t="s">
        <v>376</v>
      </c>
      <c r="S1477" s="27"/>
      <c r="T1477" s="27"/>
      <c r="U1477" s="28"/>
      <c r="V1477" s="15" t="s">
        <v>1700</v>
      </c>
      <c r="X1477" s="27"/>
      <c r="Y1477" s="27"/>
      <c r="Z1477" s="29"/>
      <c r="AA1477" s="29">
        <v>0.52083333333333337</v>
      </c>
      <c r="AB1477" s="29"/>
      <c r="AC1477" s="30">
        <v>46104</v>
      </c>
      <c r="AD1477" s="15" t="str">
        <f>IF(Tabla2[[#This Row],[HORA ENTREGA]]="DIRECTO","On time", IF(AA1477&lt;&gt;"",IF(Tabla2[[#This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77" s="15" t="str">
        <f>MID(Tabla2[[#This Row],[TIPO]],1,3)</f>
        <v xml:space="preserve">40 </v>
      </c>
      <c r="AF14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PICHARA SPA */ Cont: * APHU7288786*/ HR Entrega: *10:00* /Dirección: *OLIVOS 672, RECOLETA</v>
      </c>
      <c r="AG1477" s="38" t="str">
        <f>IFERROR(HYPERLINK("https://wa.me/"&amp;Tabla2[[#This Row],[CONTACTO]]&amp;"?text="&amp;Tabla2[[#This Row],[Mensaje]],"Enviar mensaje"),"")</f>
        <v>Enviar mensaje</v>
      </c>
      <c r="AH1477" s="15" t="str">
        <f>CONCATENATE(A1477,F1477)</f>
        <v>1476APHU7288786</v>
      </c>
      <c r="AI1477" s="15" t="str">
        <f>CONCATENATE("ENT-",A1477)</f>
        <v>ENT-1476</v>
      </c>
      <c r="AJ1477" s="15" t="str">
        <f>IF(Tabla2[[#This Row],[Op]]&lt;&gt;"","ENTREGA","")</f>
        <v>ENTREGA</v>
      </c>
      <c r="AK1477" s="40" t="str">
        <f>(Tabla2[[#This Row],[FECHA ENTREGA]]&amp;Tabla2[[#This Row],[HORA ENTREGA]])</f>
        <v>461040,416666666666667</v>
      </c>
      <c r="AL1477" s="34" t="str">
        <f>IFERROR(HYPERLINK("https://wa.me/"&amp;Tabla2[[#This Row],[CONTACTO]]&amp;"?text="&amp;Tabla2[[#This Row],[Mensaje]]),"")</f>
        <v>https://wa.me/56992164782?text=Hola!%0AServicio del día 23-03%0A *Cliente:* COMERCIAL PICHARA SPA */ Cont: * APHU7288786*/ HR Entrega: *10:00* /Dirección: *OLIVOS 672, RECOLETA</v>
      </c>
    </row>
    <row r="1478" spans="1:38" s="15" customFormat="1" ht="16.5" customHeight="1" x14ac:dyDescent="0.2">
      <c r="A1478" s="15">
        <f>ROW(A1477)</f>
        <v>1477</v>
      </c>
      <c r="B1478" s="15">
        <f>IF(J1478=J1477,B1477+1,1)</f>
        <v>14</v>
      </c>
      <c r="C1478" s="15" t="s">
        <v>110</v>
      </c>
      <c r="D1478" s="25" t="s">
        <v>39</v>
      </c>
      <c r="E1478" s="27">
        <v>2023112</v>
      </c>
      <c r="F1478" s="27" t="s">
        <v>2469</v>
      </c>
      <c r="G1478" s="27" t="s">
        <v>41</v>
      </c>
      <c r="H1478" s="27">
        <v>31000</v>
      </c>
      <c r="I1478" s="27" t="s">
        <v>2470</v>
      </c>
      <c r="J1478" s="28">
        <v>46104</v>
      </c>
      <c r="K1478" s="26">
        <v>0.33333333333333331</v>
      </c>
      <c r="L1478" s="26"/>
      <c r="M1478" s="27" t="s">
        <v>77</v>
      </c>
      <c r="N1478" s="25">
        <f>IFERROR(VLOOKUP(M1478,Data!$J$1:$K$58,2,0),"")</f>
        <v>56967384794</v>
      </c>
      <c r="O1478" s="27" t="s">
        <v>78</v>
      </c>
      <c r="P1478" s="27"/>
      <c r="Q1478" s="27" t="s">
        <v>113</v>
      </c>
      <c r="R1478" s="27" t="s">
        <v>218</v>
      </c>
      <c r="S1478" s="27"/>
      <c r="T1478" s="27"/>
      <c r="U1478" s="28"/>
      <c r="V1478" s="15" t="s">
        <v>1700</v>
      </c>
      <c r="X1478" s="27"/>
      <c r="Y1478" s="27"/>
      <c r="Z1478" s="29"/>
      <c r="AA1478" s="29">
        <v>0.3263888888888889</v>
      </c>
      <c r="AB1478" s="29"/>
      <c r="AC1478" s="30">
        <v>46104</v>
      </c>
      <c r="AD1478" s="15" t="str">
        <f>IF(Tabla2[[#This Row],[HORA ENTREGA]]="DIRECTO","On time", IF(AA1478&lt;&gt;"",IF(Tabla2[[#This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78" s="15" t="str">
        <f>MID(Tabla2[[#This Row],[TIPO]],1,3)</f>
        <v xml:space="preserve">40 </v>
      </c>
      <c r="AF14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SANDOVAL E HIJOS LTDA */ Cont: * MMAU1465331*/ HR Entrega: *08:00* /Dirección: *SANTA ISABEL 370; LAMPA</v>
      </c>
      <c r="AG1478" s="38" t="str">
        <f>IFERROR(HYPERLINK("https://wa.me/"&amp;Tabla2[[#This Row],[CONTACTO]]&amp;"?text="&amp;Tabla2[[#This Row],[Mensaje]],"Enviar mensaje"),"")</f>
        <v>Enviar mensaje</v>
      </c>
      <c r="AH1478" s="15" t="str">
        <f>CONCATENATE(A1478,F1478)</f>
        <v>1477MMAU1465331</v>
      </c>
      <c r="AI1478" s="15" t="str">
        <f>CONCATENATE("ENT-",A1478)</f>
        <v>ENT-1477</v>
      </c>
      <c r="AJ1478" s="15" t="str">
        <f>IF(Tabla2[[#This Row],[Op]]&lt;&gt;"","ENTREGA","")</f>
        <v>ENTREGA</v>
      </c>
      <c r="AK1478" s="40" t="str">
        <f>(Tabla2[[#This Row],[FECHA ENTREGA]]&amp;Tabla2[[#This Row],[HORA ENTREGA]])</f>
        <v>461040,333333333333333</v>
      </c>
      <c r="AL1478" s="34" t="str">
        <f>IFERROR(HYPERLINK("https://wa.me/"&amp;Tabla2[[#This Row],[CONTACTO]]&amp;"?text="&amp;Tabla2[[#This Row],[Mensaje]]),"")</f>
        <v>https://wa.me/56967384794?text=Hola!%0AServicio del día 23-03%0A *Cliente:* COMERCIAL SANDOVAL E HIJOS LTDA */ Cont: * MMAU1465331*/ HR Entrega: *08:00* /Dirección: *SANTA ISABEL 370; LAMPA</v>
      </c>
    </row>
    <row r="1479" spans="1:38" s="15" customFormat="1" ht="16.5" customHeight="1" x14ac:dyDescent="0.2">
      <c r="A1479" s="15">
        <f>ROW(A1478)</f>
        <v>1478</v>
      </c>
      <c r="B1479" s="15">
        <f>IF(J1479=J1478,B1478+1,1)</f>
        <v>15</v>
      </c>
      <c r="C1479" s="15" t="s">
        <v>110</v>
      </c>
      <c r="D1479" s="25" t="s">
        <v>39</v>
      </c>
      <c r="E1479" s="27">
        <v>2023112</v>
      </c>
      <c r="F1479" s="27" t="s">
        <v>2471</v>
      </c>
      <c r="G1479" s="27" t="s">
        <v>41</v>
      </c>
      <c r="H1479" s="27">
        <v>31000</v>
      </c>
      <c r="I1479" s="27" t="s">
        <v>2470</v>
      </c>
      <c r="J1479" s="28">
        <v>46104</v>
      </c>
      <c r="K1479" s="26">
        <v>0.41666666666666669</v>
      </c>
      <c r="L1479" s="26"/>
      <c r="M1479" s="27" t="s">
        <v>674</v>
      </c>
      <c r="N1479" s="25">
        <f>IFERROR(VLOOKUP(M1479,Data!$J$1:$K$58,2,0),"")</f>
        <v>56967386018</v>
      </c>
      <c r="O1479" s="27" t="s">
        <v>356</v>
      </c>
      <c r="P1479" s="27"/>
      <c r="Q1479" s="27" t="s">
        <v>113</v>
      </c>
      <c r="R1479" s="27" t="s">
        <v>218</v>
      </c>
      <c r="S1479" s="27"/>
      <c r="T1479" s="27"/>
      <c r="U1479" s="28"/>
      <c r="V1479" s="15" t="s">
        <v>1700</v>
      </c>
      <c r="X1479" s="27"/>
      <c r="Y1479" s="27"/>
      <c r="Z1479" s="29"/>
      <c r="AA1479" s="29">
        <v>0.3659722222222222</v>
      </c>
      <c r="AB1479" s="29"/>
      <c r="AC1479" s="30">
        <v>46104</v>
      </c>
      <c r="AD1479" s="15" t="str">
        <f>IF(Tabla2[[#This Row],[HORA ENTREGA]]="DIRECTO","On time", IF(AA1479&lt;&gt;"",IF(Tabla2[[#This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79" s="15" t="str">
        <f>MID(Tabla2[[#This Row],[TIPO]],1,3)</f>
        <v xml:space="preserve">40 </v>
      </c>
      <c r="AF14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SANDOVAL E HIJOS LTDA */ Cont: * MMAU1463180*/ HR Entrega: *10:00* /Dirección: *SANTA ISABEL 370; LAMPA</v>
      </c>
      <c r="AG1479" s="38" t="str">
        <f>IFERROR(HYPERLINK("https://wa.me/"&amp;Tabla2[[#This Row],[CONTACTO]]&amp;"?text="&amp;Tabla2[[#This Row],[Mensaje]],"Enviar mensaje"),"")</f>
        <v>Enviar mensaje</v>
      </c>
      <c r="AH1479" s="15" t="str">
        <f>CONCATENATE(A1479,F1479)</f>
        <v>1478MMAU1463180</v>
      </c>
      <c r="AI1479" s="15" t="str">
        <f>CONCATENATE("ENT-",A1479)</f>
        <v>ENT-1478</v>
      </c>
      <c r="AJ1479" s="15" t="str">
        <f>IF(Tabla2[[#This Row],[Op]]&lt;&gt;"","ENTREGA","")</f>
        <v>ENTREGA</v>
      </c>
      <c r="AK1479" s="40" t="str">
        <f>(Tabla2[[#This Row],[FECHA ENTREGA]]&amp;Tabla2[[#This Row],[HORA ENTREGA]])</f>
        <v>461040,416666666666667</v>
      </c>
      <c r="AL1479" s="34" t="str">
        <f>IFERROR(HYPERLINK("https://wa.me/"&amp;Tabla2[[#This Row],[CONTACTO]]&amp;"?text="&amp;Tabla2[[#This Row],[Mensaje]]),"")</f>
        <v>https://wa.me/56967386018?text=Hola!%0AServicio del día 23-03%0A *Cliente:* COMERCIAL SANDOVAL E HIJOS LTDA */ Cont: * MMAU1463180*/ HR Entrega: *10:00* /Dirección: *SANTA ISABEL 370; LAMPA</v>
      </c>
    </row>
    <row r="1480" spans="1:38" s="15" customFormat="1" ht="16.5" customHeight="1" x14ac:dyDescent="0.2">
      <c r="A1480" s="15">
        <f>ROW(A1479)</f>
        <v>1479</v>
      </c>
      <c r="B1480" s="15">
        <f>IF(J1480=J1479,B1479+1,1)</f>
        <v>16</v>
      </c>
      <c r="C1480" s="15" t="s">
        <v>110</v>
      </c>
      <c r="D1480" s="25" t="s">
        <v>39</v>
      </c>
      <c r="E1480" s="27">
        <v>2023112</v>
      </c>
      <c r="F1480" s="27" t="s">
        <v>2472</v>
      </c>
      <c r="G1480" s="27" t="s">
        <v>41</v>
      </c>
      <c r="H1480" s="27">
        <v>31000</v>
      </c>
      <c r="I1480" s="27">
        <v>46101</v>
      </c>
      <c r="J1480" s="28">
        <v>46104</v>
      </c>
      <c r="K1480" s="26">
        <v>0.5</v>
      </c>
      <c r="L1480" s="26"/>
      <c r="M1480" s="27"/>
      <c r="N1480" s="25" t="str">
        <f>IFERROR(VLOOKUP(M1480,Data!$J$1:$K$58,2,0),"")</f>
        <v/>
      </c>
      <c r="O1480" s="27"/>
      <c r="P1480" s="27"/>
      <c r="Q1480" s="27" t="s">
        <v>113</v>
      </c>
      <c r="R1480" s="27" t="s">
        <v>120</v>
      </c>
      <c r="S1480" s="27"/>
      <c r="T1480" s="27"/>
      <c r="U1480" s="28"/>
      <c r="X1480" s="27"/>
      <c r="Y1480" s="27" t="s">
        <v>2473</v>
      </c>
      <c r="Z1480" s="29"/>
      <c r="AA1480" s="29"/>
      <c r="AB1480" s="29"/>
      <c r="AC1480" s="30"/>
      <c r="AD1480" s="15" t="str">
        <f>IF(Tabla2[[#This Row],[HORA ENTREGA]]="DIRECTO","On time", IF(AA1480&lt;&gt;"",IF(Tabla2[[#This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80" s="15" t="str">
        <f>MID(Tabla2[[#This Row],[TIPO]],1,3)</f>
        <v xml:space="preserve">40 </v>
      </c>
      <c r="AF14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SANDOVAL E HIJOS LTDA */ Cont: * MMAU1465265*/ HR Entrega: *12:00* /Dirección: *SANTA ISABEL 370; LAMPA</v>
      </c>
      <c r="AG1480" s="38" t="str">
        <f>IFERROR(HYPERLINK("https://wa.me/"&amp;Tabla2[[#This Row],[CONTACTO]]&amp;"?text="&amp;Tabla2[[#This Row],[Mensaje]],"Enviar mensaje"),"")</f>
        <v>Enviar mensaje</v>
      </c>
      <c r="AH1480" s="15" t="str">
        <f>CONCATENATE(A1480,F1480)</f>
        <v>1479MMAU1465265</v>
      </c>
      <c r="AI1480" s="15" t="str">
        <f>CONCATENATE("ENT-",A1480)</f>
        <v>ENT-1479</v>
      </c>
      <c r="AJ1480" s="15" t="str">
        <f>IF(Tabla2[[#This Row],[Op]]&lt;&gt;"","ENTREGA","")</f>
        <v>ENTREGA</v>
      </c>
      <c r="AK1480" s="40" t="str">
        <f>(Tabla2[[#This Row],[FECHA ENTREGA]]&amp;Tabla2[[#This Row],[HORA ENTREGA]])</f>
        <v>461040,5</v>
      </c>
      <c r="AL1480" s="34" t="str">
        <f>IFERROR(HYPERLINK("https://wa.me/"&amp;Tabla2[[#This Row],[CONTACTO]]&amp;"?text="&amp;Tabla2[[#This Row],[Mensaje]]),"")</f>
        <v>https://wa.me/?text=Hola!%0AServicio del día 23-03%0A *Cliente:* COMERCIAL SANDOVAL E HIJOS LTDA */ Cont: * MMAU1465265*/ HR Entrega: *12:00* /Dirección: *SANTA ISABEL 370; LAMPA</v>
      </c>
    </row>
    <row r="1481" spans="1:38" s="15" customFormat="1" ht="16.5" customHeight="1" x14ac:dyDescent="0.2">
      <c r="A1481" s="15">
        <f>ROW(A1480)</f>
        <v>1480</v>
      </c>
      <c r="B1481" s="15">
        <f>IF(J1481=J1480,B1480+1,1)</f>
        <v>17</v>
      </c>
      <c r="C1481" s="15" t="s">
        <v>110</v>
      </c>
      <c r="D1481" s="25" t="s">
        <v>39</v>
      </c>
      <c r="E1481" s="27">
        <v>2023112</v>
      </c>
      <c r="F1481" s="27" t="s">
        <v>2474</v>
      </c>
      <c r="G1481" s="27" t="s">
        <v>41</v>
      </c>
      <c r="H1481" s="27">
        <v>31000</v>
      </c>
      <c r="I1481" s="27">
        <v>46101</v>
      </c>
      <c r="J1481" s="28">
        <v>46104</v>
      </c>
      <c r="K1481" s="26">
        <v>0.58333333333333337</v>
      </c>
      <c r="L1481" s="26"/>
      <c r="M1481" s="27"/>
      <c r="N1481" s="25" t="str">
        <f>IFERROR(VLOOKUP(M1481,Data!$J$1:$K$58,2,0),"")</f>
        <v/>
      </c>
      <c r="O1481" s="27"/>
      <c r="P1481" s="27"/>
      <c r="Q1481" s="27" t="s">
        <v>113</v>
      </c>
      <c r="R1481" s="27" t="s">
        <v>120</v>
      </c>
      <c r="S1481" s="27"/>
      <c r="T1481" s="27"/>
      <c r="U1481" s="28"/>
      <c r="X1481" s="27"/>
      <c r="Y1481" s="27" t="s">
        <v>2473</v>
      </c>
      <c r="Z1481" s="29"/>
      <c r="AA1481" s="29"/>
      <c r="AB1481" s="29"/>
      <c r="AC1481" s="30"/>
      <c r="AD1481" s="15" t="str">
        <f>IF(Tabla2[[#This Row],[HORA ENTREGA]]="DIRECTO","On time", IF(AA1481&lt;&gt;"",IF(Tabla2[[#This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481" s="15" t="str">
        <f>MID(Tabla2[[#This Row],[TIPO]],1,3)</f>
        <v xml:space="preserve">40 </v>
      </c>
      <c r="AF14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SANDOVAL E HIJOS LTDA */ Cont: * MMAU1465769*/ HR Entrega: *14:00* /Dirección: *SANTA ISABEL 370; LAMPA</v>
      </c>
      <c r="AG1481" s="38" t="str">
        <f>IFERROR(HYPERLINK("https://wa.me/"&amp;Tabla2[[#This Row],[CONTACTO]]&amp;"?text="&amp;Tabla2[[#This Row],[Mensaje]],"Enviar mensaje"),"")</f>
        <v>Enviar mensaje</v>
      </c>
      <c r="AH1481" s="15" t="str">
        <f>CONCATENATE(A1481,F1481)</f>
        <v>1480MMAU1465769</v>
      </c>
      <c r="AI1481" s="15" t="str">
        <f>CONCATENATE("ENT-",A1481)</f>
        <v>ENT-1480</v>
      </c>
      <c r="AJ1481" s="15" t="str">
        <f>IF(Tabla2[[#This Row],[Op]]&lt;&gt;"","ENTREGA","")</f>
        <v>ENTREGA</v>
      </c>
      <c r="AK1481" s="40" t="str">
        <f>(Tabla2[[#This Row],[FECHA ENTREGA]]&amp;Tabla2[[#This Row],[HORA ENTREGA]])</f>
        <v>461040,583333333333333</v>
      </c>
      <c r="AL1481" s="34" t="str">
        <f>IFERROR(HYPERLINK("https://wa.me/"&amp;Tabla2[[#This Row],[CONTACTO]]&amp;"?text="&amp;Tabla2[[#This Row],[Mensaje]]),"")</f>
        <v>https://wa.me/?text=Hola!%0AServicio del día 23-03%0A *Cliente:* COMERCIAL SANDOVAL E HIJOS LTDA */ Cont: * MMAU1465769*/ HR Entrega: *14:00* /Dirección: *SANTA ISABEL 370; LAMPA</v>
      </c>
    </row>
    <row r="1482" spans="1:38" s="15" customFormat="1" ht="16.5" customHeight="1" x14ac:dyDescent="0.2">
      <c r="A1482" s="15">
        <f>ROW(A1481)</f>
        <v>1481</v>
      </c>
      <c r="B1482" s="15">
        <f>IF(J1482=J1481,B1481+1,1)</f>
        <v>18</v>
      </c>
      <c r="C1482" s="15" t="s">
        <v>288</v>
      </c>
      <c r="D1482" s="25" t="s">
        <v>39</v>
      </c>
      <c r="E1482" s="27">
        <v>103285</v>
      </c>
      <c r="F1482" s="27" t="s">
        <v>2475</v>
      </c>
      <c r="G1482" s="27" t="s">
        <v>54</v>
      </c>
      <c r="H1482" s="27">
        <v>25000</v>
      </c>
      <c r="I1482" s="27">
        <v>0.375</v>
      </c>
      <c r="J1482" s="28">
        <v>46104</v>
      </c>
      <c r="K1482" s="26" t="s">
        <v>290</v>
      </c>
      <c r="L1482" s="26"/>
      <c r="M1482" s="27" t="s">
        <v>147</v>
      </c>
      <c r="N1482" s="25">
        <f>IFERROR(VLOOKUP(M1482,Data!$J$1:$K$58,2,0),"")</f>
        <v>56935532735</v>
      </c>
      <c r="O1482" s="27" t="s">
        <v>148</v>
      </c>
      <c r="P1482" s="27"/>
      <c r="Q1482" s="27" t="s">
        <v>398</v>
      </c>
      <c r="R1482" s="27" t="s">
        <v>280</v>
      </c>
      <c r="S1482" s="27"/>
      <c r="T1482" s="27"/>
      <c r="U1482" s="28"/>
      <c r="X1482" s="27" t="s">
        <v>620</v>
      </c>
      <c r="Y1482" s="27"/>
      <c r="Z1482" s="29"/>
      <c r="AA1482" s="29">
        <v>0.46180555555555558</v>
      </c>
      <c r="AB1482" s="29"/>
      <c r="AC1482" s="30">
        <v>46104</v>
      </c>
      <c r="AD1482" s="15" t="str">
        <f>IF(Tabla2[[#This Row],[HORA ENTREGA]]="DIRECTO","On time", IF(AA1482&lt;&gt;"",IF(Tabla2[[#This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82" s="15" t="str">
        <f>MID(Tabla2[[#This Row],[TIPO]],1,3)</f>
        <v xml:space="preserve">40 </v>
      </c>
      <c r="AF14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SEA GARDEN SPA */ Cont: * ONUE9147220*/ HR Entrega: *DIRECTO* /Dirección: *Pedro Jorquera 575, Pudahuel</v>
      </c>
      <c r="AG1482" s="38" t="str">
        <f>IFERROR(HYPERLINK("https://wa.me/"&amp;Tabla2[[#This Row],[CONTACTO]]&amp;"?text="&amp;Tabla2[[#This Row],[Mensaje]],"Enviar mensaje"),"")</f>
        <v>Enviar mensaje</v>
      </c>
      <c r="AH1482" s="15" t="str">
        <f>CONCATENATE(A1482,F1482)</f>
        <v>1481ONUE9147220</v>
      </c>
      <c r="AI1482" s="15" t="str">
        <f>CONCATENATE("ENT-",A1482)</f>
        <v>ENT-1481</v>
      </c>
      <c r="AJ1482" s="15" t="str">
        <f>IF(Tabla2[[#This Row],[Op]]&lt;&gt;"","ENTREGA","")</f>
        <v>ENTREGA</v>
      </c>
      <c r="AK1482" s="40" t="str">
        <f>(Tabla2[[#This Row],[FECHA ENTREGA]]&amp;Tabla2[[#This Row],[HORA ENTREGA]])</f>
        <v>46104DIRECTO</v>
      </c>
      <c r="AL1482" s="34" t="str">
        <f>IFERROR(HYPERLINK("https://wa.me/"&amp;Tabla2[[#This Row],[CONTACTO]]&amp;"?text="&amp;Tabla2[[#This Row],[Mensaje]]),"")</f>
        <v>https://wa.me/56935532735?text=Hola!%0AServicio del día 23-03%0A *Cliente:* COMERCIAL SEA GARDEN SPA */ Cont: * ONUE9147220*/ HR Entrega: *DIRECTO* /Dirección: *Pedro Jorquera 575, Pudahuel</v>
      </c>
    </row>
    <row r="1483" spans="1:38" s="15" customFormat="1" ht="16.5" customHeight="1" x14ac:dyDescent="0.2">
      <c r="A1483" s="15">
        <f>ROW(A1482)</f>
        <v>1482</v>
      </c>
      <c r="B1483" s="15">
        <f>IF(J1483=J1482,B1482+1,1)</f>
        <v>19</v>
      </c>
      <c r="C1483" s="15" t="s">
        <v>288</v>
      </c>
      <c r="D1483" s="25" t="s">
        <v>39</v>
      </c>
      <c r="E1483" s="27">
        <v>103305</v>
      </c>
      <c r="F1483" s="27" t="s">
        <v>2476</v>
      </c>
      <c r="G1483" s="27" t="s">
        <v>54</v>
      </c>
      <c r="H1483" s="27">
        <v>25000</v>
      </c>
      <c r="I1483" s="27">
        <v>0.375</v>
      </c>
      <c r="J1483" s="28">
        <v>46104</v>
      </c>
      <c r="K1483" s="26" t="s">
        <v>290</v>
      </c>
      <c r="L1483" s="26"/>
      <c r="M1483" s="27" t="s">
        <v>144</v>
      </c>
      <c r="N1483" s="25">
        <f>IFERROR(VLOOKUP(M1483,Data!$J$1:$K$58,2,0),"")</f>
        <v>56940144795</v>
      </c>
      <c r="O1483" s="27" t="s">
        <v>145</v>
      </c>
      <c r="P1483" s="27"/>
      <c r="Q1483" s="27" t="s">
        <v>398</v>
      </c>
      <c r="R1483" s="27" t="s">
        <v>280</v>
      </c>
      <c r="S1483" s="27"/>
      <c r="T1483" s="27"/>
      <c r="U1483" s="28"/>
      <c r="X1483" s="27" t="s">
        <v>620</v>
      </c>
      <c r="Y1483" s="27"/>
      <c r="Z1483" s="29"/>
      <c r="AA1483" s="29">
        <v>0.64583333333333337</v>
      </c>
      <c r="AB1483" s="29"/>
      <c r="AC1483" s="30">
        <v>46104</v>
      </c>
      <c r="AD1483" s="15" t="str">
        <f>IF(Tabla2[[#This Row],[HORA ENTREGA]]="DIRECTO","On time", IF(AA1483&lt;&gt;"",IF(Tabla2[[#This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83" s="15" t="str">
        <f>MID(Tabla2[[#This Row],[TIPO]],1,3)</f>
        <v xml:space="preserve">40 </v>
      </c>
      <c r="AF14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SEA GARDEN SPA */ Cont: * OTPU6264589*/ HR Entrega: *DIRECTO* /Dirección: *Pedro Jorquera 575, Pudahuel</v>
      </c>
      <c r="AG1483" s="38" t="str">
        <f>IFERROR(HYPERLINK("https://wa.me/"&amp;Tabla2[[#This Row],[CONTACTO]]&amp;"?text="&amp;Tabla2[[#This Row],[Mensaje]],"Enviar mensaje"),"")</f>
        <v>Enviar mensaje</v>
      </c>
      <c r="AH1483" s="15" t="str">
        <f>CONCATENATE(A1483,F1483)</f>
        <v>1482OTPU6264589</v>
      </c>
      <c r="AI1483" s="15" t="str">
        <f>CONCATENATE("ENT-",A1483)</f>
        <v>ENT-1482</v>
      </c>
      <c r="AJ1483" s="15" t="str">
        <f>IF(Tabla2[[#This Row],[Op]]&lt;&gt;"","ENTREGA","")</f>
        <v>ENTREGA</v>
      </c>
      <c r="AK1483" s="40" t="str">
        <f>(Tabla2[[#This Row],[FECHA ENTREGA]]&amp;Tabla2[[#This Row],[HORA ENTREGA]])</f>
        <v>46104DIRECTO</v>
      </c>
      <c r="AL1483" s="34" t="str">
        <f>IFERROR(HYPERLINK("https://wa.me/"&amp;Tabla2[[#This Row],[CONTACTO]]&amp;"?text="&amp;Tabla2[[#This Row],[Mensaje]]),"")</f>
        <v>https://wa.me/56940144795?text=Hola!%0AServicio del día 23-03%0A *Cliente:* COMERCIAL SEA GARDEN SPA */ Cont: * OTPU6264589*/ HR Entrega: *DIRECTO* /Dirección: *Pedro Jorquera 575, Pudahuel</v>
      </c>
    </row>
    <row r="1484" spans="1:38" s="15" customFormat="1" ht="16.5" customHeight="1" x14ac:dyDescent="0.2">
      <c r="A1484" s="15">
        <f>ROW(A1483)</f>
        <v>1483</v>
      </c>
      <c r="B1484" s="15">
        <f>IF(J1484=J1483,B1483+1,1)</f>
        <v>20</v>
      </c>
      <c r="C1484" s="15" t="s">
        <v>288</v>
      </c>
      <c r="D1484" s="25" t="s">
        <v>39</v>
      </c>
      <c r="E1484" s="27">
        <v>103161</v>
      </c>
      <c r="F1484" s="27" t="s">
        <v>2477</v>
      </c>
      <c r="G1484" s="27" t="s">
        <v>54</v>
      </c>
      <c r="H1484" s="27">
        <v>25000</v>
      </c>
      <c r="I1484" s="27">
        <v>0.375</v>
      </c>
      <c r="J1484" s="28">
        <v>46104</v>
      </c>
      <c r="K1484" s="26" t="s">
        <v>290</v>
      </c>
      <c r="L1484" s="26"/>
      <c r="M1484" s="27" t="s">
        <v>133</v>
      </c>
      <c r="N1484" s="25">
        <f>IFERROR(VLOOKUP(M1484,Data!$J$1:$K$58,2,0),"")</f>
        <v>56953801607</v>
      </c>
      <c r="O1484" s="27" t="s">
        <v>134</v>
      </c>
      <c r="P1484" s="27"/>
      <c r="Q1484" s="27" t="s">
        <v>398</v>
      </c>
      <c r="R1484" s="27" t="s">
        <v>120</v>
      </c>
      <c r="S1484" s="27"/>
      <c r="T1484" s="27"/>
      <c r="U1484" s="28"/>
      <c r="X1484" s="27" t="s">
        <v>620</v>
      </c>
      <c r="Y1484" s="27"/>
      <c r="Z1484" s="29"/>
      <c r="AA1484" s="29">
        <v>0.56597222222222221</v>
      </c>
      <c r="AB1484" s="29"/>
      <c r="AC1484" s="30">
        <v>46104</v>
      </c>
      <c r="AD1484" s="15" t="str">
        <f>IF(Tabla2[[#This Row],[HORA ENTREGA]]="DIRECTO","On time", IF(AA1484&lt;&gt;"",IF(Tabla2[[#This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84" s="15" t="str">
        <f>MID(Tabla2[[#This Row],[TIPO]],1,3)</f>
        <v xml:space="preserve">40 </v>
      </c>
      <c r="AF14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COMERCIAL SEA GARDEN SPA */ Cont: * FSCU5348981*/ HR Entrega: *DIRECTO* /Dirección: *Pedro Jorquera 575, Pudahuel</v>
      </c>
      <c r="AG1484" s="38" t="str">
        <f>IFERROR(HYPERLINK("https://wa.me/"&amp;Tabla2[[#This Row],[CONTACTO]]&amp;"?text="&amp;Tabla2[[#This Row],[Mensaje]],"Enviar mensaje"),"")</f>
        <v>Enviar mensaje</v>
      </c>
      <c r="AH1484" s="15" t="str">
        <f>CONCATENATE(A1484,F1484)</f>
        <v>1483FSCU5348981</v>
      </c>
      <c r="AI1484" s="15" t="str">
        <f>CONCATENATE("ENT-",A1484)</f>
        <v>ENT-1483</v>
      </c>
      <c r="AJ1484" s="15" t="str">
        <f>IF(Tabla2[[#This Row],[Op]]&lt;&gt;"","ENTREGA","")</f>
        <v>ENTREGA</v>
      </c>
      <c r="AK1484" s="40" t="str">
        <f>(Tabla2[[#This Row],[FECHA ENTREGA]]&amp;Tabla2[[#This Row],[HORA ENTREGA]])</f>
        <v>46104DIRECTO</v>
      </c>
      <c r="AL1484" s="34" t="str">
        <f>IFERROR(HYPERLINK("https://wa.me/"&amp;Tabla2[[#This Row],[CONTACTO]]&amp;"?text="&amp;Tabla2[[#This Row],[Mensaje]]),"")</f>
        <v>https://wa.me/56953801607?text=Hola!%0AServicio del día 23-03%0A *Cliente:* COMERCIAL SEA GARDEN SPA */ Cont: * FSCU5348981*/ HR Entrega: *DIRECTO* /Dirección: *Pedro Jorquera 575, Pudahuel</v>
      </c>
    </row>
    <row r="1485" spans="1:38" s="15" customFormat="1" ht="16.5" customHeight="1" x14ac:dyDescent="0.2">
      <c r="A1485" s="15">
        <f>ROW(A1484)</f>
        <v>1484</v>
      </c>
      <c r="B1485" s="15">
        <f>IF(J1485=J1484,B1484+1,1)</f>
        <v>21</v>
      </c>
      <c r="C1485" s="15" t="s">
        <v>38</v>
      </c>
      <c r="D1485" s="25" t="s">
        <v>39</v>
      </c>
      <c r="E1485" s="27">
        <v>300630</v>
      </c>
      <c r="F1485" s="27" t="s">
        <v>2478</v>
      </c>
      <c r="G1485" s="27" t="s">
        <v>41</v>
      </c>
      <c r="H1485" s="27">
        <v>26000</v>
      </c>
      <c r="I1485" s="27" t="s">
        <v>42</v>
      </c>
      <c r="J1485" s="28">
        <v>46104</v>
      </c>
      <c r="K1485" s="26">
        <v>0.625</v>
      </c>
      <c r="L1485" s="26"/>
      <c r="M1485" s="27" t="s">
        <v>341</v>
      </c>
      <c r="N1485" s="25">
        <f>IFERROR(VLOOKUP(M1485,Data!$J$1:$K$58,2,0),"")</f>
        <v>56950923536</v>
      </c>
      <c r="O1485" s="27" t="s">
        <v>105</v>
      </c>
      <c r="P1485" s="27"/>
      <c r="Q1485" s="27" t="s">
        <v>401</v>
      </c>
      <c r="R1485" s="27" t="s">
        <v>100</v>
      </c>
      <c r="S1485" s="27"/>
      <c r="T1485" s="27"/>
      <c r="U1485" s="28"/>
      <c r="X1485" s="27"/>
      <c r="Y1485" s="27"/>
      <c r="Z1485" s="29"/>
      <c r="AA1485" s="29">
        <v>0.65694444444444444</v>
      </c>
      <c r="AB1485" s="29"/>
      <c r="AC1485" s="30">
        <v>46104</v>
      </c>
      <c r="AD1485" s="15" t="str">
        <f>IF(Tabla2[[#This Row],[HORA ENTREGA]]="DIRECTO","On time", IF(AA1485&lt;&gt;"",IF(Tabla2[[#This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85" s="15" t="str">
        <f>MID(Tabla2[[#This Row],[TIPO]],1,3)</f>
        <v xml:space="preserve">40 </v>
      </c>
      <c r="AF14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EL CONTAINER SPA */ Cont: * WHSU5535850*/ HR Entrega: *15:00* /Dirección: *SAN IGNACIO 951, QUILICURA</v>
      </c>
      <c r="AG1485" s="38" t="str">
        <f>IFERROR(HYPERLINK("https://wa.me/"&amp;Tabla2[[#This Row],[CONTACTO]]&amp;"?text="&amp;Tabla2[[#This Row],[Mensaje]],"Enviar mensaje"),"")</f>
        <v>Enviar mensaje</v>
      </c>
      <c r="AH1485" s="15" t="str">
        <f>CONCATENATE(A1485,F1485)</f>
        <v>1484WHSU5535850</v>
      </c>
      <c r="AI1485" s="15" t="str">
        <f>CONCATENATE("ENT-",A1485)</f>
        <v>ENT-1484</v>
      </c>
      <c r="AJ1485" s="15" t="str">
        <f>IF(Tabla2[[#This Row],[Op]]&lt;&gt;"","ENTREGA","")</f>
        <v>ENTREGA</v>
      </c>
      <c r="AK1485" s="40" t="str">
        <f>(Tabla2[[#This Row],[FECHA ENTREGA]]&amp;Tabla2[[#This Row],[HORA ENTREGA]])</f>
        <v>461040,625</v>
      </c>
      <c r="AL1485" s="34" t="str">
        <f>IFERROR(HYPERLINK("https://wa.me/"&amp;Tabla2[[#This Row],[CONTACTO]]&amp;"?text="&amp;Tabla2[[#This Row],[Mensaje]]),"")</f>
        <v>https://wa.me/56950923536?text=Hola!%0AServicio del día 23-03%0A *Cliente:* EL CONTAINER SPA */ Cont: * WHSU5535850*/ HR Entrega: *15:00* /Dirección: *SAN IGNACIO 951, QUILICURA</v>
      </c>
    </row>
    <row r="1486" spans="1:38" s="15" customFormat="1" ht="16.5" customHeight="1" x14ac:dyDescent="0.2">
      <c r="A1486" s="15">
        <f>ROW(A1485)</f>
        <v>1485</v>
      </c>
      <c r="B1486" s="15">
        <f>IF(J1486=J1485,B1485+1,1)</f>
        <v>22</v>
      </c>
      <c r="C1486" s="15" t="s">
        <v>292</v>
      </c>
      <c r="D1486" s="25" t="s">
        <v>39</v>
      </c>
      <c r="E1486" s="27">
        <v>301884</v>
      </c>
      <c r="F1486" s="27" t="s">
        <v>2479</v>
      </c>
      <c r="G1486" s="27" t="s">
        <v>294</v>
      </c>
      <c r="H1486" s="27">
        <v>21000</v>
      </c>
      <c r="I1486" s="27" t="s">
        <v>2480</v>
      </c>
      <c r="J1486" s="28">
        <v>46104</v>
      </c>
      <c r="K1486" s="26">
        <v>0.41666666666666669</v>
      </c>
      <c r="L1486" s="26"/>
      <c r="M1486" s="27" t="s">
        <v>192</v>
      </c>
      <c r="N1486" s="25">
        <f>IFERROR(VLOOKUP(M1486,Data!$J$1:$K$58,2,0),"")</f>
        <v>56967396661</v>
      </c>
      <c r="O1486" s="27" t="s">
        <v>73</v>
      </c>
      <c r="P1486" s="27"/>
      <c r="Q1486" s="27" t="s">
        <v>690</v>
      </c>
      <c r="R1486" s="27" t="s">
        <v>69</v>
      </c>
      <c r="S1486" s="27"/>
      <c r="T1486" s="27"/>
      <c r="U1486" s="28"/>
      <c r="X1486" s="27"/>
      <c r="Y1486" s="27"/>
      <c r="Z1486" s="29"/>
      <c r="AA1486" s="29">
        <v>0.41666666666666669</v>
      </c>
      <c r="AB1486" s="29"/>
      <c r="AC1486" s="30">
        <v>46104</v>
      </c>
      <c r="AD1486" s="15" t="str">
        <f>IF(Tabla2[[#This Row],[HORA ENTREGA]]="DIRECTO","On time", IF(AA1486&lt;&gt;"",IF(Tabla2[[#This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86" s="15" t="str">
        <f>MID(Tabla2[[#This Row],[TIPO]],1,3)</f>
        <v xml:space="preserve">40 </v>
      </c>
      <c r="AF14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FASSI CHILE S.A. */ Cont: * HLBU8150906*/ HR Entrega: *10:00* /Dirección: *Barrón Vieyra 10-A, Colina</v>
      </c>
      <c r="AG1486" s="38" t="str">
        <f>IFERROR(HYPERLINK("https://wa.me/"&amp;Tabla2[[#This Row],[CONTACTO]]&amp;"?text="&amp;Tabla2[[#This Row],[Mensaje]],"Enviar mensaje"),"")</f>
        <v>Enviar mensaje</v>
      </c>
      <c r="AH1486" s="15" t="str">
        <f>CONCATENATE(A1486,F1486)</f>
        <v>1485HLBU8150906</v>
      </c>
      <c r="AI1486" s="15" t="str">
        <f>CONCATENATE("ENT-",A1486)</f>
        <v>ENT-1485</v>
      </c>
      <c r="AJ1486" s="15" t="str">
        <f>IF(Tabla2[[#This Row],[Op]]&lt;&gt;"","ENTREGA","")</f>
        <v>ENTREGA</v>
      </c>
      <c r="AK1486" s="40" t="str">
        <f>(Tabla2[[#This Row],[FECHA ENTREGA]]&amp;Tabla2[[#This Row],[HORA ENTREGA]])</f>
        <v>461040,416666666666667</v>
      </c>
      <c r="AL1486" s="34" t="str">
        <f>IFERROR(HYPERLINK("https://wa.me/"&amp;Tabla2[[#This Row],[CONTACTO]]&amp;"?text="&amp;Tabla2[[#This Row],[Mensaje]]),"")</f>
        <v>https://wa.me/56967396661?text=Hola!%0AServicio del día 23-03%0A *Cliente:* FASSI CHILE S.A. */ Cont: * HLBU8150906*/ HR Entrega: *10:00* /Dirección: *Barrón Vieyra 10-A, Colina</v>
      </c>
    </row>
    <row r="1487" spans="1:38" s="15" customFormat="1" ht="16.5" customHeight="1" x14ac:dyDescent="0.2">
      <c r="A1487" s="15">
        <f>ROW(A1486)</f>
        <v>1486</v>
      </c>
      <c r="B1487" s="15">
        <f>IF(J1487=J1486,B1486+1,1)</f>
        <v>23</v>
      </c>
      <c r="C1487" s="15" t="s">
        <v>2481</v>
      </c>
      <c r="D1487" s="25" t="s">
        <v>39</v>
      </c>
      <c r="E1487" s="27" t="s">
        <v>2482</v>
      </c>
      <c r="F1487" s="27" t="s">
        <v>2483</v>
      </c>
      <c r="G1487" s="27" t="s">
        <v>64</v>
      </c>
      <c r="H1487" s="27">
        <v>9000</v>
      </c>
      <c r="I1487" s="27" t="s">
        <v>2484</v>
      </c>
      <c r="J1487" s="28">
        <v>46104</v>
      </c>
      <c r="K1487" s="26">
        <v>0.35416666666666669</v>
      </c>
      <c r="L1487" s="26"/>
      <c r="M1487" s="27" t="s">
        <v>60</v>
      </c>
      <c r="N1487" s="25">
        <f>IFERROR(VLOOKUP(M1487,Data!$J$1:$K$58,2,0),"")</f>
        <v>56957438415</v>
      </c>
      <c r="O1487" s="27" t="s">
        <v>226</v>
      </c>
      <c r="P1487" s="27"/>
      <c r="Q1487" s="27" t="s">
        <v>2485</v>
      </c>
      <c r="R1487" s="27" t="s">
        <v>183</v>
      </c>
      <c r="S1487" s="27"/>
      <c r="T1487" s="27"/>
      <c r="U1487" s="28"/>
      <c r="V1487" s="15" t="s">
        <v>1700</v>
      </c>
      <c r="X1487" s="27"/>
      <c r="Y1487" s="27"/>
      <c r="Z1487" s="29"/>
      <c r="AA1487" s="29">
        <v>0.52083333333333337</v>
      </c>
      <c r="AB1487" s="29"/>
      <c r="AC1487" s="30">
        <v>46104</v>
      </c>
      <c r="AD1487" s="15" t="str">
        <f>IF(Tabla2[[#This Row],[HORA ENTREGA]]="DIRECTO","On time", IF(AA1487&lt;&gt;"",IF(Tabla2[[#This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87" s="15" t="str">
        <f>MID(Tabla2[[#This Row],[TIPO]],1,3)</f>
        <v xml:space="preserve">20 </v>
      </c>
      <c r="AF14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GARCIA LLORENTE LEIVA */ Cont: * PCIU1802850*/ HR Entrega: *08:30* /Dirección: *Hoffens: Camino Lonquén 10.707 – Maipú</v>
      </c>
      <c r="AG1487" s="38" t="str">
        <f>IFERROR(HYPERLINK("https://wa.me/"&amp;Tabla2[[#This Row],[CONTACTO]]&amp;"?text="&amp;Tabla2[[#This Row],[Mensaje]],"Enviar mensaje"),"")</f>
        <v>Enviar mensaje</v>
      </c>
      <c r="AH1487" s="15" t="str">
        <f>CONCATENATE(A1487,F1487)</f>
        <v>1486PCIU1802850</v>
      </c>
      <c r="AI1487" s="15" t="str">
        <f>CONCATENATE("ENT-",A1487)</f>
        <v>ENT-1486</v>
      </c>
      <c r="AJ1487" s="15" t="str">
        <f>IF(Tabla2[[#This Row],[Op]]&lt;&gt;"","ENTREGA","")</f>
        <v>ENTREGA</v>
      </c>
      <c r="AK1487" s="40" t="str">
        <f>(Tabla2[[#This Row],[FECHA ENTREGA]]&amp;Tabla2[[#This Row],[HORA ENTREGA]])</f>
        <v>461040,354166666666667</v>
      </c>
      <c r="AL1487" s="34" t="str">
        <f>IFERROR(HYPERLINK("https://wa.me/"&amp;Tabla2[[#This Row],[CONTACTO]]&amp;"?text="&amp;Tabla2[[#This Row],[Mensaje]]),"")</f>
        <v>https://wa.me/56957438415?text=Hola!%0AServicio del día 23-03%0A *Cliente:* GARCIA LLORENTE LEIVA */ Cont: * PCIU1802850*/ HR Entrega: *08:30* /Dirección: *Hoffens: Camino Lonquén 10.707 – Maipú</v>
      </c>
    </row>
    <row r="1488" spans="1:38" s="15" customFormat="1" ht="16.5" customHeight="1" x14ac:dyDescent="0.2">
      <c r="A1488" s="15">
        <f>ROW(A1487)</f>
        <v>1487</v>
      </c>
      <c r="B1488" s="15">
        <f>IF(J1488=J1487,B1487+1,1)</f>
        <v>24</v>
      </c>
      <c r="C1488" s="15" t="s">
        <v>2481</v>
      </c>
      <c r="D1488" s="25" t="s">
        <v>39</v>
      </c>
      <c r="E1488" s="27">
        <v>301002</v>
      </c>
      <c r="F1488" s="27" t="s">
        <v>2486</v>
      </c>
      <c r="G1488" s="27" t="s">
        <v>64</v>
      </c>
      <c r="H1488" s="27">
        <v>6000</v>
      </c>
      <c r="I1488" s="27" t="s">
        <v>2487</v>
      </c>
      <c r="J1488" s="28">
        <v>46104</v>
      </c>
      <c r="K1488" s="26">
        <v>0.35416666666666669</v>
      </c>
      <c r="L1488" s="26"/>
      <c r="M1488" s="27" t="s">
        <v>112</v>
      </c>
      <c r="N1488" s="25">
        <f>IFERROR(VLOOKUP(M1488,Data!$J$1:$K$58,2,0),"")</f>
        <v>56990025702</v>
      </c>
      <c r="O1488" s="27" t="s">
        <v>61</v>
      </c>
      <c r="P1488" s="27"/>
      <c r="Q1488" s="27" t="s">
        <v>2485</v>
      </c>
      <c r="R1488" s="27" t="s">
        <v>183</v>
      </c>
      <c r="S1488" s="27"/>
      <c r="T1488" s="27"/>
      <c r="U1488" s="28"/>
      <c r="X1488" s="27"/>
      <c r="Y1488" s="27"/>
      <c r="Z1488" s="29"/>
      <c r="AA1488" s="29">
        <v>0.34375</v>
      </c>
      <c r="AB1488" s="29"/>
      <c r="AC1488" s="30">
        <v>46104</v>
      </c>
      <c r="AD1488" s="15" t="str">
        <f>IF(Tabla2[[#This Row],[HORA ENTREGA]]="DIRECTO","On time", IF(AA1488&lt;&gt;"",IF(Tabla2[[#This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88" s="15" t="str">
        <f>MID(Tabla2[[#This Row],[TIPO]],1,3)</f>
        <v xml:space="preserve">20 </v>
      </c>
      <c r="AF14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GARCIA LLORENTE LEIVA */ Cont: * PCIU1392441*/ HR Entrega: *08:30* /Dirección: *Hoffens: Camino Lonquén 10.707 – Maipú</v>
      </c>
      <c r="AG1488" s="38" t="str">
        <f>IFERROR(HYPERLINK("https://wa.me/"&amp;Tabla2[[#This Row],[CONTACTO]]&amp;"?text="&amp;Tabla2[[#This Row],[Mensaje]],"Enviar mensaje"),"")</f>
        <v>Enviar mensaje</v>
      </c>
      <c r="AH1488" s="15" t="str">
        <f>CONCATENATE(A1488,F1488)</f>
        <v>1487PCIU1392441</v>
      </c>
      <c r="AI1488" s="15" t="str">
        <f>CONCATENATE("ENT-",A1488)</f>
        <v>ENT-1487</v>
      </c>
      <c r="AJ1488" s="15" t="str">
        <f>IF(Tabla2[[#This Row],[Op]]&lt;&gt;"","ENTREGA","")</f>
        <v>ENTREGA</v>
      </c>
      <c r="AK1488" s="40" t="str">
        <f>(Tabla2[[#This Row],[FECHA ENTREGA]]&amp;Tabla2[[#This Row],[HORA ENTREGA]])</f>
        <v>461040,354166666666667</v>
      </c>
      <c r="AL1488" s="34" t="str">
        <f>IFERROR(HYPERLINK("https://wa.me/"&amp;Tabla2[[#This Row],[CONTACTO]]&amp;"?text="&amp;Tabla2[[#This Row],[Mensaje]]),"")</f>
        <v>https://wa.me/56990025702?text=Hola!%0AServicio del día 23-03%0A *Cliente:* GARCIA LLORENTE LEIVA */ Cont: * PCIU1392441*/ HR Entrega: *08:30* /Dirección: *Hoffens: Camino Lonquén 10.707 – Maipú</v>
      </c>
    </row>
    <row r="1489" spans="1:38" s="15" customFormat="1" ht="16.5" customHeight="1" x14ac:dyDescent="0.2">
      <c r="A1489" s="15">
        <f>ROW(A1488)</f>
        <v>1488</v>
      </c>
      <c r="B1489" s="15">
        <f>IF(J1489=J1488,B1488+1,1)</f>
        <v>25</v>
      </c>
      <c r="C1489" s="15" t="s">
        <v>955</v>
      </c>
      <c r="D1489" s="25" t="s">
        <v>39</v>
      </c>
      <c r="E1489" s="27">
        <v>301804</v>
      </c>
      <c r="F1489" s="27" t="s">
        <v>2488</v>
      </c>
      <c r="G1489" s="27" t="s">
        <v>41</v>
      </c>
      <c r="H1489" s="27">
        <v>15000</v>
      </c>
      <c r="I1489" s="27" t="s">
        <v>2489</v>
      </c>
      <c r="J1489" s="28">
        <v>46104</v>
      </c>
      <c r="K1489" s="26">
        <v>0.33333333333333331</v>
      </c>
      <c r="L1489" s="26"/>
      <c r="M1489" s="27" t="s">
        <v>176</v>
      </c>
      <c r="N1489" s="25">
        <f>IFERROR(VLOOKUP(M1489,Data!$J$1:$K$58,2,0),"")</f>
        <v>56968463649</v>
      </c>
      <c r="O1489" s="27" t="s">
        <v>177</v>
      </c>
      <c r="P1489" s="27"/>
      <c r="Q1489" s="27" t="s">
        <v>690</v>
      </c>
      <c r="R1489" s="27" t="s">
        <v>58</v>
      </c>
      <c r="S1489" s="27"/>
      <c r="T1489" s="27"/>
      <c r="U1489" s="28"/>
      <c r="V1489" s="15" t="s">
        <v>1700</v>
      </c>
      <c r="X1489" s="27"/>
      <c r="Y1489" s="27"/>
      <c r="Z1489" s="29"/>
      <c r="AA1489" s="29">
        <v>0.3659722222222222</v>
      </c>
      <c r="AB1489" s="29"/>
      <c r="AC1489" s="30">
        <v>46104</v>
      </c>
      <c r="AD1489" s="15" t="str">
        <f>IF(Tabla2[[#This Row],[HORA ENTREGA]]="DIRECTO","On time", IF(AA1489&lt;&gt;"",IF(Tabla2[[#This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89" s="15" t="str">
        <f>MID(Tabla2[[#This Row],[TIPO]],1,3)</f>
        <v xml:space="preserve">40 </v>
      </c>
      <c r="AF14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IMER CHILE */ Cont: * SEKU6372143*/ HR Entrega: *08:00* /Dirección: *Barrón Vieyra 10-A, Colina</v>
      </c>
      <c r="AG1489" s="38" t="str">
        <f>IFERROR(HYPERLINK("https://wa.me/"&amp;Tabla2[[#This Row],[CONTACTO]]&amp;"?text="&amp;Tabla2[[#This Row],[Mensaje]],"Enviar mensaje"),"")</f>
        <v>Enviar mensaje</v>
      </c>
      <c r="AH1489" s="15" t="str">
        <f>CONCATENATE(A1489,F1489)</f>
        <v>1488SEKU6372143</v>
      </c>
      <c r="AI1489" s="15" t="str">
        <f>CONCATENATE("ENT-",A1489)</f>
        <v>ENT-1488</v>
      </c>
      <c r="AJ1489" s="15" t="str">
        <f>IF(Tabla2[[#This Row],[Op]]&lt;&gt;"","ENTREGA","")</f>
        <v>ENTREGA</v>
      </c>
      <c r="AK1489" s="40" t="str">
        <f>(Tabla2[[#This Row],[FECHA ENTREGA]]&amp;Tabla2[[#This Row],[HORA ENTREGA]])</f>
        <v>461040,333333333333333</v>
      </c>
      <c r="AL1489" s="34" t="str">
        <f>IFERROR(HYPERLINK("https://wa.me/"&amp;Tabla2[[#This Row],[CONTACTO]]&amp;"?text="&amp;Tabla2[[#This Row],[Mensaje]]),"")</f>
        <v>https://wa.me/56968463649?text=Hola!%0AServicio del día 23-03%0A *Cliente:* IMER CHILE */ Cont: * SEKU6372143*/ HR Entrega: *08:00* /Dirección: *Barrón Vieyra 10-A, Colina</v>
      </c>
    </row>
    <row r="1490" spans="1:38" s="15" customFormat="1" ht="16.5" customHeight="1" x14ac:dyDescent="0.2">
      <c r="A1490" s="15">
        <f>ROW(A1489)</f>
        <v>1489</v>
      </c>
      <c r="B1490" s="15">
        <f>IF(J1490=J1489,B1489+1,1)</f>
        <v>26</v>
      </c>
      <c r="C1490" s="15" t="s">
        <v>2490</v>
      </c>
      <c r="D1490" s="25" t="s">
        <v>39</v>
      </c>
      <c r="E1490" s="27">
        <v>300620</v>
      </c>
      <c r="F1490" s="27" t="s">
        <v>2491</v>
      </c>
      <c r="G1490" s="27" t="s">
        <v>41</v>
      </c>
      <c r="H1490" s="27">
        <v>20000</v>
      </c>
      <c r="I1490" s="27" t="s">
        <v>2492</v>
      </c>
      <c r="J1490" s="28">
        <v>46104</v>
      </c>
      <c r="K1490" s="26">
        <v>0.375</v>
      </c>
      <c r="L1490" s="26"/>
      <c r="M1490" s="27" t="s">
        <v>319</v>
      </c>
      <c r="N1490" s="25">
        <f>IFERROR(VLOOKUP(M1490,Data!$J$1:$K$58,2,0),"")</f>
        <v>56948501048</v>
      </c>
      <c r="O1490" s="27" t="s">
        <v>320</v>
      </c>
      <c r="P1490" s="27"/>
      <c r="Q1490" s="27" t="s">
        <v>2493</v>
      </c>
      <c r="R1490" s="27" t="s">
        <v>183</v>
      </c>
      <c r="S1490" s="27"/>
      <c r="T1490" s="27"/>
      <c r="U1490" s="28"/>
      <c r="V1490" s="15" t="s">
        <v>1700</v>
      </c>
      <c r="X1490" s="27"/>
      <c r="Y1490" s="27"/>
      <c r="Z1490" s="29"/>
      <c r="AA1490" s="29">
        <v>0.39097222222222222</v>
      </c>
      <c r="AB1490" s="29"/>
      <c r="AC1490" s="30">
        <v>46104</v>
      </c>
      <c r="AD1490" s="15" t="str">
        <f>IF(Tabla2[[#This Row],[HORA ENTREGA]]="DIRECTO","On time", IF(AA1490&lt;&gt;"",IF(Tabla2[[#This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90" s="15" t="str">
        <f>MID(Tabla2[[#This Row],[TIPO]],1,3)</f>
        <v xml:space="preserve">40 </v>
      </c>
      <c r="AF14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IMP Y COM PAUL POZO */ Cont: * FBIU5724326*/ HR Entrega: *09:00* /Dirección: *Calle Hoevel 5176 quinta normal</v>
      </c>
      <c r="AG1490" s="38" t="str">
        <f>IFERROR(HYPERLINK("https://wa.me/"&amp;Tabla2[[#This Row],[CONTACTO]]&amp;"?text="&amp;Tabla2[[#This Row],[Mensaje]],"Enviar mensaje"),"")</f>
        <v>Enviar mensaje</v>
      </c>
      <c r="AH1490" s="15" t="str">
        <f>CONCATENATE(A1490,F1490)</f>
        <v>1489FBIU5724326</v>
      </c>
      <c r="AI1490" s="15" t="str">
        <f>CONCATENATE("ENT-",A1490)</f>
        <v>ENT-1489</v>
      </c>
      <c r="AJ1490" s="15" t="str">
        <f>IF(Tabla2[[#This Row],[Op]]&lt;&gt;"","ENTREGA","")</f>
        <v>ENTREGA</v>
      </c>
      <c r="AK1490" s="40" t="str">
        <f>(Tabla2[[#This Row],[FECHA ENTREGA]]&amp;Tabla2[[#This Row],[HORA ENTREGA]])</f>
        <v>461040,375</v>
      </c>
      <c r="AL1490" s="34" t="str">
        <f>IFERROR(HYPERLINK("https://wa.me/"&amp;Tabla2[[#This Row],[CONTACTO]]&amp;"?text="&amp;Tabla2[[#This Row],[Mensaje]]),"")</f>
        <v>https://wa.me/56948501048?text=Hola!%0AServicio del día 23-03%0A *Cliente:* IMP Y COM PAUL POZO */ Cont: * FBIU5724326*/ HR Entrega: *09:00* /Dirección: *Calle Hoevel 5176 quinta normal</v>
      </c>
    </row>
    <row r="1491" spans="1:38" s="15" customFormat="1" ht="16.5" customHeight="1" x14ac:dyDescent="0.2">
      <c r="A1491" s="15">
        <f>ROW(A1490)</f>
        <v>1490</v>
      </c>
      <c r="B1491" s="15">
        <f>IF(J1491=J1490,B1490+1,1)</f>
        <v>27</v>
      </c>
      <c r="C1491" s="15" t="s">
        <v>149</v>
      </c>
      <c r="D1491" s="25" t="s">
        <v>39</v>
      </c>
      <c r="E1491" s="27">
        <v>2603377</v>
      </c>
      <c r="F1491" s="27" t="s">
        <v>2494</v>
      </c>
      <c r="G1491" s="27" t="s">
        <v>41</v>
      </c>
      <c r="H1491" s="27">
        <v>10000</v>
      </c>
      <c r="I1491" s="27" t="s">
        <v>42</v>
      </c>
      <c r="J1491" s="28">
        <v>46104</v>
      </c>
      <c r="K1491" s="26">
        <v>0.33333333333333331</v>
      </c>
      <c r="L1491" s="26"/>
      <c r="M1491" s="27" t="s">
        <v>233</v>
      </c>
      <c r="N1491" s="25">
        <f>IFERROR(VLOOKUP(M1491,Data!$J$1:$K$58,2,0),"")</f>
        <v>56998494086</v>
      </c>
      <c r="O1491" s="27" t="s">
        <v>234</v>
      </c>
      <c r="P1491" s="27"/>
      <c r="Q1491" s="27" t="s">
        <v>153</v>
      </c>
      <c r="R1491" s="27" t="s">
        <v>69</v>
      </c>
      <c r="S1491" s="27"/>
      <c r="T1491" s="27"/>
      <c r="U1491" s="28"/>
      <c r="V1491" s="15" t="s">
        <v>1700</v>
      </c>
      <c r="X1491" s="27" t="s">
        <v>2495</v>
      </c>
      <c r="Y1491" s="27"/>
      <c r="Z1491" s="29"/>
      <c r="AA1491" s="29">
        <v>0.34930555555555554</v>
      </c>
      <c r="AB1491" s="29"/>
      <c r="AC1491" s="30">
        <v>46104</v>
      </c>
      <c r="AD1491" s="15" t="str">
        <f>IF(Tabla2[[#This Row],[HORA ENTREGA]]="DIRECTO","On time", IF(AA1491&lt;&gt;"",IF(Tabla2[[#This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91" s="15" t="str">
        <f>MID(Tabla2[[#This Row],[TIPO]],1,3)</f>
        <v xml:space="preserve">40 </v>
      </c>
      <c r="AF14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IMPORTADORA MIDEA CARRIER CHILE LTDA */ Cont: * TLLU4522170*/ HR Entrega: *08:00* /Dirección: *BOD. MIEA AGURTO - PUERTO MADERO 9710, BOD. E13; PUDAHUEL </v>
      </c>
      <c r="AG1491" s="38" t="str">
        <f>IFERROR(HYPERLINK("https://wa.me/"&amp;Tabla2[[#This Row],[CONTACTO]]&amp;"?text="&amp;Tabla2[[#This Row],[Mensaje]],"Enviar mensaje"),"")</f>
        <v>Enviar mensaje</v>
      </c>
      <c r="AH1491" s="15" t="str">
        <f>CONCATENATE(A1491,F1491)</f>
        <v>1490TLLU4522170</v>
      </c>
      <c r="AI1491" s="15" t="str">
        <f>CONCATENATE("ENT-",A1491)</f>
        <v>ENT-1490</v>
      </c>
      <c r="AJ1491" s="15" t="str">
        <f>IF(Tabla2[[#This Row],[Op]]&lt;&gt;"","ENTREGA","")</f>
        <v>ENTREGA</v>
      </c>
      <c r="AK1491" s="40" t="str">
        <f>(Tabla2[[#This Row],[FECHA ENTREGA]]&amp;Tabla2[[#This Row],[HORA ENTREGA]])</f>
        <v>461040,333333333333333</v>
      </c>
      <c r="AL1491" s="34" t="str">
        <f>IFERROR(HYPERLINK("https://wa.me/"&amp;Tabla2[[#This Row],[CONTACTO]]&amp;"?text="&amp;Tabla2[[#This Row],[Mensaje]]),"")</f>
        <v xml:space="preserve">https://wa.me/56998494086?text=Hola!%0AServicio del día 23-03%0A *Cliente:* IMPORTADORA MIDEA CARRIER CHILE LTDA */ Cont: * TLLU4522170*/ HR Entrega: *08:00* /Dirección: *BOD. MIEA AGURTO - PUERTO MADERO 9710, BOD. E13; PUDAHUEL </v>
      </c>
    </row>
    <row r="1492" spans="1:38" s="15" customFormat="1" ht="16.5" customHeight="1" x14ac:dyDescent="0.2">
      <c r="A1492" s="15">
        <f>ROW(A1491)</f>
        <v>1491</v>
      </c>
      <c r="B1492" s="15">
        <f>IF(J1492=J1491,B1491+1,1)</f>
        <v>28</v>
      </c>
      <c r="C1492" s="15" t="s">
        <v>149</v>
      </c>
      <c r="D1492" s="25" t="s">
        <v>39</v>
      </c>
      <c r="E1492" s="27">
        <v>2601330</v>
      </c>
      <c r="F1492" s="27" t="s">
        <v>2496</v>
      </c>
      <c r="G1492" s="27" t="s">
        <v>41</v>
      </c>
      <c r="H1492" s="27">
        <v>10000</v>
      </c>
      <c r="I1492" s="27" t="s">
        <v>42</v>
      </c>
      <c r="J1492" s="28">
        <v>46104</v>
      </c>
      <c r="K1492" s="26">
        <v>0.41666666666666669</v>
      </c>
      <c r="L1492" s="26"/>
      <c r="M1492" s="27" t="s">
        <v>273</v>
      </c>
      <c r="N1492" s="25">
        <f>IFERROR(VLOOKUP(M1492,Data!$J$1:$K$58,2,0),"")</f>
        <v>56950103942</v>
      </c>
      <c r="O1492" s="27" t="s">
        <v>274</v>
      </c>
      <c r="P1492" s="27"/>
      <c r="Q1492" s="27" t="s">
        <v>153</v>
      </c>
      <c r="R1492" s="27" t="s">
        <v>69</v>
      </c>
      <c r="S1492" s="27"/>
      <c r="T1492" s="27"/>
      <c r="U1492" s="28"/>
      <c r="V1492" s="15" t="s">
        <v>1700</v>
      </c>
      <c r="X1492" s="27" t="s">
        <v>2497</v>
      </c>
      <c r="Y1492" s="27"/>
      <c r="Z1492" s="29"/>
      <c r="AA1492" s="29">
        <v>0.34513888888888888</v>
      </c>
      <c r="AB1492" s="29"/>
      <c r="AC1492" s="30">
        <v>46104</v>
      </c>
      <c r="AD1492" s="15" t="str">
        <f>IF(Tabla2[[#This Row],[HORA ENTREGA]]="DIRECTO","On time", IF(AA1492&lt;&gt;"",IF(Tabla2[[#This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92" s="15" t="str">
        <f>MID(Tabla2[[#This Row],[TIPO]],1,3)</f>
        <v xml:space="preserve">40 </v>
      </c>
      <c r="AF14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IMPORTADORA MIDEA CARRIER CHILE LTDA */ Cont: * CMAU3704517*/ HR Entrega: *10:00* /Dirección: *BOD. MIEA AGURTO - PUERTO MADERO 9710, BOD. E13; PUDAHUEL </v>
      </c>
      <c r="AG1492" s="38" t="str">
        <f>IFERROR(HYPERLINK("https://wa.me/"&amp;Tabla2[[#This Row],[CONTACTO]]&amp;"?text="&amp;Tabla2[[#This Row],[Mensaje]],"Enviar mensaje"),"")</f>
        <v>Enviar mensaje</v>
      </c>
      <c r="AH1492" s="15" t="str">
        <f>CONCATENATE(A1492,F1492)</f>
        <v>1491CMAU3704517</v>
      </c>
      <c r="AI1492" s="15" t="str">
        <f>CONCATENATE("ENT-",A1492)</f>
        <v>ENT-1491</v>
      </c>
      <c r="AJ1492" s="15" t="str">
        <f>IF(Tabla2[[#This Row],[Op]]&lt;&gt;"","ENTREGA","")</f>
        <v>ENTREGA</v>
      </c>
      <c r="AK1492" s="40" t="str">
        <f>(Tabla2[[#This Row],[FECHA ENTREGA]]&amp;Tabla2[[#This Row],[HORA ENTREGA]])</f>
        <v>461040,416666666666667</v>
      </c>
      <c r="AL1492" s="34" t="str">
        <f>IFERROR(HYPERLINK("https://wa.me/"&amp;Tabla2[[#This Row],[CONTACTO]]&amp;"?text="&amp;Tabla2[[#This Row],[Mensaje]]),"")</f>
        <v xml:space="preserve">https://wa.me/56950103942?text=Hola!%0AServicio del día 23-03%0A *Cliente:* IMPORTADORA MIDEA CARRIER CHILE LTDA */ Cont: * CMAU3704517*/ HR Entrega: *10:00* /Dirección: *BOD. MIEA AGURTO - PUERTO MADERO 9710, BOD. E13; PUDAHUEL </v>
      </c>
    </row>
    <row r="1493" spans="1:38" s="15" customFormat="1" ht="16.5" customHeight="1" x14ac:dyDescent="0.2">
      <c r="A1493" s="15">
        <f>ROW(A1492)</f>
        <v>1492</v>
      </c>
      <c r="B1493" s="15">
        <f>IF(J1493=J1492,B1492+1,1)</f>
        <v>29</v>
      </c>
      <c r="C1493" s="15" t="s">
        <v>149</v>
      </c>
      <c r="D1493" s="25" t="s">
        <v>39</v>
      </c>
      <c r="E1493" s="27">
        <v>2601330</v>
      </c>
      <c r="F1493" s="27" t="s">
        <v>2498</v>
      </c>
      <c r="G1493" s="27" t="s">
        <v>41</v>
      </c>
      <c r="H1493" s="27">
        <v>10000</v>
      </c>
      <c r="I1493" s="27" t="s">
        <v>42</v>
      </c>
      <c r="J1493" s="28">
        <v>46104</v>
      </c>
      <c r="K1493" s="26">
        <v>0.45833333333333331</v>
      </c>
      <c r="L1493" s="26"/>
      <c r="M1493" s="27" t="s">
        <v>325</v>
      </c>
      <c r="N1493" s="25">
        <f>IFERROR(VLOOKUP(M1493,Data!$J$1:$K$58,2,0),"")</f>
        <v>56964850744</v>
      </c>
      <c r="O1493" s="27" t="s">
        <v>326</v>
      </c>
      <c r="P1493" s="27"/>
      <c r="Q1493" s="27" t="s">
        <v>153</v>
      </c>
      <c r="R1493" s="27" t="s">
        <v>69</v>
      </c>
      <c r="S1493" s="27"/>
      <c r="T1493" s="27"/>
      <c r="U1493" s="28"/>
      <c r="V1493" s="15" t="s">
        <v>1700</v>
      </c>
      <c r="X1493" s="27" t="s">
        <v>2499</v>
      </c>
      <c r="Y1493" s="27"/>
      <c r="Z1493" s="29"/>
      <c r="AA1493" s="29">
        <v>0.43888888888888888</v>
      </c>
      <c r="AB1493" s="29"/>
      <c r="AC1493" s="30">
        <v>46104</v>
      </c>
      <c r="AD1493" s="15" t="str">
        <f>IF(Tabla2[[#This Row],[HORA ENTREGA]]="DIRECTO","On time", IF(AA1493&lt;&gt;"",IF(Tabla2[[#This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93" s="15" t="str">
        <f>MID(Tabla2[[#This Row],[TIPO]],1,3)</f>
        <v xml:space="preserve">40 </v>
      </c>
      <c r="AF14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IMPORTADORA MIDEA CARRIER CHILE LTDA */ Cont: * TLLU7929004*/ HR Entrega: *11:00* /Dirección: *BOD. MIEA AGURTO - PUERTO MADERO 9710, BOD. E13; PUDAHUEL </v>
      </c>
      <c r="AG1493" s="38" t="str">
        <f>IFERROR(HYPERLINK("https://wa.me/"&amp;Tabla2[[#This Row],[CONTACTO]]&amp;"?text="&amp;Tabla2[[#This Row],[Mensaje]],"Enviar mensaje"),"")</f>
        <v>Enviar mensaje</v>
      </c>
      <c r="AH1493" s="15" t="str">
        <f>CONCATENATE(A1493,F1493)</f>
        <v>1492TLLU7929004</v>
      </c>
      <c r="AI1493" s="15" t="str">
        <f>CONCATENATE("ENT-",A1493)</f>
        <v>ENT-1492</v>
      </c>
      <c r="AJ1493" s="15" t="str">
        <f>IF(Tabla2[[#This Row],[Op]]&lt;&gt;"","ENTREGA","")</f>
        <v>ENTREGA</v>
      </c>
      <c r="AK1493" s="40" t="str">
        <f>(Tabla2[[#This Row],[FECHA ENTREGA]]&amp;Tabla2[[#This Row],[HORA ENTREGA]])</f>
        <v>461040,458333333333333</v>
      </c>
      <c r="AL1493" s="34" t="str">
        <f>IFERROR(HYPERLINK("https://wa.me/"&amp;Tabla2[[#This Row],[CONTACTO]]&amp;"?text="&amp;Tabla2[[#This Row],[Mensaje]]),"")</f>
        <v xml:space="preserve">https://wa.me/56964850744?text=Hola!%0AServicio del día 23-03%0A *Cliente:* IMPORTADORA MIDEA CARRIER CHILE LTDA */ Cont: * TLLU7929004*/ HR Entrega: *11:00* /Dirección: *BOD. MIEA AGURTO - PUERTO MADERO 9710, BOD. E13; PUDAHUEL </v>
      </c>
    </row>
    <row r="1494" spans="1:38" s="15" customFormat="1" ht="16.5" customHeight="1" x14ac:dyDescent="0.2">
      <c r="A1494" s="15">
        <f>ROW(A1493)</f>
        <v>1493</v>
      </c>
      <c r="B1494" s="15">
        <f>IF(J1494=J1493,B1493+1,1)</f>
        <v>30</v>
      </c>
      <c r="C1494" s="15" t="s">
        <v>149</v>
      </c>
      <c r="D1494" s="25" t="s">
        <v>39</v>
      </c>
      <c r="E1494" s="27">
        <v>2601330</v>
      </c>
      <c r="F1494" s="27" t="s">
        <v>2500</v>
      </c>
      <c r="G1494" s="27" t="s">
        <v>41</v>
      </c>
      <c r="H1494" s="27">
        <v>10000</v>
      </c>
      <c r="I1494" s="27" t="s">
        <v>42</v>
      </c>
      <c r="J1494" s="28">
        <v>46104</v>
      </c>
      <c r="K1494" s="26">
        <v>0.45833333333333331</v>
      </c>
      <c r="L1494" s="26"/>
      <c r="M1494" s="27" t="s">
        <v>117</v>
      </c>
      <c r="N1494" s="25">
        <f>IFERROR(VLOOKUP(M1494,Data!$J$1:$K$58,2,0),"")</f>
        <v>56973887539</v>
      </c>
      <c r="O1494" s="27" t="s">
        <v>118</v>
      </c>
      <c r="P1494" s="27"/>
      <c r="Q1494" s="27" t="s">
        <v>153</v>
      </c>
      <c r="R1494" s="27" t="s">
        <v>69</v>
      </c>
      <c r="S1494" s="27"/>
      <c r="T1494" s="27"/>
      <c r="U1494" s="28"/>
      <c r="V1494" s="15" t="s">
        <v>1700</v>
      </c>
      <c r="X1494" s="27" t="s">
        <v>2501</v>
      </c>
      <c r="Y1494" s="27"/>
      <c r="Z1494" s="29"/>
      <c r="AA1494" s="29">
        <v>0.41944444444444445</v>
      </c>
      <c r="AB1494" s="29"/>
      <c r="AC1494" s="30">
        <v>46104</v>
      </c>
      <c r="AD1494" s="15" t="str">
        <f>IF(Tabla2[[#This Row],[HORA ENTREGA]]="DIRECTO","On time", IF(AA1494&lt;&gt;"",IF(Tabla2[[#This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94" s="15" t="str">
        <f>MID(Tabla2[[#This Row],[TIPO]],1,3)</f>
        <v xml:space="preserve">40 </v>
      </c>
      <c r="AF14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IMPORTADORA MIDEA CARRIER CHILE LTDA */ Cont: * CMAU6499400*/ HR Entrega: *11:00* /Dirección: *BOD. MIEA AGURTO - PUERTO MADERO 9710, BOD. E13; PUDAHUEL </v>
      </c>
      <c r="AG1494" s="38" t="str">
        <f>IFERROR(HYPERLINK("https://wa.me/"&amp;Tabla2[[#This Row],[CONTACTO]]&amp;"?text="&amp;Tabla2[[#This Row],[Mensaje]],"Enviar mensaje"),"")</f>
        <v>Enviar mensaje</v>
      </c>
      <c r="AH1494" s="15" t="str">
        <f>CONCATENATE(A1494,F1494)</f>
        <v>1493CMAU6499400</v>
      </c>
      <c r="AI1494" s="15" t="str">
        <f>CONCATENATE("ENT-",A1494)</f>
        <v>ENT-1493</v>
      </c>
      <c r="AJ1494" s="15" t="str">
        <f>IF(Tabla2[[#This Row],[Op]]&lt;&gt;"","ENTREGA","")</f>
        <v>ENTREGA</v>
      </c>
      <c r="AK1494" s="40" t="str">
        <f>(Tabla2[[#This Row],[FECHA ENTREGA]]&amp;Tabla2[[#This Row],[HORA ENTREGA]])</f>
        <v>461040,458333333333333</v>
      </c>
      <c r="AL1494" s="34" t="str">
        <f>IFERROR(HYPERLINK("https://wa.me/"&amp;Tabla2[[#This Row],[CONTACTO]]&amp;"?text="&amp;Tabla2[[#This Row],[Mensaje]]),"")</f>
        <v xml:space="preserve">https://wa.me/56973887539?text=Hola!%0AServicio del día 23-03%0A *Cliente:* IMPORTADORA MIDEA CARRIER CHILE LTDA */ Cont: * CMAU6499400*/ HR Entrega: *11:00* /Dirección: *BOD. MIEA AGURTO - PUERTO MADERO 9710, BOD. E13; PUDAHUEL </v>
      </c>
    </row>
    <row r="1495" spans="1:38" s="15" customFormat="1" ht="16.5" customHeight="1" x14ac:dyDescent="0.2">
      <c r="A1495" s="15">
        <f>ROW(A1494)</f>
        <v>1494</v>
      </c>
      <c r="B1495" s="15">
        <f>IF(J1495=J1494,B1494+1,1)</f>
        <v>31</v>
      </c>
      <c r="C1495" s="15" t="s">
        <v>965</v>
      </c>
      <c r="D1495" s="25" t="s">
        <v>122</v>
      </c>
      <c r="E1495" s="27" t="s">
        <v>2502</v>
      </c>
      <c r="F1495" s="27" t="s">
        <v>2503</v>
      </c>
      <c r="G1495" s="27" t="s">
        <v>41</v>
      </c>
      <c r="H1495" s="27" t="s">
        <v>120</v>
      </c>
      <c r="I1495" s="27" t="s">
        <v>120</v>
      </c>
      <c r="J1495" s="28">
        <v>46104</v>
      </c>
      <c r="K1495" s="26">
        <v>0.5</v>
      </c>
      <c r="L1495" s="26"/>
      <c r="M1495" s="27" t="s">
        <v>308</v>
      </c>
      <c r="N1495" s="25">
        <f>IFERROR(VLOOKUP(M1495,Data!$J$1:$K$58,2,0),"")</f>
        <v>56966631737</v>
      </c>
      <c r="O1495" s="27" t="s">
        <v>309</v>
      </c>
      <c r="P1495" s="27"/>
      <c r="Q1495" s="27" t="s">
        <v>967</v>
      </c>
      <c r="R1495" s="27" t="s">
        <v>1288</v>
      </c>
      <c r="S1495" s="27"/>
      <c r="T1495" s="27"/>
      <c r="U1495" s="28"/>
      <c r="X1495" s="27" t="s">
        <v>2504</v>
      </c>
      <c r="Y1495" s="27"/>
      <c r="Z1495" s="29"/>
      <c r="AA1495" s="29">
        <v>0.43055555555555558</v>
      </c>
      <c r="AB1495" s="29"/>
      <c r="AC1495" s="30">
        <v>46104</v>
      </c>
      <c r="AD1495" s="15" t="str">
        <f>IF(Tabla2[[#This Row],[HORA ENTREGA]]="DIRECTO","On time", IF(AA1495&lt;&gt;"",IF(Tabla2[[#This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95" s="15" t="str">
        <f>MID(Tabla2[[#This Row],[TIPO]],1,3)</f>
        <v xml:space="preserve">40 </v>
      </c>
      <c r="AF14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ITALZIP S A */ Cont: * FANU3768642*/ HR Entrega: *12:00* /Dirección: *CONSOLIDADO: BOD.ITALZIP - AV. BOULEVARD AEROPUERTO NORTE 9627 ENEA PUDAHUEL / EMBARQUE: STI</v>
      </c>
      <c r="AG1495" s="38" t="str">
        <f>IFERROR(HYPERLINK("https://wa.me/"&amp;Tabla2[[#This Row],[CONTACTO]]&amp;"?text="&amp;Tabla2[[#This Row],[Mensaje]],"Enviar mensaje"),"")</f>
        <v>Enviar mensaje</v>
      </c>
      <c r="AH1495" s="15" t="str">
        <f>CONCATENATE(A1495,F1495)</f>
        <v>1494FANU3768642</v>
      </c>
      <c r="AI1495" s="15" t="str">
        <f>CONCATENATE("ENT-",A1495)</f>
        <v>ENT-1494</v>
      </c>
      <c r="AJ1495" s="15" t="str">
        <f>IF(Tabla2[[#This Row],[Op]]&lt;&gt;"","ENTREGA","")</f>
        <v>ENTREGA</v>
      </c>
      <c r="AK1495" s="40" t="str">
        <f>(Tabla2[[#This Row],[FECHA ENTREGA]]&amp;Tabla2[[#This Row],[HORA ENTREGA]])</f>
        <v>461040,5</v>
      </c>
      <c r="AL1495" s="34" t="str">
        <f>IFERROR(HYPERLINK("https://wa.me/"&amp;Tabla2[[#This Row],[CONTACTO]]&amp;"?text="&amp;Tabla2[[#This Row],[Mensaje]]),"")</f>
        <v>https://wa.me/56966631737?text=Hola!%0AServicio del día 23-03%0A *Cliente:* ITALZIP S A */ Cont: * FANU3768642*/ HR Entrega: *12:00* /Dirección: *CONSOLIDADO: BOD.ITALZIP - AV. BOULEVARD AEROPUERTO NORTE 9627 ENEA PUDAHUEL / EMBARQUE: STI</v>
      </c>
    </row>
    <row r="1496" spans="1:38" s="15" customFormat="1" ht="16.5" customHeight="1" x14ac:dyDescent="0.2">
      <c r="A1496" s="15">
        <f>ROW(A1495)</f>
        <v>1495</v>
      </c>
      <c r="B1496" s="15">
        <f>IF(J1496=J1495,B1495+1,1)</f>
        <v>32</v>
      </c>
      <c r="C1496" s="15" t="s">
        <v>188</v>
      </c>
      <c r="D1496" s="25" t="s">
        <v>39</v>
      </c>
      <c r="E1496" s="27">
        <v>188909</v>
      </c>
      <c r="F1496" s="27" t="s">
        <v>2505</v>
      </c>
      <c r="G1496" s="27" t="s">
        <v>41</v>
      </c>
      <c r="H1496" s="27">
        <v>27000</v>
      </c>
      <c r="I1496" s="27" t="s">
        <v>2506</v>
      </c>
      <c r="J1496" s="28">
        <v>46104</v>
      </c>
      <c r="K1496" s="26">
        <v>0.5</v>
      </c>
      <c r="L1496" s="26"/>
      <c r="M1496" s="27" t="s">
        <v>649</v>
      </c>
      <c r="N1496" s="25">
        <f>IFERROR(VLOOKUP(M1496,Data!$J$1:$K$58,2,0),"")</f>
        <v>56939438073</v>
      </c>
      <c r="O1496" s="27" t="s">
        <v>203</v>
      </c>
      <c r="P1496" s="27"/>
      <c r="Q1496" s="27" t="s">
        <v>190</v>
      </c>
      <c r="R1496" s="27" t="s">
        <v>402</v>
      </c>
      <c r="S1496" s="27"/>
      <c r="T1496" s="27"/>
      <c r="U1496" s="28"/>
      <c r="V1496" s="15" t="s">
        <v>1700</v>
      </c>
      <c r="X1496" s="27"/>
      <c r="Y1496" s="27"/>
      <c r="Z1496" s="29"/>
      <c r="AA1496" s="29">
        <v>0.55902777777777779</v>
      </c>
      <c r="AB1496" s="29"/>
      <c r="AC1496" s="30">
        <v>46104</v>
      </c>
      <c r="AD1496" s="15" t="str">
        <f>IF(Tabla2[[#This Row],[HORA ENTREGA]]="DIRECTO","On time", IF(AA1496&lt;&gt;"",IF(Tabla2[[#This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96" s="15" t="str">
        <f>MID(Tabla2[[#This Row],[TIPO]],1,3)</f>
        <v xml:space="preserve">40 </v>
      </c>
      <c r="AF14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LAMAIGNERE CHILE S.A. */ Cont: * FANU3651050*/ HR Entrega: *12:00* /Dirección: *AV. MARTA OSSA RUIZ 601 (CAMINO CASAS VIEJAS); MAIPU </v>
      </c>
      <c r="AG1496" s="38" t="str">
        <f>IFERROR(HYPERLINK("https://wa.me/"&amp;Tabla2[[#This Row],[CONTACTO]]&amp;"?text="&amp;Tabla2[[#This Row],[Mensaje]],"Enviar mensaje"),"")</f>
        <v>Enviar mensaje</v>
      </c>
      <c r="AH1496" s="15" t="str">
        <f>CONCATENATE(A1496,F1496)</f>
        <v>1495FANU3651050</v>
      </c>
      <c r="AI1496" s="15" t="str">
        <f>CONCATENATE("ENT-",A1496)</f>
        <v>ENT-1495</v>
      </c>
      <c r="AJ1496" s="15" t="str">
        <f>IF(Tabla2[[#This Row],[Op]]&lt;&gt;"","ENTREGA","")</f>
        <v>ENTREGA</v>
      </c>
      <c r="AK1496" s="40" t="str">
        <f>(Tabla2[[#This Row],[FECHA ENTREGA]]&amp;Tabla2[[#This Row],[HORA ENTREGA]])</f>
        <v>461040,5</v>
      </c>
      <c r="AL1496" s="34" t="str">
        <f>IFERROR(HYPERLINK("https://wa.me/"&amp;Tabla2[[#This Row],[CONTACTO]]&amp;"?text="&amp;Tabla2[[#This Row],[Mensaje]]),"")</f>
        <v xml:space="preserve">https://wa.me/56939438073?text=Hola!%0AServicio del día 23-03%0A *Cliente:* LAMAIGNERE CHILE S.A. */ Cont: * FANU3651050*/ HR Entrega: *12:00* /Dirección: *AV. MARTA OSSA RUIZ 601 (CAMINO CASAS VIEJAS); MAIPU </v>
      </c>
    </row>
    <row r="1497" spans="1:38" s="15" customFormat="1" ht="16.5" customHeight="1" x14ac:dyDescent="0.2">
      <c r="A1497" s="15">
        <f>ROW(A1496)</f>
        <v>1496</v>
      </c>
      <c r="B1497" s="15">
        <f>IF(J1497=J1496,B1496+1,1)</f>
        <v>33</v>
      </c>
      <c r="C1497" s="15" t="s">
        <v>188</v>
      </c>
      <c r="D1497" s="25" t="s">
        <v>39</v>
      </c>
      <c r="E1497" s="27">
        <v>188909</v>
      </c>
      <c r="F1497" s="27" t="s">
        <v>2507</v>
      </c>
      <c r="G1497" s="27" t="s">
        <v>41</v>
      </c>
      <c r="H1497" s="27">
        <v>27000</v>
      </c>
      <c r="I1497" s="27" t="s">
        <v>2508</v>
      </c>
      <c r="J1497" s="28">
        <v>46104</v>
      </c>
      <c r="K1497" s="26">
        <v>0.5</v>
      </c>
      <c r="L1497" s="26"/>
      <c r="M1497" s="27" t="s">
        <v>112</v>
      </c>
      <c r="N1497" s="25">
        <f>IFERROR(VLOOKUP(M1497,Data!$J$1:$K$58,2,0),"")</f>
        <v>56990025702</v>
      </c>
      <c r="O1497" s="27" t="s">
        <v>61</v>
      </c>
      <c r="P1497" s="27"/>
      <c r="Q1497" s="27" t="s">
        <v>190</v>
      </c>
      <c r="R1497" s="27" t="s">
        <v>402</v>
      </c>
      <c r="S1497" s="27"/>
      <c r="T1497" s="27"/>
      <c r="U1497" s="28"/>
      <c r="V1497" s="15" t="s">
        <v>1700</v>
      </c>
      <c r="X1497" s="27"/>
      <c r="Y1497" s="27"/>
      <c r="Z1497" s="29"/>
      <c r="AA1497" s="29">
        <v>0.56736111111111109</v>
      </c>
      <c r="AB1497" s="29"/>
      <c r="AC1497" s="30">
        <v>46104</v>
      </c>
      <c r="AD1497" s="15" t="str">
        <f>IF(Tabla2[[#This Row],[HORA ENTREGA]]="DIRECTO","On time", IF(AA1497&lt;&gt;"",IF(Tabla2[[#This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97" s="15" t="str">
        <f>MID(Tabla2[[#This Row],[TIPO]],1,3)</f>
        <v xml:space="preserve">40 </v>
      </c>
      <c r="AF14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LAMAIGNERE CHILE S.A. */ Cont: * HLBU3165436*/ HR Entrega: *12:00* /Dirección: *AV. MARTA OSSA RUIZ 601 (CAMINO CASAS VIEJAS); MAIPU </v>
      </c>
      <c r="AG1497" s="38" t="str">
        <f>IFERROR(HYPERLINK("https://wa.me/"&amp;Tabla2[[#This Row],[CONTACTO]]&amp;"?text="&amp;Tabla2[[#This Row],[Mensaje]],"Enviar mensaje"),"")</f>
        <v>Enviar mensaje</v>
      </c>
      <c r="AH1497" s="15" t="str">
        <f>CONCATENATE(A1497,F1497)</f>
        <v>1496HLBU3165436</v>
      </c>
      <c r="AI1497" s="15" t="str">
        <f>CONCATENATE("ENT-",A1497)</f>
        <v>ENT-1496</v>
      </c>
      <c r="AJ1497" s="15" t="str">
        <f>IF(Tabla2[[#This Row],[Op]]&lt;&gt;"","ENTREGA","")</f>
        <v>ENTREGA</v>
      </c>
      <c r="AK1497" s="40" t="str">
        <f>(Tabla2[[#This Row],[FECHA ENTREGA]]&amp;Tabla2[[#This Row],[HORA ENTREGA]])</f>
        <v>461040,5</v>
      </c>
      <c r="AL1497" s="34" t="str">
        <f>IFERROR(HYPERLINK("https://wa.me/"&amp;Tabla2[[#This Row],[CONTACTO]]&amp;"?text="&amp;Tabla2[[#This Row],[Mensaje]]),"")</f>
        <v xml:space="preserve">https://wa.me/56990025702?text=Hola!%0AServicio del día 23-03%0A *Cliente:* LAMAIGNERE CHILE S.A. */ Cont: * HLBU3165436*/ HR Entrega: *12:00* /Dirección: *AV. MARTA OSSA RUIZ 601 (CAMINO CASAS VIEJAS); MAIPU </v>
      </c>
    </row>
    <row r="1498" spans="1:38" s="15" customFormat="1" ht="16.5" customHeight="1" x14ac:dyDescent="0.2">
      <c r="A1498" s="15">
        <f>ROW(A1497)</f>
        <v>1497</v>
      </c>
      <c r="B1498" s="15">
        <f>IF(J1498=J1497,B1497+1,1)</f>
        <v>34</v>
      </c>
      <c r="C1498" s="15" t="s">
        <v>188</v>
      </c>
      <c r="D1498" s="25" t="s">
        <v>39</v>
      </c>
      <c r="E1498" s="27">
        <v>188909</v>
      </c>
      <c r="F1498" s="27" t="s">
        <v>2509</v>
      </c>
      <c r="G1498" s="27" t="s">
        <v>41</v>
      </c>
      <c r="H1498" s="27">
        <v>27000</v>
      </c>
      <c r="I1498" s="27" t="s">
        <v>2510</v>
      </c>
      <c r="J1498" s="28">
        <v>46104</v>
      </c>
      <c r="K1498" s="26">
        <v>0.58333333333333337</v>
      </c>
      <c r="L1498" s="26"/>
      <c r="M1498" s="27" t="s">
        <v>366</v>
      </c>
      <c r="N1498" s="25">
        <f>IFERROR(VLOOKUP(M1498,Data!$J$1:$K$58,2,0),"")</f>
        <v>56967386251</v>
      </c>
      <c r="O1498" s="27" t="s">
        <v>367</v>
      </c>
      <c r="P1498" s="27"/>
      <c r="Q1498" s="27" t="s">
        <v>190</v>
      </c>
      <c r="R1498" s="27" t="s">
        <v>402</v>
      </c>
      <c r="S1498" s="27"/>
      <c r="T1498" s="27"/>
      <c r="U1498" s="28"/>
      <c r="V1498" s="15" t="s">
        <v>1700</v>
      </c>
      <c r="X1498" s="27"/>
      <c r="Y1498" s="27"/>
      <c r="Z1498" s="29"/>
      <c r="AA1498" s="29">
        <v>0.57986111111111116</v>
      </c>
      <c r="AB1498" s="29"/>
      <c r="AC1498" s="30">
        <v>46104</v>
      </c>
      <c r="AD1498" s="15" t="str">
        <f>IF(Tabla2[[#This Row],[HORA ENTREGA]]="DIRECTO","On time", IF(AA1498&lt;&gt;"",IF(Tabla2[[#This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498" s="15" t="str">
        <f>MID(Tabla2[[#This Row],[TIPO]],1,3)</f>
        <v xml:space="preserve">40 </v>
      </c>
      <c r="AF14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LAMAIGNERE CHILE S.A. */ Cont: * SEGU5014222*/ HR Entrega: *14:00* /Dirección: *AV. MARTA OSSA RUIZ 601 (CAMINO CASAS VIEJAS); MAIPU </v>
      </c>
      <c r="AG1498" s="38" t="str">
        <f>IFERROR(HYPERLINK("https://wa.me/"&amp;Tabla2[[#This Row],[CONTACTO]]&amp;"?text="&amp;Tabla2[[#This Row],[Mensaje]],"Enviar mensaje"),"")</f>
        <v>Enviar mensaje</v>
      </c>
      <c r="AH1498" s="15" t="str">
        <f>CONCATENATE(A1498,F1498)</f>
        <v>1497SEGU5014222</v>
      </c>
      <c r="AI1498" s="15" t="str">
        <f>CONCATENATE("ENT-",A1498)</f>
        <v>ENT-1497</v>
      </c>
      <c r="AJ1498" s="15" t="str">
        <f>IF(Tabla2[[#This Row],[Op]]&lt;&gt;"","ENTREGA","")</f>
        <v>ENTREGA</v>
      </c>
      <c r="AK1498" s="40" t="str">
        <f>(Tabla2[[#This Row],[FECHA ENTREGA]]&amp;Tabla2[[#This Row],[HORA ENTREGA]])</f>
        <v>461040,583333333333333</v>
      </c>
      <c r="AL1498" s="34" t="str">
        <f>IFERROR(HYPERLINK("https://wa.me/"&amp;Tabla2[[#This Row],[CONTACTO]]&amp;"?text="&amp;Tabla2[[#This Row],[Mensaje]]),"")</f>
        <v xml:space="preserve">https://wa.me/56967386251?text=Hola!%0AServicio del día 23-03%0A *Cliente:* LAMAIGNERE CHILE S.A. */ Cont: * SEGU5014222*/ HR Entrega: *14:00* /Dirección: *AV. MARTA OSSA RUIZ 601 (CAMINO CASAS VIEJAS); MAIPU </v>
      </c>
    </row>
    <row r="1499" spans="1:38" s="15" customFormat="1" ht="16.5" customHeight="1" x14ac:dyDescent="0.2">
      <c r="A1499" s="15">
        <f>ROW(A1498)</f>
        <v>1498</v>
      </c>
      <c r="B1499" s="15">
        <f>IF(J1499=J1498,B1498+1,1)</f>
        <v>35</v>
      </c>
      <c r="C1499" s="15" t="s">
        <v>188</v>
      </c>
      <c r="D1499" s="25" t="s">
        <v>39</v>
      </c>
      <c r="E1499" s="27">
        <v>188909</v>
      </c>
      <c r="F1499" s="27" t="s">
        <v>2511</v>
      </c>
      <c r="G1499" s="27" t="s">
        <v>41</v>
      </c>
      <c r="H1499" s="27">
        <v>27000</v>
      </c>
      <c r="I1499" s="27" t="s">
        <v>2512</v>
      </c>
      <c r="J1499" s="28">
        <v>46104</v>
      </c>
      <c r="K1499" s="26">
        <v>0.58333333333333337</v>
      </c>
      <c r="L1499" s="26"/>
      <c r="M1499" s="27" t="s">
        <v>233</v>
      </c>
      <c r="N1499" s="25">
        <f>IFERROR(VLOOKUP(M1499,Data!$J$1:$K$58,2,0),"")</f>
        <v>56998494086</v>
      </c>
      <c r="O1499" s="27" t="s">
        <v>234</v>
      </c>
      <c r="P1499" s="27"/>
      <c r="Q1499" s="27" t="s">
        <v>190</v>
      </c>
      <c r="R1499" s="27" t="s">
        <v>402</v>
      </c>
      <c r="S1499" s="27"/>
      <c r="T1499" s="27"/>
      <c r="U1499" s="28"/>
      <c r="X1499" s="27"/>
      <c r="Y1499" s="27"/>
      <c r="Z1499" s="29"/>
      <c r="AA1499" s="29">
        <v>0.63541666666666663</v>
      </c>
      <c r="AB1499" s="29"/>
      <c r="AC1499" s="30">
        <v>46104</v>
      </c>
      <c r="AD1499" s="15" t="str">
        <f>IF(Tabla2[[#This Row],[HORA ENTREGA]]="DIRECTO","On time", IF(AA1499&lt;&gt;"",IF(Tabla2[[#This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499" s="15" t="str">
        <f>MID(Tabla2[[#This Row],[TIPO]],1,3)</f>
        <v xml:space="preserve">40 </v>
      </c>
      <c r="AF14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23-03%0A *Cliente:* LAMAIGNERE CHILE S.A. */ Cont: * TCLU5291139*/ HR Entrega: *14:00* /Dirección: *AV. MARTA OSSA RUIZ 601 (CAMINO CASAS VIEJAS); MAIPU </v>
      </c>
      <c r="AG1499" s="38" t="str">
        <f>IFERROR(HYPERLINK("https://wa.me/"&amp;Tabla2[[#This Row],[CONTACTO]]&amp;"?text="&amp;Tabla2[[#This Row],[Mensaje]],"Enviar mensaje"),"")</f>
        <v>Enviar mensaje</v>
      </c>
      <c r="AH1499" s="15" t="str">
        <f>CONCATENATE(A1499,F1499)</f>
        <v>1498TCLU5291139</v>
      </c>
      <c r="AI1499" s="15" t="str">
        <f>CONCATENATE("ENT-",A1499)</f>
        <v>ENT-1498</v>
      </c>
      <c r="AJ1499" s="15" t="str">
        <f>IF(Tabla2[[#This Row],[Op]]&lt;&gt;"","ENTREGA","")</f>
        <v>ENTREGA</v>
      </c>
      <c r="AK1499" s="40" t="str">
        <f>(Tabla2[[#This Row],[FECHA ENTREGA]]&amp;Tabla2[[#This Row],[HORA ENTREGA]])</f>
        <v>461040,583333333333333</v>
      </c>
      <c r="AL1499" s="34" t="str">
        <f>IFERROR(HYPERLINK("https://wa.me/"&amp;Tabla2[[#This Row],[CONTACTO]]&amp;"?text="&amp;Tabla2[[#This Row],[Mensaje]]),"")</f>
        <v xml:space="preserve">https://wa.me/56998494086?text=Hola!%0AServicio del día 23-03%0A *Cliente:* LAMAIGNERE CHILE S.A. */ Cont: * TCLU5291139*/ HR Entrega: *14:00* /Dirección: *AV. MARTA OSSA RUIZ 601 (CAMINO CASAS VIEJAS); MAIPU </v>
      </c>
    </row>
    <row r="1500" spans="1:38" s="15" customFormat="1" ht="16.5" customHeight="1" x14ac:dyDescent="0.2">
      <c r="A1500" s="15">
        <f>ROW(A1499)</f>
        <v>1499</v>
      </c>
      <c r="B1500" s="15">
        <f>IF(J1500=J1499,B1499+1,1)</f>
        <v>36</v>
      </c>
      <c r="C1500" s="15" t="s">
        <v>196</v>
      </c>
      <c r="D1500" s="25" t="s">
        <v>39</v>
      </c>
      <c r="E1500" s="27">
        <v>301244</v>
      </c>
      <c r="F1500" s="27" t="s">
        <v>2513</v>
      </c>
      <c r="G1500" s="27" t="s">
        <v>64</v>
      </c>
      <c r="H1500" s="27">
        <v>22000</v>
      </c>
      <c r="I1500" s="27" t="s">
        <v>2514</v>
      </c>
      <c r="J1500" s="28">
        <v>46104</v>
      </c>
      <c r="K1500" s="26">
        <v>0.33333333333333331</v>
      </c>
      <c r="L1500" s="26"/>
      <c r="M1500" s="27" t="s">
        <v>241</v>
      </c>
      <c r="N1500" s="25">
        <f>IFERROR(VLOOKUP(M1500,Data!$J$1:$K$58,2,0),"")</f>
        <v>56984880436</v>
      </c>
      <c r="O1500" s="27" t="s">
        <v>242</v>
      </c>
      <c r="P1500" s="27"/>
      <c r="Q1500" s="27" t="s">
        <v>201</v>
      </c>
      <c r="R1500" s="27" t="s">
        <v>93</v>
      </c>
      <c r="S1500" s="27"/>
      <c r="T1500" s="27"/>
      <c r="U1500" s="28"/>
      <c r="X1500" s="27" t="s">
        <v>335</v>
      </c>
      <c r="Y1500" s="27"/>
      <c r="Z1500" s="29"/>
      <c r="AA1500" s="29">
        <v>0.33333333333333331</v>
      </c>
      <c r="AB1500" s="29"/>
      <c r="AC1500" s="30">
        <v>46104</v>
      </c>
      <c r="AD1500" s="15" t="str">
        <f>IF(Tabla2[[#This Row],[HORA ENTREGA]]="DIRECTO","On time", IF(AA1500&lt;&gt;"",IF(Tabla2[[#This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00" s="15" t="str">
        <f>MID(Tabla2[[#This Row],[TIPO]],1,3)</f>
        <v xml:space="preserve">20 </v>
      </c>
      <c r="AF15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LANCO &amp; HARRIS SURAMERICA SPA */ Cont: * MRKU7635584*/ HR Entrega: *08:00* /Dirección: *CALLE CHORRILLOS 1 PARC.19B, LAMPA</v>
      </c>
      <c r="AG1500" s="38" t="str">
        <f>IFERROR(HYPERLINK("https://wa.me/"&amp;Tabla2[[#This Row],[CONTACTO]]&amp;"?text="&amp;Tabla2[[#This Row],[Mensaje]],"Enviar mensaje"),"")</f>
        <v>Enviar mensaje</v>
      </c>
      <c r="AH1500" s="15" t="str">
        <f>CONCATENATE(A1500,F1500)</f>
        <v>1499MRKU7635584</v>
      </c>
      <c r="AI1500" s="15" t="str">
        <f>CONCATENATE("ENT-",A1500)</f>
        <v>ENT-1499</v>
      </c>
      <c r="AJ1500" s="15" t="str">
        <f>IF(Tabla2[[#This Row],[Op]]&lt;&gt;"","ENTREGA","")</f>
        <v>ENTREGA</v>
      </c>
      <c r="AK1500" s="40" t="str">
        <f>(Tabla2[[#This Row],[FECHA ENTREGA]]&amp;Tabla2[[#This Row],[HORA ENTREGA]])</f>
        <v>461040,333333333333333</v>
      </c>
      <c r="AL1500" s="34" t="str">
        <f>IFERROR(HYPERLINK("https://wa.me/"&amp;Tabla2[[#This Row],[CONTACTO]]&amp;"?text="&amp;Tabla2[[#This Row],[Mensaje]]),"")</f>
        <v>https://wa.me/56984880436?text=Hola!%0AServicio del día 23-03%0A *Cliente:* LANCO &amp; HARRIS SURAMERICA SPA */ Cont: * MRKU7635584*/ HR Entrega: *08:00* /Dirección: *CALLE CHORRILLOS 1 PARC.19B, LAMPA</v>
      </c>
    </row>
    <row r="1501" spans="1:38" s="15" customFormat="1" ht="16.5" customHeight="1" x14ac:dyDescent="0.2">
      <c r="A1501" s="15">
        <f>ROW(A1500)</f>
        <v>1500</v>
      </c>
      <c r="B1501" s="15">
        <f>IF(J1501=J1500,B1500+1,1)</f>
        <v>37</v>
      </c>
      <c r="C1501" s="15" t="s">
        <v>204</v>
      </c>
      <c r="D1501" s="25" t="s">
        <v>39</v>
      </c>
      <c r="E1501" s="27">
        <v>1185023</v>
      </c>
      <c r="F1501" s="27" t="s">
        <v>2515</v>
      </c>
      <c r="G1501" s="27" t="s">
        <v>64</v>
      </c>
      <c r="H1501" s="27">
        <v>27000</v>
      </c>
      <c r="I1501" s="27" t="s">
        <v>42</v>
      </c>
      <c r="J1501" s="28">
        <v>46104</v>
      </c>
      <c r="K1501" s="26">
        <v>0.35416666666666669</v>
      </c>
      <c r="L1501" s="26"/>
      <c r="M1501" s="27" t="s">
        <v>45</v>
      </c>
      <c r="N1501" s="25">
        <f>IFERROR(VLOOKUP(M1501,Data!$J$1:$K$58,2,0),"")</f>
        <v>56950981572</v>
      </c>
      <c r="O1501" s="27" t="s">
        <v>46</v>
      </c>
      <c r="P1501" s="27"/>
      <c r="Q1501" s="27" t="s">
        <v>1999</v>
      </c>
      <c r="R1501" s="27" t="s">
        <v>74</v>
      </c>
      <c r="S1501" s="27"/>
      <c r="T1501" s="27"/>
      <c r="U1501" s="28"/>
      <c r="X1501" s="27"/>
      <c r="Y1501" s="27"/>
      <c r="Z1501" s="29"/>
      <c r="AA1501" s="29">
        <v>0.34305555555555556</v>
      </c>
      <c r="AB1501" s="29"/>
      <c r="AC1501" s="30">
        <v>46104</v>
      </c>
      <c r="AD1501" s="15" t="str">
        <f>IF(Tabla2[[#This Row],[HORA ENTREGA]]="DIRECTO","On time", IF(AA1501&lt;&gt;"",IF(Tabla2[[#This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01" s="15" t="str">
        <f>MID(Tabla2[[#This Row],[TIPO]],1,3)</f>
        <v xml:space="preserve">20 </v>
      </c>
      <c r="AF15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OXIQUIM S A */ Cont: * WHSU2781090*/ HR Entrega: *08:30* /Dirección: *CAÑAVERAL 901, QUILICURA</v>
      </c>
      <c r="AG1501" s="38" t="str">
        <f>IFERROR(HYPERLINK("https://wa.me/"&amp;Tabla2[[#This Row],[CONTACTO]]&amp;"?text="&amp;Tabla2[[#This Row],[Mensaje]],"Enviar mensaje"),"")</f>
        <v>Enviar mensaje</v>
      </c>
      <c r="AH1501" s="15" t="str">
        <f>CONCATENATE(A1501,F1501)</f>
        <v>1500WHSU2781090</v>
      </c>
      <c r="AI1501" s="15" t="str">
        <f>CONCATENATE("ENT-",A1501)</f>
        <v>ENT-1500</v>
      </c>
      <c r="AJ1501" s="15" t="str">
        <f>IF(Tabla2[[#This Row],[Op]]&lt;&gt;"","ENTREGA","")</f>
        <v>ENTREGA</v>
      </c>
      <c r="AK1501" s="40" t="str">
        <f>(Tabla2[[#This Row],[FECHA ENTREGA]]&amp;Tabla2[[#This Row],[HORA ENTREGA]])</f>
        <v>461040,354166666666667</v>
      </c>
      <c r="AL1501" s="34" t="str">
        <f>IFERROR(HYPERLINK("https://wa.me/"&amp;Tabla2[[#This Row],[CONTACTO]]&amp;"?text="&amp;Tabla2[[#This Row],[Mensaje]]),"")</f>
        <v>https://wa.me/56950981572?text=Hola!%0AServicio del día 23-03%0A *Cliente:* OXIQUIM S A */ Cont: * WHSU2781090*/ HR Entrega: *08:30* /Dirección: *CAÑAVERAL 901, QUILICURA</v>
      </c>
    </row>
    <row r="1502" spans="1:38" s="15" customFormat="1" ht="16.5" customHeight="1" x14ac:dyDescent="0.2">
      <c r="A1502" s="15">
        <f>ROW(A1501)</f>
        <v>1501</v>
      </c>
      <c r="B1502" s="15">
        <f>IF(J1502=J1501,B1501+1,1)</f>
        <v>38</v>
      </c>
      <c r="C1502" s="15" t="s">
        <v>204</v>
      </c>
      <c r="D1502" s="25" t="s">
        <v>39</v>
      </c>
      <c r="E1502" s="27">
        <v>1183597</v>
      </c>
      <c r="F1502" s="27" t="s">
        <v>2516</v>
      </c>
      <c r="G1502" s="27" t="s">
        <v>64</v>
      </c>
      <c r="H1502" s="27">
        <v>12000</v>
      </c>
      <c r="I1502" s="27" t="s">
        <v>42</v>
      </c>
      <c r="J1502" s="28">
        <v>46104</v>
      </c>
      <c r="K1502" s="26">
        <v>0.35416666666666669</v>
      </c>
      <c r="L1502" s="26"/>
      <c r="M1502" s="27" t="s">
        <v>180</v>
      </c>
      <c r="N1502" s="25">
        <f>IFERROR(VLOOKUP(M1502,Data!$J$1:$K$58,2,0),"")</f>
        <v>56956063271</v>
      </c>
      <c r="O1502" s="27" t="s">
        <v>384</v>
      </c>
      <c r="P1502" s="27"/>
      <c r="Q1502" s="27" t="s">
        <v>1999</v>
      </c>
      <c r="R1502" s="27" t="s">
        <v>218</v>
      </c>
      <c r="S1502" s="27"/>
      <c r="T1502" s="27"/>
      <c r="U1502" s="28"/>
      <c r="V1502" s="15" t="s">
        <v>1700</v>
      </c>
      <c r="X1502" s="27"/>
      <c r="Y1502" s="27"/>
      <c r="Z1502" s="29"/>
      <c r="AA1502" s="29">
        <v>0.34722222222222221</v>
      </c>
      <c r="AB1502" s="29"/>
      <c r="AC1502" s="30">
        <v>46104</v>
      </c>
      <c r="AD1502" s="15" t="str">
        <f>IF(Tabla2[[#This Row],[HORA ENTREGA]]="DIRECTO","On time", IF(AA1502&lt;&gt;"",IF(Tabla2[[#This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02" s="15" t="str">
        <f>MID(Tabla2[[#This Row],[TIPO]],1,3)</f>
        <v xml:space="preserve">20 </v>
      </c>
      <c r="AF15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OXIQUIM S A */ Cont: * CSNU1744795*/ HR Entrega: *08:30* /Dirección: *CAÑAVERAL 901, QUILICURA</v>
      </c>
      <c r="AG1502" s="38" t="str">
        <f>IFERROR(HYPERLINK("https://wa.me/"&amp;Tabla2[[#This Row],[CONTACTO]]&amp;"?text="&amp;Tabla2[[#This Row],[Mensaje]],"Enviar mensaje"),"")</f>
        <v>Enviar mensaje</v>
      </c>
      <c r="AH1502" s="15" t="str">
        <f>CONCATENATE(A1502,F1502)</f>
        <v>1501CSNU1744795</v>
      </c>
      <c r="AI1502" s="15" t="str">
        <f>CONCATENATE("ENT-",A1502)</f>
        <v>ENT-1501</v>
      </c>
      <c r="AJ1502" s="15" t="str">
        <f>IF(Tabla2[[#This Row],[Op]]&lt;&gt;"","ENTREGA","")</f>
        <v>ENTREGA</v>
      </c>
      <c r="AK1502" s="40" t="str">
        <f>(Tabla2[[#This Row],[FECHA ENTREGA]]&amp;Tabla2[[#This Row],[HORA ENTREGA]])</f>
        <v>461040,354166666666667</v>
      </c>
      <c r="AL1502" s="34" t="str">
        <f>IFERROR(HYPERLINK("https://wa.me/"&amp;Tabla2[[#This Row],[CONTACTO]]&amp;"?text="&amp;Tabla2[[#This Row],[Mensaje]]),"")</f>
        <v>https://wa.me/56956063271?text=Hola!%0AServicio del día 23-03%0A *Cliente:* OXIQUIM S A */ Cont: * CSNU1744795*/ HR Entrega: *08:30* /Dirección: *CAÑAVERAL 901, QUILICURA</v>
      </c>
    </row>
    <row r="1503" spans="1:38" s="15" customFormat="1" ht="16.5" customHeight="1" x14ac:dyDescent="0.2">
      <c r="A1503" s="15">
        <f>ROW(A1502)</f>
        <v>1502</v>
      </c>
      <c r="B1503" s="15">
        <f>IF(J1503=J1502,B1502+1,1)</f>
        <v>39</v>
      </c>
      <c r="C1503" s="15" t="s">
        <v>204</v>
      </c>
      <c r="D1503" s="25" t="s">
        <v>39</v>
      </c>
      <c r="E1503" s="27">
        <v>1185023</v>
      </c>
      <c r="F1503" s="27" t="s">
        <v>2517</v>
      </c>
      <c r="G1503" s="27" t="s">
        <v>64</v>
      </c>
      <c r="H1503" s="27">
        <v>27000</v>
      </c>
      <c r="I1503" s="27" t="s">
        <v>42</v>
      </c>
      <c r="J1503" s="28">
        <v>46104</v>
      </c>
      <c r="K1503" s="26">
        <v>0.35416666666666669</v>
      </c>
      <c r="L1503" s="26"/>
      <c r="M1503" s="27" t="s">
        <v>433</v>
      </c>
      <c r="N1503" s="25">
        <f>IFERROR(VLOOKUP(M1503,Data!$J$1:$K$58,2,0),"")</f>
        <v>56994354094</v>
      </c>
      <c r="O1503" s="27" t="s">
        <v>434</v>
      </c>
      <c r="P1503" s="27"/>
      <c r="Q1503" s="27" t="s">
        <v>1999</v>
      </c>
      <c r="R1503" s="27" t="s">
        <v>74</v>
      </c>
      <c r="S1503" s="27"/>
      <c r="T1503" s="27"/>
      <c r="U1503" s="28"/>
      <c r="V1503" s="15" t="s">
        <v>1700</v>
      </c>
      <c r="X1503" s="27"/>
      <c r="Y1503" s="27"/>
      <c r="Z1503" s="29"/>
      <c r="AA1503" s="29">
        <v>0.28819444444444442</v>
      </c>
      <c r="AB1503" s="29"/>
      <c r="AC1503" s="30">
        <v>46104</v>
      </c>
      <c r="AD1503" s="15" t="str">
        <f>IF(Tabla2[[#This Row],[HORA ENTREGA]]="DIRECTO","On time", IF(AA1503&lt;&gt;"",IF(Tabla2[[#This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03" s="15" t="str">
        <f>MID(Tabla2[[#This Row],[TIPO]],1,3)</f>
        <v xml:space="preserve">20 </v>
      </c>
      <c r="AF15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OXIQUIM S A */ Cont: * WHSU2263492*/ HR Entrega: *08:30* /Dirección: *CAÑAVERAL 901, QUILICURA</v>
      </c>
      <c r="AG1503" s="38" t="str">
        <f>IFERROR(HYPERLINK("https://wa.me/"&amp;Tabla2[[#This Row],[CONTACTO]]&amp;"?text="&amp;Tabla2[[#This Row],[Mensaje]],"Enviar mensaje"),"")</f>
        <v>Enviar mensaje</v>
      </c>
      <c r="AH1503" s="15" t="str">
        <f>CONCATENATE(A1503,F1503)</f>
        <v>1502WHSU2263492</v>
      </c>
      <c r="AI1503" s="15" t="str">
        <f>CONCATENATE("ENT-",A1503)</f>
        <v>ENT-1502</v>
      </c>
      <c r="AJ1503" s="15" t="str">
        <f>IF(Tabla2[[#This Row],[Op]]&lt;&gt;"","ENTREGA","")</f>
        <v>ENTREGA</v>
      </c>
      <c r="AK1503" s="40" t="str">
        <f>(Tabla2[[#This Row],[FECHA ENTREGA]]&amp;Tabla2[[#This Row],[HORA ENTREGA]])</f>
        <v>461040,354166666666667</v>
      </c>
      <c r="AL1503" s="34" t="str">
        <f>IFERROR(HYPERLINK("https://wa.me/"&amp;Tabla2[[#This Row],[CONTACTO]]&amp;"?text="&amp;Tabla2[[#This Row],[Mensaje]]),"")</f>
        <v>https://wa.me/56994354094?text=Hola!%0AServicio del día 23-03%0A *Cliente:* OXIQUIM S A */ Cont: * WHSU2263492*/ HR Entrega: *08:30* /Dirección: *CAÑAVERAL 901, QUILICURA</v>
      </c>
    </row>
    <row r="1504" spans="1:38" s="15" customFormat="1" ht="16.5" customHeight="1" x14ac:dyDescent="0.2">
      <c r="A1504" s="15">
        <f>ROW(A1503)</f>
        <v>1503</v>
      </c>
      <c r="B1504" s="15">
        <f>IF(J1504=J1503,B1503+1,1)</f>
        <v>40</v>
      </c>
      <c r="C1504" s="15" t="s">
        <v>204</v>
      </c>
      <c r="D1504" s="25" t="s">
        <v>39</v>
      </c>
      <c r="E1504" s="27">
        <v>1185064</v>
      </c>
      <c r="F1504" s="27" t="s">
        <v>2518</v>
      </c>
      <c r="G1504" s="27" t="s">
        <v>64</v>
      </c>
      <c r="H1504" s="27">
        <v>10000</v>
      </c>
      <c r="I1504" s="27" t="s">
        <v>2519</v>
      </c>
      <c r="J1504" s="28">
        <v>46104</v>
      </c>
      <c r="K1504" s="26">
        <v>0.35416666666666669</v>
      </c>
      <c r="L1504" s="26"/>
      <c r="M1504" s="27"/>
      <c r="N1504" s="25" t="str">
        <f>IFERROR(VLOOKUP(M1504,Data!$J$1:$K$58,2,0),"")</f>
        <v/>
      </c>
      <c r="O1504" s="27"/>
      <c r="P1504" s="27"/>
      <c r="Q1504" s="27" t="s">
        <v>1999</v>
      </c>
      <c r="R1504" s="27" t="s">
        <v>120</v>
      </c>
      <c r="S1504" s="27"/>
      <c r="T1504" s="27"/>
      <c r="U1504" s="28"/>
      <c r="X1504" s="27"/>
      <c r="Y1504" s="27" t="s">
        <v>1901</v>
      </c>
      <c r="Z1504" s="29"/>
      <c r="AA1504" s="29"/>
      <c r="AB1504" s="29"/>
      <c r="AC1504" s="30"/>
      <c r="AD1504" s="15" t="str">
        <f>IF(Tabla2[[#This Row],[HORA ENTREGA]]="DIRECTO","On time", IF(AA1504&lt;&gt;"",IF(Tabla2[[#This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04" s="15" t="str">
        <f>MID(Tabla2[[#This Row],[TIPO]],1,3)</f>
        <v xml:space="preserve">20 </v>
      </c>
      <c r="AF15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OXIQUIM S A */ Cont: * MSBU3096164*/ HR Entrega: *08:30* /Dirección: *CAÑAVERAL 901, QUILICURA</v>
      </c>
      <c r="AG1504" s="38" t="str">
        <f>IFERROR(HYPERLINK("https://wa.me/"&amp;Tabla2[[#This Row],[CONTACTO]]&amp;"?text="&amp;Tabla2[[#This Row],[Mensaje]],"Enviar mensaje"),"")</f>
        <v>Enviar mensaje</v>
      </c>
      <c r="AH1504" s="15" t="str">
        <f>CONCATENATE(A1504,F1504)</f>
        <v>1503MSBU3096164</v>
      </c>
      <c r="AI1504" s="15" t="str">
        <f>CONCATENATE("ENT-",A1504)</f>
        <v>ENT-1503</v>
      </c>
      <c r="AJ1504" s="15" t="str">
        <f>IF(Tabla2[[#This Row],[Op]]&lt;&gt;"","ENTREGA","")</f>
        <v>ENTREGA</v>
      </c>
      <c r="AK1504" s="40" t="str">
        <f>(Tabla2[[#This Row],[FECHA ENTREGA]]&amp;Tabla2[[#This Row],[HORA ENTREGA]])</f>
        <v>461040,354166666666667</v>
      </c>
      <c r="AL1504" s="34" t="str">
        <f>IFERROR(HYPERLINK("https://wa.me/"&amp;Tabla2[[#This Row],[CONTACTO]]&amp;"?text="&amp;Tabla2[[#This Row],[Mensaje]]),"")</f>
        <v>https://wa.me/?text=Hola!%0AServicio del día 23-03%0A *Cliente:* OXIQUIM S A */ Cont: * MSBU3096164*/ HR Entrega: *08:30* /Dirección: *CAÑAVERAL 901, QUILICURA</v>
      </c>
    </row>
    <row r="1505" spans="1:38" s="15" customFormat="1" ht="16.5" customHeight="1" x14ac:dyDescent="0.2">
      <c r="A1505" s="15">
        <f>ROW(A1504)</f>
        <v>1504</v>
      </c>
      <c r="B1505" s="15">
        <f>IF(J1505=J1504,B1504+1,1)</f>
        <v>41</v>
      </c>
      <c r="C1505" s="15" t="s">
        <v>566</v>
      </c>
      <c r="D1505" s="25"/>
      <c r="E1505" s="27" t="s">
        <v>120</v>
      </c>
      <c r="F1505" s="27" t="s">
        <v>456</v>
      </c>
      <c r="G1505" s="27" t="s">
        <v>456</v>
      </c>
      <c r="H1505" s="27" t="s">
        <v>120</v>
      </c>
      <c r="I1505" s="27" t="s">
        <v>120</v>
      </c>
      <c r="J1505" s="28">
        <v>46104</v>
      </c>
      <c r="K1505" s="26">
        <v>0.29166666666666669</v>
      </c>
      <c r="L1505" s="26"/>
      <c r="M1505" s="27" t="s">
        <v>567</v>
      </c>
      <c r="N1505" s="25">
        <f>IFERROR(VLOOKUP(M1505,Data!$J$1:$K$58,2,0),"")</f>
        <v>56964069749</v>
      </c>
      <c r="O1505" s="27" t="s">
        <v>568</v>
      </c>
      <c r="P1505" s="27"/>
      <c r="Q1505" s="27" t="s">
        <v>569</v>
      </c>
      <c r="R1505" s="27" t="s">
        <v>120</v>
      </c>
      <c r="S1505" s="27"/>
      <c r="T1505" s="27"/>
      <c r="U1505" s="28"/>
      <c r="X1505" s="27"/>
      <c r="Y1505" s="27"/>
      <c r="Z1505" s="29"/>
      <c r="AA1505" s="29"/>
      <c r="AB1505" s="29"/>
      <c r="AC1505" s="30"/>
      <c r="AD1505" s="15" t="str">
        <f>IF(Tabla2[[#This Row],[HORA ENTREGA]]="DIRECTO","On time", IF(AA1505&lt;&gt;"",IF(Tabla2[[#This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05" s="15" t="str">
        <f>MID(Tabla2[[#This Row],[TIPO]],1,3)</f>
        <v>RAM</v>
      </c>
      <c r="AF15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RITRAMA S.A. */ Cont: * RAMPLA*/ HR Entrega: *07:00* /Dirección: *AV. TUPUNGATO 3420, PLACILLA</v>
      </c>
      <c r="AG1505" s="38" t="str">
        <f>IFERROR(HYPERLINK("https://wa.me/"&amp;Tabla2[[#This Row],[CONTACTO]]&amp;"?text="&amp;Tabla2[[#This Row],[Mensaje]],"Enviar mensaje"),"")</f>
        <v>Enviar mensaje</v>
      </c>
      <c r="AH1505" s="15" t="str">
        <f>CONCATENATE(A1505,F1505)</f>
        <v>1504RAMPLA</v>
      </c>
      <c r="AI1505" s="15" t="str">
        <f>CONCATENATE("ENT-",A1505)</f>
        <v>ENT-1504</v>
      </c>
      <c r="AJ1505" s="15" t="str">
        <f>IF(Tabla2[[#This Row],[Op]]&lt;&gt;"","ENTREGA","")</f>
        <v>ENTREGA</v>
      </c>
      <c r="AK1505" s="40" t="str">
        <f>(Tabla2[[#This Row],[FECHA ENTREGA]]&amp;Tabla2[[#This Row],[HORA ENTREGA]])</f>
        <v>461040,291666666666667</v>
      </c>
      <c r="AL1505" s="34" t="str">
        <f>IFERROR(HYPERLINK("https://wa.me/"&amp;Tabla2[[#This Row],[CONTACTO]]&amp;"?text="&amp;Tabla2[[#This Row],[Mensaje]]),"")</f>
        <v>https://wa.me/56964069749?text=Hola!%0AServicio del día 23-03%0A *Cliente:* RITRAMA S.A. */ Cont: * RAMPLA*/ HR Entrega: *07:00* /Dirección: *AV. TUPUNGATO 3420, PLACILLA</v>
      </c>
    </row>
    <row r="1506" spans="1:38" s="15" customFormat="1" ht="16.5" customHeight="1" x14ac:dyDescent="0.2">
      <c r="A1506" s="15">
        <f>ROW(A1505)</f>
        <v>1505</v>
      </c>
      <c r="B1506" s="15">
        <f>IF(J1506=J1505,B1505+1,1)</f>
        <v>42</v>
      </c>
      <c r="C1506" s="15" t="s">
        <v>566</v>
      </c>
      <c r="D1506" s="25"/>
      <c r="E1506" s="27" t="s">
        <v>120</v>
      </c>
      <c r="F1506" s="27" t="s">
        <v>456</v>
      </c>
      <c r="G1506" s="27" t="s">
        <v>456</v>
      </c>
      <c r="H1506" s="27" t="s">
        <v>120</v>
      </c>
      <c r="I1506" s="27" t="s">
        <v>120</v>
      </c>
      <c r="J1506" s="28">
        <v>46104</v>
      </c>
      <c r="K1506" s="26">
        <v>0.29166666666666669</v>
      </c>
      <c r="L1506" s="26"/>
      <c r="M1506" s="27" t="s">
        <v>570</v>
      </c>
      <c r="N1506" s="25">
        <f>IFERROR(VLOOKUP(M1506,Data!$J$1:$K$58,2,0),"")</f>
        <v>56973887322</v>
      </c>
      <c r="O1506" s="27" t="s">
        <v>738</v>
      </c>
      <c r="P1506" s="27"/>
      <c r="Q1506" s="27" t="s">
        <v>569</v>
      </c>
      <c r="R1506" s="27" t="s">
        <v>120</v>
      </c>
      <c r="S1506" s="27"/>
      <c r="T1506" s="27"/>
      <c r="U1506" s="28"/>
      <c r="V1506" s="15" t="s">
        <v>2520</v>
      </c>
      <c r="X1506" s="27"/>
      <c r="Y1506" s="27"/>
      <c r="Z1506" s="29"/>
      <c r="AA1506" s="29"/>
      <c r="AB1506" s="29"/>
      <c r="AC1506" s="30"/>
      <c r="AD1506" s="15" t="str">
        <f>IF(Tabla2[[#This Row],[HORA ENTREGA]]="DIRECTO","On time", IF(AA1506&lt;&gt;"",IF(Tabla2[[#This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06" s="15" t="str">
        <f>MID(Tabla2[[#This Row],[TIPO]],1,3)</f>
        <v>RAM</v>
      </c>
      <c r="AF15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RITRAMA S.A. */ Cont: * RAMPLA*/ HR Entrega: *07:00* /Dirección: *AV. TUPUNGATO 3420, PLACILLA</v>
      </c>
      <c r="AG1506" s="38" t="str">
        <f>IFERROR(HYPERLINK("https://wa.me/"&amp;Tabla2[[#This Row],[CONTACTO]]&amp;"?text="&amp;Tabla2[[#This Row],[Mensaje]],"Enviar mensaje"),"")</f>
        <v>Enviar mensaje</v>
      </c>
      <c r="AH1506" s="15" t="str">
        <f>CONCATENATE(A1506,F1506)</f>
        <v>1505RAMPLA</v>
      </c>
      <c r="AI1506" s="15" t="str">
        <f>CONCATENATE("ENT-",A1506)</f>
        <v>ENT-1505</v>
      </c>
      <c r="AJ1506" s="15" t="str">
        <f>IF(Tabla2[[#This Row],[Op]]&lt;&gt;"","ENTREGA","")</f>
        <v>ENTREGA</v>
      </c>
      <c r="AK1506" s="40" t="str">
        <f>(Tabla2[[#This Row],[FECHA ENTREGA]]&amp;Tabla2[[#This Row],[HORA ENTREGA]])</f>
        <v>461040,291666666666667</v>
      </c>
      <c r="AL1506" s="34" t="str">
        <f>IFERROR(HYPERLINK("https://wa.me/"&amp;Tabla2[[#This Row],[CONTACTO]]&amp;"?text="&amp;Tabla2[[#This Row],[Mensaje]]),"")</f>
        <v>https://wa.me/56973887322?text=Hola!%0AServicio del día 23-03%0A *Cliente:* RITRAMA S.A. */ Cont: * RAMPLA*/ HR Entrega: *07:00* /Dirección: *AV. TUPUNGATO 3420, PLACILLA</v>
      </c>
    </row>
    <row r="1507" spans="1:38" s="15" customFormat="1" ht="16.5" customHeight="1" x14ac:dyDescent="0.2">
      <c r="A1507" s="15">
        <f>ROW(A1506)</f>
        <v>1506</v>
      </c>
      <c r="B1507" s="15">
        <f>IF(J1507=J1506,B1506+1,1)</f>
        <v>43</v>
      </c>
      <c r="C1507" s="15" t="s">
        <v>236</v>
      </c>
      <c r="D1507" s="25" t="s">
        <v>39</v>
      </c>
      <c r="E1507" s="27">
        <v>508694</v>
      </c>
      <c r="F1507" s="27" t="s">
        <v>2521</v>
      </c>
      <c r="G1507" s="27" t="s">
        <v>64</v>
      </c>
      <c r="H1507" s="27">
        <v>30000</v>
      </c>
      <c r="I1507" s="27" t="s">
        <v>42</v>
      </c>
      <c r="J1507" s="28">
        <v>46104</v>
      </c>
      <c r="K1507" s="26">
        <v>0.33333333333333331</v>
      </c>
      <c r="L1507" s="26"/>
      <c r="M1507" s="27" t="s">
        <v>366</v>
      </c>
      <c r="N1507" s="25">
        <f>IFERROR(VLOOKUP(M1507,Data!$J$1:$K$58,2,0),"")</f>
        <v>56967386251</v>
      </c>
      <c r="O1507" s="27" t="s">
        <v>367</v>
      </c>
      <c r="P1507" s="27"/>
      <c r="Q1507" s="27" t="s">
        <v>573</v>
      </c>
      <c r="R1507" s="27" t="s">
        <v>48</v>
      </c>
      <c r="S1507" s="27"/>
      <c r="T1507" s="27"/>
      <c r="U1507" s="28"/>
      <c r="X1507" s="27"/>
      <c r="Y1507" s="27"/>
      <c r="Z1507" s="29"/>
      <c r="AA1507" s="29">
        <v>0.34444444444444444</v>
      </c>
      <c r="AB1507" s="29"/>
      <c r="AC1507" s="30">
        <v>46104</v>
      </c>
      <c r="AD1507" s="15" t="str">
        <f>IF(Tabla2[[#This Row],[HORA ENTREGA]]="DIRECTO","On time", IF(AA1507&lt;&gt;"",IF(Tabla2[[#This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07" s="15" t="str">
        <f>MID(Tabla2[[#This Row],[TIPO]],1,3)</f>
        <v xml:space="preserve">20 </v>
      </c>
      <c r="AF15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SOCIEDAD COMERCIAL MARBEN PETS LTDA */ Cont: * TRHU1099406*/ HR Entrega: *08:00* /Dirección: *FRAGUA - BOD.PRINCIPAL</v>
      </c>
      <c r="AG1507" s="38" t="str">
        <f>IFERROR(HYPERLINK("https://wa.me/"&amp;Tabla2[[#This Row],[CONTACTO]]&amp;"?text="&amp;Tabla2[[#This Row],[Mensaje]],"Enviar mensaje"),"")</f>
        <v>Enviar mensaje</v>
      </c>
      <c r="AH1507" s="15" t="str">
        <f>CONCATENATE(A1507,F1507)</f>
        <v>1506TRHU1099406</v>
      </c>
      <c r="AI1507" s="15" t="str">
        <f>CONCATENATE("ENT-",A1507)</f>
        <v>ENT-1506</v>
      </c>
      <c r="AJ1507" s="15" t="str">
        <f>IF(Tabla2[[#This Row],[Op]]&lt;&gt;"","ENTREGA","")</f>
        <v>ENTREGA</v>
      </c>
      <c r="AK1507" s="40" t="str">
        <f>(Tabla2[[#This Row],[FECHA ENTREGA]]&amp;Tabla2[[#This Row],[HORA ENTREGA]])</f>
        <v>461040,333333333333333</v>
      </c>
      <c r="AL1507" s="34" t="str">
        <f>IFERROR(HYPERLINK("https://wa.me/"&amp;Tabla2[[#This Row],[CONTACTO]]&amp;"?text="&amp;Tabla2[[#This Row],[Mensaje]]),"")</f>
        <v>https://wa.me/56967386251?text=Hola!%0AServicio del día 23-03%0A *Cliente:* SOCIEDAD COMERCIAL MARBEN PETS LTDA */ Cont: * TRHU1099406*/ HR Entrega: *08:00* /Dirección: *FRAGUA - BOD.PRINCIPAL</v>
      </c>
    </row>
    <row r="1508" spans="1:38" s="15" customFormat="1" ht="16.5" customHeight="1" x14ac:dyDescent="0.2">
      <c r="A1508" s="15">
        <f>ROW(A1507)</f>
        <v>1507</v>
      </c>
      <c r="B1508" s="15">
        <f>IF(J1508=J1507,B1507+1,1)</f>
        <v>44</v>
      </c>
      <c r="C1508" s="15" t="s">
        <v>236</v>
      </c>
      <c r="D1508" s="25" t="s">
        <v>39</v>
      </c>
      <c r="E1508" s="27">
        <v>508694</v>
      </c>
      <c r="F1508" s="27" t="s">
        <v>2522</v>
      </c>
      <c r="G1508" s="27" t="s">
        <v>64</v>
      </c>
      <c r="H1508" s="27">
        <v>30000</v>
      </c>
      <c r="I1508" s="27" t="s">
        <v>42</v>
      </c>
      <c r="J1508" s="28">
        <v>46104</v>
      </c>
      <c r="K1508" s="26">
        <v>0.33333333333333331</v>
      </c>
      <c r="L1508" s="26"/>
      <c r="M1508" s="27" t="s">
        <v>313</v>
      </c>
      <c r="N1508" s="25">
        <f>IFERROR(VLOOKUP(M1508,Data!$J$1:$K$58,2,0),"")</f>
        <v>56967387744</v>
      </c>
      <c r="O1508" s="27" t="s">
        <v>314</v>
      </c>
      <c r="P1508" s="27"/>
      <c r="Q1508" s="27" t="s">
        <v>573</v>
      </c>
      <c r="R1508" s="27" t="s">
        <v>48</v>
      </c>
      <c r="S1508" s="27"/>
      <c r="T1508" s="27"/>
      <c r="U1508" s="28"/>
      <c r="X1508" s="27"/>
      <c r="Y1508" s="27"/>
      <c r="Z1508" s="29"/>
      <c r="AA1508" s="29">
        <v>0.35069444444444442</v>
      </c>
      <c r="AB1508" s="29"/>
      <c r="AC1508" s="30">
        <v>46104</v>
      </c>
      <c r="AD1508" s="15" t="str">
        <f>IF(Tabla2[[#This Row],[HORA ENTREGA]]="DIRECTO","On time", IF(AA1508&lt;&gt;"",IF(Tabla2[[#This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08" s="15" t="str">
        <f>MID(Tabla2[[#This Row],[TIPO]],1,3)</f>
        <v xml:space="preserve">20 </v>
      </c>
      <c r="AF15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SOCIEDAD COMERCIAL MARBEN PETS LTDA */ Cont: * TRHU2613660*/ HR Entrega: *08:00* /Dirección: *FRAGUA - BOD.PRINCIPAL</v>
      </c>
      <c r="AG1508" s="38" t="str">
        <f>IFERROR(HYPERLINK("https://wa.me/"&amp;Tabla2[[#This Row],[CONTACTO]]&amp;"?text="&amp;Tabla2[[#This Row],[Mensaje]],"Enviar mensaje"),"")</f>
        <v>Enviar mensaje</v>
      </c>
      <c r="AH1508" s="15" t="str">
        <f>CONCATENATE(A1508,F1508)</f>
        <v>1507TRHU2613660</v>
      </c>
      <c r="AI1508" s="15" t="str">
        <f>CONCATENATE("ENT-",A1508)</f>
        <v>ENT-1507</v>
      </c>
      <c r="AJ1508" s="15" t="str">
        <f>IF(Tabla2[[#This Row],[Op]]&lt;&gt;"","ENTREGA","")</f>
        <v>ENTREGA</v>
      </c>
      <c r="AK1508" s="40" t="str">
        <f>(Tabla2[[#This Row],[FECHA ENTREGA]]&amp;Tabla2[[#This Row],[HORA ENTREGA]])</f>
        <v>461040,333333333333333</v>
      </c>
      <c r="AL1508" s="34" t="str">
        <f>IFERROR(HYPERLINK("https://wa.me/"&amp;Tabla2[[#This Row],[CONTACTO]]&amp;"?text="&amp;Tabla2[[#This Row],[Mensaje]]),"")</f>
        <v>https://wa.me/56967387744?text=Hola!%0AServicio del día 23-03%0A *Cliente:* SOCIEDAD COMERCIAL MARBEN PETS LTDA */ Cont: * TRHU2613660*/ HR Entrega: *08:00* /Dirección: *FRAGUA - BOD.PRINCIPAL</v>
      </c>
    </row>
    <row r="1509" spans="1:38" s="15" customFormat="1" ht="16.5" customHeight="1" x14ac:dyDescent="0.2">
      <c r="A1509" s="15">
        <f>ROW(A1508)</f>
        <v>1508</v>
      </c>
      <c r="B1509" s="15">
        <f>IF(J1509=J1508,B1508+1,1)</f>
        <v>45</v>
      </c>
      <c r="C1509" s="15" t="s">
        <v>236</v>
      </c>
      <c r="D1509" s="25" t="s">
        <v>39</v>
      </c>
      <c r="E1509" s="27">
        <v>509705</v>
      </c>
      <c r="F1509" s="27" t="s">
        <v>2523</v>
      </c>
      <c r="G1509" s="27" t="s">
        <v>41</v>
      </c>
      <c r="H1509" s="27">
        <v>13000</v>
      </c>
      <c r="I1509" s="27" t="s">
        <v>42</v>
      </c>
      <c r="J1509" s="28">
        <v>46104</v>
      </c>
      <c r="K1509" s="26">
        <v>0.375</v>
      </c>
      <c r="L1509" s="26"/>
      <c r="M1509" s="27" t="s">
        <v>688</v>
      </c>
      <c r="N1509" s="25">
        <f>IFERROR(VLOOKUP(M1509,Data!$J$1:$K$58,2,0),"")</f>
        <v>56950104102</v>
      </c>
      <c r="O1509" s="27" t="s">
        <v>181</v>
      </c>
      <c r="P1509" s="27"/>
      <c r="Q1509" s="27" t="s">
        <v>573</v>
      </c>
      <c r="R1509" s="27" t="s">
        <v>74</v>
      </c>
      <c r="S1509" s="27"/>
      <c r="T1509" s="27"/>
      <c r="U1509" s="28"/>
      <c r="V1509" s="15" t="s">
        <v>1700</v>
      </c>
      <c r="X1509" s="27"/>
      <c r="Y1509" s="27"/>
      <c r="Z1509" s="29"/>
      <c r="AA1509" s="29">
        <v>0.34583333333333333</v>
      </c>
      <c r="AB1509" s="29"/>
      <c r="AC1509" s="30">
        <v>46104</v>
      </c>
      <c r="AD1509" s="15" t="str">
        <f>IF(Tabla2[[#This Row],[HORA ENTREGA]]="DIRECTO","On time", IF(AA1509&lt;&gt;"",IF(Tabla2[[#This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09" s="15" t="str">
        <f>MID(Tabla2[[#This Row],[TIPO]],1,3)</f>
        <v xml:space="preserve">40 </v>
      </c>
      <c r="AF15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SOCIEDAD COMERCIAL MARBEN PETS LTDA */ Cont: * MSMU8951830*/ HR Entrega: *09:00* /Dirección: *FRAGUA - BOD.PRINCIPAL</v>
      </c>
      <c r="AG1509" s="38" t="str">
        <f>IFERROR(HYPERLINK("https://wa.me/"&amp;Tabla2[[#This Row],[CONTACTO]]&amp;"?text="&amp;Tabla2[[#This Row],[Mensaje]],"Enviar mensaje"),"")</f>
        <v>Enviar mensaje</v>
      </c>
      <c r="AH1509" s="15" t="str">
        <f>CONCATENATE(A1509,F1509)</f>
        <v>1508MSMU8951830</v>
      </c>
      <c r="AI1509" s="15" t="str">
        <f>CONCATENATE("ENT-",A1509)</f>
        <v>ENT-1508</v>
      </c>
      <c r="AJ1509" s="15" t="str">
        <f>IF(Tabla2[[#This Row],[Op]]&lt;&gt;"","ENTREGA","")</f>
        <v>ENTREGA</v>
      </c>
      <c r="AK1509" s="40" t="str">
        <f>(Tabla2[[#This Row],[FECHA ENTREGA]]&amp;Tabla2[[#This Row],[HORA ENTREGA]])</f>
        <v>461040,375</v>
      </c>
      <c r="AL1509" s="34" t="str">
        <f>IFERROR(HYPERLINK("https://wa.me/"&amp;Tabla2[[#This Row],[CONTACTO]]&amp;"?text="&amp;Tabla2[[#This Row],[Mensaje]]),"")</f>
        <v>https://wa.me/56950104102?text=Hola!%0AServicio del día 23-03%0A *Cliente:* SOCIEDAD COMERCIAL MARBEN PETS LTDA */ Cont: * MSMU8951830*/ HR Entrega: *09:00* /Dirección: *FRAGUA - BOD.PRINCIPAL</v>
      </c>
    </row>
    <row r="1510" spans="1:38" s="15" customFormat="1" ht="16.5" customHeight="1" x14ac:dyDescent="0.2">
      <c r="A1510" s="15">
        <f>ROW(A1509)</f>
        <v>1509</v>
      </c>
      <c r="B1510" s="15">
        <f>IF(J1510=J1509,B1509+1,1)</f>
        <v>46</v>
      </c>
      <c r="C1510" s="15" t="s">
        <v>360</v>
      </c>
      <c r="D1510" s="25" t="s">
        <v>39</v>
      </c>
      <c r="E1510" s="27">
        <v>315433</v>
      </c>
      <c r="F1510" s="27" t="s">
        <v>2524</v>
      </c>
      <c r="G1510" s="27" t="s">
        <v>64</v>
      </c>
      <c r="H1510" s="27">
        <v>8000</v>
      </c>
      <c r="I1510" s="27" t="s">
        <v>42</v>
      </c>
      <c r="J1510" s="28">
        <v>46104</v>
      </c>
      <c r="K1510" s="26">
        <v>0.375</v>
      </c>
      <c r="L1510" s="26"/>
      <c r="M1510" s="27" t="s">
        <v>215</v>
      </c>
      <c r="N1510" s="25">
        <f>IFERROR(VLOOKUP(M1510,Data!$J$1:$K$58,2,0),"")</f>
        <v>56978089957</v>
      </c>
      <c r="O1510" s="27" t="s">
        <v>216</v>
      </c>
      <c r="P1510" s="27"/>
      <c r="Q1510" s="27" t="s">
        <v>362</v>
      </c>
      <c r="R1510" s="27" t="s">
        <v>169</v>
      </c>
      <c r="S1510" s="27"/>
      <c r="T1510" s="27"/>
      <c r="U1510" s="28"/>
      <c r="X1510" s="27"/>
      <c r="Y1510" s="27"/>
      <c r="Z1510" s="29"/>
      <c r="AA1510" s="29">
        <v>0.37986111111111109</v>
      </c>
      <c r="AB1510" s="29"/>
      <c r="AC1510" s="30">
        <v>46104</v>
      </c>
      <c r="AD1510" s="15" t="str">
        <f>IF(Tabla2[[#This Row],[HORA ENTREGA]]="DIRECTO","On time", IF(AA1510&lt;&gt;"",IF(Tabla2[[#This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10" s="15" t="str">
        <f>MID(Tabla2[[#This Row],[TIPO]],1,3)</f>
        <v xml:space="preserve">20 </v>
      </c>
      <c r="AF15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SUMINISTROS TELEFONICOS Y COMPUTACIONALES ESTEC LT */ Cont: * SEKU1008294*/ HR Entrega: *09:00* /Dirección: *AVENIDA PEDRO DE VALDIVIA 5964, MACUL</v>
      </c>
      <c r="AG1510" s="38" t="str">
        <f>IFERROR(HYPERLINK("https://wa.me/"&amp;Tabla2[[#This Row],[CONTACTO]]&amp;"?text="&amp;Tabla2[[#This Row],[Mensaje]],"Enviar mensaje"),"")</f>
        <v>Enviar mensaje</v>
      </c>
      <c r="AH1510" s="15" t="str">
        <f>CONCATENATE(A1510,F1510)</f>
        <v>1509SEKU1008294</v>
      </c>
      <c r="AI1510" s="15" t="str">
        <f>CONCATENATE("ENT-",A1510)</f>
        <v>ENT-1509</v>
      </c>
      <c r="AJ1510" s="15" t="str">
        <f>IF(Tabla2[[#This Row],[Op]]&lt;&gt;"","ENTREGA","")</f>
        <v>ENTREGA</v>
      </c>
      <c r="AK1510" s="40" t="str">
        <f>(Tabla2[[#This Row],[FECHA ENTREGA]]&amp;Tabla2[[#This Row],[HORA ENTREGA]])</f>
        <v>461040,375</v>
      </c>
      <c r="AL1510" s="34" t="str">
        <f>IFERROR(HYPERLINK("https://wa.me/"&amp;Tabla2[[#This Row],[CONTACTO]]&amp;"?text="&amp;Tabla2[[#This Row],[Mensaje]]),"")</f>
        <v>https://wa.me/56978089957?text=Hola!%0AServicio del día 23-03%0A *Cliente:* SUMINISTROS TELEFONICOS Y COMPUTACIONALES ESTEC LT */ Cont: * SEKU1008294*/ HR Entrega: *09:00* /Dirección: *AVENIDA PEDRO DE VALDIVIA 5964, MACUL</v>
      </c>
    </row>
    <row r="1511" spans="1:38" s="15" customFormat="1" ht="16.5" customHeight="1" x14ac:dyDescent="0.2">
      <c r="A1511" s="15">
        <f>ROW(A1510)</f>
        <v>1510</v>
      </c>
      <c r="B1511" s="15">
        <f>IF(J1511=J1510,B1510+1,1)</f>
        <v>47</v>
      </c>
      <c r="C1511" s="15" t="s">
        <v>360</v>
      </c>
      <c r="D1511" s="25" t="s">
        <v>39</v>
      </c>
      <c r="E1511" s="27">
        <v>314336</v>
      </c>
      <c r="F1511" s="27" t="s">
        <v>2525</v>
      </c>
      <c r="G1511" s="27" t="s">
        <v>41</v>
      </c>
      <c r="H1511" s="27">
        <v>16000</v>
      </c>
      <c r="I1511" s="27" t="s">
        <v>42</v>
      </c>
      <c r="J1511" s="28">
        <v>46104</v>
      </c>
      <c r="K1511" s="26">
        <v>0.375</v>
      </c>
      <c r="L1511" s="26"/>
      <c r="M1511" s="27" t="s">
        <v>971</v>
      </c>
      <c r="N1511" s="25">
        <f>IFERROR(VLOOKUP(M1511,Data!$J$1:$K$58,2,0),"")</f>
        <v>56999972473</v>
      </c>
      <c r="O1511" s="27" t="s">
        <v>348</v>
      </c>
      <c r="P1511" s="27"/>
      <c r="Q1511" s="27" t="s">
        <v>2429</v>
      </c>
      <c r="R1511" s="27" t="s">
        <v>169</v>
      </c>
      <c r="S1511" s="27"/>
      <c r="T1511" s="27"/>
      <c r="U1511" s="28"/>
      <c r="V1511" s="15" t="s">
        <v>1700</v>
      </c>
      <c r="X1511" s="27"/>
      <c r="Y1511" s="27"/>
      <c r="Z1511" s="29"/>
      <c r="AA1511" s="29">
        <v>0.37638888888888888</v>
      </c>
      <c r="AB1511" s="29"/>
      <c r="AC1511" s="30">
        <v>46104</v>
      </c>
      <c r="AD1511" s="15" t="str">
        <f>IF(Tabla2[[#This Row],[HORA ENTREGA]]="DIRECTO","On time", IF(AA1511&lt;&gt;"",IF(Tabla2[[#This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11" s="15" t="str">
        <f>MID(Tabla2[[#This Row],[TIPO]],1,3)</f>
        <v xml:space="preserve">40 </v>
      </c>
      <c r="AF15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SUMINISTROS TELEFONICOS Y COMPUTACIONALES ESTEC LT */ Cont: * MSDU6945426*/ HR Entrega: *09:00* /Dirección: *SCHENKER - LO BOZA 422, PUDAHUEL</v>
      </c>
      <c r="AG1511" s="38" t="str">
        <f>IFERROR(HYPERLINK("https://wa.me/"&amp;Tabla2[[#This Row],[CONTACTO]]&amp;"?text="&amp;Tabla2[[#This Row],[Mensaje]],"Enviar mensaje"),"")</f>
        <v>Enviar mensaje</v>
      </c>
      <c r="AH1511" s="15" t="str">
        <f>CONCATENATE(A1511,F1511)</f>
        <v>1510MSDU6945426</v>
      </c>
      <c r="AI1511" s="15" t="str">
        <f>CONCATENATE("ENT-",A1511)</f>
        <v>ENT-1510</v>
      </c>
      <c r="AJ1511" s="15" t="str">
        <f>IF(Tabla2[[#This Row],[Op]]&lt;&gt;"","ENTREGA","")</f>
        <v>ENTREGA</v>
      </c>
      <c r="AK1511" s="40" t="str">
        <f>(Tabla2[[#This Row],[FECHA ENTREGA]]&amp;Tabla2[[#This Row],[HORA ENTREGA]])</f>
        <v>461040,375</v>
      </c>
      <c r="AL1511" s="34" t="str">
        <f>IFERROR(HYPERLINK("https://wa.me/"&amp;Tabla2[[#This Row],[CONTACTO]]&amp;"?text="&amp;Tabla2[[#This Row],[Mensaje]]),"")</f>
        <v>https://wa.me/56999972473?text=Hola!%0AServicio del día 23-03%0A *Cliente:* SUMINISTROS TELEFONICOS Y COMPUTACIONALES ESTEC LT */ Cont: * MSDU6945426*/ HR Entrega: *09:00* /Dirección: *SCHENKER - LO BOZA 422, PUDAHUEL</v>
      </c>
    </row>
    <row r="1512" spans="1:38" s="15" customFormat="1" ht="16.5" customHeight="1" x14ac:dyDescent="0.2">
      <c r="A1512" s="15">
        <f>ROW(A1511)</f>
        <v>1511</v>
      </c>
      <c r="B1512" s="15">
        <f>IF(J1512=J1511,B1511+1,1)</f>
        <v>48</v>
      </c>
      <c r="C1512" s="15" t="s">
        <v>360</v>
      </c>
      <c r="D1512" s="25" t="s">
        <v>39</v>
      </c>
      <c r="E1512" s="27">
        <v>314336</v>
      </c>
      <c r="F1512" s="27" t="s">
        <v>2526</v>
      </c>
      <c r="G1512" s="27" t="s">
        <v>41</v>
      </c>
      <c r="H1512" s="27">
        <v>21000</v>
      </c>
      <c r="I1512" s="27" t="s">
        <v>42</v>
      </c>
      <c r="J1512" s="28">
        <v>46104</v>
      </c>
      <c r="K1512" s="26">
        <v>0.5</v>
      </c>
      <c r="L1512" s="26"/>
      <c r="M1512" s="27" t="s">
        <v>313</v>
      </c>
      <c r="N1512" s="25">
        <f>IFERROR(VLOOKUP(M1512,Data!$J$1:$K$58,2,0),"")</f>
        <v>56967387744</v>
      </c>
      <c r="O1512" s="27" t="s">
        <v>314</v>
      </c>
      <c r="P1512" s="27"/>
      <c r="Q1512" s="27" t="s">
        <v>2429</v>
      </c>
      <c r="R1512" s="27" t="s">
        <v>169</v>
      </c>
      <c r="S1512" s="27"/>
      <c r="T1512" s="27"/>
      <c r="U1512" s="28"/>
      <c r="V1512" s="15" t="s">
        <v>1700</v>
      </c>
      <c r="X1512" s="27"/>
      <c r="Y1512" s="27"/>
      <c r="Z1512" s="29"/>
      <c r="AA1512" s="29">
        <v>0.56944444444444442</v>
      </c>
      <c r="AB1512" s="29"/>
      <c r="AC1512" s="30">
        <v>46104</v>
      </c>
      <c r="AD1512" s="15" t="str">
        <f>IF(Tabla2[[#This Row],[HORA ENTREGA]]="DIRECTO","On time", IF(AA1512&lt;&gt;"",IF(Tabla2[[#This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12" s="15" t="str">
        <f>MID(Tabla2[[#This Row],[TIPO]],1,3)</f>
        <v xml:space="preserve">40 </v>
      </c>
      <c r="AF15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SUMINISTROS TELEFONICOS Y COMPUTACIONALES ESTEC LT */ Cont: * MSNU5269224*/ HR Entrega: *12:00* /Dirección: *SCHENKER - LO BOZA 422, PUDAHUEL</v>
      </c>
      <c r="AG1512" s="38" t="str">
        <f>IFERROR(HYPERLINK("https://wa.me/"&amp;Tabla2[[#This Row],[CONTACTO]]&amp;"?text="&amp;Tabla2[[#This Row],[Mensaje]],"Enviar mensaje"),"")</f>
        <v>Enviar mensaje</v>
      </c>
      <c r="AH1512" s="15" t="str">
        <f>CONCATENATE(A1512,F1512)</f>
        <v>1511MSNU5269224</v>
      </c>
      <c r="AI1512" s="15" t="str">
        <f>CONCATENATE("ENT-",A1512)</f>
        <v>ENT-1511</v>
      </c>
      <c r="AJ1512" s="15" t="str">
        <f>IF(Tabla2[[#This Row],[Op]]&lt;&gt;"","ENTREGA","")</f>
        <v>ENTREGA</v>
      </c>
      <c r="AK1512" s="40" t="str">
        <f>(Tabla2[[#This Row],[FECHA ENTREGA]]&amp;Tabla2[[#This Row],[HORA ENTREGA]])</f>
        <v>461040,5</v>
      </c>
      <c r="AL1512" s="34" t="str">
        <f>IFERROR(HYPERLINK("https://wa.me/"&amp;Tabla2[[#This Row],[CONTACTO]]&amp;"?text="&amp;Tabla2[[#This Row],[Mensaje]]),"")</f>
        <v>https://wa.me/56967387744?text=Hola!%0AServicio del día 23-03%0A *Cliente:* SUMINISTROS TELEFONICOS Y COMPUTACIONALES ESTEC LT */ Cont: * MSNU5269224*/ HR Entrega: *12:00* /Dirección: *SCHENKER - LO BOZA 422, PUDAHUEL</v>
      </c>
    </row>
    <row r="1513" spans="1:38" s="15" customFormat="1" ht="16.5" customHeight="1" x14ac:dyDescent="0.2">
      <c r="A1513" s="15">
        <f>ROW(A1512)</f>
        <v>1512</v>
      </c>
      <c r="B1513" s="15">
        <f>IF(J1513=J1512,B1512+1,1)</f>
        <v>49</v>
      </c>
      <c r="C1513" s="15" t="s">
        <v>239</v>
      </c>
      <c r="D1513" s="25" t="s">
        <v>39</v>
      </c>
      <c r="E1513" s="27">
        <v>300069</v>
      </c>
      <c r="F1513" s="27" t="s">
        <v>2527</v>
      </c>
      <c r="G1513" s="27" t="s">
        <v>41</v>
      </c>
      <c r="H1513" s="27">
        <v>19000</v>
      </c>
      <c r="I1513" s="27" t="s">
        <v>42</v>
      </c>
      <c r="J1513" s="28">
        <v>46104</v>
      </c>
      <c r="K1513" s="26">
        <v>0.33333333333333331</v>
      </c>
      <c r="L1513" s="26"/>
      <c r="M1513" s="27" t="s">
        <v>953</v>
      </c>
      <c r="N1513" s="25">
        <f>IFERROR(VLOOKUP(M1513,Data!$J$1:$K$58,2,0),"")</f>
        <v>56967128754</v>
      </c>
      <c r="O1513" s="27" t="s">
        <v>165</v>
      </c>
      <c r="P1513" s="27"/>
      <c r="Q1513" s="27" t="s">
        <v>1036</v>
      </c>
      <c r="R1513" s="27" t="s">
        <v>183</v>
      </c>
      <c r="S1513" s="27"/>
      <c r="T1513" s="27"/>
      <c r="U1513" s="28"/>
      <c r="V1513" s="15" t="s">
        <v>1700</v>
      </c>
      <c r="X1513" s="27"/>
      <c r="Y1513" s="27"/>
      <c r="Z1513" s="29"/>
      <c r="AA1513" s="29">
        <v>0.33541666666666664</v>
      </c>
      <c r="AB1513" s="29"/>
      <c r="AC1513" s="30">
        <v>46104</v>
      </c>
      <c r="AD1513" s="15" t="str">
        <f>IF(Tabla2[[#This Row],[HORA ENTREGA]]="DIRECTO","On time", IF(AA1513&lt;&gt;"",IF(Tabla2[[#This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13" s="15" t="str">
        <f>MID(Tabla2[[#This Row],[TIPO]],1,3)</f>
        <v xml:space="preserve">40 </v>
      </c>
      <c r="AF15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SUPERMERCADO DEL NEUMATICO LTDA */ Cont: * NYKU4948430*/ HR Entrega: *08:00* /Dirección: *AV. GENERAL VELASQUEZ 10901, SAN BERNARDO</v>
      </c>
      <c r="AG1513" s="38" t="str">
        <f>IFERROR(HYPERLINK("https://wa.me/"&amp;Tabla2[[#This Row],[CONTACTO]]&amp;"?text="&amp;Tabla2[[#This Row],[Mensaje]],"Enviar mensaje"),"")</f>
        <v>Enviar mensaje</v>
      </c>
      <c r="AH1513" s="15" t="str">
        <f>CONCATENATE(A1513,F1513)</f>
        <v>1512NYKU4948430</v>
      </c>
      <c r="AI1513" s="15" t="str">
        <f>CONCATENATE("ENT-",A1513)</f>
        <v>ENT-1512</v>
      </c>
      <c r="AJ1513" s="15" t="str">
        <f>IF(Tabla2[[#This Row],[Op]]&lt;&gt;"","ENTREGA","")</f>
        <v>ENTREGA</v>
      </c>
      <c r="AK1513" s="40" t="str">
        <f>(Tabla2[[#This Row],[FECHA ENTREGA]]&amp;Tabla2[[#This Row],[HORA ENTREGA]])</f>
        <v>461040,333333333333333</v>
      </c>
      <c r="AL1513" s="34" t="str">
        <f>IFERROR(HYPERLINK("https://wa.me/"&amp;Tabla2[[#This Row],[CONTACTO]]&amp;"?text="&amp;Tabla2[[#This Row],[Mensaje]]),"")</f>
        <v>https://wa.me/56967128754?text=Hola!%0AServicio del día 23-03%0A *Cliente:* SUPERMERCADO DEL NEUMATICO LTDA */ Cont: * NYKU4948430*/ HR Entrega: *08:00* /Dirección: *AV. GENERAL VELASQUEZ 10901, SAN BERNARDO</v>
      </c>
    </row>
    <row r="1514" spans="1:38" s="15" customFormat="1" ht="16.5" customHeight="1" x14ac:dyDescent="0.2">
      <c r="A1514" s="15">
        <f>ROW(A1513)</f>
        <v>1513</v>
      </c>
      <c r="B1514" s="15">
        <f>IF(J1514=J1513,B1513+1,1)</f>
        <v>50</v>
      </c>
      <c r="C1514" s="15" t="s">
        <v>1460</v>
      </c>
      <c r="D1514" s="25" t="s">
        <v>39</v>
      </c>
      <c r="E1514" s="27" t="s">
        <v>120</v>
      </c>
      <c r="F1514" s="27" t="s">
        <v>456</v>
      </c>
      <c r="G1514" s="27" t="s">
        <v>456</v>
      </c>
      <c r="H1514" s="27" t="s">
        <v>120</v>
      </c>
      <c r="I1514" s="27" t="s">
        <v>42</v>
      </c>
      <c r="J1514" s="28">
        <v>46104</v>
      </c>
      <c r="K1514" s="26">
        <v>0.33333333333333331</v>
      </c>
      <c r="L1514" s="26"/>
      <c r="M1514" s="27"/>
      <c r="N1514" s="25" t="str">
        <f>IFERROR(VLOOKUP(M1514,Data!$J$1:$K$58,2,0),"")</f>
        <v/>
      </c>
      <c r="O1514" s="27"/>
      <c r="P1514" s="27"/>
      <c r="Q1514" s="27" t="s">
        <v>2394</v>
      </c>
      <c r="R1514" s="27" t="s">
        <v>120</v>
      </c>
      <c r="S1514" s="27"/>
      <c r="T1514" s="27"/>
      <c r="U1514" s="28"/>
      <c r="X1514" s="27"/>
      <c r="Y1514" s="27" t="s">
        <v>2473</v>
      </c>
      <c r="Z1514" s="29"/>
      <c r="AA1514" s="29"/>
      <c r="AB1514" s="29"/>
      <c r="AC1514" s="30"/>
      <c r="AD1514" s="15" t="str">
        <f>IF(Tabla2[[#This Row],[HORA ENTREGA]]="DIRECTO","On time", IF(AA1514&lt;&gt;"",IF(Tabla2[[#This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14" s="15" t="str">
        <f>MID(Tabla2[[#This Row],[TIPO]],1,3)</f>
        <v>RAM</v>
      </c>
      <c r="AF15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TEGA INDUSTRIES CHILE SPA . */ Cont: * RAMPLA*/ HR Entrega: *08:00* /Dirección: *Av Colorado 781 Quilicura</v>
      </c>
      <c r="AG1514" s="38" t="str">
        <f>IFERROR(HYPERLINK("https://wa.me/"&amp;Tabla2[[#This Row],[CONTACTO]]&amp;"?text="&amp;Tabla2[[#This Row],[Mensaje]],"Enviar mensaje"),"")</f>
        <v>Enviar mensaje</v>
      </c>
      <c r="AH1514" s="15" t="str">
        <f>CONCATENATE(A1514,F1514)</f>
        <v>1513RAMPLA</v>
      </c>
      <c r="AI1514" s="15" t="str">
        <f>CONCATENATE("ENT-",A1514)</f>
        <v>ENT-1513</v>
      </c>
      <c r="AJ1514" s="15" t="str">
        <f>IF(Tabla2[[#This Row],[Op]]&lt;&gt;"","ENTREGA","")</f>
        <v>ENTREGA</v>
      </c>
      <c r="AK1514" s="40" t="str">
        <f>(Tabla2[[#This Row],[FECHA ENTREGA]]&amp;Tabla2[[#This Row],[HORA ENTREGA]])</f>
        <v>461040,333333333333333</v>
      </c>
      <c r="AL1514" s="34" t="str">
        <f>IFERROR(HYPERLINK("https://wa.me/"&amp;Tabla2[[#This Row],[CONTACTO]]&amp;"?text="&amp;Tabla2[[#This Row],[Mensaje]]),"")</f>
        <v>https://wa.me/?text=Hola!%0AServicio del día 23-03%0A *Cliente:* TEGA INDUSTRIES CHILE SPA . */ Cont: * RAMPLA*/ HR Entrega: *08:00* /Dirección: *Av Colorado 781 Quilicura</v>
      </c>
    </row>
    <row r="1515" spans="1:38" s="15" customFormat="1" ht="16.5" customHeight="1" x14ac:dyDescent="0.2">
      <c r="A1515" s="15">
        <f>ROW(A1514)</f>
        <v>1514</v>
      </c>
      <c r="B1515" s="15">
        <f>IF(J1515=J1514,B1514+1,1)</f>
        <v>51</v>
      </c>
      <c r="C1515" s="15" t="s">
        <v>1460</v>
      </c>
      <c r="D1515" s="25" t="s">
        <v>39</v>
      </c>
      <c r="E1515" s="27" t="s">
        <v>120</v>
      </c>
      <c r="F1515" s="27" t="s">
        <v>456</v>
      </c>
      <c r="G1515" s="27" t="s">
        <v>456</v>
      </c>
      <c r="H1515" s="27" t="s">
        <v>120</v>
      </c>
      <c r="I1515" s="27" t="s">
        <v>42</v>
      </c>
      <c r="J1515" s="28">
        <v>46104</v>
      </c>
      <c r="K1515" s="26">
        <v>0.41666666666666669</v>
      </c>
      <c r="L1515" s="26"/>
      <c r="M1515" s="27"/>
      <c r="N1515" s="25" t="str">
        <f>IFERROR(VLOOKUP(M1515,Data!$J$1:$K$58,2,0),"")</f>
        <v/>
      </c>
      <c r="O1515" s="27"/>
      <c r="P1515" s="27"/>
      <c r="Q1515" s="27" t="s">
        <v>2394</v>
      </c>
      <c r="R1515" s="27" t="s">
        <v>120</v>
      </c>
      <c r="S1515" s="27"/>
      <c r="T1515" s="27"/>
      <c r="U1515" s="28"/>
      <c r="X1515" s="27"/>
      <c r="Y1515" s="27" t="s">
        <v>2473</v>
      </c>
      <c r="Z1515" s="29"/>
      <c r="AA1515" s="29"/>
      <c r="AB1515" s="29"/>
      <c r="AC1515" s="30"/>
      <c r="AD1515" s="15" t="str">
        <f>IF(Tabla2[[#This Row],[HORA ENTREGA]]="DIRECTO","On time", IF(AA1515&lt;&gt;"",IF(Tabla2[[#This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15" s="15" t="str">
        <f>MID(Tabla2[[#This Row],[TIPO]],1,3)</f>
        <v>RAM</v>
      </c>
      <c r="AF15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TEGA INDUSTRIES CHILE SPA . */ Cont: * RAMPLA*/ HR Entrega: *10:00* /Dirección: *Av Colorado 781 Quilicura</v>
      </c>
      <c r="AG1515" s="38" t="str">
        <f>IFERROR(HYPERLINK("https://wa.me/"&amp;Tabla2[[#This Row],[CONTACTO]]&amp;"?text="&amp;Tabla2[[#This Row],[Mensaje]],"Enviar mensaje"),"")</f>
        <v>Enviar mensaje</v>
      </c>
      <c r="AH1515" s="15" t="str">
        <f>CONCATENATE(A1515,F1515)</f>
        <v>1514RAMPLA</v>
      </c>
      <c r="AI1515" s="15" t="str">
        <f>CONCATENATE("ENT-",A1515)</f>
        <v>ENT-1514</v>
      </c>
      <c r="AJ1515" s="15" t="str">
        <f>IF(Tabla2[[#This Row],[Op]]&lt;&gt;"","ENTREGA","")</f>
        <v>ENTREGA</v>
      </c>
      <c r="AK1515" s="40" t="str">
        <f>(Tabla2[[#This Row],[FECHA ENTREGA]]&amp;Tabla2[[#This Row],[HORA ENTREGA]])</f>
        <v>461040,416666666666667</v>
      </c>
      <c r="AL1515" s="34" t="str">
        <f>IFERROR(HYPERLINK("https://wa.me/"&amp;Tabla2[[#This Row],[CONTACTO]]&amp;"?text="&amp;Tabla2[[#This Row],[Mensaje]]),"")</f>
        <v>https://wa.me/?text=Hola!%0AServicio del día 23-03%0A *Cliente:* TEGA INDUSTRIES CHILE SPA . */ Cont: * RAMPLA*/ HR Entrega: *10:00* /Dirección: *Av Colorado 781 Quilicura</v>
      </c>
    </row>
    <row r="1516" spans="1:38" s="15" customFormat="1" ht="16.5" customHeight="1" x14ac:dyDescent="0.2">
      <c r="A1516" s="15">
        <f>ROW(A1515)</f>
        <v>1515</v>
      </c>
      <c r="B1516" s="15">
        <f>IF(J1516=J1515,B1515+1,1)</f>
        <v>52</v>
      </c>
      <c r="C1516" s="15" t="s">
        <v>2344</v>
      </c>
      <c r="D1516" s="25" t="s">
        <v>39</v>
      </c>
      <c r="E1516" s="27">
        <v>1196090</v>
      </c>
      <c r="F1516" s="27" t="s">
        <v>2528</v>
      </c>
      <c r="G1516" s="27" t="s">
        <v>41</v>
      </c>
      <c r="H1516" s="27">
        <v>7000</v>
      </c>
      <c r="I1516" s="27" t="s">
        <v>42</v>
      </c>
      <c r="J1516" s="28">
        <v>46104</v>
      </c>
      <c r="K1516" s="26">
        <v>0.33333333333333331</v>
      </c>
      <c r="L1516" s="26"/>
      <c r="M1516" s="27" t="s">
        <v>155</v>
      </c>
      <c r="N1516" s="25">
        <f>IFERROR(VLOOKUP(M1516,Data!$J$1:$K$58,2,0),"")</f>
        <v>56926181825</v>
      </c>
      <c r="O1516" s="27" t="s">
        <v>516</v>
      </c>
      <c r="P1516" s="27"/>
      <c r="Q1516" s="27" t="s">
        <v>2346</v>
      </c>
      <c r="R1516" s="27" t="s">
        <v>836</v>
      </c>
      <c r="S1516" s="27"/>
      <c r="T1516" s="27"/>
      <c r="U1516" s="28"/>
      <c r="V1516" s="15" t="s">
        <v>1700</v>
      </c>
      <c r="X1516" s="27" t="s">
        <v>2396</v>
      </c>
      <c r="Y1516" s="27"/>
      <c r="Z1516" s="29"/>
      <c r="AA1516" s="29">
        <v>0.33124999999999999</v>
      </c>
      <c r="AB1516" s="29"/>
      <c r="AC1516" s="30">
        <v>46104</v>
      </c>
      <c r="AD1516" s="15" t="str">
        <f>IF(Tabla2[[#This Row],[HORA ENTREGA]]="DIRECTO","On time", IF(AA1516&lt;&gt;"",IF(Tabla2[[#This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16" s="15" t="str">
        <f>MID(Tabla2[[#This Row],[TIPO]],1,3)</f>
        <v xml:space="preserve">40 </v>
      </c>
      <c r="AF15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THE ANDES BRANDS */ Cont: * CGMU7730997*/ HR Entrega: *08:00* /Dirección: *BODENOR FLEXCENTER - Boulevard Poniente, Modulos 21 y 22 ENEA, Pudahuel</v>
      </c>
      <c r="AG1516" s="38" t="str">
        <f>IFERROR(HYPERLINK("https://wa.me/"&amp;Tabla2[[#This Row],[CONTACTO]]&amp;"?text="&amp;Tabla2[[#This Row],[Mensaje]],"Enviar mensaje"),"")</f>
        <v>Enviar mensaje</v>
      </c>
      <c r="AH1516" s="15" t="str">
        <f>CONCATENATE(A1516,F1516)</f>
        <v>1515CGMU7730997</v>
      </c>
      <c r="AI1516" s="15" t="str">
        <f>CONCATENATE("ENT-",A1516)</f>
        <v>ENT-1515</v>
      </c>
      <c r="AJ1516" s="15" t="str">
        <f>IF(Tabla2[[#This Row],[Op]]&lt;&gt;"","ENTREGA","")</f>
        <v>ENTREGA</v>
      </c>
      <c r="AK1516" s="40" t="str">
        <f>(Tabla2[[#This Row],[FECHA ENTREGA]]&amp;Tabla2[[#This Row],[HORA ENTREGA]])</f>
        <v>461040,333333333333333</v>
      </c>
      <c r="AL1516" s="34" t="str">
        <f>IFERROR(HYPERLINK("https://wa.me/"&amp;Tabla2[[#This Row],[CONTACTO]]&amp;"?text="&amp;Tabla2[[#This Row],[Mensaje]]),"")</f>
        <v>https://wa.me/56926181825?text=Hola!%0AServicio del día 23-03%0A *Cliente:* THE ANDES BRANDS */ Cont: * CGMU7730997*/ HR Entrega: *08:00* /Dirección: *BODENOR FLEXCENTER - Boulevard Poniente, Modulos 21 y 22 ENEA, Pudahuel</v>
      </c>
    </row>
    <row r="1517" spans="1:38" s="15" customFormat="1" ht="16.5" customHeight="1" x14ac:dyDescent="0.2">
      <c r="A1517" s="15">
        <f>ROW(A1516)</f>
        <v>1516</v>
      </c>
      <c r="B1517" s="15">
        <f>IF(J1517=J1516,B1516+1,1)</f>
        <v>53</v>
      </c>
      <c r="C1517" s="15" t="s">
        <v>244</v>
      </c>
      <c r="D1517" s="25" t="s">
        <v>39</v>
      </c>
      <c r="E1517" s="27">
        <v>530220</v>
      </c>
      <c r="F1517" s="27" t="s">
        <v>2529</v>
      </c>
      <c r="G1517" s="27" t="s">
        <v>41</v>
      </c>
      <c r="H1517" s="27">
        <v>19000</v>
      </c>
      <c r="I1517" s="27" t="s">
        <v>2530</v>
      </c>
      <c r="J1517" s="28">
        <v>46104</v>
      </c>
      <c r="K1517" s="26">
        <v>0.375</v>
      </c>
      <c r="L1517" s="26"/>
      <c r="M1517" s="27" t="s">
        <v>649</v>
      </c>
      <c r="N1517" s="25">
        <f>IFERROR(VLOOKUP(M1517,Data!$J$1:$K$58,2,0),"")</f>
        <v>56939438073</v>
      </c>
      <c r="O1517" s="27" t="s">
        <v>203</v>
      </c>
      <c r="P1517" s="27"/>
      <c r="Q1517" s="27" t="s">
        <v>249</v>
      </c>
      <c r="R1517" s="27" t="s">
        <v>183</v>
      </c>
      <c r="S1517" s="27"/>
      <c r="T1517" s="27"/>
      <c r="U1517" s="28"/>
      <c r="X1517" s="27"/>
      <c r="Y1517" s="27"/>
      <c r="Z1517" s="29"/>
      <c r="AA1517" s="29">
        <v>0.36805555555555558</v>
      </c>
      <c r="AB1517" s="29"/>
      <c r="AC1517" s="30">
        <v>46104</v>
      </c>
      <c r="AD1517" s="15" t="str">
        <f>IF(Tabla2[[#This Row],[HORA ENTREGA]]="DIRECTO","On time", IF(AA1517&lt;&gt;"",IF(Tabla2[[#This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17" s="15" t="str">
        <f>MID(Tabla2[[#This Row],[TIPO]],1,3)</f>
        <v xml:space="preserve">40 </v>
      </c>
      <c r="AF15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23-03%0A *Cliente:* VILLAR HERMANOS S.A. */ Cont: * UETU5681233*/ HR Entrega: *09:00* /Dirección: *SALAR DE ATACAMA 1330, PUDAHUEL</v>
      </c>
      <c r="AG1517" s="38" t="str">
        <f>IFERROR(HYPERLINK("https://wa.me/"&amp;Tabla2[[#This Row],[CONTACTO]]&amp;"?text="&amp;Tabla2[[#This Row],[Mensaje]],"Enviar mensaje"),"")</f>
        <v>Enviar mensaje</v>
      </c>
      <c r="AH1517" s="15" t="str">
        <f>CONCATENATE(A1517,F1517)</f>
        <v>1516UETU5681233</v>
      </c>
      <c r="AI1517" s="15" t="str">
        <f>CONCATENATE("ENT-",A1517)</f>
        <v>ENT-1516</v>
      </c>
      <c r="AJ1517" s="15" t="str">
        <f>IF(Tabla2[[#This Row],[Op]]&lt;&gt;"","ENTREGA","")</f>
        <v>ENTREGA</v>
      </c>
      <c r="AK1517" s="40" t="str">
        <f>(Tabla2[[#This Row],[FECHA ENTREGA]]&amp;Tabla2[[#This Row],[HORA ENTREGA]])</f>
        <v>461040,375</v>
      </c>
      <c r="AL1517" s="34" t="str">
        <f>IFERROR(HYPERLINK("https://wa.me/"&amp;Tabla2[[#This Row],[CONTACTO]]&amp;"?text="&amp;Tabla2[[#This Row],[Mensaje]]),"")</f>
        <v>https://wa.me/56939438073?text=Hola!%0AServicio del día 23-03%0A *Cliente:* VILLAR HERMANOS S.A. */ Cont: * UETU5681233*/ HR Entrega: *09:00* /Dirección: *SALAR DE ATACAMA 1330, PUDAHUEL</v>
      </c>
    </row>
    <row r="1518" spans="1:38" s="15" customFormat="1" ht="16.5" customHeight="1" x14ac:dyDescent="0.2">
      <c r="A1518" s="15">
        <f>ROW(A1517)</f>
        <v>1517</v>
      </c>
      <c r="B1518" s="15">
        <f>IF(J1518=J1517,B1517+1,1)</f>
        <v>1</v>
      </c>
      <c r="C1518" s="15" t="s">
        <v>1107</v>
      </c>
      <c r="D1518" s="25" t="s">
        <v>39</v>
      </c>
      <c r="E1518" s="27">
        <v>301735</v>
      </c>
      <c r="F1518" s="27" t="s">
        <v>2531</v>
      </c>
      <c r="G1518" s="27" t="s">
        <v>64</v>
      </c>
      <c r="H1518" s="27">
        <v>28000</v>
      </c>
      <c r="I1518" s="27" t="s">
        <v>2532</v>
      </c>
      <c r="J1518" s="28">
        <v>46105</v>
      </c>
      <c r="K1518" s="26">
        <v>0.375</v>
      </c>
      <c r="L1518" s="26"/>
      <c r="M1518" s="27" t="s">
        <v>55</v>
      </c>
      <c r="N1518" s="25">
        <f>IFERROR(VLOOKUP(M1518,Data!$J$1:$K$58,2,0),"")</f>
        <v>56992164782</v>
      </c>
      <c r="O1518" s="27" t="s">
        <v>56</v>
      </c>
      <c r="P1518" s="27"/>
      <c r="Q1518" s="27" t="s">
        <v>1110</v>
      </c>
      <c r="R1518" s="27" t="s">
        <v>183</v>
      </c>
      <c r="S1518" s="27"/>
      <c r="T1518" s="27"/>
      <c r="U1518" s="28"/>
      <c r="X1518" s="27" t="s">
        <v>335</v>
      </c>
      <c r="Y1518" s="27"/>
      <c r="Z1518" s="29"/>
      <c r="AA1518" s="29">
        <v>0.3125</v>
      </c>
      <c r="AB1518" s="29"/>
      <c r="AC1518" s="30">
        <v>46105</v>
      </c>
      <c r="AD1518" s="15" t="str">
        <f>IF(Tabla2[[#This Row],[HORA ENTREGA]]="DIRECTO","On time", IF(AA1518&lt;&gt;"",IF(Tabla2[[#This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18" s="15" t="str">
        <f>MID(Tabla2[[#This Row],[TIPO]],1,3)</f>
        <v xml:space="preserve">20 </v>
      </c>
      <c r="AF15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ACEROS BW SPA */ Cont: * PIDU20255084*/ HR Entrega: *09:00* /Dirección: *VOLCAN TUPUNGATO 832, GALPON C; PUDAHUEL</v>
      </c>
      <c r="AG1518" s="38" t="str">
        <f>IFERROR(HYPERLINK("https://wa.me/"&amp;Tabla2[[#This Row],[CONTACTO]]&amp;"?text="&amp;Tabla2[[#This Row],[Mensaje]],"Enviar mensaje"),"")</f>
        <v>Enviar mensaje</v>
      </c>
      <c r="AH1518" s="15" t="str">
        <f>CONCATENATE(A1518,F1518)</f>
        <v>1517PIDU20255084</v>
      </c>
      <c r="AI1518" s="15" t="str">
        <f>CONCATENATE("ENT-",A1518)</f>
        <v>ENT-1517</v>
      </c>
      <c r="AJ1518" s="15" t="str">
        <f>IF(Tabla2[[#This Row],[Op]]&lt;&gt;"","ENTREGA","")</f>
        <v>ENTREGA</v>
      </c>
      <c r="AK1518" s="40" t="str">
        <f>(Tabla2[[#This Row],[FECHA ENTREGA]]&amp;Tabla2[[#This Row],[HORA ENTREGA]])</f>
        <v>461050,375</v>
      </c>
      <c r="AL1518" s="34" t="str">
        <f>IFERROR(HYPERLINK("https://wa.me/"&amp;Tabla2[[#This Row],[CONTACTO]]&amp;"?text="&amp;Tabla2[[#This Row],[Mensaje]]),"")</f>
        <v>https://wa.me/56992164782?text=Hola!%0AServicio del día 24-03%0A *Cliente:* ACEROS BW SPA */ Cont: * PIDU20255084*/ HR Entrega: *09:00* /Dirección: *VOLCAN TUPUNGATO 832, GALPON C; PUDAHUEL</v>
      </c>
    </row>
    <row r="1519" spans="1:38" s="15" customFormat="1" ht="16.5" customHeight="1" x14ac:dyDescent="0.2">
      <c r="A1519" s="15">
        <f>ROW(A1518)</f>
        <v>1518</v>
      </c>
      <c r="B1519" s="15">
        <f>IF(J1519=J1518,B1518+1,1)</f>
        <v>2</v>
      </c>
      <c r="C1519" s="15" t="s">
        <v>1107</v>
      </c>
      <c r="D1519" s="25" t="s">
        <v>39</v>
      </c>
      <c r="E1519" s="27">
        <v>301735</v>
      </c>
      <c r="F1519" s="27" t="s">
        <v>2533</v>
      </c>
      <c r="G1519" s="27" t="s">
        <v>41</v>
      </c>
      <c r="H1519" s="27">
        <v>25000</v>
      </c>
      <c r="I1519" s="27" t="s">
        <v>2534</v>
      </c>
      <c r="J1519" s="28">
        <v>46105</v>
      </c>
      <c r="K1519" s="26">
        <v>0.45833333333333331</v>
      </c>
      <c r="L1519" s="26"/>
      <c r="M1519" s="27" t="s">
        <v>341</v>
      </c>
      <c r="N1519" s="25">
        <f>IFERROR(VLOOKUP(M1519,Data!$J$1:$K$58,2,0),"")</f>
        <v>56950923536</v>
      </c>
      <c r="O1519" s="27" t="s">
        <v>105</v>
      </c>
      <c r="P1519" s="27"/>
      <c r="Q1519" s="27" t="s">
        <v>1110</v>
      </c>
      <c r="R1519" s="27" t="s">
        <v>183</v>
      </c>
      <c r="S1519" s="27"/>
      <c r="T1519" s="27"/>
      <c r="U1519" s="28"/>
      <c r="X1519" s="27"/>
      <c r="Y1519" s="27"/>
      <c r="Z1519" s="29"/>
      <c r="AA1519" s="29">
        <v>0.49166666666666664</v>
      </c>
      <c r="AB1519" s="29"/>
      <c r="AC1519" s="30">
        <v>46105</v>
      </c>
      <c r="AD1519" s="15" t="str">
        <f>IF(Tabla2[[#This Row],[HORA ENTREGA]]="DIRECTO","On time", IF(AA1519&lt;&gt;"",IF(Tabla2[[#This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19" s="15" t="str">
        <f>MID(Tabla2[[#This Row],[TIPO]],1,3)</f>
        <v xml:space="preserve">40 </v>
      </c>
      <c r="AF15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ACEROS BW SPA */ Cont: * PIDU4591943*/ HR Entrega: *11:00* /Dirección: *VOLCAN TUPUNGATO 832, GALPON C; PUDAHUEL</v>
      </c>
      <c r="AG1519" s="38" t="str">
        <f>IFERROR(HYPERLINK("https://wa.me/"&amp;Tabla2[[#This Row],[CONTACTO]]&amp;"?text="&amp;Tabla2[[#This Row],[Mensaje]],"Enviar mensaje"),"")</f>
        <v>Enviar mensaje</v>
      </c>
      <c r="AH1519" s="15" t="str">
        <f>CONCATENATE(A1519,F1519)</f>
        <v>1518PIDU4591943</v>
      </c>
      <c r="AI1519" s="15" t="str">
        <f>CONCATENATE("ENT-",A1519)</f>
        <v>ENT-1518</v>
      </c>
      <c r="AJ1519" s="15" t="str">
        <f>IF(Tabla2[[#This Row],[Op]]&lt;&gt;"","ENTREGA","")</f>
        <v>ENTREGA</v>
      </c>
      <c r="AK1519" s="40" t="str">
        <f>(Tabla2[[#This Row],[FECHA ENTREGA]]&amp;Tabla2[[#This Row],[HORA ENTREGA]])</f>
        <v>461050,458333333333333</v>
      </c>
      <c r="AL1519" s="34" t="str">
        <f>IFERROR(HYPERLINK("https://wa.me/"&amp;Tabla2[[#This Row],[CONTACTO]]&amp;"?text="&amp;Tabla2[[#This Row],[Mensaje]]),"")</f>
        <v>https://wa.me/56950923536?text=Hola!%0AServicio del día 24-03%0A *Cliente:* ACEROS BW SPA */ Cont: * PIDU4591943*/ HR Entrega: *11:00* /Dirección: *VOLCAN TUPUNGATO 832, GALPON C; PUDAHUEL</v>
      </c>
    </row>
    <row r="1520" spans="1:38" s="15" customFormat="1" ht="16.5" customHeight="1" x14ac:dyDescent="0.2">
      <c r="A1520" s="15">
        <f>ROW(A1519)</f>
        <v>1519</v>
      </c>
      <c r="B1520" s="15">
        <f>IF(J1520=J1519,B1519+1,1)</f>
        <v>3</v>
      </c>
      <c r="C1520" s="15" t="s">
        <v>258</v>
      </c>
      <c r="D1520" s="25" t="s">
        <v>39</v>
      </c>
      <c r="E1520" s="27">
        <v>301600</v>
      </c>
      <c r="F1520" s="27" t="s">
        <v>2535</v>
      </c>
      <c r="G1520" s="27" t="s">
        <v>54</v>
      </c>
      <c r="H1520" s="27">
        <v>27000</v>
      </c>
      <c r="I1520" s="27" t="s">
        <v>42</v>
      </c>
      <c r="J1520" s="28">
        <v>46105</v>
      </c>
      <c r="K1520" s="26">
        <v>0.375</v>
      </c>
      <c r="L1520" s="26"/>
      <c r="M1520" s="27" t="s">
        <v>147</v>
      </c>
      <c r="N1520" s="25">
        <f>IFERROR(VLOOKUP(M1520,Data!$J$1:$K$58,2,0),"")</f>
        <v>56935532735</v>
      </c>
      <c r="O1520" s="27" t="s">
        <v>148</v>
      </c>
      <c r="P1520" s="27"/>
      <c r="Q1520" s="27" t="s">
        <v>2293</v>
      </c>
      <c r="R1520" s="27" t="s">
        <v>218</v>
      </c>
      <c r="S1520" s="27"/>
      <c r="T1520" s="27"/>
      <c r="U1520" s="28"/>
      <c r="X1520" s="27"/>
      <c r="Y1520" s="27"/>
      <c r="Z1520" s="29"/>
      <c r="AA1520" s="29">
        <v>0.30555555555555558</v>
      </c>
      <c r="AB1520" s="29"/>
      <c r="AC1520" s="30">
        <v>46105</v>
      </c>
      <c r="AD1520" s="15" t="str">
        <f>IF(Tabla2[[#This Row],[HORA ENTREGA]]="DIRECTO","On time", IF(AA1520&lt;&gt;"",IF(Tabla2[[#This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20" s="15" t="str">
        <f>MID(Tabla2[[#This Row],[TIPO]],1,3)</f>
        <v xml:space="preserve">40 </v>
      </c>
      <c r="AF15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ALMAKILA SPA */ Cont: * MNBU0411279*/ HR Entrega: *09:00* /Dirección: *Parinacota 233 Quilicura / Antillanca 451</v>
      </c>
      <c r="AG1520" s="38" t="str">
        <f>IFERROR(HYPERLINK("https://wa.me/"&amp;Tabla2[[#This Row],[CONTACTO]]&amp;"?text="&amp;Tabla2[[#This Row],[Mensaje]],"Enviar mensaje"),"")</f>
        <v>Enviar mensaje</v>
      </c>
      <c r="AH1520" s="15" t="str">
        <f>CONCATENATE(A1520,F1520)</f>
        <v>1519MNBU0411279</v>
      </c>
      <c r="AI1520" s="15" t="str">
        <f>CONCATENATE("ENT-",A1520)</f>
        <v>ENT-1519</v>
      </c>
      <c r="AJ1520" s="15" t="str">
        <f>IF(Tabla2[[#This Row],[Op]]&lt;&gt;"","ENTREGA","")</f>
        <v>ENTREGA</v>
      </c>
      <c r="AK1520" s="40" t="str">
        <f>(Tabla2[[#This Row],[FECHA ENTREGA]]&amp;Tabla2[[#This Row],[HORA ENTREGA]])</f>
        <v>461050,375</v>
      </c>
      <c r="AL1520" s="34" t="str">
        <f>IFERROR(HYPERLINK("https://wa.me/"&amp;Tabla2[[#This Row],[CONTACTO]]&amp;"?text="&amp;Tabla2[[#This Row],[Mensaje]]),"")</f>
        <v>https://wa.me/56935532735?text=Hola!%0AServicio del día 24-03%0A *Cliente:* ALMAKILA SPA */ Cont: * MNBU0411279*/ HR Entrega: *09:00* /Dirección: *Parinacota 233 Quilicura / Antillanca 451</v>
      </c>
    </row>
    <row r="1521" spans="1:38" s="15" customFormat="1" ht="16.5" customHeight="1" x14ac:dyDescent="0.2">
      <c r="A1521" s="15">
        <f>ROW(A1520)</f>
        <v>1520</v>
      </c>
      <c r="B1521" s="15">
        <f>IF(J1521=J1520,B1520+1,1)</f>
        <v>4</v>
      </c>
      <c r="C1521" s="15" t="s">
        <v>258</v>
      </c>
      <c r="D1521" s="25" t="s">
        <v>39</v>
      </c>
      <c r="E1521" s="27">
        <v>301602</v>
      </c>
      <c r="F1521" s="27" t="s">
        <v>2536</v>
      </c>
      <c r="G1521" s="27" t="s">
        <v>54</v>
      </c>
      <c r="H1521" s="27">
        <v>28000</v>
      </c>
      <c r="I1521" s="27" t="s">
        <v>42</v>
      </c>
      <c r="J1521" s="28">
        <v>46105</v>
      </c>
      <c r="K1521" s="26">
        <v>0.5</v>
      </c>
      <c r="L1521" s="26"/>
      <c r="M1521" s="27" t="s">
        <v>133</v>
      </c>
      <c r="N1521" s="25">
        <f>IFERROR(VLOOKUP(M1521,Data!$J$1:$K$58,2,0),"")</f>
        <v>56953801607</v>
      </c>
      <c r="O1521" s="27" t="s">
        <v>134</v>
      </c>
      <c r="P1521" s="27"/>
      <c r="Q1521" s="27" t="s">
        <v>2293</v>
      </c>
      <c r="R1521" s="27" t="s">
        <v>218</v>
      </c>
      <c r="S1521" s="27"/>
      <c r="T1521" s="27"/>
      <c r="U1521" s="28"/>
      <c r="X1521" s="27"/>
      <c r="Y1521" s="27"/>
      <c r="Z1521" s="29"/>
      <c r="AA1521" s="29">
        <v>0.54166666666666663</v>
      </c>
      <c r="AB1521" s="29"/>
      <c r="AC1521" s="30">
        <v>46105</v>
      </c>
      <c r="AD1521" s="15" t="str">
        <f>IF(Tabla2[[#This Row],[HORA ENTREGA]]="DIRECTO","On time", IF(AA1521&lt;&gt;"",IF(Tabla2[[#This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21" s="15" t="str">
        <f>MID(Tabla2[[#This Row],[TIPO]],1,3)</f>
        <v xml:space="preserve">40 </v>
      </c>
      <c r="AF15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ALMAKILA SPA */ Cont: * MNBU0512844*/ HR Entrega: *12:00* /Dirección: *Parinacota 233 Quilicura / Antillanca 451</v>
      </c>
      <c r="AG1521" s="38" t="str">
        <f>IFERROR(HYPERLINK("https://wa.me/"&amp;Tabla2[[#This Row],[CONTACTO]]&amp;"?text="&amp;Tabla2[[#This Row],[Mensaje]],"Enviar mensaje"),"")</f>
        <v>Enviar mensaje</v>
      </c>
      <c r="AH1521" s="15" t="str">
        <f>CONCATENATE(A1521,F1521)</f>
        <v>1520MNBU0512844</v>
      </c>
      <c r="AI1521" s="15" t="str">
        <f>CONCATENATE("ENT-",A1521)</f>
        <v>ENT-1520</v>
      </c>
      <c r="AJ1521" s="15" t="str">
        <f>IF(Tabla2[[#This Row],[Op]]&lt;&gt;"","ENTREGA","")</f>
        <v>ENTREGA</v>
      </c>
      <c r="AK1521" s="40" t="str">
        <f>(Tabla2[[#This Row],[FECHA ENTREGA]]&amp;Tabla2[[#This Row],[HORA ENTREGA]])</f>
        <v>461050,5</v>
      </c>
      <c r="AL1521" s="34" t="str">
        <f>IFERROR(HYPERLINK("https://wa.me/"&amp;Tabla2[[#This Row],[CONTACTO]]&amp;"?text="&amp;Tabla2[[#This Row],[Mensaje]]),"")</f>
        <v>https://wa.me/56953801607?text=Hola!%0AServicio del día 24-03%0A *Cliente:* ALMAKILA SPA */ Cont: * MNBU0512844*/ HR Entrega: *12:00* /Dirección: *Parinacota 233 Quilicura / Antillanca 451</v>
      </c>
    </row>
    <row r="1522" spans="1:38" s="15" customFormat="1" ht="16.5" customHeight="1" x14ac:dyDescent="0.2">
      <c r="A1522" s="15">
        <f>ROW(A1521)</f>
        <v>1521</v>
      </c>
      <c r="B1522" s="15">
        <f>IF(J1522=J1521,B1521+1,1)</f>
        <v>5</v>
      </c>
      <c r="C1522" s="15" t="s">
        <v>2234</v>
      </c>
      <c r="D1522" s="25" t="s">
        <v>39</v>
      </c>
      <c r="E1522" s="27">
        <v>300526</v>
      </c>
      <c r="F1522" s="27" t="s">
        <v>456</v>
      </c>
      <c r="G1522" s="27" t="s">
        <v>456</v>
      </c>
      <c r="H1522" s="27" t="s">
        <v>120</v>
      </c>
      <c r="I1522" s="27" t="s">
        <v>42</v>
      </c>
      <c r="J1522" s="28">
        <v>46105</v>
      </c>
      <c r="K1522" s="26">
        <v>0.375</v>
      </c>
      <c r="L1522" s="26"/>
      <c r="M1522" s="27" t="s">
        <v>247</v>
      </c>
      <c r="N1522" s="25">
        <f>IFERROR(VLOOKUP(M1522,Data!$J$1:$K$58,2,0),"")</f>
        <v>56953157599</v>
      </c>
      <c r="O1522" s="27" t="s">
        <v>248</v>
      </c>
      <c r="P1522" s="27"/>
      <c r="Q1522" s="27" t="s">
        <v>2235</v>
      </c>
      <c r="R1522" s="27" t="s">
        <v>120</v>
      </c>
      <c r="S1522" s="27"/>
      <c r="T1522" s="27"/>
      <c r="U1522" s="28"/>
      <c r="X1522" s="27"/>
      <c r="Y1522" s="27"/>
      <c r="Z1522" s="29"/>
      <c r="AA1522" s="29">
        <v>0.5625</v>
      </c>
      <c r="AB1522" s="29"/>
      <c r="AC1522" s="30">
        <v>46105</v>
      </c>
      <c r="AD1522" s="15" t="str">
        <f>IF(Tabla2[[#This Row],[HORA ENTREGA]]="DIRECTO","On time", IF(AA1522&lt;&gt;"",IF(Tabla2[[#This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22" s="15" t="str">
        <f>MID(Tabla2[[#This Row],[TIPO]],1,3)</f>
        <v>RAM</v>
      </c>
      <c r="AF15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AUTOMOTIVE SPA / DSV */ Cont: * RAMPLA*/ HR Entrega: *09:00* /Dirección: *Planta Granallos ByR - Camino la estancilla de Nos parcela 55 km 25 San Bernardo</v>
      </c>
      <c r="AG1522" s="38" t="str">
        <f>IFERROR(HYPERLINK("https://wa.me/"&amp;Tabla2[[#This Row],[CONTACTO]]&amp;"?text="&amp;Tabla2[[#This Row],[Mensaje]],"Enviar mensaje"),"")</f>
        <v>Enviar mensaje</v>
      </c>
      <c r="AH1522" s="15" t="str">
        <f>CONCATENATE(A1522,F1522)</f>
        <v>1521RAMPLA</v>
      </c>
      <c r="AI1522" s="15" t="str">
        <f>CONCATENATE("ENT-",A1522)</f>
        <v>ENT-1521</v>
      </c>
      <c r="AJ1522" s="15" t="str">
        <f>IF(Tabla2[[#This Row],[Op]]&lt;&gt;"","ENTREGA","")</f>
        <v>ENTREGA</v>
      </c>
      <c r="AK1522" s="40" t="str">
        <f>(Tabla2[[#This Row],[FECHA ENTREGA]]&amp;Tabla2[[#This Row],[HORA ENTREGA]])</f>
        <v>461050,375</v>
      </c>
      <c r="AL1522" s="34" t="str">
        <f>IFERROR(HYPERLINK("https://wa.me/"&amp;Tabla2[[#This Row],[CONTACTO]]&amp;"?text="&amp;Tabla2[[#This Row],[Mensaje]]),"")</f>
        <v>https://wa.me/56953157599?text=Hola!%0AServicio del día 24-03%0A *Cliente:* AUTOMOTIVE SPA / DSV */ Cont: * RAMPLA*/ HR Entrega: *09:00* /Dirección: *Planta Granallos ByR - Camino la estancilla de Nos parcela 55 km 25 San Bernardo</v>
      </c>
    </row>
    <row r="1523" spans="1:38" s="15" customFormat="1" ht="16.5" customHeight="1" x14ac:dyDescent="0.2">
      <c r="A1523" s="15">
        <f>ROW(A1522)</f>
        <v>1522</v>
      </c>
      <c r="B1523" s="15">
        <f>IF(J1523=J1522,B1522+1,1)</f>
        <v>6</v>
      </c>
      <c r="C1523" s="15" t="s">
        <v>2234</v>
      </c>
      <c r="D1523" s="25" t="s">
        <v>39</v>
      </c>
      <c r="E1523" s="27">
        <v>300526</v>
      </c>
      <c r="F1523" s="27" t="s">
        <v>456</v>
      </c>
      <c r="G1523" s="27" t="s">
        <v>456</v>
      </c>
      <c r="H1523" s="27" t="s">
        <v>120</v>
      </c>
      <c r="I1523" s="27" t="s">
        <v>42</v>
      </c>
      <c r="J1523" s="28">
        <v>46105</v>
      </c>
      <c r="K1523" s="26">
        <v>0.41666666666666669</v>
      </c>
      <c r="L1523" s="26"/>
      <c r="M1523" s="27"/>
      <c r="N1523" s="25" t="str">
        <f>IFERROR(VLOOKUP(M1523,Data!$J$1:$K$58,2,0),"")</f>
        <v/>
      </c>
      <c r="O1523" s="27" t="s">
        <v>127</v>
      </c>
      <c r="P1523" s="27"/>
      <c r="Q1523" s="27" t="s">
        <v>2235</v>
      </c>
      <c r="R1523" s="27" t="s">
        <v>120</v>
      </c>
      <c r="S1523" s="27"/>
      <c r="T1523" s="27"/>
      <c r="U1523" s="28"/>
      <c r="X1523" s="27"/>
      <c r="Y1523" s="27" t="s">
        <v>1901</v>
      </c>
      <c r="Z1523" s="29"/>
      <c r="AA1523" s="29"/>
      <c r="AB1523" s="29"/>
      <c r="AC1523" s="30"/>
      <c r="AD1523" s="15" t="str">
        <f>IF(Tabla2[[#This Row],[HORA ENTREGA]]="DIRECTO","On time", IF(AA1523&lt;&gt;"",IF(Tabla2[[#This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23" s="15" t="str">
        <f>MID(Tabla2[[#This Row],[TIPO]],1,3)</f>
        <v>RAM</v>
      </c>
      <c r="AF15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AUTOMOTIVE SPA / DSV */ Cont: * RAMPLA*/ HR Entrega: *10:00* /Dirección: *Planta Granallos ByR - Camino la estancilla de Nos parcela 55 km 25 San Bernardo</v>
      </c>
      <c r="AG1523" s="38" t="str">
        <f>IFERROR(HYPERLINK("https://wa.me/"&amp;Tabla2[[#This Row],[CONTACTO]]&amp;"?text="&amp;Tabla2[[#This Row],[Mensaje]],"Enviar mensaje"),"")</f>
        <v>Enviar mensaje</v>
      </c>
      <c r="AH1523" s="15" t="str">
        <f>CONCATENATE(A1523,F1523)</f>
        <v>1522RAMPLA</v>
      </c>
      <c r="AI1523" s="15" t="str">
        <f>CONCATENATE("ENT-",A1523)</f>
        <v>ENT-1522</v>
      </c>
      <c r="AJ1523" s="15" t="str">
        <f>IF(Tabla2[[#This Row],[Op]]&lt;&gt;"","ENTREGA","")</f>
        <v>ENTREGA</v>
      </c>
      <c r="AK1523" s="40" t="str">
        <f>(Tabla2[[#This Row],[FECHA ENTREGA]]&amp;Tabla2[[#This Row],[HORA ENTREGA]])</f>
        <v>461050,416666666666667</v>
      </c>
      <c r="AL1523" s="34" t="str">
        <f>IFERROR(HYPERLINK("https://wa.me/"&amp;Tabla2[[#This Row],[CONTACTO]]&amp;"?text="&amp;Tabla2[[#This Row],[Mensaje]]),"")</f>
        <v>https://wa.me/?text=Hola!%0AServicio del día 24-03%0A *Cliente:* AUTOMOTIVE SPA / DSV */ Cont: * RAMPLA*/ HR Entrega: *10:00* /Dirección: *Planta Granallos ByR - Camino la estancilla de Nos parcela 55 km 25 San Bernardo</v>
      </c>
    </row>
    <row r="1524" spans="1:38" s="15" customFormat="1" ht="16.5" customHeight="1" x14ac:dyDescent="0.2">
      <c r="A1524" s="15">
        <f>ROW(A1523)</f>
        <v>1523</v>
      </c>
      <c r="B1524" s="15">
        <f>IF(J1524=J1523,B1523+1,1)</f>
        <v>7</v>
      </c>
      <c r="C1524" s="15" t="s">
        <v>2234</v>
      </c>
      <c r="D1524" s="25" t="s">
        <v>39</v>
      </c>
      <c r="E1524" s="27">
        <v>300526</v>
      </c>
      <c r="F1524" s="27" t="s">
        <v>456</v>
      </c>
      <c r="G1524" s="27" t="s">
        <v>456</v>
      </c>
      <c r="H1524" s="27" t="s">
        <v>120</v>
      </c>
      <c r="I1524" s="27" t="s">
        <v>42</v>
      </c>
      <c r="J1524" s="28">
        <v>46105</v>
      </c>
      <c r="K1524" s="26">
        <v>0.54166666666666663</v>
      </c>
      <c r="L1524" s="26"/>
      <c r="M1524" s="27"/>
      <c r="N1524" s="25" t="str">
        <f>IFERROR(VLOOKUP(M1524,Data!$J$1:$K$58,2,0),"")</f>
        <v/>
      </c>
      <c r="O1524" s="27"/>
      <c r="P1524" s="27"/>
      <c r="Q1524" s="27" t="s">
        <v>2235</v>
      </c>
      <c r="R1524" s="27" t="s">
        <v>120</v>
      </c>
      <c r="S1524" s="27"/>
      <c r="T1524" s="27"/>
      <c r="U1524" s="28"/>
      <c r="X1524" s="27"/>
      <c r="Y1524" s="27" t="s">
        <v>1901</v>
      </c>
      <c r="Z1524" s="29"/>
      <c r="AA1524" s="29"/>
      <c r="AB1524" s="29"/>
      <c r="AC1524" s="30"/>
      <c r="AD1524" s="15" t="str">
        <f>IF(Tabla2[[#This Row],[HORA ENTREGA]]="DIRECTO","On time", IF(AA1524&lt;&gt;"",IF(Tabla2[[#This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24" s="15" t="str">
        <f>MID(Tabla2[[#This Row],[TIPO]],1,3)</f>
        <v>RAM</v>
      </c>
      <c r="AF15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AUTOMOTIVE SPA / DSV */ Cont: * RAMPLA*/ HR Entrega: *13:00* /Dirección: *Planta Granallos ByR - Camino la estancilla de Nos parcela 55 km 25 San Bernardo</v>
      </c>
      <c r="AG1524" s="38" t="str">
        <f>IFERROR(HYPERLINK("https://wa.me/"&amp;Tabla2[[#This Row],[CONTACTO]]&amp;"?text="&amp;Tabla2[[#This Row],[Mensaje]],"Enviar mensaje"),"")</f>
        <v>Enviar mensaje</v>
      </c>
      <c r="AH1524" s="15" t="str">
        <f>CONCATENATE(A1524,F1524)</f>
        <v>1523RAMPLA</v>
      </c>
      <c r="AI1524" s="15" t="str">
        <f>CONCATENATE("ENT-",A1524)</f>
        <v>ENT-1523</v>
      </c>
      <c r="AJ1524" s="15" t="str">
        <f>IF(Tabla2[[#This Row],[Op]]&lt;&gt;"","ENTREGA","")</f>
        <v>ENTREGA</v>
      </c>
      <c r="AK1524" s="40" t="str">
        <f>(Tabla2[[#This Row],[FECHA ENTREGA]]&amp;Tabla2[[#This Row],[HORA ENTREGA]])</f>
        <v>461050,541666666666667</v>
      </c>
      <c r="AL1524" s="34" t="str">
        <f>IFERROR(HYPERLINK("https://wa.me/"&amp;Tabla2[[#This Row],[CONTACTO]]&amp;"?text="&amp;Tabla2[[#This Row],[Mensaje]]),"")</f>
        <v>https://wa.me/?text=Hola!%0AServicio del día 24-03%0A *Cliente:* AUTOMOTIVE SPA / DSV */ Cont: * RAMPLA*/ HR Entrega: *13:00* /Dirección: *Planta Granallos ByR - Camino la estancilla de Nos parcela 55 km 25 San Bernardo</v>
      </c>
    </row>
    <row r="1525" spans="1:38" s="15" customFormat="1" ht="16.5" customHeight="1" x14ac:dyDescent="0.2">
      <c r="A1525" s="15">
        <f>ROW(A1524)</f>
        <v>1524</v>
      </c>
      <c r="B1525" s="15">
        <f>IF(J1525=J1524,B1524+1,1)</f>
        <v>8</v>
      </c>
      <c r="C1525" s="15" t="s">
        <v>2234</v>
      </c>
      <c r="D1525" s="25" t="s">
        <v>39</v>
      </c>
      <c r="E1525" s="27">
        <v>300526</v>
      </c>
      <c r="F1525" s="27" t="s">
        <v>456</v>
      </c>
      <c r="G1525" s="27" t="s">
        <v>456</v>
      </c>
      <c r="H1525" s="27" t="s">
        <v>120</v>
      </c>
      <c r="I1525" s="27" t="s">
        <v>42</v>
      </c>
      <c r="J1525" s="28">
        <v>46105</v>
      </c>
      <c r="K1525" s="26">
        <v>0.58333333333333337</v>
      </c>
      <c r="L1525" s="26"/>
      <c r="M1525" s="27"/>
      <c r="N1525" s="25" t="str">
        <f>IFERROR(VLOOKUP(M1525,Data!$J$1:$K$58,2,0),"")</f>
        <v/>
      </c>
      <c r="O1525" s="27"/>
      <c r="P1525" s="27"/>
      <c r="Q1525" s="27" t="s">
        <v>2235</v>
      </c>
      <c r="R1525" s="27" t="s">
        <v>120</v>
      </c>
      <c r="S1525" s="27"/>
      <c r="T1525" s="27"/>
      <c r="U1525" s="28"/>
      <c r="X1525" s="27"/>
      <c r="Y1525" s="27" t="s">
        <v>1901</v>
      </c>
      <c r="Z1525" s="29"/>
      <c r="AA1525" s="29"/>
      <c r="AB1525" s="29"/>
      <c r="AC1525" s="30"/>
      <c r="AD1525" s="15" t="str">
        <f>IF(Tabla2[[#This Row],[HORA ENTREGA]]="DIRECTO","On time", IF(AA1525&lt;&gt;"",IF(Tabla2[[#This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25" s="15" t="str">
        <f>MID(Tabla2[[#This Row],[TIPO]],1,3)</f>
        <v>RAM</v>
      </c>
      <c r="AF15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AUTOMOTIVE SPA / DSV */ Cont: * RAMPLA*/ HR Entrega: *14:00* /Dirección: *Planta Granallos ByR - Camino la estancilla de Nos parcela 55 km 25 San Bernardo</v>
      </c>
      <c r="AG1525" s="38" t="str">
        <f>IFERROR(HYPERLINK("https://wa.me/"&amp;Tabla2[[#This Row],[CONTACTO]]&amp;"?text="&amp;Tabla2[[#This Row],[Mensaje]],"Enviar mensaje"),"")</f>
        <v>Enviar mensaje</v>
      </c>
      <c r="AH1525" s="15" t="str">
        <f>CONCATENATE(A1525,F1525)</f>
        <v>1524RAMPLA</v>
      </c>
      <c r="AI1525" s="15" t="str">
        <f>CONCATENATE("ENT-",A1525)</f>
        <v>ENT-1524</v>
      </c>
      <c r="AJ1525" s="15" t="str">
        <f>IF(Tabla2[[#This Row],[Op]]&lt;&gt;"","ENTREGA","")</f>
        <v>ENTREGA</v>
      </c>
      <c r="AK1525" s="40" t="str">
        <f>(Tabla2[[#This Row],[FECHA ENTREGA]]&amp;Tabla2[[#This Row],[HORA ENTREGA]])</f>
        <v>461050,583333333333333</v>
      </c>
      <c r="AL1525" s="34" t="str">
        <f>IFERROR(HYPERLINK("https://wa.me/"&amp;Tabla2[[#This Row],[CONTACTO]]&amp;"?text="&amp;Tabla2[[#This Row],[Mensaje]]),"")</f>
        <v>https://wa.me/?text=Hola!%0AServicio del día 24-03%0A *Cliente:* AUTOMOTIVE SPA / DSV */ Cont: * RAMPLA*/ HR Entrega: *14:00* /Dirección: *Planta Granallos ByR - Camino la estancilla de Nos parcela 55 km 25 San Bernardo</v>
      </c>
    </row>
    <row r="1526" spans="1:38" s="15" customFormat="1" ht="16.5" customHeight="1" x14ac:dyDescent="0.2">
      <c r="A1526" s="15">
        <f>ROW(A1525)</f>
        <v>1525</v>
      </c>
      <c r="B1526" s="15">
        <f>IF(J1526=J1525,B1525+1,1)</f>
        <v>9</v>
      </c>
      <c r="C1526" s="15" t="s">
        <v>1057</v>
      </c>
      <c r="D1526" s="25" t="s">
        <v>39</v>
      </c>
      <c r="E1526" s="27">
        <v>301920</v>
      </c>
      <c r="F1526" s="27" t="s">
        <v>2537</v>
      </c>
      <c r="G1526" s="27" t="s">
        <v>64</v>
      </c>
      <c r="H1526" s="27">
        <v>19000</v>
      </c>
      <c r="I1526" s="27" t="s">
        <v>2538</v>
      </c>
      <c r="J1526" s="28">
        <v>46105</v>
      </c>
      <c r="K1526" s="26">
        <v>0.45833333333333331</v>
      </c>
      <c r="L1526" s="26"/>
      <c r="M1526" s="27" t="s">
        <v>649</v>
      </c>
      <c r="N1526" s="25">
        <f>IFERROR(VLOOKUP(M1526,Data!$J$1:$K$58,2,0),"")</f>
        <v>56939438073</v>
      </c>
      <c r="O1526" s="27" t="s">
        <v>203</v>
      </c>
      <c r="P1526" s="27"/>
      <c r="Q1526" s="27" t="s">
        <v>2539</v>
      </c>
      <c r="R1526" s="27" t="s">
        <v>183</v>
      </c>
      <c r="S1526" s="27"/>
      <c r="T1526" s="27"/>
      <c r="U1526" s="28"/>
      <c r="X1526" s="27" t="s">
        <v>335</v>
      </c>
      <c r="Y1526" s="27"/>
      <c r="Z1526" s="29"/>
      <c r="AA1526" s="29">
        <v>0.63680555555555551</v>
      </c>
      <c r="AB1526" s="29"/>
      <c r="AC1526" s="30">
        <v>46105</v>
      </c>
      <c r="AD1526" s="15" t="str">
        <f>IF(Tabla2[[#This Row],[HORA ENTREGA]]="DIRECTO","On time", IF(AA1526&lt;&gt;"",IF(Tabla2[[#This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26" s="15" t="str">
        <f>MID(Tabla2[[#This Row],[TIPO]],1,3)</f>
        <v xml:space="preserve">20 </v>
      </c>
      <c r="AF15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BOLSA LA ESTRELLA */ Cont: * WHSU2010133*/ HR Entrega: *11:00* /Dirección: *Av el retiro 1227, renca. Bodega 9</v>
      </c>
      <c r="AG1526" s="38" t="str">
        <f>IFERROR(HYPERLINK("https://wa.me/"&amp;Tabla2[[#This Row],[CONTACTO]]&amp;"?text="&amp;Tabla2[[#This Row],[Mensaje]],"Enviar mensaje"),"")</f>
        <v>Enviar mensaje</v>
      </c>
      <c r="AH1526" s="15" t="str">
        <f>CONCATENATE(A1526,F1526)</f>
        <v>1525WHSU2010133</v>
      </c>
      <c r="AI1526" s="15" t="str">
        <f>CONCATENATE("ENT-",A1526)</f>
        <v>ENT-1525</v>
      </c>
      <c r="AJ1526" s="15" t="str">
        <f>IF(Tabla2[[#This Row],[Op]]&lt;&gt;"","ENTREGA","")</f>
        <v>ENTREGA</v>
      </c>
      <c r="AK1526" s="40" t="str">
        <f>(Tabla2[[#This Row],[FECHA ENTREGA]]&amp;Tabla2[[#This Row],[HORA ENTREGA]])</f>
        <v>461050,458333333333333</v>
      </c>
      <c r="AL1526" s="34" t="str">
        <f>IFERROR(HYPERLINK("https://wa.me/"&amp;Tabla2[[#This Row],[CONTACTO]]&amp;"?text="&amp;Tabla2[[#This Row],[Mensaje]]),"")</f>
        <v>https://wa.me/56939438073?text=Hola!%0AServicio del día 24-03%0A *Cliente:* BOLSA LA ESTRELLA */ Cont: * WHSU2010133*/ HR Entrega: *11:00* /Dirección: *Av el retiro 1227, renca. Bodega 9</v>
      </c>
    </row>
    <row r="1527" spans="1:38" s="15" customFormat="1" ht="16.5" customHeight="1" x14ac:dyDescent="0.2">
      <c r="A1527" s="15">
        <f>ROW(A1526)</f>
        <v>1526</v>
      </c>
      <c r="B1527" s="15">
        <f>IF(J1527=J1526,B1526+1,1)</f>
        <v>10</v>
      </c>
      <c r="C1527" s="15" t="s">
        <v>275</v>
      </c>
      <c r="D1527" s="25" t="s">
        <v>39</v>
      </c>
      <c r="E1527" s="27">
        <v>301326</v>
      </c>
      <c r="F1527" s="27" t="s">
        <v>2540</v>
      </c>
      <c r="G1527" s="27" t="s">
        <v>41</v>
      </c>
      <c r="H1527" s="27">
        <v>30000</v>
      </c>
      <c r="I1527" s="27" t="s">
        <v>42</v>
      </c>
      <c r="J1527" s="28">
        <v>46105</v>
      </c>
      <c r="K1527" s="26">
        <v>0.33333333333333331</v>
      </c>
      <c r="L1527" s="26"/>
      <c r="M1527" s="27" t="s">
        <v>215</v>
      </c>
      <c r="N1527" s="25">
        <f>IFERROR(VLOOKUP(M1527,Data!$J$1:$K$58,2,0),"")</f>
        <v>56978089957</v>
      </c>
      <c r="O1527" s="27" t="s">
        <v>216</v>
      </c>
      <c r="P1527" s="27"/>
      <c r="Q1527" s="27" t="s">
        <v>47</v>
      </c>
      <c r="R1527" s="27" t="s">
        <v>48</v>
      </c>
      <c r="S1527" s="27"/>
      <c r="T1527" s="27"/>
      <c r="U1527" s="28"/>
      <c r="V1527" s="15" t="s">
        <v>1700</v>
      </c>
      <c r="X1527" s="27"/>
      <c r="Y1527" s="27"/>
      <c r="Z1527" s="29"/>
      <c r="AA1527" s="29">
        <v>0.31597222222222221</v>
      </c>
      <c r="AB1527" s="29"/>
      <c r="AC1527" s="30">
        <v>46105</v>
      </c>
      <c r="AD1527" s="15" t="str">
        <f>IF(Tabla2[[#This Row],[HORA ENTREGA]]="DIRECTO","On time", IF(AA1527&lt;&gt;"",IF(Tabla2[[#This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27" s="15" t="str">
        <f>MID(Tabla2[[#This Row],[TIPO]],1,3)</f>
        <v xml:space="preserve">40 </v>
      </c>
      <c r="AF15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CANADA SPA */ Cont: * CGMU6977318*/ HR Entrega: *08:00* /Dirección: *BERNARDO O"HIGGINS 158 COLINA</v>
      </c>
      <c r="AG1527" s="38" t="str">
        <f>IFERROR(HYPERLINK("https://wa.me/"&amp;Tabla2[[#This Row],[CONTACTO]]&amp;"?text="&amp;Tabla2[[#This Row],[Mensaje]],"Enviar mensaje"),"")</f>
        <v>Enviar mensaje</v>
      </c>
      <c r="AH1527" s="15" t="str">
        <f>CONCATENATE(A1527,F1527)</f>
        <v>1526CGMU6977318</v>
      </c>
      <c r="AI1527" s="15" t="str">
        <f>CONCATENATE("ENT-",A1527)</f>
        <v>ENT-1526</v>
      </c>
      <c r="AJ1527" s="15" t="str">
        <f>IF(Tabla2[[#This Row],[Op]]&lt;&gt;"","ENTREGA","")</f>
        <v>ENTREGA</v>
      </c>
      <c r="AK1527" s="40" t="str">
        <f>(Tabla2[[#This Row],[FECHA ENTREGA]]&amp;Tabla2[[#This Row],[HORA ENTREGA]])</f>
        <v>461050,333333333333333</v>
      </c>
      <c r="AL1527" s="34" t="str">
        <f>IFERROR(HYPERLINK("https://wa.me/"&amp;Tabla2[[#This Row],[CONTACTO]]&amp;"?text="&amp;Tabla2[[#This Row],[Mensaje]]),"")</f>
        <v>https://wa.me/56978089957?text=Hola!%0AServicio del día 24-03%0A *Cliente:* COMERCIAL CANADA SPA */ Cont: * CGMU6977318*/ HR Entrega: *08:00* /Dirección: *BERNARDO O"HIGGINS 158 COLINA</v>
      </c>
    </row>
    <row r="1528" spans="1:38" s="15" customFormat="1" ht="16.5" customHeight="1" x14ac:dyDescent="0.2">
      <c r="A1528" s="15">
        <f>ROW(A1527)</f>
        <v>1527</v>
      </c>
      <c r="B1528" s="15">
        <f>IF(J1528=J1527,B1527+1,1)</f>
        <v>11</v>
      </c>
      <c r="C1528" s="15" t="s">
        <v>275</v>
      </c>
      <c r="D1528" s="25" t="s">
        <v>39</v>
      </c>
      <c r="E1528" s="27">
        <v>301326</v>
      </c>
      <c r="F1528" s="27" t="s">
        <v>2541</v>
      </c>
      <c r="G1528" s="27" t="s">
        <v>41</v>
      </c>
      <c r="H1528" s="27">
        <v>30000</v>
      </c>
      <c r="I1528" s="27" t="s">
        <v>42</v>
      </c>
      <c r="J1528" s="28">
        <v>46105</v>
      </c>
      <c r="K1528" s="26">
        <v>0.41666666666666669</v>
      </c>
      <c r="L1528" s="26"/>
      <c r="M1528" s="27" t="s">
        <v>192</v>
      </c>
      <c r="N1528" s="25">
        <f>IFERROR(VLOOKUP(M1528,Data!$J$1:$K$58,2,0),"")</f>
        <v>56967396661</v>
      </c>
      <c r="O1528" s="27" t="s">
        <v>73</v>
      </c>
      <c r="P1528" s="27"/>
      <c r="Q1528" s="27" t="s">
        <v>47</v>
      </c>
      <c r="R1528" s="27" t="s">
        <v>2542</v>
      </c>
      <c r="S1528" s="27"/>
      <c r="T1528" s="27"/>
      <c r="U1528" s="28"/>
      <c r="X1528" s="27"/>
      <c r="Y1528" s="27"/>
      <c r="Z1528" s="29"/>
      <c r="AA1528" s="29">
        <v>0.52083333333333337</v>
      </c>
      <c r="AB1528" s="29"/>
      <c r="AC1528" s="30">
        <v>46105</v>
      </c>
      <c r="AD1528" s="15" t="str">
        <f>IF(Tabla2[[#This Row],[HORA ENTREGA]]="DIRECTO","On time", IF(AA1528&lt;&gt;"",IF(Tabla2[[#This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28" s="15" t="str">
        <f>MID(Tabla2[[#This Row],[TIPO]],1,3)</f>
        <v xml:space="preserve">40 </v>
      </c>
      <c r="AF15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CANADA SPA */ Cont: * TRIU8130174*/ HR Entrega: *10:00* /Dirección: *BERNARDO O"HIGGINS 158 COLINA</v>
      </c>
      <c r="AG1528" s="38" t="str">
        <f>IFERROR(HYPERLINK("https://wa.me/"&amp;Tabla2[[#This Row],[CONTACTO]]&amp;"?text="&amp;Tabla2[[#This Row],[Mensaje]],"Enviar mensaje"),"")</f>
        <v>Enviar mensaje</v>
      </c>
      <c r="AH1528" s="15" t="str">
        <f>CONCATENATE(A1528,F1528)</f>
        <v>1527TRIU8130174</v>
      </c>
      <c r="AI1528" s="15" t="str">
        <f>CONCATENATE("ENT-",A1528)</f>
        <v>ENT-1527</v>
      </c>
      <c r="AJ1528" s="15" t="str">
        <f>IF(Tabla2[[#This Row],[Op]]&lt;&gt;"","ENTREGA","")</f>
        <v>ENTREGA</v>
      </c>
      <c r="AK1528" s="40" t="str">
        <f>(Tabla2[[#This Row],[FECHA ENTREGA]]&amp;Tabla2[[#This Row],[HORA ENTREGA]])</f>
        <v>461050,416666666666667</v>
      </c>
      <c r="AL1528" s="34" t="str">
        <f>IFERROR(HYPERLINK("https://wa.me/"&amp;Tabla2[[#This Row],[CONTACTO]]&amp;"?text="&amp;Tabla2[[#This Row],[Mensaje]]),"")</f>
        <v>https://wa.me/56967396661?text=Hola!%0AServicio del día 24-03%0A *Cliente:* COMERCIAL CANADA SPA */ Cont: * TRIU8130174*/ HR Entrega: *10:00* /Dirección: *BERNARDO O"HIGGINS 158 COLINA</v>
      </c>
    </row>
    <row r="1529" spans="1:38" s="15" customFormat="1" ht="16.5" customHeight="1" x14ac:dyDescent="0.2">
      <c r="A1529" s="15">
        <f>ROW(A1528)</f>
        <v>1528</v>
      </c>
      <c r="B1529" s="15">
        <f>IF(J1529=J1528,B1528+1,1)</f>
        <v>12</v>
      </c>
      <c r="C1529" s="15" t="s">
        <v>275</v>
      </c>
      <c r="D1529" s="25" t="s">
        <v>39</v>
      </c>
      <c r="E1529" s="27">
        <v>301326</v>
      </c>
      <c r="F1529" s="27" t="s">
        <v>2543</v>
      </c>
      <c r="G1529" s="27" t="s">
        <v>41</v>
      </c>
      <c r="H1529" s="27">
        <v>30000</v>
      </c>
      <c r="I1529" s="27" t="s">
        <v>42</v>
      </c>
      <c r="J1529" s="28">
        <v>46105</v>
      </c>
      <c r="K1529" s="26">
        <v>0.5</v>
      </c>
      <c r="L1529" s="26"/>
      <c r="M1529" s="27"/>
      <c r="N1529" s="25" t="str">
        <f>IFERROR(VLOOKUP(M1529,Data!$J$1:$K$58,2,0),"")</f>
        <v/>
      </c>
      <c r="O1529" s="27"/>
      <c r="P1529" s="27"/>
      <c r="Q1529" s="27" t="s">
        <v>47</v>
      </c>
      <c r="R1529" s="27" t="s">
        <v>48</v>
      </c>
      <c r="S1529" s="27"/>
      <c r="T1529" s="27"/>
      <c r="U1529" s="28"/>
      <c r="X1529" s="27"/>
      <c r="Y1529" s="27" t="s">
        <v>1901</v>
      </c>
      <c r="Z1529" s="29"/>
      <c r="AA1529" s="29"/>
      <c r="AB1529" s="29"/>
      <c r="AC1529" s="30"/>
      <c r="AD1529" s="15" t="str">
        <f>IF(Tabla2[[#This Row],[HORA ENTREGA]]="DIRECTO","On time", IF(AA1529&lt;&gt;"",IF(Tabla2[[#This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29" s="15" t="str">
        <f>MID(Tabla2[[#This Row],[TIPO]],1,3)</f>
        <v xml:space="preserve">40 </v>
      </c>
      <c r="AF15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CANADA SPA */ Cont: * FBIU5203924*/ HR Entrega: *12:00* /Dirección: *BERNARDO O"HIGGINS 158 COLINA</v>
      </c>
      <c r="AG1529" s="38" t="str">
        <f>IFERROR(HYPERLINK("https://wa.me/"&amp;Tabla2[[#This Row],[CONTACTO]]&amp;"?text="&amp;Tabla2[[#This Row],[Mensaje]],"Enviar mensaje"),"")</f>
        <v>Enviar mensaje</v>
      </c>
      <c r="AH1529" s="15" t="str">
        <f>CONCATENATE(A1529,F1529)</f>
        <v>1528FBIU5203924</v>
      </c>
      <c r="AI1529" s="15" t="str">
        <f>CONCATENATE("ENT-",A1529)</f>
        <v>ENT-1528</v>
      </c>
      <c r="AJ1529" s="15" t="str">
        <f>IF(Tabla2[[#This Row],[Op]]&lt;&gt;"","ENTREGA","")</f>
        <v>ENTREGA</v>
      </c>
      <c r="AK1529" s="40" t="str">
        <f>(Tabla2[[#This Row],[FECHA ENTREGA]]&amp;Tabla2[[#This Row],[HORA ENTREGA]])</f>
        <v>461050,5</v>
      </c>
      <c r="AL1529" s="34" t="str">
        <f>IFERROR(HYPERLINK("https://wa.me/"&amp;Tabla2[[#This Row],[CONTACTO]]&amp;"?text="&amp;Tabla2[[#This Row],[Mensaje]]),"")</f>
        <v>https://wa.me/?text=Hola!%0AServicio del día 24-03%0A *Cliente:* COMERCIAL CANADA SPA */ Cont: * FBIU5203924*/ HR Entrega: *12:00* /Dirección: *BERNARDO O"HIGGINS 158 COLINA</v>
      </c>
    </row>
    <row r="1530" spans="1:38" s="15" customFormat="1" ht="16.5" customHeight="1" x14ac:dyDescent="0.2">
      <c r="A1530" s="15">
        <f>ROW(A1529)</f>
        <v>1529</v>
      </c>
      <c r="B1530" s="15">
        <f>IF(J1530=J1529,B1529+1,1)</f>
        <v>13</v>
      </c>
      <c r="C1530" s="15" t="s">
        <v>110</v>
      </c>
      <c r="D1530" s="25" t="s">
        <v>39</v>
      </c>
      <c r="E1530" s="27">
        <v>2023093</v>
      </c>
      <c r="F1530" s="27" t="s">
        <v>2544</v>
      </c>
      <c r="G1530" s="27" t="s">
        <v>41</v>
      </c>
      <c r="H1530" s="27">
        <v>35000</v>
      </c>
      <c r="I1530" s="27" t="s">
        <v>42</v>
      </c>
      <c r="J1530" s="28">
        <v>46105</v>
      </c>
      <c r="K1530" s="26">
        <v>0.33333333333333331</v>
      </c>
      <c r="L1530" s="26"/>
      <c r="M1530" s="27" t="s">
        <v>221</v>
      </c>
      <c r="N1530" s="25">
        <f>IFERROR(VLOOKUP(M1530,Data!$J$1:$K$58,2,0),"")</f>
        <v>56965378427</v>
      </c>
      <c r="O1530" s="27" t="s">
        <v>222</v>
      </c>
      <c r="P1530" s="27"/>
      <c r="Q1530" s="27" t="s">
        <v>113</v>
      </c>
      <c r="R1530" s="27" t="s">
        <v>218</v>
      </c>
      <c r="S1530" s="27"/>
      <c r="T1530" s="27"/>
      <c r="U1530" s="28"/>
      <c r="X1530" s="27"/>
      <c r="Y1530" s="27"/>
      <c r="Z1530" s="29"/>
      <c r="AA1530" s="29">
        <v>0.40625</v>
      </c>
      <c r="AB1530" s="29"/>
      <c r="AC1530" s="30">
        <v>46105</v>
      </c>
      <c r="AD1530" s="15" t="str">
        <f>IF(Tabla2[[#This Row],[HORA ENTREGA]]="DIRECTO","On time", IF(AA1530&lt;&gt;"",IF(Tabla2[[#This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30" s="15" t="str">
        <f>MID(Tabla2[[#This Row],[TIPO]],1,3)</f>
        <v xml:space="preserve">40 </v>
      </c>
      <c r="AF15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SANDOVAL E HIJOS LTDA */ Cont: * MMAU1466050*/ HR Entrega: *08:00* /Dirección: *SANTA ISABEL 370; LAMPA</v>
      </c>
      <c r="AG1530" s="38" t="str">
        <f>IFERROR(HYPERLINK("https://wa.me/"&amp;Tabla2[[#This Row],[CONTACTO]]&amp;"?text="&amp;Tabla2[[#This Row],[Mensaje]],"Enviar mensaje"),"")</f>
        <v>Enviar mensaje</v>
      </c>
      <c r="AH1530" s="15" t="str">
        <f>CONCATENATE(A1530,F1530)</f>
        <v>1529MMAU1466050</v>
      </c>
      <c r="AI1530" s="15" t="str">
        <f>CONCATENATE("ENT-",A1530)</f>
        <v>ENT-1529</v>
      </c>
      <c r="AJ1530" s="15" t="str">
        <f>IF(Tabla2[[#This Row],[Op]]&lt;&gt;"","ENTREGA","")</f>
        <v>ENTREGA</v>
      </c>
      <c r="AK1530" s="40" t="str">
        <f>(Tabla2[[#This Row],[FECHA ENTREGA]]&amp;Tabla2[[#This Row],[HORA ENTREGA]])</f>
        <v>461050,333333333333333</v>
      </c>
      <c r="AL1530" s="34" t="str">
        <f>IFERROR(HYPERLINK("https://wa.me/"&amp;Tabla2[[#This Row],[CONTACTO]]&amp;"?text="&amp;Tabla2[[#This Row],[Mensaje]]),"")</f>
        <v>https://wa.me/56965378427?text=Hola!%0AServicio del día 24-03%0A *Cliente:* COMERCIAL SANDOVAL E HIJOS LTDA */ Cont: * MMAU1466050*/ HR Entrega: *08:00* /Dirección: *SANTA ISABEL 370; LAMPA</v>
      </c>
    </row>
    <row r="1531" spans="1:38" s="15" customFormat="1" ht="16.5" customHeight="1" x14ac:dyDescent="0.2">
      <c r="A1531" s="15">
        <f>ROW(A1530)</f>
        <v>1530</v>
      </c>
      <c r="B1531" s="15">
        <f>IF(J1531=J1530,B1530+1,1)</f>
        <v>14</v>
      </c>
      <c r="C1531" s="15" t="s">
        <v>110</v>
      </c>
      <c r="D1531" s="25" t="s">
        <v>39</v>
      </c>
      <c r="E1531" s="27">
        <v>2023112</v>
      </c>
      <c r="F1531" s="27" t="s">
        <v>2545</v>
      </c>
      <c r="G1531" s="27" t="s">
        <v>41</v>
      </c>
      <c r="H1531" s="27">
        <v>35000</v>
      </c>
      <c r="I1531" s="27" t="s">
        <v>42</v>
      </c>
      <c r="J1531" s="28">
        <v>46105</v>
      </c>
      <c r="K1531" s="26">
        <v>0.41666666666666669</v>
      </c>
      <c r="L1531" s="26"/>
      <c r="M1531" s="27" t="s">
        <v>233</v>
      </c>
      <c r="N1531" s="25">
        <f>IFERROR(VLOOKUP(M1531,Data!$J$1:$K$58,2,0),"")</f>
        <v>56998494086</v>
      </c>
      <c r="O1531" s="27" t="s">
        <v>234</v>
      </c>
      <c r="P1531" s="27"/>
      <c r="Q1531" s="27" t="s">
        <v>113</v>
      </c>
      <c r="R1531" s="27" t="s">
        <v>218</v>
      </c>
      <c r="S1531" s="27"/>
      <c r="T1531" s="27"/>
      <c r="U1531" s="28"/>
      <c r="X1531" s="27"/>
      <c r="Y1531" s="27"/>
      <c r="Z1531" s="29"/>
      <c r="AA1531" s="29">
        <v>0.52083333333333337</v>
      </c>
      <c r="AB1531" s="29"/>
      <c r="AC1531" s="30">
        <v>46105</v>
      </c>
      <c r="AD1531" s="15" t="str">
        <f>IF(Tabla2[[#This Row],[HORA ENTREGA]]="DIRECTO","On time", IF(AA1531&lt;&gt;"",IF(Tabla2[[#This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31" s="15" t="str">
        <f>MID(Tabla2[[#This Row],[TIPO]],1,3)</f>
        <v xml:space="preserve">40 </v>
      </c>
      <c r="AF15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SANDOVAL E HIJOS LTDA */ Cont: * MMAU1449541*/ HR Entrega: *10:00* /Dirección: *SANTA ISABEL 370; LAMPA</v>
      </c>
      <c r="AG1531" s="38" t="str">
        <f>IFERROR(HYPERLINK("https://wa.me/"&amp;Tabla2[[#This Row],[CONTACTO]]&amp;"?text="&amp;Tabla2[[#This Row],[Mensaje]],"Enviar mensaje"),"")</f>
        <v>Enviar mensaje</v>
      </c>
      <c r="AH1531" s="15" t="str">
        <f>CONCATENATE(A1531,F1531)</f>
        <v>1530MMAU1449541</v>
      </c>
      <c r="AI1531" s="15" t="str">
        <f>CONCATENATE("ENT-",A1531)</f>
        <v>ENT-1530</v>
      </c>
      <c r="AJ1531" s="15" t="str">
        <f>IF(Tabla2[[#This Row],[Op]]&lt;&gt;"","ENTREGA","")</f>
        <v>ENTREGA</v>
      </c>
      <c r="AK1531" s="40" t="str">
        <f>(Tabla2[[#This Row],[FECHA ENTREGA]]&amp;Tabla2[[#This Row],[HORA ENTREGA]])</f>
        <v>461050,416666666666667</v>
      </c>
      <c r="AL1531" s="34" t="str">
        <f>IFERROR(HYPERLINK("https://wa.me/"&amp;Tabla2[[#This Row],[CONTACTO]]&amp;"?text="&amp;Tabla2[[#This Row],[Mensaje]]),"")</f>
        <v>https://wa.me/56998494086?text=Hola!%0AServicio del día 24-03%0A *Cliente:* COMERCIAL SANDOVAL E HIJOS LTDA */ Cont: * MMAU1449541*/ HR Entrega: *10:00* /Dirección: *SANTA ISABEL 370; LAMPA</v>
      </c>
    </row>
    <row r="1532" spans="1:38" s="15" customFormat="1" ht="16.5" customHeight="1" x14ac:dyDescent="0.2">
      <c r="A1532" s="15">
        <f>ROW(A1531)</f>
        <v>1531</v>
      </c>
      <c r="B1532" s="15">
        <f>IF(J1532=J1531,B1531+1,1)</f>
        <v>15</v>
      </c>
      <c r="C1532" s="15" t="s">
        <v>110</v>
      </c>
      <c r="D1532" s="25" t="s">
        <v>39</v>
      </c>
      <c r="E1532" s="27">
        <v>2023112</v>
      </c>
      <c r="F1532" s="27" t="s">
        <v>2546</v>
      </c>
      <c r="G1532" s="27" t="s">
        <v>41</v>
      </c>
      <c r="H1532" s="27">
        <v>35000</v>
      </c>
      <c r="I1532" s="27" t="s">
        <v>42</v>
      </c>
      <c r="J1532" s="28">
        <v>46105</v>
      </c>
      <c r="K1532" s="26">
        <v>0.5</v>
      </c>
      <c r="L1532" s="26"/>
      <c r="M1532" s="27" t="s">
        <v>389</v>
      </c>
      <c r="N1532" s="25">
        <f>IFERROR(VLOOKUP(M1532,Data!$J$1:$K$58,2,0),"")</f>
        <v>56988336520</v>
      </c>
      <c r="O1532" s="27" t="s">
        <v>390</v>
      </c>
      <c r="P1532" s="27"/>
      <c r="Q1532" s="27" t="s">
        <v>113</v>
      </c>
      <c r="R1532" s="27" t="s">
        <v>218</v>
      </c>
      <c r="S1532" s="27"/>
      <c r="T1532" s="27"/>
      <c r="U1532" s="28"/>
      <c r="X1532" s="27"/>
      <c r="Y1532" s="27"/>
      <c r="Z1532" s="29"/>
      <c r="AA1532" s="29">
        <v>0.625</v>
      </c>
      <c r="AB1532" s="29"/>
      <c r="AC1532" s="30">
        <v>46105</v>
      </c>
      <c r="AD1532" s="15" t="str">
        <f>IF(Tabla2[[#This Row],[HORA ENTREGA]]="DIRECTO","On time", IF(AA1532&lt;&gt;"",IF(Tabla2[[#This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32" s="15" t="str">
        <f>MID(Tabla2[[#This Row],[TIPO]],1,3)</f>
        <v xml:space="preserve">40 </v>
      </c>
      <c r="AF15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SANDOVAL E HIJOS LTDA */ Cont: * MMAU1457336*/ HR Entrega: *12:00* /Dirección: *SANTA ISABEL 370; LAMPA</v>
      </c>
      <c r="AG1532" s="38" t="str">
        <f>IFERROR(HYPERLINK("https://wa.me/"&amp;Tabla2[[#This Row],[CONTACTO]]&amp;"?text="&amp;Tabla2[[#This Row],[Mensaje]],"Enviar mensaje"),"")</f>
        <v>Enviar mensaje</v>
      </c>
      <c r="AH1532" s="15" t="str">
        <f>CONCATENATE(A1532,F1532)</f>
        <v>1531MMAU1457336</v>
      </c>
      <c r="AI1532" s="15" t="str">
        <f>CONCATENATE("ENT-",A1532)</f>
        <v>ENT-1531</v>
      </c>
      <c r="AJ1532" s="15" t="str">
        <f>IF(Tabla2[[#This Row],[Op]]&lt;&gt;"","ENTREGA","")</f>
        <v>ENTREGA</v>
      </c>
      <c r="AK1532" s="40" t="str">
        <f>(Tabla2[[#This Row],[FECHA ENTREGA]]&amp;Tabla2[[#This Row],[HORA ENTREGA]])</f>
        <v>461050,5</v>
      </c>
      <c r="AL1532" s="34" t="str">
        <f>IFERROR(HYPERLINK("https://wa.me/"&amp;Tabla2[[#This Row],[CONTACTO]]&amp;"?text="&amp;Tabla2[[#This Row],[Mensaje]]),"")</f>
        <v>https://wa.me/56988336520?text=Hola!%0AServicio del día 24-03%0A *Cliente:* COMERCIAL SANDOVAL E HIJOS LTDA */ Cont: * MMAU1457336*/ HR Entrega: *12:00* /Dirección: *SANTA ISABEL 370; LAMPA</v>
      </c>
    </row>
    <row r="1533" spans="1:38" s="15" customFormat="1" ht="16.5" customHeight="1" x14ac:dyDescent="0.2">
      <c r="A1533" s="15">
        <f>ROW(A1532)</f>
        <v>1532</v>
      </c>
      <c r="B1533" s="15">
        <f>IF(J1533=J1532,B1532+1,1)</f>
        <v>16</v>
      </c>
      <c r="C1533" s="15" t="s">
        <v>110</v>
      </c>
      <c r="D1533" s="25" t="s">
        <v>39</v>
      </c>
      <c r="E1533" s="27">
        <v>2023112</v>
      </c>
      <c r="F1533" s="27" t="s">
        <v>2547</v>
      </c>
      <c r="G1533" s="27" t="s">
        <v>41</v>
      </c>
      <c r="H1533" s="27">
        <v>35000</v>
      </c>
      <c r="I1533" s="27" t="s">
        <v>42</v>
      </c>
      <c r="J1533" s="28">
        <v>46105</v>
      </c>
      <c r="K1533" s="26">
        <v>0.58333333333333337</v>
      </c>
      <c r="L1533" s="26"/>
      <c r="M1533" s="27"/>
      <c r="N1533" s="25" t="str">
        <f>IFERROR(VLOOKUP(M1533,Data!$J$1:$K$58,2,0),"")</f>
        <v/>
      </c>
      <c r="O1533" s="27"/>
      <c r="P1533" s="27"/>
      <c r="Q1533" s="27" t="s">
        <v>113</v>
      </c>
      <c r="R1533" s="27" t="s">
        <v>218</v>
      </c>
      <c r="S1533" s="27"/>
      <c r="T1533" s="27"/>
      <c r="U1533" s="28"/>
      <c r="X1533" s="27"/>
      <c r="Y1533" s="27" t="s">
        <v>1901</v>
      </c>
      <c r="Z1533" s="29"/>
      <c r="AA1533" s="29"/>
      <c r="AB1533" s="29"/>
      <c r="AC1533" s="30"/>
      <c r="AD1533" s="15" t="str">
        <f>IF(Tabla2[[#This Row],[HORA ENTREGA]]="DIRECTO","On time", IF(AA1533&lt;&gt;"",IF(Tabla2[[#This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33" s="15" t="str">
        <f>MID(Tabla2[[#This Row],[TIPO]],1,3)</f>
        <v xml:space="preserve">40 </v>
      </c>
      <c r="AF15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SANDOVAL E HIJOS LTDA */ Cont: * MMAU1465199*/ HR Entrega: *14:00* /Dirección: *SANTA ISABEL 370; LAMPA</v>
      </c>
      <c r="AG1533" s="38" t="str">
        <f>IFERROR(HYPERLINK("https://wa.me/"&amp;Tabla2[[#This Row],[CONTACTO]]&amp;"?text="&amp;Tabla2[[#This Row],[Mensaje]],"Enviar mensaje"),"")</f>
        <v>Enviar mensaje</v>
      </c>
      <c r="AH1533" s="15" t="str">
        <f>CONCATENATE(A1533,F1533)</f>
        <v>1532MMAU1465199</v>
      </c>
      <c r="AI1533" s="15" t="str">
        <f>CONCATENATE("ENT-",A1533)</f>
        <v>ENT-1532</v>
      </c>
      <c r="AJ1533" s="15" t="str">
        <f>IF(Tabla2[[#This Row],[Op]]&lt;&gt;"","ENTREGA","")</f>
        <v>ENTREGA</v>
      </c>
      <c r="AK1533" s="40" t="str">
        <f>(Tabla2[[#This Row],[FECHA ENTREGA]]&amp;Tabla2[[#This Row],[HORA ENTREGA]])</f>
        <v>461050,583333333333333</v>
      </c>
      <c r="AL1533" s="34" t="str">
        <f>IFERROR(HYPERLINK("https://wa.me/"&amp;Tabla2[[#This Row],[CONTACTO]]&amp;"?text="&amp;Tabla2[[#This Row],[Mensaje]]),"")</f>
        <v>https://wa.me/?text=Hola!%0AServicio del día 24-03%0A *Cliente:* COMERCIAL SANDOVAL E HIJOS LTDA */ Cont: * MMAU1465199*/ HR Entrega: *14:00* /Dirección: *SANTA ISABEL 370; LAMPA</v>
      </c>
    </row>
    <row r="1534" spans="1:38" s="15" customFormat="1" ht="16.5" customHeight="1" x14ac:dyDescent="0.2">
      <c r="A1534" s="15">
        <f>ROW(A1533)</f>
        <v>1533</v>
      </c>
      <c r="B1534" s="15">
        <f>IF(J1534=J1533,B1533+1,1)</f>
        <v>17</v>
      </c>
      <c r="C1534" s="15" t="s">
        <v>288</v>
      </c>
      <c r="D1534" s="25" t="s">
        <v>39</v>
      </c>
      <c r="E1534" s="27">
        <v>102775</v>
      </c>
      <c r="F1534" s="27" t="s">
        <v>2548</v>
      </c>
      <c r="G1534" s="27" t="s">
        <v>54</v>
      </c>
      <c r="H1534" s="27">
        <v>23000</v>
      </c>
      <c r="I1534" s="27">
        <v>0.375</v>
      </c>
      <c r="J1534" s="28">
        <v>46105</v>
      </c>
      <c r="K1534" s="26" t="s">
        <v>290</v>
      </c>
      <c r="L1534" s="26"/>
      <c r="M1534" s="27" t="s">
        <v>176</v>
      </c>
      <c r="N1534" s="25">
        <f>IFERROR(VLOOKUP(M1534,Data!$J$1:$K$58,2,0),"")</f>
        <v>56968463649</v>
      </c>
      <c r="O1534" s="27" t="s">
        <v>177</v>
      </c>
      <c r="P1534" s="27"/>
      <c r="Q1534" s="27" t="s">
        <v>291</v>
      </c>
      <c r="R1534" s="27" t="s">
        <v>120</v>
      </c>
      <c r="S1534" s="27"/>
      <c r="T1534" s="27"/>
      <c r="U1534" s="28"/>
      <c r="X1534" s="27"/>
      <c r="Y1534" s="27"/>
      <c r="Z1534" s="29"/>
      <c r="AA1534" s="29">
        <v>0.46527777777777779</v>
      </c>
      <c r="AB1534" s="29"/>
      <c r="AC1534" s="30">
        <v>46105</v>
      </c>
      <c r="AD1534" s="15" t="str">
        <f>IF(Tabla2[[#This Row],[HORA ENTREGA]]="DIRECTO","On time", IF(AA1534&lt;&gt;"",IF(Tabla2[[#This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34" s="15" t="str">
        <f>MID(Tabla2[[#This Row],[TIPO]],1,3)</f>
        <v xml:space="preserve">40 </v>
      </c>
      <c r="AF15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COMERCIAL SEA GARDEN SPA */ Cont: * DAYU6723073*/ HR Entrega: *DIRECTO* /Dirección: *LOS MAITENES PONIENTE 1332; PUDAHUEL</v>
      </c>
      <c r="AG1534" s="38" t="str">
        <f>IFERROR(HYPERLINK("https://wa.me/"&amp;Tabla2[[#This Row],[CONTACTO]]&amp;"?text="&amp;Tabla2[[#This Row],[Mensaje]],"Enviar mensaje"),"")</f>
        <v>Enviar mensaje</v>
      </c>
      <c r="AH1534" s="15" t="str">
        <f>CONCATENATE(A1534,F1534)</f>
        <v>1533DAYU6723073</v>
      </c>
      <c r="AI1534" s="15" t="str">
        <f>CONCATENATE("ENT-",A1534)</f>
        <v>ENT-1533</v>
      </c>
      <c r="AJ1534" s="15" t="str">
        <f>IF(Tabla2[[#This Row],[Op]]&lt;&gt;"","ENTREGA","")</f>
        <v>ENTREGA</v>
      </c>
      <c r="AK1534" s="40" t="str">
        <f>(Tabla2[[#This Row],[FECHA ENTREGA]]&amp;Tabla2[[#This Row],[HORA ENTREGA]])</f>
        <v>46105DIRECTO</v>
      </c>
      <c r="AL1534" s="34" t="str">
        <f>IFERROR(HYPERLINK("https://wa.me/"&amp;Tabla2[[#This Row],[CONTACTO]]&amp;"?text="&amp;Tabla2[[#This Row],[Mensaje]]),"")</f>
        <v>https://wa.me/56968463649?text=Hola!%0AServicio del día 24-03%0A *Cliente:* COMERCIAL SEA GARDEN SPA */ Cont: * DAYU6723073*/ HR Entrega: *DIRECTO* /Dirección: *LOS MAITENES PONIENTE 1332; PUDAHUEL</v>
      </c>
    </row>
    <row r="1535" spans="1:38" s="15" customFormat="1" ht="16.5" customHeight="1" x14ac:dyDescent="0.2">
      <c r="A1535" s="15">
        <f>ROW(A1534)</f>
        <v>1534</v>
      </c>
      <c r="B1535" s="15">
        <f>IF(J1535=J1534,B1534+1,1)</f>
        <v>18</v>
      </c>
      <c r="C1535" s="15" t="s">
        <v>684</v>
      </c>
      <c r="D1535" s="25" t="s">
        <v>39</v>
      </c>
      <c r="E1535" s="27">
        <v>140986</v>
      </c>
      <c r="F1535" s="27" t="s">
        <v>2549</v>
      </c>
      <c r="G1535" s="27" t="s">
        <v>41</v>
      </c>
      <c r="H1535" s="27">
        <v>24000</v>
      </c>
      <c r="I1535" s="27" t="s">
        <v>42</v>
      </c>
      <c r="J1535" s="28">
        <v>46105</v>
      </c>
      <c r="K1535" s="26">
        <v>0.33333333333333331</v>
      </c>
      <c r="L1535" s="26"/>
      <c r="M1535" s="27" t="s">
        <v>90</v>
      </c>
      <c r="N1535" s="25">
        <f>IFERROR(VLOOKUP(M1535,Data!$J$1:$K$58,2,0),"")</f>
        <v>56987557136</v>
      </c>
      <c r="O1535" s="27" t="s">
        <v>91</v>
      </c>
      <c r="P1535" s="27"/>
      <c r="Q1535" s="27" t="s">
        <v>686</v>
      </c>
      <c r="R1535" s="27" t="s">
        <v>2542</v>
      </c>
      <c r="S1535" s="27"/>
      <c r="T1535" s="27"/>
      <c r="U1535" s="28"/>
      <c r="X1535" s="27"/>
      <c r="Y1535" s="27"/>
      <c r="Z1535" s="29"/>
      <c r="AA1535" s="29">
        <v>0.33333333333333331</v>
      </c>
      <c r="AB1535" s="29"/>
      <c r="AC1535" s="30">
        <v>46105</v>
      </c>
      <c r="AD1535" s="15" t="str">
        <f>IF(Tabla2[[#This Row],[HORA ENTREGA]]="DIRECTO","On time", IF(AA1535&lt;&gt;"",IF(Tabla2[[#This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35" s="15" t="str">
        <f>MID(Tabla2[[#This Row],[TIPO]],1,3)</f>
        <v xml:space="preserve">40 </v>
      </c>
      <c r="AF15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DOKA CHILE ENCOFRADOS LTDA */ Cont: * TGCU0207975*/ HR Entrega: *08:00* /Dirección: *SANTA ISABEL 1697, LAMPA</v>
      </c>
      <c r="AG1535" s="38" t="str">
        <f>IFERROR(HYPERLINK("https://wa.me/"&amp;Tabla2[[#This Row],[CONTACTO]]&amp;"?text="&amp;Tabla2[[#This Row],[Mensaje]],"Enviar mensaje"),"")</f>
        <v>Enviar mensaje</v>
      </c>
      <c r="AH1535" s="15" t="str">
        <f>CONCATENATE(A1535,F1535)</f>
        <v>1534TGCU0207975</v>
      </c>
      <c r="AI1535" s="15" t="str">
        <f>CONCATENATE("ENT-",A1535)</f>
        <v>ENT-1534</v>
      </c>
      <c r="AJ1535" s="15" t="str">
        <f>IF(Tabla2[[#This Row],[Op]]&lt;&gt;"","ENTREGA","")</f>
        <v>ENTREGA</v>
      </c>
      <c r="AK1535" s="40" t="str">
        <f>(Tabla2[[#This Row],[FECHA ENTREGA]]&amp;Tabla2[[#This Row],[HORA ENTREGA]])</f>
        <v>461050,333333333333333</v>
      </c>
      <c r="AL1535" s="34" t="str">
        <f>IFERROR(HYPERLINK("https://wa.me/"&amp;Tabla2[[#This Row],[CONTACTO]]&amp;"?text="&amp;Tabla2[[#This Row],[Mensaje]]),"")</f>
        <v>https://wa.me/56987557136?text=Hola!%0AServicio del día 24-03%0A *Cliente:* DOKA CHILE ENCOFRADOS LTDA */ Cont: * TGCU0207975*/ HR Entrega: *08:00* /Dirección: *SANTA ISABEL 1697, LAMPA</v>
      </c>
    </row>
    <row r="1536" spans="1:38" s="15" customFormat="1" ht="16.5" customHeight="1" x14ac:dyDescent="0.2">
      <c r="A1536" s="15">
        <f>ROW(A1535)</f>
        <v>1535</v>
      </c>
      <c r="B1536" s="15">
        <f>IF(J1536=J1535,B1535+1,1)</f>
        <v>19</v>
      </c>
      <c r="C1536" s="15" t="s">
        <v>819</v>
      </c>
      <c r="D1536" s="25" t="s">
        <v>39</v>
      </c>
      <c r="E1536" s="27">
        <v>301692</v>
      </c>
      <c r="F1536" s="27" t="s">
        <v>2550</v>
      </c>
      <c r="G1536" s="27" t="s">
        <v>41</v>
      </c>
      <c r="H1536" s="27">
        <v>14000</v>
      </c>
      <c r="I1536" s="27" t="s">
        <v>2551</v>
      </c>
      <c r="J1536" s="28">
        <v>46105</v>
      </c>
      <c r="K1536" s="26">
        <v>0.33333333333333331</v>
      </c>
      <c r="L1536" s="26"/>
      <c r="M1536" s="27" t="s">
        <v>313</v>
      </c>
      <c r="N1536" s="25">
        <f>IFERROR(VLOOKUP(M1536,Data!$J$1:$K$58,2,0),"")</f>
        <v>56967387744</v>
      </c>
      <c r="O1536" s="27" t="s">
        <v>314</v>
      </c>
      <c r="P1536" s="27"/>
      <c r="Q1536" s="27" t="s">
        <v>2552</v>
      </c>
      <c r="R1536" s="27" t="s">
        <v>183</v>
      </c>
      <c r="S1536" s="27"/>
      <c r="T1536" s="27"/>
      <c r="U1536" s="28"/>
      <c r="V1536" s="15" t="s">
        <v>1700</v>
      </c>
      <c r="X1536" s="27"/>
      <c r="Y1536" s="27"/>
      <c r="Z1536" s="29"/>
      <c r="AA1536" s="29">
        <v>0.33333333333333331</v>
      </c>
      <c r="AB1536" s="29"/>
      <c r="AC1536" s="30">
        <v>46105</v>
      </c>
      <c r="AD1536" s="15" t="str">
        <f>IF(Tabla2[[#This Row],[HORA ENTREGA]]="DIRECTO","On time", IF(AA1536&lt;&gt;"",IF(Tabla2[[#This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36" s="15" t="str">
        <f>MID(Tabla2[[#This Row],[TIPO]],1,3)</f>
        <v xml:space="preserve">40 </v>
      </c>
      <c r="AF15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EL REY DEL NEUMATICO SPA */ Cont: * PIDU4539884*/ HR Entrega: *08:00* /Dirección: *AV. SANTA ROSA 6128, SAN JOAQUIN</v>
      </c>
      <c r="AG1536" s="38" t="str">
        <f>IFERROR(HYPERLINK("https://wa.me/"&amp;Tabla2[[#This Row],[CONTACTO]]&amp;"?text="&amp;Tabla2[[#This Row],[Mensaje]],"Enviar mensaje"),"")</f>
        <v>Enviar mensaje</v>
      </c>
      <c r="AH1536" s="15" t="str">
        <f>CONCATENATE(A1536,F1536)</f>
        <v>1535PIDU4539884</v>
      </c>
      <c r="AI1536" s="15" t="str">
        <f>CONCATENATE("ENT-",A1536)</f>
        <v>ENT-1535</v>
      </c>
      <c r="AJ1536" s="15" t="str">
        <f>IF(Tabla2[[#This Row],[Op]]&lt;&gt;"","ENTREGA","")</f>
        <v>ENTREGA</v>
      </c>
      <c r="AK1536" s="40" t="str">
        <f>(Tabla2[[#This Row],[FECHA ENTREGA]]&amp;Tabla2[[#This Row],[HORA ENTREGA]])</f>
        <v>461050,333333333333333</v>
      </c>
      <c r="AL1536" s="34" t="str">
        <f>IFERROR(HYPERLINK("https://wa.me/"&amp;Tabla2[[#This Row],[CONTACTO]]&amp;"?text="&amp;Tabla2[[#This Row],[Mensaje]]),"")</f>
        <v>https://wa.me/56967387744?text=Hola!%0AServicio del día 24-03%0A *Cliente:* EL REY DEL NEUMATICO SPA */ Cont: * PIDU4539884*/ HR Entrega: *08:00* /Dirección: *AV. SANTA ROSA 6128, SAN JOAQUIN</v>
      </c>
    </row>
    <row r="1537" spans="1:38" s="15" customFormat="1" ht="16.5" customHeight="1" x14ac:dyDescent="0.2">
      <c r="A1537" s="15">
        <f>ROW(A1536)</f>
        <v>1536</v>
      </c>
      <c r="B1537" s="15">
        <f>IF(J1537=J1536,B1536+1,1)</f>
        <v>20</v>
      </c>
      <c r="C1537" s="15" t="s">
        <v>627</v>
      </c>
      <c r="D1537" s="25" t="s">
        <v>39</v>
      </c>
      <c r="E1537" s="27">
        <v>302075</v>
      </c>
      <c r="F1537" s="27" t="s">
        <v>2553</v>
      </c>
      <c r="G1537" s="27" t="s">
        <v>41</v>
      </c>
      <c r="H1537" s="27">
        <v>14000</v>
      </c>
      <c r="I1537" s="27">
        <v>0.68055555555555558</v>
      </c>
      <c r="J1537" s="28">
        <v>46105</v>
      </c>
      <c r="K1537" s="26" t="s">
        <v>290</v>
      </c>
      <c r="L1537" s="26"/>
      <c r="M1537" s="27"/>
      <c r="N1537" s="25" t="str">
        <f>IFERROR(VLOOKUP(M1537,Data!$J$1:$K$58,2,0),"")</f>
        <v/>
      </c>
      <c r="O1537" s="27"/>
      <c r="P1537" s="27"/>
      <c r="Q1537" s="27" t="s">
        <v>629</v>
      </c>
      <c r="R1537" s="27" t="s">
        <v>69</v>
      </c>
      <c r="S1537" s="27"/>
      <c r="T1537" s="27"/>
      <c r="U1537" s="28"/>
      <c r="X1537" s="27"/>
      <c r="Y1537" s="27"/>
      <c r="Z1537" s="29"/>
      <c r="AA1537" s="29">
        <v>0.78263888888888888</v>
      </c>
      <c r="AB1537" s="29"/>
      <c r="AC1537" s="30">
        <v>46105</v>
      </c>
      <c r="AD1537" s="15" t="str">
        <f>IF(Tabla2[[#This Row],[HORA ENTREGA]]="DIRECTO","On time", IF(AA1537&lt;&gt;"",IF(Tabla2[[#This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37" s="15" t="str">
        <f>MID(Tabla2[[#This Row],[TIPO]],1,3)</f>
        <v xml:space="preserve">40 </v>
      </c>
      <c r="AF15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GENERACION SERVICIO Y ARRIENDO SPA */ Cont: * OOCU8000604*/ HR Entrega: *DIRECTO* /Dirección: *CORDILLERA 570, PUDAHUEL</v>
      </c>
      <c r="AG1537" s="38" t="str">
        <f>IFERROR(HYPERLINK("https://wa.me/"&amp;Tabla2[[#This Row],[CONTACTO]]&amp;"?text="&amp;Tabla2[[#This Row],[Mensaje]],"Enviar mensaje"),"")</f>
        <v>Enviar mensaje</v>
      </c>
      <c r="AH1537" s="15" t="str">
        <f>CONCATENATE(A1537,F1537)</f>
        <v>1536OOCU8000604</v>
      </c>
      <c r="AI1537" s="15" t="str">
        <f>CONCATENATE("ENT-",A1537)</f>
        <v>ENT-1536</v>
      </c>
      <c r="AJ1537" s="15" t="str">
        <f>IF(Tabla2[[#This Row],[Op]]&lt;&gt;"","ENTREGA","")</f>
        <v>ENTREGA</v>
      </c>
      <c r="AK1537" s="40" t="str">
        <f>(Tabla2[[#This Row],[FECHA ENTREGA]]&amp;Tabla2[[#This Row],[HORA ENTREGA]])</f>
        <v>46105DIRECTO</v>
      </c>
      <c r="AL1537" s="34" t="str">
        <f>IFERROR(HYPERLINK("https://wa.me/"&amp;Tabla2[[#This Row],[CONTACTO]]&amp;"?text="&amp;Tabla2[[#This Row],[Mensaje]]),"")</f>
        <v>https://wa.me/?text=Hola!%0AServicio del día 24-03%0A *Cliente:* GENERACION SERVICIO Y ARRIENDO SPA */ Cont: * OOCU8000604*/ HR Entrega: *DIRECTO* /Dirección: *CORDILLERA 570, PUDAHUEL</v>
      </c>
    </row>
    <row r="1538" spans="1:38" s="15" customFormat="1" ht="16.5" customHeight="1" x14ac:dyDescent="0.2">
      <c r="A1538" s="15">
        <f>ROW(A1537)</f>
        <v>1537</v>
      </c>
      <c r="B1538" s="15">
        <f>IF(J1538=J1537,B1537+1,1)</f>
        <v>21</v>
      </c>
      <c r="C1538" s="15" t="s">
        <v>627</v>
      </c>
      <c r="D1538" s="25" t="s">
        <v>39</v>
      </c>
      <c r="E1538" s="27">
        <v>302075</v>
      </c>
      <c r="F1538" s="27" t="s">
        <v>2554</v>
      </c>
      <c r="G1538" s="27" t="s">
        <v>41</v>
      </c>
      <c r="H1538" s="27">
        <v>17000</v>
      </c>
      <c r="I1538" s="27">
        <v>0.68194444444444446</v>
      </c>
      <c r="J1538" s="28">
        <v>46105</v>
      </c>
      <c r="K1538" s="26" t="s">
        <v>290</v>
      </c>
      <c r="L1538" s="26"/>
      <c r="M1538" s="27"/>
      <c r="N1538" s="25" t="str">
        <f>IFERROR(VLOOKUP(M1538,Data!$J$1:$K$58,2,0),"")</f>
        <v/>
      </c>
      <c r="O1538" s="27"/>
      <c r="P1538" s="27"/>
      <c r="Q1538" s="27" t="s">
        <v>629</v>
      </c>
      <c r="R1538" s="27" t="s">
        <v>69</v>
      </c>
      <c r="S1538" s="27"/>
      <c r="T1538" s="27"/>
      <c r="U1538" s="28"/>
      <c r="X1538" s="27"/>
      <c r="Y1538" s="27"/>
      <c r="Z1538" s="29"/>
      <c r="AA1538" s="29">
        <v>0.76527777777777772</v>
      </c>
      <c r="AB1538" s="29"/>
      <c r="AC1538" s="30">
        <v>46105</v>
      </c>
      <c r="AD1538" s="15" t="str">
        <f>IF(Tabla2[[#This Row],[HORA ENTREGA]]="DIRECTO","On time", IF(AA1538&lt;&gt;"",IF(Tabla2[[#This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38" s="15" t="str">
        <f>MID(Tabla2[[#This Row],[TIPO]],1,3)</f>
        <v xml:space="preserve">40 </v>
      </c>
      <c r="AF15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GENERACION SERVICIO Y ARRIENDO SPA */ Cont: * TRHU6576667*/ HR Entrega: *DIRECTO* /Dirección: *CORDILLERA 570, PUDAHUEL</v>
      </c>
      <c r="AG1538" s="38" t="str">
        <f>IFERROR(HYPERLINK("https://wa.me/"&amp;Tabla2[[#This Row],[CONTACTO]]&amp;"?text="&amp;Tabla2[[#This Row],[Mensaje]],"Enviar mensaje"),"")</f>
        <v>Enviar mensaje</v>
      </c>
      <c r="AH1538" s="15" t="str">
        <f>CONCATENATE(A1538,F1538)</f>
        <v>1537TRHU6576667</v>
      </c>
      <c r="AI1538" s="15" t="str">
        <f>CONCATENATE("ENT-",A1538)</f>
        <v>ENT-1537</v>
      </c>
      <c r="AJ1538" s="15" t="str">
        <f>IF(Tabla2[[#This Row],[Op]]&lt;&gt;"","ENTREGA","")</f>
        <v>ENTREGA</v>
      </c>
      <c r="AK1538" s="40" t="str">
        <f>(Tabla2[[#This Row],[FECHA ENTREGA]]&amp;Tabla2[[#This Row],[HORA ENTREGA]])</f>
        <v>46105DIRECTO</v>
      </c>
      <c r="AL1538" s="34" t="str">
        <f>IFERROR(HYPERLINK("https://wa.me/"&amp;Tabla2[[#This Row],[CONTACTO]]&amp;"?text="&amp;Tabla2[[#This Row],[Mensaje]]),"")</f>
        <v>https://wa.me/?text=Hola!%0AServicio del día 24-03%0A *Cliente:* GENERACION SERVICIO Y ARRIENDO SPA */ Cont: * TRHU6576667*/ HR Entrega: *DIRECTO* /Dirección: *CORDILLERA 570, PUDAHUEL</v>
      </c>
    </row>
    <row r="1539" spans="1:38" s="15" customFormat="1" ht="16.5" customHeight="1" x14ac:dyDescent="0.2">
      <c r="A1539" s="15">
        <f>ROW(A1538)</f>
        <v>1538</v>
      </c>
      <c r="B1539" s="15">
        <f>IF(J1539=J1538,B1538+1,1)</f>
        <v>22</v>
      </c>
      <c r="C1539" s="15" t="s">
        <v>483</v>
      </c>
      <c r="D1539" s="25" t="s">
        <v>39</v>
      </c>
      <c r="E1539" s="27">
        <v>1287022</v>
      </c>
      <c r="F1539" s="27" t="s">
        <v>2555</v>
      </c>
      <c r="G1539" s="27" t="s">
        <v>41</v>
      </c>
      <c r="H1539" s="27">
        <v>9000</v>
      </c>
      <c r="I1539" s="27" t="s">
        <v>42</v>
      </c>
      <c r="J1539" s="28">
        <v>46105</v>
      </c>
      <c r="K1539" s="26">
        <v>0.33333333333333331</v>
      </c>
      <c r="L1539" s="26"/>
      <c r="M1539" s="27" t="s">
        <v>86</v>
      </c>
      <c r="N1539" s="25">
        <f>IFERROR(VLOOKUP(M1539,Data!$J$1:$K$58,2,0),"")</f>
        <v>56956654384</v>
      </c>
      <c r="O1539" s="27" t="s">
        <v>87</v>
      </c>
      <c r="P1539" s="27"/>
      <c r="Q1539" s="27" t="s">
        <v>694</v>
      </c>
      <c r="R1539" s="27" t="s">
        <v>218</v>
      </c>
      <c r="S1539" s="27"/>
      <c r="T1539" s="27"/>
      <c r="U1539" s="28"/>
      <c r="V1539" s="15" t="s">
        <v>1700</v>
      </c>
      <c r="X1539" s="27"/>
      <c r="Y1539" s="27"/>
      <c r="Z1539" s="29"/>
      <c r="AA1539" s="29">
        <v>0.33333333333333331</v>
      </c>
      <c r="AB1539" s="29"/>
      <c r="AC1539" s="30">
        <v>46105</v>
      </c>
      <c r="AD1539" s="15" t="str">
        <f>IF(Tabla2[[#This Row],[HORA ENTREGA]]="DIRECTO","On time", IF(AA1539&lt;&gt;"",IF(Tabla2[[#This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39" s="15" t="str">
        <f>MID(Tabla2[[#This Row],[TIPO]],1,3)</f>
        <v xml:space="preserve">40 </v>
      </c>
      <c r="AF15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IDEAL S A */ Cont: * GAOU7583425*/ HR Entrega: *08:00* /Dirección: *Cañaveral 870 Quilicura</v>
      </c>
      <c r="AG1539" s="38" t="str">
        <f>IFERROR(HYPERLINK("https://wa.me/"&amp;Tabla2[[#This Row],[CONTACTO]]&amp;"?text="&amp;Tabla2[[#This Row],[Mensaje]],"Enviar mensaje"),"")</f>
        <v>Enviar mensaje</v>
      </c>
      <c r="AH1539" s="15" t="str">
        <f>CONCATENATE(A1539,F1539)</f>
        <v>1538GAOU7583425</v>
      </c>
      <c r="AI1539" s="15" t="str">
        <f>CONCATENATE("ENT-",A1539)</f>
        <v>ENT-1538</v>
      </c>
      <c r="AJ1539" s="15" t="str">
        <f>IF(Tabla2[[#This Row],[Op]]&lt;&gt;"","ENTREGA","")</f>
        <v>ENTREGA</v>
      </c>
      <c r="AK1539" s="40" t="str">
        <f>(Tabla2[[#This Row],[FECHA ENTREGA]]&amp;Tabla2[[#This Row],[HORA ENTREGA]])</f>
        <v>461050,333333333333333</v>
      </c>
      <c r="AL1539" s="34" t="str">
        <f>IFERROR(HYPERLINK("https://wa.me/"&amp;Tabla2[[#This Row],[CONTACTO]]&amp;"?text="&amp;Tabla2[[#This Row],[Mensaje]]),"")</f>
        <v>https://wa.me/56956654384?text=Hola!%0AServicio del día 24-03%0A *Cliente:* IDEAL S A */ Cont: * GAOU7583425*/ HR Entrega: *08:00* /Dirección: *Cañaveral 870 Quilicura</v>
      </c>
    </row>
    <row r="1540" spans="1:38" s="15" customFormat="1" ht="16.5" customHeight="1" x14ac:dyDescent="0.2">
      <c r="A1540" s="15">
        <f>ROW(A1539)</f>
        <v>1539</v>
      </c>
      <c r="B1540" s="15">
        <f>IF(J1540=J1539,B1539+1,1)</f>
        <v>23</v>
      </c>
      <c r="C1540" s="15" t="s">
        <v>149</v>
      </c>
      <c r="D1540" s="25" t="s">
        <v>39</v>
      </c>
      <c r="E1540" s="27">
        <v>2601330</v>
      </c>
      <c r="F1540" s="27" t="s">
        <v>2556</v>
      </c>
      <c r="G1540" s="27" t="s">
        <v>41</v>
      </c>
      <c r="H1540" s="27">
        <v>8000</v>
      </c>
      <c r="I1540" s="27" t="s">
        <v>42</v>
      </c>
      <c r="J1540" s="28">
        <v>46105</v>
      </c>
      <c r="K1540" s="26">
        <v>0.41666666666666669</v>
      </c>
      <c r="L1540" s="26"/>
      <c r="M1540" s="27" t="s">
        <v>139</v>
      </c>
      <c r="N1540" s="25">
        <f>IFERROR(VLOOKUP(M1540,Data!$J$1:$K$58,2,0),"")</f>
        <v>56965312953</v>
      </c>
      <c r="O1540" s="27" t="s">
        <v>140</v>
      </c>
      <c r="P1540" s="27"/>
      <c r="Q1540" s="27" t="s">
        <v>153</v>
      </c>
      <c r="R1540" s="27" t="s">
        <v>69</v>
      </c>
      <c r="S1540" s="27"/>
      <c r="T1540" s="27"/>
      <c r="U1540" s="28"/>
      <c r="X1540" s="27" t="s">
        <v>2557</v>
      </c>
      <c r="Y1540" s="27"/>
      <c r="Z1540" s="29"/>
      <c r="AA1540" s="29">
        <v>0.41666666666666669</v>
      </c>
      <c r="AB1540" s="29"/>
      <c r="AC1540" s="30">
        <v>46105</v>
      </c>
      <c r="AD1540" s="15" t="str">
        <f>IF(Tabla2[[#This Row],[HORA ENTREGA]]="DIRECTO","On time", IF(AA1540&lt;&gt;"",IF(Tabla2[[#This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40" s="15" t="str">
        <f>MID(Tabla2[[#This Row],[TIPO]],1,3)</f>
        <v xml:space="preserve">40 </v>
      </c>
      <c r="AF15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24-03%0A *Cliente:* IMPORTADORA MIDEA CARRIER CHILE LTDA */ Cont: * CMAU6269840*/ HR Entrega: *10:00* /Dirección: *BOD. MIEA AGURTO - PUERTO MADERO 9710, BOD. E13; PUDAHUEL </v>
      </c>
      <c r="AG1540" s="38" t="str">
        <f>IFERROR(HYPERLINK("https://wa.me/"&amp;Tabla2[[#This Row],[CONTACTO]]&amp;"?text="&amp;Tabla2[[#This Row],[Mensaje]],"Enviar mensaje"),"")</f>
        <v>Enviar mensaje</v>
      </c>
      <c r="AH1540" s="15" t="str">
        <f>CONCATENATE(A1540,F1540)</f>
        <v>1539CMAU6269840</v>
      </c>
      <c r="AI1540" s="15" t="str">
        <f>CONCATENATE("ENT-",A1540)</f>
        <v>ENT-1539</v>
      </c>
      <c r="AJ1540" s="15" t="str">
        <f>IF(Tabla2[[#This Row],[Op]]&lt;&gt;"","ENTREGA","")</f>
        <v>ENTREGA</v>
      </c>
      <c r="AK1540" s="40" t="str">
        <f>(Tabla2[[#This Row],[FECHA ENTREGA]]&amp;Tabla2[[#This Row],[HORA ENTREGA]])</f>
        <v>461050,416666666666667</v>
      </c>
      <c r="AL1540" s="34" t="str">
        <f>IFERROR(HYPERLINK("https://wa.me/"&amp;Tabla2[[#This Row],[CONTACTO]]&amp;"?text="&amp;Tabla2[[#This Row],[Mensaje]]),"")</f>
        <v xml:space="preserve">https://wa.me/56965312953?text=Hola!%0AServicio del día 24-03%0A *Cliente:* IMPORTADORA MIDEA CARRIER CHILE LTDA */ Cont: * CMAU6269840*/ HR Entrega: *10:00* /Dirección: *BOD. MIEA AGURTO - PUERTO MADERO 9710, BOD. E13; PUDAHUEL </v>
      </c>
    </row>
    <row r="1541" spans="1:38" s="15" customFormat="1" ht="16.5" customHeight="1" x14ac:dyDescent="0.2">
      <c r="A1541" s="15">
        <f>ROW(A1540)</f>
        <v>1540</v>
      </c>
      <c r="B1541" s="15">
        <f>IF(J1541=J1540,B1540+1,1)</f>
        <v>24</v>
      </c>
      <c r="C1541" s="15" t="s">
        <v>166</v>
      </c>
      <c r="D1541" s="25" t="s">
        <v>39</v>
      </c>
      <c r="E1541" s="27">
        <v>879718</v>
      </c>
      <c r="F1541" s="27" t="s">
        <v>2558</v>
      </c>
      <c r="G1541" s="27" t="s">
        <v>41</v>
      </c>
      <c r="H1541" s="27">
        <v>25000</v>
      </c>
      <c r="I1541" s="27" t="s">
        <v>42</v>
      </c>
      <c r="J1541" s="28">
        <v>46105</v>
      </c>
      <c r="K1541" s="26">
        <v>0.375</v>
      </c>
      <c r="L1541" s="26"/>
      <c r="M1541" s="27" t="s">
        <v>319</v>
      </c>
      <c r="N1541" s="25">
        <f>IFERROR(VLOOKUP(M1541,Data!$J$1:$K$58,2,0),"")</f>
        <v>56948501048</v>
      </c>
      <c r="O1541" s="27" t="s">
        <v>320</v>
      </c>
      <c r="P1541" s="27"/>
      <c r="Q1541" s="27" t="s">
        <v>168</v>
      </c>
      <c r="R1541" s="27" t="s">
        <v>446</v>
      </c>
      <c r="S1541" s="27"/>
      <c r="T1541" s="27"/>
      <c r="U1541" s="28"/>
      <c r="V1541" s="15" t="s">
        <v>1700</v>
      </c>
      <c r="X1541" s="27"/>
      <c r="Y1541" s="27"/>
      <c r="Z1541" s="29"/>
      <c r="AA1541" s="29">
        <v>0.375</v>
      </c>
      <c r="AB1541" s="29"/>
      <c r="AC1541" s="30">
        <v>46105</v>
      </c>
      <c r="AD1541" s="15" t="str">
        <f>IF(Tabla2[[#This Row],[HORA ENTREGA]]="DIRECTO","On time", IF(AA1541&lt;&gt;"",IF(Tabla2[[#This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41" s="15" t="str">
        <f>MID(Tabla2[[#This Row],[TIPO]],1,3)</f>
        <v xml:space="preserve">40 </v>
      </c>
      <c r="AF15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IMPORTADORA Y COMERCIALIZADORA BZ SPA */ Cont: * EMCU8655320*/ HR Entrega: *09:00* /Dirección: *PuertoMadero 9710, Bodega X36. Pudahuel</v>
      </c>
      <c r="AG1541" s="38" t="str">
        <f>IFERROR(HYPERLINK("https://wa.me/"&amp;Tabla2[[#This Row],[CONTACTO]]&amp;"?text="&amp;Tabla2[[#This Row],[Mensaje]],"Enviar mensaje"),"")</f>
        <v>Enviar mensaje</v>
      </c>
      <c r="AH1541" s="15" t="str">
        <f>CONCATENATE(A1541,F1541)</f>
        <v>1540EMCU8655320</v>
      </c>
      <c r="AI1541" s="15" t="str">
        <f>CONCATENATE("ENT-",A1541)</f>
        <v>ENT-1540</v>
      </c>
      <c r="AJ1541" s="15" t="str">
        <f>IF(Tabla2[[#This Row],[Op]]&lt;&gt;"","ENTREGA","")</f>
        <v>ENTREGA</v>
      </c>
      <c r="AK1541" s="40" t="str">
        <f>(Tabla2[[#This Row],[FECHA ENTREGA]]&amp;Tabla2[[#This Row],[HORA ENTREGA]])</f>
        <v>461050,375</v>
      </c>
      <c r="AL1541" s="34" t="str">
        <f>IFERROR(HYPERLINK("https://wa.me/"&amp;Tabla2[[#This Row],[CONTACTO]]&amp;"?text="&amp;Tabla2[[#This Row],[Mensaje]]),"")</f>
        <v>https://wa.me/56948501048?text=Hola!%0AServicio del día 24-03%0A *Cliente:* IMPORTADORA Y COMERCIALIZADORA BZ SPA */ Cont: * EMCU8655320*/ HR Entrega: *09:00* /Dirección: *PuertoMadero 9710, Bodega X36. Pudahuel</v>
      </c>
    </row>
    <row r="1542" spans="1:38" s="15" customFormat="1" ht="16.5" customHeight="1" x14ac:dyDescent="0.2">
      <c r="A1542" s="15">
        <f>ROW(A1541)</f>
        <v>1541</v>
      </c>
      <c r="B1542" s="15">
        <f>IF(J1542=J1541,B1541+1,1)</f>
        <v>25</v>
      </c>
      <c r="C1542" s="15" t="s">
        <v>166</v>
      </c>
      <c r="D1542" s="25" t="s">
        <v>39</v>
      </c>
      <c r="E1542" s="27">
        <v>879664</v>
      </c>
      <c r="F1542" s="27" t="s">
        <v>2559</v>
      </c>
      <c r="G1542" s="27" t="s">
        <v>41</v>
      </c>
      <c r="H1542" s="27">
        <v>14000</v>
      </c>
      <c r="I1542" s="27" t="s">
        <v>42</v>
      </c>
      <c r="J1542" s="28">
        <v>46105</v>
      </c>
      <c r="K1542" s="26">
        <v>0.41666666666666669</v>
      </c>
      <c r="L1542" s="26"/>
      <c r="M1542" s="27" t="s">
        <v>953</v>
      </c>
      <c r="N1542" s="25">
        <f>IFERROR(VLOOKUP(M1542,Data!$J$1:$K$58,2,0),"")</f>
        <v>56967128754</v>
      </c>
      <c r="O1542" s="27" t="s">
        <v>145</v>
      </c>
      <c r="P1542" s="27"/>
      <c r="Q1542" s="27" t="s">
        <v>168</v>
      </c>
      <c r="R1542" s="27" t="s">
        <v>169</v>
      </c>
      <c r="S1542" s="27"/>
      <c r="T1542" s="27"/>
      <c r="U1542" s="28"/>
      <c r="X1542" s="27"/>
      <c r="Y1542" s="27"/>
      <c r="Z1542" s="29"/>
      <c r="AA1542" s="29">
        <v>0.50694444444444442</v>
      </c>
      <c r="AB1542" s="29"/>
      <c r="AC1542" s="30">
        <v>46105</v>
      </c>
      <c r="AD1542" s="15" t="str">
        <f>IF(Tabla2[[#This Row],[HORA ENTREGA]]="DIRECTO","On time", IF(AA1542&lt;&gt;"",IF(Tabla2[[#This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42" s="15" t="str">
        <f>MID(Tabla2[[#This Row],[TIPO]],1,3)</f>
        <v xml:space="preserve">40 </v>
      </c>
      <c r="AF15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IMPORTADORA Y COMERCIALIZADORA BZ SPA */ Cont: * MSMU4168792*/ HR Entrega: *10:00* /Dirección: *PuertoMadero 9710, Bodega X36. Pudahuel</v>
      </c>
      <c r="AG1542" s="38" t="str">
        <f>IFERROR(HYPERLINK("https://wa.me/"&amp;Tabla2[[#This Row],[CONTACTO]]&amp;"?text="&amp;Tabla2[[#This Row],[Mensaje]],"Enviar mensaje"),"")</f>
        <v>Enviar mensaje</v>
      </c>
      <c r="AH1542" s="15" t="str">
        <f>CONCATENATE(A1542,F1542)</f>
        <v>1541MSMU4168792</v>
      </c>
      <c r="AI1542" s="15" t="str">
        <f>CONCATENATE("ENT-",A1542)</f>
        <v>ENT-1541</v>
      </c>
      <c r="AJ1542" s="15" t="str">
        <f>IF(Tabla2[[#This Row],[Op]]&lt;&gt;"","ENTREGA","")</f>
        <v>ENTREGA</v>
      </c>
      <c r="AK1542" s="40" t="str">
        <f>(Tabla2[[#This Row],[FECHA ENTREGA]]&amp;Tabla2[[#This Row],[HORA ENTREGA]])</f>
        <v>461050,416666666666667</v>
      </c>
      <c r="AL1542" s="34" t="str">
        <f>IFERROR(HYPERLINK("https://wa.me/"&amp;Tabla2[[#This Row],[CONTACTO]]&amp;"?text="&amp;Tabla2[[#This Row],[Mensaje]]),"")</f>
        <v>https://wa.me/56967128754?text=Hola!%0AServicio del día 24-03%0A *Cliente:* IMPORTADORA Y COMERCIALIZADORA BZ SPA */ Cont: * MSMU4168792*/ HR Entrega: *10:00* /Dirección: *PuertoMadero 9710, Bodega X36. Pudahuel</v>
      </c>
    </row>
    <row r="1543" spans="1:38" s="15" customFormat="1" ht="16.5" customHeight="1" x14ac:dyDescent="0.2">
      <c r="A1543" s="15">
        <f>ROW(A1542)</f>
        <v>1542</v>
      </c>
      <c r="B1543" s="15">
        <f>IF(J1543=J1542,B1542+1,1)</f>
        <v>26</v>
      </c>
      <c r="C1543" s="15" t="s">
        <v>166</v>
      </c>
      <c r="D1543" s="25" t="s">
        <v>39</v>
      </c>
      <c r="E1543" s="27">
        <v>878752</v>
      </c>
      <c r="F1543" s="27" t="s">
        <v>2560</v>
      </c>
      <c r="G1543" s="27" t="s">
        <v>41</v>
      </c>
      <c r="H1543" s="27">
        <v>14000</v>
      </c>
      <c r="I1543" s="27" t="s">
        <v>42</v>
      </c>
      <c r="J1543" s="28">
        <v>46105</v>
      </c>
      <c r="K1543" s="26">
        <v>0.45833333333333331</v>
      </c>
      <c r="L1543" s="26"/>
      <c r="M1543" s="27" t="s">
        <v>308</v>
      </c>
      <c r="N1543" s="25">
        <f>IFERROR(VLOOKUP(M1543,Data!$J$1:$K$58,2,0),"")</f>
        <v>56966631737</v>
      </c>
      <c r="O1543" s="27" t="s">
        <v>309</v>
      </c>
      <c r="P1543" s="27"/>
      <c r="Q1543" s="27" t="s">
        <v>168</v>
      </c>
      <c r="R1543" s="27" t="s">
        <v>446</v>
      </c>
      <c r="S1543" s="27"/>
      <c r="T1543" s="27"/>
      <c r="U1543" s="28"/>
      <c r="X1543" s="27"/>
      <c r="Y1543" s="27"/>
      <c r="Z1543" s="29"/>
      <c r="AA1543" s="29">
        <v>0.62986111111111109</v>
      </c>
      <c r="AB1543" s="29"/>
      <c r="AC1543" s="30">
        <v>46105</v>
      </c>
      <c r="AD1543" s="15" t="str">
        <f>IF(Tabla2[[#This Row],[HORA ENTREGA]]="DIRECTO","On time", IF(AA1543&lt;&gt;"",IF(Tabla2[[#This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43" s="15" t="str">
        <f>MID(Tabla2[[#This Row],[TIPO]],1,3)</f>
        <v xml:space="preserve">40 </v>
      </c>
      <c r="AF15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IMPORTADORA Y COMERCIALIZADORA BZ SPA */ Cont: * TLLU4300722*/ HR Entrega: *11:00* /Dirección: *PuertoMadero 9710, Bodega X36. Pudahuel</v>
      </c>
      <c r="AG1543" s="38" t="str">
        <f>IFERROR(HYPERLINK("https://wa.me/"&amp;Tabla2[[#This Row],[CONTACTO]]&amp;"?text="&amp;Tabla2[[#This Row],[Mensaje]],"Enviar mensaje"),"")</f>
        <v>Enviar mensaje</v>
      </c>
      <c r="AH1543" s="15" t="str">
        <f>CONCATENATE(A1543,F1543)</f>
        <v>1542TLLU4300722</v>
      </c>
      <c r="AI1543" s="15" t="str">
        <f>CONCATENATE("ENT-",A1543)</f>
        <v>ENT-1542</v>
      </c>
      <c r="AJ1543" s="15" t="str">
        <f>IF(Tabla2[[#This Row],[Op]]&lt;&gt;"","ENTREGA","")</f>
        <v>ENTREGA</v>
      </c>
      <c r="AK1543" s="40" t="str">
        <f>(Tabla2[[#This Row],[FECHA ENTREGA]]&amp;Tabla2[[#This Row],[HORA ENTREGA]])</f>
        <v>461050,458333333333333</v>
      </c>
      <c r="AL1543" s="34" t="str">
        <f>IFERROR(HYPERLINK("https://wa.me/"&amp;Tabla2[[#This Row],[CONTACTO]]&amp;"?text="&amp;Tabla2[[#This Row],[Mensaje]]),"")</f>
        <v>https://wa.me/56966631737?text=Hola!%0AServicio del día 24-03%0A *Cliente:* IMPORTADORA Y COMERCIALIZADORA BZ SPA */ Cont: * TLLU4300722*/ HR Entrega: *11:00* /Dirección: *PuertoMadero 9710, Bodega X36. Pudahuel</v>
      </c>
    </row>
    <row r="1544" spans="1:38" s="15" customFormat="1" ht="16.5" customHeight="1" x14ac:dyDescent="0.2">
      <c r="A1544" s="15">
        <f>ROW(A1543)</f>
        <v>1543</v>
      </c>
      <c r="B1544" s="15">
        <f>IF(J1544=J1543,B1543+1,1)</f>
        <v>27</v>
      </c>
      <c r="C1544" s="15" t="s">
        <v>178</v>
      </c>
      <c r="D1544" s="25" t="s">
        <v>39</v>
      </c>
      <c r="E1544" s="27">
        <v>879824</v>
      </c>
      <c r="F1544" s="27" t="s">
        <v>2561</v>
      </c>
      <c r="G1544" s="27" t="s">
        <v>64</v>
      </c>
      <c r="H1544" s="27">
        <v>24000</v>
      </c>
      <c r="I1544" s="27" t="s">
        <v>2562</v>
      </c>
      <c r="J1544" s="28">
        <v>46105</v>
      </c>
      <c r="K1544" s="26">
        <v>0.33333333333333331</v>
      </c>
      <c r="L1544" s="26"/>
      <c r="M1544" s="27" t="s">
        <v>241</v>
      </c>
      <c r="N1544" s="25">
        <f>IFERROR(VLOOKUP(M1544,Data!$J$1:$K$58,2,0),"")</f>
        <v>56984880436</v>
      </c>
      <c r="O1544" s="27" t="s">
        <v>242</v>
      </c>
      <c r="P1544" s="27"/>
      <c r="Q1544" s="27" t="s">
        <v>1005</v>
      </c>
      <c r="R1544" s="27" t="s">
        <v>69</v>
      </c>
      <c r="S1544" s="27"/>
      <c r="T1544" s="27"/>
      <c r="U1544" s="28"/>
      <c r="X1544" s="27"/>
      <c r="Y1544" s="27"/>
      <c r="Z1544" s="29"/>
      <c r="AA1544" s="29">
        <v>0.44374999999999998</v>
      </c>
      <c r="AB1544" s="29"/>
      <c r="AC1544" s="30">
        <v>46105</v>
      </c>
      <c r="AD1544" s="15" t="str">
        <f>IF(Tabla2[[#This Row],[HORA ENTREGA]]="DIRECTO","On time", IF(AA1544&lt;&gt;"",IF(Tabla2[[#This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44" s="15" t="str">
        <f>MID(Tabla2[[#This Row],[TIPO]],1,3)</f>
        <v xml:space="preserve">20 </v>
      </c>
      <c r="AF15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INVERSIERRA S A */ Cont: * NIDU2291035*/ HR Entrega: *08:00* /Dirección: *ALCALDE GUZMAN 0121, G32; QUILICURA</v>
      </c>
      <c r="AG1544" s="38" t="str">
        <f>IFERROR(HYPERLINK("https://wa.me/"&amp;Tabla2[[#This Row],[CONTACTO]]&amp;"?text="&amp;Tabla2[[#This Row],[Mensaje]],"Enviar mensaje"),"")</f>
        <v>Enviar mensaje</v>
      </c>
      <c r="AH1544" s="15" t="str">
        <f>CONCATENATE(A1544,F1544)</f>
        <v>1543NIDU2291035</v>
      </c>
      <c r="AI1544" s="15" t="str">
        <f>CONCATENATE("ENT-",A1544)</f>
        <v>ENT-1543</v>
      </c>
      <c r="AJ1544" s="15" t="str">
        <f>IF(Tabla2[[#This Row],[Op]]&lt;&gt;"","ENTREGA","")</f>
        <v>ENTREGA</v>
      </c>
      <c r="AK1544" s="40" t="str">
        <f>(Tabla2[[#This Row],[FECHA ENTREGA]]&amp;Tabla2[[#This Row],[HORA ENTREGA]])</f>
        <v>461050,333333333333333</v>
      </c>
      <c r="AL1544" s="34" t="str">
        <f>IFERROR(HYPERLINK("https://wa.me/"&amp;Tabla2[[#This Row],[CONTACTO]]&amp;"?text="&amp;Tabla2[[#This Row],[Mensaje]]),"")</f>
        <v>https://wa.me/56984880436?text=Hola!%0AServicio del día 24-03%0A *Cliente:* INVERSIERRA S A */ Cont: * NIDU2291035*/ HR Entrega: *08:00* /Dirección: *ALCALDE GUZMAN 0121, G32; QUILICURA</v>
      </c>
    </row>
    <row r="1545" spans="1:38" s="15" customFormat="1" ht="16.5" customHeight="1" x14ac:dyDescent="0.2">
      <c r="A1545" s="15">
        <f>ROW(A1544)</f>
        <v>1544</v>
      </c>
      <c r="B1545" s="15">
        <f>IF(J1545=J1544,B1544+1,1)</f>
        <v>28</v>
      </c>
      <c r="C1545" s="15" t="s">
        <v>188</v>
      </c>
      <c r="D1545" s="25" t="s">
        <v>39</v>
      </c>
      <c r="E1545" s="27">
        <v>188910</v>
      </c>
      <c r="F1545" s="27" t="s">
        <v>2563</v>
      </c>
      <c r="G1545" s="27" t="s">
        <v>41</v>
      </c>
      <c r="H1545" s="27">
        <v>30000</v>
      </c>
      <c r="I1545" s="27" t="s">
        <v>42</v>
      </c>
      <c r="J1545" s="28">
        <v>46105</v>
      </c>
      <c r="K1545" s="26">
        <v>0.33333333333333331</v>
      </c>
      <c r="L1545" s="26"/>
      <c r="M1545" s="27" t="s">
        <v>308</v>
      </c>
      <c r="N1545" s="25">
        <f>IFERROR(VLOOKUP(M1545,Data!$J$1:$K$58,2,0),"")</f>
        <v>56966631737</v>
      </c>
      <c r="O1545" s="27" t="s">
        <v>309</v>
      </c>
      <c r="P1545" s="27"/>
      <c r="Q1545" s="27" t="s">
        <v>190</v>
      </c>
      <c r="R1545" s="27" t="s">
        <v>218</v>
      </c>
      <c r="S1545" s="27"/>
      <c r="T1545" s="27"/>
      <c r="U1545" s="28"/>
      <c r="X1545" s="27"/>
      <c r="Y1545" s="27"/>
      <c r="Z1545" s="29"/>
      <c r="AA1545" s="29">
        <v>0.32916666666666666</v>
      </c>
      <c r="AB1545" s="29"/>
      <c r="AC1545" s="30">
        <v>46105</v>
      </c>
      <c r="AD1545" s="15" t="str">
        <f>IF(Tabla2[[#This Row],[HORA ENTREGA]]="DIRECTO","On time", IF(AA1545&lt;&gt;"",IF(Tabla2[[#This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45" s="15" t="str">
        <f>MID(Tabla2[[#This Row],[TIPO]],1,3)</f>
        <v xml:space="preserve">40 </v>
      </c>
      <c r="AF15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24-03%0A *Cliente:* LAMAIGNERE CHILE S.A. */ Cont: * TXGU6908776*/ HR Entrega: *08:00* /Dirección: *AV. MARTA OSSA RUIZ 601 (CAMINO CASAS VIEJAS); MAIPU </v>
      </c>
      <c r="AG1545" s="38" t="str">
        <f>IFERROR(HYPERLINK("https://wa.me/"&amp;Tabla2[[#This Row],[CONTACTO]]&amp;"?text="&amp;Tabla2[[#This Row],[Mensaje]],"Enviar mensaje"),"")</f>
        <v>Enviar mensaje</v>
      </c>
      <c r="AH1545" s="15" t="str">
        <f>CONCATENATE(A1545,F1545)</f>
        <v>1544TXGU6908776</v>
      </c>
      <c r="AI1545" s="15" t="str">
        <f>CONCATENATE("ENT-",A1545)</f>
        <v>ENT-1544</v>
      </c>
      <c r="AJ1545" s="15" t="str">
        <f>IF(Tabla2[[#This Row],[Op]]&lt;&gt;"","ENTREGA","")</f>
        <v>ENTREGA</v>
      </c>
      <c r="AK1545" s="40" t="str">
        <f>(Tabla2[[#This Row],[FECHA ENTREGA]]&amp;Tabla2[[#This Row],[HORA ENTREGA]])</f>
        <v>461050,333333333333333</v>
      </c>
      <c r="AL1545" s="34" t="str">
        <f>IFERROR(HYPERLINK("https://wa.me/"&amp;Tabla2[[#This Row],[CONTACTO]]&amp;"?text="&amp;Tabla2[[#This Row],[Mensaje]]),"")</f>
        <v xml:space="preserve">https://wa.me/56966631737?text=Hola!%0AServicio del día 24-03%0A *Cliente:* LAMAIGNERE CHILE S.A. */ Cont: * TXGU6908776*/ HR Entrega: *08:00* /Dirección: *AV. MARTA OSSA RUIZ 601 (CAMINO CASAS VIEJAS); MAIPU </v>
      </c>
    </row>
    <row r="1546" spans="1:38" s="15" customFormat="1" ht="16.5" customHeight="1" x14ac:dyDescent="0.2">
      <c r="A1546" s="15">
        <f>ROW(A1545)</f>
        <v>1545</v>
      </c>
      <c r="B1546" s="15">
        <f>IF(J1546=J1545,B1545+1,1)</f>
        <v>29</v>
      </c>
      <c r="C1546" s="15" t="s">
        <v>188</v>
      </c>
      <c r="D1546" s="25" t="s">
        <v>39</v>
      </c>
      <c r="E1546" s="27">
        <v>188918</v>
      </c>
      <c r="F1546" s="27" t="s">
        <v>2564</v>
      </c>
      <c r="G1546" s="27" t="s">
        <v>41</v>
      </c>
      <c r="H1546" s="27">
        <v>30000</v>
      </c>
      <c r="I1546" s="27" t="s">
        <v>2565</v>
      </c>
      <c r="J1546" s="28">
        <v>46105</v>
      </c>
      <c r="K1546" s="26">
        <v>0.33333333333333331</v>
      </c>
      <c r="L1546" s="26"/>
      <c r="M1546" s="27" t="s">
        <v>164</v>
      </c>
      <c r="N1546" s="25">
        <f>IFERROR(VLOOKUP(M1546,Data!$J$1:$K$58,2,0),"")</f>
        <v>56967398822</v>
      </c>
      <c r="O1546" s="27" t="s">
        <v>165</v>
      </c>
      <c r="P1546" s="27"/>
      <c r="Q1546" s="27" t="s">
        <v>190</v>
      </c>
      <c r="R1546" s="27" t="s">
        <v>48</v>
      </c>
      <c r="S1546" s="27"/>
      <c r="T1546" s="27"/>
      <c r="U1546" s="28"/>
      <c r="X1546" s="27"/>
      <c r="Y1546" s="27"/>
      <c r="Z1546" s="29"/>
      <c r="AA1546" s="29">
        <v>0.31597222222222221</v>
      </c>
      <c r="AB1546" s="29"/>
      <c r="AC1546" s="30">
        <v>46105</v>
      </c>
      <c r="AD1546" s="15" t="str">
        <f>IF(Tabla2[[#This Row],[HORA ENTREGA]]="DIRECTO","On time", IF(AA1546&lt;&gt;"",IF(Tabla2[[#This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46" s="15" t="str">
        <f>MID(Tabla2[[#This Row],[TIPO]],1,3)</f>
        <v xml:space="preserve">40 </v>
      </c>
      <c r="AF15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24-03%0A *Cliente:* LAMAIGNERE CHILE S.A. */ Cont: * CMAU3528207*/ HR Entrega: *08:00* /Dirección: *AV. MARTA OSSA RUIZ 601 (CAMINO CASAS VIEJAS); MAIPU </v>
      </c>
      <c r="AG1546" s="38" t="str">
        <f>IFERROR(HYPERLINK("https://wa.me/"&amp;Tabla2[[#This Row],[CONTACTO]]&amp;"?text="&amp;Tabla2[[#This Row],[Mensaje]],"Enviar mensaje"),"")</f>
        <v>Enviar mensaje</v>
      </c>
      <c r="AH1546" s="15" t="str">
        <f>CONCATENATE(A1546,F1546)</f>
        <v>1545CMAU3528207</v>
      </c>
      <c r="AI1546" s="15" t="str">
        <f>CONCATENATE("ENT-",A1546)</f>
        <v>ENT-1545</v>
      </c>
      <c r="AJ1546" s="15" t="str">
        <f>IF(Tabla2[[#This Row],[Op]]&lt;&gt;"","ENTREGA","")</f>
        <v>ENTREGA</v>
      </c>
      <c r="AK1546" s="40" t="str">
        <f>(Tabla2[[#This Row],[FECHA ENTREGA]]&amp;Tabla2[[#This Row],[HORA ENTREGA]])</f>
        <v>461050,333333333333333</v>
      </c>
      <c r="AL1546" s="34" t="str">
        <f>IFERROR(HYPERLINK("https://wa.me/"&amp;Tabla2[[#This Row],[CONTACTO]]&amp;"?text="&amp;Tabla2[[#This Row],[Mensaje]]),"")</f>
        <v xml:space="preserve">https://wa.me/56967398822?text=Hola!%0AServicio del día 24-03%0A *Cliente:* LAMAIGNERE CHILE S.A. */ Cont: * CMAU3528207*/ HR Entrega: *08:00* /Dirección: *AV. MARTA OSSA RUIZ 601 (CAMINO CASAS VIEJAS); MAIPU </v>
      </c>
    </row>
    <row r="1547" spans="1:38" s="15" customFormat="1" ht="16.5" customHeight="1" x14ac:dyDescent="0.2">
      <c r="A1547" s="15">
        <f>ROW(A1546)</f>
        <v>1546</v>
      </c>
      <c r="B1547" s="15">
        <f>IF(J1547=J1546,B1546+1,1)</f>
        <v>30</v>
      </c>
      <c r="C1547" s="15" t="s">
        <v>188</v>
      </c>
      <c r="D1547" s="25" t="s">
        <v>39</v>
      </c>
      <c r="E1547" s="27">
        <v>188881</v>
      </c>
      <c r="F1547" s="27" t="s">
        <v>2566</v>
      </c>
      <c r="G1547" s="27" t="s">
        <v>41</v>
      </c>
      <c r="H1547" s="27">
        <v>30000</v>
      </c>
      <c r="I1547" s="27" t="s">
        <v>42</v>
      </c>
      <c r="J1547" s="28">
        <v>46105</v>
      </c>
      <c r="K1547" s="26">
        <v>0.5</v>
      </c>
      <c r="L1547" s="26"/>
      <c r="M1547" s="27" t="s">
        <v>82</v>
      </c>
      <c r="N1547" s="25">
        <f>IFERROR(VLOOKUP(M1547,Data!$J$1:$K$58,2,0),"")</f>
        <v>56944277110</v>
      </c>
      <c r="O1547" s="27" t="s">
        <v>127</v>
      </c>
      <c r="P1547" s="27"/>
      <c r="Q1547" s="27" t="s">
        <v>190</v>
      </c>
      <c r="R1547" s="27" t="s">
        <v>100</v>
      </c>
      <c r="S1547" s="27"/>
      <c r="T1547" s="27"/>
      <c r="U1547" s="28"/>
      <c r="X1547" s="27"/>
      <c r="Y1547" s="27"/>
      <c r="Z1547" s="29"/>
      <c r="AA1547" s="29">
        <v>0.5</v>
      </c>
      <c r="AB1547" s="29"/>
      <c r="AC1547" s="30">
        <v>46105</v>
      </c>
      <c r="AD1547" s="15" t="str">
        <f>IF(Tabla2[[#This Row],[HORA ENTREGA]]="DIRECTO","On time", IF(AA1547&lt;&gt;"",IF(Tabla2[[#This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47" s="15" t="str">
        <f>MID(Tabla2[[#This Row],[TIPO]],1,3)</f>
        <v xml:space="preserve">40 </v>
      </c>
      <c r="AF15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24-03%0A *Cliente:* LAMAIGNERE CHILE S.A. */ Cont: * CAIU7944792*/ HR Entrega: *12:00* /Dirección: *AV. MARTA OSSA RUIZ 601 (CAMINO CASAS VIEJAS); MAIPU </v>
      </c>
      <c r="AG1547" s="38" t="str">
        <f>IFERROR(HYPERLINK("https://wa.me/"&amp;Tabla2[[#This Row],[CONTACTO]]&amp;"?text="&amp;Tabla2[[#This Row],[Mensaje]],"Enviar mensaje"),"")</f>
        <v>Enviar mensaje</v>
      </c>
      <c r="AH1547" s="15" t="str">
        <f>CONCATENATE(A1547,F1547)</f>
        <v>1546CAIU7944792</v>
      </c>
      <c r="AI1547" s="15" t="str">
        <f>CONCATENATE("ENT-",A1547)</f>
        <v>ENT-1546</v>
      </c>
      <c r="AJ1547" s="15" t="str">
        <f>IF(Tabla2[[#This Row],[Op]]&lt;&gt;"","ENTREGA","")</f>
        <v>ENTREGA</v>
      </c>
      <c r="AK1547" s="40" t="str">
        <f>(Tabla2[[#This Row],[FECHA ENTREGA]]&amp;Tabla2[[#This Row],[HORA ENTREGA]])</f>
        <v>461050,5</v>
      </c>
      <c r="AL1547" s="34" t="str">
        <f>IFERROR(HYPERLINK("https://wa.me/"&amp;Tabla2[[#This Row],[CONTACTO]]&amp;"?text="&amp;Tabla2[[#This Row],[Mensaje]]),"")</f>
        <v xml:space="preserve">https://wa.me/56944277110?text=Hola!%0AServicio del día 24-03%0A *Cliente:* LAMAIGNERE CHILE S.A. */ Cont: * CAIU7944792*/ HR Entrega: *12:00* /Dirección: *AV. MARTA OSSA RUIZ 601 (CAMINO CASAS VIEJAS); MAIPU </v>
      </c>
    </row>
    <row r="1548" spans="1:38" s="15" customFormat="1" ht="16.5" customHeight="1" x14ac:dyDescent="0.2">
      <c r="A1548" s="15">
        <f>ROW(A1547)</f>
        <v>1547</v>
      </c>
      <c r="B1548" s="15">
        <f>IF(J1548=J1547,B1547+1,1)</f>
        <v>31</v>
      </c>
      <c r="C1548" s="15" t="s">
        <v>188</v>
      </c>
      <c r="D1548" s="25" t="s">
        <v>39</v>
      </c>
      <c r="E1548" s="27">
        <v>188881</v>
      </c>
      <c r="F1548" s="27" t="s">
        <v>2567</v>
      </c>
      <c r="G1548" s="27" t="s">
        <v>41</v>
      </c>
      <c r="H1548" s="27">
        <v>30000</v>
      </c>
      <c r="I1548" s="27" t="s">
        <v>42</v>
      </c>
      <c r="J1548" s="28">
        <v>46105</v>
      </c>
      <c r="K1548" s="26">
        <v>0.5</v>
      </c>
      <c r="L1548" s="26"/>
      <c r="M1548" s="27" t="s">
        <v>688</v>
      </c>
      <c r="N1548" s="25">
        <f>IFERROR(VLOOKUP(M1548,Data!$J$1:$K$58,2,0),"")</f>
        <v>56950104102</v>
      </c>
      <c r="O1548" s="27" t="s">
        <v>552</v>
      </c>
      <c r="P1548" s="27"/>
      <c r="Q1548" s="27" t="s">
        <v>190</v>
      </c>
      <c r="R1548" s="27" t="s">
        <v>100</v>
      </c>
      <c r="S1548" s="27"/>
      <c r="T1548" s="27"/>
      <c r="U1548" s="28"/>
      <c r="X1548" s="27"/>
      <c r="Y1548" s="27"/>
      <c r="Z1548" s="29"/>
      <c r="AA1548" s="29">
        <v>0.55138888888888893</v>
      </c>
      <c r="AB1548" s="29"/>
      <c r="AC1548" s="30">
        <v>46105</v>
      </c>
      <c r="AD1548" s="15" t="str">
        <f>IF(Tabla2[[#This Row],[HORA ENTREGA]]="DIRECTO","On time", IF(AA1548&lt;&gt;"",IF(Tabla2[[#This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48" s="15" t="str">
        <f>MID(Tabla2[[#This Row],[TIPO]],1,3)</f>
        <v xml:space="preserve">40 </v>
      </c>
      <c r="AF15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24-03%0A *Cliente:* LAMAIGNERE CHILE S.A. */ Cont: * HAMU2944724*/ HR Entrega: *12:00* /Dirección: *AV. MARTA OSSA RUIZ 601 (CAMINO CASAS VIEJAS); MAIPU </v>
      </c>
      <c r="AG1548" s="38" t="str">
        <f>IFERROR(HYPERLINK("https://wa.me/"&amp;Tabla2[[#This Row],[CONTACTO]]&amp;"?text="&amp;Tabla2[[#This Row],[Mensaje]],"Enviar mensaje"),"")</f>
        <v>Enviar mensaje</v>
      </c>
      <c r="AH1548" s="15" t="str">
        <f>CONCATENATE(A1548,F1548)</f>
        <v>1547HAMU2944724</v>
      </c>
      <c r="AI1548" s="15" t="str">
        <f>CONCATENATE("ENT-",A1548)</f>
        <v>ENT-1547</v>
      </c>
      <c r="AJ1548" s="15" t="str">
        <f>IF(Tabla2[[#This Row],[Op]]&lt;&gt;"","ENTREGA","")</f>
        <v>ENTREGA</v>
      </c>
      <c r="AK1548" s="40" t="str">
        <f>(Tabla2[[#This Row],[FECHA ENTREGA]]&amp;Tabla2[[#This Row],[HORA ENTREGA]])</f>
        <v>461050,5</v>
      </c>
      <c r="AL1548" s="34" t="str">
        <f>IFERROR(HYPERLINK("https://wa.me/"&amp;Tabla2[[#This Row],[CONTACTO]]&amp;"?text="&amp;Tabla2[[#This Row],[Mensaje]]),"")</f>
        <v xml:space="preserve">https://wa.me/56950104102?text=Hola!%0AServicio del día 24-03%0A *Cliente:* LAMAIGNERE CHILE S.A. */ Cont: * HAMU2944724*/ HR Entrega: *12:00* /Dirección: *AV. MARTA OSSA RUIZ 601 (CAMINO CASAS VIEJAS); MAIPU </v>
      </c>
    </row>
    <row r="1549" spans="1:38" s="15" customFormat="1" ht="16.5" customHeight="1" x14ac:dyDescent="0.2">
      <c r="A1549" s="15">
        <f>ROW(A1548)</f>
        <v>1548</v>
      </c>
      <c r="B1549" s="15">
        <f>IF(J1549=J1548,B1548+1,1)</f>
        <v>32</v>
      </c>
      <c r="C1549" s="15" t="s">
        <v>2040</v>
      </c>
      <c r="D1549" s="25" t="s">
        <v>39</v>
      </c>
      <c r="E1549" s="27">
        <v>502908</v>
      </c>
      <c r="F1549" s="27" t="s">
        <v>2568</v>
      </c>
      <c r="G1549" s="27" t="s">
        <v>41</v>
      </c>
      <c r="H1549" s="27">
        <v>6000</v>
      </c>
      <c r="I1549" s="27" t="s">
        <v>2569</v>
      </c>
      <c r="J1549" s="28">
        <v>46105</v>
      </c>
      <c r="K1549" s="26">
        <v>0.28055555555555556</v>
      </c>
      <c r="L1549" s="26"/>
      <c r="M1549" s="27" t="s">
        <v>117</v>
      </c>
      <c r="N1549" s="25">
        <f>IFERROR(VLOOKUP(M1549,Data!$J$1:$K$58,2,0),"")</f>
        <v>56973887539</v>
      </c>
      <c r="O1549" s="27" t="s">
        <v>118</v>
      </c>
      <c r="P1549" s="27"/>
      <c r="Q1549" s="27" t="s">
        <v>2042</v>
      </c>
      <c r="R1549" s="27" t="s">
        <v>74</v>
      </c>
      <c r="S1549" s="27"/>
      <c r="T1549" s="27"/>
      <c r="U1549" s="28"/>
      <c r="X1549" s="27"/>
      <c r="Y1549" s="27"/>
      <c r="Z1549" s="29"/>
      <c r="AA1549" s="29">
        <v>0.28055555555555556</v>
      </c>
      <c r="AB1549" s="29"/>
      <c r="AC1549" s="30">
        <v>46105</v>
      </c>
      <c r="AD1549" s="15" t="str">
        <f>IF(Tabla2[[#This Row],[HORA ENTREGA]]="DIRECTO","On time", IF(AA1549&lt;&gt;"",IF(Tabla2[[#This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49" s="15" t="str">
        <f>MID(Tabla2[[#This Row],[TIPO]],1,3)</f>
        <v xml:space="preserve">40 </v>
      </c>
      <c r="AF15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MSMU4613542*/ HR Entrega: *06:44* /Dirección: *CLAUDIO ARRAU 8600, PUDAHUEL</v>
      </c>
      <c r="AG1549" s="38" t="str">
        <f>IFERROR(HYPERLINK("https://wa.me/"&amp;Tabla2[[#This Row],[CONTACTO]]&amp;"?text="&amp;Tabla2[[#This Row],[Mensaje]],"Enviar mensaje"),"")</f>
        <v>Enviar mensaje</v>
      </c>
      <c r="AH1549" s="15" t="str">
        <f>CONCATENATE(A1549,F1549)</f>
        <v>1548MSMU4613542</v>
      </c>
      <c r="AI1549" s="15" t="str">
        <f>CONCATENATE("ENT-",A1549)</f>
        <v>ENT-1548</v>
      </c>
      <c r="AJ1549" s="15" t="str">
        <f>IF(Tabla2[[#This Row],[Op]]&lt;&gt;"","ENTREGA","")</f>
        <v>ENTREGA</v>
      </c>
      <c r="AK1549" s="40" t="str">
        <f>(Tabla2[[#This Row],[FECHA ENTREGA]]&amp;Tabla2[[#This Row],[HORA ENTREGA]])</f>
        <v>461050,280555555555556</v>
      </c>
      <c r="AL1549" s="34" t="str">
        <f>IFERROR(HYPERLINK("https://wa.me/"&amp;Tabla2[[#This Row],[CONTACTO]]&amp;"?text="&amp;Tabla2[[#This Row],[Mensaje]]),"")</f>
        <v>https://wa.me/56973887539?text=Hola!%0AServicio del día 24-03%0A *Cliente:* LOG SERVICES SPA */ Cont: * MSMU4613542*/ HR Entrega: *06:44* /Dirección: *CLAUDIO ARRAU 8600, PUDAHUEL</v>
      </c>
    </row>
    <row r="1550" spans="1:38" s="15" customFormat="1" ht="16.5" customHeight="1" x14ac:dyDescent="0.2">
      <c r="A1550" s="15">
        <f>ROW(A1549)</f>
        <v>1549</v>
      </c>
      <c r="B1550" s="15">
        <f>IF(J1550=J1549,B1549+1,1)</f>
        <v>33</v>
      </c>
      <c r="C1550" s="15" t="s">
        <v>2040</v>
      </c>
      <c r="D1550" s="25" t="s">
        <v>39</v>
      </c>
      <c r="E1550" s="27">
        <v>502908</v>
      </c>
      <c r="F1550" s="27" t="s">
        <v>2570</v>
      </c>
      <c r="G1550" s="27" t="s">
        <v>41</v>
      </c>
      <c r="H1550" s="27">
        <v>6000</v>
      </c>
      <c r="I1550" s="27" t="s">
        <v>2571</v>
      </c>
      <c r="J1550" s="28">
        <v>46105</v>
      </c>
      <c r="K1550" s="26">
        <v>0.28125</v>
      </c>
      <c r="L1550" s="26"/>
      <c r="M1550" s="27" t="s">
        <v>273</v>
      </c>
      <c r="N1550" s="25">
        <f>IFERROR(VLOOKUP(M1550,Data!$J$1:$K$58,2,0),"")</f>
        <v>56950103942</v>
      </c>
      <c r="O1550" s="27" t="s">
        <v>274</v>
      </c>
      <c r="P1550" s="27"/>
      <c r="Q1550" s="27" t="s">
        <v>2042</v>
      </c>
      <c r="R1550" s="27" t="s">
        <v>74</v>
      </c>
      <c r="S1550" s="27"/>
      <c r="T1550" s="27"/>
      <c r="U1550" s="28"/>
      <c r="X1550" s="27"/>
      <c r="Y1550" s="27"/>
      <c r="Z1550" s="29"/>
      <c r="AA1550" s="29">
        <v>0.28125</v>
      </c>
      <c r="AB1550" s="29"/>
      <c r="AC1550" s="30">
        <v>46105</v>
      </c>
      <c r="AD1550" s="15" t="str">
        <f>IF(Tabla2[[#This Row],[HORA ENTREGA]]="DIRECTO","On time", IF(AA1550&lt;&gt;"",IF(Tabla2[[#This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0" s="15" t="str">
        <f>MID(Tabla2[[#This Row],[TIPO]],1,3)</f>
        <v xml:space="preserve">40 </v>
      </c>
      <c r="AF15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CARU9976136*/ HR Entrega: *06:45* /Dirección: *CLAUDIO ARRAU 8600, PUDAHUEL</v>
      </c>
      <c r="AG1550" s="38" t="str">
        <f>IFERROR(HYPERLINK("https://wa.me/"&amp;Tabla2[[#This Row],[CONTACTO]]&amp;"?text="&amp;Tabla2[[#This Row],[Mensaje]],"Enviar mensaje"),"")</f>
        <v>Enviar mensaje</v>
      </c>
      <c r="AH1550" s="15" t="str">
        <f>CONCATENATE(A1550,F1550)</f>
        <v>1549CARU9976136</v>
      </c>
      <c r="AI1550" s="15" t="str">
        <f>CONCATENATE("ENT-",A1550)</f>
        <v>ENT-1549</v>
      </c>
      <c r="AJ1550" s="15" t="str">
        <f>IF(Tabla2[[#This Row],[Op]]&lt;&gt;"","ENTREGA","")</f>
        <v>ENTREGA</v>
      </c>
      <c r="AK1550" s="40" t="str">
        <f>(Tabla2[[#This Row],[FECHA ENTREGA]]&amp;Tabla2[[#This Row],[HORA ENTREGA]])</f>
        <v>461050,28125</v>
      </c>
      <c r="AL1550" s="34" t="str">
        <f>IFERROR(HYPERLINK("https://wa.me/"&amp;Tabla2[[#This Row],[CONTACTO]]&amp;"?text="&amp;Tabla2[[#This Row],[Mensaje]]),"")</f>
        <v>https://wa.me/56950103942?text=Hola!%0AServicio del día 24-03%0A *Cliente:* LOG SERVICES SPA */ Cont: * CARU9976136*/ HR Entrega: *06:45* /Dirección: *CLAUDIO ARRAU 8600, PUDAHUEL</v>
      </c>
    </row>
    <row r="1551" spans="1:38" s="15" customFormat="1" ht="16.5" customHeight="1" x14ac:dyDescent="0.2">
      <c r="A1551" s="15">
        <f>ROW(A1550)</f>
        <v>1550</v>
      </c>
      <c r="B1551" s="15">
        <f>IF(J1551=J1550,B1550+1,1)</f>
        <v>34</v>
      </c>
      <c r="C1551" s="15" t="s">
        <v>2040</v>
      </c>
      <c r="D1551" s="25" t="s">
        <v>39</v>
      </c>
      <c r="E1551" s="27">
        <v>502908</v>
      </c>
      <c r="F1551" s="27" t="s">
        <v>2572</v>
      </c>
      <c r="G1551" s="27" t="s">
        <v>41</v>
      </c>
      <c r="H1551" s="27">
        <v>6000</v>
      </c>
      <c r="I1551" s="27" t="s">
        <v>2573</v>
      </c>
      <c r="J1551" s="28">
        <v>46105</v>
      </c>
      <c r="K1551" s="26">
        <v>0.29930555555555555</v>
      </c>
      <c r="L1551" s="26"/>
      <c r="M1551" s="27" t="s">
        <v>77</v>
      </c>
      <c r="N1551" s="25">
        <f>IFERROR(VLOOKUP(M1551,Data!$J$1:$K$58,2,0),"")</f>
        <v>56967384794</v>
      </c>
      <c r="O1551" s="27" t="s">
        <v>78</v>
      </c>
      <c r="P1551" s="27"/>
      <c r="Q1551" s="27" t="s">
        <v>2042</v>
      </c>
      <c r="R1551" s="27" t="s">
        <v>74</v>
      </c>
      <c r="S1551" s="27"/>
      <c r="T1551" s="27"/>
      <c r="U1551" s="28"/>
      <c r="X1551" s="27"/>
      <c r="Y1551" s="27"/>
      <c r="Z1551" s="29"/>
      <c r="AA1551" s="29">
        <v>0.29930555555555555</v>
      </c>
      <c r="AB1551" s="29"/>
      <c r="AC1551" s="30">
        <v>46105</v>
      </c>
      <c r="AD1551" s="15" t="str">
        <f>IF(Tabla2[[#This Row],[HORA ENTREGA]]="DIRECTO","On time", IF(AA1551&lt;&gt;"",IF(Tabla2[[#This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1" s="15" t="str">
        <f>MID(Tabla2[[#This Row],[TIPO]],1,3)</f>
        <v xml:space="preserve">40 </v>
      </c>
      <c r="AF15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SEGU5488896*/ HR Entrega: *07:11* /Dirección: *CLAUDIO ARRAU 8600, PUDAHUEL</v>
      </c>
      <c r="AG1551" s="38" t="str">
        <f>IFERROR(HYPERLINK("https://wa.me/"&amp;Tabla2[[#This Row],[CONTACTO]]&amp;"?text="&amp;Tabla2[[#This Row],[Mensaje]],"Enviar mensaje"),"")</f>
        <v>Enviar mensaje</v>
      </c>
      <c r="AH1551" s="15" t="str">
        <f>CONCATENATE(A1551,F1551)</f>
        <v>1550SEGU5488896</v>
      </c>
      <c r="AI1551" s="15" t="str">
        <f>CONCATENATE("ENT-",A1551)</f>
        <v>ENT-1550</v>
      </c>
      <c r="AJ1551" s="15" t="str">
        <f>IF(Tabla2[[#This Row],[Op]]&lt;&gt;"","ENTREGA","")</f>
        <v>ENTREGA</v>
      </c>
      <c r="AK1551" s="40" t="str">
        <f>(Tabla2[[#This Row],[FECHA ENTREGA]]&amp;Tabla2[[#This Row],[HORA ENTREGA]])</f>
        <v>461050,299305555555556</v>
      </c>
      <c r="AL1551" s="34" t="str">
        <f>IFERROR(HYPERLINK("https://wa.me/"&amp;Tabla2[[#This Row],[CONTACTO]]&amp;"?text="&amp;Tabla2[[#This Row],[Mensaje]]),"")</f>
        <v>https://wa.me/56967384794?text=Hola!%0AServicio del día 24-03%0A *Cliente:* LOG SERVICES SPA */ Cont: * SEGU5488896*/ HR Entrega: *07:11* /Dirección: *CLAUDIO ARRAU 8600, PUDAHUEL</v>
      </c>
    </row>
    <row r="1552" spans="1:38" s="15" customFormat="1" ht="16.5" customHeight="1" x14ac:dyDescent="0.2">
      <c r="A1552" s="15">
        <f>ROW(A1551)</f>
        <v>1551</v>
      </c>
      <c r="B1552" s="15">
        <f>IF(J1552=J1551,B1551+1,1)</f>
        <v>35</v>
      </c>
      <c r="C1552" s="15" t="s">
        <v>2040</v>
      </c>
      <c r="D1552" s="25" t="s">
        <v>39</v>
      </c>
      <c r="E1552" s="27">
        <v>502908</v>
      </c>
      <c r="F1552" s="27" t="s">
        <v>2574</v>
      </c>
      <c r="G1552" s="27" t="s">
        <v>41</v>
      </c>
      <c r="H1552" s="27">
        <v>6000</v>
      </c>
      <c r="I1552" s="27" t="s">
        <v>2575</v>
      </c>
      <c r="J1552" s="28">
        <v>46105</v>
      </c>
      <c r="K1552" s="26">
        <v>0.31111111111111112</v>
      </c>
      <c r="L1552" s="26"/>
      <c r="M1552" s="27" t="s">
        <v>112</v>
      </c>
      <c r="N1552" s="25">
        <f>IFERROR(VLOOKUP(M1552,Data!$J$1:$K$58,2,0),"")</f>
        <v>56990025702</v>
      </c>
      <c r="O1552" s="27" t="s">
        <v>61</v>
      </c>
      <c r="P1552" s="27"/>
      <c r="Q1552" s="27" t="s">
        <v>2042</v>
      </c>
      <c r="R1552" s="27" t="s">
        <v>74</v>
      </c>
      <c r="S1552" s="27"/>
      <c r="T1552" s="27"/>
      <c r="U1552" s="28"/>
      <c r="X1552" s="27"/>
      <c r="Y1552" s="27"/>
      <c r="Z1552" s="29"/>
      <c r="AA1552" s="29">
        <v>0.31111111111111112</v>
      </c>
      <c r="AB1552" s="29"/>
      <c r="AC1552" s="30">
        <v>46105</v>
      </c>
      <c r="AD1552" s="15" t="str">
        <f>IF(Tabla2[[#This Row],[HORA ENTREGA]]="DIRECTO","On time", IF(AA1552&lt;&gt;"",IF(Tabla2[[#This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2" s="15" t="str">
        <f>MID(Tabla2[[#This Row],[TIPO]],1,3)</f>
        <v xml:space="preserve">40 </v>
      </c>
      <c r="AF15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MSDU6356581*/ HR Entrega: *07:28* /Dirección: *CLAUDIO ARRAU 8600, PUDAHUEL</v>
      </c>
      <c r="AG1552" s="38" t="str">
        <f>IFERROR(HYPERLINK("https://wa.me/"&amp;Tabla2[[#This Row],[CONTACTO]]&amp;"?text="&amp;Tabla2[[#This Row],[Mensaje]],"Enviar mensaje"),"")</f>
        <v>Enviar mensaje</v>
      </c>
      <c r="AH1552" s="15" t="str">
        <f>CONCATENATE(A1552,F1552)</f>
        <v>1551MSDU6356581</v>
      </c>
      <c r="AI1552" s="15" t="str">
        <f>CONCATENATE("ENT-",A1552)</f>
        <v>ENT-1551</v>
      </c>
      <c r="AJ1552" s="15" t="str">
        <f>IF(Tabla2[[#This Row],[Op]]&lt;&gt;"","ENTREGA","")</f>
        <v>ENTREGA</v>
      </c>
      <c r="AK1552" s="40" t="str">
        <f>(Tabla2[[#This Row],[FECHA ENTREGA]]&amp;Tabla2[[#This Row],[HORA ENTREGA]])</f>
        <v>461050,311111111111111</v>
      </c>
      <c r="AL1552" s="34" t="str">
        <f>IFERROR(HYPERLINK("https://wa.me/"&amp;Tabla2[[#This Row],[CONTACTO]]&amp;"?text="&amp;Tabla2[[#This Row],[Mensaje]]),"")</f>
        <v>https://wa.me/56990025702?text=Hola!%0AServicio del día 24-03%0A *Cliente:* LOG SERVICES SPA */ Cont: * MSDU6356581*/ HR Entrega: *07:28* /Dirección: *CLAUDIO ARRAU 8600, PUDAHUEL</v>
      </c>
    </row>
    <row r="1553" spans="1:38" s="15" customFormat="1" ht="16.5" customHeight="1" x14ac:dyDescent="0.2">
      <c r="A1553" s="15">
        <f>ROW(A1552)</f>
        <v>1552</v>
      </c>
      <c r="B1553" s="15">
        <f>IF(J1553=J1552,B1552+1,1)</f>
        <v>36</v>
      </c>
      <c r="C1553" s="15" t="s">
        <v>2040</v>
      </c>
      <c r="D1553" s="25" t="s">
        <v>39</v>
      </c>
      <c r="E1553" s="27">
        <v>502908</v>
      </c>
      <c r="F1553" s="27" t="s">
        <v>2576</v>
      </c>
      <c r="G1553" s="27" t="s">
        <v>41</v>
      </c>
      <c r="H1553" s="27">
        <v>6000</v>
      </c>
      <c r="I1553" s="27" t="s">
        <v>2577</v>
      </c>
      <c r="J1553" s="28">
        <v>46105</v>
      </c>
      <c r="K1553" s="26">
        <v>0.31388888888888888</v>
      </c>
      <c r="L1553" s="26"/>
      <c r="M1553" s="27" t="s">
        <v>225</v>
      </c>
      <c r="N1553" s="25">
        <f>IFERROR(VLOOKUP(M1553,Data!$J$1:$K$58,2,0),"")</f>
        <v>56978811158</v>
      </c>
      <c r="O1553" s="27" t="s">
        <v>226</v>
      </c>
      <c r="P1553" s="27"/>
      <c r="Q1553" s="27" t="s">
        <v>2042</v>
      </c>
      <c r="R1553" s="27" t="s">
        <v>74</v>
      </c>
      <c r="S1553" s="27"/>
      <c r="T1553" s="27"/>
      <c r="U1553" s="28"/>
      <c r="X1553" s="27"/>
      <c r="Y1553" s="27"/>
      <c r="Z1553" s="29"/>
      <c r="AA1553" s="29">
        <v>0.31388888888888888</v>
      </c>
      <c r="AB1553" s="29"/>
      <c r="AC1553" s="30">
        <v>46105</v>
      </c>
      <c r="AD1553" s="15" t="str">
        <f>IF(Tabla2[[#This Row],[HORA ENTREGA]]="DIRECTO","On time", IF(AA1553&lt;&gt;"",IF(Tabla2[[#This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3" s="15" t="str">
        <f>MID(Tabla2[[#This Row],[TIPO]],1,3)</f>
        <v xml:space="preserve">40 </v>
      </c>
      <c r="AF15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GAOU7465736*/ HR Entrega: *07:32* /Dirección: *CLAUDIO ARRAU 8600, PUDAHUEL</v>
      </c>
      <c r="AG1553" s="38" t="str">
        <f>IFERROR(HYPERLINK("https://wa.me/"&amp;Tabla2[[#This Row],[CONTACTO]]&amp;"?text="&amp;Tabla2[[#This Row],[Mensaje]],"Enviar mensaje"),"")</f>
        <v>Enviar mensaje</v>
      </c>
      <c r="AH1553" s="15" t="str">
        <f>CONCATENATE(A1553,F1553)</f>
        <v>1552GAOU7465736</v>
      </c>
      <c r="AI1553" s="15" t="str">
        <f>CONCATENATE("ENT-",A1553)</f>
        <v>ENT-1552</v>
      </c>
      <c r="AJ1553" s="15" t="str">
        <f>IF(Tabla2[[#This Row],[Op]]&lt;&gt;"","ENTREGA","")</f>
        <v>ENTREGA</v>
      </c>
      <c r="AK1553" s="40" t="str">
        <f>(Tabla2[[#This Row],[FECHA ENTREGA]]&amp;Tabla2[[#This Row],[HORA ENTREGA]])</f>
        <v>461050,313888888888889</v>
      </c>
      <c r="AL1553" s="34" t="str">
        <f>IFERROR(HYPERLINK("https://wa.me/"&amp;Tabla2[[#This Row],[CONTACTO]]&amp;"?text="&amp;Tabla2[[#This Row],[Mensaje]]),"")</f>
        <v>https://wa.me/56978811158?text=Hola!%0AServicio del día 24-03%0A *Cliente:* LOG SERVICES SPA */ Cont: * GAOU7465736*/ HR Entrega: *07:32* /Dirección: *CLAUDIO ARRAU 8600, PUDAHUEL</v>
      </c>
    </row>
    <row r="1554" spans="1:38" s="15" customFormat="1" ht="16.5" customHeight="1" x14ac:dyDescent="0.2">
      <c r="A1554" s="15">
        <f>ROW(A1553)</f>
        <v>1553</v>
      </c>
      <c r="B1554" s="15">
        <f>IF(J1554=J1553,B1553+1,1)</f>
        <v>37</v>
      </c>
      <c r="C1554" s="15" t="s">
        <v>2040</v>
      </c>
      <c r="D1554" s="25" t="s">
        <v>39</v>
      </c>
      <c r="E1554" s="27">
        <v>502908</v>
      </c>
      <c r="F1554" s="27" t="s">
        <v>2578</v>
      </c>
      <c r="G1554" s="27" t="s">
        <v>41</v>
      </c>
      <c r="H1554" s="27">
        <v>6000</v>
      </c>
      <c r="I1554" s="27" t="s">
        <v>2579</v>
      </c>
      <c r="J1554" s="28">
        <v>46105</v>
      </c>
      <c r="K1554" s="26">
        <v>0.32708333333333334</v>
      </c>
      <c r="L1554" s="26"/>
      <c r="M1554" s="27" t="s">
        <v>674</v>
      </c>
      <c r="N1554" s="25">
        <f>IFERROR(VLOOKUP(M1554,Data!$J$1:$K$58,2,0),"")</f>
        <v>56967386018</v>
      </c>
      <c r="O1554" s="27" t="s">
        <v>356</v>
      </c>
      <c r="P1554" s="27"/>
      <c r="Q1554" s="27" t="s">
        <v>2042</v>
      </c>
      <c r="R1554" s="27" t="s">
        <v>74</v>
      </c>
      <c r="S1554" s="27"/>
      <c r="T1554" s="27"/>
      <c r="U1554" s="28"/>
      <c r="X1554" s="27"/>
      <c r="Y1554" s="27"/>
      <c r="Z1554" s="29"/>
      <c r="AA1554" s="29">
        <v>0.32708333333333334</v>
      </c>
      <c r="AB1554" s="29"/>
      <c r="AC1554" s="30">
        <v>46105</v>
      </c>
      <c r="AD1554" s="15" t="str">
        <f>IF(Tabla2[[#This Row],[HORA ENTREGA]]="DIRECTO","On time", IF(AA1554&lt;&gt;"",IF(Tabla2[[#This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4" s="15" t="str">
        <f>MID(Tabla2[[#This Row],[TIPO]],1,3)</f>
        <v xml:space="preserve">40 </v>
      </c>
      <c r="AF15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UETU7751828*/ HR Entrega: *07:51* /Dirección: *CLAUDIO ARRAU 8600, PUDAHUEL</v>
      </c>
      <c r="AG1554" s="38" t="str">
        <f>IFERROR(HYPERLINK("https://wa.me/"&amp;Tabla2[[#This Row],[CONTACTO]]&amp;"?text="&amp;Tabla2[[#This Row],[Mensaje]],"Enviar mensaje"),"")</f>
        <v>Enviar mensaje</v>
      </c>
      <c r="AH1554" s="15" t="str">
        <f>CONCATENATE(A1554,F1554)</f>
        <v>1553UETU7751828</v>
      </c>
      <c r="AI1554" s="15" t="str">
        <f>CONCATENATE("ENT-",A1554)</f>
        <v>ENT-1553</v>
      </c>
      <c r="AJ1554" s="15" t="str">
        <f>IF(Tabla2[[#This Row],[Op]]&lt;&gt;"","ENTREGA","")</f>
        <v>ENTREGA</v>
      </c>
      <c r="AK1554" s="40" t="str">
        <f>(Tabla2[[#This Row],[FECHA ENTREGA]]&amp;Tabla2[[#This Row],[HORA ENTREGA]])</f>
        <v>461050,327083333333333</v>
      </c>
      <c r="AL1554" s="34" t="str">
        <f>IFERROR(HYPERLINK("https://wa.me/"&amp;Tabla2[[#This Row],[CONTACTO]]&amp;"?text="&amp;Tabla2[[#This Row],[Mensaje]]),"")</f>
        <v>https://wa.me/56967386018?text=Hola!%0AServicio del día 24-03%0A *Cliente:* LOG SERVICES SPA */ Cont: * UETU7751828*/ HR Entrega: *07:51* /Dirección: *CLAUDIO ARRAU 8600, PUDAHUEL</v>
      </c>
    </row>
    <row r="1555" spans="1:38" s="15" customFormat="1" ht="16.5" customHeight="1" x14ac:dyDescent="0.2">
      <c r="A1555" s="15">
        <f>ROW(A1554)</f>
        <v>1554</v>
      </c>
      <c r="B1555" s="15">
        <f>IF(J1555=J1554,B1554+1,1)</f>
        <v>38</v>
      </c>
      <c r="C1555" s="15" t="s">
        <v>2040</v>
      </c>
      <c r="D1555" s="25" t="s">
        <v>39</v>
      </c>
      <c r="E1555" s="27">
        <v>502908</v>
      </c>
      <c r="F1555" s="27" t="s">
        <v>2580</v>
      </c>
      <c r="G1555" s="27" t="s">
        <v>41</v>
      </c>
      <c r="H1555" s="27">
        <v>6000</v>
      </c>
      <c r="I1555" s="27" t="s">
        <v>2581</v>
      </c>
      <c r="J1555" s="28">
        <v>46105</v>
      </c>
      <c r="K1555" s="26">
        <v>0.46180555555555558</v>
      </c>
      <c r="L1555" s="26"/>
      <c r="M1555" s="27" t="s">
        <v>117</v>
      </c>
      <c r="N1555" s="25">
        <f>IFERROR(VLOOKUP(M1555,Data!$J$1:$K$58,2,0),"")</f>
        <v>56973887539</v>
      </c>
      <c r="O1555" s="27" t="s">
        <v>118</v>
      </c>
      <c r="P1555" s="27"/>
      <c r="Q1555" s="27" t="s">
        <v>2042</v>
      </c>
      <c r="R1555" s="27" t="s">
        <v>74</v>
      </c>
      <c r="S1555" s="27"/>
      <c r="T1555" s="27"/>
      <c r="U1555" s="28"/>
      <c r="X1555" s="27"/>
      <c r="Y1555" s="27"/>
      <c r="Z1555" s="29"/>
      <c r="AA1555" s="29">
        <v>0.46180555555555558</v>
      </c>
      <c r="AB1555" s="29"/>
      <c r="AC1555" s="30">
        <v>46105</v>
      </c>
      <c r="AD1555" s="15" t="str">
        <f>IF(Tabla2[[#This Row],[HORA ENTREGA]]="DIRECTO","On time", IF(AA1555&lt;&gt;"",IF(Tabla2[[#This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5" s="15" t="str">
        <f>MID(Tabla2[[#This Row],[TIPO]],1,3)</f>
        <v xml:space="preserve">40 </v>
      </c>
      <c r="AF15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MSNU5896836*/ HR Entrega: *11:05* /Dirección: *CLAUDIO ARRAU 8600, PUDAHUEL</v>
      </c>
      <c r="AG1555" s="38" t="str">
        <f>IFERROR(HYPERLINK("https://wa.me/"&amp;Tabla2[[#This Row],[CONTACTO]]&amp;"?text="&amp;Tabla2[[#This Row],[Mensaje]],"Enviar mensaje"),"")</f>
        <v>Enviar mensaje</v>
      </c>
      <c r="AH1555" s="15" t="str">
        <f>CONCATENATE(A1555,F1555)</f>
        <v>1554MSNU5896836</v>
      </c>
      <c r="AI1555" s="15" t="str">
        <f>CONCATENATE("ENT-",A1555)</f>
        <v>ENT-1554</v>
      </c>
      <c r="AJ1555" s="15" t="str">
        <f>IF(Tabla2[[#This Row],[Op]]&lt;&gt;"","ENTREGA","")</f>
        <v>ENTREGA</v>
      </c>
      <c r="AK1555" s="40" t="str">
        <f>(Tabla2[[#This Row],[FECHA ENTREGA]]&amp;Tabla2[[#This Row],[HORA ENTREGA]])</f>
        <v>461050,461805555555556</v>
      </c>
      <c r="AL1555" s="34" t="str">
        <f>IFERROR(HYPERLINK("https://wa.me/"&amp;Tabla2[[#This Row],[CONTACTO]]&amp;"?text="&amp;Tabla2[[#This Row],[Mensaje]]),"")</f>
        <v>https://wa.me/56973887539?text=Hola!%0AServicio del día 24-03%0A *Cliente:* LOG SERVICES SPA */ Cont: * MSNU5896836*/ HR Entrega: *11:05* /Dirección: *CLAUDIO ARRAU 8600, PUDAHUEL</v>
      </c>
    </row>
    <row r="1556" spans="1:38" s="15" customFormat="1" ht="16.5" customHeight="1" x14ac:dyDescent="0.2">
      <c r="A1556" s="15">
        <f>ROW(A1555)</f>
        <v>1555</v>
      </c>
      <c r="B1556" s="15">
        <f>IF(J1556=J1555,B1555+1,1)</f>
        <v>39</v>
      </c>
      <c r="C1556" s="15" t="s">
        <v>2040</v>
      </c>
      <c r="D1556" s="25" t="s">
        <v>39</v>
      </c>
      <c r="E1556" s="27">
        <v>502908</v>
      </c>
      <c r="F1556" s="27" t="s">
        <v>2582</v>
      </c>
      <c r="G1556" s="27" t="s">
        <v>41</v>
      </c>
      <c r="H1556" s="27">
        <v>6000</v>
      </c>
      <c r="I1556" s="27" t="s">
        <v>2583</v>
      </c>
      <c r="J1556" s="28">
        <v>46105</v>
      </c>
      <c r="K1556" s="26">
        <v>0.47638888888888886</v>
      </c>
      <c r="L1556" s="26"/>
      <c r="M1556" s="27" t="s">
        <v>112</v>
      </c>
      <c r="N1556" s="25">
        <f>IFERROR(VLOOKUP(M1556,Data!$J$1:$K$58,2,0),"")</f>
        <v>56990025702</v>
      </c>
      <c r="O1556" s="27" t="s">
        <v>61</v>
      </c>
      <c r="P1556" s="27"/>
      <c r="Q1556" s="27" t="s">
        <v>2042</v>
      </c>
      <c r="R1556" s="27" t="s">
        <v>74</v>
      </c>
      <c r="S1556" s="27"/>
      <c r="T1556" s="27"/>
      <c r="U1556" s="28"/>
      <c r="X1556" s="27"/>
      <c r="Y1556" s="27"/>
      <c r="Z1556" s="29"/>
      <c r="AA1556" s="29">
        <v>0.47638888888888886</v>
      </c>
      <c r="AB1556" s="29"/>
      <c r="AC1556" s="30">
        <v>46105</v>
      </c>
      <c r="AD1556" s="15" t="str">
        <f>IF(Tabla2[[#This Row],[HORA ENTREGA]]="DIRECTO","On time", IF(AA1556&lt;&gt;"",IF(Tabla2[[#This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6" s="15" t="str">
        <f>MID(Tabla2[[#This Row],[TIPO]],1,3)</f>
        <v xml:space="preserve">40 </v>
      </c>
      <c r="AF15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MSDU7055387*/ HR Entrega: *11:26* /Dirección: *CLAUDIO ARRAU 8600, PUDAHUEL</v>
      </c>
      <c r="AG1556" s="38" t="str">
        <f>IFERROR(HYPERLINK("https://wa.me/"&amp;Tabla2[[#This Row],[CONTACTO]]&amp;"?text="&amp;Tabla2[[#This Row],[Mensaje]],"Enviar mensaje"),"")</f>
        <v>Enviar mensaje</v>
      </c>
      <c r="AH1556" s="15" t="str">
        <f>CONCATENATE(A1556,F1556)</f>
        <v>1555MSDU7055387</v>
      </c>
      <c r="AI1556" s="15" t="str">
        <f>CONCATENATE("ENT-",A1556)</f>
        <v>ENT-1555</v>
      </c>
      <c r="AJ1556" s="15" t="str">
        <f>IF(Tabla2[[#This Row],[Op]]&lt;&gt;"","ENTREGA","")</f>
        <v>ENTREGA</v>
      </c>
      <c r="AK1556" s="40" t="str">
        <f>(Tabla2[[#This Row],[FECHA ENTREGA]]&amp;Tabla2[[#This Row],[HORA ENTREGA]])</f>
        <v>461050,476388888888889</v>
      </c>
      <c r="AL1556" s="34" t="str">
        <f>IFERROR(HYPERLINK("https://wa.me/"&amp;Tabla2[[#This Row],[CONTACTO]]&amp;"?text="&amp;Tabla2[[#This Row],[Mensaje]]),"")</f>
        <v>https://wa.me/56990025702?text=Hola!%0AServicio del día 24-03%0A *Cliente:* LOG SERVICES SPA */ Cont: * MSDU7055387*/ HR Entrega: *11:26* /Dirección: *CLAUDIO ARRAU 8600, PUDAHUEL</v>
      </c>
    </row>
    <row r="1557" spans="1:38" s="15" customFormat="1" ht="16.5" customHeight="1" x14ac:dyDescent="0.2">
      <c r="A1557" s="15">
        <f>ROW(A1556)</f>
        <v>1556</v>
      </c>
      <c r="B1557" s="15">
        <f>IF(J1557=J1556,B1556+1,1)</f>
        <v>40</v>
      </c>
      <c r="C1557" s="15" t="s">
        <v>2040</v>
      </c>
      <c r="D1557" s="25" t="s">
        <v>39</v>
      </c>
      <c r="E1557" s="27">
        <v>502908</v>
      </c>
      <c r="F1557" s="27" t="s">
        <v>2584</v>
      </c>
      <c r="G1557" s="27" t="s">
        <v>41</v>
      </c>
      <c r="H1557" s="27">
        <v>6000</v>
      </c>
      <c r="I1557" s="27" t="s">
        <v>2585</v>
      </c>
      <c r="J1557" s="28">
        <v>46105</v>
      </c>
      <c r="K1557" s="26">
        <v>0.48194444444444445</v>
      </c>
      <c r="L1557" s="26"/>
      <c r="M1557" s="27" t="s">
        <v>225</v>
      </c>
      <c r="N1557" s="25">
        <f>IFERROR(VLOOKUP(M1557,Data!$J$1:$K$58,2,0),"")</f>
        <v>56978811158</v>
      </c>
      <c r="O1557" s="27" t="s">
        <v>226</v>
      </c>
      <c r="P1557" s="27"/>
      <c r="Q1557" s="27" t="s">
        <v>2042</v>
      </c>
      <c r="R1557" s="27" t="s">
        <v>74</v>
      </c>
      <c r="S1557" s="27"/>
      <c r="T1557" s="27"/>
      <c r="U1557" s="28"/>
      <c r="X1557" s="27"/>
      <c r="Y1557" s="27"/>
      <c r="Z1557" s="29"/>
      <c r="AA1557" s="29">
        <v>0.48194444444444445</v>
      </c>
      <c r="AB1557" s="29"/>
      <c r="AC1557" s="30">
        <v>46105</v>
      </c>
      <c r="AD1557" s="15" t="str">
        <f>IF(Tabla2[[#This Row],[HORA ENTREGA]]="DIRECTO","On time", IF(AA1557&lt;&gt;"",IF(Tabla2[[#This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7" s="15" t="str">
        <f>MID(Tabla2[[#This Row],[TIPO]],1,3)</f>
        <v xml:space="preserve">40 </v>
      </c>
      <c r="AF15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MSDU7671910*/ HR Entrega: *11:34* /Dirección: *CLAUDIO ARRAU 8600, PUDAHUEL</v>
      </c>
      <c r="AG1557" s="38" t="str">
        <f>IFERROR(HYPERLINK("https://wa.me/"&amp;Tabla2[[#This Row],[CONTACTO]]&amp;"?text="&amp;Tabla2[[#This Row],[Mensaje]],"Enviar mensaje"),"")</f>
        <v>Enviar mensaje</v>
      </c>
      <c r="AH1557" s="15" t="str">
        <f>CONCATENATE(A1557,F1557)</f>
        <v>1556MSDU7671910</v>
      </c>
      <c r="AI1557" s="15" t="str">
        <f>CONCATENATE("ENT-",A1557)</f>
        <v>ENT-1556</v>
      </c>
      <c r="AJ1557" s="15" t="str">
        <f>IF(Tabla2[[#This Row],[Op]]&lt;&gt;"","ENTREGA","")</f>
        <v>ENTREGA</v>
      </c>
      <c r="AK1557" s="40" t="str">
        <f>(Tabla2[[#This Row],[FECHA ENTREGA]]&amp;Tabla2[[#This Row],[HORA ENTREGA]])</f>
        <v>461050,481944444444444</v>
      </c>
      <c r="AL1557" s="34" t="str">
        <f>IFERROR(HYPERLINK("https://wa.me/"&amp;Tabla2[[#This Row],[CONTACTO]]&amp;"?text="&amp;Tabla2[[#This Row],[Mensaje]]),"")</f>
        <v>https://wa.me/56978811158?text=Hola!%0AServicio del día 24-03%0A *Cliente:* LOG SERVICES SPA */ Cont: * MSDU7671910*/ HR Entrega: *11:34* /Dirección: *CLAUDIO ARRAU 8600, PUDAHUEL</v>
      </c>
    </row>
    <row r="1558" spans="1:38" s="15" customFormat="1" ht="16.5" customHeight="1" x14ac:dyDescent="0.2">
      <c r="A1558" s="15">
        <f>ROW(A1557)</f>
        <v>1557</v>
      </c>
      <c r="B1558" s="15">
        <f>IF(J1558=J1557,B1557+1,1)</f>
        <v>41</v>
      </c>
      <c r="C1558" s="15" t="s">
        <v>2040</v>
      </c>
      <c r="D1558" s="25" t="s">
        <v>39</v>
      </c>
      <c r="E1558" s="27">
        <v>502908</v>
      </c>
      <c r="F1558" s="27" t="s">
        <v>2586</v>
      </c>
      <c r="G1558" s="27" t="s">
        <v>41</v>
      </c>
      <c r="H1558" s="27">
        <v>6000</v>
      </c>
      <c r="I1558" s="27" t="s">
        <v>2587</v>
      </c>
      <c r="J1558" s="28">
        <v>46105</v>
      </c>
      <c r="K1558" s="26">
        <v>0.49027777777777776</v>
      </c>
      <c r="L1558" s="26"/>
      <c r="M1558" s="27" t="s">
        <v>674</v>
      </c>
      <c r="N1558" s="25">
        <f>IFERROR(VLOOKUP(M1558,Data!$J$1:$K$58,2,0),"")</f>
        <v>56967386018</v>
      </c>
      <c r="O1558" s="27" t="s">
        <v>356</v>
      </c>
      <c r="P1558" s="27"/>
      <c r="Q1558" s="27" t="s">
        <v>2042</v>
      </c>
      <c r="R1558" s="27" t="s">
        <v>74</v>
      </c>
      <c r="S1558" s="27"/>
      <c r="T1558" s="27"/>
      <c r="U1558" s="28"/>
      <c r="X1558" s="27"/>
      <c r="Y1558" s="27"/>
      <c r="Z1558" s="29"/>
      <c r="AA1558" s="29">
        <v>0.49027777777777776</v>
      </c>
      <c r="AB1558" s="29"/>
      <c r="AC1558" s="30">
        <v>46105</v>
      </c>
      <c r="AD1558" s="15" t="str">
        <f>IF(Tabla2[[#This Row],[HORA ENTREGA]]="DIRECTO","On time", IF(AA1558&lt;&gt;"",IF(Tabla2[[#This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8" s="15" t="str">
        <f>MID(Tabla2[[#This Row],[TIPO]],1,3)</f>
        <v xml:space="preserve">40 </v>
      </c>
      <c r="AF15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MEDU7917680*/ HR Entrega: *11:46* /Dirección: *CLAUDIO ARRAU 8600, PUDAHUEL</v>
      </c>
      <c r="AG1558" s="38" t="str">
        <f>IFERROR(HYPERLINK("https://wa.me/"&amp;Tabla2[[#This Row],[CONTACTO]]&amp;"?text="&amp;Tabla2[[#This Row],[Mensaje]],"Enviar mensaje"),"")</f>
        <v>Enviar mensaje</v>
      </c>
      <c r="AH1558" s="15" t="str">
        <f>CONCATENATE(A1558,F1558)</f>
        <v>1557MEDU7917680</v>
      </c>
      <c r="AI1558" s="15" t="str">
        <f>CONCATENATE("ENT-",A1558)</f>
        <v>ENT-1557</v>
      </c>
      <c r="AJ1558" s="15" t="str">
        <f>IF(Tabla2[[#This Row],[Op]]&lt;&gt;"","ENTREGA","")</f>
        <v>ENTREGA</v>
      </c>
      <c r="AK1558" s="40" t="str">
        <f>(Tabla2[[#This Row],[FECHA ENTREGA]]&amp;Tabla2[[#This Row],[HORA ENTREGA]])</f>
        <v>461050,490277777777778</v>
      </c>
      <c r="AL1558" s="34" t="str">
        <f>IFERROR(HYPERLINK("https://wa.me/"&amp;Tabla2[[#This Row],[CONTACTO]]&amp;"?text="&amp;Tabla2[[#This Row],[Mensaje]]),"")</f>
        <v>https://wa.me/56967386018?text=Hola!%0AServicio del día 24-03%0A *Cliente:* LOG SERVICES SPA */ Cont: * MEDU7917680*/ HR Entrega: *11:46* /Dirección: *CLAUDIO ARRAU 8600, PUDAHUEL</v>
      </c>
    </row>
    <row r="1559" spans="1:38" s="15" customFormat="1" ht="16.5" customHeight="1" x14ac:dyDescent="0.2">
      <c r="A1559" s="15">
        <f>ROW(A1558)</f>
        <v>1558</v>
      </c>
      <c r="B1559" s="15">
        <f>IF(J1559=J1558,B1558+1,1)</f>
        <v>42</v>
      </c>
      <c r="C1559" s="15" t="s">
        <v>2040</v>
      </c>
      <c r="D1559" s="25" t="s">
        <v>39</v>
      </c>
      <c r="E1559" s="27">
        <v>502908</v>
      </c>
      <c r="F1559" s="27" t="s">
        <v>2588</v>
      </c>
      <c r="G1559" s="27" t="s">
        <v>41</v>
      </c>
      <c r="H1559" s="27">
        <v>6000</v>
      </c>
      <c r="I1559" s="27" t="s">
        <v>2589</v>
      </c>
      <c r="J1559" s="28">
        <v>46105</v>
      </c>
      <c r="K1559" s="26">
        <v>0.50902777777777775</v>
      </c>
      <c r="L1559" s="26"/>
      <c r="M1559" s="27" t="s">
        <v>273</v>
      </c>
      <c r="N1559" s="25">
        <f>IFERROR(VLOOKUP(M1559,Data!$J$1:$K$58,2,0),"")</f>
        <v>56950103942</v>
      </c>
      <c r="O1559" s="27" t="s">
        <v>274</v>
      </c>
      <c r="P1559" s="27"/>
      <c r="Q1559" s="27" t="s">
        <v>2042</v>
      </c>
      <c r="R1559" s="27" t="s">
        <v>74</v>
      </c>
      <c r="S1559" s="27"/>
      <c r="T1559" s="27"/>
      <c r="U1559" s="28"/>
      <c r="X1559" s="27"/>
      <c r="Y1559" s="27"/>
      <c r="Z1559" s="29"/>
      <c r="AA1559" s="29">
        <v>0.50902777777777775</v>
      </c>
      <c r="AB1559" s="29"/>
      <c r="AC1559" s="30">
        <v>46105</v>
      </c>
      <c r="AD1559" s="15" t="str">
        <f>IF(Tabla2[[#This Row],[HORA ENTREGA]]="DIRECTO","On time", IF(AA1559&lt;&gt;"",IF(Tabla2[[#This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59" s="15" t="str">
        <f>MID(Tabla2[[#This Row],[TIPO]],1,3)</f>
        <v xml:space="preserve">40 </v>
      </c>
      <c r="AF15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FFAU3006279*/ HR Entrega: *12:13* /Dirección: *CLAUDIO ARRAU 8600, PUDAHUEL</v>
      </c>
      <c r="AG1559" s="38" t="str">
        <f>IFERROR(HYPERLINK("https://wa.me/"&amp;Tabla2[[#This Row],[CONTACTO]]&amp;"?text="&amp;Tabla2[[#This Row],[Mensaje]],"Enviar mensaje"),"")</f>
        <v>Enviar mensaje</v>
      </c>
      <c r="AH1559" s="15" t="str">
        <f>CONCATENATE(A1559,F1559)</f>
        <v>1558FFAU3006279</v>
      </c>
      <c r="AI1559" s="15" t="str">
        <f>CONCATENATE("ENT-",A1559)</f>
        <v>ENT-1558</v>
      </c>
      <c r="AJ1559" s="15" t="str">
        <f>IF(Tabla2[[#This Row],[Op]]&lt;&gt;"","ENTREGA","")</f>
        <v>ENTREGA</v>
      </c>
      <c r="AK1559" s="40" t="str">
        <f>(Tabla2[[#This Row],[FECHA ENTREGA]]&amp;Tabla2[[#This Row],[HORA ENTREGA]])</f>
        <v>461050,509027777777778</v>
      </c>
      <c r="AL1559" s="34" t="str">
        <f>IFERROR(HYPERLINK("https://wa.me/"&amp;Tabla2[[#This Row],[CONTACTO]]&amp;"?text="&amp;Tabla2[[#This Row],[Mensaje]]),"")</f>
        <v>https://wa.me/56950103942?text=Hola!%0AServicio del día 24-03%0A *Cliente:* LOG SERVICES SPA */ Cont: * FFAU3006279*/ HR Entrega: *12:13* /Dirección: *CLAUDIO ARRAU 8600, PUDAHUEL</v>
      </c>
    </row>
    <row r="1560" spans="1:38" s="15" customFormat="1" ht="16.5" customHeight="1" x14ac:dyDescent="0.2">
      <c r="A1560" s="15">
        <f>ROW(A1559)</f>
        <v>1559</v>
      </c>
      <c r="B1560" s="15">
        <f>IF(J1560=J1559,B1559+1,1)</f>
        <v>43</v>
      </c>
      <c r="C1560" s="15" t="s">
        <v>2040</v>
      </c>
      <c r="D1560" s="25" t="s">
        <v>39</v>
      </c>
      <c r="E1560" s="27">
        <v>502908</v>
      </c>
      <c r="F1560" s="27" t="s">
        <v>2590</v>
      </c>
      <c r="G1560" s="27" t="s">
        <v>41</v>
      </c>
      <c r="H1560" s="27">
        <v>6000</v>
      </c>
      <c r="I1560" s="27" t="s">
        <v>2591</v>
      </c>
      <c r="J1560" s="28">
        <v>46105</v>
      </c>
      <c r="K1560" s="26">
        <v>0.5180555555555556</v>
      </c>
      <c r="L1560" s="26"/>
      <c r="M1560" s="27" t="s">
        <v>971</v>
      </c>
      <c r="N1560" s="25">
        <f>IFERROR(VLOOKUP(M1560,Data!$J$1:$K$58,2,0),"")</f>
        <v>56999972473</v>
      </c>
      <c r="O1560" s="27" t="s">
        <v>348</v>
      </c>
      <c r="P1560" s="27"/>
      <c r="Q1560" s="27" t="s">
        <v>2042</v>
      </c>
      <c r="R1560" s="27" t="s">
        <v>74</v>
      </c>
      <c r="S1560" s="27"/>
      <c r="T1560" s="27"/>
      <c r="U1560" s="28"/>
      <c r="X1560" s="27"/>
      <c r="Y1560" s="27"/>
      <c r="Z1560" s="29"/>
      <c r="AA1560" s="29">
        <v>0.5180555555555556</v>
      </c>
      <c r="AB1560" s="29"/>
      <c r="AC1560" s="30">
        <v>46105</v>
      </c>
      <c r="AD1560" s="15" t="str">
        <f>IF(Tabla2[[#This Row],[HORA ENTREGA]]="DIRECTO","On time", IF(AA1560&lt;&gt;"",IF(Tabla2[[#This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0" s="15" t="str">
        <f>MID(Tabla2[[#This Row],[TIPO]],1,3)</f>
        <v xml:space="preserve">40 </v>
      </c>
      <c r="AF15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FFAU2998333*/ HR Entrega: *12:26* /Dirección: *CLAUDIO ARRAU 8600, PUDAHUEL</v>
      </c>
      <c r="AG1560" s="38" t="str">
        <f>IFERROR(HYPERLINK("https://wa.me/"&amp;Tabla2[[#This Row],[CONTACTO]]&amp;"?text="&amp;Tabla2[[#This Row],[Mensaje]],"Enviar mensaje"),"")</f>
        <v>Enviar mensaje</v>
      </c>
      <c r="AH1560" s="15" t="str">
        <f>CONCATENATE(A1560,F1560)</f>
        <v>1559FFAU2998333</v>
      </c>
      <c r="AI1560" s="15" t="str">
        <f>CONCATENATE("ENT-",A1560)</f>
        <v>ENT-1559</v>
      </c>
      <c r="AJ1560" s="15" t="str">
        <f>IF(Tabla2[[#This Row],[Op]]&lt;&gt;"","ENTREGA","")</f>
        <v>ENTREGA</v>
      </c>
      <c r="AK1560" s="40" t="str">
        <f>(Tabla2[[#This Row],[FECHA ENTREGA]]&amp;Tabla2[[#This Row],[HORA ENTREGA]])</f>
        <v>461050,518055555555556</v>
      </c>
      <c r="AL1560" s="34" t="str">
        <f>IFERROR(HYPERLINK("https://wa.me/"&amp;Tabla2[[#This Row],[CONTACTO]]&amp;"?text="&amp;Tabla2[[#This Row],[Mensaje]]),"")</f>
        <v>https://wa.me/56999972473?text=Hola!%0AServicio del día 24-03%0A *Cliente:* LOG SERVICES SPA */ Cont: * FFAU2998333*/ HR Entrega: *12:26* /Dirección: *CLAUDIO ARRAU 8600, PUDAHUEL</v>
      </c>
    </row>
    <row r="1561" spans="1:38" s="15" customFormat="1" ht="16.5" customHeight="1" x14ac:dyDescent="0.2">
      <c r="A1561" s="15">
        <f>ROW(A1560)</f>
        <v>1560</v>
      </c>
      <c r="B1561" s="15">
        <f>IF(J1561=J1560,B1560+1,1)</f>
        <v>44</v>
      </c>
      <c r="C1561" s="15" t="s">
        <v>2040</v>
      </c>
      <c r="D1561" s="25" t="s">
        <v>39</v>
      </c>
      <c r="E1561" s="27">
        <v>502908</v>
      </c>
      <c r="F1561" s="27" t="s">
        <v>2592</v>
      </c>
      <c r="G1561" s="27" t="s">
        <v>41</v>
      </c>
      <c r="H1561" s="27">
        <v>6000</v>
      </c>
      <c r="I1561" s="27" t="s">
        <v>2593</v>
      </c>
      <c r="J1561" s="28">
        <v>46105</v>
      </c>
      <c r="K1561" s="26">
        <v>0.5229166666666667</v>
      </c>
      <c r="L1561" s="26"/>
      <c r="M1561" s="27" t="s">
        <v>77</v>
      </c>
      <c r="N1561" s="25">
        <f>IFERROR(VLOOKUP(M1561,Data!$J$1:$K$58,2,0),"")</f>
        <v>56967384794</v>
      </c>
      <c r="O1561" s="27" t="s">
        <v>78</v>
      </c>
      <c r="P1561" s="27"/>
      <c r="Q1561" s="27" t="s">
        <v>2042</v>
      </c>
      <c r="R1561" s="27" t="s">
        <v>74</v>
      </c>
      <c r="S1561" s="27"/>
      <c r="T1561" s="27"/>
      <c r="U1561" s="28"/>
      <c r="X1561" s="27"/>
      <c r="Y1561" s="27"/>
      <c r="Z1561" s="29"/>
      <c r="AA1561" s="29">
        <v>0.5229166666666667</v>
      </c>
      <c r="AB1561" s="29"/>
      <c r="AC1561" s="30">
        <v>46105</v>
      </c>
      <c r="AD1561" s="15" t="str">
        <f>IF(Tabla2[[#This Row],[HORA ENTREGA]]="DIRECTO","On time", IF(AA1561&lt;&gt;"",IF(Tabla2[[#This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1" s="15" t="str">
        <f>MID(Tabla2[[#This Row],[TIPO]],1,3)</f>
        <v xml:space="preserve">40 </v>
      </c>
      <c r="AF15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MSMU6848762*/ HR Entrega: *12:33* /Dirección: *CLAUDIO ARRAU 8600, PUDAHUEL</v>
      </c>
      <c r="AG1561" s="38" t="str">
        <f>IFERROR(HYPERLINK("https://wa.me/"&amp;Tabla2[[#This Row],[CONTACTO]]&amp;"?text="&amp;Tabla2[[#This Row],[Mensaje]],"Enviar mensaje"),"")</f>
        <v>Enviar mensaje</v>
      </c>
      <c r="AH1561" s="15" t="str">
        <f>CONCATENATE(A1561,F1561)</f>
        <v>1560MSMU6848762</v>
      </c>
      <c r="AI1561" s="15" t="str">
        <f>CONCATENATE("ENT-",A1561)</f>
        <v>ENT-1560</v>
      </c>
      <c r="AJ1561" s="15" t="str">
        <f>IF(Tabla2[[#This Row],[Op]]&lt;&gt;"","ENTREGA","")</f>
        <v>ENTREGA</v>
      </c>
      <c r="AK1561" s="40" t="str">
        <f>(Tabla2[[#This Row],[FECHA ENTREGA]]&amp;Tabla2[[#This Row],[HORA ENTREGA]])</f>
        <v>461050,522916666666667</v>
      </c>
      <c r="AL1561" s="34" t="str">
        <f>IFERROR(HYPERLINK("https://wa.me/"&amp;Tabla2[[#This Row],[CONTACTO]]&amp;"?text="&amp;Tabla2[[#This Row],[Mensaje]]),"")</f>
        <v>https://wa.me/56967384794?text=Hola!%0AServicio del día 24-03%0A *Cliente:* LOG SERVICES SPA */ Cont: * MSMU6848762*/ HR Entrega: *12:33* /Dirección: *CLAUDIO ARRAU 8600, PUDAHUEL</v>
      </c>
    </row>
    <row r="1562" spans="1:38" s="15" customFormat="1" ht="16.5" customHeight="1" x14ac:dyDescent="0.2">
      <c r="A1562" s="15">
        <f>ROW(A1561)</f>
        <v>1561</v>
      </c>
      <c r="B1562" s="15">
        <f>IF(J1562=J1561,B1561+1,1)</f>
        <v>45</v>
      </c>
      <c r="C1562" s="15" t="s">
        <v>2040</v>
      </c>
      <c r="D1562" s="25" t="s">
        <v>39</v>
      </c>
      <c r="E1562" s="27">
        <v>502908</v>
      </c>
      <c r="F1562" s="27" t="s">
        <v>2594</v>
      </c>
      <c r="G1562" s="27" t="s">
        <v>41</v>
      </c>
      <c r="H1562" s="27">
        <v>6000</v>
      </c>
      <c r="I1562" s="27" t="s">
        <v>2595</v>
      </c>
      <c r="J1562" s="28">
        <v>46105</v>
      </c>
      <c r="K1562" s="26">
        <v>0.57222222222222219</v>
      </c>
      <c r="L1562" s="26"/>
      <c r="M1562" s="27" t="s">
        <v>112</v>
      </c>
      <c r="N1562" s="25">
        <f>IFERROR(VLOOKUP(M1562,Data!$J$1:$K$58,2,0),"")</f>
        <v>56990025702</v>
      </c>
      <c r="O1562" s="27" t="s">
        <v>61</v>
      </c>
      <c r="P1562" s="27"/>
      <c r="Q1562" s="27" t="s">
        <v>2042</v>
      </c>
      <c r="R1562" s="27" t="s">
        <v>74</v>
      </c>
      <c r="S1562" s="27"/>
      <c r="T1562" s="27"/>
      <c r="U1562" s="28"/>
      <c r="X1562" s="27"/>
      <c r="Y1562" s="27"/>
      <c r="Z1562" s="29"/>
      <c r="AA1562" s="29">
        <v>0.57222222222222219</v>
      </c>
      <c r="AB1562" s="29"/>
      <c r="AC1562" s="30">
        <v>46105</v>
      </c>
      <c r="AD1562" s="15" t="str">
        <f>IF(Tabla2[[#This Row],[HORA ENTREGA]]="DIRECTO","On time", IF(AA1562&lt;&gt;"",IF(Tabla2[[#This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2" s="15" t="str">
        <f>MID(Tabla2[[#This Row],[TIPO]],1,3)</f>
        <v xml:space="preserve">40 </v>
      </c>
      <c r="AF15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FCIU9074236*/ HR Entrega: *13:44* /Dirección: *CLAUDIO ARRAU 8600, PUDAHUEL</v>
      </c>
      <c r="AG1562" s="38" t="str">
        <f>IFERROR(HYPERLINK("https://wa.me/"&amp;Tabla2[[#This Row],[CONTACTO]]&amp;"?text="&amp;Tabla2[[#This Row],[Mensaje]],"Enviar mensaje"),"")</f>
        <v>Enviar mensaje</v>
      </c>
      <c r="AH1562" s="15" t="str">
        <f>CONCATENATE(A1562,F1562)</f>
        <v>1561FCIU9074236</v>
      </c>
      <c r="AI1562" s="15" t="str">
        <f>CONCATENATE("ENT-",A1562)</f>
        <v>ENT-1561</v>
      </c>
      <c r="AJ1562" s="15" t="str">
        <f>IF(Tabla2[[#This Row],[Op]]&lt;&gt;"","ENTREGA","")</f>
        <v>ENTREGA</v>
      </c>
      <c r="AK1562" s="40" t="str">
        <f>(Tabla2[[#This Row],[FECHA ENTREGA]]&amp;Tabla2[[#This Row],[HORA ENTREGA]])</f>
        <v>461050,572222222222222</v>
      </c>
      <c r="AL1562" s="34" t="str">
        <f>IFERROR(HYPERLINK("https://wa.me/"&amp;Tabla2[[#This Row],[CONTACTO]]&amp;"?text="&amp;Tabla2[[#This Row],[Mensaje]]),"")</f>
        <v>https://wa.me/56990025702?text=Hola!%0AServicio del día 24-03%0A *Cliente:* LOG SERVICES SPA */ Cont: * FCIU9074236*/ HR Entrega: *13:44* /Dirección: *CLAUDIO ARRAU 8600, PUDAHUEL</v>
      </c>
    </row>
    <row r="1563" spans="1:38" s="15" customFormat="1" ht="16.5" customHeight="1" x14ac:dyDescent="0.2">
      <c r="A1563" s="15">
        <f>ROW(A1562)</f>
        <v>1562</v>
      </c>
      <c r="B1563" s="15">
        <f>IF(J1563=J1562,B1562+1,1)</f>
        <v>46</v>
      </c>
      <c r="C1563" s="15" t="s">
        <v>2040</v>
      </c>
      <c r="D1563" s="25" t="s">
        <v>39</v>
      </c>
      <c r="E1563" s="27">
        <v>502908</v>
      </c>
      <c r="F1563" s="27" t="s">
        <v>2596</v>
      </c>
      <c r="G1563" s="27" t="s">
        <v>41</v>
      </c>
      <c r="H1563" s="27">
        <v>6000</v>
      </c>
      <c r="I1563" s="27" t="s">
        <v>2597</v>
      </c>
      <c r="J1563" s="28">
        <v>46105</v>
      </c>
      <c r="K1563" s="26">
        <v>0.58194444444444449</v>
      </c>
      <c r="L1563" s="26"/>
      <c r="M1563" s="27" t="s">
        <v>225</v>
      </c>
      <c r="N1563" s="25">
        <f>IFERROR(VLOOKUP(M1563,Data!$J$1:$K$58,2,0),"")</f>
        <v>56978811158</v>
      </c>
      <c r="O1563" s="27" t="s">
        <v>226</v>
      </c>
      <c r="P1563" s="27"/>
      <c r="Q1563" s="27" t="s">
        <v>2042</v>
      </c>
      <c r="R1563" s="27" t="s">
        <v>74</v>
      </c>
      <c r="S1563" s="27"/>
      <c r="T1563" s="27"/>
      <c r="U1563" s="28"/>
      <c r="X1563" s="27"/>
      <c r="Y1563" s="27"/>
      <c r="Z1563" s="29"/>
      <c r="AA1563" s="29">
        <v>0.58194444444444449</v>
      </c>
      <c r="AB1563" s="29"/>
      <c r="AC1563" s="30">
        <v>46105</v>
      </c>
      <c r="AD1563" s="15" t="str">
        <f>IF(Tabla2[[#This Row],[HORA ENTREGA]]="DIRECTO","On time", IF(AA1563&lt;&gt;"",IF(Tabla2[[#This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3" s="15" t="str">
        <f>MID(Tabla2[[#This Row],[TIPO]],1,3)</f>
        <v xml:space="preserve">40 </v>
      </c>
      <c r="AF15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TRLU8186049*/ HR Entrega: *13:58* /Dirección: *CLAUDIO ARRAU 8600, PUDAHUEL</v>
      </c>
      <c r="AG1563" s="38" t="str">
        <f>IFERROR(HYPERLINK("https://wa.me/"&amp;Tabla2[[#This Row],[CONTACTO]]&amp;"?text="&amp;Tabla2[[#This Row],[Mensaje]],"Enviar mensaje"),"")</f>
        <v>Enviar mensaje</v>
      </c>
      <c r="AH1563" s="15" t="str">
        <f>CONCATENATE(A1563,F1563)</f>
        <v>1562TRLU8186049</v>
      </c>
      <c r="AI1563" s="15" t="str">
        <f>CONCATENATE("ENT-",A1563)</f>
        <v>ENT-1562</v>
      </c>
      <c r="AJ1563" s="15" t="str">
        <f>IF(Tabla2[[#This Row],[Op]]&lt;&gt;"","ENTREGA","")</f>
        <v>ENTREGA</v>
      </c>
      <c r="AK1563" s="40" t="str">
        <f>(Tabla2[[#This Row],[FECHA ENTREGA]]&amp;Tabla2[[#This Row],[HORA ENTREGA]])</f>
        <v>461050,581944444444444</v>
      </c>
      <c r="AL1563" s="34" t="str">
        <f>IFERROR(HYPERLINK("https://wa.me/"&amp;Tabla2[[#This Row],[CONTACTO]]&amp;"?text="&amp;Tabla2[[#This Row],[Mensaje]]),"")</f>
        <v>https://wa.me/56978811158?text=Hola!%0AServicio del día 24-03%0A *Cliente:* LOG SERVICES SPA */ Cont: * TRLU8186049*/ HR Entrega: *13:58* /Dirección: *CLAUDIO ARRAU 8600, PUDAHUEL</v>
      </c>
    </row>
    <row r="1564" spans="1:38" s="15" customFormat="1" ht="16.5" customHeight="1" x14ac:dyDescent="0.2">
      <c r="A1564" s="15">
        <f>ROW(A1563)</f>
        <v>1563</v>
      </c>
      <c r="B1564" s="15">
        <f>IF(J1564=J1563,B1563+1,1)</f>
        <v>47</v>
      </c>
      <c r="C1564" s="15" t="s">
        <v>2040</v>
      </c>
      <c r="D1564" s="25" t="s">
        <v>39</v>
      </c>
      <c r="E1564" s="27">
        <v>502908</v>
      </c>
      <c r="F1564" s="27" t="s">
        <v>2598</v>
      </c>
      <c r="G1564" s="27" t="s">
        <v>41</v>
      </c>
      <c r="H1564" s="27">
        <v>6000</v>
      </c>
      <c r="I1564" s="27" t="s">
        <v>2599</v>
      </c>
      <c r="J1564" s="28">
        <v>46105</v>
      </c>
      <c r="K1564" s="26">
        <v>0.63611111111111107</v>
      </c>
      <c r="L1564" s="26"/>
      <c r="M1564" s="27" t="s">
        <v>77</v>
      </c>
      <c r="N1564" s="25">
        <f>IFERROR(VLOOKUP(M1564,Data!$J$1:$K$58,2,0),"")</f>
        <v>56967384794</v>
      </c>
      <c r="O1564" s="27" t="s">
        <v>78</v>
      </c>
      <c r="P1564" s="27"/>
      <c r="Q1564" s="27" t="s">
        <v>2042</v>
      </c>
      <c r="R1564" s="27" t="s">
        <v>74</v>
      </c>
      <c r="S1564" s="27"/>
      <c r="T1564" s="27"/>
      <c r="U1564" s="28"/>
      <c r="X1564" s="27"/>
      <c r="Y1564" s="27"/>
      <c r="Z1564" s="29"/>
      <c r="AA1564" s="29">
        <v>0.63611111111111107</v>
      </c>
      <c r="AB1564" s="29"/>
      <c r="AC1564" s="30">
        <v>46105</v>
      </c>
      <c r="AD1564" s="15" t="str">
        <f>IF(Tabla2[[#This Row],[HORA ENTREGA]]="DIRECTO","On time", IF(AA1564&lt;&gt;"",IF(Tabla2[[#This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4" s="15" t="str">
        <f>MID(Tabla2[[#This Row],[TIPO]],1,3)</f>
        <v xml:space="preserve">40 </v>
      </c>
      <c r="AF15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MSMU5188772*/ HR Entrega: *15:16* /Dirección: *CLAUDIO ARRAU 8600, PUDAHUEL</v>
      </c>
      <c r="AG1564" s="38" t="str">
        <f>IFERROR(HYPERLINK("https://wa.me/"&amp;Tabla2[[#This Row],[CONTACTO]]&amp;"?text="&amp;Tabla2[[#This Row],[Mensaje]],"Enviar mensaje"),"")</f>
        <v>Enviar mensaje</v>
      </c>
      <c r="AH1564" s="15" t="str">
        <f>CONCATENATE(A1564,F1564)</f>
        <v>1563MSMU5188772</v>
      </c>
      <c r="AI1564" s="15" t="str">
        <f>CONCATENATE("ENT-",A1564)</f>
        <v>ENT-1563</v>
      </c>
      <c r="AJ1564" s="15" t="str">
        <f>IF(Tabla2[[#This Row],[Op]]&lt;&gt;"","ENTREGA","")</f>
        <v>ENTREGA</v>
      </c>
      <c r="AK1564" s="40" t="str">
        <f>(Tabla2[[#This Row],[FECHA ENTREGA]]&amp;Tabla2[[#This Row],[HORA ENTREGA]])</f>
        <v>461050,636111111111111</v>
      </c>
      <c r="AL1564" s="34" t="str">
        <f>IFERROR(HYPERLINK("https://wa.me/"&amp;Tabla2[[#This Row],[CONTACTO]]&amp;"?text="&amp;Tabla2[[#This Row],[Mensaje]]),"")</f>
        <v>https://wa.me/56967384794?text=Hola!%0AServicio del día 24-03%0A *Cliente:* LOG SERVICES SPA */ Cont: * MSMU5188772*/ HR Entrega: *15:16* /Dirección: *CLAUDIO ARRAU 8600, PUDAHUEL</v>
      </c>
    </row>
    <row r="1565" spans="1:38" s="15" customFormat="1" ht="16.5" customHeight="1" x14ac:dyDescent="0.2">
      <c r="A1565" s="15">
        <f>ROW(A1564)</f>
        <v>1564</v>
      </c>
      <c r="B1565" s="15">
        <f>IF(J1565=J1564,B1564+1,1)</f>
        <v>48</v>
      </c>
      <c r="C1565" s="15" t="s">
        <v>2040</v>
      </c>
      <c r="D1565" s="25" t="s">
        <v>39</v>
      </c>
      <c r="E1565" s="27">
        <v>502908</v>
      </c>
      <c r="F1565" s="27" t="s">
        <v>2600</v>
      </c>
      <c r="G1565" s="27" t="s">
        <v>41</v>
      </c>
      <c r="H1565" s="27">
        <v>6000</v>
      </c>
      <c r="I1565" s="27" t="s">
        <v>2601</v>
      </c>
      <c r="J1565" s="28">
        <v>46105</v>
      </c>
      <c r="K1565" s="26">
        <v>0.64583333333333337</v>
      </c>
      <c r="L1565" s="26"/>
      <c r="M1565" s="27" t="s">
        <v>273</v>
      </c>
      <c r="N1565" s="25">
        <f>IFERROR(VLOOKUP(M1565,Data!$J$1:$K$58,2,0),"")</f>
        <v>56950103942</v>
      </c>
      <c r="O1565" s="27" t="s">
        <v>274</v>
      </c>
      <c r="P1565" s="27"/>
      <c r="Q1565" s="27" t="s">
        <v>2042</v>
      </c>
      <c r="R1565" s="27" t="s">
        <v>74</v>
      </c>
      <c r="S1565" s="27"/>
      <c r="T1565" s="27"/>
      <c r="U1565" s="28"/>
      <c r="X1565" s="27"/>
      <c r="Y1565" s="27"/>
      <c r="Z1565" s="29"/>
      <c r="AA1565" s="29">
        <v>0.64583333333333337</v>
      </c>
      <c r="AB1565" s="29"/>
      <c r="AC1565" s="30">
        <v>46105</v>
      </c>
      <c r="AD1565" s="15" t="str">
        <f>IF(Tabla2[[#This Row],[HORA ENTREGA]]="DIRECTO","On time", IF(AA1565&lt;&gt;"",IF(Tabla2[[#This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5" s="15" t="str">
        <f>MID(Tabla2[[#This Row],[TIPO]],1,3)</f>
        <v xml:space="preserve">40 </v>
      </c>
      <c r="AF15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FFAU3903461*/ HR Entrega: *15:30* /Dirección: *CLAUDIO ARRAU 8600, PUDAHUEL</v>
      </c>
      <c r="AG1565" s="38" t="str">
        <f>IFERROR(HYPERLINK("https://wa.me/"&amp;Tabla2[[#This Row],[CONTACTO]]&amp;"?text="&amp;Tabla2[[#This Row],[Mensaje]],"Enviar mensaje"),"")</f>
        <v>Enviar mensaje</v>
      </c>
      <c r="AH1565" s="15" t="str">
        <f>CONCATENATE(A1565,F1565)</f>
        <v>1564FFAU3903461</v>
      </c>
      <c r="AI1565" s="15" t="str">
        <f>CONCATENATE("ENT-",A1565)</f>
        <v>ENT-1564</v>
      </c>
      <c r="AJ1565" s="15" t="str">
        <f>IF(Tabla2[[#This Row],[Op]]&lt;&gt;"","ENTREGA","")</f>
        <v>ENTREGA</v>
      </c>
      <c r="AK1565" s="40" t="str">
        <f>(Tabla2[[#This Row],[FECHA ENTREGA]]&amp;Tabla2[[#This Row],[HORA ENTREGA]])</f>
        <v>461050,645833333333333</v>
      </c>
      <c r="AL1565" s="34" t="str">
        <f>IFERROR(HYPERLINK("https://wa.me/"&amp;Tabla2[[#This Row],[CONTACTO]]&amp;"?text="&amp;Tabla2[[#This Row],[Mensaje]]),"")</f>
        <v>https://wa.me/56950103942?text=Hola!%0AServicio del día 24-03%0A *Cliente:* LOG SERVICES SPA */ Cont: * FFAU3903461*/ HR Entrega: *15:30* /Dirección: *CLAUDIO ARRAU 8600, PUDAHUEL</v>
      </c>
    </row>
    <row r="1566" spans="1:38" s="15" customFormat="1" ht="16.5" customHeight="1" x14ac:dyDescent="0.2">
      <c r="A1566" s="15">
        <f>ROW(A1565)</f>
        <v>1565</v>
      </c>
      <c r="B1566" s="15">
        <f>IF(J1566=J1565,B1565+1,1)</f>
        <v>49</v>
      </c>
      <c r="C1566" s="15" t="s">
        <v>2040</v>
      </c>
      <c r="D1566" s="25" t="s">
        <v>39</v>
      </c>
      <c r="E1566" s="27">
        <v>502908</v>
      </c>
      <c r="F1566" s="27" t="s">
        <v>2602</v>
      </c>
      <c r="G1566" s="27" t="s">
        <v>41</v>
      </c>
      <c r="H1566" s="27">
        <v>6000</v>
      </c>
      <c r="I1566" s="27" t="s">
        <v>2603</v>
      </c>
      <c r="J1566" s="28">
        <v>46105</v>
      </c>
      <c r="K1566" s="26">
        <v>0.64583333333333337</v>
      </c>
      <c r="L1566" s="26"/>
      <c r="M1566" s="27" t="s">
        <v>674</v>
      </c>
      <c r="N1566" s="25">
        <f>IFERROR(VLOOKUP(M1566,Data!$J$1:$K$58,2,0),"")</f>
        <v>56967386018</v>
      </c>
      <c r="O1566" s="27" t="s">
        <v>356</v>
      </c>
      <c r="P1566" s="27"/>
      <c r="Q1566" s="27" t="s">
        <v>2042</v>
      </c>
      <c r="R1566" s="27" t="s">
        <v>74</v>
      </c>
      <c r="S1566" s="27"/>
      <c r="T1566" s="27"/>
      <c r="U1566" s="28"/>
      <c r="X1566" s="27"/>
      <c r="Y1566" s="27"/>
      <c r="Z1566" s="29"/>
      <c r="AA1566" s="29">
        <v>0.64583333333333337</v>
      </c>
      <c r="AB1566" s="29"/>
      <c r="AC1566" s="30">
        <v>46105</v>
      </c>
      <c r="AD1566" s="15" t="str">
        <f>IF(Tabla2[[#This Row],[HORA ENTREGA]]="DIRECTO","On time", IF(AA1566&lt;&gt;"",IF(Tabla2[[#This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6" s="15" t="str">
        <f>MID(Tabla2[[#This Row],[TIPO]],1,3)</f>
        <v xml:space="preserve">40 </v>
      </c>
      <c r="AF15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TLLU5173474*/ HR Entrega: *15:30* /Dirección: *CLAUDIO ARRAU 8600, PUDAHUEL</v>
      </c>
      <c r="AG1566" s="38" t="str">
        <f>IFERROR(HYPERLINK("https://wa.me/"&amp;Tabla2[[#This Row],[CONTACTO]]&amp;"?text="&amp;Tabla2[[#This Row],[Mensaje]],"Enviar mensaje"),"")</f>
        <v>Enviar mensaje</v>
      </c>
      <c r="AH1566" s="15" t="str">
        <f>CONCATENATE(A1566,F1566)</f>
        <v>1565TLLU5173474</v>
      </c>
      <c r="AI1566" s="15" t="str">
        <f>CONCATENATE("ENT-",A1566)</f>
        <v>ENT-1565</v>
      </c>
      <c r="AJ1566" s="15" t="str">
        <f>IF(Tabla2[[#This Row],[Op]]&lt;&gt;"","ENTREGA","")</f>
        <v>ENTREGA</v>
      </c>
      <c r="AK1566" s="40" t="str">
        <f>(Tabla2[[#This Row],[FECHA ENTREGA]]&amp;Tabla2[[#This Row],[HORA ENTREGA]])</f>
        <v>461050,645833333333333</v>
      </c>
      <c r="AL1566" s="34" t="str">
        <f>IFERROR(HYPERLINK("https://wa.me/"&amp;Tabla2[[#This Row],[CONTACTO]]&amp;"?text="&amp;Tabla2[[#This Row],[Mensaje]]),"")</f>
        <v>https://wa.me/56967386018?text=Hola!%0AServicio del día 24-03%0A *Cliente:* LOG SERVICES SPA */ Cont: * TLLU5173474*/ HR Entrega: *15:30* /Dirección: *CLAUDIO ARRAU 8600, PUDAHUEL</v>
      </c>
    </row>
    <row r="1567" spans="1:38" s="15" customFormat="1" ht="16.5" customHeight="1" x14ac:dyDescent="0.2">
      <c r="A1567" s="15">
        <f>ROW(A1566)</f>
        <v>1566</v>
      </c>
      <c r="B1567" s="15">
        <f>IF(J1567=J1566,B1566+1,1)</f>
        <v>50</v>
      </c>
      <c r="C1567" s="15" t="s">
        <v>2040</v>
      </c>
      <c r="D1567" s="25" t="s">
        <v>39</v>
      </c>
      <c r="E1567" s="27">
        <v>502908</v>
      </c>
      <c r="F1567" s="27" t="s">
        <v>2604</v>
      </c>
      <c r="G1567" s="27" t="s">
        <v>41</v>
      </c>
      <c r="H1567" s="27">
        <v>6000</v>
      </c>
      <c r="I1567" s="27" t="s">
        <v>2605</v>
      </c>
      <c r="J1567" s="28">
        <v>46105</v>
      </c>
      <c r="K1567" s="26">
        <v>0.65486111111111112</v>
      </c>
      <c r="L1567" s="26"/>
      <c r="M1567" s="27" t="s">
        <v>117</v>
      </c>
      <c r="N1567" s="25">
        <f>IFERROR(VLOOKUP(M1567,Data!$J$1:$K$58,2,0),"")</f>
        <v>56973887539</v>
      </c>
      <c r="O1567" s="27" t="s">
        <v>118</v>
      </c>
      <c r="P1567" s="27"/>
      <c r="Q1567" s="27" t="s">
        <v>2042</v>
      </c>
      <c r="R1567" s="27" t="s">
        <v>74</v>
      </c>
      <c r="S1567" s="27"/>
      <c r="T1567" s="27"/>
      <c r="U1567" s="28"/>
      <c r="X1567" s="27"/>
      <c r="Y1567" s="27"/>
      <c r="Z1567" s="29"/>
      <c r="AA1567" s="29">
        <v>0.65486111111111112</v>
      </c>
      <c r="AB1567" s="29"/>
      <c r="AC1567" s="30">
        <v>46105</v>
      </c>
      <c r="AD1567" s="15" t="str">
        <f>IF(Tabla2[[#This Row],[HORA ENTREGA]]="DIRECTO","On time", IF(AA1567&lt;&gt;"",IF(Tabla2[[#This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7" s="15" t="str">
        <f>MID(Tabla2[[#This Row],[TIPO]],1,3)</f>
        <v xml:space="preserve">40 </v>
      </c>
      <c r="AF15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MEDU9379855*/ HR Entrega: *15:43* /Dirección: *CLAUDIO ARRAU 8600, PUDAHUEL</v>
      </c>
      <c r="AG1567" s="38" t="str">
        <f>IFERROR(HYPERLINK("https://wa.me/"&amp;Tabla2[[#This Row],[CONTACTO]]&amp;"?text="&amp;Tabla2[[#This Row],[Mensaje]],"Enviar mensaje"),"")</f>
        <v>Enviar mensaje</v>
      </c>
      <c r="AH1567" s="15" t="str">
        <f>CONCATENATE(A1567,F1567)</f>
        <v>1566MEDU9379855</v>
      </c>
      <c r="AI1567" s="15" t="str">
        <f>CONCATENATE("ENT-",A1567)</f>
        <v>ENT-1566</v>
      </c>
      <c r="AJ1567" s="15" t="str">
        <f>IF(Tabla2[[#This Row],[Op]]&lt;&gt;"","ENTREGA","")</f>
        <v>ENTREGA</v>
      </c>
      <c r="AK1567" s="40" t="str">
        <f>(Tabla2[[#This Row],[FECHA ENTREGA]]&amp;Tabla2[[#This Row],[HORA ENTREGA]])</f>
        <v>461050,654861111111111</v>
      </c>
      <c r="AL1567" s="34" t="str">
        <f>IFERROR(HYPERLINK("https://wa.me/"&amp;Tabla2[[#This Row],[CONTACTO]]&amp;"?text="&amp;Tabla2[[#This Row],[Mensaje]]),"")</f>
        <v>https://wa.me/56973887539?text=Hola!%0AServicio del día 24-03%0A *Cliente:* LOG SERVICES SPA */ Cont: * MEDU9379855*/ HR Entrega: *15:43* /Dirección: *CLAUDIO ARRAU 8600, PUDAHUEL</v>
      </c>
    </row>
    <row r="1568" spans="1:38" s="15" customFormat="1" ht="16.5" customHeight="1" x14ac:dyDescent="0.2">
      <c r="A1568" s="15">
        <f>ROW(A1567)</f>
        <v>1567</v>
      </c>
      <c r="B1568" s="15">
        <f>IF(J1568=J1567,B1567+1,1)</f>
        <v>51</v>
      </c>
      <c r="C1568" s="15" t="s">
        <v>2040</v>
      </c>
      <c r="D1568" s="25" t="s">
        <v>39</v>
      </c>
      <c r="E1568" s="27">
        <v>502908</v>
      </c>
      <c r="F1568" s="27" t="s">
        <v>2606</v>
      </c>
      <c r="G1568" s="27" t="s">
        <v>41</v>
      </c>
      <c r="H1568" s="27">
        <v>6000</v>
      </c>
      <c r="I1568" s="27" t="s">
        <v>2607</v>
      </c>
      <c r="J1568" s="28">
        <v>46105</v>
      </c>
      <c r="K1568" s="26"/>
      <c r="L1568" s="26"/>
      <c r="M1568" s="27" t="s">
        <v>971</v>
      </c>
      <c r="N1568" s="25">
        <f>IFERROR(VLOOKUP(M1568,Data!$J$1:$K$58,2,0),"")</f>
        <v>56999972473</v>
      </c>
      <c r="O1568" s="27" t="s">
        <v>348</v>
      </c>
      <c r="P1568" s="27"/>
      <c r="Q1568" s="27" t="s">
        <v>2042</v>
      </c>
      <c r="R1568" s="27" t="s">
        <v>74</v>
      </c>
      <c r="S1568" s="27"/>
      <c r="T1568" s="27"/>
      <c r="U1568" s="28"/>
      <c r="X1568" s="27"/>
      <c r="Y1568" s="27"/>
      <c r="Z1568" s="29"/>
      <c r="AA1568" s="29">
        <v>0.67361111111111116</v>
      </c>
      <c r="AB1568" s="29"/>
      <c r="AC1568" s="30">
        <v>46105</v>
      </c>
      <c r="AD1568" s="15" t="str">
        <f>IF(Tabla2[[#This Row],[HORA ENTREGA]]="DIRECTO","On time", IF(AA1568&lt;&gt;"",IF(Tabla2[[#This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68" s="15" t="str">
        <f>MID(Tabla2[[#This Row],[TIPO]],1,3)</f>
        <v xml:space="preserve">40 </v>
      </c>
      <c r="AF15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LOG SERVICES SPA */ Cont: * TGBU9752719*/ HR Entrega: *00:00* /Dirección: *CLAUDIO ARRAU 8600, PUDAHUEL</v>
      </c>
      <c r="AG1568" s="38" t="str">
        <f>IFERROR(HYPERLINK("https://wa.me/"&amp;Tabla2[[#This Row],[CONTACTO]]&amp;"?text="&amp;Tabla2[[#This Row],[Mensaje]],"Enviar mensaje"),"")</f>
        <v>Enviar mensaje</v>
      </c>
      <c r="AH1568" s="15" t="str">
        <f>CONCATENATE(A1568,F1568)</f>
        <v>1567TGBU9752719</v>
      </c>
      <c r="AI1568" s="15" t="str">
        <f>CONCATENATE("ENT-",A1568)</f>
        <v>ENT-1567</v>
      </c>
      <c r="AJ1568" s="15" t="str">
        <f>IF(Tabla2[[#This Row],[Op]]&lt;&gt;"","ENTREGA","")</f>
        <v>ENTREGA</v>
      </c>
      <c r="AK1568" s="40" t="str">
        <f>(Tabla2[[#This Row],[FECHA ENTREGA]]&amp;Tabla2[[#This Row],[HORA ENTREGA]])</f>
        <v>46105</v>
      </c>
      <c r="AL1568" s="34" t="str">
        <f>IFERROR(HYPERLINK("https://wa.me/"&amp;Tabla2[[#This Row],[CONTACTO]]&amp;"?text="&amp;Tabla2[[#This Row],[Mensaje]]),"")</f>
        <v>https://wa.me/56999972473?text=Hola!%0AServicio del día 24-03%0A *Cliente:* LOG SERVICES SPA */ Cont: * TGBU9752719*/ HR Entrega: *00:00* /Dirección: *CLAUDIO ARRAU 8600, PUDAHUEL</v>
      </c>
    </row>
    <row r="1569" spans="1:38" s="15" customFormat="1" ht="16.5" customHeight="1" x14ac:dyDescent="0.2">
      <c r="A1569" s="15">
        <f>ROW(A1568)</f>
        <v>1568</v>
      </c>
      <c r="B1569" s="15">
        <f>IF(J1569=J1568,B1568+1,1)</f>
        <v>52</v>
      </c>
      <c r="C1569" s="15" t="s">
        <v>204</v>
      </c>
      <c r="D1569" s="25" t="s">
        <v>39</v>
      </c>
      <c r="E1569" s="27">
        <v>1184808</v>
      </c>
      <c r="F1569" s="27" t="s">
        <v>2608</v>
      </c>
      <c r="G1569" s="27" t="s">
        <v>41</v>
      </c>
      <c r="H1569" s="27">
        <v>32000</v>
      </c>
      <c r="I1569" s="27" t="s">
        <v>42</v>
      </c>
      <c r="J1569" s="28">
        <v>46105</v>
      </c>
      <c r="K1569" s="26">
        <v>0.35416666666666669</v>
      </c>
      <c r="L1569" s="26"/>
      <c r="M1569" s="27" t="s">
        <v>155</v>
      </c>
      <c r="N1569" s="25">
        <f>IFERROR(VLOOKUP(M1569,Data!$J$1:$K$58,2,0),"")</f>
        <v>56926181825</v>
      </c>
      <c r="O1569" s="27" t="s">
        <v>516</v>
      </c>
      <c r="P1569" s="27"/>
      <c r="Q1569" s="27" t="s">
        <v>1999</v>
      </c>
      <c r="R1569" s="27" t="s">
        <v>218</v>
      </c>
      <c r="S1569" s="27"/>
      <c r="T1569" s="27"/>
      <c r="U1569" s="28"/>
      <c r="X1569" s="27"/>
      <c r="Y1569" s="27"/>
      <c r="Z1569" s="29"/>
      <c r="AA1569" s="29">
        <v>0.35416666666666669</v>
      </c>
      <c r="AB1569" s="29"/>
      <c r="AC1569" s="30">
        <v>46105</v>
      </c>
      <c r="AD1569" s="15" t="str">
        <f>IF(Tabla2[[#This Row],[HORA ENTREGA]]="DIRECTO","On time", IF(AA1569&lt;&gt;"",IF(Tabla2[[#This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69" s="15" t="str">
        <f>MID(Tabla2[[#This Row],[TIPO]],1,3)</f>
        <v xml:space="preserve">40 </v>
      </c>
      <c r="AF15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OXIQUIM S A */ Cont: * DFOU6159278*/ HR Entrega: *08:30* /Dirección: *CAÑAVERAL 901, QUILICURA</v>
      </c>
      <c r="AG1569" s="38" t="str">
        <f>IFERROR(HYPERLINK("https://wa.me/"&amp;Tabla2[[#This Row],[CONTACTO]]&amp;"?text="&amp;Tabla2[[#This Row],[Mensaje]],"Enviar mensaje"),"")</f>
        <v>Enviar mensaje</v>
      </c>
      <c r="AH1569" s="15" t="str">
        <f>CONCATENATE(A1569,F1569)</f>
        <v>1568DFOU6159278</v>
      </c>
      <c r="AI1569" s="15" t="str">
        <f>CONCATENATE("ENT-",A1569)</f>
        <v>ENT-1568</v>
      </c>
      <c r="AJ1569" s="15" t="str">
        <f>IF(Tabla2[[#This Row],[Op]]&lt;&gt;"","ENTREGA","")</f>
        <v>ENTREGA</v>
      </c>
      <c r="AK1569" s="40" t="str">
        <f>(Tabla2[[#This Row],[FECHA ENTREGA]]&amp;Tabla2[[#This Row],[HORA ENTREGA]])</f>
        <v>461050,354166666666667</v>
      </c>
      <c r="AL1569" s="34" t="str">
        <f>IFERROR(HYPERLINK("https://wa.me/"&amp;Tabla2[[#This Row],[CONTACTO]]&amp;"?text="&amp;Tabla2[[#This Row],[Mensaje]]),"")</f>
        <v>https://wa.me/56926181825?text=Hola!%0AServicio del día 24-03%0A *Cliente:* OXIQUIM S A */ Cont: * DFOU6159278*/ HR Entrega: *08:30* /Dirección: *CAÑAVERAL 901, QUILICURA</v>
      </c>
    </row>
    <row r="1570" spans="1:38" s="15" customFormat="1" ht="16.5" customHeight="1" x14ac:dyDescent="0.2">
      <c r="A1570" s="15">
        <f>ROW(A1569)</f>
        <v>1569</v>
      </c>
      <c r="B1570" s="15">
        <f>IF(J1570=J1569,B1569+1,1)</f>
        <v>53</v>
      </c>
      <c r="C1570" s="15" t="s">
        <v>204</v>
      </c>
      <c r="D1570" s="25" t="s">
        <v>39</v>
      </c>
      <c r="E1570" s="27">
        <v>1185064</v>
      </c>
      <c r="F1570" s="27" t="s">
        <v>2518</v>
      </c>
      <c r="G1570" s="27" t="s">
        <v>64</v>
      </c>
      <c r="H1570" s="27">
        <v>10000</v>
      </c>
      <c r="I1570" s="27" t="s">
        <v>42</v>
      </c>
      <c r="J1570" s="28">
        <v>46105</v>
      </c>
      <c r="K1570" s="26">
        <v>0.35416666666666669</v>
      </c>
      <c r="L1570" s="26"/>
      <c r="M1570" s="27" t="s">
        <v>158</v>
      </c>
      <c r="N1570" s="25">
        <f>IFERROR(VLOOKUP(M1570,Data!$J$1:$K$58,2,0),"")</f>
        <v>56931745801</v>
      </c>
      <c r="O1570" s="27" t="s">
        <v>159</v>
      </c>
      <c r="P1570" s="27"/>
      <c r="Q1570" s="27" t="s">
        <v>1999</v>
      </c>
      <c r="R1570" s="27" t="s">
        <v>195</v>
      </c>
      <c r="S1570" s="27"/>
      <c r="T1570" s="27"/>
      <c r="U1570" s="28"/>
      <c r="X1570" s="27"/>
      <c r="Y1570" s="27"/>
      <c r="Z1570" s="29"/>
      <c r="AA1570" s="29">
        <v>0.31666666666666665</v>
      </c>
      <c r="AB1570" s="29"/>
      <c r="AC1570" s="30">
        <v>46105</v>
      </c>
      <c r="AD1570" s="15" t="str">
        <f>IF(Tabla2[[#This Row],[HORA ENTREGA]]="DIRECTO","On time", IF(AA1570&lt;&gt;"",IF(Tabla2[[#This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70" s="15" t="str">
        <f>MID(Tabla2[[#This Row],[TIPO]],1,3)</f>
        <v xml:space="preserve">20 </v>
      </c>
      <c r="AF15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OXIQUIM S A */ Cont: * MSBU3096164*/ HR Entrega: *08:30* /Dirección: *CAÑAVERAL 901, QUILICURA</v>
      </c>
      <c r="AG1570" s="38" t="str">
        <f>IFERROR(HYPERLINK("https://wa.me/"&amp;Tabla2[[#This Row],[CONTACTO]]&amp;"?text="&amp;Tabla2[[#This Row],[Mensaje]],"Enviar mensaje"),"")</f>
        <v>Enviar mensaje</v>
      </c>
      <c r="AH1570" s="15" t="str">
        <f>CONCATENATE(A1570,F1570)</f>
        <v>1569MSBU3096164</v>
      </c>
      <c r="AI1570" s="15" t="str">
        <f>CONCATENATE("ENT-",A1570)</f>
        <v>ENT-1569</v>
      </c>
      <c r="AJ1570" s="15" t="str">
        <f>IF(Tabla2[[#This Row],[Op]]&lt;&gt;"","ENTREGA","")</f>
        <v>ENTREGA</v>
      </c>
      <c r="AK1570" s="40" t="str">
        <f>(Tabla2[[#This Row],[FECHA ENTREGA]]&amp;Tabla2[[#This Row],[HORA ENTREGA]])</f>
        <v>461050,354166666666667</v>
      </c>
      <c r="AL1570" s="34" t="str">
        <f>IFERROR(HYPERLINK("https://wa.me/"&amp;Tabla2[[#This Row],[CONTACTO]]&amp;"?text="&amp;Tabla2[[#This Row],[Mensaje]]),"")</f>
        <v>https://wa.me/56931745801?text=Hola!%0AServicio del día 24-03%0A *Cliente:* OXIQUIM S A */ Cont: * MSBU3096164*/ HR Entrega: *08:30* /Dirección: *CAÑAVERAL 901, QUILICURA</v>
      </c>
    </row>
    <row r="1571" spans="1:38" s="15" customFormat="1" ht="16.5" customHeight="1" x14ac:dyDescent="0.2">
      <c r="A1571" s="15">
        <f>ROW(A1570)</f>
        <v>1570</v>
      </c>
      <c r="B1571" s="15">
        <f>IF(J1571=J1570,B1570+1,1)</f>
        <v>54</v>
      </c>
      <c r="C1571" s="15" t="s">
        <v>566</v>
      </c>
      <c r="D1571" s="25"/>
      <c r="E1571" s="27" t="s">
        <v>120</v>
      </c>
      <c r="F1571" s="27" t="s">
        <v>456</v>
      </c>
      <c r="G1571" s="27" t="s">
        <v>456</v>
      </c>
      <c r="H1571" s="27" t="s">
        <v>120</v>
      </c>
      <c r="I1571" s="27" t="s">
        <v>120</v>
      </c>
      <c r="J1571" s="28">
        <v>46105</v>
      </c>
      <c r="K1571" s="26">
        <v>0.29166666666666669</v>
      </c>
      <c r="L1571" s="26"/>
      <c r="M1571" s="27" t="s">
        <v>567</v>
      </c>
      <c r="N1571" s="25">
        <f>IFERROR(VLOOKUP(M1571,Data!$J$1:$K$58,2,0),"")</f>
        <v>56964069749</v>
      </c>
      <c r="O1571" s="27" t="s">
        <v>568</v>
      </c>
      <c r="P1571" s="27"/>
      <c r="Q1571" s="27" t="s">
        <v>569</v>
      </c>
      <c r="R1571" s="27" t="s">
        <v>120</v>
      </c>
      <c r="S1571" s="27"/>
      <c r="T1571" s="27"/>
      <c r="U1571" s="28"/>
      <c r="X1571" s="27"/>
      <c r="Y1571" s="27"/>
      <c r="Z1571" s="29"/>
      <c r="AA1571" s="29"/>
      <c r="AB1571" s="29"/>
      <c r="AC1571" s="30"/>
      <c r="AD1571" s="15" t="str">
        <f>IF(Tabla2[[#This Row],[HORA ENTREGA]]="DIRECTO","On time", IF(AA1571&lt;&gt;"",IF(Tabla2[[#This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71" s="15" t="str">
        <f>MID(Tabla2[[#This Row],[TIPO]],1,3)</f>
        <v>RAM</v>
      </c>
      <c r="AF15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RITRAMA S.A. */ Cont: * RAMPLA*/ HR Entrega: *07:00* /Dirección: *AV. TUPUNGATO 3420, PLACILLA</v>
      </c>
      <c r="AG1571" s="38" t="str">
        <f>IFERROR(HYPERLINK("https://wa.me/"&amp;Tabla2[[#This Row],[CONTACTO]]&amp;"?text="&amp;Tabla2[[#This Row],[Mensaje]],"Enviar mensaje"),"")</f>
        <v>Enviar mensaje</v>
      </c>
      <c r="AH1571" s="15" t="str">
        <f>CONCATENATE(A1571,F1571)</f>
        <v>1570RAMPLA</v>
      </c>
      <c r="AI1571" s="15" t="str">
        <f>CONCATENATE("ENT-",A1571)</f>
        <v>ENT-1570</v>
      </c>
      <c r="AJ1571" s="15" t="str">
        <f>IF(Tabla2[[#This Row],[Op]]&lt;&gt;"","ENTREGA","")</f>
        <v>ENTREGA</v>
      </c>
      <c r="AK1571" s="40" t="str">
        <f>(Tabla2[[#This Row],[FECHA ENTREGA]]&amp;Tabla2[[#This Row],[HORA ENTREGA]])</f>
        <v>461050,291666666666667</v>
      </c>
      <c r="AL1571" s="34" t="str">
        <f>IFERROR(HYPERLINK("https://wa.me/"&amp;Tabla2[[#This Row],[CONTACTO]]&amp;"?text="&amp;Tabla2[[#This Row],[Mensaje]]),"")</f>
        <v>https://wa.me/56964069749?text=Hola!%0AServicio del día 24-03%0A *Cliente:* RITRAMA S.A. */ Cont: * RAMPLA*/ HR Entrega: *07:00* /Dirección: *AV. TUPUNGATO 3420, PLACILLA</v>
      </c>
    </row>
    <row r="1572" spans="1:38" s="15" customFormat="1" ht="16.5" customHeight="1" x14ac:dyDescent="0.2">
      <c r="A1572" s="15">
        <f>ROW(A1571)</f>
        <v>1571</v>
      </c>
      <c r="B1572" s="15">
        <f>IF(J1572=J1571,B1571+1,1)</f>
        <v>55</v>
      </c>
      <c r="C1572" s="15" t="s">
        <v>566</v>
      </c>
      <c r="D1572" s="25"/>
      <c r="E1572" s="27" t="s">
        <v>120</v>
      </c>
      <c r="F1572" s="27" t="s">
        <v>456</v>
      </c>
      <c r="G1572" s="27" t="s">
        <v>456</v>
      </c>
      <c r="H1572" s="27" t="s">
        <v>120</v>
      </c>
      <c r="I1572" s="27" t="s">
        <v>120</v>
      </c>
      <c r="J1572" s="28">
        <v>46105</v>
      </c>
      <c r="K1572" s="26">
        <v>0.29166666666666669</v>
      </c>
      <c r="L1572" s="26"/>
      <c r="M1572" s="27" t="s">
        <v>570</v>
      </c>
      <c r="N1572" s="25">
        <f>IFERROR(VLOOKUP(M1572,Data!$J$1:$K$58,2,0),"")</f>
        <v>56973887322</v>
      </c>
      <c r="O1572" s="27" t="s">
        <v>738</v>
      </c>
      <c r="P1572" s="27"/>
      <c r="Q1572" s="27" t="s">
        <v>569</v>
      </c>
      <c r="R1572" s="27" t="s">
        <v>120</v>
      </c>
      <c r="S1572" s="27"/>
      <c r="T1572" s="27"/>
      <c r="U1572" s="28"/>
      <c r="X1572" s="27"/>
      <c r="Y1572" s="27"/>
      <c r="Z1572" s="29"/>
      <c r="AA1572" s="29"/>
      <c r="AB1572" s="29"/>
      <c r="AC1572" s="30"/>
      <c r="AD1572" s="15" t="str">
        <f>IF(Tabla2[[#This Row],[HORA ENTREGA]]="DIRECTO","On time", IF(AA1572&lt;&gt;"",IF(Tabla2[[#This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72" s="15" t="str">
        <f>MID(Tabla2[[#This Row],[TIPO]],1,3)</f>
        <v>RAM</v>
      </c>
      <c r="AF15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RITRAMA S.A. */ Cont: * RAMPLA*/ HR Entrega: *07:00* /Dirección: *AV. TUPUNGATO 3420, PLACILLA</v>
      </c>
      <c r="AG1572" s="38" t="str">
        <f>IFERROR(HYPERLINK("https://wa.me/"&amp;Tabla2[[#This Row],[CONTACTO]]&amp;"?text="&amp;Tabla2[[#This Row],[Mensaje]],"Enviar mensaje"),"")</f>
        <v>Enviar mensaje</v>
      </c>
      <c r="AH1572" s="15" t="str">
        <f>CONCATENATE(A1572,F1572)</f>
        <v>1571RAMPLA</v>
      </c>
      <c r="AI1572" s="15" t="str">
        <f>CONCATENATE("ENT-",A1572)</f>
        <v>ENT-1571</v>
      </c>
      <c r="AJ1572" s="15" t="str">
        <f>IF(Tabla2[[#This Row],[Op]]&lt;&gt;"","ENTREGA","")</f>
        <v>ENTREGA</v>
      </c>
      <c r="AK1572" s="40" t="str">
        <f>(Tabla2[[#This Row],[FECHA ENTREGA]]&amp;Tabla2[[#This Row],[HORA ENTREGA]])</f>
        <v>461050,291666666666667</v>
      </c>
      <c r="AL1572" s="34" t="str">
        <f>IFERROR(HYPERLINK("https://wa.me/"&amp;Tabla2[[#This Row],[CONTACTO]]&amp;"?text="&amp;Tabla2[[#This Row],[Mensaje]]),"")</f>
        <v>https://wa.me/56973887322?text=Hola!%0AServicio del día 24-03%0A *Cliente:* RITRAMA S.A. */ Cont: * RAMPLA*/ HR Entrega: *07:00* /Dirección: *AV. TUPUNGATO 3420, PLACILLA</v>
      </c>
    </row>
    <row r="1573" spans="1:38" s="15" customFormat="1" ht="16.5" customHeight="1" x14ac:dyDescent="0.2">
      <c r="A1573" s="15">
        <f>ROW(A1572)</f>
        <v>1572</v>
      </c>
      <c r="B1573" s="15">
        <f>IF(J1573=J1572,B1572+1,1)</f>
        <v>56</v>
      </c>
      <c r="C1573" s="15" t="s">
        <v>2609</v>
      </c>
      <c r="D1573" s="25" t="s">
        <v>122</v>
      </c>
      <c r="E1573" s="27" t="s">
        <v>2610</v>
      </c>
      <c r="F1573" s="27"/>
      <c r="G1573" s="27" t="s">
        <v>64</v>
      </c>
      <c r="H1573" s="27" t="s">
        <v>120</v>
      </c>
      <c r="I1573" s="27" t="s">
        <v>120</v>
      </c>
      <c r="J1573" s="28">
        <v>46105</v>
      </c>
      <c r="K1573" s="26">
        <v>0.35416666666666669</v>
      </c>
      <c r="L1573" s="26"/>
      <c r="M1573" s="27" t="s">
        <v>45</v>
      </c>
      <c r="N1573" s="25">
        <f>IFERROR(VLOOKUP(M1573,Data!$J$1:$K$58,2,0),"")</f>
        <v>56950981572</v>
      </c>
      <c r="O1573" s="27" t="s">
        <v>46</v>
      </c>
      <c r="P1573" s="27"/>
      <c r="Q1573" s="27" t="s">
        <v>2611</v>
      </c>
      <c r="R1573" s="27" t="s">
        <v>2612</v>
      </c>
      <c r="S1573" s="27"/>
      <c r="T1573" s="27"/>
      <c r="U1573" s="28"/>
      <c r="X1573" s="27" t="s">
        <v>2354</v>
      </c>
      <c r="Y1573" s="27"/>
      <c r="Z1573" s="29"/>
      <c r="AA1573" s="29">
        <v>0.3298611111111111</v>
      </c>
      <c r="AB1573" s="29"/>
      <c r="AC1573" s="30">
        <v>46105</v>
      </c>
      <c r="AD1573" s="15" t="str">
        <f>IF(Tabla2[[#This Row],[HORA ENTREGA]]="DIRECTO","On time", IF(AA1573&lt;&gt;"",IF(Tabla2[[#This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73" s="15" t="str">
        <f>MID(Tabla2[[#This Row],[TIPO]],1,3)</f>
        <v xml:space="preserve">20 </v>
      </c>
      <c r="AF15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SOC.DISTR. DE PRODUCTOS CABAGAN */ Cont: * */ HR Entrega: *08:30* /Dirección: *CONSOLIDADO:San Martin de Porres Nº 10911 San Bernardo  / EMBARQUE: SAI</v>
      </c>
      <c r="AG1573" s="38" t="str">
        <f>IFERROR(HYPERLINK("https://wa.me/"&amp;Tabla2[[#This Row],[CONTACTO]]&amp;"?text="&amp;Tabla2[[#This Row],[Mensaje]],"Enviar mensaje"),"")</f>
        <v>Enviar mensaje</v>
      </c>
      <c r="AH1573" s="15" t="str">
        <f>CONCATENATE(A1573,F1573)</f>
        <v>1572</v>
      </c>
      <c r="AI1573" s="15" t="str">
        <f>CONCATENATE("ENT-",A1573)</f>
        <v>ENT-1572</v>
      </c>
      <c r="AJ1573" s="15" t="str">
        <f>IF(Tabla2[[#This Row],[Op]]&lt;&gt;"","ENTREGA","")</f>
        <v>ENTREGA</v>
      </c>
      <c r="AK1573" s="40" t="str">
        <f>(Tabla2[[#This Row],[FECHA ENTREGA]]&amp;Tabla2[[#This Row],[HORA ENTREGA]])</f>
        <v>461050,354166666666667</v>
      </c>
      <c r="AL1573" s="34" t="str">
        <f>IFERROR(HYPERLINK("https://wa.me/"&amp;Tabla2[[#This Row],[CONTACTO]]&amp;"?text="&amp;Tabla2[[#This Row],[Mensaje]]),"")</f>
        <v>https://wa.me/56950981572?text=Hola!%0AServicio del día 24-03%0A *Cliente:* SOC.DISTR. DE PRODUCTOS CABAGAN */ Cont: * */ HR Entrega: *08:30* /Dirección: *CONSOLIDADO:San Martin de Porres Nº 10911 San Bernardo  / EMBARQUE: SAI</v>
      </c>
    </row>
    <row r="1574" spans="1:38" s="15" customFormat="1" ht="16.5" customHeight="1" x14ac:dyDescent="0.2">
      <c r="A1574" s="15">
        <f>ROW(A1573)</f>
        <v>1573</v>
      </c>
      <c r="B1574" s="15">
        <f>IF(J1574=J1573,B1573+1,1)</f>
        <v>57</v>
      </c>
      <c r="C1574" s="15" t="s">
        <v>236</v>
      </c>
      <c r="D1574" s="25" t="s">
        <v>39</v>
      </c>
      <c r="E1574" s="27">
        <v>506984</v>
      </c>
      <c r="F1574" s="27" t="s">
        <v>2613</v>
      </c>
      <c r="G1574" s="27" t="s">
        <v>64</v>
      </c>
      <c r="H1574" s="27">
        <v>30000</v>
      </c>
      <c r="I1574" s="27" t="s">
        <v>42</v>
      </c>
      <c r="J1574" s="28">
        <v>46105</v>
      </c>
      <c r="K1574" s="26">
        <v>0.33333333333333331</v>
      </c>
      <c r="L1574" s="26"/>
      <c r="M1574" s="27" t="s">
        <v>60</v>
      </c>
      <c r="N1574" s="25">
        <f>IFERROR(VLOOKUP(M1574,Data!$J$1:$K$58,2,0),"")</f>
        <v>56957438415</v>
      </c>
      <c r="O1574" s="27" t="s">
        <v>253</v>
      </c>
      <c r="P1574" s="27"/>
      <c r="Q1574" s="27" t="s">
        <v>573</v>
      </c>
      <c r="R1574" s="27" t="s">
        <v>48</v>
      </c>
      <c r="S1574" s="27"/>
      <c r="T1574" s="27"/>
      <c r="U1574" s="28"/>
      <c r="X1574" s="27"/>
      <c r="Y1574" s="27"/>
      <c r="Z1574" s="29"/>
      <c r="AA1574" s="29">
        <v>0.40555555555555556</v>
      </c>
      <c r="AB1574" s="29"/>
      <c r="AC1574" s="30">
        <v>46105</v>
      </c>
      <c r="AD1574" s="15" t="str">
        <f>IF(Tabla2[[#This Row],[HORA ENTREGA]]="DIRECTO","On time", IF(AA1574&lt;&gt;"",IF(Tabla2[[#This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74" s="15" t="str">
        <f>MID(Tabla2[[#This Row],[TIPO]],1,3)</f>
        <v xml:space="preserve">20 </v>
      </c>
      <c r="AF15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SOCIEDAD COMERCIAL MARBEN PETS LTDA */ Cont: * TTNU1169098*/ HR Entrega: *08:00* /Dirección: *FRAGUA - BOD.PRINCIPAL</v>
      </c>
      <c r="AG1574" s="38" t="str">
        <f>IFERROR(HYPERLINK("https://wa.me/"&amp;Tabla2[[#This Row],[CONTACTO]]&amp;"?text="&amp;Tabla2[[#This Row],[Mensaje]],"Enviar mensaje"),"")</f>
        <v>Enviar mensaje</v>
      </c>
      <c r="AH1574" s="15" t="str">
        <f>CONCATENATE(A1574,F1574)</f>
        <v>1573TTNU1169098</v>
      </c>
      <c r="AI1574" s="15" t="str">
        <f>CONCATENATE("ENT-",A1574)</f>
        <v>ENT-1573</v>
      </c>
      <c r="AJ1574" s="15" t="str">
        <f>IF(Tabla2[[#This Row],[Op]]&lt;&gt;"","ENTREGA","")</f>
        <v>ENTREGA</v>
      </c>
      <c r="AK1574" s="40" t="str">
        <f>(Tabla2[[#This Row],[FECHA ENTREGA]]&amp;Tabla2[[#This Row],[HORA ENTREGA]])</f>
        <v>461050,333333333333333</v>
      </c>
      <c r="AL1574" s="34" t="str">
        <f>IFERROR(HYPERLINK("https://wa.me/"&amp;Tabla2[[#This Row],[CONTACTO]]&amp;"?text="&amp;Tabla2[[#This Row],[Mensaje]]),"")</f>
        <v>https://wa.me/56957438415?text=Hola!%0AServicio del día 24-03%0A *Cliente:* SOCIEDAD COMERCIAL MARBEN PETS LTDA */ Cont: * TTNU1169098*/ HR Entrega: *08:00* /Dirección: *FRAGUA - BOD.PRINCIPAL</v>
      </c>
    </row>
    <row r="1575" spans="1:38" s="15" customFormat="1" ht="16.5" customHeight="1" x14ac:dyDescent="0.2">
      <c r="A1575" s="15">
        <f>ROW(A1574)</f>
        <v>1574</v>
      </c>
      <c r="B1575" s="15">
        <f>IF(J1575=J1574,B1574+1,1)</f>
        <v>58</v>
      </c>
      <c r="C1575" s="15" t="s">
        <v>236</v>
      </c>
      <c r="D1575" s="25" t="s">
        <v>39</v>
      </c>
      <c r="E1575" s="27">
        <v>508694</v>
      </c>
      <c r="F1575" s="27" t="s">
        <v>2614</v>
      </c>
      <c r="G1575" s="27" t="s">
        <v>64</v>
      </c>
      <c r="H1575" s="27">
        <v>30000</v>
      </c>
      <c r="I1575" s="27" t="s">
        <v>42</v>
      </c>
      <c r="J1575" s="28">
        <v>46105</v>
      </c>
      <c r="K1575" s="26">
        <v>0.33333333333333331</v>
      </c>
      <c r="L1575" s="26"/>
      <c r="M1575" s="27" t="s">
        <v>60</v>
      </c>
      <c r="N1575" s="25">
        <f>IFERROR(VLOOKUP(M1575,Data!$J$1:$K$58,2,0),"")</f>
        <v>56957438415</v>
      </c>
      <c r="O1575" s="27" t="s">
        <v>434</v>
      </c>
      <c r="P1575" s="27"/>
      <c r="Q1575" s="27" t="s">
        <v>573</v>
      </c>
      <c r="R1575" s="27" t="s">
        <v>48</v>
      </c>
      <c r="S1575" s="27"/>
      <c r="T1575" s="27"/>
      <c r="U1575" s="28"/>
      <c r="X1575" s="27"/>
      <c r="Y1575" s="27"/>
      <c r="Z1575" s="29"/>
      <c r="AA1575" s="29">
        <v>0.4</v>
      </c>
      <c r="AB1575" s="29"/>
      <c r="AC1575" s="30">
        <v>46105</v>
      </c>
      <c r="AD1575" s="15" t="str">
        <f>IF(Tabla2[[#This Row],[HORA ENTREGA]]="DIRECTO","On time", IF(AA1575&lt;&gt;"",IF(Tabla2[[#This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75" s="15" t="str">
        <f>MID(Tabla2[[#This Row],[TIPO]],1,3)</f>
        <v xml:space="preserve">20 </v>
      </c>
      <c r="AF15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SOCIEDAD COMERCIAL MARBEN PETS LTDA */ Cont: * CMAU3075796*/ HR Entrega: *08:00* /Dirección: *FRAGUA - BOD.PRINCIPAL</v>
      </c>
      <c r="AG1575" s="38" t="str">
        <f>IFERROR(HYPERLINK("https://wa.me/"&amp;Tabla2[[#This Row],[CONTACTO]]&amp;"?text="&amp;Tabla2[[#This Row],[Mensaje]],"Enviar mensaje"),"")</f>
        <v>Enviar mensaje</v>
      </c>
      <c r="AH1575" s="15" t="str">
        <f>CONCATENATE(A1575,F1575)</f>
        <v>1574CMAU3075796</v>
      </c>
      <c r="AI1575" s="15" t="str">
        <f>CONCATENATE("ENT-",A1575)</f>
        <v>ENT-1574</v>
      </c>
      <c r="AJ1575" s="15" t="str">
        <f>IF(Tabla2[[#This Row],[Op]]&lt;&gt;"","ENTREGA","")</f>
        <v>ENTREGA</v>
      </c>
      <c r="AK1575" s="40" t="str">
        <f>(Tabla2[[#This Row],[FECHA ENTREGA]]&amp;Tabla2[[#This Row],[HORA ENTREGA]])</f>
        <v>461050,333333333333333</v>
      </c>
      <c r="AL1575" s="34" t="str">
        <f>IFERROR(HYPERLINK("https://wa.me/"&amp;Tabla2[[#This Row],[CONTACTO]]&amp;"?text="&amp;Tabla2[[#This Row],[Mensaje]]),"")</f>
        <v>https://wa.me/56957438415?text=Hola!%0AServicio del día 24-03%0A *Cliente:* SOCIEDAD COMERCIAL MARBEN PETS LTDA */ Cont: * CMAU3075796*/ HR Entrega: *08:00* /Dirección: *FRAGUA - BOD.PRINCIPAL</v>
      </c>
    </row>
    <row r="1576" spans="1:38" s="15" customFormat="1" ht="16.5" customHeight="1" x14ac:dyDescent="0.2">
      <c r="A1576" s="15">
        <f>ROW(A1575)</f>
        <v>1575</v>
      </c>
      <c r="B1576" s="15">
        <f>IF(J1576=J1575,B1575+1,1)</f>
        <v>59</v>
      </c>
      <c r="C1576" s="15" t="s">
        <v>236</v>
      </c>
      <c r="D1576" s="25" t="s">
        <v>39</v>
      </c>
      <c r="E1576" s="27">
        <v>506984</v>
      </c>
      <c r="F1576" s="27" t="s">
        <v>2615</v>
      </c>
      <c r="G1576" s="27" t="s">
        <v>64</v>
      </c>
      <c r="H1576" s="27">
        <v>30000</v>
      </c>
      <c r="I1576" s="27" t="s">
        <v>42</v>
      </c>
      <c r="J1576" s="28">
        <v>46105</v>
      </c>
      <c r="K1576" s="26">
        <v>0.33333333333333331</v>
      </c>
      <c r="L1576" s="26"/>
      <c r="M1576" s="27" t="s">
        <v>389</v>
      </c>
      <c r="N1576" s="25">
        <f>IFERROR(VLOOKUP(M1576,Data!$J$1:$K$58,2,0),"")</f>
        <v>56988336520</v>
      </c>
      <c r="O1576" s="27" t="s">
        <v>390</v>
      </c>
      <c r="P1576" s="27"/>
      <c r="Q1576" s="27" t="s">
        <v>740</v>
      </c>
      <c r="R1576" s="27" t="s">
        <v>48</v>
      </c>
      <c r="S1576" s="27"/>
      <c r="T1576" s="27"/>
      <c r="U1576" s="28"/>
      <c r="X1576" s="27"/>
      <c r="Y1576" s="27"/>
      <c r="Z1576" s="29"/>
      <c r="AA1576" s="29">
        <v>0.31597222222222221</v>
      </c>
      <c r="AB1576" s="29"/>
      <c r="AC1576" s="30">
        <v>46105</v>
      </c>
      <c r="AD1576" s="15" t="str">
        <f>IF(Tabla2[[#This Row],[HORA ENTREGA]]="DIRECTO","On time", IF(AA1576&lt;&gt;"",IF(Tabla2[[#This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76" s="15" t="str">
        <f>MID(Tabla2[[#This Row],[TIPO]],1,3)</f>
        <v xml:space="preserve">20 </v>
      </c>
      <c r="AF15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SOCIEDAD COMERCIAL MARBEN PETS LTDA */ Cont: * GCXU2369557*/ HR Entrega: *08:00* /Dirección: *AV. LA MARTINA 445. PUDAHUEL SUR</v>
      </c>
      <c r="AG1576" s="38" t="str">
        <f>IFERROR(HYPERLINK("https://wa.me/"&amp;Tabla2[[#This Row],[CONTACTO]]&amp;"?text="&amp;Tabla2[[#This Row],[Mensaje]],"Enviar mensaje"),"")</f>
        <v>Enviar mensaje</v>
      </c>
      <c r="AH1576" s="15" t="str">
        <f>CONCATENATE(A1576,F1576)</f>
        <v>1575GCXU2369557</v>
      </c>
      <c r="AI1576" s="15" t="str">
        <f>CONCATENATE("ENT-",A1576)</f>
        <v>ENT-1575</v>
      </c>
      <c r="AJ1576" s="15" t="str">
        <f>IF(Tabla2[[#This Row],[Op]]&lt;&gt;"","ENTREGA","")</f>
        <v>ENTREGA</v>
      </c>
      <c r="AK1576" s="40" t="str">
        <f>(Tabla2[[#This Row],[FECHA ENTREGA]]&amp;Tabla2[[#This Row],[HORA ENTREGA]])</f>
        <v>461050,333333333333333</v>
      </c>
      <c r="AL1576" s="34" t="str">
        <f>IFERROR(HYPERLINK("https://wa.me/"&amp;Tabla2[[#This Row],[CONTACTO]]&amp;"?text="&amp;Tabla2[[#This Row],[Mensaje]]),"")</f>
        <v>https://wa.me/56988336520?text=Hola!%0AServicio del día 24-03%0A *Cliente:* SOCIEDAD COMERCIAL MARBEN PETS LTDA */ Cont: * GCXU2369557*/ HR Entrega: *08:00* /Dirección: *AV. LA MARTINA 445. PUDAHUEL SUR</v>
      </c>
    </row>
    <row r="1577" spans="1:38" s="15" customFormat="1" ht="16.5" customHeight="1" x14ac:dyDescent="0.2">
      <c r="A1577" s="15">
        <f>ROW(A1576)</f>
        <v>1576</v>
      </c>
      <c r="B1577" s="15">
        <f>IF(J1577=J1576,B1576+1,1)</f>
        <v>60</v>
      </c>
      <c r="C1577" s="15" t="s">
        <v>236</v>
      </c>
      <c r="D1577" s="25" t="s">
        <v>39</v>
      </c>
      <c r="E1577" s="27">
        <v>506984</v>
      </c>
      <c r="F1577" s="27" t="s">
        <v>2616</v>
      </c>
      <c r="G1577" s="27" t="s">
        <v>64</v>
      </c>
      <c r="H1577" s="27">
        <v>30000</v>
      </c>
      <c r="I1577" s="27" t="s">
        <v>42</v>
      </c>
      <c r="J1577" s="28">
        <v>46105</v>
      </c>
      <c r="K1577" s="26">
        <v>0.33333333333333331</v>
      </c>
      <c r="L1577" s="26"/>
      <c r="M1577" s="27" t="s">
        <v>300</v>
      </c>
      <c r="N1577" s="25">
        <f>IFERROR(VLOOKUP(M1577,Data!$J$1:$K$58,2,0),"")</f>
        <v>56989844861</v>
      </c>
      <c r="O1577" s="27" t="s">
        <v>301</v>
      </c>
      <c r="P1577" s="27"/>
      <c r="Q1577" s="27" t="s">
        <v>740</v>
      </c>
      <c r="R1577" s="27" t="s">
        <v>48</v>
      </c>
      <c r="S1577" s="27"/>
      <c r="T1577" s="27"/>
      <c r="U1577" s="28"/>
      <c r="X1577" s="27"/>
      <c r="Y1577" s="27"/>
      <c r="Z1577" s="29"/>
      <c r="AA1577" s="29">
        <v>0.32013888888888886</v>
      </c>
      <c r="AB1577" s="29"/>
      <c r="AC1577" s="30">
        <v>46105</v>
      </c>
      <c r="AD1577" s="15" t="str">
        <f>IF(Tabla2[[#This Row],[HORA ENTREGA]]="DIRECTO","On time", IF(AA1577&lt;&gt;"",IF(Tabla2[[#This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77" s="15" t="str">
        <f>MID(Tabla2[[#This Row],[TIPO]],1,3)</f>
        <v xml:space="preserve">20 </v>
      </c>
      <c r="AF15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SOCIEDAD COMERCIAL MARBEN PETS LTDA */ Cont: * CAIU6973836*/ HR Entrega: *08:00* /Dirección: *AV. LA MARTINA 445. PUDAHUEL SUR</v>
      </c>
      <c r="AG1577" s="38" t="str">
        <f>IFERROR(HYPERLINK("https://wa.me/"&amp;Tabla2[[#This Row],[CONTACTO]]&amp;"?text="&amp;Tabla2[[#This Row],[Mensaje]],"Enviar mensaje"),"")</f>
        <v>Enviar mensaje</v>
      </c>
      <c r="AH1577" s="15" t="str">
        <f>CONCATENATE(A1577,F1577)</f>
        <v>1576CAIU6973836</v>
      </c>
      <c r="AI1577" s="15" t="str">
        <f>CONCATENATE("ENT-",A1577)</f>
        <v>ENT-1576</v>
      </c>
      <c r="AJ1577" s="15" t="str">
        <f>IF(Tabla2[[#This Row],[Op]]&lt;&gt;"","ENTREGA","")</f>
        <v>ENTREGA</v>
      </c>
      <c r="AK1577" s="40" t="str">
        <f>(Tabla2[[#This Row],[FECHA ENTREGA]]&amp;Tabla2[[#This Row],[HORA ENTREGA]])</f>
        <v>461050,333333333333333</v>
      </c>
      <c r="AL1577" s="34" t="str">
        <f>IFERROR(HYPERLINK("https://wa.me/"&amp;Tabla2[[#This Row],[CONTACTO]]&amp;"?text="&amp;Tabla2[[#This Row],[Mensaje]]),"")</f>
        <v>https://wa.me/56989844861?text=Hola!%0AServicio del día 24-03%0A *Cliente:* SOCIEDAD COMERCIAL MARBEN PETS LTDA */ Cont: * CAIU6973836*/ HR Entrega: *08:00* /Dirección: *AV. LA MARTINA 445. PUDAHUEL SUR</v>
      </c>
    </row>
    <row r="1578" spans="1:38" s="15" customFormat="1" ht="16.5" customHeight="1" x14ac:dyDescent="0.2">
      <c r="A1578" s="15">
        <f>ROW(A1577)</f>
        <v>1577</v>
      </c>
      <c r="B1578" s="15">
        <f>IF(J1578=J1577,B1577+1,1)</f>
        <v>61</v>
      </c>
      <c r="C1578" s="15" t="s">
        <v>360</v>
      </c>
      <c r="D1578" s="25" t="s">
        <v>39</v>
      </c>
      <c r="E1578" s="27">
        <v>314751</v>
      </c>
      <c r="F1578" s="27" t="s">
        <v>2617</v>
      </c>
      <c r="G1578" s="27" t="s">
        <v>41</v>
      </c>
      <c r="H1578" s="27">
        <v>20000</v>
      </c>
      <c r="I1578" s="27" t="s">
        <v>42</v>
      </c>
      <c r="J1578" s="28">
        <v>46105</v>
      </c>
      <c r="K1578" s="26">
        <v>0.375</v>
      </c>
      <c r="L1578" s="26"/>
      <c r="M1578" s="27" t="s">
        <v>161</v>
      </c>
      <c r="N1578" s="25">
        <f>IFERROR(VLOOKUP(M1578,Data!$J$1:$K$58,2,0),"")</f>
        <v>56966749408</v>
      </c>
      <c r="O1578" s="27" t="s">
        <v>162</v>
      </c>
      <c r="P1578" s="27"/>
      <c r="Q1578" s="27" t="s">
        <v>2429</v>
      </c>
      <c r="R1578" s="27" t="s">
        <v>100</v>
      </c>
      <c r="S1578" s="27"/>
      <c r="T1578" s="27"/>
      <c r="U1578" s="28"/>
      <c r="V1578" s="15" t="s">
        <v>1700</v>
      </c>
      <c r="X1578" s="27"/>
      <c r="Y1578" s="27"/>
      <c r="Z1578" s="29"/>
      <c r="AA1578" s="29">
        <v>0.3263888888888889</v>
      </c>
      <c r="AB1578" s="29"/>
      <c r="AC1578" s="30">
        <v>46105</v>
      </c>
      <c r="AD1578" s="15" t="str">
        <f>IF(Tabla2[[#This Row],[HORA ENTREGA]]="DIRECTO","On time", IF(AA1578&lt;&gt;"",IF(Tabla2[[#This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78" s="15" t="str">
        <f>MID(Tabla2[[#This Row],[TIPO]],1,3)</f>
        <v xml:space="preserve">40 </v>
      </c>
      <c r="AF15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SUMINISTROS TELEFONICOS Y COMPUTACIONALES ESTEC LT */ Cont: * CAAU9573893*/ HR Entrega: *09:00* /Dirección: *SCHENKER - LO BOZA 422, PUDAHUEL</v>
      </c>
      <c r="AG1578" s="38" t="str">
        <f>IFERROR(HYPERLINK("https://wa.me/"&amp;Tabla2[[#This Row],[CONTACTO]]&amp;"?text="&amp;Tabla2[[#This Row],[Mensaje]],"Enviar mensaje"),"")</f>
        <v>Enviar mensaje</v>
      </c>
      <c r="AH1578" s="15" t="str">
        <f>CONCATENATE(A1578,F1578)</f>
        <v>1577CAAU9573893</v>
      </c>
      <c r="AI1578" s="15" t="str">
        <f>CONCATENATE("ENT-",A1578)</f>
        <v>ENT-1577</v>
      </c>
      <c r="AJ1578" s="15" t="str">
        <f>IF(Tabla2[[#This Row],[Op]]&lt;&gt;"","ENTREGA","")</f>
        <v>ENTREGA</v>
      </c>
      <c r="AK1578" s="40" t="str">
        <f>(Tabla2[[#This Row],[FECHA ENTREGA]]&amp;Tabla2[[#This Row],[HORA ENTREGA]])</f>
        <v>461050,375</v>
      </c>
      <c r="AL1578" s="34" t="str">
        <f>IFERROR(HYPERLINK("https://wa.me/"&amp;Tabla2[[#This Row],[CONTACTO]]&amp;"?text="&amp;Tabla2[[#This Row],[Mensaje]]),"")</f>
        <v>https://wa.me/56966749408?text=Hola!%0AServicio del día 24-03%0A *Cliente:* SUMINISTROS TELEFONICOS Y COMPUTACIONALES ESTEC LT */ Cont: * CAAU9573893*/ HR Entrega: *09:00* /Dirección: *SCHENKER - LO BOZA 422, PUDAHUEL</v>
      </c>
    </row>
    <row r="1579" spans="1:38" s="15" customFormat="1" ht="16.5" customHeight="1" x14ac:dyDescent="0.2">
      <c r="A1579" s="15">
        <f>ROW(A1578)</f>
        <v>1578</v>
      </c>
      <c r="B1579" s="15">
        <f>IF(J1579=J1578,B1578+1,1)</f>
        <v>62</v>
      </c>
      <c r="C1579" s="15" t="s">
        <v>360</v>
      </c>
      <c r="D1579" s="25" t="s">
        <v>39</v>
      </c>
      <c r="E1579" s="27">
        <v>314751</v>
      </c>
      <c r="F1579" s="27" t="s">
        <v>2618</v>
      </c>
      <c r="G1579" s="27" t="s">
        <v>41</v>
      </c>
      <c r="H1579" s="27">
        <v>20000</v>
      </c>
      <c r="I1579" s="27" t="s">
        <v>42</v>
      </c>
      <c r="J1579" s="28">
        <v>46105</v>
      </c>
      <c r="K1579" s="26">
        <v>0.375</v>
      </c>
      <c r="L1579" s="26"/>
      <c r="M1579" s="27" t="s">
        <v>366</v>
      </c>
      <c r="N1579" s="25">
        <f>IFERROR(VLOOKUP(M1579,Data!$J$1:$K$58,2,0),"")</f>
        <v>56967386251</v>
      </c>
      <c r="O1579" s="27" t="s">
        <v>367</v>
      </c>
      <c r="P1579" s="27"/>
      <c r="Q1579" s="27" t="s">
        <v>362</v>
      </c>
      <c r="R1579" s="27" t="s">
        <v>100</v>
      </c>
      <c r="S1579" s="27"/>
      <c r="T1579" s="27"/>
      <c r="U1579" s="28"/>
      <c r="V1579" s="15" t="s">
        <v>1700</v>
      </c>
      <c r="X1579" s="27"/>
      <c r="Y1579" s="27"/>
      <c r="Z1579" s="29"/>
      <c r="AA1579" s="29">
        <v>0.34722222222222221</v>
      </c>
      <c r="AB1579" s="29"/>
      <c r="AC1579" s="30">
        <v>46105</v>
      </c>
      <c r="AD1579" s="15" t="str">
        <f>IF(Tabla2[[#This Row],[HORA ENTREGA]]="DIRECTO","On time", IF(AA1579&lt;&gt;"",IF(Tabla2[[#This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79" s="15" t="str">
        <f>MID(Tabla2[[#This Row],[TIPO]],1,3)</f>
        <v xml:space="preserve">40 </v>
      </c>
      <c r="AF15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SUMINISTROS TELEFONICOS Y COMPUTACIONALES ESTEC LT */ Cont: * CAAU9567479*/ HR Entrega: *09:00* /Dirección: *AVENIDA PEDRO DE VALDIVIA 5964, MACUL</v>
      </c>
      <c r="AG1579" s="38" t="str">
        <f>IFERROR(HYPERLINK("https://wa.me/"&amp;Tabla2[[#This Row],[CONTACTO]]&amp;"?text="&amp;Tabla2[[#This Row],[Mensaje]],"Enviar mensaje"),"")</f>
        <v>Enviar mensaje</v>
      </c>
      <c r="AH1579" s="15" t="str">
        <f>CONCATENATE(A1579,F1579)</f>
        <v>1578CAAU9567479</v>
      </c>
      <c r="AI1579" s="15" t="str">
        <f>CONCATENATE("ENT-",A1579)</f>
        <v>ENT-1578</v>
      </c>
      <c r="AJ1579" s="15" t="str">
        <f>IF(Tabla2[[#This Row],[Op]]&lt;&gt;"","ENTREGA","")</f>
        <v>ENTREGA</v>
      </c>
      <c r="AK1579" s="40" t="str">
        <f>(Tabla2[[#This Row],[FECHA ENTREGA]]&amp;Tabla2[[#This Row],[HORA ENTREGA]])</f>
        <v>461050,375</v>
      </c>
      <c r="AL1579" s="34" t="str">
        <f>IFERROR(HYPERLINK("https://wa.me/"&amp;Tabla2[[#This Row],[CONTACTO]]&amp;"?text="&amp;Tabla2[[#This Row],[Mensaje]]),"")</f>
        <v>https://wa.me/56967386251?text=Hola!%0AServicio del día 24-03%0A *Cliente:* SUMINISTROS TELEFONICOS Y COMPUTACIONALES ESTEC LT */ Cont: * CAAU9567479*/ HR Entrega: *09:00* /Dirección: *AVENIDA PEDRO DE VALDIVIA 5964, MACUL</v>
      </c>
    </row>
    <row r="1580" spans="1:38" s="15" customFormat="1" ht="16.5" customHeight="1" x14ac:dyDescent="0.2">
      <c r="A1580" s="15">
        <f>ROW(A1579)</f>
        <v>1579</v>
      </c>
      <c r="B1580" s="15">
        <f>IF(J1580=J1579,B1579+1,1)</f>
        <v>63</v>
      </c>
      <c r="C1580" s="15" t="s">
        <v>360</v>
      </c>
      <c r="D1580" s="25" t="s">
        <v>39</v>
      </c>
      <c r="E1580" s="27">
        <v>315168</v>
      </c>
      <c r="F1580" s="27" t="s">
        <v>2619</v>
      </c>
      <c r="G1580" s="27" t="s">
        <v>64</v>
      </c>
      <c r="H1580" s="27">
        <v>16000</v>
      </c>
      <c r="I1580" s="27" t="s">
        <v>42</v>
      </c>
      <c r="J1580" s="28">
        <v>46105</v>
      </c>
      <c r="K1580" s="26">
        <v>0.5</v>
      </c>
      <c r="L1580" s="26"/>
      <c r="M1580" s="27" t="s">
        <v>366</v>
      </c>
      <c r="N1580" s="25">
        <f>IFERROR(VLOOKUP(M1580,Data!$J$1:$K$58,2,0),"")</f>
        <v>56967386251</v>
      </c>
      <c r="O1580" s="27" t="s">
        <v>367</v>
      </c>
      <c r="P1580" s="27"/>
      <c r="Q1580" s="27" t="s">
        <v>2429</v>
      </c>
      <c r="R1580" s="27" t="s">
        <v>2542</v>
      </c>
      <c r="S1580" s="27"/>
      <c r="T1580" s="27"/>
      <c r="U1580" s="28"/>
      <c r="X1580" s="27"/>
      <c r="Y1580" s="27"/>
      <c r="Z1580" s="29"/>
      <c r="AA1580" s="29">
        <v>0.60416666666666663</v>
      </c>
      <c r="AB1580" s="29"/>
      <c r="AC1580" s="30">
        <v>46105</v>
      </c>
      <c r="AD1580" s="15" t="str">
        <f>IF(Tabla2[[#This Row],[HORA ENTREGA]]="DIRECTO","On time", IF(AA1580&lt;&gt;"",IF(Tabla2[[#This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80" s="15" t="str">
        <f>MID(Tabla2[[#This Row],[TIPO]],1,3)</f>
        <v xml:space="preserve">20 </v>
      </c>
      <c r="AF15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SUMINISTROS TELEFONICOS Y COMPUTACIONALES ESTEC LT */ Cont: * TEMU1095536*/ HR Entrega: *12:00* /Dirección: *SCHENKER - LO BOZA 422, PUDAHUEL</v>
      </c>
      <c r="AG1580" s="38" t="str">
        <f>IFERROR(HYPERLINK("https://wa.me/"&amp;Tabla2[[#This Row],[CONTACTO]]&amp;"?text="&amp;Tabla2[[#This Row],[Mensaje]],"Enviar mensaje"),"")</f>
        <v>Enviar mensaje</v>
      </c>
      <c r="AH1580" s="15" t="str">
        <f>CONCATENATE(A1580,F1580)</f>
        <v>1579TEMU1095536</v>
      </c>
      <c r="AI1580" s="15" t="str">
        <f>CONCATENATE("ENT-",A1580)</f>
        <v>ENT-1579</v>
      </c>
      <c r="AJ1580" s="15" t="str">
        <f>IF(Tabla2[[#This Row],[Op]]&lt;&gt;"","ENTREGA","")</f>
        <v>ENTREGA</v>
      </c>
      <c r="AK1580" s="40" t="str">
        <f>(Tabla2[[#This Row],[FECHA ENTREGA]]&amp;Tabla2[[#This Row],[HORA ENTREGA]])</f>
        <v>461050,5</v>
      </c>
      <c r="AL1580" s="34" t="str">
        <f>IFERROR(HYPERLINK("https://wa.me/"&amp;Tabla2[[#This Row],[CONTACTO]]&amp;"?text="&amp;Tabla2[[#This Row],[Mensaje]]),"")</f>
        <v>https://wa.me/56967386251?text=Hola!%0AServicio del día 24-03%0A *Cliente:* SUMINISTROS TELEFONICOS Y COMPUTACIONALES ESTEC LT */ Cont: * TEMU1095536*/ HR Entrega: *12:00* /Dirección: *SCHENKER - LO BOZA 422, PUDAHUEL</v>
      </c>
    </row>
    <row r="1581" spans="1:38" s="15" customFormat="1" ht="16.5" customHeight="1" x14ac:dyDescent="0.2">
      <c r="A1581" s="15">
        <f>ROW(A1580)</f>
        <v>1580</v>
      </c>
      <c r="B1581" s="15">
        <f>IF(J1581=J1580,B1580+1,1)</f>
        <v>64</v>
      </c>
      <c r="C1581" s="15" t="s">
        <v>239</v>
      </c>
      <c r="D1581" s="25" t="s">
        <v>39</v>
      </c>
      <c r="E1581" s="27">
        <v>300069</v>
      </c>
      <c r="F1581" s="27" t="s">
        <v>2620</v>
      </c>
      <c r="G1581" s="27" t="s">
        <v>41</v>
      </c>
      <c r="H1581" s="27">
        <v>19000</v>
      </c>
      <c r="I1581" s="27" t="s">
        <v>42</v>
      </c>
      <c r="J1581" s="28">
        <v>46105</v>
      </c>
      <c r="K1581" s="26">
        <v>0.33333333333333331</v>
      </c>
      <c r="L1581" s="26"/>
      <c r="M1581" s="27" t="s">
        <v>66</v>
      </c>
      <c r="N1581" s="25">
        <f>IFERROR(VLOOKUP(M1581,Data!$J$1:$K$58,2,0),"")</f>
        <v>56993389870</v>
      </c>
      <c r="O1581" s="27" t="s">
        <v>67</v>
      </c>
      <c r="P1581" s="27"/>
      <c r="Q1581" s="27" t="s">
        <v>1036</v>
      </c>
      <c r="R1581" s="27" t="s">
        <v>183</v>
      </c>
      <c r="S1581" s="27"/>
      <c r="T1581" s="27"/>
      <c r="U1581" s="28"/>
      <c r="V1581" s="15" t="s">
        <v>1700</v>
      </c>
      <c r="X1581" s="27"/>
      <c r="Y1581" s="27"/>
      <c r="Z1581" s="29"/>
      <c r="AA1581" s="29">
        <v>0.2951388888888889</v>
      </c>
      <c r="AB1581" s="29"/>
      <c r="AC1581" s="30">
        <v>46105</v>
      </c>
      <c r="AD1581" s="15" t="str">
        <f>IF(Tabla2[[#This Row],[HORA ENTREGA]]="DIRECTO","On time", IF(AA1581&lt;&gt;"",IF(Tabla2[[#This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81" s="15" t="str">
        <f>MID(Tabla2[[#This Row],[TIPO]],1,3)</f>
        <v xml:space="preserve">40 </v>
      </c>
      <c r="AF15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SUPERMERCADO DEL NEUMATICO LTDA */ Cont: * TRHU6007167*/ HR Entrega: *08:00* /Dirección: *AV. GENERAL VELASQUEZ 10901, SAN BERNARDO</v>
      </c>
      <c r="AG1581" s="38" t="str">
        <f>IFERROR(HYPERLINK("https://wa.me/"&amp;Tabla2[[#This Row],[CONTACTO]]&amp;"?text="&amp;Tabla2[[#This Row],[Mensaje]],"Enviar mensaje"),"")</f>
        <v>Enviar mensaje</v>
      </c>
      <c r="AH1581" s="15" t="str">
        <f>CONCATENATE(A1581,F1581)</f>
        <v>1580TRHU6007167</v>
      </c>
      <c r="AI1581" s="15" t="str">
        <f>CONCATENATE("ENT-",A1581)</f>
        <v>ENT-1580</v>
      </c>
      <c r="AJ1581" s="15" t="str">
        <f>IF(Tabla2[[#This Row],[Op]]&lt;&gt;"","ENTREGA","")</f>
        <v>ENTREGA</v>
      </c>
      <c r="AK1581" s="40" t="str">
        <f>(Tabla2[[#This Row],[FECHA ENTREGA]]&amp;Tabla2[[#This Row],[HORA ENTREGA]])</f>
        <v>461050,333333333333333</v>
      </c>
      <c r="AL1581" s="34" t="str">
        <f>IFERROR(HYPERLINK("https://wa.me/"&amp;Tabla2[[#This Row],[CONTACTO]]&amp;"?text="&amp;Tabla2[[#This Row],[Mensaje]]),"")</f>
        <v>https://wa.me/56993389870?text=Hola!%0AServicio del día 24-03%0A *Cliente:* SUPERMERCADO DEL NEUMATICO LTDA */ Cont: * TRHU6007167*/ HR Entrega: *08:00* /Dirección: *AV. GENERAL VELASQUEZ 10901, SAN BERNARDO</v>
      </c>
    </row>
    <row r="1582" spans="1:38" s="15" customFormat="1" ht="16.5" customHeight="1" x14ac:dyDescent="0.2">
      <c r="A1582" s="15">
        <f>ROW(A1581)</f>
        <v>1581</v>
      </c>
      <c r="B1582" s="15">
        <f>IF(J1582=J1581,B1581+1,1)</f>
        <v>65</v>
      </c>
      <c r="C1582" s="15" t="s">
        <v>447</v>
      </c>
      <c r="D1582" s="25" t="s">
        <v>39</v>
      </c>
      <c r="E1582" s="27">
        <v>386092</v>
      </c>
      <c r="F1582" s="27" t="s">
        <v>2621</v>
      </c>
      <c r="G1582" s="27" t="s">
        <v>41</v>
      </c>
      <c r="H1582" s="27">
        <v>10000</v>
      </c>
      <c r="I1582" s="27" t="s">
        <v>42</v>
      </c>
      <c r="J1582" s="28">
        <v>46105</v>
      </c>
      <c r="K1582" s="26">
        <v>0.33333333333333331</v>
      </c>
      <c r="L1582" s="26"/>
      <c r="M1582" s="27" t="s">
        <v>649</v>
      </c>
      <c r="N1582" s="25">
        <f>IFERROR(VLOOKUP(M1582,Data!$J$1:$K$58,2,0),"")</f>
        <v>56939438073</v>
      </c>
      <c r="O1582" s="27" t="s">
        <v>203</v>
      </c>
      <c r="P1582" s="27"/>
      <c r="Q1582" s="27" t="s">
        <v>2083</v>
      </c>
      <c r="R1582" s="27" t="s">
        <v>402</v>
      </c>
      <c r="S1582" s="27"/>
      <c r="T1582" s="27"/>
      <c r="U1582" s="28"/>
      <c r="V1582" s="15" t="s">
        <v>1700</v>
      </c>
      <c r="X1582" s="27"/>
      <c r="Y1582" s="27"/>
      <c r="Z1582" s="29"/>
      <c r="AA1582" s="29">
        <v>0.32361111111111113</v>
      </c>
      <c r="AB1582" s="29"/>
      <c r="AC1582" s="30">
        <v>46105</v>
      </c>
      <c r="AD1582" s="15" t="str">
        <f>IF(Tabla2[[#This Row],[HORA ENTREGA]]="DIRECTO","On time", IF(AA1582&lt;&gt;"",IF(Tabla2[[#This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82" s="15" t="str">
        <f>MID(Tabla2[[#This Row],[TIPO]],1,3)</f>
        <v xml:space="preserve">40 </v>
      </c>
      <c r="AF15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TECNIKA S A */ Cont: * HLXU8594908*/ HR Entrega: *08:00* /Dirección: *Olivos 1270, Pudahuel</v>
      </c>
      <c r="AG1582" s="38" t="str">
        <f>IFERROR(HYPERLINK("https://wa.me/"&amp;Tabla2[[#This Row],[CONTACTO]]&amp;"?text="&amp;Tabla2[[#This Row],[Mensaje]],"Enviar mensaje"),"")</f>
        <v>Enviar mensaje</v>
      </c>
      <c r="AH1582" s="15" t="str">
        <f>CONCATENATE(A1582,F1582)</f>
        <v>1581HLXU8594908</v>
      </c>
      <c r="AI1582" s="15" t="str">
        <f>CONCATENATE("ENT-",A1582)</f>
        <v>ENT-1581</v>
      </c>
      <c r="AJ1582" s="15" t="str">
        <f>IF(Tabla2[[#This Row],[Op]]&lt;&gt;"","ENTREGA","")</f>
        <v>ENTREGA</v>
      </c>
      <c r="AK1582" s="40" t="str">
        <f>(Tabla2[[#This Row],[FECHA ENTREGA]]&amp;Tabla2[[#This Row],[HORA ENTREGA]])</f>
        <v>461050,333333333333333</v>
      </c>
      <c r="AL1582" s="34" t="str">
        <f>IFERROR(HYPERLINK("https://wa.me/"&amp;Tabla2[[#This Row],[CONTACTO]]&amp;"?text="&amp;Tabla2[[#This Row],[Mensaje]]),"")</f>
        <v>https://wa.me/56939438073?text=Hola!%0AServicio del día 24-03%0A *Cliente:* TECNIKA S A */ Cont: * HLXU8594908*/ HR Entrega: *08:00* /Dirección: *Olivos 1270, Pudahuel</v>
      </c>
    </row>
    <row r="1583" spans="1:38" s="15" customFormat="1" ht="16.5" customHeight="1" x14ac:dyDescent="0.2">
      <c r="A1583" s="15">
        <f>ROW(A1582)</f>
        <v>1582</v>
      </c>
      <c r="B1583" s="15">
        <f>IF(J1583=J1582,B1582+1,1)</f>
        <v>66</v>
      </c>
      <c r="C1583" s="15" t="s">
        <v>447</v>
      </c>
      <c r="D1583" s="25" t="s">
        <v>39</v>
      </c>
      <c r="E1583" s="27">
        <v>385567</v>
      </c>
      <c r="F1583" s="27" t="s">
        <v>2622</v>
      </c>
      <c r="G1583" s="27" t="s">
        <v>41</v>
      </c>
      <c r="H1583" s="27">
        <v>10000</v>
      </c>
      <c r="I1583" s="27" t="s">
        <v>42</v>
      </c>
      <c r="J1583" s="28">
        <v>46105</v>
      </c>
      <c r="K1583" s="26">
        <v>0.39583333333333331</v>
      </c>
      <c r="L1583" s="26"/>
      <c r="M1583" s="27" t="s">
        <v>180</v>
      </c>
      <c r="N1583" s="25">
        <f>IFERROR(VLOOKUP(M1583,Data!$J$1:$K$58,2,0),"")</f>
        <v>56956063271</v>
      </c>
      <c r="O1583" s="27" t="s">
        <v>384</v>
      </c>
      <c r="P1583" s="27"/>
      <c r="Q1583" s="27" t="s">
        <v>2083</v>
      </c>
      <c r="R1583" s="27" t="s">
        <v>183</v>
      </c>
      <c r="S1583" s="27"/>
      <c r="T1583" s="27"/>
      <c r="U1583" s="28"/>
      <c r="V1583" s="15" t="s">
        <v>1700</v>
      </c>
      <c r="X1583" s="27"/>
      <c r="Y1583" s="27"/>
      <c r="Z1583" s="29"/>
      <c r="AA1583" s="29">
        <v>0.33888888888888891</v>
      </c>
      <c r="AB1583" s="29"/>
      <c r="AC1583" s="30">
        <v>46105</v>
      </c>
      <c r="AD1583" s="15" t="str">
        <f>IF(Tabla2[[#This Row],[HORA ENTREGA]]="DIRECTO","On time", IF(AA1583&lt;&gt;"",IF(Tabla2[[#This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83" s="15" t="str">
        <f>MID(Tabla2[[#This Row],[TIPO]],1,3)</f>
        <v xml:space="preserve">40 </v>
      </c>
      <c r="AF15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TECNIKA S A */ Cont: * TRHU4037692*/ HR Entrega: *09:30* /Dirección: *Olivos 1270, Pudahuel</v>
      </c>
      <c r="AG1583" s="38" t="str">
        <f>IFERROR(HYPERLINK("https://wa.me/"&amp;Tabla2[[#This Row],[CONTACTO]]&amp;"?text="&amp;Tabla2[[#This Row],[Mensaje]],"Enviar mensaje"),"")</f>
        <v>Enviar mensaje</v>
      </c>
      <c r="AH1583" s="15" t="str">
        <f>CONCATENATE(A1583,F1583)</f>
        <v>1582TRHU4037692</v>
      </c>
      <c r="AI1583" s="15" t="str">
        <f>CONCATENATE("ENT-",A1583)</f>
        <v>ENT-1582</v>
      </c>
      <c r="AJ1583" s="15" t="str">
        <f>IF(Tabla2[[#This Row],[Op]]&lt;&gt;"","ENTREGA","")</f>
        <v>ENTREGA</v>
      </c>
      <c r="AK1583" s="40" t="str">
        <f>(Tabla2[[#This Row],[FECHA ENTREGA]]&amp;Tabla2[[#This Row],[HORA ENTREGA]])</f>
        <v>461050,395833333333333</v>
      </c>
      <c r="AL1583" s="34" t="str">
        <f>IFERROR(HYPERLINK("https://wa.me/"&amp;Tabla2[[#This Row],[CONTACTO]]&amp;"?text="&amp;Tabla2[[#This Row],[Mensaje]]),"")</f>
        <v>https://wa.me/56956063271?text=Hola!%0AServicio del día 24-03%0A *Cliente:* TECNIKA S A */ Cont: * TRHU4037692*/ HR Entrega: *09:30* /Dirección: *Olivos 1270, Pudahuel</v>
      </c>
    </row>
    <row r="1584" spans="1:38" s="15" customFormat="1" ht="16.5" customHeight="1" x14ac:dyDescent="0.2">
      <c r="A1584" s="15">
        <f>ROW(A1583)</f>
        <v>1583</v>
      </c>
      <c r="B1584" s="15">
        <f>IF(J1584=J1583,B1583+1,1)</f>
        <v>67</v>
      </c>
      <c r="C1584" s="15" t="s">
        <v>447</v>
      </c>
      <c r="D1584" s="25" t="s">
        <v>39</v>
      </c>
      <c r="E1584" s="27">
        <v>385891</v>
      </c>
      <c r="F1584" s="27" t="s">
        <v>2623</v>
      </c>
      <c r="G1584" s="27" t="s">
        <v>41</v>
      </c>
      <c r="H1584" s="27">
        <v>15000</v>
      </c>
      <c r="I1584" s="27" t="s">
        <v>42</v>
      </c>
      <c r="J1584" s="28">
        <v>46105</v>
      </c>
      <c r="K1584" s="26">
        <v>0.45833333333333331</v>
      </c>
      <c r="L1584" s="26"/>
      <c r="M1584" s="27" t="s">
        <v>325</v>
      </c>
      <c r="N1584" s="25">
        <f>IFERROR(VLOOKUP(M1584,Data!$J$1:$K$58,2,0),"")</f>
        <v>56964850744</v>
      </c>
      <c r="O1584" s="27" t="s">
        <v>326</v>
      </c>
      <c r="P1584" s="27"/>
      <c r="Q1584" s="27" t="s">
        <v>2083</v>
      </c>
      <c r="R1584" s="27" t="s">
        <v>402</v>
      </c>
      <c r="S1584" s="27"/>
      <c r="T1584" s="27"/>
      <c r="U1584" s="28"/>
      <c r="X1584" s="27"/>
      <c r="Y1584" s="27"/>
      <c r="Z1584" s="29"/>
      <c r="AA1584" s="29">
        <v>0.5</v>
      </c>
      <c r="AB1584" s="29"/>
      <c r="AC1584" s="30">
        <v>46105</v>
      </c>
      <c r="AD1584" s="15" t="str">
        <f>IF(Tabla2[[#This Row],[HORA ENTREGA]]="DIRECTO","On time", IF(AA1584&lt;&gt;"",IF(Tabla2[[#This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84" s="15" t="str">
        <f>MID(Tabla2[[#This Row],[TIPO]],1,3)</f>
        <v xml:space="preserve">40 </v>
      </c>
      <c r="AF15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24-03%0A *Cliente:* TECNIKA S A */ Cont: * HLBU1013666*/ HR Entrega: *11:00* /Dirección: *Olivos 1270, Pudahuel</v>
      </c>
      <c r="AG1584" s="38" t="str">
        <f>IFERROR(HYPERLINK("https://wa.me/"&amp;Tabla2[[#This Row],[CONTACTO]]&amp;"?text="&amp;Tabla2[[#This Row],[Mensaje]],"Enviar mensaje"),"")</f>
        <v>Enviar mensaje</v>
      </c>
      <c r="AH1584" s="15" t="str">
        <f>CONCATENATE(A1584,F1584)</f>
        <v>1583HLBU1013666</v>
      </c>
      <c r="AI1584" s="15" t="str">
        <f>CONCATENATE("ENT-",A1584)</f>
        <v>ENT-1583</v>
      </c>
      <c r="AJ1584" s="15" t="str">
        <f>IF(Tabla2[[#This Row],[Op]]&lt;&gt;"","ENTREGA","")</f>
        <v>ENTREGA</v>
      </c>
      <c r="AK1584" s="40" t="str">
        <f>(Tabla2[[#This Row],[FECHA ENTREGA]]&amp;Tabla2[[#This Row],[HORA ENTREGA]])</f>
        <v>461050,458333333333333</v>
      </c>
      <c r="AL1584" s="34" t="str">
        <f>IFERROR(HYPERLINK("https://wa.me/"&amp;Tabla2[[#This Row],[CONTACTO]]&amp;"?text="&amp;Tabla2[[#This Row],[Mensaje]]),"")</f>
        <v>https://wa.me/56964850744?text=Hola!%0AServicio del día 24-03%0A *Cliente:* TECNIKA S A */ Cont: * HLBU1013666*/ HR Entrega: *11:00* /Dirección: *Olivos 1270, Pudahuel</v>
      </c>
    </row>
    <row r="1585" spans="1:38" s="15" customFormat="1" ht="16.5" customHeight="1" x14ac:dyDescent="0.2">
      <c r="A1585" s="15">
        <f>ROW(A1584)</f>
        <v>1584</v>
      </c>
      <c r="B1585" s="15">
        <f>IF(J1585=J1584,B1584+1,1)</f>
        <v>1</v>
      </c>
      <c r="C1585" s="15" t="s">
        <v>258</v>
      </c>
      <c r="D1585" s="25" t="s">
        <v>39</v>
      </c>
      <c r="E1585" s="27">
        <v>301598</v>
      </c>
      <c r="F1585" s="27" t="s">
        <v>2624</v>
      </c>
      <c r="G1585" s="27" t="s">
        <v>54</v>
      </c>
      <c r="H1585" s="27">
        <v>27000</v>
      </c>
      <c r="I1585" s="27" t="s">
        <v>42</v>
      </c>
      <c r="J1585" s="28">
        <v>46106</v>
      </c>
      <c r="K1585" s="26">
        <v>0.29166666666666669</v>
      </c>
      <c r="L1585" s="26"/>
      <c r="M1585" s="27" t="s">
        <v>144</v>
      </c>
      <c r="N1585" s="25">
        <f>IFERROR(VLOOKUP(M1585,Data!$J$1:$K$58,2,0),"")</f>
        <v>56940144795</v>
      </c>
      <c r="O1585" s="27" t="s">
        <v>145</v>
      </c>
      <c r="P1585" s="27"/>
      <c r="Q1585" s="27" t="s">
        <v>2293</v>
      </c>
      <c r="R1585" s="27" t="s">
        <v>218</v>
      </c>
      <c r="S1585" s="27"/>
      <c r="T1585" s="27"/>
      <c r="U1585" s="28"/>
      <c r="X1585" s="27"/>
      <c r="Y1585" s="27"/>
      <c r="Z1585" s="29"/>
      <c r="AA1585" s="29">
        <v>0.27777777777777779</v>
      </c>
      <c r="AB1585" s="29"/>
      <c r="AC1585" s="30">
        <v>46106</v>
      </c>
      <c r="AD1585" s="15" t="str">
        <f>IF(Tabla2[[#This Row],[HORA ENTREGA]]="DIRECTO","On time", IF(AA1585&lt;&gt;"",IF(Tabla2[[#This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85" s="15" t="str">
        <f>MID(Tabla2[[#This Row],[TIPO]],1,3)</f>
        <v xml:space="preserve">40 </v>
      </c>
      <c r="AF15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ALMAKILA SPA */ Cont: * MNBU3024669*/ HR Entrega: *07:00* /Dirección: *Parinacota 233 Quilicura / Antillanca 451</v>
      </c>
      <c r="AG1585" s="38" t="str">
        <f>IFERROR(HYPERLINK("https://wa.me/"&amp;Tabla2[[#This Row],[CONTACTO]]&amp;"?text="&amp;Tabla2[[#This Row],[Mensaje]],"Enviar mensaje"),"")</f>
        <v>Enviar mensaje</v>
      </c>
      <c r="AH1585" s="15" t="str">
        <f>CONCATENATE(A1585,F1585)</f>
        <v>1584MNBU3024669</v>
      </c>
      <c r="AI1585" s="15" t="str">
        <f>CONCATENATE("ENT-",A1585)</f>
        <v>ENT-1584</v>
      </c>
      <c r="AJ1585" s="15" t="str">
        <f>IF(Tabla2[[#This Row],[Op]]&lt;&gt;"","ENTREGA","")</f>
        <v>ENTREGA</v>
      </c>
      <c r="AK1585" s="40" t="str">
        <f>(Tabla2[[#This Row],[FECHA ENTREGA]]&amp;Tabla2[[#This Row],[HORA ENTREGA]])</f>
        <v>461060,291666666666667</v>
      </c>
      <c r="AL1585" s="34" t="str">
        <f>IFERROR(HYPERLINK("https://wa.me/"&amp;Tabla2[[#This Row],[CONTACTO]]&amp;"?text="&amp;Tabla2[[#This Row],[Mensaje]]),"")</f>
        <v>https://wa.me/56940144795?text=Hola!%0AServicio del día 25-03%0A *Cliente:* ALMAKILA SPA */ Cont: * MNBU3024669*/ HR Entrega: *07:00* /Dirección: *Parinacota 233 Quilicura / Antillanca 451</v>
      </c>
    </row>
    <row r="1586" spans="1:38" s="15" customFormat="1" ht="16.5" customHeight="1" x14ac:dyDescent="0.2">
      <c r="A1586" s="15">
        <f>ROW(A1585)</f>
        <v>1585</v>
      </c>
      <c r="B1586" s="15">
        <f>IF(J1586=J1585,B1585+1,1)</f>
        <v>2</v>
      </c>
      <c r="C1586" s="15" t="s">
        <v>2234</v>
      </c>
      <c r="D1586" s="25" t="s">
        <v>39</v>
      </c>
      <c r="E1586" s="27">
        <v>300526</v>
      </c>
      <c r="F1586" s="27" t="s">
        <v>456</v>
      </c>
      <c r="G1586" s="27" t="s">
        <v>456</v>
      </c>
      <c r="H1586" s="27" t="s">
        <v>120</v>
      </c>
      <c r="I1586" s="27" t="s">
        <v>42</v>
      </c>
      <c r="J1586" s="28">
        <v>46106</v>
      </c>
      <c r="K1586" s="26">
        <v>0.375</v>
      </c>
      <c r="L1586" s="26"/>
      <c r="M1586" s="27" t="s">
        <v>247</v>
      </c>
      <c r="N1586" s="25">
        <f>IFERROR(VLOOKUP(M1586,Data!$J$1:$K$58,2,0),"")</f>
        <v>56953157599</v>
      </c>
      <c r="O1586" s="27" t="s">
        <v>248</v>
      </c>
      <c r="P1586" s="27"/>
      <c r="Q1586" s="27" t="s">
        <v>2235</v>
      </c>
      <c r="R1586" s="27" t="s">
        <v>120</v>
      </c>
      <c r="S1586" s="27"/>
      <c r="T1586" s="27"/>
      <c r="U1586" s="28"/>
      <c r="X1586" s="27"/>
      <c r="Y1586" s="27"/>
      <c r="Z1586" s="29"/>
      <c r="AA1586" s="29">
        <v>0.60416666666666663</v>
      </c>
      <c r="AB1586" s="29"/>
      <c r="AC1586" s="30">
        <v>46106</v>
      </c>
      <c r="AD1586" s="15" t="str">
        <f>IF(Tabla2[[#This Row],[HORA ENTREGA]]="DIRECTO","On time", IF(AA1586&lt;&gt;"",IF(Tabla2[[#This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86" s="15" t="str">
        <f>MID(Tabla2[[#This Row],[TIPO]],1,3)</f>
        <v>RAM</v>
      </c>
      <c r="AF15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AUTOMOTIVE SPA / DSV */ Cont: * RAMPLA*/ HR Entrega: *09:00* /Dirección: *Planta Granallos ByR - Camino la estancilla de Nos parcela 55 km 25 San Bernardo</v>
      </c>
      <c r="AG1586" s="38" t="str">
        <f>IFERROR(HYPERLINK("https://wa.me/"&amp;Tabla2[[#This Row],[CONTACTO]]&amp;"?text="&amp;Tabla2[[#This Row],[Mensaje]],"Enviar mensaje"),"")</f>
        <v>Enviar mensaje</v>
      </c>
      <c r="AH1586" s="15" t="str">
        <f>CONCATENATE(A1586,F1586)</f>
        <v>1585RAMPLA</v>
      </c>
      <c r="AI1586" s="15" t="str">
        <f>CONCATENATE("ENT-",A1586)</f>
        <v>ENT-1585</v>
      </c>
      <c r="AJ1586" s="15" t="str">
        <f>IF(Tabla2[[#This Row],[Op]]&lt;&gt;"","ENTREGA","")</f>
        <v>ENTREGA</v>
      </c>
      <c r="AK1586" s="40" t="str">
        <f>(Tabla2[[#This Row],[FECHA ENTREGA]]&amp;Tabla2[[#This Row],[HORA ENTREGA]])</f>
        <v>461060,375</v>
      </c>
      <c r="AL1586" s="34" t="str">
        <f>IFERROR(HYPERLINK("https://wa.me/"&amp;Tabla2[[#This Row],[CONTACTO]]&amp;"?text="&amp;Tabla2[[#This Row],[Mensaje]]),"")</f>
        <v>https://wa.me/56953157599?text=Hola!%0AServicio del día 25-03%0A *Cliente:* AUTOMOTIVE SPA / DSV */ Cont: * RAMPLA*/ HR Entrega: *09:00* /Dirección: *Planta Granallos ByR - Camino la estancilla de Nos parcela 55 km 25 San Bernardo</v>
      </c>
    </row>
    <row r="1587" spans="1:38" s="15" customFormat="1" ht="16.5" customHeight="1" x14ac:dyDescent="0.2">
      <c r="A1587" s="15">
        <f>ROW(A1586)</f>
        <v>1586</v>
      </c>
      <c r="B1587" s="15">
        <f>IF(J1587=J1586,B1586+1,1)</f>
        <v>3</v>
      </c>
      <c r="C1587" s="15" t="s">
        <v>2234</v>
      </c>
      <c r="D1587" s="25" t="s">
        <v>39</v>
      </c>
      <c r="E1587" s="27">
        <v>300526</v>
      </c>
      <c r="F1587" s="27" t="s">
        <v>456</v>
      </c>
      <c r="G1587" s="27" t="s">
        <v>456</v>
      </c>
      <c r="H1587" s="27" t="s">
        <v>120</v>
      </c>
      <c r="I1587" s="27" t="s">
        <v>42</v>
      </c>
      <c r="J1587" s="28">
        <v>46106</v>
      </c>
      <c r="K1587" s="26">
        <v>0.41666666666666669</v>
      </c>
      <c r="L1587" s="26"/>
      <c r="M1587" s="27" t="s">
        <v>161</v>
      </c>
      <c r="N1587" s="25">
        <f>IFERROR(VLOOKUP(M1587,Data!$J$1:$K$58,2,0),"")</f>
        <v>56966749408</v>
      </c>
      <c r="O1587" s="27" t="s">
        <v>162</v>
      </c>
      <c r="P1587" s="27"/>
      <c r="Q1587" s="27" t="s">
        <v>2235</v>
      </c>
      <c r="R1587" s="27" t="s">
        <v>120</v>
      </c>
      <c r="S1587" s="27"/>
      <c r="T1587" s="27"/>
      <c r="U1587" s="28"/>
      <c r="X1587" s="27"/>
      <c r="Y1587" s="27"/>
      <c r="Z1587" s="29"/>
      <c r="AA1587" s="29">
        <v>0.60555555555555551</v>
      </c>
      <c r="AB1587" s="29"/>
      <c r="AC1587" s="30">
        <v>46106</v>
      </c>
      <c r="AD1587" s="15" t="str">
        <f>IF(Tabla2[[#This Row],[HORA ENTREGA]]="DIRECTO","On time", IF(AA1587&lt;&gt;"",IF(Tabla2[[#This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87" s="15" t="str">
        <f>MID(Tabla2[[#This Row],[TIPO]],1,3)</f>
        <v>RAM</v>
      </c>
      <c r="AF15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AUTOMOTIVE SPA / DSV */ Cont: * RAMPLA*/ HR Entrega: *10:00* /Dirección: *Planta Granallos ByR - Camino la estancilla de Nos parcela 55 km 25 San Bernardo</v>
      </c>
      <c r="AG1587" s="38" t="str">
        <f>IFERROR(HYPERLINK("https://wa.me/"&amp;Tabla2[[#This Row],[CONTACTO]]&amp;"?text="&amp;Tabla2[[#This Row],[Mensaje]],"Enviar mensaje"),"")</f>
        <v>Enviar mensaje</v>
      </c>
      <c r="AH1587" s="15" t="str">
        <f>CONCATENATE(A1587,F1587)</f>
        <v>1586RAMPLA</v>
      </c>
      <c r="AI1587" s="15" t="str">
        <f>CONCATENATE("ENT-",A1587)</f>
        <v>ENT-1586</v>
      </c>
      <c r="AJ1587" s="15" t="str">
        <f>IF(Tabla2[[#This Row],[Op]]&lt;&gt;"","ENTREGA","")</f>
        <v>ENTREGA</v>
      </c>
      <c r="AK1587" s="40" t="str">
        <f>(Tabla2[[#This Row],[FECHA ENTREGA]]&amp;Tabla2[[#This Row],[HORA ENTREGA]])</f>
        <v>461060,416666666666667</v>
      </c>
      <c r="AL1587" s="34" t="str">
        <f>IFERROR(HYPERLINK("https://wa.me/"&amp;Tabla2[[#This Row],[CONTACTO]]&amp;"?text="&amp;Tabla2[[#This Row],[Mensaje]]),"")</f>
        <v>https://wa.me/56966749408?text=Hola!%0AServicio del día 25-03%0A *Cliente:* AUTOMOTIVE SPA / DSV */ Cont: * RAMPLA*/ HR Entrega: *10:00* /Dirección: *Planta Granallos ByR - Camino la estancilla de Nos parcela 55 km 25 San Bernardo</v>
      </c>
    </row>
    <row r="1588" spans="1:38" s="15" customFormat="1" ht="16.5" customHeight="1" x14ac:dyDescent="0.2">
      <c r="A1588" s="15">
        <f>ROW(A1587)</f>
        <v>1587</v>
      </c>
      <c r="B1588" s="15">
        <f>IF(J1588=J1587,B1587+1,1)</f>
        <v>4</v>
      </c>
      <c r="C1588" s="15" t="s">
        <v>2234</v>
      </c>
      <c r="D1588" s="25" t="s">
        <v>39</v>
      </c>
      <c r="E1588" s="27">
        <v>300526</v>
      </c>
      <c r="F1588" s="27" t="s">
        <v>456</v>
      </c>
      <c r="G1588" s="27" t="s">
        <v>456</v>
      </c>
      <c r="H1588" s="27" t="s">
        <v>120</v>
      </c>
      <c r="I1588" s="27" t="s">
        <v>42</v>
      </c>
      <c r="J1588" s="28">
        <v>46106</v>
      </c>
      <c r="K1588" s="26">
        <v>0.54166666666666663</v>
      </c>
      <c r="L1588" s="26"/>
      <c r="M1588" s="27" t="s">
        <v>433</v>
      </c>
      <c r="N1588" s="25">
        <f>IFERROR(VLOOKUP(M1588,Data!$J$1:$K$58,2,0),"")</f>
        <v>56994354094</v>
      </c>
      <c r="O1588" s="27" t="s">
        <v>434</v>
      </c>
      <c r="P1588" s="27"/>
      <c r="Q1588" s="27" t="s">
        <v>2235</v>
      </c>
      <c r="R1588" s="27" t="s">
        <v>120</v>
      </c>
      <c r="S1588" s="27"/>
      <c r="T1588" s="27"/>
      <c r="U1588" s="28"/>
      <c r="X1588" s="27"/>
      <c r="Y1588" s="27"/>
      <c r="Z1588" s="29"/>
      <c r="AA1588" s="29">
        <v>0.63194444444444442</v>
      </c>
      <c r="AB1588" s="29"/>
      <c r="AC1588" s="30">
        <v>46106</v>
      </c>
      <c r="AD1588" s="15" t="str">
        <f>IF(Tabla2[[#This Row],[HORA ENTREGA]]="DIRECTO","On time", IF(AA1588&lt;&gt;"",IF(Tabla2[[#This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88" s="15" t="str">
        <f>MID(Tabla2[[#This Row],[TIPO]],1,3)</f>
        <v>RAM</v>
      </c>
      <c r="AF15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AUTOMOTIVE SPA / DSV */ Cont: * RAMPLA*/ HR Entrega: *13:00* /Dirección: *Planta Granallos ByR - Camino la estancilla de Nos parcela 55 km 25 San Bernardo</v>
      </c>
      <c r="AG1588" s="38" t="str">
        <f>IFERROR(HYPERLINK("https://wa.me/"&amp;Tabla2[[#This Row],[CONTACTO]]&amp;"?text="&amp;Tabla2[[#This Row],[Mensaje]],"Enviar mensaje"),"")</f>
        <v>Enviar mensaje</v>
      </c>
      <c r="AH1588" s="15" t="str">
        <f>CONCATENATE(A1588,F1588)</f>
        <v>1587RAMPLA</v>
      </c>
      <c r="AI1588" s="15" t="str">
        <f>CONCATENATE("ENT-",A1588)</f>
        <v>ENT-1587</v>
      </c>
      <c r="AJ1588" s="15" t="str">
        <f>IF(Tabla2[[#This Row],[Op]]&lt;&gt;"","ENTREGA","")</f>
        <v>ENTREGA</v>
      </c>
      <c r="AK1588" s="40" t="str">
        <f>(Tabla2[[#This Row],[FECHA ENTREGA]]&amp;Tabla2[[#This Row],[HORA ENTREGA]])</f>
        <v>461060,541666666666667</v>
      </c>
      <c r="AL1588" s="34" t="str">
        <f>IFERROR(HYPERLINK("https://wa.me/"&amp;Tabla2[[#This Row],[CONTACTO]]&amp;"?text="&amp;Tabla2[[#This Row],[Mensaje]]),"")</f>
        <v>https://wa.me/56994354094?text=Hola!%0AServicio del día 25-03%0A *Cliente:* AUTOMOTIVE SPA / DSV */ Cont: * RAMPLA*/ HR Entrega: *13:00* /Dirección: *Planta Granallos ByR - Camino la estancilla de Nos parcela 55 km 25 San Bernardo</v>
      </c>
    </row>
    <row r="1589" spans="1:38" s="15" customFormat="1" ht="16.5" customHeight="1" x14ac:dyDescent="0.2">
      <c r="A1589" s="15">
        <f>ROW(A1588)</f>
        <v>1588</v>
      </c>
      <c r="B1589" s="15">
        <f>IF(J1589=J1588,B1588+1,1)</f>
        <v>5</v>
      </c>
      <c r="C1589" s="15" t="s">
        <v>2234</v>
      </c>
      <c r="D1589" s="25" t="s">
        <v>39</v>
      </c>
      <c r="E1589" s="27">
        <v>300526</v>
      </c>
      <c r="F1589" s="27" t="s">
        <v>456</v>
      </c>
      <c r="G1589" s="27" t="s">
        <v>456</v>
      </c>
      <c r="H1589" s="27" t="s">
        <v>120</v>
      </c>
      <c r="I1589" s="27" t="s">
        <v>42</v>
      </c>
      <c r="J1589" s="28">
        <v>46106</v>
      </c>
      <c r="K1589" s="26">
        <v>0.58333333333333337</v>
      </c>
      <c r="L1589" s="26"/>
      <c r="M1589" s="27"/>
      <c r="N1589" s="25" t="str">
        <f>IFERROR(VLOOKUP(M1589,Data!$J$1:$K$58,2,0),"")</f>
        <v/>
      </c>
      <c r="O1589" s="27"/>
      <c r="P1589" s="27"/>
      <c r="Q1589" s="27" t="s">
        <v>2235</v>
      </c>
      <c r="R1589" s="27" t="s">
        <v>120</v>
      </c>
      <c r="S1589" s="27"/>
      <c r="T1589" s="27"/>
      <c r="U1589" s="28"/>
      <c r="X1589" s="27"/>
      <c r="Y1589" s="27"/>
      <c r="Z1589" s="29"/>
      <c r="AA1589" s="29"/>
      <c r="AB1589" s="29"/>
      <c r="AC1589" s="30"/>
      <c r="AD1589" s="15" t="str">
        <f>IF(Tabla2[[#This Row],[HORA ENTREGA]]="DIRECTO","On time", IF(AA1589&lt;&gt;"",IF(Tabla2[[#This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89" s="15" t="str">
        <f>MID(Tabla2[[#This Row],[TIPO]],1,3)</f>
        <v>RAM</v>
      </c>
      <c r="AF15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AUTOMOTIVE SPA / DSV */ Cont: * RAMPLA*/ HR Entrega: *14:00* /Dirección: *Planta Granallos ByR - Camino la estancilla de Nos parcela 55 km 25 San Bernardo</v>
      </c>
      <c r="AG1589" s="38" t="str">
        <f>IFERROR(HYPERLINK("https://wa.me/"&amp;Tabla2[[#This Row],[CONTACTO]]&amp;"?text="&amp;Tabla2[[#This Row],[Mensaje]],"Enviar mensaje"),"")</f>
        <v>Enviar mensaje</v>
      </c>
      <c r="AH1589" s="15" t="str">
        <f>CONCATENATE(A1589,F1589)</f>
        <v>1588RAMPLA</v>
      </c>
      <c r="AI1589" s="15" t="str">
        <f>CONCATENATE("ENT-",A1589)</f>
        <v>ENT-1588</v>
      </c>
      <c r="AJ1589" s="15" t="str">
        <f>IF(Tabla2[[#This Row],[Op]]&lt;&gt;"","ENTREGA","")</f>
        <v>ENTREGA</v>
      </c>
      <c r="AK1589" s="40" t="str">
        <f>(Tabla2[[#This Row],[FECHA ENTREGA]]&amp;Tabla2[[#This Row],[HORA ENTREGA]])</f>
        <v>461060,583333333333333</v>
      </c>
      <c r="AL1589" s="34" t="str">
        <f>IFERROR(HYPERLINK("https://wa.me/"&amp;Tabla2[[#This Row],[CONTACTO]]&amp;"?text="&amp;Tabla2[[#This Row],[Mensaje]]),"")</f>
        <v>https://wa.me/?text=Hola!%0AServicio del día 25-03%0A *Cliente:* AUTOMOTIVE SPA / DSV */ Cont: * RAMPLA*/ HR Entrega: *14:00* /Dirección: *Planta Granallos ByR - Camino la estancilla de Nos parcela 55 km 25 San Bernardo</v>
      </c>
    </row>
    <row r="1590" spans="1:38" s="15" customFormat="1" ht="16.5" customHeight="1" x14ac:dyDescent="0.2">
      <c r="A1590" s="15">
        <f>ROW(A1589)</f>
        <v>1589</v>
      </c>
      <c r="B1590" s="15">
        <f>IF(J1590=J1589,B1589+1,1)</f>
        <v>6</v>
      </c>
      <c r="C1590" s="15" t="s">
        <v>1057</v>
      </c>
      <c r="D1590" s="25" t="s">
        <v>39</v>
      </c>
      <c r="E1590" s="27">
        <v>301919</v>
      </c>
      <c r="F1590" s="27" t="s">
        <v>2625</v>
      </c>
      <c r="G1590" s="27" t="s">
        <v>41</v>
      </c>
      <c r="H1590" s="27">
        <v>30000</v>
      </c>
      <c r="I1590" s="27" t="s">
        <v>42</v>
      </c>
      <c r="J1590" s="28">
        <v>46106</v>
      </c>
      <c r="K1590" s="26">
        <v>0.375</v>
      </c>
      <c r="L1590" s="26"/>
      <c r="M1590" s="27" t="s">
        <v>233</v>
      </c>
      <c r="N1590" s="25">
        <f>IFERROR(VLOOKUP(M1590,Data!$J$1:$K$58,2,0),"")</f>
        <v>56998494086</v>
      </c>
      <c r="O1590" s="27" t="s">
        <v>234</v>
      </c>
      <c r="P1590" s="27"/>
      <c r="Q1590" s="27" t="s">
        <v>2539</v>
      </c>
      <c r="R1590" s="27" t="s">
        <v>183</v>
      </c>
      <c r="S1590" s="27"/>
      <c r="T1590" s="27"/>
      <c r="U1590" s="28"/>
      <c r="X1590" s="27"/>
      <c r="Y1590" s="27"/>
      <c r="Z1590" s="29"/>
      <c r="AA1590" s="29">
        <v>0.375</v>
      </c>
      <c r="AB1590" s="29"/>
      <c r="AC1590" s="30">
        <v>46106</v>
      </c>
      <c r="AD1590" s="15" t="str">
        <f>IF(Tabla2[[#This Row],[HORA ENTREGA]]="DIRECTO","On time", IF(AA1590&lt;&gt;"",IF(Tabla2[[#This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90" s="15" t="str">
        <f>MID(Tabla2[[#This Row],[TIPO]],1,3)</f>
        <v xml:space="preserve">40 </v>
      </c>
      <c r="AF15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BOLSA LA ESTRELLA */ Cont: * WHSU5297644*/ HR Entrega: *09:00* /Dirección: *Av el retiro 1227, renca. Bodega 9</v>
      </c>
      <c r="AG1590" s="38" t="str">
        <f>IFERROR(HYPERLINK("https://wa.me/"&amp;Tabla2[[#This Row],[CONTACTO]]&amp;"?text="&amp;Tabla2[[#This Row],[Mensaje]],"Enviar mensaje"),"")</f>
        <v>Enviar mensaje</v>
      </c>
      <c r="AH1590" s="15" t="str">
        <f>CONCATENATE(A1590,F1590)</f>
        <v>1589WHSU5297644</v>
      </c>
      <c r="AI1590" s="15" t="str">
        <f>CONCATENATE("ENT-",A1590)</f>
        <v>ENT-1589</v>
      </c>
      <c r="AJ1590" s="15" t="str">
        <f>IF(Tabla2[[#This Row],[Op]]&lt;&gt;"","ENTREGA","")</f>
        <v>ENTREGA</v>
      </c>
      <c r="AK1590" s="40" t="str">
        <f>(Tabla2[[#This Row],[FECHA ENTREGA]]&amp;Tabla2[[#This Row],[HORA ENTREGA]])</f>
        <v>461060,375</v>
      </c>
      <c r="AL1590" s="34" t="str">
        <f>IFERROR(HYPERLINK("https://wa.me/"&amp;Tabla2[[#This Row],[CONTACTO]]&amp;"?text="&amp;Tabla2[[#This Row],[Mensaje]]),"")</f>
        <v>https://wa.me/56998494086?text=Hola!%0AServicio del día 25-03%0A *Cliente:* BOLSA LA ESTRELLA */ Cont: * WHSU5297644*/ HR Entrega: *09:00* /Dirección: *Av el retiro 1227, renca. Bodega 9</v>
      </c>
    </row>
    <row r="1591" spans="1:38" s="15" customFormat="1" ht="16.5" customHeight="1" x14ac:dyDescent="0.2">
      <c r="A1591" s="15">
        <f>ROW(A1590)</f>
        <v>1590</v>
      </c>
      <c r="B1591" s="15">
        <f>IF(J1591=J1590,B1590+1,1)</f>
        <v>7</v>
      </c>
      <c r="C1591" s="15" t="s">
        <v>275</v>
      </c>
      <c r="D1591" s="25" t="s">
        <v>39</v>
      </c>
      <c r="E1591" s="27">
        <v>301326</v>
      </c>
      <c r="F1591" s="27" t="s">
        <v>2461</v>
      </c>
      <c r="G1591" s="27" t="s">
        <v>41</v>
      </c>
      <c r="H1591" s="27">
        <v>30000</v>
      </c>
      <c r="I1591" s="27" t="s">
        <v>42</v>
      </c>
      <c r="J1591" s="28">
        <v>46106</v>
      </c>
      <c r="K1591" s="26">
        <v>0.33333333333333331</v>
      </c>
      <c r="L1591" s="26"/>
      <c r="M1591" s="27" t="s">
        <v>688</v>
      </c>
      <c r="N1591" s="25">
        <f>IFERROR(VLOOKUP(M1591,Data!$J$1:$K$58,2,0),"")</f>
        <v>56950104102</v>
      </c>
      <c r="O1591" s="27" t="s">
        <v>552</v>
      </c>
      <c r="P1591" s="27"/>
      <c r="Q1591" s="27" t="s">
        <v>47</v>
      </c>
      <c r="R1591" s="27" t="s">
        <v>48</v>
      </c>
      <c r="S1591" s="27"/>
      <c r="T1591" s="27"/>
      <c r="U1591" s="28"/>
      <c r="X1591" s="27"/>
      <c r="Y1591" s="27"/>
      <c r="Z1591" s="29"/>
      <c r="AA1591" s="29">
        <v>0.34305555555555556</v>
      </c>
      <c r="AB1591" s="29"/>
      <c r="AC1591" s="30">
        <v>46106</v>
      </c>
      <c r="AD1591" s="15" t="str">
        <f>IF(Tabla2[[#This Row],[HORA ENTREGA]]="DIRECTO","On time", IF(AA1591&lt;&gt;"",IF(Tabla2[[#This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91" s="15" t="str">
        <f>MID(Tabla2[[#This Row],[TIPO]],1,3)</f>
        <v xml:space="preserve">40 </v>
      </c>
      <c r="AF15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COMERCIAL CANADA SPA */ Cont: * CGMU5156703*/ HR Entrega: *08:00* /Dirección: *BERNARDO O"HIGGINS 158 COLINA</v>
      </c>
      <c r="AG1591" s="38" t="str">
        <f>IFERROR(HYPERLINK("https://wa.me/"&amp;Tabla2[[#This Row],[CONTACTO]]&amp;"?text="&amp;Tabla2[[#This Row],[Mensaje]],"Enviar mensaje"),"")</f>
        <v>Enviar mensaje</v>
      </c>
      <c r="AH1591" s="15" t="str">
        <f>CONCATENATE(A1591,F1591)</f>
        <v>1590CGMU5156703</v>
      </c>
      <c r="AI1591" s="15" t="str">
        <f>CONCATENATE("ENT-",A1591)</f>
        <v>ENT-1590</v>
      </c>
      <c r="AJ1591" s="15" t="str">
        <f>IF(Tabla2[[#This Row],[Op]]&lt;&gt;"","ENTREGA","")</f>
        <v>ENTREGA</v>
      </c>
      <c r="AK1591" s="40" t="str">
        <f>(Tabla2[[#This Row],[FECHA ENTREGA]]&amp;Tabla2[[#This Row],[HORA ENTREGA]])</f>
        <v>461060,333333333333333</v>
      </c>
      <c r="AL1591" s="34" t="str">
        <f>IFERROR(HYPERLINK("https://wa.me/"&amp;Tabla2[[#This Row],[CONTACTO]]&amp;"?text="&amp;Tabla2[[#This Row],[Mensaje]]),"")</f>
        <v>https://wa.me/56950104102?text=Hola!%0AServicio del día 25-03%0A *Cliente:* COMERCIAL CANADA SPA */ Cont: * CGMU5156703*/ HR Entrega: *08:00* /Dirección: *BERNARDO O"HIGGINS 158 COLINA</v>
      </c>
    </row>
    <row r="1592" spans="1:38" s="15" customFormat="1" ht="16.5" customHeight="1" x14ac:dyDescent="0.2">
      <c r="A1592" s="15">
        <f>ROW(A1591)</f>
        <v>1591</v>
      </c>
      <c r="B1592" s="15">
        <f>IF(J1592=J1591,B1591+1,1)</f>
        <v>8</v>
      </c>
      <c r="C1592" s="15" t="s">
        <v>275</v>
      </c>
      <c r="D1592" s="25" t="s">
        <v>39</v>
      </c>
      <c r="E1592" s="27">
        <v>301326</v>
      </c>
      <c r="F1592" s="27" t="s">
        <v>2543</v>
      </c>
      <c r="G1592" s="27" t="s">
        <v>41</v>
      </c>
      <c r="H1592" s="27">
        <v>30000</v>
      </c>
      <c r="I1592" s="27" t="s">
        <v>42</v>
      </c>
      <c r="J1592" s="28">
        <v>46106</v>
      </c>
      <c r="K1592" s="26">
        <v>0.41666666666666669</v>
      </c>
      <c r="L1592" s="26"/>
      <c r="M1592" s="27" t="s">
        <v>300</v>
      </c>
      <c r="N1592" s="25">
        <f>IFERROR(VLOOKUP(M1592,Data!$J$1:$K$58,2,0),"")</f>
        <v>56989844861</v>
      </c>
      <c r="O1592" s="27" t="s">
        <v>301</v>
      </c>
      <c r="P1592" s="27"/>
      <c r="Q1592" s="27" t="s">
        <v>47</v>
      </c>
      <c r="R1592" s="27" t="s">
        <v>48</v>
      </c>
      <c r="S1592" s="27"/>
      <c r="T1592" s="27"/>
      <c r="U1592" s="28"/>
      <c r="X1592" s="27"/>
      <c r="Y1592" s="27"/>
      <c r="Z1592" s="29"/>
      <c r="AA1592" s="29">
        <v>0.39930555555555558</v>
      </c>
      <c r="AB1592" s="29"/>
      <c r="AC1592" s="30">
        <v>46106</v>
      </c>
      <c r="AD1592" s="15" t="str">
        <f>IF(Tabla2[[#This Row],[HORA ENTREGA]]="DIRECTO","On time", IF(AA1592&lt;&gt;"",IF(Tabla2[[#This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92" s="15" t="str">
        <f>MID(Tabla2[[#This Row],[TIPO]],1,3)</f>
        <v xml:space="preserve">40 </v>
      </c>
      <c r="AF15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COMERCIAL CANADA SPA */ Cont: * FBIU5203924*/ HR Entrega: *10:00* /Dirección: *BERNARDO O"HIGGINS 158 COLINA</v>
      </c>
      <c r="AG1592" s="38" t="str">
        <f>IFERROR(HYPERLINK("https://wa.me/"&amp;Tabla2[[#This Row],[CONTACTO]]&amp;"?text="&amp;Tabla2[[#This Row],[Mensaje]],"Enviar mensaje"),"")</f>
        <v>Enviar mensaje</v>
      </c>
      <c r="AH1592" s="15" t="str">
        <f>CONCATENATE(A1592,F1592)</f>
        <v>1591FBIU5203924</v>
      </c>
      <c r="AI1592" s="15" t="str">
        <f>CONCATENATE("ENT-",A1592)</f>
        <v>ENT-1591</v>
      </c>
      <c r="AJ1592" s="15" t="str">
        <f>IF(Tabla2[[#This Row],[Op]]&lt;&gt;"","ENTREGA","")</f>
        <v>ENTREGA</v>
      </c>
      <c r="AK1592" s="40" t="str">
        <f>(Tabla2[[#This Row],[FECHA ENTREGA]]&amp;Tabla2[[#This Row],[HORA ENTREGA]])</f>
        <v>461060,416666666666667</v>
      </c>
      <c r="AL1592" s="34" t="str">
        <f>IFERROR(HYPERLINK("https://wa.me/"&amp;Tabla2[[#This Row],[CONTACTO]]&amp;"?text="&amp;Tabla2[[#This Row],[Mensaje]]),"")</f>
        <v>https://wa.me/56989844861?text=Hola!%0AServicio del día 25-03%0A *Cliente:* COMERCIAL CANADA SPA */ Cont: * FBIU5203924*/ HR Entrega: *10:00* /Dirección: *BERNARDO O"HIGGINS 158 COLINA</v>
      </c>
    </row>
    <row r="1593" spans="1:38" s="15" customFormat="1" ht="16.5" customHeight="1" x14ac:dyDescent="0.2">
      <c r="A1593" s="15">
        <f>ROW(A1592)</f>
        <v>1592</v>
      </c>
      <c r="B1593" s="15">
        <f>IF(J1593=J1592,B1592+1,1)</f>
        <v>9</v>
      </c>
      <c r="C1593" s="15" t="s">
        <v>110</v>
      </c>
      <c r="D1593" s="25" t="s">
        <v>39</v>
      </c>
      <c r="E1593" s="27">
        <v>2023112</v>
      </c>
      <c r="F1593" s="27" t="s">
        <v>2626</v>
      </c>
      <c r="G1593" s="27" t="s">
        <v>41</v>
      </c>
      <c r="H1593" s="27">
        <v>35000</v>
      </c>
      <c r="I1593" s="27" t="s">
        <v>42</v>
      </c>
      <c r="J1593" s="28">
        <v>46106</v>
      </c>
      <c r="K1593" s="26">
        <v>0.33333333333333331</v>
      </c>
      <c r="L1593" s="26"/>
      <c r="M1593" s="27" t="s">
        <v>133</v>
      </c>
      <c r="N1593" s="25">
        <f>IFERROR(VLOOKUP(M1593,Data!$J$1:$K$58,2,0),"")</f>
        <v>56953801607</v>
      </c>
      <c r="O1593" s="27" t="s">
        <v>134</v>
      </c>
      <c r="P1593" s="27"/>
      <c r="Q1593" s="27" t="s">
        <v>113</v>
      </c>
      <c r="R1593" s="27" t="s">
        <v>218</v>
      </c>
      <c r="S1593" s="27"/>
      <c r="T1593" s="27"/>
      <c r="U1593" s="28"/>
      <c r="X1593" s="27"/>
      <c r="Y1593" s="27"/>
      <c r="Z1593" s="29"/>
      <c r="AA1593" s="29">
        <v>0.51249999999999996</v>
      </c>
      <c r="AB1593" s="29"/>
      <c r="AC1593" s="30">
        <v>46106</v>
      </c>
      <c r="AD1593" s="15" t="str">
        <f>IF(Tabla2[[#This Row],[HORA ENTREGA]]="DIRECTO","On time", IF(AA1593&lt;&gt;"",IF(Tabla2[[#This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93" s="15" t="str">
        <f>MID(Tabla2[[#This Row],[TIPO]],1,3)</f>
        <v xml:space="preserve">40 </v>
      </c>
      <c r="AF15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COMERCIAL SANDOVAL E HIJOS LTDA */ Cont: * MMAU1464968*/ HR Entrega: *08:00* /Dirección: *SANTA ISABEL 370; LAMPA</v>
      </c>
      <c r="AG1593" s="38" t="str">
        <f>IFERROR(HYPERLINK("https://wa.me/"&amp;Tabla2[[#This Row],[CONTACTO]]&amp;"?text="&amp;Tabla2[[#This Row],[Mensaje]],"Enviar mensaje"),"")</f>
        <v>Enviar mensaje</v>
      </c>
      <c r="AH1593" s="15" t="str">
        <f>CONCATENATE(A1593,F1593)</f>
        <v>1592MMAU1464968</v>
      </c>
      <c r="AI1593" s="15" t="str">
        <f>CONCATENATE("ENT-",A1593)</f>
        <v>ENT-1592</v>
      </c>
      <c r="AJ1593" s="15" t="str">
        <f>IF(Tabla2[[#This Row],[Op]]&lt;&gt;"","ENTREGA","")</f>
        <v>ENTREGA</v>
      </c>
      <c r="AK1593" s="40" t="str">
        <f>(Tabla2[[#This Row],[FECHA ENTREGA]]&amp;Tabla2[[#This Row],[HORA ENTREGA]])</f>
        <v>461060,333333333333333</v>
      </c>
      <c r="AL1593" s="34" t="str">
        <f>IFERROR(HYPERLINK("https://wa.me/"&amp;Tabla2[[#This Row],[CONTACTO]]&amp;"?text="&amp;Tabla2[[#This Row],[Mensaje]]),"")</f>
        <v>https://wa.me/56953801607?text=Hola!%0AServicio del día 25-03%0A *Cliente:* COMERCIAL SANDOVAL E HIJOS LTDA */ Cont: * MMAU1464968*/ HR Entrega: *08:00* /Dirección: *SANTA ISABEL 370; LAMPA</v>
      </c>
    </row>
    <row r="1594" spans="1:38" s="15" customFormat="1" ht="16.5" customHeight="1" x14ac:dyDescent="0.2">
      <c r="A1594" s="15">
        <f>ROW(A1593)</f>
        <v>1593</v>
      </c>
      <c r="B1594" s="15">
        <f>IF(J1594=J1593,B1593+1,1)</f>
        <v>10</v>
      </c>
      <c r="C1594" s="15" t="s">
        <v>110</v>
      </c>
      <c r="D1594" s="25" t="s">
        <v>39</v>
      </c>
      <c r="E1594" s="27">
        <v>2023112</v>
      </c>
      <c r="F1594" s="27" t="s">
        <v>2472</v>
      </c>
      <c r="G1594" s="27" t="s">
        <v>41</v>
      </c>
      <c r="H1594" s="27">
        <v>35000</v>
      </c>
      <c r="I1594" s="27" t="s">
        <v>42</v>
      </c>
      <c r="J1594" s="28">
        <v>46106</v>
      </c>
      <c r="K1594" s="26">
        <v>0.41666666666666669</v>
      </c>
      <c r="L1594" s="26"/>
      <c r="M1594" s="27" t="s">
        <v>366</v>
      </c>
      <c r="N1594" s="25">
        <f>IFERROR(VLOOKUP(M1594,Data!$J$1:$K$58,2,0),"")</f>
        <v>56967386251</v>
      </c>
      <c r="O1594" s="27" t="s">
        <v>367</v>
      </c>
      <c r="P1594" s="27"/>
      <c r="Q1594" s="27" t="s">
        <v>113</v>
      </c>
      <c r="R1594" s="27" t="s">
        <v>218</v>
      </c>
      <c r="S1594" s="27"/>
      <c r="T1594" s="27"/>
      <c r="U1594" s="28"/>
      <c r="X1594" s="27"/>
      <c r="Y1594" s="27"/>
      <c r="Z1594" s="29"/>
      <c r="AA1594" s="29">
        <v>0.56458333333333333</v>
      </c>
      <c r="AB1594" s="29"/>
      <c r="AC1594" s="30">
        <v>46106</v>
      </c>
      <c r="AD1594" s="15" t="str">
        <f>IF(Tabla2[[#This Row],[HORA ENTREGA]]="DIRECTO","On time", IF(AA1594&lt;&gt;"",IF(Tabla2[[#This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594" s="15" t="str">
        <f>MID(Tabla2[[#This Row],[TIPO]],1,3)</f>
        <v xml:space="preserve">40 </v>
      </c>
      <c r="AF15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COMERCIAL SANDOVAL E HIJOS LTDA */ Cont: * MMAU1465265*/ HR Entrega: *10:00* /Dirección: *SANTA ISABEL 370; LAMPA</v>
      </c>
      <c r="AG1594" s="38" t="str">
        <f>IFERROR(HYPERLINK("https://wa.me/"&amp;Tabla2[[#This Row],[CONTACTO]]&amp;"?text="&amp;Tabla2[[#This Row],[Mensaje]],"Enviar mensaje"),"")</f>
        <v>Enviar mensaje</v>
      </c>
      <c r="AH1594" s="15" t="str">
        <f>CONCATENATE(A1594,F1594)</f>
        <v>1593MMAU1465265</v>
      </c>
      <c r="AI1594" s="15" t="str">
        <f>CONCATENATE("ENT-",A1594)</f>
        <v>ENT-1593</v>
      </c>
      <c r="AJ1594" s="15" t="str">
        <f>IF(Tabla2[[#This Row],[Op]]&lt;&gt;"","ENTREGA","")</f>
        <v>ENTREGA</v>
      </c>
      <c r="AK1594" s="40" t="str">
        <f>(Tabla2[[#This Row],[FECHA ENTREGA]]&amp;Tabla2[[#This Row],[HORA ENTREGA]])</f>
        <v>461060,416666666666667</v>
      </c>
      <c r="AL1594" s="34" t="str">
        <f>IFERROR(HYPERLINK("https://wa.me/"&amp;Tabla2[[#This Row],[CONTACTO]]&amp;"?text="&amp;Tabla2[[#This Row],[Mensaje]]),"")</f>
        <v>https://wa.me/56967386251?text=Hola!%0AServicio del día 25-03%0A *Cliente:* COMERCIAL SANDOVAL E HIJOS LTDA */ Cont: * MMAU1465265*/ HR Entrega: *10:00* /Dirección: *SANTA ISABEL 370; LAMPA</v>
      </c>
    </row>
    <row r="1595" spans="1:38" s="15" customFormat="1" ht="16.5" customHeight="1" x14ac:dyDescent="0.2">
      <c r="A1595" s="15">
        <f>ROW(A1594)</f>
        <v>1594</v>
      </c>
      <c r="B1595" s="15">
        <f>IF(J1595=J1594,B1594+1,1)</f>
        <v>11</v>
      </c>
      <c r="C1595" s="15" t="s">
        <v>110</v>
      </c>
      <c r="D1595" s="25" t="s">
        <v>39</v>
      </c>
      <c r="E1595" s="27">
        <v>2023112</v>
      </c>
      <c r="F1595" s="27" t="s">
        <v>2474</v>
      </c>
      <c r="G1595" s="27" t="s">
        <v>41</v>
      </c>
      <c r="H1595" s="27">
        <v>35000</v>
      </c>
      <c r="I1595" s="27" t="s">
        <v>42</v>
      </c>
      <c r="J1595" s="28">
        <v>46106</v>
      </c>
      <c r="K1595" s="26">
        <v>0.5</v>
      </c>
      <c r="L1595" s="26"/>
      <c r="M1595" s="27"/>
      <c r="N1595" s="25" t="str">
        <f>IFERROR(VLOOKUP(M1595,Data!$J$1:$K$58,2,0),"")</f>
        <v/>
      </c>
      <c r="O1595" s="27"/>
      <c r="P1595" s="27"/>
      <c r="Q1595" s="27" t="s">
        <v>113</v>
      </c>
      <c r="R1595" s="27" t="s">
        <v>218</v>
      </c>
      <c r="S1595" s="27"/>
      <c r="T1595" s="27"/>
      <c r="U1595" s="28"/>
      <c r="X1595" s="27"/>
      <c r="Y1595" s="27" t="s">
        <v>1901</v>
      </c>
      <c r="Z1595" s="29"/>
      <c r="AA1595" s="29"/>
      <c r="AB1595" s="29"/>
      <c r="AC1595" s="30"/>
      <c r="AD1595" s="15" t="str">
        <f>IF(Tabla2[[#This Row],[HORA ENTREGA]]="DIRECTO","On time", IF(AA1595&lt;&gt;"",IF(Tabla2[[#This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95" s="15" t="str">
        <f>MID(Tabla2[[#This Row],[TIPO]],1,3)</f>
        <v xml:space="preserve">40 </v>
      </c>
      <c r="AF15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COMERCIAL SANDOVAL E HIJOS LTDA */ Cont: * MMAU1465769*/ HR Entrega: *12:00* /Dirección: *SANTA ISABEL 370; LAMPA</v>
      </c>
      <c r="AG1595" s="38" t="str">
        <f>IFERROR(HYPERLINK("https://wa.me/"&amp;Tabla2[[#This Row],[CONTACTO]]&amp;"?text="&amp;Tabla2[[#This Row],[Mensaje]],"Enviar mensaje"),"")</f>
        <v>Enviar mensaje</v>
      </c>
      <c r="AH1595" s="15" t="str">
        <f>CONCATENATE(A1595,F1595)</f>
        <v>1594MMAU1465769</v>
      </c>
      <c r="AI1595" s="15" t="str">
        <f>CONCATENATE("ENT-",A1595)</f>
        <v>ENT-1594</v>
      </c>
      <c r="AJ1595" s="15" t="str">
        <f>IF(Tabla2[[#This Row],[Op]]&lt;&gt;"","ENTREGA","")</f>
        <v>ENTREGA</v>
      </c>
      <c r="AK1595" s="40" t="str">
        <f>(Tabla2[[#This Row],[FECHA ENTREGA]]&amp;Tabla2[[#This Row],[HORA ENTREGA]])</f>
        <v>461060,5</v>
      </c>
      <c r="AL1595" s="34" t="str">
        <f>IFERROR(HYPERLINK("https://wa.me/"&amp;Tabla2[[#This Row],[CONTACTO]]&amp;"?text="&amp;Tabla2[[#This Row],[Mensaje]]),"")</f>
        <v>https://wa.me/?text=Hola!%0AServicio del día 25-03%0A *Cliente:* COMERCIAL SANDOVAL E HIJOS LTDA */ Cont: * MMAU1465769*/ HR Entrega: *12:00* /Dirección: *SANTA ISABEL 370; LAMPA</v>
      </c>
    </row>
    <row r="1596" spans="1:38" s="15" customFormat="1" ht="16.5" customHeight="1" x14ac:dyDescent="0.2">
      <c r="A1596" s="15">
        <f>ROW(A1595)</f>
        <v>1595</v>
      </c>
      <c r="B1596" s="15">
        <f>IF(J1596=J1595,B1595+1,1)</f>
        <v>12</v>
      </c>
      <c r="C1596" s="15" t="s">
        <v>110</v>
      </c>
      <c r="D1596" s="25" t="s">
        <v>39</v>
      </c>
      <c r="E1596" s="27">
        <v>2023093</v>
      </c>
      <c r="F1596" s="27" t="s">
        <v>2627</v>
      </c>
      <c r="G1596" s="27" t="s">
        <v>41</v>
      </c>
      <c r="H1596" s="27">
        <v>35000</v>
      </c>
      <c r="I1596" s="27" t="s">
        <v>42</v>
      </c>
      <c r="J1596" s="28">
        <v>46106</v>
      </c>
      <c r="K1596" s="26">
        <v>0.58333333333333337</v>
      </c>
      <c r="L1596" s="26"/>
      <c r="M1596" s="27"/>
      <c r="N1596" s="25" t="str">
        <f>IFERROR(VLOOKUP(M1596,Data!$J$1:$K$58,2,0),"")</f>
        <v/>
      </c>
      <c r="O1596" s="27"/>
      <c r="P1596" s="27"/>
      <c r="Q1596" s="27" t="s">
        <v>113</v>
      </c>
      <c r="R1596" s="27" t="s">
        <v>218</v>
      </c>
      <c r="S1596" s="27"/>
      <c r="T1596" s="27"/>
      <c r="U1596" s="28"/>
      <c r="X1596" s="27"/>
      <c r="Y1596" s="27" t="s">
        <v>1901</v>
      </c>
      <c r="Z1596" s="29"/>
      <c r="AA1596" s="29"/>
      <c r="AB1596" s="29"/>
      <c r="AC1596" s="30"/>
      <c r="AD1596" s="15" t="str">
        <f>IF(Tabla2[[#This Row],[HORA ENTREGA]]="DIRECTO","On time", IF(AA1596&lt;&gt;"",IF(Tabla2[[#This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596" s="15" t="str">
        <f>MID(Tabla2[[#This Row],[TIPO]],1,3)</f>
        <v xml:space="preserve">40 </v>
      </c>
      <c r="AF15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COMERCIAL SANDOVAL E HIJOS LTDA */ Cont: * MMAU1466024*/ HR Entrega: *14:00* /Dirección: *SANTA ISABEL 370; LAMPA</v>
      </c>
      <c r="AG1596" s="38" t="str">
        <f>IFERROR(HYPERLINK("https://wa.me/"&amp;Tabla2[[#This Row],[CONTACTO]]&amp;"?text="&amp;Tabla2[[#This Row],[Mensaje]],"Enviar mensaje"),"")</f>
        <v>Enviar mensaje</v>
      </c>
      <c r="AH1596" s="15" t="str">
        <f>CONCATENATE(A1596,F1596)</f>
        <v>1595MMAU1466024</v>
      </c>
      <c r="AI1596" s="15" t="str">
        <f>CONCATENATE("ENT-",A1596)</f>
        <v>ENT-1595</v>
      </c>
      <c r="AJ1596" s="15" t="str">
        <f>IF(Tabla2[[#This Row],[Op]]&lt;&gt;"","ENTREGA","")</f>
        <v>ENTREGA</v>
      </c>
      <c r="AK1596" s="40" t="str">
        <f>(Tabla2[[#This Row],[FECHA ENTREGA]]&amp;Tabla2[[#This Row],[HORA ENTREGA]])</f>
        <v>461060,583333333333333</v>
      </c>
      <c r="AL1596" s="34" t="str">
        <f>IFERROR(HYPERLINK("https://wa.me/"&amp;Tabla2[[#This Row],[CONTACTO]]&amp;"?text="&amp;Tabla2[[#This Row],[Mensaje]]),"")</f>
        <v>https://wa.me/?text=Hola!%0AServicio del día 25-03%0A *Cliente:* COMERCIAL SANDOVAL E HIJOS LTDA */ Cont: * MMAU1466024*/ HR Entrega: *14:00* /Dirección: *SANTA ISABEL 370; LAMPA</v>
      </c>
    </row>
    <row r="1597" spans="1:38" s="15" customFormat="1" ht="16.5" customHeight="1" x14ac:dyDescent="0.2">
      <c r="A1597" s="15">
        <f>ROW(A1596)</f>
        <v>1596</v>
      </c>
      <c r="B1597" s="15">
        <f>IF(J1597=J1596,B1596+1,1)</f>
        <v>13</v>
      </c>
      <c r="C1597" s="15" t="s">
        <v>38</v>
      </c>
      <c r="D1597" s="25" t="s">
        <v>39</v>
      </c>
      <c r="E1597" s="27">
        <v>300634</v>
      </c>
      <c r="F1597" s="27" t="s">
        <v>2628</v>
      </c>
      <c r="G1597" s="27" t="s">
        <v>41</v>
      </c>
      <c r="H1597" s="27">
        <v>15000</v>
      </c>
      <c r="I1597" s="27" t="s">
        <v>42</v>
      </c>
      <c r="J1597" s="28">
        <v>46106</v>
      </c>
      <c r="K1597" s="26">
        <v>0.625</v>
      </c>
      <c r="L1597" s="26"/>
      <c r="M1597" s="27" t="s">
        <v>313</v>
      </c>
      <c r="N1597" s="25">
        <f>IFERROR(VLOOKUP(M1597,Data!$J$1:$K$58,2,0),"")</f>
        <v>56967387744</v>
      </c>
      <c r="O1597" s="27" t="s">
        <v>78</v>
      </c>
      <c r="P1597" s="27"/>
      <c r="Q1597" s="27" t="s">
        <v>401</v>
      </c>
      <c r="R1597" s="27" t="s">
        <v>183</v>
      </c>
      <c r="S1597" s="27"/>
      <c r="T1597" s="27"/>
      <c r="U1597" s="28"/>
      <c r="X1597" s="27"/>
      <c r="Y1597" s="27"/>
      <c r="Z1597" s="29"/>
      <c r="AA1597" s="29">
        <v>0.62986111111111109</v>
      </c>
      <c r="AB1597" s="29"/>
      <c r="AC1597" s="30">
        <v>46106</v>
      </c>
      <c r="AD1597" s="15" t="str">
        <f>IF(Tabla2[[#This Row],[HORA ENTREGA]]="DIRECTO","On time", IF(AA1597&lt;&gt;"",IF(Tabla2[[#This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97" s="15" t="str">
        <f>MID(Tabla2[[#This Row],[TIPO]],1,3)</f>
        <v xml:space="preserve">40 </v>
      </c>
      <c r="AF15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EL CONTAINER SPA */ Cont: * WHSU8876064*/ HR Entrega: *15:00* /Dirección: *SAN IGNACIO 951, QUILICURA</v>
      </c>
      <c r="AG1597" s="38" t="str">
        <f>IFERROR(HYPERLINK("https://wa.me/"&amp;Tabla2[[#This Row],[CONTACTO]]&amp;"?text="&amp;Tabla2[[#This Row],[Mensaje]],"Enviar mensaje"),"")</f>
        <v>Enviar mensaje</v>
      </c>
      <c r="AH1597" s="15" t="str">
        <f>CONCATENATE(A1597,F1597)</f>
        <v>1596WHSU8876064</v>
      </c>
      <c r="AI1597" s="15" t="str">
        <f>CONCATENATE("ENT-",A1597)</f>
        <v>ENT-1596</v>
      </c>
      <c r="AJ1597" s="15" t="str">
        <f>IF(Tabla2[[#This Row],[Op]]&lt;&gt;"","ENTREGA","")</f>
        <v>ENTREGA</v>
      </c>
      <c r="AK1597" s="40" t="str">
        <f>(Tabla2[[#This Row],[FECHA ENTREGA]]&amp;Tabla2[[#This Row],[HORA ENTREGA]])</f>
        <v>461060,625</v>
      </c>
      <c r="AL1597" s="34" t="str">
        <f>IFERROR(HYPERLINK("https://wa.me/"&amp;Tabla2[[#This Row],[CONTACTO]]&amp;"?text="&amp;Tabla2[[#This Row],[Mensaje]]),"")</f>
        <v>https://wa.me/56967387744?text=Hola!%0AServicio del día 25-03%0A *Cliente:* EL CONTAINER SPA */ Cont: * WHSU8876064*/ HR Entrega: *15:00* /Dirección: *SAN IGNACIO 951, QUILICURA</v>
      </c>
    </row>
    <row r="1598" spans="1:38" s="15" customFormat="1" ht="16.5" customHeight="1" x14ac:dyDescent="0.2">
      <c r="A1598" s="15">
        <f>ROW(A1597)</f>
        <v>1597</v>
      </c>
      <c r="B1598" s="15">
        <f>IF(J1598=J1597,B1597+1,1)</f>
        <v>14</v>
      </c>
      <c r="C1598" s="15" t="s">
        <v>2629</v>
      </c>
      <c r="D1598" s="25" t="s">
        <v>39</v>
      </c>
      <c r="E1598" s="27">
        <v>302040</v>
      </c>
      <c r="F1598" s="27" t="s">
        <v>2630</v>
      </c>
      <c r="G1598" s="27" t="s">
        <v>41</v>
      </c>
      <c r="H1598" s="27">
        <v>16000</v>
      </c>
      <c r="I1598" s="27">
        <v>0.46527777777777779</v>
      </c>
      <c r="J1598" s="28">
        <v>46106</v>
      </c>
      <c r="K1598" s="26" t="s">
        <v>290</v>
      </c>
      <c r="L1598" s="26"/>
      <c r="M1598" s="27" t="s">
        <v>221</v>
      </c>
      <c r="N1598" s="25">
        <f>IFERROR(VLOOKUP(M1598,Data!$J$1:$K$58,2,0),"")</f>
        <v>56965378427</v>
      </c>
      <c r="O1598" s="27" t="s">
        <v>222</v>
      </c>
      <c r="P1598" s="27"/>
      <c r="Q1598" s="27" t="s">
        <v>2631</v>
      </c>
      <c r="R1598" s="27" t="s">
        <v>280</v>
      </c>
      <c r="S1598" s="27"/>
      <c r="T1598" s="27"/>
      <c r="U1598" s="28"/>
      <c r="X1598" s="27"/>
      <c r="Y1598" s="27"/>
      <c r="Z1598" s="29"/>
      <c r="AA1598" s="29">
        <v>0.53819444444444442</v>
      </c>
      <c r="AB1598" s="29"/>
      <c r="AC1598" s="30">
        <v>46106</v>
      </c>
      <c r="AD1598" s="15" t="str">
        <f>IF(Tabla2[[#This Row],[HORA ENTREGA]]="DIRECTO","On time", IF(AA1598&lt;&gt;"",IF(Tabla2[[#This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98" s="15" t="str">
        <f>MID(Tabla2[[#This Row],[TIPO]],1,3)</f>
        <v xml:space="preserve">40 </v>
      </c>
      <c r="AF15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FACTORY REGALOS &amp; BRANDPACK SPA */ Cont: * FCIU9763370*/ HR Entrega: *DIRECTO* /Dirección: *LO ESPEJO 02124 bod.B01; SAN BERNARDO</v>
      </c>
      <c r="AG1598" s="38" t="str">
        <f>IFERROR(HYPERLINK("https://wa.me/"&amp;Tabla2[[#This Row],[CONTACTO]]&amp;"?text="&amp;Tabla2[[#This Row],[Mensaje]],"Enviar mensaje"),"")</f>
        <v>Enviar mensaje</v>
      </c>
      <c r="AH1598" s="15" t="str">
        <f>CONCATENATE(A1598,F1598)</f>
        <v>1597FCIU9763370</v>
      </c>
      <c r="AI1598" s="15" t="str">
        <f>CONCATENATE("ENT-",A1598)</f>
        <v>ENT-1597</v>
      </c>
      <c r="AJ1598" s="15" t="str">
        <f>IF(Tabla2[[#This Row],[Op]]&lt;&gt;"","ENTREGA","")</f>
        <v>ENTREGA</v>
      </c>
      <c r="AK1598" s="40" t="str">
        <f>(Tabla2[[#This Row],[FECHA ENTREGA]]&amp;Tabla2[[#This Row],[HORA ENTREGA]])</f>
        <v>46106DIRECTO</v>
      </c>
      <c r="AL1598" s="34" t="str">
        <f>IFERROR(HYPERLINK("https://wa.me/"&amp;Tabla2[[#This Row],[CONTACTO]]&amp;"?text="&amp;Tabla2[[#This Row],[Mensaje]]),"")</f>
        <v>https://wa.me/56965378427?text=Hola!%0AServicio del día 25-03%0A *Cliente:* FACTORY REGALOS &amp; BRANDPACK SPA */ Cont: * FCIU9763370*/ HR Entrega: *DIRECTO* /Dirección: *LO ESPEJO 02124 bod.B01; SAN BERNARDO</v>
      </c>
    </row>
    <row r="1599" spans="1:38" s="15" customFormat="1" ht="16.5" customHeight="1" x14ac:dyDescent="0.2">
      <c r="A1599" s="15">
        <f>ROW(A1598)</f>
        <v>1598</v>
      </c>
      <c r="B1599" s="15">
        <f>IF(J1599=J1598,B1598+1,1)</f>
        <v>15</v>
      </c>
      <c r="C1599" s="15" t="s">
        <v>698</v>
      </c>
      <c r="D1599" s="25" t="s">
        <v>39</v>
      </c>
      <c r="E1599" s="27">
        <v>300806</v>
      </c>
      <c r="F1599" s="27" t="s">
        <v>2632</v>
      </c>
      <c r="G1599" s="27" t="s">
        <v>64</v>
      </c>
      <c r="H1599" s="27">
        <v>8000</v>
      </c>
      <c r="I1599" s="27">
        <v>0.46805555555555556</v>
      </c>
      <c r="J1599" s="28">
        <v>46106</v>
      </c>
      <c r="K1599" s="26">
        <v>0.625</v>
      </c>
      <c r="L1599" s="26"/>
      <c r="M1599" s="27" t="s">
        <v>86</v>
      </c>
      <c r="N1599" s="25">
        <f>IFERROR(VLOOKUP(M1599,Data!$J$1:$K$58,2,0),"")</f>
        <v>56956654384</v>
      </c>
      <c r="O1599" s="27" t="s">
        <v>87</v>
      </c>
      <c r="P1599" s="27"/>
      <c r="Q1599" s="27" t="s">
        <v>700</v>
      </c>
      <c r="R1599" s="27" t="s">
        <v>183</v>
      </c>
      <c r="S1599" s="27"/>
      <c r="T1599" s="27"/>
      <c r="U1599" s="28"/>
      <c r="X1599" s="27" t="s">
        <v>335</v>
      </c>
      <c r="Y1599" s="27"/>
      <c r="Z1599" s="29"/>
      <c r="AA1599" s="29">
        <v>0.625</v>
      </c>
      <c r="AB1599" s="29"/>
      <c r="AC1599" s="30">
        <v>46106</v>
      </c>
      <c r="AD1599" s="15" t="str">
        <f>IF(Tabla2[[#This Row],[HORA ENTREGA]]="DIRECTO","On time", IF(AA1599&lt;&gt;"",IF(Tabla2[[#This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599" s="15" t="str">
        <f>MID(Tabla2[[#This Row],[TIPO]],1,3)</f>
        <v xml:space="preserve">20 </v>
      </c>
      <c r="AF15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IMPORTADORA DCIC SPA */ Cont: * BMOU1574751*/ HR Entrega: *15:00* /Dirección: *PUERTO MADERO 9710 BOD. P01 - P03, PUDAHUEL</v>
      </c>
      <c r="AG1599" s="38" t="str">
        <f>IFERROR(HYPERLINK("https://wa.me/"&amp;Tabla2[[#This Row],[CONTACTO]]&amp;"?text="&amp;Tabla2[[#This Row],[Mensaje]],"Enviar mensaje"),"")</f>
        <v>Enviar mensaje</v>
      </c>
      <c r="AH1599" s="15" t="str">
        <f>CONCATENATE(A1599,F1599)</f>
        <v>1598BMOU1574751</v>
      </c>
      <c r="AI1599" s="15" t="str">
        <f>CONCATENATE("ENT-",A1599)</f>
        <v>ENT-1598</v>
      </c>
      <c r="AJ1599" s="15" t="str">
        <f>IF(Tabla2[[#This Row],[Op]]&lt;&gt;"","ENTREGA","")</f>
        <v>ENTREGA</v>
      </c>
      <c r="AK1599" s="40" t="str">
        <f>(Tabla2[[#This Row],[FECHA ENTREGA]]&amp;Tabla2[[#This Row],[HORA ENTREGA]])</f>
        <v>461060,625</v>
      </c>
      <c r="AL1599" s="34" t="str">
        <f>IFERROR(HYPERLINK("https://wa.me/"&amp;Tabla2[[#This Row],[CONTACTO]]&amp;"?text="&amp;Tabla2[[#This Row],[Mensaje]]),"")</f>
        <v>https://wa.me/56956654384?text=Hola!%0AServicio del día 25-03%0A *Cliente:* IMPORTADORA DCIC SPA */ Cont: * BMOU1574751*/ HR Entrega: *15:00* /Dirección: *PUERTO MADERO 9710 BOD. P01 - P03, PUDAHUEL</v>
      </c>
    </row>
    <row r="1600" spans="1:38" s="15" customFormat="1" ht="16.5" customHeight="1" x14ac:dyDescent="0.2">
      <c r="A1600" s="15">
        <f>ROW(A1599)</f>
        <v>1599</v>
      </c>
      <c r="B1600" s="15">
        <f>IF(J1600=J1599,B1599+1,1)</f>
        <v>16</v>
      </c>
      <c r="C1600" s="15" t="s">
        <v>166</v>
      </c>
      <c r="D1600" s="25" t="s">
        <v>39</v>
      </c>
      <c r="E1600" s="27">
        <v>880049</v>
      </c>
      <c r="F1600" s="27"/>
      <c r="G1600" s="27" t="s">
        <v>41</v>
      </c>
      <c r="H1600" s="27">
        <v>24000</v>
      </c>
      <c r="I1600" s="27" t="s">
        <v>2633</v>
      </c>
      <c r="J1600" s="28">
        <v>46106</v>
      </c>
      <c r="K1600" s="26">
        <v>0.41666666666666669</v>
      </c>
      <c r="L1600" s="26"/>
      <c r="M1600" s="27" t="s">
        <v>155</v>
      </c>
      <c r="N1600" s="25">
        <f>IFERROR(VLOOKUP(M1600,Data!$J$1:$K$58,2,0),"")</f>
        <v>56926181825</v>
      </c>
      <c r="O1600" s="27" t="s">
        <v>516</v>
      </c>
      <c r="P1600" s="27"/>
      <c r="Q1600" s="27" t="s">
        <v>168</v>
      </c>
      <c r="R1600" s="27" t="s">
        <v>120</v>
      </c>
      <c r="S1600" s="27"/>
      <c r="T1600" s="27"/>
      <c r="U1600" s="28"/>
      <c r="X1600" s="27"/>
      <c r="Y1600" s="27"/>
      <c r="Z1600" s="29"/>
      <c r="AA1600" s="29">
        <v>0.36666666666666664</v>
      </c>
      <c r="AB1600" s="29"/>
      <c r="AC1600" s="30">
        <v>46106</v>
      </c>
      <c r="AD1600" s="15" t="str">
        <f>IF(Tabla2[[#This Row],[HORA ENTREGA]]="DIRECTO","On time", IF(AA1600&lt;&gt;"",IF(Tabla2[[#This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0" s="15" t="str">
        <f>MID(Tabla2[[#This Row],[TIPO]],1,3)</f>
        <v xml:space="preserve">40 </v>
      </c>
      <c r="AF16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IMPORTADORA Y COMERCIALIZADORA BZ SPA */ Cont: * */ HR Entrega: *10:00* /Dirección: *PuertoMadero 9710, Bodega X36. Pudahuel</v>
      </c>
      <c r="AG1600" s="38" t="str">
        <f>IFERROR(HYPERLINK("https://wa.me/"&amp;Tabla2[[#This Row],[CONTACTO]]&amp;"?text="&amp;Tabla2[[#This Row],[Mensaje]],"Enviar mensaje"),"")</f>
        <v>Enviar mensaje</v>
      </c>
      <c r="AH1600" s="15" t="str">
        <f>CONCATENATE(A1600,F1600)</f>
        <v>1599</v>
      </c>
      <c r="AI1600" s="15" t="str">
        <f>CONCATENATE("ENT-",A1600)</f>
        <v>ENT-1599</v>
      </c>
      <c r="AJ1600" s="15" t="str">
        <f>IF(Tabla2[[#This Row],[Op]]&lt;&gt;"","ENTREGA","")</f>
        <v>ENTREGA</v>
      </c>
      <c r="AK1600" s="40" t="str">
        <f>(Tabla2[[#This Row],[FECHA ENTREGA]]&amp;Tabla2[[#This Row],[HORA ENTREGA]])</f>
        <v>461060,416666666666667</v>
      </c>
      <c r="AL1600" s="34" t="str">
        <f>IFERROR(HYPERLINK("https://wa.me/"&amp;Tabla2[[#This Row],[CONTACTO]]&amp;"?text="&amp;Tabla2[[#This Row],[Mensaje]]),"")</f>
        <v>https://wa.me/56926181825?text=Hola!%0AServicio del día 25-03%0A *Cliente:* IMPORTADORA Y COMERCIALIZADORA BZ SPA */ Cont: * */ HR Entrega: *10:00* /Dirección: *PuertoMadero 9710, Bodega X36. Pudahuel</v>
      </c>
    </row>
    <row r="1601" spans="1:38" s="15" customFormat="1" ht="16.5" customHeight="1" x14ac:dyDescent="0.2">
      <c r="A1601" s="15">
        <f>ROW(A1600)</f>
        <v>1600</v>
      </c>
      <c r="B1601" s="15">
        <f>IF(J1601=J1600,B1600+1,1)</f>
        <v>17</v>
      </c>
      <c r="C1601" s="15" t="s">
        <v>178</v>
      </c>
      <c r="D1601" s="25" t="s">
        <v>39</v>
      </c>
      <c r="E1601" s="27">
        <v>879722</v>
      </c>
      <c r="F1601" s="27" t="s">
        <v>2634</v>
      </c>
      <c r="G1601" s="27" t="s">
        <v>41</v>
      </c>
      <c r="H1601" s="27">
        <v>24000</v>
      </c>
      <c r="I1601" s="27" t="s">
        <v>42</v>
      </c>
      <c r="J1601" s="28">
        <v>46106</v>
      </c>
      <c r="K1601" s="26">
        <v>0.33333333333333331</v>
      </c>
      <c r="L1601" s="26"/>
      <c r="M1601" s="27" t="s">
        <v>66</v>
      </c>
      <c r="N1601" s="25">
        <f>IFERROR(VLOOKUP(M1601,Data!$J$1:$K$58,2,0),"")</f>
        <v>56993389870</v>
      </c>
      <c r="O1601" s="27" t="s">
        <v>67</v>
      </c>
      <c r="P1601" s="27"/>
      <c r="Q1601" s="27" t="s">
        <v>1005</v>
      </c>
      <c r="R1601" s="27" t="s">
        <v>169</v>
      </c>
      <c r="S1601" s="27"/>
      <c r="T1601" s="27"/>
      <c r="U1601" s="28"/>
      <c r="X1601" s="27"/>
      <c r="Y1601" s="27"/>
      <c r="Z1601" s="29"/>
      <c r="AA1601" s="29">
        <v>0.30069444444444443</v>
      </c>
      <c r="AB1601" s="29"/>
      <c r="AC1601" s="30">
        <v>46106</v>
      </c>
      <c r="AD1601" s="15" t="str">
        <f>IF(Tabla2[[#This Row],[HORA ENTREGA]]="DIRECTO","On time", IF(AA1601&lt;&gt;"",IF(Tabla2[[#This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1" s="15" t="str">
        <f>MID(Tabla2[[#This Row],[TIPO]],1,3)</f>
        <v xml:space="preserve">40 </v>
      </c>
      <c r="AF16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INVERSIERRA S A */ Cont: * MEDU4927431*/ HR Entrega: *08:00* /Dirección: *ALCALDE GUZMAN 0121, G32; QUILICURA</v>
      </c>
      <c r="AG1601" s="38" t="str">
        <f>IFERROR(HYPERLINK("https://wa.me/"&amp;Tabla2[[#This Row],[CONTACTO]]&amp;"?text="&amp;Tabla2[[#This Row],[Mensaje]],"Enviar mensaje"),"")</f>
        <v>Enviar mensaje</v>
      </c>
      <c r="AH1601" s="15" t="str">
        <f>CONCATENATE(A1601,F1601)</f>
        <v>1600MEDU4927431</v>
      </c>
      <c r="AI1601" s="15" t="str">
        <f>CONCATENATE("ENT-",A1601)</f>
        <v>ENT-1600</v>
      </c>
      <c r="AJ1601" s="15" t="str">
        <f>IF(Tabla2[[#This Row],[Op]]&lt;&gt;"","ENTREGA","")</f>
        <v>ENTREGA</v>
      </c>
      <c r="AK1601" s="40" t="str">
        <f>(Tabla2[[#This Row],[FECHA ENTREGA]]&amp;Tabla2[[#This Row],[HORA ENTREGA]])</f>
        <v>461060,333333333333333</v>
      </c>
      <c r="AL1601" s="34" t="str">
        <f>IFERROR(HYPERLINK("https://wa.me/"&amp;Tabla2[[#This Row],[CONTACTO]]&amp;"?text="&amp;Tabla2[[#This Row],[Mensaje]]),"")</f>
        <v>https://wa.me/56993389870?text=Hola!%0AServicio del día 25-03%0A *Cliente:* INVERSIERRA S A */ Cont: * MEDU4927431*/ HR Entrega: *08:00* /Dirección: *ALCALDE GUZMAN 0121, G32; QUILICURA</v>
      </c>
    </row>
    <row r="1602" spans="1:38" s="15" customFormat="1" ht="16.5" customHeight="1" x14ac:dyDescent="0.2">
      <c r="A1602" s="15">
        <f>ROW(A1601)</f>
        <v>1601</v>
      </c>
      <c r="B1602" s="15">
        <f>IF(J1602=J1601,B1601+1,1)</f>
        <v>18</v>
      </c>
      <c r="C1602" s="15" t="s">
        <v>178</v>
      </c>
      <c r="D1602" s="25" t="s">
        <v>39</v>
      </c>
      <c r="E1602" s="27">
        <v>879824</v>
      </c>
      <c r="F1602" s="27" t="s">
        <v>2635</v>
      </c>
      <c r="G1602" s="27" t="s">
        <v>64</v>
      </c>
      <c r="H1602" s="27">
        <v>25000</v>
      </c>
      <c r="I1602" s="27" t="s">
        <v>42</v>
      </c>
      <c r="J1602" s="28">
        <v>46106</v>
      </c>
      <c r="K1602" s="26">
        <v>0.5</v>
      </c>
      <c r="L1602" s="26"/>
      <c r="M1602" s="27" t="s">
        <v>55</v>
      </c>
      <c r="N1602" s="25">
        <f>IFERROR(VLOOKUP(M1602,Data!$J$1:$K$58,2,0),"")</f>
        <v>56992164782</v>
      </c>
      <c r="O1602" s="27" t="s">
        <v>56</v>
      </c>
      <c r="P1602" s="27"/>
      <c r="Q1602" s="27" t="s">
        <v>1005</v>
      </c>
      <c r="R1602" s="27" t="s">
        <v>69</v>
      </c>
      <c r="S1602" s="27"/>
      <c r="T1602" s="27"/>
      <c r="U1602" s="28"/>
      <c r="X1602" s="27"/>
      <c r="Y1602" s="27"/>
      <c r="Z1602" s="29"/>
      <c r="AA1602" s="29">
        <v>0.51736111111111116</v>
      </c>
      <c r="AB1602" s="29"/>
      <c r="AC1602" s="30">
        <v>46106</v>
      </c>
      <c r="AD1602" s="15" t="str">
        <f>IF(Tabla2[[#This Row],[HORA ENTREGA]]="DIRECTO","On time", IF(AA1602&lt;&gt;"",IF(Tabla2[[#This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02" s="15" t="str">
        <f>MID(Tabla2[[#This Row],[TIPO]],1,3)</f>
        <v xml:space="preserve">20 </v>
      </c>
      <c r="AF16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INVERSIERRA S A */ Cont: * TEMU1062189*/ HR Entrega: *12:00* /Dirección: *ALCALDE GUZMAN 0121, G32; QUILICURA</v>
      </c>
      <c r="AG1602" s="38" t="str">
        <f>IFERROR(HYPERLINK("https://wa.me/"&amp;Tabla2[[#This Row],[CONTACTO]]&amp;"?text="&amp;Tabla2[[#This Row],[Mensaje]],"Enviar mensaje"),"")</f>
        <v>Enviar mensaje</v>
      </c>
      <c r="AH1602" s="15" t="str">
        <f>CONCATENATE(A1602,F1602)</f>
        <v>1601TEMU1062189</v>
      </c>
      <c r="AI1602" s="15" t="str">
        <f>CONCATENATE("ENT-",A1602)</f>
        <v>ENT-1601</v>
      </c>
      <c r="AJ1602" s="15" t="str">
        <f>IF(Tabla2[[#This Row],[Op]]&lt;&gt;"","ENTREGA","")</f>
        <v>ENTREGA</v>
      </c>
      <c r="AK1602" s="40" t="str">
        <f>(Tabla2[[#This Row],[FECHA ENTREGA]]&amp;Tabla2[[#This Row],[HORA ENTREGA]])</f>
        <v>461060,5</v>
      </c>
      <c r="AL1602" s="34" t="str">
        <f>IFERROR(HYPERLINK("https://wa.me/"&amp;Tabla2[[#This Row],[CONTACTO]]&amp;"?text="&amp;Tabla2[[#This Row],[Mensaje]]),"")</f>
        <v>https://wa.me/56992164782?text=Hola!%0AServicio del día 25-03%0A *Cliente:* INVERSIERRA S A */ Cont: * TEMU1062189*/ HR Entrega: *12:00* /Dirección: *ALCALDE GUZMAN 0121, G32; QUILICURA</v>
      </c>
    </row>
    <row r="1603" spans="1:38" s="15" customFormat="1" ht="16.5" customHeight="1" x14ac:dyDescent="0.2">
      <c r="A1603" s="15">
        <f>ROW(A1602)</f>
        <v>1602</v>
      </c>
      <c r="B1603" s="15">
        <f>IF(J1603=J1602,B1602+1,1)</f>
        <v>19</v>
      </c>
      <c r="C1603" s="15" t="s">
        <v>2636</v>
      </c>
      <c r="D1603" s="25" t="s">
        <v>39</v>
      </c>
      <c r="E1603" s="27">
        <v>2625208</v>
      </c>
      <c r="F1603" s="27" t="s">
        <v>2637</v>
      </c>
      <c r="G1603" s="27" t="s">
        <v>41</v>
      </c>
      <c r="H1603" s="27">
        <v>15000</v>
      </c>
      <c r="I1603" s="27">
        <v>0.37222222222222223</v>
      </c>
      <c r="J1603" s="28">
        <v>46106</v>
      </c>
      <c r="K1603" s="26" t="s">
        <v>290</v>
      </c>
      <c r="L1603" s="26"/>
      <c r="M1603" s="27" t="s">
        <v>341</v>
      </c>
      <c r="N1603" s="25">
        <f>IFERROR(VLOOKUP(M1603,Data!$J$1:$K$58,2,0),"")</f>
        <v>56950923536</v>
      </c>
      <c r="O1603" s="27" t="s">
        <v>105</v>
      </c>
      <c r="P1603" s="27"/>
      <c r="Q1603" s="27" t="s">
        <v>1248</v>
      </c>
      <c r="R1603" s="27" t="s">
        <v>183</v>
      </c>
      <c r="S1603" s="27"/>
      <c r="T1603" s="27"/>
      <c r="U1603" s="28"/>
      <c r="X1603" s="27" t="s">
        <v>271</v>
      </c>
      <c r="Y1603" s="27"/>
      <c r="Z1603" s="29"/>
      <c r="AA1603" s="29">
        <v>0.50486111111111109</v>
      </c>
      <c r="AB1603" s="29"/>
      <c r="AC1603" s="30">
        <v>46106</v>
      </c>
      <c r="AD1603" s="15" t="str">
        <f>IF(Tabla2[[#This Row],[HORA ENTREGA]]="DIRECTO","On time", IF(AA1603&lt;&gt;"",IF(Tabla2[[#This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3" s="15" t="str">
        <f>MID(Tabla2[[#This Row],[TIPO]],1,3)</f>
        <v xml:space="preserve">40 </v>
      </c>
      <c r="AF16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JEANS BLUE SPA */ Cont: * ONEU0414584*/ HR Entrega: *DIRECTO* /Dirección: *LAGUNA SUR 9600 BOD.SAN FRANCISCO BOD.A15, PUDAHUEL</v>
      </c>
      <c r="AG1603" s="38" t="str">
        <f>IFERROR(HYPERLINK("https://wa.me/"&amp;Tabla2[[#This Row],[CONTACTO]]&amp;"?text="&amp;Tabla2[[#This Row],[Mensaje]],"Enviar mensaje"),"")</f>
        <v>Enviar mensaje</v>
      </c>
      <c r="AH1603" s="15" t="str">
        <f>CONCATENATE(A1603,F1603)</f>
        <v>1602ONEU0414584</v>
      </c>
      <c r="AI1603" s="15" t="str">
        <f>CONCATENATE("ENT-",A1603)</f>
        <v>ENT-1602</v>
      </c>
      <c r="AJ1603" s="15" t="str">
        <f>IF(Tabla2[[#This Row],[Op]]&lt;&gt;"","ENTREGA","")</f>
        <v>ENTREGA</v>
      </c>
      <c r="AK1603" s="40" t="str">
        <f>(Tabla2[[#This Row],[FECHA ENTREGA]]&amp;Tabla2[[#This Row],[HORA ENTREGA]])</f>
        <v>46106DIRECTO</v>
      </c>
      <c r="AL1603" s="34" t="str">
        <f>IFERROR(HYPERLINK("https://wa.me/"&amp;Tabla2[[#This Row],[CONTACTO]]&amp;"?text="&amp;Tabla2[[#This Row],[Mensaje]]),"")</f>
        <v>https://wa.me/56950923536?text=Hola!%0AServicio del día 25-03%0A *Cliente:* JEANS BLUE SPA */ Cont: * ONEU0414584*/ HR Entrega: *DIRECTO* /Dirección: *LAGUNA SUR 9600 BOD.SAN FRANCISCO BOD.A15, PUDAHUEL</v>
      </c>
    </row>
    <row r="1604" spans="1:38" s="15" customFormat="1" ht="16.5" customHeight="1" x14ac:dyDescent="0.2">
      <c r="A1604" s="15">
        <f>ROW(A1603)</f>
        <v>1603</v>
      </c>
      <c r="B1604" s="15">
        <f>IF(J1604=J1603,B1603+1,1)</f>
        <v>20</v>
      </c>
      <c r="C1604" s="15" t="s">
        <v>1246</v>
      </c>
      <c r="D1604" s="25" t="s">
        <v>39</v>
      </c>
      <c r="E1604" s="27">
        <v>2625208</v>
      </c>
      <c r="F1604" s="27" t="s">
        <v>2638</v>
      </c>
      <c r="G1604" s="27" t="s">
        <v>41</v>
      </c>
      <c r="H1604" s="27">
        <v>14000</v>
      </c>
      <c r="I1604" s="27" t="s">
        <v>2639</v>
      </c>
      <c r="J1604" s="28">
        <v>46106</v>
      </c>
      <c r="K1604" s="26">
        <v>0.375</v>
      </c>
      <c r="L1604" s="26"/>
      <c r="M1604" s="27" t="s">
        <v>325</v>
      </c>
      <c r="N1604" s="25">
        <f>IFERROR(VLOOKUP(M1604,Data!$J$1:$K$58,2,0),"")</f>
        <v>56964850744</v>
      </c>
      <c r="O1604" s="27" t="s">
        <v>326</v>
      </c>
      <c r="P1604" s="27"/>
      <c r="Q1604" s="27" t="s">
        <v>1248</v>
      </c>
      <c r="R1604" s="27" t="s">
        <v>183</v>
      </c>
      <c r="S1604" s="27"/>
      <c r="T1604" s="27"/>
      <c r="U1604" s="28"/>
      <c r="X1604" s="27" t="s">
        <v>271</v>
      </c>
      <c r="Y1604" s="27"/>
      <c r="Z1604" s="29"/>
      <c r="AA1604" s="29">
        <v>0.3611111111111111</v>
      </c>
      <c r="AB1604" s="29"/>
      <c r="AC1604" s="30">
        <v>46106</v>
      </c>
      <c r="AD1604" s="15" t="str">
        <f>IF(Tabla2[[#This Row],[HORA ENTREGA]]="DIRECTO","On time", IF(AA1604&lt;&gt;"",IF(Tabla2[[#This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4" s="15" t="str">
        <f>MID(Tabla2[[#This Row],[TIPO]],1,3)</f>
        <v xml:space="preserve">40 </v>
      </c>
      <c r="AF16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JEANSBLUE SPA */ Cont: * SEGU5956430*/ HR Entrega: *09:00* /Dirección: *LAGUNA SUR 9600 BOD.SAN FRANCISCO BOD.A15, PUDAHUEL</v>
      </c>
      <c r="AG1604" s="38" t="str">
        <f>IFERROR(HYPERLINK("https://wa.me/"&amp;Tabla2[[#This Row],[CONTACTO]]&amp;"?text="&amp;Tabla2[[#This Row],[Mensaje]],"Enviar mensaje"),"")</f>
        <v>Enviar mensaje</v>
      </c>
      <c r="AH1604" s="15" t="str">
        <f>CONCATENATE(A1604,F1604)</f>
        <v>1603SEGU5956430</v>
      </c>
      <c r="AI1604" s="15" t="str">
        <f>CONCATENATE("ENT-",A1604)</f>
        <v>ENT-1603</v>
      </c>
      <c r="AJ1604" s="15" t="str">
        <f>IF(Tabla2[[#This Row],[Op]]&lt;&gt;"","ENTREGA","")</f>
        <v>ENTREGA</v>
      </c>
      <c r="AK1604" s="40" t="str">
        <f>(Tabla2[[#This Row],[FECHA ENTREGA]]&amp;Tabla2[[#This Row],[HORA ENTREGA]])</f>
        <v>461060,375</v>
      </c>
      <c r="AL1604" s="34" t="str">
        <f>IFERROR(HYPERLINK("https://wa.me/"&amp;Tabla2[[#This Row],[CONTACTO]]&amp;"?text="&amp;Tabla2[[#This Row],[Mensaje]]),"")</f>
        <v>https://wa.me/56964850744?text=Hola!%0AServicio del día 25-03%0A *Cliente:* JEANSBLUE SPA */ Cont: * SEGU5956430*/ HR Entrega: *09:00* /Dirección: *LAGUNA SUR 9600 BOD.SAN FRANCISCO BOD.A15, PUDAHUEL</v>
      </c>
    </row>
    <row r="1605" spans="1:38" s="15" customFormat="1" ht="16.5" customHeight="1" x14ac:dyDescent="0.2">
      <c r="A1605" s="15">
        <f>ROW(A1604)</f>
        <v>1604</v>
      </c>
      <c r="B1605" s="15">
        <f>IF(J1605=J1604,B1604+1,1)</f>
        <v>21</v>
      </c>
      <c r="C1605" s="15" t="s">
        <v>188</v>
      </c>
      <c r="D1605" s="25" t="s">
        <v>39</v>
      </c>
      <c r="E1605" s="27">
        <v>188922</v>
      </c>
      <c r="F1605" s="27" t="s">
        <v>2640</v>
      </c>
      <c r="G1605" s="27" t="s">
        <v>41</v>
      </c>
      <c r="H1605" s="27">
        <v>29000</v>
      </c>
      <c r="I1605" s="27" t="s">
        <v>42</v>
      </c>
      <c r="J1605" s="28">
        <v>46106</v>
      </c>
      <c r="K1605" s="26">
        <v>0.33333333333333331</v>
      </c>
      <c r="L1605" s="26"/>
      <c r="M1605" s="27" t="s">
        <v>953</v>
      </c>
      <c r="N1605" s="25">
        <f>IFERROR(VLOOKUP(M1605,Data!$J$1:$K$58,2,0),"")</f>
        <v>56967128754</v>
      </c>
      <c r="O1605" s="27" t="s">
        <v>140</v>
      </c>
      <c r="P1605" s="27"/>
      <c r="Q1605" s="27" t="s">
        <v>190</v>
      </c>
      <c r="R1605" s="27" t="s">
        <v>48</v>
      </c>
      <c r="S1605" s="27"/>
      <c r="T1605" s="27"/>
      <c r="U1605" s="28"/>
      <c r="X1605" s="27"/>
      <c r="Y1605" s="27"/>
      <c r="Z1605" s="29"/>
      <c r="AA1605" s="29">
        <v>0.40138888888888891</v>
      </c>
      <c r="AB1605" s="29"/>
      <c r="AC1605" s="30">
        <v>46106</v>
      </c>
      <c r="AD1605" s="15" t="str">
        <f>IF(Tabla2[[#This Row],[HORA ENTREGA]]="DIRECTO","On time", IF(AA1605&lt;&gt;"",IF(Tabla2[[#This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05" s="15" t="str">
        <f>MID(Tabla2[[#This Row],[TIPO]],1,3)</f>
        <v xml:space="preserve">40 </v>
      </c>
      <c r="AF16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25-03%0A *Cliente:* LAMAIGNERE CHILE S.A. */ Cont: * TCNU5906945*/ HR Entrega: *08:00* /Dirección: *AV. MARTA OSSA RUIZ 601 (CAMINO CASAS VIEJAS); MAIPU </v>
      </c>
      <c r="AG1605" s="38" t="str">
        <f>IFERROR(HYPERLINK("https://wa.me/"&amp;Tabla2[[#This Row],[CONTACTO]]&amp;"?text="&amp;Tabla2[[#This Row],[Mensaje]],"Enviar mensaje"),"")</f>
        <v>Enviar mensaje</v>
      </c>
      <c r="AH1605" s="15" t="str">
        <f>CONCATENATE(A1605,F1605)</f>
        <v>1604TCNU5906945</v>
      </c>
      <c r="AI1605" s="15" t="str">
        <f>CONCATENATE("ENT-",A1605)</f>
        <v>ENT-1604</v>
      </c>
      <c r="AJ1605" s="15" t="str">
        <f>IF(Tabla2[[#This Row],[Op]]&lt;&gt;"","ENTREGA","")</f>
        <v>ENTREGA</v>
      </c>
      <c r="AK1605" s="40" t="str">
        <f>(Tabla2[[#This Row],[FECHA ENTREGA]]&amp;Tabla2[[#This Row],[HORA ENTREGA]])</f>
        <v>461060,333333333333333</v>
      </c>
      <c r="AL1605" s="34" t="str">
        <f>IFERROR(HYPERLINK("https://wa.me/"&amp;Tabla2[[#This Row],[CONTACTO]]&amp;"?text="&amp;Tabla2[[#This Row],[Mensaje]]),"")</f>
        <v xml:space="preserve">https://wa.me/56967128754?text=Hola!%0AServicio del día 25-03%0A *Cliente:* LAMAIGNERE CHILE S.A. */ Cont: * TCNU5906945*/ HR Entrega: *08:00* /Dirección: *AV. MARTA OSSA RUIZ 601 (CAMINO CASAS VIEJAS); MAIPU </v>
      </c>
    </row>
    <row r="1606" spans="1:38" s="15" customFormat="1" ht="16.5" customHeight="1" x14ac:dyDescent="0.2">
      <c r="A1606" s="15">
        <f>ROW(A1605)</f>
        <v>1605</v>
      </c>
      <c r="B1606" s="15">
        <f>IF(J1606=J1605,B1605+1,1)</f>
        <v>22</v>
      </c>
      <c r="C1606" s="15" t="s">
        <v>188</v>
      </c>
      <c r="D1606" s="25" t="s">
        <v>39</v>
      </c>
      <c r="E1606" s="27">
        <v>188896</v>
      </c>
      <c r="F1606" s="27" t="s">
        <v>2641</v>
      </c>
      <c r="G1606" s="27" t="s">
        <v>41</v>
      </c>
      <c r="H1606" s="27">
        <v>29000</v>
      </c>
      <c r="I1606" s="27" t="s">
        <v>42</v>
      </c>
      <c r="J1606" s="28">
        <v>46106</v>
      </c>
      <c r="K1606" s="26">
        <v>0.33333333333333331</v>
      </c>
      <c r="L1606" s="26"/>
      <c r="M1606" s="27" t="s">
        <v>164</v>
      </c>
      <c r="N1606" s="25">
        <f>IFERROR(VLOOKUP(M1606,Data!$J$1:$K$58,2,0),"")</f>
        <v>56967398822</v>
      </c>
      <c r="O1606" s="27" t="s">
        <v>165</v>
      </c>
      <c r="P1606" s="27"/>
      <c r="Q1606" s="27" t="s">
        <v>190</v>
      </c>
      <c r="R1606" s="27" t="s">
        <v>58</v>
      </c>
      <c r="S1606" s="27"/>
      <c r="T1606" s="27"/>
      <c r="U1606" s="28"/>
      <c r="X1606" s="27"/>
      <c r="Y1606" s="27"/>
      <c r="Z1606" s="29"/>
      <c r="AA1606" s="29">
        <v>0.31458333333333333</v>
      </c>
      <c r="AB1606" s="29"/>
      <c r="AC1606" s="30">
        <v>46106</v>
      </c>
      <c r="AD1606" s="15" t="str">
        <f>IF(Tabla2[[#This Row],[HORA ENTREGA]]="DIRECTO","On time", IF(AA1606&lt;&gt;"",IF(Tabla2[[#This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6" s="15" t="str">
        <f>MID(Tabla2[[#This Row],[TIPO]],1,3)</f>
        <v xml:space="preserve">40 </v>
      </c>
      <c r="AF16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25-03%0A *Cliente:* LAMAIGNERE CHILE S.A. */ Cont: * FANU1081615*/ HR Entrega: *08:00* /Dirección: *AV. MARTA OSSA RUIZ 601 (CAMINO CASAS VIEJAS); MAIPU </v>
      </c>
      <c r="AG1606" s="38" t="str">
        <f>IFERROR(HYPERLINK("https://wa.me/"&amp;Tabla2[[#This Row],[CONTACTO]]&amp;"?text="&amp;Tabla2[[#This Row],[Mensaje]],"Enviar mensaje"),"")</f>
        <v>Enviar mensaje</v>
      </c>
      <c r="AH1606" s="15" t="str">
        <f>CONCATENATE(A1606,F1606)</f>
        <v>1605FANU1081615</v>
      </c>
      <c r="AI1606" s="15" t="str">
        <f>CONCATENATE("ENT-",A1606)</f>
        <v>ENT-1605</v>
      </c>
      <c r="AJ1606" s="15" t="str">
        <f>IF(Tabla2[[#This Row],[Op]]&lt;&gt;"","ENTREGA","")</f>
        <v>ENTREGA</v>
      </c>
      <c r="AK1606" s="40" t="str">
        <f>(Tabla2[[#This Row],[FECHA ENTREGA]]&amp;Tabla2[[#This Row],[HORA ENTREGA]])</f>
        <v>461060,333333333333333</v>
      </c>
      <c r="AL1606" s="34" t="str">
        <f>IFERROR(HYPERLINK("https://wa.me/"&amp;Tabla2[[#This Row],[CONTACTO]]&amp;"?text="&amp;Tabla2[[#This Row],[Mensaje]]),"")</f>
        <v xml:space="preserve">https://wa.me/56967398822?text=Hola!%0AServicio del día 25-03%0A *Cliente:* LAMAIGNERE CHILE S.A. */ Cont: * FANU1081615*/ HR Entrega: *08:00* /Dirección: *AV. MARTA OSSA RUIZ 601 (CAMINO CASAS VIEJAS); MAIPU </v>
      </c>
    </row>
    <row r="1607" spans="1:38" s="15" customFormat="1" ht="16.5" customHeight="1" x14ac:dyDescent="0.2">
      <c r="A1607" s="15">
        <f>ROW(A1606)</f>
        <v>1606</v>
      </c>
      <c r="B1607" s="15">
        <f>IF(J1607=J1606,B1606+1,1)</f>
        <v>23</v>
      </c>
      <c r="C1607" s="15" t="s">
        <v>188</v>
      </c>
      <c r="D1607" s="25" t="s">
        <v>39</v>
      </c>
      <c r="E1607" s="27">
        <v>188922</v>
      </c>
      <c r="F1607" s="27" t="s">
        <v>2642</v>
      </c>
      <c r="G1607" s="27" t="s">
        <v>41</v>
      </c>
      <c r="H1607" s="27">
        <v>29000</v>
      </c>
      <c r="I1607" s="27" t="s">
        <v>42</v>
      </c>
      <c r="J1607" s="28">
        <v>46106</v>
      </c>
      <c r="K1607" s="26">
        <v>0.41666666666666669</v>
      </c>
      <c r="L1607" s="26"/>
      <c r="M1607" s="27" t="s">
        <v>215</v>
      </c>
      <c r="N1607" s="25">
        <f>IFERROR(VLOOKUP(M1607,Data!$J$1:$K$58,2,0),"")</f>
        <v>56978089957</v>
      </c>
      <c r="O1607" s="27" t="s">
        <v>216</v>
      </c>
      <c r="P1607" s="27"/>
      <c r="Q1607" s="27" t="s">
        <v>190</v>
      </c>
      <c r="R1607" s="27" t="s">
        <v>48</v>
      </c>
      <c r="S1607" s="27"/>
      <c r="T1607" s="27"/>
      <c r="U1607" s="28"/>
      <c r="X1607" s="27"/>
      <c r="Y1607" s="27"/>
      <c r="Z1607" s="29"/>
      <c r="AA1607" s="29">
        <v>0.49305555555555558</v>
      </c>
      <c r="AB1607" s="29"/>
      <c r="AC1607" s="30">
        <v>46106</v>
      </c>
      <c r="AD1607" s="15" t="str">
        <f>IF(Tabla2[[#This Row],[HORA ENTREGA]]="DIRECTO","On time", IF(AA1607&lt;&gt;"",IF(Tabla2[[#This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07" s="15" t="str">
        <f>MID(Tabla2[[#This Row],[TIPO]],1,3)</f>
        <v xml:space="preserve">40 </v>
      </c>
      <c r="AF16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25-03%0A *Cliente:* LAMAIGNERE CHILE S.A. */ Cont: * CMAU4508118*/ HR Entrega: *10:00* /Dirección: *AV. MARTA OSSA RUIZ 601 (CAMINO CASAS VIEJAS); MAIPU </v>
      </c>
      <c r="AG1607" s="38" t="str">
        <f>IFERROR(HYPERLINK("https://wa.me/"&amp;Tabla2[[#This Row],[CONTACTO]]&amp;"?text="&amp;Tabla2[[#This Row],[Mensaje]],"Enviar mensaje"),"")</f>
        <v>Enviar mensaje</v>
      </c>
      <c r="AH1607" s="15" t="str">
        <f>CONCATENATE(A1607,F1607)</f>
        <v>1606CMAU4508118</v>
      </c>
      <c r="AI1607" s="15" t="str">
        <f>CONCATENATE("ENT-",A1607)</f>
        <v>ENT-1606</v>
      </c>
      <c r="AJ1607" s="15" t="str">
        <f>IF(Tabla2[[#This Row],[Op]]&lt;&gt;"","ENTREGA","")</f>
        <v>ENTREGA</v>
      </c>
      <c r="AK1607" s="40" t="str">
        <f>(Tabla2[[#This Row],[FECHA ENTREGA]]&amp;Tabla2[[#This Row],[HORA ENTREGA]])</f>
        <v>461060,416666666666667</v>
      </c>
      <c r="AL1607" s="34" t="str">
        <f>IFERROR(HYPERLINK("https://wa.me/"&amp;Tabla2[[#This Row],[CONTACTO]]&amp;"?text="&amp;Tabla2[[#This Row],[Mensaje]]),"")</f>
        <v xml:space="preserve">https://wa.me/56978089957?text=Hola!%0AServicio del día 25-03%0A *Cliente:* LAMAIGNERE CHILE S.A. */ Cont: * CMAU4508118*/ HR Entrega: *10:00* /Dirección: *AV. MARTA OSSA RUIZ 601 (CAMINO CASAS VIEJAS); MAIPU </v>
      </c>
    </row>
    <row r="1608" spans="1:38" s="15" customFormat="1" ht="16.5" customHeight="1" x14ac:dyDescent="0.2">
      <c r="A1608" s="15">
        <f>ROW(A1607)</f>
        <v>1607</v>
      </c>
      <c r="B1608" s="15">
        <f>IF(J1608=J1607,B1607+1,1)</f>
        <v>24</v>
      </c>
      <c r="C1608" s="15" t="s">
        <v>2040</v>
      </c>
      <c r="D1608" s="25" t="s">
        <v>39</v>
      </c>
      <c r="E1608" s="27">
        <v>502908</v>
      </c>
      <c r="F1608" s="27" t="s">
        <v>2643</v>
      </c>
      <c r="G1608" s="27" t="s">
        <v>41</v>
      </c>
      <c r="H1608" s="27">
        <v>6000</v>
      </c>
      <c r="I1608" s="27">
        <v>46104</v>
      </c>
      <c r="J1608" s="28">
        <v>46106</v>
      </c>
      <c r="K1608" s="26">
        <v>0.27083333333333331</v>
      </c>
      <c r="L1608" s="26"/>
      <c r="M1608" s="27" t="s">
        <v>180</v>
      </c>
      <c r="N1608" s="25">
        <f>IFERROR(VLOOKUP(M1608,Data!$J$1:$K$58,2,0),"")</f>
        <v>56956063271</v>
      </c>
      <c r="O1608" s="27" t="s">
        <v>384</v>
      </c>
      <c r="P1608" s="27"/>
      <c r="Q1608" s="27" t="s">
        <v>2042</v>
      </c>
      <c r="R1608" s="27" t="s">
        <v>74</v>
      </c>
      <c r="S1608" s="27"/>
      <c r="T1608" s="27"/>
      <c r="U1608" s="28"/>
      <c r="X1608" s="27"/>
      <c r="Y1608" s="27"/>
      <c r="Z1608" s="29"/>
      <c r="AA1608" s="29">
        <v>0.27083333333333331</v>
      </c>
      <c r="AB1608" s="29"/>
      <c r="AC1608" s="30">
        <v>46106</v>
      </c>
      <c r="AD1608" s="15" t="str">
        <f>IF(Tabla2[[#This Row],[HORA ENTREGA]]="DIRECTO","On time", IF(AA1608&lt;&gt;"",IF(Tabla2[[#This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8" s="15" t="str">
        <f>MID(Tabla2[[#This Row],[TIPO]],1,3)</f>
        <v xml:space="preserve">40 </v>
      </c>
      <c r="AF16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TIIU4190388*/ HR Entrega: *06:30* /Dirección: *CLAUDIO ARRAU 8600, PUDAHUEL</v>
      </c>
      <c r="AG1608" s="38" t="str">
        <f>IFERROR(HYPERLINK("https://wa.me/"&amp;Tabla2[[#This Row],[CONTACTO]]&amp;"?text="&amp;Tabla2[[#This Row],[Mensaje]],"Enviar mensaje"),"")</f>
        <v>Enviar mensaje</v>
      </c>
      <c r="AH1608" s="15" t="str">
        <f>CONCATENATE(A1608,F1608)</f>
        <v>1607TIIU4190388</v>
      </c>
      <c r="AI1608" s="15" t="str">
        <f>CONCATENATE("ENT-",A1608)</f>
        <v>ENT-1607</v>
      </c>
      <c r="AJ1608" s="15" t="str">
        <f>IF(Tabla2[[#This Row],[Op]]&lt;&gt;"","ENTREGA","")</f>
        <v>ENTREGA</v>
      </c>
      <c r="AK1608" s="40" t="str">
        <f>(Tabla2[[#This Row],[FECHA ENTREGA]]&amp;Tabla2[[#This Row],[HORA ENTREGA]])</f>
        <v>461060,270833333333333</v>
      </c>
      <c r="AL1608" s="34" t="str">
        <f>IFERROR(HYPERLINK("https://wa.me/"&amp;Tabla2[[#This Row],[CONTACTO]]&amp;"?text="&amp;Tabla2[[#This Row],[Mensaje]]),"")</f>
        <v>https://wa.me/56956063271?text=Hola!%0AServicio del día 25-03%0A *Cliente:* LOG SERVICES SPA */ Cont: * TIIU4190388*/ HR Entrega: *06:30* /Dirección: *CLAUDIO ARRAU 8600, PUDAHUEL</v>
      </c>
    </row>
    <row r="1609" spans="1:38" s="15" customFormat="1" ht="16.5" customHeight="1" x14ac:dyDescent="0.2">
      <c r="A1609" s="15">
        <f>ROW(A1608)</f>
        <v>1608</v>
      </c>
      <c r="B1609" s="15">
        <f>IF(J1609=J1608,B1608+1,1)</f>
        <v>25</v>
      </c>
      <c r="C1609" s="15" t="s">
        <v>2040</v>
      </c>
      <c r="D1609" s="25" t="s">
        <v>39</v>
      </c>
      <c r="E1609" s="27">
        <v>502908</v>
      </c>
      <c r="F1609" s="27" t="s">
        <v>2644</v>
      </c>
      <c r="G1609" s="27" t="s">
        <v>41</v>
      </c>
      <c r="H1609" s="27">
        <v>6000</v>
      </c>
      <c r="I1609" s="27">
        <v>46104</v>
      </c>
      <c r="J1609" s="28">
        <v>46106</v>
      </c>
      <c r="K1609" s="26">
        <v>0.29166666666666669</v>
      </c>
      <c r="L1609" s="26"/>
      <c r="M1609" s="27" t="s">
        <v>273</v>
      </c>
      <c r="N1609" s="25">
        <f>IFERROR(VLOOKUP(M1609,Data!$J$1:$K$58,2,0),"")</f>
        <v>56950103942</v>
      </c>
      <c r="O1609" s="27" t="s">
        <v>274</v>
      </c>
      <c r="P1609" s="27"/>
      <c r="Q1609" s="27" t="s">
        <v>2042</v>
      </c>
      <c r="R1609" s="27" t="s">
        <v>74</v>
      </c>
      <c r="S1609" s="27"/>
      <c r="T1609" s="27"/>
      <c r="U1609" s="28"/>
      <c r="X1609" s="27"/>
      <c r="Y1609" s="27"/>
      <c r="Z1609" s="29"/>
      <c r="AA1609" s="29">
        <v>0.30208333333333331</v>
      </c>
      <c r="AB1609" s="29"/>
      <c r="AC1609" s="30">
        <v>46106</v>
      </c>
      <c r="AD1609" s="15" t="str">
        <f>IF(Tabla2[[#This Row],[HORA ENTREGA]]="DIRECTO","On time", IF(AA1609&lt;&gt;"",IF(Tabla2[[#This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09" s="15" t="str">
        <f>MID(Tabla2[[#This Row],[TIPO]],1,3)</f>
        <v xml:space="preserve">40 </v>
      </c>
      <c r="AF16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MEDU4784860*/ HR Entrega: *07:00* /Dirección: *CLAUDIO ARRAU 8600, PUDAHUEL</v>
      </c>
      <c r="AG1609" s="38" t="str">
        <f>IFERROR(HYPERLINK("https://wa.me/"&amp;Tabla2[[#This Row],[CONTACTO]]&amp;"?text="&amp;Tabla2[[#This Row],[Mensaje]],"Enviar mensaje"),"")</f>
        <v>Enviar mensaje</v>
      </c>
      <c r="AH1609" s="15" t="str">
        <f>CONCATENATE(A1609,F1609)</f>
        <v>1608MEDU4784860</v>
      </c>
      <c r="AI1609" s="15" t="str">
        <f>CONCATENATE("ENT-",A1609)</f>
        <v>ENT-1608</v>
      </c>
      <c r="AJ1609" s="15" t="str">
        <f>IF(Tabla2[[#This Row],[Op]]&lt;&gt;"","ENTREGA","")</f>
        <v>ENTREGA</v>
      </c>
      <c r="AK1609" s="40" t="str">
        <f>(Tabla2[[#This Row],[FECHA ENTREGA]]&amp;Tabla2[[#This Row],[HORA ENTREGA]])</f>
        <v>461060,291666666666667</v>
      </c>
      <c r="AL1609" s="34" t="str">
        <f>IFERROR(HYPERLINK("https://wa.me/"&amp;Tabla2[[#This Row],[CONTACTO]]&amp;"?text="&amp;Tabla2[[#This Row],[Mensaje]]),"")</f>
        <v>https://wa.me/56950103942?text=Hola!%0AServicio del día 25-03%0A *Cliente:* LOG SERVICES SPA */ Cont: * MEDU4784860*/ HR Entrega: *07:00* /Dirección: *CLAUDIO ARRAU 8600, PUDAHUEL</v>
      </c>
    </row>
    <row r="1610" spans="1:38" s="15" customFormat="1" ht="16.5" customHeight="1" x14ac:dyDescent="0.2">
      <c r="A1610" s="15">
        <f>ROW(A1609)</f>
        <v>1609</v>
      </c>
      <c r="B1610" s="15">
        <f>IF(J1610=J1609,B1609+1,1)</f>
        <v>26</v>
      </c>
      <c r="C1610" s="15" t="s">
        <v>2040</v>
      </c>
      <c r="D1610" s="25" t="s">
        <v>39</v>
      </c>
      <c r="E1610" s="27">
        <v>502908</v>
      </c>
      <c r="F1610" s="27" t="s">
        <v>2645</v>
      </c>
      <c r="G1610" s="27" t="s">
        <v>41</v>
      </c>
      <c r="H1610" s="27">
        <v>6000</v>
      </c>
      <c r="I1610" s="27">
        <v>46104</v>
      </c>
      <c r="J1610" s="28">
        <v>46106</v>
      </c>
      <c r="K1610" s="26">
        <v>0.29166666666666669</v>
      </c>
      <c r="L1610" s="26"/>
      <c r="M1610" s="27" t="s">
        <v>51</v>
      </c>
      <c r="N1610" s="25">
        <f>IFERROR(VLOOKUP(M1610,Data!$J$1:$K$58,2,0),"")</f>
        <v>56967256951</v>
      </c>
      <c r="O1610" s="27" t="s">
        <v>52</v>
      </c>
      <c r="P1610" s="27"/>
      <c r="Q1610" s="27" t="s">
        <v>2042</v>
      </c>
      <c r="R1610" s="27" t="s">
        <v>74</v>
      </c>
      <c r="S1610" s="27"/>
      <c r="T1610" s="27"/>
      <c r="U1610" s="28"/>
      <c r="X1610" s="27"/>
      <c r="Y1610" s="27"/>
      <c r="Z1610" s="29"/>
      <c r="AA1610" s="29">
        <v>0.33680555555555558</v>
      </c>
      <c r="AB1610" s="29"/>
      <c r="AC1610" s="30">
        <v>46106</v>
      </c>
      <c r="AD1610" s="15" t="str">
        <f>IF(Tabla2[[#This Row],[HORA ENTREGA]]="DIRECTO","On time", IF(AA1610&lt;&gt;"",IF(Tabla2[[#This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10" s="15" t="str">
        <f>MID(Tabla2[[#This Row],[TIPO]],1,3)</f>
        <v xml:space="preserve">40 </v>
      </c>
      <c r="AF16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CAAU7911986*/ HR Entrega: *07:00* /Dirección: *CLAUDIO ARRAU 8600, PUDAHUEL</v>
      </c>
      <c r="AG1610" s="38" t="str">
        <f>IFERROR(HYPERLINK("https://wa.me/"&amp;Tabla2[[#This Row],[CONTACTO]]&amp;"?text="&amp;Tabla2[[#This Row],[Mensaje]],"Enviar mensaje"),"")</f>
        <v>Enviar mensaje</v>
      </c>
      <c r="AH1610" s="15" t="str">
        <f>CONCATENATE(A1610,F1610)</f>
        <v>1609CAAU7911986</v>
      </c>
      <c r="AI1610" s="15" t="str">
        <f>CONCATENATE("ENT-",A1610)</f>
        <v>ENT-1609</v>
      </c>
      <c r="AJ1610" s="15" t="str">
        <f>IF(Tabla2[[#This Row],[Op]]&lt;&gt;"","ENTREGA","")</f>
        <v>ENTREGA</v>
      </c>
      <c r="AK1610" s="40" t="str">
        <f>(Tabla2[[#This Row],[FECHA ENTREGA]]&amp;Tabla2[[#This Row],[HORA ENTREGA]])</f>
        <v>461060,291666666666667</v>
      </c>
      <c r="AL1610" s="34" t="str">
        <f>IFERROR(HYPERLINK("https://wa.me/"&amp;Tabla2[[#This Row],[CONTACTO]]&amp;"?text="&amp;Tabla2[[#This Row],[Mensaje]]),"")</f>
        <v>https://wa.me/56967256951?text=Hola!%0AServicio del día 25-03%0A *Cliente:* LOG SERVICES SPA */ Cont: * CAAU7911986*/ HR Entrega: *07:00* /Dirección: *CLAUDIO ARRAU 8600, PUDAHUEL</v>
      </c>
    </row>
    <row r="1611" spans="1:38" s="15" customFormat="1" ht="16.5" customHeight="1" x14ac:dyDescent="0.2">
      <c r="A1611" s="15">
        <f>ROW(A1610)</f>
        <v>1610</v>
      </c>
      <c r="B1611" s="15">
        <f>IF(J1611=J1610,B1610+1,1)</f>
        <v>27</v>
      </c>
      <c r="C1611" s="15" t="s">
        <v>2040</v>
      </c>
      <c r="D1611" s="25" t="s">
        <v>39</v>
      </c>
      <c r="E1611" s="27">
        <v>502908</v>
      </c>
      <c r="F1611" s="27" t="s">
        <v>2646</v>
      </c>
      <c r="G1611" s="27" t="s">
        <v>41</v>
      </c>
      <c r="H1611" s="27">
        <v>6000</v>
      </c>
      <c r="I1611" s="27">
        <v>46104</v>
      </c>
      <c r="J1611" s="28">
        <v>46106</v>
      </c>
      <c r="K1611" s="26">
        <v>0.29166666666666669</v>
      </c>
      <c r="L1611" s="26"/>
      <c r="M1611" s="27" t="s">
        <v>151</v>
      </c>
      <c r="N1611" s="25">
        <f>IFERROR(VLOOKUP(M1611,Data!$J$1:$K$58,2,0),"")</f>
        <v>56973887427</v>
      </c>
      <c r="O1611" s="27" t="s">
        <v>152</v>
      </c>
      <c r="P1611" s="27"/>
      <c r="Q1611" s="27" t="s">
        <v>2042</v>
      </c>
      <c r="R1611" s="27" t="s">
        <v>74</v>
      </c>
      <c r="S1611" s="27"/>
      <c r="T1611" s="27"/>
      <c r="U1611" s="28"/>
      <c r="X1611" s="27"/>
      <c r="Y1611" s="27"/>
      <c r="Z1611" s="29"/>
      <c r="AA1611" s="29">
        <v>0.3263888888888889</v>
      </c>
      <c r="AB1611" s="29"/>
      <c r="AC1611" s="30">
        <v>46106</v>
      </c>
      <c r="AD1611" s="15" t="str">
        <f>IF(Tabla2[[#This Row],[HORA ENTREGA]]="DIRECTO","On time", IF(AA1611&lt;&gt;"",IF(Tabla2[[#This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11" s="15" t="str">
        <f>MID(Tabla2[[#This Row],[TIPO]],1,3)</f>
        <v xml:space="preserve">40 </v>
      </c>
      <c r="AF16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CAAU9989957*/ HR Entrega: *07:00* /Dirección: *CLAUDIO ARRAU 8600, PUDAHUEL</v>
      </c>
      <c r="AG1611" s="38" t="str">
        <f>IFERROR(HYPERLINK("https://wa.me/"&amp;Tabla2[[#This Row],[CONTACTO]]&amp;"?text="&amp;Tabla2[[#This Row],[Mensaje]],"Enviar mensaje"),"")</f>
        <v>Enviar mensaje</v>
      </c>
      <c r="AH1611" s="15" t="str">
        <f>CONCATENATE(A1611,F1611)</f>
        <v>1610CAAU9989957</v>
      </c>
      <c r="AI1611" s="15" t="str">
        <f>CONCATENATE("ENT-",A1611)</f>
        <v>ENT-1610</v>
      </c>
      <c r="AJ1611" s="15" t="str">
        <f>IF(Tabla2[[#This Row],[Op]]&lt;&gt;"","ENTREGA","")</f>
        <v>ENTREGA</v>
      </c>
      <c r="AK1611" s="40" t="str">
        <f>(Tabla2[[#This Row],[FECHA ENTREGA]]&amp;Tabla2[[#This Row],[HORA ENTREGA]])</f>
        <v>461060,291666666666667</v>
      </c>
      <c r="AL1611" s="34" t="str">
        <f>IFERROR(HYPERLINK("https://wa.me/"&amp;Tabla2[[#This Row],[CONTACTO]]&amp;"?text="&amp;Tabla2[[#This Row],[Mensaje]]),"")</f>
        <v>https://wa.me/56973887427?text=Hola!%0AServicio del día 25-03%0A *Cliente:* LOG SERVICES SPA */ Cont: * CAAU9989957*/ HR Entrega: *07:00* /Dirección: *CLAUDIO ARRAU 8600, PUDAHUEL</v>
      </c>
    </row>
    <row r="1612" spans="1:38" s="15" customFormat="1" ht="16.5" customHeight="1" x14ac:dyDescent="0.2">
      <c r="A1612" s="15">
        <f>ROW(A1611)</f>
        <v>1611</v>
      </c>
      <c r="B1612" s="15">
        <f>IF(J1612=J1611,B1611+1,1)</f>
        <v>28</v>
      </c>
      <c r="C1612" s="15" t="s">
        <v>2040</v>
      </c>
      <c r="D1612" s="25" t="s">
        <v>39</v>
      </c>
      <c r="E1612" s="27">
        <v>502908</v>
      </c>
      <c r="F1612" s="27" t="s">
        <v>2647</v>
      </c>
      <c r="G1612" s="27" t="s">
        <v>41</v>
      </c>
      <c r="H1612" s="27">
        <v>6000</v>
      </c>
      <c r="I1612" s="27">
        <v>46104</v>
      </c>
      <c r="J1612" s="28">
        <v>46106</v>
      </c>
      <c r="K1612" s="26">
        <v>0.29166666666666669</v>
      </c>
      <c r="L1612" s="26"/>
      <c r="M1612" s="27" t="s">
        <v>172</v>
      </c>
      <c r="N1612" s="25">
        <f>IFERROR(VLOOKUP(M1612,Data!$J$1:$K$58,2,0),"")</f>
        <v>56985215946</v>
      </c>
      <c r="O1612" s="27" t="s">
        <v>173</v>
      </c>
      <c r="P1612" s="27"/>
      <c r="Q1612" s="27" t="s">
        <v>2042</v>
      </c>
      <c r="R1612" s="27" t="s">
        <v>74</v>
      </c>
      <c r="S1612" s="27"/>
      <c r="T1612" s="27"/>
      <c r="U1612" s="28"/>
      <c r="X1612" s="27"/>
      <c r="Y1612" s="27"/>
      <c r="Z1612" s="29"/>
      <c r="AA1612" s="29">
        <v>0.33888888888888891</v>
      </c>
      <c r="AB1612" s="29"/>
      <c r="AC1612" s="30">
        <v>46106</v>
      </c>
      <c r="AD1612" s="15" t="str">
        <f>IF(Tabla2[[#This Row],[HORA ENTREGA]]="DIRECTO","On time", IF(AA1612&lt;&gt;"",IF(Tabla2[[#This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12" s="15" t="str">
        <f>MID(Tabla2[[#This Row],[TIPO]],1,3)</f>
        <v xml:space="preserve">40 </v>
      </c>
      <c r="AF16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MSNU7871729*/ HR Entrega: *07:00* /Dirección: *CLAUDIO ARRAU 8600, PUDAHUEL</v>
      </c>
      <c r="AG1612" s="38" t="str">
        <f>IFERROR(HYPERLINK("https://wa.me/"&amp;Tabla2[[#This Row],[CONTACTO]]&amp;"?text="&amp;Tabla2[[#This Row],[Mensaje]],"Enviar mensaje"),"")</f>
        <v>Enviar mensaje</v>
      </c>
      <c r="AH1612" s="15" t="str">
        <f>CONCATENATE(A1612,F1612)</f>
        <v>1611MSNU7871729</v>
      </c>
      <c r="AI1612" s="15" t="str">
        <f>CONCATENATE("ENT-",A1612)</f>
        <v>ENT-1611</v>
      </c>
      <c r="AJ1612" s="15" t="str">
        <f>IF(Tabla2[[#This Row],[Op]]&lt;&gt;"","ENTREGA","")</f>
        <v>ENTREGA</v>
      </c>
      <c r="AK1612" s="40" t="str">
        <f>(Tabla2[[#This Row],[FECHA ENTREGA]]&amp;Tabla2[[#This Row],[HORA ENTREGA]])</f>
        <v>461060,291666666666667</v>
      </c>
      <c r="AL1612" s="34" t="str">
        <f>IFERROR(HYPERLINK("https://wa.me/"&amp;Tabla2[[#This Row],[CONTACTO]]&amp;"?text="&amp;Tabla2[[#This Row],[Mensaje]]),"")</f>
        <v>https://wa.me/56985215946?text=Hola!%0AServicio del día 25-03%0A *Cliente:* LOG SERVICES SPA */ Cont: * MSNU7871729*/ HR Entrega: *07:00* /Dirección: *CLAUDIO ARRAU 8600, PUDAHUEL</v>
      </c>
    </row>
    <row r="1613" spans="1:38" s="15" customFormat="1" ht="16.5" customHeight="1" x14ac:dyDescent="0.2">
      <c r="A1613" s="15">
        <f>ROW(A1612)</f>
        <v>1612</v>
      </c>
      <c r="B1613" s="15">
        <f>IF(J1613=J1612,B1612+1,1)</f>
        <v>29</v>
      </c>
      <c r="C1613" s="15" t="s">
        <v>2040</v>
      </c>
      <c r="D1613" s="25" t="s">
        <v>39</v>
      </c>
      <c r="E1613" s="27">
        <v>502908</v>
      </c>
      <c r="F1613" s="27" t="s">
        <v>2648</v>
      </c>
      <c r="G1613" s="27" t="s">
        <v>41</v>
      </c>
      <c r="H1613" s="27">
        <v>6000</v>
      </c>
      <c r="I1613" s="27">
        <v>46104</v>
      </c>
      <c r="J1613" s="28">
        <v>46106</v>
      </c>
      <c r="K1613" s="26">
        <v>0.29166666666666669</v>
      </c>
      <c r="L1613" s="26"/>
      <c r="M1613" s="27" t="s">
        <v>90</v>
      </c>
      <c r="N1613" s="25">
        <f>IFERROR(VLOOKUP(M1613,Data!$J$1:$K$58,2,0),"")</f>
        <v>56987557136</v>
      </c>
      <c r="O1613" s="27" t="s">
        <v>91</v>
      </c>
      <c r="P1613" s="27"/>
      <c r="Q1613" s="27" t="s">
        <v>2042</v>
      </c>
      <c r="R1613" s="27" t="s">
        <v>74</v>
      </c>
      <c r="S1613" s="27"/>
      <c r="T1613" s="27"/>
      <c r="U1613" s="28"/>
      <c r="X1613" s="27"/>
      <c r="Y1613" s="27"/>
      <c r="Z1613" s="29"/>
      <c r="AA1613" s="29">
        <v>0.3263888888888889</v>
      </c>
      <c r="AB1613" s="29"/>
      <c r="AC1613" s="30">
        <v>46106</v>
      </c>
      <c r="AD1613" s="15" t="str">
        <f>IF(Tabla2[[#This Row],[HORA ENTREGA]]="DIRECTO","On time", IF(AA1613&lt;&gt;"",IF(Tabla2[[#This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13" s="15" t="str">
        <f>MID(Tabla2[[#This Row],[TIPO]],1,3)</f>
        <v xml:space="preserve">40 </v>
      </c>
      <c r="AF16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MSMU6253160*/ HR Entrega: *07:00* /Dirección: *CLAUDIO ARRAU 8600, PUDAHUEL</v>
      </c>
      <c r="AG1613" s="38" t="str">
        <f>IFERROR(HYPERLINK("https://wa.me/"&amp;Tabla2[[#This Row],[CONTACTO]]&amp;"?text="&amp;Tabla2[[#This Row],[Mensaje]],"Enviar mensaje"),"")</f>
        <v>Enviar mensaje</v>
      </c>
      <c r="AH1613" s="15" t="str">
        <f>CONCATENATE(A1613,F1613)</f>
        <v>1612MSMU6253160</v>
      </c>
      <c r="AI1613" s="15" t="str">
        <f>CONCATENATE("ENT-",A1613)</f>
        <v>ENT-1612</v>
      </c>
      <c r="AJ1613" s="15" t="str">
        <f>IF(Tabla2[[#This Row],[Op]]&lt;&gt;"","ENTREGA","")</f>
        <v>ENTREGA</v>
      </c>
      <c r="AK1613" s="40" t="str">
        <f>(Tabla2[[#This Row],[FECHA ENTREGA]]&amp;Tabla2[[#This Row],[HORA ENTREGA]])</f>
        <v>461060,291666666666667</v>
      </c>
      <c r="AL1613" s="34" t="str">
        <f>IFERROR(HYPERLINK("https://wa.me/"&amp;Tabla2[[#This Row],[CONTACTO]]&amp;"?text="&amp;Tabla2[[#This Row],[Mensaje]]),"")</f>
        <v>https://wa.me/56987557136?text=Hola!%0AServicio del día 25-03%0A *Cliente:* LOG SERVICES SPA */ Cont: * MSMU6253160*/ HR Entrega: *07:00* /Dirección: *CLAUDIO ARRAU 8600, PUDAHUEL</v>
      </c>
    </row>
    <row r="1614" spans="1:38" s="15" customFormat="1" ht="16.5" customHeight="1" x14ac:dyDescent="0.2">
      <c r="A1614" s="15">
        <f>ROW(A1613)</f>
        <v>1613</v>
      </c>
      <c r="B1614" s="15">
        <f>IF(J1614=J1613,B1613+1,1)</f>
        <v>30</v>
      </c>
      <c r="C1614" s="15" t="s">
        <v>2040</v>
      </c>
      <c r="D1614" s="25" t="s">
        <v>39</v>
      </c>
      <c r="E1614" s="27">
        <v>502908</v>
      </c>
      <c r="F1614" s="27" t="s">
        <v>2649</v>
      </c>
      <c r="G1614" s="27" t="s">
        <v>41</v>
      </c>
      <c r="H1614" s="27">
        <v>6000</v>
      </c>
      <c r="I1614" s="27">
        <v>46104</v>
      </c>
      <c r="J1614" s="28">
        <v>46106</v>
      </c>
      <c r="K1614" s="26">
        <v>0.3263888888888889</v>
      </c>
      <c r="L1614" s="26"/>
      <c r="M1614" s="27" t="s">
        <v>674</v>
      </c>
      <c r="N1614" s="25">
        <f>IFERROR(VLOOKUP(M1614,Data!$J$1:$K$58,2,0),"")</f>
        <v>56967386018</v>
      </c>
      <c r="O1614" s="27" t="s">
        <v>356</v>
      </c>
      <c r="P1614" s="27"/>
      <c r="Q1614" s="27" t="s">
        <v>2042</v>
      </c>
      <c r="R1614" s="27" t="s">
        <v>74</v>
      </c>
      <c r="S1614" s="27"/>
      <c r="T1614" s="27"/>
      <c r="U1614" s="28"/>
      <c r="X1614" s="27"/>
      <c r="Y1614" s="27"/>
      <c r="Z1614" s="29"/>
      <c r="AA1614" s="29">
        <v>0.3263888888888889</v>
      </c>
      <c r="AB1614" s="29"/>
      <c r="AC1614" s="30">
        <v>46106</v>
      </c>
      <c r="AD1614" s="15" t="str">
        <f>IF(Tabla2[[#This Row],[HORA ENTREGA]]="DIRECTO","On time", IF(AA1614&lt;&gt;"",IF(Tabla2[[#This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14" s="15" t="str">
        <f>MID(Tabla2[[#This Row],[TIPO]],1,3)</f>
        <v xml:space="preserve">40 </v>
      </c>
      <c r="AF16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MSMU7702279*/ HR Entrega: *07:50* /Dirección: *CLAUDIO ARRAU 8600, PUDAHUEL</v>
      </c>
      <c r="AG1614" s="38" t="str">
        <f>IFERROR(HYPERLINK("https://wa.me/"&amp;Tabla2[[#This Row],[CONTACTO]]&amp;"?text="&amp;Tabla2[[#This Row],[Mensaje]],"Enviar mensaje"),"")</f>
        <v>Enviar mensaje</v>
      </c>
      <c r="AH1614" s="15" t="str">
        <f>CONCATENATE(A1614,F1614)</f>
        <v>1613MSMU7702279</v>
      </c>
      <c r="AI1614" s="15" t="str">
        <f>CONCATENATE("ENT-",A1614)</f>
        <v>ENT-1613</v>
      </c>
      <c r="AJ1614" s="15" t="str">
        <f>IF(Tabla2[[#This Row],[Op]]&lt;&gt;"","ENTREGA","")</f>
        <v>ENTREGA</v>
      </c>
      <c r="AK1614" s="40" t="str">
        <f>(Tabla2[[#This Row],[FECHA ENTREGA]]&amp;Tabla2[[#This Row],[HORA ENTREGA]])</f>
        <v>461060,326388888888889</v>
      </c>
      <c r="AL1614" s="34" t="str">
        <f>IFERROR(HYPERLINK("https://wa.me/"&amp;Tabla2[[#This Row],[CONTACTO]]&amp;"?text="&amp;Tabla2[[#This Row],[Mensaje]]),"")</f>
        <v>https://wa.me/56967386018?text=Hola!%0AServicio del día 25-03%0A *Cliente:* LOG SERVICES SPA */ Cont: * MSMU7702279*/ HR Entrega: *07:50* /Dirección: *CLAUDIO ARRAU 8600, PUDAHUEL</v>
      </c>
    </row>
    <row r="1615" spans="1:38" s="15" customFormat="1" ht="16.5" customHeight="1" x14ac:dyDescent="0.2">
      <c r="A1615" s="15">
        <f>ROW(A1614)</f>
        <v>1614</v>
      </c>
      <c r="B1615" s="15">
        <f>IF(J1615=J1614,B1614+1,1)</f>
        <v>31</v>
      </c>
      <c r="C1615" s="15" t="s">
        <v>2040</v>
      </c>
      <c r="D1615" s="25" t="s">
        <v>39</v>
      </c>
      <c r="E1615" s="27">
        <v>502908</v>
      </c>
      <c r="F1615" s="27" t="s">
        <v>2650</v>
      </c>
      <c r="G1615" s="27" t="s">
        <v>41</v>
      </c>
      <c r="H1615" s="27">
        <v>6000</v>
      </c>
      <c r="I1615" s="27">
        <v>46104</v>
      </c>
      <c r="J1615" s="28">
        <v>46106</v>
      </c>
      <c r="K1615" s="26">
        <v>0.48055555555555557</v>
      </c>
      <c r="L1615" s="26"/>
      <c r="M1615" s="27" t="s">
        <v>971</v>
      </c>
      <c r="N1615" s="25">
        <f>IFERROR(VLOOKUP(M1615,Data!$J$1:$K$58,2,0),"")</f>
        <v>56999972473</v>
      </c>
      <c r="O1615" s="27" t="s">
        <v>348</v>
      </c>
      <c r="P1615" s="27"/>
      <c r="Q1615" s="27" t="s">
        <v>2042</v>
      </c>
      <c r="R1615" s="27" t="s">
        <v>74</v>
      </c>
      <c r="S1615" s="27"/>
      <c r="T1615" s="27"/>
      <c r="U1615" s="28"/>
      <c r="X1615" s="27"/>
      <c r="Y1615" s="27"/>
      <c r="Z1615" s="29"/>
      <c r="AA1615" s="29">
        <v>0.48055555555555557</v>
      </c>
      <c r="AB1615" s="29"/>
      <c r="AC1615" s="30">
        <v>46106</v>
      </c>
      <c r="AD1615" s="15" t="str">
        <f>IF(Tabla2[[#This Row],[HORA ENTREGA]]="DIRECTO","On time", IF(AA1615&lt;&gt;"",IF(Tabla2[[#This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15" s="15" t="str">
        <f>MID(Tabla2[[#This Row],[TIPO]],1,3)</f>
        <v xml:space="preserve">40 </v>
      </c>
      <c r="AF16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UETU7671213*/ HR Entrega: *11:32* /Dirección: *CLAUDIO ARRAU 8600, PUDAHUEL</v>
      </c>
      <c r="AG1615" s="38" t="str">
        <f>IFERROR(HYPERLINK("https://wa.me/"&amp;Tabla2[[#This Row],[CONTACTO]]&amp;"?text="&amp;Tabla2[[#This Row],[Mensaje]],"Enviar mensaje"),"")</f>
        <v>Enviar mensaje</v>
      </c>
      <c r="AH1615" s="15" t="str">
        <f>CONCATENATE(A1615,F1615)</f>
        <v>1614UETU7671213</v>
      </c>
      <c r="AI1615" s="15" t="str">
        <f>CONCATENATE("ENT-",A1615)</f>
        <v>ENT-1614</v>
      </c>
      <c r="AJ1615" s="15" t="str">
        <f>IF(Tabla2[[#This Row],[Op]]&lt;&gt;"","ENTREGA","")</f>
        <v>ENTREGA</v>
      </c>
      <c r="AK1615" s="40" t="str">
        <f>(Tabla2[[#This Row],[FECHA ENTREGA]]&amp;Tabla2[[#This Row],[HORA ENTREGA]])</f>
        <v>461060,480555555555556</v>
      </c>
      <c r="AL1615" s="34" t="str">
        <f>IFERROR(HYPERLINK("https://wa.me/"&amp;Tabla2[[#This Row],[CONTACTO]]&amp;"?text="&amp;Tabla2[[#This Row],[Mensaje]]),"")</f>
        <v>https://wa.me/56999972473?text=Hola!%0AServicio del día 25-03%0A *Cliente:* LOG SERVICES SPA */ Cont: * UETU7671213*/ HR Entrega: *11:32* /Dirección: *CLAUDIO ARRAU 8600, PUDAHUEL</v>
      </c>
    </row>
    <row r="1616" spans="1:38" s="15" customFormat="1" ht="16.5" customHeight="1" x14ac:dyDescent="0.2">
      <c r="A1616" s="15">
        <f>ROW(A1615)</f>
        <v>1615</v>
      </c>
      <c r="B1616" s="15">
        <f>IF(J1616=J1615,B1615+1,1)</f>
        <v>32</v>
      </c>
      <c r="C1616" s="15" t="s">
        <v>2040</v>
      </c>
      <c r="D1616" s="25" t="s">
        <v>39</v>
      </c>
      <c r="E1616" s="27">
        <v>502908</v>
      </c>
      <c r="F1616" s="27" t="s">
        <v>2651</v>
      </c>
      <c r="G1616" s="27" t="s">
        <v>41</v>
      </c>
      <c r="H1616" s="27">
        <v>6000</v>
      </c>
      <c r="I1616" s="27">
        <v>46104</v>
      </c>
      <c r="J1616" s="28">
        <v>46106</v>
      </c>
      <c r="K1616" s="26">
        <v>0.49444444444444446</v>
      </c>
      <c r="L1616" s="26"/>
      <c r="M1616" s="27" t="s">
        <v>273</v>
      </c>
      <c r="N1616" s="25">
        <f>IFERROR(VLOOKUP(M1616,Data!$J$1:$K$58,2,0),"")</f>
        <v>56950103942</v>
      </c>
      <c r="O1616" s="27" t="s">
        <v>274</v>
      </c>
      <c r="P1616" s="27"/>
      <c r="Q1616" s="27" t="s">
        <v>2042</v>
      </c>
      <c r="R1616" s="27" t="s">
        <v>74</v>
      </c>
      <c r="S1616" s="27"/>
      <c r="T1616" s="27"/>
      <c r="U1616" s="28"/>
      <c r="X1616" s="27"/>
      <c r="Y1616" s="27"/>
      <c r="Z1616" s="29"/>
      <c r="AA1616" s="29">
        <v>0.49444444444444446</v>
      </c>
      <c r="AB1616" s="29"/>
      <c r="AC1616" s="30">
        <v>46106</v>
      </c>
      <c r="AD1616" s="15" t="str">
        <f>IF(Tabla2[[#This Row],[HORA ENTREGA]]="DIRECTO","On time", IF(AA1616&lt;&gt;"",IF(Tabla2[[#This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16" s="15" t="str">
        <f>MID(Tabla2[[#This Row],[TIPO]],1,3)</f>
        <v xml:space="preserve">40 </v>
      </c>
      <c r="AF16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MSDU8869290*/ HR Entrega: *11:52* /Dirección: *CLAUDIO ARRAU 8600, PUDAHUEL</v>
      </c>
      <c r="AG1616" s="38" t="str">
        <f>IFERROR(HYPERLINK("https://wa.me/"&amp;Tabla2[[#This Row],[CONTACTO]]&amp;"?text="&amp;Tabla2[[#This Row],[Mensaje]],"Enviar mensaje"),"")</f>
        <v>Enviar mensaje</v>
      </c>
      <c r="AH1616" s="15" t="str">
        <f>CONCATENATE(A1616,F1616)</f>
        <v>1615MSDU8869290</v>
      </c>
      <c r="AI1616" s="15" t="str">
        <f>CONCATENATE("ENT-",A1616)</f>
        <v>ENT-1615</v>
      </c>
      <c r="AJ1616" s="15" t="str">
        <f>IF(Tabla2[[#This Row],[Op]]&lt;&gt;"","ENTREGA","")</f>
        <v>ENTREGA</v>
      </c>
      <c r="AK1616" s="40" t="str">
        <f>(Tabla2[[#This Row],[FECHA ENTREGA]]&amp;Tabla2[[#This Row],[HORA ENTREGA]])</f>
        <v>461060,494444444444444</v>
      </c>
      <c r="AL1616" s="34" t="str">
        <f>IFERROR(HYPERLINK("https://wa.me/"&amp;Tabla2[[#This Row],[CONTACTO]]&amp;"?text="&amp;Tabla2[[#This Row],[Mensaje]]),"")</f>
        <v>https://wa.me/56950103942?text=Hola!%0AServicio del día 25-03%0A *Cliente:* LOG SERVICES SPA */ Cont: * MSDU8869290*/ HR Entrega: *11:52* /Dirección: *CLAUDIO ARRAU 8600, PUDAHUEL</v>
      </c>
    </row>
    <row r="1617" spans="1:38" s="15" customFormat="1" ht="16.5" customHeight="1" x14ac:dyDescent="0.2">
      <c r="A1617" s="15">
        <f>ROW(A1616)</f>
        <v>1616</v>
      </c>
      <c r="B1617" s="15">
        <f>IF(J1617=J1616,B1616+1,1)</f>
        <v>33</v>
      </c>
      <c r="C1617" s="15" t="s">
        <v>2040</v>
      </c>
      <c r="D1617" s="25" t="s">
        <v>39</v>
      </c>
      <c r="E1617" s="27">
        <v>502908</v>
      </c>
      <c r="F1617" s="27" t="s">
        <v>2652</v>
      </c>
      <c r="G1617" s="27" t="s">
        <v>41</v>
      </c>
      <c r="H1617" s="27">
        <v>6000</v>
      </c>
      <c r="I1617" s="27">
        <v>46104</v>
      </c>
      <c r="J1617" s="28">
        <v>46106</v>
      </c>
      <c r="K1617" s="26">
        <v>0.50208333333333333</v>
      </c>
      <c r="L1617" s="26"/>
      <c r="M1617" s="27" t="s">
        <v>90</v>
      </c>
      <c r="N1617" s="25">
        <f>IFERROR(VLOOKUP(M1617,Data!$J$1:$K$58,2,0),"")</f>
        <v>56987557136</v>
      </c>
      <c r="O1617" s="27" t="s">
        <v>91</v>
      </c>
      <c r="P1617" s="27"/>
      <c r="Q1617" s="27" t="s">
        <v>2042</v>
      </c>
      <c r="R1617" s="27" t="s">
        <v>74</v>
      </c>
      <c r="S1617" s="27"/>
      <c r="T1617" s="27"/>
      <c r="U1617" s="28"/>
      <c r="X1617" s="27"/>
      <c r="Y1617" s="27"/>
      <c r="Z1617" s="29"/>
      <c r="AA1617" s="29">
        <v>0.50208333333333333</v>
      </c>
      <c r="AB1617" s="29"/>
      <c r="AC1617" s="30">
        <v>46106</v>
      </c>
      <c r="AD1617" s="15" t="str">
        <f>IF(Tabla2[[#This Row],[HORA ENTREGA]]="DIRECTO","On time", IF(AA1617&lt;&gt;"",IF(Tabla2[[#This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17" s="15" t="str">
        <f>MID(Tabla2[[#This Row],[TIPO]],1,3)</f>
        <v xml:space="preserve">40 </v>
      </c>
      <c r="AF16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MSMU8524187*/ HR Entrega: *12:03* /Dirección: *CLAUDIO ARRAU 8600, PUDAHUEL</v>
      </c>
      <c r="AG1617" s="38" t="str">
        <f>IFERROR(HYPERLINK("https://wa.me/"&amp;Tabla2[[#This Row],[CONTACTO]]&amp;"?text="&amp;Tabla2[[#This Row],[Mensaje]],"Enviar mensaje"),"")</f>
        <v>Enviar mensaje</v>
      </c>
      <c r="AH1617" s="15" t="str">
        <f>CONCATENATE(A1617,F1617)</f>
        <v>1616MSMU8524187</v>
      </c>
      <c r="AI1617" s="15" t="str">
        <f>CONCATENATE("ENT-",A1617)</f>
        <v>ENT-1616</v>
      </c>
      <c r="AJ1617" s="15" t="str">
        <f>IF(Tabla2[[#This Row],[Op]]&lt;&gt;"","ENTREGA","")</f>
        <v>ENTREGA</v>
      </c>
      <c r="AK1617" s="40" t="str">
        <f>(Tabla2[[#This Row],[FECHA ENTREGA]]&amp;Tabla2[[#This Row],[HORA ENTREGA]])</f>
        <v>461060,502083333333333</v>
      </c>
      <c r="AL1617" s="34" t="str">
        <f>IFERROR(HYPERLINK("https://wa.me/"&amp;Tabla2[[#This Row],[CONTACTO]]&amp;"?text="&amp;Tabla2[[#This Row],[Mensaje]]),"")</f>
        <v>https://wa.me/56987557136?text=Hola!%0AServicio del día 25-03%0A *Cliente:* LOG SERVICES SPA */ Cont: * MSMU8524187*/ HR Entrega: *12:03* /Dirección: *CLAUDIO ARRAU 8600, PUDAHUEL</v>
      </c>
    </row>
    <row r="1618" spans="1:38" s="15" customFormat="1" ht="16.5" customHeight="1" x14ac:dyDescent="0.2">
      <c r="A1618" s="15">
        <f>ROW(A1617)</f>
        <v>1617</v>
      </c>
      <c r="B1618" s="15">
        <f>IF(J1618=J1617,B1617+1,1)</f>
        <v>34</v>
      </c>
      <c r="C1618" s="15" t="s">
        <v>2040</v>
      </c>
      <c r="D1618" s="25" t="s">
        <v>39</v>
      </c>
      <c r="E1618" s="27">
        <v>502908</v>
      </c>
      <c r="F1618" s="27" t="s">
        <v>2653</v>
      </c>
      <c r="G1618" s="27" t="s">
        <v>41</v>
      </c>
      <c r="H1618" s="27">
        <v>6000</v>
      </c>
      <c r="I1618" s="27">
        <v>46104</v>
      </c>
      <c r="J1618" s="28">
        <v>46106</v>
      </c>
      <c r="K1618" s="26">
        <v>0.50277777777777777</v>
      </c>
      <c r="L1618" s="26"/>
      <c r="M1618" s="27" t="s">
        <v>151</v>
      </c>
      <c r="N1618" s="25">
        <f>IFERROR(VLOOKUP(M1618,Data!$J$1:$K$58,2,0),"")</f>
        <v>56973887427</v>
      </c>
      <c r="O1618" s="27" t="s">
        <v>152</v>
      </c>
      <c r="P1618" s="27"/>
      <c r="Q1618" s="27" t="s">
        <v>2042</v>
      </c>
      <c r="R1618" s="27" t="s">
        <v>74</v>
      </c>
      <c r="S1618" s="27"/>
      <c r="T1618" s="27"/>
      <c r="U1618" s="28"/>
      <c r="X1618" s="27"/>
      <c r="Y1618" s="27"/>
      <c r="Z1618" s="29"/>
      <c r="AA1618" s="29">
        <v>0.50277777777777777</v>
      </c>
      <c r="AB1618" s="29"/>
      <c r="AC1618" s="30">
        <v>46106</v>
      </c>
      <c r="AD1618" s="15" t="str">
        <f>IF(Tabla2[[#This Row],[HORA ENTREGA]]="DIRECTO","On time", IF(AA1618&lt;&gt;"",IF(Tabla2[[#This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18" s="15" t="str">
        <f>MID(Tabla2[[#This Row],[TIPO]],1,3)</f>
        <v xml:space="preserve">40 </v>
      </c>
      <c r="AF16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MEDU4783530*/ HR Entrega: *12:04* /Dirección: *CLAUDIO ARRAU 8600, PUDAHUEL</v>
      </c>
      <c r="AG1618" s="38" t="str">
        <f>IFERROR(HYPERLINK("https://wa.me/"&amp;Tabla2[[#This Row],[CONTACTO]]&amp;"?text="&amp;Tabla2[[#This Row],[Mensaje]],"Enviar mensaje"),"")</f>
        <v>Enviar mensaje</v>
      </c>
      <c r="AH1618" s="15" t="str">
        <f>CONCATENATE(A1618,F1618)</f>
        <v>1617MEDU4783530</v>
      </c>
      <c r="AI1618" s="15" t="str">
        <f>CONCATENATE("ENT-",A1618)</f>
        <v>ENT-1617</v>
      </c>
      <c r="AJ1618" s="15" t="str">
        <f>IF(Tabla2[[#This Row],[Op]]&lt;&gt;"","ENTREGA","")</f>
        <v>ENTREGA</v>
      </c>
      <c r="AK1618" s="40" t="str">
        <f>(Tabla2[[#This Row],[FECHA ENTREGA]]&amp;Tabla2[[#This Row],[HORA ENTREGA]])</f>
        <v>461060,502777777777778</v>
      </c>
      <c r="AL1618" s="34" t="str">
        <f>IFERROR(HYPERLINK("https://wa.me/"&amp;Tabla2[[#This Row],[CONTACTO]]&amp;"?text="&amp;Tabla2[[#This Row],[Mensaje]]),"")</f>
        <v>https://wa.me/56973887427?text=Hola!%0AServicio del día 25-03%0A *Cliente:* LOG SERVICES SPA */ Cont: * MEDU4783530*/ HR Entrega: *12:04* /Dirección: *CLAUDIO ARRAU 8600, PUDAHUEL</v>
      </c>
    </row>
    <row r="1619" spans="1:38" s="15" customFormat="1" ht="16.5" customHeight="1" x14ac:dyDescent="0.2">
      <c r="A1619" s="15">
        <f>ROW(A1618)</f>
        <v>1618</v>
      </c>
      <c r="B1619" s="15">
        <f>IF(J1619=J1618,B1618+1,1)</f>
        <v>35</v>
      </c>
      <c r="C1619" s="15" t="s">
        <v>2040</v>
      </c>
      <c r="D1619" s="25" t="s">
        <v>39</v>
      </c>
      <c r="E1619" s="27">
        <v>502908</v>
      </c>
      <c r="F1619" s="27" t="s">
        <v>2654</v>
      </c>
      <c r="G1619" s="27" t="s">
        <v>41</v>
      </c>
      <c r="H1619" s="27">
        <v>6000</v>
      </c>
      <c r="I1619" s="27">
        <v>46104</v>
      </c>
      <c r="J1619" s="28">
        <v>46106</v>
      </c>
      <c r="K1619" s="26">
        <v>0.50347222222222221</v>
      </c>
      <c r="L1619" s="26"/>
      <c r="M1619" s="27" t="s">
        <v>674</v>
      </c>
      <c r="N1619" s="25">
        <f>IFERROR(VLOOKUP(M1619,Data!$J$1:$K$58,2,0),"")</f>
        <v>56967386018</v>
      </c>
      <c r="O1619" s="27" t="s">
        <v>356</v>
      </c>
      <c r="P1619" s="27"/>
      <c r="Q1619" s="27" t="s">
        <v>2042</v>
      </c>
      <c r="R1619" s="27" t="s">
        <v>74</v>
      </c>
      <c r="S1619" s="27"/>
      <c r="T1619" s="27"/>
      <c r="U1619" s="28"/>
      <c r="X1619" s="27"/>
      <c r="Y1619" s="27"/>
      <c r="Z1619" s="29"/>
      <c r="AA1619" s="29">
        <v>0.50347222222222221</v>
      </c>
      <c r="AB1619" s="29"/>
      <c r="AC1619" s="30">
        <v>46106</v>
      </c>
      <c r="AD1619" s="15" t="str">
        <f>IF(Tabla2[[#This Row],[HORA ENTREGA]]="DIRECTO","On time", IF(AA1619&lt;&gt;"",IF(Tabla2[[#This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19" s="15" t="str">
        <f>MID(Tabla2[[#This Row],[TIPO]],1,3)</f>
        <v xml:space="preserve">40 </v>
      </c>
      <c r="AF16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MSBU8145908*/ HR Entrega: *12:05* /Dirección: *CLAUDIO ARRAU 8600, PUDAHUEL</v>
      </c>
      <c r="AG1619" s="38" t="str">
        <f>IFERROR(HYPERLINK("https://wa.me/"&amp;Tabla2[[#This Row],[CONTACTO]]&amp;"?text="&amp;Tabla2[[#This Row],[Mensaje]],"Enviar mensaje"),"")</f>
        <v>Enviar mensaje</v>
      </c>
      <c r="AH1619" s="15" t="str">
        <f>CONCATENATE(A1619,F1619)</f>
        <v>1618MSBU8145908</v>
      </c>
      <c r="AI1619" s="15" t="str">
        <f>CONCATENATE("ENT-",A1619)</f>
        <v>ENT-1618</v>
      </c>
      <c r="AJ1619" s="15" t="str">
        <f>IF(Tabla2[[#This Row],[Op]]&lt;&gt;"","ENTREGA","")</f>
        <v>ENTREGA</v>
      </c>
      <c r="AK1619" s="40" t="str">
        <f>(Tabla2[[#This Row],[FECHA ENTREGA]]&amp;Tabla2[[#This Row],[HORA ENTREGA]])</f>
        <v>461060,503472222222222</v>
      </c>
      <c r="AL1619" s="34" t="str">
        <f>IFERROR(HYPERLINK("https://wa.me/"&amp;Tabla2[[#This Row],[CONTACTO]]&amp;"?text="&amp;Tabla2[[#This Row],[Mensaje]]),"")</f>
        <v>https://wa.me/56967386018?text=Hola!%0AServicio del día 25-03%0A *Cliente:* LOG SERVICES SPA */ Cont: * MSBU8145908*/ HR Entrega: *12:05* /Dirección: *CLAUDIO ARRAU 8600, PUDAHUEL</v>
      </c>
    </row>
    <row r="1620" spans="1:38" s="15" customFormat="1" ht="16.5" customHeight="1" x14ac:dyDescent="0.2">
      <c r="A1620" s="15">
        <f>ROW(A1619)</f>
        <v>1619</v>
      </c>
      <c r="B1620" s="15">
        <f>IF(J1620=J1619,B1619+1,1)</f>
        <v>36</v>
      </c>
      <c r="C1620" s="15" t="s">
        <v>2040</v>
      </c>
      <c r="D1620" s="25" t="s">
        <v>39</v>
      </c>
      <c r="E1620" s="27">
        <v>502908</v>
      </c>
      <c r="F1620" s="27" t="s">
        <v>2655</v>
      </c>
      <c r="G1620" s="27" t="s">
        <v>41</v>
      </c>
      <c r="H1620" s="27">
        <v>6000</v>
      </c>
      <c r="I1620" s="27">
        <v>46104</v>
      </c>
      <c r="J1620" s="28">
        <v>46106</v>
      </c>
      <c r="K1620" s="26">
        <v>0.51249999999999996</v>
      </c>
      <c r="L1620" s="26"/>
      <c r="M1620" s="27" t="s">
        <v>51</v>
      </c>
      <c r="N1620" s="25">
        <f>IFERROR(VLOOKUP(M1620,Data!$J$1:$K$58,2,0),"")</f>
        <v>56967256951</v>
      </c>
      <c r="O1620" s="27" t="s">
        <v>52</v>
      </c>
      <c r="P1620" s="27"/>
      <c r="Q1620" s="27" t="s">
        <v>2042</v>
      </c>
      <c r="R1620" s="27" t="s">
        <v>74</v>
      </c>
      <c r="S1620" s="27"/>
      <c r="T1620" s="27"/>
      <c r="U1620" s="28"/>
      <c r="X1620" s="27"/>
      <c r="Y1620" s="27"/>
      <c r="Z1620" s="29"/>
      <c r="AA1620" s="29">
        <v>0.51249999999999996</v>
      </c>
      <c r="AB1620" s="29"/>
      <c r="AC1620" s="30">
        <v>46106</v>
      </c>
      <c r="AD1620" s="15" t="str">
        <f>IF(Tabla2[[#This Row],[HORA ENTREGA]]="DIRECTO","On time", IF(AA1620&lt;&gt;"",IF(Tabla2[[#This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20" s="15" t="str">
        <f>MID(Tabla2[[#This Row],[TIPO]],1,3)</f>
        <v xml:space="preserve">40 </v>
      </c>
      <c r="AF16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MSDU7887880*/ HR Entrega: *12:18* /Dirección: *CLAUDIO ARRAU 8600, PUDAHUEL</v>
      </c>
      <c r="AG1620" s="38" t="str">
        <f>IFERROR(HYPERLINK("https://wa.me/"&amp;Tabla2[[#This Row],[CONTACTO]]&amp;"?text="&amp;Tabla2[[#This Row],[Mensaje]],"Enviar mensaje"),"")</f>
        <v>Enviar mensaje</v>
      </c>
      <c r="AH1620" s="15" t="str">
        <f>CONCATENATE(A1620,F1620)</f>
        <v>1619MSDU7887880</v>
      </c>
      <c r="AI1620" s="15" t="str">
        <f>CONCATENATE("ENT-",A1620)</f>
        <v>ENT-1619</v>
      </c>
      <c r="AJ1620" s="15" t="str">
        <f>IF(Tabla2[[#This Row],[Op]]&lt;&gt;"","ENTREGA","")</f>
        <v>ENTREGA</v>
      </c>
      <c r="AK1620" s="40" t="str">
        <f>(Tabla2[[#This Row],[FECHA ENTREGA]]&amp;Tabla2[[#This Row],[HORA ENTREGA]])</f>
        <v>461060,5125</v>
      </c>
      <c r="AL1620" s="34" t="str">
        <f>IFERROR(HYPERLINK("https://wa.me/"&amp;Tabla2[[#This Row],[CONTACTO]]&amp;"?text="&amp;Tabla2[[#This Row],[Mensaje]]),"")</f>
        <v>https://wa.me/56967256951?text=Hola!%0AServicio del día 25-03%0A *Cliente:* LOG SERVICES SPA */ Cont: * MSDU7887880*/ HR Entrega: *12:18* /Dirección: *CLAUDIO ARRAU 8600, PUDAHUEL</v>
      </c>
    </row>
    <row r="1621" spans="1:38" s="15" customFormat="1" ht="16.5" customHeight="1" x14ac:dyDescent="0.2">
      <c r="A1621" s="15">
        <f>ROW(A1620)</f>
        <v>1620</v>
      </c>
      <c r="B1621" s="15">
        <f>IF(J1621=J1620,B1620+1,1)</f>
        <v>37</v>
      </c>
      <c r="C1621" s="15" t="s">
        <v>2040</v>
      </c>
      <c r="D1621" s="25" t="s">
        <v>39</v>
      </c>
      <c r="E1621" s="27">
        <v>502908</v>
      </c>
      <c r="F1621" s="27" t="s">
        <v>2656</v>
      </c>
      <c r="G1621" s="27" t="s">
        <v>41</v>
      </c>
      <c r="H1621" s="27">
        <v>6000</v>
      </c>
      <c r="I1621" s="27">
        <v>46104</v>
      </c>
      <c r="J1621" s="28">
        <v>46106</v>
      </c>
      <c r="K1621" s="26">
        <v>0.51875000000000004</v>
      </c>
      <c r="L1621" s="26"/>
      <c r="M1621" s="27" t="s">
        <v>172</v>
      </c>
      <c r="N1621" s="25">
        <f>IFERROR(VLOOKUP(M1621,Data!$J$1:$K$58,2,0),"")</f>
        <v>56985215946</v>
      </c>
      <c r="O1621" s="27" t="s">
        <v>173</v>
      </c>
      <c r="P1621" s="27"/>
      <c r="Q1621" s="27" t="s">
        <v>2042</v>
      </c>
      <c r="R1621" s="27" t="s">
        <v>74</v>
      </c>
      <c r="S1621" s="27"/>
      <c r="T1621" s="27"/>
      <c r="U1621" s="28"/>
      <c r="X1621" s="27"/>
      <c r="Y1621" s="27"/>
      <c r="Z1621" s="29"/>
      <c r="AA1621" s="29">
        <v>0.51875000000000004</v>
      </c>
      <c r="AB1621" s="29"/>
      <c r="AC1621" s="30">
        <v>46106</v>
      </c>
      <c r="AD1621" s="15" t="str">
        <f>IF(Tabla2[[#This Row],[HORA ENTREGA]]="DIRECTO","On time", IF(AA1621&lt;&gt;"",IF(Tabla2[[#This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21" s="15" t="str">
        <f>MID(Tabla2[[#This Row],[TIPO]],1,3)</f>
        <v xml:space="preserve">40 </v>
      </c>
      <c r="AF16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LOG SERVICES SPA */ Cont: * BMOU5976260*/ HR Entrega: *12:27* /Dirección: *CLAUDIO ARRAU 8600, PUDAHUEL</v>
      </c>
      <c r="AG1621" s="38" t="str">
        <f>IFERROR(HYPERLINK("https://wa.me/"&amp;Tabla2[[#This Row],[CONTACTO]]&amp;"?text="&amp;Tabla2[[#This Row],[Mensaje]],"Enviar mensaje"),"")</f>
        <v>Enviar mensaje</v>
      </c>
      <c r="AH1621" s="15" t="str">
        <f>CONCATENATE(A1621,F1621)</f>
        <v>1620BMOU5976260</v>
      </c>
      <c r="AI1621" s="15" t="str">
        <f>CONCATENATE("ENT-",A1621)</f>
        <v>ENT-1620</v>
      </c>
      <c r="AJ1621" s="15" t="str">
        <f>IF(Tabla2[[#This Row],[Op]]&lt;&gt;"","ENTREGA","")</f>
        <v>ENTREGA</v>
      </c>
      <c r="AK1621" s="40" t="str">
        <f>(Tabla2[[#This Row],[FECHA ENTREGA]]&amp;Tabla2[[#This Row],[HORA ENTREGA]])</f>
        <v>461060,51875</v>
      </c>
      <c r="AL1621" s="34" t="str">
        <f>IFERROR(HYPERLINK("https://wa.me/"&amp;Tabla2[[#This Row],[CONTACTO]]&amp;"?text="&amp;Tabla2[[#This Row],[Mensaje]]),"")</f>
        <v>https://wa.me/56985215946?text=Hola!%0AServicio del día 25-03%0A *Cliente:* LOG SERVICES SPA */ Cont: * BMOU5976260*/ HR Entrega: *12:27* /Dirección: *CLAUDIO ARRAU 8600, PUDAHUEL</v>
      </c>
    </row>
    <row r="1622" spans="1:38" s="15" customFormat="1" ht="16.5" customHeight="1" x14ac:dyDescent="0.2">
      <c r="A1622" s="15">
        <f>ROW(A1621)</f>
        <v>1621</v>
      </c>
      <c r="B1622" s="15">
        <f>IF(J1622=J1621,B1621+1,1)</f>
        <v>38</v>
      </c>
      <c r="C1622" s="15" t="s">
        <v>916</v>
      </c>
      <c r="D1622" s="25" t="s">
        <v>39</v>
      </c>
      <c r="E1622" s="27" t="s">
        <v>120</v>
      </c>
      <c r="F1622" s="27" t="s">
        <v>2657</v>
      </c>
      <c r="G1622" s="27" t="s">
        <v>41</v>
      </c>
      <c r="H1622" s="27">
        <v>13000</v>
      </c>
      <c r="I1622" s="27">
        <v>0.60347222222222219</v>
      </c>
      <c r="J1622" s="28">
        <v>46106</v>
      </c>
      <c r="K1622" s="26" t="s">
        <v>290</v>
      </c>
      <c r="L1622" s="26"/>
      <c r="M1622" s="27"/>
      <c r="N1622" s="25" t="str">
        <f>IFERROR(VLOOKUP(M1622,Data!$J$1:$K$58,2,0),"")</f>
        <v/>
      </c>
      <c r="O1622" s="27"/>
      <c r="P1622" s="27"/>
      <c r="Q1622" s="27" t="s">
        <v>918</v>
      </c>
      <c r="R1622" s="27" t="s">
        <v>120</v>
      </c>
      <c r="S1622" s="27"/>
      <c r="T1622" s="27"/>
      <c r="U1622" s="28"/>
      <c r="X1622" s="27"/>
      <c r="Y1622" s="27"/>
      <c r="Z1622" s="29"/>
      <c r="AA1622" s="29"/>
      <c r="AB1622" s="29"/>
      <c r="AC1622" s="30"/>
      <c r="AD1622" s="15" t="str">
        <f>IF(Tabla2[[#This Row],[HORA ENTREGA]]="DIRECTO","On time", IF(AA1622&lt;&gt;"",IF(Tabla2[[#This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22" s="15" t="str">
        <f>MID(Tabla2[[#This Row],[TIPO]],1,3)</f>
        <v xml:space="preserve">40 </v>
      </c>
      <c r="AF16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MOTOR DOO CHILE LTDA */ Cont: * OOCU6218855*/ HR Entrega: *DIRECTO* /Dirección: *SALVADOR GUTIERREZ 4441; QUINTA NONRMAL</v>
      </c>
      <c r="AG1622" s="38" t="str">
        <f>IFERROR(HYPERLINK("https://wa.me/"&amp;Tabla2[[#This Row],[CONTACTO]]&amp;"?text="&amp;Tabla2[[#This Row],[Mensaje]],"Enviar mensaje"),"")</f>
        <v>Enviar mensaje</v>
      </c>
      <c r="AH1622" s="15" t="str">
        <f>CONCATENATE(A1622,F1622)</f>
        <v>1621OOCU6218855</v>
      </c>
      <c r="AI1622" s="15" t="str">
        <f>CONCATENATE("ENT-",A1622)</f>
        <v>ENT-1621</v>
      </c>
      <c r="AJ1622" s="15" t="str">
        <f>IF(Tabla2[[#This Row],[Op]]&lt;&gt;"","ENTREGA","")</f>
        <v>ENTREGA</v>
      </c>
      <c r="AK1622" s="40" t="str">
        <f>(Tabla2[[#This Row],[FECHA ENTREGA]]&amp;Tabla2[[#This Row],[HORA ENTREGA]])</f>
        <v>46106DIRECTO</v>
      </c>
      <c r="AL1622" s="34" t="str">
        <f>IFERROR(HYPERLINK("https://wa.me/"&amp;Tabla2[[#This Row],[CONTACTO]]&amp;"?text="&amp;Tabla2[[#This Row],[Mensaje]]),"")</f>
        <v>https://wa.me/?text=Hola!%0AServicio del día 25-03%0A *Cliente:* MOTOR DOO CHILE LTDA */ Cont: * OOCU6218855*/ HR Entrega: *DIRECTO* /Dirección: *SALVADOR GUTIERREZ 4441; QUINTA NONRMAL</v>
      </c>
    </row>
    <row r="1623" spans="1:38" s="15" customFormat="1" ht="16.5" customHeight="1" x14ac:dyDescent="0.2">
      <c r="A1623" s="15">
        <f>ROW(A1622)</f>
        <v>1622</v>
      </c>
      <c r="B1623" s="15">
        <f>IF(J1623=J1622,B1622+1,1)</f>
        <v>39</v>
      </c>
      <c r="C1623" s="15" t="s">
        <v>204</v>
      </c>
      <c r="D1623" s="25" t="s">
        <v>39</v>
      </c>
      <c r="E1623" s="27">
        <v>1183234</v>
      </c>
      <c r="F1623" s="27" t="s">
        <v>2658</v>
      </c>
      <c r="G1623" s="27" t="s">
        <v>64</v>
      </c>
      <c r="H1623" s="27">
        <v>22000</v>
      </c>
      <c r="I1623" s="27" t="s">
        <v>42</v>
      </c>
      <c r="J1623" s="28">
        <v>46106</v>
      </c>
      <c r="K1623" s="26">
        <v>0.35416666666666669</v>
      </c>
      <c r="L1623" s="26"/>
      <c r="M1623" s="27" t="s">
        <v>241</v>
      </c>
      <c r="N1623" s="25">
        <f>IFERROR(VLOOKUP(M1623,Data!$J$1:$K$58,2,0),"")</f>
        <v>56984880436</v>
      </c>
      <c r="O1623" s="27" t="s">
        <v>242</v>
      </c>
      <c r="P1623" s="27"/>
      <c r="Q1623" s="27" t="s">
        <v>1999</v>
      </c>
      <c r="R1623" s="27" t="s">
        <v>1384</v>
      </c>
      <c r="S1623" s="27"/>
      <c r="T1623" s="27"/>
      <c r="U1623" s="28"/>
      <c r="X1623" s="27"/>
      <c r="Y1623" s="27"/>
      <c r="Z1623" s="29"/>
      <c r="AA1623" s="29">
        <v>0.35625000000000001</v>
      </c>
      <c r="AB1623" s="29"/>
      <c r="AC1623" s="30">
        <v>46106</v>
      </c>
      <c r="AD1623" s="15" t="str">
        <f>IF(Tabla2[[#This Row],[HORA ENTREGA]]="DIRECTO","On time", IF(AA1623&lt;&gt;"",IF(Tabla2[[#This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23" s="15" t="str">
        <f>MID(Tabla2[[#This Row],[TIPO]],1,3)</f>
        <v xml:space="preserve">20 </v>
      </c>
      <c r="AF16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OXIQUIM S A */ Cont: * RLTU2625650*/ HR Entrega: *08:30* /Dirección: *CAÑAVERAL 901, QUILICURA</v>
      </c>
      <c r="AG1623" s="38" t="str">
        <f>IFERROR(HYPERLINK("https://wa.me/"&amp;Tabla2[[#This Row],[CONTACTO]]&amp;"?text="&amp;Tabla2[[#This Row],[Mensaje]],"Enviar mensaje"),"")</f>
        <v>Enviar mensaje</v>
      </c>
      <c r="AH1623" s="15" t="str">
        <f>CONCATENATE(A1623,F1623)</f>
        <v>1622RLTU2625650</v>
      </c>
      <c r="AI1623" s="15" t="str">
        <f>CONCATENATE("ENT-",A1623)</f>
        <v>ENT-1622</v>
      </c>
      <c r="AJ1623" s="15" t="str">
        <f>IF(Tabla2[[#This Row],[Op]]&lt;&gt;"","ENTREGA","")</f>
        <v>ENTREGA</v>
      </c>
      <c r="AK1623" s="40" t="str">
        <f>(Tabla2[[#This Row],[FECHA ENTREGA]]&amp;Tabla2[[#This Row],[HORA ENTREGA]])</f>
        <v>461060,354166666666667</v>
      </c>
      <c r="AL1623" s="34" t="str">
        <f>IFERROR(HYPERLINK("https://wa.me/"&amp;Tabla2[[#This Row],[CONTACTO]]&amp;"?text="&amp;Tabla2[[#This Row],[Mensaje]]),"")</f>
        <v>https://wa.me/56984880436?text=Hola!%0AServicio del día 25-03%0A *Cliente:* OXIQUIM S A */ Cont: * RLTU2625650*/ HR Entrega: *08:30* /Dirección: *CAÑAVERAL 901, QUILICURA</v>
      </c>
    </row>
    <row r="1624" spans="1:38" s="15" customFormat="1" ht="16.5" customHeight="1" x14ac:dyDescent="0.2">
      <c r="A1624" s="15">
        <f>ROW(A1623)</f>
        <v>1623</v>
      </c>
      <c r="B1624" s="15">
        <f>IF(J1624=J1623,B1623+1,1)</f>
        <v>40</v>
      </c>
      <c r="C1624" s="15" t="s">
        <v>219</v>
      </c>
      <c r="D1624" s="25" t="s">
        <v>39</v>
      </c>
      <c r="E1624" s="27">
        <v>102181</v>
      </c>
      <c r="F1624" s="27" t="s">
        <v>2659</v>
      </c>
      <c r="G1624" s="27" t="s">
        <v>64</v>
      </c>
      <c r="H1624" s="27">
        <v>21000</v>
      </c>
      <c r="I1624" s="27" t="s">
        <v>2660</v>
      </c>
      <c r="J1624" s="28">
        <v>46106</v>
      </c>
      <c r="K1624" s="26">
        <v>0.29166666666666669</v>
      </c>
      <c r="L1624" s="26"/>
      <c r="M1624" s="27" t="s">
        <v>45</v>
      </c>
      <c r="N1624" s="25">
        <f>IFERROR(VLOOKUP(M1624,Data!$J$1:$K$58,2,0),"")</f>
        <v>56950981572</v>
      </c>
      <c r="O1624" s="27" t="s">
        <v>46</v>
      </c>
      <c r="P1624" s="27"/>
      <c r="Q1624" s="27" t="s">
        <v>229</v>
      </c>
      <c r="R1624" s="27" t="s">
        <v>69</v>
      </c>
      <c r="S1624" s="27"/>
      <c r="T1624" s="27"/>
      <c r="U1624" s="28"/>
      <c r="X1624" s="27" t="s">
        <v>335</v>
      </c>
      <c r="Y1624" s="27"/>
      <c r="Z1624" s="29"/>
      <c r="AA1624" s="29">
        <v>0.28472222222222221</v>
      </c>
      <c r="AB1624" s="29"/>
      <c r="AC1624" s="30">
        <v>46106</v>
      </c>
      <c r="AD1624" s="15" t="str">
        <f>IF(Tabla2[[#This Row],[HORA ENTREGA]]="DIRECTO","On time", IF(AA1624&lt;&gt;"",IF(Tabla2[[#This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24" s="15" t="str">
        <f>MID(Tabla2[[#This Row],[TIPO]],1,3)</f>
        <v xml:space="preserve">20 </v>
      </c>
      <c r="AF16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RENDIC S.A. */ Cont: * TCLU3929482*/ HR Entrega: *07:00* /Dirección: *Avenida Miraflores 9700-Bodega 4C, PUDAHUEL</v>
      </c>
      <c r="AG1624" s="38" t="str">
        <f>IFERROR(HYPERLINK("https://wa.me/"&amp;Tabla2[[#This Row],[CONTACTO]]&amp;"?text="&amp;Tabla2[[#This Row],[Mensaje]],"Enviar mensaje"),"")</f>
        <v>Enviar mensaje</v>
      </c>
      <c r="AH1624" s="15" t="str">
        <f>CONCATENATE(A1624,F1624)</f>
        <v>1623TCLU3929482</v>
      </c>
      <c r="AI1624" s="15" t="str">
        <f>CONCATENATE("ENT-",A1624)</f>
        <v>ENT-1623</v>
      </c>
      <c r="AJ1624" s="15" t="str">
        <f>IF(Tabla2[[#This Row],[Op]]&lt;&gt;"","ENTREGA","")</f>
        <v>ENTREGA</v>
      </c>
      <c r="AK1624" s="40" t="str">
        <f>(Tabla2[[#This Row],[FECHA ENTREGA]]&amp;Tabla2[[#This Row],[HORA ENTREGA]])</f>
        <v>461060,291666666666667</v>
      </c>
      <c r="AL1624" s="34" t="str">
        <f>IFERROR(HYPERLINK("https://wa.me/"&amp;Tabla2[[#This Row],[CONTACTO]]&amp;"?text="&amp;Tabla2[[#This Row],[Mensaje]]),"")</f>
        <v>https://wa.me/56950981572?text=Hola!%0AServicio del día 25-03%0A *Cliente:* RENDIC S.A. */ Cont: * TCLU3929482*/ HR Entrega: *07:00* /Dirección: *Avenida Miraflores 9700-Bodega 4C, PUDAHUEL</v>
      </c>
    </row>
    <row r="1625" spans="1:38" s="15" customFormat="1" ht="16.5" customHeight="1" x14ac:dyDescent="0.2">
      <c r="A1625" s="15">
        <f>ROW(A1624)</f>
        <v>1624</v>
      </c>
      <c r="B1625" s="15">
        <f>IF(J1625=J1624,B1624+1,1)</f>
        <v>41</v>
      </c>
      <c r="C1625" s="15" t="s">
        <v>566</v>
      </c>
      <c r="D1625" s="25"/>
      <c r="E1625" s="27" t="s">
        <v>120</v>
      </c>
      <c r="F1625" s="27" t="s">
        <v>456</v>
      </c>
      <c r="G1625" s="27" t="s">
        <v>456</v>
      </c>
      <c r="H1625" s="27" t="s">
        <v>120</v>
      </c>
      <c r="I1625" s="27" t="s">
        <v>120</v>
      </c>
      <c r="J1625" s="28">
        <v>46106</v>
      </c>
      <c r="K1625" s="26">
        <v>0.29166666666666669</v>
      </c>
      <c r="L1625" s="26"/>
      <c r="M1625" s="27" t="s">
        <v>567</v>
      </c>
      <c r="N1625" s="25">
        <f>IFERROR(VLOOKUP(M1625,Data!$J$1:$K$58,2,0),"")</f>
        <v>56964069749</v>
      </c>
      <c r="O1625" s="27" t="s">
        <v>568</v>
      </c>
      <c r="P1625" s="27"/>
      <c r="Q1625" s="27" t="s">
        <v>569</v>
      </c>
      <c r="R1625" s="27" t="s">
        <v>120</v>
      </c>
      <c r="S1625" s="27"/>
      <c r="T1625" s="27"/>
      <c r="U1625" s="28"/>
      <c r="X1625" s="27"/>
      <c r="Y1625" s="27"/>
      <c r="Z1625" s="29"/>
      <c r="AA1625" s="29"/>
      <c r="AB1625" s="29"/>
      <c r="AC1625" s="30"/>
      <c r="AD1625" s="15" t="str">
        <f>IF(Tabla2[[#This Row],[HORA ENTREGA]]="DIRECTO","On time", IF(AA1625&lt;&gt;"",IF(Tabla2[[#This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25" s="15" t="str">
        <f>MID(Tabla2[[#This Row],[TIPO]],1,3)</f>
        <v>RAM</v>
      </c>
      <c r="AF16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RITRAMA S.A. */ Cont: * RAMPLA*/ HR Entrega: *07:00* /Dirección: *AV. TUPUNGATO 3420, PLACILLA</v>
      </c>
      <c r="AG1625" s="38" t="str">
        <f>IFERROR(HYPERLINK("https://wa.me/"&amp;Tabla2[[#This Row],[CONTACTO]]&amp;"?text="&amp;Tabla2[[#This Row],[Mensaje]],"Enviar mensaje"),"")</f>
        <v>Enviar mensaje</v>
      </c>
      <c r="AH1625" s="15" t="str">
        <f>CONCATENATE(A1625,F1625)</f>
        <v>1624RAMPLA</v>
      </c>
      <c r="AI1625" s="15" t="str">
        <f>CONCATENATE("ENT-",A1625)</f>
        <v>ENT-1624</v>
      </c>
      <c r="AJ1625" s="15" t="str">
        <f>IF(Tabla2[[#This Row],[Op]]&lt;&gt;"","ENTREGA","")</f>
        <v>ENTREGA</v>
      </c>
      <c r="AK1625" s="40" t="str">
        <f>(Tabla2[[#This Row],[FECHA ENTREGA]]&amp;Tabla2[[#This Row],[HORA ENTREGA]])</f>
        <v>461060,291666666666667</v>
      </c>
      <c r="AL1625" s="34" t="str">
        <f>IFERROR(HYPERLINK("https://wa.me/"&amp;Tabla2[[#This Row],[CONTACTO]]&amp;"?text="&amp;Tabla2[[#This Row],[Mensaje]]),"")</f>
        <v>https://wa.me/56964069749?text=Hola!%0AServicio del día 25-03%0A *Cliente:* RITRAMA S.A. */ Cont: * RAMPLA*/ HR Entrega: *07:00* /Dirección: *AV. TUPUNGATO 3420, PLACILLA</v>
      </c>
    </row>
    <row r="1626" spans="1:38" s="15" customFormat="1" ht="16.5" customHeight="1" x14ac:dyDescent="0.2">
      <c r="A1626" s="15">
        <f>ROW(A1625)</f>
        <v>1625</v>
      </c>
      <c r="B1626" s="15">
        <f>IF(J1626=J1625,B1625+1,1)</f>
        <v>42</v>
      </c>
      <c r="C1626" s="15" t="s">
        <v>566</v>
      </c>
      <c r="D1626" s="25"/>
      <c r="E1626" s="27" t="s">
        <v>120</v>
      </c>
      <c r="F1626" s="27" t="s">
        <v>456</v>
      </c>
      <c r="G1626" s="27" t="s">
        <v>456</v>
      </c>
      <c r="H1626" s="27" t="s">
        <v>120</v>
      </c>
      <c r="I1626" s="27" t="s">
        <v>120</v>
      </c>
      <c r="J1626" s="28">
        <v>46106</v>
      </c>
      <c r="K1626" s="26">
        <v>0.29166666666666669</v>
      </c>
      <c r="L1626" s="26"/>
      <c r="M1626" s="27" t="s">
        <v>570</v>
      </c>
      <c r="N1626" s="25">
        <f>IFERROR(VLOOKUP(M1626,Data!$J$1:$K$58,2,0),"")</f>
        <v>56973887322</v>
      </c>
      <c r="O1626" s="27" t="s">
        <v>738</v>
      </c>
      <c r="P1626" s="27"/>
      <c r="Q1626" s="27" t="s">
        <v>569</v>
      </c>
      <c r="R1626" s="27" t="s">
        <v>120</v>
      </c>
      <c r="S1626" s="27"/>
      <c r="T1626" s="27"/>
      <c r="U1626" s="28"/>
      <c r="X1626" s="27"/>
      <c r="Y1626" s="27"/>
      <c r="Z1626" s="29"/>
      <c r="AA1626" s="29"/>
      <c r="AB1626" s="29"/>
      <c r="AC1626" s="30"/>
      <c r="AD1626" s="15" t="str">
        <f>IF(Tabla2[[#This Row],[HORA ENTREGA]]="DIRECTO","On time", IF(AA1626&lt;&gt;"",IF(Tabla2[[#This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26" s="15" t="str">
        <f>MID(Tabla2[[#This Row],[TIPO]],1,3)</f>
        <v>RAM</v>
      </c>
      <c r="AF16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RITRAMA S.A. */ Cont: * RAMPLA*/ HR Entrega: *07:00* /Dirección: *AV. TUPUNGATO 3420, PLACILLA</v>
      </c>
      <c r="AG1626" s="38" t="str">
        <f>IFERROR(HYPERLINK("https://wa.me/"&amp;Tabla2[[#This Row],[CONTACTO]]&amp;"?text="&amp;Tabla2[[#This Row],[Mensaje]],"Enviar mensaje"),"")</f>
        <v>Enviar mensaje</v>
      </c>
      <c r="AH1626" s="15" t="str">
        <f>CONCATENATE(A1626,F1626)</f>
        <v>1625RAMPLA</v>
      </c>
      <c r="AI1626" s="15" t="str">
        <f>CONCATENATE("ENT-",A1626)</f>
        <v>ENT-1625</v>
      </c>
      <c r="AJ1626" s="15" t="str">
        <f>IF(Tabla2[[#This Row],[Op]]&lt;&gt;"","ENTREGA","")</f>
        <v>ENTREGA</v>
      </c>
      <c r="AK1626" s="40" t="str">
        <f>(Tabla2[[#This Row],[FECHA ENTREGA]]&amp;Tabla2[[#This Row],[HORA ENTREGA]])</f>
        <v>461060,291666666666667</v>
      </c>
      <c r="AL1626" s="34" t="str">
        <f>IFERROR(HYPERLINK("https://wa.me/"&amp;Tabla2[[#This Row],[CONTACTO]]&amp;"?text="&amp;Tabla2[[#This Row],[Mensaje]]),"")</f>
        <v>https://wa.me/56973887322?text=Hola!%0AServicio del día 25-03%0A *Cliente:* RITRAMA S.A. */ Cont: * RAMPLA*/ HR Entrega: *07:00* /Dirección: *AV. TUPUNGATO 3420, PLACILLA</v>
      </c>
    </row>
    <row r="1627" spans="1:38" s="15" customFormat="1" ht="16.5" customHeight="1" x14ac:dyDescent="0.2">
      <c r="A1627" s="15">
        <f>ROW(A1626)</f>
        <v>1626</v>
      </c>
      <c r="B1627" s="15">
        <f>IF(J1627=J1626,B1626+1,1)</f>
        <v>43</v>
      </c>
      <c r="C1627" s="15" t="s">
        <v>236</v>
      </c>
      <c r="D1627" s="25" t="s">
        <v>39</v>
      </c>
      <c r="E1627" s="27">
        <v>508694</v>
      </c>
      <c r="F1627" s="27" t="s">
        <v>2661</v>
      </c>
      <c r="G1627" s="27" t="s">
        <v>64</v>
      </c>
      <c r="H1627" s="27">
        <v>30000</v>
      </c>
      <c r="I1627" s="27" t="s">
        <v>42</v>
      </c>
      <c r="J1627" s="28">
        <v>46106</v>
      </c>
      <c r="K1627" s="26">
        <v>0.33333333333333331</v>
      </c>
      <c r="L1627" s="26"/>
      <c r="M1627" s="27" t="s">
        <v>649</v>
      </c>
      <c r="N1627" s="25">
        <f>IFERROR(VLOOKUP(M1627,Data!$J$1:$K$58,2,0),"")</f>
        <v>56939438073</v>
      </c>
      <c r="O1627" s="27" t="s">
        <v>203</v>
      </c>
      <c r="P1627" s="27"/>
      <c r="Q1627" s="27" t="s">
        <v>740</v>
      </c>
      <c r="R1627" s="27" t="s">
        <v>48</v>
      </c>
      <c r="S1627" s="27"/>
      <c r="T1627" s="27"/>
      <c r="U1627" s="28"/>
      <c r="X1627" s="27"/>
      <c r="Y1627" s="27"/>
      <c r="Z1627" s="29"/>
      <c r="AA1627" s="29">
        <v>0.35208333333333336</v>
      </c>
      <c r="AB1627" s="29"/>
      <c r="AC1627" s="30">
        <v>46106</v>
      </c>
      <c r="AD1627" s="15" t="str">
        <f>IF(Tabla2[[#This Row],[HORA ENTREGA]]="DIRECTO","On time", IF(AA1627&lt;&gt;"",IF(Tabla2[[#This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27" s="15" t="str">
        <f>MID(Tabla2[[#This Row],[TIPO]],1,3)</f>
        <v xml:space="preserve">20 </v>
      </c>
      <c r="AF16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SOCIEDAD COMERCIAL MARBEN PETS LTDA */ Cont: * CMAU2885339*/ HR Entrega: *08:00* /Dirección: *AV. LA MARTINA 445. PUDAHUEL SUR</v>
      </c>
      <c r="AG1627" s="38" t="str">
        <f>IFERROR(HYPERLINK("https://wa.me/"&amp;Tabla2[[#This Row],[CONTACTO]]&amp;"?text="&amp;Tabla2[[#This Row],[Mensaje]],"Enviar mensaje"),"")</f>
        <v>Enviar mensaje</v>
      </c>
      <c r="AH1627" s="15" t="str">
        <f>CONCATENATE(A1627,F1627)</f>
        <v>1626CMAU2885339</v>
      </c>
      <c r="AI1627" s="15" t="str">
        <f>CONCATENATE("ENT-",A1627)</f>
        <v>ENT-1626</v>
      </c>
      <c r="AJ1627" s="15" t="str">
        <f>IF(Tabla2[[#This Row],[Op]]&lt;&gt;"","ENTREGA","")</f>
        <v>ENTREGA</v>
      </c>
      <c r="AK1627" s="40" t="str">
        <f>(Tabla2[[#This Row],[FECHA ENTREGA]]&amp;Tabla2[[#This Row],[HORA ENTREGA]])</f>
        <v>461060,333333333333333</v>
      </c>
      <c r="AL1627" s="34" t="str">
        <f>IFERROR(HYPERLINK("https://wa.me/"&amp;Tabla2[[#This Row],[CONTACTO]]&amp;"?text="&amp;Tabla2[[#This Row],[Mensaje]]),"")</f>
        <v>https://wa.me/56939438073?text=Hola!%0AServicio del día 25-03%0A *Cliente:* SOCIEDAD COMERCIAL MARBEN PETS LTDA */ Cont: * CMAU2885339*/ HR Entrega: *08:00* /Dirección: *AV. LA MARTINA 445. PUDAHUEL SUR</v>
      </c>
    </row>
    <row r="1628" spans="1:38" s="15" customFormat="1" ht="16.5" customHeight="1" x14ac:dyDescent="0.2">
      <c r="A1628" s="15">
        <f>ROW(A1627)</f>
        <v>1627</v>
      </c>
      <c r="B1628" s="15">
        <f>IF(J1628=J1627,B1627+1,1)</f>
        <v>44</v>
      </c>
      <c r="C1628" s="15" t="s">
        <v>236</v>
      </c>
      <c r="D1628" s="25" t="s">
        <v>39</v>
      </c>
      <c r="E1628" s="27">
        <v>508694</v>
      </c>
      <c r="F1628" s="27" t="s">
        <v>2662</v>
      </c>
      <c r="G1628" s="27" t="s">
        <v>64</v>
      </c>
      <c r="H1628" s="27">
        <v>30000</v>
      </c>
      <c r="I1628" s="27" t="s">
        <v>42</v>
      </c>
      <c r="J1628" s="28">
        <v>46106</v>
      </c>
      <c r="K1628" s="26">
        <v>0.33333333333333331</v>
      </c>
      <c r="L1628" s="26"/>
      <c r="M1628" s="27" t="s">
        <v>308</v>
      </c>
      <c r="N1628" s="25">
        <f>IFERROR(VLOOKUP(M1628,Data!$J$1:$K$58,2,0),"")</f>
        <v>56966631737</v>
      </c>
      <c r="O1628" s="27" t="s">
        <v>148</v>
      </c>
      <c r="P1628" s="27"/>
      <c r="Q1628" s="27" t="s">
        <v>790</v>
      </c>
      <c r="R1628" s="27" t="s">
        <v>48</v>
      </c>
      <c r="S1628" s="27"/>
      <c r="T1628" s="27"/>
      <c r="U1628" s="28"/>
      <c r="X1628" s="27"/>
      <c r="Y1628" s="27"/>
      <c r="Z1628" s="29"/>
      <c r="AA1628" s="29">
        <v>0.39097222222222222</v>
      </c>
      <c r="AB1628" s="29"/>
      <c r="AC1628" s="30">
        <v>46106</v>
      </c>
      <c r="AD1628" s="15" t="str">
        <f>IF(Tabla2[[#This Row],[HORA ENTREGA]]="DIRECTO","On time", IF(AA1628&lt;&gt;"",IF(Tabla2[[#This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28" s="15" t="str">
        <f>MID(Tabla2[[#This Row],[TIPO]],1,3)</f>
        <v xml:space="preserve">20 </v>
      </c>
      <c r="AF16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25-03%0A *Cliente:* SOCIEDAD COMERCIAL MARBEN PETS LTDA */ Cont: * FCIU5165030*/ HR Entrega: *08:00* /Dirección: *FRAGUA - CARPAS BLANCAS </v>
      </c>
      <c r="AG1628" s="38" t="str">
        <f>IFERROR(HYPERLINK("https://wa.me/"&amp;Tabla2[[#This Row],[CONTACTO]]&amp;"?text="&amp;Tabla2[[#This Row],[Mensaje]],"Enviar mensaje"),"")</f>
        <v>Enviar mensaje</v>
      </c>
      <c r="AH1628" s="15" t="str">
        <f>CONCATENATE(A1628,F1628)</f>
        <v>1627FCIU5165030</v>
      </c>
      <c r="AI1628" s="15" t="str">
        <f>CONCATENATE("ENT-",A1628)</f>
        <v>ENT-1627</v>
      </c>
      <c r="AJ1628" s="15" t="str">
        <f>IF(Tabla2[[#This Row],[Op]]&lt;&gt;"","ENTREGA","")</f>
        <v>ENTREGA</v>
      </c>
      <c r="AK1628" s="40" t="str">
        <f>(Tabla2[[#This Row],[FECHA ENTREGA]]&amp;Tabla2[[#This Row],[HORA ENTREGA]])</f>
        <v>461060,333333333333333</v>
      </c>
      <c r="AL1628" s="34" t="str">
        <f>IFERROR(HYPERLINK("https://wa.me/"&amp;Tabla2[[#This Row],[CONTACTO]]&amp;"?text="&amp;Tabla2[[#This Row],[Mensaje]]),"")</f>
        <v xml:space="preserve">https://wa.me/56966631737?text=Hola!%0AServicio del día 25-03%0A *Cliente:* SOCIEDAD COMERCIAL MARBEN PETS LTDA */ Cont: * FCIU5165030*/ HR Entrega: *08:00* /Dirección: *FRAGUA - CARPAS BLANCAS </v>
      </c>
    </row>
    <row r="1629" spans="1:38" s="15" customFormat="1" ht="16.5" customHeight="1" x14ac:dyDescent="0.2">
      <c r="A1629" s="15">
        <f>ROW(A1628)</f>
        <v>1628</v>
      </c>
      <c r="B1629" s="15">
        <f>IF(J1629=J1628,B1628+1,1)</f>
        <v>45</v>
      </c>
      <c r="C1629" s="15" t="s">
        <v>236</v>
      </c>
      <c r="D1629" s="25" t="s">
        <v>39</v>
      </c>
      <c r="E1629" s="27">
        <v>508694</v>
      </c>
      <c r="F1629" s="27" t="s">
        <v>2663</v>
      </c>
      <c r="G1629" s="27" t="s">
        <v>64</v>
      </c>
      <c r="H1629" s="27">
        <v>30000</v>
      </c>
      <c r="I1629" s="27" t="s">
        <v>42</v>
      </c>
      <c r="J1629" s="28">
        <v>46106</v>
      </c>
      <c r="K1629" s="26">
        <v>0.33333333333333331</v>
      </c>
      <c r="L1629" s="26"/>
      <c r="M1629" s="27" t="s">
        <v>55</v>
      </c>
      <c r="N1629" s="25">
        <f>IFERROR(VLOOKUP(M1629,Data!$J$1:$K$58,2,0),"")</f>
        <v>56992164782</v>
      </c>
      <c r="O1629" s="27" t="s">
        <v>56</v>
      </c>
      <c r="P1629" s="27"/>
      <c r="Q1629" s="27" t="s">
        <v>790</v>
      </c>
      <c r="R1629" s="27" t="s">
        <v>48</v>
      </c>
      <c r="S1629" s="27"/>
      <c r="T1629" s="27"/>
      <c r="U1629" s="28"/>
      <c r="X1629" s="27"/>
      <c r="Y1629" s="27"/>
      <c r="Z1629" s="29"/>
      <c r="AA1629" s="29">
        <v>0.33333333333333331</v>
      </c>
      <c r="AB1629" s="29"/>
      <c r="AC1629" s="30">
        <v>46106</v>
      </c>
      <c r="AD1629" s="15" t="str">
        <f>IF(Tabla2[[#This Row],[HORA ENTREGA]]="DIRECTO","On time", IF(AA1629&lt;&gt;"",IF(Tabla2[[#This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29" s="15" t="str">
        <f>MID(Tabla2[[#This Row],[TIPO]],1,3)</f>
        <v xml:space="preserve">20 </v>
      </c>
      <c r="AF16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25-03%0A *Cliente:* SOCIEDAD COMERCIAL MARBEN PETS LTDA */ Cont: * CMAU2778325*/ HR Entrega: *08:00* /Dirección: *FRAGUA - CARPAS BLANCAS </v>
      </c>
      <c r="AG1629" s="38" t="str">
        <f>IFERROR(HYPERLINK("https://wa.me/"&amp;Tabla2[[#This Row],[CONTACTO]]&amp;"?text="&amp;Tabla2[[#This Row],[Mensaje]],"Enviar mensaje"),"")</f>
        <v>Enviar mensaje</v>
      </c>
      <c r="AH1629" s="15" t="str">
        <f>CONCATENATE(A1629,F1629)</f>
        <v>1628CMAU2778325</v>
      </c>
      <c r="AI1629" s="15" t="str">
        <f>CONCATENATE("ENT-",A1629)</f>
        <v>ENT-1628</v>
      </c>
      <c r="AJ1629" s="15" t="str">
        <f>IF(Tabla2[[#This Row],[Op]]&lt;&gt;"","ENTREGA","")</f>
        <v>ENTREGA</v>
      </c>
      <c r="AK1629" s="40" t="str">
        <f>(Tabla2[[#This Row],[FECHA ENTREGA]]&amp;Tabla2[[#This Row],[HORA ENTREGA]])</f>
        <v>461060,333333333333333</v>
      </c>
      <c r="AL1629" s="34" t="str">
        <f>IFERROR(HYPERLINK("https://wa.me/"&amp;Tabla2[[#This Row],[CONTACTO]]&amp;"?text="&amp;Tabla2[[#This Row],[Mensaje]]),"")</f>
        <v xml:space="preserve">https://wa.me/56992164782?text=Hola!%0AServicio del día 25-03%0A *Cliente:* SOCIEDAD COMERCIAL MARBEN PETS LTDA */ Cont: * CMAU2778325*/ HR Entrega: *08:00* /Dirección: *FRAGUA - CARPAS BLANCAS </v>
      </c>
    </row>
    <row r="1630" spans="1:38" s="15" customFormat="1" ht="16.5" customHeight="1" x14ac:dyDescent="0.2">
      <c r="A1630" s="15">
        <f>ROW(A1629)</f>
        <v>1629</v>
      </c>
      <c r="B1630" s="15">
        <f>IF(J1630=J1629,B1629+1,1)</f>
        <v>46</v>
      </c>
      <c r="C1630" s="15" t="s">
        <v>236</v>
      </c>
      <c r="D1630" s="25" t="s">
        <v>39</v>
      </c>
      <c r="E1630" s="27">
        <v>508694</v>
      </c>
      <c r="F1630" s="27" t="s">
        <v>2664</v>
      </c>
      <c r="G1630" s="27" t="s">
        <v>64</v>
      </c>
      <c r="H1630" s="27">
        <v>30000</v>
      </c>
      <c r="I1630" s="27" t="s">
        <v>42</v>
      </c>
      <c r="J1630" s="28">
        <v>46106</v>
      </c>
      <c r="K1630" s="26">
        <v>0.33333333333333331</v>
      </c>
      <c r="L1630" s="26"/>
      <c r="M1630" s="27"/>
      <c r="N1630" s="25" t="str">
        <f>IFERROR(VLOOKUP(M1630,Data!$J$1:$K$58,2,0),"")</f>
        <v/>
      </c>
      <c r="O1630" s="27"/>
      <c r="P1630" s="27"/>
      <c r="Q1630" s="27" t="s">
        <v>1105</v>
      </c>
      <c r="R1630" s="27" t="s">
        <v>48</v>
      </c>
      <c r="S1630" s="27"/>
      <c r="T1630" s="27"/>
      <c r="U1630" s="28"/>
      <c r="X1630" s="27"/>
      <c r="Y1630" s="27" t="s">
        <v>1901</v>
      </c>
      <c r="Z1630" s="29"/>
      <c r="AA1630" s="29"/>
      <c r="AB1630" s="29"/>
      <c r="AC1630" s="30"/>
      <c r="AD1630" s="15" t="str">
        <f>IF(Tabla2[[#This Row],[HORA ENTREGA]]="DIRECTO","On time", IF(AA1630&lt;&gt;"",IF(Tabla2[[#This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30" s="15" t="str">
        <f>MID(Tabla2[[#This Row],[TIPO]],1,3)</f>
        <v xml:space="preserve">20 </v>
      </c>
      <c r="AF16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SOCIEDAD COMERCIAL MARBEN PETS LTDA */ Cont: * TCLU7198555*/ HR Entrega: *08:00* /Dirección: *JOSE JOAQUIN PEREZ 8726 PUDAHUEL</v>
      </c>
      <c r="AG1630" s="38" t="str">
        <f>IFERROR(HYPERLINK("https://wa.me/"&amp;Tabla2[[#This Row],[CONTACTO]]&amp;"?text="&amp;Tabla2[[#This Row],[Mensaje]],"Enviar mensaje"),"")</f>
        <v>Enviar mensaje</v>
      </c>
      <c r="AH1630" s="15" t="str">
        <f>CONCATENATE(A1630,F1630)</f>
        <v>1629TCLU7198555</v>
      </c>
      <c r="AI1630" s="15" t="str">
        <f>CONCATENATE("ENT-",A1630)</f>
        <v>ENT-1629</v>
      </c>
      <c r="AJ1630" s="15" t="str">
        <f>IF(Tabla2[[#This Row],[Op]]&lt;&gt;"","ENTREGA","")</f>
        <v>ENTREGA</v>
      </c>
      <c r="AK1630" s="40" t="str">
        <f>(Tabla2[[#This Row],[FECHA ENTREGA]]&amp;Tabla2[[#This Row],[HORA ENTREGA]])</f>
        <v>461060,333333333333333</v>
      </c>
      <c r="AL1630" s="34" t="str">
        <f>IFERROR(HYPERLINK("https://wa.me/"&amp;Tabla2[[#This Row],[CONTACTO]]&amp;"?text="&amp;Tabla2[[#This Row],[Mensaje]]),"")</f>
        <v>https://wa.me/?text=Hola!%0AServicio del día 25-03%0A *Cliente:* SOCIEDAD COMERCIAL MARBEN PETS LTDA */ Cont: * TCLU7198555*/ HR Entrega: *08:00* /Dirección: *JOSE JOAQUIN PEREZ 8726 PUDAHUEL</v>
      </c>
    </row>
    <row r="1631" spans="1:38" s="15" customFormat="1" ht="16.5" customHeight="1" x14ac:dyDescent="0.2">
      <c r="A1631" s="15">
        <f>ROW(A1630)</f>
        <v>1630</v>
      </c>
      <c r="B1631" s="15">
        <f>IF(J1631=J1630,B1630+1,1)</f>
        <v>47</v>
      </c>
      <c r="C1631" s="15" t="s">
        <v>360</v>
      </c>
      <c r="D1631" s="25" t="s">
        <v>39</v>
      </c>
      <c r="E1631" s="27">
        <v>314841</v>
      </c>
      <c r="F1631" s="27" t="s">
        <v>2665</v>
      </c>
      <c r="G1631" s="27" t="s">
        <v>41</v>
      </c>
      <c r="H1631" s="27">
        <v>28000</v>
      </c>
      <c r="I1631" s="27" t="s">
        <v>42</v>
      </c>
      <c r="J1631" s="28">
        <v>46106</v>
      </c>
      <c r="K1631" s="26">
        <v>0.375</v>
      </c>
      <c r="L1631" s="26"/>
      <c r="M1631" s="27" t="s">
        <v>225</v>
      </c>
      <c r="N1631" s="25">
        <f>IFERROR(VLOOKUP(M1631,Data!$J$1:$K$58,2,0),"")</f>
        <v>56978811158</v>
      </c>
      <c r="O1631" s="27" t="s">
        <v>226</v>
      </c>
      <c r="P1631" s="27"/>
      <c r="Q1631" s="27" t="s">
        <v>362</v>
      </c>
      <c r="R1631" s="27" t="s">
        <v>69</v>
      </c>
      <c r="S1631" s="27"/>
      <c r="T1631" s="27"/>
      <c r="U1631" s="28"/>
      <c r="X1631" s="27"/>
      <c r="Y1631" s="27"/>
      <c r="Z1631" s="29"/>
      <c r="AA1631" s="29">
        <v>0.35625000000000001</v>
      </c>
      <c r="AB1631" s="29"/>
      <c r="AC1631" s="30">
        <v>46106</v>
      </c>
      <c r="AD1631" s="15" t="str">
        <f>IF(Tabla2[[#This Row],[HORA ENTREGA]]="DIRECTO","On time", IF(AA1631&lt;&gt;"",IF(Tabla2[[#This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31" s="15" t="str">
        <f>MID(Tabla2[[#This Row],[TIPO]],1,3)</f>
        <v xml:space="preserve">40 </v>
      </c>
      <c r="AF16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SUMINISTROS TELEFONICOS Y COMPUTACIONALES ESTEC LT */ Cont: * OOLU9131349*/ HR Entrega: *09:00* /Dirección: *AVENIDA PEDRO DE VALDIVIA 5964, MACUL</v>
      </c>
      <c r="AG1631" s="38" t="str">
        <f>IFERROR(HYPERLINK("https://wa.me/"&amp;Tabla2[[#This Row],[CONTACTO]]&amp;"?text="&amp;Tabla2[[#This Row],[Mensaje]],"Enviar mensaje"),"")</f>
        <v>Enviar mensaje</v>
      </c>
      <c r="AH1631" s="15" t="str">
        <f>CONCATENATE(A1631,F1631)</f>
        <v>1630OOLU9131349</v>
      </c>
      <c r="AI1631" s="15" t="str">
        <f>CONCATENATE("ENT-",A1631)</f>
        <v>ENT-1630</v>
      </c>
      <c r="AJ1631" s="15" t="str">
        <f>IF(Tabla2[[#This Row],[Op]]&lt;&gt;"","ENTREGA","")</f>
        <v>ENTREGA</v>
      </c>
      <c r="AK1631" s="40" t="str">
        <f>(Tabla2[[#This Row],[FECHA ENTREGA]]&amp;Tabla2[[#This Row],[HORA ENTREGA]])</f>
        <v>461060,375</v>
      </c>
      <c r="AL1631" s="34" t="str">
        <f>IFERROR(HYPERLINK("https://wa.me/"&amp;Tabla2[[#This Row],[CONTACTO]]&amp;"?text="&amp;Tabla2[[#This Row],[Mensaje]]),"")</f>
        <v>https://wa.me/56978811158?text=Hola!%0AServicio del día 25-03%0A *Cliente:* SUMINISTROS TELEFONICOS Y COMPUTACIONALES ESTEC LT */ Cont: * OOLU9131349*/ HR Entrega: *09:00* /Dirección: *AVENIDA PEDRO DE VALDIVIA 5964, MACUL</v>
      </c>
    </row>
    <row r="1632" spans="1:38" s="15" customFormat="1" ht="16.5" customHeight="1" x14ac:dyDescent="0.2">
      <c r="A1632" s="15">
        <f>ROW(A1631)</f>
        <v>1631</v>
      </c>
      <c r="B1632" s="15">
        <f>IF(J1632=J1631,B1631+1,1)</f>
        <v>48</v>
      </c>
      <c r="C1632" s="15" t="s">
        <v>360</v>
      </c>
      <c r="D1632" s="25" t="s">
        <v>39</v>
      </c>
      <c r="E1632" s="27">
        <v>314841</v>
      </c>
      <c r="F1632" s="27" t="s">
        <v>2666</v>
      </c>
      <c r="G1632" s="27" t="s">
        <v>41</v>
      </c>
      <c r="H1632" s="27">
        <v>28000</v>
      </c>
      <c r="I1632" s="27" t="s">
        <v>42</v>
      </c>
      <c r="J1632" s="28">
        <v>46106</v>
      </c>
      <c r="K1632" s="26">
        <v>0.5</v>
      </c>
      <c r="L1632" s="26"/>
      <c r="M1632" s="27" t="s">
        <v>199</v>
      </c>
      <c r="N1632" s="25">
        <f>IFERROR(VLOOKUP(M1632,Data!$J$1:$K$58,2,0),"")</f>
        <v>56975315726</v>
      </c>
      <c r="O1632" s="27" t="s">
        <v>118</v>
      </c>
      <c r="P1632" s="27"/>
      <c r="Q1632" s="27" t="s">
        <v>2429</v>
      </c>
      <c r="R1632" s="27" t="s">
        <v>69</v>
      </c>
      <c r="S1632" s="27"/>
      <c r="T1632" s="27"/>
      <c r="U1632" s="28"/>
      <c r="X1632" s="27"/>
      <c r="Y1632" s="27"/>
      <c r="Z1632" s="29"/>
      <c r="AA1632" s="29">
        <v>0.5</v>
      </c>
      <c r="AB1632" s="29"/>
      <c r="AC1632" s="30">
        <v>46106</v>
      </c>
      <c r="AD1632" s="15" t="str">
        <f>IF(Tabla2[[#This Row],[HORA ENTREGA]]="DIRECTO","On time", IF(AA1632&lt;&gt;"",IF(Tabla2[[#This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32" s="15" t="str">
        <f>MID(Tabla2[[#This Row],[TIPO]],1,3)</f>
        <v xml:space="preserve">40 </v>
      </c>
      <c r="AF16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SUMINISTROS TELEFONICOS Y COMPUTACIONALES ESTEC LT */ Cont: * GCXU5098891*/ HR Entrega: *12:00* /Dirección: *SCHENKER - LO BOZA 422, PUDAHUEL</v>
      </c>
      <c r="AG1632" s="38" t="str">
        <f>IFERROR(HYPERLINK("https://wa.me/"&amp;Tabla2[[#This Row],[CONTACTO]]&amp;"?text="&amp;Tabla2[[#This Row],[Mensaje]],"Enviar mensaje"),"")</f>
        <v>Enviar mensaje</v>
      </c>
      <c r="AH1632" s="15" t="str">
        <f>CONCATENATE(A1632,F1632)</f>
        <v>1631GCXU5098891</v>
      </c>
      <c r="AI1632" s="15" t="str">
        <f>CONCATENATE("ENT-",A1632)</f>
        <v>ENT-1631</v>
      </c>
      <c r="AJ1632" s="15" t="str">
        <f>IF(Tabla2[[#This Row],[Op]]&lt;&gt;"","ENTREGA","")</f>
        <v>ENTREGA</v>
      </c>
      <c r="AK1632" s="40" t="str">
        <f>(Tabla2[[#This Row],[FECHA ENTREGA]]&amp;Tabla2[[#This Row],[HORA ENTREGA]])</f>
        <v>461060,5</v>
      </c>
      <c r="AL1632" s="34" t="str">
        <f>IFERROR(HYPERLINK("https://wa.me/"&amp;Tabla2[[#This Row],[CONTACTO]]&amp;"?text="&amp;Tabla2[[#This Row],[Mensaje]]),"")</f>
        <v>https://wa.me/56975315726?text=Hola!%0AServicio del día 25-03%0A *Cliente:* SUMINISTROS TELEFONICOS Y COMPUTACIONALES ESTEC LT */ Cont: * GCXU5098891*/ HR Entrega: *12:00* /Dirección: *SCHENKER - LO BOZA 422, PUDAHUEL</v>
      </c>
    </row>
    <row r="1633" spans="1:38" s="15" customFormat="1" ht="16.5" customHeight="1" x14ac:dyDescent="0.2">
      <c r="A1633" s="15">
        <f>ROW(A1632)</f>
        <v>1632</v>
      </c>
      <c r="B1633" s="15">
        <f>IF(J1633=J1632,B1632+1,1)</f>
        <v>49</v>
      </c>
      <c r="C1633" s="15" t="s">
        <v>360</v>
      </c>
      <c r="D1633" s="25" t="s">
        <v>39</v>
      </c>
      <c r="E1633" s="27">
        <v>315142</v>
      </c>
      <c r="F1633" s="27" t="s">
        <v>2667</v>
      </c>
      <c r="G1633" s="27" t="s">
        <v>41</v>
      </c>
      <c r="H1633" s="27">
        <v>29000</v>
      </c>
      <c r="I1633" s="27" t="s">
        <v>42</v>
      </c>
      <c r="J1633" s="28">
        <v>46106</v>
      </c>
      <c r="K1633" s="26">
        <v>0.58333333333333337</v>
      </c>
      <c r="L1633" s="26"/>
      <c r="M1633" s="27" t="s">
        <v>176</v>
      </c>
      <c r="N1633" s="25">
        <f>IFERROR(VLOOKUP(M1633,Data!$J$1:$K$58,2,0),"")</f>
        <v>56968463649</v>
      </c>
      <c r="O1633" s="27" t="s">
        <v>177</v>
      </c>
      <c r="P1633" s="27"/>
      <c r="Q1633" s="27" t="s">
        <v>2429</v>
      </c>
      <c r="R1633" s="27" t="s">
        <v>195</v>
      </c>
      <c r="S1633" s="27"/>
      <c r="T1633" s="27"/>
      <c r="U1633" s="28"/>
      <c r="X1633" s="27"/>
      <c r="Y1633" s="27"/>
      <c r="Z1633" s="29"/>
      <c r="AA1633" s="29">
        <v>0.5541666666666667</v>
      </c>
      <c r="AB1633" s="29"/>
      <c r="AC1633" s="30">
        <v>46106</v>
      </c>
      <c r="AD1633" s="15" t="str">
        <f>IF(Tabla2[[#This Row],[HORA ENTREGA]]="DIRECTO","On time", IF(AA1633&lt;&gt;"",IF(Tabla2[[#This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33" s="15" t="str">
        <f>MID(Tabla2[[#This Row],[TIPO]],1,3)</f>
        <v xml:space="preserve">40 </v>
      </c>
      <c r="AF16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SUMINISTROS TELEFONICOS Y COMPUTACIONALES ESTEC LT */ Cont: * TGBU5579415*/ HR Entrega: *14:00* /Dirección: *SCHENKER - LO BOZA 422, PUDAHUEL</v>
      </c>
      <c r="AG1633" s="38" t="str">
        <f>IFERROR(HYPERLINK("https://wa.me/"&amp;Tabla2[[#This Row],[CONTACTO]]&amp;"?text="&amp;Tabla2[[#This Row],[Mensaje]],"Enviar mensaje"),"")</f>
        <v>Enviar mensaje</v>
      </c>
      <c r="AH1633" s="15" t="str">
        <f>CONCATENATE(A1633,F1633)</f>
        <v>1632TGBU5579415</v>
      </c>
      <c r="AI1633" s="15" t="str">
        <f>CONCATENATE("ENT-",A1633)</f>
        <v>ENT-1632</v>
      </c>
      <c r="AJ1633" s="15" t="str">
        <f>IF(Tabla2[[#This Row],[Op]]&lt;&gt;"","ENTREGA","")</f>
        <v>ENTREGA</v>
      </c>
      <c r="AK1633" s="40" t="str">
        <f>(Tabla2[[#This Row],[FECHA ENTREGA]]&amp;Tabla2[[#This Row],[HORA ENTREGA]])</f>
        <v>461060,583333333333333</v>
      </c>
      <c r="AL1633" s="34" t="str">
        <f>IFERROR(HYPERLINK("https://wa.me/"&amp;Tabla2[[#This Row],[CONTACTO]]&amp;"?text="&amp;Tabla2[[#This Row],[Mensaje]]),"")</f>
        <v>https://wa.me/56968463649?text=Hola!%0AServicio del día 25-03%0A *Cliente:* SUMINISTROS TELEFONICOS Y COMPUTACIONALES ESTEC LT */ Cont: * TGBU5579415*/ HR Entrega: *14:00* /Dirección: *SCHENKER - LO BOZA 422, PUDAHUEL</v>
      </c>
    </row>
    <row r="1634" spans="1:38" s="15" customFormat="1" ht="16.5" customHeight="1" x14ac:dyDescent="0.2">
      <c r="A1634" s="15">
        <f>ROW(A1633)</f>
        <v>1633</v>
      </c>
      <c r="B1634" s="15">
        <f>IF(J1634=J1633,B1633+1,1)</f>
        <v>50</v>
      </c>
      <c r="C1634" s="15" t="s">
        <v>239</v>
      </c>
      <c r="D1634" s="25" t="s">
        <v>39</v>
      </c>
      <c r="E1634" s="27">
        <v>301279</v>
      </c>
      <c r="F1634" s="27" t="s">
        <v>2668</v>
      </c>
      <c r="G1634" s="27" t="s">
        <v>41</v>
      </c>
      <c r="H1634" s="27">
        <v>15000</v>
      </c>
      <c r="I1634" s="27" t="s">
        <v>42</v>
      </c>
      <c r="J1634" s="28">
        <v>46106</v>
      </c>
      <c r="K1634" s="26">
        <v>0.33333333333333331</v>
      </c>
      <c r="L1634" s="26"/>
      <c r="M1634" s="27" t="s">
        <v>60</v>
      </c>
      <c r="N1634" s="25">
        <f>IFERROR(VLOOKUP(M1634,Data!$J$1:$K$58,2,0),"")</f>
        <v>56957438415</v>
      </c>
      <c r="O1634" s="27" t="s">
        <v>253</v>
      </c>
      <c r="P1634" s="27"/>
      <c r="Q1634" s="27" t="s">
        <v>1036</v>
      </c>
      <c r="R1634" s="27" t="s">
        <v>218</v>
      </c>
      <c r="S1634" s="27"/>
      <c r="T1634" s="27"/>
      <c r="U1634" s="28"/>
      <c r="X1634" s="27"/>
      <c r="Y1634" s="27"/>
      <c r="Z1634" s="29"/>
      <c r="AA1634" s="29">
        <v>0.33333333333333331</v>
      </c>
      <c r="AB1634" s="29"/>
      <c r="AC1634" s="30">
        <v>46106</v>
      </c>
      <c r="AD1634" s="15" t="str">
        <f>IF(Tabla2[[#This Row],[HORA ENTREGA]]="DIRECTO","On time", IF(AA1634&lt;&gt;"",IF(Tabla2[[#This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34" s="15" t="str">
        <f>MID(Tabla2[[#This Row],[TIPO]],1,3)</f>
        <v xml:space="preserve">40 </v>
      </c>
      <c r="AF16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SUPERMERCADO DEL NEUMATICO LTDA */ Cont: * OOCU9918913*/ HR Entrega: *08:00* /Dirección: *AV. GENERAL VELASQUEZ 10901, SAN BERNARDO</v>
      </c>
      <c r="AG1634" s="38" t="str">
        <f>IFERROR(HYPERLINK("https://wa.me/"&amp;Tabla2[[#This Row],[CONTACTO]]&amp;"?text="&amp;Tabla2[[#This Row],[Mensaje]],"Enviar mensaje"),"")</f>
        <v>Enviar mensaje</v>
      </c>
      <c r="AH1634" s="15" t="str">
        <f>CONCATENATE(A1634,F1634)</f>
        <v>1633OOCU9918913</v>
      </c>
      <c r="AI1634" s="15" t="str">
        <f>CONCATENATE("ENT-",A1634)</f>
        <v>ENT-1633</v>
      </c>
      <c r="AJ1634" s="15" t="str">
        <f>IF(Tabla2[[#This Row],[Op]]&lt;&gt;"","ENTREGA","")</f>
        <v>ENTREGA</v>
      </c>
      <c r="AK1634" s="40" t="str">
        <f>(Tabla2[[#This Row],[FECHA ENTREGA]]&amp;Tabla2[[#This Row],[HORA ENTREGA]])</f>
        <v>461060,333333333333333</v>
      </c>
      <c r="AL1634" s="34" t="str">
        <f>IFERROR(HYPERLINK("https://wa.me/"&amp;Tabla2[[#This Row],[CONTACTO]]&amp;"?text="&amp;Tabla2[[#This Row],[Mensaje]]),"")</f>
        <v>https://wa.me/56957438415?text=Hola!%0AServicio del día 25-03%0A *Cliente:* SUPERMERCADO DEL NEUMATICO LTDA */ Cont: * OOCU9918913*/ HR Entrega: *08:00* /Dirección: *AV. GENERAL VELASQUEZ 10901, SAN BERNARDO</v>
      </c>
    </row>
    <row r="1635" spans="1:38" s="15" customFormat="1" ht="16.5" customHeight="1" x14ac:dyDescent="0.2">
      <c r="A1635" s="15">
        <f>ROW(A1634)</f>
        <v>1634</v>
      </c>
      <c r="B1635" s="15">
        <f>IF(J1635=J1634,B1634+1,1)</f>
        <v>51</v>
      </c>
      <c r="C1635" s="15" t="s">
        <v>447</v>
      </c>
      <c r="D1635" s="25" t="s">
        <v>39</v>
      </c>
      <c r="E1635" s="27">
        <v>385872</v>
      </c>
      <c r="F1635" s="27" t="s">
        <v>2669</v>
      </c>
      <c r="G1635" s="27" t="s">
        <v>41</v>
      </c>
      <c r="H1635" s="27">
        <v>13000</v>
      </c>
      <c r="I1635" s="27" t="s">
        <v>42</v>
      </c>
      <c r="J1635" s="28">
        <v>46106</v>
      </c>
      <c r="K1635" s="26">
        <v>0.33333333333333331</v>
      </c>
      <c r="L1635" s="26"/>
      <c r="M1635" s="27" t="s">
        <v>308</v>
      </c>
      <c r="N1635" s="25">
        <f>IFERROR(VLOOKUP(M1635,Data!$J$1:$K$58,2,0),"")</f>
        <v>56966631737</v>
      </c>
      <c r="O1635" s="27" t="s">
        <v>309</v>
      </c>
      <c r="P1635" s="27"/>
      <c r="Q1635" s="27" t="s">
        <v>2083</v>
      </c>
      <c r="R1635" s="27" t="s">
        <v>218</v>
      </c>
      <c r="S1635" s="27"/>
      <c r="T1635" s="27"/>
      <c r="U1635" s="28"/>
      <c r="X1635" s="27"/>
      <c r="Y1635" s="27"/>
      <c r="Z1635" s="29"/>
      <c r="AA1635" s="29">
        <v>0.53611111111111109</v>
      </c>
      <c r="AB1635" s="29"/>
      <c r="AC1635" s="30">
        <v>46106</v>
      </c>
      <c r="AD1635" s="15" t="str">
        <f>IF(Tabla2[[#This Row],[HORA ENTREGA]]="DIRECTO","On time", IF(AA1635&lt;&gt;"",IF(Tabla2[[#This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35" s="15" t="str">
        <f>MID(Tabla2[[#This Row],[TIPO]],1,3)</f>
        <v xml:space="preserve">40 </v>
      </c>
      <c r="AF16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TECNIKA S A */ Cont: * FCIU9621077*/ HR Entrega: *08:00* /Dirección: *Olivos 1270, Pudahuel</v>
      </c>
      <c r="AG1635" s="38" t="str">
        <f>IFERROR(HYPERLINK("https://wa.me/"&amp;Tabla2[[#This Row],[CONTACTO]]&amp;"?text="&amp;Tabla2[[#This Row],[Mensaje]],"Enviar mensaje"),"")</f>
        <v>Enviar mensaje</v>
      </c>
      <c r="AH1635" s="15" t="str">
        <f>CONCATENATE(A1635,F1635)</f>
        <v>1634FCIU9621077</v>
      </c>
      <c r="AI1635" s="15" t="str">
        <f>CONCATENATE("ENT-",A1635)</f>
        <v>ENT-1634</v>
      </c>
      <c r="AJ1635" s="15" t="str">
        <f>IF(Tabla2[[#This Row],[Op]]&lt;&gt;"","ENTREGA","")</f>
        <v>ENTREGA</v>
      </c>
      <c r="AK1635" s="40" t="str">
        <f>(Tabla2[[#This Row],[FECHA ENTREGA]]&amp;Tabla2[[#This Row],[HORA ENTREGA]])</f>
        <v>461060,333333333333333</v>
      </c>
      <c r="AL1635" s="34" t="str">
        <f>IFERROR(HYPERLINK("https://wa.me/"&amp;Tabla2[[#This Row],[CONTACTO]]&amp;"?text="&amp;Tabla2[[#This Row],[Mensaje]]),"")</f>
        <v>https://wa.me/56966631737?text=Hola!%0AServicio del día 25-03%0A *Cliente:* TECNIKA S A */ Cont: * FCIU9621077*/ HR Entrega: *08:00* /Dirección: *Olivos 1270, Pudahuel</v>
      </c>
    </row>
    <row r="1636" spans="1:38" s="15" customFormat="1" ht="16.5" customHeight="1" x14ac:dyDescent="0.2">
      <c r="A1636" s="15">
        <f>ROW(A1635)</f>
        <v>1635</v>
      </c>
      <c r="B1636" s="15">
        <f>IF(J1636=J1635,B1635+1,1)</f>
        <v>52</v>
      </c>
      <c r="C1636" s="15" t="s">
        <v>447</v>
      </c>
      <c r="D1636" s="25" t="s">
        <v>39</v>
      </c>
      <c r="E1636" s="27">
        <v>385872</v>
      </c>
      <c r="F1636" s="27" t="s">
        <v>2670</v>
      </c>
      <c r="G1636" s="27" t="s">
        <v>41</v>
      </c>
      <c r="H1636" s="27">
        <v>13000</v>
      </c>
      <c r="I1636" s="27" t="s">
        <v>42</v>
      </c>
      <c r="J1636" s="28">
        <v>46106</v>
      </c>
      <c r="K1636" s="26">
        <v>0.39583333333333331</v>
      </c>
      <c r="L1636" s="26"/>
      <c r="M1636" s="27" t="s">
        <v>319</v>
      </c>
      <c r="N1636" s="25">
        <f>IFERROR(VLOOKUP(M1636,Data!$J$1:$K$58,2,0),"")</f>
        <v>56948501048</v>
      </c>
      <c r="O1636" s="27" t="s">
        <v>320</v>
      </c>
      <c r="P1636" s="27"/>
      <c r="Q1636" s="27" t="s">
        <v>2083</v>
      </c>
      <c r="R1636" s="27" t="s">
        <v>218</v>
      </c>
      <c r="S1636" s="27"/>
      <c r="T1636" s="27"/>
      <c r="U1636" s="28"/>
      <c r="X1636" s="27"/>
      <c r="Y1636" s="27"/>
      <c r="Z1636" s="29"/>
      <c r="AA1636" s="29">
        <v>0.38055555555555554</v>
      </c>
      <c r="AB1636" s="29"/>
      <c r="AC1636" s="30">
        <v>46106</v>
      </c>
      <c r="AD1636" s="15" t="str">
        <f>IF(Tabla2[[#This Row],[HORA ENTREGA]]="DIRECTO","On time", IF(AA1636&lt;&gt;"",IF(Tabla2[[#This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36" s="15" t="str">
        <f>MID(Tabla2[[#This Row],[TIPO]],1,3)</f>
        <v xml:space="preserve">40 </v>
      </c>
      <c r="AF16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TECNIKA S A */ Cont: * FCIU9653027*/ HR Entrega: *09:30* /Dirección: *Olivos 1270, Pudahuel</v>
      </c>
      <c r="AG1636" s="38" t="str">
        <f>IFERROR(HYPERLINK("https://wa.me/"&amp;Tabla2[[#This Row],[CONTACTO]]&amp;"?text="&amp;Tabla2[[#This Row],[Mensaje]],"Enviar mensaje"),"")</f>
        <v>Enviar mensaje</v>
      </c>
      <c r="AH1636" s="15" t="str">
        <f>CONCATENATE(A1636,F1636)</f>
        <v>1635FCIU9653027</v>
      </c>
      <c r="AI1636" s="15" t="str">
        <f>CONCATENATE("ENT-",A1636)</f>
        <v>ENT-1635</v>
      </c>
      <c r="AJ1636" s="15" t="str">
        <f>IF(Tabla2[[#This Row],[Op]]&lt;&gt;"","ENTREGA","")</f>
        <v>ENTREGA</v>
      </c>
      <c r="AK1636" s="40" t="str">
        <f>(Tabla2[[#This Row],[FECHA ENTREGA]]&amp;Tabla2[[#This Row],[HORA ENTREGA]])</f>
        <v>461060,395833333333333</v>
      </c>
      <c r="AL1636" s="34" t="str">
        <f>IFERROR(HYPERLINK("https://wa.me/"&amp;Tabla2[[#This Row],[CONTACTO]]&amp;"?text="&amp;Tabla2[[#This Row],[Mensaje]]),"")</f>
        <v>https://wa.me/56948501048?text=Hola!%0AServicio del día 25-03%0A *Cliente:* TECNIKA S A */ Cont: * FCIU9653027*/ HR Entrega: *09:30* /Dirección: *Olivos 1270, Pudahuel</v>
      </c>
    </row>
    <row r="1637" spans="1:38" s="15" customFormat="1" ht="16.5" customHeight="1" x14ac:dyDescent="0.2">
      <c r="A1637" s="15">
        <f>ROW(A1636)</f>
        <v>1636</v>
      </c>
      <c r="B1637" s="15">
        <f>IF(J1637=J1636,B1636+1,1)</f>
        <v>53</v>
      </c>
      <c r="C1637" s="15" t="s">
        <v>2344</v>
      </c>
      <c r="D1637" s="25" t="s">
        <v>39</v>
      </c>
      <c r="E1637" s="27">
        <v>1197074</v>
      </c>
      <c r="F1637" s="27" t="s">
        <v>2671</v>
      </c>
      <c r="G1637" s="27" t="s">
        <v>41</v>
      </c>
      <c r="H1637" s="27">
        <v>7000</v>
      </c>
      <c r="I1637" s="27" t="s">
        <v>2672</v>
      </c>
      <c r="J1637" s="28">
        <v>46106</v>
      </c>
      <c r="K1637" s="26">
        <v>0.375</v>
      </c>
      <c r="L1637" s="26"/>
      <c r="M1637" s="27" t="s">
        <v>313</v>
      </c>
      <c r="N1637" s="25">
        <f>IFERROR(VLOOKUP(M1637,Data!$J$1:$K$58,2,0),"")</f>
        <v>56967387744</v>
      </c>
      <c r="O1637" s="27" t="s">
        <v>314</v>
      </c>
      <c r="P1637" s="27"/>
      <c r="Q1637" s="27" t="s">
        <v>2346</v>
      </c>
      <c r="R1637" s="27" t="s">
        <v>376</v>
      </c>
      <c r="S1637" s="27"/>
      <c r="T1637" s="27"/>
      <c r="U1637" s="28"/>
      <c r="X1637" s="27" t="s">
        <v>2396</v>
      </c>
      <c r="Y1637" s="27"/>
      <c r="Z1637" s="29"/>
      <c r="AA1637" s="29">
        <v>0.34722222222222221</v>
      </c>
      <c r="AB1637" s="29"/>
      <c r="AC1637" s="30">
        <v>46106</v>
      </c>
      <c r="AD1637" s="15" t="str">
        <f>IF(Tabla2[[#This Row],[HORA ENTREGA]]="DIRECTO","On time", IF(AA1637&lt;&gt;"",IF(Tabla2[[#This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37" s="15" t="str">
        <f>MID(Tabla2[[#This Row],[TIPO]],1,3)</f>
        <v xml:space="preserve">40 </v>
      </c>
      <c r="AF16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25-03%0A *Cliente:* THE ANDES BRANDS */ Cont: * CMAU5936276*/ HR Entrega: *09:00* /Dirección: *BODENOR FLEXCENTER - Boulevard Poniente, Modulos 21 y 22 ENEA, Pudahuel</v>
      </c>
      <c r="AG1637" s="38" t="str">
        <f>IFERROR(HYPERLINK("https://wa.me/"&amp;Tabla2[[#This Row],[CONTACTO]]&amp;"?text="&amp;Tabla2[[#This Row],[Mensaje]],"Enviar mensaje"),"")</f>
        <v>Enviar mensaje</v>
      </c>
      <c r="AH1637" s="15" t="str">
        <f>CONCATENATE(A1637,F1637)</f>
        <v>1636CMAU5936276</v>
      </c>
      <c r="AI1637" s="15" t="str">
        <f>CONCATENATE("ENT-",A1637)</f>
        <v>ENT-1636</v>
      </c>
      <c r="AJ1637" s="15" t="str">
        <f>IF(Tabla2[[#This Row],[Op]]&lt;&gt;"","ENTREGA","")</f>
        <v>ENTREGA</v>
      </c>
      <c r="AK1637" s="40" t="str">
        <f>(Tabla2[[#This Row],[FECHA ENTREGA]]&amp;Tabla2[[#This Row],[HORA ENTREGA]])</f>
        <v>461060,375</v>
      </c>
      <c r="AL1637" s="34" t="str">
        <f>IFERROR(HYPERLINK("https://wa.me/"&amp;Tabla2[[#This Row],[CONTACTO]]&amp;"?text="&amp;Tabla2[[#This Row],[Mensaje]]),"")</f>
        <v>https://wa.me/56967387744?text=Hola!%0AServicio del día 25-03%0A *Cliente:* THE ANDES BRANDS */ Cont: * CMAU5936276*/ HR Entrega: *09:00* /Dirección: *BODENOR FLEXCENTER - Boulevard Poniente, Modulos 21 y 22 ENEA, Pudahuel</v>
      </c>
    </row>
    <row r="1638" spans="1:38" s="15" customFormat="1" ht="16.5" customHeight="1" x14ac:dyDescent="0.2">
      <c r="A1638" s="15">
        <f>ROW(A1637)</f>
        <v>1637</v>
      </c>
      <c r="B1638" s="15">
        <f>IF(J1638=J1637,B1637+1,1)</f>
        <v>1</v>
      </c>
      <c r="C1638" s="15" t="s">
        <v>43</v>
      </c>
      <c r="D1638" s="25" t="s">
        <v>39</v>
      </c>
      <c r="E1638" s="27">
        <v>368965</v>
      </c>
      <c r="F1638" s="27" t="s">
        <v>2673</v>
      </c>
      <c r="G1638" s="27" t="s">
        <v>41</v>
      </c>
      <c r="H1638" s="27">
        <v>20000</v>
      </c>
      <c r="I1638" s="27" t="s">
        <v>2674</v>
      </c>
      <c r="J1638" s="28">
        <v>46107</v>
      </c>
      <c r="K1638" s="26">
        <v>0.33333333333333331</v>
      </c>
      <c r="L1638" s="26"/>
      <c r="M1638" s="27" t="s">
        <v>133</v>
      </c>
      <c r="N1638" s="25">
        <f>IFERROR(VLOOKUP(M1638,Data!$J$1:$K$58,2,0),"")</f>
        <v>56953801607</v>
      </c>
      <c r="O1638" s="27" t="s">
        <v>134</v>
      </c>
      <c r="P1638" s="27"/>
      <c r="Q1638" s="27" t="s">
        <v>57</v>
      </c>
      <c r="R1638" s="27" t="s">
        <v>120</v>
      </c>
      <c r="S1638" s="27"/>
      <c r="T1638" s="27"/>
      <c r="U1638" s="28"/>
      <c r="X1638" s="27"/>
      <c r="Y1638" s="27"/>
      <c r="Z1638" s="29"/>
      <c r="AA1638" s="29">
        <v>0.48958333333333331</v>
      </c>
      <c r="AB1638" s="29"/>
      <c r="AC1638" s="30">
        <v>46107</v>
      </c>
      <c r="AD1638" s="15" t="str">
        <f>IF(Tabla2[[#This Row],[HORA ENTREGA]]="DIRECTO","On time", IF(AA1638&lt;&gt;"",IF(Tabla2[[#This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38" s="15" t="str">
        <f>MID(Tabla2[[#This Row],[TIPO]],1,3)</f>
        <v xml:space="preserve">40 </v>
      </c>
      <c r="AF16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ALCA SPA */ Cont: * HLBU9239670*/ HR Entrega: *08:00* /Dirección: *Camino del Cerro 4868 Huechuraba</v>
      </c>
      <c r="AG1638" s="38" t="str">
        <f>IFERROR(HYPERLINK("https://wa.me/"&amp;Tabla2[[#This Row],[CONTACTO]]&amp;"?text="&amp;Tabla2[[#This Row],[Mensaje]],"Enviar mensaje"),"")</f>
        <v>Enviar mensaje</v>
      </c>
      <c r="AH1638" s="15" t="str">
        <f>CONCATENATE(A1638,F1638)</f>
        <v>1637HLBU9239670</v>
      </c>
      <c r="AI1638" s="15" t="str">
        <f>CONCATENATE("ENT-",A1638)</f>
        <v>ENT-1637</v>
      </c>
      <c r="AJ1638" s="15" t="str">
        <f>IF(Tabla2[[#This Row],[Op]]&lt;&gt;"","ENTREGA","")</f>
        <v>ENTREGA</v>
      </c>
      <c r="AK1638" s="40" t="str">
        <f>(Tabla2[[#This Row],[FECHA ENTREGA]]&amp;Tabla2[[#This Row],[HORA ENTREGA]])</f>
        <v>461070,333333333333333</v>
      </c>
      <c r="AL1638" s="34" t="str">
        <f>IFERROR(HYPERLINK("https://wa.me/"&amp;Tabla2[[#This Row],[CONTACTO]]&amp;"?text="&amp;Tabla2[[#This Row],[Mensaje]]),"")</f>
        <v>https://wa.me/56953801607?text=Hola!%0AServicio del día 26-03%0A *Cliente:* ALCA SPA */ Cont: * HLBU9239670*/ HR Entrega: *08:00* /Dirección: *Camino del Cerro 4868 Huechuraba</v>
      </c>
    </row>
    <row r="1639" spans="1:38" s="15" customFormat="1" ht="16.5" customHeight="1" x14ac:dyDescent="0.2">
      <c r="A1639" s="15">
        <f>ROW(A1638)</f>
        <v>1638</v>
      </c>
      <c r="B1639" s="15">
        <f>IF(J1639=J1638,B1638+1,1)</f>
        <v>2</v>
      </c>
      <c r="C1639" s="15" t="s">
        <v>43</v>
      </c>
      <c r="D1639" s="25" t="s">
        <v>39</v>
      </c>
      <c r="E1639" s="27">
        <v>367620</v>
      </c>
      <c r="F1639" s="27" t="s">
        <v>2675</v>
      </c>
      <c r="G1639" s="27" t="s">
        <v>54</v>
      </c>
      <c r="H1639" s="27">
        <v>28000</v>
      </c>
      <c r="I1639" s="27" t="s">
        <v>2676</v>
      </c>
      <c r="J1639" s="28">
        <v>46107</v>
      </c>
      <c r="K1639" s="26">
        <v>0.47916666666666669</v>
      </c>
      <c r="L1639" s="26"/>
      <c r="M1639" s="27" t="s">
        <v>176</v>
      </c>
      <c r="N1639" s="25">
        <f>IFERROR(VLOOKUP(M1639,Data!$J$1:$K$58,2,0),"")</f>
        <v>56968463649</v>
      </c>
      <c r="O1639" s="27" t="s">
        <v>177</v>
      </c>
      <c r="P1639" s="27"/>
      <c r="Q1639" s="27" t="s">
        <v>57</v>
      </c>
      <c r="R1639" s="27" t="s">
        <v>183</v>
      </c>
      <c r="S1639" s="27"/>
      <c r="T1639" s="27"/>
      <c r="U1639" s="28"/>
      <c r="X1639" s="27"/>
      <c r="Y1639" s="27"/>
      <c r="Z1639" s="29"/>
      <c r="AA1639" s="29">
        <v>0.45208333333333334</v>
      </c>
      <c r="AB1639" s="29"/>
      <c r="AC1639" s="30">
        <v>46107</v>
      </c>
      <c r="AD1639" s="15" t="str">
        <f>IF(Tabla2[[#This Row],[HORA ENTREGA]]="DIRECTO","On time", IF(AA1639&lt;&gt;"",IF(Tabla2[[#This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39" s="15" t="str">
        <f>MID(Tabla2[[#This Row],[TIPO]],1,3)</f>
        <v xml:space="preserve">40 </v>
      </c>
      <c r="AF16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ALCA SPA */ Cont: * HDMU5593195*/ HR Entrega: *11:30* /Dirección: *Camino del Cerro 4868 Huechuraba</v>
      </c>
      <c r="AG1639" s="38" t="str">
        <f>IFERROR(HYPERLINK("https://wa.me/"&amp;Tabla2[[#This Row],[CONTACTO]]&amp;"?text="&amp;Tabla2[[#This Row],[Mensaje]],"Enviar mensaje"),"")</f>
        <v>Enviar mensaje</v>
      </c>
      <c r="AH1639" s="15" t="str">
        <f>CONCATENATE(A1639,F1639)</f>
        <v>1638HDMU5593195</v>
      </c>
      <c r="AI1639" s="15" t="str">
        <f>CONCATENATE("ENT-",A1639)</f>
        <v>ENT-1638</v>
      </c>
      <c r="AJ1639" s="15" t="str">
        <f>IF(Tabla2[[#This Row],[Op]]&lt;&gt;"","ENTREGA","")</f>
        <v>ENTREGA</v>
      </c>
      <c r="AK1639" s="40" t="str">
        <f>(Tabla2[[#This Row],[FECHA ENTREGA]]&amp;Tabla2[[#This Row],[HORA ENTREGA]])</f>
        <v>461070,479166666666667</v>
      </c>
      <c r="AL1639" s="34" t="str">
        <f>IFERROR(HYPERLINK("https://wa.me/"&amp;Tabla2[[#This Row],[CONTACTO]]&amp;"?text="&amp;Tabla2[[#This Row],[Mensaje]]),"")</f>
        <v>https://wa.me/56968463649?text=Hola!%0AServicio del día 26-03%0A *Cliente:* ALCA SPA */ Cont: * HDMU5593195*/ HR Entrega: *11:30* /Dirección: *Camino del Cerro 4868 Huechuraba</v>
      </c>
    </row>
    <row r="1640" spans="1:38" s="15" customFormat="1" ht="16.5" customHeight="1" x14ac:dyDescent="0.2">
      <c r="A1640" s="15">
        <f>ROW(A1639)</f>
        <v>1639</v>
      </c>
      <c r="B1640" s="15">
        <f>IF(J1640=J1639,B1639+1,1)</f>
        <v>3</v>
      </c>
      <c r="C1640" s="15" t="s">
        <v>43</v>
      </c>
      <c r="D1640" s="25" t="s">
        <v>39</v>
      </c>
      <c r="E1640" s="27">
        <v>367848</v>
      </c>
      <c r="F1640" s="27" t="s">
        <v>2677</v>
      </c>
      <c r="G1640" s="27" t="s">
        <v>54</v>
      </c>
      <c r="H1640" s="27">
        <v>28000</v>
      </c>
      <c r="I1640" s="27" t="s">
        <v>2678</v>
      </c>
      <c r="J1640" s="28">
        <v>46107</v>
      </c>
      <c r="K1640" s="26">
        <v>0.60416666666666663</v>
      </c>
      <c r="L1640" s="26"/>
      <c r="M1640" s="27" t="s">
        <v>139</v>
      </c>
      <c r="N1640" s="25">
        <f>IFERROR(VLOOKUP(M1640,Data!$J$1:$K$58,2,0),"")</f>
        <v>56965312953</v>
      </c>
      <c r="O1640" s="27" t="s">
        <v>140</v>
      </c>
      <c r="P1640" s="27"/>
      <c r="Q1640" s="27" t="s">
        <v>57</v>
      </c>
      <c r="R1640" s="27" t="s">
        <v>183</v>
      </c>
      <c r="S1640" s="27"/>
      <c r="T1640" s="27"/>
      <c r="U1640" s="28"/>
      <c r="X1640" s="27"/>
      <c r="Y1640" s="27"/>
      <c r="Z1640" s="29"/>
      <c r="AA1640" s="29">
        <v>0.66805555555555551</v>
      </c>
      <c r="AB1640" s="29"/>
      <c r="AC1640" s="30">
        <v>46107</v>
      </c>
      <c r="AD1640" s="15" t="str">
        <f>IF(Tabla2[[#This Row],[HORA ENTREGA]]="DIRECTO","On time", IF(AA1640&lt;&gt;"",IF(Tabla2[[#This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40" s="15" t="str">
        <f>MID(Tabla2[[#This Row],[TIPO]],1,3)</f>
        <v xml:space="preserve">40 </v>
      </c>
      <c r="AF16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ALCA SPA */ Cont: * HDMU5648472*/ HR Entrega: *14:30* /Dirección: *Camino del Cerro 4868 Huechuraba</v>
      </c>
      <c r="AG1640" s="38" t="str">
        <f>IFERROR(HYPERLINK("https://wa.me/"&amp;Tabla2[[#This Row],[CONTACTO]]&amp;"?text="&amp;Tabla2[[#This Row],[Mensaje]],"Enviar mensaje"),"")</f>
        <v>Enviar mensaje</v>
      </c>
      <c r="AH1640" s="15" t="str">
        <f>CONCATENATE(A1640,F1640)</f>
        <v>1639HDMU5648472</v>
      </c>
      <c r="AI1640" s="15" t="str">
        <f>CONCATENATE("ENT-",A1640)</f>
        <v>ENT-1639</v>
      </c>
      <c r="AJ1640" s="15" t="str">
        <f>IF(Tabla2[[#This Row],[Op]]&lt;&gt;"","ENTREGA","")</f>
        <v>ENTREGA</v>
      </c>
      <c r="AK1640" s="40" t="str">
        <f>(Tabla2[[#This Row],[FECHA ENTREGA]]&amp;Tabla2[[#This Row],[HORA ENTREGA]])</f>
        <v>461070,604166666666667</v>
      </c>
      <c r="AL1640" s="34" t="str">
        <f>IFERROR(HYPERLINK("https://wa.me/"&amp;Tabla2[[#This Row],[CONTACTO]]&amp;"?text="&amp;Tabla2[[#This Row],[Mensaje]]),"")</f>
        <v>https://wa.me/56965312953?text=Hola!%0AServicio del día 26-03%0A *Cliente:* ALCA SPA */ Cont: * HDMU5648472*/ HR Entrega: *14:30* /Dirección: *Camino del Cerro 4868 Huechuraba</v>
      </c>
    </row>
    <row r="1641" spans="1:38" s="15" customFormat="1" ht="16.5" customHeight="1" x14ac:dyDescent="0.2">
      <c r="A1641" s="15">
        <f>ROW(A1640)</f>
        <v>1640</v>
      </c>
      <c r="B1641" s="15">
        <f>IF(J1641=J1640,B1640+1,1)</f>
        <v>4</v>
      </c>
      <c r="C1641" s="15" t="s">
        <v>2679</v>
      </c>
      <c r="D1641" s="25" t="s">
        <v>39</v>
      </c>
      <c r="E1641" s="27">
        <v>302076</v>
      </c>
      <c r="F1641" s="27" t="s">
        <v>2680</v>
      </c>
      <c r="G1641" s="27" t="s">
        <v>41</v>
      </c>
      <c r="H1641" s="27">
        <v>30000</v>
      </c>
      <c r="I1641" s="27" t="s">
        <v>2681</v>
      </c>
      <c r="J1641" s="28">
        <v>46107</v>
      </c>
      <c r="K1641" s="26">
        <v>0.33333333333333331</v>
      </c>
      <c r="L1641" s="26"/>
      <c r="M1641" s="27" t="s">
        <v>158</v>
      </c>
      <c r="N1641" s="25">
        <f>IFERROR(VLOOKUP(M1641,Data!$J$1:$K$58,2,0),"")</f>
        <v>56931745801</v>
      </c>
      <c r="O1641" s="27" t="s">
        <v>370</v>
      </c>
      <c r="P1641" s="27"/>
      <c r="Q1641" s="27" t="s">
        <v>47</v>
      </c>
      <c r="R1641" s="27" t="s">
        <v>280</v>
      </c>
      <c r="S1641" s="27"/>
      <c r="T1641" s="27"/>
      <c r="U1641" s="28"/>
      <c r="X1641" s="27"/>
      <c r="Y1641" s="27"/>
      <c r="Z1641" s="29"/>
      <c r="AA1641" s="29">
        <v>0.3034722222222222</v>
      </c>
      <c r="AB1641" s="29"/>
      <c r="AC1641" s="30">
        <v>46107</v>
      </c>
      <c r="AD1641" s="15" t="str">
        <f>IF(Tabla2[[#This Row],[HORA ENTREGA]]="DIRECTO","On time", IF(AA1641&lt;&gt;"",IF(Tabla2[[#This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41" s="15" t="str">
        <f>MID(Tabla2[[#This Row],[TIPO]],1,3)</f>
        <v xml:space="preserve">40 </v>
      </c>
      <c r="AF16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ALLCA SPA */ Cont: * CGMU5102203*/ HR Entrega: *08:00* /Dirección: *BERNARDO O"HIGGINS 158 COLINA</v>
      </c>
      <c r="AG1641" s="38" t="str">
        <f>IFERROR(HYPERLINK("https://wa.me/"&amp;Tabla2[[#This Row],[CONTACTO]]&amp;"?text="&amp;Tabla2[[#This Row],[Mensaje]],"Enviar mensaje"),"")</f>
        <v>Enviar mensaje</v>
      </c>
      <c r="AH1641" s="15" t="str">
        <f>CONCATENATE(A1641,F1641)</f>
        <v>1640CGMU5102203</v>
      </c>
      <c r="AI1641" s="15" t="str">
        <f>CONCATENATE("ENT-",A1641)</f>
        <v>ENT-1640</v>
      </c>
      <c r="AJ1641" s="15" t="str">
        <f>IF(Tabla2[[#This Row],[Op]]&lt;&gt;"","ENTREGA","")</f>
        <v>ENTREGA</v>
      </c>
      <c r="AK1641" s="40" t="str">
        <f>(Tabla2[[#This Row],[FECHA ENTREGA]]&amp;Tabla2[[#This Row],[HORA ENTREGA]])</f>
        <v>461070,333333333333333</v>
      </c>
      <c r="AL1641" s="34" t="str">
        <f>IFERROR(HYPERLINK("https://wa.me/"&amp;Tabla2[[#This Row],[CONTACTO]]&amp;"?text="&amp;Tabla2[[#This Row],[Mensaje]]),"")</f>
        <v>https://wa.me/56931745801?text=Hola!%0AServicio del día 26-03%0A *Cliente:* ALLCA SPA */ Cont: * CGMU5102203*/ HR Entrega: *08:00* /Dirección: *BERNARDO O"HIGGINS 158 COLINA</v>
      </c>
    </row>
    <row r="1642" spans="1:38" s="15" customFormat="1" ht="16.5" customHeight="1" x14ac:dyDescent="0.2">
      <c r="A1642" s="15">
        <f>ROW(A1641)</f>
        <v>1641</v>
      </c>
      <c r="B1642" s="15">
        <f>IF(J1642=J1641,B1641+1,1)</f>
        <v>5</v>
      </c>
      <c r="C1642" s="15" t="s">
        <v>2679</v>
      </c>
      <c r="D1642" s="25" t="s">
        <v>39</v>
      </c>
      <c r="E1642" s="27">
        <v>302076</v>
      </c>
      <c r="F1642" s="27" t="s">
        <v>2682</v>
      </c>
      <c r="G1642" s="27" t="s">
        <v>41</v>
      </c>
      <c r="H1642" s="27">
        <v>30000</v>
      </c>
      <c r="I1642" s="27" t="s">
        <v>2683</v>
      </c>
      <c r="J1642" s="28">
        <v>46107</v>
      </c>
      <c r="K1642" s="26">
        <v>0.41666666666666669</v>
      </c>
      <c r="L1642" s="26"/>
      <c r="M1642" s="27" t="s">
        <v>180</v>
      </c>
      <c r="N1642" s="25">
        <f>IFERROR(VLOOKUP(M1642,Data!$J$1:$K$58,2,0),"")</f>
        <v>56956063271</v>
      </c>
      <c r="O1642" s="27" t="s">
        <v>384</v>
      </c>
      <c r="P1642" s="27"/>
      <c r="Q1642" s="27" t="s">
        <v>47</v>
      </c>
      <c r="R1642" s="27" t="s">
        <v>280</v>
      </c>
      <c r="S1642" s="27"/>
      <c r="T1642" s="27"/>
      <c r="U1642" s="28"/>
      <c r="X1642" s="27"/>
      <c r="Y1642" s="27"/>
      <c r="Z1642" s="29"/>
      <c r="AA1642" s="29">
        <v>0.49791666666666667</v>
      </c>
      <c r="AB1642" s="29"/>
      <c r="AC1642" s="30">
        <v>46107</v>
      </c>
      <c r="AD1642" s="15" t="str">
        <f>IF(Tabla2[[#This Row],[HORA ENTREGA]]="DIRECTO","On time", IF(AA1642&lt;&gt;"",IF(Tabla2[[#This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42" s="15" t="str">
        <f>MID(Tabla2[[#This Row],[TIPO]],1,3)</f>
        <v xml:space="preserve">40 </v>
      </c>
      <c r="AF16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ALLCA SPA */ Cont: * CXRU1075015*/ HR Entrega: *10:00* /Dirección: *BERNARDO O"HIGGINS 158 COLINA</v>
      </c>
      <c r="AG1642" s="38" t="str">
        <f>IFERROR(HYPERLINK("https://wa.me/"&amp;Tabla2[[#This Row],[CONTACTO]]&amp;"?text="&amp;Tabla2[[#This Row],[Mensaje]],"Enviar mensaje"),"")</f>
        <v>Enviar mensaje</v>
      </c>
      <c r="AH1642" s="15" t="str">
        <f>CONCATENATE(A1642,F1642)</f>
        <v>1641CXRU1075015</v>
      </c>
      <c r="AI1642" s="15" t="str">
        <f>CONCATENATE("ENT-",A1642)</f>
        <v>ENT-1641</v>
      </c>
      <c r="AJ1642" s="15" t="str">
        <f>IF(Tabla2[[#This Row],[Op]]&lt;&gt;"","ENTREGA","")</f>
        <v>ENTREGA</v>
      </c>
      <c r="AK1642" s="40" t="str">
        <f>(Tabla2[[#This Row],[FECHA ENTREGA]]&amp;Tabla2[[#This Row],[HORA ENTREGA]])</f>
        <v>461070,416666666666667</v>
      </c>
      <c r="AL1642" s="34" t="str">
        <f>IFERROR(HYPERLINK("https://wa.me/"&amp;Tabla2[[#This Row],[CONTACTO]]&amp;"?text="&amp;Tabla2[[#This Row],[Mensaje]]),"")</f>
        <v>https://wa.me/56956063271?text=Hola!%0AServicio del día 26-03%0A *Cliente:* ALLCA SPA */ Cont: * CXRU1075015*/ HR Entrega: *10:00* /Dirección: *BERNARDO O"HIGGINS 158 COLINA</v>
      </c>
    </row>
    <row r="1643" spans="1:38" s="15" customFormat="1" ht="16.5" customHeight="1" x14ac:dyDescent="0.2">
      <c r="A1643" s="15">
        <f>ROW(A1642)</f>
        <v>1642</v>
      </c>
      <c r="B1643" s="15">
        <f>IF(J1643=J1642,B1642+1,1)</f>
        <v>6</v>
      </c>
      <c r="C1643" s="15" t="s">
        <v>517</v>
      </c>
      <c r="D1643" s="25" t="s">
        <v>122</v>
      </c>
      <c r="E1643" s="27" t="s">
        <v>2358</v>
      </c>
      <c r="F1643" s="27"/>
      <c r="G1643" s="27" t="s">
        <v>64</v>
      </c>
      <c r="H1643" s="27">
        <v>0.33333333333333331</v>
      </c>
      <c r="I1643" s="27" t="s">
        <v>1288</v>
      </c>
      <c r="J1643" s="28">
        <v>46107</v>
      </c>
      <c r="K1643" s="26">
        <v>0.33333333333333331</v>
      </c>
      <c r="L1643" s="26"/>
      <c r="M1643" s="27" t="s">
        <v>60</v>
      </c>
      <c r="N1643" s="25">
        <f>IFERROR(VLOOKUP(M1643,Data!$J$1:$K$58,2,0),"")</f>
        <v>56957438415</v>
      </c>
      <c r="O1643" s="27" t="s">
        <v>253</v>
      </c>
      <c r="P1643" s="27"/>
      <c r="Q1643" s="27" t="s">
        <v>520</v>
      </c>
      <c r="R1643" s="27" t="s">
        <v>1288</v>
      </c>
      <c r="S1643" s="27"/>
      <c r="T1643" s="27"/>
      <c r="U1643" s="28"/>
      <c r="X1643" s="27"/>
      <c r="Y1643" s="27"/>
      <c r="Z1643" s="29"/>
      <c r="AA1643" s="29">
        <v>0.12847222222222221</v>
      </c>
      <c r="AB1643" s="29"/>
      <c r="AC1643" s="30">
        <v>46107</v>
      </c>
      <c r="AD1643" s="15" t="str">
        <f>IF(Tabla2[[#This Row],[HORA ENTREGA]]="DIRECTO","On time", IF(AA1643&lt;&gt;"",IF(Tabla2[[#This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43" s="15" t="str">
        <f>MID(Tabla2[[#This Row],[TIPO]],1,3)</f>
        <v xml:space="preserve">20 </v>
      </c>
      <c r="AF16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ARESTI CHILE WINE S.A. */ Cont: * */ HR Entrega: *08:00* /Dirección: *CONSOLIDADO: BELLAVISTA S/N, RIO CLARO; BOD. HACIENDA ARESTI / EMBARQUE: SAI</v>
      </c>
      <c r="AG1643" s="38" t="str">
        <f>IFERROR(HYPERLINK("https://wa.me/"&amp;Tabla2[[#This Row],[CONTACTO]]&amp;"?text="&amp;Tabla2[[#This Row],[Mensaje]],"Enviar mensaje"),"")</f>
        <v>Enviar mensaje</v>
      </c>
      <c r="AH1643" s="15" t="str">
        <f>CONCATENATE(A1643,F1643)</f>
        <v>1642</v>
      </c>
      <c r="AI1643" s="15" t="str">
        <f>CONCATENATE("ENT-",A1643)</f>
        <v>ENT-1642</v>
      </c>
      <c r="AJ1643" s="15" t="str">
        <f>IF(Tabla2[[#This Row],[Op]]&lt;&gt;"","ENTREGA","")</f>
        <v>ENTREGA</v>
      </c>
      <c r="AK1643" s="40" t="str">
        <f>(Tabla2[[#This Row],[FECHA ENTREGA]]&amp;Tabla2[[#This Row],[HORA ENTREGA]])</f>
        <v>461070,333333333333333</v>
      </c>
      <c r="AL1643" s="34" t="str">
        <f>IFERROR(HYPERLINK("https://wa.me/"&amp;Tabla2[[#This Row],[CONTACTO]]&amp;"?text="&amp;Tabla2[[#This Row],[Mensaje]]),"")</f>
        <v>https://wa.me/56957438415?text=Hola!%0AServicio del día 26-03%0A *Cliente:* ARESTI CHILE WINE S.A. */ Cont: * */ HR Entrega: *08:00* /Dirección: *CONSOLIDADO: BELLAVISTA S/N, RIO CLARO; BOD. HACIENDA ARESTI / EMBARQUE: SAI</v>
      </c>
    </row>
    <row r="1644" spans="1:38" s="15" customFormat="1" ht="16.5" customHeight="1" x14ac:dyDescent="0.2">
      <c r="A1644" s="15">
        <f>ROW(A1643)</f>
        <v>1643</v>
      </c>
      <c r="B1644" s="15">
        <f>IF(J1644=J1643,B1643+1,1)</f>
        <v>7</v>
      </c>
      <c r="C1644" s="15" t="s">
        <v>517</v>
      </c>
      <c r="D1644" s="25" t="s">
        <v>122</v>
      </c>
      <c r="E1644" s="27" t="s">
        <v>2684</v>
      </c>
      <c r="F1644" s="27" t="s">
        <v>2685</v>
      </c>
      <c r="G1644" s="27" t="s">
        <v>41</v>
      </c>
      <c r="H1644" s="27" t="s">
        <v>120</v>
      </c>
      <c r="I1644" s="27" t="s">
        <v>120</v>
      </c>
      <c r="J1644" s="28">
        <v>46107</v>
      </c>
      <c r="K1644" s="26">
        <v>0.39583333333333331</v>
      </c>
      <c r="L1644" s="26"/>
      <c r="M1644" s="27" t="s">
        <v>308</v>
      </c>
      <c r="N1644" s="25">
        <f>IFERROR(VLOOKUP(M1644,Data!$J$1:$K$58,2,0),"")</f>
        <v>56966631737</v>
      </c>
      <c r="O1644" s="27" t="s">
        <v>309</v>
      </c>
      <c r="P1644" s="27"/>
      <c r="Q1644" s="27" t="s">
        <v>520</v>
      </c>
      <c r="R1644" s="27" t="s">
        <v>136</v>
      </c>
      <c r="S1644" s="27"/>
      <c r="T1644" s="27"/>
      <c r="U1644" s="28"/>
      <c r="X1644" s="27" t="s">
        <v>2686</v>
      </c>
      <c r="Y1644" s="27"/>
      <c r="Z1644" s="29"/>
      <c r="AA1644" s="29">
        <v>0.45833333333333331</v>
      </c>
      <c r="AB1644" s="29"/>
      <c r="AC1644" s="30">
        <v>46107</v>
      </c>
      <c r="AD1644" s="15" t="str">
        <f>IF(Tabla2[[#This Row],[HORA ENTREGA]]="DIRECTO","On time", IF(AA1644&lt;&gt;"",IF(Tabla2[[#This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44" s="15" t="str">
        <f>MID(Tabla2[[#This Row],[TIPO]],1,3)</f>
        <v xml:space="preserve">40 </v>
      </c>
      <c r="AF16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ARESTI CHILE WINE S.A. */ Cont: * oocu8251866*/ HR Entrega: *09:30* /Dirección: *CONSOLIDADO: BELLAVISTA S/N, RIO CLARO; BOD. HACIENDA ARESTI / EMBARQUE: SAI</v>
      </c>
      <c r="AG1644" s="38" t="str">
        <f>IFERROR(HYPERLINK("https://wa.me/"&amp;Tabla2[[#This Row],[CONTACTO]]&amp;"?text="&amp;Tabla2[[#This Row],[Mensaje]],"Enviar mensaje"),"")</f>
        <v>Enviar mensaje</v>
      </c>
      <c r="AH1644" s="15" t="str">
        <f>CONCATENATE(A1644,F1644)</f>
        <v>1643oocu8251866</v>
      </c>
      <c r="AI1644" s="15" t="str">
        <f>CONCATENATE("ENT-",A1644)</f>
        <v>ENT-1643</v>
      </c>
      <c r="AJ1644" s="15" t="str">
        <f>IF(Tabla2[[#This Row],[Op]]&lt;&gt;"","ENTREGA","")</f>
        <v>ENTREGA</v>
      </c>
      <c r="AK1644" s="40" t="str">
        <f>(Tabla2[[#This Row],[FECHA ENTREGA]]&amp;Tabla2[[#This Row],[HORA ENTREGA]])</f>
        <v>461070,395833333333333</v>
      </c>
      <c r="AL1644" s="34" t="str">
        <f>IFERROR(HYPERLINK("https://wa.me/"&amp;Tabla2[[#This Row],[CONTACTO]]&amp;"?text="&amp;Tabla2[[#This Row],[Mensaje]]),"")</f>
        <v>https://wa.me/56966631737?text=Hola!%0AServicio del día 26-03%0A *Cliente:* ARESTI CHILE WINE S.A. */ Cont: * oocu8251866*/ HR Entrega: *09:30* /Dirección: *CONSOLIDADO: BELLAVISTA S/N, RIO CLARO; BOD. HACIENDA ARESTI / EMBARQUE: SAI</v>
      </c>
    </row>
    <row r="1645" spans="1:38" s="15" customFormat="1" ht="16.5" customHeight="1" x14ac:dyDescent="0.2">
      <c r="A1645" s="15">
        <f>ROW(A1644)</f>
        <v>1644</v>
      </c>
      <c r="B1645" s="15">
        <f>IF(J1645=J1644,B1644+1,1)</f>
        <v>8</v>
      </c>
      <c r="C1645" s="15" t="s">
        <v>517</v>
      </c>
      <c r="D1645" s="25" t="s">
        <v>122</v>
      </c>
      <c r="E1645" s="27" t="s">
        <v>2362</v>
      </c>
      <c r="F1645" s="27"/>
      <c r="G1645" s="27" t="s">
        <v>64</v>
      </c>
      <c r="H1645" s="27">
        <v>0.41666666666666669</v>
      </c>
      <c r="I1645" s="27" t="s">
        <v>1288</v>
      </c>
      <c r="J1645" s="28">
        <v>46107</v>
      </c>
      <c r="K1645" s="26">
        <v>0.41666666666666669</v>
      </c>
      <c r="L1645" s="26"/>
      <c r="M1645" s="27" t="s">
        <v>45</v>
      </c>
      <c r="N1645" s="25">
        <f>IFERROR(VLOOKUP(M1645,Data!$J$1:$K$58,2,0),"")</f>
        <v>56950981572</v>
      </c>
      <c r="O1645" s="27" t="s">
        <v>46</v>
      </c>
      <c r="P1645" s="27"/>
      <c r="Q1645" s="27" t="s">
        <v>520</v>
      </c>
      <c r="R1645" s="27" t="s">
        <v>1288</v>
      </c>
      <c r="S1645" s="27"/>
      <c r="T1645" s="27"/>
      <c r="U1645" s="28"/>
      <c r="X1645" s="27"/>
      <c r="Y1645" s="27"/>
      <c r="Z1645" s="29"/>
      <c r="AA1645" s="29">
        <v>0.45833333333333331</v>
      </c>
      <c r="AB1645" s="29"/>
      <c r="AC1645" s="30">
        <v>46107</v>
      </c>
      <c r="AD1645" s="15" t="str">
        <f>IF(Tabla2[[#This Row],[HORA ENTREGA]]="DIRECTO","On time", IF(AA1645&lt;&gt;"",IF(Tabla2[[#This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45" s="15" t="str">
        <f>MID(Tabla2[[#This Row],[TIPO]],1,3)</f>
        <v xml:space="preserve">20 </v>
      </c>
      <c r="AF16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ARESTI CHILE WINE S.A. */ Cont: * */ HR Entrega: *10:00* /Dirección: *CONSOLIDADO: BELLAVISTA S/N, RIO CLARO; BOD. HACIENDA ARESTI / EMBARQUE: SAI</v>
      </c>
      <c r="AG1645" s="38" t="str">
        <f>IFERROR(HYPERLINK("https://wa.me/"&amp;Tabla2[[#This Row],[CONTACTO]]&amp;"?text="&amp;Tabla2[[#This Row],[Mensaje]],"Enviar mensaje"),"")</f>
        <v>Enviar mensaje</v>
      </c>
      <c r="AH1645" s="15" t="str">
        <f>CONCATENATE(A1645,F1645)</f>
        <v>1644</v>
      </c>
      <c r="AI1645" s="15" t="str">
        <f>CONCATENATE("ENT-",A1645)</f>
        <v>ENT-1644</v>
      </c>
      <c r="AJ1645" s="15" t="str">
        <f>IF(Tabla2[[#This Row],[Op]]&lt;&gt;"","ENTREGA","")</f>
        <v>ENTREGA</v>
      </c>
      <c r="AK1645" s="40" t="str">
        <f>(Tabla2[[#This Row],[FECHA ENTREGA]]&amp;Tabla2[[#This Row],[HORA ENTREGA]])</f>
        <v>461070,416666666666667</v>
      </c>
      <c r="AL1645" s="34" t="str">
        <f>IFERROR(HYPERLINK("https://wa.me/"&amp;Tabla2[[#This Row],[CONTACTO]]&amp;"?text="&amp;Tabla2[[#This Row],[Mensaje]]),"")</f>
        <v>https://wa.me/56950981572?text=Hola!%0AServicio del día 26-03%0A *Cliente:* ARESTI CHILE WINE S.A. */ Cont: * */ HR Entrega: *10:00* /Dirección: *CONSOLIDADO: BELLAVISTA S/N, RIO CLARO; BOD. HACIENDA ARESTI / EMBARQUE: SAI</v>
      </c>
    </row>
    <row r="1646" spans="1:38" s="15" customFormat="1" ht="16.5" customHeight="1" x14ac:dyDescent="0.2">
      <c r="A1646" s="15">
        <f>ROW(A1645)</f>
        <v>1645</v>
      </c>
      <c r="B1646" s="15">
        <f>IF(J1646=J1645,B1645+1,1)</f>
        <v>9</v>
      </c>
      <c r="C1646" s="15" t="s">
        <v>517</v>
      </c>
      <c r="D1646" s="25" t="s">
        <v>122</v>
      </c>
      <c r="E1646" s="27" t="s">
        <v>2687</v>
      </c>
      <c r="F1646" s="27" t="s">
        <v>2688</v>
      </c>
      <c r="G1646" s="27" t="s">
        <v>41</v>
      </c>
      <c r="H1646" s="27" t="s">
        <v>120</v>
      </c>
      <c r="I1646" s="27" t="s">
        <v>120</v>
      </c>
      <c r="J1646" s="28">
        <v>46107</v>
      </c>
      <c r="K1646" s="26">
        <v>0.45833333333333331</v>
      </c>
      <c r="L1646" s="26"/>
      <c r="M1646" s="27" t="s">
        <v>82</v>
      </c>
      <c r="N1646" s="25">
        <f>IFERROR(VLOOKUP(M1646,Data!$J$1:$K$58,2,0),"")</f>
        <v>56944277110</v>
      </c>
      <c r="O1646" s="27" t="s">
        <v>83</v>
      </c>
      <c r="P1646" s="27"/>
      <c r="Q1646" s="27" t="s">
        <v>520</v>
      </c>
      <c r="R1646" s="27" t="s">
        <v>136</v>
      </c>
      <c r="S1646" s="27"/>
      <c r="T1646" s="27"/>
      <c r="U1646" s="28"/>
      <c r="X1646" s="27" t="s">
        <v>2686</v>
      </c>
      <c r="Y1646" s="27"/>
      <c r="Z1646" s="29"/>
      <c r="AA1646" s="29">
        <v>0.45833333333333331</v>
      </c>
      <c r="AB1646" s="29"/>
      <c r="AC1646" s="30">
        <v>46107</v>
      </c>
      <c r="AD1646" s="15" t="str">
        <f>IF(Tabla2[[#This Row],[HORA ENTREGA]]="DIRECTO","On time", IF(AA1646&lt;&gt;"",IF(Tabla2[[#This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46" s="15" t="str">
        <f>MID(Tabla2[[#This Row],[TIPO]],1,3)</f>
        <v xml:space="preserve">40 </v>
      </c>
      <c r="AF16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ARESTI CHILE WINE S.A. */ Cont: * CSGU6572361*/ HR Entrega: *11:00* /Dirección: *CONSOLIDADO: BELLAVISTA S/N, RIO CLARO; BOD. HACIENDA ARESTI / EMBARQUE: SAI</v>
      </c>
      <c r="AG1646" s="38" t="str">
        <f>IFERROR(HYPERLINK("https://wa.me/"&amp;Tabla2[[#This Row],[CONTACTO]]&amp;"?text="&amp;Tabla2[[#This Row],[Mensaje]],"Enviar mensaje"),"")</f>
        <v>Enviar mensaje</v>
      </c>
      <c r="AH1646" s="15" t="str">
        <f>CONCATENATE(A1646,F1646)</f>
        <v>1645CSGU6572361</v>
      </c>
      <c r="AI1646" s="15" t="str">
        <f>CONCATENATE("ENT-",A1646)</f>
        <v>ENT-1645</v>
      </c>
      <c r="AJ1646" s="15" t="str">
        <f>IF(Tabla2[[#This Row],[Op]]&lt;&gt;"","ENTREGA","")</f>
        <v>ENTREGA</v>
      </c>
      <c r="AK1646" s="40" t="str">
        <f>(Tabla2[[#This Row],[FECHA ENTREGA]]&amp;Tabla2[[#This Row],[HORA ENTREGA]])</f>
        <v>461070,458333333333333</v>
      </c>
      <c r="AL1646" s="34" t="str">
        <f>IFERROR(HYPERLINK("https://wa.me/"&amp;Tabla2[[#This Row],[CONTACTO]]&amp;"?text="&amp;Tabla2[[#This Row],[Mensaje]]),"")</f>
        <v>https://wa.me/56944277110?text=Hola!%0AServicio del día 26-03%0A *Cliente:* ARESTI CHILE WINE S.A. */ Cont: * CSGU6572361*/ HR Entrega: *11:00* /Dirección: *CONSOLIDADO: BELLAVISTA S/N, RIO CLARO; BOD. HACIENDA ARESTI / EMBARQUE: SAI</v>
      </c>
    </row>
    <row r="1647" spans="1:38" s="15" customFormat="1" ht="16.5" customHeight="1" x14ac:dyDescent="0.2">
      <c r="A1647" s="15">
        <f>ROW(A1646)</f>
        <v>1646</v>
      </c>
      <c r="B1647" s="15">
        <f>IF(J1647=J1646,B1646+1,1)</f>
        <v>10</v>
      </c>
      <c r="C1647" s="15" t="s">
        <v>517</v>
      </c>
      <c r="D1647" s="25" t="s">
        <v>122</v>
      </c>
      <c r="E1647" s="27" t="s">
        <v>2689</v>
      </c>
      <c r="F1647" s="27"/>
      <c r="G1647" s="27" t="s">
        <v>41</v>
      </c>
      <c r="H1647" s="27" t="s">
        <v>120</v>
      </c>
      <c r="I1647" s="27" t="s">
        <v>120</v>
      </c>
      <c r="J1647" s="28">
        <v>46107</v>
      </c>
      <c r="K1647" s="26">
        <v>0.52083333333333337</v>
      </c>
      <c r="L1647" s="26"/>
      <c r="M1647" s="27" t="s">
        <v>51</v>
      </c>
      <c r="N1647" s="25">
        <f>IFERROR(VLOOKUP(M1647,Data!$J$1:$K$58,2,0),"")</f>
        <v>56967256951</v>
      </c>
      <c r="O1647" s="27" t="s">
        <v>52</v>
      </c>
      <c r="P1647" s="27"/>
      <c r="Q1647" s="27" t="s">
        <v>520</v>
      </c>
      <c r="R1647" s="27" t="s">
        <v>136</v>
      </c>
      <c r="S1647" s="27"/>
      <c r="T1647" s="27"/>
      <c r="U1647" s="28"/>
      <c r="X1647" s="27" t="s">
        <v>2686</v>
      </c>
      <c r="Y1647" s="27"/>
      <c r="Z1647" s="29"/>
      <c r="AA1647" s="29">
        <v>0.52083333333333337</v>
      </c>
      <c r="AB1647" s="29"/>
      <c r="AC1647" s="30">
        <v>46107</v>
      </c>
      <c r="AD1647" s="15" t="str">
        <f>IF(Tabla2[[#This Row],[HORA ENTREGA]]="DIRECTO","On time", IF(AA1647&lt;&gt;"",IF(Tabla2[[#This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47" s="15" t="str">
        <f>MID(Tabla2[[#This Row],[TIPO]],1,3)</f>
        <v xml:space="preserve">40 </v>
      </c>
      <c r="AF16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ARESTI CHILE WINE S.A. */ Cont: * */ HR Entrega: *12:30* /Dirección: *CONSOLIDADO: BELLAVISTA S/N, RIO CLARO; BOD. HACIENDA ARESTI / EMBARQUE: SAI</v>
      </c>
      <c r="AG1647" s="38" t="str">
        <f>IFERROR(HYPERLINK("https://wa.me/"&amp;Tabla2[[#This Row],[CONTACTO]]&amp;"?text="&amp;Tabla2[[#This Row],[Mensaje]],"Enviar mensaje"),"")</f>
        <v>Enviar mensaje</v>
      </c>
      <c r="AH1647" s="15" t="str">
        <f>CONCATENATE(A1647,F1647)</f>
        <v>1646</v>
      </c>
      <c r="AI1647" s="15" t="str">
        <f>CONCATENATE("ENT-",A1647)</f>
        <v>ENT-1646</v>
      </c>
      <c r="AJ1647" s="15" t="str">
        <f>IF(Tabla2[[#This Row],[Op]]&lt;&gt;"","ENTREGA","")</f>
        <v>ENTREGA</v>
      </c>
      <c r="AK1647" s="40" t="str">
        <f>(Tabla2[[#This Row],[FECHA ENTREGA]]&amp;Tabla2[[#This Row],[HORA ENTREGA]])</f>
        <v>461070,520833333333333</v>
      </c>
      <c r="AL1647" s="34" t="str">
        <f>IFERROR(HYPERLINK("https://wa.me/"&amp;Tabla2[[#This Row],[CONTACTO]]&amp;"?text="&amp;Tabla2[[#This Row],[Mensaje]]),"")</f>
        <v>https://wa.me/56967256951?text=Hola!%0AServicio del día 26-03%0A *Cliente:* ARESTI CHILE WINE S.A. */ Cont: * */ HR Entrega: *12:30* /Dirección: *CONSOLIDADO: BELLAVISTA S/N, RIO CLARO; BOD. HACIENDA ARESTI / EMBARQUE: SAI</v>
      </c>
    </row>
    <row r="1648" spans="1:38" s="15" customFormat="1" ht="16.5" customHeight="1" x14ac:dyDescent="0.2">
      <c r="A1648" s="15">
        <f>ROW(A1647)</f>
        <v>1647</v>
      </c>
      <c r="B1648" s="15">
        <f>IF(J1648=J1647,B1647+1,1)</f>
        <v>11</v>
      </c>
      <c r="C1648" s="15" t="s">
        <v>517</v>
      </c>
      <c r="D1648" s="25" t="s">
        <v>122</v>
      </c>
      <c r="E1648" s="27" t="s">
        <v>2690</v>
      </c>
      <c r="F1648" s="27"/>
      <c r="G1648" s="27" t="s">
        <v>41</v>
      </c>
      <c r="H1648" s="27" t="s">
        <v>120</v>
      </c>
      <c r="I1648" s="27" t="s">
        <v>120</v>
      </c>
      <c r="J1648" s="28">
        <v>46107</v>
      </c>
      <c r="K1648" s="26">
        <v>0.58333333333333337</v>
      </c>
      <c r="L1648" s="26"/>
      <c r="M1648" s="27" t="s">
        <v>117</v>
      </c>
      <c r="N1648" s="25">
        <f>IFERROR(VLOOKUP(M1648,Data!$J$1:$K$58,2,0),"")</f>
        <v>56973887539</v>
      </c>
      <c r="O1648" s="27" t="s">
        <v>118</v>
      </c>
      <c r="P1648" s="27"/>
      <c r="Q1648" s="27" t="s">
        <v>520</v>
      </c>
      <c r="R1648" s="27" t="s">
        <v>136</v>
      </c>
      <c r="S1648" s="27"/>
      <c r="T1648" s="27"/>
      <c r="U1648" s="28"/>
      <c r="X1648" s="27" t="s">
        <v>2686</v>
      </c>
      <c r="Y1648" s="27"/>
      <c r="Z1648" s="29"/>
      <c r="AA1648" s="29">
        <v>0.58333333333333337</v>
      </c>
      <c r="AB1648" s="29"/>
      <c r="AC1648" s="30">
        <v>46107</v>
      </c>
      <c r="AD1648" s="15" t="str">
        <f>IF(Tabla2[[#This Row],[HORA ENTREGA]]="DIRECTO","On time", IF(AA1648&lt;&gt;"",IF(Tabla2[[#This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48" s="15" t="str">
        <f>MID(Tabla2[[#This Row],[TIPO]],1,3)</f>
        <v xml:space="preserve">40 </v>
      </c>
      <c r="AF16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ARESTI CHILE WINE S.A. */ Cont: * */ HR Entrega: *14:00* /Dirección: *CONSOLIDADO: BELLAVISTA S/N, RIO CLARO; BOD. HACIENDA ARESTI / EMBARQUE: SAI</v>
      </c>
      <c r="AG1648" s="38" t="str">
        <f>IFERROR(HYPERLINK("https://wa.me/"&amp;Tabla2[[#This Row],[CONTACTO]]&amp;"?text="&amp;Tabla2[[#This Row],[Mensaje]],"Enviar mensaje"),"")</f>
        <v>Enviar mensaje</v>
      </c>
      <c r="AH1648" s="15" t="str">
        <f>CONCATENATE(A1648,F1648)</f>
        <v>1647</v>
      </c>
      <c r="AI1648" s="15" t="str">
        <f>CONCATENATE("ENT-",A1648)</f>
        <v>ENT-1647</v>
      </c>
      <c r="AJ1648" s="15" t="str">
        <f>IF(Tabla2[[#This Row],[Op]]&lt;&gt;"","ENTREGA","")</f>
        <v>ENTREGA</v>
      </c>
      <c r="AK1648" s="40" t="str">
        <f>(Tabla2[[#This Row],[FECHA ENTREGA]]&amp;Tabla2[[#This Row],[HORA ENTREGA]])</f>
        <v>461070,583333333333333</v>
      </c>
      <c r="AL1648" s="34" t="str">
        <f>IFERROR(HYPERLINK("https://wa.me/"&amp;Tabla2[[#This Row],[CONTACTO]]&amp;"?text="&amp;Tabla2[[#This Row],[Mensaje]]),"")</f>
        <v>https://wa.me/56973887539?text=Hola!%0AServicio del día 26-03%0A *Cliente:* ARESTI CHILE WINE S.A. */ Cont: * */ HR Entrega: *14:00* /Dirección: *CONSOLIDADO: BELLAVISTA S/N, RIO CLARO; BOD. HACIENDA ARESTI / EMBARQUE: SAI</v>
      </c>
    </row>
    <row r="1649" spans="1:38" s="15" customFormat="1" ht="16.5" customHeight="1" x14ac:dyDescent="0.2">
      <c r="A1649" s="15">
        <f>ROW(A1648)</f>
        <v>1648</v>
      </c>
      <c r="B1649" s="15">
        <f>IF(J1649=J1648,B1648+1,1)</f>
        <v>12</v>
      </c>
      <c r="C1649" s="15" t="s">
        <v>517</v>
      </c>
      <c r="D1649" s="25" t="s">
        <v>122</v>
      </c>
      <c r="E1649" s="27" t="s">
        <v>2691</v>
      </c>
      <c r="F1649" s="27"/>
      <c r="G1649" s="27" t="s">
        <v>41</v>
      </c>
      <c r="H1649" s="27" t="s">
        <v>120</v>
      </c>
      <c r="I1649" s="27" t="s">
        <v>120</v>
      </c>
      <c r="J1649" s="28">
        <v>46107</v>
      </c>
      <c r="K1649" s="26">
        <v>0.64583333333333337</v>
      </c>
      <c r="L1649" s="26"/>
      <c r="M1649" s="27" t="s">
        <v>161</v>
      </c>
      <c r="N1649" s="25">
        <f>IFERROR(VLOOKUP(M1649,Data!$J$1:$K$58,2,0),"")</f>
        <v>56966749408</v>
      </c>
      <c r="O1649" s="27" t="s">
        <v>162</v>
      </c>
      <c r="P1649" s="27"/>
      <c r="Q1649" s="27" t="s">
        <v>520</v>
      </c>
      <c r="R1649" s="27" t="s">
        <v>136</v>
      </c>
      <c r="S1649" s="27"/>
      <c r="T1649" s="27"/>
      <c r="U1649" s="28"/>
      <c r="X1649" s="27" t="s">
        <v>2686</v>
      </c>
      <c r="Y1649" s="27"/>
      <c r="Z1649" s="29"/>
      <c r="AA1649" s="29">
        <v>0.64583333333333337</v>
      </c>
      <c r="AB1649" s="29"/>
      <c r="AC1649" s="30">
        <v>46107</v>
      </c>
      <c r="AD1649" s="15" t="str">
        <f>IF(Tabla2[[#This Row],[HORA ENTREGA]]="DIRECTO","On time", IF(AA1649&lt;&gt;"",IF(Tabla2[[#This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49" s="15" t="str">
        <f>MID(Tabla2[[#This Row],[TIPO]],1,3)</f>
        <v xml:space="preserve">40 </v>
      </c>
      <c r="AF16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ARESTI CHILE WINE S.A. */ Cont: * */ HR Entrega: *15:30* /Dirección: *CONSOLIDADO: BELLAVISTA S/N, RIO CLARO; BOD. HACIENDA ARESTI / EMBARQUE: SAI</v>
      </c>
      <c r="AG1649" s="38" t="str">
        <f>IFERROR(HYPERLINK("https://wa.me/"&amp;Tabla2[[#This Row],[CONTACTO]]&amp;"?text="&amp;Tabla2[[#This Row],[Mensaje]],"Enviar mensaje"),"")</f>
        <v>Enviar mensaje</v>
      </c>
      <c r="AH1649" s="15" t="str">
        <f>CONCATENATE(A1649,F1649)</f>
        <v>1648</v>
      </c>
      <c r="AI1649" s="15" t="str">
        <f>CONCATENATE("ENT-",A1649)</f>
        <v>ENT-1648</v>
      </c>
      <c r="AJ1649" s="15" t="str">
        <f>IF(Tabla2[[#This Row],[Op]]&lt;&gt;"","ENTREGA","")</f>
        <v>ENTREGA</v>
      </c>
      <c r="AK1649" s="40" t="str">
        <f>(Tabla2[[#This Row],[FECHA ENTREGA]]&amp;Tabla2[[#This Row],[HORA ENTREGA]])</f>
        <v>461070,645833333333333</v>
      </c>
      <c r="AL1649" s="34" t="str">
        <f>IFERROR(HYPERLINK("https://wa.me/"&amp;Tabla2[[#This Row],[CONTACTO]]&amp;"?text="&amp;Tabla2[[#This Row],[Mensaje]]),"")</f>
        <v>https://wa.me/56966749408?text=Hola!%0AServicio del día 26-03%0A *Cliente:* ARESTI CHILE WINE S.A. */ Cont: * */ HR Entrega: *15:30* /Dirección: *CONSOLIDADO: BELLAVISTA S/N, RIO CLARO; BOD. HACIENDA ARESTI / EMBARQUE: SAI</v>
      </c>
    </row>
    <row r="1650" spans="1:38" s="15" customFormat="1" ht="16.5" customHeight="1" x14ac:dyDescent="0.2">
      <c r="A1650" s="15">
        <f>ROW(A1649)</f>
        <v>1649</v>
      </c>
      <c r="B1650" s="15">
        <f>IF(J1650=J1649,B1649+1,1)</f>
        <v>13</v>
      </c>
      <c r="C1650" s="15" t="s">
        <v>2234</v>
      </c>
      <c r="D1650" s="25" t="s">
        <v>39</v>
      </c>
      <c r="E1650" s="27">
        <v>300526</v>
      </c>
      <c r="F1650" s="27" t="s">
        <v>456</v>
      </c>
      <c r="G1650" s="27" t="s">
        <v>456</v>
      </c>
      <c r="H1650" s="27" t="s">
        <v>120</v>
      </c>
      <c r="I1650" s="27" t="s">
        <v>42</v>
      </c>
      <c r="J1650" s="28">
        <v>46107</v>
      </c>
      <c r="K1650" s="26">
        <v>0.375</v>
      </c>
      <c r="L1650" s="26"/>
      <c r="M1650" s="27" t="s">
        <v>247</v>
      </c>
      <c r="N1650" s="25">
        <f>IFERROR(VLOOKUP(M1650,Data!$J$1:$K$58,2,0),"")</f>
        <v>56953157599</v>
      </c>
      <c r="O1650" s="27" t="s">
        <v>248</v>
      </c>
      <c r="P1650" s="27"/>
      <c r="Q1650" s="27" t="s">
        <v>2235</v>
      </c>
      <c r="R1650" s="27" t="s">
        <v>120</v>
      </c>
      <c r="S1650" s="27"/>
      <c r="T1650" s="27"/>
      <c r="U1650" s="28"/>
      <c r="X1650" s="27"/>
      <c r="Y1650" s="27"/>
      <c r="Z1650" s="29"/>
      <c r="AA1650" s="29">
        <v>0.62152777777777779</v>
      </c>
      <c r="AB1650" s="29"/>
      <c r="AC1650" s="30">
        <v>46107</v>
      </c>
      <c r="AD1650" s="15" t="str">
        <f>IF(Tabla2[[#This Row],[HORA ENTREGA]]="DIRECTO","On time", IF(AA1650&lt;&gt;"",IF(Tabla2[[#This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50" s="15" t="str">
        <f>MID(Tabla2[[#This Row],[TIPO]],1,3)</f>
        <v>RAM</v>
      </c>
      <c r="AF16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AUTOMOTIVE SPA / DSV */ Cont: * RAMPLA*/ HR Entrega: *09:00* /Dirección: *Planta Granallos ByR - Camino la estancilla de Nos parcela 55 km 25 San Bernardo</v>
      </c>
      <c r="AG1650" s="38" t="str">
        <f>IFERROR(HYPERLINK("https://wa.me/"&amp;Tabla2[[#This Row],[CONTACTO]]&amp;"?text="&amp;Tabla2[[#This Row],[Mensaje]],"Enviar mensaje"),"")</f>
        <v>Enviar mensaje</v>
      </c>
      <c r="AH1650" s="15" t="str">
        <f>CONCATENATE(A1650,F1650)</f>
        <v>1649RAMPLA</v>
      </c>
      <c r="AI1650" s="15" t="str">
        <f>CONCATENATE("ENT-",A1650)</f>
        <v>ENT-1649</v>
      </c>
      <c r="AJ1650" s="15" t="str">
        <f>IF(Tabla2[[#This Row],[Op]]&lt;&gt;"","ENTREGA","")</f>
        <v>ENTREGA</v>
      </c>
      <c r="AK1650" s="40" t="str">
        <f>(Tabla2[[#This Row],[FECHA ENTREGA]]&amp;Tabla2[[#This Row],[HORA ENTREGA]])</f>
        <v>461070,375</v>
      </c>
      <c r="AL1650" s="34" t="str">
        <f>IFERROR(HYPERLINK("https://wa.me/"&amp;Tabla2[[#This Row],[CONTACTO]]&amp;"?text="&amp;Tabla2[[#This Row],[Mensaje]]),"")</f>
        <v>https://wa.me/56953157599?text=Hola!%0AServicio del día 26-03%0A *Cliente:* AUTOMOTIVE SPA / DSV */ Cont: * RAMPLA*/ HR Entrega: *09:00* /Dirección: *Planta Granallos ByR - Camino la estancilla de Nos parcela 55 km 25 San Bernardo</v>
      </c>
    </row>
    <row r="1651" spans="1:38" s="15" customFormat="1" ht="16.5" customHeight="1" x14ac:dyDescent="0.2">
      <c r="A1651" s="15">
        <f>ROW(A1650)</f>
        <v>1650</v>
      </c>
      <c r="B1651" s="15">
        <f>IF(J1651=J1650,B1650+1,1)</f>
        <v>14</v>
      </c>
      <c r="C1651" s="15" t="s">
        <v>2234</v>
      </c>
      <c r="D1651" s="25" t="s">
        <v>39</v>
      </c>
      <c r="E1651" s="27">
        <v>300526</v>
      </c>
      <c r="F1651" s="27" t="s">
        <v>456</v>
      </c>
      <c r="G1651" s="27" t="s">
        <v>456</v>
      </c>
      <c r="H1651" s="27" t="s">
        <v>120</v>
      </c>
      <c r="I1651" s="27" t="s">
        <v>42</v>
      </c>
      <c r="J1651" s="28">
        <v>46107</v>
      </c>
      <c r="K1651" s="26">
        <v>0.41666666666666669</v>
      </c>
      <c r="L1651" s="26"/>
      <c r="M1651" s="27" t="s">
        <v>433</v>
      </c>
      <c r="N1651" s="25">
        <f>IFERROR(VLOOKUP(M1651,Data!$J$1:$K$58,2,0),"")</f>
        <v>56994354094</v>
      </c>
      <c r="O1651" s="27" t="s">
        <v>434</v>
      </c>
      <c r="P1651" s="27"/>
      <c r="Q1651" s="27" t="s">
        <v>2235</v>
      </c>
      <c r="R1651" s="27" t="s">
        <v>120</v>
      </c>
      <c r="S1651" s="27"/>
      <c r="T1651" s="27"/>
      <c r="U1651" s="28"/>
      <c r="X1651" s="27"/>
      <c r="Y1651" s="27"/>
      <c r="Z1651" s="29"/>
      <c r="AA1651" s="29">
        <v>0.66111111111111109</v>
      </c>
      <c r="AB1651" s="29"/>
      <c r="AC1651" s="30">
        <v>46107</v>
      </c>
      <c r="AD1651" s="15" t="str">
        <f>IF(Tabla2[[#This Row],[HORA ENTREGA]]="DIRECTO","On time", IF(AA1651&lt;&gt;"",IF(Tabla2[[#This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51" s="15" t="str">
        <f>MID(Tabla2[[#This Row],[TIPO]],1,3)</f>
        <v>RAM</v>
      </c>
      <c r="AF16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AUTOMOTIVE SPA / DSV */ Cont: * RAMPLA*/ HR Entrega: *10:00* /Dirección: *Planta Granallos ByR - Camino la estancilla de Nos parcela 55 km 25 San Bernardo</v>
      </c>
      <c r="AG1651" s="38" t="str">
        <f>IFERROR(HYPERLINK("https://wa.me/"&amp;Tabla2[[#This Row],[CONTACTO]]&amp;"?text="&amp;Tabla2[[#This Row],[Mensaje]],"Enviar mensaje"),"")</f>
        <v>Enviar mensaje</v>
      </c>
      <c r="AH1651" s="15" t="str">
        <f>CONCATENATE(A1651,F1651)</f>
        <v>1650RAMPLA</v>
      </c>
      <c r="AI1651" s="15" t="str">
        <f>CONCATENATE("ENT-",A1651)</f>
        <v>ENT-1650</v>
      </c>
      <c r="AJ1651" s="15" t="str">
        <f>IF(Tabla2[[#This Row],[Op]]&lt;&gt;"","ENTREGA","")</f>
        <v>ENTREGA</v>
      </c>
      <c r="AK1651" s="40" t="str">
        <f>(Tabla2[[#This Row],[FECHA ENTREGA]]&amp;Tabla2[[#This Row],[HORA ENTREGA]])</f>
        <v>461070,416666666666667</v>
      </c>
      <c r="AL1651" s="34" t="str">
        <f>IFERROR(HYPERLINK("https://wa.me/"&amp;Tabla2[[#This Row],[CONTACTO]]&amp;"?text="&amp;Tabla2[[#This Row],[Mensaje]]),"")</f>
        <v>https://wa.me/56994354094?text=Hola!%0AServicio del día 26-03%0A *Cliente:* AUTOMOTIVE SPA / DSV */ Cont: * RAMPLA*/ HR Entrega: *10:00* /Dirección: *Planta Granallos ByR - Camino la estancilla de Nos parcela 55 km 25 San Bernardo</v>
      </c>
    </row>
    <row r="1652" spans="1:38" s="15" customFormat="1" ht="16.5" customHeight="1" x14ac:dyDescent="0.2">
      <c r="A1652" s="15">
        <f>ROW(A1651)</f>
        <v>1651</v>
      </c>
      <c r="B1652" s="15">
        <f>IF(J1652=J1651,B1651+1,1)</f>
        <v>15</v>
      </c>
      <c r="C1652" s="15" t="s">
        <v>2234</v>
      </c>
      <c r="D1652" s="25" t="s">
        <v>39</v>
      </c>
      <c r="E1652" s="27">
        <v>300526</v>
      </c>
      <c r="F1652" s="27" t="s">
        <v>456</v>
      </c>
      <c r="G1652" s="27" t="s">
        <v>456</v>
      </c>
      <c r="H1652" s="27" t="s">
        <v>120</v>
      </c>
      <c r="I1652" s="27" t="s">
        <v>42</v>
      </c>
      <c r="J1652" s="28">
        <v>46107</v>
      </c>
      <c r="K1652" s="26">
        <v>0.54166666666666663</v>
      </c>
      <c r="L1652" s="26"/>
      <c r="M1652" s="27"/>
      <c r="N1652" s="25" t="str">
        <f>IFERROR(VLOOKUP(M1652,Data!$J$1:$K$58,2,0),"")</f>
        <v/>
      </c>
      <c r="O1652" s="27"/>
      <c r="P1652" s="27"/>
      <c r="Q1652" s="27" t="s">
        <v>2235</v>
      </c>
      <c r="R1652" s="27" t="s">
        <v>120</v>
      </c>
      <c r="S1652" s="27"/>
      <c r="T1652" s="27"/>
      <c r="U1652" s="28"/>
      <c r="X1652" s="27"/>
      <c r="Y1652" s="27" t="s">
        <v>1901</v>
      </c>
      <c r="Z1652" s="29"/>
      <c r="AA1652" s="29"/>
      <c r="AB1652" s="29"/>
      <c r="AC1652" s="30"/>
      <c r="AD1652" s="15" t="str">
        <f>IF(Tabla2[[#This Row],[HORA ENTREGA]]="DIRECTO","On time", IF(AA1652&lt;&gt;"",IF(Tabla2[[#This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52" s="15" t="str">
        <f>MID(Tabla2[[#This Row],[TIPO]],1,3)</f>
        <v>RAM</v>
      </c>
      <c r="AF16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AUTOMOTIVE SPA / DSV */ Cont: * RAMPLA*/ HR Entrega: *13:00* /Dirección: *Planta Granallos ByR - Camino la estancilla de Nos parcela 55 km 25 San Bernardo</v>
      </c>
      <c r="AG1652" s="38" t="str">
        <f>IFERROR(HYPERLINK("https://wa.me/"&amp;Tabla2[[#This Row],[CONTACTO]]&amp;"?text="&amp;Tabla2[[#This Row],[Mensaje]],"Enviar mensaje"),"")</f>
        <v>Enviar mensaje</v>
      </c>
      <c r="AH1652" s="15" t="str">
        <f>CONCATENATE(A1652,F1652)</f>
        <v>1651RAMPLA</v>
      </c>
      <c r="AI1652" s="15" t="str">
        <f>CONCATENATE("ENT-",A1652)</f>
        <v>ENT-1651</v>
      </c>
      <c r="AJ1652" s="15" t="str">
        <f>IF(Tabla2[[#This Row],[Op]]&lt;&gt;"","ENTREGA","")</f>
        <v>ENTREGA</v>
      </c>
      <c r="AK1652" s="40" t="str">
        <f>(Tabla2[[#This Row],[FECHA ENTREGA]]&amp;Tabla2[[#This Row],[HORA ENTREGA]])</f>
        <v>461070,541666666666667</v>
      </c>
      <c r="AL1652" s="34" t="str">
        <f>IFERROR(HYPERLINK("https://wa.me/"&amp;Tabla2[[#This Row],[CONTACTO]]&amp;"?text="&amp;Tabla2[[#This Row],[Mensaje]]),"")</f>
        <v>https://wa.me/?text=Hola!%0AServicio del día 26-03%0A *Cliente:* AUTOMOTIVE SPA / DSV */ Cont: * RAMPLA*/ HR Entrega: *13:00* /Dirección: *Planta Granallos ByR - Camino la estancilla de Nos parcela 55 km 25 San Bernardo</v>
      </c>
    </row>
    <row r="1653" spans="1:38" s="15" customFormat="1" ht="16.5" customHeight="1" x14ac:dyDescent="0.2">
      <c r="A1653" s="15">
        <f>ROW(A1652)</f>
        <v>1652</v>
      </c>
      <c r="B1653" s="15">
        <f>IF(J1653=J1652,B1652+1,1)</f>
        <v>16</v>
      </c>
      <c r="C1653" s="15" t="s">
        <v>2234</v>
      </c>
      <c r="D1653" s="25" t="s">
        <v>39</v>
      </c>
      <c r="E1653" s="27">
        <v>300526</v>
      </c>
      <c r="F1653" s="27" t="s">
        <v>456</v>
      </c>
      <c r="G1653" s="27" t="s">
        <v>456</v>
      </c>
      <c r="H1653" s="27" t="s">
        <v>120</v>
      </c>
      <c r="I1653" s="27" t="s">
        <v>42</v>
      </c>
      <c r="J1653" s="28">
        <v>46107</v>
      </c>
      <c r="K1653" s="26">
        <v>0.58333333333333337</v>
      </c>
      <c r="L1653" s="26"/>
      <c r="M1653" s="27"/>
      <c r="N1653" s="25" t="str">
        <f>IFERROR(VLOOKUP(M1653,Data!$J$1:$K$58,2,0),"")</f>
        <v/>
      </c>
      <c r="O1653" s="27"/>
      <c r="P1653" s="27"/>
      <c r="Q1653" s="27" t="s">
        <v>2235</v>
      </c>
      <c r="R1653" s="27" t="s">
        <v>120</v>
      </c>
      <c r="S1653" s="27"/>
      <c r="T1653" s="27"/>
      <c r="U1653" s="28"/>
      <c r="X1653" s="27"/>
      <c r="Y1653" s="27" t="s">
        <v>1901</v>
      </c>
      <c r="Z1653" s="29"/>
      <c r="AA1653" s="29"/>
      <c r="AB1653" s="29"/>
      <c r="AC1653" s="30"/>
      <c r="AD1653" s="15" t="str">
        <f>IF(Tabla2[[#This Row],[HORA ENTREGA]]="DIRECTO","On time", IF(AA1653&lt;&gt;"",IF(Tabla2[[#This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53" s="15" t="str">
        <f>MID(Tabla2[[#This Row],[TIPO]],1,3)</f>
        <v>RAM</v>
      </c>
      <c r="AF16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AUTOMOTIVE SPA / DSV */ Cont: * RAMPLA*/ HR Entrega: *14:00* /Dirección: *Planta Granallos ByR - Camino la estancilla de Nos parcela 55 km 25 San Bernardo</v>
      </c>
      <c r="AG1653" s="38" t="str">
        <f>IFERROR(HYPERLINK("https://wa.me/"&amp;Tabla2[[#This Row],[CONTACTO]]&amp;"?text="&amp;Tabla2[[#This Row],[Mensaje]],"Enviar mensaje"),"")</f>
        <v>Enviar mensaje</v>
      </c>
      <c r="AH1653" s="15" t="str">
        <f>CONCATENATE(A1653,F1653)</f>
        <v>1652RAMPLA</v>
      </c>
      <c r="AI1653" s="15" t="str">
        <f>CONCATENATE("ENT-",A1653)</f>
        <v>ENT-1652</v>
      </c>
      <c r="AJ1653" s="15" t="str">
        <f>IF(Tabla2[[#This Row],[Op]]&lt;&gt;"","ENTREGA","")</f>
        <v>ENTREGA</v>
      </c>
      <c r="AK1653" s="40" t="str">
        <f>(Tabla2[[#This Row],[FECHA ENTREGA]]&amp;Tabla2[[#This Row],[HORA ENTREGA]])</f>
        <v>461070,583333333333333</v>
      </c>
      <c r="AL1653" s="34" t="str">
        <f>IFERROR(HYPERLINK("https://wa.me/"&amp;Tabla2[[#This Row],[CONTACTO]]&amp;"?text="&amp;Tabla2[[#This Row],[Mensaje]]),"")</f>
        <v>https://wa.me/?text=Hola!%0AServicio del día 26-03%0A *Cliente:* AUTOMOTIVE SPA / DSV */ Cont: * RAMPLA*/ HR Entrega: *14:00* /Dirección: *Planta Granallos ByR - Camino la estancilla de Nos parcela 55 km 25 San Bernardo</v>
      </c>
    </row>
    <row r="1654" spans="1:38" s="15" customFormat="1" ht="16.5" customHeight="1" x14ac:dyDescent="0.2">
      <c r="A1654" s="15">
        <f>ROW(A1653)</f>
        <v>1653</v>
      </c>
      <c r="B1654" s="15">
        <f>IF(J1654=J1653,B1653+1,1)</f>
        <v>17</v>
      </c>
      <c r="C1654" s="15" t="s">
        <v>75</v>
      </c>
      <c r="D1654" s="25" t="s">
        <v>39</v>
      </c>
      <c r="E1654" s="27">
        <v>301782</v>
      </c>
      <c r="F1654" s="27" t="s">
        <v>2692</v>
      </c>
      <c r="G1654" s="27" t="s">
        <v>41</v>
      </c>
      <c r="H1654" s="27">
        <v>7000</v>
      </c>
      <c r="I1654" s="27">
        <v>0.42777777777777776</v>
      </c>
      <c r="J1654" s="28">
        <v>46107</v>
      </c>
      <c r="K1654" s="26" t="s">
        <v>290</v>
      </c>
      <c r="L1654" s="26"/>
      <c r="M1654" s="27" t="s">
        <v>688</v>
      </c>
      <c r="N1654" s="25">
        <f>IFERROR(VLOOKUP(M1654,Data!$J$1:$K$58,2,0),"")</f>
        <v>56950104102</v>
      </c>
      <c r="O1654" s="27" t="s">
        <v>552</v>
      </c>
      <c r="P1654" s="27"/>
      <c r="Q1654" s="27" t="s">
        <v>79</v>
      </c>
      <c r="R1654" s="27" t="s">
        <v>69</v>
      </c>
      <c r="S1654" s="27"/>
      <c r="T1654" s="27"/>
      <c r="U1654" s="28"/>
      <c r="X1654" s="27" t="s">
        <v>271</v>
      </c>
      <c r="Y1654" s="27"/>
      <c r="Z1654" s="29"/>
      <c r="AA1654" s="29">
        <v>0.59513888888888888</v>
      </c>
      <c r="AB1654" s="29"/>
      <c r="AC1654" s="30">
        <v>46107</v>
      </c>
      <c r="AD1654" s="15" t="str">
        <f>IF(Tabla2[[#This Row],[HORA ENTREGA]]="DIRECTO","On time", IF(AA1654&lt;&gt;"",IF(Tabla2[[#This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54" s="15" t="str">
        <f>MID(Tabla2[[#This Row],[TIPO]],1,3)</f>
        <v xml:space="preserve">40 </v>
      </c>
      <c r="AF16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BAYONA SPA */ Cont: * DFSU7558554*/ HR Entrega: *DIRECTO* /Dirección: * BOULEVAR 1313 BODENOR FLEX CENTER ENEA, PUDAHUEL</v>
      </c>
      <c r="AG1654" s="38" t="str">
        <f>IFERROR(HYPERLINK("https://wa.me/"&amp;Tabla2[[#This Row],[CONTACTO]]&amp;"?text="&amp;Tabla2[[#This Row],[Mensaje]],"Enviar mensaje"),"")</f>
        <v>Enviar mensaje</v>
      </c>
      <c r="AH1654" s="15" t="str">
        <f>CONCATENATE(A1654,F1654)</f>
        <v>1653DFSU7558554</v>
      </c>
      <c r="AI1654" s="15" t="str">
        <f>CONCATENATE("ENT-",A1654)</f>
        <v>ENT-1653</v>
      </c>
      <c r="AJ1654" s="15" t="str">
        <f>IF(Tabla2[[#This Row],[Op]]&lt;&gt;"","ENTREGA","")</f>
        <v>ENTREGA</v>
      </c>
      <c r="AK1654" s="40" t="str">
        <f>(Tabla2[[#This Row],[FECHA ENTREGA]]&amp;Tabla2[[#This Row],[HORA ENTREGA]])</f>
        <v>46107DIRECTO</v>
      </c>
      <c r="AL1654" s="34" t="str">
        <f>IFERROR(HYPERLINK("https://wa.me/"&amp;Tabla2[[#This Row],[CONTACTO]]&amp;"?text="&amp;Tabla2[[#This Row],[Mensaje]]),"")</f>
        <v>https://wa.me/56950104102?text=Hola!%0AServicio del día 26-03%0A *Cliente:* BAYONA SPA */ Cont: * DFSU7558554*/ HR Entrega: *DIRECTO* /Dirección: * BOULEVAR 1313 BODENOR FLEX CENTER ENEA, PUDAHUEL</v>
      </c>
    </row>
    <row r="1655" spans="1:38" s="15" customFormat="1" ht="16.5" customHeight="1" x14ac:dyDescent="0.2">
      <c r="A1655" s="15">
        <f>ROW(A1654)</f>
        <v>1654</v>
      </c>
      <c r="B1655" s="15">
        <f>IF(J1655=J1654,B1654+1,1)</f>
        <v>18</v>
      </c>
      <c r="C1655" s="15" t="s">
        <v>75</v>
      </c>
      <c r="D1655" s="25" t="s">
        <v>39</v>
      </c>
      <c r="E1655" s="27">
        <v>301782</v>
      </c>
      <c r="F1655" s="27" t="s">
        <v>2693</v>
      </c>
      <c r="G1655" s="27" t="s">
        <v>41</v>
      </c>
      <c r="H1655" s="27">
        <v>7000</v>
      </c>
      <c r="I1655" s="27">
        <v>0.43194444444444446</v>
      </c>
      <c r="J1655" s="28">
        <v>46107</v>
      </c>
      <c r="K1655" s="26" t="s">
        <v>290</v>
      </c>
      <c r="L1655" s="26"/>
      <c r="M1655" s="27" t="s">
        <v>313</v>
      </c>
      <c r="N1655" s="25">
        <f>IFERROR(VLOOKUP(M1655,Data!$J$1:$K$58,2,0),"")</f>
        <v>56967387744</v>
      </c>
      <c r="O1655" s="27" t="s">
        <v>314</v>
      </c>
      <c r="P1655" s="27"/>
      <c r="Q1655" s="27" t="s">
        <v>79</v>
      </c>
      <c r="R1655" s="27" t="s">
        <v>69</v>
      </c>
      <c r="S1655" s="27"/>
      <c r="T1655" s="27"/>
      <c r="U1655" s="28"/>
      <c r="X1655" s="27" t="s">
        <v>271</v>
      </c>
      <c r="Y1655" s="27"/>
      <c r="Z1655" s="29"/>
      <c r="AA1655" s="29">
        <v>0.54027777777777775</v>
      </c>
      <c r="AB1655" s="29"/>
      <c r="AC1655" s="30">
        <v>46107</v>
      </c>
      <c r="AD1655" s="15" t="str">
        <f>IF(Tabla2[[#This Row],[HORA ENTREGA]]="DIRECTO","On time", IF(AA1655&lt;&gt;"",IF(Tabla2[[#This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55" s="15" t="str">
        <f>MID(Tabla2[[#This Row],[TIPO]],1,3)</f>
        <v xml:space="preserve">40 </v>
      </c>
      <c r="AF16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BAYONA SPA */ Cont: * OOCU9466027*/ HR Entrega: *DIRECTO* /Dirección: * BOULEVAR 1313 BODENOR FLEX CENTER ENEA, PUDAHUEL</v>
      </c>
      <c r="AG1655" s="38" t="str">
        <f>IFERROR(HYPERLINK("https://wa.me/"&amp;Tabla2[[#This Row],[CONTACTO]]&amp;"?text="&amp;Tabla2[[#This Row],[Mensaje]],"Enviar mensaje"),"")</f>
        <v>Enviar mensaje</v>
      </c>
      <c r="AH1655" s="15" t="str">
        <f>CONCATENATE(A1655,F1655)</f>
        <v>1654OOCU9466027</v>
      </c>
      <c r="AI1655" s="15" t="str">
        <f>CONCATENATE("ENT-",A1655)</f>
        <v>ENT-1654</v>
      </c>
      <c r="AJ1655" s="15" t="str">
        <f>IF(Tabla2[[#This Row],[Op]]&lt;&gt;"","ENTREGA","")</f>
        <v>ENTREGA</v>
      </c>
      <c r="AK1655" s="40" t="str">
        <f>(Tabla2[[#This Row],[FECHA ENTREGA]]&amp;Tabla2[[#This Row],[HORA ENTREGA]])</f>
        <v>46107DIRECTO</v>
      </c>
      <c r="AL1655" s="34" t="str">
        <f>IFERROR(HYPERLINK("https://wa.me/"&amp;Tabla2[[#This Row],[CONTACTO]]&amp;"?text="&amp;Tabla2[[#This Row],[Mensaje]]),"")</f>
        <v>https://wa.me/56967387744?text=Hola!%0AServicio del día 26-03%0A *Cliente:* BAYONA SPA */ Cont: * OOCU9466027*/ HR Entrega: *DIRECTO* /Dirección: * BOULEVAR 1313 BODENOR FLEX CENTER ENEA, PUDAHUEL</v>
      </c>
    </row>
    <row r="1656" spans="1:38" s="15" customFormat="1" ht="16.5" customHeight="1" x14ac:dyDescent="0.2">
      <c r="A1656" s="15">
        <f>ROW(A1655)</f>
        <v>1655</v>
      </c>
      <c r="B1656" s="15">
        <f>IF(J1656=J1655,B1655+1,1)</f>
        <v>19</v>
      </c>
      <c r="C1656" s="15" t="s">
        <v>806</v>
      </c>
      <c r="D1656" s="25" t="s">
        <v>39</v>
      </c>
      <c r="E1656" s="27">
        <v>301515</v>
      </c>
      <c r="F1656" s="27" t="s">
        <v>2694</v>
      </c>
      <c r="G1656" s="27" t="s">
        <v>64</v>
      </c>
      <c r="H1656" s="27">
        <v>5000</v>
      </c>
      <c r="I1656" s="27" t="s">
        <v>2695</v>
      </c>
      <c r="J1656" s="28">
        <v>46107</v>
      </c>
      <c r="K1656" s="26">
        <v>0.375</v>
      </c>
      <c r="L1656" s="26"/>
      <c r="M1656" s="27" t="s">
        <v>649</v>
      </c>
      <c r="N1656" s="25">
        <f>IFERROR(VLOOKUP(M1656,Data!$J$1:$K$58,2,0),"")</f>
        <v>56939438073</v>
      </c>
      <c r="O1656" s="27" t="s">
        <v>203</v>
      </c>
      <c r="P1656" s="27"/>
      <c r="Q1656" s="27" t="s">
        <v>2696</v>
      </c>
      <c r="R1656" s="27" t="s">
        <v>74</v>
      </c>
      <c r="S1656" s="27"/>
      <c r="T1656" s="27"/>
      <c r="U1656" s="28"/>
      <c r="X1656" s="27" t="s">
        <v>335</v>
      </c>
      <c r="Y1656" s="27"/>
      <c r="Z1656" s="29"/>
      <c r="AA1656" s="29">
        <v>0.37152777777777779</v>
      </c>
      <c r="AB1656" s="29"/>
      <c r="AC1656" s="30">
        <v>46107</v>
      </c>
      <c r="AD1656" s="15" t="str">
        <f>IF(Tabla2[[#This Row],[HORA ENTREGA]]="DIRECTO","On time", IF(AA1656&lt;&gt;"",IF(Tabla2[[#This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56" s="15" t="str">
        <f>MID(Tabla2[[#This Row],[TIPO]],1,3)</f>
        <v xml:space="preserve">20 </v>
      </c>
      <c r="AF16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BLASCOOL RETAIL SPA */ Cont: * MEDU2382411*/ HR Entrega: *09:00* /Dirección: *Lo Echevers #550, Bodega 40-41, Quilicura</v>
      </c>
      <c r="AG1656" s="38" t="str">
        <f>IFERROR(HYPERLINK("https://wa.me/"&amp;Tabla2[[#This Row],[CONTACTO]]&amp;"?text="&amp;Tabla2[[#This Row],[Mensaje]],"Enviar mensaje"),"")</f>
        <v>Enviar mensaje</v>
      </c>
      <c r="AH1656" s="15" t="str">
        <f>CONCATENATE(A1656,F1656)</f>
        <v>1655MEDU2382411</v>
      </c>
      <c r="AI1656" s="15" t="str">
        <f>CONCATENATE("ENT-",A1656)</f>
        <v>ENT-1655</v>
      </c>
      <c r="AJ1656" s="15" t="str">
        <f>IF(Tabla2[[#This Row],[Op]]&lt;&gt;"","ENTREGA","")</f>
        <v>ENTREGA</v>
      </c>
      <c r="AK1656" s="40" t="str">
        <f>(Tabla2[[#This Row],[FECHA ENTREGA]]&amp;Tabla2[[#This Row],[HORA ENTREGA]])</f>
        <v>461070,375</v>
      </c>
      <c r="AL1656" s="34" t="str">
        <f>IFERROR(HYPERLINK("https://wa.me/"&amp;Tabla2[[#This Row],[CONTACTO]]&amp;"?text="&amp;Tabla2[[#This Row],[Mensaje]]),"")</f>
        <v>https://wa.me/56939438073?text=Hola!%0AServicio del día 26-03%0A *Cliente:* BLASCOOL RETAIL SPA */ Cont: * MEDU2382411*/ HR Entrega: *09:00* /Dirección: *Lo Echevers #550, Bodega 40-41, Quilicura</v>
      </c>
    </row>
    <row r="1657" spans="1:38" s="15" customFormat="1" ht="16.5" customHeight="1" x14ac:dyDescent="0.2">
      <c r="A1657" s="15">
        <f>ROW(A1656)</f>
        <v>1656</v>
      </c>
      <c r="B1657" s="15">
        <f>IF(J1657=J1656,B1656+1,1)</f>
        <v>20</v>
      </c>
      <c r="C1657" s="15" t="s">
        <v>806</v>
      </c>
      <c r="D1657" s="25" t="s">
        <v>39</v>
      </c>
      <c r="E1657" s="27">
        <v>301515</v>
      </c>
      <c r="F1657" s="27" t="s">
        <v>2697</v>
      </c>
      <c r="G1657" s="27" t="s">
        <v>41</v>
      </c>
      <c r="H1657" s="27">
        <v>7000</v>
      </c>
      <c r="I1657" s="27" t="s">
        <v>42</v>
      </c>
      <c r="J1657" s="28">
        <v>46107</v>
      </c>
      <c r="K1657" s="26">
        <v>0.5</v>
      </c>
      <c r="L1657" s="26"/>
      <c r="M1657" s="27" t="s">
        <v>86</v>
      </c>
      <c r="N1657" s="25">
        <f>IFERROR(VLOOKUP(M1657,Data!$J$1:$K$58,2,0),"")</f>
        <v>56956654384</v>
      </c>
      <c r="O1657" s="27" t="s">
        <v>87</v>
      </c>
      <c r="P1657" s="27"/>
      <c r="Q1657" s="27" t="s">
        <v>2696</v>
      </c>
      <c r="R1657" s="27" t="s">
        <v>169</v>
      </c>
      <c r="S1657" s="27"/>
      <c r="T1657" s="27"/>
      <c r="U1657" s="28"/>
      <c r="X1657" s="27"/>
      <c r="Y1657" s="27"/>
      <c r="Z1657" s="29"/>
      <c r="AA1657" s="29">
        <v>0.48749999999999999</v>
      </c>
      <c r="AB1657" s="29"/>
      <c r="AC1657" s="30">
        <v>46107</v>
      </c>
      <c r="AD1657" s="15" t="str">
        <f>IF(Tabla2[[#This Row],[HORA ENTREGA]]="DIRECTO","On time", IF(AA1657&lt;&gt;"",IF(Tabla2[[#This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57" s="15" t="str">
        <f>MID(Tabla2[[#This Row],[TIPO]],1,3)</f>
        <v xml:space="preserve">40 </v>
      </c>
      <c r="AF16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BLASCOOL RETAIL SPA */ Cont: * MEDU9675121*/ HR Entrega: *12:00* /Dirección: *Lo Echevers #550, Bodega 40-41, Quilicura</v>
      </c>
      <c r="AG1657" s="38" t="str">
        <f>IFERROR(HYPERLINK("https://wa.me/"&amp;Tabla2[[#This Row],[CONTACTO]]&amp;"?text="&amp;Tabla2[[#This Row],[Mensaje]],"Enviar mensaje"),"")</f>
        <v>Enviar mensaje</v>
      </c>
      <c r="AH1657" s="15" t="str">
        <f>CONCATENATE(A1657,F1657)</f>
        <v>1656MEDU9675121</v>
      </c>
      <c r="AI1657" s="15" t="str">
        <f>CONCATENATE("ENT-",A1657)</f>
        <v>ENT-1656</v>
      </c>
      <c r="AJ1657" s="15" t="str">
        <f>IF(Tabla2[[#This Row],[Op]]&lt;&gt;"","ENTREGA","")</f>
        <v>ENTREGA</v>
      </c>
      <c r="AK1657" s="40" t="str">
        <f>(Tabla2[[#This Row],[FECHA ENTREGA]]&amp;Tabla2[[#This Row],[HORA ENTREGA]])</f>
        <v>461070,5</v>
      </c>
      <c r="AL1657" s="34" t="str">
        <f>IFERROR(HYPERLINK("https://wa.me/"&amp;Tabla2[[#This Row],[CONTACTO]]&amp;"?text="&amp;Tabla2[[#This Row],[Mensaje]]),"")</f>
        <v>https://wa.me/56956654384?text=Hola!%0AServicio del día 26-03%0A *Cliente:* BLASCOOL RETAIL SPA */ Cont: * MEDU9675121*/ HR Entrega: *12:00* /Dirección: *Lo Echevers #550, Bodega 40-41, Quilicura</v>
      </c>
    </row>
    <row r="1658" spans="1:38" s="15" customFormat="1" ht="16.5" customHeight="1" x14ac:dyDescent="0.2">
      <c r="A1658" s="15">
        <f>ROW(A1657)</f>
        <v>1657</v>
      </c>
      <c r="B1658" s="15">
        <f>IF(J1658=J1657,B1657+1,1)</f>
        <v>21</v>
      </c>
      <c r="C1658" s="15" t="s">
        <v>84</v>
      </c>
      <c r="D1658" s="25" t="s">
        <v>39</v>
      </c>
      <c r="E1658" s="27">
        <v>313816</v>
      </c>
      <c r="F1658" s="27" t="s">
        <v>2698</v>
      </c>
      <c r="G1658" s="27" t="s">
        <v>41</v>
      </c>
      <c r="H1658" s="27">
        <v>21000</v>
      </c>
      <c r="I1658" s="27" t="s">
        <v>42</v>
      </c>
      <c r="J1658" s="28">
        <v>46107</v>
      </c>
      <c r="K1658" s="26">
        <v>0.33333333333333331</v>
      </c>
      <c r="L1658" s="26"/>
      <c r="M1658" s="27" t="s">
        <v>164</v>
      </c>
      <c r="N1658" s="25">
        <f>IFERROR(VLOOKUP(M1658,Data!$J$1:$K$58,2,0),"")</f>
        <v>56967398822</v>
      </c>
      <c r="O1658" s="27" t="s">
        <v>165</v>
      </c>
      <c r="P1658" s="27"/>
      <c r="Q1658" s="27" t="s">
        <v>1662</v>
      </c>
      <c r="R1658" s="27" t="s">
        <v>100</v>
      </c>
      <c r="S1658" s="27"/>
      <c r="T1658" s="27"/>
      <c r="U1658" s="28"/>
      <c r="X1658" s="27"/>
      <c r="Y1658" s="27"/>
      <c r="Z1658" s="29"/>
      <c r="AA1658" s="29">
        <v>0.33819444444444446</v>
      </c>
      <c r="AB1658" s="29"/>
      <c r="AC1658" s="30">
        <v>46107</v>
      </c>
      <c r="AD1658" s="15" t="str">
        <f>IF(Tabla2[[#This Row],[HORA ENTREGA]]="DIRECTO","On time", IF(AA1658&lt;&gt;"",IF(Tabla2[[#This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58" s="15" t="str">
        <f>MID(Tabla2[[#This Row],[TIPO]],1,3)</f>
        <v xml:space="preserve">40 </v>
      </c>
      <c r="AF16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26-03%0A *Cliente:* CANONTEX */ Cont: * ONEU5887553*/ HR Entrega: *08:00* /Dirección: *Av. La Oración N° 1250, Pudahuel, (ENEA) </v>
      </c>
      <c r="AG1658" s="38" t="str">
        <f>IFERROR(HYPERLINK("https://wa.me/"&amp;Tabla2[[#This Row],[CONTACTO]]&amp;"?text="&amp;Tabla2[[#This Row],[Mensaje]],"Enviar mensaje"),"")</f>
        <v>Enviar mensaje</v>
      </c>
      <c r="AH1658" s="15" t="str">
        <f>CONCATENATE(A1658,F1658)</f>
        <v>1657ONEU5887553</v>
      </c>
      <c r="AI1658" s="15" t="str">
        <f>CONCATENATE("ENT-",A1658)</f>
        <v>ENT-1657</v>
      </c>
      <c r="AJ1658" s="15" t="str">
        <f>IF(Tabla2[[#This Row],[Op]]&lt;&gt;"","ENTREGA","")</f>
        <v>ENTREGA</v>
      </c>
      <c r="AK1658" s="40" t="str">
        <f>(Tabla2[[#This Row],[FECHA ENTREGA]]&amp;Tabla2[[#This Row],[HORA ENTREGA]])</f>
        <v>461070,333333333333333</v>
      </c>
      <c r="AL1658" s="34" t="str">
        <f>IFERROR(HYPERLINK("https://wa.me/"&amp;Tabla2[[#This Row],[CONTACTO]]&amp;"?text="&amp;Tabla2[[#This Row],[Mensaje]]),"")</f>
        <v xml:space="preserve">https://wa.me/56967398822?text=Hola!%0AServicio del día 26-03%0A *Cliente:* CANONTEX */ Cont: * ONEU5887553*/ HR Entrega: *08:00* /Dirección: *Av. La Oración N° 1250, Pudahuel, (ENEA) </v>
      </c>
    </row>
    <row r="1659" spans="1:38" s="15" customFormat="1" ht="16.5" customHeight="1" x14ac:dyDescent="0.2">
      <c r="A1659" s="15">
        <f>ROW(A1658)</f>
        <v>1658</v>
      </c>
      <c r="B1659" s="15">
        <f>IF(J1659=J1658,B1658+1,1)</f>
        <v>22</v>
      </c>
      <c r="C1659" s="15" t="s">
        <v>101</v>
      </c>
      <c r="D1659" s="25" t="s">
        <v>39</v>
      </c>
      <c r="E1659" s="27">
        <v>142937</v>
      </c>
      <c r="F1659" s="27"/>
      <c r="G1659" s="27" t="s">
        <v>64</v>
      </c>
      <c r="H1659" s="27">
        <v>5000</v>
      </c>
      <c r="I1659" s="27">
        <v>0.49444444444444446</v>
      </c>
      <c r="J1659" s="28">
        <v>46107</v>
      </c>
      <c r="K1659" s="26" t="s">
        <v>290</v>
      </c>
      <c r="L1659" s="26"/>
      <c r="M1659" s="27" t="s">
        <v>55</v>
      </c>
      <c r="N1659" s="25">
        <f>IFERROR(VLOOKUP(M1659,Data!$J$1:$K$58,2,0),"")</f>
        <v>56992164782</v>
      </c>
      <c r="O1659" s="27" t="s">
        <v>56</v>
      </c>
      <c r="P1659" s="27"/>
      <c r="Q1659" s="27" t="s">
        <v>396</v>
      </c>
      <c r="R1659" s="27" t="s">
        <v>218</v>
      </c>
      <c r="S1659" s="27"/>
      <c r="T1659" s="27"/>
      <c r="U1659" s="28"/>
      <c r="X1659" s="27" t="s">
        <v>335</v>
      </c>
      <c r="Y1659" s="27" t="s">
        <v>1901</v>
      </c>
      <c r="Z1659" s="29"/>
      <c r="AA1659" s="29"/>
      <c r="AB1659" s="29"/>
      <c r="AC1659" s="30"/>
      <c r="AD1659" s="15" t="str">
        <f>IF(Tabla2[[#This Row],[HORA ENTREGA]]="DIRECTO","On time", IF(AA1659&lt;&gt;"",IF(Tabla2[[#This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59" s="15" t="str">
        <f>MID(Tabla2[[#This Row],[TIPO]],1,3)</f>
        <v xml:space="preserve">20 </v>
      </c>
      <c r="AF16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COMERCIAL PICHARA SPA */ Cont: * */ HR Entrega: *DIRECTO* /Dirección: *OLIVOS 672, RECOLETA</v>
      </c>
      <c r="AG1659" s="38" t="str">
        <f>IFERROR(HYPERLINK("https://wa.me/"&amp;Tabla2[[#This Row],[CONTACTO]]&amp;"?text="&amp;Tabla2[[#This Row],[Mensaje]],"Enviar mensaje"),"")</f>
        <v>Enviar mensaje</v>
      </c>
      <c r="AH1659" s="15" t="str">
        <f>CONCATENATE(A1659,F1659)</f>
        <v>1658</v>
      </c>
      <c r="AI1659" s="15" t="str">
        <f>CONCATENATE("ENT-",A1659)</f>
        <v>ENT-1658</v>
      </c>
      <c r="AJ1659" s="15" t="str">
        <f>IF(Tabla2[[#This Row],[Op]]&lt;&gt;"","ENTREGA","")</f>
        <v>ENTREGA</v>
      </c>
      <c r="AK1659" s="40" t="str">
        <f>(Tabla2[[#This Row],[FECHA ENTREGA]]&amp;Tabla2[[#This Row],[HORA ENTREGA]])</f>
        <v>46107DIRECTO</v>
      </c>
      <c r="AL1659" s="34" t="str">
        <f>IFERROR(HYPERLINK("https://wa.me/"&amp;Tabla2[[#This Row],[CONTACTO]]&amp;"?text="&amp;Tabla2[[#This Row],[Mensaje]]),"")</f>
        <v>https://wa.me/56992164782?text=Hola!%0AServicio del día 26-03%0A *Cliente:* COMERCIAL PICHARA SPA */ Cont: * */ HR Entrega: *DIRECTO* /Dirección: *OLIVOS 672, RECOLETA</v>
      </c>
    </row>
    <row r="1660" spans="1:38" s="15" customFormat="1" ht="16.5" customHeight="1" x14ac:dyDescent="0.2">
      <c r="A1660" s="15">
        <f>ROW(A1659)</f>
        <v>1659</v>
      </c>
      <c r="B1660" s="15">
        <f>IF(J1660=J1659,B1659+1,1)</f>
        <v>23</v>
      </c>
      <c r="C1660" s="15" t="s">
        <v>110</v>
      </c>
      <c r="D1660" s="25" t="s">
        <v>39</v>
      </c>
      <c r="E1660" s="27">
        <v>2023112</v>
      </c>
      <c r="F1660" s="27" t="s">
        <v>2547</v>
      </c>
      <c r="G1660" s="27" t="s">
        <v>41</v>
      </c>
      <c r="H1660" s="27">
        <v>35000</v>
      </c>
      <c r="I1660" s="27" t="s">
        <v>42</v>
      </c>
      <c r="J1660" s="28">
        <v>46107</v>
      </c>
      <c r="K1660" s="26">
        <v>0.33333333333333331</v>
      </c>
      <c r="L1660" s="26"/>
      <c r="M1660" s="27"/>
      <c r="N1660" s="25" t="str">
        <f>IFERROR(VLOOKUP(M1660,Data!$J$1:$K$58,2,0),"")</f>
        <v/>
      </c>
      <c r="O1660" s="27"/>
      <c r="P1660" s="27"/>
      <c r="Q1660" s="27" t="s">
        <v>113</v>
      </c>
      <c r="R1660" s="27" t="s">
        <v>218</v>
      </c>
      <c r="S1660" s="27"/>
      <c r="T1660" s="27"/>
      <c r="U1660" s="28"/>
      <c r="X1660" s="27"/>
      <c r="Y1660" s="27" t="s">
        <v>1901</v>
      </c>
      <c r="Z1660" s="29"/>
      <c r="AA1660" s="29"/>
      <c r="AB1660" s="29"/>
      <c r="AC1660" s="30"/>
      <c r="AD1660" s="15" t="str">
        <f>IF(Tabla2[[#This Row],[HORA ENTREGA]]="DIRECTO","On time", IF(AA1660&lt;&gt;"",IF(Tabla2[[#This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60" s="15" t="str">
        <f>MID(Tabla2[[#This Row],[TIPO]],1,3)</f>
        <v xml:space="preserve">40 </v>
      </c>
      <c r="AF16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COMERCIAL SANDOVAL E HIJOS LTDA */ Cont: * MMAU1465199*/ HR Entrega: *08:00* /Dirección: *SANTA ISABEL 370; LAMPA</v>
      </c>
      <c r="AG1660" s="38" t="str">
        <f>IFERROR(HYPERLINK("https://wa.me/"&amp;Tabla2[[#This Row],[CONTACTO]]&amp;"?text="&amp;Tabla2[[#This Row],[Mensaje]],"Enviar mensaje"),"")</f>
        <v>Enviar mensaje</v>
      </c>
      <c r="AH1660" s="15" t="str">
        <f>CONCATENATE(A1660,F1660)</f>
        <v>1659MMAU1465199</v>
      </c>
      <c r="AI1660" s="15" t="str">
        <f>CONCATENATE("ENT-",A1660)</f>
        <v>ENT-1659</v>
      </c>
      <c r="AJ1660" s="15" t="str">
        <f>IF(Tabla2[[#This Row],[Op]]&lt;&gt;"","ENTREGA","")</f>
        <v>ENTREGA</v>
      </c>
      <c r="AK1660" s="40" t="str">
        <f>(Tabla2[[#This Row],[FECHA ENTREGA]]&amp;Tabla2[[#This Row],[HORA ENTREGA]])</f>
        <v>461070,333333333333333</v>
      </c>
      <c r="AL1660" s="34" t="str">
        <f>IFERROR(HYPERLINK("https://wa.me/"&amp;Tabla2[[#This Row],[CONTACTO]]&amp;"?text="&amp;Tabla2[[#This Row],[Mensaje]]),"")</f>
        <v>https://wa.me/?text=Hola!%0AServicio del día 26-03%0A *Cliente:* COMERCIAL SANDOVAL E HIJOS LTDA */ Cont: * MMAU1465199*/ HR Entrega: *08:00* /Dirección: *SANTA ISABEL 370; LAMPA</v>
      </c>
    </row>
    <row r="1661" spans="1:38" s="15" customFormat="1" ht="16.5" customHeight="1" x14ac:dyDescent="0.2">
      <c r="A1661" s="15">
        <f>ROW(A1660)</f>
        <v>1660</v>
      </c>
      <c r="B1661" s="15">
        <f>IF(J1661=J1660,B1660+1,1)</f>
        <v>24</v>
      </c>
      <c r="C1661" s="15" t="s">
        <v>110</v>
      </c>
      <c r="D1661" s="25" t="s">
        <v>39</v>
      </c>
      <c r="E1661" s="27">
        <v>2023112</v>
      </c>
      <c r="F1661" s="27" t="s">
        <v>2474</v>
      </c>
      <c r="G1661" s="27" t="s">
        <v>41</v>
      </c>
      <c r="H1661" s="27">
        <v>35000</v>
      </c>
      <c r="I1661" s="27" t="s">
        <v>42</v>
      </c>
      <c r="J1661" s="28">
        <v>46107</v>
      </c>
      <c r="K1661" s="26">
        <v>0.41666666666666669</v>
      </c>
      <c r="L1661" s="26"/>
      <c r="M1661" s="27"/>
      <c r="N1661" s="25" t="str">
        <f>IFERROR(VLOOKUP(M1661,Data!$J$1:$K$58,2,0),"")</f>
        <v/>
      </c>
      <c r="O1661" s="27"/>
      <c r="P1661" s="27"/>
      <c r="Q1661" s="27" t="s">
        <v>113</v>
      </c>
      <c r="R1661" s="27" t="s">
        <v>218</v>
      </c>
      <c r="S1661" s="27"/>
      <c r="T1661" s="27"/>
      <c r="U1661" s="28"/>
      <c r="X1661" s="27"/>
      <c r="Y1661" s="27" t="s">
        <v>1901</v>
      </c>
      <c r="Z1661" s="29"/>
      <c r="AA1661" s="29"/>
      <c r="AB1661" s="29"/>
      <c r="AC1661" s="30"/>
      <c r="AD1661" s="15" t="str">
        <f>IF(Tabla2[[#This Row],[HORA ENTREGA]]="DIRECTO","On time", IF(AA1661&lt;&gt;"",IF(Tabla2[[#This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61" s="15" t="str">
        <f>MID(Tabla2[[#This Row],[TIPO]],1,3)</f>
        <v xml:space="preserve">40 </v>
      </c>
      <c r="AF16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COMERCIAL SANDOVAL E HIJOS LTDA */ Cont: * MMAU1465769*/ HR Entrega: *10:00* /Dirección: *SANTA ISABEL 370; LAMPA</v>
      </c>
      <c r="AG1661" s="38" t="str">
        <f>IFERROR(HYPERLINK("https://wa.me/"&amp;Tabla2[[#This Row],[CONTACTO]]&amp;"?text="&amp;Tabla2[[#This Row],[Mensaje]],"Enviar mensaje"),"")</f>
        <v>Enviar mensaje</v>
      </c>
      <c r="AH1661" s="15" t="str">
        <f>CONCATENATE(A1661,F1661)</f>
        <v>1660MMAU1465769</v>
      </c>
      <c r="AI1661" s="15" t="str">
        <f>CONCATENATE("ENT-",A1661)</f>
        <v>ENT-1660</v>
      </c>
      <c r="AJ1661" s="15" t="str">
        <f>IF(Tabla2[[#This Row],[Op]]&lt;&gt;"","ENTREGA","")</f>
        <v>ENTREGA</v>
      </c>
      <c r="AK1661" s="40" t="str">
        <f>(Tabla2[[#This Row],[FECHA ENTREGA]]&amp;Tabla2[[#This Row],[HORA ENTREGA]])</f>
        <v>461070,416666666666667</v>
      </c>
      <c r="AL1661" s="34" t="str">
        <f>IFERROR(HYPERLINK("https://wa.me/"&amp;Tabla2[[#This Row],[CONTACTO]]&amp;"?text="&amp;Tabla2[[#This Row],[Mensaje]]),"")</f>
        <v>https://wa.me/?text=Hola!%0AServicio del día 26-03%0A *Cliente:* COMERCIAL SANDOVAL E HIJOS LTDA */ Cont: * MMAU1465769*/ HR Entrega: *10:00* /Dirección: *SANTA ISABEL 370; LAMPA</v>
      </c>
    </row>
    <row r="1662" spans="1:38" s="15" customFormat="1" ht="16.5" customHeight="1" x14ac:dyDescent="0.2">
      <c r="A1662" s="15">
        <f>ROW(A1661)</f>
        <v>1661</v>
      </c>
      <c r="B1662" s="15">
        <f>IF(J1662=J1661,B1661+1,1)</f>
        <v>25</v>
      </c>
      <c r="C1662" s="15" t="s">
        <v>110</v>
      </c>
      <c r="D1662" s="25" t="s">
        <v>39</v>
      </c>
      <c r="E1662" s="27">
        <v>2023093</v>
      </c>
      <c r="F1662" s="27" t="s">
        <v>2627</v>
      </c>
      <c r="G1662" s="27" t="s">
        <v>41</v>
      </c>
      <c r="H1662" s="27">
        <v>35000</v>
      </c>
      <c r="I1662" s="27" t="s">
        <v>42</v>
      </c>
      <c r="J1662" s="28">
        <v>46107</v>
      </c>
      <c r="K1662" s="26">
        <v>0.5</v>
      </c>
      <c r="L1662" s="26"/>
      <c r="M1662" s="27"/>
      <c r="N1662" s="25" t="str">
        <f>IFERROR(VLOOKUP(M1662,Data!$J$1:$K$58,2,0),"")</f>
        <v/>
      </c>
      <c r="O1662" s="27"/>
      <c r="P1662" s="27"/>
      <c r="Q1662" s="27" t="s">
        <v>113</v>
      </c>
      <c r="R1662" s="27" t="s">
        <v>218</v>
      </c>
      <c r="S1662" s="27"/>
      <c r="T1662" s="27"/>
      <c r="U1662" s="28"/>
      <c r="X1662" s="27"/>
      <c r="Y1662" s="27" t="s">
        <v>1901</v>
      </c>
      <c r="Z1662" s="29"/>
      <c r="AA1662" s="29"/>
      <c r="AB1662" s="29"/>
      <c r="AC1662" s="30"/>
      <c r="AD1662" s="15" t="str">
        <f>IF(Tabla2[[#This Row],[HORA ENTREGA]]="DIRECTO","On time", IF(AA1662&lt;&gt;"",IF(Tabla2[[#This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62" s="15" t="str">
        <f>MID(Tabla2[[#This Row],[TIPO]],1,3)</f>
        <v xml:space="preserve">40 </v>
      </c>
      <c r="AF16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COMERCIAL SANDOVAL E HIJOS LTDA */ Cont: * MMAU1466024*/ HR Entrega: *12:00* /Dirección: *SANTA ISABEL 370; LAMPA</v>
      </c>
      <c r="AG1662" s="38" t="str">
        <f>IFERROR(HYPERLINK("https://wa.me/"&amp;Tabla2[[#This Row],[CONTACTO]]&amp;"?text="&amp;Tabla2[[#This Row],[Mensaje]],"Enviar mensaje"),"")</f>
        <v>Enviar mensaje</v>
      </c>
      <c r="AH1662" s="15" t="str">
        <f>CONCATENATE(A1662,F1662)</f>
        <v>1661MMAU1466024</v>
      </c>
      <c r="AI1662" s="15" t="str">
        <f>CONCATENATE("ENT-",A1662)</f>
        <v>ENT-1661</v>
      </c>
      <c r="AJ1662" s="15" t="str">
        <f>IF(Tabla2[[#This Row],[Op]]&lt;&gt;"","ENTREGA","")</f>
        <v>ENTREGA</v>
      </c>
      <c r="AK1662" s="40" t="str">
        <f>(Tabla2[[#This Row],[FECHA ENTREGA]]&amp;Tabla2[[#This Row],[HORA ENTREGA]])</f>
        <v>461070,5</v>
      </c>
      <c r="AL1662" s="34" t="str">
        <f>IFERROR(HYPERLINK("https://wa.me/"&amp;Tabla2[[#This Row],[CONTACTO]]&amp;"?text="&amp;Tabla2[[#This Row],[Mensaje]]),"")</f>
        <v>https://wa.me/?text=Hola!%0AServicio del día 26-03%0A *Cliente:* COMERCIAL SANDOVAL E HIJOS LTDA */ Cont: * MMAU1466024*/ HR Entrega: *12:00* /Dirección: *SANTA ISABEL 370; LAMPA</v>
      </c>
    </row>
    <row r="1663" spans="1:38" s="15" customFormat="1" ht="16.5" customHeight="1" x14ac:dyDescent="0.2">
      <c r="A1663" s="15">
        <f>ROW(A1662)</f>
        <v>1662</v>
      </c>
      <c r="B1663" s="15">
        <f>IF(J1663=J1662,B1662+1,1)</f>
        <v>26</v>
      </c>
      <c r="C1663" s="15" t="s">
        <v>288</v>
      </c>
      <c r="D1663" s="25" t="s">
        <v>39</v>
      </c>
      <c r="E1663" s="27">
        <v>103179</v>
      </c>
      <c r="F1663" s="27" t="s">
        <v>2699</v>
      </c>
      <c r="G1663" s="27" t="s">
        <v>54</v>
      </c>
      <c r="H1663" s="27">
        <v>27000</v>
      </c>
      <c r="I1663" s="27">
        <v>0.375</v>
      </c>
      <c r="J1663" s="28">
        <v>46107</v>
      </c>
      <c r="K1663" s="26" t="s">
        <v>290</v>
      </c>
      <c r="L1663" s="26"/>
      <c r="M1663" s="27" t="s">
        <v>147</v>
      </c>
      <c r="N1663" s="25">
        <f>IFERROR(VLOOKUP(M1663,Data!$J$1:$K$58,2,0),"")</f>
        <v>56935532735</v>
      </c>
      <c r="O1663" s="27" t="s">
        <v>148</v>
      </c>
      <c r="P1663" s="27"/>
      <c r="Q1663" s="27" t="s">
        <v>398</v>
      </c>
      <c r="R1663" s="27" t="s">
        <v>120</v>
      </c>
      <c r="S1663" s="27"/>
      <c r="T1663" s="27"/>
      <c r="U1663" s="28"/>
      <c r="X1663" s="27"/>
      <c r="Y1663" s="27"/>
      <c r="Z1663" s="29"/>
      <c r="AA1663" s="29">
        <v>0.6875</v>
      </c>
      <c r="AB1663" s="29"/>
      <c r="AC1663" s="30">
        <v>46107</v>
      </c>
      <c r="AD1663" s="15" t="str">
        <f>IF(Tabla2[[#This Row],[HORA ENTREGA]]="DIRECTO","On time", IF(AA1663&lt;&gt;"",IF(Tabla2[[#This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63" s="15" t="str">
        <f>MID(Tabla2[[#This Row],[TIPO]],1,3)</f>
        <v xml:space="preserve">40 </v>
      </c>
      <c r="AF16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COMERCIAL SEA GARDEN SPA */ Cont: * FBIU5146465*/ HR Entrega: *DIRECTO* /Dirección: *Pedro Jorquera 575, Pudahuel</v>
      </c>
      <c r="AG1663" s="38" t="str">
        <f>IFERROR(HYPERLINK("https://wa.me/"&amp;Tabla2[[#This Row],[CONTACTO]]&amp;"?text="&amp;Tabla2[[#This Row],[Mensaje]],"Enviar mensaje"),"")</f>
        <v>Enviar mensaje</v>
      </c>
      <c r="AH1663" s="15" t="str">
        <f>CONCATENATE(A1663,F1663)</f>
        <v>1662FBIU5146465</v>
      </c>
      <c r="AI1663" s="15" t="str">
        <f>CONCATENATE("ENT-",A1663)</f>
        <v>ENT-1662</v>
      </c>
      <c r="AJ1663" s="15" t="str">
        <f>IF(Tabla2[[#This Row],[Op]]&lt;&gt;"","ENTREGA","")</f>
        <v>ENTREGA</v>
      </c>
      <c r="AK1663" s="40" t="str">
        <f>(Tabla2[[#This Row],[FECHA ENTREGA]]&amp;Tabla2[[#This Row],[HORA ENTREGA]])</f>
        <v>46107DIRECTO</v>
      </c>
      <c r="AL1663" s="34" t="str">
        <f>IFERROR(HYPERLINK("https://wa.me/"&amp;Tabla2[[#This Row],[CONTACTO]]&amp;"?text="&amp;Tabla2[[#This Row],[Mensaje]]),"")</f>
        <v>https://wa.me/56935532735?text=Hola!%0AServicio del día 26-03%0A *Cliente:* COMERCIAL SEA GARDEN SPA */ Cont: * FBIU5146465*/ HR Entrega: *DIRECTO* /Dirección: *Pedro Jorquera 575, Pudahuel</v>
      </c>
    </row>
    <row r="1664" spans="1:38" s="15" customFormat="1" ht="16.5" customHeight="1" x14ac:dyDescent="0.2">
      <c r="A1664" s="15">
        <f>ROW(A1663)</f>
        <v>1663</v>
      </c>
      <c r="B1664" s="15">
        <f>IF(J1664=J1663,B1663+1,1)</f>
        <v>27</v>
      </c>
      <c r="C1664" s="15" t="s">
        <v>288</v>
      </c>
      <c r="D1664" s="25" t="s">
        <v>39</v>
      </c>
      <c r="E1664" s="27">
        <v>103214</v>
      </c>
      <c r="F1664" s="27" t="s">
        <v>2700</v>
      </c>
      <c r="G1664" s="27" t="s">
        <v>54</v>
      </c>
      <c r="H1664" s="27">
        <v>28000</v>
      </c>
      <c r="I1664" s="27">
        <v>0.375</v>
      </c>
      <c r="J1664" s="28">
        <v>46107</v>
      </c>
      <c r="K1664" s="26" t="s">
        <v>290</v>
      </c>
      <c r="L1664" s="26"/>
      <c r="M1664" s="27" t="s">
        <v>144</v>
      </c>
      <c r="N1664" s="25">
        <f>IFERROR(VLOOKUP(M1664,Data!$J$1:$K$58,2,0),"")</f>
        <v>56940144795</v>
      </c>
      <c r="O1664" s="27" t="s">
        <v>145</v>
      </c>
      <c r="P1664" s="27"/>
      <c r="Q1664" s="27" t="s">
        <v>398</v>
      </c>
      <c r="R1664" s="27" t="s">
        <v>120</v>
      </c>
      <c r="S1664" s="27"/>
      <c r="T1664" s="27"/>
      <c r="U1664" s="28"/>
      <c r="X1664" s="27"/>
      <c r="Y1664" s="27"/>
      <c r="Z1664" s="29"/>
      <c r="AA1664" s="29">
        <v>0.55902777777777779</v>
      </c>
      <c r="AB1664" s="29"/>
      <c r="AC1664" s="30">
        <v>46107</v>
      </c>
      <c r="AD1664" s="15" t="str">
        <f>IF(Tabla2[[#This Row],[HORA ENTREGA]]="DIRECTO","On time", IF(AA1664&lt;&gt;"",IF(Tabla2[[#This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64" s="15" t="str">
        <f>MID(Tabla2[[#This Row],[TIPO]],1,3)</f>
        <v xml:space="preserve">40 </v>
      </c>
      <c r="AF16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COMERCIAL SEA GARDEN SPA */ Cont: * OERU4253222*/ HR Entrega: *DIRECTO* /Dirección: *Pedro Jorquera 575, Pudahuel</v>
      </c>
      <c r="AG1664" s="38" t="str">
        <f>IFERROR(HYPERLINK("https://wa.me/"&amp;Tabla2[[#This Row],[CONTACTO]]&amp;"?text="&amp;Tabla2[[#This Row],[Mensaje]],"Enviar mensaje"),"")</f>
        <v>Enviar mensaje</v>
      </c>
      <c r="AH1664" s="15" t="str">
        <f>CONCATENATE(A1664,F1664)</f>
        <v>1663OERU4253222</v>
      </c>
      <c r="AI1664" s="15" t="str">
        <f>CONCATENATE("ENT-",A1664)</f>
        <v>ENT-1663</v>
      </c>
      <c r="AJ1664" s="15" t="str">
        <f>IF(Tabla2[[#This Row],[Op]]&lt;&gt;"","ENTREGA","")</f>
        <v>ENTREGA</v>
      </c>
      <c r="AK1664" s="40" t="str">
        <f>(Tabla2[[#This Row],[FECHA ENTREGA]]&amp;Tabla2[[#This Row],[HORA ENTREGA]])</f>
        <v>46107DIRECTO</v>
      </c>
      <c r="AL1664" s="34" t="str">
        <f>IFERROR(HYPERLINK("https://wa.me/"&amp;Tabla2[[#This Row],[CONTACTO]]&amp;"?text="&amp;Tabla2[[#This Row],[Mensaje]]),"")</f>
        <v>https://wa.me/56940144795?text=Hola!%0AServicio del día 26-03%0A *Cliente:* COMERCIAL SEA GARDEN SPA */ Cont: * OERU4253222*/ HR Entrega: *DIRECTO* /Dirección: *Pedro Jorquera 575, Pudahuel</v>
      </c>
    </row>
    <row r="1665" spans="1:38" s="15" customFormat="1" ht="16.5" customHeight="1" x14ac:dyDescent="0.2">
      <c r="A1665" s="15">
        <f>ROW(A1664)</f>
        <v>1664</v>
      </c>
      <c r="B1665" s="15">
        <f>IF(J1665=J1664,B1664+1,1)</f>
        <v>28</v>
      </c>
      <c r="C1665" s="15" t="s">
        <v>149</v>
      </c>
      <c r="D1665" s="25" t="s">
        <v>39</v>
      </c>
      <c r="E1665" s="27">
        <v>2606576</v>
      </c>
      <c r="F1665" s="27" t="s">
        <v>2701</v>
      </c>
      <c r="G1665" s="27" t="s">
        <v>41</v>
      </c>
      <c r="H1665" s="27">
        <v>9000</v>
      </c>
      <c r="I1665" s="27" t="s">
        <v>42</v>
      </c>
      <c r="J1665" s="28">
        <v>46107</v>
      </c>
      <c r="K1665" s="26">
        <v>0.45833333333333331</v>
      </c>
      <c r="L1665" s="26"/>
      <c r="M1665" s="27" t="s">
        <v>172</v>
      </c>
      <c r="N1665" s="25">
        <f>IFERROR(VLOOKUP(M1665,Data!$J$1:$K$58,2,0),"")</f>
        <v>56985215946</v>
      </c>
      <c r="O1665" s="27" t="s">
        <v>173</v>
      </c>
      <c r="P1665" s="27"/>
      <c r="Q1665" s="27" t="s">
        <v>153</v>
      </c>
      <c r="R1665" s="27" t="s">
        <v>74</v>
      </c>
      <c r="S1665" s="27"/>
      <c r="T1665" s="27"/>
      <c r="U1665" s="28"/>
      <c r="X1665" s="27" t="s">
        <v>2702</v>
      </c>
      <c r="Y1665" s="27"/>
      <c r="Z1665" s="29"/>
      <c r="AA1665" s="29">
        <v>0.48055555555555557</v>
      </c>
      <c r="AB1665" s="29"/>
      <c r="AC1665" s="30">
        <v>46107</v>
      </c>
      <c r="AD1665" s="15" t="str">
        <f>IF(Tabla2[[#This Row],[HORA ENTREGA]]="DIRECTO","On time", IF(AA1665&lt;&gt;"",IF(Tabla2[[#This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65" s="15" t="str">
        <f>MID(Tabla2[[#This Row],[TIPO]],1,3)</f>
        <v xml:space="preserve">40 </v>
      </c>
      <c r="AF16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26-03%0A *Cliente:* IMPORTADORA MIDEA CARRIER CHILE LTDA */ Cont: * TIIU4483534*/ HR Entrega: *11:00* /Dirección: *BOD. MIEA AGURTO - PUERTO MADERO 9710, BOD. E13; PUDAHUEL </v>
      </c>
      <c r="AG1665" s="38" t="str">
        <f>IFERROR(HYPERLINK("https://wa.me/"&amp;Tabla2[[#This Row],[CONTACTO]]&amp;"?text="&amp;Tabla2[[#This Row],[Mensaje]],"Enviar mensaje"),"")</f>
        <v>Enviar mensaje</v>
      </c>
      <c r="AH1665" s="15" t="str">
        <f>CONCATENATE(A1665,F1665)</f>
        <v>1664TIIU4483534</v>
      </c>
      <c r="AI1665" s="15" t="str">
        <f>CONCATENATE("ENT-",A1665)</f>
        <v>ENT-1664</v>
      </c>
      <c r="AJ1665" s="15" t="str">
        <f>IF(Tabla2[[#This Row],[Op]]&lt;&gt;"","ENTREGA","")</f>
        <v>ENTREGA</v>
      </c>
      <c r="AK1665" s="40" t="str">
        <f>(Tabla2[[#This Row],[FECHA ENTREGA]]&amp;Tabla2[[#This Row],[HORA ENTREGA]])</f>
        <v>461070,458333333333333</v>
      </c>
      <c r="AL1665" s="34" t="str">
        <f>IFERROR(HYPERLINK("https://wa.me/"&amp;Tabla2[[#This Row],[CONTACTO]]&amp;"?text="&amp;Tabla2[[#This Row],[Mensaje]]),"")</f>
        <v xml:space="preserve">https://wa.me/56985215946?text=Hola!%0AServicio del día 26-03%0A *Cliente:* IMPORTADORA MIDEA CARRIER CHILE LTDA */ Cont: * TIIU4483534*/ HR Entrega: *11:00* /Dirección: *BOD. MIEA AGURTO - PUERTO MADERO 9710, BOD. E13; PUDAHUEL </v>
      </c>
    </row>
    <row r="1666" spans="1:38" s="15" customFormat="1" ht="16.5" customHeight="1" x14ac:dyDescent="0.2">
      <c r="A1666" s="15">
        <f>ROW(A1665)</f>
        <v>1665</v>
      </c>
      <c r="B1666" s="15">
        <f>IF(J1666=J1665,B1665+1,1)</f>
        <v>29</v>
      </c>
      <c r="C1666" s="15" t="s">
        <v>149</v>
      </c>
      <c r="D1666" s="25" t="s">
        <v>39</v>
      </c>
      <c r="E1666" s="27">
        <v>2606573</v>
      </c>
      <c r="F1666" s="27" t="s">
        <v>2703</v>
      </c>
      <c r="G1666" s="27" t="s">
        <v>41</v>
      </c>
      <c r="H1666" s="27">
        <v>9000</v>
      </c>
      <c r="I1666" s="27" t="s">
        <v>42</v>
      </c>
      <c r="J1666" s="28">
        <v>46107</v>
      </c>
      <c r="K1666" s="26">
        <v>0.45833333333333331</v>
      </c>
      <c r="L1666" s="26"/>
      <c r="M1666" s="27" t="s">
        <v>233</v>
      </c>
      <c r="N1666" s="25">
        <f>IFERROR(VLOOKUP(M1666,Data!$J$1:$K$58,2,0),"")</f>
        <v>56998494086</v>
      </c>
      <c r="O1666" s="27" t="s">
        <v>552</v>
      </c>
      <c r="P1666" s="27"/>
      <c r="Q1666" s="27" t="s">
        <v>153</v>
      </c>
      <c r="R1666" s="27" t="s">
        <v>74</v>
      </c>
      <c r="S1666" s="27"/>
      <c r="T1666" s="27"/>
      <c r="U1666" s="28"/>
      <c r="X1666" s="27" t="s">
        <v>2704</v>
      </c>
      <c r="Y1666" s="27"/>
      <c r="Z1666" s="29"/>
      <c r="AA1666" s="29">
        <v>0.37152777777777779</v>
      </c>
      <c r="AB1666" s="29"/>
      <c r="AC1666" s="30">
        <v>46107</v>
      </c>
      <c r="AD1666" s="15" t="str">
        <f>IF(Tabla2[[#This Row],[HORA ENTREGA]]="DIRECTO","On time", IF(AA1666&lt;&gt;"",IF(Tabla2[[#This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66" s="15" t="str">
        <f>MID(Tabla2[[#This Row],[TIPO]],1,3)</f>
        <v xml:space="preserve">40 </v>
      </c>
      <c r="AF16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26-03%0A *Cliente:* IMPORTADORA MIDEA CARRIER CHILE LTDA */ Cont: * MSDU8138402*/ HR Entrega: *11:00* /Dirección: *BOD. MIEA AGURTO - PUERTO MADERO 9710, BOD. E13; PUDAHUEL </v>
      </c>
      <c r="AG1666" s="38" t="str">
        <f>IFERROR(HYPERLINK("https://wa.me/"&amp;Tabla2[[#This Row],[CONTACTO]]&amp;"?text="&amp;Tabla2[[#This Row],[Mensaje]],"Enviar mensaje"),"")</f>
        <v>Enviar mensaje</v>
      </c>
      <c r="AH1666" s="15" t="str">
        <f>CONCATENATE(A1666,F1666)</f>
        <v>1665MSDU8138402</v>
      </c>
      <c r="AI1666" s="15" t="str">
        <f>CONCATENATE("ENT-",A1666)</f>
        <v>ENT-1665</v>
      </c>
      <c r="AJ1666" s="15" t="str">
        <f>IF(Tabla2[[#This Row],[Op]]&lt;&gt;"","ENTREGA","")</f>
        <v>ENTREGA</v>
      </c>
      <c r="AK1666" s="40" t="str">
        <f>(Tabla2[[#This Row],[FECHA ENTREGA]]&amp;Tabla2[[#This Row],[HORA ENTREGA]])</f>
        <v>461070,458333333333333</v>
      </c>
      <c r="AL1666" s="34" t="str">
        <f>IFERROR(HYPERLINK("https://wa.me/"&amp;Tabla2[[#This Row],[CONTACTO]]&amp;"?text="&amp;Tabla2[[#This Row],[Mensaje]]),"")</f>
        <v xml:space="preserve">https://wa.me/56998494086?text=Hola!%0AServicio del día 26-03%0A *Cliente:* IMPORTADORA MIDEA CARRIER CHILE LTDA */ Cont: * MSDU8138402*/ HR Entrega: *11:00* /Dirección: *BOD. MIEA AGURTO - PUERTO MADERO 9710, BOD. E13; PUDAHUEL </v>
      </c>
    </row>
    <row r="1667" spans="1:38" s="15" customFormat="1" ht="16.5" customHeight="1" x14ac:dyDescent="0.2">
      <c r="A1667" s="15">
        <f>ROW(A1666)</f>
        <v>1666</v>
      </c>
      <c r="B1667" s="15">
        <f>IF(J1667=J1666,B1666+1,1)</f>
        <v>30</v>
      </c>
      <c r="C1667" s="15" t="s">
        <v>2705</v>
      </c>
      <c r="D1667" s="25" t="s">
        <v>39</v>
      </c>
      <c r="E1667" s="27">
        <v>300783</v>
      </c>
      <c r="F1667" s="27" t="s">
        <v>2706</v>
      </c>
      <c r="G1667" s="27" t="s">
        <v>41</v>
      </c>
      <c r="H1667" s="27">
        <v>22000</v>
      </c>
      <c r="I1667" s="27" t="s">
        <v>42</v>
      </c>
      <c r="J1667" s="28">
        <v>46107</v>
      </c>
      <c r="K1667" s="26">
        <v>0.33333333333333331</v>
      </c>
      <c r="L1667" s="26"/>
      <c r="M1667" s="27" t="s">
        <v>215</v>
      </c>
      <c r="N1667" s="25">
        <f>IFERROR(VLOOKUP(M1667,Data!$J$1:$K$58,2,0),"")</f>
        <v>56978089957</v>
      </c>
      <c r="O1667" s="27" t="s">
        <v>216</v>
      </c>
      <c r="P1667" s="27"/>
      <c r="Q1667" s="27" t="s">
        <v>2707</v>
      </c>
      <c r="R1667" s="27" t="s">
        <v>195</v>
      </c>
      <c r="S1667" s="27"/>
      <c r="T1667" s="27"/>
      <c r="U1667" s="28"/>
      <c r="X1667" s="27"/>
      <c r="Y1667" s="27"/>
      <c r="Z1667" s="29"/>
      <c r="AA1667" s="29">
        <v>0.3263888888888889</v>
      </c>
      <c r="AB1667" s="29"/>
      <c r="AC1667" s="30">
        <v>46107</v>
      </c>
      <c r="AD1667" s="15" t="str">
        <f>IF(Tabla2[[#This Row],[HORA ENTREGA]]="DIRECTO","On time", IF(AA1667&lt;&gt;"",IF(Tabla2[[#This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67" s="15" t="str">
        <f>MID(Tabla2[[#This Row],[TIPO]],1,3)</f>
        <v xml:space="preserve">40 </v>
      </c>
      <c r="AF16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IMPORTADORA MONSERRAT SPA */ Cont: * TXGU5308864*/ HR Entrega: *08:00* /Dirección: *PRESIDENTE FREI MONTALVA 5151 OF 9 CONCHALI</v>
      </c>
      <c r="AG1667" s="38" t="str">
        <f>IFERROR(HYPERLINK("https://wa.me/"&amp;Tabla2[[#This Row],[CONTACTO]]&amp;"?text="&amp;Tabla2[[#This Row],[Mensaje]],"Enviar mensaje"),"")</f>
        <v>Enviar mensaje</v>
      </c>
      <c r="AH1667" s="15" t="str">
        <f>CONCATENATE(A1667,F1667)</f>
        <v>1666TXGU5308864</v>
      </c>
      <c r="AI1667" s="15" t="str">
        <f>CONCATENATE("ENT-",A1667)</f>
        <v>ENT-1666</v>
      </c>
      <c r="AJ1667" s="15" t="str">
        <f>IF(Tabla2[[#This Row],[Op]]&lt;&gt;"","ENTREGA","")</f>
        <v>ENTREGA</v>
      </c>
      <c r="AK1667" s="40" t="str">
        <f>(Tabla2[[#This Row],[FECHA ENTREGA]]&amp;Tabla2[[#This Row],[HORA ENTREGA]])</f>
        <v>461070,333333333333333</v>
      </c>
      <c r="AL1667" s="34" t="str">
        <f>IFERROR(HYPERLINK("https://wa.me/"&amp;Tabla2[[#This Row],[CONTACTO]]&amp;"?text="&amp;Tabla2[[#This Row],[Mensaje]]),"")</f>
        <v>https://wa.me/56978089957?text=Hola!%0AServicio del día 26-03%0A *Cliente:* IMPORTADORA MONSERRAT SPA */ Cont: * TXGU5308864*/ HR Entrega: *08:00* /Dirección: *PRESIDENTE FREI MONTALVA 5151 OF 9 CONCHALI</v>
      </c>
    </row>
    <row r="1668" spans="1:38" s="15" customFormat="1" ht="16.5" customHeight="1" x14ac:dyDescent="0.2">
      <c r="A1668" s="15">
        <f>ROW(A1667)</f>
        <v>1667</v>
      </c>
      <c r="B1668" s="15">
        <f>IF(J1668=J1667,B1667+1,1)</f>
        <v>31</v>
      </c>
      <c r="C1668" s="15" t="s">
        <v>178</v>
      </c>
      <c r="D1668" s="25" t="s">
        <v>39</v>
      </c>
      <c r="E1668" s="27">
        <v>880304</v>
      </c>
      <c r="F1668" s="27" t="s">
        <v>2708</v>
      </c>
      <c r="G1668" s="27" t="s">
        <v>41</v>
      </c>
      <c r="H1668" s="27">
        <v>28000</v>
      </c>
      <c r="I1668" s="27" t="s">
        <v>2709</v>
      </c>
      <c r="J1668" s="28">
        <v>46107</v>
      </c>
      <c r="K1668" s="26">
        <v>0.33333333333333331</v>
      </c>
      <c r="L1668" s="26"/>
      <c r="M1668" s="27" t="s">
        <v>221</v>
      </c>
      <c r="N1668" s="25">
        <f>IFERROR(VLOOKUP(M1668,Data!$J$1:$K$58,2,0),"")</f>
        <v>56965378427</v>
      </c>
      <c r="O1668" s="27" t="s">
        <v>222</v>
      </c>
      <c r="P1668" s="27"/>
      <c r="Q1668" s="27" t="s">
        <v>1003</v>
      </c>
      <c r="R1668" s="27" t="s">
        <v>120</v>
      </c>
      <c r="S1668" s="27"/>
      <c r="T1668" s="27"/>
      <c r="U1668" s="28"/>
      <c r="X1668" s="27"/>
      <c r="Y1668" s="27"/>
      <c r="Z1668" s="29"/>
      <c r="AA1668" s="29">
        <v>0.30208333333333331</v>
      </c>
      <c r="AB1668" s="29"/>
      <c r="AC1668" s="30">
        <v>46107</v>
      </c>
      <c r="AD1668" s="15" t="str">
        <f>IF(Tabla2[[#This Row],[HORA ENTREGA]]="DIRECTO","On time", IF(AA1668&lt;&gt;"",IF(Tabla2[[#This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68" s="15" t="str">
        <f>MID(Tabla2[[#This Row],[TIPO]],1,3)</f>
        <v xml:space="preserve">40 </v>
      </c>
      <c r="AF16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INVERSIERRA S A */ Cont: * CMAU3341617*/ HR Entrega: *08:00* /Dirección: *AVENIDA PEDRO FONTOBA 6350, HUECHURABA</v>
      </c>
      <c r="AG1668" s="38" t="str">
        <f>IFERROR(HYPERLINK("https://wa.me/"&amp;Tabla2[[#This Row],[CONTACTO]]&amp;"?text="&amp;Tabla2[[#This Row],[Mensaje]],"Enviar mensaje"),"")</f>
        <v>Enviar mensaje</v>
      </c>
      <c r="AH1668" s="15" t="str">
        <f>CONCATENATE(A1668,F1668)</f>
        <v>1667CMAU3341617</v>
      </c>
      <c r="AI1668" s="15" t="str">
        <f>CONCATENATE("ENT-",A1668)</f>
        <v>ENT-1667</v>
      </c>
      <c r="AJ1668" s="15" t="str">
        <f>IF(Tabla2[[#This Row],[Op]]&lt;&gt;"","ENTREGA","")</f>
        <v>ENTREGA</v>
      </c>
      <c r="AK1668" s="40" t="str">
        <f>(Tabla2[[#This Row],[FECHA ENTREGA]]&amp;Tabla2[[#This Row],[HORA ENTREGA]])</f>
        <v>461070,333333333333333</v>
      </c>
      <c r="AL1668" s="34" t="str">
        <f>IFERROR(HYPERLINK("https://wa.me/"&amp;Tabla2[[#This Row],[CONTACTO]]&amp;"?text="&amp;Tabla2[[#This Row],[Mensaje]]),"")</f>
        <v>https://wa.me/56965378427?text=Hola!%0AServicio del día 26-03%0A *Cliente:* INVERSIERRA S A */ Cont: * CMAU3341617*/ HR Entrega: *08:00* /Dirección: *AVENIDA PEDRO FONTOBA 6350, HUECHURABA</v>
      </c>
    </row>
    <row r="1669" spans="1:38" s="15" customFormat="1" ht="16.5" customHeight="1" x14ac:dyDescent="0.2">
      <c r="A1669" s="15">
        <f>ROW(A1668)</f>
        <v>1668</v>
      </c>
      <c r="B1669" s="15">
        <f>IF(J1669=J1668,B1668+1,1)</f>
        <v>32</v>
      </c>
      <c r="C1669" s="15" t="s">
        <v>178</v>
      </c>
      <c r="D1669" s="25" t="s">
        <v>39</v>
      </c>
      <c r="E1669" s="27">
        <v>879722</v>
      </c>
      <c r="F1669" s="27" t="s">
        <v>2710</v>
      </c>
      <c r="G1669" s="27" t="s">
        <v>41</v>
      </c>
      <c r="H1669" s="27">
        <v>24000</v>
      </c>
      <c r="I1669" s="27" t="s">
        <v>42</v>
      </c>
      <c r="J1669" s="28">
        <v>46107</v>
      </c>
      <c r="K1669" s="26">
        <v>0.33333333333333331</v>
      </c>
      <c r="L1669" s="26"/>
      <c r="M1669" s="27" t="s">
        <v>66</v>
      </c>
      <c r="N1669" s="25">
        <f>IFERROR(VLOOKUP(M1669,Data!$J$1:$K$58,2,0),"")</f>
        <v>56993389870</v>
      </c>
      <c r="O1669" s="27" t="s">
        <v>67</v>
      </c>
      <c r="P1669" s="27"/>
      <c r="Q1669" s="27" t="s">
        <v>1005</v>
      </c>
      <c r="R1669" s="27" t="s">
        <v>169</v>
      </c>
      <c r="S1669" s="27"/>
      <c r="T1669" s="27"/>
      <c r="U1669" s="28"/>
      <c r="X1669" s="27"/>
      <c r="Y1669" s="27"/>
      <c r="Z1669" s="29"/>
      <c r="AA1669" s="29">
        <v>0.30902777777777779</v>
      </c>
      <c r="AB1669" s="29"/>
      <c r="AC1669" s="30">
        <v>46107</v>
      </c>
      <c r="AD1669" s="15" t="str">
        <f>IF(Tabla2[[#This Row],[HORA ENTREGA]]="DIRECTO","On time", IF(AA1669&lt;&gt;"",IF(Tabla2[[#This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69" s="15" t="str">
        <f>MID(Tabla2[[#This Row],[TIPO]],1,3)</f>
        <v xml:space="preserve">40 </v>
      </c>
      <c r="AF16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INVERSIERRA S A */ Cont: * MSNU9278857*/ HR Entrega: *08:00* /Dirección: *ALCALDE GUZMAN 0121, G32; QUILICURA</v>
      </c>
      <c r="AG1669" s="38" t="str">
        <f>IFERROR(HYPERLINK("https://wa.me/"&amp;Tabla2[[#This Row],[CONTACTO]]&amp;"?text="&amp;Tabla2[[#This Row],[Mensaje]],"Enviar mensaje"),"")</f>
        <v>Enviar mensaje</v>
      </c>
      <c r="AH1669" s="15" t="str">
        <f>CONCATENATE(A1669,F1669)</f>
        <v>1668MSNU9278857</v>
      </c>
      <c r="AI1669" s="15" t="str">
        <f>CONCATENATE("ENT-",A1669)</f>
        <v>ENT-1668</v>
      </c>
      <c r="AJ1669" s="15" t="str">
        <f>IF(Tabla2[[#This Row],[Op]]&lt;&gt;"","ENTREGA","")</f>
        <v>ENTREGA</v>
      </c>
      <c r="AK1669" s="40" t="str">
        <f>(Tabla2[[#This Row],[FECHA ENTREGA]]&amp;Tabla2[[#This Row],[HORA ENTREGA]])</f>
        <v>461070,333333333333333</v>
      </c>
      <c r="AL1669" s="34" t="str">
        <f>IFERROR(HYPERLINK("https://wa.me/"&amp;Tabla2[[#This Row],[CONTACTO]]&amp;"?text="&amp;Tabla2[[#This Row],[Mensaje]]),"")</f>
        <v>https://wa.me/56993389870?text=Hola!%0AServicio del día 26-03%0A *Cliente:* INVERSIERRA S A */ Cont: * MSNU9278857*/ HR Entrega: *08:00* /Dirección: *ALCALDE GUZMAN 0121, G32; QUILICURA</v>
      </c>
    </row>
    <row r="1670" spans="1:38" s="15" customFormat="1" ht="16.5" customHeight="1" x14ac:dyDescent="0.2">
      <c r="A1670" s="15">
        <f>ROW(A1669)</f>
        <v>1669</v>
      </c>
      <c r="B1670" s="15">
        <f>IF(J1670=J1669,B1669+1,1)</f>
        <v>33</v>
      </c>
      <c r="C1670" s="15" t="s">
        <v>178</v>
      </c>
      <c r="D1670" s="25" t="s">
        <v>39</v>
      </c>
      <c r="E1670" s="27">
        <v>879722</v>
      </c>
      <c r="F1670" s="27" t="s">
        <v>2711</v>
      </c>
      <c r="G1670" s="27" t="s">
        <v>41</v>
      </c>
      <c r="H1670" s="27">
        <v>24000</v>
      </c>
      <c r="I1670" s="27" t="s">
        <v>42</v>
      </c>
      <c r="J1670" s="28">
        <v>46107</v>
      </c>
      <c r="K1670" s="26">
        <v>0.5</v>
      </c>
      <c r="L1670" s="26"/>
      <c r="M1670" s="27" t="s">
        <v>273</v>
      </c>
      <c r="N1670" s="25">
        <f>IFERROR(VLOOKUP(M1670,Data!$J$1:$K$58,2,0),"")</f>
        <v>56950103942</v>
      </c>
      <c r="O1670" s="27" t="s">
        <v>274</v>
      </c>
      <c r="P1670" s="27"/>
      <c r="Q1670" s="27" t="s">
        <v>1005</v>
      </c>
      <c r="R1670" s="27" t="s">
        <v>169</v>
      </c>
      <c r="S1670" s="27"/>
      <c r="T1670" s="27"/>
      <c r="U1670" s="28"/>
      <c r="X1670" s="27"/>
      <c r="Y1670" s="27"/>
      <c r="Z1670" s="29"/>
      <c r="AA1670" s="29">
        <v>0.54166666666666663</v>
      </c>
      <c r="AB1670" s="29"/>
      <c r="AC1670" s="30">
        <v>46107</v>
      </c>
      <c r="AD1670" s="15" t="str">
        <f>IF(Tabla2[[#This Row],[HORA ENTREGA]]="DIRECTO","On time", IF(AA1670&lt;&gt;"",IF(Tabla2[[#This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70" s="15" t="str">
        <f>MID(Tabla2[[#This Row],[TIPO]],1,3)</f>
        <v xml:space="preserve">40 </v>
      </c>
      <c r="AF16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INVERSIERRA S A */ Cont: * MSMU7105397*/ HR Entrega: *12:00* /Dirección: *ALCALDE GUZMAN 0121, G32; QUILICURA</v>
      </c>
      <c r="AG1670" s="38" t="str">
        <f>IFERROR(HYPERLINK("https://wa.me/"&amp;Tabla2[[#This Row],[CONTACTO]]&amp;"?text="&amp;Tabla2[[#This Row],[Mensaje]],"Enviar mensaje"),"")</f>
        <v>Enviar mensaje</v>
      </c>
      <c r="AH1670" s="15" t="str">
        <f>CONCATENATE(A1670,F1670)</f>
        <v>1669MSMU7105397</v>
      </c>
      <c r="AI1670" s="15" t="str">
        <f>CONCATENATE("ENT-",A1670)</f>
        <v>ENT-1669</v>
      </c>
      <c r="AJ1670" s="15" t="str">
        <f>IF(Tabla2[[#This Row],[Op]]&lt;&gt;"","ENTREGA","")</f>
        <v>ENTREGA</v>
      </c>
      <c r="AK1670" s="40" t="str">
        <f>(Tabla2[[#This Row],[FECHA ENTREGA]]&amp;Tabla2[[#This Row],[HORA ENTREGA]])</f>
        <v>461070,5</v>
      </c>
      <c r="AL1670" s="34" t="str">
        <f>IFERROR(HYPERLINK("https://wa.me/"&amp;Tabla2[[#This Row],[CONTACTO]]&amp;"?text="&amp;Tabla2[[#This Row],[Mensaje]]),"")</f>
        <v>https://wa.me/56950103942?text=Hola!%0AServicio del día 26-03%0A *Cliente:* INVERSIERRA S A */ Cont: * MSMU7105397*/ HR Entrega: *12:00* /Dirección: *ALCALDE GUZMAN 0121, G32; QUILICURA</v>
      </c>
    </row>
    <row r="1671" spans="1:38" s="15" customFormat="1" ht="16.5" customHeight="1" x14ac:dyDescent="0.2">
      <c r="A1671" s="15">
        <f>ROW(A1670)</f>
        <v>1670</v>
      </c>
      <c r="B1671" s="15">
        <f>IF(J1671=J1670,B1670+1,1)</f>
        <v>34</v>
      </c>
      <c r="C1671" s="15" t="s">
        <v>178</v>
      </c>
      <c r="D1671" s="25" t="s">
        <v>39</v>
      </c>
      <c r="E1671" s="27">
        <v>880216</v>
      </c>
      <c r="F1671" s="27" t="s">
        <v>2712</v>
      </c>
      <c r="G1671" s="27" t="s">
        <v>41</v>
      </c>
      <c r="H1671" s="27">
        <v>18000</v>
      </c>
      <c r="I1671" s="27" t="s">
        <v>2713</v>
      </c>
      <c r="J1671" s="28">
        <v>46107</v>
      </c>
      <c r="K1671" s="26">
        <v>0.5</v>
      </c>
      <c r="L1671" s="26"/>
      <c r="M1671" s="27"/>
      <c r="N1671" s="25" t="str">
        <f>IFERROR(VLOOKUP(M1671,Data!$J$1:$K$58,2,0),"")</f>
        <v/>
      </c>
      <c r="O1671" s="27"/>
      <c r="P1671" s="27"/>
      <c r="Q1671" s="27" t="s">
        <v>1003</v>
      </c>
      <c r="R1671" s="27" t="s">
        <v>120</v>
      </c>
      <c r="S1671" s="27"/>
      <c r="T1671" s="27"/>
      <c r="U1671" s="28"/>
      <c r="X1671" s="27"/>
      <c r="Y1671" s="27" t="s">
        <v>2473</v>
      </c>
      <c r="Z1671" s="29"/>
      <c r="AA1671" s="29"/>
      <c r="AB1671" s="29"/>
      <c r="AC1671" s="30"/>
      <c r="AD1671" s="15" t="str">
        <f>IF(Tabla2[[#This Row],[HORA ENTREGA]]="DIRECTO","On time", IF(AA1671&lt;&gt;"",IF(Tabla2[[#This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71" s="15" t="str">
        <f>MID(Tabla2[[#This Row],[TIPO]],1,3)</f>
        <v xml:space="preserve">40 </v>
      </c>
      <c r="AF16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INVERSIERRA S A */ Cont: * TCNU6375930*/ HR Entrega: *12:00* /Dirección: *AVENIDA PEDRO FONTOBA 6350, HUECHURABA</v>
      </c>
      <c r="AG1671" s="38" t="str">
        <f>IFERROR(HYPERLINK("https://wa.me/"&amp;Tabla2[[#This Row],[CONTACTO]]&amp;"?text="&amp;Tabla2[[#This Row],[Mensaje]],"Enviar mensaje"),"")</f>
        <v>Enviar mensaje</v>
      </c>
      <c r="AH1671" s="15" t="str">
        <f>CONCATENATE(A1671,F1671)</f>
        <v>1670TCNU6375930</v>
      </c>
      <c r="AI1671" s="15" t="str">
        <f>CONCATENATE("ENT-",A1671)</f>
        <v>ENT-1670</v>
      </c>
      <c r="AJ1671" s="15" t="str">
        <f>IF(Tabla2[[#This Row],[Op]]&lt;&gt;"","ENTREGA","")</f>
        <v>ENTREGA</v>
      </c>
      <c r="AK1671" s="40" t="str">
        <f>(Tabla2[[#This Row],[FECHA ENTREGA]]&amp;Tabla2[[#This Row],[HORA ENTREGA]])</f>
        <v>461070,5</v>
      </c>
      <c r="AL1671" s="34" t="str">
        <f>IFERROR(HYPERLINK("https://wa.me/"&amp;Tabla2[[#This Row],[CONTACTO]]&amp;"?text="&amp;Tabla2[[#This Row],[Mensaje]]),"")</f>
        <v>https://wa.me/?text=Hola!%0AServicio del día 26-03%0A *Cliente:* INVERSIERRA S A */ Cont: * TCNU6375930*/ HR Entrega: *12:00* /Dirección: *AVENIDA PEDRO FONTOBA 6350, HUECHURABA</v>
      </c>
    </row>
    <row r="1672" spans="1:38" s="15" customFormat="1" ht="16.5" customHeight="1" x14ac:dyDescent="0.2">
      <c r="A1672" s="15">
        <f>ROW(A1671)</f>
        <v>1671</v>
      </c>
      <c r="B1672" s="15">
        <f>IF(J1672=J1671,B1671+1,1)</f>
        <v>35</v>
      </c>
      <c r="C1672" s="15" t="s">
        <v>418</v>
      </c>
      <c r="D1672" s="25" t="s">
        <v>39</v>
      </c>
      <c r="E1672" s="27">
        <v>301028</v>
      </c>
      <c r="F1672" s="27" t="s">
        <v>2714</v>
      </c>
      <c r="G1672" s="27" t="s">
        <v>41</v>
      </c>
      <c r="H1672" s="27">
        <v>12000</v>
      </c>
      <c r="I1672" s="27" t="s">
        <v>2715</v>
      </c>
      <c r="J1672" s="28">
        <v>46107</v>
      </c>
      <c r="K1672" s="26">
        <v>0.79166666666666663</v>
      </c>
      <c r="L1672" s="26"/>
      <c r="M1672" s="27"/>
      <c r="N1672" s="25" t="str">
        <f>IFERROR(VLOOKUP(M1672,Data!$J$1:$K$58,2,0),"")</f>
        <v/>
      </c>
      <c r="O1672" s="27"/>
      <c r="P1672" s="27"/>
      <c r="Q1672" s="27" t="s">
        <v>2716</v>
      </c>
      <c r="R1672" s="27" t="s">
        <v>48</v>
      </c>
      <c r="S1672" s="27"/>
      <c r="T1672" s="27"/>
      <c r="U1672" s="28"/>
      <c r="X1672" s="27"/>
      <c r="Y1672" s="27" t="s">
        <v>2473</v>
      </c>
      <c r="Z1672" s="29"/>
      <c r="AA1672" s="29"/>
      <c r="AB1672" s="29"/>
      <c r="AC1672" s="30"/>
      <c r="AD1672" s="15" t="str">
        <f>IF(Tabla2[[#This Row],[HORA ENTREGA]]="DIRECTO","On time", IF(AA1672&lt;&gt;"",IF(Tabla2[[#This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72" s="15" t="str">
        <f>MID(Tabla2[[#This Row],[TIPO]],1,3)</f>
        <v xml:space="preserve">40 </v>
      </c>
      <c r="AF16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INVERSIONES SOSA BOBADILLA SPA */ Cont: * CMAU3790984*/ HR Entrega: *19:00* /Dirección: *Av lo espejo 02124 - San Bernardo - bodega E1</v>
      </c>
      <c r="AG1672" s="38" t="str">
        <f>IFERROR(HYPERLINK("https://wa.me/"&amp;Tabla2[[#This Row],[CONTACTO]]&amp;"?text="&amp;Tabla2[[#This Row],[Mensaje]],"Enviar mensaje"),"")</f>
        <v>Enviar mensaje</v>
      </c>
      <c r="AH1672" s="15" t="str">
        <f>CONCATENATE(A1672,F1672)</f>
        <v>1671CMAU3790984</v>
      </c>
      <c r="AI1672" s="15" t="str">
        <f>CONCATENATE("ENT-",A1672)</f>
        <v>ENT-1671</v>
      </c>
      <c r="AJ1672" s="15" t="str">
        <f>IF(Tabla2[[#This Row],[Op]]&lt;&gt;"","ENTREGA","")</f>
        <v>ENTREGA</v>
      </c>
      <c r="AK1672" s="40" t="str">
        <f>(Tabla2[[#This Row],[FECHA ENTREGA]]&amp;Tabla2[[#This Row],[HORA ENTREGA]])</f>
        <v>461070,791666666666667</v>
      </c>
      <c r="AL1672" s="34" t="str">
        <f>IFERROR(HYPERLINK("https://wa.me/"&amp;Tabla2[[#This Row],[CONTACTO]]&amp;"?text="&amp;Tabla2[[#This Row],[Mensaje]]),"")</f>
        <v>https://wa.me/?text=Hola!%0AServicio del día 26-03%0A *Cliente:* INVERSIONES SOSA BOBADILLA SPA */ Cont: * CMAU3790984*/ HR Entrega: *19:00* /Dirección: *Av lo espejo 02124 - San Bernardo - bodega E1</v>
      </c>
    </row>
    <row r="1673" spans="1:38" s="15" customFormat="1" ht="16.5" customHeight="1" x14ac:dyDescent="0.2">
      <c r="A1673" s="15">
        <f>ROW(A1672)</f>
        <v>1672</v>
      </c>
      <c r="B1673" s="15">
        <f>IF(J1673=J1672,B1672+1,1)</f>
        <v>36</v>
      </c>
      <c r="C1673" s="15" t="s">
        <v>188</v>
      </c>
      <c r="D1673" s="25" t="s">
        <v>39</v>
      </c>
      <c r="E1673" s="27">
        <v>188362</v>
      </c>
      <c r="F1673" s="27" t="s">
        <v>2717</v>
      </c>
      <c r="G1673" s="27" t="s">
        <v>41</v>
      </c>
      <c r="H1673" s="27">
        <v>27000</v>
      </c>
      <c r="I1673" s="27" t="s">
        <v>2718</v>
      </c>
      <c r="J1673" s="28">
        <v>46107</v>
      </c>
      <c r="K1673" s="26">
        <v>0.33333333333333331</v>
      </c>
      <c r="L1673" s="26"/>
      <c r="M1673" s="27" t="s">
        <v>151</v>
      </c>
      <c r="N1673" s="25">
        <f>IFERROR(VLOOKUP(M1673,Data!$J$1:$K$58,2,0),"")</f>
        <v>56973887427</v>
      </c>
      <c r="O1673" s="27" t="s">
        <v>152</v>
      </c>
      <c r="P1673" s="27"/>
      <c r="Q1673" s="27" t="s">
        <v>190</v>
      </c>
      <c r="R1673" s="27" t="s">
        <v>183</v>
      </c>
      <c r="S1673" s="27"/>
      <c r="T1673" s="27"/>
      <c r="U1673" s="28"/>
      <c r="X1673" s="27"/>
      <c r="Y1673" s="27"/>
      <c r="Z1673" s="29"/>
      <c r="AA1673" s="29">
        <v>0.40277777777777779</v>
      </c>
      <c r="AB1673" s="29"/>
      <c r="AC1673" s="30">
        <v>46107</v>
      </c>
      <c r="AD1673" s="15" t="str">
        <f>IF(Tabla2[[#This Row],[HORA ENTREGA]]="DIRECTO","On time", IF(AA1673&lt;&gt;"",IF(Tabla2[[#This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73" s="15" t="str">
        <f>MID(Tabla2[[#This Row],[TIPO]],1,3)</f>
        <v xml:space="preserve">40 </v>
      </c>
      <c r="AF16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26-03%0A *Cliente:* LAMAIGNERE CHILE S.A. */ Cont: * TXGU8691308*/ HR Entrega: *08:00* /Dirección: *AV. MARTA OSSA RUIZ 601 (CAMINO CASAS VIEJAS); MAIPU </v>
      </c>
      <c r="AG1673" s="38" t="str">
        <f>IFERROR(HYPERLINK("https://wa.me/"&amp;Tabla2[[#This Row],[CONTACTO]]&amp;"?text="&amp;Tabla2[[#This Row],[Mensaje]],"Enviar mensaje"),"")</f>
        <v>Enviar mensaje</v>
      </c>
      <c r="AH1673" s="15" t="str">
        <f>CONCATENATE(A1673,F1673)</f>
        <v>1672TXGU8691308</v>
      </c>
      <c r="AI1673" s="15" t="str">
        <f>CONCATENATE("ENT-",A1673)</f>
        <v>ENT-1672</v>
      </c>
      <c r="AJ1673" s="15" t="str">
        <f>IF(Tabla2[[#This Row],[Op]]&lt;&gt;"","ENTREGA","")</f>
        <v>ENTREGA</v>
      </c>
      <c r="AK1673" s="40" t="str">
        <f>(Tabla2[[#This Row],[FECHA ENTREGA]]&amp;Tabla2[[#This Row],[HORA ENTREGA]])</f>
        <v>461070,333333333333333</v>
      </c>
      <c r="AL1673" s="34" t="str">
        <f>IFERROR(HYPERLINK("https://wa.me/"&amp;Tabla2[[#This Row],[CONTACTO]]&amp;"?text="&amp;Tabla2[[#This Row],[Mensaje]]),"")</f>
        <v xml:space="preserve">https://wa.me/56973887427?text=Hola!%0AServicio del día 26-03%0A *Cliente:* LAMAIGNERE CHILE S.A. */ Cont: * TXGU8691308*/ HR Entrega: *08:00* /Dirección: *AV. MARTA OSSA RUIZ 601 (CAMINO CASAS VIEJAS); MAIPU </v>
      </c>
    </row>
    <row r="1674" spans="1:38" s="15" customFormat="1" ht="16.5" customHeight="1" x14ac:dyDescent="0.2">
      <c r="A1674" s="15">
        <f>ROW(A1673)</f>
        <v>1673</v>
      </c>
      <c r="B1674" s="15">
        <f>IF(J1674=J1673,B1673+1,1)</f>
        <v>37</v>
      </c>
      <c r="C1674" s="15" t="s">
        <v>188</v>
      </c>
      <c r="D1674" s="25" t="s">
        <v>39</v>
      </c>
      <c r="E1674" s="27">
        <v>188362</v>
      </c>
      <c r="F1674" s="27" t="s">
        <v>2719</v>
      </c>
      <c r="G1674" s="27" t="s">
        <v>41</v>
      </c>
      <c r="H1674" s="27">
        <v>27000</v>
      </c>
      <c r="I1674" s="27" t="s">
        <v>2720</v>
      </c>
      <c r="J1674" s="28">
        <v>46107</v>
      </c>
      <c r="K1674" s="26">
        <v>0.41666666666666669</v>
      </c>
      <c r="L1674" s="26"/>
      <c r="M1674" s="27" t="s">
        <v>2721</v>
      </c>
      <c r="N1674" s="25">
        <f>IFERROR(VLOOKUP(M1674,Data!$J$1:$K$58,2,0),"")</f>
        <v>56987557136</v>
      </c>
      <c r="O1674" s="27" t="s">
        <v>91</v>
      </c>
      <c r="P1674" s="27"/>
      <c r="Q1674" s="27" t="s">
        <v>190</v>
      </c>
      <c r="R1674" s="27" t="s">
        <v>183</v>
      </c>
      <c r="S1674" s="27"/>
      <c r="T1674" s="27"/>
      <c r="U1674" s="28"/>
      <c r="X1674" s="27"/>
      <c r="Y1674" s="27"/>
      <c r="Z1674" s="29"/>
      <c r="AA1674" s="29">
        <v>0.40277777777777779</v>
      </c>
      <c r="AB1674" s="29"/>
      <c r="AC1674" s="30">
        <v>46107</v>
      </c>
      <c r="AD1674" s="15" t="str">
        <f>IF(Tabla2[[#This Row],[HORA ENTREGA]]="DIRECTO","On time", IF(AA1674&lt;&gt;"",IF(Tabla2[[#This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74" s="15" t="str">
        <f>MID(Tabla2[[#This Row],[TIPO]],1,3)</f>
        <v xml:space="preserve">40 </v>
      </c>
      <c r="AF16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26-03%0A *Cliente:* LAMAIGNERE CHILE S.A. */ Cont: * TRHU5194192*/ HR Entrega: *10:00* /Dirección: *AV. MARTA OSSA RUIZ 601 (CAMINO CASAS VIEJAS); MAIPU </v>
      </c>
      <c r="AG1674" s="38" t="str">
        <f>IFERROR(HYPERLINK("https://wa.me/"&amp;Tabla2[[#This Row],[CONTACTO]]&amp;"?text="&amp;Tabla2[[#This Row],[Mensaje]],"Enviar mensaje"),"")</f>
        <v>Enviar mensaje</v>
      </c>
      <c r="AH1674" s="15" t="str">
        <f>CONCATENATE(A1674,F1674)</f>
        <v>1673TRHU5194192</v>
      </c>
      <c r="AI1674" s="15" t="str">
        <f>CONCATENATE("ENT-",A1674)</f>
        <v>ENT-1673</v>
      </c>
      <c r="AJ1674" s="15" t="str">
        <f>IF(Tabla2[[#This Row],[Op]]&lt;&gt;"","ENTREGA","")</f>
        <v>ENTREGA</v>
      </c>
      <c r="AK1674" s="40" t="str">
        <f>(Tabla2[[#This Row],[FECHA ENTREGA]]&amp;Tabla2[[#This Row],[HORA ENTREGA]])</f>
        <v>461070,416666666666667</v>
      </c>
      <c r="AL1674" s="34" t="str">
        <f>IFERROR(HYPERLINK("https://wa.me/"&amp;Tabla2[[#This Row],[CONTACTO]]&amp;"?text="&amp;Tabla2[[#This Row],[Mensaje]]),"")</f>
        <v xml:space="preserve">https://wa.me/56987557136?text=Hola!%0AServicio del día 26-03%0A *Cliente:* LAMAIGNERE CHILE S.A. */ Cont: * TRHU5194192*/ HR Entrega: *10:00* /Dirección: *AV. MARTA OSSA RUIZ 601 (CAMINO CASAS VIEJAS); MAIPU </v>
      </c>
    </row>
    <row r="1675" spans="1:38" s="15" customFormat="1" ht="16.5" customHeight="1" x14ac:dyDescent="0.2">
      <c r="A1675" s="15">
        <f>ROW(A1674)</f>
        <v>1674</v>
      </c>
      <c r="B1675" s="15">
        <f>IF(J1675=J1674,B1674+1,1)</f>
        <v>38</v>
      </c>
      <c r="C1675" s="15" t="s">
        <v>188</v>
      </c>
      <c r="D1675" s="25" t="s">
        <v>39</v>
      </c>
      <c r="E1675" s="27">
        <v>188362</v>
      </c>
      <c r="F1675" s="27" t="s">
        <v>2722</v>
      </c>
      <c r="G1675" s="27" t="s">
        <v>41</v>
      </c>
      <c r="H1675" s="27">
        <v>27000</v>
      </c>
      <c r="I1675" s="27" t="s">
        <v>2723</v>
      </c>
      <c r="J1675" s="28">
        <v>46107</v>
      </c>
      <c r="K1675" s="26">
        <v>0.58333333333333337</v>
      </c>
      <c r="L1675" s="26"/>
      <c r="M1675" s="27" t="s">
        <v>319</v>
      </c>
      <c r="N1675" s="25">
        <f>IFERROR(VLOOKUP(M1675,Data!$J$1:$K$58,2,0),"")</f>
        <v>56948501048</v>
      </c>
      <c r="O1675" s="27" t="s">
        <v>320</v>
      </c>
      <c r="P1675" s="27"/>
      <c r="Q1675" s="27" t="s">
        <v>190</v>
      </c>
      <c r="R1675" s="27" t="s">
        <v>183</v>
      </c>
      <c r="S1675" s="27"/>
      <c r="T1675" s="27"/>
      <c r="U1675" s="28"/>
      <c r="X1675" s="27"/>
      <c r="Y1675" s="27"/>
      <c r="Z1675" s="29"/>
      <c r="AA1675" s="29">
        <v>0.58333333333333337</v>
      </c>
      <c r="AB1675" s="29"/>
      <c r="AC1675" s="30">
        <v>46107</v>
      </c>
      <c r="AD1675" s="15" t="str">
        <f>IF(Tabla2[[#This Row],[HORA ENTREGA]]="DIRECTO","On time", IF(AA1675&lt;&gt;"",IF(Tabla2[[#This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75" s="15" t="str">
        <f>MID(Tabla2[[#This Row],[TIPO]],1,3)</f>
        <v xml:space="preserve">40 </v>
      </c>
      <c r="AF16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26-03%0A *Cliente:* LAMAIGNERE CHILE S.A. */ Cont: * UETU4102532*/ HR Entrega: *14:00* /Dirección: *AV. MARTA OSSA RUIZ 601 (CAMINO CASAS VIEJAS); MAIPU </v>
      </c>
      <c r="AG1675" s="38" t="str">
        <f>IFERROR(HYPERLINK("https://wa.me/"&amp;Tabla2[[#This Row],[CONTACTO]]&amp;"?text="&amp;Tabla2[[#This Row],[Mensaje]],"Enviar mensaje"),"")</f>
        <v>Enviar mensaje</v>
      </c>
      <c r="AH1675" s="15" t="str">
        <f>CONCATENATE(A1675,F1675)</f>
        <v>1674UETU4102532</v>
      </c>
      <c r="AI1675" s="15" t="str">
        <f>CONCATENATE("ENT-",A1675)</f>
        <v>ENT-1674</v>
      </c>
      <c r="AJ1675" s="15" t="str">
        <f>IF(Tabla2[[#This Row],[Op]]&lt;&gt;"","ENTREGA","")</f>
        <v>ENTREGA</v>
      </c>
      <c r="AK1675" s="40" t="str">
        <f>(Tabla2[[#This Row],[FECHA ENTREGA]]&amp;Tabla2[[#This Row],[HORA ENTREGA]])</f>
        <v>461070,583333333333333</v>
      </c>
      <c r="AL1675" s="34" t="str">
        <f>IFERROR(HYPERLINK("https://wa.me/"&amp;Tabla2[[#This Row],[CONTACTO]]&amp;"?text="&amp;Tabla2[[#This Row],[Mensaje]]),"")</f>
        <v xml:space="preserve">https://wa.me/56948501048?text=Hola!%0AServicio del día 26-03%0A *Cliente:* LAMAIGNERE CHILE S.A. */ Cont: * UETU4102532*/ HR Entrega: *14:00* /Dirección: *AV. MARTA OSSA RUIZ 601 (CAMINO CASAS VIEJAS); MAIPU </v>
      </c>
    </row>
    <row r="1676" spans="1:38" s="15" customFormat="1" ht="16.5" customHeight="1" x14ac:dyDescent="0.2">
      <c r="A1676" s="15">
        <f>ROW(A1675)</f>
        <v>1675</v>
      </c>
      <c r="B1676" s="15">
        <f>IF(J1676=J1675,B1675+1,1)</f>
        <v>39</v>
      </c>
      <c r="C1676" s="15" t="s">
        <v>2040</v>
      </c>
      <c r="D1676" s="25" t="s">
        <v>39</v>
      </c>
      <c r="E1676" s="27">
        <v>502908</v>
      </c>
      <c r="F1676" s="27" t="s">
        <v>2724</v>
      </c>
      <c r="G1676" s="27" t="s">
        <v>41</v>
      </c>
      <c r="H1676" s="27">
        <v>6000</v>
      </c>
      <c r="I1676" s="27" t="s">
        <v>2725</v>
      </c>
      <c r="J1676" s="28">
        <v>46107</v>
      </c>
      <c r="K1676" s="26" t="s">
        <v>120</v>
      </c>
      <c r="L1676" s="26"/>
      <c r="M1676" s="27"/>
      <c r="N1676" s="25" t="str">
        <f>IFERROR(VLOOKUP(M1676,Data!$J$1:$K$58,2,0),"")</f>
        <v/>
      </c>
      <c r="O1676" s="27"/>
      <c r="P1676" s="27"/>
      <c r="Q1676" s="27" t="s">
        <v>2042</v>
      </c>
      <c r="R1676" s="27" t="s">
        <v>74</v>
      </c>
      <c r="S1676" s="27"/>
      <c r="T1676" s="27"/>
      <c r="U1676" s="28"/>
      <c r="X1676" s="27"/>
      <c r="Y1676" s="27" t="s">
        <v>1901</v>
      </c>
      <c r="Z1676" s="29"/>
      <c r="AA1676" s="29"/>
      <c r="AB1676" s="29"/>
      <c r="AC1676" s="30"/>
      <c r="AD1676" s="15" t="str">
        <f>IF(Tabla2[[#This Row],[HORA ENTREGA]]="DIRECTO","On time", IF(AA1676&lt;&gt;"",IF(Tabla2[[#This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76" s="15" t="str">
        <f>MID(Tabla2[[#This Row],[TIPO]],1,3)</f>
        <v xml:space="preserve">40 </v>
      </c>
      <c r="AF16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LOG SERVICES SPA */ Cont: * BEAU4286311*/ HR Entrega: *-* /Dirección: *CLAUDIO ARRAU 8600, PUDAHUEL</v>
      </c>
      <c r="AG1676" s="38" t="str">
        <f>IFERROR(HYPERLINK("https://wa.me/"&amp;Tabla2[[#This Row],[CONTACTO]]&amp;"?text="&amp;Tabla2[[#This Row],[Mensaje]],"Enviar mensaje"),"")</f>
        <v>Enviar mensaje</v>
      </c>
      <c r="AH1676" s="15" t="str">
        <f>CONCATENATE(A1676,F1676)</f>
        <v>1675BEAU4286311</v>
      </c>
      <c r="AI1676" s="15" t="str">
        <f>CONCATENATE("ENT-",A1676)</f>
        <v>ENT-1675</v>
      </c>
      <c r="AJ1676" s="15" t="str">
        <f>IF(Tabla2[[#This Row],[Op]]&lt;&gt;"","ENTREGA","")</f>
        <v>ENTREGA</v>
      </c>
      <c r="AK1676" s="40" t="str">
        <f>(Tabla2[[#This Row],[FECHA ENTREGA]]&amp;Tabla2[[#This Row],[HORA ENTREGA]])</f>
        <v>46107-</v>
      </c>
      <c r="AL1676" s="34" t="str">
        <f>IFERROR(HYPERLINK("https://wa.me/"&amp;Tabla2[[#This Row],[CONTACTO]]&amp;"?text="&amp;Tabla2[[#This Row],[Mensaje]]),"")</f>
        <v>https://wa.me/?text=Hola!%0AServicio del día 26-03%0A *Cliente:* LOG SERVICES SPA */ Cont: * BEAU4286311*/ HR Entrega: *-* /Dirección: *CLAUDIO ARRAU 8600, PUDAHUEL</v>
      </c>
    </row>
    <row r="1677" spans="1:38" s="15" customFormat="1" ht="16.5" customHeight="1" x14ac:dyDescent="0.2">
      <c r="A1677" s="15">
        <f>ROW(A1676)</f>
        <v>1676</v>
      </c>
      <c r="B1677" s="15">
        <f>IF(J1677=J1676,B1676+1,1)</f>
        <v>40</v>
      </c>
      <c r="C1677" s="15" t="s">
        <v>2040</v>
      </c>
      <c r="D1677" s="25" t="s">
        <v>39</v>
      </c>
      <c r="E1677" s="27">
        <v>502908</v>
      </c>
      <c r="F1677" s="27" t="s">
        <v>2726</v>
      </c>
      <c r="G1677" s="27" t="s">
        <v>41</v>
      </c>
      <c r="H1677" s="27">
        <v>6000</v>
      </c>
      <c r="I1677" s="27" t="s">
        <v>2725</v>
      </c>
      <c r="J1677" s="28">
        <v>46107</v>
      </c>
      <c r="K1677" s="26" t="s">
        <v>120</v>
      </c>
      <c r="L1677" s="26"/>
      <c r="M1677" s="27"/>
      <c r="N1677" s="25" t="str">
        <f>IFERROR(VLOOKUP(M1677,Data!$J$1:$K$58,2,0),"")</f>
        <v/>
      </c>
      <c r="O1677" s="27"/>
      <c r="P1677" s="27"/>
      <c r="Q1677" s="27" t="s">
        <v>2042</v>
      </c>
      <c r="R1677" s="27" t="s">
        <v>74</v>
      </c>
      <c r="S1677" s="27"/>
      <c r="T1677" s="27"/>
      <c r="U1677" s="28"/>
      <c r="X1677" s="27"/>
      <c r="Y1677" s="27" t="s">
        <v>1901</v>
      </c>
      <c r="Z1677" s="29"/>
      <c r="AA1677" s="29"/>
      <c r="AB1677" s="29"/>
      <c r="AC1677" s="30"/>
      <c r="AD1677" s="15" t="str">
        <f>IF(Tabla2[[#This Row],[HORA ENTREGA]]="DIRECTO","On time", IF(AA1677&lt;&gt;"",IF(Tabla2[[#This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77" s="15" t="str">
        <f>MID(Tabla2[[#This Row],[TIPO]],1,3)</f>
        <v xml:space="preserve">40 </v>
      </c>
      <c r="AF16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LOG SERVICES SPA */ Cont: * MSMU4944772*/ HR Entrega: *-* /Dirección: *CLAUDIO ARRAU 8600, PUDAHUEL</v>
      </c>
      <c r="AG1677" s="38" t="str">
        <f>IFERROR(HYPERLINK("https://wa.me/"&amp;Tabla2[[#This Row],[CONTACTO]]&amp;"?text="&amp;Tabla2[[#This Row],[Mensaje]],"Enviar mensaje"),"")</f>
        <v>Enviar mensaje</v>
      </c>
      <c r="AH1677" s="15" t="str">
        <f>CONCATENATE(A1677,F1677)</f>
        <v>1676MSMU4944772</v>
      </c>
      <c r="AI1677" s="15" t="str">
        <f>CONCATENATE("ENT-",A1677)</f>
        <v>ENT-1676</v>
      </c>
      <c r="AJ1677" s="15" t="str">
        <f>IF(Tabla2[[#This Row],[Op]]&lt;&gt;"","ENTREGA","")</f>
        <v>ENTREGA</v>
      </c>
      <c r="AK1677" s="40" t="str">
        <f>(Tabla2[[#This Row],[FECHA ENTREGA]]&amp;Tabla2[[#This Row],[HORA ENTREGA]])</f>
        <v>46107-</v>
      </c>
      <c r="AL1677" s="34" t="str">
        <f>IFERROR(HYPERLINK("https://wa.me/"&amp;Tabla2[[#This Row],[CONTACTO]]&amp;"?text="&amp;Tabla2[[#This Row],[Mensaje]]),"")</f>
        <v>https://wa.me/?text=Hola!%0AServicio del día 26-03%0A *Cliente:* LOG SERVICES SPA */ Cont: * MSMU4944772*/ HR Entrega: *-* /Dirección: *CLAUDIO ARRAU 8600, PUDAHUEL</v>
      </c>
    </row>
    <row r="1678" spans="1:38" s="15" customFormat="1" ht="16.5" customHeight="1" x14ac:dyDescent="0.2">
      <c r="A1678" s="15">
        <f>ROW(A1677)</f>
        <v>1677</v>
      </c>
      <c r="B1678" s="15">
        <f>IF(J1678=J1677,B1677+1,1)</f>
        <v>41</v>
      </c>
      <c r="C1678" s="15" t="s">
        <v>2040</v>
      </c>
      <c r="D1678" s="25" t="s">
        <v>39</v>
      </c>
      <c r="E1678" s="27">
        <v>502908</v>
      </c>
      <c r="F1678" s="27" t="s">
        <v>2727</v>
      </c>
      <c r="G1678" s="27" t="s">
        <v>41</v>
      </c>
      <c r="H1678" s="27">
        <v>6000</v>
      </c>
      <c r="I1678" s="27" t="s">
        <v>2725</v>
      </c>
      <c r="J1678" s="28">
        <v>46107</v>
      </c>
      <c r="K1678" s="26" t="s">
        <v>120</v>
      </c>
      <c r="L1678" s="26"/>
      <c r="M1678" s="27"/>
      <c r="N1678" s="25" t="str">
        <f>IFERROR(VLOOKUP(M1678,Data!$J$1:$K$58,2,0),"")</f>
        <v/>
      </c>
      <c r="O1678" s="27"/>
      <c r="P1678" s="27"/>
      <c r="Q1678" s="27" t="s">
        <v>2042</v>
      </c>
      <c r="R1678" s="27" t="s">
        <v>74</v>
      </c>
      <c r="S1678" s="27"/>
      <c r="T1678" s="27"/>
      <c r="U1678" s="28"/>
      <c r="X1678" s="27"/>
      <c r="Y1678" s="27" t="s">
        <v>1901</v>
      </c>
      <c r="Z1678" s="29"/>
      <c r="AA1678" s="29"/>
      <c r="AB1678" s="29"/>
      <c r="AC1678" s="30"/>
      <c r="AD1678" s="15" t="str">
        <f>IF(Tabla2[[#This Row],[HORA ENTREGA]]="DIRECTO","On time", IF(AA1678&lt;&gt;"",IF(Tabla2[[#This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78" s="15" t="str">
        <f>MID(Tabla2[[#This Row],[TIPO]],1,3)</f>
        <v xml:space="preserve">40 </v>
      </c>
      <c r="AF16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LOG SERVICES SPA */ Cont: * MSCU5270664*/ HR Entrega: *-* /Dirección: *CLAUDIO ARRAU 8600, PUDAHUEL</v>
      </c>
      <c r="AG1678" s="38" t="str">
        <f>IFERROR(HYPERLINK("https://wa.me/"&amp;Tabla2[[#This Row],[CONTACTO]]&amp;"?text="&amp;Tabla2[[#This Row],[Mensaje]],"Enviar mensaje"),"")</f>
        <v>Enviar mensaje</v>
      </c>
      <c r="AH1678" s="15" t="str">
        <f>CONCATENATE(A1678,F1678)</f>
        <v>1677MSCU5270664</v>
      </c>
      <c r="AI1678" s="15" t="str">
        <f>CONCATENATE("ENT-",A1678)</f>
        <v>ENT-1677</v>
      </c>
      <c r="AJ1678" s="15" t="str">
        <f>IF(Tabla2[[#This Row],[Op]]&lt;&gt;"","ENTREGA","")</f>
        <v>ENTREGA</v>
      </c>
      <c r="AK1678" s="40" t="str">
        <f>(Tabla2[[#This Row],[FECHA ENTREGA]]&amp;Tabla2[[#This Row],[HORA ENTREGA]])</f>
        <v>46107-</v>
      </c>
      <c r="AL1678" s="34" t="str">
        <f>IFERROR(HYPERLINK("https://wa.me/"&amp;Tabla2[[#This Row],[CONTACTO]]&amp;"?text="&amp;Tabla2[[#This Row],[Mensaje]]),"")</f>
        <v>https://wa.me/?text=Hola!%0AServicio del día 26-03%0A *Cliente:* LOG SERVICES SPA */ Cont: * MSCU5270664*/ HR Entrega: *-* /Dirección: *CLAUDIO ARRAU 8600, PUDAHUEL</v>
      </c>
    </row>
    <row r="1679" spans="1:38" s="15" customFormat="1" ht="16.5" customHeight="1" x14ac:dyDescent="0.2">
      <c r="A1679" s="15">
        <f>ROW(A1678)</f>
        <v>1678</v>
      </c>
      <c r="B1679" s="15">
        <f>IF(J1679=J1678,B1678+1,1)</f>
        <v>42</v>
      </c>
      <c r="C1679" s="15" t="s">
        <v>2040</v>
      </c>
      <c r="D1679" s="25" t="s">
        <v>39</v>
      </c>
      <c r="E1679" s="27">
        <v>502908</v>
      </c>
      <c r="F1679" s="27" t="s">
        <v>2728</v>
      </c>
      <c r="G1679" s="27" t="s">
        <v>41</v>
      </c>
      <c r="H1679" s="27">
        <v>6000</v>
      </c>
      <c r="I1679" s="27" t="s">
        <v>2725</v>
      </c>
      <c r="J1679" s="28">
        <v>46107</v>
      </c>
      <c r="K1679" s="26" t="s">
        <v>120</v>
      </c>
      <c r="L1679" s="26"/>
      <c r="M1679" s="27"/>
      <c r="N1679" s="25" t="str">
        <f>IFERROR(VLOOKUP(M1679,Data!$J$1:$K$58,2,0),"")</f>
        <v/>
      </c>
      <c r="O1679" s="27"/>
      <c r="P1679" s="27"/>
      <c r="Q1679" s="27" t="s">
        <v>2042</v>
      </c>
      <c r="R1679" s="27" t="s">
        <v>74</v>
      </c>
      <c r="S1679" s="27"/>
      <c r="T1679" s="27"/>
      <c r="U1679" s="28"/>
      <c r="X1679" s="27"/>
      <c r="Y1679" s="27" t="s">
        <v>1901</v>
      </c>
      <c r="Z1679" s="29"/>
      <c r="AA1679" s="29"/>
      <c r="AB1679" s="29"/>
      <c r="AC1679" s="30"/>
      <c r="AD1679" s="15" t="str">
        <f>IF(Tabla2[[#This Row],[HORA ENTREGA]]="DIRECTO","On time", IF(AA1679&lt;&gt;"",IF(Tabla2[[#This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79" s="15" t="str">
        <f>MID(Tabla2[[#This Row],[TIPO]],1,3)</f>
        <v xml:space="preserve">40 </v>
      </c>
      <c r="AF16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LOG SERVICES SPA */ Cont: * MSDU6260113*/ HR Entrega: *-* /Dirección: *CLAUDIO ARRAU 8600, PUDAHUEL</v>
      </c>
      <c r="AG1679" s="38" t="str">
        <f>IFERROR(HYPERLINK("https://wa.me/"&amp;Tabla2[[#This Row],[CONTACTO]]&amp;"?text="&amp;Tabla2[[#This Row],[Mensaje]],"Enviar mensaje"),"")</f>
        <v>Enviar mensaje</v>
      </c>
      <c r="AH1679" s="15" t="str">
        <f>CONCATENATE(A1679,F1679)</f>
        <v>1678MSDU6260113</v>
      </c>
      <c r="AI1679" s="15" t="str">
        <f>CONCATENATE("ENT-",A1679)</f>
        <v>ENT-1678</v>
      </c>
      <c r="AJ1679" s="15" t="str">
        <f>IF(Tabla2[[#This Row],[Op]]&lt;&gt;"","ENTREGA","")</f>
        <v>ENTREGA</v>
      </c>
      <c r="AK1679" s="40" t="str">
        <f>(Tabla2[[#This Row],[FECHA ENTREGA]]&amp;Tabla2[[#This Row],[HORA ENTREGA]])</f>
        <v>46107-</v>
      </c>
      <c r="AL1679" s="34" t="str">
        <f>IFERROR(HYPERLINK("https://wa.me/"&amp;Tabla2[[#This Row],[CONTACTO]]&amp;"?text="&amp;Tabla2[[#This Row],[Mensaje]]),"")</f>
        <v>https://wa.me/?text=Hola!%0AServicio del día 26-03%0A *Cliente:* LOG SERVICES SPA */ Cont: * MSDU6260113*/ HR Entrega: *-* /Dirección: *CLAUDIO ARRAU 8600, PUDAHUEL</v>
      </c>
    </row>
    <row r="1680" spans="1:38" s="15" customFormat="1" ht="16.5" customHeight="1" x14ac:dyDescent="0.2">
      <c r="A1680" s="15">
        <f>ROW(A1679)</f>
        <v>1679</v>
      </c>
      <c r="B1680" s="15">
        <f>IF(J1680=J1679,B1679+1,1)</f>
        <v>43</v>
      </c>
      <c r="C1680" s="15" t="s">
        <v>2040</v>
      </c>
      <c r="D1680" s="25" t="s">
        <v>39</v>
      </c>
      <c r="E1680" s="27">
        <v>502908</v>
      </c>
      <c r="F1680" s="27" t="s">
        <v>2729</v>
      </c>
      <c r="G1680" s="27" t="s">
        <v>41</v>
      </c>
      <c r="H1680" s="27">
        <v>6000</v>
      </c>
      <c r="I1680" s="27" t="s">
        <v>2725</v>
      </c>
      <c r="J1680" s="28">
        <v>46107</v>
      </c>
      <c r="K1680" s="26" t="s">
        <v>120</v>
      </c>
      <c r="L1680" s="26"/>
      <c r="M1680" s="27"/>
      <c r="N1680" s="25" t="str">
        <f>IFERROR(VLOOKUP(M1680,Data!$J$1:$K$58,2,0),"")</f>
        <v/>
      </c>
      <c r="O1680" s="27"/>
      <c r="P1680" s="27"/>
      <c r="Q1680" s="27" t="s">
        <v>2042</v>
      </c>
      <c r="R1680" s="27" t="s">
        <v>74</v>
      </c>
      <c r="S1680" s="27"/>
      <c r="T1680" s="27"/>
      <c r="U1680" s="28"/>
      <c r="X1680" s="27"/>
      <c r="Y1680" s="27" t="s">
        <v>1901</v>
      </c>
      <c r="Z1680" s="29"/>
      <c r="AA1680" s="29"/>
      <c r="AB1680" s="29"/>
      <c r="AC1680" s="30"/>
      <c r="AD1680" s="15" t="str">
        <f>IF(Tabla2[[#This Row],[HORA ENTREGA]]="DIRECTO","On time", IF(AA1680&lt;&gt;"",IF(Tabla2[[#This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80" s="15" t="str">
        <f>MID(Tabla2[[#This Row],[TIPO]],1,3)</f>
        <v xml:space="preserve">40 </v>
      </c>
      <c r="AF16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LOG SERVICES SPA */ Cont: * TGBU7737778*/ HR Entrega: *-* /Dirección: *CLAUDIO ARRAU 8600, PUDAHUEL</v>
      </c>
      <c r="AG1680" s="38" t="str">
        <f>IFERROR(HYPERLINK("https://wa.me/"&amp;Tabla2[[#This Row],[CONTACTO]]&amp;"?text="&amp;Tabla2[[#This Row],[Mensaje]],"Enviar mensaje"),"")</f>
        <v>Enviar mensaje</v>
      </c>
      <c r="AH1680" s="15" t="str">
        <f>CONCATENATE(A1680,F1680)</f>
        <v>1679TGBU7737778</v>
      </c>
      <c r="AI1680" s="15" t="str">
        <f>CONCATENATE("ENT-",A1680)</f>
        <v>ENT-1679</v>
      </c>
      <c r="AJ1680" s="15" t="str">
        <f>IF(Tabla2[[#This Row],[Op]]&lt;&gt;"","ENTREGA","")</f>
        <v>ENTREGA</v>
      </c>
      <c r="AK1680" s="40" t="str">
        <f>(Tabla2[[#This Row],[FECHA ENTREGA]]&amp;Tabla2[[#This Row],[HORA ENTREGA]])</f>
        <v>46107-</v>
      </c>
      <c r="AL1680" s="34" t="str">
        <f>IFERROR(HYPERLINK("https://wa.me/"&amp;Tabla2[[#This Row],[CONTACTO]]&amp;"?text="&amp;Tabla2[[#This Row],[Mensaje]]),"")</f>
        <v>https://wa.me/?text=Hola!%0AServicio del día 26-03%0A *Cliente:* LOG SERVICES SPA */ Cont: * TGBU7737778*/ HR Entrega: *-* /Dirección: *CLAUDIO ARRAU 8600, PUDAHUEL</v>
      </c>
    </row>
    <row r="1681" spans="1:38" s="15" customFormat="1" ht="16.5" customHeight="1" x14ac:dyDescent="0.2">
      <c r="A1681" s="15">
        <f>ROW(A1680)</f>
        <v>1680</v>
      </c>
      <c r="B1681" s="15">
        <f>IF(J1681=J1680,B1680+1,1)</f>
        <v>44</v>
      </c>
      <c r="C1681" s="15" t="s">
        <v>2040</v>
      </c>
      <c r="D1681" s="25" t="s">
        <v>39</v>
      </c>
      <c r="E1681" s="27">
        <v>502908</v>
      </c>
      <c r="F1681" s="27" t="s">
        <v>2730</v>
      </c>
      <c r="G1681" s="27" t="s">
        <v>41</v>
      </c>
      <c r="H1681" s="27">
        <v>6000</v>
      </c>
      <c r="I1681" s="27" t="s">
        <v>2725</v>
      </c>
      <c r="J1681" s="28">
        <v>46107</v>
      </c>
      <c r="K1681" s="26" t="s">
        <v>120</v>
      </c>
      <c r="L1681" s="26"/>
      <c r="M1681" s="27"/>
      <c r="N1681" s="25" t="str">
        <f>IFERROR(VLOOKUP(M1681,Data!$J$1:$K$58,2,0),"")</f>
        <v/>
      </c>
      <c r="O1681" s="27"/>
      <c r="P1681" s="27"/>
      <c r="Q1681" s="27" t="s">
        <v>2042</v>
      </c>
      <c r="R1681" s="27" t="s">
        <v>74</v>
      </c>
      <c r="S1681" s="27"/>
      <c r="T1681" s="27"/>
      <c r="U1681" s="28"/>
      <c r="X1681" s="27"/>
      <c r="Y1681" s="27" t="s">
        <v>1901</v>
      </c>
      <c r="Z1681" s="29"/>
      <c r="AA1681" s="29"/>
      <c r="AB1681" s="29"/>
      <c r="AC1681" s="30"/>
      <c r="AD1681" s="15" t="str">
        <f>IF(Tabla2[[#This Row],[HORA ENTREGA]]="DIRECTO","On time", IF(AA1681&lt;&gt;"",IF(Tabla2[[#This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81" s="15" t="str">
        <f>MID(Tabla2[[#This Row],[TIPO]],1,3)</f>
        <v xml:space="preserve">40 </v>
      </c>
      <c r="AF16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LOG SERVICES SPA */ Cont: * MSDU8614833*/ HR Entrega: *-* /Dirección: *CLAUDIO ARRAU 8600, PUDAHUEL</v>
      </c>
      <c r="AG1681" s="38" t="str">
        <f>IFERROR(HYPERLINK("https://wa.me/"&amp;Tabla2[[#This Row],[CONTACTO]]&amp;"?text="&amp;Tabla2[[#This Row],[Mensaje]],"Enviar mensaje"),"")</f>
        <v>Enviar mensaje</v>
      </c>
      <c r="AH1681" s="15" t="str">
        <f>CONCATENATE(A1681,F1681)</f>
        <v>1680MSDU8614833</v>
      </c>
      <c r="AI1681" s="15" t="str">
        <f>CONCATENATE("ENT-",A1681)</f>
        <v>ENT-1680</v>
      </c>
      <c r="AJ1681" s="15" t="str">
        <f>IF(Tabla2[[#This Row],[Op]]&lt;&gt;"","ENTREGA","")</f>
        <v>ENTREGA</v>
      </c>
      <c r="AK1681" s="40" t="str">
        <f>(Tabla2[[#This Row],[FECHA ENTREGA]]&amp;Tabla2[[#This Row],[HORA ENTREGA]])</f>
        <v>46107-</v>
      </c>
      <c r="AL1681" s="34" t="str">
        <f>IFERROR(HYPERLINK("https://wa.me/"&amp;Tabla2[[#This Row],[CONTACTO]]&amp;"?text="&amp;Tabla2[[#This Row],[Mensaje]]),"")</f>
        <v>https://wa.me/?text=Hola!%0AServicio del día 26-03%0A *Cliente:* LOG SERVICES SPA */ Cont: * MSDU8614833*/ HR Entrega: *-* /Dirección: *CLAUDIO ARRAU 8600, PUDAHUEL</v>
      </c>
    </row>
    <row r="1682" spans="1:38" s="15" customFormat="1" ht="16.5" customHeight="1" x14ac:dyDescent="0.2">
      <c r="A1682" s="15">
        <f>ROW(A1681)</f>
        <v>1681</v>
      </c>
      <c r="B1682" s="15">
        <f>IF(J1682=J1681,B1681+1,1)</f>
        <v>45</v>
      </c>
      <c r="C1682" s="15" t="s">
        <v>2040</v>
      </c>
      <c r="D1682" s="25" t="s">
        <v>39</v>
      </c>
      <c r="E1682" s="27">
        <v>502908</v>
      </c>
      <c r="F1682" s="27" t="s">
        <v>2731</v>
      </c>
      <c r="G1682" s="27" t="s">
        <v>41</v>
      </c>
      <c r="H1682" s="27">
        <v>6000</v>
      </c>
      <c r="I1682" s="27" t="s">
        <v>2725</v>
      </c>
      <c r="J1682" s="28">
        <v>46107</v>
      </c>
      <c r="K1682" s="26" t="s">
        <v>120</v>
      </c>
      <c r="L1682" s="26"/>
      <c r="M1682" s="27"/>
      <c r="N1682" s="25" t="str">
        <f>IFERROR(VLOOKUP(M1682,Data!$J$1:$K$58,2,0),"")</f>
        <v/>
      </c>
      <c r="O1682" s="27"/>
      <c r="P1682" s="27"/>
      <c r="Q1682" s="27" t="s">
        <v>2042</v>
      </c>
      <c r="R1682" s="27" t="s">
        <v>74</v>
      </c>
      <c r="S1682" s="27"/>
      <c r="T1682" s="27"/>
      <c r="U1682" s="28"/>
      <c r="X1682" s="27"/>
      <c r="Y1682" s="27" t="s">
        <v>1901</v>
      </c>
      <c r="Z1682" s="29"/>
      <c r="AA1682" s="29"/>
      <c r="AB1682" s="29"/>
      <c r="AC1682" s="30"/>
      <c r="AD1682" s="15" t="str">
        <f>IF(Tabla2[[#This Row],[HORA ENTREGA]]="DIRECTO","On time", IF(AA1682&lt;&gt;"",IF(Tabla2[[#This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82" s="15" t="str">
        <f>MID(Tabla2[[#This Row],[TIPO]],1,3)</f>
        <v xml:space="preserve">40 </v>
      </c>
      <c r="AF16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LOG SERVICES SPA */ Cont: * MSNU5050030*/ HR Entrega: *-* /Dirección: *CLAUDIO ARRAU 8600, PUDAHUEL</v>
      </c>
      <c r="AG1682" s="38" t="str">
        <f>IFERROR(HYPERLINK("https://wa.me/"&amp;Tabla2[[#This Row],[CONTACTO]]&amp;"?text="&amp;Tabla2[[#This Row],[Mensaje]],"Enviar mensaje"),"")</f>
        <v>Enviar mensaje</v>
      </c>
      <c r="AH1682" s="15" t="str">
        <f>CONCATENATE(A1682,F1682)</f>
        <v>1681MSNU5050030</v>
      </c>
      <c r="AI1682" s="15" t="str">
        <f>CONCATENATE("ENT-",A1682)</f>
        <v>ENT-1681</v>
      </c>
      <c r="AJ1682" s="15" t="str">
        <f>IF(Tabla2[[#This Row],[Op]]&lt;&gt;"","ENTREGA","")</f>
        <v>ENTREGA</v>
      </c>
      <c r="AK1682" s="40" t="str">
        <f>(Tabla2[[#This Row],[FECHA ENTREGA]]&amp;Tabla2[[#This Row],[HORA ENTREGA]])</f>
        <v>46107-</v>
      </c>
      <c r="AL1682" s="34" t="str">
        <f>IFERROR(HYPERLINK("https://wa.me/"&amp;Tabla2[[#This Row],[CONTACTO]]&amp;"?text="&amp;Tabla2[[#This Row],[Mensaje]]),"")</f>
        <v>https://wa.me/?text=Hola!%0AServicio del día 26-03%0A *Cliente:* LOG SERVICES SPA */ Cont: * MSNU5050030*/ HR Entrega: *-* /Dirección: *CLAUDIO ARRAU 8600, PUDAHUEL</v>
      </c>
    </row>
    <row r="1683" spans="1:38" s="15" customFormat="1" ht="16.5" customHeight="1" x14ac:dyDescent="0.2">
      <c r="A1683" s="15">
        <f>ROW(A1682)</f>
        <v>1682</v>
      </c>
      <c r="B1683" s="15">
        <f>IF(J1683=J1682,B1682+1,1)</f>
        <v>46</v>
      </c>
      <c r="C1683" s="15" t="s">
        <v>916</v>
      </c>
      <c r="D1683" s="25" t="s">
        <v>39</v>
      </c>
      <c r="E1683" s="27">
        <v>68240</v>
      </c>
      <c r="F1683" s="27" t="s">
        <v>2732</v>
      </c>
      <c r="G1683" s="27" t="s">
        <v>64</v>
      </c>
      <c r="H1683" s="27">
        <v>3000</v>
      </c>
      <c r="I1683" s="27">
        <v>0.41111111111111109</v>
      </c>
      <c r="J1683" s="28">
        <v>46107</v>
      </c>
      <c r="K1683" s="26" t="s">
        <v>290</v>
      </c>
      <c r="L1683" s="26"/>
      <c r="M1683" s="27"/>
      <c r="N1683" s="25" t="str">
        <f>IFERROR(VLOOKUP(M1683,Data!$J$1:$K$58,2,0),"")</f>
        <v/>
      </c>
      <c r="O1683" s="27"/>
      <c r="P1683" s="27"/>
      <c r="Q1683" s="27" t="s">
        <v>918</v>
      </c>
      <c r="R1683" s="27" t="s">
        <v>120</v>
      </c>
      <c r="S1683" s="27"/>
      <c r="T1683" s="27"/>
      <c r="U1683" s="28"/>
      <c r="X1683" s="27"/>
      <c r="Y1683" s="27"/>
      <c r="Z1683" s="29"/>
      <c r="AA1683" s="29">
        <v>0.54652777777777772</v>
      </c>
      <c r="AB1683" s="29"/>
      <c r="AC1683" s="30">
        <v>46107</v>
      </c>
      <c r="AD1683" s="15" t="str">
        <f>IF(Tabla2[[#This Row],[HORA ENTREGA]]="DIRECTO","On time", IF(AA1683&lt;&gt;"",IF(Tabla2[[#This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83" s="15" t="str">
        <f>MID(Tabla2[[#This Row],[TIPO]],1,3)</f>
        <v xml:space="preserve">20 </v>
      </c>
      <c r="AF16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MOTOR DOO CHILE LTDA */ Cont: * WHSU0314688*/ HR Entrega: *DIRECTO* /Dirección: *SALVADOR GUTIERREZ 4441; QUINTA NONRMAL</v>
      </c>
      <c r="AG1683" s="38" t="str">
        <f>IFERROR(HYPERLINK("https://wa.me/"&amp;Tabla2[[#This Row],[CONTACTO]]&amp;"?text="&amp;Tabla2[[#This Row],[Mensaje]],"Enviar mensaje"),"")</f>
        <v>Enviar mensaje</v>
      </c>
      <c r="AH1683" s="15" t="str">
        <f>CONCATENATE(A1683,F1683)</f>
        <v>1682WHSU0314688</v>
      </c>
      <c r="AI1683" s="15" t="str">
        <f>CONCATENATE("ENT-",A1683)</f>
        <v>ENT-1682</v>
      </c>
      <c r="AJ1683" s="15" t="str">
        <f>IF(Tabla2[[#This Row],[Op]]&lt;&gt;"","ENTREGA","")</f>
        <v>ENTREGA</v>
      </c>
      <c r="AK1683" s="40" t="str">
        <f>(Tabla2[[#This Row],[FECHA ENTREGA]]&amp;Tabla2[[#This Row],[HORA ENTREGA]])</f>
        <v>46107DIRECTO</v>
      </c>
      <c r="AL1683" s="34" t="str">
        <f>IFERROR(HYPERLINK("https://wa.me/"&amp;Tabla2[[#This Row],[CONTACTO]]&amp;"?text="&amp;Tabla2[[#This Row],[Mensaje]]),"")</f>
        <v>https://wa.me/?text=Hola!%0AServicio del día 26-03%0A *Cliente:* MOTOR DOO CHILE LTDA */ Cont: * WHSU0314688*/ HR Entrega: *DIRECTO* /Dirección: *SALVADOR GUTIERREZ 4441; QUINTA NONRMAL</v>
      </c>
    </row>
    <row r="1684" spans="1:38" s="15" customFormat="1" ht="16.5" customHeight="1" x14ac:dyDescent="0.2">
      <c r="A1684" s="15">
        <f>ROW(A1683)</f>
        <v>1683</v>
      </c>
      <c r="B1684" s="15">
        <f>IF(J1684=J1683,B1683+1,1)</f>
        <v>47</v>
      </c>
      <c r="C1684" s="15" t="s">
        <v>204</v>
      </c>
      <c r="D1684" s="25" t="s">
        <v>39</v>
      </c>
      <c r="E1684" s="27">
        <v>1185685</v>
      </c>
      <c r="F1684" s="27" t="s">
        <v>2733</v>
      </c>
      <c r="G1684" s="27" t="s">
        <v>41</v>
      </c>
      <c r="H1684" s="27">
        <v>30000</v>
      </c>
      <c r="I1684" s="27" t="s">
        <v>2734</v>
      </c>
      <c r="J1684" s="28">
        <v>46107</v>
      </c>
      <c r="K1684" s="26">
        <v>0.35416666666666669</v>
      </c>
      <c r="L1684" s="26"/>
      <c r="M1684" s="27" t="s">
        <v>144</v>
      </c>
      <c r="N1684" s="25">
        <f>IFERROR(VLOOKUP(M1684,Data!$J$1:$K$58,2,0),"")</f>
        <v>56940144795</v>
      </c>
      <c r="O1684" s="27" t="s">
        <v>145</v>
      </c>
      <c r="P1684" s="27"/>
      <c r="Q1684" s="27" t="s">
        <v>1999</v>
      </c>
      <c r="R1684" s="27" t="s">
        <v>120</v>
      </c>
      <c r="S1684" s="27"/>
      <c r="T1684" s="27"/>
      <c r="U1684" s="28"/>
      <c r="X1684" s="27"/>
      <c r="Y1684" s="27"/>
      <c r="Z1684" s="29"/>
      <c r="AA1684" s="29">
        <v>0.34375</v>
      </c>
      <c r="AB1684" s="29"/>
      <c r="AC1684" s="30">
        <v>46107</v>
      </c>
      <c r="AD1684" s="15" t="str">
        <f>IF(Tabla2[[#This Row],[HORA ENTREGA]]="DIRECTO","On time", IF(AA1684&lt;&gt;"",IF(Tabla2[[#This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84" s="15" t="str">
        <f>MID(Tabla2[[#This Row],[TIPO]],1,3)</f>
        <v xml:space="preserve">40 </v>
      </c>
      <c r="AF16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OXIQUIM S A */ Cont: * CGMU7726050*/ HR Entrega: *08:30* /Dirección: *CAÑAVERAL 901, QUILICURA</v>
      </c>
      <c r="AG1684" s="38" t="str">
        <f>IFERROR(HYPERLINK("https://wa.me/"&amp;Tabla2[[#This Row],[CONTACTO]]&amp;"?text="&amp;Tabla2[[#This Row],[Mensaje]],"Enviar mensaje"),"")</f>
        <v>Enviar mensaje</v>
      </c>
      <c r="AH1684" s="15" t="str">
        <f>CONCATENATE(A1684,F1684)</f>
        <v>1683CGMU7726050</v>
      </c>
      <c r="AI1684" s="15" t="str">
        <f>CONCATENATE("ENT-",A1684)</f>
        <v>ENT-1683</v>
      </c>
      <c r="AJ1684" s="15" t="str">
        <f>IF(Tabla2[[#This Row],[Op]]&lt;&gt;"","ENTREGA","")</f>
        <v>ENTREGA</v>
      </c>
      <c r="AK1684" s="40" t="str">
        <f>(Tabla2[[#This Row],[FECHA ENTREGA]]&amp;Tabla2[[#This Row],[HORA ENTREGA]])</f>
        <v>461070,354166666666667</v>
      </c>
      <c r="AL1684" s="34" t="str">
        <f>IFERROR(HYPERLINK("https://wa.me/"&amp;Tabla2[[#This Row],[CONTACTO]]&amp;"?text="&amp;Tabla2[[#This Row],[Mensaje]]),"")</f>
        <v>https://wa.me/56940144795?text=Hola!%0AServicio del día 26-03%0A *Cliente:* OXIQUIM S A */ Cont: * CGMU7726050*/ HR Entrega: *08:30* /Dirección: *CAÑAVERAL 901, QUILICURA</v>
      </c>
    </row>
    <row r="1685" spans="1:38" s="15" customFormat="1" ht="16.5" customHeight="1" x14ac:dyDescent="0.2">
      <c r="A1685" s="15">
        <f>ROW(A1684)</f>
        <v>1684</v>
      </c>
      <c r="B1685" s="15">
        <f>IF(J1685=J1684,B1684+1,1)</f>
        <v>48</v>
      </c>
      <c r="C1685" s="15" t="s">
        <v>204</v>
      </c>
      <c r="D1685" s="25" t="s">
        <v>39</v>
      </c>
      <c r="E1685" s="27">
        <v>1184555</v>
      </c>
      <c r="F1685" s="27" t="s">
        <v>2735</v>
      </c>
      <c r="G1685" s="27" t="s">
        <v>431</v>
      </c>
      <c r="H1685" s="27">
        <v>30000</v>
      </c>
      <c r="I1685" s="27" t="s">
        <v>2736</v>
      </c>
      <c r="J1685" s="28">
        <v>46107</v>
      </c>
      <c r="K1685" s="26">
        <v>0.35416666666666669</v>
      </c>
      <c r="L1685" s="26"/>
      <c r="M1685" s="27" t="s">
        <v>300</v>
      </c>
      <c r="N1685" s="25">
        <f>IFERROR(VLOOKUP(M1685,Data!$J$1:$K$58,2,0),"")</f>
        <v>56989844861</v>
      </c>
      <c r="O1685" s="27" t="s">
        <v>301</v>
      </c>
      <c r="P1685" s="27"/>
      <c r="Q1685" s="27" t="s">
        <v>1999</v>
      </c>
      <c r="R1685" s="27" t="s">
        <v>120</v>
      </c>
      <c r="S1685" s="27"/>
      <c r="T1685" s="27"/>
      <c r="U1685" s="28"/>
      <c r="X1685" s="27"/>
      <c r="Y1685" s="27"/>
      <c r="Z1685" s="29"/>
      <c r="AA1685" s="29">
        <v>0.46875</v>
      </c>
      <c r="AB1685" s="29"/>
      <c r="AC1685" s="30">
        <v>46107</v>
      </c>
      <c r="AD1685" s="15" t="str">
        <f>IF(Tabla2[[#This Row],[HORA ENTREGA]]="DIRECTO","On time", IF(AA1685&lt;&gt;"",IF(Tabla2[[#This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85" s="15" t="str">
        <f>MID(Tabla2[[#This Row],[TIPO]],1,3)</f>
        <v>IMO</v>
      </c>
      <c r="AF16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OXIQUIM S A */ Cont: * DFSU1939384*/ HR Entrega: *08:30* /Dirección: *CAÑAVERAL 901, QUILICURA</v>
      </c>
      <c r="AG1685" s="38" t="str">
        <f>IFERROR(HYPERLINK("https://wa.me/"&amp;Tabla2[[#This Row],[CONTACTO]]&amp;"?text="&amp;Tabla2[[#This Row],[Mensaje]],"Enviar mensaje"),"")</f>
        <v>Enviar mensaje</v>
      </c>
      <c r="AH1685" s="15" t="str">
        <f>CONCATENATE(A1685,F1685)</f>
        <v>1684DFSU1939384</v>
      </c>
      <c r="AI1685" s="15" t="str">
        <f>CONCATENATE("ENT-",A1685)</f>
        <v>ENT-1684</v>
      </c>
      <c r="AJ1685" s="15" t="str">
        <f>IF(Tabla2[[#This Row],[Op]]&lt;&gt;"","ENTREGA","")</f>
        <v>ENTREGA</v>
      </c>
      <c r="AK1685" s="40" t="str">
        <f>(Tabla2[[#This Row],[FECHA ENTREGA]]&amp;Tabla2[[#This Row],[HORA ENTREGA]])</f>
        <v>461070,354166666666667</v>
      </c>
      <c r="AL1685" s="34" t="str">
        <f>IFERROR(HYPERLINK("https://wa.me/"&amp;Tabla2[[#This Row],[CONTACTO]]&amp;"?text="&amp;Tabla2[[#This Row],[Mensaje]]),"")</f>
        <v>https://wa.me/56989844861?text=Hola!%0AServicio del día 26-03%0A *Cliente:* OXIQUIM S A */ Cont: * DFSU1939384*/ HR Entrega: *08:30* /Dirección: *CAÑAVERAL 901, QUILICURA</v>
      </c>
    </row>
    <row r="1686" spans="1:38" s="15" customFormat="1" ht="16.5" customHeight="1" x14ac:dyDescent="0.2">
      <c r="A1686" s="15">
        <f>ROW(A1685)</f>
        <v>1685</v>
      </c>
      <c r="B1686" s="15">
        <f>IF(J1686=J1685,B1685+1,1)</f>
        <v>49</v>
      </c>
      <c r="C1686" s="15" t="s">
        <v>219</v>
      </c>
      <c r="D1686" s="25" t="s">
        <v>39</v>
      </c>
      <c r="E1686" s="27">
        <v>102181</v>
      </c>
      <c r="F1686" s="27" t="s">
        <v>2737</v>
      </c>
      <c r="G1686" s="27" t="s">
        <v>64</v>
      </c>
      <c r="H1686" s="27">
        <v>22000</v>
      </c>
      <c r="I1686" s="27" t="s">
        <v>42</v>
      </c>
      <c r="J1686" s="28">
        <v>46107</v>
      </c>
      <c r="K1686" s="26">
        <v>0.375</v>
      </c>
      <c r="L1686" s="26"/>
      <c r="M1686" s="27" t="s">
        <v>241</v>
      </c>
      <c r="N1686" s="25">
        <f>IFERROR(VLOOKUP(M1686,Data!$J$1:$K$58,2,0),"")</f>
        <v>56984880436</v>
      </c>
      <c r="O1686" s="27" t="s">
        <v>242</v>
      </c>
      <c r="P1686" s="27"/>
      <c r="Q1686" s="27" t="s">
        <v>229</v>
      </c>
      <c r="R1686" s="27" t="s">
        <v>69</v>
      </c>
      <c r="S1686" s="27"/>
      <c r="T1686" s="27"/>
      <c r="U1686" s="28"/>
      <c r="X1686" s="27" t="s">
        <v>335</v>
      </c>
      <c r="Y1686" s="27"/>
      <c r="Z1686" s="29"/>
      <c r="AA1686" s="29">
        <v>0.375</v>
      </c>
      <c r="AB1686" s="29"/>
      <c r="AC1686" s="30">
        <v>46107</v>
      </c>
      <c r="AD1686" s="15" t="str">
        <f>IF(Tabla2[[#This Row],[HORA ENTREGA]]="DIRECTO","On time", IF(AA1686&lt;&gt;"",IF(Tabla2[[#This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86" s="15" t="str">
        <f>MID(Tabla2[[#This Row],[TIPO]],1,3)</f>
        <v xml:space="preserve">20 </v>
      </c>
      <c r="AF16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RENDIC S.A. */ Cont: * HLXU1330755*/ HR Entrega: *09:00* /Dirección: *Avenida Miraflores 9700-Bodega 4C, PUDAHUEL</v>
      </c>
      <c r="AG1686" s="38" t="str">
        <f>IFERROR(HYPERLINK("https://wa.me/"&amp;Tabla2[[#This Row],[CONTACTO]]&amp;"?text="&amp;Tabla2[[#This Row],[Mensaje]],"Enviar mensaje"),"")</f>
        <v>Enviar mensaje</v>
      </c>
      <c r="AH1686" s="15" t="str">
        <f>CONCATENATE(A1686,F1686)</f>
        <v>1685HLXU1330755</v>
      </c>
      <c r="AI1686" s="15" t="str">
        <f>CONCATENATE("ENT-",A1686)</f>
        <v>ENT-1685</v>
      </c>
      <c r="AJ1686" s="15" t="str">
        <f>IF(Tabla2[[#This Row],[Op]]&lt;&gt;"","ENTREGA","")</f>
        <v>ENTREGA</v>
      </c>
      <c r="AK1686" s="40" t="str">
        <f>(Tabla2[[#This Row],[FECHA ENTREGA]]&amp;Tabla2[[#This Row],[HORA ENTREGA]])</f>
        <v>461070,375</v>
      </c>
      <c r="AL1686" s="34" t="str">
        <f>IFERROR(HYPERLINK("https://wa.me/"&amp;Tabla2[[#This Row],[CONTACTO]]&amp;"?text="&amp;Tabla2[[#This Row],[Mensaje]]),"")</f>
        <v>https://wa.me/56984880436?text=Hola!%0AServicio del día 26-03%0A *Cliente:* RENDIC S.A. */ Cont: * HLXU1330755*/ HR Entrega: *09:00* /Dirección: *Avenida Miraflores 9700-Bodega 4C, PUDAHUEL</v>
      </c>
    </row>
    <row r="1687" spans="1:38" s="15" customFormat="1" ht="16.5" customHeight="1" x14ac:dyDescent="0.2">
      <c r="A1687" s="15">
        <f>ROW(A1686)</f>
        <v>1686</v>
      </c>
      <c r="B1687" s="15">
        <f>IF(J1687=J1686,B1686+1,1)</f>
        <v>50</v>
      </c>
      <c r="C1687" s="15" t="s">
        <v>2271</v>
      </c>
      <c r="D1687" s="25"/>
      <c r="E1687" s="27" t="s">
        <v>120</v>
      </c>
      <c r="F1687" s="27" t="s">
        <v>456</v>
      </c>
      <c r="G1687" s="27" t="s">
        <v>456</v>
      </c>
      <c r="H1687" s="27" t="s">
        <v>120</v>
      </c>
      <c r="I1687" s="27" t="s">
        <v>120</v>
      </c>
      <c r="J1687" s="28">
        <v>46107</v>
      </c>
      <c r="K1687" s="26">
        <v>0.29166666666666669</v>
      </c>
      <c r="L1687" s="26"/>
      <c r="M1687" s="27" t="s">
        <v>567</v>
      </c>
      <c r="N1687" s="25">
        <f>IFERROR(VLOOKUP(M1687,Data!$J$1:$K$58,2,0),"")</f>
        <v>56964069749</v>
      </c>
      <c r="O1687" s="27" t="s">
        <v>568</v>
      </c>
      <c r="P1687" s="27"/>
      <c r="Q1687" s="27" t="s">
        <v>569</v>
      </c>
      <c r="R1687" s="27" t="s">
        <v>120</v>
      </c>
      <c r="S1687" s="27"/>
      <c r="T1687" s="27"/>
      <c r="U1687" s="28"/>
      <c r="X1687" s="27"/>
      <c r="Y1687" s="27"/>
      <c r="Z1687" s="29"/>
      <c r="AA1687" s="29"/>
      <c r="AB1687" s="29"/>
      <c r="AC1687" s="30"/>
      <c r="AD1687" s="15" t="str">
        <f>IF(Tabla2[[#This Row],[HORA ENTREGA]]="DIRECTO","On time", IF(AA1687&lt;&gt;"",IF(Tabla2[[#This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87" s="15" t="str">
        <f>MID(Tabla2[[#This Row],[TIPO]],1,3)</f>
        <v>RAM</v>
      </c>
      <c r="AF16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RITRAMA */ Cont: * RAMPLA*/ HR Entrega: *07:00* /Dirección: *AV. TUPUNGATO 3420, PLACILLA</v>
      </c>
      <c r="AG1687" s="38" t="str">
        <f>IFERROR(HYPERLINK("https://wa.me/"&amp;Tabla2[[#This Row],[CONTACTO]]&amp;"?text="&amp;Tabla2[[#This Row],[Mensaje]],"Enviar mensaje"),"")</f>
        <v>Enviar mensaje</v>
      </c>
      <c r="AH1687" s="15" t="str">
        <f>CONCATENATE(A1687,F1687)</f>
        <v>1686RAMPLA</v>
      </c>
      <c r="AI1687" s="15" t="str">
        <f>CONCATENATE("ENT-",A1687)</f>
        <v>ENT-1686</v>
      </c>
      <c r="AJ1687" s="15" t="str">
        <f>IF(Tabla2[[#This Row],[Op]]&lt;&gt;"","ENTREGA","")</f>
        <v>ENTREGA</v>
      </c>
      <c r="AK1687" s="40" t="str">
        <f>(Tabla2[[#This Row],[FECHA ENTREGA]]&amp;Tabla2[[#This Row],[HORA ENTREGA]])</f>
        <v>461070,291666666666667</v>
      </c>
      <c r="AL1687" s="34" t="str">
        <f>IFERROR(HYPERLINK("https://wa.me/"&amp;Tabla2[[#This Row],[CONTACTO]]&amp;"?text="&amp;Tabla2[[#This Row],[Mensaje]]),"")</f>
        <v>https://wa.me/56964069749?text=Hola!%0AServicio del día 26-03%0A *Cliente:* RITRAMA */ Cont: * RAMPLA*/ HR Entrega: *07:00* /Dirección: *AV. TUPUNGATO 3420, PLACILLA</v>
      </c>
    </row>
    <row r="1688" spans="1:38" s="15" customFormat="1" ht="16.5" customHeight="1" x14ac:dyDescent="0.2">
      <c r="A1688" s="15">
        <f>ROW(A1687)</f>
        <v>1687</v>
      </c>
      <c r="B1688" s="15">
        <f>IF(J1688=J1687,B1687+1,1)</f>
        <v>51</v>
      </c>
      <c r="C1688" s="15" t="s">
        <v>2271</v>
      </c>
      <c r="D1688" s="25"/>
      <c r="E1688" s="27" t="s">
        <v>120</v>
      </c>
      <c r="F1688" s="27" t="s">
        <v>456</v>
      </c>
      <c r="G1688" s="27" t="s">
        <v>456</v>
      </c>
      <c r="H1688" s="27" t="s">
        <v>120</v>
      </c>
      <c r="I1688" s="27" t="s">
        <v>120</v>
      </c>
      <c r="J1688" s="28">
        <v>46107</v>
      </c>
      <c r="K1688" s="26">
        <v>0.29166666666666669</v>
      </c>
      <c r="L1688" s="26"/>
      <c r="M1688" s="27" t="s">
        <v>570</v>
      </c>
      <c r="N1688" s="25">
        <f>IFERROR(VLOOKUP(M1688,Data!$J$1:$K$58,2,0),"")</f>
        <v>56973887322</v>
      </c>
      <c r="O1688" s="27" t="s">
        <v>738</v>
      </c>
      <c r="P1688" s="27"/>
      <c r="Q1688" s="27" t="s">
        <v>569</v>
      </c>
      <c r="R1688" s="27" t="s">
        <v>120</v>
      </c>
      <c r="S1688" s="27"/>
      <c r="T1688" s="27"/>
      <c r="U1688" s="28"/>
      <c r="X1688" s="27"/>
      <c r="Y1688" s="27"/>
      <c r="Z1688" s="29"/>
      <c r="AA1688" s="29"/>
      <c r="AB1688" s="29"/>
      <c r="AC1688" s="30"/>
      <c r="AD1688" s="15" t="str">
        <f>IF(Tabla2[[#This Row],[HORA ENTREGA]]="DIRECTO","On time", IF(AA1688&lt;&gt;"",IF(Tabla2[[#This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88" s="15" t="str">
        <f>MID(Tabla2[[#This Row],[TIPO]],1,3)</f>
        <v>RAM</v>
      </c>
      <c r="AF16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RITRAMA */ Cont: * RAMPLA*/ HR Entrega: *07:00* /Dirección: *AV. TUPUNGATO 3420, PLACILLA</v>
      </c>
      <c r="AG1688" s="38" t="str">
        <f>IFERROR(HYPERLINK("https://wa.me/"&amp;Tabla2[[#This Row],[CONTACTO]]&amp;"?text="&amp;Tabla2[[#This Row],[Mensaje]],"Enviar mensaje"),"")</f>
        <v>Enviar mensaje</v>
      </c>
      <c r="AH1688" s="15" t="str">
        <f>CONCATENATE(A1688,F1688)</f>
        <v>1687RAMPLA</v>
      </c>
      <c r="AI1688" s="15" t="str">
        <f>CONCATENATE("ENT-",A1688)</f>
        <v>ENT-1687</v>
      </c>
      <c r="AJ1688" s="15" t="str">
        <f>IF(Tabla2[[#This Row],[Op]]&lt;&gt;"","ENTREGA","")</f>
        <v>ENTREGA</v>
      </c>
      <c r="AK1688" s="40" t="str">
        <f>(Tabla2[[#This Row],[FECHA ENTREGA]]&amp;Tabla2[[#This Row],[HORA ENTREGA]])</f>
        <v>461070,291666666666667</v>
      </c>
      <c r="AL1688" s="34" t="str">
        <f>IFERROR(HYPERLINK("https://wa.me/"&amp;Tabla2[[#This Row],[CONTACTO]]&amp;"?text="&amp;Tabla2[[#This Row],[Mensaje]]),"")</f>
        <v>https://wa.me/56973887322?text=Hola!%0AServicio del día 26-03%0A *Cliente:* RITRAMA */ Cont: * RAMPLA*/ HR Entrega: *07:00* /Dirección: *AV. TUPUNGATO 3420, PLACILLA</v>
      </c>
    </row>
    <row r="1689" spans="1:38" s="15" customFormat="1" ht="16.5" customHeight="1" x14ac:dyDescent="0.2">
      <c r="A1689" s="15">
        <f>ROW(A1688)</f>
        <v>1688</v>
      </c>
      <c r="B1689" s="15">
        <f>IF(J1689=J1688,B1688+1,1)</f>
        <v>52</v>
      </c>
      <c r="C1689" s="15" t="s">
        <v>236</v>
      </c>
      <c r="D1689" s="25" t="s">
        <v>39</v>
      </c>
      <c r="E1689" s="27">
        <v>511292</v>
      </c>
      <c r="F1689" s="27" t="s">
        <v>2738</v>
      </c>
      <c r="G1689" s="27" t="s">
        <v>41</v>
      </c>
      <c r="H1689" s="27">
        <v>10000</v>
      </c>
      <c r="I1689" s="27" t="s">
        <v>2739</v>
      </c>
      <c r="J1689" s="28">
        <v>46107</v>
      </c>
      <c r="K1689" s="26">
        <v>0.33333333333333331</v>
      </c>
      <c r="L1689" s="26"/>
      <c r="M1689" s="27"/>
      <c r="N1689" s="25" t="str">
        <f>IFERROR(VLOOKUP(M1689,Data!$J$1:$K$58,2,0),"")</f>
        <v/>
      </c>
      <c r="O1689" s="27"/>
      <c r="P1689" s="27"/>
      <c r="Q1689" s="27" t="s">
        <v>2740</v>
      </c>
      <c r="R1689" s="27" t="s">
        <v>120</v>
      </c>
      <c r="S1689" s="27"/>
      <c r="T1689" s="27"/>
      <c r="U1689" s="28"/>
      <c r="X1689" s="27"/>
      <c r="Y1689" s="27" t="s">
        <v>1901</v>
      </c>
      <c r="Z1689" s="29"/>
      <c r="AA1689" s="29"/>
      <c r="AB1689" s="29"/>
      <c r="AC1689" s="30"/>
      <c r="AD1689" s="15" t="str">
        <f>IF(Tabla2[[#This Row],[HORA ENTREGA]]="DIRECTO","On time", IF(AA1689&lt;&gt;"",IF(Tabla2[[#This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89" s="15" t="str">
        <f>MID(Tabla2[[#This Row],[TIPO]],1,3)</f>
        <v xml:space="preserve">40 </v>
      </c>
      <c r="AF16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SOCIEDAD COMERCIAL MARBEN PETS LTDA */ Cont: * EGSU6585820*/ HR Entrega: *08:00* /Dirección: *FRAGUA -  BOD.PRINCIPAL</v>
      </c>
      <c r="AG1689" s="38" t="str">
        <f>IFERROR(HYPERLINK("https://wa.me/"&amp;Tabla2[[#This Row],[CONTACTO]]&amp;"?text="&amp;Tabla2[[#This Row],[Mensaje]],"Enviar mensaje"),"")</f>
        <v>Enviar mensaje</v>
      </c>
      <c r="AH1689" s="15" t="str">
        <f>CONCATENATE(A1689,F1689)</f>
        <v>1688EGSU6585820</v>
      </c>
      <c r="AI1689" s="15" t="str">
        <f>CONCATENATE("ENT-",A1689)</f>
        <v>ENT-1688</v>
      </c>
      <c r="AJ1689" s="15" t="str">
        <f>IF(Tabla2[[#This Row],[Op]]&lt;&gt;"","ENTREGA","")</f>
        <v>ENTREGA</v>
      </c>
      <c r="AK1689" s="40" t="str">
        <f>(Tabla2[[#This Row],[FECHA ENTREGA]]&amp;Tabla2[[#This Row],[HORA ENTREGA]])</f>
        <v>461070,333333333333333</v>
      </c>
      <c r="AL1689" s="34" t="str">
        <f>IFERROR(HYPERLINK("https://wa.me/"&amp;Tabla2[[#This Row],[CONTACTO]]&amp;"?text="&amp;Tabla2[[#This Row],[Mensaje]]),"")</f>
        <v>https://wa.me/?text=Hola!%0AServicio del día 26-03%0A *Cliente:* SOCIEDAD COMERCIAL MARBEN PETS LTDA */ Cont: * EGSU6585820*/ HR Entrega: *08:00* /Dirección: *FRAGUA -  BOD.PRINCIPAL</v>
      </c>
    </row>
    <row r="1690" spans="1:38" s="15" customFormat="1" ht="16.5" customHeight="1" x14ac:dyDescent="0.2">
      <c r="A1690" s="15">
        <f>ROW(A1689)</f>
        <v>1689</v>
      </c>
      <c r="B1690" s="15">
        <f>IF(J1690=J1689,B1689+1,1)</f>
        <v>53</v>
      </c>
      <c r="C1690" s="15" t="s">
        <v>236</v>
      </c>
      <c r="D1690" s="25" t="s">
        <v>39</v>
      </c>
      <c r="E1690" s="27">
        <v>511291</v>
      </c>
      <c r="F1690" s="27" t="s">
        <v>2741</v>
      </c>
      <c r="G1690" s="27" t="s">
        <v>41</v>
      </c>
      <c r="H1690" s="27">
        <v>12000</v>
      </c>
      <c r="I1690" s="27" t="s">
        <v>42</v>
      </c>
      <c r="J1690" s="28">
        <v>46107</v>
      </c>
      <c r="K1690" s="26">
        <v>0.33333333333333331</v>
      </c>
      <c r="L1690" s="26"/>
      <c r="M1690" s="27"/>
      <c r="N1690" s="25" t="str">
        <f>IFERROR(VLOOKUP(M1690,Data!$J$1:$K$58,2,0),"")</f>
        <v/>
      </c>
      <c r="O1690" s="27" t="s">
        <v>73</v>
      </c>
      <c r="P1690" s="27"/>
      <c r="Q1690" s="27" t="s">
        <v>2740</v>
      </c>
      <c r="R1690" s="27" t="s">
        <v>280</v>
      </c>
      <c r="S1690" s="27"/>
      <c r="T1690" s="27"/>
      <c r="U1690" s="28"/>
      <c r="X1690" s="27"/>
      <c r="Y1690" s="27"/>
      <c r="Z1690" s="29"/>
      <c r="AA1690" s="29">
        <v>0.41666666666666669</v>
      </c>
      <c r="AB1690" s="29"/>
      <c r="AC1690" s="30">
        <v>46107</v>
      </c>
      <c r="AD1690" s="15" t="str">
        <f>IF(Tabla2[[#This Row],[HORA ENTREGA]]="DIRECTO","On time", IF(AA1690&lt;&gt;"",IF(Tabla2[[#This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90" s="15" t="str">
        <f>MID(Tabla2[[#This Row],[TIPO]],1,3)</f>
        <v xml:space="preserve">40 </v>
      </c>
      <c r="AF16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SOCIEDAD COMERCIAL MARBEN PETS LTDA */ Cont: * EGSU6597420*/ HR Entrega: *08:00* /Dirección: *FRAGUA -  BOD.PRINCIPAL</v>
      </c>
      <c r="AG1690" s="38" t="str">
        <f>IFERROR(HYPERLINK("https://wa.me/"&amp;Tabla2[[#This Row],[CONTACTO]]&amp;"?text="&amp;Tabla2[[#This Row],[Mensaje]],"Enviar mensaje"),"")</f>
        <v>Enviar mensaje</v>
      </c>
      <c r="AH1690" s="15" t="str">
        <f>CONCATENATE(A1690,F1690)</f>
        <v>1689EGSU6597420</v>
      </c>
      <c r="AI1690" s="15" t="str">
        <f>CONCATENATE("ENT-",A1690)</f>
        <v>ENT-1689</v>
      </c>
      <c r="AJ1690" s="15" t="str">
        <f>IF(Tabla2[[#This Row],[Op]]&lt;&gt;"","ENTREGA","")</f>
        <v>ENTREGA</v>
      </c>
      <c r="AK1690" s="40" t="str">
        <f>(Tabla2[[#This Row],[FECHA ENTREGA]]&amp;Tabla2[[#This Row],[HORA ENTREGA]])</f>
        <v>461070,333333333333333</v>
      </c>
      <c r="AL1690" s="34" t="str">
        <f>IFERROR(HYPERLINK("https://wa.me/"&amp;Tabla2[[#This Row],[CONTACTO]]&amp;"?text="&amp;Tabla2[[#This Row],[Mensaje]]),"")</f>
        <v>https://wa.me/?text=Hola!%0AServicio del día 26-03%0A *Cliente:* SOCIEDAD COMERCIAL MARBEN PETS LTDA */ Cont: * EGSU6597420*/ HR Entrega: *08:00* /Dirección: *FRAGUA -  BOD.PRINCIPAL</v>
      </c>
    </row>
    <row r="1691" spans="1:38" s="15" customFormat="1" ht="16.5" customHeight="1" x14ac:dyDescent="0.2">
      <c r="A1691" s="15">
        <f>ROW(A1690)</f>
        <v>1690</v>
      </c>
      <c r="B1691" s="15">
        <f>IF(J1691=J1690,B1690+1,1)</f>
        <v>54</v>
      </c>
      <c r="C1691" s="15" t="s">
        <v>360</v>
      </c>
      <c r="D1691" s="25" t="s">
        <v>39</v>
      </c>
      <c r="E1691" s="27">
        <v>314841</v>
      </c>
      <c r="F1691" s="27" t="s">
        <v>2742</v>
      </c>
      <c r="G1691" s="27" t="s">
        <v>41</v>
      </c>
      <c r="H1691" s="27">
        <v>18000</v>
      </c>
      <c r="I1691" s="27" t="s">
        <v>42</v>
      </c>
      <c r="J1691" s="28">
        <v>46107</v>
      </c>
      <c r="K1691" s="26">
        <v>0.375</v>
      </c>
      <c r="L1691" s="26"/>
      <c r="M1691" s="27" t="s">
        <v>225</v>
      </c>
      <c r="N1691" s="25">
        <f>IFERROR(VLOOKUP(M1691,Data!$J$1:$K$58,2,0),"")</f>
        <v>56978811158</v>
      </c>
      <c r="O1691" s="27" t="s">
        <v>226</v>
      </c>
      <c r="P1691" s="27"/>
      <c r="Q1691" s="27" t="s">
        <v>362</v>
      </c>
      <c r="R1691" s="27" t="s">
        <v>69</v>
      </c>
      <c r="S1691" s="27"/>
      <c r="T1691" s="27"/>
      <c r="U1691" s="28"/>
      <c r="X1691" s="27"/>
      <c r="Y1691" s="27"/>
      <c r="Z1691" s="29"/>
      <c r="AA1691" s="29">
        <v>0.37152777777777779</v>
      </c>
      <c r="AB1691" s="29"/>
      <c r="AC1691" s="30">
        <v>46107</v>
      </c>
      <c r="AD1691" s="15" t="str">
        <f>IF(Tabla2[[#This Row],[HORA ENTREGA]]="DIRECTO","On time", IF(AA1691&lt;&gt;"",IF(Tabla2[[#This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91" s="15" t="str">
        <f>MID(Tabla2[[#This Row],[TIPO]],1,3)</f>
        <v xml:space="preserve">40 </v>
      </c>
      <c r="AF16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SUMINISTROS TELEFONICOS Y COMPUTACIONALES ESTEC LT */ Cont: * CAAU7398934*/ HR Entrega: *09:00* /Dirección: *AVENIDA PEDRO DE VALDIVIA 5964, MACUL</v>
      </c>
      <c r="AG1691" s="38" t="str">
        <f>IFERROR(HYPERLINK("https://wa.me/"&amp;Tabla2[[#This Row],[CONTACTO]]&amp;"?text="&amp;Tabla2[[#This Row],[Mensaje]],"Enviar mensaje"),"")</f>
        <v>Enviar mensaje</v>
      </c>
      <c r="AH1691" s="15" t="str">
        <f>CONCATENATE(A1691,F1691)</f>
        <v>1690CAAU7398934</v>
      </c>
      <c r="AI1691" s="15" t="str">
        <f>CONCATENATE("ENT-",A1691)</f>
        <v>ENT-1690</v>
      </c>
      <c r="AJ1691" s="15" t="str">
        <f>IF(Tabla2[[#This Row],[Op]]&lt;&gt;"","ENTREGA","")</f>
        <v>ENTREGA</v>
      </c>
      <c r="AK1691" s="40" t="str">
        <f>(Tabla2[[#This Row],[FECHA ENTREGA]]&amp;Tabla2[[#This Row],[HORA ENTREGA]])</f>
        <v>461070,375</v>
      </c>
      <c r="AL1691" s="34" t="str">
        <f>IFERROR(HYPERLINK("https://wa.me/"&amp;Tabla2[[#This Row],[CONTACTO]]&amp;"?text="&amp;Tabla2[[#This Row],[Mensaje]]),"")</f>
        <v>https://wa.me/56978811158?text=Hola!%0AServicio del día 26-03%0A *Cliente:* SUMINISTROS TELEFONICOS Y COMPUTACIONALES ESTEC LT */ Cont: * CAAU7398934*/ HR Entrega: *09:00* /Dirección: *AVENIDA PEDRO DE VALDIVIA 5964, MACUL</v>
      </c>
    </row>
    <row r="1692" spans="1:38" s="15" customFormat="1" ht="16.5" customHeight="1" x14ac:dyDescent="0.2">
      <c r="A1692" s="15">
        <f>ROW(A1691)</f>
        <v>1691</v>
      </c>
      <c r="B1692" s="15">
        <f>IF(J1692=J1691,B1691+1,1)</f>
        <v>55</v>
      </c>
      <c r="C1692" s="15" t="s">
        <v>360</v>
      </c>
      <c r="D1692" s="25" t="s">
        <v>39</v>
      </c>
      <c r="E1692" s="27">
        <v>314841</v>
      </c>
      <c r="F1692" s="27" t="s">
        <v>2743</v>
      </c>
      <c r="G1692" s="27" t="s">
        <v>41</v>
      </c>
      <c r="H1692" s="27">
        <v>28000</v>
      </c>
      <c r="I1692" s="27" t="s">
        <v>42</v>
      </c>
      <c r="J1692" s="28">
        <v>46107</v>
      </c>
      <c r="K1692" s="26">
        <v>0.5</v>
      </c>
      <c r="L1692" s="26"/>
      <c r="M1692" s="27" t="s">
        <v>389</v>
      </c>
      <c r="N1692" s="25">
        <f>IFERROR(VLOOKUP(M1692,Data!$J$1:$K$58,2,0),"")</f>
        <v>56988336520</v>
      </c>
      <c r="O1692" s="27" t="s">
        <v>390</v>
      </c>
      <c r="P1692" s="27"/>
      <c r="Q1692" s="27" t="s">
        <v>2429</v>
      </c>
      <c r="R1692" s="27" t="s">
        <v>69</v>
      </c>
      <c r="S1692" s="27"/>
      <c r="T1692" s="27"/>
      <c r="U1692" s="28"/>
      <c r="X1692" s="27"/>
      <c r="Y1692" s="27"/>
      <c r="Z1692" s="29"/>
      <c r="AA1692" s="29">
        <v>0.56944444444444442</v>
      </c>
      <c r="AB1692" s="29"/>
      <c r="AC1692" s="30">
        <v>46107</v>
      </c>
      <c r="AD1692" s="15" t="str">
        <f>IF(Tabla2[[#This Row],[HORA ENTREGA]]="DIRECTO","On time", IF(AA1692&lt;&gt;"",IF(Tabla2[[#This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92" s="15" t="str">
        <f>MID(Tabla2[[#This Row],[TIPO]],1,3)</f>
        <v xml:space="preserve">40 </v>
      </c>
      <c r="AF16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SUMINISTROS TELEFONICOS Y COMPUTACIONALES ESTEC LT */ Cont: * SEGU6696364*/ HR Entrega: *12:00* /Dirección: *SCHENKER - LO BOZA 422, PUDAHUEL</v>
      </c>
      <c r="AG1692" s="38" t="str">
        <f>IFERROR(HYPERLINK("https://wa.me/"&amp;Tabla2[[#This Row],[CONTACTO]]&amp;"?text="&amp;Tabla2[[#This Row],[Mensaje]],"Enviar mensaje"),"")</f>
        <v>Enviar mensaje</v>
      </c>
      <c r="AH1692" s="15" t="str">
        <f>CONCATENATE(A1692,F1692)</f>
        <v>1691SEGU6696364</v>
      </c>
      <c r="AI1692" s="15" t="str">
        <f>CONCATENATE("ENT-",A1692)</f>
        <v>ENT-1691</v>
      </c>
      <c r="AJ1692" s="15" t="str">
        <f>IF(Tabla2[[#This Row],[Op]]&lt;&gt;"","ENTREGA","")</f>
        <v>ENTREGA</v>
      </c>
      <c r="AK1692" s="40" t="str">
        <f>(Tabla2[[#This Row],[FECHA ENTREGA]]&amp;Tabla2[[#This Row],[HORA ENTREGA]])</f>
        <v>461070,5</v>
      </c>
      <c r="AL1692" s="34" t="str">
        <f>IFERROR(HYPERLINK("https://wa.me/"&amp;Tabla2[[#This Row],[CONTACTO]]&amp;"?text="&amp;Tabla2[[#This Row],[Mensaje]]),"")</f>
        <v>https://wa.me/56988336520?text=Hola!%0AServicio del día 26-03%0A *Cliente:* SUMINISTROS TELEFONICOS Y COMPUTACIONALES ESTEC LT */ Cont: * SEGU6696364*/ HR Entrega: *12:00* /Dirección: *SCHENKER - LO BOZA 422, PUDAHUEL</v>
      </c>
    </row>
    <row r="1693" spans="1:38" s="15" customFormat="1" ht="16.5" customHeight="1" x14ac:dyDescent="0.2">
      <c r="A1693" s="15">
        <f>ROW(A1692)</f>
        <v>1692</v>
      </c>
      <c r="B1693" s="15">
        <f>IF(J1693=J1692,B1692+1,1)</f>
        <v>56</v>
      </c>
      <c r="C1693" s="15" t="s">
        <v>360</v>
      </c>
      <c r="D1693" s="25" t="s">
        <v>39</v>
      </c>
      <c r="E1693" s="27">
        <v>314841</v>
      </c>
      <c r="F1693" s="27" t="s">
        <v>2744</v>
      </c>
      <c r="G1693" s="27" t="s">
        <v>41</v>
      </c>
      <c r="H1693" s="27">
        <v>28000</v>
      </c>
      <c r="I1693" s="27" t="s">
        <v>42</v>
      </c>
      <c r="J1693" s="28">
        <v>46107</v>
      </c>
      <c r="K1693" s="26">
        <v>0.58333333333333337</v>
      </c>
      <c r="L1693" s="26"/>
      <c r="M1693" s="27" t="s">
        <v>66</v>
      </c>
      <c r="N1693" s="25">
        <f>IFERROR(VLOOKUP(M1693,Data!$J$1:$K$58,2,0),"")</f>
        <v>56993389870</v>
      </c>
      <c r="O1693" s="27" t="s">
        <v>67</v>
      </c>
      <c r="P1693" s="27"/>
      <c r="Q1693" s="27" t="s">
        <v>2429</v>
      </c>
      <c r="R1693" s="27" t="s">
        <v>69</v>
      </c>
      <c r="S1693" s="27"/>
      <c r="T1693" s="27"/>
      <c r="U1693" s="28"/>
      <c r="X1693" s="27"/>
      <c r="Y1693" s="27" t="s">
        <v>1901</v>
      </c>
      <c r="Z1693" s="29"/>
      <c r="AA1693" s="29"/>
      <c r="AB1693" s="29"/>
      <c r="AC1693" s="30"/>
      <c r="AD1693" s="15" t="str">
        <f>IF(Tabla2[[#This Row],[HORA ENTREGA]]="DIRECTO","On time", IF(AA1693&lt;&gt;"",IF(Tabla2[[#This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693" s="15" t="str">
        <f>MID(Tabla2[[#This Row],[TIPO]],1,3)</f>
        <v xml:space="preserve">40 </v>
      </c>
      <c r="AF16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SUMINISTROS TELEFONICOS Y COMPUTACIONALES ESTEC LT */ Cont: * OOCU9258466*/ HR Entrega: *14:00* /Dirección: *SCHENKER - LO BOZA 422, PUDAHUEL</v>
      </c>
      <c r="AG1693" s="38" t="str">
        <f>IFERROR(HYPERLINK("https://wa.me/"&amp;Tabla2[[#This Row],[CONTACTO]]&amp;"?text="&amp;Tabla2[[#This Row],[Mensaje]],"Enviar mensaje"),"")</f>
        <v>Enviar mensaje</v>
      </c>
      <c r="AH1693" s="15" t="str">
        <f>CONCATENATE(A1693,F1693)</f>
        <v>1692OOCU9258466</v>
      </c>
      <c r="AI1693" s="15" t="str">
        <f>CONCATENATE("ENT-",A1693)</f>
        <v>ENT-1692</v>
      </c>
      <c r="AJ1693" s="15" t="str">
        <f>IF(Tabla2[[#This Row],[Op]]&lt;&gt;"","ENTREGA","")</f>
        <v>ENTREGA</v>
      </c>
      <c r="AK1693" s="40" t="str">
        <f>(Tabla2[[#This Row],[FECHA ENTREGA]]&amp;Tabla2[[#This Row],[HORA ENTREGA]])</f>
        <v>461070,583333333333333</v>
      </c>
      <c r="AL1693" s="34" t="str">
        <f>IFERROR(HYPERLINK("https://wa.me/"&amp;Tabla2[[#This Row],[CONTACTO]]&amp;"?text="&amp;Tabla2[[#This Row],[Mensaje]]),"")</f>
        <v>https://wa.me/56993389870?text=Hola!%0AServicio del día 26-03%0A *Cliente:* SUMINISTROS TELEFONICOS Y COMPUTACIONALES ESTEC LT */ Cont: * OOCU9258466*/ HR Entrega: *14:00* /Dirección: *SCHENKER - LO BOZA 422, PUDAHUEL</v>
      </c>
    </row>
    <row r="1694" spans="1:38" s="15" customFormat="1" ht="16.5" customHeight="1" x14ac:dyDescent="0.2">
      <c r="A1694" s="15">
        <f>ROW(A1693)</f>
        <v>1693</v>
      </c>
      <c r="B1694" s="15">
        <f>IF(J1694=J1693,B1693+1,1)</f>
        <v>57</v>
      </c>
      <c r="C1694" s="15" t="s">
        <v>447</v>
      </c>
      <c r="D1694" s="25" t="s">
        <v>39</v>
      </c>
      <c r="E1694" s="27">
        <v>385878</v>
      </c>
      <c r="F1694" s="27" t="s">
        <v>2745</v>
      </c>
      <c r="G1694" s="27" t="s">
        <v>41</v>
      </c>
      <c r="H1694" s="27">
        <v>13000</v>
      </c>
      <c r="I1694" s="27" t="s">
        <v>42</v>
      </c>
      <c r="J1694" s="28">
        <v>46107</v>
      </c>
      <c r="K1694" s="26">
        <v>0.33333333333333331</v>
      </c>
      <c r="L1694" s="26"/>
      <c r="M1694" s="27" t="s">
        <v>139</v>
      </c>
      <c r="N1694" s="25">
        <f>IFERROR(VLOOKUP(M1694,Data!$J$1:$K$58,2,0),"")</f>
        <v>56965312953</v>
      </c>
      <c r="O1694" s="27" t="s">
        <v>140</v>
      </c>
      <c r="P1694" s="27"/>
      <c r="Q1694" s="27" t="s">
        <v>2083</v>
      </c>
      <c r="R1694" s="27" t="s">
        <v>218</v>
      </c>
      <c r="S1694" s="27"/>
      <c r="T1694" s="27"/>
      <c r="U1694" s="28"/>
      <c r="X1694" s="27"/>
      <c r="Y1694" s="27"/>
      <c r="Z1694" s="29"/>
      <c r="AA1694" s="29">
        <v>0.41805555555555557</v>
      </c>
      <c r="AB1694" s="29"/>
      <c r="AC1694" s="30">
        <v>46107</v>
      </c>
      <c r="AD1694" s="15" t="str">
        <f>IF(Tabla2[[#This Row],[HORA ENTREGA]]="DIRECTO","On time", IF(AA1694&lt;&gt;"",IF(Tabla2[[#This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94" s="15" t="str">
        <f>MID(Tabla2[[#This Row],[TIPO]],1,3)</f>
        <v xml:space="preserve">40 </v>
      </c>
      <c r="AF16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TECNIKA S A */ Cont: * FCIU9462020*/ HR Entrega: *08:00* /Dirección: *Olivos 1270, Pudahuel</v>
      </c>
      <c r="AG1694" s="38" t="str">
        <f>IFERROR(HYPERLINK("https://wa.me/"&amp;Tabla2[[#This Row],[CONTACTO]]&amp;"?text="&amp;Tabla2[[#This Row],[Mensaje]],"Enviar mensaje"),"")</f>
        <v>Enviar mensaje</v>
      </c>
      <c r="AH1694" s="15" t="str">
        <f>CONCATENATE(A1694,F1694)</f>
        <v>1693FCIU9462020</v>
      </c>
      <c r="AI1694" s="15" t="str">
        <f>CONCATENATE("ENT-",A1694)</f>
        <v>ENT-1693</v>
      </c>
      <c r="AJ1694" s="15" t="str">
        <f>IF(Tabla2[[#This Row],[Op]]&lt;&gt;"","ENTREGA","")</f>
        <v>ENTREGA</v>
      </c>
      <c r="AK1694" s="40" t="str">
        <f>(Tabla2[[#This Row],[FECHA ENTREGA]]&amp;Tabla2[[#This Row],[HORA ENTREGA]])</f>
        <v>461070,333333333333333</v>
      </c>
      <c r="AL1694" s="34" t="str">
        <f>IFERROR(HYPERLINK("https://wa.me/"&amp;Tabla2[[#This Row],[CONTACTO]]&amp;"?text="&amp;Tabla2[[#This Row],[Mensaje]]),"")</f>
        <v>https://wa.me/56965312953?text=Hola!%0AServicio del día 26-03%0A *Cliente:* TECNIKA S A */ Cont: * FCIU9462020*/ HR Entrega: *08:00* /Dirección: *Olivos 1270, Pudahuel</v>
      </c>
    </row>
    <row r="1695" spans="1:38" s="15" customFormat="1" ht="16.5" customHeight="1" x14ac:dyDescent="0.2">
      <c r="A1695" s="15">
        <f>ROW(A1694)</f>
        <v>1694</v>
      </c>
      <c r="B1695" s="15">
        <f>IF(J1695=J1694,B1694+1,1)</f>
        <v>58</v>
      </c>
      <c r="C1695" s="15" t="s">
        <v>447</v>
      </c>
      <c r="D1695" s="25" t="s">
        <v>39</v>
      </c>
      <c r="E1695" s="27">
        <v>385878</v>
      </c>
      <c r="F1695" s="27" t="s">
        <v>2746</v>
      </c>
      <c r="G1695" s="27" t="s">
        <v>41</v>
      </c>
      <c r="H1695" s="27">
        <v>13000</v>
      </c>
      <c r="I1695" s="27" t="s">
        <v>42</v>
      </c>
      <c r="J1695" s="28">
        <v>46107</v>
      </c>
      <c r="K1695" s="26">
        <v>0.39583333333333331</v>
      </c>
      <c r="L1695" s="26"/>
      <c r="M1695" s="27" t="s">
        <v>366</v>
      </c>
      <c r="N1695" s="25">
        <f>IFERROR(VLOOKUP(M1695,Data!$J$1:$K$58,2,0),"")</f>
        <v>56967386251</v>
      </c>
      <c r="O1695" s="27" t="s">
        <v>367</v>
      </c>
      <c r="P1695" s="27"/>
      <c r="Q1695" s="27" t="s">
        <v>2083</v>
      </c>
      <c r="R1695" s="27" t="s">
        <v>218</v>
      </c>
      <c r="S1695" s="27"/>
      <c r="T1695" s="27"/>
      <c r="U1695" s="28"/>
      <c r="X1695" s="27"/>
      <c r="Y1695" s="27"/>
      <c r="Z1695" s="29"/>
      <c r="AA1695" s="29">
        <v>0.44444444444444442</v>
      </c>
      <c r="AB1695" s="29"/>
      <c r="AC1695" s="30">
        <v>46107</v>
      </c>
      <c r="AD1695" s="15" t="str">
        <f>IF(Tabla2[[#This Row],[HORA ENTREGA]]="DIRECTO","On time", IF(AA1695&lt;&gt;"",IF(Tabla2[[#This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95" s="15" t="str">
        <f>MID(Tabla2[[#This Row],[TIPO]],1,3)</f>
        <v xml:space="preserve">40 </v>
      </c>
      <c r="AF16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TECNIKA S A */ Cont: * FCIU9585468*/ HR Entrega: *09:30* /Dirección: *Olivos 1270, Pudahuel</v>
      </c>
      <c r="AG1695" s="38" t="str">
        <f>IFERROR(HYPERLINK("https://wa.me/"&amp;Tabla2[[#This Row],[CONTACTO]]&amp;"?text="&amp;Tabla2[[#This Row],[Mensaje]],"Enviar mensaje"),"")</f>
        <v>Enviar mensaje</v>
      </c>
      <c r="AH1695" s="15" t="str">
        <f>CONCATENATE(A1695,F1695)</f>
        <v>1694FCIU9585468</v>
      </c>
      <c r="AI1695" s="15" t="str">
        <f>CONCATENATE("ENT-",A1695)</f>
        <v>ENT-1694</v>
      </c>
      <c r="AJ1695" s="15" t="str">
        <f>IF(Tabla2[[#This Row],[Op]]&lt;&gt;"","ENTREGA","")</f>
        <v>ENTREGA</v>
      </c>
      <c r="AK1695" s="40" t="str">
        <f>(Tabla2[[#This Row],[FECHA ENTREGA]]&amp;Tabla2[[#This Row],[HORA ENTREGA]])</f>
        <v>461070,395833333333333</v>
      </c>
      <c r="AL1695" s="34" t="str">
        <f>IFERROR(HYPERLINK("https://wa.me/"&amp;Tabla2[[#This Row],[CONTACTO]]&amp;"?text="&amp;Tabla2[[#This Row],[Mensaje]]),"")</f>
        <v>https://wa.me/56967386251?text=Hola!%0AServicio del día 26-03%0A *Cliente:* TECNIKA S A */ Cont: * FCIU9585468*/ HR Entrega: *09:30* /Dirección: *Olivos 1270, Pudahuel</v>
      </c>
    </row>
    <row r="1696" spans="1:38" s="15" customFormat="1" ht="16.5" customHeight="1" x14ac:dyDescent="0.2">
      <c r="A1696" s="15">
        <f>ROW(A1695)</f>
        <v>1695</v>
      </c>
      <c r="B1696" s="15">
        <f>IF(J1696=J1695,B1695+1,1)</f>
        <v>59</v>
      </c>
      <c r="C1696" s="15" t="s">
        <v>2344</v>
      </c>
      <c r="D1696" s="25" t="s">
        <v>39</v>
      </c>
      <c r="E1696" s="27">
        <v>1197076</v>
      </c>
      <c r="F1696" s="27" t="s">
        <v>2747</v>
      </c>
      <c r="G1696" s="27" t="s">
        <v>41</v>
      </c>
      <c r="H1696" s="27">
        <v>8000</v>
      </c>
      <c r="I1696" s="27" t="s">
        <v>2748</v>
      </c>
      <c r="J1696" s="28">
        <v>46107</v>
      </c>
      <c r="K1696" s="26">
        <v>0.33333333333333331</v>
      </c>
      <c r="L1696" s="26"/>
      <c r="M1696" s="27" t="s">
        <v>155</v>
      </c>
      <c r="N1696" s="25">
        <f>IFERROR(VLOOKUP(M1696,Data!$J$1:$K$58,2,0),"")</f>
        <v>56926181825</v>
      </c>
      <c r="O1696" s="27" t="s">
        <v>516</v>
      </c>
      <c r="P1696" s="27"/>
      <c r="Q1696" s="27" t="s">
        <v>2346</v>
      </c>
      <c r="R1696" s="27" t="s">
        <v>836</v>
      </c>
      <c r="S1696" s="27"/>
      <c r="T1696" s="27"/>
      <c r="U1696" s="28"/>
      <c r="X1696" s="27" t="s">
        <v>2396</v>
      </c>
      <c r="Y1696" s="27"/>
      <c r="Z1696" s="29"/>
      <c r="AA1696" s="29">
        <v>0.31597222222222221</v>
      </c>
      <c r="AB1696" s="29"/>
      <c r="AC1696" s="30">
        <v>46107</v>
      </c>
      <c r="AD1696" s="15" t="str">
        <f>IF(Tabla2[[#This Row],[HORA ENTREGA]]="DIRECTO","On time", IF(AA1696&lt;&gt;"",IF(Tabla2[[#This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96" s="15" t="str">
        <f>MID(Tabla2[[#This Row],[TIPO]],1,3)</f>
        <v xml:space="preserve">40 </v>
      </c>
      <c r="AF16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THE ANDES BRANDS */ Cont: * CGMU5232486*/ HR Entrega: *08:00* /Dirección: *BODENOR FLEXCENTER - Boulevard Poniente, Modulos 21 y 22 ENEA, Pudahuel</v>
      </c>
      <c r="AG1696" s="38" t="str">
        <f>IFERROR(HYPERLINK("https://wa.me/"&amp;Tabla2[[#This Row],[CONTACTO]]&amp;"?text="&amp;Tabla2[[#This Row],[Mensaje]],"Enviar mensaje"),"")</f>
        <v>Enviar mensaje</v>
      </c>
      <c r="AH1696" s="15" t="str">
        <f>CONCATENATE(A1696,F1696)</f>
        <v>1695CGMU5232486</v>
      </c>
      <c r="AI1696" s="15" t="str">
        <f>CONCATENATE("ENT-",A1696)</f>
        <v>ENT-1695</v>
      </c>
      <c r="AJ1696" s="15" t="str">
        <f>IF(Tabla2[[#This Row],[Op]]&lt;&gt;"","ENTREGA","")</f>
        <v>ENTREGA</v>
      </c>
      <c r="AK1696" s="40" t="str">
        <f>(Tabla2[[#This Row],[FECHA ENTREGA]]&amp;Tabla2[[#This Row],[HORA ENTREGA]])</f>
        <v>461070,333333333333333</v>
      </c>
      <c r="AL1696" s="34" t="str">
        <f>IFERROR(HYPERLINK("https://wa.me/"&amp;Tabla2[[#This Row],[CONTACTO]]&amp;"?text="&amp;Tabla2[[#This Row],[Mensaje]]),"")</f>
        <v>https://wa.me/56926181825?text=Hola!%0AServicio del día 26-03%0A *Cliente:* THE ANDES BRANDS */ Cont: * CGMU5232486*/ HR Entrega: *08:00* /Dirección: *BODENOR FLEXCENTER - Boulevard Poniente, Modulos 21 y 22 ENEA, Pudahuel</v>
      </c>
    </row>
    <row r="1697" spans="1:38" s="15" customFormat="1" ht="16.5" customHeight="1" x14ac:dyDescent="0.2">
      <c r="A1697" s="15">
        <f>ROW(A1696)</f>
        <v>1696</v>
      </c>
      <c r="B1697" s="15">
        <f>IF(J1697=J1696,B1696+1,1)</f>
        <v>60</v>
      </c>
      <c r="C1697" s="15" t="s">
        <v>2344</v>
      </c>
      <c r="D1697" s="25" t="s">
        <v>39</v>
      </c>
      <c r="E1697" s="27">
        <v>1197071</v>
      </c>
      <c r="F1697" s="27" t="s">
        <v>2749</v>
      </c>
      <c r="G1697" s="27" t="s">
        <v>64</v>
      </c>
      <c r="H1697" s="27">
        <v>5000</v>
      </c>
      <c r="I1697" s="27" t="s">
        <v>2750</v>
      </c>
      <c r="J1697" s="28">
        <v>46107</v>
      </c>
      <c r="K1697" s="26">
        <v>0.33333333333333331</v>
      </c>
      <c r="L1697" s="26"/>
      <c r="M1697" s="27" t="s">
        <v>953</v>
      </c>
      <c r="N1697" s="25">
        <f>IFERROR(VLOOKUP(M1697,Data!$J$1:$K$58,2,0),"")</f>
        <v>56967128754</v>
      </c>
      <c r="O1697" s="27" t="s">
        <v>326</v>
      </c>
      <c r="P1697" s="27"/>
      <c r="Q1697" s="27" t="s">
        <v>2346</v>
      </c>
      <c r="R1697" s="27" t="s">
        <v>836</v>
      </c>
      <c r="S1697" s="27"/>
      <c r="T1697" s="27"/>
      <c r="U1697" s="28"/>
      <c r="X1697" s="27" t="s">
        <v>2396</v>
      </c>
      <c r="Y1697" s="27"/>
      <c r="Z1697" s="29"/>
      <c r="AA1697" s="29">
        <v>0.31944444444444442</v>
      </c>
      <c r="AB1697" s="29"/>
      <c r="AC1697" s="30">
        <v>46107</v>
      </c>
      <c r="AD1697" s="15" t="str">
        <f>IF(Tabla2[[#This Row],[HORA ENTREGA]]="DIRECTO","On time", IF(AA1697&lt;&gt;"",IF(Tabla2[[#This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697" s="15" t="str">
        <f>MID(Tabla2[[#This Row],[TIPO]],1,3)</f>
        <v xml:space="preserve">20 </v>
      </c>
      <c r="AF16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THE ANDES BRANDS */ Cont: * APZU3920911*/ HR Entrega: *08:00* /Dirección: *BODENOR FLEXCENTER - Boulevard Poniente, Modulos 21 y 22 ENEA, Pudahuel</v>
      </c>
      <c r="AG1697" s="38" t="str">
        <f>IFERROR(HYPERLINK("https://wa.me/"&amp;Tabla2[[#This Row],[CONTACTO]]&amp;"?text="&amp;Tabla2[[#This Row],[Mensaje]],"Enviar mensaje"),"")</f>
        <v>Enviar mensaje</v>
      </c>
      <c r="AH1697" s="15" t="str">
        <f>CONCATENATE(A1697,F1697)</f>
        <v>1696APZU3920911</v>
      </c>
      <c r="AI1697" s="15" t="str">
        <f>CONCATENATE("ENT-",A1697)</f>
        <v>ENT-1696</v>
      </c>
      <c r="AJ1697" s="15" t="str">
        <f>IF(Tabla2[[#This Row],[Op]]&lt;&gt;"","ENTREGA","")</f>
        <v>ENTREGA</v>
      </c>
      <c r="AK1697" s="40" t="str">
        <f>(Tabla2[[#This Row],[FECHA ENTREGA]]&amp;Tabla2[[#This Row],[HORA ENTREGA]])</f>
        <v>461070,333333333333333</v>
      </c>
      <c r="AL1697" s="34" t="str">
        <f>IFERROR(HYPERLINK("https://wa.me/"&amp;Tabla2[[#This Row],[CONTACTO]]&amp;"?text="&amp;Tabla2[[#This Row],[Mensaje]]),"")</f>
        <v>https://wa.me/56967128754?text=Hola!%0AServicio del día 26-03%0A *Cliente:* THE ANDES BRANDS */ Cont: * APZU3920911*/ HR Entrega: *08:00* /Dirección: *BODENOR FLEXCENTER - Boulevard Poniente, Modulos 21 y 22 ENEA, Pudahuel</v>
      </c>
    </row>
    <row r="1698" spans="1:38" s="15" customFormat="1" ht="16.5" customHeight="1" x14ac:dyDescent="0.2">
      <c r="A1698" s="15">
        <f>ROW(A1697)</f>
        <v>1697</v>
      </c>
      <c r="B1698" s="15">
        <f>IF(J1698=J1697,B1697+1,1)</f>
        <v>61</v>
      </c>
      <c r="C1698" s="15" t="s">
        <v>244</v>
      </c>
      <c r="D1698" s="25" t="s">
        <v>39</v>
      </c>
      <c r="E1698" s="27">
        <v>530681</v>
      </c>
      <c r="F1698" s="27" t="s">
        <v>2751</v>
      </c>
      <c r="G1698" s="27" t="s">
        <v>41</v>
      </c>
      <c r="H1698" s="27">
        <v>28000</v>
      </c>
      <c r="I1698" s="27" t="s">
        <v>2752</v>
      </c>
      <c r="J1698" s="28">
        <v>46107</v>
      </c>
      <c r="K1698" s="26">
        <v>0.375</v>
      </c>
      <c r="L1698" s="26"/>
      <c r="M1698" s="27" t="s">
        <v>971</v>
      </c>
      <c r="N1698" s="25">
        <f>IFERROR(VLOOKUP(M1698,Data!$J$1:$K$58,2,0),"")</f>
        <v>56999972473</v>
      </c>
      <c r="O1698" s="27" t="s">
        <v>348</v>
      </c>
      <c r="P1698" s="27"/>
      <c r="Q1698" s="27" t="s">
        <v>249</v>
      </c>
      <c r="R1698" s="27" t="s">
        <v>69</v>
      </c>
      <c r="S1698" s="27"/>
      <c r="T1698" s="27"/>
      <c r="U1698" s="28"/>
      <c r="X1698" s="27"/>
      <c r="Y1698" s="27"/>
      <c r="Z1698" s="29"/>
      <c r="AA1698" s="29">
        <v>0.44791666666666669</v>
      </c>
      <c r="AB1698" s="29"/>
      <c r="AC1698" s="30">
        <v>46107</v>
      </c>
      <c r="AD1698" s="15" t="str">
        <f>IF(Tabla2[[#This Row],[HORA ENTREGA]]="DIRECTO","On time", IF(AA1698&lt;&gt;"",IF(Tabla2[[#This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98" s="15" t="str">
        <f>MID(Tabla2[[#This Row],[TIPO]],1,3)</f>
        <v xml:space="preserve">40 </v>
      </c>
      <c r="AF16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VILLAR HERMANOS S.A. */ Cont: * CGMU7728650*/ HR Entrega: *09:00* /Dirección: *SALAR DE ATACAMA 1330, PUDAHUEL</v>
      </c>
      <c r="AG1698" s="38" t="str">
        <f>IFERROR(HYPERLINK("https://wa.me/"&amp;Tabla2[[#This Row],[CONTACTO]]&amp;"?text="&amp;Tabla2[[#This Row],[Mensaje]],"Enviar mensaje"),"")</f>
        <v>Enviar mensaje</v>
      </c>
      <c r="AH1698" s="15" t="str">
        <f>CONCATENATE(A1698,F1698)</f>
        <v>1697CGMU7728650</v>
      </c>
      <c r="AI1698" s="15" t="str">
        <f>CONCATENATE("ENT-",A1698)</f>
        <v>ENT-1697</v>
      </c>
      <c r="AJ1698" s="15" t="str">
        <f>IF(Tabla2[[#This Row],[Op]]&lt;&gt;"","ENTREGA","")</f>
        <v>ENTREGA</v>
      </c>
      <c r="AK1698" s="40" t="str">
        <f>(Tabla2[[#This Row],[FECHA ENTREGA]]&amp;Tabla2[[#This Row],[HORA ENTREGA]])</f>
        <v>461070,375</v>
      </c>
      <c r="AL1698" s="34" t="str">
        <f>IFERROR(HYPERLINK("https://wa.me/"&amp;Tabla2[[#This Row],[CONTACTO]]&amp;"?text="&amp;Tabla2[[#This Row],[Mensaje]]),"")</f>
        <v>https://wa.me/56999972473?text=Hola!%0AServicio del día 26-03%0A *Cliente:* VILLAR HERMANOS S.A. */ Cont: * CGMU7728650*/ HR Entrega: *09:00* /Dirección: *SALAR DE ATACAMA 1330, PUDAHUEL</v>
      </c>
    </row>
    <row r="1699" spans="1:38" s="15" customFormat="1" ht="16.5" customHeight="1" x14ac:dyDescent="0.2">
      <c r="A1699" s="15">
        <f>ROW(A1698)</f>
        <v>1698</v>
      </c>
      <c r="B1699" s="15">
        <f>IF(J1699=J1698,B1698+1,1)</f>
        <v>62</v>
      </c>
      <c r="C1699" s="15" t="s">
        <v>580</v>
      </c>
      <c r="D1699" s="25" t="s">
        <v>39</v>
      </c>
      <c r="E1699" s="27">
        <v>298690</v>
      </c>
      <c r="F1699" s="27" t="s">
        <v>2753</v>
      </c>
      <c r="G1699" s="27" t="s">
        <v>64</v>
      </c>
      <c r="H1699" s="27">
        <v>15000</v>
      </c>
      <c r="I1699" s="27" t="s">
        <v>42</v>
      </c>
      <c r="J1699" s="28">
        <v>46107</v>
      </c>
      <c r="K1699" s="26">
        <v>0.35416666666666669</v>
      </c>
      <c r="L1699" s="26"/>
      <c r="M1699" s="27" t="s">
        <v>341</v>
      </c>
      <c r="N1699" s="25">
        <f>IFERROR(VLOOKUP(M1699,Data!$J$1:$K$58,2,0),"")</f>
        <v>56950923536</v>
      </c>
      <c r="O1699" s="27" t="s">
        <v>105</v>
      </c>
      <c r="P1699" s="27"/>
      <c r="Q1699" s="27" t="s">
        <v>752</v>
      </c>
      <c r="R1699" s="27" t="s">
        <v>218</v>
      </c>
      <c r="S1699" s="27"/>
      <c r="T1699" s="27"/>
      <c r="U1699" s="28"/>
      <c r="X1699" s="27"/>
      <c r="Y1699" s="27"/>
      <c r="Z1699" s="29"/>
      <c r="AA1699" s="29">
        <v>0.39583333333333331</v>
      </c>
      <c r="AB1699" s="29"/>
      <c r="AC1699" s="30">
        <v>46107</v>
      </c>
      <c r="AD1699" s="15" t="str">
        <f>IF(Tabla2[[#This Row],[HORA ENTREGA]]="DIRECTO","On time", IF(AA1699&lt;&gt;"",IF(Tabla2[[#This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699" s="15" t="str">
        <f>MID(Tabla2[[#This Row],[TIPO]],1,3)</f>
        <v xml:space="preserve">20 </v>
      </c>
      <c r="AF16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26-03%0A *Cliente:* WURTH CHILE LTDA */ Cont: * TLLU2413078*/ HR Entrega: *08:30* /Dirección: *ID LOGISTIC</v>
      </c>
      <c r="AG1699" s="38" t="str">
        <f>IFERROR(HYPERLINK("https://wa.me/"&amp;Tabla2[[#This Row],[CONTACTO]]&amp;"?text="&amp;Tabla2[[#This Row],[Mensaje]],"Enviar mensaje"),"")</f>
        <v>Enviar mensaje</v>
      </c>
      <c r="AH1699" s="15" t="str">
        <f>CONCATENATE(A1699,F1699)</f>
        <v>1698TLLU2413078</v>
      </c>
      <c r="AI1699" s="15" t="str">
        <f>CONCATENATE("ENT-",A1699)</f>
        <v>ENT-1698</v>
      </c>
      <c r="AJ1699" s="15" t="str">
        <f>IF(Tabla2[[#This Row],[Op]]&lt;&gt;"","ENTREGA","")</f>
        <v>ENTREGA</v>
      </c>
      <c r="AK1699" s="40" t="str">
        <f>(Tabla2[[#This Row],[FECHA ENTREGA]]&amp;Tabla2[[#This Row],[HORA ENTREGA]])</f>
        <v>461070,354166666666667</v>
      </c>
      <c r="AL1699" s="34" t="str">
        <f>IFERROR(HYPERLINK("https://wa.me/"&amp;Tabla2[[#This Row],[CONTACTO]]&amp;"?text="&amp;Tabla2[[#This Row],[Mensaje]]),"")</f>
        <v>https://wa.me/56950923536?text=Hola!%0AServicio del día 26-03%0A *Cliente:* WURTH CHILE LTDA */ Cont: * TLLU2413078*/ HR Entrega: *08:30* /Dirección: *ID LOGISTIC</v>
      </c>
    </row>
    <row r="1700" spans="1:38" s="15" customFormat="1" ht="16.5" customHeight="1" x14ac:dyDescent="0.2">
      <c r="A1700" s="15">
        <f>ROW(A1699)</f>
        <v>1699</v>
      </c>
      <c r="B1700" s="15">
        <f>IF(J1700=J1699,B1699+1,1)</f>
        <v>1</v>
      </c>
      <c r="C1700" s="15" t="s">
        <v>2754</v>
      </c>
      <c r="D1700" s="25" t="s">
        <v>39</v>
      </c>
      <c r="E1700" s="27">
        <v>299978</v>
      </c>
      <c r="F1700" s="27" t="s">
        <v>456</v>
      </c>
      <c r="G1700" s="27" t="s">
        <v>456</v>
      </c>
      <c r="H1700" s="27" t="s">
        <v>120</v>
      </c>
      <c r="I1700" s="27" t="s">
        <v>42</v>
      </c>
      <c r="J1700" s="28">
        <v>46108</v>
      </c>
      <c r="K1700" s="26" t="s">
        <v>2755</v>
      </c>
      <c r="L1700" s="26"/>
      <c r="M1700" s="27" t="s">
        <v>273</v>
      </c>
      <c r="N1700" s="25">
        <f>IFERROR(VLOOKUP(M1700,Data!$J$1:$K$58,2,0),"")</f>
        <v>56950103942</v>
      </c>
      <c r="O1700" s="27" t="s">
        <v>274</v>
      </c>
      <c r="P1700" s="27"/>
      <c r="Q1700" s="27" t="s">
        <v>2756</v>
      </c>
      <c r="R1700" s="27" t="s">
        <v>120</v>
      </c>
      <c r="S1700" s="27"/>
      <c r="T1700" s="27"/>
      <c r="U1700" s="28"/>
      <c r="X1700" s="27"/>
      <c r="Y1700" s="27"/>
      <c r="Z1700" s="29"/>
      <c r="AA1700" s="29">
        <v>0.57708333333333328</v>
      </c>
      <c r="AB1700" s="29"/>
      <c r="AC1700" s="30">
        <v>46108</v>
      </c>
      <c r="AD1700" s="15" t="e">
        <f>IF(Tabla2[[#This Row],[HORA ENTREGA]]="DIRECTO","On time", IF(AA1700&lt;&gt;"",IF(Tabla2[[#This Row],[Fecha Real Entrega]]&lt;Tabla2[[#This Row],[FECHA ENTREGA]],"On time",IF(Tabla2[[#This Row],[Hora Real Entrega]]&lt;=Tabla2[[#This Row],[HORA ENTREGA]]+(15/1440),"On time","Off time")),"Sin llegada"))</f>
        <v>#VALUE!</v>
      </c>
      <c r="AE1700" s="15" t="str">
        <f>MID(Tabla2[[#This Row],[TIPO]],1,3)</f>
        <v>RAM</v>
      </c>
      <c r="AF17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AFS ARRIENDO */ Cont: * RAMPLA*/ HR Entrega: *AM* /Dirección: *FREIRE 1320, QUILPUE</v>
      </c>
      <c r="AG1700" s="38" t="str">
        <f>IFERROR(HYPERLINK("https://wa.me/"&amp;Tabla2[[#This Row],[CONTACTO]]&amp;"?text="&amp;Tabla2[[#This Row],[Mensaje]],"Enviar mensaje"),"")</f>
        <v>Enviar mensaje</v>
      </c>
      <c r="AH1700" s="15" t="str">
        <f>CONCATENATE(A1700,F1700)</f>
        <v>1699RAMPLA</v>
      </c>
      <c r="AI1700" s="15" t="str">
        <f>CONCATENATE("ENT-",A1700)</f>
        <v>ENT-1699</v>
      </c>
      <c r="AJ1700" s="15" t="str">
        <f>IF(Tabla2[[#This Row],[Op]]&lt;&gt;"","ENTREGA","")</f>
        <v>ENTREGA</v>
      </c>
      <c r="AK1700" s="40" t="str">
        <f>(Tabla2[[#This Row],[FECHA ENTREGA]]&amp;Tabla2[[#This Row],[HORA ENTREGA]])</f>
        <v>46108AM</v>
      </c>
      <c r="AL1700" s="34" t="str">
        <f>IFERROR(HYPERLINK("https://wa.me/"&amp;Tabla2[[#This Row],[CONTACTO]]&amp;"?text="&amp;Tabla2[[#This Row],[Mensaje]]),"")</f>
        <v>https://wa.me/56950103942?text=Hola!%0AServicio del día 27-03%0A *Cliente:* AFS ARRIENDO */ Cont: * RAMPLA*/ HR Entrega: *AM* /Dirección: *FREIRE 1320, QUILPUE</v>
      </c>
    </row>
    <row r="1701" spans="1:38" s="15" customFormat="1" ht="16.5" customHeight="1" x14ac:dyDescent="0.2">
      <c r="A1701" s="15">
        <f>ROW(A1700)</f>
        <v>1700</v>
      </c>
      <c r="B1701" s="15">
        <f>IF(J1701=J1700,B1700+1,1)</f>
        <v>2</v>
      </c>
      <c r="C1701" s="15" t="s">
        <v>2754</v>
      </c>
      <c r="D1701" s="25" t="s">
        <v>39</v>
      </c>
      <c r="E1701" s="27">
        <v>299978</v>
      </c>
      <c r="F1701" s="27" t="s">
        <v>456</v>
      </c>
      <c r="G1701" s="27" t="s">
        <v>456</v>
      </c>
      <c r="H1701" s="27" t="s">
        <v>120</v>
      </c>
      <c r="I1701" s="27" t="s">
        <v>42</v>
      </c>
      <c r="J1701" s="28">
        <v>46108</v>
      </c>
      <c r="K1701" s="26" t="s">
        <v>2757</v>
      </c>
      <c r="L1701" s="26"/>
      <c r="M1701" s="27" t="s">
        <v>433</v>
      </c>
      <c r="N1701" s="25">
        <f>IFERROR(VLOOKUP(M1701,Data!$J$1:$K$58,2,0),"")</f>
        <v>56994354094</v>
      </c>
      <c r="O1701" s="27" t="s">
        <v>434</v>
      </c>
      <c r="P1701" s="27"/>
      <c r="Q1701" s="27" t="s">
        <v>2756</v>
      </c>
      <c r="R1701" s="27" t="s">
        <v>120</v>
      </c>
      <c r="S1701" s="27"/>
      <c r="T1701" s="27"/>
      <c r="U1701" s="28"/>
      <c r="X1701" s="27"/>
      <c r="Y1701" s="27"/>
      <c r="Z1701" s="29"/>
      <c r="AA1701" s="29">
        <v>0.49305555555555558</v>
      </c>
      <c r="AB1701" s="29"/>
      <c r="AC1701" s="30">
        <v>46108</v>
      </c>
      <c r="AD1701" s="15" t="e">
        <f>IF(Tabla2[[#This Row],[HORA ENTREGA]]="DIRECTO","On time", IF(AA1701&lt;&gt;"",IF(Tabla2[[#This Row],[Fecha Real Entrega]]&lt;Tabla2[[#This Row],[FECHA ENTREGA]],"On time",IF(Tabla2[[#This Row],[Hora Real Entrega]]&lt;=Tabla2[[#This Row],[HORA ENTREGA]]+(15/1440),"On time","Off time")),"Sin llegada"))</f>
        <v>#VALUE!</v>
      </c>
      <c r="AE1701" s="15" t="str">
        <f>MID(Tabla2[[#This Row],[TIPO]],1,3)</f>
        <v>RAM</v>
      </c>
      <c r="AF17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AFS ARRIENDO */ Cont: * RAMPLA*/ HR Entrega: *PM* /Dirección: *FREIRE 1320, QUILPUE</v>
      </c>
      <c r="AG1701" s="38" t="str">
        <f>IFERROR(HYPERLINK("https://wa.me/"&amp;Tabla2[[#This Row],[CONTACTO]]&amp;"?text="&amp;Tabla2[[#This Row],[Mensaje]],"Enviar mensaje"),"")</f>
        <v>Enviar mensaje</v>
      </c>
      <c r="AH1701" s="15" t="str">
        <f>CONCATENATE(A1701,F1701)</f>
        <v>1700RAMPLA</v>
      </c>
      <c r="AI1701" s="15" t="str">
        <f>CONCATENATE("ENT-",A1701)</f>
        <v>ENT-1700</v>
      </c>
      <c r="AJ1701" s="15" t="str">
        <f>IF(Tabla2[[#This Row],[Op]]&lt;&gt;"","ENTREGA","")</f>
        <v>ENTREGA</v>
      </c>
      <c r="AK1701" s="40" t="str">
        <f>(Tabla2[[#This Row],[FECHA ENTREGA]]&amp;Tabla2[[#This Row],[HORA ENTREGA]])</f>
        <v>46108PM</v>
      </c>
      <c r="AL1701" s="34" t="str">
        <f>IFERROR(HYPERLINK("https://wa.me/"&amp;Tabla2[[#This Row],[CONTACTO]]&amp;"?text="&amp;Tabla2[[#This Row],[Mensaje]]),"")</f>
        <v>https://wa.me/56994354094?text=Hola!%0AServicio del día 27-03%0A *Cliente:* AFS ARRIENDO */ Cont: * RAMPLA*/ HR Entrega: *PM* /Dirección: *FREIRE 1320, QUILPUE</v>
      </c>
    </row>
    <row r="1702" spans="1:38" s="15" customFormat="1" ht="16.5" customHeight="1" x14ac:dyDescent="0.2">
      <c r="A1702" s="15">
        <f>ROW(A1701)</f>
        <v>1701</v>
      </c>
      <c r="B1702" s="15">
        <f>IF(J1702=J1701,B1701+1,1)</f>
        <v>3</v>
      </c>
      <c r="C1702" s="15" t="s">
        <v>2679</v>
      </c>
      <c r="D1702" s="25" t="s">
        <v>39</v>
      </c>
      <c r="E1702" s="27">
        <v>302076</v>
      </c>
      <c r="F1702" s="27" t="s">
        <v>2758</v>
      </c>
      <c r="G1702" s="27" t="s">
        <v>41</v>
      </c>
      <c r="H1702" s="27">
        <v>30000</v>
      </c>
      <c r="I1702" s="27" t="s">
        <v>42</v>
      </c>
      <c r="J1702" s="28">
        <v>46108</v>
      </c>
      <c r="K1702" s="26">
        <v>0.33333333333333331</v>
      </c>
      <c r="L1702" s="26"/>
      <c r="M1702" s="27" t="s">
        <v>51</v>
      </c>
      <c r="N1702" s="25">
        <f>IFERROR(VLOOKUP(M1702,Data!$J$1:$K$58,2,0),"")</f>
        <v>56967256951</v>
      </c>
      <c r="O1702" s="27" t="s">
        <v>52</v>
      </c>
      <c r="P1702" s="27"/>
      <c r="Q1702" s="27" t="s">
        <v>47</v>
      </c>
      <c r="R1702" s="27" t="s">
        <v>69</v>
      </c>
      <c r="S1702" s="27"/>
      <c r="T1702" s="27"/>
      <c r="U1702" s="28"/>
      <c r="X1702" s="27"/>
      <c r="Y1702" s="27"/>
      <c r="Z1702" s="29"/>
      <c r="AA1702" s="29">
        <v>0.5180555555555556</v>
      </c>
      <c r="AB1702" s="29"/>
      <c r="AC1702" s="30">
        <v>46108</v>
      </c>
      <c r="AD1702" s="15" t="str">
        <f>IF(Tabla2[[#This Row],[HORA ENTREGA]]="DIRECTO","On time", IF(AA1702&lt;&gt;"",IF(Tabla2[[#This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02" s="15" t="str">
        <f>MID(Tabla2[[#This Row],[TIPO]],1,3)</f>
        <v xml:space="preserve">40 </v>
      </c>
      <c r="AF17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ALLCA SPA */ Cont: * SEGU9528261*/ HR Entrega: *08:00* /Dirección: *BERNARDO O"HIGGINS 158 COLINA</v>
      </c>
      <c r="AG1702" s="38" t="str">
        <f>IFERROR(HYPERLINK("https://wa.me/"&amp;Tabla2[[#This Row],[CONTACTO]]&amp;"?text="&amp;Tabla2[[#This Row],[Mensaje]],"Enviar mensaje"),"")</f>
        <v>Enviar mensaje</v>
      </c>
      <c r="AH1702" s="15" t="str">
        <f>CONCATENATE(A1702,F1702)</f>
        <v>1701SEGU9528261</v>
      </c>
      <c r="AI1702" s="15" t="str">
        <f>CONCATENATE("ENT-",A1702)</f>
        <v>ENT-1701</v>
      </c>
      <c r="AJ1702" s="15" t="str">
        <f>IF(Tabla2[[#This Row],[Op]]&lt;&gt;"","ENTREGA","")</f>
        <v>ENTREGA</v>
      </c>
      <c r="AK1702" s="40" t="str">
        <f>(Tabla2[[#This Row],[FECHA ENTREGA]]&amp;Tabla2[[#This Row],[HORA ENTREGA]])</f>
        <v>461080,333333333333333</v>
      </c>
      <c r="AL1702" s="34" t="str">
        <f>IFERROR(HYPERLINK("https://wa.me/"&amp;Tabla2[[#This Row],[CONTACTO]]&amp;"?text="&amp;Tabla2[[#This Row],[Mensaje]]),"")</f>
        <v>https://wa.me/56967256951?text=Hola!%0AServicio del día 27-03%0A *Cliente:* ALLCA SPA */ Cont: * SEGU9528261*/ HR Entrega: *08:00* /Dirección: *BERNARDO O"HIGGINS 158 COLINA</v>
      </c>
    </row>
    <row r="1703" spans="1:38" s="15" customFormat="1" ht="16.5" customHeight="1" x14ac:dyDescent="0.2">
      <c r="A1703" s="15">
        <f>ROW(A1702)</f>
        <v>1702</v>
      </c>
      <c r="B1703" s="15">
        <f>IF(J1703=J1702,B1702+1,1)</f>
        <v>4</v>
      </c>
      <c r="C1703" s="15" t="s">
        <v>2679</v>
      </c>
      <c r="D1703" s="25" t="s">
        <v>39</v>
      </c>
      <c r="E1703" s="27">
        <v>302076</v>
      </c>
      <c r="F1703" s="27" t="s">
        <v>2759</v>
      </c>
      <c r="G1703" s="27" t="s">
        <v>41</v>
      </c>
      <c r="H1703" s="27">
        <v>30000</v>
      </c>
      <c r="I1703" s="27" t="s">
        <v>42</v>
      </c>
      <c r="J1703" s="28">
        <v>46108</v>
      </c>
      <c r="K1703" s="26">
        <v>0.41666666666666669</v>
      </c>
      <c r="L1703" s="26"/>
      <c r="M1703" s="27" t="s">
        <v>82</v>
      </c>
      <c r="N1703" s="25">
        <f>IFERROR(VLOOKUP(M1703,Data!$J$1:$K$58,2,0),"")</f>
        <v>56944277110</v>
      </c>
      <c r="O1703" s="27" t="s">
        <v>83</v>
      </c>
      <c r="P1703" s="27"/>
      <c r="Q1703" s="27" t="s">
        <v>47</v>
      </c>
      <c r="R1703" s="27" t="s">
        <v>280</v>
      </c>
      <c r="S1703" s="27"/>
      <c r="T1703" s="27"/>
      <c r="U1703" s="28"/>
      <c r="X1703" s="27"/>
      <c r="Y1703" s="27"/>
      <c r="Z1703" s="29"/>
      <c r="AA1703" s="29">
        <v>0.3347222222222222</v>
      </c>
      <c r="AB1703" s="29"/>
      <c r="AC1703" s="30">
        <v>46108</v>
      </c>
      <c r="AD1703" s="15" t="str">
        <f>IF(Tabla2[[#This Row],[HORA ENTREGA]]="DIRECTO","On time", IF(AA1703&lt;&gt;"",IF(Tabla2[[#This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03" s="15" t="str">
        <f>MID(Tabla2[[#This Row],[TIPO]],1,3)</f>
        <v xml:space="preserve">40 </v>
      </c>
      <c r="AF17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ALLCA SPA */ Cont: * CGMU5290224*/ HR Entrega: *10:00* /Dirección: *BERNARDO O"HIGGINS 158 COLINA</v>
      </c>
      <c r="AG1703" s="38" t="str">
        <f>IFERROR(HYPERLINK("https://wa.me/"&amp;Tabla2[[#This Row],[CONTACTO]]&amp;"?text="&amp;Tabla2[[#This Row],[Mensaje]],"Enviar mensaje"),"")</f>
        <v>Enviar mensaje</v>
      </c>
      <c r="AH1703" s="15" t="str">
        <f>CONCATENATE(A1703,F1703)</f>
        <v>1702CGMU5290224</v>
      </c>
      <c r="AI1703" s="15" t="str">
        <f>CONCATENATE("ENT-",A1703)</f>
        <v>ENT-1702</v>
      </c>
      <c r="AJ1703" s="15" t="str">
        <f>IF(Tabla2[[#This Row],[Op]]&lt;&gt;"","ENTREGA","")</f>
        <v>ENTREGA</v>
      </c>
      <c r="AK1703" s="40" t="str">
        <f>(Tabla2[[#This Row],[FECHA ENTREGA]]&amp;Tabla2[[#This Row],[HORA ENTREGA]])</f>
        <v>461080,416666666666667</v>
      </c>
      <c r="AL1703" s="34" t="str">
        <f>IFERROR(HYPERLINK("https://wa.me/"&amp;Tabla2[[#This Row],[CONTACTO]]&amp;"?text="&amp;Tabla2[[#This Row],[Mensaje]]),"")</f>
        <v>https://wa.me/56944277110?text=Hola!%0AServicio del día 27-03%0A *Cliente:* ALLCA SPA */ Cont: * CGMU5290224*/ HR Entrega: *10:00* /Dirección: *BERNARDO O"HIGGINS 158 COLINA</v>
      </c>
    </row>
    <row r="1704" spans="1:38" s="15" customFormat="1" ht="16.5" customHeight="1" x14ac:dyDescent="0.2">
      <c r="A1704" s="15">
        <f>ROW(A1703)</f>
        <v>1703</v>
      </c>
      <c r="B1704" s="15">
        <f>IF(J1704=J1703,B1703+1,1)</f>
        <v>5</v>
      </c>
      <c r="C1704" s="15" t="s">
        <v>517</v>
      </c>
      <c r="D1704" s="25" t="s">
        <v>122</v>
      </c>
      <c r="E1704" s="27" t="s">
        <v>2760</v>
      </c>
      <c r="F1704" s="27" t="s">
        <v>2761</v>
      </c>
      <c r="G1704" s="27" t="s">
        <v>41</v>
      </c>
      <c r="H1704" s="27" t="s">
        <v>120</v>
      </c>
      <c r="I1704" s="27" t="s">
        <v>120</v>
      </c>
      <c r="J1704" s="28">
        <v>46108</v>
      </c>
      <c r="K1704" s="26">
        <v>0.33333333333333331</v>
      </c>
      <c r="L1704" s="26"/>
      <c r="M1704" s="27" t="s">
        <v>155</v>
      </c>
      <c r="N1704" s="25">
        <f>IFERROR(VLOOKUP(M1704,Data!$J$1:$K$58,2,0),"")</f>
        <v>56926181825</v>
      </c>
      <c r="O1704" s="27" t="s">
        <v>156</v>
      </c>
      <c r="P1704" s="27"/>
      <c r="Q1704" s="27" t="s">
        <v>520</v>
      </c>
      <c r="R1704" s="27" t="s">
        <v>136</v>
      </c>
      <c r="S1704" s="27"/>
      <c r="T1704" s="27"/>
      <c r="U1704" s="28"/>
      <c r="X1704" s="27" t="s">
        <v>2686</v>
      </c>
      <c r="Y1704" s="27"/>
      <c r="Z1704" s="29"/>
      <c r="AA1704" s="29">
        <v>0.27430555555555558</v>
      </c>
      <c r="AB1704" s="29"/>
      <c r="AC1704" s="30">
        <v>46108</v>
      </c>
      <c r="AD1704" s="15" t="str">
        <f>IF(Tabla2[[#This Row],[HORA ENTREGA]]="DIRECTO","On time", IF(AA1704&lt;&gt;"",IF(Tabla2[[#This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04" s="15" t="str">
        <f>MID(Tabla2[[#This Row],[TIPO]],1,3)</f>
        <v xml:space="preserve">40 </v>
      </c>
      <c r="AF17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ARESTI CHILE WINE S.A. */ Cont: * csnu5932188*/ HR Entrega: *08:00* /Dirección: *CONSOLIDADO: BELLAVISTA S/N, RIO CLARO; BOD. HACIENDA ARESTI / EMBARQUE: SAI</v>
      </c>
      <c r="AG1704" s="38" t="str">
        <f>IFERROR(HYPERLINK("https://wa.me/"&amp;Tabla2[[#This Row],[CONTACTO]]&amp;"?text="&amp;Tabla2[[#This Row],[Mensaje]],"Enviar mensaje"),"")</f>
        <v>Enviar mensaje</v>
      </c>
      <c r="AH1704" s="15" t="str">
        <f>CONCATENATE(A1704,F1704)</f>
        <v>1703csnu5932188</v>
      </c>
      <c r="AI1704" s="15" t="str">
        <f>CONCATENATE("ENT-",A1704)</f>
        <v>ENT-1703</v>
      </c>
      <c r="AJ1704" s="15" t="str">
        <f>IF(Tabla2[[#This Row],[Op]]&lt;&gt;"","ENTREGA","")</f>
        <v>ENTREGA</v>
      </c>
      <c r="AK1704" s="40" t="str">
        <f>(Tabla2[[#This Row],[FECHA ENTREGA]]&amp;Tabla2[[#This Row],[HORA ENTREGA]])</f>
        <v>461080,333333333333333</v>
      </c>
      <c r="AL1704" s="34" t="str">
        <f>IFERROR(HYPERLINK("https://wa.me/"&amp;Tabla2[[#This Row],[CONTACTO]]&amp;"?text="&amp;Tabla2[[#This Row],[Mensaje]]),"")</f>
        <v>https://wa.me/56926181825?text=Hola!%0AServicio del día 27-03%0A *Cliente:* ARESTI CHILE WINE S.A. */ Cont: * csnu5932188*/ HR Entrega: *08:00* /Dirección: *CONSOLIDADO: BELLAVISTA S/N, RIO CLARO; BOD. HACIENDA ARESTI / EMBARQUE: SAI</v>
      </c>
    </row>
    <row r="1705" spans="1:38" s="15" customFormat="1" ht="16.5" customHeight="1" x14ac:dyDescent="0.2">
      <c r="A1705" s="15">
        <f>ROW(A1704)</f>
        <v>1704</v>
      </c>
      <c r="B1705" s="15">
        <f>IF(J1705=J1704,B1704+1,1)</f>
        <v>6</v>
      </c>
      <c r="C1705" s="15" t="s">
        <v>517</v>
      </c>
      <c r="D1705" s="25" t="s">
        <v>122</v>
      </c>
      <c r="E1705" s="27" t="s">
        <v>2762</v>
      </c>
      <c r="F1705" s="27" t="s">
        <v>2763</v>
      </c>
      <c r="G1705" s="27" t="s">
        <v>41</v>
      </c>
      <c r="H1705" s="27" t="s">
        <v>120</v>
      </c>
      <c r="I1705" s="27" t="s">
        <v>120</v>
      </c>
      <c r="J1705" s="28">
        <v>46108</v>
      </c>
      <c r="K1705" s="26">
        <v>0.33333333333333331</v>
      </c>
      <c r="L1705" s="26"/>
      <c r="M1705" s="27" t="s">
        <v>151</v>
      </c>
      <c r="N1705" s="25">
        <f>IFERROR(VLOOKUP(M1705,Data!$J$1:$K$58,2,0),"")</f>
        <v>56973887427</v>
      </c>
      <c r="O1705" s="27" t="s">
        <v>152</v>
      </c>
      <c r="P1705" s="27"/>
      <c r="Q1705" s="27" t="s">
        <v>520</v>
      </c>
      <c r="R1705" s="27" t="s">
        <v>136</v>
      </c>
      <c r="S1705" s="27"/>
      <c r="T1705" s="27"/>
      <c r="U1705" s="28"/>
      <c r="X1705" s="27" t="s">
        <v>2686</v>
      </c>
      <c r="Y1705" s="27"/>
      <c r="Z1705" s="29"/>
      <c r="AA1705" s="29">
        <v>0.96875</v>
      </c>
      <c r="AB1705" s="29"/>
      <c r="AC1705" s="30">
        <v>46107</v>
      </c>
      <c r="AD1705" s="15" t="str">
        <f>IF(Tabla2[[#This Row],[HORA ENTREGA]]="DIRECTO","On time", IF(AA1705&lt;&gt;"",IF(Tabla2[[#This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05" s="15" t="str">
        <f>MID(Tabla2[[#This Row],[TIPO]],1,3)</f>
        <v xml:space="preserve">40 </v>
      </c>
      <c r="AF17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ARESTI CHILE WINE S.A. */ Cont: * csnu6659079*/ HR Entrega: *08:00* /Dirección: *CONSOLIDADO: BELLAVISTA S/N, RIO CLARO; BOD. HACIENDA ARESTI / EMBARQUE: SAI</v>
      </c>
      <c r="AG1705" s="38" t="str">
        <f>IFERROR(HYPERLINK("https://wa.me/"&amp;Tabla2[[#This Row],[CONTACTO]]&amp;"?text="&amp;Tabla2[[#This Row],[Mensaje]],"Enviar mensaje"),"")</f>
        <v>Enviar mensaje</v>
      </c>
      <c r="AH1705" s="15" t="str">
        <f>CONCATENATE(A1705,F1705)</f>
        <v>1704csnu6659079</v>
      </c>
      <c r="AI1705" s="15" t="str">
        <f>CONCATENATE("ENT-",A1705)</f>
        <v>ENT-1704</v>
      </c>
      <c r="AJ1705" s="15" t="str">
        <f>IF(Tabla2[[#This Row],[Op]]&lt;&gt;"","ENTREGA","")</f>
        <v>ENTREGA</v>
      </c>
      <c r="AK1705" s="40" t="str">
        <f>(Tabla2[[#This Row],[FECHA ENTREGA]]&amp;Tabla2[[#This Row],[HORA ENTREGA]])</f>
        <v>461080,333333333333333</v>
      </c>
      <c r="AL1705" s="34" t="str">
        <f>IFERROR(HYPERLINK("https://wa.me/"&amp;Tabla2[[#This Row],[CONTACTO]]&amp;"?text="&amp;Tabla2[[#This Row],[Mensaje]]),"")</f>
        <v>https://wa.me/56973887427?text=Hola!%0AServicio del día 27-03%0A *Cliente:* ARESTI CHILE WINE S.A. */ Cont: * csnu6659079*/ HR Entrega: *08:00* /Dirección: *CONSOLIDADO: BELLAVISTA S/N, RIO CLARO; BOD. HACIENDA ARESTI / EMBARQUE: SAI</v>
      </c>
    </row>
    <row r="1706" spans="1:38" s="15" customFormat="1" ht="16.5" customHeight="1" x14ac:dyDescent="0.2">
      <c r="A1706" s="15">
        <f>ROW(A1705)</f>
        <v>1705</v>
      </c>
      <c r="B1706" s="15">
        <f>IF(J1706=J1705,B1705+1,1)</f>
        <v>7</v>
      </c>
      <c r="C1706" s="15" t="s">
        <v>517</v>
      </c>
      <c r="D1706" s="25" t="s">
        <v>122</v>
      </c>
      <c r="E1706" s="27" t="s">
        <v>2764</v>
      </c>
      <c r="F1706" s="27" t="s">
        <v>2765</v>
      </c>
      <c r="G1706" s="27" t="s">
        <v>41</v>
      </c>
      <c r="H1706" s="27" t="s">
        <v>120</v>
      </c>
      <c r="I1706" s="27" t="s">
        <v>120</v>
      </c>
      <c r="J1706" s="28">
        <v>46108</v>
      </c>
      <c r="K1706" s="26">
        <v>0.375</v>
      </c>
      <c r="L1706" s="26"/>
      <c r="M1706" s="27" t="s">
        <v>90</v>
      </c>
      <c r="N1706" s="25">
        <f>IFERROR(VLOOKUP(M1706,Data!$J$1:$K$58,2,0),"")</f>
        <v>56987557136</v>
      </c>
      <c r="O1706" s="27" t="s">
        <v>91</v>
      </c>
      <c r="P1706" s="27"/>
      <c r="Q1706" s="27" t="s">
        <v>520</v>
      </c>
      <c r="R1706" s="27" t="s">
        <v>136</v>
      </c>
      <c r="S1706" s="27"/>
      <c r="T1706" s="27"/>
      <c r="U1706" s="28"/>
      <c r="X1706" s="27" t="s">
        <v>2686</v>
      </c>
      <c r="Y1706" s="27"/>
      <c r="Z1706" s="29"/>
      <c r="AA1706" s="29">
        <v>0.96875</v>
      </c>
      <c r="AB1706" s="29"/>
      <c r="AC1706" s="30">
        <v>46107</v>
      </c>
      <c r="AD1706" s="15" t="str">
        <f>IF(Tabla2[[#This Row],[HORA ENTREGA]]="DIRECTO","On time", IF(AA1706&lt;&gt;"",IF(Tabla2[[#This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06" s="15" t="str">
        <f>MID(Tabla2[[#This Row],[TIPO]],1,3)</f>
        <v xml:space="preserve">40 </v>
      </c>
      <c r="AF17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ARESTI CHILE WINE S.A. */ Cont: * CSNU8517730*/ HR Entrega: *09:00* /Dirección: *CONSOLIDADO: BELLAVISTA S/N, RIO CLARO; BOD. HACIENDA ARESTI / EMBARQUE: SAI</v>
      </c>
      <c r="AG1706" s="38" t="str">
        <f>IFERROR(HYPERLINK("https://wa.me/"&amp;Tabla2[[#This Row],[CONTACTO]]&amp;"?text="&amp;Tabla2[[#This Row],[Mensaje]],"Enviar mensaje"),"")</f>
        <v>Enviar mensaje</v>
      </c>
      <c r="AH1706" s="15" t="str">
        <f>CONCATENATE(A1706,F1706)</f>
        <v>1705CSNU8517730</v>
      </c>
      <c r="AI1706" s="15" t="str">
        <f>CONCATENATE("ENT-",A1706)</f>
        <v>ENT-1705</v>
      </c>
      <c r="AJ1706" s="15" t="str">
        <f>IF(Tabla2[[#This Row],[Op]]&lt;&gt;"","ENTREGA","")</f>
        <v>ENTREGA</v>
      </c>
      <c r="AK1706" s="40" t="str">
        <f>(Tabla2[[#This Row],[FECHA ENTREGA]]&amp;Tabla2[[#This Row],[HORA ENTREGA]])</f>
        <v>461080,375</v>
      </c>
      <c r="AL1706" s="34" t="str">
        <f>IFERROR(HYPERLINK("https://wa.me/"&amp;Tabla2[[#This Row],[CONTACTO]]&amp;"?text="&amp;Tabla2[[#This Row],[Mensaje]]),"")</f>
        <v>https://wa.me/56987557136?text=Hola!%0AServicio del día 27-03%0A *Cliente:* ARESTI CHILE WINE S.A. */ Cont: * CSNU8517730*/ HR Entrega: *09:00* /Dirección: *CONSOLIDADO: BELLAVISTA S/N, RIO CLARO; BOD. HACIENDA ARESTI / EMBARQUE: SAI</v>
      </c>
    </row>
    <row r="1707" spans="1:38" s="15" customFormat="1" ht="16.5" customHeight="1" x14ac:dyDescent="0.2">
      <c r="A1707" s="15">
        <f>ROW(A1706)</f>
        <v>1706</v>
      </c>
      <c r="B1707" s="15">
        <f>IF(J1707=J1706,B1706+1,1)</f>
        <v>8</v>
      </c>
      <c r="C1707" s="15" t="s">
        <v>517</v>
      </c>
      <c r="D1707" s="25" t="s">
        <v>122</v>
      </c>
      <c r="E1707" s="27" t="s">
        <v>2766</v>
      </c>
      <c r="F1707" s="27" t="s">
        <v>2767</v>
      </c>
      <c r="G1707" s="27" t="s">
        <v>41</v>
      </c>
      <c r="H1707" s="27" t="s">
        <v>120</v>
      </c>
      <c r="I1707" s="27" t="s">
        <v>120</v>
      </c>
      <c r="J1707" s="28">
        <v>46108</v>
      </c>
      <c r="K1707" s="26">
        <v>0.47916666666666669</v>
      </c>
      <c r="L1707" s="26"/>
      <c r="M1707" s="27" t="s">
        <v>674</v>
      </c>
      <c r="N1707" s="25">
        <f>IFERROR(VLOOKUP(M1707,Data!$J$1:$K$58,2,0),"")</f>
        <v>56967386018</v>
      </c>
      <c r="O1707" s="27" t="s">
        <v>356</v>
      </c>
      <c r="P1707" s="27"/>
      <c r="Q1707" s="27" t="s">
        <v>520</v>
      </c>
      <c r="R1707" s="27" t="s">
        <v>136</v>
      </c>
      <c r="S1707" s="27"/>
      <c r="T1707" s="27"/>
      <c r="U1707" s="28"/>
      <c r="X1707" s="27" t="s">
        <v>2686</v>
      </c>
      <c r="Y1707" s="27"/>
      <c r="Z1707" s="29"/>
      <c r="AA1707" s="29"/>
      <c r="AB1707" s="29"/>
      <c r="AC1707" s="30"/>
      <c r="AD1707" s="15" t="str">
        <f>IF(Tabla2[[#This Row],[HORA ENTREGA]]="DIRECTO","On time", IF(AA1707&lt;&gt;"",IF(Tabla2[[#This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07" s="15" t="str">
        <f>MID(Tabla2[[#This Row],[TIPO]],1,3)</f>
        <v xml:space="preserve">40 </v>
      </c>
      <c r="AF17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ARESTI CHILE WINE S.A. */ Cont: * csnu8673517*/ HR Entrega: *11:30* /Dirección: *CONSOLIDADO: BELLAVISTA S/N, RIO CLARO; BOD. HACIENDA ARESTI / EMBARQUE: SAI</v>
      </c>
      <c r="AG1707" s="38" t="str">
        <f>IFERROR(HYPERLINK("https://wa.me/"&amp;Tabla2[[#This Row],[CONTACTO]]&amp;"?text="&amp;Tabla2[[#This Row],[Mensaje]],"Enviar mensaje"),"")</f>
        <v>Enviar mensaje</v>
      </c>
      <c r="AH1707" s="15" t="str">
        <f>CONCATENATE(A1707,F1707)</f>
        <v>1706csnu8673517</v>
      </c>
      <c r="AI1707" s="15" t="str">
        <f>CONCATENATE("ENT-",A1707)</f>
        <v>ENT-1706</v>
      </c>
      <c r="AJ1707" s="15" t="str">
        <f>IF(Tabla2[[#This Row],[Op]]&lt;&gt;"","ENTREGA","")</f>
        <v>ENTREGA</v>
      </c>
      <c r="AK1707" s="40" t="str">
        <f>(Tabla2[[#This Row],[FECHA ENTREGA]]&amp;Tabla2[[#This Row],[HORA ENTREGA]])</f>
        <v>461080,479166666666667</v>
      </c>
      <c r="AL1707" s="34" t="str">
        <f>IFERROR(HYPERLINK("https://wa.me/"&amp;Tabla2[[#This Row],[CONTACTO]]&amp;"?text="&amp;Tabla2[[#This Row],[Mensaje]]),"")</f>
        <v>https://wa.me/56967386018?text=Hola!%0AServicio del día 27-03%0A *Cliente:* ARESTI CHILE WINE S.A. */ Cont: * csnu8673517*/ HR Entrega: *11:30* /Dirección: *CONSOLIDADO: BELLAVISTA S/N, RIO CLARO; BOD. HACIENDA ARESTI / EMBARQUE: SAI</v>
      </c>
    </row>
    <row r="1708" spans="1:38" s="15" customFormat="1" ht="16.5" customHeight="1" x14ac:dyDescent="0.2">
      <c r="A1708" s="15">
        <f>ROW(A1707)</f>
        <v>1707</v>
      </c>
      <c r="B1708" s="15">
        <f>IF(J1708=J1707,B1707+1,1)</f>
        <v>9</v>
      </c>
      <c r="C1708" s="15" t="s">
        <v>517</v>
      </c>
      <c r="D1708" s="25" t="s">
        <v>122</v>
      </c>
      <c r="E1708" s="27" t="s">
        <v>2768</v>
      </c>
      <c r="F1708" s="27" t="s">
        <v>2769</v>
      </c>
      <c r="G1708" s="27" t="s">
        <v>41</v>
      </c>
      <c r="H1708" s="27" t="s">
        <v>120</v>
      </c>
      <c r="I1708" s="27" t="s">
        <v>120</v>
      </c>
      <c r="J1708" s="28">
        <v>46108</v>
      </c>
      <c r="K1708" s="26">
        <v>0.5</v>
      </c>
      <c r="L1708" s="26"/>
      <c r="M1708" s="27" t="s">
        <v>139</v>
      </c>
      <c r="N1708" s="25">
        <f>IFERROR(VLOOKUP(M1708,Data!$J$1:$K$58,2,0),"")</f>
        <v>56965312953</v>
      </c>
      <c r="O1708" s="27" t="s">
        <v>140</v>
      </c>
      <c r="P1708" s="27"/>
      <c r="Q1708" s="27" t="s">
        <v>520</v>
      </c>
      <c r="R1708" s="27" t="s">
        <v>136</v>
      </c>
      <c r="S1708" s="27"/>
      <c r="T1708" s="27"/>
      <c r="U1708" s="28"/>
      <c r="X1708" s="27" t="s">
        <v>2686</v>
      </c>
      <c r="Y1708" s="27"/>
      <c r="Z1708" s="29"/>
      <c r="AA1708" s="29">
        <v>1.0416666666666666E-2</v>
      </c>
      <c r="AB1708" s="29"/>
      <c r="AC1708" s="30">
        <v>46108</v>
      </c>
      <c r="AD1708" s="15" t="str">
        <f>IF(Tabla2[[#This Row],[HORA ENTREGA]]="DIRECTO","On time", IF(AA1708&lt;&gt;"",IF(Tabla2[[#This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08" s="15" t="str">
        <f>MID(Tabla2[[#This Row],[TIPO]],1,3)</f>
        <v xml:space="preserve">40 </v>
      </c>
      <c r="AF17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ARESTI CHILE WINE S.A. */ Cont: * CSNU7220049*/ HR Entrega: *12:00* /Dirección: *CONSOLIDADO: BELLAVISTA S/N, RIO CLARO; BOD. HACIENDA ARESTI / EMBARQUE: SAI</v>
      </c>
      <c r="AG1708" s="38" t="str">
        <f>IFERROR(HYPERLINK("https://wa.me/"&amp;Tabla2[[#This Row],[CONTACTO]]&amp;"?text="&amp;Tabla2[[#This Row],[Mensaje]],"Enviar mensaje"),"")</f>
        <v>Enviar mensaje</v>
      </c>
      <c r="AH1708" s="15" t="str">
        <f>CONCATENATE(A1708,F1708)</f>
        <v>1707CSNU7220049</v>
      </c>
      <c r="AI1708" s="15" t="str">
        <f>CONCATENATE("ENT-",A1708)</f>
        <v>ENT-1707</v>
      </c>
      <c r="AJ1708" s="15" t="str">
        <f>IF(Tabla2[[#This Row],[Op]]&lt;&gt;"","ENTREGA","")</f>
        <v>ENTREGA</v>
      </c>
      <c r="AK1708" s="40" t="str">
        <f>(Tabla2[[#This Row],[FECHA ENTREGA]]&amp;Tabla2[[#This Row],[HORA ENTREGA]])</f>
        <v>461080,5</v>
      </c>
      <c r="AL1708" s="34" t="str">
        <f>IFERROR(HYPERLINK("https://wa.me/"&amp;Tabla2[[#This Row],[CONTACTO]]&amp;"?text="&amp;Tabla2[[#This Row],[Mensaje]]),"")</f>
        <v>https://wa.me/56965312953?text=Hola!%0AServicio del día 27-03%0A *Cliente:* ARESTI CHILE WINE S.A. */ Cont: * CSNU7220049*/ HR Entrega: *12:00* /Dirección: *CONSOLIDADO: BELLAVISTA S/N, RIO CLARO; BOD. HACIENDA ARESTI / EMBARQUE: SAI</v>
      </c>
    </row>
    <row r="1709" spans="1:38" s="15" customFormat="1" ht="16.5" customHeight="1" x14ac:dyDescent="0.2">
      <c r="A1709" s="15">
        <f>ROW(A1708)</f>
        <v>1708</v>
      </c>
      <c r="B1709" s="15">
        <f>IF(J1709=J1708,B1708+1,1)</f>
        <v>10</v>
      </c>
      <c r="C1709" s="15" t="s">
        <v>2234</v>
      </c>
      <c r="D1709" s="25" t="s">
        <v>39</v>
      </c>
      <c r="E1709" s="27">
        <v>300526</v>
      </c>
      <c r="F1709" s="27" t="s">
        <v>456</v>
      </c>
      <c r="G1709" s="27" t="s">
        <v>456</v>
      </c>
      <c r="H1709" s="27" t="s">
        <v>120</v>
      </c>
      <c r="I1709" s="27" t="s">
        <v>42</v>
      </c>
      <c r="J1709" s="28">
        <v>46108</v>
      </c>
      <c r="K1709" s="26">
        <v>0.375</v>
      </c>
      <c r="L1709" s="26"/>
      <c r="M1709" s="27" t="s">
        <v>247</v>
      </c>
      <c r="N1709" s="25">
        <f>IFERROR(VLOOKUP(M1709,Data!$J$1:$K$58,2,0),"")</f>
        <v>56953157599</v>
      </c>
      <c r="O1709" s="27" t="s">
        <v>248</v>
      </c>
      <c r="P1709" s="27"/>
      <c r="Q1709" s="27" t="s">
        <v>2235</v>
      </c>
      <c r="R1709" s="27" t="s">
        <v>120</v>
      </c>
      <c r="S1709" s="27"/>
      <c r="T1709" s="27"/>
      <c r="U1709" s="28"/>
      <c r="X1709" s="27"/>
      <c r="Y1709" s="27"/>
      <c r="Z1709" s="29"/>
      <c r="AA1709" s="29"/>
      <c r="AB1709" s="29"/>
      <c r="AC1709" s="30"/>
      <c r="AD1709" s="15" t="str">
        <f>IF(Tabla2[[#This Row],[HORA ENTREGA]]="DIRECTO","On time", IF(AA1709&lt;&gt;"",IF(Tabla2[[#This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09" s="15" t="str">
        <f>MID(Tabla2[[#This Row],[TIPO]],1,3)</f>
        <v>RAM</v>
      </c>
      <c r="AF17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AUTOMOTIVE SPA / DSV */ Cont: * RAMPLA*/ HR Entrega: *09:00* /Dirección: *Planta Granallos ByR - Camino la estancilla de Nos parcela 55 km 25 San Bernardo</v>
      </c>
      <c r="AG1709" s="38" t="str">
        <f>IFERROR(HYPERLINK("https://wa.me/"&amp;Tabla2[[#This Row],[CONTACTO]]&amp;"?text="&amp;Tabla2[[#This Row],[Mensaje]],"Enviar mensaje"),"")</f>
        <v>Enviar mensaje</v>
      </c>
      <c r="AH1709" s="15" t="str">
        <f>CONCATENATE(A1709,F1709)</f>
        <v>1708RAMPLA</v>
      </c>
      <c r="AI1709" s="15" t="str">
        <f>CONCATENATE("ENT-",A1709)</f>
        <v>ENT-1708</v>
      </c>
      <c r="AJ1709" s="15" t="str">
        <f>IF(Tabla2[[#This Row],[Op]]&lt;&gt;"","ENTREGA","")</f>
        <v>ENTREGA</v>
      </c>
      <c r="AK1709" s="40" t="str">
        <f>(Tabla2[[#This Row],[FECHA ENTREGA]]&amp;Tabla2[[#This Row],[HORA ENTREGA]])</f>
        <v>461080,375</v>
      </c>
      <c r="AL1709" s="34" t="str">
        <f>IFERROR(HYPERLINK("https://wa.me/"&amp;Tabla2[[#This Row],[CONTACTO]]&amp;"?text="&amp;Tabla2[[#This Row],[Mensaje]]),"")</f>
        <v>https://wa.me/56953157599?text=Hola!%0AServicio del día 27-03%0A *Cliente:* AUTOMOTIVE SPA / DSV */ Cont: * RAMPLA*/ HR Entrega: *09:00* /Dirección: *Planta Granallos ByR - Camino la estancilla de Nos parcela 55 km 25 San Bernardo</v>
      </c>
    </row>
    <row r="1710" spans="1:38" s="15" customFormat="1" ht="16.5" customHeight="1" x14ac:dyDescent="0.2">
      <c r="A1710" s="15">
        <f>ROW(A1709)</f>
        <v>1709</v>
      </c>
      <c r="B1710" s="15">
        <f>IF(J1710=J1709,B1709+1,1)</f>
        <v>11</v>
      </c>
      <c r="C1710" s="15" t="s">
        <v>2234</v>
      </c>
      <c r="D1710" s="25" t="s">
        <v>39</v>
      </c>
      <c r="E1710" s="27">
        <v>300526</v>
      </c>
      <c r="F1710" s="27" t="s">
        <v>456</v>
      </c>
      <c r="G1710" s="27" t="s">
        <v>456</v>
      </c>
      <c r="H1710" s="27" t="s">
        <v>120</v>
      </c>
      <c r="I1710" s="27" t="s">
        <v>42</v>
      </c>
      <c r="J1710" s="28">
        <v>46108</v>
      </c>
      <c r="K1710" s="26">
        <v>0.41666666666666669</v>
      </c>
      <c r="L1710" s="26"/>
      <c r="M1710" s="27" t="s">
        <v>161</v>
      </c>
      <c r="N1710" s="25">
        <f>IFERROR(VLOOKUP(M1710,Data!$J$1:$K$58,2,0),"")</f>
        <v>56966749408</v>
      </c>
      <c r="O1710" s="27" t="s">
        <v>162</v>
      </c>
      <c r="P1710" s="27"/>
      <c r="Q1710" s="27" t="s">
        <v>2235</v>
      </c>
      <c r="R1710" s="27" t="s">
        <v>120</v>
      </c>
      <c r="S1710" s="27"/>
      <c r="T1710" s="27"/>
      <c r="U1710" s="28"/>
      <c r="X1710" s="27"/>
      <c r="Y1710" s="27"/>
      <c r="Z1710" s="29"/>
      <c r="AA1710" s="29"/>
      <c r="AB1710" s="29"/>
      <c r="AC1710" s="30"/>
      <c r="AD1710" s="15" t="str">
        <f>IF(Tabla2[[#This Row],[HORA ENTREGA]]="DIRECTO","On time", IF(AA1710&lt;&gt;"",IF(Tabla2[[#This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10" s="15" t="str">
        <f>MID(Tabla2[[#This Row],[TIPO]],1,3)</f>
        <v>RAM</v>
      </c>
      <c r="AF17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AUTOMOTIVE SPA / DSV */ Cont: * RAMPLA*/ HR Entrega: *10:00* /Dirección: *Planta Granallos ByR - Camino la estancilla de Nos parcela 55 km 25 San Bernardo</v>
      </c>
      <c r="AG1710" s="38" t="str">
        <f>IFERROR(HYPERLINK("https://wa.me/"&amp;Tabla2[[#This Row],[CONTACTO]]&amp;"?text="&amp;Tabla2[[#This Row],[Mensaje]],"Enviar mensaje"),"")</f>
        <v>Enviar mensaje</v>
      </c>
      <c r="AH1710" s="15" t="str">
        <f>CONCATENATE(A1710,F1710)</f>
        <v>1709RAMPLA</v>
      </c>
      <c r="AI1710" s="15" t="str">
        <f>CONCATENATE("ENT-",A1710)</f>
        <v>ENT-1709</v>
      </c>
      <c r="AJ1710" s="15" t="str">
        <f>IF(Tabla2[[#This Row],[Op]]&lt;&gt;"","ENTREGA","")</f>
        <v>ENTREGA</v>
      </c>
      <c r="AK1710" s="40" t="str">
        <f>(Tabla2[[#This Row],[FECHA ENTREGA]]&amp;Tabla2[[#This Row],[HORA ENTREGA]])</f>
        <v>461080,416666666666667</v>
      </c>
      <c r="AL1710" s="34" t="str">
        <f>IFERROR(HYPERLINK("https://wa.me/"&amp;Tabla2[[#This Row],[CONTACTO]]&amp;"?text="&amp;Tabla2[[#This Row],[Mensaje]]),"")</f>
        <v>https://wa.me/56966749408?text=Hola!%0AServicio del día 27-03%0A *Cliente:* AUTOMOTIVE SPA / DSV */ Cont: * RAMPLA*/ HR Entrega: *10:00* /Dirección: *Planta Granallos ByR - Camino la estancilla de Nos parcela 55 km 25 San Bernardo</v>
      </c>
    </row>
    <row r="1711" spans="1:38" s="15" customFormat="1" ht="16.5" customHeight="1" x14ac:dyDescent="0.2">
      <c r="A1711" s="15">
        <f>ROW(A1710)</f>
        <v>1710</v>
      </c>
      <c r="B1711" s="15">
        <f>IF(J1711=J1710,B1710+1,1)</f>
        <v>12</v>
      </c>
      <c r="C1711" s="15" t="s">
        <v>2234</v>
      </c>
      <c r="D1711" s="25" t="s">
        <v>39</v>
      </c>
      <c r="E1711" s="27">
        <v>300526</v>
      </c>
      <c r="F1711" s="27" t="s">
        <v>456</v>
      </c>
      <c r="G1711" s="27" t="s">
        <v>456</v>
      </c>
      <c r="H1711" s="27" t="s">
        <v>120</v>
      </c>
      <c r="I1711" s="27" t="s">
        <v>42</v>
      </c>
      <c r="J1711" s="28">
        <v>46108</v>
      </c>
      <c r="K1711" s="26">
        <v>0.54166666666666663</v>
      </c>
      <c r="L1711" s="26"/>
      <c r="M1711" s="27" t="s">
        <v>433</v>
      </c>
      <c r="N1711" s="25">
        <f>IFERROR(VLOOKUP(M1711,Data!$J$1:$K$58,2,0),"")</f>
        <v>56994354094</v>
      </c>
      <c r="O1711" s="27" t="s">
        <v>434</v>
      </c>
      <c r="P1711" s="27"/>
      <c r="Q1711" s="27" t="s">
        <v>2235</v>
      </c>
      <c r="R1711" s="27" t="s">
        <v>120</v>
      </c>
      <c r="S1711" s="27"/>
      <c r="T1711" s="27"/>
      <c r="U1711" s="28"/>
      <c r="X1711" s="27"/>
      <c r="Y1711" s="27"/>
      <c r="Z1711" s="29"/>
      <c r="AA1711" s="29"/>
      <c r="AB1711" s="29"/>
      <c r="AC1711" s="30"/>
      <c r="AD1711" s="15" t="str">
        <f>IF(Tabla2[[#This Row],[HORA ENTREGA]]="DIRECTO","On time", IF(AA1711&lt;&gt;"",IF(Tabla2[[#This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11" s="15" t="str">
        <f>MID(Tabla2[[#This Row],[TIPO]],1,3)</f>
        <v>RAM</v>
      </c>
      <c r="AF17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AUTOMOTIVE SPA / DSV */ Cont: * RAMPLA*/ HR Entrega: *13:00* /Dirección: *Planta Granallos ByR - Camino la estancilla de Nos parcela 55 km 25 San Bernardo</v>
      </c>
      <c r="AG1711" s="38" t="str">
        <f>IFERROR(HYPERLINK("https://wa.me/"&amp;Tabla2[[#This Row],[CONTACTO]]&amp;"?text="&amp;Tabla2[[#This Row],[Mensaje]],"Enviar mensaje"),"")</f>
        <v>Enviar mensaje</v>
      </c>
      <c r="AH1711" s="15" t="str">
        <f>CONCATENATE(A1711,F1711)</f>
        <v>1710RAMPLA</v>
      </c>
      <c r="AI1711" s="15" t="str">
        <f>CONCATENATE("ENT-",A1711)</f>
        <v>ENT-1710</v>
      </c>
      <c r="AJ1711" s="15" t="str">
        <f>IF(Tabla2[[#This Row],[Op]]&lt;&gt;"","ENTREGA","")</f>
        <v>ENTREGA</v>
      </c>
      <c r="AK1711" s="40" t="str">
        <f>(Tabla2[[#This Row],[FECHA ENTREGA]]&amp;Tabla2[[#This Row],[HORA ENTREGA]])</f>
        <v>461080,541666666666667</v>
      </c>
      <c r="AL1711" s="34" t="str">
        <f>IFERROR(HYPERLINK("https://wa.me/"&amp;Tabla2[[#This Row],[CONTACTO]]&amp;"?text="&amp;Tabla2[[#This Row],[Mensaje]]),"")</f>
        <v>https://wa.me/56994354094?text=Hola!%0AServicio del día 27-03%0A *Cliente:* AUTOMOTIVE SPA / DSV */ Cont: * RAMPLA*/ HR Entrega: *13:00* /Dirección: *Planta Granallos ByR - Camino la estancilla de Nos parcela 55 km 25 San Bernardo</v>
      </c>
    </row>
    <row r="1712" spans="1:38" s="15" customFormat="1" ht="16.5" customHeight="1" x14ac:dyDescent="0.2">
      <c r="A1712" s="15">
        <f>ROW(A1711)</f>
        <v>1711</v>
      </c>
      <c r="B1712" s="15">
        <f>IF(J1712=J1711,B1711+1,1)</f>
        <v>13</v>
      </c>
      <c r="C1712" s="15" t="s">
        <v>2234</v>
      </c>
      <c r="D1712" s="25" t="s">
        <v>39</v>
      </c>
      <c r="E1712" s="27">
        <v>300526</v>
      </c>
      <c r="F1712" s="27" t="s">
        <v>456</v>
      </c>
      <c r="G1712" s="27" t="s">
        <v>456</v>
      </c>
      <c r="H1712" s="27" t="s">
        <v>120</v>
      </c>
      <c r="I1712" s="27" t="s">
        <v>42</v>
      </c>
      <c r="J1712" s="28">
        <v>46108</v>
      </c>
      <c r="K1712" s="26">
        <v>0.58333333333333337</v>
      </c>
      <c r="L1712" s="26"/>
      <c r="M1712" s="27"/>
      <c r="N1712" s="25" t="str">
        <f>IFERROR(VLOOKUP(M1712,Data!$J$1:$K$58,2,0),"")</f>
        <v/>
      </c>
      <c r="O1712" s="27"/>
      <c r="P1712" s="27"/>
      <c r="Q1712" s="27" t="s">
        <v>2235</v>
      </c>
      <c r="R1712" s="27" t="s">
        <v>120</v>
      </c>
      <c r="S1712" s="27"/>
      <c r="T1712" s="27"/>
      <c r="U1712" s="28"/>
      <c r="X1712" s="27"/>
      <c r="Y1712" s="27"/>
      <c r="Z1712" s="29"/>
      <c r="AA1712" s="29"/>
      <c r="AB1712" s="29"/>
      <c r="AC1712" s="30"/>
      <c r="AD1712" s="15" t="str">
        <f>IF(Tabla2[[#This Row],[HORA ENTREGA]]="DIRECTO","On time", IF(AA1712&lt;&gt;"",IF(Tabla2[[#This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12" s="15" t="str">
        <f>MID(Tabla2[[#This Row],[TIPO]],1,3)</f>
        <v>RAM</v>
      </c>
      <c r="AF17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AUTOMOTIVE SPA / DSV */ Cont: * RAMPLA*/ HR Entrega: *14:00* /Dirección: *Planta Granallos ByR - Camino la estancilla de Nos parcela 55 km 25 San Bernardo</v>
      </c>
      <c r="AG1712" s="38" t="str">
        <f>IFERROR(HYPERLINK("https://wa.me/"&amp;Tabla2[[#This Row],[CONTACTO]]&amp;"?text="&amp;Tabla2[[#This Row],[Mensaje]],"Enviar mensaje"),"")</f>
        <v>Enviar mensaje</v>
      </c>
      <c r="AH1712" s="15" t="str">
        <f>CONCATENATE(A1712,F1712)</f>
        <v>1711RAMPLA</v>
      </c>
      <c r="AI1712" s="15" t="str">
        <f>CONCATENATE("ENT-",A1712)</f>
        <v>ENT-1711</v>
      </c>
      <c r="AJ1712" s="15" t="str">
        <f>IF(Tabla2[[#This Row],[Op]]&lt;&gt;"","ENTREGA","")</f>
        <v>ENTREGA</v>
      </c>
      <c r="AK1712" s="40" t="str">
        <f>(Tabla2[[#This Row],[FECHA ENTREGA]]&amp;Tabla2[[#This Row],[HORA ENTREGA]])</f>
        <v>461080,583333333333333</v>
      </c>
      <c r="AL1712" s="34" t="str">
        <f>IFERROR(HYPERLINK("https://wa.me/"&amp;Tabla2[[#This Row],[CONTACTO]]&amp;"?text="&amp;Tabla2[[#This Row],[Mensaje]]),"")</f>
        <v>https://wa.me/?text=Hola!%0AServicio del día 27-03%0A *Cliente:* AUTOMOTIVE SPA / DSV */ Cont: * RAMPLA*/ HR Entrega: *14:00* /Dirección: *Planta Granallos ByR - Camino la estancilla de Nos parcela 55 km 25 San Bernardo</v>
      </c>
    </row>
    <row r="1713" spans="1:38" s="15" customFormat="1" ht="16.5" customHeight="1" x14ac:dyDescent="0.2">
      <c r="A1713" s="15">
        <f>ROW(A1712)</f>
        <v>1712</v>
      </c>
      <c r="B1713" s="15">
        <f>IF(J1713=J1712,B1712+1,1)</f>
        <v>14</v>
      </c>
      <c r="C1713" s="15" t="s">
        <v>1968</v>
      </c>
      <c r="D1713" s="25" t="s">
        <v>39</v>
      </c>
      <c r="E1713" s="27">
        <v>302156</v>
      </c>
      <c r="F1713" s="27" t="s">
        <v>2770</v>
      </c>
      <c r="G1713" s="27" t="s">
        <v>41</v>
      </c>
      <c r="H1713" s="27">
        <v>29000</v>
      </c>
      <c r="I1713" s="27">
        <v>0.5</v>
      </c>
      <c r="J1713" s="28">
        <v>46108</v>
      </c>
      <c r="K1713" s="26" t="s">
        <v>290</v>
      </c>
      <c r="L1713" s="26"/>
      <c r="M1713" s="27" t="s">
        <v>77</v>
      </c>
      <c r="N1713" s="25">
        <f>IFERROR(VLOOKUP(M1713,Data!$J$1:$K$58,2,0),"")</f>
        <v>56967384794</v>
      </c>
      <c r="O1713" s="27" t="s">
        <v>78</v>
      </c>
      <c r="P1713" s="27"/>
      <c r="Q1713" s="27" t="s">
        <v>1971</v>
      </c>
      <c r="R1713" s="27" t="s">
        <v>183</v>
      </c>
      <c r="S1713" s="27"/>
      <c r="T1713" s="27"/>
      <c r="U1713" s="28"/>
      <c r="X1713" s="27"/>
      <c r="Y1713" s="27"/>
      <c r="Z1713" s="29"/>
      <c r="AA1713" s="29"/>
      <c r="AB1713" s="29"/>
      <c r="AC1713" s="30"/>
      <c r="AD1713" s="15" t="str">
        <f>IF(Tabla2[[#This Row],[HORA ENTREGA]]="DIRECTO","On time", IF(AA1713&lt;&gt;"",IF(Tabla2[[#This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13" s="15" t="str">
        <f>MID(Tabla2[[#This Row],[TIPO]],1,3)</f>
        <v xml:space="preserve">40 </v>
      </c>
      <c r="AF17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CANORO Y ABSOLUTO SPA */ Cont: * PCIU9102322*/ HR Entrega: *DIRECTO* /Dirección: *CARRETERA GENERAL SAN MARTIN 8250 BOD 22A QUILICURA</v>
      </c>
      <c r="AG1713" s="38" t="str">
        <f>IFERROR(HYPERLINK("https://wa.me/"&amp;Tabla2[[#This Row],[CONTACTO]]&amp;"?text="&amp;Tabla2[[#This Row],[Mensaje]],"Enviar mensaje"),"")</f>
        <v>Enviar mensaje</v>
      </c>
      <c r="AH1713" s="15" t="str">
        <f>CONCATENATE(A1713,F1713)</f>
        <v>1712PCIU9102322</v>
      </c>
      <c r="AI1713" s="15" t="str">
        <f>CONCATENATE("ENT-",A1713)</f>
        <v>ENT-1712</v>
      </c>
      <c r="AJ1713" s="15" t="str">
        <f>IF(Tabla2[[#This Row],[Op]]&lt;&gt;"","ENTREGA","")</f>
        <v>ENTREGA</v>
      </c>
      <c r="AK1713" s="40" t="str">
        <f>(Tabla2[[#This Row],[FECHA ENTREGA]]&amp;Tabla2[[#This Row],[HORA ENTREGA]])</f>
        <v>46108DIRECTO</v>
      </c>
      <c r="AL1713" s="34" t="str">
        <f>IFERROR(HYPERLINK("https://wa.me/"&amp;Tabla2[[#This Row],[CONTACTO]]&amp;"?text="&amp;Tabla2[[#This Row],[Mensaje]]),"")</f>
        <v>https://wa.me/56967384794?text=Hola!%0AServicio del día 27-03%0A *Cliente:* CANORO Y ABSOLUTO SPA */ Cont: * PCIU9102322*/ HR Entrega: *DIRECTO* /Dirección: *CARRETERA GENERAL SAN MARTIN 8250 BOD 22A QUILICURA</v>
      </c>
    </row>
    <row r="1714" spans="1:38" s="15" customFormat="1" ht="16.5" customHeight="1" x14ac:dyDescent="0.2">
      <c r="A1714" s="15">
        <f>ROW(A1713)</f>
        <v>1713</v>
      </c>
      <c r="B1714" s="15">
        <f>IF(J1714=J1713,B1713+1,1)</f>
        <v>15</v>
      </c>
      <c r="C1714" s="15" t="s">
        <v>2771</v>
      </c>
      <c r="D1714" s="25" t="s">
        <v>39</v>
      </c>
      <c r="E1714" s="27">
        <v>302342</v>
      </c>
      <c r="F1714" s="27" t="s">
        <v>2772</v>
      </c>
      <c r="G1714" s="27" t="s">
        <v>64</v>
      </c>
      <c r="H1714" s="27">
        <v>28000</v>
      </c>
      <c r="I1714" s="27">
        <v>0.39583333333333331</v>
      </c>
      <c r="J1714" s="28">
        <v>46108</v>
      </c>
      <c r="K1714" s="26" t="s">
        <v>290</v>
      </c>
      <c r="L1714" s="26"/>
      <c r="M1714" s="27" t="s">
        <v>649</v>
      </c>
      <c r="N1714" s="25">
        <f>IFERROR(VLOOKUP(M1714,Data!$J$1:$K$58,2,0),"")</f>
        <v>56939438073</v>
      </c>
      <c r="O1714" s="27" t="s">
        <v>203</v>
      </c>
      <c r="P1714" s="27"/>
      <c r="Q1714" s="27" t="s">
        <v>2773</v>
      </c>
      <c r="R1714" s="27" t="s">
        <v>93</v>
      </c>
      <c r="S1714" s="27"/>
      <c r="T1714" s="27"/>
      <c r="U1714" s="28"/>
      <c r="X1714" s="27"/>
      <c r="Y1714" s="27"/>
      <c r="Z1714" s="29"/>
      <c r="AA1714" s="29">
        <v>0.56944444444444442</v>
      </c>
      <c r="AB1714" s="29"/>
      <c r="AC1714" s="30">
        <v>46108</v>
      </c>
      <c r="AD1714" s="15" t="str">
        <f>IF(Tabla2[[#This Row],[HORA ENTREGA]]="DIRECTO","On time", IF(AA1714&lt;&gt;"",IF(Tabla2[[#This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14" s="15" t="str">
        <f>MID(Tabla2[[#This Row],[TIPO]],1,3)</f>
        <v xml:space="preserve">20 </v>
      </c>
      <c r="AF17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COMERCIAL AMBIENTO */ Cont: * MSKU5448375*/ HR Entrega: *DIRECTO* /Dirección: *Carretera Gral San Martin 6000 Local 104, Colina</v>
      </c>
      <c r="AG1714" s="38" t="str">
        <f>IFERROR(HYPERLINK("https://wa.me/"&amp;Tabla2[[#This Row],[CONTACTO]]&amp;"?text="&amp;Tabla2[[#This Row],[Mensaje]],"Enviar mensaje"),"")</f>
        <v>Enviar mensaje</v>
      </c>
      <c r="AH1714" s="15" t="str">
        <f>CONCATENATE(A1714,F1714)</f>
        <v>1713MSKU5448375</v>
      </c>
      <c r="AI1714" s="15" t="str">
        <f>CONCATENATE("ENT-",A1714)</f>
        <v>ENT-1713</v>
      </c>
      <c r="AJ1714" s="15" t="str">
        <f>IF(Tabla2[[#This Row],[Op]]&lt;&gt;"","ENTREGA","")</f>
        <v>ENTREGA</v>
      </c>
      <c r="AK1714" s="40" t="str">
        <f>(Tabla2[[#This Row],[FECHA ENTREGA]]&amp;Tabla2[[#This Row],[HORA ENTREGA]])</f>
        <v>46108DIRECTO</v>
      </c>
      <c r="AL1714" s="34" t="str">
        <f>IFERROR(HYPERLINK("https://wa.me/"&amp;Tabla2[[#This Row],[CONTACTO]]&amp;"?text="&amp;Tabla2[[#This Row],[Mensaje]]),"")</f>
        <v>https://wa.me/56939438073?text=Hola!%0AServicio del día 27-03%0A *Cliente:* COMERCIAL AMBIENTO */ Cont: * MSKU5448375*/ HR Entrega: *DIRECTO* /Dirección: *Carretera Gral San Martin 6000 Local 104, Colina</v>
      </c>
    </row>
    <row r="1715" spans="1:38" s="15" customFormat="1" ht="16.5" customHeight="1" x14ac:dyDescent="0.2">
      <c r="A1715" s="15">
        <f>ROW(A1714)</f>
        <v>1714</v>
      </c>
      <c r="B1715" s="15">
        <f>IF(J1715=J1714,B1714+1,1)</f>
        <v>16</v>
      </c>
      <c r="C1715" s="15" t="s">
        <v>2774</v>
      </c>
      <c r="D1715" s="25" t="s">
        <v>39</v>
      </c>
      <c r="E1715" s="27">
        <v>301771</v>
      </c>
      <c r="F1715" s="27" t="s">
        <v>2775</v>
      </c>
      <c r="G1715" s="27" t="s">
        <v>41</v>
      </c>
      <c r="H1715" s="27">
        <v>12000</v>
      </c>
      <c r="I1715" s="27" t="s">
        <v>2776</v>
      </c>
      <c r="J1715" s="28">
        <v>46108</v>
      </c>
      <c r="K1715" s="26">
        <v>0.54166666666666663</v>
      </c>
      <c r="L1715" s="26"/>
      <c r="M1715" s="27" t="s">
        <v>199</v>
      </c>
      <c r="N1715" s="25">
        <f>IFERROR(VLOOKUP(M1715,Data!$J$1:$K$58,2,0),"")</f>
        <v>56975315726</v>
      </c>
      <c r="O1715" s="27" t="s">
        <v>200</v>
      </c>
      <c r="P1715" s="27"/>
      <c r="Q1715" s="27" t="s">
        <v>2777</v>
      </c>
      <c r="R1715" s="27" t="s">
        <v>218</v>
      </c>
      <c r="S1715" s="27"/>
      <c r="T1715" s="27"/>
      <c r="U1715" s="28"/>
      <c r="X1715" s="27"/>
      <c r="Y1715" s="27"/>
      <c r="Z1715" s="29"/>
      <c r="AA1715" s="29">
        <v>0.55902777777777779</v>
      </c>
      <c r="AB1715" s="29"/>
      <c r="AC1715" s="30">
        <v>46108</v>
      </c>
      <c r="AD1715" s="15" t="str">
        <f>IF(Tabla2[[#This Row],[HORA ENTREGA]]="DIRECTO","On time", IF(AA1715&lt;&gt;"",IF(Tabla2[[#This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15" s="15" t="str">
        <f>MID(Tabla2[[#This Row],[TIPO]],1,3)</f>
        <v xml:space="preserve">40 </v>
      </c>
      <c r="AF17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COMERCIAL CELTEX S.A. */ Cont: * TRHU4874045*/ HR Entrega: *13:00* /Dirección: *LOS HERREROS 8723; LA REINA</v>
      </c>
      <c r="AG1715" s="38" t="str">
        <f>IFERROR(HYPERLINK("https://wa.me/"&amp;Tabla2[[#This Row],[CONTACTO]]&amp;"?text="&amp;Tabla2[[#This Row],[Mensaje]],"Enviar mensaje"),"")</f>
        <v>Enviar mensaje</v>
      </c>
      <c r="AH1715" s="15" t="str">
        <f>CONCATENATE(A1715,F1715)</f>
        <v>1714TRHU4874045</v>
      </c>
      <c r="AI1715" s="15" t="str">
        <f>CONCATENATE("ENT-",A1715)</f>
        <v>ENT-1714</v>
      </c>
      <c r="AJ1715" s="15" t="str">
        <f>IF(Tabla2[[#This Row],[Op]]&lt;&gt;"","ENTREGA","")</f>
        <v>ENTREGA</v>
      </c>
      <c r="AK1715" s="40" t="str">
        <f>(Tabla2[[#This Row],[FECHA ENTREGA]]&amp;Tabla2[[#This Row],[HORA ENTREGA]])</f>
        <v>461080,541666666666667</v>
      </c>
      <c r="AL1715" s="34" t="str">
        <f>IFERROR(HYPERLINK("https://wa.me/"&amp;Tabla2[[#This Row],[CONTACTO]]&amp;"?text="&amp;Tabla2[[#This Row],[Mensaje]]),"")</f>
        <v>https://wa.me/56975315726?text=Hola!%0AServicio del día 27-03%0A *Cliente:* COMERCIAL CELTEX S.A. */ Cont: * TRHU4874045*/ HR Entrega: *13:00* /Dirección: *LOS HERREROS 8723; LA REINA</v>
      </c>
    </row>
    <row r="1716" spans="1:38" s="15" customFormat="1" ht="16.5" customHeight="1" x14ac:dyDescent="0.2">
      <c r="A1716" s="15">
        <f>ROW(A1715)</f>
        <v>1715</v>
      </c>
      <c r="B1716" s="15">
        <f>IF(J1716=J1715,B1715+1,1)</f>
        <v>17</v>
      </c>
      <c r="C1716" s="15" t="s">
        <v>101</v>
      </c>
      <c r="D1716" s="25" t="s">
        <v>39</v>
      </c>
      <c r="E1716" s="27">
        <v>142937</v>
      </c>
      <c r="F1716" s="27" t="s">
        <v>2778</v>
      </c>
      <c r="G1716" s="27" t="s">
        <v>64</v>
      </c>
      <c r="H1716" s="27">
        <v>5000</v>
      </c>
      <c r="I1716" s="27" t="s">
        <v>42</v>
      </c>
      <c r="J1716" s="28">
        <v>46108</v>
      </c>
      <c r="K1716" s="26">
        <v>0.35416666666666669</v>
      </c>
      <c r="L1716" s="26"/>
      <c r="M1716" s="27" t="s">
        <v>649</v>
      </c>
      <c r="N1716" s="25">
        <f>IFERROR(VLOOKUP(M1716,Data!$J$1:$K$58,2,0),"")</f>
        <v>56939438073</v>
      </c>
      <c r="O1716" s="27" t="s">
        <v>203</v>
      </c>
      <c r="P1716" s="27"/>
      <c r="Q1716" s="27" t="s">
        <v>396</v>
      </c>
      <c r="R1716" s="27" t="s">
        <v>218</v>
      </c>
      <c r="S1716" s="27"/>
      <c r="T1716" s="27"/>
      <c r="U1716" s="28"/>
      <c r="X1716" s="27" t="s">
        <v>335</v>
      </c>
      <c r="Y1716" s="27"/>
      <c r="Z1716" s="29"/>
      <c r="AA1716" s="29">
        <v>0.31597222222222221</v>
      </c>
      <c r="AB1716" s="29"/>
      <c r="AC1716" s="30">
        <v>46108</v>
      </c>
      <c r="AD1716" s="15" t="str">
        <f>IF(Tabla2[[#This Row],[HORA ENTREGA]]="DIRECTO","On time", IF(AA1716&lt;&gt;"",IF(Tabla2[[#This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16" s="15" t="str">
        <f>MID(Tabla2[[#This Row],[TIPO]],1,3)</f>
        <v xml:space="preserve">20 </v>
      </c>
      <c r="AF17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COMERCIAL PICHARA SPA */ Cont: * MRKU9707425*/ HR Entrega: *08:30* /Dirección: *OLIVOS 672, RECOLETA</v>
      </c>
      <c r="AG1716" s="38" t="str">
        <f>IFERROR(HYPERLINK("https://wa.me/"&amp;Tabla2[[#This Row],[CONTACTO]]&amp;"?text="&amp;Tabla2[[#This Row],[Mensaje]],"Enviar mensaje"),"")</f>
        <v>Enviar mensaje</v>
      </c>
      <c r="AH1716" s="15" t="str">
        <f>CONCATENATE(A1716,F1716)</f>
        <v>1715MRKU9707425</v>
      </c>
      <c r="AI1716" s="15" t="str">
        <f>CONCATENATE("ENT-",A1716)</f>
        <v>ENT-1715</v>
      </c>
      <c r="AJ1716" s="15" t="str">
        <f>IF(Tabla2[[#This Row],[Op]]&lt;&gt;"","ENTREGA","")</f>
        <v>ENTREGA</v>
      </c>
      <c r="AK1716" s="40" t="str">
        <f>(Tabla2[[#This Row],[FECHA ENTREGA]]&amp;Tabla2[[#This Row],[HORA ENTREGA]])</f>
        <v>461080,354166666666667</v>
      </c>
      <c r="AL1716" s="34" t="str">
        <f>IFERROR(HYPERLINK("https://wa.me/"&amp;Tabla2[[#This Row],[CONTACTO]]&amp;"?text="&amp;Tabla2[[#This Row],[Mensaje]]),"")</f>
        <v>https://wa.me/56939438073?text=Hola!%0AServicio del día 27-03%0A *Cliente:* COMERCIAL PICHARA SPA */ Cont: * MRKU9707425*/ HR Entrega: *08:30* /Dirección: *OLIVOS 672, RECOLETA</v>
      </c>
    </row>
    <row r="1717" spans="1:38" s="15" customFormat="1" ht="16.5" customHeight="1" x14ac:dyDescent="0.2">
      <c r="A1717" s="15">
        <f>ROW(A1716)</f>
        <v>1716</v>
      </c>
      <c r="B1717" s="15">
        <f>IF(J1717=J1716,B1716+1,1)</f>
        <v>18</v>
      </c>
      <c r="C1717" s="15" t="s">
        <v>110</v>
      </c>
      <c r="D1717" s="25" t="s">
        <v>39</v>
      </c>
      <c r="E1717" s="27">
        <v>2023112</v>
      </c>
      <c r="F1717" s="27" t="s">
        <v>2547</v>
      </c>
      <c r="G1717" s="27" t="s">
        <v>41</v>
      </c>
      <c r="H1717" s="27">
        <v>35000</v>
      </c>
      <c r="I1717" s="27" t="s">
        <v>42</v>
      </c>
      <c r="J1717" s="28">
        <v>46108</v>
      </c>
      <c r="K1717" s="26">
        <v>0.33333333333333331</v>
      </c>
      <c r="L1717" s="26"/>
      <c r="M1717" s="27" t="s">
        <v>221</v>
      </c>
      <c r="N1717" s="25">
        <f>IFERROR(VLOOKUP(M1717,Data!$J$1:$K$58,2,0),"")</f>
        <v>56965378427</v>
      </c>
      <c r="O1717" s="27" t="s">
        <v>222</v>
      </c>
      <c r="P1717" s="27"/>
      <c r="Q1717" s="27" t="s">
        <v>113</v>
      </c>
      <c r="R1717" s="27" t="s">
        <v>218</v>
      </c>
      <c r="S1717" s="27"/>
      <c r="T1717" s="27"/>
      <c r="U1717" s="28"/>
      <c r="X1717" s="27"/>
      <c r="Y1717" s="27"/>
      <c r="Z1717" s="29"/>
      <c r="AA1717" s="29">
        <v>0.30555555555555558</v>
      </c>
      <c r="AB1717" s="29"/>
      <c r="AC1717" s="30">
        <v>46108</v>
      </c>
      <c r="AD1717" s="15" t="str">
        <f>IF(Tabla2[[#This Row],[HORA ENTREGA]]="DIRECTO","On time", IF(AA1717&lt;&gt;"",IF(Tabla2[[#This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17" s="15" t="str">
        <f>MID(Tabla2[[#This Row],[TIPO]],1,3)</f>
        <v xml:space="preserve">40 </v>
      </c>
      <c r="AF17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COMERCIAL SANDOVAL E HIJOS LTDA */ Cont: * MMAU1465199*/ HR Entrega: *08:00* /Dirección: *SANTA ISABEL 370; LAMPA</v>
      </c>
      <c r="AG1717" s="38" t="str">
        <f>IFERROR(HYPERLINK("https://wa.me/"&amp;Tabla2[[#This Row],[CONTACTO]]&amp;"?text="&amp;Tabla2[[#This Row],[Mensaje]],"Enviar mensaje"),"")</f>
        <v>Enviar mensaje</v>
      </c>
      <c r="AH1717" s="15" t="str">
        <f>CONCATENATE(A1717,F1717)</f>
        <v>1716MMAU1465199</v>
      </c>
      <c r="AI1717" s="15" t="str">
        <f>CONCATENATE("ENT-",A1717)</f>
        <v>ENT-1716</v>
      </c>
      <c r="AJ1717" s="15" t="str">
        <f>IF(Tabla2[[#This Row],[Op]]&lt;&gt;"","ENTREGA","")</f>
        <v>ENTREGA</v>
      </c>
      <c r="AK1717" s="40" t="str">
        <f>(Tabla2[[#This Row],[FECHA ENTREGA]]&amp;Tabla2[[#This Row],[HORA ENTREGA]])</f>
        <v>461080,333333333333333</v>
      </c>
      <c r="AL1717" s="34" t="str">
        <f>IFERROR(HYPERLINK("https://wa.me/"&amp;Tabla2[[#This Row],[CONTACTO]]&amp;"?text="&amp;Tabla2[[#This Row],[Mensaje]]),"")</f>
        <v>https://wa.me/56965378427?text=Hola!%0AServicio del día 27-03%0A *Cliente:* COMERCIAL SANDOVAL E HIJOS LTDA */ Cont: * MMAU1465199*/ HR Entrega: *08:00* /Dirección: *SANTA ISABEL 370; LAMPA</v>
      </c>
    </row>
    <row r="1718" spans="1:38" s="15" customFormat="1" ht="16.5" customHeight="1" x14ac:dyDescent="0.2">
      <c r="A1718" s="15">
        <f>ROW(A1717)</f>
        <v>1717</v>
      </c>
      <c r="B1718" s="15">
        <f>IF(J1718=J1717,B1717+1,1)</f>
        <v>19</v>
      </c>
      <c r="C1718" s="15" t="s">
        <v>110</v>
      </c>
      <c r="D1718" s="25" t="s">
        <v>39</v>
      </c>
      <c r="E1718" s="27">
        <v>2023112</v>
      </c>
      <c r="F1718" s="27" t="s">
        <v>2547</v>
      </c>
      <c r="G1718" s="27" t="s">
        <v>41</v>
      </c>
      <c r="H1718" s="27">
        <v>35000</v>
      </c>
      <c r="I1718" s="27" t="s">
        <v>42</v>
      </c>
      <c r="J1718" s="28">
        <v>46108</v>
      </c>
      <c r="K1718" s="26">
        <v>0.41666666666666669</v>
      </c>
      <c r="L1718" s="26"/>
      <c r="M1718" s="27" t="s">
        <v>147</v>
      </c>
      <c r="N1718" s="25">
        <f>IFERROR(VLOOKUP(M1718,Data!$J$1:$K$58,2,0),"")</f>
        <v>56935532735</v>
      </c>
      <c r="O1718" s="27" t="s">
        <v>148</v>
      </c>
      <c r="P1718" s="27"/>
      <c r="Q1718" s="27" t="s">
        <v>113</v>
      </c>
      <c r="R1718" s="27" t="s">
        <v>218</v>
      </c>
      <c r="S1718" s="27"/>
      <c r="T1718" s="27"/>
      <c r="U1718" s="28"/>
      <c r="X1718" s="27"/>
      <c r="Y1718" s="27"/>
      <c r="Z1718" s="29"/>
      <c r="AA1718" s="29"/>
      <c r="AB1718" s="29"/>
      <c r="AC1718" s="30"/>
      <c r="AD1718" s="15" t="str">
        <f>IF(Tabla2[[#This Row],[HORA ENTREGA]]="DIRECTO","On time", IF(AA1718&lt;&gt;"",IF(Tabla2[[#This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18" s="15" t="str">
        <f>MID(Tabla2[[#This Row],[TIPO]],1,3)</f>
        <v xml:space="preserve">40 </v>
      </c>
      <c r="AF17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COMERCIAL SANDOVAL E HIJOS LTDA */ Cont: * MMAU1465199*/ HR Entrega: *10:00* /Dirección: *SANTA ISABEL 370; LAMPA</v>
      </c>
      <c r="AG1718" s="38" t="str">
        <f>IFERROR(HYPERLINK("https://wa.me/"&amp;Tabla2[[#This Row],[CONTACTO]]&amp;"?text="&amp;Tabla2[[#This Row],[Mensaje]],"Enviar mensaje"),"")</f>
        <v>Enviar mensaje</v>
      </c>
      <c r="AH1718" s="15" t="str">
        <f>CONCATENATE(A1718,F1718)</f>
        <v>1717MMAU1465199</v>
      </c>
      <c r="AI1718" s="15" t="str">
        <f>CONCATENATE("ENT-",A1718)</f>
        <v>ENT-1717</v>
      </c>
      <c r="AJ1718" s="15" t="str">
        <f>IF(Tabla2[[#This Row],[Op]]&lt;&gt;"","ENTREGA","")</f>
        <v>ENTREGA</v>
      </c>
      <c r="AK1718" s="40" t="str">
        <f>(Tabla2[[#This Row],[FECHA ENTREGA]]&amp;Tabla2[[#This Row],[HORA ENTREGA]])</f>
        <v>461080,416666666666667</v>
      </c>
      <c r="AL1718" s="34" t="str">
        <f>IFERROR(HYPERLINK("https://wa.me/"&amp;Tabla2[[#This Row],[CONTACTO]]&amp;"?text="&amp;Tabla2[[#This Row],[Mensaje]]),"")</f>
        <v>https://wa.me/56935532735?text=Hola!%0AServicio del día 27-03%0A *Cliente:* COMERCIAL SANDOVAL E HIJOS LTDA */ Cont: * MMAU1465199*/ HR Entrega: *10:00* /Dirección: *SANTA ISABEL 370; LAMPA</v>
      </c>
    </row>
    <row r="1719" spans="1:38" s="15" customFormat="1" ht="16.5" customHeight="1" x14ac:dyDescent="0.2">
      <c r="A1719" s="15">
        <f>ROW(A1718)</f>
        <v>1718</v>
      </c>
      <c r="B1719" s="15">
        <f>IF(J1719=J1718,B1718+1,1)</f>
        <v>20</v>
      </c>
      <c r="C1719" s="15" t="s">
        <v>110</v>
      </c>
      <c r="D1719" s="25" t="s">
        <v>39</v>
      </c>
      <c r="E1719" s="27">
        <v>2023093</v>
      </c>
      <c r="F1719" s="27" t="s">
        <v>2627</v>
      </c>
      <c r="G1719" s="27" t="s">
        <v>41</v>
      </c>
      <c r="H1719" s="27">
        <v>35000</v>
      </c>
      <c r="I1719" s="27" t="s">
        <v>42</v>
      </c>
      <c r="J1719" s="28">
        <v>46108</v>
      </c>
      <c r="K1719" s="26">
        <v>0.5</v>
      </c>
      <c r="L1719" s="26"/>
      <c r="M1719" s="27" t="s">
        <v>433</v>
      </c>
      <c r="N1719" s="25">
        <f>IFERROR(VLOOKUP(M1719,Data!$J$1:$K$58,2,0),"")</f>
        <v>56994354094</v>
      </c>
      <c r="O1719" s="27" t="s">
        <v>145</v>
      </c>
      <c r="P1719" s="27"/>
      <c r="Q1719" s="27" t="s">
        <v>113</v>
      </c>
      <c r="R1719" s="27" t="s">
        <v>218</v>
      </c>
      <c r="S1719" s="27"/>
      <c r="T1719" s="27"/>
      <c r="U1719" s="28"/>
      <c r="X1719" s="27"/>
      <c r="Y1719" s="27"/>
      <c r="Z1719" s="29"/>
      <c r="AA1719" s="29"/>
      <c r="AB1719" s="29"/>
      <c r="AC1719" s="30"/>
      <c r="AD1719" s="15" t="str">
        <f>IF(Tabla2[[#This Row],[HORA ENTREGA]]="DIRECTO","On time", IF(AA1719&lt;&gt;"",IF(Tabla2[[#This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19" s="15" t="str">
        <f>MID(Tabla2[[#This Row],[TIPO]],1,3)</f>
        <v xml:space="preserve">40 </v>
      </c>
      <c r="AF17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COMERCIAL SANDOVAL E HIJOS LTDA */ Cont: * MMAU1466024*/ HR Entrega: *12:00* /Dirección: *SANTA ISABEL 370; LAMPA</v>
      </c>
      <c r="AG1719" s="38" t="str">
        <f>IFERROR(HYPERLINK("https://wa.me/"&amp;Tabla2[[#This Row],[CONTACTO]]&amp;"?text="&amp;Tabla2[[#This Row],[Mensaje]],"Enviar mensaje"),"")</f>
        <v>Enviar mensaje</v>
      </c>
      <c r="AH1719" s="15" t="str">
        <f>CONCATENATE(A1719,F1719)</f>
        <v>1718MMAU1466024</v>
      </c>
      <c r="AI1719" s="15" t="str">
        <f>CONCATENATE("ENT-",A1719)</f>
        <v>ENT-1718</v>
      </c>
      <c r="AJ1719" s="15" t="str">
        <f>IF(Tabla2[[#This Row],[Op]]&lt;&gt;"","ENTREGA","")</f>
        <v>ENTREGA</v>
      </c>
      <c r="AK1719" s="40" t="str">
        <f>(Tabla2[[#This Row],[FECHA ENTREGA]]&amp;Tabla2[[#This Row],[HORA ENTREGA]])</f>
        <v>461080,5</v>
      </c>
      <c r="AL1719" s="34" t="str">
        <f>IFERROR(HYPERLINK("https://wa.me/"&amp;Tabla2[[#This Row],[CONTACTO]]&amp;"?text="&amp;Tabla2[[#This Row],[Mensaje]]),"")</f>
        <v>https://wa.me/56994354094?text=Hola!%0AServicio del día 27-03%0A *Cliente:* COMERCIAL SANDOVAL E HIJOS LTDA */ Cont: * MMAU1466024*/ HR Entrega: *12:00* /Dirección: *SANTA ISABEL 370; LAMPA</v>
      </c>
    </row>
    <row r="1720" spans="1:38" s="15" customFormat="1" ht="16.5" customHeight="1" x14ac:dyDescent="0.2">
      <c r="A1720" s="15">
        <f>ROW(A1719)</f>
        <v>1719</v>
      </c>
      <c r="B1720" s="15">
        <f>IF(J1720=J1719,B1719+1,1)</f>
        <v>21</v>
      </c>
      <c r="C1720" s="15" t="s">
        <v>288</v>
      </c>
      <c r="D1720" s="25" t="s">
        <v>39</v>
      </c>
      <c r="E1720" s="27">
        <v>103257</v>
      </c>
      <c r="F1720" s="27" t="s">
        <v>2779</v>
      </c>
      <c r="G1720" s="27" t="s">
        <v>54</v>
      </c>
      <c r="H1720" s="27">
        <v>25000</v>
      </c>
      <c r="I1720" s="27">
        <v>0.375</v>
      </c>
      <c r="J1720" s="28">
        <v>46108</v>
      </c>
      <c r="K1720" s="26" t="s">
        <v>290</v>
      </c>
      <c r="L1720" s="26"/>
      <c r="M1720" s="27" t="s">
        <v>144</v>
      </c>
      <c r="N1720" s="25">
        <f>IFERROR(VLOOKUP(M1720,Data!$J$1:$K$58,2,0),"")</f>
        <v>56940144795</v>
      </c>
      <c r="O1720" s="27" t="s">
        <v>145</v>
      </c>
      <c r="P1720" s="27"/>
      <c r="Q1720" s="27" t="s">
        <v>398</v>
      </c>
      <c r="R1720" s="27" t="s">
        <v>280</v>
      </c>
      <c r="S1720" s="27"/>
      <c r="T1720" s="27"/>
      <c r="U1720" s="28"/>
      <c r="X1720" s="27" t="s">
        <v>620</v>
      </c>
      <c r="Y1720" s="27"/>
      <c r="Z1720" s="29"/>
      <c r="AA1720" s="29">
        <v>0.56597222222222221</v>
      </c>
      <c r="AB1720" s="29"/>
      <c r="AC1720" s="30">
        <v>46108</v>
      </c>
      <c r="AD1720" s="15" t="str">
        <f>IF(Tabla2[[#This Row],[HORA ENTREGA]]="DIRECTO","On time", IF(AA1720&lt;&gt;"",IF(Tabla2[[#This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0" s="15" t="str">
        <f>MID(Tabla2[[#This Row],[TIPO]],1,3)</f>
        <v xml:space="preserve">40 </v>
      </c>
      <c r="AF17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COMERCIAL SEA GARDEN SPA */ Cont: * CGMU8012783*/ HR Entrega: *DIRECTO* /Dirección: *Pedro Jorquera 575, Pudahuel</v>
      </c>
      <c r="AG1720" s="38" t="str">
        <f>IFERROR(HYPERLINK("https://wa.me/"&amp;Tabla2[[#This Row],[CONTACTO]]&amp;"?text="&amp;Tabla2[[#This Row],[Mensaje]],"Enviar mensaje"),"")</f>
        <v>Enviar mensaje</v>
      </c>
      <c r="AH1720" s="15" t="str">
        <f>CONCATENATE(A1720,F1720)</f>
        <v>1719CGMU8012783</v>
      </c>
      <c r="AI1720" s="15" t="str">
        <f>CONCATENATE("ENT-",A1720)</f>
        <v>ENT-1719</v>
      </c>
      <c r="AJ1720" s="15" t="str">
        <f>IF(Tabla2[[#This Row],[Op]]&lt;&gt;"","ENTREGA","")</f>
        <v>ENTREGA</v>
      </c>
      <c r="AK1720" s="40" t="str">
        <f>(Tabla2[[#This Row],[FECHA ENTREGA]]&amp;Tabla2[[#This Row],[HORA ENTREGA]])</f>
        <v>46108DIRECTO</v>
      </c>
      <c r="AL1720" s="34" t="str">
        <f>IFERROR(HYPERLINK("https://wa.me/"&amp;Tabla2[[#This Row],[CONTACTO]]&amp;"?text="&amp;Tabla2[[#This Row],[Mensaje]]),"")</f>
        <v>https://wa.me/56940144795?text=Hola!%0AServicio del día 27-03%0A *Cliente:* COMERCIAL SEA GARDEN SPA */ Cont: * CGMU8012783*/ HR Entrega: *DIRECTO* /Dirección: *Pedro Jorquera 575, Pudahuel</v>
      </c>
    </row>
    <row r="1721" spans="1:38" s="15" customFormat="1" ht="16.5" customHeight="1" x14ac:dyDescent="0.2">
      <c r="A1721" s="15">
        <f>ROW(A1720)</f>
        <v>1720</v>
      </c>
      <c r="B1721" s="15">
        <f>IF(J1721=J1720,B1720+1,1)</f>
        <v>22</v>
      </c>
      <c r="C1721" s="15" t="s">
        <v>114</v>
      </c>
      <c r="D1721" s="25" t="s">
        <v>39</v>
      </c>
      <c r="E1721" s="27">
        <v>301528</v>
      </c>
      <c r="F1721" s="27" t="s">
        <v>2780</v>
      </c>
      <c r="G1721" s="27" t="s">
        <v>41</v>
      </c>
      <c r="H1721" s="27">
        <v>15000</v>
      </c>
      <c r="I1721" s="27" t="s">
        <v>42</v>
      </c>
      <c r="J1721" s="28">
        <v>46108</v>
      </c>
      <c r="K1721" s="26">
        <v>0.35416666666666669</v>
      </c>
      <c r="L1721" s="26"/>
      <c r="M1721" s="27" t="s">
        <v>192</v>
      </c>
      <c r="N1721" s="25">
        <f>IFERROR(VLOOKUP(M1721,Data!$J$1:$K$58,2,0),"")</f>
        <v>56967396661</v>
      </c>
      <c r="O1721" s="27" t="s">
        <v>73</v>
      </c>
      <c r="P1721" s="27"/>
      <c r="Q1721" s="27" t="s">
        <v>119</v>
      </c>
      <c r="R1721" s="27" t="s">
        <v>183</v>
      </c>
      <c r="S1721" s="27"/>
      <c r="T1721" s="27"/>
      <c r="U1721" s="28"/>
      <c r="X1721" s="27"/>
      <c r="Y1721" s="27"/>
      <c r="Z1721" s="29"/>
      <c r="AA1721" s="29">
        <v>0.3263888888888889</v>
      </c>
      <c r="AB1721" s="29"/>
      <c r="AC1721" s="30">
        <v>46108</v>
      </c>
      <c r="AD1721" s="15" t="str">
        <f>IF(Tabla2[[#This Row],[HORA ENTREGA]]="DIRECTO","On time", IF(AA1721&lt;&gt;"",IF(Tabla2[[#This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1" s="15" t="str">
        <f>MID(Tabla2[[#This Row],[TIPO]],1,3)</f>
        <v xml:space="preserve">40 </v>
      </c>
      <c r="AF17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FLEX EQUIPOS DE DESCANSO CHILE */ Cont: * ONEU1271045*/ HR Entrega: *08:30* /Dirección: *MERSAN (José Joaquín Prieto 9001, Lo Espejo. Bodegas: 7-8-9-10-15-16-17-18)</v>
      </c>
      <c r="AG1721" s="38" t="str">
        <f>IFERROR(HYPERLINK("https://wa.me/"&amp;Tabla2[[#This Row],[CONTACTO]]&amp;"?text="&amp;Tabla2[[#This Row],[Mensaje]],"Enviar mensaje"),"")</f>
        <v>Enviar mensaje</v>
      </c>
      <c r="AH1721" s="15" t="str">
        <f>CONCATENATE(A1721,F1721)</f>
        <v>1720ONEU1271045</v>
      </c>
      <c r="AI1721" s="15" t="str">
        <f>CONCATENATE("ENT-",A1721)</f>
        <v>ENT-1720</v>
      </c>
      <c r="AJ1721" s="15" t="str">
        <f>IF(Tabla2[[#This Row],[Op]]&lt;&gt;"","ENTREGA","")</f>
        <v>ENTREGA</v>
      </c>
      <c r="AK1721" s="40" t="str">
        <f>(Tabla2[[#This Row],[FECHA ENTREGA]]&amp;Tabla2[[#This Row],[HORA ENTREGA]])</f>
        <v>461080,354166666666667</v>
      </c>
      <c r="AL1721" s="34" t="str">
        <f>IFERROR(HYPERLINK("https://wa.me/"&amp;Tabla2[[#This Row],[CONTACTO]]&amp;"?text="&amp;Tabla2[[#This Row],[Mensaje]]),"")</f>
        <v>https://wa.me/56967396661?text=Hola!%0AServicio del día 27-03%0A *Cliente:* FLEX EQUIPOS DE DESCANSO CHILE */ Cont: * ONEU1271045*/ HR Entrega: *08:30* /Dirección: *MERSAN (José Joaquín Prieto 9001, Lo Espejo. Bodegas: 7-8-9-10-15-16-17-18)</v>
      </c>
    </row>
    <row r="1722" spans="1:38" s="15" customFormat="1" ht="16.5" customHeight="1" x14ac:dyDescent="0.2">
      <c r="A1722" s="15">
        <f>ROW(A1721)</f>
        <v>1721</v>
      </c>
      <c r="B1722" s="15">
        <f>IF(J1722=J1721,B1721+1,1)</f>
        <v>23</v>
      </c>
      <c r="C1722" s="15" t="s">
        <v>483</v>
      </c>
      <c r="D1722" s="25" t="s">
        <v>39</v>
      </c>
      <c r="E1722" s="27">
        <v>1286074</v>
      </c>
      <c r="F1722" s="27" t="s">
        <v>2781</v>
      </c>
      <c r="G1722" s="27" t="s">
        <v>41</v>
      </c>
      <c r="H1722" s="27">
        <v>22000</v>
      </c>
      <c r="I1722" s="27" t="s">
        <v>2782</v>
      </c>
      <c r="J1722" s="28">
        <v>46108</v>
      </c>
      <c r="K1722" s="26">
        <v>0.35416666666666669</v>
      </c>
      <c r="L1722" s="26"/>
      <c r="M1722" s="27" t="s">
        <v>688</v>
      </c>
      <c r="N1722" s="25">
        <f>IFERROR(VLOOKUP(M1722,Data!$J$1:$K$58,2,0),"")</f>
        <v>56950104102</v>
      </c>
      <c r="O1722" s="27" t="s">
        <v>552</v>
      </c>
      <c r="P1722" s="27"/>
      <c r="Q1722" s="27" t="s">
        <v>265</v>
      </c>
      <c r="R1722" s="27" t="s">
        <v>218</v>
      </c>
      <c r="S1722" s="27"/>
      <c r="T1722" s="27"/>
      <c r="U1722" s="28"/>
      <c r="X1722" s="27"/>
      <c r="Y1722" s="27"/>
      <c r="Z1722" s="29"/>
      <c r="AA1722" s="29">
        <v>0.34861111111111109</v>
      </c>
      <c r="AB1722" s="29"/>
      <c r="AC1722" s="30">
        <v>46108</v>
      </c>
      <c r="AD1722" s="15" t="str">
        <f>IF(Tabla2[[#This Row],[HORA ENTREGA]]="DIRECTO","On time", IF(AA1722&lt;&gt;"",IF(Tabla2[[#This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2" s="15" t="str">
        <f>MID(Tabla2[[#This Row],[TIPO]],1,3)</f>
        <v xml:space="preserve">40 </v>
      </c>
      <c r="AF17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IDEAL S A */ Cont: * HAMU4778509*/ HR Entrega: *08:30* /Dirección: *AGUNSA - La montaña 1550, Quilicura (Ingreso por portería A) </v>
      </c>
      <c r="AG1722" s="38" t="str">
        <f>IFERROR(HYPERLINK("https://wa.me/"&amp;Tabla2[[#This Row],[CONTACTO]]&amp;"?text="&amp;Tabla2[[#This Row],[Mensaje]],"Enviar mensaje"),"")</f>
        <v>Enviar mensaje</v>
      </c>
      <c r="AH1722" s="15" t="str">
        <f>CONCATENATE(A1722,F1722)</f>
        <v>1721HAMU4778509</v>
      </c>
      <c r="AI1722" s="15" t="str">
        <f>CONCATENATE("ENT-",A1722)</f>
        <v>ENT-1721</v>
      </c>
      <c r="AJ1722" s="15" t="str">
        <f>IF(Tabla2[[#This Row],[Op]]&lt;&gt;"","ENTREGA","")</f>
        <v>ENTREGA</v>
      </c>
      <c r="AK1722" s="40" t="str">
        <f>(Tabla2[[#This Row],[FECHA ENTREGA]]&amp;Tabla2[[#This Row],[HORA ENTREGA]])</f>
        <v>461080,354166666666667</v>
      </c>
      <c r="AL1722" s="34" t="str">
        <f>IFERROR(HYPERLINK("https://wa.me/"&amp;Tabla2[[#This Row],[CONTACTO]]&amp;"?text="&amp;Tabla2[[#This Row],[Mensaje]]),"")</f>
        <v>https://wa.me/56950104102?text=Hola!%0AServicio del día 27-03%0A *Cliente:* IDEAL S A */ Cont: * HAMU4778509*/ HR Entrega: *08:30* /Dirección: *AGUNSA - La montaña 1550, Quilicura (Ingreso por portería A) </v>
      </c>
    </row>
    <row r="1723" spans="1:38" s="15" customFormat="1" ht="16.5" customHeight="1" x14ac:dyDescent="0.2">
      <c r="A1723" s="15">
        <f>ROW(A1722)</f>
        <v>1722</v>
      </c>
      <c r="B1723" s="15">
        <f>IF(J1723=J1722,B1722+1,1)</f>
        <v>24</v>
      </c>
      <c r="C1723" s="15" t="s">
        <v>483</v>
      </c>
      <c r="D1723" s="25" t="s">
        <v>39</v>
      </c>
      <c r="E1723" s="27">
        <v>1286074</v>
      </c>
      <c r="F1723" s="27" t="s">
        <v>2783</v>
      </c>
      <c r="G1723" s="27" t="s">
        <v>41</v>
      </c>
      <c r="H1723" s="27">
        <v>22000</v>
      </c>
      <c r="I1723" s="27" t="s">
        <v>2784</v>
      </c>
      <c r="J1723" s="28">
        <v>46108</v>
      </c>
      <c r="K1723" s="26">
        <v>0.35416666666666669</v>
      </c>
      <c r="L1723" s="26"/>
      <c r="M1723" s="27" t="s">
        <v>77</v>
      </c>
      <c r="N1723" s="25">
        <f>IFERROR(VLOOKUP(M1723,Data!$J$1:$K$58,2,0),"")</f>
        <v>56967384794</v>
      </c>
      <c r="O1723" s="27" t="s">
        <v>78</v>
      </c>
      <c r="P1723" s="27"/>
      <c r="Q1723" s="27" t="s">
        <v>265</v>
      </c>
      <c r="R1723" s="27" t="s">
        <v>218</v>
      </c>
      <c r="S1723" s="27"/>
      <c r="T1723" s="27"/>
      <c r="U1723" s="28"/>
      <c r="X1723" s="27"/>
      <c r="Y1723" s="27"/>
      <c r="Z1723" s="29"/>
      <c r="AA1723" s="29">
        <v>0.34722222222222221</v>
      </c>
      <c r="AB1723" s="29"/>
      <c r="AC1723" s="30">
        <v>46108</v>
      </c>
      <c r="AD1723" s="15" t="str">
        <f>IF(Tabla2[[#This Row],[HORA ENTREGA]]="DIRECTO","On time", IF(AA1723&lt;&gt;"",IF(Tabla2[[#This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3" s="15" t="str">
        <f>MID(Tabla2[[#This Row],[TIPO]],1,3)</f>
        <v xml:space="preserve">40 </v>
      </c>
      <c r="AF17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IDEAL S A */ Cont: * HAMU4109571*/ HR Entrega: *08:30* /Dirección: *AGUNSA - La montaña 1550, Quilicura (Ingreso por portería A) </v>
      </c>
      <c r="AG1723" s="38" t="str">
        <f>IFERROR(HYPERLINK("https://wa.me/"&amp;Tabla2[[#This Row],[CONTACTO]]&amp;"?text="&amp;Tabla2[[#This Row],[Mensaje]],"Enviar mensaje"),"")</f>
        <v>Enviar mensaje</v>
      </c>
      <c r="AH1723" s="15" t="str">
        <f>CONCATENATE(A1723,F1723)</f>
        <v>1722HAMU4109571</v>
      </c>
      <c r="AI1723" s="15" t="str">
        <f>CONCATENATE("ENT-",A1723)</f>
        <v>ENT-1722</v>
      </c>
      <c r="AJ1723" s="15" t="str">
        <f>IF(Tabla2[[#This Row],[Op]]&lt;&gt;"","ENTREGA","")</f>
        <v>ENTREGA</v>
      </c>
      <c r="AK1723" s="40" t="str">
        <f>(Tabla2[[#This Row],[FECHA ENTREGA]]&amp;Tabla2[[#This Row],[HORA ENTREGA]])</f>
        <v>461080,354166666666667</v>
      </c>
      <c r="AL1723" s="34" t="str">
        <f>IFERROR(HYPERLINK("https://wa.me/"&amp;Tabla2[[#This Row],[CONTACTO]]&amp;"?text="&amp;Tabla2[[#This Row],[Mensaje]]),"")</f>
        <v>https://wa.me/56967384794?text=Hola!%0AServicio del día 27-03%0A *Cliente:* IDEAL S A */ Cont: * HAMU4109571*/ HR Entrega: *08:30* /Dirección: *AGUNSA - La montaña 1550, Quilicura (Ingreso por portería A) </v>
      </c>
    </row>
    <row r="1724" spans="1:38" s="15" customFormat="1" ht="16.5" customHeight="1" x14ac:dyDescent="0.2">
      <c r="A1724" s="15">
        <f>ROW(A1723)</f>
        <v>1723</v>
      </c>
      <c r="B1724" s="15">
        <f>IF(J1724=J1723,B1723+1,1)</f>
        <v>25</v>
      </c>
      <c r="C1724" s="15" t="s">
        <v>483</v>
      </c>
      <c r="D1724" s="25" t="s">
        <v>39</v>
      </c>
      <c r="E1724" s="27">
        <v>1286074</v>
      </c>
      <c r="F1724" s="27" t="s">
        <v>2785</v>
      </c>
      <c r="G1724" s="27" t="s">
        <v>41</v>
      </c>
      <c r="H1724" s="27">
        <v>23000</v>
      </c>
      <c r="I1724" s="27" t="s">
        <v>2786</v>
      </c>
      <c r="J1724" s="28">
        <v>46108</v>
      </c>
      <c r="K1724" s="26">
        <v>0.39583333333333331</v>
      </c>
      <c r="L1724" s="26"/>
      <c r="M1724" s="27" t="s">
        <v>300</v>
      </c>
      <c r="N1724" s="25">
        <f>IFERROR(VLOOKUP(M1724,Data!$J$1:$K$58,2,0),"")</f>
        <v>56989844861</v>
      </c>
      <c r="O1724" s="27" t="s">
        <v>301</v>
      </c>
      <c r="P1724" s="27"/>
      <c r="Q1724" s="27" t="s">
        <v>265</v>
      </c>
      <c r="R1724" s="27" t="s">
        <v>218</v>
      </c>
      <c r="S1724" s="27"/>
      <c r="T1724" s="27"/>
      <c r="U1724" s="28"/>
      <c r="X1724" s="27"/>
      <c r="Y1724" s="27"/>
      <c r="Z1724" s="29"/>
      <c r="AA1724" s="29">
        <v>0.33819444444444446</v>
      </c>
      <c r="AB1724" s="29"/>
      <c r="AC1724" s="30">
        <v>46108</v>
      </c>
      <c r="AD1724" s="15" t="str">
        <f>IF(Tabla2[[#This Row],[HORA ENTREGA]]="DIRECTO","On time", IF(AA1724&lt;&gt;"",IF(Tabla2[[#This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4" s="15" t="str">
        <f>MID(Tabla2[[#This Row],[TIPO]],1,3)</f>
        <v xml:space="preserve">40 </v>
      </c>
      <c r="AF17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IDEAL S A */ Cont: * GCXU5112916*/ HR Entrega: *09:30* /Dirección: *AGUNSA - La montaña 1550, Quilicura (Ingreso por portería A) </v>
      </c>
      <c r="AG1724" s="38" t="str">
        <f>IFERROR(HYPERLINK("https://wa.me/"&amp;Tabla2[[#This Row],[CONTACTO]]&amp;"?text="&amp;Tabla2[[#This Row],[Mensaje]],"Enviar mensaje"),"")</f>
        <v>Enviar mensaje</v>
      </c>
      <c r="AH1724" s="15" t="str">
        <f>CONCATENATE(A1724,F1724)</f>
        <v>1723GCXU5112916</v>
      </c>
      <c r="AI1724" s="15" t="str">
        <f>CONCATENATE("ENT-",A1724)</f>
        <v>ENT-1723</v>
      </c>
      <c r="AJ1724" s="15" t="str">
        <f>IF(Tabla2[[#This Row],[Op]]&lt;&gt;"","ENTREGA","")</f>
        <v>ENTREGA</v>
      </c>
      <c r="AK1724" s="40" t="str">
        <f>(Tabla2[[#This Row],[FECHA ENTREGA]]&amp;Tabla2[[#This Row],[HORA ENTREGA]])</f>
        <v>461080,395833333333333</v>
      </c>
      <c r="AL1724" s="34" t="str">
        <f>IFERROR(HYPERLINK("https://wa.me/"&amp;Tabla2[[#This Row],[CONTACTO]]&amp;"?text="&amp;Tabla2[[#This Row],[Mensaje]]),"")</f>
        <v>https://wa.me/56989844861?text=Hola!%0AServicio del día 27-03%0A *Cliente:* IDEAL S A */ Cont: * GCXU5112916*/ HR Entrega: *09:30* /Dirección: *AGUNSA - La montaña 1550, Quilicura (Ingreso por portería A) </v>
      </c>
    </row>
    <row r="1725" spans="1:38" s="15" customFormat="1" ht="16.5" customHeight="1" x14ac:dyDescent="0.2">
      <c r="A1725" s="15">
        <f>ROW(A1724)</f>
        <v>1724</v>
      </c>
      <c r="B1725" s="15">
        <f>IF(J1725=J1724,B1724+1,1)</f>
        <v>26</v>
      </c>
      <c r="C1725" s="15" t="s">
        <v>483</v>
      </c>
      <c r="D1725" s="25" t="s">
        <v>39</v>
      </c>
      <c r="E1725" s="27">
        <v>1285560</v>
      </c>
      <c r="F1725" s="27" t="s">
        <v>2787</v>
      </c>
      <c r="G1725" s="27" t="s">
        <v>41</v>
      </c>
      <c r="H1725" s="27">
        <v>22000</v>
      </c>
      <c r="I1725" s="27" t="s">
        <v>2788</v>
      </c>
      <c r="J1725" s="28">
        <v>46108</v>
      </c>
      <c r="K1725" s="26">
        <v>0.4375</v>
      </c>
      <c r="L1725" s="26"/>
      <c r="M1725" s="27" t="s">
        <v>164</v>
      </c>
      <c r="N1725" s="25">
        <f>IFERROR(VLOOKUP(M1725,Data!$J$1:$K$58,2,0),"")</f>
        <v>56967398822</v>
      </c>
      <c r="O1725" s="27" t="s">
        <v>165</v>
      </c>
      <c r="P1725" s="27"/>
      <c r="Q1725" s="27" t="s">
        <v>265</v>
      </c>
      <c r="R1725" s="27" t="s">
        <v>48</v>
      </c>
      <c r="S1725" s="27"/>
      <c r="T1725" s="27"/>
      <c r="U1725" s="28"/>
      <c r="X1725" s="27"/>
      <c r="Y1725" s="27"/>
      <c r="Z1725" s="29"/>
      <c r="AA1725" s="29">
        <v>0.35416666666666669</v>
      </c>
      <c r="AB1725" s="29"/>
      <c r="AC1725" s="30">
        <v>46108</v>
      </c>
      <c r="AD1725" s="15" t="str">
        <f>IF(Tabla2[[#This Row],[HORA ENTREGA]]="DIRECTO","On time", IF(AA1725&lt;&gt;"",IF(Tabla2[[#This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5" s="15" t="str">
        <f>MID(Tabla2[[#This Row],[TIPO]],1,3)</f>
        <v xml:space="preserve">40 </v>
      </c>
      <c r="AF17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IDEAL S A */ Cont: * APZU4411987*/ HR Entrega: *10:30* /Dirección: *AGUNSA - La montaña 1550, Quilicura (Ingreso por portería A) </v>
      </c>
      <c r="AG1725" s="38" t="str">
        <f>IFERROR(HYPERLINK("https://wa.me/"&amp;Tabla2[[#This Row],[CONTACTO]]&amp;"?text="&amp;Tabla2[[#This Row],[Mensaje]],"Enviar mensaje"),"")</f>
        <v>Enviar mensaje</v>
      </c>
      <c r="AH1725" s="15" t="str">
        <f>CONCATENATE(A1725,F1725)</f>
        <v>1724APZU4411987</v>
      </c>
      <c r="AI1725" s="15" t="str">
        <f>CONCATENATE("ENT-",A1725)</f>
        <v>ENT-1724</v>
      </c>
      <c r="AJ1725" s="15" t="str">
        <f>IF(Tabla2[[#This Row],[Op]]&lt;&gt;"","ENTREGA","")</f>
        <v>ENTREGA</v>
      </c>
      <c r="AK1725" s="40" t="str">
        <f>(Tabla2[[#This Row],[FECHA ENTREGA]]&amp;Tabla2[[#This Row],[HORA ENTREGA]])</f>
        <v>461080,4375</v>
      </c>
      <c r="AL1725" s="34" t="str">
        <f>IFERROR(HYPERLINK("https://wa.me/"&amp;Tabla2[[#This Row],[CONTACTO]]&amp;"?text="&amp;Tabla2[[#This Row],[Mensaje]]),"")</f>
        <v>https://wa.me/56967398822?text=Hola!%0AServicio del día 27-03%0A *Cliente:* IDEAL S A */ Cont: * APZU4411987*/ HR Entrega: *10:30* /Dirección: *AGUNSA - La montaña 1550, Quilicura (Ingreso por portería A) </v>
      </c>
    </row>
    <row r="1726" spans="1:38" s="15" customFormat="1" ht="16.5" customHeight="1" x14ac:dyDescent="0.2">
      <c r="A1726" s="15">
        <f>ROW(A1725)</f>
        <v>1725</v>
      </c>
      <c r="B1726" s="15">
        <f>IF(J1726=J1725,B1725+1,1)</f>
        <v>27</v>
      </c>
      <c r="C1726" s="15" t="s">
        <v>483</v>
      </c>
      <c r="D1726" s="25" t="s">
        <v>39</v>
      </c>
      <c r="E1726" s="27">
        <v>1286231</v>
      </c>
      <c r="F1726" s="27" t="s">
        <v>2789</v>
      </c>
      <c r="G1726" s="27" t="s">
        <v>41</v>
      </c>
      <c r="H1726" s="27">
        <v>22000</v>
      </c>
      <c r="I1726" s="27">
        <v>0.45833333333333331</v>
      </c>
      <c r="J1726" s="28">
        <v>46108</v>
      </c>
      <c r="K1726" s="26">
        <v>0.47916666666666669</v>
      </c>
      <c r="L1726" s="26"/>
      <c r="M1726" s="27" t="s">
        <v>112</v>
      </c>
      <c r="N1726" s="25">
        <f>IFERROR(VLOOKUP(M1726,Data!$J$1:$K$58,2,0),"")</f>
        <v>56990025702</v>
      </c>
      <c r="O1726" s="27" t="s">
        <v>61</v>
      </c>
      <c r="P1726" s="27"/>
      <c r="Q1726" s="27" t="s">
        <v>265</v>
      </c>
      <c r="R1726" s="27" t="s">
        <v>218</v>
      </c>
      <c r="S1726" s="27"/>
      <c r="T1726" s="27"/>
      <c r="U1726" s="28"/>
      <c r="X1726" s="27"/>
      <c r="Y1726" s="27"/>
      <c r="Z1726" s="29"/>
      <c r="AA1726" s="29">
        <v>0.5</v>
      </c>
      <c r="AB1726" s="29"/>
      <c r="AC1726" s="30">
        <v>46108</v>
      </c>
      <c r="AD1726" s="15" t="str">
        <f>IF(Tabla2[[#This Row],[HORA ENTREGA]]="DIRECTO","On time", IF(AA1726&lt;&gt;"",IF(Tabla2[[#This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26" s="15" t="str">
        <f>MID(Tabla2[[#This Row],[TIPO]],1,3)</f>
        <v xml:space="preserve">40 </v>
      </c>
      <c r="AF17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IDEAL S A */ Cont: * SEKU4463239*/ HR Entrega: *11:30* /Dirección: *AGUNSA - La montaña 1550, Quilicura (Ingreso por portería A) </v>
      </c>
      <c r="AG1726" s="38" t="str">
        <f>IFERROR(HYPERLINK("https://wa.me/"&amp;Tabla2[[#This Row],[CONTACTO]]&amp;"?text="&amp;Tabla2[[#This Row],[Mensaje]],"Enviar mensaje"),"")</f>
        <v>Enviar mensaje</v>
      </c>
      <c r="AH1726" s="15" t="str">
        <f>CONCATENATE(A1726,F1726)</f>
        <v>1725SEKU4463239</v>
      </c>
      <c r="AI1726" s="15" t="str">
        <f>CONCATENATE("ENT-",A1726)</f>
        <v>ENT-1725</v>
      </c>
      <c r="AJ1726" s="15" t="str">
        <f>IF(Tabla2[[#This Row],[Op]]&lt;&gt;"","ENTREGA","")</f>
        <v>ENTREGA</v>
      </c>
      <c r="AK1726" s="40" t="str">
        <f>(Tabla2[[#This Row],[FECHA ENTREGA]]&amp;Tabla2[[#This Row],[HORA ENTREGA]])</f>
        <v>461080,479166666666667</v>
      </c>
      <c r="AL1726" s="34" t="str">
        <f>IFERROR(HYPERLINK("https://wa.me/"&amp;Tabla2[[#This Row],[CONTACTO]]&amp;"?text="&amp;Tabla2[[#This Row],[Mensaje]]),"")</f>
        <v>https://wa.me/56990025702?text=Hola!%0AServicio del día 27-03%0A *Cliente:* IDEAL S A */ Cont: * SEKU4463239*/ HR Entrega: *11:30* /Dirección: *AGUNSA - La montaña 1550, Quilicura (Ingreso por portería A) </v>
      </c>
    </row>
    <row r="1727" spans="1:38" s="15" customFormat="1" ht="16.5" customHeight="1" x14ac:dyDescent="0.2">
      <c r="A1727" s="15">
        <f>ROW(A1726)</f>
        <v>1726</v>
      </c>
      <c r="B1727" s="15">
        <f>IF(J1727=J1726,B1726+1,1)</f>
        <v>28</v>
      </c>
      <c r="C1727" s="15" t="s">
        <v>178</v>
      </c>
      <c r="D1727" s="25" t="s">
        <v>39</v>
      </c>
      <c r="E1727" s="27">
        <v>880215</v>
      </c>
      <c r="F1727" s="27" t="s">
        <v>2790</v>
      </c>
      <c r="G1727" s="27" t="s">
        <v>41</v>
      </c>
      <c r="H1727" s="27">
        <v>25000</v>
      </c>
      <c r="I1727" s="27" t="s">
        <v>42</v>
      </c>
      <c r="J1727" s="28">
        <v>46108</v>
      </c>
      <c r="K1727" s="26">
        <v>0.33333333333333331</v>
      </c>
      <c r="L1727" s="26"/>
      <c r="M1727" s="27" t="s">
        <v>180</v>
      </c>
      <c r="N1727" s="25">
        <f>IFERROR(VLOOKUP(M1727,Data!$J$1:$K$58,2,0),"")</f>
        <v>56956063271</v>
      </c>
      <c r="O1727" s="27" t="s">
        <v>384</v>
      </c>
      <c r="P1727" s="27"/>
      <c r="Q1727" s="27" t="s">
        <v>1005</v>
      </c>
      <c r="R1727" s="27" t="s">
        <v>74</v>
      </c>
      <c r="S1727" s="27"/>
      <c r="T1727" s="27"/>
      <c r="U1727" s="28"/>
      <c r="X1727" s="27"/>
      <c r="Y1727" s="27"/>
      <c r="Z1727" s="29"/>
      <c r="AA1727" s="29">
        <v>0.28611111111111109</v>
      </c>
      <c r="AB1727" s="29"/>
      <c r="AC1727" s="30">
        <v>46108</v>
      </c>
      <c r="AD1727" s="15" t="str">
        <f>IF(Tabla2[[#This Row],[HORA ENTREGA]]="DIRECTO","On time", IF(AA1727&lt;&gt;"",IF(Tabla2[[#This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7" s="15" t="str">
        <f>MID(Tabla2[[#This Row],[TIPO]],1,3)</f>
        <v xml:space="preserve">40 </v>
      </c>
      <c r="AF17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INVERSIERRA S A */ Cont: * CAIU7357938*/ HR Entrega: *08:00* /Dirección: *ALCALDE GUZMAN 0121, G32; QUILICURA</v>
      </c>
      <c r="AG1727" s="38" t="str">
        <f>IFERROR(HYPERLINK("https://wa.me/"&amp;Tabla2[[#This Row],[CONTACTO]]&amp;"?text="&amp;Tabla2[[#This Row],[Mensaje]],"Enviar mensaje"),"")</f>
        <v>Enviar mensaje</v>
      </c>
      <c r="AH1727" s="15" t="str">
        <f>CONCATENATE(A1727,F1727)</f>
        <v>1726CAIU7357938</v>
      </c>
      <c r="AI1727" s="15" t="str">
        <f>CONCATENATE("ENT-",A1727)</f>
        <v>ENT-1726</v>
      </c>
      <c r="AJ1727" s="15" t="str">
        <f>IF(Tabla2[[#This Row],[Op]]&lt;&gt;"","ENTREGA","")</f>
        <v>ENTREGA</v>
      </c>
      <c r="AK1727" s="40" t="str">
        <f>(Tabla2[[#This Row],[FECHA ENTREGA]]&amp;Tabla2[[#This Row],[HORA ENTREGA]])</f>
        <v>461080,333333333333333</v>
      </c>
      <c r="AL1727" s="34" t="str">
        <f>IFERROR(HYPERLINK("https://wa.me/"&amp;Tabla2[[#This Row],[CONTACTO]]&amp;"?text="&amp;Tabla2[[#This Row],[Mensaje]]),"")</f>
        <v>https://wa.me/56956063271?text=Hola!%0AServicio del día 27-03%0A *Cliente:* INVERSIERRA S A */ Cont: * CAIU7357938*/ HR Entrega: *08:00* /Dirección: *ALCALDE GUZMAN 0121, G32; QUILICURA</v>
      </c>
    </row>
    <row r="1728" spans="1:38" s="15" customFormat="1" ht="16.5" customHeight="1" x14ac:dyDescent="0.2">
      <c r="A1728" s="15">
        <f>ROW(A1727)</f>
        <v>1727</v>
      </c>
      <c r="B1728" s="15">
        <f>IF(J1728=J1727,B1727+1,1)</f>
        <v>29</v>
      </c>
      <c r="C1728" s="15" t="s">
        <v>178</v>
      </c>
      <c r="D1728" s="25" t="s">
        <v>39</v>
      </c>
      <c r="E1728" s="27">
        <v>880435</v>
      </c>
      <c r="F1728" s="27" t="s">
        <v>2791</v>
      </c>
      <c r="G1728" s="27" t="s">
        <v>41</v>
      </c>
      <c r="H1728" s="27">
        <v>12000</v>
      </c>
      <c r="I1728" s="27" t="s">
        <v>2792</v>
      </c>
      <c r="J1728" s="28">
        <v>46108</v>
      </c>
      <c r="K1728" s="26">
        <v>0.33333333333333331</v>
      </c>
      <c r="L1728" s="26"/>
      <c r="M1728" s="27" t="s">
        <v>117</v>
      </c>
      <c r="N1728" s="25">
        <f>IFERROR(VLOOKUP(M1728,Data!$J$1:$K$58,2,0),"")</f>
        <v>56973887539</v>
      </c>
      <c r="O1728" s="27" t="s">
        <v>118</v>
      </c>
      <c r="P1728" s="27"/>
      <c r="Q1728" s="27" t="s">
        <v>1003</v>
      </c>
      <c r="R1728" s="27" t="s">
        <v>280</v>
      </c>
      <c r="S1728" s="27"/>
      <c r="T1728" s="27"/>
      <c r="U1728" s="28"/>
      <c r="X1728" s="27"/>
      <c r="Y1728" s="27"/>
      <c r="Z1728" s="29"/>
      <c r="AA1728" s="29">
        <v>0.3263888888888889</v>
      </c>
      <c r="AB1728" s="29"/>
      <c r="AC1728" s="30">
        <v>46108</v>
      </c>
      <c r="AD1728" s="15" t="str">
        <f>IF(Tabla2[[#This Row],[HORA ENTREGA]]="DIRECTO","On time", IF(AA1728&lt;&gt;"",IF(Tabla2[[#This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28" s="15" t="str">
        <f>MID(Tabla2[[#This Row],[TIPO]],1,3)</f>
        <v xml:space="preserve">40 </v>
      </c>
      <c r="AF17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INVERSIERRA S A */ Cont: * CSNU6759695*/ HR Entrega: *08:00* /Dirección: *AVENIDA PEDRO FONTOBA 6350, HUECHURABA</v>
      </c>
      <c r="AG1728" s="38" t="str">
        <f>IFERROR(HYPERLINK("https://wa.me/"&amp;Tabla2[[#This Row],[CONTACTO]]&amp;"?text="&amp;Tabla2[[#This Row],[Mensaje]],"Enviar mensaje"),"")</f>
        <v>Enviar mensaje</v>
      </c>
      <c r="AH1728" s="15" t="str">
        <f>CONCATENATE(A1728,F1728)</f>
        <v>1727CSNU6759695</v>
      </c>
      <c r="AI1728" s="15" t="str">
        <f>CONCATENATE("ENT-",A1728)</f>
        <v>ENT-1727</v>
      </c>
      <c r="AJ1728" s="15" t="str">
        <f>IF(Tabla2[[#This Row],[Op]]&lt;&gt;"","ENTREGA","")</f>
        <v>ENTREGA</v>
      </c>
      <c r="AK1728" s="40" t="str">
        <f>(Tabla2[[#This Row],[FECHA ENTREGA]]&amp;Tabla2[[#This Row],[HORA ENTREGA]])</f>
        <v>461080,333333333333333</v>
      </c>
      <c r="AL1728" s="34" t="str">
        <f>IFERROR(HYPERLINK("https://wa.me/"&amp;Tabla2[[#This Row],[CONTACTO]]&amp;"?text="&amp;Tabla2[[#This Row],[Mensaje]]),"")</f>
        <v>https://wa.me/56973887539?text=Hola!%0AServicio del día 27-03%0A *Cliente:* INVERSIERRA S A */ Cont: * CSNU6759695*/ HR Entrega: *08:00* /Dirección: *AVENIDA PEDRO FONTOBA 6350, HUECHURABA</v>
      </c>
    </row>
    <row r="1729" spans="1:38" s="15" customFormat="1" ht="16.5" customHeight="1" x14ac:dyDescent="0.2">
      <c r="A1729" s="15">
        <f>ROW(A1728)</f>
        <v>1728</v>
      </c>
      <c r="B1729" s="15">
        <f>IF(J1729=J1728,B1728+1,1)</f>
        <v>30</v>
      </c>
      <c r="C1729" s="15" t="s">
        <v>418</v>
      </c>
      <c r="D1729" s="25" t="s">
        <v>39</v>
      </c>
      <c r="E1729" s="27">
        <v>301028</v>
      </c>
      <c r="F1729" s="27" t="s">
        <v>2714</v>
      </c>
      <c r="G1729" s="27" t="s">
        <v>41</v>
      </c>
      <c r="H1729" s="27">
        <v>12000</v>
      </c>
      <c r="I1729" s="27">
        <v>0.3611111111111111</v>
      </c>
      <c r="J1729" s="28">
        <v>46108</v>
      </c>
      <c r="K1729" s="26">
        <v>0.79166666666666663</v>
      </c>
      <c r="L1729" s="26"/>
      <c r="M1729" s="27" t="s">
        <v>649</v>
      </c>
      <c r="N1729" s="25">
        <f>IFERROR(VLOOKUP(M1729,Data!$J$1:$K$58,2,0),"")</f>
        <v>56939438073</v>
      </c>
      <c r="O1729" s="27" t="s">
        <v>203</v>
      </c>
      <c r="P1729" s="27"/>
      <c r="Q1729" s="27" t="s">
        <v>2793</v>
      </c>
      <c r="R1729" s="27" t="s">
        <v>48</v>
      </c>
      <c r="S1729" s="27"/>
      <c r="T1729" s="27"/>
      <c r="U1729" s="28"/>
      <c r="X1729" s="27"/>
      <c r="Y1729" s="27"/>
      <c r="Z1729" s="29"/>
      <c r="AA1729" s="29"/>
      <c r="AB1729" s="29"/>
      <c r="AC1729" s="30"/>
      <c r="AD1729" s="15" t="str">
        <f>IF(Tabla2[[#This Row],[HORA ENTREGA]]="DIRECTO","On time", IF(AA1729&lt;&gt;"",IF(Tabla2[[#This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29" s="15" t="str">
        <f>MID(Tabla2[[#This Row],[TIPO]],1,3)</f>
        <v xml:space="preserve">40 </v>
      </c>
      <c r="AF17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INVERSIONES SOSA BOBADILLA SPA */ Cont: * CMAU3790984*/ HR Entrega: *19:00* /Dirección: *Av lo espejo 02124 - San Bernardo - Bodega E1</v>
      </c>
      <c r="AG1729" s="38" t="str">
        <f>IFERROR(HYPERLINK("https://wa.me/"&amp;Tabla2[[#This Row],[CONTACTO]]&amp;"?text="&amp;Tabla2[[#This Row],[Mensaje]],"Enviar mensaje"),"")</f>
        <v>Enviar mensaje</v>
      </c>
      <c r="AH1729" s="15" t="str">
        <f>CONCATENATE(A1729,F1729)</f>
        <v>1728CMAU3790984</v>
      </c>
      <c r="AI1729" s="15" t="str">
        <f>CONCATENATE("ENT-",A1729)</f>
        <v>ENT-1728</v>
      </c>
      <c r="AJ1729" s="15" t="str">
        <f>IF(Tabla2[[#This Row],[Op]]&lt;&gt;"","ENTREGA","")</f>
        <v>ENTREGA</v>
      </c>
      <c r="AK1729" s="40" t="str">
        <f>(Tabla2[[#This Row],[FECHA ENTREGA]]&amp;Tabla2[[#This Row],[HORA ENTREGA]])</f>
        <v>461080,791666666666667</v>
      </c>
      <c r="AL1729" s="34" t="str">
        <f>IFERROR(HYPERLINK("https://wa.me/"&amp;Tabla2[[#This Row],[CONTACTO]]&amp;"?text="&amp;Tabla2[[#This Row],[Mensaje]]),"")</f>
        <v>https://wa.me/56939438073?text=Hola!%0AServicio del día 27-03%0A *Cliente:* INVERSIONES SOSA BOBADILLA SPA */ Cont: * CMAU3790984*/ HR Entrega: *19:00* /Dirección: *Av lo espejo 02124 - San Bernardo - Bodega E1</v>
      </c>
    </row>
    <row r="1730" spans="1:38" s="15" customFormat="1" ht="16.5" customHeight="1" x14ac:dyDescent="0.2">
      <c r="A1730" s="15">
        <f>ROW(A1729)</f>
        <v>1729</v>
      </c>
      <c r="B1730" s="15">
        <f>IF(J1730=J1729,B1729+1,1)</f>
        <v>31</v>
      </c>
      <c r="C1730" s="15" t="s">
        <v>2254</v>
      </c>
      <c r="D1730" s="25" t="s">
        <v>39</v>
      </c>
      <c r="E1730" s="27">
        <v>302032</v>
      </c>
      <c r="F1730" s="27" t="s">
        <v>2794</v>
      </c>
      <c r="G1730" s="27" t="s">
        <v>41</v>
      </c>
      <c r="H1730" s="27">
        <v>5000</v>
      </c>
      <c r="I1730" s="27" t="s">
        <v>2795</v>
      </c>
      <c r="J1730" s="28">
        <v>46108</v>
      </c>
      <c r="K1730" s="26">
        <v>0.33333333333333331</v>
      </c>
      <c r="L1730" s="26"/>
      <c r="M1730" s="27" t="s">
        <v>66</v>
      </c>
      <c r="N1730" s="25">
        <f>IFERROR(VLOOKUP(M1730,Data!$J$1:$K$58,2,0),"")</f>
        <v>56993389870</v>
      </c>
      <c r="O1730" s="27" t="s">
        <v>67</v>
      </c>
      <c r="P1730" s="27"/>
      <c r="Q1730" s="27" t="s">
        <v>2796</v>
      </c>
      <c r="R1730" s="27" t="s">
        <v>218</v>
      </c>
      <c r="S1730" s="27"/>
      <c r="T1730" s="27"/>
      <c r="U1730" s="28"/>
      <c r="X1730" s="27"/>
      <c r="Y1730" s="27"/>
      <c r="Z1730" s="29"/>
      <c r="AA1730" s="29">
        <v>0.35069444444444442</v>
      </c>
      <c r="AB1730" s="29"/>
      <c r="AC1730" s="30">
        <v>46108</v>
      </c>
      <c r="AD1730" s="15" t="str">
        <f>IF(Tabla2[[#This Row],[HORA ENTREGA]]="DIRECTO","On time", IF(AA1730&lt;&gt;"",IF(Tabla2[[#This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30" s="15" t="str">
        <f>MID(Tabla2[[#This Row],[TIPO]],1,3)</f>
        <v xml:space="preserve">40 </v>
      </c>
      <c r="AF17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27-03%0A *Cliente:* LADY GENNY */ Cont: * MNBU4449987*/ HR Entrega: *08:00* /Dirección: *ARTURO PRAT 855, SANTIAGO </v>
      </c>
      <c r="AG1730" s="38" t="str">
        <f>IFERROR(HYPERLINK("https://wa.me/"&amp;Tabla2[[#This Row],[CONTACTO]]&amp;"?text="&amp;Tabla2[[#This Row],[Mensaje]],"Enviar mensaje"),"")</f>
        <v>Enviar mensaje</v>
      </c>
      <c r="AH1730" s="15" t="str">
        <f>CONCATENATE(A1730,F1730)</f>
        <v>1729MNBU4449987</v>
      </c>
      <c r="AI1730" s="15" t="str">
        <f>CONCATENATE("ENT-",A1730)</f>
        <v>ENT-1729</v>
      </c>
      <c r="AJ1730" s="15" t="str">
        <f>IF(Tabla2[[#This Row],[Op]]&lt;&gt;"","ENTREGA","")</f>
        <v>ENTREGA</v>
      </c>
      <c r="AK1730" s="40" t="str">
        <f>(Tabla2[[#This Row],[FECHA ENTREGA]]&amp;Tabla2[[#This Row],[HORA ENTREGA]])</f>
        <v>461080,333333333333333</v>
      </c>
      <c r="AL1730" s="34" t="str">
        <f>IFERROR(HYPERLINK("https://wa.me/"&amp;Tabla2[[#This Row],[CONTACTO]]&amp;"?text="&amp;Tabla2[[#This Row],[Mensaje]]),"")</f>
        <v xml:space="preserve">https://wa.me/56993389870?text=Hola!%0AServicio del día 27-03%0A *Cliente:* LADY GENNY */ Cont: * MNBU4449987*/ HR Entrega: *08:00* /Dirección: *ARTURO PRAT 855, SANTIAGO </v>
      </c>
    </row>
    <row r="1731" spans="1:38" s="15" customFormat="1" ht="16.5" customHeight="1" x14ac:dyDescent="0.2">
      <c r="A1731" s="15">
        <f>ROW(A1730)</f>
        <v>1730</v>
      </c>
      <c r="B1731" s="15">
        <f>IF(J1731=J1730,B1730+1,1)</f>
        <v>32</v>
      </c>
      <c r="C1731" s="15" t="s">
        <v>500</v>
      </c>
      <c r="D1731" s="25" t="s">
        <v>39</v>
      </c>
      <c r="E1731" s="27">
        <v>301813</v>
      </c>
      <c r="F1731" s="27" t="s">
        <v>2797</v>
      </c>
      <c r="G1731" s="27" t="s">
        <v>64</v>
      </c>
      <c r="H1731" s="27">
        <v>28000</v>
      </c>
      <c r="I1731" s="27" t="s">
        <v>42</v>
      </c>
      <c r="J1731" s="28">
        <v>46108</v>
      </c>
      <c r="K1731" s="26">
        <v>0.33333333333333331</v>
      </c>
      <c r="L1731" s="26"/>
      <c r="M1731" s="27" t="s">
        <v>273</v>
      </c>
      <c r="N1731" s="25">
        <f>IFERROR(VLOOKUP(M1731,Data!$J$1:$K$58,2,0),"")</f>
        <v>56950103942</v>
      </c>
      <c r="O1731" s="27" t="s">
        <v>274</v>
      </c>
      <c r="P1731" s="27"/>
      <c r="Q1731" s="27" t="s">
        <v>502</v>
      </c>
      <c r="R1731" s="27" t="s">
        <v>48</v>
      </c>
      <c r="S1731" s="27"/>
      <c r="T1731" s="27"/>
      <c r="U1731" s="28"/>
      <c r="X1731" s="27"/>
      <c r="Y1731" s="27"/>
      <c r="Z1731" s="29"/>
      <c r="AA1731" s="29">
        <v>0.30208333333333331</v>
      </c>
      <c r="AB1731" s="29"/>
      <c r="AC1731" s="30">
        <v>46108</v>
      </c>
      <c r="AD1731" s="15" t="str">
        <f>IF(Tabla2[[#This Row],[HORA ENTREGA]]="DIRECTO","On time", IF(AA1731&lt;&gt;"",IF(Tabla2[[#This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31" s="15" t="str">
        <f>MID(Tabla2[[#This Row],[TIPO]],1,3)</f>
        <v xml:space="preserve">20 </v>
      </c>
      <c r="AF17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MOLYMETNOS S.A. */ Cont: * ECMU2049943*/ HR Entrega: *08:00* /Dirección: *CAMINO NOS A LOS MORROS 590, SAN BERNARDO</v>
      </c>
      <c r="AG1731" s="38" t="str">
        <f>IFERROR(HYPERLINK("https://wa.me/"&amp;Tabla2[[#This Row],[CONTACTO]]&amp;"?text="&amp;Tabla2[[#This Row],[Mensaje]],"Enviar mensaje"),"")</f>
        <v>Enviar mensaje</v>
      </c>
      <c r="AH1731" s="15" t="str">
        <f>CONCATENATE(A1731,F1731)</f>
        <v>1730ECMU2049943</v>
      </c>
      <c r="AI1731" s="15" t="str">
        <f>CONCATENATE("ENT-",A1731)</f>
        <v>ENT-1730</v>
      </c>
      <c r="AJ1731" s="15" t="str">
        <f>IF(Tabla2[[#This Row],[Op]]&lt;&gt;"","ENTREGA","")</f>
        <v>ENTREGA</v>
      </c>
      <c r="AK1731" s="40" t="str">
        <f>(Tabla2[[#This Row],[FECHA ENTREGA]]&amp;Tabla2[[#This Row],[HORA ENTREGA]])</f>
        <v>461080,333333333333333</v>
      </c>
      <c r="AL1731" s="34" t="str">
        <f>IFERROR(HYPERLINK("https://wa.me/"&amp;Tabla2[[#This Row],[CONTACTO]]&amp;"?text="&amp;Tabla2[[#This Row],[Mensaje]]),"")</f>
        <v>https://wa.me/56950103942?text=Hola!%0AServicio del día 27-03%0A *Cliente:* MOLYMETNOS S.A. */ Cont: * ECMU2049943*/ HR Entrega: *08:00* /Dirección: *CAMINO NOS A LOS MORROS 590, SAN BERNARDO</v>
      </c>
    </row>
    <row r="1732" spans="1:38" s="15" customFormat="1" ht="16.5" customHeight="1" x14ac:dyDescent="0.2">
      <c r="A1732" s="15">
        <f>ROW(A1731)</f>
        <v>1731</v>
      </c>
      <c r="B1732" s="15">
        <f>IF(J1732=J1731,B1731+1,1)</f>
        <v>33</v>
      </c>
      <c r="C1732" s="15" t="s">
        <v>500</v>
      </c>
      <c r="D1732" s="25" t="s">
        <v>39</v>
      </c>
      <c r="E1732" s="27">
        <v>301813</v>
      </c>
      <c r="F1732" s="27" t="s">
        <v>2798</v>
      </c>
      <c r="G1732" s="27" t="s">
        <v>64</v>
      </c>
      <c r="H1732" s="27">
        <v>28000</v>
      </c>
      <c r="I1732" s="27" t="s">
        <v>42</v>
      </c>
      <c r="J1732" s="28">
        <v>46108</v>
      </c>
      <c r="K1732" s="26">
        <v>0.375</v>
      </c>
      <c r="L1732" s="26"/>
      <c r="M1732" s="27" t="s">
        <v>45</v>
      </c>
      <c r="N1732" s="25">
        <f>IFERROR(VLOOKUP(M1732,Data!$J$1:$K$58,2,0),"")</f>
        <v>56950981572</v>
      </c>
      <c r="O1732" s="27" t="s">
        <v>46</v>
      </c>
      <c r="P1732" s="27"/>
      <c r="Q1732" s="27" t="s">
        <v>502</v>
      </c>
      <c r="R1732" s="27" t="s">
        <v>48</v>
      </c>
      <c r="S1732" s="27"/>
      <c r="T1732" s="27"/>
      <c r="U1732" s="28"/>
      <c r="X1732" s="27"/>
      <c r="Y1732" s="27"/>
      <c r="Z1732" s="29"/>
      <c r="AA1732" s="29">
        <v>0.47916666666666669</v>
      </c>
      <c r="AB1732" s="29"/>
      <c r="AC1732" s="30">
        <v>46108</v>
      </c>
      <c r="AD1732" s="15" t="str">
        <f>IF(Tabla2[[#This Row],[HORA ENTREGA]]="DIRECTO","On time", IF(AA1732&lt;&gt;"",IF(Tabla2[[#This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32" s="15" t="str">
        <f>MID(Tabla2[[#This Row],[TIPO]],1,3)</f>
        <v xml:space="preserve">20 </v>
      </c>
      <c r="AF17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MOLYMETNOS S.A. */ Cont: * APZU3185123*/ HR Entrega: *09:00* /Dirección: *CAMINO NOS A LOS MORROS 590, SAN BERNARDO</v>
      </c>
      <c r="AG1732" s="38" t="str">
        <f>IFERROR(HYPERLINK("https://wa.me/"&amp;Tabla2[[#This Row],[CONTACTO]]&amp;"?text="&amp;Tabla2[[#This Row],[Mensaje]],"Enviar mensaje"),"")</f>
        <v>Enviar mensaje</v>
      </c>
      <c r="AH1732" s="15" t="str">
        <f>CONCATENATE(A1732,F1732)</f>
        <v>1731APZU3185123</v>
      </c>
      <c r="AI1732" s="15" t="str">
        <f>CONCATENATE("ENT-",A1732)</f>
        <v>ENT-1731</v>
      </c>
      <c r="AJ1732" s="15" t="str">
        <f>IF(Tabla2[[#This Row],[Op]]&lt;&gt;"","ENTREGA","")</f>
        <v>ENTREGA</v>
      </c>
      <c r="AK1732" s="40" t="str">
        <f>(Tabla2[[#This Row],[FECHA ENTREGA]]&amp;Tabla2[[#This Row],[HORA ENTREGA]])</f>
        <v>461080,375</v>
      </c>
      <c r="AL1732" s="34" t="str">
        <f>IFERROR(HYPERLINK("https://wa.me/"&amp;Tabla2[[#This Row],[CONTACTO]]&amp;"?text="&amp;Tabla2[[#This Row],[Mensaje]]),"")</f>
        <v>https://wa.me/56950981572?text=Hola!%0AServicio del día 27-03%0A *Cliente:* MOLYMETNOS S.A. */ Cont: * APZU3185123*/ HR Entrega: *09:00* /Dirección: *CAMINO NOS A LOS MORROS 590, SAN BERNARDO</v>
      </c>
    </row>
    <row r="1733" spans="1:38" s="15" customFormat="1" ht="16.5" customHeight="1" x14ac:dyDescent="0.2">
      <c r="A1733" s="15">
        <f>ROW(A1732)</f>
        <v>1732</v>
      </c>
      <c r="B1733" s="15">
        <f>IF(J1733=J1732,B1732+1,1)</f>
        <v>34</v>
      </c>
      <c r="C1733" s="15" t="s">
        <v>500</v>
      </c>
      <c r="D1733" s="25" t="s">
        <v>39</v>
      </c>
      <c r="E1733" s="27">
        <v>301813</v>
      </c>
      <c r="F1733" s="27" t="s">
        <v>2799</v>
      </c>
      <c r="G1733" s="27" t="s">
        <v>64</v>
      </c>
      <c r="H1733" s="27">
        <v>28000</v>
      </c>
      <c r="I1733" s="27" t="s">
        <v>42</v>
      </c>
      <c r="J1733" s="28">
        <v>46108</v>
      </c>
      <c r="K1733" s="26"/>
      <c r="L1733" s="26"/>
      <c r="M1733" s="27"/>
      <c r="N1733" s="25" t="str">
        <f>IFERROR(VLOOKUP(M1733,Data!$J$1:$K$58,2,0),"")</f>
        <v/>
      </c>
      <c r="O1733" s="27"/>
      <c r="P1733" s="27"/>
      <c r="Q1733" s="27" t="s">
        <v>502</v>
      </c>
      <c r="R1733" s="27" t="s">
        <v>48</v>
      </c>
      <c r="S1733" s="27" t="s">
        <v>199</v>
      </c>
      <c r="T1733" s="27"/>
      <c r="U1733" s="28">
        <v>46114</v>
      </c>
      <c r="X1733" s="27"/>
      <c r="Y1733" s="27" t="s">
        <v>1901</v>
      </c>
      <c r="Z1733" s="29"/>
      <c r="AA1733" s="29"/>
      <c r="AB1733" s="29"/>
      <c r="AC1733" s="30"/>
      <c r="AD1733" s="15" t="str">
        <f>IF(Tabla2[[#This Row],[HORA ENTREGA]]="DIRECTO","On time", IF(AA1733&lt;&gt;"",IF(Tabla2[[#This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33" s="15" t="str">
        <f>MID(Tabla2[[#This Row],[TIPO]],1,3)</f>
        <v xml:space="preserve">20 </v>
      </c>
      <c r="AF17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MOLYMETNOS S.A. */ Cont: * ECMU1939161*/ HR Entrega: *00:00* /Dirección: *CAMINO NOS A LOS MORROS 590, SAN BERNARDO</v>
      </c>
      <c r="AG1733" s="38" t="str">
        <f>IFERROR(HYPERLINK("https://wa.me/"&amp;Tabla2[[#This Row],[CONTACTO]]&amp;"?text="&amp;Tabla2[[#This Row],[Mensaje]],"Enviar mensaje"),"")</f>
        <v>Enviar mensaje</v>
      </c>
      <c r="AH1733" s="15" t="str">
        <f>CONCATENATE(A1733,F1733)</f>
        <v>1732ECMU1939161</v>
      </c>
      <c r="AI1733" s="15" t="str">
        <f>CONCATENATE("ENT-",A1733)</f>
        <v>ENT-1732</v>
      </c>
      <c r="AJ1733" s="15" t="str">
        <f>IF(Tabla2[[#This Row],[Op]]&lt;&gt;"","ENTREGA","")</f>
        <v>ENTREGA</v>
      </c>
      <c r="AK1733" s="40" t="str">
        <f>(Tabla2[[#This Row],[FECHA ENTREGA]]&amp;Tabla2[[#This Row],[HORA ENTREGA]])</f>
        <v>46108</v>
      </c>
      <c r="AL1733" s="34" t="str">
        <f>IFERROR(HYPERLINK("https://wa.me/"&amp;Tabla2[[#This Row],[CONTACTO]]&amp;"?text="&amp;Tabla2[[#This Row],[Mensaje]]),"")</f>
        <v>https://wa.me/?text=Hola!%0AServicio del día 27-03%0A *Cliente:* MOLYMETNOS S.A. */ Cont: * ECMU1939161*/ HR Entrega: *00:00* /Dirección: *CAMINO NOS A LOS MORROS 590, SAN BERNARDO</v>
      </c>
    </row>
    <row r="1734" spans="1:38" s="15" customFormat="1" ht="16.5" customHeight="1" x14ac:dyDescent="0.2">
      <c r="A1734" s="15">
        <f>ROW(A1733)</f>
        <v>1733</v>
      </c>
      <c r="B1734" s="15">
        <f>IF(J1734=J1733,B1733+1,1)</f>
        <v>35</v>
      </c>
      <c r="C1734" s="15" t="s">
        <v>219</v>
      </c>
      <c r="D1734" s="25" t="s">
        <v>39</v>
      </c>
      <c r="E1734" s="27">
        <v>102181</v>
      </c>
      <c r="F1734" s="27" t="s">
        <v>2800</v>
      </c>
      <c r="G1734" s="27" t="s">
        <v>64</v>
      </c>
      <c r="H1734" s="27">
        <v>22000</v>
      </c>
      <c r="I1734" s="27" t="s">
        <v>42</v>
      </c>
      <c r="J1734" s="28">
        <v>46108</v>
      </c>
      <c r="K1734" s="26">
        <v>0.29166666666666669</v>
      </c>
      <c r="L1734" s="26"/>
      <c r="M1734" s="27" t="s">
        <v>241</v>
      </c>
      <c r="N1734" s="25">
        <f>IFERROR(VLOOKUP(M1734,Data!$J$1:$K$58,2,0),"")</f>
        <v>56984880436</v>
      </c>
      <c r="O1734" s="27" t="s">
        <v>242</v>
      </c>
      <c r="P1734" s="27"/>
      <c r="Q1734" s="27" t="s">
        <v>229</v>
      </c>
      <c r="R1734" s="27" t="s">
        <v>69</v>
      </c>
      <c r="S1734" s="27"/>
      <c r="T1734" s="27"/>
      <c r="U1734" s="28"/>
      <c r="X1734" s="27" t="s">
        <v>335</v>
      </c>
      <c r="Y1734" s="27"/>
      <c r="Z1734" s="29"/>
      <c r="AA1734" s="29">
        <v>0.28819444444444442</v>
      </c>
      <c r="AB1734" s="29"/>
      <c r="AC1734" s="30">
        <v>46108</v>
      </c>
      <c r="AD1734" s="15" t="str">
        <f>IF(Tabla2[[#This Row],[HORA ENTREGA]]="DIRECTO","On time", IF(AA1734&lt;&gt;"",IF(Tabla2[[#This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34" s="15" t="str">
        <f>MID(Tabla2[[#This Row],[TIPO]],1,3)</f>
        <v xml:space="preserve">20 </v>
      </c>
      <c r="AF17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RENDIC S.A. */ Cont: * TCKU1680599*/ HR Entrega: *07:00* /Dirección: *Avenida Miraflores 9700-Bodega 4C, PUDAHUEL</v>
      </c>
      <c r="AG1734" s="38" t="str">
        <f>IFERROR(HYPERLINK("https://wa.me/"&amp;Tabla2[[#This Row],[CONTACTO]]&amp;"?text="&amp;Tabla2[[#This Row],[Mensaje]],"Enviar mensaje"),"")</f>
        <v>Enviar mensaje</v>
      </c>
      <c r="AH1734" s="15" t="str">
        <f>CONCATENATE(A1734,F1734)</f>
        <v>1733TCKU1680599</v>
      </c>
      <c r="AI1734" s="15" t="str">
        <f>CONCATENATE("ENT-",A1734)</f>
        <v>ENT-1733</v>
      </c>
      <c r="AJ1734" s="15" t="str">
        <f>IF(Tabla2[[#This Row],[Op]]&lt;&gt;"","ENTREGA","")</f>
        <v>ENTREGA</v>
      </c>
      <c r="AK1734" s="40" t="str">
        <f>(Tabla2[[#This Row],[FECHA ENTREGA]]&amp;Tabla2[[#This Row],[HORA ENTREGA]])</f>
        <v>461080,291666666666667</v>
      </c>
      <c r="AL1734" s="34" t="str">
        <f>IFERROR(HYPERLINK("https://wa.me/"&amp;Tabla2[[#This Row],[CONTACTO]]&amp;"?text="&amp;Tabla2[[#This Row],[Mensaje]]),"")</f>
        <v>https://wa.me/56984880436?text=Hola!%0AServicio del día 27-03%0A *Cliente:* RENDIC S.A. */ Cont: * TCKU1680599*/ HR Entrega: *07:00* /Dirección: *Avenida Miraflores 9700-Bodega 4C, PUDAHUEL</v>
      </c>
    </row>
    <row r="1735" spans="1:38" s="15" customFormat="1" ht="16.5" customHeight="1" x14ac:dyDescent="0.2">
      <c r="A1735" s="15">
        <f>ROW(A1734)</f>
        <v>1734</v>
      </c>
      <c r="B1735" s="15">
        <f>IF(J1735=J1734,B1734+1,1)</f>
        <v>36</v>
      </c>
      <c r="C1735" s="15" t="s">
        <v>219</v>
      </c>
      <c r="D1735" s="25" t="s">
        <v>39</v>
      </c>
      <c r="E1735" s="27">
        <v>103228</v>
      </c>
      <c r="F1735" s="27" t="s">
        <v>2801</v>
      </c>
      <c r="G1735" s="27" t="s">
        <v>54</v>
      </c>
      <c r="H1735" s="27">
        <v>28000</v>
      </c>
      <c r="I1735" s="27" t="s">
        <v>2802</v>
      </c>
      <c r="J1735" s="28">
        <v>46108</v>
      </c>
      <c r="K1735" s="26">
        <v>0.35416666666666669</v>
      </c>
      <c r="L1735" s="26"/>
      <c r="M1735" s="27" t="s">
        <v>176</v>
      </c>
      <c r="N1735" s="25">
        <f>IFERROR(VLOOKUP(M1735,Data!$J$1:$K$58,2,0),"")</f>
        <v>56968463649</v>
      </c>
      <c r="O1735" s="27" t="s">
        <v>177</v>
      </c>
      <c r="P1735" s="27"/>
      <c r="Q1735" s="27" t="s">
        <v>357</v>
      </c>
      <c r="R1735" s="27" t="s">
        <v>69</v>
      </c>
      <c r="S1735" s="27"/>
      <c r="T1735" s="27"/>
      <c r="U1735" s="28"/>
      <c r="X1735" s="27"/>
      <c r="Y1735" s="27"/>
      <c r="Z1735" s="29"/>
      <c r="AA1735" s="29">
        <v>0.34722222222222221</v>
      </c>
      <c r="AB1735" s="29"/>
      <c r="AC1735" s="30">
        <v>46108</v>
      </c>
      <c r="AD1735" s="15" t="str">
        <f>IF(Tabla2[[#This Row],[HORA ENTREGA]]="DIRECTO","On time", IF(AA1735&lt;&gt;"",IF(Tabla2[[#This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35" s="15" t="str">
        <f>MID(Tabla2[[#This Row],[TIPO]],1,3)</f>
        <v xml:space="preserve">40 </v>
      </c>
      <c r="AF17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RENDIC S.A. */ Cont: * CGMU7720200*/ HR Entrega: *08:30* /Dirección: *AVDA EL VENSTIQUERO 1260,RENCA</v>
      </c>
      <c r="AG1735" s="38" t="str">
        <f>IFERROR(HYPERLINK("https://wa.me/"&amp;Tabla2[[#This Row],[CONTACTO]]&amp;"?text="&amp;Tabla2[[#This Row],[Mensaje]],"Enviar mensaje"),"")</f>
        <v>Enviar mensaje</v>
      </c>
      <c r="AH1735" s="15" t="str">
        <f>CONCATENATE(A1735,F1735)</f>
        <v>1734CGMU7720200</v>
      </c>
      <c r="AI1735" s="15" t="str">
        <f>CONCATENATE("ENT-",A1735)</f>
        <v>ENT-1734</v>
      </c>
      <c r="AJ1735" s="15" t="str">
        <f>IF(Tabla2[[#This Row],[Op]]&lt;&gt;"","ENTREGA","")</f>
        <v>ENTREGA</v>
      </c>
      <c r="AK1735" s="40" t="str">
        <f>(Tabla2[[#This Row],[FECHA ENTREGA]]&amp;Tabla2[[#This Row],[HORA ENTREGA]])</f>
        <v>461080,354166666666667</v>
      </c>
      <c r="AL1735" s="34" t="str">
        <f>IFERROR(HYPERLINK("https://wa.me/"&amp;Tabla2[[#This Row],[CONTACTO]]&amp;"?text="&amp;Tabla2[[#This Row],[Mensaje]]),"")</f>
        <v>https://wa.me/56968463649?text=Hola!%0AServicio del día 27-03%0A *Cliente:* RENDIC S.A. */ Cont: * CGMU7720200*/ HR Entrega: *08:30* /Dirección: *AVDA EL VENSTIQUERO 1260,RENCA</v>
      </c>
    </row>
    <row r="1736" spans="1:38" s="15" customFormat="1" ht="16.5" customHeight="1" x14ac:dyDescent="0.2">
      <c r="A1736" s="15">
        <f>ROW(A1735)</f>
        <v>1735</v>
      </c>
      <c r="B1736" s="15">
        <f>IF(J1736=J1735,B1735+1,1)</f>
        <v>37</v>
      </c>
      <c r="C1736" s="15" t="s">
        <v>219</v>
      </c>
      <c r="D1736" s="25" t="s">
        <v>39</v>
      </c>
      <c r="E1736" s="27">
        <v>102802</v>
      </c>
      <c r="F1736" s="27" t="s">
        <v>2803</v>
      </c>
      <c r="G1736" s="27" t="s">
        <v>41</v>
      </c>
      <c r="H1736" s="27">
        <v>25000</v>
      </c>
      <c r="I1736" s="27" t="s">
        <v>42</v>
      </c>
      <c r="J1736" s="28">
        <v>46108</v>
      </c>
      <c r="K1736" s="26">
        <v>0.375</v>
      </c>
      <c r="L1736" s="26"/>
      <c r="M1736" s="27" t="s">
        <v>308</v>
      </c>
      <c r="N1736" s="25">
        <f>IFERROR(VLOOKUP(M1736,Data!$J$1:$K$58,2,0),"")</f>
        <v>56966631737</v>
      </c>
      <c r="O1736" s="27" t="s">
        <v>309</v>
      </c>
      <c r="P1736" s="27"/>
      <c r="Q1736" s="27" t="s">
        <v>229</v>
      </c>
      <c r="R1736" s="27" t="s">
        <v>48</v>
      </c>
      <c r="S1736" s="27"/>
      <c r="T1736" s="27"/>
      <c r="U1736" s="28"/>
      <c r="X1736" s="27"/>
      <c r="Y1736" s="27"/>
      <c r="Z1736" s="29"/>
      <c r="AA1736" s="29">
        <v>0.35069444444444442</v>
      </c>
      <c r="AB1736" s="29"/>
      <c r="AC1736" s="30">
        <v>46108</v>
      </c>
      <c r="AD1736" s="15" t="str">
        <f>IF(Tabla2[[#This Row],[HORA ENTREGA]]="DIRECTO","On time", IF(AA1736&lt;&gt;"",IF(Tabla2[[#This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36" s="15" t="str">
        <f>MID(Tabla2[[#This Row],[TIPO]],1,3)</f>
        <v xml:space="preserve">40 </v>
      </c>
      <c r="AF17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RENDIC S.A. */ Cont: * TIIU6170884*/ HR Entrega: *09:00* /Dirección: *Avenida Miraflores 9700-Bodega 4C, PUDAHUEL</v>
      </c>
      <c r="AG1736" s="38" t="str">
        <f>IFERROR(HYPERLINK("https://wa.me/"&amp;Tabla2[[#This Row],[CONTACTO]]&amp;"?text="&amp;Tabla2[[#This Row],[Mensaje]],"Enviar mensaje"),"")</f>
        <v>Enviar mensaje</v>
      </c>
      <c r="AH1736" s="15" t="str">
        <f>CONCATENATE(A1736,F1736)</f>
        <v>1735TIIU6170884</v>
      </c>
      <c r="AI1736" s="15" t="str">
        <f>CONCATENATE("ENT-",A1736)</f>
        <v>ENT-1735</v>
      </c>
      <c r="AJ1736" s="15" t="str">
        <f>IF(Tabla2[[#This Row],[Op]]&lt;&gt;"","ENTREGA","")</f>
        <v>ENTREGA</v>
      </c>
      <c r="AK1736" s="40" t="str">
        <f>(Tabla2[[#This Row],[FECHA ENTREGA]]&amp;Tabla2[[#This Row],[HORA ENTREGA]])</f>
        <v>461080,375</v>
      </c>
      <c r="AL1736" s="34" t="str">
        <f>IFERROR(HYPERLINK("https://wa.me/"&amp;Tabla2[[#This Row],[CONTACTO]]&amp;"?text="&amp;Tabla2[[#This Row],[Mensaje]]),"")</f>
        <v>https://wa.me/56966631737?text=Hola!%0AServicio del día 27-03%0A *Cliente:* RENDIC S.A. */ Cont: * TIIU6170884*/ HR Entrega: *09:00* /Dirección: *Avenida Miraflores 9700-Bodega 4C, PUDAHUEL</v>
      </c>
    </row>
    <row r="1737" spans="1:38" s="15" customFormat="1" ht="16.5" customHeight="1" x14ac:dyDescent="0.2">
      <c r="A1737" s="15">
        <f>ROW(A1736)</f>
        <v>1736</v>
      </c>
      <c r="B1737" s="15">
        <f>IF(J1737=J1736,B1736+1,1)</f>
        <v>38</v>
      </c>
      <c r="C1737" s="15" t="s">
        <v>2271</v>
      </c>
      <c r="D1737" s="25"/>
      <c r="E1737" s="27" t="s">
        <v>120</v>
      </c>
      <c r="F1737" s="27" t="s">
        <v>456</v>
      </c>
      <c r="G1737" s="27" t="s">
        <v>456</v>
      </c>
      <c r="H1737" s="27" t="s">
        <v>120</v>
      </c>
      <c r="I1737" s="27" t="s">
        <v>120</v>
      </c>
      <c r="J1737" s="28">
        <v>46108</v>
      </c>
      <c r="K1737" s="26">
        <v>0.29166666666666669</v>
      </c>
      <c r="L1737" s="26"/>
      <c r="M1737" s="27" t="s">
        <v>570</v>
      </c>
      <c r="N1737" s="25">
        <f>IFERROR(VLOOKUP(M1737,Data!$J$1:$K$58,2,0),"")</f>
        <v>56973887322</v>
      </c>
      <c r="O1737" s="27" t="s">
        <v>738</v>
      </c>
      <c r="P1737" s="27"/>
      <c r="Q1737" s="27" t="s">
        <v>569</v>
      </c>
      <c r="R1737" s="27" t="s">
        <v>120</v>
      </c>
      <c r="S1737" s="27"/>
      <c r="T1737" s="27"/>
      <c r="U1737" s="28"/>
      <c r="X1737" s="27"/>
      <c r="Y1737" s="27"/>
      <c r="Z1737" s="29"/>
      <c r="AA1737" s="29"/>
      <c r="AB1737" s="29"/>
      <c r="AC1737" s="30"/>
      <c r="AD1737" s="15" t="str">
        <f>IF(Tabla2[[#This Row],[HORA ENTREGA]]="DIRECTO","On time", IF(AA1737&lt;&gt;"",IF(Tabla2[[#This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37" s="15" t="str">
        <f>MID(Tabla2[[#This Row],[TIPO]],1,3)</f>
        <v>RAM</v>
      </c>
      <c r="AF17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RITRAMA */ Cont: * RAMPLA*/ HR Entrega: *07:00* /Dirección: *AV. TUPUNGATO 3420, PLACILLA</v>
      </c>
      <c r="AG1737" s="38" t="str">
        <f>IFERROR(HYPERLINK("https://wa.me/"&amp;Tabla2[[#This Row],[CONTACTO]]&amp;"?text="&amp;Tabla2[[#This Row],[Mensaje]],"Enviar mensaje"),"")</f>
        <v>Enviar mensaje</v>
      </c>
      <c r="AH1737" s="15" t="str">
        <f>CONCATENATE(A1737,F1737)</f>
        <v>1736RAMPLA</v>
      </c>
      <c r="AI1737" s="15" t="str">
        <f>CONCATENATE("ENT-",A1737)</f>
        <v>ENT-1736</v>
      </c>
      <c r="AJ1737" s="15" t="str">
        <f>IF(Tabla2[[#This Row],[Op]]&lt;&gt;"","ENTREGA","")</f>
        <v>ENTREGA</v>
      </c>
      <c r="AK1737" s="40" t="str">
        <f>(Tabla2[[#This Row],[FECHA ENTREGA]]&amp;Tabla2[[#This Row],[HORA ENTREGA]])</f>
        <v>461080,291666666666667</v>
      </c>
      <c r="AL1737" s="34" t="str">
        <f>IFERROR(HYPERLINK("https://wa.me/"&amp;Tabla2[[#This Row],[CONTACTO]]&amp;"?text="&amp;Tabla2[[#This Row],[Mensaje]]),"")</f>
        <v>https://wa.me/56973887322?text=Hola!%0AServicio del día 27-03%0A *Cliente:* RITRAMA */ Cont: * RAMPLA*/ HR Entrega: *07:00* /Dirección: *AV. TUPUNGATO 3420, PLACILLA</v>
      </c>
    </row>
    <row r="1738" spans="1:38" s="15" customFormat="1" ht="16.5" customHeight="1" x14ac:dyDescent="0.2">
      <c r="A1738" s="15">
        <f>ROW(A1737)</f>
        <v>1737</v>
      </c>
      <c r="B1738" s="15">
        <f>IF(J1738=J1737,B1737+1,1)</f>
        <v>39</v>
      </c>
      <c r="C1738" s="15" t="s">
        <v>2271</v>
      </c>
      <c r="D1738" s="25"/>
      <c r="E1738" s="27" t="s">
        <v>120</v>
      </c>
      <c r="F1738" s="27" t="s">
        <v>456</v>
      </c>
      <c r="G1738" s="27" t="s">
        <v>456</v>
      </c>
      <c r="H1738" s="27" t="s">
        <v>120</v>
      </c>
      <c r="I1738" s="27" t="s">
        <v>120</v>
      </c>
      <c r="J1738" s="28">
        <v>46108</v>
      </c>
      <c r="K1738" s="26">
        <v>0.29166666666666669</v>
      </c>
      <c r="L1738" s="26"/>
      <c r="M1738" s="27" t="s">
        <v>172</v>
      </c>
      <c r="N1738" s="25">
        <f>IFERROR(VLOOKUP(M1738,Data!$J$1:$K$58,2,0),"")</f>
        <v>56985215946</v>
      </c>
      <c r="O1738" s="27" t="s">
        <v>173</v>
      </c>
      <c r="P1738" s="27"/>
      <c r="Q1738" s="27" t="s">
        <v>569</v>
      </c>
      <c r="R1738" s="27" t="s">
        <v>120</v>
      </c>
      <c r="S1738" s="27"/>
      <c r="T1738" s="27"/>
      <c r="U1738" s="28"/>
      <c r="X1738" s="27"/>
      <c r="Y1738" s="27"/>
      <c r="Z1738" s="29"/>
      <c r="AA1738" s="29"/>
      <c r="AB1738" s="29"/>
      <c r="AC1738" s="30"/>
      <c r="AD1738" s="15" t="str">
        <f>IF(Tabla2[[#This Row],[HORA ENTREGA]]="DIRECTO","On time", IF(AA1738&lt;&gt;"",IF(Tabla2[[#This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38" s="15" t="str">
        <f>MID(Tabla2[[#This Row],[TIPO]],1,3)</f>
        <v>RAM</v>
      </c>
      <c r="AF17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RITRAMA */ Cont: * RAMPLA*/ HR Entrega: *07:00* /Dirección: *AV. TUPUNGATO 3420, PLACILLA</v>
      </c>
      <c r="AG1738" s="38" t="str">
        <f>IFERROR(HYPERLINK("https://wa.me/"&amp;Tabla2[[#This Row],[CONTACTO]]&amp;"?text="&amp;Tabla2[[#This Row],[Mensaje]],"Enviar mensaje"),"")</f>
        <v>Enviar mensaje</v>
      </c>
      <c r="AH1738" s="15" t="str">
        <f>CONCATENATE(A1738,F1738)</f>
        <v>1737RAMPLA</v>
      </c>
      <c r="AI1738" s="15" t="str">
        <f>CONCATENATE("ENT-",A1738)</f>
        <v>ENT-1737</v>
      </c>
      <c r="AJ1738" s="15" t="str">
        <f>IF(Tabla2[[#This Row],[Op]]&lt;&gt;"","ENTREGA","")</f>
        <v>ENTREGA</v>
      </c>
      <c r="AK1738" s="40" t="str">
        <f>(Tabla2[[#This Row],[FECHA ENTREGA]]&amp;Tabla2[[#This Row],[HORA ENTREGA]])</f>
        <v>461080,291666666666667</v>
      </c>
      <c r="AL1738" s="34" t="str">
        <f>IFERROR(HYPERLINK("https://wa.me/"&amp;Tabla2[[#This Row],[CONTACTO]]&amp;"?text="&amp;Tabla2[[#This Row],[Mensaje]]),"")</f>
        <v>https://wa.me/56985215946?text=Hola!%0AServicio del día 27-03%0A *Cliente:* RITRAMA */ Cont: * RAMPLA*/ HR Entrega: *07:00* /Dirección: *AV. TUPUNGATO 3420, PLACILLA</v>
      </c>
    </row>
    <row r="1739" spans="1:38" s="15" customFormat="1" ht="16.5" customHeight="1" x14ac:dyDescent="0.2">
      <c r="A1739" s="15">
        <f>ROW(A1738)</f>
        <v>1738</v>
      </c>
      <c r="B1739" s="15">
        <f>IF(J1739=J1738,B1738+1,1)</f>
        <v>40</v>
      </c>
      <c r="C1739" s="15" t="s">
        <v>236</v>
      </c>
      <c r="D1739" s="25" t="s">
        <v>39</v>
      </c>
      <c r="E1739" s="27">
        <v>511292</v>
      </c>
      <c r="F1739" s="27" t="s">
        <v>2738</v>
      </c>
      <c r="G1739" s="27" t="s">
        <v>41</v>
      </c>
      <c r="H1739" s="27">
        <v>10000</v>
      </c>
      <c r="I1739" s="27" t="s">
        <v>42</v>
      </c>
      <c r="J1739" s="28">
        <v>46108</v>
      </c>
      <c r="K1739" s="26">
        <v>0.33333333333333331</v>
      </c>
      <c r="L1739" s="26"/>
      <c r="M1739" s="27" t="s">
        <v>45</v>
      </c>
      <c r="N1739" s="25">
        <f>IFERROR(VLOOKUP(M1739,Data!$J$1:$K$58,2,0),"")</f>
        <v>56950981572</v>
      </c>
      <c r="O1739" s="27" t="s">
        <v>314</v>
      </c>
      <c r="P1739" s="27"/>
      <c r="Q1739" s="27" t="s">
        <v>2740</v>
      </c>
      <c r="R1739" s="27" t="s">
        <v>69</v>
      </c>
      <c r="S1739" s="27"/>
      <c r="T1739" s="27"/>
      <c r="U1739" s="28"/>
      <c r="X1739" s="27"/>
      <c r="Y1739" s="27"/>
      <c r="Z1739" s="29"/>
      <c r="AA1739" s="29">
        <v>0.38611111111111113</v>
      </c>
      <c r="AB1739" s="29"/>
      <c r="AC1739" s="30">
        <v>46108</v>
      </c>
      <c r="AD1739" s="15" t="str">
        <f>IF(Tabla2[[#This Row],[HORA ENTREGA]]="DIRECTO","On time", IF(AA1739&lt;&gt;"",IF(Tabla2[[#This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39" s="15" t="str">
        <f>MID(Tabla2[[#This Row],[TIPO]],1,3)</f>
        <v xml:space="preserve">40 </v>
      </c>
      <c r="AF17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SOCIEDAD COMERCIAL MARBEN PETS LTDA */ Cont: * EGSU6585820*/ HR Entrega: *08:00* /Dirección: *FRAGUA -  BOD.PRINCIPAL</v>
      </c>
      <c r="AG1739" s="38" t="str">
        <f>IFERROR(HYPERLINK("https://wa.me/"&amp;Tabla2[[#This Row],[CONTACTO]]&amp;"?text="&amp;Tabla2[[#This Row],[Mensaje]],"Enviar mensaje"),"")</f>
        <v>Enviar mensaje</v>
      </c>
      <c r="AH1739" s="15" t="str">
        <f>CONCATENATE(A1739,F1739)</f>
        <v>1738EGSU6585820</v>
      </c>
      <c r="AI1739" s="15" t="str">
        <f>CONCATENATE("ENT-",A1739)</f>
        <v>ENT-1738</v>
      </c>
      <c r="AJ1739" s="15" t="str">
        <f>IF(Tabla2[[#This Row],[Op]]&lt;&gt;"","ENTREGA","")</f>
        <v>ENTREGA</v>
      </c>
      <c r="AK1739" s="40" t="str">
        <f>(Tabla2[[#This Row],[FECHA ENTREGA]]&amp;Tabla2[[#This Row],[HORA ENTREGA]])</f>
        <v>461080,333333333333333</v>
      </c>
      <c r="AL1739" s="34" t="str">
        <f>IFERROR(HYPERLINK("https://wa.me/"&amp;Tabla2[[#This Row],[CONTACTO]]&amp;"?text="&amp;Tabla2[[#This Row],[Mensaje]]),"")</f>
        <v>https://wa.me/56950981572?text=Hola!%0AServicio del día 27-03%0A *Cliente:* SOCIEDAD COMERCIAL MARBEN PETS LTDA */ Cont: * EGSU6585820*/ HR Entrega: *08:00* /Dirección: *FRAGUA -  BOD.PRINCIPAL</v>
      </c>
    </row>
    <row r="1740" spans="1:38" s="15" customFormat="1" ht="16.5" customHeight="1" x14ac:dyDescent="0.2">
      <c r="A1740" s="15">
        <f>ROW(A1739)</f>
        <v>1739</v>
      </c>
      <c r="B1740" s="15">
        <f>IF(J1740=J1739,B1739+1,1)</f>
        <v>41</v>
      </c>
      <c r="C1740" s="15" t="s">
        <v>236</v>
      </c>
      <c r="D1740" s="25" t="s">
        <v>39</v>
      </c>
      <c r="E1740" s="27">
        <v>508694</v>
      </c>
      <c r="F1740" s="27" t="s">
        <v>2804</v>
      </c>
      <c r="G1740" s="27" t="s">
        <v>64</v>
      </c>
      <c r="H1740" s="27">
        <v>30000</v>
      </c>
      <c r="I1740" s="27" t="s">
        <v>42</v>
      </c>
      <c r="J1740" s="28">
        <v>46108</v>
      </c>
      <c r="K1740" s="26">
        <v>0.33333333333333331</v>
      </c>
      <c r="L1740" s="26"/>
      <c r="M1740" s="27" t="s">
        <v>45</v>
      </c>
      <c r="N1740" s="25">
        <f>IFERROR(VLOOKUP(M1740,Data!$J$1:$K$58,2,0),"")</f>
        <v>56950981572</v>
      </c>
      <c r="O1740" s="27" t="s">
        <v>56</v>
      </c>
      <c r="P1740" s="27"/>
      <c r="Q1740" s="27" t="s">
        <v>2805</v>
      </c>
      <c r="R1740" s="27" t="s">
        <v>48</v>
      </c>
      <c r="S1740" s="27"/>
      <c r="T1740" s="27"/>
      <c r="U1740" s="28"/>
      <c r="X1740" s="27"/>
      <c r="Y1740" s="27"/>
      <c r="Z1740" s="29"/>
      <c r="AA1740" s="29">
        <v>0.44791666666666669</v>
      </c>
      <c r="AB1740" s="29"/>
      <c r="AC1740" s="30">
        <v>46108</v>
      </c>
      <c r="AD1740" s="15" t="str">
        <f>IF(Tabla2[[#This Row],[HORA ENTREGA]]="DIRECTO","On time", IF(AA1740&lt;&gt;"",IF(Tabla2[[#This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40" s="15" t="str">
        <f>MID(Tabla2[[#This Row],[TIPO]],1,3)</f>
        <v xml:space="preserve">20 </v>
      </c>
      <c r="AF17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SOCIEDAD COMERCIAL MARBEN PETS LTDA */ Cont: * FCIU4537641*/ HR Entrega: *08:00* /Dirección: *RL705UTA F-852 LA FRAGUA 931, LOTE NUMERO 32 bodega principal</v>
      </c>
      <c r="AG1740" s="38" t="str">
        <f>IFERROR(HYPERLINK("https://wa.me/"&amp;Tabla2[[#This Row],[CONTACTO]]&amp;"?text="&amp;Tabla2[[#This Row],[Mensaje]],"Enviar mensaje"),"")</f>
        <v>Enviar mensaje</v>
      </c>
      <c r="AH1740" s="15" t="str">
        <f>CONCATENATE(A1740,F1740)</f>
        <v>1739FCIU4537641</v>
      </c>
      <c r="AI1740" s="15" t="str">
        <f>CONCATENATE("ENT-",A1740)</f>
        <v>ENT-1739</v>
      </c>
      <c r="AJ1740" s="15" t="str">
        <f>IF(Tabla2[[#This Row],[Op]]&lt;&gt;"","ENTREGA","")</f>
        <v>ENTREGA</v>
      </c>
      <c r="AK1740" s="40" t="str">
        <f>(Tabla2[[#This Row],[FECHA ENTREGA]]&amp;Tabla2[[#This Row],[HORA ENTREGA]])</f>
        <v>461080,333333333333333</v>
      </c>
      <c r="AL1740" s="34" t="str">
        <f>IFERROR(HYPERLINK("https://wa.me/"&amp;Tabla2[[#This Row],[CONTACTO]]&amp;"?text="&amp;Tabla2[[#This Row],[Mensaje]]),"")</f>
        <v>https://wa.me/56950981572?text=Hola!%0AServicio del día 27-03%0A *Cliente:* SOCIEDAD COMERCIAL MARBEN PETS LTDA */ Cont: * FCIU4537641*/ HR Entrega: *08:00* /Dirección: *RL705UTA F-852 LA FRAGUA 931, LOTE NUMERO 32 bodega principal</v>
      </c>
    </row>
    <row r="1741" spans="1:38" s="15" customFormat="1" ht="16.5" customHeight="1" x14ac:dyDescent="0.2">
      <c r="A1741" s="15">
        <f>ROW(A1740)</f>
        <v>1740</v>
      </c>
      <c r="B1741" s="15">
        <f>IF(J1741=J1740,B1740+1,1)</f>
        <v>42</v>
      </c>
      <c r="C1741" s="15" t="s">
        <v>236</v>
      </c>
      <c r="D1741" s="25" t="s">
        <v>39</v>
      </c>
      <c r="E1741" s="27">
        <v>508694</v>
      </c>
      <c r="F1741" s="27" t="s">
        <v>2806</v>
      </c>
      <c r="G1741" s="27" t="s">
        <v>64</v>
      </c>
      <c r="H1741" s="27">
        <v>30000</v>
      </c>
      <c r="I1741" s="27" t="s">
        <v>42</v>
      </c>
      <c r="J1741" s="28">
        <v>46108</v>
      </c>
      <c r="K1741" s="26">
        <v>0.33333333333333331</v>
      </c>
      <c r="L1741" s="26"/>
      <c r="M1741" s="27" t="s">
        <v>60</v>
      </c>
      <c r="N1741" s="25">
        <f>IFERROR(VLOOKUP(M1741,Data!$J$1:$K$58,2,0),"")</f>
        <v>56957438415</v>
      </c>
      <c r="O1741" s="27" t="s">
        <v>253</v>
      </c>
      <c r="P1741" s="27"/>
      <c r="Q1741" s="27" t="s">
        <v>2805</v>
      </c>
      <c r="R1741" s="27" t="s">
        <v>48</v>
      </c>
      <c r="S1741" s="27"/>
      <c r="T1741" s="27"/>
      <c r="U1741" s="28"/>
      <c r="X1741" s="27"/>
      <c r="Y1741" s="27"/>
      <c r="Z1741" s="29"/>
      <c r="AA1741" s="29">
        <v>0.33124999999999999</v>
      </c>
      <c r="AB1741" s="29"/>
      <c r="AC1741" s="30">
        <v>46108</v>
      </c>
      <c r="AD1741" s="15" t="str">
        <f>IF(Tabla2[[#This Row],[HORA ENTREGA]]="DIRECTO","On time", IF(AA1741&lt;&gt;"",IF(Tabla2[[#This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41" s="15" t="str">
        <f>MID(Tabla2[[#This Row],[TIPO]],1,3)</f>
        <v xml:space="preserve">20 </v>
      </c>
      <c r="AF17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SOCIEDAD COMERCIAL MARBEN PETS LTDA */ Cont: * TRHU1115810*/ HR Entrega: *08:00* /Dirección: *RL705UTA F-852 LA FRAGUA 931, LOTE NUMERO 32 bodega principal</v>
      </c>
      <c r="AG1741" s="38" t="str">
        <f>IFERROR(HYPERLINK("https://wa.me/"&amp;Tabla2[[#This Row],[CONTACTO]]&amp;"?text="&amp;Tabla2[[#This Row],[Mensaje]],"Enviar mensaje"),"")</f>
        <v>Enviar mensaje</v>
      </c>
      <c r="AH1741" s="15" t="str">
        <f>CONCATENATE(A1741,F1741)</f>
        <v>1740TRHU1115810</v>
      </c>
      <c r="AI1741" s="15" t="str">
        <f>CONCATENATE("ENT-",A1741)</f>
        <v>ENT-1740</v>
      </c>
      <c r="AJ1741" s="15" t="str">
        <f>IF(Tabla2[[#This Row],[Op]]&lt;&gt;"","ENTREGA","")</f>
        <v>ENTREGA</v>
      </c>
      <c r="AK1741" s="40" t="str">
        <f>(Tabla2[[#This Row],[FECHA ENTREGA]]&amp;Tabla2[[#This Row],[HORA ENTREGA]])</f>
        <v>461080,333333333333333</v>
      </c>
      <c r="AL1741" s="34" t="str">
        <f>IFERROR(HYPERLINK("https://wa.me/"&amp;Tabla2[[#This Row],[CONTACTO]]&amp;"?text="&amp;Tabla2[[#This Row],[Mensaje]]),"")</f>
        <v>https://wa.me/56957438415?text=Hola!%0AServicio del día 27-03%0A *Cliente:* SOCIEDAD COMERCIAL MARBEN PETS LTDA */ Cont: * TRHU1115810*/ HR Entrega: *08:00* /Dirección: *RL705UTA F-852 LA FRAGUA 931, LOTE NUMERO 32 bodega principal</v>
      </c>
    </row>
    <row r="1742" spans="1:38" s="15" customFormat="1" ht="16.5" customHeight="1" x14ac:dyDescent="0.2">
      <c r="A1742" s="15">
        <f>ROW(A1741)</f>
        <v>1741</v>
      </c>
      <c r="B1742" s="15">
        <f>IF(J1742=J1741,B1741+1,1)</f>
        <v>43</v>
      </c>
      <c r="C1742" s="15" t="s">
        <v>236</v>
      </c>
      <c r="D1742" s="25" t="s">
        <v>39</v>
      </c>
      <c r="E1742" s="27">
        <v>508694</v>
      </c>
      <c r="F1742" s="27" t="s">
        <v>2664</v>
      </c>
      <c r="G1742" s="27" t="s">
        <v>64</v>
      </c>
      <c r="H1742" s="27">
        <v>30000</v>
      </c>
      <c r="I1742" s="27" t="s">
        <v>42</v>
      </c>
      <c r="J1742" s="28">
        <v>46108</v>
      </c>
      <c r="K1742" s="26">
        <v>0.33333333333333331</v>
      </c>
      <c r="L1742" s="26"/>
      <c r="M1742" s="27" t="s">
        <v>215</v>
      </c>
      <c r="N1742" s="25">
        <f>IFERROR(VLOOKUP(M1742,Data!$J$1:$K$58,2,0),"")</f>
        <v>56978089957</v>
      </c>
      <c r="O1742" s="27" t="s">
        <v>216</v>
      </c>
      <c r="P1742" s="27"/>
      <c r="Q1742" s="27" t="s">
        <v>1105</v>
      </c>
      <c r="R1742" s="27" t="s">
        <v>48</v>
      </c>
      <c r="S1742" s="27"/>
      <c r="T1742" s="27"/>
      <c r="U1742" s="28"/>
      <c r="X1742" s="27"/>
      <c r="Y1742" s="27"/>
      <c r="Z1742" s="29"/>
      <c r="AA1742" s="29">
        <v>0.3263888888888889</v>
      </c>
      <c r="AB1742" s="29"/>
      <c r="AC1742" s="30">
        <v>46108</v>
      </c>
      <c r="AD1742" s="15" t="str">
        <f>IF(Tabla2[[#This Row],[HORA ENTREGA]]="DIRECTO","On time", IF(AA1742&lt;&gt;"",IF(Tabla2[[#This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42" s="15" t="str">
        <f>MID(Tabla2[[#This Row],[TIPO]],1,3)</f>
        <v xml:space="preserve">20 </v>
      </c>
      <c r="AF17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SOCIEDAD COMERCIAL MARBEN PETS LTDA */ Cont: * TCLU7198555*/ HR Entrega: *08:00* /Dirección: *JOSE JOAQUIN PEREZ 8726 PUDAHUEL</v>
      </c>
      <c r="AG1742" s="38" t="str">
        <f>IFERROR(HYPERLINK("https://wa.me/"&amp;Tabla2[[#This Row],[CONTACTO]]&amp;"?text="&amp;Tabla2[[#This Row],[Mensaje]],"Enviar mensaje"),"")</f>
        <v>Enviar mensaje</v>
      </c>
      <c r="AH1742" s="15" t="str">
        <f>CONCATENATE(A1742,F1742)</f>
        <v>1741TCLU7198555</v>
      </c>
      <c r="AI1742" s="15" t="str">
        <f>CONCATENATE("ENT-",A1742)</f>
        <v>ENT-1741</v>
      </c>
      <c r="AJ1742" s="15" t="str">
        <f>IF(Tabla2[[#This Row],[Op]]&lt;&gt;"","ENTREGA","")</f>
        <v>ENTREGA</v>
      </c>
      <c r="AK1742" s="40" t="str">
        <f>(Tabla2[[#This Row],[FECHA ENTREGA]]&amp;Tabla2[[#This Row],[HORA ENTREGA]])</f>
        <v>461080,333333333333333</v>
      </c>
      <c r="AL1742" s="34" t="str">
        <f>IFERROR(HYPERLINK("https://wa.me/"&amp;Tabla2[[#This Row],[CONTACTO]]&amp;"?text="&amp;Tabla2[[#This Row],[Mensaje]]),"")</f>
        <v>https://wa.me/56978089957?text=Hola!%0AServicio del día 27-03%0A *Cliente:* SOCIEDAD COMERCIAL MARBEN PETS LTDA */ Cont: * TCLU7198555*/ HR Entrega: *08:00* /Dirección: *JOSE JOAQUIN PEREZ 8726 PUDAHUEL</v>
      </c>
    </row>
    <row r="1743" spans="1:38" s="15" customFormat="1" ht="16.5" customHeight="1" x14ac:dyDescent="0.2">
      <c r="A1743" s="15">
        <f>ROW(A1742)</f>
        <v>1742</v>
      </c>
      <c r="B1743" s="15">
        <f>IF(J1743=J1742,B1742+1,1)</f>
        <v>44</v>
      </c>
      <c r="C1743" s="15" t="s">
        <v>236</v>
      </c>
      <c r="D1743" s="25" t="s">
        <v>39</v>
      </c>
      <c r="E1743" s="27">
        <v>509390</v>
      </c>
      <c r="F1743" s="27" t="s">
        <v>2807</v>
      </c>
      <c r="G1743" s="27" t="s">
        <v>64</v>
      </c>
      <c r="H1743" s="27">
        <v>12000</v>
      </c>
      <c r="I1743" s="27" t="s">
        <v>42</v>
      </c>
      <c r="J1743" s="28">
        <v>46108</v>
      </c>
      <c r="K1743" s="26">
        <v>0.375</v>
      </c>
      <c r="L1743" s="26"/>
      <c r="M1743" s="27" t="s">
        <v>433</v>
      </c>
      <c r="N1743" s="25">
        <f>IFERROR(VLOOKUP(M1743,Data!$J$1:$K$58,2,0),"")</f>
        <v>56994354094</v>
      </c>
      <c r="O1743" s="27" t="s">
        <v>105</v>
      </c>
      <c r="P1743" s="27"/>
      <c r="Q1743" s="27" t="s">
        <v>2740</v>
      </c>
      <c r="R1743" s="27" t="s">
        <v>169</v>
      </c>
      <c r="S1743" s="27"/>
      <c r="T1743" s="27"/>
      <c r="U1743" s="28"/>
      <c r="X1743" s="27"/>
      <c r="Y1743" s="27"/>
      <c r="Z1743" s="29"/>
      <c r="AA1743" s="29">
        <v>0.42708333333333331</v>
      </c>
      <c r="AB1743" s="29"/>
      <c r="AC1743" s="30">
        <v>46108</v>
      </c>
      <c r="AD1743" s="15" t="str">
        <f>IF(Tabla2[[#This Row],[HORA ENTREGA]]="DIRECTO","On time", IF(AA1743&lt;&gt;"",IF(Tabla2[[#This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43" s="15" t="str">
        <f>MID(Tabla2[[#This Row],[TIPO]],1,3)</f>
        <v xml:space="preserve">20 </v>
      </c>
      <c r="AF17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SOCIEDAD COMERCIAL MARBEN PETS LTDA */ Cont: * TGBU3511231*/ HR Entrega: *09:00* /Dirección: *FRAGUA -  BOD.PRINCIPAL</v>
      </c>
      <c r="AG1743" s="38" t="str">
        <f>IFERROR(HYPERLINK("https://wa.me/"&amp;Tabla2[[#This Row],[CONTACTO]]&amp;"?text="&amp;Tabla2[[#This Row],[Mensaje]],"Enviar mensaje"),"")</f>
        <v>Enviar mensaje</v>
      </c>
      <c r="AH1743" s="15" t="str">
        <f>CONCATENATE(A1743,F1743)</f>
        <v>1742TGBU3511231</v>
      </c>
      <c r="AI1743" s="15" t="str">
        <f>CONCATENATE("ENT-",A1743)</f>
        <v>ENT-1742</v>
      </c>
      <c r="AJ1743" s="15" t="str">
        <f>IF(Tabla2[[#This Row],[Op]]&lt;&gt;"","ENTREGA","")</f>
        <v>ENTREGA</v>
      </c>
      <c r="AK1743" s="40" t="str">
        <f>(Tabla2[[#This Row],[FECHA ENTREGA]]&amp;Tabla2[[#This Row],[HORA ENTREGA]])</f>
        <v>461080,375</v>
      </c>
      <c r="AL1743" s="34" t="str">
        <f>IFERROR(HYPERLINK("https://wa.me/"&amp;Tabla2[[#This Row],[CONTACTO]]&amp;"?text="&amp;Tabla2[[#This Row],[Mensaje]]),"")</f>
        <v>https://wa.me/56994354094?text=Hola!%0AServicio del día 27-03%0A *Cliente:* SOCIEDAD COMERCIAL MARBEN PETS LTDA */ Cont: * TGBU3511231*/ HR Entrega: *09:00* /Dirección: *FRAGUA -  BOD.PRINCIPAL</v>
      </c>
    </row>
    <row r="1744" spans="1:38" s="15" customFormat="1" ht="16.5" customHeight="1" x14ac:dyDescent="0.2">
      <c r="A1744" s="15">
        <f>ROW(A1743)</f>
        <v>1743</v>
      </c>
      <c r="B1744" s="15">
        <f>IF(J1744=J1743,B1743+1,1)</f>
        <v>45</v>
      </c>
      <c r="C1744" s="15" t="s">
        <v>360</v>
      </c>
      <c r="D1744" s="25" t="s">
        <v>39</v>
      </c>
      <c r="E1744" s="27">
        <v>314841</v>
      </c>
      <c r="F1744" s="27" t="s">
        <v>2743</v>
      </c>
      <c r="G1744" s="27" t="s">
        <v>41</v>
      </c>
      <c r="H1744" s="27">
        <v>28000</v>
      </c>
      <c r="I1744" s="27" t="s">
        <v>42</v>
      </c>
      <c r="J1744" s="28">
        <v>46108</v>
      </c>
      <c r="K1744" s="26">
        <v>0.375</v>
      </c>
      <c r="L1744" s="26"/>
      <c r="M1744" s="27" t="s">
        <v>172</v>
      </c>
      <c r="N1744" s="25">
        <f>IFERROR(VLOOKUP(M1744,Data!$J$1:$K$58,2,0),"")</f>
        <v>56985215946</v>
      </c>
      <c r="O1744" s="27" t="s">
        <v>173</v>
      </c>
      <c r="P1744" s="27"/>
      <c r="Q1744" s="27" t="s">
        <v>362</v>
      </c>
      <c r="R1744" s="27" t="s">
        <v>69</v>
      </c>
      <c r="S1744" s="27"/>
      <c r="T1744" s="27"/>
      <c r="U1744" s="28"/>
      <c r="X1744" s="27" t="s">
        <v>2808</v>
      </c>
      <c r="Y1744" s="27"/>
      <c r="Z1744" s="29"/>
      <c r="AA1744" s="29">
        <v>0.3659722222222222</v>
      </c>
      <c r="AB1744" s="29"/>
      <c r="AC1744" s="30">
        <v>46108</v>
      </c>
      <c r="AD1744" s="15" t="str">
        <f>IF(Tabla2[[#This Row],[HORA ENTREGA]]="DIRECTO","On time", IF(AA1744&lt;&gt;"",IF(Tabla2[[#This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44" s="15" t="str">
        <f>MID(Tabla2[[#This Row],[TIPO]],1,3)</f>
        <v xml:space="preserve">40 </v>
      </c>
      <c r="AF17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SUMINISTROS TELEFONICOS Y COMPUTACIONALES ESTEC LT */ Cont: * SEGU6696364*/ HR Entrega: *09:00* /Dirección: *AVENIDA PEDRO DE VALDIVIA 5964, MACUL</v>
      </c>
      <c r="AG1744" s="38" t="str">
        <f>IFERROR(HYPERLINK("https://wa.me/"&amp;Tabla2[[#This Row],[CONTACTO]]&amp;"?text="&amp;Tabla2[[#This Row],[Mensaje]],"Enviar mensaje"),"")</f>
        <v>Enviar mensaje</v>
      </c>
      <c r="AH1744" s="15" t="str">
        <f>CONCATENATE(A1744,F1744)</f>
        <v>1743SEGU6696364</v>
      </c>
      <c r="AI1744" s="15" t="str">
        <f>CONCATENATE("ENT-",A1744)</f>
        <v>ENT-1743</v>
      </c>
      <c r="AJ1744" s="15" t="str">
        <f>IF(Tabla2[[#This Row],[Op]]&lt;&gt;"","ENTREGA","")</f>
        <v>ENTREGA</v>
      </c>
      <c r="AK1744" s="40" t="str">
        <f>(Tabla2[[#This Row],[FECHA ENTREGA]]&amp;Tabla2[[#This Row],[HORA ENTREGA]])</f>
        <v>461080,375</v>
      </c>
      <c r="AL1744" s="34" t="str">
        <f>IFERROR(HYPERLINK("https://wa.me/"&amp;Tabla2[[#This Row],[CONTACTO]]&amp;"?text="&amp;Tabla2[[#This Row],[Mensaje]]),"")</f>
        <v>https://wa.me/56985215946?text=Hola!%0AServicio del día 27-03%0A *Cliente:* SUMINISTROS TELEFONICOS Y COMPUTACIONALES ESTEC LT */ Cont: * SEGU6696364*/ HR Entrega: *09:00* /Dirección: *AVENIDA PEDRO DE VALDIVIA 5964, MACUL</v>
      </c>
    </row>
    <row r="1745" spans="1:38" s="15" customFormat="1" ht="16.5" customHeight="1" x14ac:dyDescent="0.2">
      <c r="A1745" s="15">
        <f>ROW(A1744)</f>
        <v>1744</v>
      </c>
      <c r="B1745" s="15">
        <f>IF(J1745=J1744,B1744+1,1)</f>
        <v>46</v>
      </c>
      <c r="C1745" s="15" t="s">
        <v>360</v>
      </c>
      <c r="D1745" s="25" t="s">
        <v>39</v>
      </c>
      <c r="E1745" s="27">
        <v>314841</v>
      </c>
      <c r="F1745" s="27" t="s">
        <v>2809</v>
      </c>
      <c r="G1745" s="27" t="s">
        <v>41</v>
      </c>
      <c r="H1745" s="27">
        <v>28000</v>
      </c>
      <c r="I1745" s="27" t="s">
        <v>42</v>
      </c>
      <c r="J1745" s="28">
        <v>46108</v>
      </c>
      <c r="K1745" s="26">
        <v>0.5</v>
      </c>
      <c r="L1745" s="26"/>
      <c r="M1745" s="27" t="s">
        <v>215</v>
      </c>
      <c r="N1745" s="25">
        <f>IFERROR(VLOOKUP(M1745,Data!$J$1:$K$58,2,0),"")</f>
        <v>56978089957</v>
      </c>
      <c r="O1745" s="27" t="s">
        <v>216</v>
      </c>
      <c r="P1745" s="27"/>
      <c r="Q1745" s="27" t="s">
        <v>362</v>
      </c>
      <c r="R1745" s="27" t="s">
        <v>69</v>
      </c>
      <c r="S1745" s="27"/>
      <c r="T1745" s="27"/>
      <c r="U1745" s="28"/>
      <c r="X1745" s="27"/>
      <c r="Y1745" s="27" t="s">
        <v>1901</v>
      </c>
      <c r="Z1745" s="29"/>
      <c r="AA1745" s="29"/>
      <c r="AB1745" s="29"/>
      <c r="AC1745" s="30"/>
      <c r="AD1745" s="15" t="str">
        <f>IF(Tabla2[[#This Row],[HORA ENTREGA]]="DIRECTO","On time", IF(AA1745&lt;&gt;"",IF(Tabla2[[#This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45" s="15" t="str">
        <f>MID(Tabla2[[#This Row],[TIPO]],1,3)</f>
        <v xml:space="preserve">40 </v>
      </c>
      <c r="AF17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SUMINISTROS TELEFONICOS Y COMPUTACIONALES ESTEC LT */ Cont: * FFAU2695790*/ HR Entrega: *12:00* /Dirección: *AVENIDA PEDRO DE VALDIVIA 5964, MACUL</v>
      </c>
      <c r="AG1745" s="38" t="str">
        <f>IFERROR(HYPERLINK("https://wa.me/"&amp;Tabla2[[#This Row],[CONTACTO]]&amp;"?text="&amp;Tabla2[[#This Row],[Mensaje]],"Enviar mensaje"),"")</f>
        <v>Enviar mensaje</v>
      </c>
      <c r="AH1745" s="15" t="str">
        <f>CONCATENATE(A1745,F1745)</f>
        <v>1744FFAU2695790</v>
      </c>
      <c r="AI1745" s="15" t="str">
        <f>CONCATENATE("ENT-",A1745)</f>
        <v>ENT-1744</v>
      </c>
      <c r="AJ1745" s="15" t="str">
        <f>IF(Tabla2[[#This Row],[Op]]&lt;&gt;"","ENTREGA","")</f>
        <v>ENTREGA</v>
      </c>
      <c r="AK1745" s="40" t="str">
        <f>(Tabla2[[#This Row],[FECHA ENTREGA]]&amp;Tabla2[[#This Row],[HORA ENTREGA]])</f>
        <v>461080,5</v>
      </c>
      <c r="AL1745" s="34" t="str">
        <f>IFERROR(HYPERLINK("https://wa.me/"&amp;Tabla2[[#This Row],[CONTACTO]]&amp;"?text="&amp;Tabla2[[#This Row],[Mensaje]]),"")</f>
        <v>https://wa.me/56978089957?text=Hola!%0AServicio del día 27-03%0A *Cliente:* SUMINISTROS TELEFONICOS Y COMPUTACIONALES ESTEC LT */ Cont: * FFAU2695790*/ HR Entrega: *12:00* /Dirección: *AVENIDA PEDRO DE VALDIVIA 5964, MACUL</v>
      </c>
    </row>
    <row r="1746" spans="1:38" s="15" customFormat="1" ht="16.5" customHeight="1" x14ac:dyDescent="0.2">
      <c r="A1746" s="15">
        <f>ROW(A1745)</f>
        <v>1745</v>
      </c>
      <c r="B1746" s="15">
        <f>IF(J1746=J1745,B1745+1,1)</f>
        <v>47</v>
      </c>
      <c r="C1746" s="15" t="s">
        <v>2810</v>
      </c>
      <c r="D1746" s="25" t="s">
        <v>39</v>
      </c>
      <c r="E1746" s="27">
        <v>502908</v>
      </c>
      <c r="F1746" s="27" t="s">
        <v>2730</v>
      </c>
      <c r="G1746" s="27" t="s">
        <v>41</v>
      </c>
      <c r="H1746" s="27">
        <v>6000</v>
      </c>
      <c r="I1746" s="27"/>
      <c r="J1746" s="28">
        <v>46108</v>
      </c>
      <c r="K1746" s="26">
        <v>0.33333333333333331</v>
      </c>
      <c r="L1746" s="26"/>
      <c r="M1746" s="27" t="s">
        <v>158</v>
      </c>
      <c r="N1746" s="25">
        <f>IFERROR(VLOOKUP(M1746,Data!$J$1:$K$58,2,0),"")</f>
        <v>56931745801</v>
      </c>
      <c r="O1746" s="27" t="s">
        <v>370</v>
      </c>
      <c r="P1746" s="27"/>
      <c r="Q1746" s="27" t="s">
        <v>2042</v>
      </c>
      <c r="R1746" s="27" t="s">
        <v>74</v>
      </c>
      <c r="S1746" s="27"/>
      <c r="T1746" s="27"/>
      <c r="U1746" s="28"/>
      <c r="X1746" s="27"/>
      <c r="Y1746" s="27"/>
      <c r="Z1746" s="29"/>
      <c r="AA1746" s="29">
        <v>0.54166666666666663</v>
      </c>
      <c r="AB1746" s="29"/>
      <c r="AC1746" s="30">
        <v>46108</v>
      </c>
      <c r="AD1746" s="15" t="str">
        <f>IF(Tabla2[[#This Row],[HORA ENTREGA]]="DIRECTO","On time", IF(AA1746&lt;&gt;"",IF(Tabla2[[#This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46" s="15" t="str">
        <f>MID(Tabla2[[#This Row],[TIPO]],1,3)</f>
        <v xml:space="preserve">40 </v>
      </c>
      <c r="AF17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TATTERSALL AUT. */ Cont: * MSDU8614833*/ HR Entrega: *08:00* /Dirección: *CLAUDIO ARRAU 8600, PUDAHUEL</v>
      </c>
      <c r="AG1746" s="38" t="str">
        <f>IFERROR(HYPERLINK("https://wa.me/"&amp;Tabla2[[#This Row],[CONTACTO]]&amp;"?text="&amp;Tabla2[[#This Row],[Mensaje]],"Enviar mensaje"),"")</f>
        <v>Enviar mensaje</v>
      </c>
      <c r="AH1746" s="15" t="str">
        <f>CONCATENATE(A1746,F1746)</f>
        <v>1745MSDU8614833</v>
      </c>
      <c r="AI1746" s="15" t="str">
        <f>CONCATENATE("ENT-",A1746)</f>
        <v>ENT-1745</v>
      </c>
      <c r="AJ1746" s="15" t="str">
        <f>IF(Tabla2[[#This Row],[Op]]&lt;&gt;"","ENTREGA","")</f>
        <v>ENTREGA</v>
      </c>
      <c r="AK1746" s="40" t="str">
        <f>(Tabla2[[#This Row],[FECHA ENTREGA]]&amp;Tabla2[[#This Row],[HORA ENTREGA]])</f>
        <v>461080,333333333333333</v>
      </c>
      <c r="AL1746" s="34" t="str">
        <f>IFERROR(HYPERLINK("https://wa.me/"&amp;Tabla2[[#This Row],[CONTACTO]]&amp;"?text="&amp;Tabla2[[#This Row],[Mensaje]]),"")</f>
        <v>https://wa.me/56931745801?text=Hola!%0AServicio del día 27-03%0A *Cliente:* TATTERSALL AUT. */ Cont: * MSDU8614833*/ HR Entrega: *08:00* /Dirección: *CLAUDIO ARRAU 8600, PUDAHUEL</v>
      </c>
    </row>
    <row r="1747" spans="1:38" s="15" customFormat="1" ht="16.5" customHeight="1" x14ac:dyDescent="0.2">
      <c r="A1747" s="15">
        <f>ROW(A1746)</f>
        <v>1746</v>
      </c>
      <c r="B1747" s="15">
        <f>IF(J1747=J1746,B1746+1,1)</f>
        <v>48</v>
      </c>
      <c r="C1747" s="15" t="s">
        <v>2810</v>
      </c>
      <c r="D1747" s="25" t="s">
        <v>39</v>
      </c>
      <c r="E1747" s="27">
        <v>502908</v>
      </c>
      <c r="F1747" s="27" t="s">
        <v>2729</v>
      </c>
      <c r="G1747" s="27" t="s">
        <v>41</v>
      </c>
      <c r="H1747" s="27">
        <v>6000</v>
      </c>
      <c r="I1747" s="27"/>
      <c r="J1747" s="28">
        <v>46108</v>
      </c>
      <c r="K1747" s="26">
        <v>0.33333333333333331</v>
      </c>
      <c r="L1747" s="26"/>
      <c r="M1747" s="27" t="s">
        <v>225</v>
      </c>
      <c r="N1747" s="25">
        <f>IFERROR(VLOOKUP(M1747,Data!$J$1:$K$58,2,0),"")</f>
        <v>56978811158</v>
      </c>
      <c r="O1747" s="27" t="s">
        <v>226</v>
      </c>
      <c r="P1747" s="27"/>
      <c r="Q1747" s="27" t="s">
        <v>2042</v>
      </c>
      <c r="R1747" s="27" t="s">
        <v>74</v>
      </c>
      <c r="S1747" s="27"/>
      <c r="T1747" s="27"/>
      <c r="U1747" s="28"/>
      <c r="X1747" s="27"/>
      <c r="Y1747" s="27"/>
      <c r="Z1747" s="29"/>
      <c r="AA1747" s="29">
        <v>0.54166666666666663</v>
      </c>
      <c r="AB1747" s="29"/>
      <c r="AC1747" s="30">
        <v>46108</v>
      </c>
      <c r="AD1747" s="15" t="str">
        <f>IF(Tabla2[[#This Row],[HORA ENTREGA]]="DIRECTO","On time", IF(AA1747&lt;&gt;"",IF(Tabla2[[#This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47" s="15" t="str">
        <f>MID(Tabla2[[#This Row],[TIPO]],1,3)</f>
        <v xml:space="preserve">40 </v>
      </c>
      <c r="AF17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TATTERSALL AUT. */ Cont: * TGBU7737778*/ HR Entrega: *08:00* /Dirección: *CLAUDIO ARRAU 8600, PUDAHUEL</v>
      </c>
      <c r="AG1747" s="38" t="str">
        <f>IFERROR(HYPERLINK("https://wa.me/"&amp;Tabla2[[#This Row],[CONTACTO]]&amp;"?text="&amp;Tabla2[[#This Row],[Mensaje]],"Enviar mensaje"),"")</f>
        <v>Enviar mensaje</v>
      </c>
      <c r="AH1747" s="15" t="str">
        <f>CONCATENATE(A1747,F1747)</f>
        <v>1746TGBU7737778</v>
      </c>
      <c r="AI1747" s="15" t="str">
        <f>CONCATENATE("ENT-",A1747)</f>
        <v>ENT-1746</v>
      </c>
      <c r="AJ1747" s="15" t="str">
        <f>IF(Tabla2[[#This Row],[Op]]&lt;&gt;"","ENTREGA","")</f>
        <v>ENTREGA</v>
      </c>
      <c r="AK1747" s="40" t="str">
        <f>(Tabla2[[#This Row],[FECHA ENTREGA]]&amp;Tabla2[[#This Row],[HORA ENTREGA]])</f>
        <v>461080,333333333333333</v>
      </c>
      <c r="AL1747" s="34" t="str">
        <f>IFERROR(HYPERLINK("https://wa.me/"&amp;Tabla2[[#This Row],[CONTACTO]]&amp;"?text="&amp;Tabla2[[#This Row],[Mensaje]]),"")</f>
        <v>https://wa.me/56978811158?text=Hola!%0AServicio del día 27-03%0A *Cliente:* TATTERSALL AUT. */ Cont: * TGBU7737778*/ HR Entrega: *08:00* /Dirección: *CLAUDIO ARRAU 8600, PUDAHUEL</v>
      </c>
    </row>
    <row r="1748" spans="1:38" s="15" customFormat="1" ht="16.5" customHeight="1" x14ac:dyDescent="0.2">
      <c r="A1748" s="15">
        <f>ROW(A1747)</f>
        <v>1747</v>
      </c>
      <c r="B1748" s="15">
        <f>IF(J1748=J1747,B1747+1,1)</f>
        <v>49</v>
      </c>
      <c r="C1748" s="15" t="s">
        <v>2810</v>
      </c>
      <c r="D1748" s="25" t="s">
        <v>39</v>
      </c>
      <c r="E1748" s="27">
        <v>502908</v>
      </c>
      <c r="F1748" s="27" t="s">
        <v>2731</v>
      </c>
      <c r="G1748" s="27" t="s">
        <v>41</v>
      </c>
      <c r="H1748" s="27">
        <v>6000</v>
      </c>
      <c r="I1748" s="27"/>
      <c r="J1748" s="28">
        <v>46108</v>
      </c>
      <c r="K1748" s="26">
        <v>0.33333333333333331</v>
      </c>
      <c r="L1748" s="26"/>
      <c r="M1748" s="27" t="s">
        <v>112</v>
      </c>
      <c r="N1748" s="25">
        <f>IFERROR(VLOOKUP(M1748,Data!$J$1:$K$58,2,0),"")</f>
        <v>56990025702</v>
      </c>
      <c r="O1748" s="27" t="s">
        <v>61</v>
      </c>
      <c r="P1748" s="27"/>
      <c r="Q1748" s="27" t="s">
        <v>2042</v>
      </c>
      <c r="R1748" s="27" t="s">
        <v>74</v>
      </c>
      <c r="S1748" s="27"/>
      <c r="T1748" s="27"/>
      <c r="U1748" s="28"/>
      <c r="X1748" s="27"/>
      <c r="Y1748" s="27"/>
      <c r="Z1748" s="29"/>
      <c r="AA1748" s="29">
        <v>0.34722222222222221</v>
      </c>
      <c r="AB1748" s="29"/>
      <c r="AC1748" s="30">
        <v>46108</v>
      </c>
      <c r="AD1748" s="15" t="str">
        <f>IF(Tabla2[[#This Row],[HORA ENTREGA]]="DIRECTO","On time", IF(AA1748&lt;&gt;"",IF(Tabla2[[#This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48" s="15" t="str">
        <f>MID(Tabla2[[#This Row],[TIPO]],1,3)</f>
        <v xml:space="preserve">40 </v>
      </c>
      <c r="AF17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TATTERSALL AUT. */ Cont: * MSNU5050030*/ HR Entrega: *08:00* /Dirección: *CLAUDIO ARRAU 8600, PUDAHUEL</v>
      </c>
      <c r="AG1748" s="38" t="str">
        <f>IFERROR(HYPERLINK("https://wa.me/"&amp;Tabla2[[#This Row],[CONTACTO]]&amp;"?text="&amp;Tabla2[[#This Row],[Mensaje]],"Enviar mensaje"),"")</f>
        <v>Enviar mensaje</v>
      </c>
      <c r="AH1748" s="15" t="str">
        <f>CONCATENATE(A1748,F1748)</f>
        <v>1747MSNU5050030</v>
      </c>
      <c r="AI1748" s="15" t="str">
        <f>CONCATENATE("ENT-",A1748)</f>
        <v>ENT-1747</v>
      </c>
      <c r="AJ1748" s="15" t="str">
        <f>IF(Tabla2[[#This Row],[Op]]&lt;&gt;"","ENTREGA","")</f>
        <v>ENTREGA</v>
      </c>
      <c r="AK1748" s="40" t="str">
        <f>(Tabla2[[#This Row],[FECHA ENTREGA]]&amp;Tabla2[[#This Row],[HORA ENTREGA]])</f>
        <v>461080,333333333333333</v>
      </c>
      <c r="AL1748" s="34" t="str">
        <f>IFERROR(HYPERLINK("https://wa.me/"&amp;Tabla2[[#This Row],[CONTACTO]]&amp;"?text="&amp;Tabla2[[#This Row],[Mensaje]]),"")</f>
        <v>https://wa.me/56990025702?text=Hola!%0AServicio del día 27-03%0A *Cliente:* TATTERSALL AUT. */ Cont: * MSNU5050030*/ HR Entrega: *08:00* /Dirección: *CLAUDIO ARRAU 8600, PUDAHUEL</v>
      </c>
    </row>
    <row r="1749" spans="1:38" s="15" customFormat="1" ht="16.5" customHeight="1" x14ac:dyDescent="0.2">
      <c r="A1749" s="15">
        <f>ROW(A1748)</f>
        <v>1748</v>
      </c>
      <c r="B1749" s="15">
        <f>IF(J1749=J1748,B1748+1,1)</f>
        <v>50</v>
      </c>
      <c r="C1749" s="15" t="s">
        <v>2810</v>
      </c>
      <c r="D1749" s="25" t="s">
        <v>39</v>
      </c>
      <c r="E1749" s="27">
        <v>502908</v>
      </c>
      <c r="F1749" s="27" t="s">
        <v>2727</v>
      </c>
      <c r="G1749" s="27" t="s">
        <v>41</v>
      </c>
      <c r="H1749" s="27">
        <v>6000</v>
      </c>
      <c r="I1749" s="27"/>
      <c r="J1749" s="28">
        <v>46108</v>
      </c>
      <c r="K1749" s="26">
        <v>0.33333333333333331</v>
      </c>
      <c r="L1749" s="26"/>
      <c r="M1749" s="27" t="s">
        <v>233</v>
      </c>
      <c r="N1749" s="25">
        <f>IFERROR(VLOOKUP(M1749,Data!$J$1:$K$58,2,0),"")</f>
        <v>56998494086</v>
      </c>
      <c r="O1749" s="27" t="s">
        <v>234</v>
      </c>
      <c r="P1749" s="27"/>
      <c r="Q1749" s="27" t="s">
        <v>2042</v>
      </c>
      <c r="R1749" s="27" t="s">
        <v>74</v>
      </c>
      <c r="S1749" s="27"/>
      <c r="T1749" s="27"/>
      <c r="U1749" s="28"/>
      <c r="X1749" s="27"/>
      <c r="Y1749" s="27"/>
      <c r="Z1749" s="29"/>
      <c r="AA1749" s="29">
        <v>0.33402777777777776</v>
      </c>
      <c r="AB1749" s="29"/>
      <c r="AC1749" s="30">
        <v>46108</v>
      </c>
      <c r="AD1749" s="15" t="str">
        <f>IF(Tabla2[[#This Row],[HORA ENTREGA]]="DIRECTO","On time", IF(AA1749&lt;&gt;"",IF(Tabla2[[#This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49" s="15" t="str">
        <f>MID(Tabla2[[#This Row],[TIPO]],1,3)</f>
        <v xml:space="preserve">40 </v>
      </c>
      <c r="AF17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TATTERSALL AUT. */ Cont: * MSCU5270664*/ HR Entrega: *08:00* /Dirección: *CLAUDIO ARRAU 8600, PUDAHUEL</v>
      </c>
      <c r="AG1749" s="38" t="str">
        <f>IFERROR(HYPERLINK("https://wa.me/"&amp;Tabla2[[#This Row],[CONTACTO]]&amp;"?text="&amp;Tabla2[[#This Row],[Mensaje]],"Enviar mensaje"),"")</f>
        <v>Enviar mensaje</v>
      </c>
      <c r="AH1749" s="15" t="str">
        <f>CONCATENATE(A1749,F1749)</f>
        <v>1748MSCU5270664</v>
      </c>
      <c r="AI1749" s="15" t="str">
        <f>CONCATENATE("ENT-",A1749)</f>
        <v>ENT-1748</v>
      </c>
      <c r="AJ1749" s="15" t="str">
        <f>IF(Tabla2[[#This Row],[Op]]&lt;&gt;"","ENTREGA","")</f>
        <v>ENTREGA</v>
      </c>
      <c r="AK1749" s="40" t="str">
        <f>(Tabla2[[#This Row],[FECHA ENTREGA]]&amp;Tabla2[[#This Row],[HORA ENTREGA]])</f>
        <v>461080,333333333333333</v>
      </c>
      <c r="AL1749" s="34" t="str">
        <f>IFERROR(HYPERLINK("https://wa.me/"&amp;Tabla2[[#This Row],[CONTACTO]]&amp;"?text="&amp;Tabla2[[#This Row],[Mensaje]]),"")</f>
        <v>https://wa.me/56998494086?text=Hola!%0AServicio del día 27-03%0A *Cliente:* TATTERSALL AUT. */ Cont: * MSCU5270664*/ HR Entrega: *08:00* /Dirección: *CLAUDIO ARRAU 8600, PUDAHUEL</v>
      </c>
    </row>
    <row r="1750" spans="1:38" s="15" customFormat="1" ht="16.5" customHeight="1" x14ac:dyDescent="0.2">
      <c r="A1750" s="15">
        <f>ROW(A1749)</f>
        <v>1749</v>
      </c>
      <c r="B1750" s="15">
        <f>IF(J1750=J1749,B1749+1,1)</f>
        <v>51</v>
      </c>
      <c r="C1750" s="15" t="s">
        <v>2810</v>
      </c>
      <c r="D1750" s="25" t="s">
        <v>39</v>
      </c>
      <c r="E1750" s="27">
        <v>502908</v>
      </c>
      <c r="F1750" s="27" t="s">
        <v>2724</v>
      </c>
      <c r="G1750" s="27" t="s">
        <v>41</v>
      </c>
      <c r="H1750" s="27">
        <v>6000</v>
      </c>
      <c r="I1750" s="27" t="s">
        <v>2725</v>
      </c>
      <c r="J1750" s="28">
        <v>46108</v>
      </c>
      <c r="K1750" s="26">
        <v>0.5</v>
      </c>
      <c r="L1750" s="26"/>
      <c r="M1750" s="27" t="s">
        <v>158</v>
      </c>
      <c r="N1750" s="25">
        <f>IFERROR(VLOOKUP(M1750,Data!$J$1:$K$58,2,0),"")</f>
        <v>56931745801</v>
      </c>
      <c r="O1750" s="27" t="s">
        <v>370</v>
      </c>
      <c r="P1750" s="27"/>
      <c r="Q1750" s="27" t="s">
        <v>2042</v>
      </c>
      <c r="R1750" s="27" t="s">
        <v>74</v>
      </c>
      <c r="S1750" s="27"/>
      <c r="T1750" s="27"/>
      <c r="U1750" s="28"/>
      <c r="X1750" s="27"/>
      <c r="Y1750" s="27"/>
      <c r="Z1750" s="29"/>
      <c r="AA1750" s="29">
        <v>0.31597222222222221</v>
      </c>
      <c r="AB1750" s="29"/>
      <c r="AC1750" s="30">
        <v>46108</v>
      </c>
      <c r="AD1750" s="15" t="str">
        <f>IF(Tabla2[[#This Row],[HORA ENTREGA]]="DIRECTO","On time", IF(AA1750&lt;&gt;"",IF(Tabla2[[#This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50" s="15" t="str">
        <f>MID(Tabla2[[#This Row],[TIPO]],1,3)</f>
        <v xml:space="preserve">40 </v>
      </c>
      <c r="AF17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TATTERSALL AUT. */ Cont: * BEAU4286311*/ HR Entrega: *12:00* /Dirección: *CLAUDIO ARRAU 8600, PUDAHUEL</v>
      </c>
      <c r="AG1750" s="38" t="str">
        <f>IFERROR(HYPERLINK("https://wa.me/"&amp;Tabla2[[#This Row],[CONTACTO]]&amp;"?text="&amp;Tabla2[[#This Row],[Mensaje]],"Enviar mensaje"),"")</f>
        <v>Enviar mensaje</v>
      </c>
      <c r="AH1750" s="15" t="str">
        <f>CONCATENATE(A1750,F1750)</f>
        <v>1749BEAU4286311</v>
      </c>
      <c r="AI1750" s="15" t="str">
        <f>CONCATENATE("ENT-",A1750)</f>
        <v>ENT-1749</v>
      </c>
      <c r="AJ1750" s="15" t="str">
        <f>IF(Tabla2[[#This Row],[Op]]&lt;&gt;"","ENTREGA","")</f>
        <v>ENTREGA</v>
      </c>
      <c r="AK1750" s="40" t="str">
        <f>(Tabla2[[#This Row],[FECHA ENTREGA]]&amp;Tabla2[[#This Row],[HORA ENTREGA]])</f>
        <v>461080,5</v>
      </c>
      <c r="AL1750" s="34" t="str">
        <f>IFERROR(HYPERLINK("https://wa.me/"&amp;Tabla2[[#This Row],[CONTACTO]]&amp;"?text="&amp;Tabla2[[#This Row],[Mensaje]]),"")</f>
        <v>https://wa.me/56931745801?text=Hola!%0AServicio del día 27-03%0A *Cliente:* TATTERSALL AUT. */ Cont: * BEAU4286311*/ HR Entrega: *12:00* /Dirección: *CLAUDIO ARRAU 8600, PUDAHUEL</v>
      </c>
    </row>
    <row r="1751" spans="1:38" s="15" customFormat="1" ht="16.5" customHeight="1" x14ac:dyDescent="0.2">
      <c r="A1751" s="15">
        <f>ROW(A1750)</f>
        <v>1750</v>
      </c>
      <c r="B1751" s="15">
        <f>IF(J1751=J1750,B1750+1,1)</f>
        <v>52</v>
      </c>
      <c r="C1751" s="15" t="s">
        <v>2810</v>
      </c>
      <c r="D1751" s="25" t="s">
        <v>39</v>
      </c>
      <c r="E1751" s="27">
        <v>502908</v>
      </c>
      <c r="F1751" s="27" t="s">
        <v>2728</v>
      </c>
      <c r="G1751" s="27" t="s">
        <v>41</v>
      </c>
      <c r="H1751" s="27">
        <v>6000</v>
      </c>
      <c r="I1751" s="27" t="s">
        <v>2725</v>
      </c>
      <c r="J1751" s="28">
        <v>46108</v>
      </c>
      <c r="K1751" s="26">
        <v>0.5</v>
      </c>
      <c r="L1751" s="26"/>
      <c r="M1751" s="27" t="s">
        <v>366</v>
      </c>
      <c r="N1751" s="25">
        <f>IFERROR(VLOOKUP(M1751,Data!$J$1:$K$58,2,0),"")</f>
        <v>56967386251</v>
      </c>
      <c r="O1751" s="27" t="s">
        <v>367</v>
      </c>
      <c r="P1751" s="27"/>
      <c r="Q1751" s="27" t="s">
        <v>2042</v>
      </c>
      <c r="R1751" s="27" t="s">
        <v>74</v>
      </c>
      <c r="S1751" s="27"/>
      <c r="T1751" s="27"/>
      <c r="U1751" s="28"/>
      <c r="X1751" s="27"/>
      <c r="Y1751" s="27"/>
      <c r="Z1751" s="29"/>
      <c r="AA1751" s="29">
        <v>0.57291666666666663</v>
      </c>
      <c r="AB1751" s="29"/>
      <c r="AC1751" s="30">
        <v>46108</v>
      </c>
      <c r="AD1751" s="15" t="str">
        <f>IF(Tabla2[[#This Row],[HORA ENTREGA]]="DIRECTO","On time", IF(AA1751&lt;&gt;"",IF(Tabla2[[#This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51" s="15" t="str">
        <f>MID(Tabla2[[#This Row],[TIPO]],1,3)</f>
        <v xml:space="preserve">40 </v>
      </c>
      <c r="AF17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TATTERSALL AUT. */ Cont: * MSDU6260113*/ HR Entrega: *12:00* /Dirección: *CLAUDIO ARRAU 8600, PUDAHUEL</v>
      </c>
      <c r="AG1751" s="38" t="str">
        <f>IFERROR(HYPERLINK("https://wa.me/"&amp;Tabla2[[#This Row],[CONTACTO]]&amp;"?text="&amp;Tabla2[[#This Row],[Mensaje]],"Enviar mensaje"),"")</f>
        <v>Enviar mensaje</v>
      </c>
      <c r="AH1751" s="15" t="str">
        <f>CONCATENATE(A1751,F1751)</f>
        <v>1750MSDU6260113</v>
      </c>
      <c r="AI1751" s="15" t="str">
        <f>CONCATENATE("ENT-",A1751)</f>
        <v>ENT-1750</v>
      </c>
      <c r="AJ1751" s="15" t="str">
        <f>IF(Tabla2[[#This Row],[Op]]&lt;&gt;"","ENTREGA","")</f>
        <v>ENTREGA</v>
      </c>
      <c r="AK1751" s="40" t="str">
        <f>(Tabla2[[#This Row],[FECHA ENTREGA]]&amp;Tabla2[[#This Row],[HORA ENTREGA]])</f>
        <v>461080,5</v>
      </c>
      <c r="AL1751" s="34" t="str">
        <f>IFERROR(HYPERLINK("https://wa.me/"&amp;Tabla2[[#This Row],[CONTACTO]]&amp;"?text="&amp;Tabla2[[#This Row],[Mensaje]]),"")</f>
        <v>https://wa.me/56967386251?text=Hola!%0AServicio del día 27-03%0A *Cliente:* TATTERSALL AUT. */ Cont: * MSDU6260113*/ HR Entrega: *12:00* /Dirección: *CLAUDIO ARRAU 8600, PUDAHUEL</v>
      </c>
    </row>
    <row r="1752" spans="1:38" s="15" customFormat="1" ht="16.5" customHeight="1" x14ac:dyDescent="0.2">
      <c r="A1752" s="15">
        <f>ROW(A1751)</f>
        <v>1751</v>
      </c>
      <c r="B1752" s="15">
        <f>IF(J1752=J1751,B1751+1,1)</f>
        <v>53</v>
      </c>
      <c r="C1752" s="15" t="s">
        <v>2810</v>
      </c>
      <c r="D1752" s="25" t="s">
        <v>39</v>
      </c>
      <c r="E1752" s="27">
        <v>502908</v>
      </c>
      <c r="F1752" s="27" t="s">
        <v>2726</v>
      </c>
      <c r="G1752" s="27" t="s">
        <v>41</v>
      </c>
      <c r="H1752" s="27">
        <v>6000</v>
      </c>
      <c r="I1752" s="27" t="s">
        <v>2725</v>
      </c>
      <c r="J1752" s="28">
        <v>46108</v>
      </c>
      <c r="K1752" s="26">
        <v>0.5</v>
      </c>
      <c r="L1752" s="26"/>
      <c r="M1752" s="27" t="s">
        <v>225</v>
      </c>
      <c r="N1752" s="25">
        <f>IFERROR(VLOOKUP(M1752,Data!$J$1:$K$58,2,0),"")</f>
        <v>56978811158</v>
      </c>
      <c r="O1752" s="27" t="s">
        <v>226</v>
      </c>
      <c r="P1752" s="27"/>
      <c r="Q1752" s="27" t="s">
        <v>2042</v>
      </c>
      <c r="R1752" s="27" t="s">
        <v>74</v>
      </c>
      <c r="S1752" s="27"/>
      <c r="T1752" s="27"/>
      <c r="U1752" s="28"/>
      <c r="X1752" s="27"/>
      <c r="Y1752" s="27"/>
      <c r="Z1752" s="29"/>
      <c r="AA1752" s="29">
        <v>0.28819444444444442</v>
      </c>
      <c r="AB1752" s="29"/>
      <c r="AC1752" s="30">
        <v>46108</v>
      </c>
      <c r="AD1752" s="15" t="str">
        <f>IF(Tabla2[[#This Row],[HORA ENTREGA]]="DIRECTO","On time", IF(AA1752&lt;&gt;"",IF(Tabla2[[#This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52" s="15" t="str">
        <f>MID(Tabla2[[#This Row],[TIPO]],1,3)</f>
        <v xml:space="preserve">40 </v>
      </c>
      <c r="AF17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TATTERSALL AUT. */ Cont: * MSMU4944772*/ HR Entrega: *12:00* /Dirección: *CLAUDIO ARRAU 8600, PUDAHUEL</v>
      </c>
      <c r="AG1752" s="38" t="str">
        <f>IFERROR(HYPERLINK("https://wa.me/"&amp;Tabla2[[#This Row],[CONTACTO]]&amp;"?text="&amp;Tabla2[[#This Row],[Mensaje]],"Enviar mensaje"),"")</f>
        <v>Enviar mensaje</v>
      </c>
      <c r="AH1752" s="15" t="str">
        <f>CONCATENATE(A1752,F1752)</f>
        <v>1751MSMU4944772</v>
      </c>
      <c r="AI1752" s="15" t="str">
        <f>CONCATENATE("ENT-",A1752)</f>
        <v>ENT-1751</v>
      </c>
      <c r="AJ1752" s="15" t="str">
        <f>IF(Tabla2[[#This Row],[Op]]&lt;&gt;"","ENTREGA","")</f>
        <v>ENTREGA</v>
      </c>
      <c r="AK1752" s="40" t="str">
        <f>(Tabla2[[#This Row],[FECHA ENTREGA]]&amp;Tabla2[[#This Row],[HORA ENTREGA]])</f>
        <v>461080,5</v>
      </c>
      <c r="AL1752" s="34" t="str">
        <f>IFERROR(HYPERLINK("https://wa.me/"&amp;Tabla2[[#This Row],[CONTACTO]]&amp;"?text="&amp;Tabla2[[#This Row],[Mensaje]]),"")</f>
        <v>https://wa.me/56978811158?text=Hola!%0AServicio del día 27-03%0A *Cliente:* TATTERSALL AUT. */ Cont: * MSMU4944772*/ HR Entrega: *12:00* /Dirección: *CLAUDIO ARRAU 8600, PUDAHUEL</v>
      </c>
    </row>
    <row r="1753" spans="1:38" s="15" customFormat="1" ht="16.5" customHeight="1" x14ac:dyDescent="0.2">
      <c r="A1753" s="15">
        <f>ROW(A1752)</f>
        <v>1752</v>
      </c>
      <c r="B1753" s="15">
        <f>IF(J1753=J1752,B1752+1,1)</f>
        <v>54</v>
      </c>
      <c r="C1753" s="15" t="s">
        <v>447</v>
      </c>
      <c r="D1753" s="25" t="s">
        <v>39</v>
      </c>
      <c r="E1753" s="27">
        <v>386031</v>
      </c>
      <c r="F1753" s="27" t="s">
        <v>2811</v>
      </c>
      <c r="G1753" s="27" t="s">
        <v>41</v>
      </c>
      <c r="H1753" s="27">
        <v>15000</v>
      </c>
      <c r="I1753" s="27" t="s">
        <v>42</v>
      </c>
      <c r="J1753" s="28">
        <v>46108</v>
      </c>
      <c r="K1753" s="26">
        <v>0.33333333333333331</v>
      </c>
      <c r="L1753" s="26"/>
      <c r="M1753" s="27" t="s">
        <v>319</v>
      </c>
      <c r="N1753" s="25">
        <f>IFERROR(VLOOKUP(M1753,Data!$J$1:$K$58,2,0),"")</f>
        <v>56948501048</v>
      </c>
      <c r="O1753" s="27" t="s">
        <v>320</v>
      </c>
      <c r="P1753" s="27"/>
      <c r="Q1753" s="27" t="s">
        <v>2083</v>
      </c>
      <c r="R1753" s="27" t="s">
        <v>402</v>
      </c>
      <c r="S1753" s="27"/>
      <c r="T1753" s="27"/>
      <c r="U1753" s="28"/>
      <c r="X1753" s="27"/>
      <c r="Y1753" s="27"/>
      <c r="Z1753" s="29"/>
      <c r="AA1753" s="29">
        <v>0.33333333333333331</v>
      </c>
      <c r="AB1753" s="29"/>
      <c r="AC1753" s="30">
        <v>46108</v>
      </c>
      <c r="AD1753" s="15" t="str">
        <f>IF(Tabla2[[#This Row],[HORA ENTREGA]]="DIRECTO","On time", IF(AA1753&lt;&gt;"",IF(Tabla2[[#This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53" s="15" t="str">
        <f>MID(Tabla2[[#This Row],[TIPO]],1,3)</f>
        <v xml:space="preserve">40 </v>
      </c>
      <c r="AF17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TECNIKA S A */ Cont: * TEMU6720852*/ HR Entrega: *08:00* /Dirección: *Olivos 1270, Pudahuel</v>
      </c>
      <c r="AG1753" s="38" t="str">
        <f>IFERROR(HYPERLINK("https://wa.me/"&amp;Tabla2[[#This Row],[CONTACTO]]&amp;"?text="&amp;Tabla2[[#This Row],[Mensaje]],"Enviar mensaje"),"")</f>
        <v>Enviar mensaje</v>
      </c>
      <c r="AH1753" s="15" t="str">
        <f>CONCATENATE(A1753,F1753)</f>
        <v>1752TEMU6720852</v>
      </c>
      <c r="AI1753" s="15" t="str">
        <f>CONCATENATE("ENT-",A1753)</f>
        <v>ENT-1752</v>
      </c>
      <c r="AJ1753" s="15" t="str">
        <f>IF(Tabla2[[#This Row],[Op]]&lt;&gt;"","ENTREGA","")</f>
        <v>ENTREGA</v>
      </c>
      <c r="AK1753" s="40" t="str">
        <f>(Tabla2[[#This Row],[FECHA ENTREGA]]&amp;Tabla2[[#This Row],[HORA ENTREGA]])</f>
        <v>461080,333333333333333</v>
      </c>
      <c r="AL1753" s="34" t="str">
        <f>IFERROR(HYPERLINK("https://wa.me/"&amp;Tabla2[[#This Row],[CONTACTO]]&amp;"?text="&amp;Tabla2[[#This Row],[Mensaje]]),"")</f>
        <v>https://wa.me/56948501048?text=Hola!%0AServicio del día 27-03%0A *Cliente:* TECNIKA S A */ Cont: * TEMU6720852*/ HR Entrega: *08:00* /Dirección: *Olivos 1270, Pudahuel</v>
      </c>
    </row>
    <row r="1754" spans="1:38" s="15" customFormat="1" ht="16.5" customHeight="1" x14ac:dyDescent="0.2">
      <c r="A1754" s="15">
        <f>ROW(A1753)</f>
        <v>1753</v>
      </c>
      <c r="B1754" s="15">
        <f>IF(J1754=J1753,B1753+1,1)</f>
        <v>55</v>
      </c>
      <c r="C1754" s="15" t="s">
        <v>447</v>
      </c>
      <c r="D1754" s="25" t="s">
        <v>39</v>
      </c>
      <c r="E1754" s="27">
        <v>386032</v>
      </c>
      <c r="F1754" s="27" t="s">
        <v>2812</v>
      </c>
      <c r="G1754" s="27" t="s">
        <v>41</v>
      </c>
      <c r="H1754" s="27">
        <v>15000</v>
      </c>
      <c r="I1754" s="27" t="s">
        <v>42</v>
      </c>
      <c r="J1754" s="28">
        <v>46108</v>
      </c>
      <c r="K1754" s="26">
        <v>0.39583333333333331</v>
      </c>
      <c r="L1754" s="26"/>
      <c r="M1754" s="27" t="s">
        <v>147</v>
      </c>
      <c r="N1754" s="25">
        <f>IFERROR(VLOOKUP(M1754,Data!$J$1:$K$58,2,0),"")</f>
        <v>56935532735</v>
      </c>
      <c r="O1754" s="27" t="s">
        <v>148</v>
      </c>
      <c r="P1754" s="27"/>
      <c r="Q1754" s="27" t="s">
        <v>2083</v>
      </c>
      <c r="R1754" s="27" t="s">
        <v>2813</v>
      </c>
      <c r="S1754" s="27"/>
      <c r="T1754" s="27"/>
      <c r="U1754" s="28"/>
      <c r="X1754" s="27"/>
      <c r="Y1754" s="27"/>
      <c r="Z1754" s="29"/>
      <c r="AA1754" s="29">
        <v>0.45624999999999999</v>
      </c>
      <c r="AB1754" s="29"/>
      <c r="AC1754" s="30">
        <v>46108</v>
      </c>
      <c r="AD1754" s="15" t="str">
        <f>IF(Tabla2[[#This Row],[HORA ENTREGA]]="DIRECTO","On time", IF(AA1754&lt;&gt;"",IF(Tabla2[[#This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54" s="15" t="str">
        <f>MID(Tabla2[[#This Row],[TIPO]],1,3)</f>
        <v xml:space="preserve">40 </v>
      </c>
      <c r="AF17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TECNIKA S A */ Cont: * TRHU4557462*/ HR Entrega: *09:30* /Dirección: *Olivos 1270, Pudahuel</v>
      </c>
      <c r="AG1754" s="38" t="str">
        <f>IFERROR(HYPERLINK("https://wa.me/"&amp;Tabla2[[#This Row],[CONTACTO]]&amp;"?text="&amp;Tabla2[[#This Row],[Mensaje]],"Enviar mensaje"),"")</f>
        <v>Enviar mensaje</v>
      </c>
      <c r="AH1754" s="15" t="str">
        <f>CONCATENATE(A1754,F1754)</f>
        <v>1753TRHU4557462</v>
      </c>
      <c r="AI1754" s="15" t="str">
        <f>CONCATENATE("ENT-",A1754)</f>
        <v>ENT-1753</v>
      </c>
      <c r="AJ1754" s="15" t="str">
        <f>IF(Tabla2[[#This Row],[Op]]&lt;&gt;"","ENTREGA","")</f>
        <v>ENTREGA</v>
      </c>
      <c r="AK1754" s="40" t="str">
        <f>(Tabla2[[#This Row],[FECHA ENTREGA]]&amp;Tabla2[[#This Row],[HORA ENTREGA]])</f>
        <v>461080,395833333333333</v>
      </c>
      <c r="AL1754" s="34" t="str">
        <f>IFERROR(HYPERLINK("https://wa.me/"&amp;Tabla2[[#This Row],[CONTACTO]]&amp;"?text="&amp;Tabla2[[#This Row],[Mensaje]]),"")</f>
        <v>https://wa.me/56935532735?text=Hola!%0AServicio del día 27-03%0A *Cliente:* TECNIKA S A */ Cont: * TRHU4557462*/ HR Entrega: *09:30* /Dirección: *Olivos 1270, Pudahuel</v>
      </c>
    </row>
    <row r="1755" spans="1:38" s="15" customFormat="1" ht="16.5" customHeight="1" x14ac:dyDescent="0.2">
      <c r="A1755" s="15">
        <f>ROW(A1754)</f>
        <v>1754</v>
      </c>
      <c r="B1755" s="15">
        <f>IF(J1755=J1754,B1754+1,1)</f>
        <v>56</v>
      </c>
      <c r="C1755" s="15" t="s">
        <v>2344</v>
      </c>
      <c r="D1755" s="25" t="s">
        <v>39</v>
      </c>
      <c r="E1755" s="27">
        <v>1197071</v>
      </c>
      <c r="F1755" s="27" t="s">
        <v>2749</v>
      </c>
      <c r="G1755" s="27" t="s">
        <v>64</v>
      </c>
      <c r="H1755" s="27">
        <v>5000</v>
      </c>
      <c r="I1755" s="27" t="s">
        <v>42</v>
      </c>
      <c r="J1755" s="28">
        <v>46108</v>
      </c>
      <c r="K1755" s="26">
        <v>0.33333333333333331</v>
      </c>
      <c r="L1755" s="26"/>
      <c r="M1755" s="27" t="s">
        <v>86</v>
      </c>
      <c r="N1755" s="25">
        <f>IFERROR(VLOOKUP(M1755,Data!$J$1:$K$58,2,0),"")</f>
        <v>56956654384</v>
      </c>
      <c r="O1755" s="27" t="s">
        <v>87</v>
      </c>
      <c r="P1755" s="27"/>
      <c r="Q1755" s="27" t="s">
        <v>2346</v>
      </c>
      <c r="R1755" s="27" t="s">
        <v>836</v>
      </c>
      <c r="S1755" s="27"/>
      <c r="T1755" s="27"/>
      <c r="U1755" s="28"/>
      <c r="X1755" s="27" t="s">
        <v>2396</v>
      </c>
      <c r="Y1755" s="27"/>
      <c r="Z1755" s="29"/>
      <c r="AA1755" s="29">
        <v>0.31944444444444442</v>
      </c>
      <c r="AB1755" s="29"/>
      <c r="AC1755" s="30">
        <v>46108</v>
      </c>
      <c r="AD1755" s="15" t="str">
        <f>IF(Tabla2[[#This Row],[HORA ENTREGA]]="DIRECTO","On time", IF(AA1755&lt;&gt;"",IF(Tabla2[[#This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55" s="15" t="str">
        <f>MID(Tabla2[[#This Row],[TIPO]],1,3)</f>
        <v xml:space="preserve">20 </v>
      </c>
      <c r="AF17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THE ANDES BRANDS */ Cont: * APZU3920911*/ HR Entrega: *08:00* /Dirección: *BODENOR FLEXCENTER - Boulevard Poniente, Modulos 21 y 22 ENEA, Pudahuel</v>
      </c>
      <c r="AG1755" s="38" t="str">
        <f>IFERROR(HYPERLINK("https://wa.me/"&amp;Tabla2[[#This Row],[CONTACTO]]&amp;"?text="&amp;Tabla2[[#This Row],[Mensaje]],"Enviar mensaje"),"")</f>
        <v>Enviar mensaje</v>
      </c>
      <c r="AH1755" s="15" t="str">
        <f>CONCATENATE(A1755,F1755)</f>
        <v>1754APZU3920911</v>
      </c>
      <c r="AI1755" s="15" t="str">
        <f>CONCATENATE("ENT-",A1755)</f>
        <v>ENT-1754</v>
      </c>
      <c r="AJ1755" s="15" t="str">
        <f>IF(Tabla2[[#This Row],[Op]]&lt;&gt;"","ENTREGA","")</f>
        <v>ENTREGA</v>
      </c>
      <c r="AK1755" s="40" t="str">
        <f>(Tabla2[[#This Row],[FECHA ENTREGA]]&amp;Tabla2[[#This Row],[HORA ENTREGA]])</f>
        <v>461080,333333333333333</v>
      </c>
      <c r="AL1755" s="34" t="str">
        <f>IFERROR(HYPERLINK("https://wa.me/"&amp;Tabla2[[#This Row],[CONTACTO]]&amp;"?text="&amp;Tabla2[[#This Row],[Mensaje]]),"")</f>
        <v>https://wa.me/56956654384?text=Hola!%0AServicio del día 27-03%0A *Cliente:* THE ANDES BRANDS */ Cont: * APZU3920911*/ HR Entrega: *08:00* /Dirección: *BODENOR FLEXCENTER - Boulevard Poniente, Modulos 21 y 22 ENEA, Pudahuel</v>
      </c>
    </row>
    <row r="1756" spans="1:38" s="15" customFormat="1" ht="16.5" customHeight="1" x14ac:dyDescent="0.2">
      <c r="A1756" s="15">
        <f>ROW(A1755)</f>
        <v>1755</v>
      </c>
      <c r="B1756" s="15">
        <f>IF(J1756=J1755,B1755+1,1)</f>
        <v>57</v>
      </c>
      <c r="C1756" s="15" t="s">
        <v>2344</v>
      </c>
      <c r="D1756" s="25" t="s">
        <v>39</v>
      </c>
      <c r="E1756" s="27">
        <v>1197637</v>
      </c>
      <c r="F1756" s="27" t="s">
        <v>2814</v>
      </c>
      <c r="G1756" s="27" t="s">
        <v>41</v>
      </c>
      <c r="H1756" s="27">
        <v>9000</v>
      </c>
      <c r="I1756" s="27" t="s">
        <v>42</v>
      </c>
      <c r="J1756" s="28">
        <v>46108</v>
      </c>
      <c r="K1756" s="26">
        <v>0.33333333333333331</v>
      </c>
      <c r="L1756" s="26"/>
      <c r="M1756" s="27" t="s">
        <v>971</v>
      </c>
      <c r="N1756" s="25">
        <f>IFERROR(VLOOKUP(M1756,Data!$J$1:$K$58,2,0),"")</f>
        <v>56999972473</v>
      </c>
      <c r="O1756" s="27" t="s">
        <v>348</v>
      </c>
      <c r="P1756" s="27"/>
      <c r="Q1756" s="27" t="s">
        <v>2346</v>
      </c>
      <c r="R1756" s="27" t="s">
        <v>836</v>
      </c>
      <c r="S1756" s="27"/>
      <c r="T1756" s="27"/>
      <c r="U1756" s="28"/>
      <c r="X1756" s="27" t="s">
        <v>2396</v>
      </c>
      <c r="Y1756" s="27"/>
      <c r="Z1756" s="29"/>
      <c r="AA1756" s="29">
        <v>0.3298611111111111</v>
      </c>
      <c r="AB1756" s="29"/>
      <c r="AC1756" s="30">
        <v>46108</v>
      </c>
      <c r="AD1756" s="15" t="str">
        <f>IF(Tabla2[[#This Row],[HORA ENTREGA]]="DIRECTO","On time", IF(AA1756&lt;&gt;"",IF(Tabla2[[#This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56" s="15" t="str">
        <f>MID(Tabla2[[#This Row],[TIPO]],1,3)</f>
        <v xml:space="preserve">40 </v>
      </c>
      <c r="AF17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THE ANDES BRANDS */ Cont: * CGMU7723112*/ HR Entrega: *08:00* /Dirección: *BODENOR FLEXCENTER - Boulevard Poniente, Modulos 21 y 22 ENEA, Pudahuel</v>
      </c>
      <c r="AG1756" s="38" t="str">
        <f>IFERROR(HYPERLINK("https://wa.me/"&amp;Tabla2[[#This Row],[CONTACTO]]&amp;"?text="&amp;Tabla2[[#This Row],[Mensaje]],"Enviar mensaje"),"")</f>
        <v>Enviar mensaje</v>
      </c>
      <c r="AH1756" s="15" t="str">
        <f>CONCATENATE(A1756,F1756)</f>
        <v>1755CGMU7723112</v>
      </c>
      <c r="AI1756" s="15" t="str">
        <f>CONCATENATE("ENT-",A1756)</f>
        <v>ENT-1755</v>
      </c>
      <c r="AJ1756" s="15" t="str">
        <f>IF(Tabla2[[#This Row],[Op]]&lt;&gt;"","ENTREGA","")</f>
        <v>ENTREGA</v>
      </c>
      <c r="AK1756" s="40" t="str">
        <f>(Tabla2[[#This Row],[FECHA ENTREGA]]&amp;Tabla2[[#This Row],[HORA ENTREGA]])</f>
        <v>461080,333333333333333</v>
      </c>
      <c r="AL1756" s="34" t="str">
        <f>IFERROR(HYPERLINK("https://wa.me/"&amp;Tabla2[[#This Row],[CONTACTO]]&amp;"?text="&amp;Tabla2[[#This Row],[Mensaje]]),"")</f>
        <v>https://wa.me/56999972473?text=Hola!%0AServicio del día 27-03%0A *Cliente:* THE ANDES BRANDS */ Cont: * CGMU7723112*/ HR Entrega: *08:00* /Dirección: *BODENOR FLEXCENTER - Boulevard Poniente, Modulos 21 y 22 ENEA, Pudahuel</v>
      </c>
    </row>
    <row r="1757" spans="1:38" s="15" customFormat="1" ht="16.5" customHeight="1" x14ac:dyDescent="0.2">
      <c r="A1757" s="15">
        <f>ROW(A1756)</f>
        <v>1756</v>
      </c>
      <c r="B1757" s="15">
        <f>IF(J1757=J1756,B1756+1,1)</f>
        <v>58</v>
      </c>
      <c r="C1757" s="15" t="s">
        <v>1462</v>
      </c>
      <c r="D1757" s="25" t="s">
        <v>122</v>
      </c>
      <c r="E1757" s="27" t="s">
        <v>2815</v>
      </c>
      <c r="F1757" s="27" t="s">
        <v>2816</v>
      </c>
      <c r="G1757" s="27" t="s">
        <v>54</v>
      </c>
      <c r="H1757" s="27" t="s">
        <v>120</v>
      </c>
      <c r="I1757" s="27" t="s">
        <v>42</v>
      </c>
      <c r="J1757" s="28">
        <v>46108</v>
      </c>
      <c r="K1757" s="26">
        <v>0.91666666666666663</v>
      </c>
      <c r="L1757" s="26"/>
      <c r="M1757" s="27" t="s">
        <v>176</v>
      </c>
      <c r="N1757" s="25">
        <f>IFERROR(VLOOKUP(M1757,Data!$J$1:$K$58,2,0),"")</f>
        <v>56968463649</v>
      </c>
      <c r="O1757" s="27" t="s">
        <v>177</v>
      </c>
      <c r="P1757" s="27"/>
      <c r="Q1757" s="27" t="s">
        <v>1464</v>
      </c>
      <c r="R1757" s="27" t="s">
        <v>2439</v>
      </c>
      <c r="S1757" s="27"/>
      <c r="T1757" s="27"/>
      <c r="U1757" s="28"/>
      <c r="X1757" s="27" t="s">
        <v>1289</v>
      </c>
      <c r="Y1757" s="27"/>
      <c r="Z1757" s="29"/>
      <c r="AA1757" s="29">
        <v>0.91666666666666663</v>
      </c>
      <c r="AB1757" s="29"/>
      <c r="AC1757" s="30"/>
      <c r="AD1757" s="15" t="str">
        <f>IF(Tabla2[[#This Row],[HORA ENTREGA]]="DIRECTO","On time", IF(AA1757&lt;&gt;"",IF(Tabla2[[#This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57" s="15" t="str">
        <f>MID(Tabla2[[#This Row],[TIPO]],1,3)</f>
        <v xml:space="preserve">40 </v>
      </c>
      <c r="AF17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TUNICHE FRUITS LTDA */ Cont: * SUDU6183042*/ HR Entrega: *22:00* /Dirección: *CONSOLIDADO: CAMINO REAL 4320, GRANEROS. RANCAGUA  / EMBARQUE: TPS</v>
      </c>
      <c r="AG1757" s="38" t="str">
        <f>IFERROR(HYPERLINK("https://wa.me/"&amp;Tabla2[[#This Row],[CONTACTO]]&amp;"?text="&amp;Tabla2[[#This Row],[Mensaje]],"Enviar mensaje"),"")</f>
        <v>Enviar mensaje</v>
      </c>
      <c r="AH1757" s="15" t="str">
        <f>CONCATENATE(A1757,F1757)</f>
        <v>1756SUDU6183042</v>
      </c>
      <c r="AI1757" s="15" t="str">
        <f>CONCATENATE("ENT-",A1757)</f>
        <v>ENT-1756</v>
      </c>
      <c r="AJ1757" s="15" t="str">
        <f>IF(Tabla2[[#This Row],[Op]]&lt;&gt;"","ENTREGA","")</f>
        <v>ENTREGA</v>
      </c>
      <c r="AK1757" s="40" t="str">
        <f>(Tabla2[[#This Row],[FECHA ENTREGA]]&amp;Tabla2[[#This Row],[HORA ENTREGA]])</f>
        <v>461080,916666666666667</v>
      </c>
      <c r="AL1757" s="34" t="str">
        <f>IFERROR(HYPERLINK("https://wa.me/"&amp;Tabla2[[#This Row],[CONTACTO]]&amp;"?text="&amp;Tabla2[[#This Row],[Mensaje]]),"")</f>
        <v>https://wa.me/56968463649?text=Hola!%0AServicio del día 27-03%0A *Cliente:* TUNICHE FRUITS LTDA */ Cont: * SUDU6183042*/ HR Entrega: *22:00* /Dirección: *CONSOLIDADO: CAMINO REAL 4320, GRANEROS. RANCAGUA  / EMBARQUE: TPS</v>
      </c>
    </row>
    <row r="1758" spans="1:38" s="15" customFormat="1" ht="16.5" customHeight="1" x14ac:dyDescent="0.2">
      <c r="A1758" s="15">
        <f>ROW(A1757)</f>
        <v>1757</v>
      </c>
      <c r="B1758" s="15">
        <f>IF(J1758=J1757,B1757+1,1)</f>
        <v>59</v>
      </c>
      <c r="C1758" s="15" t="s">
        <v>580</v>
      </c>
      <c r="D1758" s="25" t="s">
        <v>39</v>
      </c>
      <c r="E1758" s="27">
        <v>302244</v>
      </c>
      <c r="F1758" s="27" t="s">
        <v>2817</v>
      </c>
      <c r="G1758" s="27" t="s">
        <v>41</v>
      </c>
      <c r="H1758" s="27">
        <v>8000</v>
      </c>
      <c r="I1758" s="27" t="s">
        <v>2818</v>
      </c>
      <c r="J1758" s="28">
        <v>46108</v>
      </c>
      <c r="K1758" s="26">
        <v>0.35416666666666669</v>
      </c>
      <c r="L1758" s="26"/>
      <c r="M1758" s="27" t="s">
        <v>366</v>
      </c>
      <c r="N1758" s="25">
        <f>IFERROR(VLOOKUP(M1758,Data!$J$1:$K$58,2,0),"")</f>
        <v>56967386251</v>
      </c>
      <c r="O1758" s="27" t="s">
        <v>367</v>
      </c>
      <c r="P1758" s="27"/>
      <c r="Q1758" s="27" t="s">
        <v>2819</v>
      </c>
      <c r="R1758" s="27" t="s">
        <v>48</v>
      </c>
      <c r="S1758" s="27"/>
      <c r="T1758" s="27"/>
      <c r="U1758" s="28"/>
      <c r="X1758" s="27"/>
      <c r="Y1758" s="27"/>
      <c r="Z1758" s="29"/>
      <c r="AA1758" s="29">
        <v>0.2986111111111111</v>
      </c>
      <c r="AB1758" s="29"/>
      <c r="AC1758" s="30">
        <v>46108</v>
      </c>
      <c r="AD1758" s="15" t="str">
        <f>IF(Tabla2[[#This Row],[HORA ENTREGA]]="DIRECTO","On time", IF(AA1758&lt;&gt;"",IF(Tabla2[[#This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58" s="15" t="str">
        <f>MID(Tabla2[[#This Row],[TIPO]],1,3)</f>
        <v xml:space="preserve">40 </v>
      </c>
      <c r="AF17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WURTH CHILE LTDA */ Cont: * CMAU6637011*/ HR Entrega: *08:30* /Dirección: *CORONEL STGO BUERAS 1345, PADRE HURTADO</v>
      </c>
      <c r="AG1758" s="38" t="str">
        <f>IFERROR(HYPERLINK("https://wa.me/"&amp;Tabla2[[#This Row],[CONTACTO]]&amp;"?text="&amp;Tabla2[[#This Row],[Mensaje]],"Enviar mensaje"),"")</f>
        <v>Enviar mensaje</v>
      </c>
      <c r="AH1758" s="15" t="str">
        <f>CONCATENATE(A1758,F1758)</f>
        <v>1757CMAU6637011</v>
      </c>
      <c r="AI1758" s="15" t="str">
        <f>CONCATENATE("ENT-",A1758)</f>
        <v>ENT-1757</v>
      </c>
      <c r="AJ1758" s="15" t="str">
        <f>IF(Tabla2[[#This Row],[Op]]&lt;&gt;"","ENTREGA","")</f>
        <v>ENTREGA</v>
      </c>
      <c r="AK1758" s="40" t="str">
        <f>(Tabla2[[#This Row],[FECHA ENTREGA]]&amp;Tabla2[[#This Row],[HORA ENTREGA]])</f>
        <v>461080,354166666666667</v>
      </c>
      <c r="AL1758" s="34" t="str">
        <f>IFERROR(HYPERLINK("https://wa.me/"&amp;Tabla2[[#This Row],[CONTACTO]]&amp;"?text="&amp;Tabla2[[#This Row],[Mensaje]]),"")</f>
        <v>https://wa.me/56967386251?text=Hola!%0AServicio del día 27-03%0A *Cliente:* WURTH CHILE LTDA */ Cont: * CMAU6637011*/ HR Entrega: *08:30* /Dirección: *CORONEL STGO BUERAS 1345, PADRE HURTADO</v>
      </c>
    </row>
    <row r="1759" spans="1:38" s="15" customFormat="1" ht="16.5" customHeight="1" x14ac:dyDescent="0.2">
      <c r="A1759" s="15">
        <f>ROW(A1758)</f>
        <v>1758</v>
      </c>
      <c r="B1759" s="15">
        <f>IF(J1759=J1758,B1758+1,1)</f>
        <v>60</v>
      </c>
      <c r="C1759" s="15" t="s">
        <v>2820</v>
      </c>
      <c r="D1759" s="25" t="s">
        <v>39</v>
      </c>
      <c r="E1759" s="27">
        <v>306611</v>
      </c>
      <c r="F1759" s="27" t="s">
        <v>456</v>
      </c>
      <c r="G1759" s="27" t="s">
        <v>456</v>
      </c>
      <c r="H1759" s="27"/>
      <c r="I1759" s="27" t="s">
        <v>42</v>
      </c>
      <c r="J1759" s="28">
        <v>46108</v>
      </c>
      <c r="K1759" s="26">
        <v>0.33333333333333331</v>
      </c>
      <c r="L1759" s="26"/>
      <c r="M1759" s="27" t="s">
        <v>247</v>
      </c>
      <c r="N1759" s="25">
        <f>IFERROR(VLOOKUP(M1759,Data!$J$1:$K$58,2,0),"")</f>
        <v>56953157599</v>
      </c>
      <c r="O1759" s="27" t="s">
        <v>248</v>
      </c>
      <c r="P1759" s="27"/>
      <c r="Q1759" s="27" t="s">
        <v>457</v>
      </c>
      <c r="R1759" s="27" t="s">
        <v>120</v>
      </c>
      <c r="S1759" s="27"/>
      <c r="T1759" s="27"/>
      <c r="U1759" s="28"/>
      <c r="X1759" s="27" t="s">
        <v>2821</v>
      </c>
      <c r="Y1759" s="27"/>
      <c r="Z1759" s="29"/>
      <c r="AA1759" s="29">
        <v>0.35833333333333334</v>
      </c>
      <c r="AB1759" s="29"/>
      <c r="AC1759" s="30">
        <v>46108</v>
      </c>
      <c r="AD1759" s="15" t="str">
        <f>IF(Tabla2[[#This Row],[HORA ENTREGA]]="DIRECTO","On time", IF(AA1759&lt;&gt;"",IF(Tabla2[[#This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59" s="15" t="str">
        <f>MID(Tabla2[[#This Row],[TIPO]],1,3)</f>
        <v>RAM</v>
      </c>
      <c r="AF17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27-03%0A *Cliente:* YANNY CABACH */ Cont: * RAMPLA*/ HR Entrega: *08:00* /Dirección: *CAMINO INTERNACIONAL 5250, BOD. C13 - C14, VIÑA DEL MAR</v>
      </c>
      <c r="AG1759" s="38" t="str">
        <f>IFERROR(HYPERLINK("https://wa.me/"&amp;Tabla2[[#This Row],[CONTACTO]]&amp;"?text="&amp;Tabla2[[#This Row],[Mensaje]],"Enviar mensaje"),"")</f>
        <v>Enviar mensaje</v>
      </c>
      <c r="AH1759" s="15" t="str">
        <f>CONCATENATE(A1759,F1759)</f>
        <v>1758RAMPLA</v>
      </c>
      <c r="AI1759" s="15" t="str">
        <f>CONCATENATE("ENT-",A1759)</f>
        <v>ENT-1758</v>
      </c>
      <c r="AJ1759" s="15" t="str">
        <f>IF(Tabla2[[#This Row],[Op]]&lt;&gt;"","ENTREGA","")</f>
        <v>ENTREGA</v>
      </c>
      <c r="AK1759" s="40" t="str">
        <f>(Tabla2[[#This Row],[FECHA ENTREGA]]&amp;Tabla2[[#This Row],[HORA ENTREGA]])</f>
        <v>461080,333333333333333</v>
      </c>
      <c r="AL1759" s="34" t="str">
        <f>IFERROR(HYPERLINK("https://wa.me/"&amp;Tabla2[[#This Row],[CONTACTO]]&amp;"?text="&amp;Tabla2[[#This Row],[Mensaje]]),"")</f>
        <v>https://wa.me/56953157599?text=Hola!%0AServicio del día 27-03%0A *Cliente:* YANNY CABACH */ Cont: * RAMPLA*/ HR Entrega: *08:00* /Dirección: *CAMINO INTERNACIONAL 5250, BOD. C13 - C14, VIÑA DEL MAR</v>
      </c>
    </row>
    <row r="1760" spans="1:38" s="15" customFormat="1" ht="16.5" customHeight="1" x14ac:dyDescent="0.2">
      <c r="A1760" s="15">
        <f>ROW(A1759)</f>
        <v>1759</v>
      </c>
      <c r="B1760" s="15">
        <f>IF(J1760=J1759,B1759+1,1)</f>
        <v>1</v>
      </c>
      <c r="C1760" s="15" t="s">
        <v>263</v>
      </c>
      <c r="D1760" s="25" t="s">
        <v>39</v>
      </c>
      <c r="E1760" s="27">
        <v>1286459</v>
      </c>
      <c r="F1760" s="27" t="s">
        <v>2822</v>
      </c>
      <c r="G1760" s="27" t="s">
        <v>41</v>
      </c>
      <c r="H1760" s="27">
        <v>23000</v>
      </c>
      <c r="I1760" s="27" t="s">
        <v>2823</v>
      </c>
      <c r="J1760" s="28">
        <v>46109</v>
      </c>
      <c r="K1760" s="26">
        <v>0.35416666666666669</v>
      </c>
      <c r="L1760" s="26"/>
      <c r="M1760" s="27" t="s">
        <v>221</v>
      </c>
      <c r="N1760" s="25">
        <f>IFERROR(VLOOKUP(M1760,Data!$J$1:$K$58,2,0),"")</f>
        <v>56965378427</v>
      </c>
      <c r="O1760" s="27" t="s">
        <v>222</v>
      </c>
      <c r="P1760" s="27"/>
      <c r="Q1760" s="27" t="s">
        <v>265</v>
      </c>
      <c r="R1760" s="27" t="s">
        <v>2126</v>
      </c>
      <c r="S1760" s="27"/>
      <c r="T1760" s="27"/>
      <c r="U1760" s="28"/>
      <c r="X1760" s="27"/>
      <c r="Y1760" s="27"/>
      <c r="Z1760" s="29"/>
      <c r="AA1760" s="29">
        <v>0.29166666666666669</v>
      </c>
      <c r="AB1760" s="29">
        <v>0.40277777777777779</v>
      </c>
      <c r="AC1760" s="30">
        <v>46109</v>
      </c>
      <c r="AD1760" s="15" t="str">
        <f>IF(Tabla2[[#This Row],[HORA ENTREGA]]="DIRECTO","On time", IF(AA1760&lt;&gt;"",IF(Tabla2[[#This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0" s="15" t="str">
        <f>MID(Tabla2[[#This Row],[TIPO]],1,3)</f>
        <v xml:space="preserve">40 </v>
      </c>
      <c r="AF17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28-03%0A *Cliente:* BARCEL CHILE S.A. */ Cont: * HAMU4080945*/ HR Entrega: *08:30* /Dirección: *AGUNSA - La montaña 1550, Quilicura (Ingreso por portería A) </v>
      </c>
      <c r="AG1760" s="38" t="str">
        <f>IFERROR(HYPERLINK("https://wa.me/"&amp;Tabla2[[#This Row],[CONTACTO]]&amp;"?text="&amp;Tabla2[[#This Row],[Mensaje]],"Enviar mensaje"),"")</f>
        <v>Enviar mensaje</v>
      </c>
      <c r="AH1760" s="15" t="str">
        <f>CONCATENATE(A1760,F1760)</f>
        <v>1759HAMU4080945</v>
      </c>
      <c r="AI1760" s="15" t="str">
        <f>CONCATENATE("ENT-",A1760)</f>
        <v>ENT-1759</v>
      </c>
      <c r="AJ1760" s="15" t="str">
        <f>IF(Tabla2[[#This Row],[Op]]&lt;&gt;"","ENTREGA","")</f>
        <v>ENTREGA</v>
      </c>
      <c r="AK1760" s="40" t="str">
        <f>(Tabla2[[#This Row],[FECHA ENTREGA]]&amp;Tabla2[[#This Row],[HORA ENTREGA]])</f>
        <v>461090,354166666666667</v>
      </c>
      <c r="AL1760" s="34" t="str">
        <f>IFERROR(HYPERLINK("https://wa.me/"&amp;Tabla2[[#This Row],[CONTACTO]]&amp;"?text="&amp;Tabla2[[#This Row],[Mensaje]]),"")</f>
        <v>https://wa.me/56965378427?text=Hola!%0AServicio del día 28-03%0A *Cliente:* BARCEL CHILE S.A. */ Cont: * HAMU4080945*/ HR Entrega: *08:30* /Dirección: *AGUNSA - La montaña 1550, Quilicura (Ingreso por portería A) </v>
      </c>
    </row>
    <row r="1761" spans="1:38" s="15" customFormat="1" ht="16.5" customHeight="1" x14ac:dyDescent="0.2">
      <c r="A1761" s="15">
        <f>ROW(A1760)</f>
        <v>1760</v>
      </c>
      <c r="B1761" s="15">
        <f>IF(J1761=J1760,B1760+1,1)</f>
        <v>2</v>
      </c>
      <c r="C1761" s="15" t="s">
        <v>263</v>
      </c>
      <c r="D1761" s="25" t="s">
        <v>39</v>
      </c>
      <c r="E1761" s="27">
        <v>1286459</v>
      </c>
      <c r="F1761" s="27" t="s">
        <v>2824</v>
      </c>
      <c r="G1761" s="27" t="s">
        <v>41</v>
      </c>
      <c r="H1761" s="27">
        <v>23000</v>
      </c>
      <c r="I1761" s="27" t="s">
        <v>2825</v>
      </c>
      <c r="J1761" s="28">
        <v>46109</v>
      </c>
      <c r="K1761" s="26">
        <v>0.35416666666666669</v>
      </c>
      <c r="L1761" s="26"/>
      <c r="M1761" s="27" t="s">
        <v>51</v>
      </c>
      <c r="N1761" s="25">
        <f>IFERROR(VLOOKUP(M1761,Data!$J$1:$K$58,2,0),"")</f>
        <v>56967256951</v>
      </c>
      <c r="O1761" s="27" t="s">
        <v>52</v>
      </c>
      <c r="P1761" s="27"/>
      <c r="Q1761" s="27" t="s">
        <v>265</v>
      </c>
      <c r="R1761" s="27" t="s">
        <v>2126</v>
      </c>
      <c r="S1761" s="27"/>
      <c r="T1761" s="27"/>
      <c r="U1761" s="28"/>
      <c r="X1761" s="27"/>
      <c r="Y1761" s="27"/>
      <c r="Z1761" s="29"/>
      <c r="AA1761" s="29">
        <v>0.33333333333333331</v>
      </c>
      <c r="AB1761" s="29">
        <v>0.4513888888888889</v>
      </c>
      <c r="AC1761" s="30">
        <v>46109</v>
      </c>
      <c r="AD1761" s="15" t="str">
        <f>IF(Tabla2[[#This Row],[HORA ENTREGA]]="DIRECTO","On time", IF(AA1761&lt;&gt;"",IF(Tabla2[[#This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1" s="15" t="str">
        <f>MID(Tabla2[[#This Row],[TIPO]],1,3)</f>
        <v xml:space="preserve">40 </v>
      </c>
      <c r="AF17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28-03%0A *Cliente:* BARCEL CHILE S.A. */ Cont: * HAMU2947960*/ HR Entrega: *08:30* /Dirección: *AGUNSA - La montaña 1550, Quilicura (Ingreso por portería A) </v>
      </c>
      <c r="AG1761" s="38" t="str">
        <f>IFERROR(HYPERLINK("https://wa.me/"&amp;Tabla2[[#This Row],[CONTACTO]]&amp;"?text="&amp;Tabla2[[#This Row],[Mensaje]],"Enviar mensaje"),"")</f>
        <v>Enviar mensaje</v>
      </c>
      <c r="AH1761" s="15" t="str">
        <f>CONCATENATE(A1761,F1761)</f>
        <v>1760HAMU2947960</v>
      </c>
      <c r="AI1761" s="15" t="str">
        <f>CONCATENATE("ENT-",A1761)</f>
        <v>ENT-1760</v>
      </c>
      <c r="AJ1761" s="15" t="str">
        <f>IF(Tabla2[[#This Row],[Op]]&lt;&gt;"","ENTREGA","")</f>
        <v>ENTREGA</v>
      </c>
      <c r="AK1761" s="40" t="str">
        <f>(Tabla2[[#This Row],[FECHA ENTREGA]]&amp;Tabla2[[#This Row],[HORA ENTREGA]])</f>
        <v>461090,354166666666667</v>
      </c>
      <c r="AL1761" s="34" t="str">
        <f>IFERROR(HYPERLINK("https://wa.me/"&amp;Tabla2[[#This Row],[CONTACTO]]&amp;"?text="&amp;Tabla2[[#This Row],[Mensaje]]),"")</f>
        <v>https://wa.me/56967256951?text=Hola!%0AServicio del día 28-03%0A *Cliente:* BARCEL CHILE S.A. */ Cont: * HAMU2947960*/ HR Entrega: *08:30* /Dirección: *AGUNSA - La montaña 1550, Quilicura (Ingreso por portería A) </v>
      </c>
    </row>
    <row r="1762" spans="1:38" s="15" customFormat="1" ht="16.5" customHeight="1" x14ac:dyDescent="0.2">
      <c r="A1762" s="15">
        <f>ROW(A1761)</f>
        <v>1761</v>
      </c>
      <c r="B1762" s="15">
        <f>IF(J1762=J1761,B1761+1,1)</f>
        <v>3</v>
      </c>
      <c r="C1762" s="15" t="s">
        <v>263</v>
      </c>
      <c r="D1762" s="25" t="s">
        <v>39</v>
      </c>
      <c r="E1762" s="27">
        <v>1286459</v>
      </c>
      <c r="F1762" s="27" t="s">
        <v>2826</v>
      </c>
      <c r="G1762" s="27" t="s">
        <v>41</v>
      </c>
      <c r="H1762" s="27">
        <v>23000</v>
      </c>
      <c r="I1762" s="27" t="s">
        <v>2827</v>
      </c>
      <c r="J1762" s="28">
        <v>46109</v>
      </c>
      <c r="K1762" s="26">
        <v>0.39583333333333331</v>
      </c>
      <c r="L1762" s="26"/>
      <c r="M1762" s="27" t="s">
        <v>172</v>
      </c>
      <c r="N1762" s="25">
        <f>IFERROR(VLOOKUP(M1762,Data!$J$1:$K$58,2,0),"")</f>
        <v>56985215946</v>
      </c>
      <c r="O1762" s="27" t="s">
        <v>173</v>
      </c>
      <c r="P1762" s="27"/>
      <c r="Q1762" s="27" t="s">
        <v>265</v>
      </c>
      <c r="R1762" s="27" t="s">
        <v>2126</v>
      </c>
      <c r="S1762" s="27"/>
      <c r="T1762" s="27"/>
      <c r="U1762" s="28"/>
      <c r="X1762" s="27"/>
      <c r="Y1762" s="27"/>
      <c r="Z1762" s="29"/>
      <c r="AA1762" s="29">
        <v>0.35069444444444442</v>
      </c>
      <c r="AB1762" s="29">
        <v>0.52777777777777779</v>
      </c>
      <c r="AC1762" s="30">
        <v>46109</v>
      </c>
      <c r="AD1762" s="15" t="str">
        <f>IF(Tabla2[[#This Row],[HORA ENTREGA]]="DIRECTO","On time", IF(AA1762&lt;&gt;"",IF(Tabla2[[#This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2" s="15" t="str">
        <f>MID(Tabla2[[#This Row],[TIPO]],1,3)</f>
        <v xml:space="preserve">40 </v>
      </c>
      <c r="AF17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28-03%0A *Cliente:* BARCEL CHILE S.A. */ Cont: * HAMU3521820*/ HR Entrega: *09:30* /Dirección: *AGUNSA - La montaña 1550, Quilicura (Ingreso por portería A) </v>
      </c>
      <c r="AG1762" s="38" t="str">
        <f>IFERROR(HYPERLINK("https://wa.me/"&amp;Tabla2[[#This Row],[CONTACTO]]&amp;"?text="&amp;Tabla2[[#This Row],[Mensaje]],"Enviar mensaje"),"")</f>
        <v>Enviar mensaje</v>
      </c>
      <c r="AH1762" s="15" t="str">
        <f>CONCATENATE(A1762,F1762)</f>
        <v>1761HAMU3521820</v>
      </c>
      <c r="AI1762" s="15" t="str">
        <f>CONCATENATE("ENT-",A1762)</f>
        <v>ENT-1761</v>
      </c>
      <c r="AJ1762" s="15" t="str">
        <f>IF(Tabla2[[#This Row],[Op]]&lt;&gt;"","ENTREGA","")</f>
        <v>ENTREGA</v>
      </c>
      <c r="AK1762" s="40" t="str">
        <f>(Tabla2[[#This Row],[FECHA ENTREGA]]&amp;Tabla2[[#This Row],[HORA ENTREGA]])</f>
        <v>461090,395833333333333</v>
      </c>
      <c r="AL1762" s="34" t="str">
        <f>IFERROR(HYPERLINK("https://wa.me/"&amp;Tabla2[[#This Row],[CONTACTO]]&amp;"?text="&amp;Tabla2[[#This Row],[Mensaje]]),"")</f>
        <v>https://wa.me/56985215946?text=Hola!%0AServicio del día 28-03%0A *Cliente:* BARCEL CHILE S.A. */ Cont: * HAMU3521820*/ HR Entrega: *09:30* /Dirección: *AGUNSA - La montaña 1550, Quilicura (Ingreso por portería A) </v>
      </c>
    </row>
    <row r="1763" spans="1:38" s="15" customFormat="1" ht="16.5" customHeight="1" x14ac:dyDescent="0.2">
      <c r="A1763" s="15">
        <f>ROW(A1762)</f>
        <v>1762</v>
      </c>
      <c r="B1763" s="15">
        <f>IF(J1763=J1762,B1762+1,1)</f>
        <v>4</v>
      </c>
      <c r="C1763" s="15" t="s">
        <v>2771</v>
      </c>
      <c r="D1763" s="25" t="s">
        <v>39</v>
      </c>
      <c r="E1763" s="27">
        <v>302342</v>
      </c>
      <c r="F1763" s="27" t="s">
        <v>2828</v>
      </c>
      <c r="G1763" s="27" t="s">
        <v>64</v>
      </c>
      <c r="H1763" s="27">
        <v>25000</v>
      </c>
      <c r="I1763" s="27" t="s">
        <v>2829</v>
      </c>
      <c r="J1763" s="28">
        <v>46109</v>
      </c>
      <c r="K1763" s="26">
        <v>0.33333333333333331</v>
      </c>
      <c r="L1763" s="26"/>
      <c r="M1763" s="27" t="s">
        <v>241</v>
      </c>
      <c r="N1763" s="25">
        <f>IFERROR(VLOOKUP(M1763,Data!$J$1:$K$58,2,0),"")</f>
        <v>56984880436</v>
      </c>
      <c r="O1763" s="27" t="s">
        <v>242</v>
      </c>
      <c r="P1763" s="27"/>
      <c r="Q1763" s="27" t="s">
        <v>2773</v>
      </c>
      <c r="R1763" s="27" t="s">
        <v>93</v>
      </c>
      <c r="S1763" s="27"/>
      <c r="T1763" s="27"/>
      <c r="U1763" s="28"/>
      <c r="X1763" s="27" t="s">
        <v>335</v>
      </c>
      <c r="Y1763" s="27"/>
      <c r="Z1763" s="29"/>
      <c r="AA1763" s="29">
        <v>0.34027777777777779</v>
      </c>
      <c r="AB1763" s="29">
        <v>0.53472222222222221</v>
      </c>
      <c r="AC1763" s="30">
        <v>46109</v>
      </c>
      <c r="AD1763" s="15" t="str">
        <f>IF(Tabla2[[#This Row],[HORA ENTREGA]]="DIRECTO","On time", IF(AA1763&lt;&gt;"",IF(Tabla2[[#This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3" s="15" t="str">
        <f>MID(Tabla2[[#This Row],[TIPO]],1,3)</f>
        <v xml:space="preserve">20 </v>
      </c>
      <c r="AF17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28-03%0A *Cliente:* COMERCIAL AMBIENTO */ Cont: * MSKU3953589*/ HR Entrega: *08:00* /Dirección: *Carretera Gral San Martin 6000 Local 104, Colina</v>
      </c>
      <c r="AG1763" s="38" t="str">
        <f>IFERROR(HYPERLINK("https://wa.me/"&amp;Tabla2[[#This Row],[CONTACTO]]&amp;"?text="&amp;Tabla2[[#This Row],[Mensaje]],"Enviar mensaje"),"")</f>
        <v>Enviar mensaje</v>
      </c>
      <c r="AH1763" s="15" t="str">
        <f>CONCATENATE(A1763,F1763)</f>
        <v>1762MSKU3953589</v>
      </c>
      <c r="AI1763" s="15" t="str">
        <f>CONCATENATE("ENT-",A1763)</f>
        <v>ENT-1762</v>
      </c>
      <c r="AJ1763" s="15" t="str">
        <f>IF(Tabla2[[#This Row],[Op]]&lt;&gt;"","ENTREGA","")</f>
        <v>ENTREGA</v>
      </c>
      <c r="AK1763" s="40" t="str">
        <f>(Tabla2[[#This Row],[FECHA ENTREGA]]&amp;Tabla2[[#This Row],[HORA ENTREGA]])</f>
        <v>461090,333333333333333</v>
      </c>
      <c r="AL1763" s="34" t="str">
        <f>IFERROR(HYPERLINK("https://wa.me/"&amp;Tabla2[[#This Row],[CONTACTO]]&amp;"?text="&amp;Tabla2[[#This Row],[Mensaje]]),"")</f>
        <v>https://wa.me/56984880436?text=Hola!%0AServicio del día 28-03%0A *Cliente:* COMERCIAL AMBIENTO */ Cont: * MSKU3953589*/ HR Entrega: *08:00* /Dirección: *Carretera Gral San Martin 6000 Local 104, Colina</v>
      </c>
    </row>
    <row r="1764" spans="1:38" s="15" customFormat="1" ht="16.5" customHeight="1" x14ac:dyDescent="0.2">
      <c r="A1764" s="15">
        <f>ROW(A1763)</f>
        <v>1763</v>
      </c>
      <c r="B1764" s="15">
        <f>IF(J1764=J1763,B1763+1,1)</f>
        <v>5</v>
      </c>
      <c r="C1764" s="15" t="s">
        <v>149</v>
      </c>
      <c r="D1764" s="25" t="s">
        <v>39</v>
      </c>
      <c r="E1764" s="27">
        <v>2605040</v>
      </c>
      <c r="F1764" s="27" t="s">
        <v>2830</v>
      </c>
      <c r="G1764" s="27" t="s">
        <v>41</v>
      </c>
      <c r="H1764" s="27">
        <v>11000</v>
      </c>
      <c r="I1764" s="27" t="s">
        <v>42</v>
      </c>
      <c r="J1764" s="28">
        <v>46109</v>
      </c>
      <c r="K1764" s="26">
        <v>0.33333333333333331</v>
      </c>
      <c r="L1764" s="26"/>
      <c r="M1764" s="27" t="s">
        <v>151</v>
      </c>
      <c r="N1764" s="25">
        <f>IFERROR(VLOOKUP(M1764,Data!$J$1:$K$58,2,0),"")</f>
        <v>56973887427</v>
      </c>
      <c r="O1764" s="27" t="s">
        <v>152</v>
      </c>
      <c r="P1764" s="27"/>
      <c r="Q1764" s="27" t="s">
        <v>153</v>
      </c>
      <c r="R1764" s="27" t="s">
        <v>74</v>
      </c>
      <c r="S1764" s="27"/>
      <c r="T1764" s="27"/>
      <c r="U1764" s="28"/>
      <c r="X1764" s="27" t="s">
        <v>2831</v>
      </c>
      <c r="Y1764" s="27"/>
      <c r="Z1764" s="29"/>
      <c r="AA1764" s="29">
        <v>0.3298611111111111</v>
      </c>
      <c r="AB1764" s="29">
        <v>0.4201388888888889</v>
      </c>
      <c r="AC1764" s="30">
        <v>46109</v>
      </c>
      <c r="AD1764" s="15" t="str">
        <f>IF(Tabla2[[#This Row],[HORA ENTREGA]]="DIRECTO","On time", IF(AA1764&lt;&gt;"",IF(Tabla2[[#This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4" s="15" t="str">
        <f>MID(Tabla2[[#This Row],[TIPO]],1,3)</f>
        <v xml:space="preserve">40 </v>
      </c>
      <c r="AF17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28-03%0A *Cliente:* IMPORTADORA MIDEA CARRIER CHILE LTDA */ Cont: * MSBU7553736*/ HR Entrega: *08:00* /Dirección: *BOD. MIEA AGURTO - PUERTO MADERO 9710, BOD. E13; PUDAHUEL </v>
      </c>
      <c r="AG1764" s="38" t="str">
        <f>IFERROR(HYPERLINK("https://wa.me/"&amp;Tabla2[[#This Row],[CONTACTO]]&amp;"?text="&amp;Tabla2[[#This Row],[Mensaje]],"Enviar mensaje"),"")</f>
        <v>Enviar mensaje</v>
      </c>
      <c r="AH1764" s="15" t="str">
        <f>CONCATENATE(A1764,F1764)</f>
        <v>1763MSBU7553736</v>
      </c>
      <c r="AI1764" s="15" t="str">
        <f>CONCATENATE("ENT-",A1764)</f>
        <v>ENT-1763</v>
      </c>
      <c r="AJ1764" s="15" t="str">
        <f>IF(Tabla2[[#This Row],[Op]]&lt;&gt;"","ENTREGA","")</f>
        <v>ENTREGA</v>
      </c>
      <c r="AK1764" s="40" t="str">
        <f>(Tabla2[[#This Row],[FECHA ENTREGA]]&amp;Tabla2[[#This Row],[HORA ENTREGA]])</f>
        <v>461090,333333333333333</v>
      </c>
      <c r="AL1764" s="34" t="str">
        <f>IFERROR(HYPERLINK("https://wa.me/"&amp;Tabla2[[#This Row],[CONTACTO]]&amp;"?text="&amp;Tabla2[[#This Row],[Mensaje]]),"")</f>
        <v xml:space="preserve">https://wa.me/56973887427?text=Hola!%0AServicio del día 28-03%0A *Cliente:* IMPORTADORA MIDEA CARRIER CHILE LTDA */ Cont: * MSBU7553736*/ HR Entrega: *08:00* /Dirección: *BOD. MIEA AGURTO - PUERTO MADERO 9710, BOD. E13; PUDAHUEL </v>
      </c>
    </row>
    <row r="1765" spans="1:38" s="15" customFormat="1" ht="16.5" customHeight="1" x14ac:dyDescent="0.2">
      <c r="A1765" s="15">
        <f>ROW(A1764)</f>
        <v>1764</v>
      </c>
      <c r="B1765" s="15">
        <f>IF(J1765=J1764,B1764+1,1)</f>
        <v>6</v>
      </c>
      <c r="C1765" s="15" t="s">
        <v>149</v>
      </c>
      <c r="D1765" s="25" t="s">
        <v>39</v>
      </c>
      <c r="E1765" s="27">
        <v>2605028</v>
      </c>
      <c r="F1765" s="27" t="s">
        <v>2832</v>
      </c>
      <c r="G1765" s="27" t="s">
        <v>41</v>
      </c>
      <c r="H1765" s="27">
        <v>14000</v>
      </c>
      <c r="I1765" s="27" t="s">
        <v>42</v>
      </c>
      <c r="J1765" s="28">
        <v>46109</v>
      </c>
      <c r="K1765" s="26">
        <v>0.33333333333333331</v>
      </c>
      <c r="L1765" s="26"/>
      <c r="M1765" s="27" t="s">
        <v>90</v>
      </c>
      <c r="N1765" s="25">
        <f>IFERROR(VLOOKUP(M1765,Data!$J$1:$K$58,2,0),"")</f>
        <v>56987557136</v>
      </c>
      <c r="O1765" s="27" t="s">
        <v>91</v>
      </c>
      <c r="P1765" s="27"/>
      <c r="Q1765" s="27" t="s">
        <v>153</v>
      </c>
      <c r="R1765" s="27" t="s">
        <v>446</v>
      </c>
      <c r="S1765" s="27"/>
      <c r="T1765" s="27"/>
      <c r="U1765" s="28"/>
      <c r="X1765" s="27" t="s">
        <v>2833</v>
      </c>
      <c r="Y1765" s="27"/>
      <c r="Z1765" s="29"/>
      <c r="AA1765" s="29">
        <v>0.3298611111111111</v>
      </c>
      <c r="AB1765" s="29">
        <v>0.375</v>
      </c>
      <c r="AC1765" s="30">
        <v>46109</v>
      </c>
      <c r="AD1765" s="15" t="str">
        <f>IF(Tabla2[[#This Row],[HORA ENTREGA]]="DIRECTO","On time", IF(AA1765&lt;&gt;"",IF(Tabla2[[#This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5" s="15" t="str">
        <f>MID(Tabla2[[#This Row],[TIPO]],1,3)</f>
        <v xml:space="preserve">40 </v>
      </c>
      <c r="AF17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28-03%0A *Cliente:* IMPORTADORA MIDEA CARRIER CHILE LTDA */ Cont: * TXGU7763738*/ HR Entrega: *08:00* /Dirección: *BOD. MIEA AGURTO - PUERTO MADERO 9710, BOD. E13; PUDAHUEL </v>
      </c>
      <c r="AG1765" s="38" t="str">
        <f>IFERROR(HYPERLINK("https://wa.me/"&amp;Tabla2[[#This Row],[CONTACTO]]&amp;"?text="&amp;Tabla2[[#This Row],[Mensaje]],"Enviar mensaje"),"")</f>
        <v>Enviar mensaje</v>
      </c>
      <c r="AH1765" s="15" t="str">
        <f>CONCATENATE(A1765,F1765)</f>
        <v>1764TXGU7763738</v>
      </c>
      <c r="AI1765" s="15" t="str">
        <f>CONCATENATE("ENT-",A1765)</f>
        <v>ENT-1764</v>
      </c>
      <c r="AJ1765" s="15" t="str">
        <f>IF(Tabla2[[#This Row],[Op]]&lt;&gt;"","ENTREGA","")</f>
        <v>ENTREGA</v>
      </c>
      <c r="AK1765" s="40" t="str">
        <f>(Tabla2[[#This Row],[FECHA ENTREGA]]&amp;Tabla2[[#This Row],[HORA ENTREGA]])</f>
        <v>461090,333333333333333</v>
      </c>
      <c r="AL1765" s="34" t="str">
        <f>IFERROR(HYPERLINK("https://wa.me/"&amp;Tabla2[[#This Row],[CONTACTO]]&amp;"?text="&amp;Tabla2[[#This Row],[Mensaje]]),"")</f>
        <v xml:space="preserve">https://wa.me/56987557136?text=Hola!%0AServicio del día 28-03%0A *Cliente:* IMPORTADORA MIDEA CARRIER CHILE LTDA */ Cont: * TXGU7763738*/ HR Entrega: *08:00* /Dirección: *BOD. MIEA AGURTO - PUERTO MADERO 9710, BOD. E13; PUDAHUEL </v>
      </c>
    </row>
    <row r="1766" spans="1:38" s="15" customFormat="1" ht="16.5" customHeight="1" x14ac:dyDescent="0.2">
      <c r="A1766" s="15">
        <f>ROW(A1765)</f>
        <v>1765</v>
      </c>
      <c r="B1766" s="15">
        <f>IF(J1766=J1765,B1765+1,1)</f>
        <v>7</v>
      </c>
      <c r="C1766" s="15" t="s">
        <v>555</v>
      </c>
      <c r="D1766" s="25" t="s">
        <v>39</v>
      </c>
      <c r="E1766" s="27" t="s">
        <v>120</v>
      </c>
      <c r="F1766" s="27" t="s">
        <v>2834</v>
      </c>
      <c r="G1766" s="27" t="s">
        <v>41</v>
      </c>
      <c r="H1766" s="27">
        <v>15000</v>
      </c>
      <c r="I1766" s="27" t="s">
        <v>2835</v>
      </c>
      <c r="J1766" s="28">
        <v>46109</v>
      </c>
      <c r="K1766" s="26">
        <v>0.54166666666666663</v>
      </c>
      <c r="L1766" s="26"/>
      <c r="M1766" s="27" t="s">
        <v>90</v>
      </c>
      <c r="N1766" s="25">
        <f>IFERROR(VLOOKUP(M1766,Data!$J$1:$K$58,2,0),"")</f>
        <v>56987557136</v>
      </c>
      <c r="O1766" s="27" t="s">
        <v>91</v>
      </c>
      <c r="P1766" s="27"/>
      <c r="Q1766" s="27" t="s">
        <v>558</v>
      </c>
      <c r="R1766" s="27" t="s">
        <v>48</v>
      </c>
      <c r="S1766" s="27"/>
      <c r="T1766" s="27"/>
      <c r="U1766" s="28"/>
      <c r="X1766" s="27"/>
      <c r="Y1766" s="27"/>
      <c r="Z1766" s="29"/>
      <c r="AA1766" s="29">
        <v>0.52430555555555558</v>
      </c>
      <c r="AB1766" s="29">
        <v>0.76041666666666663</v>
      </c>
      <c r="AC1766" s="30">
        <v>46109</v>
      </c>
      <c r="AD1766" s="15" t="str">
        <f>IF(Tabla2[[#This Row],[HORA ENTREGA]]="DIRECTO","On time", IF(AA1766&lt;&gt;"",IF(Tabla2[[#This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6" s="15" t="str">
        <f>MID(Tabla2[[#This Row],[TIPO]],1,3)</f>
        <v xml:space="preserve">40 </v>
      </c>
      <c r="AF17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28-03%0A *Cliente:* NICOMA */ Cont: * TCNU7511965*/ HR Entrega: *13:00* /Dirección: *SAN NICOLAS 860, BOD. 7; SAN MIGUEL</v>
      </c>
      <c r="AG1766" s="38" t="str">
        <f>IFERROR(HYPERLINK("https://wa.me/"&amp;Tabla2[[#This Row],[CONTACTO]]&amp;"?text="&amp;Tabla2[[#This Row],[Mensaje]],"Enviar mensaje"),"")</f>
        <v>Enviar mensaje</v>
      </c>
      <c r="AH1766" s="15" t="str">
        <f>CONCATENATE(A1766,F1766)</f>
        <v>1765TCNU7511965</v>
      </c>
      <c r="AI1766" s="15" t="str">
        <f>CONCATENATE("ENT-",A1766)</f>
        <v>ENT-1765</v>
      </c>
      <c r="AJ1766" s="15" t="str">
        <f>IF(Tabla2[[#This Row],[Op]]&lt;&gt;"","ENTREGA","")</f>
        <v>ENTREGA</v>
      </c>
      <c r="AK1766" s="40" t="str">
        <f>(Tabla2[[#This Row],[FECHA ENTREGA]]&amp;Tabla2[[#This Row],[HORA ENTREGA]])</f>
        <v>461090,541666666666667</v>
      </c>
      <c r="AL1766" s="34" t="str">
        <f>IFERROR(HYPERLINK("https://wa.me/"&amp;Tabla2[[#This Row],[CONTACTO]]&amp;"?text="&amp;Tabla2[[#This Row],[Mensaje]]),"")</f>
        <v>https://wa.me/56987557136?text=Hola!%0AServicio del día 28-03%0A *Cliente:* NICOMA */ Cont: * TCNU7511965*/ HR Entrega: *13:00* /Dirección: *SAN NICOLAS 860, BOD. 7; SAN MIGUEL</v>
      </c>
    </row>
    <row r="1767" spans="1:38" s="15" customFormat="1" ht="16.5" customHeight="1" x14ac:dyDescent="0.2">
      <c r="A1767" s="15">
        <f>ROW(A1766)</f>
        <v>1766</v>
      </c>
      <c r="B1767" s="15">
        <f>IF(J1767=J1766,B1766+1,1)</f>
        <v>8</v>
      </c>
      <c r="C1767" s="15" t="s">
        <v>580</v>
      </c>
      <c r="D1767" s="25" t="s">
        <v>39</v>
      </c>
      <c r="E1767" s="27">
        <v>297928</v>
      </c>
      <c r="F1767" s="27" t="s">
        <v>2836</v>
      </c>
      <c r="G1767" s="27" t="s">
        <v>584</v>
      </c>
      <c r="H1767" s="27">
        <v>28000</v>
      </c>
      <c r="I1767" s="27" t="s">
        <v>2837</v>
      </c>
      <c r="J1767" s="28">
        <v>46109</v>
      </c>
      <c r="K1767" s="26">
        <v>0.33333333333333331</v>
      </c>
      <c r="L1767" s="26"/>
      <c r="M1767" s="27" t="s">
        <v>117</v>
      </c>
      <c r="N1767" s="25">
        <f>IFERROR(VLOOKUP(M1767,Data!$J$1:$K$58,2,0),"")</f>
        <v>56973887539</v>
      </c>
      <c r="O1767" s="27" t="s">
        <v>118</v>
      </c>
      <c r="P1767" s="27"/>
      <c r="Q1767" s="27" t="s">
        <v>2819</v>
      </c>
      <c r="R1767" s="27" t="s">
        <v>48</v>
      </c>
      <c r="S1767" s="27"/>
      <c r="T1767" s="27"/>
      <c r="U1767" s="28"/>
      <c r="X1767" s="27"/>
      <c r="Y1767" s="27"/>
      <c r="Z1767" s="29"/>
      <c r="AA1767" s="29">
        <v>0.31597222222222221</v>
      </c>
      <c r="AB1767" s="29">
        <v>0.35069444444444442</v>
      </c>
      <c r="AC1767" s="30">
        <v>46109</v>
      </c>
      <c r="AD1767" s="15" t="str">
        <f>IF(Tabla2[[#This Row],[HORA ENTREGA]]="DIRECTO","On time", IF(AA1767&lt;&gt;"",IF(Tabla2[[#This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67" s="15" t="str">
        <f>MID(Tabla2[[#This Row],[TIPO]],1,3)</f>
        <v>IMO</v>
      </c>
      <c r="AF17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28-03%0A *Cliente:* WURTH CHILE LTDA */ Cont: * ECMU7294440*/ HR Entrega: *08:00* /Dirección: *CORONEL STGO BUERAS 1345, PADRE HURTADO</v>
      </c>
      <c r="AG1767" s="38" t="str">
        <f>IFERROR(HYPERLINK("https://wa.me/"&amp;Tabla2[[#This Row],[CONTACTO]]&amp;"?text="&amp;Tabla2[[#This Row],[Mensaje]],"Enviar mensaje"),"")</f>
        <v>Enviar mensaje</v>
      </c>
      <c r="AH1767" s="15" t="str">
        <f>CONCATENATE(A1767,F1767)</f>
        <v>1766ECMU7294440</v>
      </c>
      <c r="AI1767" s="15" t="str">
        <f>CONCATENATE("ENT-",A1767)</f>
        <v>ENT-1766</v>
      </c>
      <c r="AJ1767" s="15" t="str">
        <f>IF(Tabla2[[#This Row],[Op]]&lt;&gt;"","ENTREGA","")</f>
        <v>ENTREGA</v>
      </c>
      <c r="AK1767" s="40" t="str">
        <f>(Tabla2[[#This Row],[FECHA ENTREGA]]&amp;Tabla2[[#This Row],[HORA ENTREGA]])</f>
        <v>461090,333333333333333</v>
      </c>
      <c r="AL1767" s="34" t="str">
        <f>IFERROR(HYPERLINK("https://wa.me/"&amp;Tabla2[[#This Row],[CONTACTO]]&amp;"?text="&amp;Tabla2[[#This Row],[Mensaje]]),"")</f>
        <v>https://wa.me/56973887539?text=Hola!%0AServicio del día 28-03%0A *Cliente:* WURTH CHILE LTDA */ Cont: * ECMU7294440*/ HR Entrega: *08:00* /Dirección: *CORONEL STGO BUERAS 1345, PADRE HURTADO</v>
      </c>
    </row>
    <row r="1768" spans="1:38" s="15" customFormat="1" ht="16.5" customHeight="1" x14ac:dyDescent="0.2">
      <c r="A1768" s="15">
        <f>ROW(A1767)</f>
        <v>1767</v>
      </c>
      <c r="B1768" s="15">
        <f>IF(J1768=J1767,B1767+1,1)</f>
        <v>1</v>
      </c>
      <c r="C1768" s="15" t="s">
        <v>2754</v>
      </c>
      <c r="D1768" s="25" t="s">
        <v>39</v>
      </c>
      <c r="E1768" s="27">
        <v>299978</v>
      </c>
      <c r="F1768" s="27" t="s">
        <v>456</v>
      </c>
      <c r="G1768" s="27" t="s">
        <v>456</v>
      </c>
      <c r="H1768" s="27" t="s">
        <v>120</v>
      </c>
      <c r="I1768" s="27" t="s">
        <v>42</v>
      </c>
      <c r="J1768" s="28">
        <v>46111</v>
      </c>
      <c r="K1768" s="26" t="s">
        <v>2755</v>
      </c>
      <c r="L1768" s="26"/>
      <c r="M1768" s="27" t="s">
        <v>161</v>
      </c>
      <c r="N1768" s="25">
        <f>IFERROR(VLOOKUP(M1768,Data!$J$1:$K$58,2,0),"")</f>
        <v>56966749408</v>
      </c>
      <c r="O1768" s="27" t="s">
        <v>162</v>
      </c>
      <c r="P1768" s="27"/>
      <c r="Q1768" s="27" t="s">
        <v>2756</v>
      </c>
      <c r="R1768" s="27" t="s">
        <v>120</v>
      </c>
      <c r="S1768" s="27"/>
      <c r="T1768" s="27"/>
      <c r="U1768" s="28"/>
      <c r="X1768" s="27"/>
      <c r="Y1768" s="27"/>
      <c r="Z1768" s="29"/>
      <c r="AA1768" s="29">
        <v>0.4548611111111111</v>
      </c>
      <c r="AB1768" s="29">
        <v>0.47569444444444442</v>
      </c>
      <c r="AC1768" s="30">
        <v>46111</v>
      </c>
      <c r="AD1768" s="15" t="e">
        <f>IF(Tabla2[[#This Row],[HORA ENTREGA]]="DIRECTO","On time", IF(AA1768&lt;&gt;"",IF(Tabla2[[#This Row],[Fecha Real Entrega]]&lt;Tabla2[[#This Row],[FECHA ENTREGA]],"On time",IF(Tabla2[[#This Row],[Hora Real Entrega]]&lt;=Tabla2[[#This Row],[HORA ENTREGA]]+(15/1440),"On time","Off time")),"Sin llegada"))</f>
        <v>#VALUE!</v>
      </c>
      <c r="AE1768" s="15" t="str">
        <f>MID(Tabla2[[#This Row],[TIPO]],1,3)</f>
        <v>RAM</v>
      </c>
      <c r="AF17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AFS ARRIENDO */ Cont: * RAMPLA*/ HR Entrega: *AM* /Dirección: *FREIRE 1320, QUILPUE</v>
      </c>
      <c r="AG1768" s="38" t="str">
        <f>IFERROR(HYPERLINK("https://wa.me/"&amp;Tabla2[[#This Row],[CONTACTO]]&amp;"?text="&amp;Tabla2[[#This Row],[Mensaje]],"Enviar mensaje"),"")</f>
        <v>Enviar mensaje</v>
      </c>
      <c r="AH1768" s="15" t="str">
        <f>CONCATENATE(A1768,F1768)</f>
        <v>1767RAMPLA</v>
      </c>
      <c r="AI1768" s="15" t="str">
        <f>CONCATENATE("ENT-",A1768)</f>
        <v>ENT-1767</v>
      </c>
      <c r="AJ1768" s="15" t="str">
        <f>IF(Tabla2[[#This Row],[Op]]&lt;&gt;"","ENTREGA","")</f>
        <v>ENTREGA</v>
      </c>
      <c r="AK1768" s="40" t="str">
        <f>(Tabla2[[#This Row],[FECHA ENTREGA]]&amp;Tabla2[[#This Row],[HORA ENTREGA]])</f>
        <v>46111AM</v>
      </c>
      <c r="AL1768" s="34" t="str">
        <f>IFERROR(HYPERLINK("https://wa.me/"&amp;Tabla2[[#This Row],[CONTACTO]]&amp;"?text="&amp;Tabla2[[#This Row],[Mensaje]]),"")</f>
        <v>https://wa.me/56966749408?text=Hola!%0AServicio del día 30-03%0A *Cliente:* AFS ARRIENDO */ Cont: * RAMPLA*/ HR Entrega: *AM* /Dirección: *FREIRE 1320, QUILPUE</v>
      </c>
    </row>
    <row r="1769" spans="1:38" s="15" customFormat="1" ht="16.5" customHeight="1" x14ac:dyDescent="0.2">
      <c r="A1769" s="15">
        <f>ROW(A1768)</f>
        <v>1768</v>
      </c>
      <c r="B1769" s="15">
        <f>IF(J1769=J1768,B1768+1,1)</f>
        <v>2</v>
      </c>
      <c r="C1769" s="15" t="s">
        <v>2754</v>
      </c>
      <c r="D1769" s="25" t="s">
        <v>39</v>
      </c>
      <c r="E1769" s="27">
        <v>299978</v>
      </c>
      <c r="F1769" s="27" t="s">
        <v>456</v>
      </c>
      <c r="G1769" s="27" t="s">
        <v>456</v>
      </c>
      <c r="H1769" s="27" t="s">
        <v>120</v>
      </c>
      <c r="I1769" s="27" t="s">
        <v>42</v>
      </c>
      <c r="J1769" s="28">
        <v>46111</v>
      </c>
      <c r="K1769" s="26" t="s">
        <v>2757</v>
      </c>
      <c r="L1769" s="26"/>
      <c r="M1769" s="27" t="s">
        <v>161</v>
      </c>
      <c r="N1769" s="25">
        <f>IFERROR(VLOOKUP(M1769,Data!$J$1:$K$58,2,0),"")</f>
        <v>56966749408</v>
      </c>
      <c r="O1769" s="27" t="s">
        <v>162</v>
      </c>
      <c r="P1769" s="27"/>
      <c r="Q1769" s="27" t="s">
        <v>2756</v>
      </c>
      <c r="R1769" s="27" t="s">
        <v>120</v>
      </c>
      <c r="S1769" s="27"/>
      <c r="T1769" s="27"/>
      <c r="U1769" s="28"/>
      <c r="X1769" s="27"/>
      <c r="Y1769" s="27" t="s">
        <v>2473</v>
      </c>
      <c r="Z1769" s="29"/>
      <c r="AA1769" s="29"/>
      <c r="AB1769" s="29"/>
      <c r="AC1769" s="30"/>
      <c r="AD1769" s="15" t="str">
        <f>IF(Tabla2[[#This Row],[HORA ENTREGA]]="DIRECTO","On time", IF(AA1769&lt;&gt;"",IF(Tabla2[[#This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69" s="15" t="str">
        <f>MID(Tabla2[[#This Row],[TIPO]],1,3)</f>
        <v>RAM</v>
      </c>
      <c r="AF17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AFS ARRIENDO */ Cont: * RAMPLA*/ HR Entrega: *PM* /Dirección: *FREIRE 1320, QUILPUE</v>
      </c>
      <c r="AG1769" s="38" t="str">
        <f>IFERROR(HYPERLINK("https://wa.me/"&amp;Tabla2[[#This Row],[CONTACTO]]&amp;"?text="&amp;Tabla2[[#This Row],[Mensaje]],"Enviar mensaje"),"")</f>
        <v>Enviar mensaje</v>
      </c>
      <c r="AH1769" s="15" t="str">
        <f>CONCATENATE(A1769,F1769)</f>
        <v>1768RAMPLA</v>
      </c>
      <c r="AI1769" s="15" t="str">
        <f>CONCATENATE("ENT-",A1769)</f>
        <v>ENT-1768</v>
      </c>
      <c r="AJ1769" s="15" t="str">
        <f>IF(Tabla2[[#This Row],[Op]]&lt;&gt;"","ENTREGA","")</f>
        <v>ENTREGA</v>
      </c>
      <c r="AK1769" s="40" t="str">
        <f>(Tabla2[[#This Row],[FECHA ENTREGA]]&amp;Tabla2[[#This Row],[HORA ENTREGA]])</f>
        <v>46111PM</v>
      </c>
      <c r="AL1769" s="34" t="str">
        <f>IFERROR(HYPERLINK("https://wa.me/"&amp;Tabla2[[#This Row],[CONTACTO]]&amp;"?text="&amp;Tabla2[[#This Row],[Mensaje]]),"")</f>
        <v>https://wa.me/56966749408?text=Hola!%0AServicio del día 30-03%0A *Cliente:* AFS ARRIENDO */ Cont: * RAMPLA*/ HR Entrega: *PM* /Dirección: *FREIRE 1320, QUILPUE</v>
      </c>
    </row>
    <row r="1770" spans="1:38" s="15" customFormat="1" ht="16.5" customHeight="1" x14ac:dyDescent="0.2">
      <c r="A1770" s="15">
        <f>ROW(A1769)</f>
        <v>1769</v>
      </c>
      <c r="B1770" s="15">
        <f>IF(J1770=J1769,B1769+1,1)</f>
        <v>3</v>
      </c>
      <c r="C1770" s="15" t="s">
        <v>43</v>
      </c>
      <c r="D1770" s="25" t="s">
        <v>39</v>
      </c>
      <c r="E1770" s="27">
        <v>367823</v>
      </c>
      <c r="F1770" s="27" t="s">
        <v>2838</v>
      </c>
      <c r="G1770" s="27" t="s">
        <v>54</v>
      </c>
      <c r="H1770" s="27">
        <v>27000</v>
      </c>
      <c r="I1770" s="27" t="s">
        <v>2839</v>
      </c>
      <c r="J1770" s="28">
        <v>46111</v>
      </c>
      <c r="K1770" s="26">
        <v>0.33333333333333331</v>
      </c>
      <c r="L1770" s="26"/>
      <c r="M1770" s="27" t="s">
        <v>126</v>
      </c>
      <c r="N1770" s="25">
        <f>IFERROR(VLOOKUP(M1770,Data!$J$1:$K$58,2,0),"")</f>
        <v>56999270871</v>
      </c>
      <c r="O1770" s="27" t="s">
        <v>140</v>
      </c>
      <c r="P1770" s="27"/>
      <c r="Q1770" s="27" t="s">
        <v>2840</v>
      </c>
      <c r="R1770" s="27" t="s">
        <v>100</v>
      </c>
      <c r="S1770" s="27" t="s">
        <v>225</v>
      </c>
      <c r="T1770" s="27"/>
      <c r="U1770" s="28">
        <v>46114</v>
      </c>
      <c r="X1770" s="27"/>
      <c r="Y1770" s="27"/>
      <c r="Z1770" s="29"/>
      <c r="AA1770" s="29">
        <v>0.36249999999999999</v>
      </c>
      <c r="AB1770" s="29">
        <v>0.52986111111111112</v>
      </c>
      <c r="AC1770" s="30">
        <v>46111</v>
      </c>
      <c r="AD1770" s="15" t="str">
        <f>IF(Tabla2[[#This Row],[HORA ENTREGA]]="DIRECTO","On time", IF(AA1770&lt;&gt;"",IF(Tabla2[[#This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70" s="15" t="str">
        <f>MID(Tabla2[[#This Row],[TIPO]],1,3)</f>
        <v xml:space="preserve">40 </v>
      </c>
      <c r="AF17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ALCA SPA */ Cont: * HMMU5522184*/ HR Entrega: *08:00* /Dirección: *Camino del Cerro 4868 hrs. Huechuraba</v>
      </c>
      <c r="AG1770" s="38" t="str">
        <f>IFERROR(HYPERLINK("https://wa.me/"&amp;Tabla2[[#This Row],[CONTACTO]]&amp;"?text="&amp;Tabla2[[#This Row],[Mensaje]],"Enviar mensaje"),"")</f>
        <v>Enviar mensaje</v>
      </c>
      <c r="AH1770" s="15" t="str">
        <f>CONCATENATE(A1770,F1770)</f>
        <v>1769HMMU5522184</v>
      </c>
      <c r="AI1770" s="15" t="str">
        <f>CONCATENATE("ENT-",A1770)</f>
        <v>ENT-1769</v>
      </c>
      <c r="AJ1770" s="15" t="str">
        <f>IF(Tabla2[[#This Row],[Op]]&lt;&gt;"","ENTREGA","")</f>
        <v>ENTREGA</v>
      </c>
      <c r="AK1770" s="40" t="str">
        <f>(Tabla2[[#This Row],[FECHA ENTREGA]]&amp;Tabla2[[#This Row],[HORA ENTREGA]])</f>
        <v>461110,333333333333333</v>
      </c>
      <c r="AL1770" s="34" t="str">
        <f>IFERROR(HYPERLINK("https://wa.me/"&amp;Tabla2[[#This Row],[CONTACTO]]&amp;"?text="&amp;Tabla2[[#This Row],[Mensaje]]),"")</f>
        <v>https://wa.me/56999270871?text=Hola!%0AServicio del día 30-03%0A *Cliente:* ALCA SPA */ Cont: * HMMU5522184*/ HR Entrega: *08:00* /Dirección: *Camino del Cerro 4868 hrs. Huechuraba</v>
      </c>
    </row>
    <row r="1771" spans="1:38" s="15" customFormat="1" ht="16.5" customHeight="1" x14ac:dyDescent="0.2">
      <c r="A1771" s="15">
        <f>ROW(A1770)</f>
        <v>1770</v>
      </c>
      <c r="B1771" s="15">
        <f>IF(J1771=J1770,B1770+1,1)</f>
        <v>4</v>
      </c>
      <c r="C1771" s="15" t="s">
        <v>43</v>
      </c>
      <c r="D1771" s="25" t="s">
        <v>39</v>
      </c>
      <c r="E1771" s="27">
        <v>367587</v>
      </c>
      <c r="F1771" s="27" t="s">
        <v>2841</v>
      </c>
      <c r="G1771" s="27" t="s">
        <v>54</v>
      </c>
      <c r="H1771" s="27">
        <v>27000</v>
      </c>
      <c r="I1771" s="27" t="s">
        <v>2842</v>
      </c>
      <c r="J1771" s="28">
        <v>46111</v>
      </c>
      <c r="K1771" s="26">
        <v>0.47916666666666669</v>
      </c>
      <c r="L1771" s="26"/>
      <c r="M1771" s="27" t="s">
        <v>144</v>
      </c>
      <c r="N1771" s="25">
        <f>IFERROR(VLOOKUP(M1771,Data!$J$1:$K$58,2,0),"")</f>
        <v>56940144795</v>
      </c>
      <c r="O1771" s="27" t="s">
        <v>145</v>
      </c>
      <c r="P1771" s="27"/>
      <c r="Q1771" s="27" t="s">
        <v>2840</v>
      </c>
      <c r="R1771" s="27" t="s">
        <v>100</v>
      </c>
      <c r="S1771" s="27"/>
      <c r="T1771" s="27"/>
      <c r="U1771" s="28"/>
      <c r="V1771" s="15" t="s">
        <v>1700</v>
      </c>
      <c r="X1771" s="27"/>
      <c r="Y1771" s="27"/>
      <c r="Z1771" s="29"/>
      <c r="AA1771" s="29">
        <v>0.46944444444444444</v>
      </c>
      <c r="AB1771" s="29">
        <v>0.70486111111111116</v>
      </c>
      <c r="AC1771" s="30">
        <v>46111</v>
      </c>
      <c r="AD1771" s="15" t="str">
        <f>IF(Tabla2[[#This Row],[HORA ENTREGA]]="DIRECTO","On time", IF(AA1771&lt;&gt;"",IF(Tabla2[[#This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71" s="15" t="str">
        <f>MID(Tabla2[[#This Row],[TIPO]],1,3)</f>
        <v xml:space="preserve">40 </v>
      </c>
      <c r="AF17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ALCA SPA */ Cont: * TCLU1311896*/ HR Entrega: *11:30* /Dirección: *Camino del Cerro 4868 hrs. Huechuraba</v>
      </c>
      <c r="AG1771" s="38" t="str">
        <f>IFERROR(HYPERLINK("https://wa.me/"&amp;Tabla2[[#This Row],[CONTACTO]]&amp;"?text="&amp;Tabla2[[#This Row],[Mensaje]],"Enviar mensaje"),"")</f>
        <v>Enviar mensaje</v>
      </c>
      <c r="AH1771" s="15" t="str">
        <f>CONCATENATE(A1771,F1771)</f>
        <v>1770TCLU1311896</v>
      </c>
      <c r="AI1771" s="15" t="str">
        <f>CONCATENATE("ENT-",A1771)</f>
        <v>ENT-1770</v>
      </c>
      <c r="AJ1771" s="15" t="str">
        <f>IF(Tabla2[[#This Row],[Op]]&lt;&gt;"","ENTREGA","")</f>
        <v>ENTREGA</v>
      </c>
      <c r="AK1771" s="40" t="str">
        <f>(Tabla2[[#This Row],[FECHA ENTREGA]]&amp;Tabla2[[#This Row],[HORA ENTREGA]])</f>
        <v>461110,479166666666667</v>
      </c>
      <c r="AL1771" s="34" t="str">
        <f>IFERROR(HYPERLINK("https://wa.me/"&amp;Tabla2[[#This Row],[CONTACTO]]&amp;"?text="&amp;Tabla2[[#This Row],[Mensaje]]),"")</f>
        <v>https://wa.me/56940144795?text=Hola!%0AServicio del día 30-03%0A *Cliente:* ALCA SPA */ Cont: * TCLU1311896*/ HR Entrega: *11:30* /Dirección: *Camino del Cerro 4868 hrs. Huechuraba</v>
      </c>
    </row>
    <row r="1772" spans="1:38" s="15" customFormat="1" ht="16.5" customHeight="1" x14ac:dyDescent="0.2">
      <c r="A1772" s="15">
        <f>ROW(A1771)</f>
        <v>1771</v>
      </c>
      <c r="B1772" s="15">
        <f>IF(J1772=J1771,B1771+1,1)</f>
        <v>5</v>
      </c>
      <c r="C1772" s="15" t="s">
        <v>43</v>
      </c>
      <c r="D1772" s="25" t="s">
        <v>39</v>
      </c>
      <c r="E1772" s="27">
        <v>369227</v>
      </c>
      <c r="F1772" s="27" t="s">
        <v>2843</v>
      </c>
      <c r="G1772" s="27" t="s">
        <v>41</v>
      </c>
      <c r="H1772" s="27">
        <v>17000</v>
      </c>
      <c r="I1772" s="27" t="s">
        <v>2844</v>
      </c>
      <c r="J1772" s="28">
        <v>46111</v>
      </c>
      <c r="K1772" s="26">
        <v>0.60416666666666663</v>
      </c>
      <c r="L1772" s="26"/>
      <c r="M1772" s="27" t="s">
        <v>164</v>
      </c>
      <c r="N1772" s="25">
        <f>IFERROR(VLOOKUP(M1772,Data!$J$1:$K$58,2,0),"")</f>
        <v>56967398822</v>
      </c>
      <c r="O1772" s="27" t="s">
        <v>165</v>
      </c>
      <c r="P1772" s="27"/>
      <c r="Q1772" s="27" t="s">
        <v>2840</v>
      </c>
      <c r="R1772" s="27" t="s">
        <v>74</v>
      </c>
      <c r="S1772" s="27"/>
      <c r="T1772" s="27"/>
      <c r="U1772" s="28"/>
      <c r="X1772" s="27"/>
      <c r="Y1772" s="27"/>
      <c r="Z1772" s="29"/>
      <c r="AA1772" s="29">
        <v>0.63749999999999996</v>
      </c>
      <c r="AB1772" s="29">
        <v>0.76041666666666663</v>
      </c>
      <c r="AC1772" s="30">
        <v>46111</v>
      </c>
      <c r="AD1772" s="15" t="str">
        <f>IF(Tabla2[[#This Row],[HORA ENTREGA]]="DIRECTO","On time", IF(AA1772&lt;&gt;"",IF(Tabla2[[#This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72" s="15" t="str">
        <f>MID(Tabla2[[#This Row],[TIPO]],1,3)</f>
        <v xml:space="preserve">40 </v>
      </c>
      <c r="AF17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ALCA SPA */ Cont: * MEDU8815131*/ HR Entrega: *14:30* /Dirección: *Camino del Cerro 4868 hrs. Huechuraba</v>
      </c>
      <c r="AG1772" s="38" t="str">
        <f>IFERROR(HYPERLINK("https://wa.me/"&amp;Tabla2[[#This Row],[CONTACTO]]&amp;"?text="&amp;Tabla2[[#This Row],[Mensaje]],"Enviar mensaje"),"")</f>
        <v>Enviar mensaje</v>
      </c>
      <c r="AH1772" s="15" t="str">
        <f>CONCATENATE(A1772,F1772)</f>
        <v>1771MEDU8815131</v>
      </c>
      <c r="AI1772" s="15" t="str">
        <f>CONCATENATE("ENT-",A1772)</f>
        <v>ENT-1771</v>
      </c>
      <c r="AJ1772" s="15" t="str">
        <f>IF(Tabla2[[#This Row],[Op]]&lt;&gt;"","ENTREGA","")</f>
        <v>ENTREGA</v>
      </c>
      <c r="AK1772" s="40" t="str">
        <f>(Tabla2[[#This Row],[FECHA ENTREGA]]&amp;Tabla2[[#This Row],[HORA ENTREGA]])</f>
        <v>461110,604166666666667</v>
      </c>
      <c r="AL1772" s="34" t="str">
        <f>IFERROR(HYPERLINK("https://wa.me/"&amp;Tabla2[[#This Row],[CONTACTO]]&amp;"?text="&amp;Tabla2[[#This Row],[Mensaje]]),"")</f>
        <v>https://wa.me/56967398822?text=Hola!%0AServicio del día 30-03%0A *Cliente:* ALCA SPA */ Cont: * MEDU8815131*/ HR Entrega: *14:30* /Dirección: *Camino del Cerro 4868 hrs. Huechuraba</v>
      </c>
    </row>
    <row r="1773" spans="1:38" s="15" customFormat="1" ht="16.5" customHeight="1" x14ac:dyDescent="0.2">
      <c r="A1773" s="15">
        <f>ROW(A1772)</f>
        <v>1772</v>
      </c>
      <c r="B1773" s="15">
        <f>IF(J1773=J1772,B1772+1,1)</f>
        <v>6</v>
      </c>
      <c r="C1773" s="15" t="s">
        <v>2679</v>
      </c>
      <c r="D1773" s="25" t="s">
        <v>39</v>
      </c>
      <c r="E1773" s="27">
        <v>302076</v>
      </c>
      <c r="F1773" s="27" t="s">
        <v>2845</v>
      </c>
      <c r="G1773" s="27" t="s">
        <v>41</v>
      </c>
      <c r="H1773" s="27">
        <v>30000</v>
      </c>
      <c r="I1773" s="27" t="s">
        <v>42</v>
      </c>
      <c r="J1773" s="28">
        <v>46111</v>
      </c>
      <c r="K1773" s="26">
        <v>0.33333333333333331</v>
      </c>
      <c r="L1773" s="26"/>
      <c r="M1773" s="27" t="s">
        <v>158</v>
      </c>
      <c r="N1773" s="25">
        <f>IFERROR(VLOOKUP(M1773,Data!$J$1:$K$58,2,0),"")</f>
        <v>56931745801</v>
      </c>
      <c r="O1773" s="27" t="s">
        <v>370</v>
      </c>
      <c r="P1773" s="27"/>
      <c r="Q1773" s="27" t="s">
        <v>47</v>
      </c>
      <c r="R1773" s="27" t="s">
        <v>280</v>
      </c>
      <c r="S1773" s="27"/>
      <c r="T1773" s="27"/>
      <c r="U1773" s="28"/>
      <c r="X1773" s="27"/>
      <c r="Y1773" s="27"/>
      <c r="Z1773" s="29"/>
      <c r="AA1773" s="29">
        <v>0.29652777777777778</v>
      </c>
      <c r="AB1773" s="29">
        <v>0.50486111111111109</v>
      </c>
      <c r="AC1773" s="30">
        <v>46111</v>
      </c>
      <c r="AD1773" s="15" t="str">
        <f>IF(Tabla2[[#This Row],[HORA ENTREGA]]="DIRECTO","On time", IF(AA1773&lt;&gt;"",IF(Tabla2[[#This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73" s="15" t="str">
        <f>MID(Tabla2[[#This Row],[TIPO]],1,3)</f>
        <v xml:space="preserve">40 </v>
      </c>
      <c r="AF17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ALLCA SPA */ Cont: * CXRU1252050*/ HR Entrega: *08:00* /Dirección: *BERNARDO O"HIGGINS 158 COLINA</v>
      </c>
      <c r="AG1773" s="38" t="str">
        <f>IFERROR(HYPERLINK("https://wa.me/"&amp;Tabla2[[#This Row],[CONTACTO]]&amp;"?text="&amp;Tabla2[[#This Row],[Mensaje]],"Enviar mensaje"),"")</f>
        <v>Enviar mensaje</v>
      </c>
      <c r="AH1773" s="15" t="str">
        <f>CONCATENATE(A1773,F1773)</f>
        <v>1772CXRU1252050</v>
      </c>
      <c r="AI1773" s="15" t="str">
        <f>CONCATENATE("ENT-",A1773)</f>
        <v>ENT-1772</v>
      </c>
      <c r="AJ1773" s="15" t="str">
        <f>IF(Tabla2[[#This Row],[Op]]&lt;&gt;"","ENTREGA","")</f>
        <v>ENTREGA</v>
      </c>
      <c r="AK1773" s="40" t="str">
        <f>(Tabla2[[#This Row],[FECHA ENTREGA]]&amp;Tabla2[[#This Row],[HORA ENTREGA]])</f>
        <v>461110,333333333333333</v>
      </c>
      <c r="AL1773" s="34" t="str">
        <f>IFERROR(HYPERLINK("https://wa.me/"&amp;Tabla2[[#This Row],[CONTACTO]]&amp;"?text="&amp;Tabla2[[#This Row],[Mensaje]]),"")</f>
        <v>https://wa.me/56931745801?text=Hola!%0AServicio del día 30-03%0A *Cliente:* ALLCA SPA */ Cont: * CXRU1252050*/ HR Entrega: *08:00* /Dirección: *BERNARDO O"HIGGINS 158 COLINA</v>
      </c>
    </row>
    <row r="1774" spans="1:38" s="15" customFormat="1" ht="16.5" customHeight="1" x14ac:dyDescent="0.2">
      <c r="A1774" s="15">
        <f>ROW(A1773)</f>
        <v>1773</v>
      </c>
      <c r="B1774" s="15">
        <f>IF(J1774=J1773,B1773+1,1)</f>
        <v>7</v>
      </c>
      <c r="C1774" s="15" t="s">
        <v>2679</v>
      </c>
      <c r="D1774" s="25" t="s">
        <v>39</v>
      </c>
      <c r="E1774" s="27">
        <v>302076</v>
      </c>
      <c r="F1774" s="27" t="s">
        <v>2846</v>
      </c>
      <c r="G1774" s="27" t="s">
        <v>41</v>
      </c>
      <c r="H1774" s="27">
        <v>30000</v>
      </c>
      <c r="I1774" s="27" t="s">
        <v>42</v>
      </c>
      <c r="J1774" s="28">
        <v>46111</v>
      </c>
      <c r="K1774" s="26">
        <v>0.41666666666666669</v>
      </c>
      <c r="L1774" s="26"/>
      <c r="M1774" s="27"/>
      <c r="N1774" s="25" t="str">
        <f>IFERROR(VLOOKUP(M1774,Data!$J$1:$K$58,2,0),"")</f>
        <v/>
      </c>
      <c r="O1774" s="27" t="s">
        <v>309</v>
      </c>
      <c r="P1774" s="27"/>
      <c r="Q1774" s="27" t="s">
        <v>47</v>
      </c>
      <c r="R1774" s="27" t="s">
        <v>280</v>
      </c>
      <c r="S1774" s="27"/>
      <c r="T1774" s="27"/>
      <c r="U1774" s="28"/>
      <c r="X1774" s="27"/>
      <c r="Y1774" s="27" t="s">
        <v>1901</v>
      </c>
      <c r="Z1774" s="29"/>
      <c r="AA1774" s="29"/>
      <c r="AB1774" s="29"/>
      <c r="AC1774" s="30"/>
      <c r="AD1774" s="15" t="str">
        <f>IF(Tabla2[[#This Row],[HORA ENTREGA]]="DIRECTO","On time", IF(AA1774&lt;&gt;"",IF(Tabla2[[#This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74" s="15" t="str">
        <f>MID(Tabla2[[#This Row],[TIPO]],1,3)</f>
        <v xml:space="preserve">40 </v>
      </c>
      <c r="AF17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ALLCA SPA */ Cont: * SZLU9862204*/ HR Entrega: *10:00* /Dirección: *BERNARDO O"HIGGINS 158 COLINA</v>
      </c>
      <c r="AG1774" s="38" t="str">
        <f>IFERROR(HYPERLINK("https://wa.me/"&amp;Tabla2[[#This Row],[CONTACTO]]&amp;"?text="&amp;Tabla2[[#This Row],[Mensaje]],"Enviar mensaje"),"")</f>
        <v>Enviar mensaje</v>
      </c>
      <c r="AH1774" s="15" t="str">
        <f>CONCATENATE(A1774,F1774)</f>
        <v>1773SZLU9862204</v>
      </c>
      <c r="AI1774" s="15" t="str">
        <f>CONCATENATE("ENT-",A1774)</f>
        <v>ENT-1773</v>
      </c>
      <c r="AJ1774" s="15" t="str">
        <f>IF(Tabla2[[#This Row],[Op]]&lt;&gt;"","ENTREGA","")</f>
        <v>ENTREGA</v>
      </c>
      <c r="AK1774" s="40" t="str">
        <f>(Tabla2[[#This Row],[FECHA ENTREGA]]&amp;Tabla2[[#This Row],[HORA ENTREGA]])</f>
        <v>461110,416666666666667</v>
      </c>
      <c r="AL1774" s="34" t="str">
        <f>IFERROR(HYPERLINK("https://wa.me/"&amp;Tabla2[[#This Row],[CONTACTO]]&amp;"?text="&amp;Tabla2[[#This Row],[Mensaje]]),"")</f>
        <v>https://wa.me/?text=Hola!%0AServicio del día 30-03%0A *Cliente:* ALLCA SPA */ Cont: * SZLU9862204*/ HR Entrega: *10:00* /Dirección: *BERNARDO O"HIGGINS 158 COLINA</v>
      </c>
    </row>
    <row r="1775" spans="1:38" s="15" customFormat="1" ht="16.5" customHeight="1" x14ac:dyDescent="0.2">
      <c r="A1775" s="15">
        <f>ROW(A1774)</f>
        <v>1774</v>
      </c>
      <c r="B1775" s="15">
        <f>IF(J1775=J1774,B1774+1,1)</f>
        <v>8</v>
      </c>
      <c r="C1775" s="15" t="s">
        <v>2679</v>
      </c>
      <c r="D1775" s="25" t="s">
        <v>39</v>
      </c>
      <c r="E1775" s="27">
        <v>302076</v>
      </c>
      <c r="F1775" s="27" t="s">
        <v>2847</v>
      </c>
      <c r="G1775" s="27" t="s">
        <v>41</v>
      </c>
      <c r="H1775" s="27">
        <v>30000</v>
      </c>
      <c r="I1775" s="27" t="s">
        <v>42</v>
      </c>
      <c r="J1775" s="28">
        <v>46111</v>
      </c>
      <c r="K1775" s="26">
        <v>0.5</v>
      </c>
      <c r="L1775" s="26"/>
      <c r="M1775" s="27"/>
      <c r="N1775" s="25" t="str">
        <f>IFERROR(VLOOKUP(M1775,Data!$J$1:$K$58,2,0),"")</f>
        <v/>
      </c>
      <c r="O1775" s="27"/>
      <c r="P1775" s="27"/>
      <c r="Q1775" s="27" t="s">
        <v>47</v>
      </c>
      <c r="R1775" s="27" t="s">
        <v>280</v>
      </c>
      <c r="S1775" s="27" t="s">
        <v>389</v>
      </c>
      <c r="T1775" s="27"/>
      <c r="U1775" s="28">
        <v>46118</v>
      </c>
      <c r="X1775" s="27"/>
      <c r="Y1775" s="27" t="s">
        <v>1901</v>
      </c>
      <c r="Z1775" s="29"/>
      <c r="AA1775" s="29"/>
      <c r="AB1775" s="29"/>
      <c r="AC1775" s="30"/>
      <c r="AD1775" s="15" t="str">
        <f>IF(Tabla2[[#This Row],[HORA ENTREGA]]="DIRECTO","On time", IF(AA1775&lt;&gt;"",IF(Tabla2[[#This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75" s="15" t="str">
        <f>MID(Tabla2[[#This Row],[TIPO]],1,3)</f>
        <v xml:space="preserve">40 </v>
      </c>
      <c r="AF17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ALLCA SPA */ Cont: * GESU9602087*/ HR Entrega: *12:00* /Dirección: *BERNARDO O"HIGGINS 158 COLINA</v>
      </c>
      <c r="AG1775" s="38" t="str">
        <f>IFERROR(HYPERLINK("https://wa.me/"&amp;Tabla2[[#This Row],[CONTACTO]]&amp;"?text="&amp;Tabla2[[#This Row],[Mensaje]],"Enviar mensaje"),"")</f>
        <v>Enviar mensaje</v>
      </c>
      <c r="AH1775" s="15" t="str">
        <f>CONCATENATE(A1775,F1775)</f>
        <v>1774GESU9602087</v>
      </c>
      <c r="AI1775" s="15" t="str">
        <f>CONCATENATE("ENT-",A1775)</f>
        <v>ENT-1774</v>
      </c>
      <c r="AJ1775" s="15" t="str">
        <f>IF(Tabla2[[#This Row],[Op]]&lt;&gt;"","ENTREGA","")</f>
        <v>ENTREGA</v>
      </c>
      <c r="AK1775" s="40" t="str">
        <f>(Tabla2[[#This Row],[FECHA ENTREGA]]&amp;Tabla2[[#This Row],[HORA ENTREGA]])</f>
        <v>461110,5</v>
      </c>
      <c r="AL1775" s="34" t="str">
        <f>IFERROR(HYPERLINK("https://wa.me/"&amp;Tabla2[[#This Row],[CONTACTO]]&amp;"?text="&amp;Tabla2[[#This Row],[Mensaje]]),"")</f>
        <v>https://wa.me/?text=Hola!%0AServicio del día 30-03%0A *Cliente:* ALLCA SPA */ Cont: * GESU9602087*/ HR Entrega: *12:00* /Dirección: *BERNARDO O"HIGGINS 158 COLINA</v>
      </c>
    </row>
    <row r="1776" spans="1:38" s="15" customFormat="1" ht="16.5" customHeight="1" x14ac:dyDescent="0.2">
      <c r="A1776" s="15">
        <f>ROW(A1775)</f>
        <v>1775</v>
      </c>
      <c r="B1776" s="15">
        <f>IF(J1776=J1775,B1775+1,1)</f>
        <v>9</v>
      </c>
      <c r="C1776" s="15" t="s">
        <v>2234</v>
      </c>
      <c r="D1776" s="25" t="s">
        <v>39</v>
      </c>
      <c r="E1776" s="27">
        <v>300526</v>
      </c>
      <c r="F1776" s="27" t="s">
        <v>456</v>
      </c>
      <c r="G1776" s="27" t="s">
        <v>456</v>
      </c>
      <c r="H1776" s="27" t="s">
        <v>120</v>
      </c>
      <c r="I1776" s="27" t="s">
        <v>42</v>
      </c>
      <c r="J1776" s="28">
        <v>46111</v>
      </c>
      <c r="K1776" s="26">
        <v>0.375</v>
      </c>
      <c r="L1776" s="26"/>
      <c r="M1776" s="27" t="s">
        <v>247</v>
      </c>
      <c r="N1776" s="25">
        <f>IFERROR(VLOOKUP(M1776,Data!$J$1:$K$58,2,0),"")</f>
        <v>56953157599</v>
      </c>
      <c r="O1776" s="27" t="s">
        <v>248</v>
      </c>
      <c r="P1776" s="27"/>
      <c r="Q1776" s="27" t="s">
        <v>2235</v>
      </c>
      <c r="R1776" s="27" t="s">
        <v>120</v>
      </c>
      <c r="S1776" s="27"/>
      <c r="T1776" s="27"/>
      <c r="U1776" s="28"/>
      <c r="X1776" s="27"/>
      <c r="Y1776" s="27"/>
      <c r="Z1776" s="29"/>
      <c r="AA1776" s="29">
        <v>0.58333333333333337</v>
      </c>
      <c r="AB1776" s="29">
        <v>0.7104166666666667</v>
      </c>
      <c r="AC1776" s="30">
        <v>46111</v>
      </c>
      <c r="AD1776" s="15" t="str">
        <f>IF(Tabla2[[#This Row],[HORA ENTREGA]]="DIRECTO","On time", IF(AA1776&lt;&gt;"",IF(Tabla2[[#This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76" s="15" t="str">
        <f>MID(Tabla2[[#This Row],[TIPO]],1,3)</f>
        <v>RAM</v>
      </c>
      <c r="AF17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AUTOMOTIVE SPA / DSV */ Cont: * RAMPLA*/ HR Entrega: *09:00* /Dirección: *Planta Granallos ByR - Camino la estancilla de Nos parcela 55 km 25 San Bernardo</v>
      </c>
      <c r="AG1776" s="38" t="str">
        <f>IFERROR(HYPERLINK("https://wa.me/"&amp;Tabla2[[#This Row],[CONTACTO]]&amp;"?text="&amp;Tabla2[[#This Row],[Mensaje]],"Enviar mensaje"),"")</f>
        <v>Enviar mensaje</v>
      </c>
      <c r="AH1776" s="15" t="str">
        <f>CONCATENATE(A1776,F1776)</f>
        <v>1775RAMPLA</v>
      </c>
      <c r="AI1776" s="15" t="str">
        <f>CONCATENATE("ENT-",A1776)</f>
        <v>ENT-1775</v>
      </c>
      <c r="AJ1776" s="15" t="str">
        <f>IF(Tabla2[[#This Row],[Op]]&lt;&gt;"","ENTREGA","")</f>
        <v>ENTREGA</v>
      </c>
      <c r="AK1776" s="40" t="str">
        <f>(Tabla2[[#This Row],[FECHA ENTREGA]]&amp;Tabla2[[#This Row],[HORA ENTREGA]])</f>
        <v>461110,375</v>
      </c>
      <c r="AL1776" s="34" t="str">
        <f>IFERROR(HYPERLINK("https://wa.me/"&amp;Tabla2[[#This Row],[CONTACTO]]&amp;"?text="&amp;Tabla2[[#This Row],[Mensaje]]),"")</f>
        <v>https://wa.me/56953157599?text=Hola!%0AServicio del día 30-03%0A *Cliente:* AUTOMOTIVE SPA / DSV */ Cont: * RAMPLA*/ HR Entrega: *09:00* /Dirección: *Planta Granallos ByR - Camino la estancilla de Nos parcela 55 km 25 San Bernardo</v>
      </c>
    </row>
    <row r="1777" spans="1:38" s="15" customFormat="1" ht="16.5" customHeight="1" x14ac:dyDescent="0.2">
      <c r="A1777" s="15">
        <f>ROW(A1776)</f>
        <v>1776</v>
      </c>
      <c r="B1777" s="15">
        <f>IF(J1777=J1776,B1776+1,1)</f>
        <v>10</v>
      </c>
      <c r="C1777" s="15" t="s">
        <v>2234</v>
      </c>
      <c r="D1777" s="25" t="s">
        <v>39</v>
      </c>
      <c r="E1777" s="27">
        <v>300526</v>
      </c>
      <c r="F1777" s="27" t="s">
        <v>456</v>
      </c>
      <c r="G1777" s="27" t="s">
        <v>456</v>
      </c>
      <c r="H1777" s="27" t="s">
        <v>120</v>
      </c>
      <c r="I1777" s="27" t="s">
        <v>42</v>
      </c>
      <c r="J1777" s="28">
        <v>46111</v>
      </c>
      <c r="K1777" s="26">
        <v>0.41666666666666669</v>
      </c>
      <c r="L1777" s="26"/>
      <c r="M1777" s="27" t="s">
        <v>433</v>
      </c>
      <c r="N1777" s="25">
        <f>IFERROR(VLOOKUP(M1777,Data!$J$1:$K$58,2,0),"")</f>
        <v>56994354094</v>
      </c>
      <c r="O1777" s="27" t="s">
        <v>434</v>
      </c>
      <c r="P1777" s="27"/>
      <c r="Q1777" s="27" t="s">
        <v>2235</v>
      </c>
      <c r="R1777" s="27" t="s">
        <v>120</v>
      </c>
      <c r="S1777" s="27"/>
      <c r="T1777" s="27"/>
      <c r="U1777" s="28"/>
      <c r="X1777" s="27"/>
      <c r="Y1777" s="27"/>
      <c r="Z1777" s="29"/>
      <c r="AA1777" s="29">
        <v>0.54027777777777775</v>
      </c>
      <c r="AB1777" s="29">
        <v>0.63194444444444442</v>
      </c>
      <c r="AC1777" s="30">
        <v>46111</v>
      </c>
      <c r="AD1777" s="15" t="str">
        <f>IF(Tabla2[[#This Row],[HORA ENTREGA]]="DIRECTO","On time", IF(AA1777&lt;&gt;"",IF(Tabla2[[#This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77" s="15" t="str">
        <f>MID(Tabla2[[#This Row],[TIPO]],1,3)</f>
        <v>RAM</v>
      </c>
      <c r="AF17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AUTOMOTIVE SPA / DSV */ Cont: * RAMPLA*/ HR Entrega: *10:00* /Dirección: *Planta Granallos ByR - Camino la estancilla de Nos parcela 55 km 25 San Bernardo</v>
      </c>
      <c r="AG1777" s="38" t="str">
        <f>IFERROR(HYPERLINK("https://wa.me/"&amp;Tabla2[[#This Row],[CONTACTO]]&amp;"?text="&amp;Tabla2[[#This Row],[Mensaje]],"Enviar mensaje"),"")</f>
        <v>Enviar mensaje</v>
      </c>
      <c r="AH1777" s="15" t="str">
        <f>CONCATENATE(A1777,F1777)</f>
        <v>1776RAMPLA</v>
      </c>
      <c r="AI1777" s="15" t="str">
        <f>CONCATENATE("ENT-",A1777)</f>
        <v>ENT-1776</v>
      </c>
      <c r="AJ1777" s="15" t="str">
        <f>IF(Tabla2[[#This Row],[Op]]&lt;&gt;"","ENTREGA","")</f>
        <v>ENTREGA</v>
      </c>
      <c r="AK1777" s="40" t="str">
        <f>(Tabla2[[#This Row],[FECHA ENTREGA]]&amp;Tabla2[[#This Row],[HORA ENTREGA]])</f>
        <v>461110,416666666666667</v>
      </c>
      <c r="AL1777" s="34" t="str">
        <f>IFERROR(HYPERLINK("https://wa.me/"&amp;Tabla2[[#This Row],[CONTACTO]]&amp;"?text="&amp;Tabla2[[#This Row],[Mensaje]]),"")</f>
        <v>https://wa.me/56994354094?text=Hola!%0AServicio del día 30-03%0A *Cliente:* AUTOMOTIVE SPA / DSV */ Cont: * RAMPLA*/ HR Entrega: *10:00* /Dirección: *Planta Granallos ByR - Camino la estancilla de Nos parcela 55 km 25 San Bernardo</v>
      </c>
    </row>
    <row r="1778" spans="1:38" s="15" customFormat="1" ht="16.5" customHeight="1" x14ac:dyDescent="0.2">
      <c r="A1778" s="15">
        <f>ROW(A1777)</f>
        <v>1777</v>
      </c>
      <c r="B1778" s="15">
        <f>IF(J1778=J1777,B1777+1,1)</f>
        <v>11</v>
      </c>
      <c r="C1778" s="15" t="s">
        <v>2234</v>
      </c>
      <c r="D1778" s="25" t="s">
        <v>39</v>
      </c>
      <c r="E1778" s="27">
        <v>300526</v>
      </c>
      <c r="F1778" s="27" t="s">
        <v>456</v>
      </c>
      <c r="G1778" s="27" t="s">
        <v>456</v>
      </c>
      <c r="H1778" s="27" t="s">
        <v>120</v>
      </c>
      <c r="I1778" s="27" t="s">
        <v>42</v>
      </c>
      <c r="J1778" s="28">
        <v>46111</v>
      </c>
      <c r="K1778" s="26">
        <v>0.54166666666666663</v>
      </c>
      <c r="L1778" s="26"/>
      <c r="M1778" s="27" t="s">
        <v>296</v>
      </c>
      <c r="N1778" s="25">
        <f>IFERROR(VLOOKUP(M1778,Data!$J$1:$K$58,2,0),"")</f>
        <v>56984994337</v>
      </c>
      <c r="O1778" s="27" t="s">
        <v>297</v>
      </c>
      <c r="P1778" s="27"/>
      <c r="Q1778" s="27" t="s">
        <v>2235</v>
      </c>
      <c r="R1778" s="27" t="s">
        <v>120</v>
      </c>
      <c r="S1778" s="27"/>
      <c r="T1778" s="27"/>
      <c r="U1778" s="28"/>
      <c r="X1778" s="27"/>
      <c r="Y1778" s="27"/>
      <c r="Z1778" s="29"/>
      <c r="AA1778" s="29">
        <v>0.65069444444444446</v>
      </c>
      <c r="AB1778" s="29">
        <v>0.72222222222222221</v>
      </c>
      <c r="AC1778" s="30">
        <v>46111</v>
      </c>
      <c r="AD1778" s="15" t="str">
        <f>IF(Tabla2[[#This Row],[HORA ENTREGA]]="DIRECTO","On time", IF(AA1778&lt;&gt;"",IF(Tabla2[[#This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78" s="15" t="str">
        <f>MID(Tabla2[[#This Row],[TIPO]],1,3)</f>
        <v>RAM</v>
      </c>
      <c r="AF17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AUTOMOTIVE SPA / DSV */ Cont: * RAMPLA*/ HR Entrega: *13:00* /Dirección: *Planta Granallos ByR - Camino la estancilla de Nos parcela 55 km 25 San Bernardo</v>
      </c>
      <c r="AG1778" s="38" t="str">
        <f>IFERROR(HYPERLINK("https://wa.me/"&amp;Tabla2[[#This Row],[CONTACTO]]&amp;"?text="&amp;Tabla2[[#This Row],[Mensaje]],"Enviar mensaje"),"")</f>
        <v>Enviar mensaje</v>
      </c>
      <c r="AH1778" s="15" t="str">
        <f>CONCATENATE(A1778,F1778)</f>
        <v>1777RAMPLA</v>
      </c>
      <c r="AI1778" s="15" t="str">
        <f>CONCATENATE("ENT-",A1778)</f>
        <v>ENT-1777</v>
      </c>
      <c r="AJ1778" s="15" t="str">
        <f>IF(Tabla2[[#This Row],[Op]]&lt;&gt;"","ENTREGA","")</f>
        <v>ENTREGA</v>
      </c>
      <c r="AK1778" s="40" t="str">
        <f>(Tabla2[[#This Row],[FECHA ENTREGA]]&amp;Tabla2[[#This Row],[HORA ENTREGA]])</f>
        <v>461110,541666666666667</v>
      </c>
      <c r="AL1778" s="34" t="str">
        <f>IFERROR(HYPERLINK("https://wa.me/"&amp;Tabla2[[#This Row],[CONTACTO]]&amp;"?text="&amp;Tabla2[[#This Row],[Mensaje]]),"")</f>
        <v>https://wa.me/56984994337?text=Hola!%0AServicio del día 30-03%0A *Cliente:* AUTOMOTIVE SPA / DSV */ Cont: * RAMPLA*/ HR Entrega: *13:00* /Dirección: *Planta Granallos ByR - Camino la estancilla de Nos parcela 55 km 25 San Bernardo</v>
      </c>
    </row>
    <row r="1779" spans="1:38" s="15" customFormat="1" ht="16.5" customHeight="1" x14ac:dyDescent="0.2">
      <c r="A1779" s="15">
        <f>ROW(A1778)</f>
        <v>1778</v>
      </c>
      <c r="B1779" s="15">
        <f>IF(J1779=J1778,B1778+1,1)</f>
        <v>12</v>
      </c>
      <c r="C1779" s="15" t="s">
        <v>2234</v>
      </c>
      <c r="D1779" s="25" t="s">
        <v>39</v>
      </c>
      <c r="E1779" s="27">
        <v>300526</v>
      </c>
      <c r="F1779" s="27" t="s">
        <v>456</v>
      </c>
      <c r="G1779" s="27" t="s">
        <v>456</v>
      </c>
      <c r="H1779" s="27" t="s">
        <v>120</v>
      </c>
      <c r="I1779" s="27" t="s">
        <v>42</v>
      </c>
      <c r="J1779" s="28">
        <v>46111</v>
      </c>
      <c r="K1779" s="26">
        <v>0.58333333333333337</v>
      </c>
      <c r="L1779" s="26"/>
      <c r="M1779" s="27" t="s">
        <v>211</v>
      </c>
      <c r="N1779" s="25">
        <f>IFERROR(VLOOKUP(M1779,Data!$J$1:$K$58,2,0),"")</f>
        <v>56961282379</v>
      </c>
      <c r="O1779" s="27" t="s">
        <v>212</v>
      </c>
      <c r="P1779" s="27"/>
      <c r="Q1779" s="27" t="s">
        <v>2235</v>
      </c>
      <c r="R1779" s="27" t="s">
        <v>120</v>
      </c>
      <c r="S1779" s="27"/>
      <c r="T1779" s="27"/>
      <c r="U1779" s="28"/>
      <c r="X1779" s="27"/>
      <c r="Y1779" s="27"/>
      <c r="Z1779" s="29"/>
      <c r="AA1779" s="29">
        <v>0.6479166666666667</v>
      </c>
      <c r="AB1779" s="29">
        <v>0.72222222222222221</v>
      </c>
      <c r="AC1779" s="30">
        <v>46111</v>
      </c>
      <c r="AD1779" s="15" t="str">
        <f>IF(Tabla2[[#This Row],[HORA ENTREGA]]="DIRECTO","On time", IF(AA1779&lt;&gt;"",IF(Tabla2[[#This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79" s="15" t="str">
        <f>MID(Tabla2[[#This Row],[TIPO]],1,3)</f>
        <v>RAM</v>
      </c>
      <c r="AF17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AUTOMOTIVE SPA / DSV */ Cont: * RAMPLA*/ HR Entrega: *14:00* /Dirección: *Planta Granallos ByR - Camino la estancilla de Nos parcela 55 km 25 San Bernardo</v>
      </c>
      <c r="AG1779" s="38" t="str">
        <f>IFERROR(HYPERLINK("https://wa.me/"&amp;Tabla2[[#This Row],[CONTACTO]]&amp;"?text="&amp;Tabla2[[#This Row],[Mensaje]],"Enviar mensaje"),"")</f>
        <v>Enviar mensaje</v>
      </c>
      <c r="AH1779" s="15" t="str">
        <f>CONCATENATE(A1779,F1779)</f>
        <v>1778RAMPLA</v>
      </c>
      <c r="AI1779" s="15" t="str">
        <f>CONCATENATE("ENT-",A1779)</f>
        <v>ENT-1778</v>
      </c>
      <c r="AJ1779" s="15" t="str">
        <f>IF(Tabla2[[#This Row],[Op]]&lt;&gt;"","ENTREGA","")</f>
        <v>ENTREGA</v>
      </c>
      <c r="AK1779" s="40" t="str">
        <f>(Tabla2[[#This Row],[FECHA ENTREGA]]&amp;Tabla2[[#This Row],[HORA ENTREGA]])</f>
        <v>461110,583333333333333</v>
      </c>
      <c r="AL1779" s="34" t="str">
        <f>IFERROR(HYPERLINK("https://wa.me/"&amp;Tabla2[[#This Row],[CONTACTO]]&amp;"?text="&amp;Tabla2[[#This Row],[Mensaje]]),"")</f>
        <v>https://wa.me/56961282379?text=Hola!%0AServicio del día 30-03%0A *Cliente:* AUTOMOTIVE SPA / DSV */ Cont: * RAMPLA*/ HR Entrega: *14:00* /Dirección: *Planta Granallos ByR - Camino la estancilla de Nos parcela 55 km 25 San Bernardo</v>
      </c>
    </row>
    <row r="1780" spans="1:38" s="15" customFormat="1" ht="16.5" customHeight="1" x14ac:dyDescent="0.2">
      <c r="A1780" s="15">
        <f>ROW(A1779)</f>
        <v>1779</v>
      </c>
      <c r="B1780" s="15">
        <f>IF(J1780=J1779,B1779+1,1)</f>
        <v>13</v>
      </c>
      <c r="C1780" s="15" t="s">
        <v>263</v>
      </c>
      <c r="D1780" s="25" t="s">
        <v>39</v>
      </c>
      <c r="E1780" s="27">
        <v>1286459</v>
      </c>
      <c r="F1780" s="27" t="s">
        <v>2848</v>
      </c>
      <c r="G1780" s="27" t="s">
        <v>41</v>
      </c>
      <c r="H1780" s="27">
        <v>23000</v>
      </c>
      <c r="I1780" s="27" t="s">
        <v>2849</v>
      </c>
      <c r="J1780" s="28">
        <v>46111</v>
      </c>
      <c r="K1780" s="26">
        <v>0.35416666666666669</v>
      </c>
      <c r="L1780" s="26"/>
      <c r="M1780" s="27" t="s">
        <v>77</v>
      </c>
      <c r="N1780" s="25">
        <f>IFERROR(VLOOKUP(M1780,Data!$J$1:$K$58,2,0),"")</f>
        <v>56967384794</v>
      </c>
      <c r="O1780" s="27" t="s">
        <v>203</v>
      </c>
      <c r="P1780" s="27"/>
      <c r="Q1780" s="27" t="s">
        <v>265</v>
      </c>
      <c r="R1780" s="27" t="s">
        <v>2126</v>
      </c>
      <c r="S1780" s="27"/>
      <c r="T1780" s="27"/>
      <c r="U1780" s="28"/>
      <c r="X1780" s="27"/>
      <c r="Y1780" s="27"/>
      <c r="Z1780" s="29"/>
      <c r="AA1780" s="29">
        <v>0.34027777777777779</v>
      </c>
      <c r="AB1780" s="29">
        <v>0.42708333333333331</v>
      </c>
      <c r="AC1780" s="30">
        <v>46111</v>
      </c>
      <c r="AD1780" s="15" t="str">
        <f>IF(Tabla2[[#This Row],[HORA ENTREGA]]="DIRECTO","On time", IF(AA1780&lt;&gt;"",IF(Tabla2[[#This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0" s="15" t="str">
        <f>MID(Tabla2[[#This Row],[TIPO]],1,3)</f>
        <v xml:space="preserve">40 </v>
      </c>
      <c r="AF17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BARCEL CHILE S.A. */ Cont: * HAMU4413563*/ HR Entrega: *08:30* /Dirección: *AGUNSA - La montaña 1550, Quilicura (Ingreso por portería A) </v>
      </c>
      <c r="AG1780" s="38" t="str">
        <f>IFERROR(HYPERLINK("https://wa.me/"&amp;Tabla2[[#This Row],[CONTACTO]]&amp;"?text="&amp;Tabla2[[#This Row],[Mensaje]],"Enviar mensaje"),"")</f>
        <v>Enviar mensaje</v>
      </c>
      <c r="AH1780" s="15" t="str">
        <f>CONCATENATE(A1780,F1780)</f>
        <v>1779HAMU4413563</v>
      </c>
      <c r="AI1780" s="15" t="str">
        <f>CONCATENATE("ENT-",A1780)</f>
        <v>ENT-1779</v>
      </c>
      <c r="AJ1780" s="15" t="str">
        <f>IF(Tabla2[[#This Row],[Op]]&lt;&gt;"","ENTREGA","")</f>
        <v>ENTREGA</v>
      </c>
      <c r="AK1780" s="40" t="str">
        <f>(Tabla2[[#This Row],[FECHA ENTREGA]]&amp;Tabla2[[#This Row],[HORA ENTREGA]])</f>
        <v>461110,354166666666667</v>
      </c>
      <c r="AL1780" s="34" t="str">
        <f>IFERROR(HYPERLINK("https://wa.me/"&amp;Tabla2[[#This Row],[CONTACTO]]&amp;"?text="&amp;Tabla2[[#This Row],[Mensaje]]),"")</f>
        <v>https://wa.me/56967384794?text=Hola!%0AServicio del día 30-03%0A *Cliente:* BARCEL CHILE S.A. */ Cont: * HAMU4413563*/ HR Entrega: *08:30* /Dirección: *AGUNSA - La montaña 1550, Quilicura (Ingreso por portería A) </v>
      </c>
    </row>
    <row r="1781" spans="1:38" s="15" customFormat="1" ht="16.5" customHeight="1" x14ac:dyDescent="0.2">
      <c r="A1781" s="15">
        <f>ROW(A1780)</f>
        <v>1780</v>
      </c>
      <c r="B1781" s="15">
        <f>IF(J1781=J1780,B1780+1,1)</f>
        <v>14</v>
      </c>
      <c r="C1781" s="15" t="s">
        <v>263</v>
      </c>
      <c r="D1781" s="25" t="s">
        <v>39</v>
      </c>
      <c r="E1781" s="27">
        <v>1286459</v>
      </c>
      <c r="F1781" s="27" t="s">
        <v>2850</v>
      </c>
      <c r="G1781" s="27" t="s">
        <v>41</v>
      </c>
      <c r="H1781" s="27">
        <v>23000</v>
      </c>
      <c r="I1781" s="27" t="s">
        <v>2851</v>
      </c>
      <c r="J1781" s="28">
        <v>46111</v>
      </c>
      <c r="K1781" s="26">
        <v>0.35416666666666669</v>
      </c>
      <c r="L1781" s="26"/>
      <c r="M1781" s="27" t="s">
        <v>172</v>
      </c>
      <c r="N1781" s="25">
        <f>IFERROR(VLOOKUP(M1781,Data!$J$1:$K$58,2,0),"")</f>
        <v>56985215946</v>
      </c>
      <c r="O1781" s="27" t="s">
        <v>173</v>
      </c>
      <c r="P1781" s="27"/>
      <c r="Q1781" s="27" t="s">
        <v>265</v>
      </c>
      <c r="R1781" s="27" t="s">
        <v>2126</v>
      </c>
      <c r="S1781" s="27"/>
      <c r="T1781" s="27"/>
      <c r="U1781" s="28"/>
      <c r="X1781" s="27"/>
      <c r="Y1781" s="27"/>
      <c r="Z1781" s="29"/>
      <c r="AA1781" s="29">
        <v>0.34444444444444444</v>
      </c>
      <c r="AB1781" s="29">
        <v>0.4861111111111111</v>
      </c>
      <c r="AC1781" s="30">
        <v>46111</v>
      </c>
      <c r="AD1781" s="15" t="str">
        <f>IF(Tabla2[[#This Row],[HORA ENTREGA]]="DIRECTO","On time", IF(AA1781&lt;&gt;"",IF(Tabla2[[#This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1" s="15" t="str">
        <f>MID(Tabla2[[#This Row],[TIPO]],1,3)</f>
        <v xml:space="preserve">40 </v>
      </c>
      <c r="AF17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BARCEL CHILE S.A. */ Cont: * GCXU6173829*/ HR Entrega: *08:30* /Dirección: *AGUNSA - La montaña 1550, Quilicura (Ingreso por portería A) </v>
      </c>
      <c r="AG1781" s="38" t="str">
        <f>IFERROR(HYPERLINK("https://wa.me/"&amp;Tabla2[[#This Row],[CONTACTO]]&amp;"?text="&amp;Tabla2[[#This Row],[Mensaje]],"Enviar mensaje"),"")</f>
        <v>Enviar mensaje</v>
      </c>
      <c r="AH1781" s="15" t="str">
        <f>CONCATENATE(A1781,F1781)</f>
        <v>1780GCXU6173829</v>
      </c>
      <c r="AI1781" s="15" t="str">
        <f>CONCATENATE("ENT-",A1781)</f>
        <v>ENT-1780</v>
      </c>
      <c r="AJ1781" s="15" t="str">
        <f>IF(Tabla2[[#This Row],[Op]]&lt;&gt;"","ENTREGA","")</f>
        <v>ENTREGA</v>
      </c>
      <c r="AK1781" s="40" t="str">
        <f>(Tabla2[[#This Row],[FECHA ENTREGA]]&amp;Tabla2[[#This Row],[HORA ENTREGA]])</f>
        <v>461110,354166666666667</v>
      </c>
      <c r="AL1781" s="34" t="str">
        <f>IFERROR(HYPERLINK("https://wa.me/"&amp;Tabla2[[#This Row],[CONTACTO]]&amp;"?text="&amp;Tabla2[[#This Row],[Mensaje]]),"")</f>
        <v>https://wa.me/56985215946?text=Hola!%0AServicio del día 30-03%0A *Cliente:* BARCEL CHILE S.A. */ Cont: * GCXU6173829*/ HR Entrega: *08:30* /Dirección: *AGUNSA - La montaña 1550, Quilicura (Ingreso por portería A) </v>
      </c>
    </row>
    <row r="1782" spans="1:38" s="15" customFormat="1" ht="16.5" customHeight="1" x14ac:dyDescent="0.2">
      <c r="A1782" s="15">
        <f>ROW(A1781)</f>
        <v>1781</v>
      </c>
      <c r="B1782" s="15">
        <f>IF(J1782=J1781,B1781+1,1)</f>
        <v>15</v>
      </c>
      <c r="C1782" s="15" t="s">
        <v>114</v>
      </c>
      <c r="D1782" s="25" t="s">
        <v>39</v>
      </c>
      <c r="E1782" s="27">
        <v>301770</v>
      </c>
      <c r="F1782" s="27" t="s">
        <v>2852</v>
      </c>
      <c r="G1782" s="27" t="s">
        <v>41</v>
      </c>
      <c r="H1782" s="27">
        <v>22000</v>
      </c>
      <c r="I1782" s="27" t="s">
        <v>42</v>
      </c>
      <c r="J1782" s="28">
        <v>46111</v>
      </c>
      <c r="K1782" s="26">
        <v>0.35416666666666669</v>
      </c>
      <c r="L1782" s="26"/>
      <c r="M1782" s="27" t="s">
        <v>215</v>
      </c>
      <c r="N1782" s="25">
        <f>IFERROR(VLOOKUP(M1782,Data!$J$1:$K$58,2,0),"")</f>
        <v>56978089957</v>
      </c>
      <c r="O1782" s="27" t="s">
        <v>216</v>
      </c>
      <c r="P1782" s="27"/>
      <c r="Q1782" s="27" t="s">
        <v>119</v>
      </c>
      <c r="R1782" s="27" t="s">
        <v>93</v>
      </c>
      <c r="S1782" s="27"/>
      <c r="T1782" s="27"/>
      <c r="U1782" s="28"/>
      <c r="X1782" s="27"/>
      <c r="Y1782" s="27"/>
      <c r="Z1782" s="29"/>
      <c r="AA1782" s="29">
        <v>0.3263888888888889</v>
      </c>
      <c r="AB1782" s="29">
        <v>0.5</v>
      </c>
      <c r="AC1782" s="30">
        <v>46111</v>
      </c>
      <c r="AD1782" s="15" t="str">
        <f>IF(Tabla2[[#This Row],[HORA ENTREGA]]="DIRECTO","On time", IF(AA1782&lt;&gt;"",IF(Tabla2[[#This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2" s="15" t="str">
        <f>MID(Tabla2[[#This Row],[TIPO]],1,3)</f>
        <v xml:space="preserve">40 </v>
      </c>
      <c r="AF17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FLEX EQUIPOS DE DESCANSO CHILE */ Cont: * TGHU9846949*/ HR Entrega: *08:30* /Dirección: *MERSAN (José Joaquín Prieto 9001, Lo Espejo. Bodegas: 7-8-9-10-15-16-17-18)</v>
      </c>
      <c r="AG1782" s="38" t="str">
        <f>IFERROR(HYPERLINK("https://wa.me/"&amp;Tabla2[[#This Row],[CONTACTO]]&amp;"?text="&amp;Tabla2[[#This Row],[Mensaje]],"Enviar mensaje"),"")</f>
        <v>Enviar mensaje</v>
      </c>
      <c r="AH1782" s="15" t="str">
        <f>CONCATENATE(A1782,F1782)</f>
        <v>1781TGHU9846949</v>
      </c>
      <c r="AI1782" s="15" t="str">
        <f>CONCATENATE("ENT-",A1782)</f>
        <v>ENT-1781</v>
      </c>
      <c r="AJ1782" s="15" t="str">
        <f>IF(Tabla2[[#This Row],[Op]]&lt;&gt;"","ENTREGA","")</f>
        <v>ENTREGA</v>
      </c>
      <c r="AK1782" s="40" t="str">
        <f>(Tabla2[[#This Row],[FECHA ENTREGA]]&amp;Tabla2[[#This Row],[HORA ENTREGA]])</f>
        <v>461110,354166666666667</v>
      </c>
      <c r="AL1782" s="34" t="str">
        <f>IFERROR(HYPERLINK("https://wa.me/"&amp;Tabla2[[#This Row],[CONTACTO]]&amp;"?text="&amp;Tabla2[[#This Row],[Mensaje]]),"")</f>
        <v>https://wa.me/56978089957?text=Hola!%0AServicio del día 30-03%0A *Cliente:* FLEX EQUIPOS DE DESCANSO CHILE */ Cont: * TGHU9846949*/ HR Entrega: *08:30* /Dirección: *MERSAN (José Joaquín Prieto 9001, Lo Espejo. Bodegas: 7-8-9-10-15-16-17-18)</v>
      </c>
    </row>
    <row r="1783" spans="1:38" s="15" customFormat="1" ht="16.5" customHeight="1" x14ac:dyDescent="0.2">
      <c r="A1783" s="15">
        <f>ROW(A1782)</f>
        <v>1782</v>
      </c>
      <c r="B1783" s="15">
        <f>IF(J1783=J1782,B1782+1,1)</f>
        <v>16</v>
      </c>
      <c r="C1783" s="15" t="s">
        <v>2853</v>
      </c>
      <c r="D1783" s="25" t="s">
        <v>39</v>
      </c>
      <c r="E1783" s="27">
        <v>301504</v>
      </c>
      <c r="F1783" s="27" t="s">
        <v>2854</v>
      </c>
      <c r="G1783" s="27" t="s">
        <v>41</v>
      </c>
      <c r="H1783" s="27">
        <v>26000</v>
      </c>
      <c r="I1783" s="27" t="s">
        <v>2855</v>
      </c>
      <c r="J1783" s="28">
        <v>46111</v>
      </c>
      <c r="K1783" s="26">
        <v>0.41666666666666669</v>
      </c>
      <c r="L1783" s="26"/>
      <c r="M1783" s="27" t="s">
        <v>347</v>
      </c>
      <c r="N1783" s="25">
        <f>IFERROR(VLOOKUP(M1783,Data!$J$1:$K$58,2,0),"")</f>
        <v>56976511010</v>
      </c>
      <c r="O1783" s="27" t="s">
        <v>516</v>
      </c>
      <c r="P1783" s="27"/>
      <c r="Q1783" s="27" t="s">
        <v>2856</v>
      </c>
      <c r="R1783" s="27" t="s">
        <v>402</v>
      </c>
      <c r="S1783" s="27"/>
      <c r="T1783" s="27"/>
      <c r="U1783" s="28"/>
      <c r="X1783" s="27"/>
      <c r="Y1783" s="27"/>
      <c r="Z1783" s="29"/>
      <c r="AA1783" s="29">
        <v>0.4548611111111111</v>
      </c>
      <c r="AB1783" s="29">
        <v>0.50694444444444442</v>
      </c>
      <c r="AC1783" s="30">
        <v>46111</v>
      </c>
      <c r="AD1783" s="15" t="str">
        <f>IF(Tabla2[[#This Row],[HORA ENTREGA]]="DIRECTO","On time", IF(AA1783&lt;&gt;"",IF(Tabla2[[#This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83" s="15" t="str">
        <f>MID(Tabla2[[#This Row],[TIPO]],1,3)</f>
        <v xml:space="preserve">40 </v>
      </c>
      <c r="AF17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IMPORTADORA Y COMERCIALIZADORA ESPACIO DEPORTIVO */ Cont: * UACU8479258*/ HR Entrega: *10:00* /Dirección: *CARLOTA GUZMAN 1290, RENCA</v>
      </c>
      <c r="AG1783" s="38" t="str">
        <f>IFERROR(HYPERLINK("https://wa.me/"&amp;Tabla2[[#This Row],[CONTACTO]]&amp;"?text="&amp;Tabla2[[#This Row],[Mensaje]],"Enviar mensaje"),"")</f>
        <v>Enviar mensaje</v>
      </c>
      <c r="AH1783" s="15" t="str">
        <f>CONCATENATE(A1783,F1783)</f>
        <v>1782UACU8479258</v>
      </c>
      <c r="AI1783" s="15" t="str">
        <f>CONCATENATE("ENT-",A1783)</f>
        <v>ENT-1782</v>
      </c>
      <c r="AJ1783" s="15" t="str">
        <f>IF(Tabla2[[#This Row],[Op]]&lt;&gt;"","ENTREGA","")</f>
        <v>ENTREGA</v>
      </c>
      <c r="AK1783" s="40" t="str">
        <f>(Tabla2[[#This Row],[FECHA ENTREGA]]&amp;Tabla2[[#This Row],[HORA ENTREGA]])</f>
        <v>461110,416666666666667</v>
      </c>
      <c r="AL1783" s="34" t="str">
        <f>IFERROR(HYPERLINK("https://wa.me/"&amp;Tabla2[[#This Row],[CONTACTO]]&amp;"?text="&amp;Tabla2[[#This Row],[Mensaje]]),"")</f>
        <v>https://wa.me/56976511010?text=Hola!%0AServicio del día 30-03%0A *Cliente:* IMPORTADORA Y COMERCIALIZADORA ESPACIO DEPORTIVO */ Cont: * UACU8479258*/ HR Entrega: *10:00* /Dirección: *CARLOTA GUZMAN 1290, RENCA</v>
      </c>
    </row>
    <row r="1784" spans="1:38" s="15" customFormat="1" ht="16.5" customHeight="1" x14ac:dyDescent="0.2">
      <c r="A1784" s="15">
        <f>ROW(A1783)</f>
        <v>1783</v>
      </c>
      <c r="B1784" s="15">
        <f>IF(J1784=J1783,B1783+1,1)</f>
        <v>17</v>
      </c>
      <c r="C1784" s="15" t="s">
        <v>178</v>
      </c>
      <c r="D1784" s="25" t="s">
        <v>39</v>
      </c>
      <c r="E1784" s="27">
        <v>880216</v>
      </c>
      <c r="F1784" s="27" t="s">
        <v>2712</v>
      </c>
      <c r="G1784" s="27" t="s">
        <v>54</v>
      </c>
      <c r="H1784" s="27">
        <v>18000</v>
      </c>
      <c r="I1784" s="27" t="s">
        <v>2857</v>
      </c>
      <c r="J1784" s="28">
        <v>46111</v>
      </c>
      <c r="K1784" s="26">
        <v>0.33333333333333331</v>
      </c>
      <c r="L1784" s="26"/>
      <c r="M1784" s="27" t="s">
        <v>147</v>
      </c>
      <c r="N1784" s="25">
        <f>IFERROR(VLOOKUP(M1784,Data!$J$1:$K$58,2,0),"")</f>
        <v>56935532735</v>
      </c>
      <c r="O1784" s="27" t="s">
        <v>148</v>
      </c>
      <c r="P1784" s="27"/>
      <c r="Q1784" s="27" t="s">
        <v>1005</v>
      </c>
      <c r="R1784" s="27" t="s">
        <v>48</v>
      </c>
      <c r="S1784" s="27"/>
      <c r="T1784" s="27"/>
      <c r="U1784" s="28"/>
      <c r="X1784" s="27"/>
      <c r="Y1784" s="27"/>
      <c r="Z1784" s="29"/>
      <c r="AA1784" s="29">
        <v>0.3125</v>
      </c>
      <c r="AB1784" s="29">
        <v>0.51041666666666663</v>
      </c>
      <c r="AC1784" s="30">
        <v>46111</v>
      </c>
      <c r="AD1784" s="15" t="str">
        <f>IF(Tabla2[[#This Row],[HORA ENTREGA]]="DIRECTO","On time", IF(AA1784&lt;&gt;"",IF(Tabla2[[#This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4" s="15" t="str">
        <f>MID(Tabla2[[#This Row],[TIPO]],1,3)</f>
        <v xml:space="preserve">40 </v>
      </c>
      <c r="AF17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INVERSIERRA S A */ Cont: * TCNU6375930*/ HR Entrega: *08:00* /Dirección: *ALCALDE GUZMAN 0121, G32; QUILICURA</v>
      </c>
      <c r="AG1784" s="38" t="str">
        <f>IFERROR(HYPERLINK("https://wa.me/"&amp;Tabla2[[#This Row],[CONTACTO]]&amp;"?text="&amp;Tabla2[[#This Row],[Mensaje]],"Enviar mensaje"),"")</f>
        <v>Enviar mensaje</v>
      </c>
      <c r="AH1784" s="15" t="str">
        <f>CONCATENATE(A1784,F1784)</f>
        <v>1783TCNU6375930</v>
      </c>
      <c r="AI1784" s="15" t="str">
        <f>CONCATENATE("ENT-",A1784)</f>
        <v>ENT-1783</v>
      </c>
      <c r="AJ1784" s="15" t="str">
        <f>IF(Tabla2[[#This Row],[Op]]&lt;&gt;"","ENTREGA","")</f>
        <v>ENTREGA</v>
      </c>
      <c r="AK1784" s="40" t="str">
        <f>(Tabla2[[#This Row],[FECHA ENTREGA]]&amp;Tabla2[[#This Row],[HORA ENTREGA]])</f>
        <v>461110,333333333333333</v>
      </c>
      <c r="AL1784" s="34" t="str">
        <f>IFERROR(HYPERLINK("https://wa.me/"&amp;Tabla2[[#This Row],[CONTACTO]]&amp;"?text="&amp;Tabla2[[#This Row],[Mensaje]]),"")</f>
        <v>https://wa.me/56935532735?text=Hola!%0AServicio del día 30-03%0A *Cliente:* INVERSIERRA S A */ Cont: * TCNU6375930*/ HR Entrega: *08:00* /Dirección: *ALCALDE GUZMAN 0121, G32; QUILICURA</v>
      </c>
    </row>
    <row r="1785" spans="1:38" s="15" customFormat="1" ht="16.5" customHeight="1" x14ac:dyDescent="0.2">
      <c r="A1785" s="15">
        <f>ROW(A1784)</f>
        <v>1784</v>
      </c>
      <c r="B1785" s="15">
        <f>IF(J1785=J1784,B1784+1,1)</f>
        <v>18</v>
      </c>
      <c r="C1785" s="15" t="s">
        <v>178</v>
      </c>
      <c r="D1785" s="25" t="s">
        <v>39</v>
      </c>
      <c r="E1785" s="27">
        <v>881059</v>
      </c>
      <c r="F1785" s="27" t="s">
        <v>2858</v>
      </c>
      <c r="G1785" s="27" t="s">
        <v>41</v>
      </c>
      <c r="H1785" s="27">
        <v>10000</v>
      </c>
      <c r="I1785" s="27" t="s">
        <v>2859</v>
      </c>
      <c r="J1785" s="28">
        <v>46111</v>
      </c>
      <c r="K1785" s="26">
        <v>0.33333333333333331</v>
      </c>
      <c r="L1785" s="26"/>
      <c r="M1785" s="27" t="s">
        <v>151</v>
      </c>
      <c r="N1785" s="25">
        <f>IFERROR(VLOOKUP(M1785,Data!$J$1:$K$58,2,0),"")</f>
        <v>56973887427</v>
      </c>
      <c r="O1785" s="27" t="s">
        <v>152</v>
      </c>
      <c r="P1785" s="27"/>
      <c r="Q1785" s="27" t="s">
        <v>1003</v>
      </c>
      <c r="R1785" s="27" t="s">
        <v>169</v>
      </c>
      <c r="S1785" s="27"/>
      <c r="T1785" s="27"/>
      <c r="U1785" s="28"/>
      <c r="X1785" s="27"/>
      <c r="Y1785" s="27"/>
      <c r="Z1785" s="29"/>
      <c r="AA1785" s="29">
        <v>0.33750000000000002</v>
      </c>
      <c r="AB1785" s="29">
        <v>0.51597222222222228</v>
      </c>
      <c r="AC1785" s="30">
        <v>46111</v>
      </c>
      <c r="AD1785" s="15" t="str">
        <f>IF(Tabla2[[#This Row],[HORA ENTREGA]]="DIRECTO","On time", IF(AA1785&lt;&gt;"",IF(Tabla2[[#This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5" s="15" t="str">
        <f>MID(Tabla2[[#This Row],[TIPO]],1,3)</f>
        <v xml:space="preserve">40 </v>
      </c>
      <c r="AF17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INVERSIERRA S A */ Cont: * MEDU8775213*/ HR Entrega: *08:00* /Dirección: *AVENIDA PEDRO FONTOBA 6350, HUECHURABA</v>
      </c>
      <c r="AG1785" s="38" t="str">
        <f>IFERROR(HYPERLINK("https://wa.me/"&amp;Tabla2[[#This Row],[CONTACTO]]&amp;"?text="&amp;Tabla2[[#This Row],[Mensaje]],"Enviar mensaje"),"")</f>
        <v>Enviar mensaje</v>
      </c>
      <c r="AH1785" s="15" t="str">
        <f>CONCATENATE(A1785,F1785)</f>
        <v>1784MEDU8775213</v>
      </c>
      <c r="AI1785" s="15" t="str">
        <f>CONCATENATE("ENT-",A1785)</f>
        <v>ENT-1784</v>
      </c>
      <c r="AJ1785" s="15" t="str">
        <f>IF(Tabla2[[#This Row],[Op]]&lt;&gt;"","ENTREGA","")</f>
        <v>ENTREGA</v>
      </c>
      <c r="AK1785" s="40" t="str">
        <f>(Tabla2[[#This Row],[FECHA ENTREGA]]&amp;Tabla2[[#This Row],[HORA ENTREGA]])</f>
        <v>461110,333333333333333</v>
      </c>
      <c r="AL1785" s="34" t="str">
        <f>IFERROR(HYPERLINK("https://wa.me/"&amp;Tabla2[[#This Row],[CONTACTO]]&amp;"?text="&amp;Tabla2[[#This Row],[Mensaje]]),"")</f>
        <v>https://wa.me/56973887427?text=Hola!%0AServicio del día 30-03%0A *Cliente:* INVERSIERRA S A */ Cont: * MEDU8775213*/ HR Entrega: *08:00* /Dirección: *AVENIDA PEDRO FONTOBA 6350, HUECHURABA</v>
      </c>
    </row>
    <row r="1786" spans="1:38" s="15" customFormat="1" ht="16.5" customHeight="1" x14ac:dyDescent="0.2">
      <c r="A1786" s="15">
        <f>ROW(A1785)</f>
        <v>1785</v>
      </c>
      <c r="B1786" s="15">
        <f>IF(J1786=J1785,B1785+1,1)</f>
        <v>19</v>
      </c>
      <c r="C1786" s="15" t="s">
        <v>178</v>
      </c>
      <c r="D1786" s="25" t="s">
        <v>39</v>
      </c>
      <c r="E1786" s="27">
        <v>880692</v>
      </c>
      <c r="F1786" s="27" t="s">
        <v>2860</v>
      </c>
      <c r="G1786" s="27" t="s">
        <v>41</v>
      </c>
      <c r="H1786" s="27">
        <v>6000</v>
      </c>
      <c r="I1786" s="27" t="s">
        <v>171</v>
      </c>
      <c r="J1786" s="28">
        <v>46111</v>
      </c>
      <c r="K1786" s="26">
        <v>0.5</v>
      </c>
      <c r="L1786" s="26"/>
      <c r="M1786" s="27" t="s">
        <v>126</v>
      </c>
      <c r="N1786" s="25">
        <f>IFERROR(VLOOKUP(M1786,Data!$J$1:$K$58,2,0),"")</f>
        <v>56999270871</v>
      </c>
      <c r="O1786" s="27" t="s">
        <v>127</v>
      </c>
      <c r="P1786" s="27"/>
      <c r="Q1786" s="27" t="s">
        <v>1003</v>
      </c>
      <c r="R1786" s="27" t="s">
        <v>402</v>
      </c>
      <c r="S1786" s="27"/>
      <c r="T1786" s="27"/>
      <c r="U1786" s="28"/>
      <c r="X1786" s="27"/>
      <c r="Y1786" s="27"/>
      <c r="Z1786" s="29"/>
      <c r="AA1786" s="29">
        <v>0.58958333333333335</v>
      </c>
      <c r="AB1786" s="29">
        <v>0.72916666666666663</v>
      </c>
      <c r="AC1786" s="30">
        <v>46111</v>
      </c>
      <c r="AD1786" s="15" t="str">
        <f>IF(Tabla2[[#This Row],[HORA ENTREGA]]="DIRECTO","On time", IF(AA1786&lt;&gt;"",IF(Tabla2[[#This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786" s="15" t="str">
        <f>MID(Tabla2[[#This Row],[TIPO]],1,3)</f>
        <v xml:space="preserve">40 </v>
      </c>
      <c r="AF17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INVERSIERRA S A */ Cont: * HLXU8466445*/ HR Entrega: *12:00* /Dirección: *AVENIDA PEDRO FONTOBA 6350, HUECHURABA</v>
      </c>
      <c r="AG1786" s="38" t="str">
        <f>IFERROR(HYPERLINK("https://wa.me/"&amp;Tabla2[[#This Row],[CONTACTO]]&amp;"?text="&amp;Tabla2[[#This Row],[Mensaje]],"Enviar mensaje"),"")</f>
        <v>Enviar mensaje</v>
      </c>
      <c r="AH1786" s="15" t="str">
        <f>CONCATENATE(A1786,F1786)</f>
        <v>1785HLXU8466445</v>
      </c>
      <c r="AI1786" s="15" t="str">
        <f>CONCATENATE("ENT-",A1786)</f>
        <v>ENT-1785</v>
      </c>
      <c r="AJ1786" s="15" t="str">
        <f>IF(Tabla2[[#This Row],[Op]]&lt;&gt;"","ENTREGA","")</f>
        <v>ENTREGA</v>
      </c>
      <c r="AK1786" s="40" t="str">
        <f>(Tabla2[[#This Row],[FECHA ENTREGA]]&amp;Tabla2[[#This Row],[HORA ENTREGA]])</f>
        <v>461110,5</v>
      </c>
      <c r="AL1786" s="34" t="str">
        <f>IFERROR(HYPERLINK("https://wa.me/"&amp;Tabla2[[#This Row],[CONTACTO]]&amp;"?text="&amp;Tabla2[[#This Row],[Mensaje]]),"")</f>
        <v>https://wa.me/56999270871?text=Hola!%0AServicio del día 30-03%0A *Cliente:* INVERSIERRA S A */ Cont: * HLXU8466445*/ HR Entrega: *12:00* /Dirección: *AVENIDA PEDRO FONTOBA 6350, HUECHURABA</v>
      </c>
    </row>
    <row r="1787" spans="1:38" s="15" customFormat="1" ht="16.5" customHeight="1" x14ac:dyDescent="0.2">
      <c r="A1787" s="15">
        <f>ROW(A1786)</f>
        <v>1786</v>
      </c>
      <c r="B1787" s="15">
        <f>IF(J1787=J1786,B1786+1,1)</f>
        <v>20</v>
      </c>
      <c r="C1787" s="15" t="s">
        <v>2861</v>
      </c>
      <c r="D1787" s="25" t="s">
        <v>39</v>
      </c>
      <c r="E1787" s="27">
        <v>301695</v>
      </c>
      <c r="F1787" s="27" t="s">
        <v>2862</v>
      </c>
      <c r="G1787" s="27" t="s">
        <v>64</v>
      </c>
      <c r="H1787" s="27">
        <v>30000</v>
      </c>
      <c r="I1787" s="27" t="s">
        <v>42</v>
      </c>
      <c r="J1787" s="28">
        <v>46111</v>
      </c>
      <c r="K1787" s="26">
        <v>0.375</v>
      </c>
      <c r="L1787" s="26"/>
      <c r="M1787" s="27" t="s">
        <v>55</v>
      </c>
      <c r="N1787" s="25">
        <f>IFERROR(VLOOKUP(M1787,Data!$J$1:$K$58,2,0),"")</f>
        <v>56992164782</v>
      </c>
      <c r="O1787" s="27" t="s">
        <v>56</v>
      </c>
      <c r="P1787" s="27"/>
      <c r="Q1787" s="27" t="s">
        <v>2863</v>
      </c>
      <c r="R1787" s="27" t="s">
        <v>69</v>
      </c>
      <c r="S1787" s="27"/>
      <c r="T1787" s="27"/>
      <c r="U1787" s="28"/>
      <c r="X1787" s="27" t="s">
        <v>335</v>
      </c>
      <c r="Y1787" s="27"/>
      <c r="Z1787" s="29"/>
      <c r="AA1787" s="29">
        <v>0.31319444444444444</v>
      </c>
      <c r="AB1787" s="29">
        <v>0.52430555555555558</v>
      </c>
      <c r="AC1787" s="30">
        <v>46111</v>
      </c>
      <c r="AD1787" s="15" t="str">
        <f>IF(Tabla2[[#This Row],[HORA ENTREGA]]="DIRECTO","On time", IF(AA1787&lt;&gt;"",IF(Tabla2[[#This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7" s="15" t="str">
        <f>MID(Tabla2[[#This Row],[TIPO]],1,3)</f>
        <v xml:space="preserve">20 </v>
      </c>
      <c r="AF17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MIPOOL SPA */ Cont: * CSNU1807422*/ HR Entrega: *09:00* /Dirección: *QUEBRADA DE CAMARONES 635 PEÑALOLEN</v>
      </c>
      <c r="AG1787" s="38" t="str">
        <f>IFERROR(HYPERLINK("https://wa.me/"&amp;Tabla2[[#This Row],[CONTACTO]]&amp;"?text="&amp;Tabla2[[#This Row],[Mensaje]],"Enviar mensaje"),"")</f>
        <v>Enviar mensaje</v>
      </c>
      <c r="AH1787" s="15" t="str">
        <f>CONCATENATE(A1787,F1787)</f>
        <v>1786CSNU1807422</v>
      </c>
      <c r="AI1787" s="15" t="str">
        <f>CONCATENATE("ENT-",A1787)</f>
        <v>ENT-1786</v>
      </c>
      <c r="AJ1787" s="15" t="str">
        <f>IF(Tabla2[[#This Row],[Op]]&lt;&gt;"","ENTREGA","")</f>
        <v>ENTREGA</v>
      </c>
      <c r="AK1787" s="40" t="str">
        <f>(Tabla2[[#This Row],[FECHA ENTREGA]]&amp;Tabla2[[#This Row],[HORA ENTREGA]])</f>
        <v>461110,375</v>
      </c>
      <c r="AL1787" s="34" t="str">
        <f>IFERROR(HYPERLINK("https://wa.me/"&amp;Tabla2[[#This Row],[CONTACTO]]&amp;"?text="&amp;Tabla2[[#This Row],[Mensaje]]),"")</f>
        <v>https://wa.me/56992164782?text=Hola!%0AServicio del día 30-03%0A *Cliente:* MIPOOL SPA */ Cont: * CSNU1807422*/ HR Entrega: *09:00* /Dirección: *QUEBRADA DE CAMARONES 635 PEÑALOLEN</v>
      </c>
    </row>
    <row r="1788" spans="1:38" s="15" customFormat="1" ht="16.5" customHeight="1" x14ac:dyDescent="0.2">
      <c r="A1788" s="15">
        <f>ROW(A1787)</f>
        <v>1787</v>
      </c>
      <c r="B1788" s="15">
        <f>IF(J1788=J1787,B1787+1,1)</f>
        <v>21</v>
      </c>
      <c r="C1788" s="15" t="s">
        <v>500</v>
      </c>
      <c r="D1788" s="25" t="s">
        <v>39</v>
      </c>
      <c r="E1788" s="27">
        <v>301813</v>
      </c>
      <c r="F1788" s="27"/>
      <c r="G1788" s="27" t="s">
        <v>64</v>
      </c>
      <c r="H1788" s="27">
        <v>28000</v>
      </c>
      <c r="I1788" s="27" t="s">
        <v>42</v>
      </c>
      <c r="J1788" s="28">
        <v>46111</v>
      </c>
      <c r="K1788" s="26">
        <v>0.33333333333333331</v>
      </c>
      <c r="L1788" s="26"/>
      <c r="M1788" s="27" t="s">
        <v>366</v>
      </c>
      <c r="N1788" s="25">
        <f>IFERROR(VLOOKUP(M1788,Data!$J$1:$K$58,2,0),"")</f>
        <v>56967386251</v>
      </c>
      <c r="O1788" s="27" t="s">
        <v>367</v>
      </c>
      <c r="P1788" s="27"/>
      <c r="Q1788" s="27" t="s">
        <v>502</v>
      </c>
      <c r="R1788" s="27" t="s">
        <v>48</v>
      </c>
      <c r="S1788" s="27"/>
      <c r="T1788" s="27"/>
      <c r="U1788" s="28"/>
      <c r="X1788" s="27"/>
      <c r="Y1788" s="27"/>
      <c r="Z1788" s="29"/>
      <c r="AA1788" s="29">
        <v>0.2986111111111111</v>
      </c>
      <c r="AB1788" s="29">
        <v>0.38263888888888886</v>
      </c>
      <c r="AC1788" s="30">
        <v>46111</v>
      </c>
      <c r="AD1788" s="15" t="str">
        <f>IF(Tabla2[[#This Row],[HORA ENTREGA]]="DIRECTO","On time", IF(AA1788&lt;&gt;"",IF(Tabla2[[#This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8" s="15" t="str">
        <f>MID(Tabla2[[#This Row],[TIPO]],1,3)</f>
        <v xml:space="preserve">20 </v>
      </c>
      <c r="AF17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MOLYMETNOS S.A. */ Cont: * */ HR Entrega: *08:00* /Dirección: *CAMINO NOS A LOS MORROS 590, SAN BERNARDO</v>
      </c>
      <c r="AG1788" s="38" t="str">
        <f>IFERROR(HYPERLINK("https://wa.me/"&amp;Tabla2[[#This Row],[CONTACTO]]&amp;"?text="&amp;Tabla2[[#This Row],[Mensaje]],"Enviar mensaje"),"")</f>
        <v>Enviar mensaje</v>
      </c>
      <c r="AH1788" s="15" t="str">
        <f>CONCATENATE(A1788,F1788)</f>
        <v>1787</v>
      </c>
      <c r="AI1788" s="15" t="str">
        <f>CONCATENATE("ENT-",A1788)</f>
        <v>ENT-1787</v>
      </c>
      <c r="AJ1788" s="15" t="str">
        <f>IF(Tabla2[[#This Row],[Op]]&lt;&gt;"","ENTREGA","")</f>
        <v>ENTREGA</v>
      </c>
      <c r="AK1788" s="40" t="str">
        <f>(Tabla2[[#This Row],[FECHA ENTREGA]]&amp;Tabla2[[#This Row],[HORA ENTREGA]])</f>
        <v>461110,333333333333333</v>
      </c>
      <c r="AL1788" s="34" t="str">
        <f>IFERROR(HYPERLINK("https://wa.me/"&amp;Tabla2[[#This Row],[CONTACTO]]&amp;"?text="&amp;Tabla2[[#This Row],[Mensaje]]),"")</f>
        <v>https://wa.me/56967386251?text=Hola!%0AServicio del día 30-03%0A *Cliente:* MOLYMETNOS S.A. */ Cont: * */ HR Entrega: *08:00* /Dirección: *CAMINO NOS A LOS MORROS 590, SAN BERNARDO</v>
      </c>
    </row>
    <row r="1789" spans="1:38" s="15" customFormat="1" ht="16.5" customHeight="1" x14ac:dyDescent="0.2">
      <c r="A1789" s="15">
        <f>ROW(A1788)</f>
        <v>1788</v>
      </c>
      <c r="B1789" s="15">
        <f>IF(J1789=J1788,B1788+1,1)</f>
        <v>22</v>
      </c>
      <c r="C1789" s="15" t="s">
        <v>500</v>
      </c>
      <c r="D1789" s="25" t="s">
        <v>39</v>
      </c>
      <c r="E1789" s="27">
        <v>301813</v>
      </c>
      <c r="F1789" s="27" t="s">
        <v>2864</v>
      </c>
      <c r="G1789" s="27" t="s">
        <v>64</v>
      </c>
      <c r="H1789" s="27">
        <v>28000</v>
      </c>
      <c r="I1789" s="27" t="s">
        <v>42</v>
      </c>
      <c r="J1789" s="28">
        <v>46111</v>
      </c>
      <c r="K1789" s="26">
        <v>0.35416666666666669</v>
      </c>
      <c r="L1789" s="26"/>
      <c r="M1789" s="27" t="s">
        <v>674</v>
      </c>
      <c r="N1789" s="25">
        <f>IFERROR(VLOOKUP(M1789,Data!$J$1:$K$58,2,0),"")</f>
        <v>56967386018</v>
      </c>
      <c r="O1789" s="27" t="s">
        <v>356</v>
      </c>
      <c r="P1789" s="27"/>
      <c r="Q1789" s="27" t="s">
        <v>502</v>
      </c>
      <c r="R1789" s="27" t="s">
        <v>48</v>
      </c>
      <c r="S1789" s="27"/>
      <c r="T1789" s="27"/>
      <c r="U1789" s="28"/>
      <c r="X1789" s="27"/>
      <c r="Y1789" s="27"/>
      <c r="Z1789" s="29"/>
      <c r="AA1789" s="29">
        <v>0.34513888888888888</v>
      </c>
      <c r="AB1789" s="29">
        <v>0.40277777777777779</v>
      </c>
      <c r="AC1789" s="30">
        <v>46111</v>
      </c>
      <c r="AD1789" s="15" t="str">
        <f>IF(Tabla2[[#This Row],[HORA ENTREGA]]="DIRECTO","On time", IF(AA1789&lt;&gt;"",IF(Tabla2[[#This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89" s="15" t="str">
        <f>MID(Tabla2[[#This Row],[TIPO]],1,3)</f>
        <v xml:space="preserve">20 </v>
      </c>
      <c r="AF17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MOLYMETNOS S.A. */ Cont: * CNCU1612667*/ HR Entrega: *08:30* /Dirección: *CAMINO NOS A LOS MORROS 590, SAN BERNARDO</v>
      </c>
      <c r="AG1789" s="38" t="str">
        <f>IFERROR(HYPERLINK("https://wa.me/"&amp;Tabla2[[#This Row],[CONTACTO]]&amp;"?text="&amp;Tabla2[[#This Row],[Mensaje]],"Enviar mensaje"),"")</f>
        <v>Enviar mensaje</v>
      </c>
      <c r="AH1789" s="15" t="str">
        <f>CONCATENATE(A1789,F1789)</f>
        <v>1788CNCU1612667</v>
      </c>
      <c r="AI1789" s="15" t="str">
        <f>CONCATENATE("ENT-",A1789)</f>
        <v>ENT-1788</v>
      </c>
      <c r="AJ1789" s="15" t="str">
        <f>IF(Tabla2[[#This Row],[Op]]&lt;&gt;"","ENTREGA","")</f>
        <v>ENTREGA</v>
      </c>
      <c r="AK1789" s="40" t="str">
        <f>(Tabla2[[#This Row],[FECHA ENTREGA]]&amp;Tabla2[[#This Row],[HORA ENTREGA]])</f>
        <v>461110,354166666666667</v>
      </c>
      <c r="AL1789" s="34" t="str">
        <f>IFERROR(HYPERLINK("https://wa.me/"&amp;Tabla2[[#This Row],[CONTACTO]]&amp;"?text="&amp;Tabla2[[#This Row],[Mensaje]]),"")</f>
        <v>https://wa.me/56967386018?text=Hola!%0AServicio del día 30-03%0A *Cliente:* MOLYMETNOS S.A. */ Cont: * CNCU1612667*/ HR Entrega: *08:30* /Dirección: *CAMINO NOS A LOS MORROS 590, SAN BERNARDO</v>
      </c>
    </row>
    <row r="1790" spans="1:38" s="15" customFormat="1" ht="16.5" customHeight="1" x14ac:dyDescent="0.2">
      <c r="A1790" s="15">
        <f>ROW(A1789)</f>
        <v>1789</v>
      </c>
      <c r="B1790" s="15">
        <f>IF(J1790=J1789,B1789+1,1)</f>
        <v>23</v>
      </c>
      <c r="C1790" s="15" t="s">
        <v>500</v>
      </c>
      <c r="D1790" s="25" t="s">
        <v>39</v>
      </c>
      <c r="E1790" s="27">
        <v>301813</v>
      </c>
      <c r="F1790" s="27" t="s">
        <v>2865</v>
      </c>
      <c r="G1790" s="27" t="s">
        <v>64</v>
      </c>
      <c r="H1790" s="27">
        <v>28000</v>
      </c>
      <c r="I1790" s="27" t="s">
        <v>42</v>
      </c>
      <c r="J1790" s="28">
        <v>46111</v>
      </c>
      <c r="K1790" s="26">
        <v>0.375</v>
      </c>
      <c r="L1790" s="26"/>
      <c r="M1790" s="27" t="s">
        <v>86</v>
      </c>
      <c r="N1790" s="25">
        <f>IFERROR(VLOOKUP(M1790,Data!$J$1:$K$58,2,0),"")</f>
        <v>56956654384</v>
      </c>
      <c r="O1790" s="27" t="s">
        <v>87</v>
      </c>
      <c r="P1790" s="27"/>
      <c r="Q1790" s="27" t="s">
        <v>502</v>
      </c>
      <c r="R1790" s="27" t="s">
        <v>48</v>
      </c>
      <c r="S1790" s="27"/>
      <c r="T1790" s="27"/>
      <c r="U1790" s="28"/>
      <c r="X1790" s="27"/>
      <c r="Y1790" s="27"/>
      <c r="Z1790" s="29"/>
      <c r="AA1790" s="29">
        <v>0.38541666666666669</v>
      </c>
      <c r="AB1790" s="29">
        <v>0.44722222222222224</v>
      </c>
      <c r="AC1790" s="30">
        <v>46111</v>
      </c>
      <c r="AD1790" s="15" t="str">
        <f>IF(Tabla2[[#This Row],[HORA ENTREGA]]="DIRECTO","On time", IF(AA1790&lt;&gt;"",IF(Tabla2[[#This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0" s="15" t="str">
        <f>MID(Tabla2[[#This Row],[TIPO]],1,3)</f>
        <v xml:space="preserve">20 </v>
      </c>
      <c r="AF17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MOLYMETNOS S.A. */ Cont: * APZU3660183*/ HR Entrega: *09:00* /Dirección: *CAMINO NOS A LOS MORROS 590, SAN BERNARDO</v>
      </c>
      <c r="AG1790" s="38" t="str">
        <f>IFERROR(HYPERLINK("https://wa.me/"&amp;Tabla2[[#This Row],[CONTACTO]]&amp;"?text="&amp;Tabla2[[#This Row],[Mensaje]],"Enviar mensaje"),"")</f>
        <v>Enviar mensaje</v>
      </c>
      <c r="AH1790" s="15" t="str">
        <f>CONCATENATE(A1790,F1790)</f>
        <v>1789APZU3660183</v>
      </c>
      <c r="AI1790" s="15" t="str">
        <f>CONCATENATE("ENT-",A1790)</f>
        <v>ENT-1789</v>
      </c>
      <c r="AJ1790" s="15" t="str">
        <f>IF(Tabla2[[#This Row],[Op]]&lt;&gt;"","ENTREGA","")</f>
        <v>ENTREGA</v>
      </c>
      <c r="AK1790" s="40" t="str">
        <f>(Tabla2[[#This Row],[FECHA ENTREGA]]&amp;Tabla2[[#This Row],[HORA ENTREGA]])</f>
        <v>461110,375</v>
      </c>
      <c r="AL1790" s="34" t="str">
        <f>IFERROR(HYPERLINK("https://wa.me/"&amp;Tabla2[[#This Row],[CONTACTO]]&amp;"?text="&amp;Tabla2[[#This Row],[Mensaje]]),"")</f>
        <v>https://wa.me/56956654384?text=Hola!%0AServicio del día 30-03%0A *Cliente:* MOLYMETNOS S.A. */ Cont: * APZU3660183*/ HR Entrega: *09:00* /Dirección: *CAMINO NOS A LOS MORROS 590, SAN BERNARDO</v>
      </c>
    </row>
    <row r="1791" spans="1:38" s="15" customFormat="1" ht="16.5" customHeight="1" x14ac:dyDescent="0.2">
      <c r="A1791" s="15">
        <f>ROW(A1790)</f>
        <v>1790</v>
      </c>
      <c r="B1791" s="15">
        <f>IF(J1791=J1790,B1790+1,1)</f>
        <v>24</v>
      </c>
      <c r="C1791" s="15" t="s">
        <v>500</v>
      </c>
      <c r="D1791" s="25" t="s">
        <v>39</v>
      </c>
      <c r="E1791" s="27">
        <v>301813</v>
      </c>
      <c r="F1791" s="27" t="s">
        <v>2866</v>
      </c>
      <c r="G1791" s="27" t="s">
        <v>64</v>
      </c>
      <c r="H1791" s="27">
        <v>28000</v>
      </c>
      <c r="I1791" s="27" t="s">
        <v>42</v>
      </c>
      <c r="J1791" s="28">
        <v>46111</v>
      </c>
      <c r="K1791" s="26">
        <v>0.39583333333333331</v>
      </c>
      <c r="L1791" s="26"/>
      <c r="M1791" s="27" t="s">
        <v>313</v>
      </c>
      <c r="N1791" s="25">
        <f>IFERROR(VLOOKUP(M1791,Data!$J$1:$K$58,2,0),"")</f>
        <v>56967387744</v>
      </c>
      <c r="O1791" s="27" t="s">
        <v>314</v>
      </c>
      <c r="P1791" s="27"/>
      <c r="Q1791" s="27" t="s">
        <v>502</v>
      </c>
      <c r="R1791" s="27" t="s">
        <v>48</v>
      </c>
      <c r="S1791" s="27"/>
      <c r="T1791" s="27"/>
      <c r="U1791" s="28"/>
      <c r="X1791" s="27"/>
      <c r="Y1791" s="27"/>
      <c r="Z1791" s="29"/>
      <c r="AA1791" s="29">
        <v>0.3972222222222222</v>
      </c>
      <c r="AB1791" s="29">
        <v>0.47222222222222221</v>
      </c>
      <c r="AC1791" s="30">
        <v>46111</v>
      </c>
      <c r="AD1791" s="15" t="str">
        <f>IF(Tabla2[[#This Row],[HORA ENTREGA]]="DIRECTO","On time", IF(AA1791&lt;&gt;"",IF(Tabla2[[#This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1" s="15" t="str">
        <f>MID(Tabla2[[#This Row],[TIPO]],1,3)</f>
        <v xml:space="preserve">20 </v>
      </c>
      <c r="AF17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MOLYMETNOS S.A. */ Cont: * CMAU2044110*/ HR Entrega: *09:30* /Dirección: *CAMINO NOS A LOS MORROS 590, SAN BERNARDO</v>
      </c>
      <c r="AG1791" s="38" t="str">
        <f>IFERROR(HYPERLINK("https://wa.me/"&amp;Tabla2[[#This Row],[CONTACTO]]&amp;"?text="&amp;Tabla2[[#This Row],[Mensaje]],"Enviar mensaje"),"")</f>
        <v>Enviar mensaje</v>
      </c>
      <c r="AH1791" s="15" t="str">
        <f>CONCATENATE(A1791,F1791)</f>
        <v>1790CMAU2044110</v>
      </c>
      <c r="AI1791" s="15" t="str">
        <f>CONCATENATE("ENT-",A1791)</f>
        <v>ENT-1790</v>
      </c>
      <c r="AJ1791" s="15" t="str">
        <f>IF(Tabla2[[#This Row],[Op]]&lt;&gt;"","ENTREGA","")</f>
        <v>ENTREGA</v>
      </c>
      <c r="AK1791" s="40" t="str">
        <f>(Tabla2[[#This Row],[FECHA ENTREGA]]&amp;Tabla2[[#This Row],[HORA ENTREGA]])</f>
        <v>461110,395833333333333</v>
      </c>
      <c r="AL1791" s="34" t="str">
        <f>IFERROR(HYPERLINK("https://wa.me/"&amp;Tabla2[[#This Row],[CONTACTO]]&amp;"?text="&amp;Tabla2[[#This Row],[Mensaje]]),"")</f>
        <v>https://wa.me/56967387744?text=Hola!%0AServicio del día 30-03%0A *Cliente:* MOLYMETNOS S.A. */ Cont: * CMAU2044110*/ HR Entrega: *09:30* /Dirección: *CAMINO NOS A LOS MORROS 590, SAN BERNARDO</v>
      </c>
    </row>
    <row r="1792" spans="1:38" s="15" customFormat="1" ht="16.5" customHeight="1" x14ac:dyDescent="0.2">
      <c r="A1792" s="15">
        <f>ROW(A1791)</f>
        <v>1791</v>
      </c>
      <c r="B1792" s="15">
        <f>IF(J1792=J1791,B1791+1,1)</f>
        <v>25</v>
      </c>
      <c r="C1792" s="15" t="s">
        <v>500</v>
      </c>
      <c r="D1792" s="25" t="s">
        <v>39</v>
      </c>
      <c r="E1792" s="27">
        <v>301813</v>
      </c>
      <c r="F1792" s="27" t="s">
        <v>2867</v>
      </c>
      <c r="G1792" s="27" t="s">
        <v>64</v>
      </c>
      <c r="H1792" s="27">
        <v>28000</v>
      </c>
      <c r="I1792" s="27" t="s">
        <v>42</v>
      </c>
      <c r="J1792" s="28">
        <v>46111</v>
      </c>
      <c r="K1792" s="26">
        <v>0.41666666666666669</v>
      </c>
      <c r="L1792" s="26"/>
      <c r="M1792" s="27" t="s">
        <v>176</v>
      </c>
      <c r="N1792" s="25">
        <f>IFERROR(VLOOKUP(M1792,Data!$J$1:$K$58,2,0),"")</f>
        <v>56968463649</v>
      </c>
      <c r="O1792" s="27" t="s">
        <v>177</v>
      </c>
      <c r="P1792" s="27"/>
      <c r="Q1792" s="27" t="s">
        <v>502</v>
      </c>
      <c r="R1792" s="27" t="s">
        <v>48</v>
      </c>
      <c r="S1792" s="27"/>
      <c r="T1792" s="27"/>
      <c r="U1792" s="28"/>
      <c r="X1792" s="27"/>
      <c r="Y1792" s="27"/>
      <c r="Z1792" s="29"/>
      <c r="AA1792" s="29">
        <v>0.38541666666666669</v>
      </c>
      <c r="AB1792" s="29">
        <v>0.43125000000000002</v>
      </c>
      <c r="AC1792" s="30">
        <v>46111</v>
      </c>
      <c r="AD1792" s="15" t="str">
        <f>IF(Tabla2[[#This Row],[HORA ENTREGA]]="DIRECTO","On time", IF(AA1792&lt;&gt;"",IF(Tabla2[[#This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2" s="15" t="str">
        <f>MID(Tabla2[[#This Row],[TIPO]],1,3)</f>
        <v xml:space="preserve">20 </v>
      </c>
      <c r="AF17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MOLYMETNOS S.A. */ Cont: * XINU1094134*/ HR Entrega: *10:00* /Dirección: *CAMINO NOS A LOS MORROS 590, SAN BERNARDO</v>
      </c>
      <c r="AG1792" s="38" t="str">
        <f>IFERROR(HYPERLINK("https://wa.me/"&amp;Tabla2[[#This Row],[CONTACTO]]&amp;"?text="&amp;Tabla2[[#This Row],[Mensaje]],"Enviar mensaje"),"")</f>
        <v>Enviar mensaje</v>
      </c>
      <c r="AH1792" s="15" t="str">
        <f>CONCATENATE(A1792,F1792)</f>
        <v>1791XINU1094134</v>
      </c>
      <c r="AI1792" s="15" t="str">
        <f>CONCATENATE("ENT-",A1792)</f>
        <v>ENT-1791</v>
      </c>
      <c r="AJ1792" s="15" t="str">
        <f>IF(Tabla2[[#This Row],[Op]]&lt;&gt;"","ENTREGA","")</f>
        <v>ENTREGA</v>
      </c>
      <c r="AK1792" s="40" t="str">
        <f>(Tabla2[[#This Row],[FECHA ENTREGA]]&amp;Tabla2[[#This Row],[HORA ENTREGA]])</f>
        <v>461110,416666666666667</v>
      </c>
      <c r="AL1792" s="34" t="str">
        <f>IFERROR(HYPERLINK("https://wa.me/"&amp;Tabla2[[#This Row],[CONTACTO]]&amp;"?text="&amp;Tabla2[[#This Row],[Mensaje]]),"")</f>
        <v>https://wa.me/56968463649?text=Hola!%0AServicio del día 30-03%0A *Cliente:* MOLYMETNOS S.A. */ Cont: * XINU1094134*/ HR Entrega: *10:00* /Dirección: *CAMINO NOS A LOS MORROS 590, SAN BERNARDO</v>
      </c>
    </row>
    <row r="1793" spans="1:38" s="15" customFormat="1" ht="16.5" customHeight="1" x14ac:dyDescent="0.2">
      <c r="A1793" s="15">
        <f>ROW(A1792)</f>
        <v>1792</v>
      </c>
      <c r="B1793" s="15">
        <f>IF(J1793=J1792,B1792+1,1)</f>
        <v>26</v>
      </c>
      <c r="C1793" s="15" t="s">
        <v>204</v>
      </c>
      <c r="D1793" s="25" t="s">
        <v>39</v>
      </c>
      <c r="E1793" s="27">
        <v>1189084</v>
      </c>
      <c r="F1793" s="27" t="s">
        <v>2868</v>
      </c>
      <c r="G1793" s="27" t="s">
        <v>41</v>
      </c>
      <c r="H1793" s="27" t="s">
        <v>120</v>
      </c>
      <c r="I1793" s="27" t="s">
        <v>2869</v>
      </c>
      <c r="J1793" s="28">
        <v>46111</v>
      </c>
      <c r="K1793" s="26">
        <v>0.35416666666666669</v>
      </c>
      <c r="L1793" s="26"/>
      <c r="M1793" s="27" t="s">
        <v>82</v>
      </c>
      <c r="N1793" s="25">
        <f>IFERROR(VLOOKUP(M1793,Data!$J$1:$K$58,2,0),"")</f>
        <v>56944277110</v>
      </c>
      <c r="O1793" s="27" t="s">
        <v>83</v>
      </c>
      <c r="P1793" s="27"/>
      <c r="Q1793" s="27" t="s">
        <v>1999</v>
      </c>
      <c r="R1793" s="27" t="s">
        <v>69</v>
      </c>
      <c r="S1793" s="27"/>
      <c r="T1793" s="27"/>
      <c r="U1793" s="28"/>
      <c r="X1793" s="27"/>
      <c r="Y1793" s="27"/>
      <c r="Z1793" s="29"/>
      <c r="AA1793" s="29">
        <v>0.28472222222222221</v>
      </c>
      <c r="AB1793" s="29">
        <v>0.39583333333333331</v>
      </c>
      <c r="AC1793" s="30">
        <v>46111</v>
      </c>
      <c r="AD1793" s="15" t="str">
        <f>IF(Tabla2[[#This Row],[HORA ENTREGA]]="DIRECTO","On time", IF(AA1793&lt;&gt;"",IF(Tabla2[[#This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3" s="15" t="str">
        <f>MID(Tabla2[[#This Row],[TIPO]],1,3)</f>
        <v xml:space="preserve">40 </v>
      </c>
      <c r="AF17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OXIQUIM S A */ Cont: * CAIU4249966*/ HR Entrega: *08:30* /Dirección: *CAÑAVERAL 901, QUILICURA</v>
      </c>
      <c r="AG1793" s="38" t="str">
        <f>IFERROR(HYPERLINK("https://wa.me/"&amp;Tabla2[[#This Row],[CONTACTO]]&amp;"?text="&amp;Tabla2[[#This Row],[Mensaje]],"Enviar mensaje"),"")</f>
        <v>Enviar mensaje</v>
      </c>
      <c r="AH1793" s="15" t="str">
        <f>CONCATENATE(A1793,F1793)</f>
        <v>1792CAIU4249966</v>
      </c>
      <c r="AI1793" s="15" t="str">
        <f>CONCATENATE("ENT-",A1793)</f>
        <v>ENT-1792</v>
      </c>
      <c r="AJ1793" s="15" t="str">
        <f>IF(Tabla2[[#This Row],[Op]]&lt;&gt;"","ENTREGA","")</f>
        <v>ENTREGA</v>
      </c>
      <c r="AK1793" s="40" t="str">
        <f>(Tabla2[[#This Row],[FECHA ENTREGA]]&amp;Tabla2[[#This Row],[HORA ENTREGA]])</f>
        <v>461110,354166666666667</v>
      </c>
      <c r="AL1793" s="34" t="str">
        <f>IFERROR(HYPERLINK("https://wa.me/"&amp;Tabla2[[#This Row],[CONTACTO]]&amp;"?text="&amp;Tabla2[[#This Row],[Mensaje]]),"")</f>
        <v>https://wa.me/56944277110?text=Hola!%0AServicio del día 30-03%0A *Cliente:* OXIQUIM S A */ Cont: * CAIU4249966*/ HR Entrega: *08:30* /Dirección: *CAÑAVERAL 901, QUILICURA</v>
      </c>
    </row>
    <row r="1794" spans="1:38" s="15" customFormat="1" ht="16.5" customHeight="1" x14ac:dyDescent="0.2">
      <c r="A1794" s="15">
        <f>ROW(A1793)</f>
        <v>1793</v>
      </c>
      <c r="B1794" s="15">
        <f>IF(J1794=J1793,B1793+1,1)</f>
        <v>27</v>
      </c>
      <c r="C1794" s="15" t="s">
        <v>204</v>
      </c>
      <c r="D1794" s="25" t="s">
        <v>39</v>
      </c>
      <c r="E1794" s="27">
        <v>1182681</v>
      </c>
      <c r="F1794" s="27" t="s">
        <v>2870</v>
      </c>
      <c r="G1794" s="27" t="s">
        <v>41</v>
      </c>
      <c r="H1794" s="27">
        <v>22000</v>
      </c>
      <c r="I1794" s="27" t="s">
        <v>2871</v>
      </c>
      <c r="J1794" s="28">
        <v>46111</v>
      </c>
      <c r="K1794" s="26">
        <v>0.35416666666666669</v>
      </c>
      <c r="L1794" s="26"/>
      <c r="M1794" s="27" t="s">
        <v>221</v>
      </c>
      <c r="N1794" s="25">
        <f>IFERROR(VLOOKUP(M1794,Data!$J$1:$K$58,2,0),"")</f>
        <v>56965378427</v>
      </c>
      <c r="O1794" s="27" t="s">
        <v>222</v>
      </c>
      <c r="P1794" s="27"/>
      <c r="Q1794" s="27" t="s">
        <v>1999</v>
      </c>
      <c r="R1794" s="27" t="s">
        <v>93</v>
      </c>
      <c r="S1794" s="27"/>
      <c r="T1794" s="27"/>
      <c r="U1794" s="28"/>
      <c r="X1794" s="27"/>
      <c r="Y1794" s="27"/>
      <c r="Z1794" s="29"/>
      <c r="AA1794" s="29">
        <v>0.32083333333333336</v>
      </c>
      <c r="AB1794" s="29">
        <v>0.42569444444444443</v>
      </c>
      <c r="AC1794" s="30">
        <v>46111</v>
      </c>
      <c r="AD1794" s="15" t="str">
        <f>IF(Tabla2[[#This Row],[HORA ENTREGA]]="DIRECTO","On time", IF(AA1794&lt;&gt;"",IF(Tabla2[[#This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4" s="15" t="str">
        <f>MID(Tabla2[[#This Row],[TIPO]],1,3)</f>
        <v xml:space="preserve">40 </v>
      </c>
      <c r="AF17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OXIQUIM S A */ Cont: * MTSU9634259*/ HR Entrega: *08:30* /Dirección: *CAÑAVERAL 901, QUILICURA</v>
      </c>
      <c r="AG1794" s="38" t="str">
        <f>IFERROR(HYPERLINK("https://wa.me/"&amp;Tabla2[[#This Row],[CONTACTO]]&amp;"?text="&amp;Tabla2[[#This Row],[Mensaje]],"Enviar mensaje"),"")</f>
        <v>Enviar mensaje</v>
      </c>
      <c r="AH1794" s="15" t="str">
        <f>CONCATENATE(A1794,F1794)</f>
        <v>1793MTSU9634259</v>
      </c>
      <c r="AI1794" s="15" t="str">
        <f>CONCATENATE("ENT-",A1794)</f>
        <v>ENT-1793</v>
      </c>
      <c r="AJ1794" s="15" t="str">
        <f>IF(Tabla2[[#This Row],[Op]]&lt;&gt;"","ENTREGA","")</f>
        <v>ENTREGA</v>
      </c>
      <c r="AK1794" s="40" t="str">
        <f>(Tabla2[[#This Row],[FECHA ENTREGA]]&amp;Tabla2[[#This Row],[HORA ENTREGA]])</f>
        <v>461110,354166666666667</v>
      </c>
      <c r="AL1794" s="34" t="str">
        <f>IFERROR(HYPERLINK("https://wa.me/"&amp;Tabla2[[#This Row],[CONTACTO]]&amp;"?text="&amp;Tabla2[[#This Row],[Mensaje]]),"")</f>
        <v>https://wa.me/56965378427?text=Hola!%0AServicio del día 30-03%0A *Cliente:* OXIQUIM S A */ Cont: * MTSU9634259*/ HR Entrega: *08:30* /Dirección: *CAÑAVERAL 901, QUILICURA</v>
      </c>
    </row>
    <row r="1795" spans="1:38" s="15" customFormat="1" ht="16.5" customHeight="1" x14ac:dyDescent="0.2">
      <c r="A1795" s="15">
        <f>ROW(A1794)</f>
        <v>1794</v>
      </c>
      <c r="B1795" s="15">
        <f>IF(J1795=J1794,B1794+1,1)</f>
        <v>28</v>
      </c>
      <c r="C1795" s="15" t="s">
        <v>219</v>
      </c>
      <c r="D1795" s="25" t="s">
        <v>39</v>
      </c>
      <c r="E1795" s="27">
        <v>102181</v>
      </c>
      <c r="F1795" s="27" t="s">
        <v>2872</v>
      </c>
      <c r="G1795" s="27" t="s">
        <v>64</v>
      </c>
      <c r="H1795" s="27">
        <v>23000</v>
      </c>
      <c r="I1795" s="27" t="s">
        <v>42</v>
      </c>
      <c r="J1795" s="28">
        <v>46111</v>
      </c>
      <c r="K1795" s="26">
        <v>0.29166666666666669</v>
      </c>
      <c r="L1795" s="26"/>
      <c r="M1795" s="27" t="s">
        <v>241</v>
      </c>
      <c r="N1795" s="25">
        <f>IFERROR(VLOOKUP(M1795,Data!$J$1:$K$58,2,0),"")</f>
        <v>56984880436</v>
      </c>
      <c r="O1795" s="27" t="s">
        <v>242</v>
      </c>
      <c r="P1795" s="27"/>
      <c r="Q1795" s="27" t="s">
        <v>229</v>
      </c>
      <c r="R1795" s="27" t="s">
        <v>69</v>
      </c>
      <c r="S1795" s="27"/>
      <c r="T1795" s="27"/>
      <c r="U1795" s="28"/>
      <c r="V1795" s="15" t="s">
        <v>1700</v>
      </c>
      <c r="X1795" s="27" t="s">
        <v>335</v>
      </c>
      <c r="Y1795" s="27"/>
      <c r="Z1795" s="29"/>
      <c r="AA1795" s="29">
        <v>0.28958333333333336</v>
      </c>
      <c r="AB1795" s="29">
        <v>0.43541666666666667</v>
      </c>
      <c r="AC1795" s="30">
        <v>46111</v>
      </c>
      <c r="AD1795" s="15" t="str">
        <f>IF(Tabla2[[#This Row],[HORA ENTREGA]]="DIRECTO","On time", IF(AA1795&lt;&gt;"",IF(Tabla2[[#This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5" s="15" t="str">
        <f>MID(Tabla2[[#This Row],[TIPO]],1,3)</f>
        <v xml:space="preserve">20 </v>
      </c>
      <c r="AF17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RENDIC S.A. */ Cont: * UACU3775940*/ HR Entrega: *07:00* /Dirección: *Avenida Miraflores 9700-Bodega 4C, PUDAHUEL</v>
      </c>
      <c r="AG1795" s="38" t="str">
        <f>IFERROR(HYPERLINK("https://wa.me/"&amp;Tabla2[[#This Row],[CONTACTO]]&amp;"?text="&amp;Tabla2[[#This Row],[Mensaje]],"Enviar mensaje"),"")</f>
        <v>Enviar mensaje</v>
      </c>
      <c r="AH1795" s="15" t="str">
        <f>CONCATENATE(A1795,F1795)</f>
        <v>1794UACU3775940</v>
      </c>
      <c r="AI1795" s="15" t="str">
        <f>CONCATENATE("ENT-",A1795)</f>
        <v>ENT-1794</v>
      </c>
      <c r="AJ1795" s="15" t="str">
        <f>IF(Tabla2[[#This Row],[Op]]&lt;&gt;"","ENTREGA","")</f>
        <v>ENTREGA</v>
      </c>
      <c r="AK1795" s="40" t="str">
        <f>(Tabla2[[#This Row],[FECHA ENTREGA]]&amp;Tabla2[[#This Row],[HORA ENTREGA]])</f>
        <v>461110,291666666666667</v>
      </c>
      <c r="AL1795" s="34" t="str">
        <f>IFERROR(HYPERLINK("https://wa.me/"&amp;Tabla2[[#This Row],[CONTACTO]]&amp;"?text="&amp;Tabla2[[#This Row],[Mensaje]]),"")</f>
        <v>https://wa.me/56984880436?text=Hola!%0AServicio del día 30-03%0A *Cliente:* RENDIC S.A. */ Cont: * UACU3775940*/ HR Entrega: *07:00* /Dirección: *Avenida Miraflores 9700-Bodega 4C, PUDAHUEL</v>
      </c>
    </row>
    <row r="1796" spans="1:38" s="15" customFormat="1" ht="16.5" customHeight="1" x14ac:dyDescent="0.2">
      <c r="A1796" s="15">
        <f>ROW(A1795)</f>
        <v>1795</v>
      </c>
      <c r="B1796" s="15">
        <f>IF(J1796=J1795,B1795+1,1)</f>
        <v>29</v>
      </c>
      <c r="C1796" s="15" t="s">
        <v>2271</v>
      </c>
      <c r="D1796" s="25"/>
      <c r="E1796" s="27" t="s">
        <v>120</v>
      </c>
      <c r="F1796" s="27" t="s">
        <v>456</v>
      </c>
      <c r="G1796" s="27" t="s">
        <v>456</v>
      </c>
      <c r="H1796" s="27" t="s">
        <v>120</v>
      </c>
      <c r="I1796" s="27" t="s">
        <v>120</v>
      </c>
      <c r="J1796" s="28">
        <v>46111</v>
      </c>
      <c r="K1796" s="26">
        <v>0.29166666666666669</v>
      </c>
      <c r="L1796" s="26"/>
      <c r="M1796" s="27" t="s">
        <v>567</v>
      </c>
      <c r="N1796" s="25">
        <f>IFERROR(VLOOKUP(M1796,Data!$J$1:$K$58,2,0),"")</f>
        <v>56964069749</v>
      </c>
      <c r="O1796" s="27" t="s">
        <v>568</v>
      </c>
      <c r="P1796" s="27"/>
      <c r="Q1796" s="27" t="s">
        <v>569</v>
      </c>
      <c r="R1796" s="27" t="s">
        <v>120</v>
      </c>
      <c r="S1796" s="27"/>
      <c r="T1796" s="27"/>
      <c r="U1796" s="28"/>
      <c r="X1796" s="27"/>
      <c r="Y1796" s="27" t="s">
        <v>2271</v>
      </c>
      <c r="Z1796" s="29"/>
      <c r="AA1796" s="29"/>
      <c r="AB1796" s="29"/>
      <c r="AC1796" s="30"/>
      <c r="AD1796" s="15" t="str">
        <f>IF(Tabla2[[#This Row],[HORA ENTREGA]]="DIRECTO","On time", IF(AA1796&lt;&gt;"",IF(Tabla2[[#This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96" s="15" t="str">
        <f>MID(Tabla2[[#This Row],[TIPO]],1,3)</f>
        <v>RAM</v>
      </c>
      <c r="AF17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RITRAMA */ Cont: * RAMPLA*/ HR Entrega: *07:00* /Dirección: *AV. TUPUNGATO 3420, PLACILLA</v>
      </c>
      <c r="AG1796" s="38" t="str">
        <f>IFERROR(HYPERLINK("https://wa.me/"&amp;Tabla2[[#This Row],[CONTACTO]]&amp;"?text="&amp;Tabla2[[#This Row],[Mensaje]],"Enviar mensaje"),"")</f>
        <v>Enviar mensaje</v>
      </c>
      <c r="AH1796" s="15" t="str">
        <f>CONCATENATE(A1796,F1796)</f>
        <v>1795RAMPLA</v>
      </c>
      <c r="AI1796" s="15" t="str">
        <f>CONCATENATE("ENT-",A1796)</f>
        <v>ENT-1795</v>
      </c>
      <c r="AJ1796" s="15" t="str">
        <f>IF(Tabla2[[#This Row],[Op]]&lt;&gt;"","ENTREGA","")</f>
        <v>ENTREGA</v>
      </c>
      <c r="AK1796" s="40" t="str">
        <f>(Tabla2[[#This Row],[FECHA ENTREGA]]&amp;Tabla2[[#This Row],[HORA ENTREGA]])</f>
        <v>461110,291666666666667</v>
      </c>
      <c r="AL1796" s="34" t="str">
        <f>IFERROR(HYPERLINK("https://wa.me/"&amp;Tabla2[[#This Row],[CONTACTO]]&amp;"?text="&amp;Tabla2[[#This Row],[Mensaje]]),"")</f>
        <v>https://wa.me/56964069749?text=Hola!%0AServicio del día 30-03%0A *Cliente:* RITRAMA */ Cont: * RAMPLA*/ HR Entrega: *07:00* /Dirección: *AV. TUPUNGATO 3420, PLACILLA</v>
      </c>
    </row>
    <row r="1797" spans="1:38" s="15" customFormat="1" ht="16.5" customHeight="1" x14ac:dyDescent="0.2">
      <c r="A1797" s="15">
        <f>ROW(A1796)</f>
        <v>1796</v>
      </c>
      <c r="B1797" s="15">
        <f>IF(J1797=J1796,B1796+1,1)</f>
        <v>30</v>
      </c>
      <c r="C1797" s="15" t="s">
        <v>2271</v>
      </c>
      <c r="D1797" s="25"/>
      <c r="E1797" s="27" t="s">
        <v>120</v>
      </c>
      <c r="F1797" s="27" t="s">
        <v>456</v>
      </c>
      <c r="G1797" s="27" t="s">
        <v>456</v>
      </c>
      <c r="H1797" s="27" t="s">
        <v>120</v>
      </c>
      <c r="I1797" s="27" t="s">
        <v>120</v>
      </c>
      <c r="J1797" s="28">
        <v>46111</v>
      </c>
      <c r="K1797" s="26">
        <v>0.29166666666666669</v>
      </c>
      <c r="L1797" s="26"/>
      <c r="M1797" s="27" t="s">
        <v>570</v>
      </c>
      <c r="N1797" s="25">
        <f>IFERROR(VLOOKUP(M1797,Data!$J$1:$K$58,2,0),"")</f>
        <v>56973887322</v>
      </c>
      <c r="O1797" s="27" t="s">
        <v>738</v>
      </c>
      <c r="P1797" s="27"/>
      <c r="Q1797" s="27" t="s">
        <v>569</v>
      </c>
      <c r="R1797" s="27" t="s">
        <v>120</v>
      </c>
      <c r="S1797" s="27"/>
      <c r="T1797" s="27"/>
      <c r="U1797" s="28"/>
      <c r="X1797" s="27"/>
      <c r="Y1797" s="27" t="s">
        <v>2271</v>
      </c>
      <c r="Z1797" s="29"/>
      <c r="AA1797" s="29"/>
      <c r="AB1797" s="29"/>
      <c r="AC1797" s="30"/>
      <c r="AD1797" s="15" t="str">
        <f>IF(Tabla2[[#This Row],[HORA ENTREGA]]="DIRECTO","On time", IF(AA1797&lt;&gt;"",IF(Tabla2[[#This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797" s="15" t="str">
        <f>MID(Tabla2[[#This Row],[TIPO]],1,3)</f>
        <v>RAM</v>
      </c>
      <c r="AF17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RITRAMA */ Cont: * RAMPLA*/ HR Entrega: *07:00* /Dirección: *AV. TUPUNGATO 3420, PLACILLA</v>
      </c>
      <c r="AG1797" s="38" t="str">
        <f>IFERROR(HYPERLINK("https://wa.me/"&amp;Tabla2[[#This Row],[CONTACTO]]&amp;"?text="&amp;Tabla2[[#This Row],[Mensaje]],"Enviar mensaje"),"")</f>
        <v>Enviar mensaje</v>
      </c>
      <c r="AH1797" s="15" t="str">
        <f>CONCATENATE(A1797,F1797)</f>
        <v>1796RAMPLA</v>
      </c>
      <c r="AI1797" s="15" t="str">
        <f>CONCATENATE("ENT-",A1797)</f>
        <v>ENT-1796</v>
      </c>
      <c r="AJ1797" s="15" t="str">
        <f>IF(Tabla2[[#This Row],[Op]]&lt;&gt;"","ENTREGA","")</f>
        <v>ENTREGA</v>
      </c>
      <c r="AK1797" s="40" t="str">
        <f>(Tabla2[[#This Row],[FECHA ENTREGA]]&amp;Tabla2[[#This Row],[HORA ENTREGA]])</f>
        <v>461110,291666666666667</v>
      </c>
      <c r="AL1797" s="34" t="str">
        <f>IFERROR(HYPERLINK("https://wa.me/"&amp;Tabla2[[#This Row],[CONTACTO]]&amp;"?text="&amp;Tabla2[[#This Row],[Mensaje]]),"")</f>
        <v>https://wa.me/56973887322?text=Hola!%0AServicio del día 30-03%0A *Cliente:* RITRAMA */ Cont: * RAMPLA*/ HR Entrega: *07:00* /Dirección: *AV. TUPUNGATO 3420, PLACILLA</v>
      </c>
    </row>
    <row r="1798" spans="1:38" s="15" customFormat="1" ht="16.5" customHeight="1" x14ac:dyDescent="0.2">
      <c r="A1798" s="15">
        <f>ROW(A1797)</f>
        <v>1797</v>
      </c>
      <c r="B1798" s="15">
        <f>IF(J1798=J1797,B1797+1,1)</f>
        <v>31</v>
      </c>
      <c r="C1798" s="15" t="s">
        <v>236</v>
      </c>
      <c r="D1798" s="25" t="s">
        <v>39</v>
      </c>
      <c r="E1798" s="27">
        <v>508694</v>
      </c>
      <c r="F1798" s="27" t="s">
        <v>2873</v>
      </c>
      <c r="G1798" s="27" t="s">
        <v>64</v>
      </c>
      <c r="H1798" s="27">
        <v>30000</v>
      </c>
      <c r="I1798" s="27" t="s">
        <v>42</v>
      </c>
      <c r="J1798" s="28">
        <v>46111</v>
      </c>
      <c r="K1798" s="26">
        <v>0.375</v>
      </c>
      <c r="L1798" s="26"/>
      <c r="M1798" s="27" t="s">
        <v>45</v>
      </c>
      <c r="N1798" s="25">
        <f>IFERROR(VLOOKUP(M1798,Data!$J$1:$K$58,2,0),"")</f>
        <v>56950981572</v>
      </c>
      <c r="O1798" s="27" t="s">
        <v>46</v>
      </c>
      <c r="P1798" s="27"/>
      <c r="Q1798" s="27" t="s">
        <v>238</v>
      </c>
      <c r="R1798" s="27" t="s">
        <v>48</v>
      </c>
      <c r="S1798" s="27"/>
      <c r="T1798" s="27"/>
      <c r="U1798" s="28"/>
      <c r="X1798" s="27" t="s">
        <v>335</v>
      </c>
      <c r="Y1798" s="27"/>
      <c r="Z1798" s="29"/>
      <c r="AA1798" s="29">
        <v>0.3527777777777778</v>
      </c>
      <c r="AB1798" s="29">
        <v>0.45624999999999999</v>
      </c>
      <c r="AC1798" s="30">
        <v>46111</v>
      </c>
      <c r="AD1798" s="15" t="str">
        <f>IF(Tabla2[[#This Row],[HORA ENTREGA]]="DIRECTO","On time", IF(AA1798&lt;&gt;"",IF(Tabla2[[#This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8" s="15" t="str">
        <f>MID(Tabla2[[#This Row],[TIPO]],1,3)</f>
        <v xml:space="preserve">20 </v>
      </c>
      <c r="AF17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SOCIEDAD COMERCIAL MARBEN PETS LTDA */ Cont: * TEMU4017970*/ HR Entrega: *09:00* /Dirección: *CARRETERA GENERAL SAN MARTIN 8250 BODEGA A 21 QUILICURA</v>
      </c>
      <c r="AG1798" s="38" t="str">
        <f>IFERROR(HYPERLINK("https://wa.me/"&amp;Tabla2[[#This Row],[CONTACTO]]&amp;"?text="&amp;Tabla2[[#This Row],[Mensaje]],"Enviar mensaje"),"")</f>
        <v>Enviar mensaje</v>
      </c>
      <c r="AH1798" s="15" t="str">
        <f>CONCATENATE(A1798,F1798)</f>
        <v>1797TEMU4017970</v>
      </c>
      <c r="AI1798" s="15" t="str">
        <f>CONCATENATE("ENT-",A1798)</f>
        <v>ENT-1797</v>
      </c>
      <c r="AJ1798" s="15" t="str">
        <f>IF(Tabla2[[#This Row],[Op]]&lt;&gt;"","ENTREGA","")</f>
        <v>ENTREGA</v>
      </c>
      <c r="AK1798" s="40" t="str">
        <f>(Tabla2[[#This Row],[FECHA ENTREGA]]&amp;Tabla2[[#This Row],[HORA ENTREGA]])</f>
        <v>461110,375</v>
      </c>
      <c r="AL1798" s="34" t="str">
        <f>IFERROR(HYPERLINK("https://wa.me/"&amp;Tabla2[[#This Row],[CONTACTO]]&amp;"?text="&amp;Tabla2[[#This Row],[Mensaje]]),"")</f>
        <v>https://wa.me/56950981572?text=Hola!%0AServicio del día 30-03%0A *Cliente:* SOCIEDAD COMERCIAL MARBEN PETS LTDA */ Cont: * TEMU4017970*/ HR Entrega: *09:00* /Dirección: *CARRETERA GENERAL SAN MARTIN 8250 BODEGA A 21 QUILICURA</v>
      </c>
    </row>
    <row r="1799" spans="1:38" s="15" customFormat="1" ht="16.5" customHeight="1" x14ac:dyDescent="0.2">
      <c r="A1799" s="15">
        <f>ROW(A1798)</f>
        <v>1798</v>
      </c>
      <c r="B1799" s="15">
        <f>IF(J1799=J1798,B1798+1,1)</f>
        <v>32</v>
      </c>
      <c r="C1799" s="15" t="s">
        <v>1313</v>
      </c>
      <c r="D1799" s="25" t="s">
        <v>39</v>
      </c>
      <c r="E1799" s="27">
        <v>302691</v>
      </c>
      <c r="F1799" s="27" t="s">
        <v>2874</v>
      </c>
      <c r="G1799" s="27" t="s">
        <v>41</v>
      </c>
      <c r="H1799" s="27">
        <v>8000</v>
      </c>
      <c r="I1799" s="27" t="s">
        <v>2875</v>
      </c>
      <c r="J1799" s="28">
        <v>46111</v>
      </c>
      <c r="K1799" s="26">
        <v>0.375</v>
      </c>
      <c r="L1799" s="26"/>
      <c r="M1799" s="27" t="s">
        <v>199</v>
      </c>
      <c r="N1799" s="25">
        <f>IFERROR(VLOOKUP(M1799,Data!$J$1:$K$58,2,0),"")</f>
        <v>56975315726</v>
      </c>
      <c r="O1799" s="27" t="s">
        <v>200</v>
      </c>
      <c r="P1799" s="27"/>
      <c r="Q1799" s="27" t="s">
        <v>1316</v>
      </c>
      <c r="R1799" s="27" t="s">
        <v>69</v>
      </c>
      <c r="S1799" s="27"/>
      <c r="T1799" s="27"/>
      <c r="U1799" s="28"/>
      <c r="X1799" s="27"/>
      <c r="Y1799" s="27"/>
      <c r="Z1799" s="29"/>
      <c r="AA1799" s="29">
        <v>0.37152777777777779</v>
      </c>
      <c r="AB1799" s="29">
        <v>0.56597222222222221</v>
      </c>
      <c r="AC1799" s="30">
        <v>46111</v>
      </c>
      <c r="AD1799" s="15" t="str">
        <f>IF(Tabla2[[#This Row],[HORA ENTREGA]]="DIRECTO","On time", IF(AA1799&lt;&gt;"",IF(Tabla2[[#This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799" s="15" t="str">
        <f>MID(Tabla2[[#This Row],[TIPO]],1,3)</f>
        <v xml:space="preserve">40 </v>
      </c>
      <c r="AF17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STAR CLUTCH S A */ Cont: * HAMU2934557*/ HR Entrega: *09:00* /Dirección: *CAMINO SAN PEDRO 9580, PUDAHUEL</v>
      </c>
      <c r="AG1799" s="38" t="str">
        <f>IFERROR(HYPERLINK("https://wa.me/"&amp;Tabla2[[#This Row],[CONTACTO]]&amp;"?text="&amp;Tabla2[[#This Row],[Mensaje]],"Enviar mensaje"),"")</f>
        <v>Enviar mensaje</v>
      </c>
      <c r="AH1799" s="15" t="str">
        <f>CONCATENATE(A1799,F1799)</f>
        <v>1798HAMU2934557</v>
      </c>
      <c r="AI1799" s="15" t="str">
        <f>CONCATENATE("ENT-",A1799)</f>
        <v>ENT-1798</v>
      </c>
      <c r="AJ1799" s="15" t="str">
        <f>IF(Tabla2[[#This Row],[Op]]&lt;&gt;"","ENTREGA","")</f>
        <v>ENTREGA</v>
      </c>
      <c r="AK1799" s="40" t="str">
        <f>(Tabla2[[#This Row],[FECHA ENTREGA]]&amp;Tabla2[[#This Row],[HORA ENTREGA]])</f>
        <v>461110,375</v>
      </c>
      <c r="AL1799" s="34" t="str">
        <f>IFERROR(HYPERLINK("https://wa.me/"&amp;Tabla2[[#This Row],[CONTACTO]]&amp;"?text="&amp;Tabla2[[#This Row],[Mensaje]]),"")</f>
        <v>https://wa.me/56975315726?text=Hola!%0AServicio del día 30-03%0A *Cliente:* STAR CLUTCH S A */ Cont: * HAMU2934557*/ HR Entrega: *09:00* /Dirección: *CAMINO SAN PEDRO 9580, PUDAHUEL</v>
      </c>
    </row>
    <row r="1800" spans="1:38" s="15" customFormat="1" ht="16.5" customHeight="1" x14ac:dyDescent="0.2">
      <c r="A1800" s="15">
        <f>ROW(A1799)</f>
        <v>1799</v>
      </c>
      <c r="B1800" s="15">
        <f>IF(J1800=J1799,B1799+1,1)</f>
        <v>33</v>
      </c>
      <c r="C1800" s="15" t="s">
        <v>360</v>
      </c>
      <c r="D1800" s="25" t="s">
        <v>39</v>
      </c>
      <c r="E1800" s="27">
        <v>314841</v>
      </c>
      <c r="F1800" s="27" t="s">
        <v>2744</v>
      </c>
      <c r="G1800" s="27" t="s">
        <v>41</v>
      </c>
      <c r="H1800" s="27">
        <v>28000</v>
      </c>
      <c r="I1800" s="27" t="s">
        <v>171</v>
      </c>
      <c r="J1800" s="28">
        <v>46111</v>
      </c>
      <c r="K1800" s="26">
        <v>0.375</v>
      </c>
      <c r="L1800" s="26"/>
      <c r="M1800" s="27" t="s">
        <v>90</v>
      </c>
      <c r="N1800" s="25">
        <f>IFERROR(VLOOKUP(M1800,Data!$J$1:$K$58,2,0),"")</f>
        <v>56987557136</v>
      </c>
      <c r="O1800" s="27" t="s">
        <v>91</v>
      </c>
      <c r="P1800" s="27"/>
      <c r="Q1800" s="27" t="s">
        <v>362</v>
      </c>
      <c r="R1800" s="27" t="s">
        <v>69</v>
      </c>
      <c r="S1800" s="27"/>
      <c r="T1800" s="27"/>
      <c r="U1800" s="28"/>
      <c r="X1800" s="27"/>
      <c r="Y1800" s="27"/>
      <c r="Z1800" s="29"/>
      <c r="AA1800" s="29">
        <v>0.40486111111111112</v>
      </c>
      <c r="AB1800" s="29">
        <v>0.52083333333333337</v>
      </c>
      <c r="AC1800" s="30">
        <v>46111</v>
      </c>
      <c r="AD1800" s="15" t="str">
        <f>IF(Tabla2[[#This Row],[HORA ENTREGA]]="DIRECTO","On time", IF(AA1800&lt;&gt;"",IF(Tabla2[[#This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00" s="15" t="str">
        <f>MID(Tabla2[[#This Row],[TIPO]],1,3)</f>
        <v xml:space="preserve">40 </v>
      </c>
      <c r="AF18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SUMINISTROS TELEFONICOS Y COMPUTACIONALES ESTEC LT */ Cont: * OOCU9258466*/ HR Entrega: *09:00* /Dirección: *AVENIDA PEDRO DE VALDIVIA 5964, MACUL</v>
      </c>
      <c r="AG1800" s="38" t="str">
        <f>IFERROR(HYPERLINK("https://wa.me/"&amp;Tabla2[[#This Row],[CONTACTO]]&amp;"?text="&amp;Tabla2[[#This Row],[Mensaje]],"Enviar mensaje"),"")</f>
        <v>Enviar mensaje</v>
      </c>
      <c r="AH1800" s="15" t="str">
        <f>CONCATENATE(A1800,F1800)</f>
        <v>1799OOCU9258466</v>
      </c>
      <c r="AI1800" s="15" t="str">
        <f>CONCATENATE("ENT-",A1800)</f>
        <v>ENT-1799</v>
      </c>
      <c r="AJ1800" s="15" t="str">
        <f>IF(Tabla2[[#This Row],[Op]]&lt;&gt;"","ENTREGA","")</f>
        <v>ENTREGA</v>
      </c>
      <c r="AK1800" s="40" t="str">
        <f>(Tabla2[[#This Row],[FECHA ENTREGA]]&amp;Tabla2[[#This Row],[HORA ENTREGA]])</f>
        <v>461110,375</v>
      </c>
      <c r="AL1800" s="34" t="str">
        <f>IFERROR(HYPERLINK("https://wa.me/"&amp;Tabla2[[#This Row],[CONTACTO]]&amp;"?text="&amp;Tabla2[[#This Row],[Mensaje]]),"")</f>
        <v>https://wa.me/56987557136?text=Hola!%0AServicio del día 30-03%0A *Cliente:* SUMINISTROS TELEFONICOS Y COMPUTACIONALES ESTEC LT */ Cont: * OOCU9258466*/ HR Entrega: *09:00* /Dirección: *AVENIDA PEDRO DE VALDIVIA 5964, MACUL</v>
      </c>
    </row>
    <row r="1801" spans="1:38" s="15" customFormat="1" ht="16.5" customHeight="1" x14ac:dyDescent="0.2">
      <c r="A1801" s="15">
        <f>ROW(A1800)</f>
        <v>1800</v>
      </c>
      <c r="B1801" s="15">
        <f>IF(J1801=J1800,B1800+1,1)</f>
        <v>34</v>
      </c>
      <c r="C1801" s="15" t="s">
        <v>239</v>
      </c>
      <c r="D1801" s="25" t="s">
        <v>39</v>
      </c>
      <c r="E1801" s="27">
        <v>301672</v>
      </c>
      <c r="F1801" s="27" t="s">
        <v>2876</v>
      </c>
      <c r="G1801" s="27" t="s">
        <v>41</v>
      </c>
      <c r="H1801" s="27">
        <v>13000</v>
      </c>
      <c r="I1801" s="27" t="s">
        <v>42</v>
      </c>
      <c r="J1801" s="28">
        <v>46111</v>
      </c>
      <c r="K1801" s="26">
        <v>0.33333333333333331</v>
      </c>
      <c r="L1801" s="26"/>
      <c r="M1801" s="27" t="s">
        <v>51</v>
      </c>
      <c r="N1801" s="25">
        <f>IFERROR(VLOOKUP(M1801,Data!$J$1:$K$58,2,0),"")</f>
        <v>56967256951</v>
      </c>
      <c r="O1801" s="27" t="s">
        <v>52</v>
      </c>
      <c r="P1801" s="27"/>
      <c r="Q1801" s="27" t="s">
        <v>1036</v>
      </c>
      <c r="R1801" s="27" t="s">
        <v>250</v>
      </c>
      <c r="S1801" s="27"/>
      <c r="T1801" s="27"/>
      <c r="U1801" s="28"/>
      <c r="X1801" s="27"/>
      <c r="Y1801" s="27"/>
      <c r="Z1801" s="29"/>
      <c r="AA1801" s="29">
        <v>0.39791666666666664</v>
      </c>
      <c r="AB1801" s="29">
        <v>0.53819444444444442</v>
      </c>
      <c r="AC1801" s="30">
        <v>46111</v>
      </c>
      <c r="AD1801" s="15" t="str">
        <f>IF(Tabla2[[#This Row],[HORA ENTREGA]]="DIRECTO","On time", IF(AA1801&lt;&gt;"",IF(Tabla2[[#This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01" s="15" t="str">
        <f>MID(Tabla2[[#This Row],[TIPO]],1,3)</f>
        <v xml:space="preserve">40 </v>
      </c>
      <c r="AF18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SUPERMERCADO DEL NEUMATICO LTDA */ Cont: * KKFU7894213*/ HR Entrega: *08:00* /Dirección: *AV. GENERAL VELASQUEZ 10901, SAN BERNARDO</v>
      </c>
      <c r="AG1801" s="38" t="str">
        <f>IFERROR(HYPERLINK("https://wa.me/"&amp;Tabla2[[#This Row],[CONTACTO]]&amp;"?text="&amp;Tabla2[[#This Row],[Mensaje]],"Enviar mensaje"),"")</f>
        <v>Enviar mensaje</v>
      </c>
      <c r="AH1801" s="15" t="str">
        <f>CONCATENATE(A1801,F1801)</f>
        <v>1800KKFU7894213</v>
      </c>
      <c r="AI1801" s="15" t="str">
        <f>CONCATENATE("ENT-",A1801)</f>
        <v>ENT-1800</v>
      </c>
      <c r="AJ1801" s="15" t="str">
        <f>IF(Tabla2[[#This Row],[Op]]&lt;&gt;"","ENTREGA","")</f>
        <v>ENTREGA</v>
      </c>
      <c r="AK1801" s="40" t="str">
        <f>(Tabla2[[#This Row],[FECHA ENTREGA]]&amp;Tabla2[[#This Row],[HORA ENTREGA]])</f>
        <v>461110,333333333333333</v>
      </c>
      <c r="AL1801" s="34" t="str">
        <f>IFERROR(HYPERLINK("https://wa.me/"&amp;Tabla2[[#This Row],[CONTACTO]]&amp;"?text="&amp;Tabla2[[#This Row],[Mensaje]]),"")</f>
        <v>https://wa.me/56967256951?text=Hola!%0AServicio del día 30-03%0A *Cliente:* SUPERMERCADO DEL NEUMATICO LTDA */ Cont: * KKFU7894213*/ HR Entrega: *08:00* /Dirección: *AV. GENERAL VELASQUEZ 10901, SAN BERNARDO</v>
      </c>
    </row>
    <row r="1802" spans="1:38" s="15" customFormat="1" ht="16.5" customHeight="1" x14ac:dyDescent="0.2">
      <c r="A1802" s="15">
        <f>ROW(A1801)</f>
        <v>1801</v>
      </c>
      <c r="B1802" s="15">
        <f>IF(J1802=J1801,B1801+1,1)</f>
        <v>35</v>
      </c>
      <c r="C1802" s="15" t="s">
        <v>239</v>
      </c>
      <c r="D1802" s="25" t="s">
        <v>39</v>
      </c>
      <c r="E1802" s="27">
        <v>300069</v>
      </c>
      <c r="F1802" s="27" t="s">
        <v>2877</v>
      </c>
      <c r="G1802" s="27" t="s">
        <v>41</v>
      </c>
      <c r="H1802" s="27">
        <v>18000</v>
      </c>
      <c r="I1802" s="27" t="s">
        <v>42</v>
      </c>
      <c r="J1802" s="28">
        <v>46111</v>
      </c>
      <c r="K1802" s="26">
        <v>0.41666666666666669</v>
      </c>
      <c r="L1802" s="26"/>
      <c r="M1802" s="27" t="s">
        <v>117</v>
      </c>
      <c r="N1802" s="25">
        <f>IFERROR(VLOOKUP(M1802,Data!$J$1:$K$58,2,0),"")</f>
        <v>56973887539</v>
      </c>
      <c r="O1802" s="27" t="s">
        <v>118</v>
      </c>
      <c r="P1802" s="27"/>
      <c r="Q1802" s="27" t="s">
        <v>2878</v>
      </c>
      <c r="R1802" s="27" t="s">
        <v>183</v>
      </c>
      <c r="S1802" s="27"/>
      <c r="T1802" s="27"/>
      <c r="U1802" s="28"/>
      <c r="X1802" s="27"/>
      <c r="Y1802" s="27"/>
      <c r="Z1802" s="29"/>
      <c r="AA1802" s="29">
        <v>0.40416666666666667</v>
      </c>
      <c r="AB1802" s="29">
        <v>0.47916666666666669</v>
      </c>
      <c r="AC1802" s="30">
        <v>46111</v>
      </c>
      <c r="AD1802" s="15" t="str">
        <f>IF(Tabla2[[#This Row],[HORA ENTREGA]]="DIRECTO","On time", IF(AA1802&lt;&gt;"",IF(Tabla2[[#This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02" s="15" t="str">
        <f>MID(Tabla2[[#This Row],[TIPO]],1,3)</f>
        <v xml:space="preserve">40 </v>
      </c>
      <c r="AF18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SUPERMERCADO DEL NEUMATICO LTDA */ Cont: * NYKU4432383*/ HR Entrega: *10:00* /Dirección: *AV. PRESIDENTE EDUARDO FREY MONTALVA 4480, RENCA</v>
      </c>
      <c r="AG1802" s="38" t="str">
        <f>IFERROR(HYPERLINK("https://wa.me/"&amp;Tabla2[[#This Row],[CONTACTO]]&amp;"?text="&amp;Tabla2[[#This Row],[Mensaje]],"Enviar mensaje"),"")</f>
        <v>Enviar mensaje</v>
      </c>
      <c r="AH1802" s="15" t="str">
        <f>CONCATENATE(A1802,F1802)</f>
        <v>1801NYKU4432383</v>
      </c>
      <c r="AI1802" s="15" t="str">
        <f>CONCATENATE("ENT-",A1802)</f>
        <v>ENT-1801</v>
      </c>
      <c r="AJ1802" s="15" t="str">
        <f>IF(Tabla2[[#This Row],[Op]]&lt;&gt;"","ENTREGA","")</f>
        <v>ENTREGA</v>
      </c>
      <c r="AK1802" s="40" t="str">
        <f>(Tabla2[[#This Row],[FECHA ENTREGA]]&amp;Tabla2[[#This Row],[HORA ENTREGA]])</f>
        <v>461110,416666666666667</v>
      </c>
      <c r="AL1802" s="34" t="str">
        <f>IFERROR(HYPERLINK("https://wa.me/"&amp;Tabla2[[#This Row],[CONTACTO]]&amp;"?text="&amp;Tabla2[[#This Row],[Mensaje]]),"")</f>
        <v>https://wa.me/56973887539?text=Hola!%0AServicio del día 30-03%0A *Cliente:* SUPERMERCADO DEL NEUMATICO LTDA */ Cont: * NYKU4432383*/ HR Entrega: *10:00* /Dirección: *AV. PRESIDENTE EDUARDO FREY MONTALVA 4480, RENCA</v>
      </c>
    </row>
    <row r="1803" spans="1:38" s="15" customFormat="1" ht="16.5" customHeight="1" x14ac:dyDescent="0.2">
      <c r="A1803" s="15">
        <f>ROW(A1802)</f>
        <v>1802</v>
      </c>
      <c r="B1803" s="15">
        <f>IF(J1803=J1802,B1802+1,1)</f>
        <v>36</v>
      </c>
      <c r="C1803" s="15" t="s">
        <v>239</v>
      </c>
      <c r="D1803" s="25" t="s">
        <v>39</v>
      </c>
      <c r="E1803" s="27">
        <v>300069</v>
      </c>
      <c r="F1803" s="27" t="s">
        <v>2879</v>
      </c>
      <c r="G1803" s="27" t="s">
        <v>41</v>
      </c>
      <c r="H1803" s="27">
        <v>18000</v>
      </c>
      <c r="I1803" s="27" t="s">
        <v>42</v>
      </c>
      <c r="J1803" s="28">
        <v>46111</v>
      </c>
      <c r="K1803" s="26">
        <v>0.5</v>
      </c>
      <c r="L1803" s="26"/>
      <c r="M1803" s="27" t="s">
        <v>66</v>
      </c>
      <c r="N1803" s="25">
        <f>IFERROR(VLOOKUP(M1803,Data!$J$1:$K$58,2,0),"")</f>
        <v>56993389870</v>
      </c>
      <c r="O1803" s="27" t="s">
        <v>67</v>
      </c>
      <c r="P1803" s="27"/>
      <c r="Q1803" s="27" t="s">
        <v>2878</v>
      </c>
      <c r="R1803" s="27" t="s">
        <v>183</v>
      </c>
      <c r="S1803" s="27"/>
      <c r="T1803" s="27"/>
      <c r="U1803" s="28"/>
      <c r="X1803" s="27"/>
      <c r="Y1803" s="27"/>
      <c r="Z1803" s="29"/>
      <c r="AA1803" s="29">
        <v>0.51875000000000004</v>
      </c>
      <c r="AB1803" s="29">
        <v>0.55902777777777779</v>
      </c>
      <c r="AC1803" s="30">
        <v>46111</v>
      </c>
      <c r="AD1803" s="15" t="str">
        <f>IF(Tabla2[[#This Row],[HORA ENTREGA]]="DIRECTO","On time", IF(AA1803&lt;&gt;"",IF(Tabla2[[#This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03" s="15" t="str">
        <f>MID(Tabla2[[#This Row],[TIPO]],1,3)</f>
        <v xml:space="preserve">40 </v>
      </c>
      <c r="AF18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SUPERMERCADO DEL NEUMATICO LTDA */ Cont: * TEMU7492079*/ HR Entrega: *12:00* /Dirección: *AV. PRESIDENTE EDUARDO FREY MONTALVA 4480, RENCA</v>
      </c>
      <c r="AG1803" s="38" t="str">
        <f>IFERROR(HYPERLINK("https://wa.me/"&amp;Tabla2[[#This Row],[CONTACTO]]&amp;"?text="&amp;Tabla2[[#This Row],[Mensaje]],"Enviar mensaje"),"")</f>
        <v>Enviar mensaje</v>
      </c>
      <c r="AH1803" s="15" t="str">
        <f>CONCATENATE(A1803,F1803)</f>
        <v>1802TEMU7492079</v>
      </c>
      <c r="AI1803" s="15" t="str">
        <f>CONCATENATE("ENT-",A1803)</f>
        <v>ENT-1802</v>
      </c>
      <c r="AJ1803" s="15" t="str">
        <f>IF(Tabla2[[#This Row],[Op]]&lt;&gt;"","ENTREGA","")</f>
        <v>ENTREGA</v>
      </c>
      <c r="AK1803" s="40" t="str">
        <f>(Tabla2[[#This Row],[FECHA ENTREGA]]&amp;Tabla2[[#This Row],[HORA ENTREGA]])</f>
        <v>461110,5</v>
      </c>
      <c r="AL1803" s="34" t="str">
        <f>IFERROR(HYPERLINK("https://wa.me/"&amp;Tabla2[[#This Row],[CONTACTO]]&amp;"?text="&amp;Tabla2[[#This Row],[Mensaje]]),"")</f>
        <v>https://wa.me/56993389870?text=Hola!%0AServicio del día 30-03%0A *Cliente:* SUPERMERCADO DEL NEUMATICO LTDA */ Cont: * TEMU7492079*/ HR Entrega: *12:00* /Dirección: *AV. PRESIDENTE EDUARDO FREY MONTALVA 4480, RENCA</v>
      </c>
    </row>
    <row r="1804" spans="1:38" s="15" customFormat="1" ht="16.5" customHeight="1" x14ac:dyDescent="0.2">
      <c r="A1804" s="15">
        <f>ROW(A1803)</f>
        <v>1803</v>
      </c>
      <c r="B1804" s="15">
        <f>IF(J1804=J1803,B1803+1,1)</f>
        <v>37</v>
      </c>
      <c r="C1804" s="15" t="s">
        <v>447</v>
      </c>
      <c r="D1804" s="25" t="s">
        <v>39</v>
      </c>
      <c r="E1804" s="27">
        <v>386090</v>
      </c>
      <c r="F1804" s="27" t="s">
        <v>2880</v>
      </c>
      <c r="G1804" s="27" t="s">
        <v>41</v>
      </c>
      <c r="H1804" s="27">
        <v>17000</v>
      </c>
      <c r="I1804" s="27" t="s">
        <v>42</v>
      </c>
      <c r="J1804" s="28">
        <v>46111</v>
      </c>
      <c r="K1804" s="26">
        <v>0.33333333333333331</v>
      </c>
      <c r="L1804" s="26"/>
      <c r="M1804" s="27" t="s">
        <v>273</v>
      </c>
      <c r="N1804" s="25">
        <f>IFERROR(VLOOKUP(M1804,Data!$J$1:$K$58,2,0),"")</f>
        <v>56950103942</v>
      </c>
      <c r="O1804" s="27" t="s">
        <v>274</v>
      </c>
      <c r="P1804" s="27"/>
      <c r="Q1804" s="27" t="s">
        <v>2083</v>
      </c>
      <c r="R1804" s="27" t="s">
        <v>2813</v>
      </c>
      <c r="S1804" s="27"/>
      <c r="T1804" s="27"/>
      <c r="U1804" s="28"/>
      <c r="V1804" s="15" t="s">
        <v>1700</v>
      </c>
      <c r="X1804" s="27"/>
      <c r="Y1804" s="27"/>
      <c r="Z1804" s="29"/>
      <c r="AA1804" s="29">
        <v>0.29166666666666669</v>
      </c>
      <c r="AB1804" s="29">
        <v>0.41111111111111109</v>
      </c>
      <c r="AC1804" s="30">
        <v>46111</v>
      </c>
      <c r="AD1804" s="15" t="str">
        <f>IF(Tabla2[[#This Row],[HORA ENTREGA]]="DIRECTO","On time", IF(AA1804&lt;&gt;"",IF(Tabla2[[#This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04" s="15" t="str">
        <f>MID(Tabla2[[#This Row],[TIPO]],1,3)</f>
        <v xml:space="preserve">40 </v>
      </c>
      <c r="AF18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TECNIKA S A */ Cont: * HLXU8271783*/ HR Entrega: *08:00* /Dirección: *Olivos 1270, Pudahuel</v>
      </c>
      <c r="AG1804" s="38" t="str">
        <f>IFERROR(HYPERLINK("https://wa.me/"&amp;Tabla2[[#This Row],[CONTACTO]]&amp;"?text="&amp;Tabla2[[#This Row],[Mensaje]],"Enviar mensaje"),"")</f>
        <v>Enviar mensaje</v>
      </c>
      <c r="AH1804" s="15" t="str">
        <f>CONCATENATE(A1804,F1804)</f>
        <v>1803HLXU8271783</v>
      </c>
      <c r="AI1804" s="15" t="str">
        <f>CONCATENATE("ENT-",A1804)</f>
        <v>ENT-1803</v>
      </c>
      <c r="AJ1804" s="15" t="str">
        <f>IF(Tabla2[[#This Row],[Op]]&lt;&gt;"","ENTREGA","")</f>
        <v>ENTREGA</v>
      </c>
      <c r="AK1804" s="40" t="str">
        <f>(Tabla2[[#This Row],[FECHA ENTREGA]]&amp;Tabla2[[#This Row],[HORA ENTREGA]])</f>
        <v>461110,333333333333333</v>
      </c>
      <c r="AL1804" s="34" t="str">
        <f>IFERROR(HYPERLINK("https://wa.me/"&amp;Tabla2[[#This Row],[CONTACTO]]&amp;"?text="&amp;Tabla2[[#This Row],[Mensaje]]),"")</f>
        <v>https://wa.me/56950103942?text=Hola!%0AServicio del día 30-03%0A *Cliente:* TECNIKA S A */ Cont: * HLXU8271783*/ HR Entrega: *08:00* /Dirección: *Olivos 1270, Pudahuel</v>
      </c>
    </row>
    <row r="1805" spans="1:38" s="15" customFormat="1" ht="16.5" customHeight="1" x14ac:dyDescent="0.2">
      <c r="A1805" s="15">
        <f>ROW(A1804)</f>
        <v>1804</v>
      </c>
      <c r="B1805" s="15">
        <f>IF(J1805=J1804,B1804+1,1)</f>
        <v>38</v>
      </c>
      <c r="C1805" s="15" t="s">
        <v>447</v>
      </c>
      <c r="D1805" s="25" t="s">
        <v>39</v>
      </c>
      <c r="E1805" s="27">
        <v>386033</v>
      </c>
      <c r="F1805" s="27" t="s">
        <v>2881</v>
      </c>
      <c r="G1805" s="27" t="s">
        <v>41</v>
      </c>
      <c r="H1805" s="27">
        <v>16000</v>
      </c>
      <c r="I1805" s="27" t="s">
        <v>42</v>
      </c>
      <c r="J1805" s="28">
        <v>46111</v>
      </c>
      <c r="K1805" s="26">
        <v>0.39583333333333331</v>
      </c>
      <c r="L1805" s="26"/>
      <c r="M1805" s="27" t="s">
        <v>971</v>
      </c>
      <c r="N1805" s="25">
        <f>IFERROR(VLOOKUP(M1805,Data!$J$1:$K$58,2,0),"")</f>
        <v>56999972473</v>
      </c>
      <c r="O1805" s="27" t="s">
        <v>348</v>
      </c>
      <c r="P1805" s="27"/>
      <c r="Q1805" s="27" t="s">
        <v>2083</v>
      </c>
      <c r="R1805" s="27" t="s">
        <v>402</v>
      </c>
      <c r="S1805" s="27"/>
      <c r="T1805" s="27"/>
      <c r="U1805" s="28"/>
      <c r="V1805" s="15" t="s">
        <v>1700</v>
      </c>
      <c r="X1805" s="27"/>
      <c r="Y1805" s="27"/>
      <c r="Z1805" s="29"/>
      <c r="AA1805" s="29">
        <v>0.39791666666666664</v>
      </c>
      <c r="AB1805" s="29">
        <v>0.47222222222222221</v>
      </c>
      <c r="AC1805" s="30">
        <v>46111</v>
      </c>
      <c r="AD1805" s="15" t="str">
        <f>IF(Tabla2[[#This Row],[HORA ENTREGA]]="DIRECTO","On time", IF(AA1805&lt;&gt;"",IF(Tabla2[[#This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05" s="15" t="str">
        <f>MID(Tabla2[[#This Row],[TIPO]],1,3)</f>
        <v xml:space="preserve">40 </v>
      </c>
      <c r="AF18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30-03%0A *Cliente:* TECNIKA S A */ Cont: * FANU1710913*/ HR Entrega: *09:30* /Dirección: *Olivos 1270, Pudahuel</v>
      </c>
      <c r="AG1805" s="38" t="str">
        <f>IFERROR(HYPERLINK("https://wa.me/"&amp;Tabla2[[#This Row],[CONTACTO]]&amp;"?text="&amp;Tabla2[[#This Row],[Mensaje]],"Enviar mensaje"),"")</f>
        <v>Enviar mensaje</v>
      </c>
      <c r="AH1805" s="15" t="str">
        <f>CONCATENATE(A1805,F1805)</f>
        <v>1804FANU1710913</v>
      </c>
      <c r="AI1805" s="15" t="str">
        <f>CONCATENATE("ENT-",A1805)</f>
        <v>ENT-1804</v>
      </c>
      <c r="AJ1805" s="15" t="str">
        <f>IF(Tabla2[[#This Row],[Op]]&lt;&gt;"","ENTREGA","")</f>
        <v>ENTREGA</v>
      </c>
      <c r="AK1805" s="40" t="str">
        <f>(Tabla2[[#This Row],[FECHA ENTREGA]]&amp;Tabla2[[#This Row],[HORA ENTREGA]])</f>
        <v>461110,395833333333333</v>
      </c>
      <c r="AL1805" s="34" t="str">
        <f>IFERROR(HYPERLINK("https://wa.me/"&amp;Tabla2[[#This Row],[CONTACTO]]&amp;"?text="&amp;Tabla2[[#This Row],[Mensaje]]),"")</f>
        <v>https://wa.me/56999972473?text=Hola!%0AServicio del día 30-03%0A *Cliente:* TECNIKA S A */ Cont: * FANU1710913*/ HR Entrega: *09:30* /Dirección: *Olivos 1270, Pudahuel</v>
      </c>
    </row>
    <row r="1806" spans="1:38" s="15" customFormat="1" ht="16.5" customHeight="1" x14ac:dyDescent="0.2">
      <c r="A1806" s="15">
        <f>ROW(A1805)</f>
        <v>1805</v>
      </c>
      <c r="B1806" s="15">
        <f>IF(J1806=J1805,B1805+1,1)</f>
        <v>1</v>
      </c>
      <c r="C1806" s="15" t="s">
        <v>43</v>
      </c>
      <c r="D1806" s="25" t="s">
        <v>39</v>
      </c>
      <c r="E1806" s="27">
        <v>369231</v>
      </c>
      <c r="F1806" s="27" t="s">
        <v>2882</v>
      </c>
      <c r="G1806" s="27" t="s">
        <v>41</v>
      </c>
      <c r="H1806" s="27">
        <v>15400</v>
      </c>
      <c r="I1806" s="27"/>
      <c r="J1806" s="28">
        <v>46112</v>
      </c>
      <c r="K1806" s="26">
        <v>0.47916666666666669</v>
      </c>
      <c r="L1806" s="26"/>
      <c r="M1806" s="27" t="s">
        <v>674</v>
      </c>
      <c r="N1806" s="25">
        <f>IFERROR(VLOOKUP(M1806,Data!$J$1:$K$58,2,0),"")</f>
        <v>56967386018</v>
      </c>
      <c r="O1806" s="27" t="s">
        <v>356</v>
      </c>
      <c r="P1806" s="27"/>
      <c r="Q1806" s="27" t="s">
        <v>2883</v>
      </c>
      <c r="R1806" s="27" t="s">
        <v>74</v>
      </c>
      <c r="S1806" s="27"/>
      <c r="T1806" s="27"/>
      <c r="U1806" s="28"/>
      <c r="V1806" s="15" t="s">
        <v>1700</v>
      </c>
      <c r="X1806" s="27"/>
      <c r="Y1806" s="27"/>
      <c r="Z1806" s="29"/>
      <c r="AA1806" s="29">
        <v>0.44097222222222221</v>
      </c>
      <c r="AB1806" s="29">
        <v>0.60069444444444442</v>
      </c>
      <c r="AC1806" s="30">
        <v>46112</v>
      </c>
      <c r="AD1806" s="15" t="str">
        <f>IF(Tabla2[[#This Row],[HORA ENTREGA]]="DIRECTO","On time", IF(AA1806&lt;&gt;"",IF(Tabla2[[#This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06" s="15" t="str">
        <f>MID(Tabla2[[#This Row],[TIPO]],1,3)</f>
        <v xml:space="preserve">40 </v>
      </c>
      <c r="AF18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ALCA SPA */ Cont: * MSNU7032102*/ HR Entrega: *11:30* /Dirección: *Caminó Punta Mocha # 4899-A. Huechuraba, Santiago</v>
      </c>
      <c r="AG1806" s="38" t="str">
        <f>IFERROR(HYPERLINK("https://wa.me/"&amp;Tabla2[[#This Row],[CONTACTO]]&amp;"?text="&amp;Tabla2[[#This Row],[Mensaje]],"Enviar mensaje"),"")</f>
        <v>Enviar mensaje</v>
      </c>
      <c r="AH1806" s="15" t="str">
        <f>CONCATENATE(A1806,F1806)</f>
        <v>1805MSNU7032102</v>
      </c>
      <c r="AI1806" s="15" t="str">
        <f>CONCATENATE("ENT-",A1806)</f>
        <v>ENT-1805</v>
      </c>
      <c r="AJ1806" s="15" t="str">
        <f>IF(Tabla2[[#This Row],[Op]]&lt;&gt;"","ENTREGA","")</f>
        <v>ENTREGA</v>
      </c>
      <c r="AK1806" s="40" t="str">
        <f>(Tabla2[[#This Row],[FECHA ENTREGA]]&amp;Tabla2[[#This Row],[HORA ENTREGA]])</f>
        <v>461120,479166666666667</v>
      </c>
      <c r="AL1806" s="34" t="str">
        <f>IFERROR(HYPERLINK("https://wa.me/"&amp;Tabla2[[#This Row],[CONTACTO]]&amp;"?text="&amp;Tabla2[[#This Row],[Mensaje]]),"")</f>
        <v>https://wa.me/56967386018?text=Hola!%0AServicio del día 31-03%0A *Cliente:* ALCA SPA */ Cont: * MSNU7032102*/ HR Entrega: *11:30* /Dirección: *Caminó Punta Mocha # 4899-A. Huechuraba, Santiago</v>
      </c>
    </row>
    <row r="1807" spans="1:38" s="15" customFormat="1" ht="16.5" customHeight="1" x14ac:dyDescent="0.2">
      <c r="A1807" s="15">
        <f>ROW(A1806)</f>
        <v>1806</v>
      </c>
      <c r="B1807" s="15">
        <f>IF(J1807=J1806,B1806+1,1)</f>
        <v>2</v>
      </c>
      <c r="C1807" s="15" t="s">
        <v>2679</v>
      </c>
      <c r="D1807" s="25" t="s">
        <v>39</v>
      </c>
      <c r="E1807" s="27">
        <v>302076</v>
      </c>
      <c r="F1807" s="27" t="s">
        <v>2884</v>
      </c>
      <c r="G1807" s="27" t="s">
        <v>41</v>
      </c>
      <c r="H1807" s="27">
        <v>30000</v>
      </c>
      <c r="I1807" s="27" t="s">
        <v>42</v>
      </c>
      <c r="J1807" s="28">
        <v>46112</v>
      </c>
      <c r="K1807" s="26">
        <v>0.33333333333333331</v>
      </c>
      <c r="L1807" s="26"/>
      <c r="M1807" s="27" t="s">
        <v>90</v>
      </c>
      <c r="N1807" s="25">
        <f>IFERROR(VLOOKUP(M1807,Data!$J$1:$K$58,2,0),"")</f>
        <v>56987557136</v>
      </c>
      <c r="O1807" s="27" t="s">
        <v>91</v>
      </c>
      <c r="P1807" s="27"/>
      <c r="Q1807" s="27" t="s">
        <v>47</v>
      </c>
      <c r="R1807" s="27" t="s">
        <v>280</v>
      </c>
      <c r="S1807" s="27"/>
      <c r="T1807" s="27"/>
      <c r="U1807" s="28"/>
      <c r="V1807" s="15" t="s">
        <v>1700</v>
      </c>
      <c r="X1807" s="27"/>
      <c r="Y1807" s="27"/>
      <c r="Z1807" s="29"/>
      <c r="AA1807" s="29">
        <v>0.33333333333333331</v>
      </c>
      <c r="AB1807" s="29">
        <v>0.4513888888888889</v>
      </c>
      <c r="AC1807" s="30">
        <v>46112</v>
      </c>
      <c r="AD1807" s="15" t="str">
        <f>IF(Tabla2[[#This Row],[HORA ENTREGA]]="DIRECTO","On time", IF(AA1807&lt;&gt;"",IF(Tabla2[[#This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07" s="15" t="str">
        <f>MID(Tabla2[[#This Row],[TIPO]],1,3)</f>
        <v xml:space="preserve">40 </v>
      </c>
      <c r="AF18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ALLCA SPA */ Cont: * CGMU5093101*/ HR Entrega: *08:00* /Dirección: *BERNARDO O"HIGGINS 158 COLINA</v>
      </c>
      <c r="AG1807" s="38" t="str">
        <f>IFERROR(HYPERLINK("https://wa.me/"&amp;Tabla2[[#This Row],[CONTACTO]]&amp;"?text="&amp;Tabla2[[#This Row],[Mensaje]],"Enviar mensaje"),"")</f>
        <v>Enviar mensaje</v>
      </c>
      <c r="AH1807" s="15" t="str">
        <f>CONCATENATE(A1807,F1807)</f>
        <v>1806CGMU5093101</v>
      </c>
      <c r="AI1807" s="15" t="str">
        <f>CONCATENATE("ENT-",A1807)</f>
        <v>ENT-1806</v>
      </c>
      <c r="AJ1807" s="15" t="str">
        <f>IF(Tabla2[[#This Row],[Op]]&lt;&gt;"","ENTREGA","")</f>
        <v>ENTREGA</v>
      </c>
      <c r="AK1807" s="40" t="str">
        <f>(Tabla2[[#This Row],[FECHA ENTREGA]]&amp;Tabla2[[#This Row],[HORA ENTREGA]])</f>
        <v>461120,333333333333333</v>
      </c>
      <c r="AL1807" s="34" t="str">
        <f>IFERROR(HYPERLINK("https://wa.me/"&amp;Tabla2[[#This Row],[CONTACTO]]&amp;"?text="&amp;Tabla2[[#This Row],[Mensaje]]),"")</f>
        <v>https://wa.me/56987557136?text=Hola!%0AServicio del día 31-03%0A *Cliente:* ALLCA SPA */ Cont: * CGMU5093101*/ HR Entrega: *08:00* /Dirección: *BERNARDO O"HIGGINS 158 COLINA</v>
      </c>
    </row>
    <row r="1808" spans="1:38" s="15" customFormat="1" ht="16.5" customHeight="1" x14ac:dyDescent="0.2">
      <c r="A1808" s="15">
        <f>ROW(A1807)</f>
        <v>1807</v>
      </c>
      <c r="B1808" s="15">
        <f>IF(J1808=J1807,B1807+1,1)</f>
        <v>3</v>
      </c>
      <c r="C1808" s="15" t="s">
        <v>2234</v>
      </c>
      <c r="D1808" s="25" t="s">
        <v>39</v>
      </c>
      <c r="E1808" s="27">
        <v>300526</v>
      </c>
      <c r="F1808" s="27" t="s">
        <v>456</v>
      </c>
      <c r="G1808" s="27" t="s">
        <v>456</v>
      </c>
      <c r="H1808" s="27" t="s">
        <v>120</v>
      </c>
      <c r="I1808" s="27" t="s">
        <v>42</v>
      </c>
      <c r="J1808" s="28">
        <v>46112</v>
      </c>
      <c r="K1808" s="26">
        <v>0.375</v>
      </c>
      <c r="L1808" s="26"/>
      <c r="M1808" s="27" t="s">
        <v>247</v>
      </c>
      <c r="N1808" s="25">
        <f>IFERROR(VLOOKUP(M1808,Data!$J$1:$K$58,2,0),"")</f>
        <v>56953157599</v>
      </c>
      <c r="O1808" s="27" t="s">
        <v>248</v>
      </c>
      <c r="P1808" s="27"/>
      <c r="Q1808" s="27" t="s">
        <v>2235</v>
      </c>
      <c r="R1808" s="27" t="s">
        <v>120</v>
      </c>
      <c r="S1808" s="27"/>
      <c r="T1808" s="27"/>
      <c r="U1808" s="28"/>
      <c r="X1808" s="27"/>
      <c r="Y1808" s="27"/>
      <c r="Z1808" s="29"/>
      <c r="AA1808" s="29">
        <v>0.48680555555555555</v>
      </c>
      <c r="AB1808" s="29">
        <v>0.52430555555555558</v>
      </c>
      <c r="AC1808" s="30">
        <v>46112</v>
      </c>
      <c r="AD1808" s="15" t="str">
        <f>IF(Tabla2[[#This Row],[HORA ENTREGA]]="DIRECTO","On time", IF(AA1808&lt;&gt;"",IF(Tabla2[[#This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08" s="15" t="str">
        <f>MID(Tabla2[[#This Row],[TIPO]],1,3)</f>
        <v>RAM</v>
      </c>
      <c r="AF18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AUTOMOTIVE SPA / DSV */ Cont: * RAMPLA*/ HR Entrega: *09:00* /Dirección: *Planta Granallos ByR - Camino la estancilla de Nos parcela 55 km 25 San Bernardo</v>
      </c>
      <c r="AG1808" s="38" t="str">
        <f>IFERROR(HYPERLINK("https://wa.me/"&amp;Tabla2[[#This Row],[CONTACTO]]&amp;"?text="&amp;Tabla2[[#This Row],[Mensaje]],"Enviar mensaje"),"")</f>
        <v>Enviar mensaje</v>
      </c>
      <c r="AH1808" s="15" t="str">
        <f>CONCATENATE(A1808,F1808)</f>
        <v>1807RAMPLA</v>
      </c>
      <c r="AI1808" s="15" t="str">
        <f>CONCATENATE("ENT-",A1808)</f>
        <v>ENT-1807</v>
      </c>
      <c r="AJ1808" s="15" t="str">
        <f>IF(Tabla2[[#This Row],[Op]]&lt;&gt;"","ENTREGA","")</f>
        <v>ENTREGA</v>
      </c>
      <c r="AK1808" s="40" t="str">
        <f>(Tabla2[[#This Row],[FECHA ENTREGA]]&amp;Tabla2[[#This Row],[HORA ENTREGA]])</f>
        <v>461120,375</v>
      </c>
      <c r="AL1808" s="34" t="str">
        <f>IFERROR(HYPERLINK("https://wa.me/"&amp;Tabla2[[#This Row],[CONTACTO]]&amp;"?text="&amp;Tabla2[[#This Row],[Mensaje]]),"")</f>
        <v>https://wa.me/56953157599?text=Hola!%0AServicio del día 31-03%0A *Cliente:* AUTOMOTIVE SPA / DSV */ Cont: * RAMPLA*/ HR Entrega: *09:00* /Dirección: *Planta Granallos ByR - Camino la estancilla de Nos parcela 55 km 25 San Bernardo</v>
      </c>
    </row>
    <row r="1809" spans="1:38" s="15" customFormat="1" ht="16.5" customHeight="1" x14ac:dyDescent="0.2">
      <c r="A1809" s="15">
        <f>ROW(A1808)</f>
        <v>1808</v>
      </c>
      <c r="B1809" s="15">
        <f>IF(J1809=J1808,B1808+1,1)</f>
        <v>4</v>
      </c>
      <c r="C1809" s="15" t="s">
        <v>2234</v>
      </c>
      <c r="D1809" s="25" t="s">
        <v>39</v>
      </c>
      <c r="E1809" s="27">
        <v>300526</v>
      </c>
      <c r="F1809" s="27" t="s">
        <v>456</v>
      </c>
      <c r="G1809" s="27" t="s">
        <v>456</v>
      </c>
      <c r="H1809" s="27" t="s">
        <v>120</v>
      </c>
      <c r="I1809" s="27" t="s">
        <v>42</v>
      </c>
      <c r="J1809" s="28">
        <v>46112</v>
      </c>
      <c r="K1809" s="26">
        <v>0.41666666666666669</v>
      </c>
      <c r="L1809" s="26"/>
      <c r="M1809" s="27" t="s">
        <v>433</v>
      </c>
      <c r="N1809" s="25">
        <f>IFERROR(VLOOKUP(M1809,Data!$J$1:$K$58,2,0),"")</f>
        <v>56994354094</v>
      </c>
      <c r="O1809" s="27" t="s">
        <v>434</v>
      </c>
      <c r="P1809" s="27"/>
      <c r="Q1809" s="27" t="s">
        <v>2235</v>
      </c>
      <c r="R1809" s="27" t="s">
        <v>120</v>
      </c>
      <c r="S1809" s="27"/>
      <c r="T1809" s="27"/>
      <c r="U1809" s="28"/>
      <c r="X1809" s="27"/>
      <c r="Y1809" s="27"/>
      <c r="Z1809" s="29"/>
      <c r="AA1809" s="29">
        <v>0.48958333333333331</v>
      </c>
      <c r="AB1809" s="29">
        <v>0.60972222222222228</v>
      </c>
      <c r="AC1809" s="30">
        <v>46112</v>
      </c>
      <c r="AD1809" s="15" t="str">
        <f>IF(Tabla2[[#This Row],[HORA ENTREGA]]="DIRECTO","On time", IF(AA1809&lt;&gt;"",IF(Tabla2[[#This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09" s="15" t="str">
        <f>MID(Tabla2[[#This Row],[TIPO]],1,3)</f>
        <v>RAM</v>
      </c>
      <c r="AF18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AUTOMOTIVE SPA / DSV */ Cont: * RAMPLA*/ HR Entrega: *10:00* /Dirección: *Planta Granallos ByR - Camino la estancilla de Nos parcela 55 km 25 San Bernardo</v>
      </c>
      <c r="AG1809" s="38" t="str">
        <f>IFERROR(HYPERLINK("https://wa.me/"&amp;Tabla2[[#This Row],[CONTACTO]]&amp;"?text="&amp;Tabla2[[#This Row],[Mensaje]],"Enviar mensaje"),"")</f>
        <v>Enviar mensaje</v>
      </c>
      <c r="AH1809" s="15" t="str">
        <f>CONCATENATE(A1809,F1809)</f>
        <v>1808RAMPLA</v>
      </c>
      <c r="AI1809" s="15" t="str">
        <f>CONCATENATE("ENT-",A1809)</f>
        <v>ENT-1808</v>
      </c>
      <c r="AJ1809" s="15" t="str">
        <f>IF(Tabla2[[#This Row],[Op]]&lt;&gt;"","ENTREGA","")</f>
        <v>ENTREGA</v>
      </c>
      <c r="AK1809" s="40" t="str">
        <f>(Tabla2[[#This Row],[FECHA ENTREGA]]&amp;Tabla2[[#This Row],[HORA ENTREGA]])</f>
        <v>461120,416666666666667</v>
      </c>
      <c r="AL1809" s="34" t="str">
        <f>IFERROR(HYPERLINK("https://wa.me/"&amp;Tabla2[[#This Row],[CONTACTO]]&amp;"?text="&amp;Tabla2[[#This Row],[Mensaje]]),"")</f>
        <v>https://wa.me/56994354094?text=Hola!%0AServicio del día 31-03%0A *Cliente:* AUTOMOTIVE SPA / DSV */ Cont: * RAMPLA*/ HR Entrega: *10:00* /Dirección: *Planta Granallos ByR - Camino la estancilla de Nos parcela 55 km 25 San Bernardo</v>
      </c>
    </row>
    <row r="1810" spans="1:38" s="15" customFormat="1" ht="16.5" customHeight="1" x14ac:dyDescent="0.2">
      <c r="A1810" s="15">
        <f>ROW(A1809)</f>
        <v>1809</v>
      </c>
      <c r="B1810" s="15">
        <f>IF(J1810=J1809,B1809+1,1)</f>
        <v>5</v>
      </c>
      <c r="C1810" s="15" t="s">
        <v>263</v>
      </c>
      <c r="D1810" s="25" t="s">
        <v>39</v>
      </c>
      <c r="E1810" s="27">
        <v>1287034</v>
      </c>
      <c r="F1810" s="27" t="s">
        <v>2885</v>
      </c>
      <c r="G1810" s="27" t="s">
        <v>64</v>
      </c>
      <c r="H1810" s="27">
        <v>6082</v>
      </c>
      <c r="I1810" s="27" t="s">
        <v>42</v>
      </c>
      <c r="J1810" s="28">
        <v>46112</v>
      </c>
      <c r="K1810" s="26">
        <v>0.33333333333333331</v>
      </c>
      <c r="L1810" s="26"/>
      <c r="M1810" s="27" t="s">
        <v>45</v>
      </c>
      <c r="N1810" s="25">
        <f>IFERROR(VLOOKUP(M1810,Data!$J$1:$K$58,2,0),"")</f>
        <v>56950981572</v>
      </c>
      <c r="O1810" s="27" t="s">
        <v>46</v>
      </c>
      <c r="P1810" s="27"/>
      <c r="Q1810" s="27" t="s">
        <v>2886</v>
      </c>
      <c r="R1810" s="27"/>
      <c r="S1810" s="27"/>
      <c r="T1810" s="27"/>
      <c r="U1810" s="28"/>
      <c r="X1810" s="27"/>
      <c r="Y1810" s="27"/>
      <c r="Z1810" s="29"/>
      <c r="AA1810" s="29">
        <v>0.34027777777777779</v>
      </c>
      <c r="AB1810" s="29">
        <v>0.37152777777777779</v>
      </c>
      <c r="AC1810" s="30">
        <v>46112</v>
      </c>
      <c r="AD1810" s="15" t="str">
        <f>IF(Tabla2[[#This Row],[HORA ENTREGA]]="DIRECTO","On time", IF(AA1810&lt;&gt;"",IF(Tabla2[[#This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0" s="15" t="str">
        <f>MID(Tabla2[[#This Row],[TIPO]],1,3)</f>
        <v xml:space="preserve">20 </v>
      </c>
      <c r="AF18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BARCEL CHILE S.A. */ Cont: * GCXU2445488*/ HR Entrega: *08:00* /Dirección: *BODEGA AGUNSA, AVENIDA LA MONTAÑA 1550 (INGRESO PORTERIA A)</v>
      </c>
      <c r="AG1810" s="38" t="str">
        <f>IFERROR(HYPERLINK("https://wa.me/"&amp;Tabla2[[#This Row],[CONTACTO]]&amp;"?text="&amp;Tabla2[[#This Row],[Mensaje]],"Enviar mensaje"),"")</f>
        <v>Enviar mensaje</v>
      </c>
      <c r="AH1810" s="15" t="str">
        <f>CONCATENATE(A1810,F1810)</f>
        <v>1809GCXU2445488</v>
      </c>
      <c r="AI1810" s="15" t="str">
        <f>CONCATENATE("ENT-",A1810)</f>
        <v>ENT-1809</v>
      </c>
      <c r="AJ1810" s="15" t="str">
        <f>IF(Tabla2[[#This Row],[Op]]&lt;&gt;"","ENTREGA","")</f>
        <v>ENTREGA</v>
      </c>
      <c r="AK1810" s="40" t="str">
        <f>(Tabla2[[#This Row],[FECHA ENTREGA]]&amp;Tabla2[[#This Row],[HORA ENTREGA]])</f>
        <v>461120,333333333333333</v>
      </c>
      <c r="AL1810" s="34" t="str">
        <f>IFERROR(HYPERLINK("https://wa.me/"&amp;Tabla2[[#This Row],[CONTACTO]]&amp;"?text="&amp;Tabla2[[#This Row],[Mensaje]]),"")</f>
        <v>https://wa.me/56950981572?text=Hola!%0AServicio del día 31-03%0A *Cliente:* BARCEL CHILE S.A. */ Cont: * GCXU2445488*/ HR Entrega: *08:00* /Dirección: *BODEGA AGUNSA, AVENIDA LA MONTAÑA 1550 (INGRESO PORTERIA A)</v>
      </c>
    </row>
    <row r="1811" spans="1:38" s="15" customFormat="1" ht="16.5" customHeight="1" x14ac:dyDescent="0.2">
      <c r="A1811" s="15">
        <f>ROW(A1810)</f>
        <v>1810</v>
      </c>
      <c r="B1811" s="15">
        <f>IF(J1811=J1810,B1810+1,1)</f>
        <v>6</v>
      </c>
      <c r="C1811" s="15" t="s">
        <v>75</v>
      </c>
      <c r="D1811" s="25" t="s">
        <v>39</v>
      </c>
      <c r="E1811" s="27">
        <v>302152</v>
      </c>
      <c r="F1811" s="27" t="s">
        <v>2887</v>
      </c>
      <c r="G1811" s="27" t="s">
        <v>41</v>
      </c>
      <c r="H1811" s="27">
        <v>7000</v>
      </c>
      <c r="I1811" s="27" t="s">
        <v>2888</v>
      </c>
      <c r="J1811" s="28">
        <v>46112</v>
      </c>
      <c r="K1811" s="26">
        <v>0.45833333333333331</v>
      </c>
      <c r="L1811" s="26"/>
      <c r="M1811" s="27" t="s">
        <v>144</v>
      </c>
      <c r="N1811" s="25">
        <f>IFERROR(VLOOKUP(M1811,Data!$J$1:$K$58,2,0),"")</f>
        <v>56940144795</v>
      </c>
      <c r="O1811" s="27" t="s">
        <v>145</v>
      </c>
      <c r="P1811" s="27"/>
      <c r="Q1811" s="27" t="s">
        <v>79</v>
      </c>
      <c r="R1811" s="27" t="s">
        <v>1593</v>
      </c>
      <c r="S1811" s="27"/>
      <c r="T1811" s="27"/>
      <c r="U1811" s="28"/>
      <c r="V1811" s="15" t="s">
        <v>1700</v>
      </c>
      <c r="X1811" s="27"/>
      <c r="Y1811" s="27"/>
      <c r="Z1811" s="29"/>
      <c r="AA1811" s="29">
        <v>0.44097222222222221</v>
      </c>
      <c r="AB1811" s="29">
        <v>0.61041666666666672</v>
      </c>
      <c r="AC1811" s="30">
        <v>46112</v>
      </c>
      <c r="AD1811" s="15" t="str">
        <f>IF(Tabla2[[#This Row],[HORA ENTREGA]]="DIRECTO","On time", IF(AA1811&lt;&gt;"",IF(Tabla2[[#This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1" s="15" t="str">
        <f>MID(Tabla2[[#This Row],[TIPO]],1,3)</f>
        <v xml:space="preserve">40 </v>
      </c>
      <c r="AF18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BAYONA SPA */ Cont: * MSMU4339600*/ HR Entrega: *11:00* /Dirección: * BOULEVAR 1313 BODENOR FLEX CENTER ENEA, PUDAHUEL</v>
      </c>
      <c r="AG1811" s="38" t="str">
        <f>IFERROR(HYPERLINK("https://wa.me/"&amp;Tabla2[[#This Row],[CONTACTO]]&amp;"?text="&amp;Tabla2[[#This Row],[Mensaje]],"Enviar mensaje"),"")</f>
        <v>Enviar mensaje</v>
      </c>
      <c r="AH1811" s="15" t="str">
        <f>CONCATENATE(A1811,F1811)</f>
        <v>1810MSMU4339600</v>
      </c>
      <c r="AI1811" s="15" t="str">
        <f>CONCATENATE("ENT-",A1811)</f>
        <v>ENT-1810</v>
      </c>
      <c r="AJ1811" s="15" t="str">
        <f>IF(Tabla2[[#This Row],[Op]]&lt;&gt;"","ENTREGA","")</f>
        <v>ENTREGA</v>
      </c>
      <c r="AK1811" s="40" t="str">
        <f>(Tabla2[[#This Row],[FECHA ENTREGA]]&amp;Tabla2[[#This Row],[HORA ENTREGA]])</f>
        <v>461120,458333333333333</v>
      </c>
      <c r="AL1811" s="34" t="str">
        <f>IFERROR(HYPERLINK("https://wa.me/"&amp;Tabla2[[#This Row],[CONTACTO]]&amp;"?text="&amp;Tabla2[[#This Row],[Mensaje]]),"")</f>
        <v>https://wa.me/56940144795?text=Hola!%0AServicio del día 31-03%0A *Cliente:* BAYONA SPA */ Cont: * MSMU4339600*/ HR Entrega: *11:00* /Dirección: * BOULEVAR 1313 BODENOR FLEX CENTER ENEA, PUDAHUEL</v>
      </c>
    </row>
    <row r="1812" spans="1:38" s="15" customFormat="1" ht="16.5" customHeight="1" x14ac:dyDescent="0.2">
      <c r="A1812" s="15">
        <f>ROW(A1811)</f>
        <v>1811</v>
      </c>
      <c r="B1812" s="15">
        <f>IF(J1812=J1811,B1811+1,1)</f>
        <v>7</v>
      </c>
      <c r="C1812" s="15" t="s">
        <v>275</v>
      </c>
      <c r="D1812" s="25" t="s">
        <v>39</v>
      </c>
      <c r="E1812" s="27">
        <v>301908</v>
      </c>
      <c r="F1812" s="27" t="s">
        <v>2889</v>
      </c>
      <c r="G1812" s="27" t="s">
        <v>41</v>
      </c>
      <c r="H1812" s="27">
        <v>30000</v>
      </c>
      <c r="I1812" s="27" t="s">
        <v>42</v>
      </c>
      <c r="J1812" s="28">
        <v>46112</v>
      </c>
      <c r="K1812" s="26">
        <v>0.41666666666666669</v>
      </c>
      <c r="L1812" s="26"/>
      <c r="M1812" s="27" t="s">
        <v>82</v>
      </c>
      <c r="N1812" s="25">
        <f>IFERROR(VLOOKUP(M1812,Data!$J$1:$K$58,2,0),"")</f>
        <v>56944277110</v>
      </c>
      <c r="O1812" s="27" t="s">
        <v>83</v>
      </c>
      <c r="P1812" s="27"/>
      <c r="Q1812" s="27" t="s">
        <v>47</v>
      </c>
      <c r="R1812" s="27" t="s">
        <v>280</v>
      </c>
      <c r="S1812" s="27"/>
      <c r="T1812" s="27"/>
      <c r="U1812" s="28"/>
      <c r="V1812" s="15" t="s">
        <v>1700</v>
      </c>
      <c r="X1812" s="27"/>
      <c r="Y1812" s="27"/>
      <c r="Z1812" s="29"/>
      <c r="AA1812" s="29">
        <v>0.40347222222222223</v>
      </c>
      <c r="AB1812" s="29">
        <v>0.55208333333333337</v>
      </c>
      <c r="AC1812" s="30">
        <v>46112</v>
      </c>
      <c r="AD1812" s="15" t="str">
        <f>IF(Tabla2[[#This Row],[HORA ENTREGA]]="DIRECTO","On time", IF(AA1812&lt;&gt;"",IF(Tabla2[[#This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2" s="15" t="str">
        <f>MID(Tabla2[[#This Row],[TIPO]],1,3)</f>
        <v xml:space="preserve">40 </v>
      </c>
      <c r="AF18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COMERCIAL CANADA SPA */ Cont: * TTNU8166188*/ HR Entrega: *10:00* /Dirección: *BERNARDO O"HIGGINS 158 COLINA</v>
      </c>
      <c r="AG1812" s="38" t="str">
        <f>IFERROR(HYPERLINK("https://wa.me/"&amp;Tabla2[[#This Row],[CONTACTO]]&amp;"?text="&amp;Tabla2[[#This Row],[Mensaje]],"Enviar mensaje"),"")</f>
        <v>Enviar mensaje</v>
      </c>
      <c r="AH1812" s="15" t="str">
        <f>CONCATENATE(A1812,F1812)</f>
        <v>1811TTNU8166188</v>
      </c>
      <c r="AI1812" s="15" t="str">
        <f>CONCATENATE("ENT-",A1812)</f>
        <v>ENT-1811</v>
      </c>
      <c r="AJ1812" s="15" t="str">
        <f>IF(Tabla2[[#This Row],[Op]]&lt;&gt;"","ENTREGA","")</f>
        <v>ENTREGA</v>
      </c>
      <c r="AK1812" s="40" t="str">
        <f>(Tabla2[[#This Row],[FECHA ENTREGA]]&amp;Tabla2[[#This Row],[HORA ENTREGA]])</f>
        <v>461120,416666666666667</v>
      </c>
      <c r="AL1812" s="34" t="str">
        <f>IFERROR(HYPERLINK("https://wa.me/"&amp;Tabla2[[#This Row],[CONTACTO]]&amp;"?text="&amp;Tabla2[[#This Row],[Mensaje]]),"")</f>
        <v>https://wa.me/56944277110?text=Hola!%0AServicio del día 31-03%0A *Cliente:* COMERCIAL CANADA SPA */ Cont: * TTNU8166188*/ HR Entrega: *10:00* /Dirección: *BERNARDO O"HIGGINS 158 COLINA</v>
      </c>
    </row>
    <row r="1813" spans="1:38" s="15" customFormat="1" ht="16.5" customHeight="1" x14ac:dyDescent="0.2">
      <c r="A1813" s="15">
        <f>ROW(A1812)</f>
        <v>1812</v>
      </c>
      <c r="B1813" s="15">
        <f>IF(J1813=J1812,B1812+1,1)</f>
        <v>8</v>
      </c>
      <c r="C1813" s="15" t="s">
        <v>275</v>
      </c>
      <c r="D1813" s="25" t="s">
        <v>39</v>
      </c>
      <c r="E1813" s="27">
        <v>301908</v>
      </c>
      <c r="F1813" s="27" t="s">
        <v>2890</v>
      </c>
      <c r="G1813" s="27" t="s">
        <v>41</v>
      </c>
      <c r="H1813" s="27">
        <v>30000</v>
      </c>
      <c r="I1813" s="27" t="s">
        <v>42</v>
      </c>
      <c r="J1813" s="28">
        <v>46112</v>
      </c>
      <c r="K1813" s="26">
        <v>0.5</v>
      </c>
      <c r="L1813" s="26"/>
      <c r="M1813" s="27" t="s">
        <v>180</v>
      </c>
      <c r="N1813" s="25">
        <f>IFERROR(VLOOKUP(M1813,Data!$J$1:$K$58,2,0),"")</f>
        <v>56956063271</v>
      </c>
      <c r="O1813" s="27" t="s">
        <v>384</v>
      </c>
      <c r="P1813" s="27"/>
      <c r="Q1813" s="27" t="s">
        <v>47</v>
      </c>
      <c r="R1813" s="27" t="s">
        <v>69</v>
      </c>
      <c r="S1813" s="27"/>
      <c r="T1813" s="27"/>
      <c r="U1813" s="28"/>
      <c r="V1813" s="15" t="s">
        <v>1700</v>
      </c>
      <c r="X1813" s="27"/>
      <c r="Y1813" s="27"/>
      <c r="Z1813" s="29"/>
      <c r="AA1813" s="29">
        <v>0.53125</v>
      </c>
      <c r="AB1813" s="29">
        <v>0.69097222222222221</v>
      </c>
      <c r="AC1813" s="30">
        <v>46112</v>
      </c>
      <c r="AD1813" s="15" t="str">
        <f>IF(Tabla2[[#This Row],[HORA ENTREGA]]="DIRECTO","On time", IF(AA1813&lt;&gt;"",IF(Tabla2[[#This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13" s="15" t="str">
        <f>MID(Tabla2[[#This Row],[TIPO]],1,3)</f>
        <v xml:space="preserve">40 </v>
      </c>
      <c r="AF18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COMERCIAL CANADA SPA */ Cont: * SZLU9657853*/ HR Entrega: *12:00* /Dirección: *BERNARDO O"HIGGINS 158 COLINA</v>
      </c>
      <c r="AG1813" s="38" t="str">
        <f>IFERROR(HYPERLINK("https://wa.me/"&amp;Tabla2[[#This Row],[CONTACTO]]&amp;"?text="&amp;Tabla2[[#This Row],[Mensaje]],"Enviar mensaje"),"")</f>
        <v>Enviar mensaje</v>
      </c>
      <c r="AH1813" s="15" t="str">
        <f>CONCATENATE(A1813,F1813)</f>
        <v>1812SZLU9657853</v>
      </c>
      <c r="AI1813" s="15" t="str">
        <f>CONCATENATE("ENT-",A1813)</f>
        <v>ENT-1812</v>
      </c>
      <c r="AJ1813" s="15" t="str">
        <f>IF(Tabla2[[#This Row],[Op]]&lt;&gt;"","ENTREGA","")</f>
        <v>ENTREGA</v>
      </c>
      <c r="AK1813" s="40" t="str">
        <f>(Tabla2[[#This Row],[FECHA ENTREGA]]&amp;Tabla2[[#This Row],[HORA ENTREGA]])</f>
        <v>461120,5</v>
      </c>
      <c r="AL1813" s="34" t="str">
        <f>IFERROR(HYPERLINK("https://wa.me/"&amp;Tabla2[[#This Row],[CONTACTO]]&amp;"?text="&amp;Tabla2[[#This Row],[Mensaje]]),"")</f>
        <v>https://wa.me/56956063271?text=Hola!%0AServicio del día 31-03%0A *Cliente:* COMERCIAL CANADA SPA */ Cont: * SZLU9657853*/ HR Entrega: *12:00* /Dirección: *BERNARDO O"HIGGINS 158 COLINA</v>
      </c>
    </row>
    <row r="1814" spans="1:38" s="15" customFormat="1" ht="16.5" customHeight="1" x14ac:dyDescent="0.2">
      <c r="A1814" s="15">
        <f>ROW(A1813)</f>
        <v>1813</v>
      </c>
      <c r="B1814" s="15">
        <f>IF(J1814=J1813,B1813+1,1)</f>
        <v>9</v>
      </c>
      <c r="C1814" s="15" t="s">
        <v>101</v>
      </c>
      <c r="D1814" s="25" t="s">
        <v>39</v>
      </c>
      <c r="E1814" s="27">
        <v>142783</v>
      </c>
      <c r="F1814" s="27" t="s">
        <v>2891</v>
      </c>
      <c r="G1814" s="27" t="s">
        <v>64</v>
      </c>
      <c r="H1814" s="27">
        <v>4055</v>
      </c>
      <c r="I1814" s="27" t="s">
        <v>2892</v>
      </c>
      <c r="J1814" s="28">
        <v>46112</v>
      </c>
      <c r="K1814" s="26">
        <v>0.35416666666666669</v>
      </c>
      <c r="L1814" s="26"/>
      <c r="M1814" s="27" t="s">
        <v>192</v>
      </c>
      <c r="N1814" s="25">
        <f>IFERROR(VLOOKUP(M1814,Data!$J$1:$K$58,2,0),"")</f>
        <v>56967396661</v>
      </c>
      <c r="O1814" s="27" t="s">
        <v>73</v>
      </c>
      <c r="P1814" s="27"/>
      <c r="Q1814" s="27" t="s">
        <v>2893</v>
      </c>
      <c r="R1814" s="27"/>
      <c r="S1814" s="27"/>
      <c r="T1814" s="27"/>
      <c r="U1814" s="28"/>
      <c r="X1814" s="27"/>
      <c r="Y1814" s="27"/>
      <c r="Z1814" s="29"/>
      <c r="AA1814" s="29">
        <v>0.36180555555555555</v>
      </c>
      <c r="AB1814" s="29">
        <v>0.41666666666666669</v>
      </c>
      <c r="AC1814" s="30">
        <v>46112</v>
      </c>
      <c r="AD1814" s="15" t="str">
        <f>IF(Tabla2[[#This Row],[HORA ENTREGA]]="DIRECTO","On time", IF(AA1814&lt;&gt;"",IF(Tabla2[[#This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4" s="15" t="str">
        <f>MID(Tabla2[[#This Row],[TIPO]],1,3)</f>
        <v xml:space="preserve">20 </v>
      </c>
      <c r="AF18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COMERCIAL PICHARA SPA */ Cont: * HLBU3893278*/ HR Entrega: *08:30* /Dirección: *Olivo 672 comuna de Recoleta</v>
      </c>
      <c r="AG1814" s="38" t="str">
        <f>IFERROR(HYPERLINK("https://wa.me/"&amp;Tabla2[[#This Row],[CONTACTO]]&amp;"?text="&amp;Tabla2[[#This Row],[Mensaje]],"Enviar mensaje"),"")</f>
        <v>Enviar mensaje</v>
      </c>
      <c r="AH1814" s="15" t="str">
        <f>CONCATENATE(A1814,F1814)</f>
        <v>1813HLBU3893278</v>
      </c>
      <c r="AI1814" s="15" t="str">
        <f>CONCATENATE("ENT-",A1814)</f>
        <v>ENT-1813</v>
      </c>
      <c r="AJ1814" s="15" t="str">
        <f>IF(Tabla2[[#This Row],[Op]]&lt;&gt;"","ENTREGA","")</f>
        <v>ENTREGA</v>
      </c>
      <c r="AK1814" s="40" t="str">
        <f>(Tabla2[[#This Row],[FECHA ENTREGA]]&amp;Tabla2[[#This Row],[HORA ENTREGA]])</f>
        <v>461120,354166666666667</v>
      </c>
      <c r="AL1814" s="34" t="str">
        <f>IFERROR(HYPERLINK("https://wa.me/"&amp;Tabla2[[#This Row],[CONTACTO]]&amp;"?text="&amp;Tabla2[[#This Row],[Mensaje]]),"")</f>
        <v>https://wa.me/56967396661?text=Hola!%0AServicio del día 31-03%0A *Cliente:* COMERCIAL PICHARA SPA */ Cont: * HLBU3893278*/ HR Entrega: *08:30* /Dirección: *Olivo 672 comuna de Recoleta</v>
      </c>
    </row>
    <row r="1815" spans="1:38" s="15" customFormat="1" ht="16.5" customHeight="1" x14ac:dyDescent="0.2">
      <c r="A1815" s="15">
        <f>ROW(A1814)</f>
        <v>1814</v>
      </c>
      <c r="B1815" s="15">
        <f>IF(J1815=J1814,B1814+1,1)</f>
        <v>10</v>
      </c>
      <c r="C1815" s="15" t="s">
        <v>627</v>
      </c>
      <c r="D1815" s="25" t="s">
        <v>39</v>
      </c>
      <c r="E1815" s="27">
        <v>300218</v>
      </c>
      <c r="F1815" s="27" t="s">
        <v>2894</v>
      </c>
      <c r="G1815" s="27" t="s">
        <v>41</v>
      </c>
      <c r="H1815" s="27">
        <v>9688</v>
      </c>
      <c r="I1815" s="27">
        <v>0.66666666666666663</v>
      </c>
      <c r="J1815" s="28">
        <v>46112</v>
      </c>
      <c r="K1815" s="26" t="s">
        <v>290</v>
      </c>
      <c r="L1815" s="26"/>
      <c r="M1815" s="27" t="s">
        <v>221</v>
      </c>
      <c r="N1815" s="25">
        <f>IFERROR(VLOOKUP(M1815,Data!$J$1:$K$58,2,0),"")</f>
        <v>56965378427</v>
      </c>
      <c r="O1815" s="27" t="s">
        <v>222</v>
      </c>
      <c r="P1815" s="27"/>
      <c r="Q1815" s="27" t="s">
        <v>629</v>
      </c>
      <c r="R1815" s="27" t="s">
        <v>280</v>
      </c>
      <c r="S1815" s="27" t="s">
        <v>233</v>
      </c>
      <c r="T1815" s="27"/>
      <c r="U1815" s="28">
        <v>46114</v>
      </c>
      <c r="X1815" s="27"/>
      <c r="Y1815" s="27"/>
      <c r="Z1815" s="29"/>
      <c r="AA1815" s="29">
        <v>0.78263888888888888</v>
      </c>
      <c r="AB1815" s="29">
        <v>0.84583333333333333</v>
      </c>
      <c r="AC1815" s="30">
        <v>46112</v>
      </c>
      <c r="AD1815" s="15" t="str">
        <f>IF(Tabla2[[#This Row],[HORA ENTREGA]]="DIRECTO","On time", IF(AA1815&lt;&gt;"",IF(Tabla2[[#This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5" s="15" t="str">
        <f>MID(Tabla2[[#This Row],[TIPO]],1,3)</f>
        <v xml:space="preserve">40 </v>
      </c>
      <c r="AF18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GENERACION SERVICIO Y ARRIENDO SPA */ Cont: * GAOU6037899*/ HR Entrega: *DIRECTO* /Dirección: *CORDILLERA 570, PUDAHUEL</v>
      </c>
      <c r="AG1815" s="38" t="str">
        <f>IFERROR(HYPERLINK("https://wa.me/"&amp;Tabla2[[#This Row],[CONTACTO]]&amp;"?text="&amp;Tabla2[[#This Row],[Mensaje]],"Enviar mensaje"),"")</f>
        <v>Enviar mensaje</v>
      </c>
      <c r="AH1815" s="15" t="str">
        <f>CONCATENATE(A1815,F1815)</f>
        <v>1814GAOU6037899</v>
      </c>
      <c r="AI1815" s="15" t="str">
        <f>CONCATENATE("ENT-",A1815)</f>
        <v>ENT-1814</v>
      </c>
      <c r="AJ1815" s="15" t="str">
        <f>IF(Tabla2[[#This Row],[Op]]&lt;&gt;"","ENTREGA","")</f>
        <v>ENTREGA</v>
      </c>
      <c r="AK1815" s="40" t="str">
        <f>(Tabla2[[#This Row],[FECHA ENTREGA]]&amp;Tabla2[[#This Row],[HORA ENTREGA]])</f>
        <v>46112DIRECTO</v>
      </c>
      <c r="AL1815" s="34" t="str">
        <f>IFERROR(HYPERLINK("https://wa.me/"&amp;Tabla2[[#This Row],[CONTACTO]]&amp;"?text="&amp;Tabla2[[#This Row],[Mensaje]]),"")</f>
        <v>https://wa.me/56965378427?text=Hola!%0AServicio del día 31-03%0A *Cliente:* GENERACION SERVICIO Y ARRIENDO SPA */ Cont: * GAOU6037899*/ HR Entrega: *DIRECTO* /Dirección: *CORDILLERA 570, PUDAHUEL</v>
      </c>
    </row>
    <row r="1816" spans="1:38" s="15" customFormat="1" ht="16.5" customHeight="1" x14ac:dyDescent="0.2">
      <c r="A1816" s="15">
        <f>ROW(A1815)</f>
        <v>1815</v>
      </c>
      <c r="B1816" s="15">
        <f>IF(J1816=J1815,B1815+1,1)</f>
        <v>11</v>
      </c>
      <c r="C1816" s="15" t="s">
        <v>627</v>
      </c>
      <c r="D1816" s="25" t="s">
        <v>39</v>
      </c>
      <c r="E1816" s="27">
        <v>300218</v>
      </c>
      <c r="F1816" s="27" t="s">
        <v>2895</v>
      </c>
      <c r="G1816" s="27" t="s">
        <v>41</v>
      </c>
      <c r="H1816" s="27">
        <v>9688</v>
      </c>
      <c r="I1816" s="27">
        <v>0.66666666666666663</v>
      </c>
      <c r="J1816" s="28">
        <v>46112</v>
      </c>
      <c r="K1816" s="26" t="s">
        <v>290</v>
      </c>
      <c r="L1816" s="26"/>
      <c r="M1816" s="27" t="s">
        <v>117</v>
      </c>
      <c r="N1816" s="25">
        <f>IFERROR(VLOOKUP(M1816,Data!$J$1:$K$58,2,0),"")</f>
        <v>56973887539</v>
      </c>
      <c r="O1816" s="27" t="s">
        <v>118</v>
      </c>
      <c r="P1816" s="27"/>
      <c r="Q1816" s="27" t="s">
        <v>629</v>
      </c>
      <c r="R1816" s="27" t="s">
        <v>280</v>
      </c>
      <c r="S1816" s="27" t="s">
        <v>117</v>
      </c>
      <c r="T1816" s="27"/>
      <c r="U1816" s="28">
        <v>46113</v>
      </c>
      <c r="X1816" s="27"/>
      <c r="Y1816" s="27"/>
      <c r="Z1816" s="29"/>
      <c r="AA1816" s="29">
        <v>0.77638888888888891</v>
      </c>
      <c r="AB1816" s="29">
        <v>0.8125</v>
      </c>
      <c r="AC1816" s="30">
        <v>46112</v>
      </c>
      <c r="AD1816" s="15" t="str">
        <f>IF(Tabla2[[#This Row],[HORA ENTREGA]]="DIRECTO","On time", IF(AA1816&lt;&gt;"",IF(Tabla2[[#This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6" s="15" t="str">
        <f>MID(Tabla2[[#This Row],[TIPO]],1,3)</f>
        <v xml:space="preserve">40 </v>
      </c>
      <c r="AF18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GENERACION SERVICIO Y ARRIENDO SPA */ Cont: * DRYU9336848*/ HR Entrega: *DIRECTO* /Dirección: *CORDILLERA 570, PUDAHUEL</v>
      </c>
      <c r="AG1816" s="38" t="str">
        <f>IFERROR(HYPERLINK("https://wa.me/"&amp;Tabla2[[#This Row],[CONTACTO]]&amp;"?text="&amp;Tabla2[[#This Row],[Mensaje]],"Enviar mensaje"),"")</f>
        <v>Enviar mensaje</v>
      </c>
      <c r="AH1816" s="15" t="str">
        <f>CONCATENATE(A1816,F1816)</f>
        <v>1815DRYU9336848</v>
      </c>
      <c r="AI1816" s="15" t="str">
        <f>CONCATENATE("ENT-",A1816)</f>
        <v>ENT-1815</v>
      </c>
      <c r="AJ1816" s="15" t="str">
        <f>IF(Tabla2[[#This Row],[Op]]&lt;&gt;"","ENTREGA","")</f>
        <v>ENTREGA</v>
      </c>
      <c r="AK1816" s="40" t="str">
        <f>(Tabla2[[#This Row],[FECHA ENTREGA]]&amp;Tabla2[[#This Row],[HORA ENTREGA]])</f>
        <v>46112DIRECTO</v>
      </c>
      <c r="AL1816" s="34" t="str">
        <f>IFERROR(HYPERLINK("https://wa.me/"&amp;Tabla2[[#This Row],[CONTACTO]]&amp;"?text="&amp;Tabla2[[#This Row],[Mensaje]]),"")</f>
        <v>https://wa.me/56973887539?text=Hola!%0AServicio del día 31-03%0A *Cliente:* GENERACION SERVICIO Y ARRIENDO SPA */ Cont: * DRYU9336848*/ HR Entrega: *DIRECTO* /Dirección: *CORDILLERA 570, PUDAHUEL</v>
      </c>
    </row>
    <row r="1817" spans="1:38" s="15" customFormat="1" ht="16.5" customHeight="1" x14ac:dyDescent="0.2">
      <c r="A1817" s="15">
        <f>ROW(A1816)</f>
        <v>1816</v>
      </c>
      <c r="B1817" s="15">
        <f>IF(J1817=J1816,B1816+1,1)</f>
        <v>12</v>
      </c>
      <c r="C1817" s="15" t="s">
        <v>627</v>
      </c>
      <c r="D1817" s="25" t="s">
        <v>39</v>
      </c>
      <c r="E1817" s="27">
        <v>300218</v>
      </c>
      <c r="F1817" s="27" t="s">
        <v>2896</v>
      </c>
      <c r="G1817" s="27" t="s">
        <v>41</v>
      </c>
      <c r="H1817" s="27">
        <v>9688</v>
      </c>
      <c r="I1817" s="27">
        <v>0.66666666666666663</v>
      </c>
      <c r="J1817" s="28">
        <v>46112</v>
      </c>
      <c r="K1817" s="26" t="s">
        <v>290</v>
      </c>
      <c r="L1817" s="26"/>
      <c r="M1817" s="27" t="s">
        <v>90</v>
      </c>
      <c r="N1817" s="25">
        <f>IFERROR(VLOOKUP(M1817,Data!$J$1:$K$58,2,0),"")</f>
        <v>56987557136</v>
      </c>
      <c r="O1817" s="27" t="s">
        <v>91</v>
      </c>
      <c r="P1817" s="27"/>
      <c r="Q1817" s="27" t="s">
        <v>629</v>
      </c>
      <c r="R1817" s="27" t="s">
        <v>280</v>
      </c>
      <c r="S1817" s="27" t="s">
        <v>90</v>
      </c>
      <c r="T1817" s="27"/>
      <c r="U1817" s="28">
        <v>46113</v>
      </c>
      <c r="X1817" s="27"/>
      <c r="Y1817" s="27"/>
      <c r="Z1817" s="29"/>
      <c r="AA1817" s="29">
        <v>0.77777777777777779</v>
      </c>
      <c r="AB1817" s="29">
        <v>0.82986111111111116</v>
      </c>
      <c r="AC1817" s="30">
        <v>46112</v>
      </c>
      <c r="AD1817" s="15" t="str">
        <f>IF(Tabla2[[#This Row],[HORA ENTREGA]]="DIRECTO","On time", IF(AA1817&lt;&gt;"",IF(Tabla2[[#This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7" s="15" t="str">
        <f>MID(Tabla2[[#This Row],[TIPO]],1,3)</f>
        <v xml:space="preserve">40 </v>
      </c>
      <c r="AF18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GENERACION SERVICIO Y ARRIENDO SPA */ Cont: * TRHU8347802*/ HR Entrega: *DIRECTO* /Dirección: *CORDILLERA 570, PUDAHUEL</v>
      </c>
      <c r="AG1817" s="38" t="str">
        <f>IFERROR(HYPERLINK("https://wa.me/"&amp;Tabla2[[#This Row],[CONTACTO]]&amp;"?text="&amp;Tabla2[[#This Row],[Mensaje]],"Enviar mensaje"),"")</f>
        <v>Enviar mensaje</v>
      </c>
      <c r="AH1817" s="15" t="str">
        <f>CONCATENATE(A1817,F1817)</f>
        <v>1816TRHU8347802</v>
      </c>
      <c r="AI1817" s="15" t="str">
        <f>CONCATENATE("ENT-",A1817)</f>
        <v>ENT-1816</v>
      </c>
      <c r="AJ1817" s="15" t="str">
        <f>IF(Tabla2[[#This Row],[Op]]&lt;&gt;"","ENTREGA","")</f>
        <v>ENTREGA</v>
      </c>
      <c r="AK1817" s="40" t="str">
        <f>(Tabla2[[#This Row],[FECHA ENTREGA]]&amp;Tabla2[[#This Row],[HORA ENTREGA]])</f>
        <v>46112DIRECTO</v>
      </c>
      <c r="AL1817" s="34" t="str">
        <f>IFERROR(HYPERLINK("https://wa.me/"&amp;Tabla2[[#This Row],[CONTACTO]]&amp;"?text="&amp;Tabla2[[#This Row],[Mensaje]]),"")</f>
        <v>https://wa.me/56987557136?text=Hola!%0AServicio del día 31-03%0A *Cliente:* GENERACION SERVICIO Y ARRIENDO SPA */ Cont: * TRHU8347802*/ HR Entrega: *DIRECTO* /Dirección: *CORDILLERA 570, PUDAHUEL</v>
      </c>
    </row>
    <row r="1818" spans="1:38" s="15" customFormat="1" ht="16.5" customHeight="1" x14ac:dyDescent="0.2">
      <c r="A1818" s="15">
        <f>ROW(A1817)</f>
        <v>1817</v>
      </c>
      <c r="B1818" s="15">
        <f>IF(J1818=J1817,B1817+1,1)</f>
        <v>13</v>
      </c>
      <c r="C1818" s="15" t="s">
        <v>2897</v>
      </c>
      <c r="D1818" s="25" t="s">
        <v>39</v>
      </c>
      <c r="E1818" s="27">
        <v>302564</v>
      </c>
      <c r="F1818" s="27" t="s">
        <v>2898</v>
      </c>
      <c r="G1818" s="27" t="s">
        <v>41</v>
      </c>
      <c r="H1818" s="27">
        <v>7000</v>
      </c>
      <c r="I1818" s="27" t="s">
        <v>2899</v>
      </c>
      <c r="J1818" s="28">
        <v>46112</v>
      </c>
      <c r="K1818" s="26">
        <v>0.375</v>
      </c>
      <c r="L1818" s="26"/>
      <c r="M1818" s="27" t="s">
        <v>172</v>
      </c>
      <c r="N1818" s="25">
        <f>IFERROR(VLOOKUP(M1818,Data!$J$1:$K$58,2,0),"")</f>
        <v>56985215946</v>
      </c>
      <c r="O1818" s="27" t="s">
        <v>173</v>
      </c>
      <c r="P1818" s="27"/>
      <c r="Q1818" s="27" t="s">
        <v>2900</v>
      </c>
      <c r="R1818" s="27" t="s">
        <v>48</v>
      </c>
      <c r="S1818" s="27"/>
      <c r="T1818" s="27"/>
      <c r="U1818" s="28"/>
      <c r="V1818" s="15" t="s">
        <v>1700</v>
      </c>
      <c r="X1818" s="27"/>
      <c r="Y1818" s="27"/>
      <c r="Z1818" s="29"/>
      <c r="AA1818" s="29">
        <v>0.31944444444444442</v>
      </c>
      <c r="AB1818" s="29">
        <v>0.46527777777777779</v>
      </c>
      <c r="AC1818" s="30">
        <v>46112</v>
      </c>
      <c r="AD1818" s="15" t="str">
        <f>IF(Tabla2[[#This Row],[HORA ENTREGA]]="DIRECTO","On time", IF(AA1818&lt;&gt;"",IF(Tabla2[[#This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8" s="15" t="str">
        <f>MID(Tabla2[[#This Row],[TIPO]],1,3)</f>
        <v xml:space="preserve">40 </v>
      </c>
      <c r="AF18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GRUPO JNK  */ Cont: * TXGU4368046*/ HR Entrega: *09:00* /Dirección: *Av Calera de tango Paradero 9 sin numero</v>
      </c>
      <c r="AG1818" s="38" t="str">
        <f>IFERROR(HYPERLINK("https://wa.me/"&amp;Tabla2[[#This Row],[CONTACTO]]&amp;"?text="&amp;Tabla2[[#This Row],[Mensaje]],"Enviar mensaje"),"")</f>
        <v>Enviar mensaje</v>
      </c>
      <c r="AH1818" s="15" t="str">
        <f>CONCATENATE(A1818,F1818)</f>
        <v>1817TXGU4368046</v>
      </c>
      <c r="AI1818" s="15" t="str">
        <f>CONCATENATE("ENT-",A1818)</f>
        <v>ENT-1817</v>
      </c>
      <c r="AJ1818" s="15" t="str">
        <f>IF(Tabla2[[#This Row],[Op]]&lt;&gt;"","ENTREGA","")</f>
        <v>ENTREGA</v>
      </c>
      <c r="AK1818" s="40" t="str">
        <f>(Tabla2[[#This Row],[FECHA ENTREGA]]&amp;Tabla2[[#This Row],[HORA ENTREGA]])</f>
        <v>461120,375</v>
      </c>
      <c r="AL1818" s="34" t="str">
        <f>IFERROR(HYPERLINK("https://wa.me/"&amp;Tabla2[[#This Row],[CONTACTO]]&amp;"?text="&amp;Tabla2[[#This Row],[Mensaje]]),"")</f>
        <v>https://wa.me/56985215946?text=Hola!%0AServicio del día 31-03%0A *Cliente:* GRUPO JNK  */ Cont: * TXGU4368046*/ HR Entrega: *09:00* /Dirección: *Av Calera de tango Paradero 9 sin numero</v>
      </c>
    </row>
    <row r="1819" spans="1:38" s="15" customFormat="1" ht="16.5" customHeight="1" x14ac:dyDescent="0.2">
      <c r="A1819" s="15">
        <f>ROW(A1818)</f>
        <v>1818</v>
      </c>
      <c r="B1819" s="15">
        <f>IF(J1819=J1818,B1818+1,1)</f>
        <v>14</v>
      </c>
      <c r="C1819" s="15" t="s">
        <v>405</v>
      </c>
      <c r="D1819" s="25" t="s">
        <v>39</v>
      </c>
      <c r="E1819" s="27">
        <v>302327</v>
      </c>
      <c r="F1819" s="27" t="s">
        <v>2901</v>
      </c>
      <c r="G1819" s="27" t="s">
        <v>41</v>
      </c>
      <c r="H1819" s="27">
        <v>27140</v>
      </c>
      <c r="I1819" s="27" t="s">
        <v>42</v>
      </c>
      <c r="J1819" s="28">
        <v>46112</v>
      </c>
      <c r="K1819" s="26">
        <v>0.75</v>
      </c>
      <c r="L1819" s="26"/>
      <c r="M1819" s="27" t="s">
        <v>151</v>
      </c>
      <c r="N1819" s="25">
        <f>IFERROR(VLOOKUP(M1819,Data!$J$1:$K$58,2,0),"")</f>
        <v>56973887427</v>
      </c>
      <c r="O1819" s="27" t="s">
        <v>152</v>
      </c>
      <c r="P1819" s="27"/>
      <c r="Q1819" s="27" t="s">
        <v>2902</v>
      </c>
      <c r="R1819" s="27" t="s">
        <v>1593</v>
      </c>
      <c r="S1819" s="27" t="s">
        <v>77</v>
      </c>
      <c r="T1819" s="27"/>
      <c r="U1819" s="28">
        <v>46114</v>
      </c>
      <c r="X1819" s="27"/>
      <c r="Y1819" s="27"/>
      <c r="Z1819" s="29"/>
      <c r="AA1819" s="29">
        <v>0.72430555555555554</v>
      </c>
      <c r="AB1819" s="29">
        <v>0.92013888888888884</v>
      </c>
      <c r="AC1819" s="30">
        <v>46112</v>
      </c>
      <c r="AD1819" s="15" t="str">
        <f>IF(Tabla2[[#This Row],[HORA ENTREGA]]="DIRECTO","On time", IF(AA1819&lt;&gt;"",IF(Tabla2[[#This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19" s="15" t="str">
        <f>MID(Tabla2[[#This Row],[TIPO]],1,3)</f>
        <v xml:space="preserve">40 </v>
      </c>
      <c r="AF18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HAUSTEK S.A */ Cont: * TXGU5293173*/ HR Entrega: *18:00* /Dirección: *TUCAPEL 1540,LA PINTANA</v>
      </c>
      <c r="AG1819" s="38" t="str">
        <f>IFERROR(HYPERLINK("https://wa.me/"&amp;Tabla2[[#This Row],[CONTACTO]]&amp;"?text="&amp;Tabla2[[#This Row],[Mensaje]],"Enviar mensaje"),"")</f>
        <v>Enviar mensaje</v>
      </c>
      <c r="AH1819" s="15" t="str">
        <f>CONCATENATE(A1819,F1819)</f>
        <v>1818TXGU5293173</v>
      </c>
      <c r="AI1819" s="15" t="str">
        <f>CONCATENATE("ENT-",A1819)</f>
        <v>ENT-1818</v>
      </c>
      <c r="AJ1819" s="15" t="str">
        <f>IF(Tabla2[[#This Row],[Op]]&lt;&gt;"","ENTREGA","")</f>
        <v>ENTREGA</v>
      </c>
      <c r="AK1819" s="40" t="str">
        <f>(Tabla2[[#This Row],[FECHA ENTREGA]]&amp;Tabla2[[#This Row],[HORA ENTREGA]])</f>
        <v>461120,75</v>
      </c>
      <c r="AL1819" s="34" t="str">
        <f>IFERROR(HYPERLINK("https://wa.me/"&amp;Tabla2[[#This Row],[CONTACTO]]&amp;"?text="&amp;Tabla2[[#This Row],[Mensaje]]),"")</f>
        <v>https://wa.me/56973887427?text=Hola!%0AServicio del día 31-03%0A *Cliente:* HAUSTEK S.A */ Cont: * TXGU5293173*/ HR Entrega: *18:00* /Dirección: *TUCAPEL 1540,LA PINTANA</v>
      </c>
    </row>
    <row r="1820" spans="1:38" s="15" customFormat="1" ht="16.5" customHeight="1" x14ac:dyDescent="0.2">
      <c r="A1820" s="15">
        <f>ROW(A1819)</f>
        <v>1819</v>
      </c>
      <c r="B1820" s="15">
        <f>IF(J1820=J1819,B1819+1,1)</f>
        <v>15</v>
      </c>
      <c r="C1820" s="15" t="s">
        <v>149</v>
      </c>
      <c r="D1820" s="25" t="s">
        <v>39</v>
      </c>
      <c r="E1820" s="27">
        <v>2610356</v>
      </c>
      <c r="F1820" s="27" t="s">
        <v>2903</v>
      </c>
      <c r="G1820" s="27" t="s">
        <v>41</v>
      </c>
      <c r="H1820" s="27">
        <v>8730</v>
      </c>
      <c r="I1820" s="27" t="s">
        <v>42</v>
      </c>
      <c r="J1820" s="28">
        <v>46112</v>
      </c>
      <c r="K1820" s="26">
        <v>0.41666666666666669</v>
      </c>
      <c r="L1820" s="26"/>
      <c r="M1820" s="27" t="s">
        <v>199</v>
      </c>
      <c r="N1820" s="25">
        <f>IFERROR(VLOOKUP(M1820,Data!$J$1:$K$58,2,0),"")</f>
        <v>56975315726</v>
      </c>
      <c r="O1820" s="27" t="s">
        <v>200</v>
      </c>
      <c r="P1820" s="27"/>
      <c r="Q1820" s="27" t="s">
        <v>153</v>
      </c>
      <c r="R1820" s="27" t="s">
        <v>1747</v>
      </c>
      <c r="S1820" s="27"/>
      <c r="T1820" s="27"/>
      <c r="U1820" s="28"/>
      <c r="V1820" s="15" t="s">
        <v>1700</v>
      </c>
      <c r="X1820" s="27"/>
      <c r="Y1820" s="27"/>
      <c r="Z1820" s="29"/>
      <c r="AA1820" s="29">
        <v>0.40972222222222221</v>
      </c>
      <c r="AB1820" s="29">
        <v>0.48958333333333331</v>
      </c>
      <c r="AC1820" s="30">
        <v>46112</v>
      </c>
      <c r="AD1820" s="15" t="str">
        <f>IF(Tabla2[[#This Row],[HORA ENTREGA]]="DIRECTO","On time", IF(AA1820&lt;&gt;"",IF(Tabla2[[#This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0" s="15" t="str">
        <f>MID(Tabla2[[#This Row],[TIPO]],1,3)</f>
        <v xml:space="preserve">40 </v>
      </c>
      <c r="AF18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31-03%0A *Cliente:* IMPORTADORA MIDEA CARRIER CHILE LTDA */ Cont: * EITU9412790*/ HR Entrega: *10:00* /Dirección: *BOD. MIEA AGURTO - PUERTO MADERO 9710, BOD. E13; PUDAHUEL </v>
      </c>
      <c r="AG1820" s="38" t="str">
        <f>IFERROR(HYPERLINK("https://wa.me/"&amp;Tabla2[[#This Row],[CONTACTO]]&amp;"?text="&amp;Tabla2[[#This Row],[Mensaje]],"Enviar mensaje"),"")</f>
        <v>Enviar mensaje</v>
      </c>
      <c r="AH1820" s="15" t="str">
        <f>CONCATENATE(A1820,F1820)</f>
        <v>1819EITU9412790</v>
      </c>
      <c r="AI1820" s="15" t="str">
        <f>CONCATENATE("ENT-",A1820)</f>
        <v>ENT-1819</v>
      </c>
      <c r="AJ1820" s="15" t="str">
        <f>IF(Tabla2[[#This Row],[Op]]&lt;&gt;"","ENTREGA","")</f>
        <v>ENTREGA</v>
      </c>
      <c r="AK1820" s="40" t="str">
        <f>(Tabla2[[#This Row],[FECHA ENTREGA]]&amp;Tabla2[[#This Row],[HORA ENTREGA]])</f>
        <v>461120,416666666666667</v>
      </c>
      <c r="AL1820" s="34" t="str">
        <f>IFERROR(HYPERLINK("https://wa.me/"&amp;Tabla2[[#This Row],[CONTACTO]]&amp;"?text="&amp;Tabla2[[#This Row],[Mensaje]]),"")</f>
        <v xml:space="preserve">https://wa.me/56975315726?text=Hola!%0AServicio del día 31-03%0A *Cliente:* IMPORTADORA MIDEA CARRIER CHILE LTDA */ Cont: * EITU9412790*/ HR Entrega: *10:00* /Dirección: *BOD. MIEA AGURTO - PUERTO MADERO 9710, BOD. E13; PUDAHUEL </v>
      </c>
    </row>
    <row r="1821" spans="1:38" s="15" customFormat="1" ht="16.5" customHeight="1" x14ac:dyDescent="0.2">
      <c r="A1821" s="15">
        <f>ROW(A1820)</f>
        <v>1820</v>
      </c>
      <c r="B1821" s="15">
        <f>IF(J1821=J1820,B1820+1,1)</f>
        <v>16</v>
      </c>
      <c r="C1821" s="15" t="s">
        <v>166</v>
      </c>
      <c r="D1821" s="25" t="s">
        <v>39</v>
      </c>
      <c r="E1821" s="27">
        <v>879718</v>
      </c>
      <c r="F1821" s="27" t="s">
        <v>2904</v>
      </c>
      <c r="G1821" s="27" t="s">
        <v>41</v>
      </c>
      <c r="H1821" s="27">
        <v>28240</v>
      </c>
      <c r="I1821" s="27" t="s">
        <v>42</v>
      </c>
      <c r="J1821" s="28">
        <v>46112</v>
      </c>
      <c r="K1821" s="26">
        <v>0.54166666666666663</v>
      </c>
      <c r="L1821" s="26"/>
      <c r="M1821" s="27" t="s">
        <v>86</v>
      </c>
      <c r="N1821" s="25">
        <f>IFERROR(VLOOKUP(M1821,Data!$J$1:$K$58,2,0),"")</f>
        <v>56956654384</v>
      </c>
      <c r="O1821" s="27" t="s">
        <v>87</v>
      </c>
      <c r="P1821" s="27"/>
      <c r="Q1821" s="27" t="s">
        <v>168</v>
      </c>
      <c r="R1821" s="27" t="s">
        <v>1747</v>
      </c>
      <c r="S1821" s="27"/>
      <c r="T1821" s="27"/>
      <c r="U1821" s="28"/>
      <c r="V1821" s="15" t="s">
        <v>1700</v>
      </c>
      <c r="X1821" s="27"/>
      <c r="Y1821" s="27"/>
      <c r="Z1821" s="29"/>
      <c r="AA1821" s="29">
        <v>0.53333333333333333</v>
      </c>
      <c r="AB1821" s="29">
        <v>0.62708333333333333</v>
      </c>
      <c r="AC1821" s="30">
        <v>46112</v>
      </c>
      <c r="AD1821" s="15" t="str">
        <f>IF(Tabla2[[#This Row],[HORA ENTREGA]]="DIRECTO","On time", IF(AA1821&lt;&gt;"",IF(Tabla2[[#This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1" s="15" t="str">
        <f>MID(Tabla2[[#This Row],[TIPO]],1,3)</f>
        <v xml:space="preserve">40 </v>
      </c>
      <c r="AF18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IMPORTADORA Y COMERCIALIZADORA BZ SPA */ Cont: * EITU9304369*/ HR Entrega: *13:00* /Dirección: *PuertoMadero 9710, Bodega X36. Pudahuel</v>
      </c>
      <c r="AG1821" s="38" t="str">
        <f>IFERROR(HYPERLINK("https://wa.me/"&amp;Tabla2[[#This Row],[CONTACTO]]&amp;"?text="&amp;Tabla2[[#This Row],[Mensaje]],"Enviar mensaje"),"")</f>
        <v>Enviar mensaje</v>
      </c>
      <c r="AH1821" s="15" t="str">
        <f>CONCATENATE(A1821,F1821)</f>
        <v>1820EITU9304369</v>
      </c>
      <c r="AI1821" s="15" t="str">
        <f>CONCATENATE("ENT-",A1821)</f>
        <v>ENT-1820</v>
      </c>
      <c r="AJ1821" s="15" t="str">
        <f>IF(Tabla2[[#This Row],[Op]]&lt;&gt;"","ENTREGA","")</f>
        <v>ENTREGA</v>
      </c>
      <c r="AK1821" s="40" t="str">
        <f>(Tabla2[[#This Row],[FECHA ENTREGA]]&amp;Tabla2[[#This Row],[HORA ENTREGA]])</f>
        <v>461120,541666666666667</v>
      </c>
      <c r="AL1821" s="34" t="str">
        <f>IFERROR(HYPERLINK("https://wa.me/"&amp;Tabla2[[#This Row],[CONTACTO]]&amp;"?text="&amp;Tabla2[[#This Row],[Mensaje]]),"")</f>
        <v>https://wa.me/56956654384?text=Hola!%0AServicio del día 31-03%0A *Cliente:* IMPORTADORA Y COMERCIALIZADORA BZ SPA */ Cont: * EITU9304369*/ HR Entrega: *13:00* /Dirección: *PuertoMadero 9710, Bodega X36. Pudahuel</v>
      </c>
    </row>
    <row r="1822" spans="1:38" s="15" customFormat="1" ht="16.5" customHeight="1" x14ac:dyDescent="0.2">
      <c r="A1822" s="15">
        <f>ROW(A1821)</f>
        <v>1821</v>
      </c>
      <c r="B1822" s="15">
        <f>IF(J1822=J1821,B1821+1,1)</f>
        <v>17</v>
      </c>
      <c r="C1822" s="15" t="s">
        <v>166</v>
      </c>
      <c r="D1822" s="25" t="s">
        <v>39</v>
      </c>
      <c r="E1822" s="27">
        <v>881277</v>
      </c>
      <c r="F1822" s="27" t="s">
        <v>2905</v>
      </c>
      <c r="G1822" s="27" t="s">
        <v>41</v>
      </c>
      <c r="H1822" s="27">
        <v>9016</v>
      </c>
      <c r="I1822" s="27" t="s">
        <v>42</v>
      </c>
      <c r="J1822" s="28">
        <v>46112</v>
      </c>
      <c r="K1822" s="26">
        <v>0.58333333333333337</v>
      </c>
      <c r="L1822" s="26"/>
      <c r="M1822" s="27" t="s">
        <v>319</v>
      </c>
      <c r="N1822" s="25">
        <f>IFERROR(VLOOKUP(M1822,Data!$J$1:$K$58,2,0),"")</f>
        <v>56948501048</v>
      </c>
      <c r="O1822" s="27" t="s">
        <v>320</v>
      </c>
      <c r="P1822" s="27"/>
      <c r="Q1822" s="27" t="s">
        <v>168</v>
      </c>
      <c r="R1822" s="27" t="s">
        <v>48</v>
      </c>
      <c r="S1822" s="27"/>
      <c r="T1822" s="27"/>
      <c r="U1822" s="28"/>
      <c r="V1822" s="15" t="s">
        <v>1700</v>
      </c>
      <c r="X1822" s="27"/>
      <c r="Y1822" s="27"/>
      <c r="Z1822" s="29"/>
      <c r="AA1822" s="29">
        <v>0.58333333333333337</v>
      </c>
      <c r="AB1822" s="29">
        <v>0.69791666666666663</v>
      </c>
      <c r="AC1822" s="30">
        <v>46112</v>
      </c>
      <c r="AD1822" s="15" t="str">
        <f>IF(Tabla2[[#This Row],[HORA ENTREGA]]="DIRECTO","On time", IF(AA1822&lt;&gt;"",IF(Tabla2[[#This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2" s="15" t="str">
        <f>MID(Tabla2[[#This Row],[TIPO]],1,3)</f>
        <v xml:space="preserve">40 </v>
      </c>
      <c r="AF18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IMPORTADORA Y COMERCIALIZADORA BZ SPA */ Cont: * TIIU6184363*/ HR Entrega: *14:00* /Dirección: *PuertoMadero 9710, Bodega X36. Pudahuel</v>
      </c>
      <c r="AG1822" s="38" t="str">
        <f>IFERROR(HYPERLINK("https://wa.me/"&amp;Tabla2[[#This Row],[CONTACTO]]&amp;"?text="&amp;Tabla2[[#This Row],[Mensaje]],"Enviar mensaje"),"")</f>
        <v>Enviar mensaje</v>
      </c>
      <c r="AH1822" s="15" t="str">
        <f>CONCATENATE(A1822,F1822)</f>
        <v>1821TIIU6184363</v>
      </c>
      <c r="AI1822" s="15" t="str">
        <f>CONCATENATE("ENT-",A1822)</f>
        <v>ENT-1821</v>
      </c>
      <c r="AJ1822" s="15" t="str">
        <f>IF(Tabla2[[#This Row],[Op]]&lt;&gt;"","ENTREGA","")</f>
        <v>ENTREGA</v>
      </c>
      <c r="AK1822" s="40" t="str">
        <f>(Tabla2[[#This Row],[FECHA ENTREGA]]&amp;Tabla2[[#This Row],[HORA ENTREGA]])</f>
        <v>461120,583333333333333</v>
      </c>
      <c r="AL1822" s="34" t="str">
        <f>IFERROR(HYPERLINK("https://wa.me/"&amp;Tabla2[[#This Row],[CONTACTO]]&amp;"?text="&amp;Tabla2[[#This Row],[Mensaje]]),"")</f>
        <v>https://wa.me/56948501048?text=Hola!%0AServicio del día 31-03%0A *Cliente:* IMPORTADORA Y COMERCIALIZADORA BZ SPA */ Cont: * TIIU6184363*/ HR Entrega: *14:00* /Dirección: *PuertoMadero 9710, Bodega X36. Pudahuel</v>
      </c>
    </row>
    <row r="1823" spans="1:38" s="15" customFormat="1" ht="16.5" customHeight="1" x14ac:dyDescent="0.2">
      <c r="A1823" s="15">
        <f>ROW(A1822)</f>
        <v>1822</v>
      </c>
      <c r="B1823" s="15">
        <f>IF(J1823=J1822,B1822+1,1)</f>
        <v>18</v>
      </c>
      <c r="C1823" s="15" t="s">
        <v>1598</v>
      </c>
      <c r="D1823" s="25" t="s">
        <v>39</v>
      </c>
      <c r="E1823" s="27">
        <v>880692</v>
      </c>
      <c r="F1823" s="27" t="s">
        <v>2906</v>
      </c>
      <c r="G1823" s="27" t="s">
        <v>465</v>
      </c>
      <c r="H1823" s="27">
        <v>7775</v>
      </c>
      <c r="I1823" s="27" t="s">
        <v>42</v>
      </c>
      <c r="J1823" s="28">
        <v>46112</v>
      </c>
      <c r="K1823" s="26">
        <v>0.33333333333333331</v>
      </c>
      <c r="L1823" s="26"/>
      <c r="M1823" s="27" t="s">
        <v>688</v>
      </c>
      <c r="N1823" s="25">
        <f>IFERROR(VLOOKUP(M1823,Data!$J$1:$K$58,2,0),"")</f>
        <v>56950104102</v>
      </c>
      <c r="O1823" s="27" t="s">
        <v>552</v>
      </c>
      <c r="P1823" s="27"/>
      <c r="Q1823" s="27" t="s">
        <v>1005</v>
      </c>
      <c r="R1823" s="27" t="s">
        <v>1710</v>
      </c>
      <c r="S1823" s="27"/>
      <c r="T1823" s="27"/>
      <c r="U1823" s="28"/>
      <c r="V1823" s="15" t="s">
        <v>1700</v>
      </c>
      <c r="X1823" s="27"/>
      <c r="Y1823" s="27"/>
      <c r="Z1823" s="29"/>
      <c r="AA1823" s="29">
        <v>0.3263888888888889</v>
      </c>
      <c r="AB1823" s="29">
        <v>0.38194444444444442</v>
      </c>
      <c r="AC1823" s="30">
        <v>46112</v>
      </c>
      <c r="AD1823" s="15" t="str">
        <f>IF(Tabla2[[#This Row],[HORA ENTREGA]]="DIRECTO","On time", IF(AA1823&lt;&gt;"",IF(Tabla2[[#This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3" s="15" t="str">
        <f>MID(Tabla2[[#This Row],[TIPO]],1,3)</f>
        <v xml:space="preserve">40 </v>
      </c>
      <c r="AF18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INVERSIERRA */ Cont: * HLBU2871994*/ HR Entrega: *08:00* /Dirección: *ALCALDE GUZMAN 0121, G32; QUILICURA</v>
      </c>
      <c r="AG1823" s="38" t="str">
        <f>IFERROR(HYPERLINK("https://wa.me/"&amp;Tabla2[[#This Row],[CONTACTO]]&amp;"?text="&amp;Tabla2[[#This Row],[Mensaje]],"Enviar mensaje"),"")</f>
        <v>Enviar mensaje</v>
      </c>
      <c r="AH1823" s="15" t="str">
        <f>CONCATENATE(A1823,F1823)</f>
        <v>1822HLBU2871994</v>
      </c>
      <c r="AI1823" s="15" t="str">
        <f>CONCATENATE("ENT-",A1823)</f>
        <v>ENT-1822</v>
      </c>
      <c r="AJ1823" s="15" t="str">
        <f>IF(Tabla2[[#This Row],[Op]]&lt;&gt;"","ENTREGA","")</f>
        <v>ENTREGA</v>
      </c>
      <c r="AK1823" s="40" t="str">
        <f>(Tabla2[[#This Row],[FECHA ENTREGA]]&amp;Tabla2[[#This Row],[HORA ENTREGA]])</f>
        <v>461120,333333333333333</v>
      </c>
      <c r="AL1823" s="34" t="str">
        <f>IFERROR(HYPERLINK("https://wa.me/"&amp;Tabla2[[#This Row],[CONTACTO]]&amp;"?text="&amp;Tabla2[[#This Row],[Mensaje]]),"")</f>
        <v>https://wa.me/56950104102?text=Hola!%0AServicio del día 31-03%0A *Cliente:* INVERSIERRA */ Cont: * HLBU2871994*/ HR Entrega: *08:00* /Dirección: *ALCALDE GUZMAN 0121, G32; QUILICURA</v>
      </c>
    </row>
    <row r="1824" spans="1:38" s="15" customFormat="1" ht="16.5" customHeight="1" x14ac:dyDescent="0.2">
      <c r="A1824" s="15">
        <f>ROW(A1823)</f>
        <v>1823</v>
      </c>
      <c r="B1824" s="15">
        <f>IF(J1824=J1823,B1823+1,1)</f>
        <v>19</v>
      </c>
      <c r="C1824" s="15" t="s">
        <v>1598</v>
      </c>
      <c r="D1824" s="25" t="s">
        <v>39</v>
      </c>
      <c r="E1824" s="27">
        <v>881059</v>
      </c>
      <c r="F1824" s="27" t="s">
        <v>2907</v>
      </c>
      <c r="G1824" s="27" t="s">
        <v>41</v>
      </c>
      <c r="H1824" s="27">
        <v>8413</v>
      </c>
      <c r="I1824" s="27" t="s">
        <v>2908</v>
      </c>
      <c r="J1824" s="28">
        <v>46112</v>
      </c>
      <c r="K1824" s="26">
        <v>0.33333333333333331</v>
      </c>
      <c r="L1824" s="26"/>
      <c r="M1824" s="27" t="s">
        <v>233</v>
      </c>
      <c r="N1824" s="25">
        <f>IFERROR(VLOOKUP(M1824,Data!$J$1:$K$58,2,0),"")</f>
        <v>56998494086</v>
      </c>
      <c r="O1824" s="27" t="s">
        <v>234</v>
      </c>
      <c r="P1824" s="27"/>
      <c r="Q1824" s="27" t="s">
        <v>1003</v>
      </c>
      <c r="R1824" s="27" t="s">
        <v>169</v>
      </c>
      <c r="S1824" s="27"/>
      <c r="T1824" s="27"/>
      <c r="U1824" s="28"/>
      <c r="V1824" s="15" t="s">
        <v>1700</v>
      </c>
      <c r="X1824" s="27"/>
      <c r="Y1824" s="27"/>
      <c r="Z1824" s="29"/>
      <c r="AA1824" s="29">
        <v>0.31111111111111112</v>
      </c>
      <c r="AB1824" s="29">
        <v>0.52916666666666667</v>
      </c>
      <c r="AC1824" s="30">
        <v>46112</v>
      </c>
      <c r="AD1824" s="15" t="str">
        <f>IF(Tabla2[[#This Row],[HORA ENTREGA]]="DIRECTO","On time", IF(AA1824&lt;&gt;"",IF(Tabla2[[#This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4" s="15" t="str">
        <f>MID(Tabla2[[#This Row],[TIPO]],1,3)</f>
        <v xml:space="preserve">40 </v>
      </c>
      <c r="AF18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INVERSIERRA */ Cont: * MSNU5697264*/ HR Entrega: *08:00* /Dirección: *AVENIDA PEDRO FONTOBA 6350, HUECHURABA</v>
      </c>
      <c r="AG1824" s="38" t="str">
        <f>IFERROR(HYPERLINK("https://wa.me/"&amp;Tabla2[[#This Row],[CONTACTO]]&amp;"?text="&amp;Tabla2[[#This Row],[Mensaje]],"Enviar mensaje"),"")</f>
        <v>Enviar mensaje</v>
      </c>
      <c r="AH1824" s="15" t="str">
        <f>CONCATENATE(A1824,F1824)</f>
        <v>1823MSNU5697264</v>
      </c>
      <c r="AI1824" s="15" t="str">
        <f>CONCATENATE("ENT-",A1824)</f>
        <v>ENT-1823</v>
      </c>
      <c r="AJ1824" s="15" t="str">
        <f>IF(Tabla2[[#This Row],[Op]]&lt;&gt;"","ENTREGA","")</f>
        <v>ENTREGA</v>
      </c>
      <c r="AK1824" s="40" t="str">
        <f>(Tabla2[[#This Row],[FECHA ENTREGA]]&amp;Tabla2[[#This Row],[HORA ENTREGA]])</f>
        <v>461120,333333333333333</v>
      </c>
      <c r="AL1824" s="34" t="str">
        <f>IFERROR(HYPERLINK("https://wa.me/"&amp;Tabla2[[#This Row],[CONTACTO]]&amp;"?text="&amp;Tabla2[[#This Row],[Mensaje]]),"")</f>
        <v>https://wa.me/56998494086?text=Hola!%0AServicio del día 31-03%0A *Cliente:* INVERSIERRA */ Cont: * MSNU5697264*/ HR Entrega: *08:00* /Dirección: *AVENIDA PEDRO FONTOBA 6350, HUECHURABA</v>
      </c>
    </row>
    <row r="1825" spans="1:38" s="15" customFormat="1" ht="16.5" customHeight="1" x14ac:dyDescent="0.2">
      <c r="A1825" s="15">
        <f>ROW(A1824)</f>
        <v>1824</v>
      </c>
      <c r="B1825" s="15">
        <f>IF(J1825=J1824,B1824+1,1)</f>
        <v>20</v>
      </c>
      <c r="C1825" s="15" t="s">
        <v>500</v>
      </c>
      <c r="D1825" s="25" t="s">
        <v>39</v>
      </c>
      <c r="E1825" s="27">
        <v>301813</v>
      </c>
      <c r="F1825" s="27" t="s">
        <v>2909</v>
      </c>
      <c r="G1825" s="27" t="s">
        <v>64</v>
      </c>
      <c r="H1825" s="27">
        <v>28000</v>
      </c>
      <c r="I1825" s="27" t="s">
        <v>42</v>
      </c>
      <c r="J1825" s="28">
        <v>46112</v>
      </c>
      <c r="K1825" s="26">
        <v>0.33333333333333331</v>
      </c>
      <c r="L1825" s="26"/>
      <c r="M1825" s="27" t="s">
        <v>151</v>
      </c>
      <c r="N1825" s="25">
        <f>IFERROR(VLOOKUP(M1825,Data!$J$1:$K$58,2,0),"")</f>
        <v>56973887427</v>
      </c>
      <c r="O1825" s="27" t="s">
        <v>152</v>
      </c>
      <c r="P1825" s="27"/>
      <c r="Q1825" s="27" t="s">
        <v>502</v>
      </c>
      <c r="R1825" s="27" t="s">
        <v>48</v>
      </c>
      <c r="S1825" s="27"/>
      <c r="T1825" s="27"/>
      <c r="U1825" s="28"/>
      <c r="V1825" s="15" t="s">
        <v>1700</v>
      </c>
      <c r="X1825" s="27"/>
      <c r="Y1825" s="27"/>
      <c r="Z1825" s="29"/>
      <c r="AA1825" s="29">
        <v>0.3263888888888889</v>
      </c>
      <c r="AB1825" s="29">
        <v>0.39583333333333331</v>
      </c>
      <c r="AC1825" s="30">
        <v>46112</v>
      </c>
      <c r="AD1825" s="15" t="str">
        <f>IF(Tabla2[[#This Row],[HORA ENTREGA]]="DIRECTO","On time", IF(AA1825&lt;&gt;"",IF(Tabla2[[#This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5" s="15" t="str">
        <f>MID(Tabla2[[#This Row],[TIPO]],1,3)</f>
        <v xml:space="preserve">20 </v>
      </c>
      <c r="AF18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MOLYMETNOS S.A. */ Cont: * ECMU2189992*/ HR Entrega: *08:00* /Dirección: *CAMINO NOS A LOS MORROS 590, SAN BERNARDO</v>
      </c>
      <c r="AG1825" s="38" t="str">
        <f>IFERROR(HYPERLINK("https://wa.me/"&amp;Tabla2[[#This Row],[CONTACTO]]&amp;"?text="&amp;Tabla2[[#This Row],[Mensaje]],"Enviar mensaje"),"")</f>
        <v>Enviar mensaje</v>
      </c>
      <c r="AH1825" s="15" t="str">
        <f>CONCATENATE(A1825,F1825)</f>
        <v>1824ECMU2189992</v>
      </c>
      <c r="AI1825" s="15" t="str">
        <f>CONCATENATE("ENT-",A1825)</f>
        <v>ENT-1824</v>
      </c>
      <c r="AJ1825" s="15" t="str">
        <f>IF(Tabla2[[#This Row],[Op]]&lt;&gt;"","ENTREGA","")</f>
        <v>ENTREGA</v>
      </c>
      <c r="AK1825" s="40" t="str">
        <f>(Tabla2[[#This Row],[FECHA ENTREGA]]&amp;Tabla2[[#This Row],[HORA ENTREGA]])</f>
        <v>461120,333333333333333</v>
      </c>
      <c r="AL1825" s="34" t="str">
        <f>IFERROR(HYPERLINK("https://wa.me/"&amp;Tabla2[[#This Row],[CONTACTO]]&amp;"?text="&amp;Tabla2[[#This Row],[Mensaje]]),"")</f>
        <v>https://wa.me/56973887427?text=Hola!%0AServicio del día 31-03%0A *Cliente:* MOLYMETNOS S.A. */ Cont: * ECMU2189992*/ HR Entrega: *08:00* /Dirección: *CAMINO NOS A LOS MORROS 590, SAN BERNARDO</v>
      </c>
    </row>
    <row r="1826" spans="1:38" s="15" customFormat="1" ht="16.5" customHeight="1" x14ac:dyDescent="0.2">
      <c r="A1826" s="15">
        <f>ROW(A1825)</f>
        <v>1825</v>
      </c>
      <c r="B1826" s="15">
        <f>IF(J1826=J1825,B1825+1,1)</f>
        <v>21</v>
      </c>
      <c r="C1826" s="15" t="s">
        <v>500</v>
      </c>
      <c r="D1826" s="25" t="s">
        <v>39</v>
      </c>
      <c r="E1826" s="27">
        <v>301813</v>
      </c>
      <c r="F1826" s="27" t="s">
        <v>2910</v>
      </c>
      <c r="G1826" s="27" t="s">
        <v>64</v>
      </c>
      <c r="H1826" s="27">
        <v>28000</v>
      </c>
      <c r="I1826" s="27" t="s">
        <v>42</v>
      </c>
      <c r="J1826" s="28">
        <v>46112</v>
      </c>
      <c r="K1826" s="26">
        <v>0.35416666666666669</v>
      </c>
      <c r="L1826" s="26"/>
      <c r="M1826" s="27" t="s">
        <v>77</v>
      </c>
      <c r="N1826" s="25">
        <f>IFERROR(VLOOKUP(M1826,Data!$J$1:$K$58,2,0),"")</f>
        <v>56967384794</v>
      </c>
      <c r="O1826" s="27" t="s">
        <v>78</v>
      </c>
      <c r="P1826" s="27"/>
      <c r="Q1826" s="27" t="s">
        <v>502</v>
      </c>
      <c r="R1826" s="27" t="s">
        <v>48</v>
      </c>
      <c r="S1826" s="27"/>
      <c r="T1826" s="27"/>
      <c r="U1826" s="28"/>
      <c r="V1826" s="15" t="s">
        <v>1700</v>
      </c>
      <c r="X1826" s="27"/>
      <c r="Y1826" s="27"/>
      <c r="Z1826" s="29"/>
      <c r="AA1826" s="29">
        <v>0.32222222222222224</v>
      </c>
      <c r="AB1826" s="29">
        <v>0.3840277777777778</v>
      </c>
      <c r="AC1826" s="30">
        <v>46112</v>
      </c>
      <c r="AD1826" s="15" t="str">
        <f>IF(Tabla2[[#This Row],[HORA ENTREGA]]="DIRECTO","On time", IF(AA1826&lt;&gt;"",IF(Tabla2[[#This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6" s="15" t="str">
        <f>MID(Tabla2[[#This Row],[TIPO]],1,3)</f>
        <v xml:space="preserve">20 </v>
      </c>
      <c r="AF18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MOLYMETNOS S.A. */ Cont: * ECMU2063514*/ HR Entrega: *08:30* /Dirección: *CAMINO NOS A LOS MORROS 590, SAN BERNARDO</v>
      </c>
      <c r="AG1826" s="38" t="str">
        <f>IFERROR(HYPERLINK("https://wa.me/"&amp;Tabla2[[#This Row],[CONTACTO]]&amp;"?text="&amp;Tabla2[[#This Row],[Mensaje]],"Enviar mensaje"),"")</f>
        <v>Enviar mensaje</v>
      </c>
      <c r="AH1826" s="15" t="str">
        <f>CONCATENATE(A1826,F1826)</f>
        <v>1825ECMU2063514</v>
      </c>
      <c r="AI1826" s="15" t="str">
        <f>CONCATENATE("ENT-",A1826)</f>
        <v>ENT-1825</v>
      </c>
      <c r="AJ1826" s="15" t="str">
        <f>IF(Tabla2[[#This Row],[Op]]&lt;&gt;"","ENTREGA","")</f>
        <v>ENTREGA</v>
      </c>
      <c r="AK1826" s="40" t="str">
        <f>(Tabla2[[#This Row],[FECHA ENTREGA]]&amp;Tabla2[[#This Row],[HORA ENTREGA]])</f>
        <v>461120,354166666666667</v>
      </c>
      <c r="AL1826" s="34" t="str">
        <f>IFERROR(HYPERLINK("https://wa.me/"&amp;Tabla2[[#This Row],[CONTACTO]]&amp;"?text="&amp;Tabla2[[#This Row],[Mensaje]]),"")</f>
        <v>https://wa.me/56967384794?text=Hola!%0AServicio del día 31-03%0A *Cliente:* MOLYMETNOS S.A. */ Cont: * ECMU2063514*/ HR Entrega: *08:30* /Dirección: *CAMINO NOS A LOS MORROS 590, SAN BERNARDO</v>
      </c>
    </row>
    <row r="1827" spans="1:38" s="15" customFormat="1" ht="16.5" customHeight="1" x14ac:dyDescent="0.2">
      <c r="A1827" s="15">
        <f>ROW(A1826)</f>
        <v>1826</v>
      </c>
      <c r="B1827" s="15">
        <f>IF(J1827=J1826,B1826+1,1)</f>
        <v>22</v>
      </c>
      <c r="C1827" s="15" t="s">
        <v>500</v>
      </c>
      <c r="D1827" s="25" t="s">
        <v>39</v>
      </c>
      <c r="E1827" s="27">
        <v>301813</v>
      </c>
      <c r="F1827" s="27" t="s">
        <v>2911</v>
      </c>
      <c r="G1827" s="27" t="s">
        <v>64</v>
      </c>
      <c r="H1827" s="27">
        <v>28000</v>
      </c>
      <c r="I1827" s="27" t="s">
        <v>42</v>
      </c>
      <c r="J1827" s="28">
        <v>46112</v>
      </c>
      <c r="K1827" s="26">
        <v>0.375</v>
      </c>
      <c r="L1827" s="26"/>
      <c r="M1827" s="27" t="s">
        <v>211</v>
      </c>
      <c r="N1827" s="25">
        <f>IFERROR(VLOOKUP(M1827,Data!$J$1:$K$58,2,0),"")</f>
        <v>56961282379</v>
      </c>
      <c r="O1827" s="27" t="s">
        <v>212</v>
      </c>
      <c r="P1827" s="27"/>
      <c r="Q1827" s="27" t="s">
        <v>502</v>
      </c>
      <c r="R1827" s="27" t="s">
        <v>48</v>
      </c>
      <c r="S1827" s="27"/>
      <c r="T1827" s="27"/>
      <c r="U1827" s="28"/>
      <c r="V1827" s="15" t="s">
        <v>1700</v>
      </c>
      <c r="X1827" s="27"/>
      <c r="Y1827" s="27"/>
      <c r="Z1827" s="29"/>
      <c r="AA1827" s="29">
        <v>0.35972222222222222</v>
      </c>
      <c r="AB1827" s="29">
        <v>0.43263888888888891</v>
      </c>
      <c r="AC1827" s="30">
        <v>46112</v>
      </c>
      <c r="AD1827" s="15" t="str">
        <f>IF(Tabla2[[#This Row],[HORA ENTREGA]]="DIRECTO","On time", IF(AA1827&lt;&gt;"",IF(Tabla2[[#This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7" s="15" t="str">
        <f>MID(Tabla2[[#This Row],[TIPO]],1,3)</f>
        <v xml:space="preserve">20 </v>
      </c>
      <c r="AF18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MOLYMETNOS S.A. */ Cont: * CMAU1760091*/ HR Entrega: *09:00* /Dirección: *CAMINO NOS A LOS MORROS 590, SAN BERNARDO</v>
      </c>
      <c r="AG1827" s="38" t="str">
        <f>IFERROR(HYPERLINK("https://wa.me/"&amp;Tabla2[[#This Row],[CONTACTO]]&amp;"?text="&amp;Tabla2[[#This Row],[Mensaje]],"Enviar mensaje"),"")</f>
        <v>Enviar mensaje</v>
      </c>
      <c r="AH1827" s="15" t="str">
        <f>CONCATENATE(A1827,F1827)</f>
        <v>1826CMAU1760091</v>
      </c>
      <c r="AI1827" s="15" t="str">
        <f>CONCATENATE("ENT-",A1827)</f>
        <v>ENT-1826</v>
      </c>
      <c r="AJ1827" s="15" t="str">
        <f>IF(Tabla2[[#This Row],[Op]]&lt;&gt;"","ENTREGA","")</f>
        <v>ENTREGA</v>
      </c>
      <c r="AK1827" s="40" t="str">
        <f>(Tabla2[[#This Row],[FECHA ENTREGA]]&amp;Tabla2[[#This Row],[HORA ENTREGA]])</f>
        <v>461120,375</v>
      </c>
      <c r="AL1827" s="34" t="str">
        <f>IFERROR(HYPERLINK("https://wa.me/"&amp;Tabla2[[#This Row],[CONTACTO]]&amp;"?text="&amp;Tabla2[[#This Row],[Mensaje]]),"")</f>
        <v>https://wa.me/56961282379?text=Hola!%0AServicio del día 31-03%0A *Cliente:* MOLYMETNOS S.A. */ Cont: * CMAU1760091*/ HR Entrega: *09:00* /Dirección: *CAMINO NOS A LOS MORROS 590, SAN BERNARDO</v>
      </c>
    </row>
    <row r="1828" spans="1:38" s="15" customFormat="1" ht="16.5" customHeight="1" x14ac:dyDescent="0.2">
      <c r="A1828" s="15">
        <f>ROW(A1827)</f>
        <v>1827</v>
      </c>
      <c r="B1828" s="15">
        <f>IF(J1828=J1827,B1827+1,1)</f>
        <v>23</v>
      </c>
      <c r="C1828" s="15" t="s">
        <v>500</v>
      </c>
      <c r="D1828" s="25" t="s">
        <v>39</v>
      </c>
      <c r="E1828" s="27">
        <v>301813</v>
      </c>
      <c r="F1828" s="27" t="s">
        <v>2912</v>
      </c>
      <c r="G1828" s="27" t="s">
        <v>64</v>
      </c>
      <c r="H1828" s="27">
        <v>28000</v>
      </c>
      <c r="I1828" s="27" t="s">
        <v>42</v>
      </c>
      <c r="J1828" s="28">
        <v>46112</v>
      </c>
      <c r="K1828" s="26">
        <v>0.39583333333333331</v>
      </c>
      <c r="L1828" s="26"/>
      <c r="M1828" s="27" t="s">
        <v>241</v>
      </c>
      <c r="N1828" s="25">
        <f>IFERROR(VLOOKUP(M1828,Data!$J$1:$K$58,2,0),"")</f>
        <v>56984880436</v>
      </c>
      <c r="O1828" s="27" t="s">
        <v>242</v>
      </c>
      <c r="P1828" s="27"/>
      <c r="Q1828" s="27" t="s">
        <v>502</v>
      </c>
      <c r="R1828" s="27" t="s">
        <v>48</v>
      </c>
      <c r="S1828" s="27"/>
      <c r="T1828" s="27"/>
      <c r="U1828" s="28"/>
      <c r="V1828" s="15" t="s">
        <v>1700</v>
      </c>
      <c r="X1828" s="27"/>
      <c r="Y1828" s="27"/>
      <c r="Z1828" s="29"/>
      <c r="AA1828" s="29">
        <v>0.34027777777777779</v>
      </c>
      <c r="AB1828" s="29">
        <v>0.41666666666666669</v>
      </c>
      <c r="AC1828" s="30">
        <v>46112</v>
      </c>
      <c r="AD1828" s="15" t="str">
        <f>IF(Tabla2[[#This Row],[HORA ENTREGA]]="DIRECTO","On time", IF(AA1828&lt;&gt;"",IF(Tabla2[[#This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28" s="15" t="str">
        <f>MID(Tabla2[[#This Row],[TIPO]],1,3)</f>
        <v xml:space="preserve">20 </v>
      </c>
      <c r="AF18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MOLYMETNOS S.A. */ Cont: * APZU3854213*/ HR Entrega: *09:30* /Dirección: *CAMINO NOS A LOS MORROS 590, SAN BERNARDO</v>
      </c>
      <c r="AG1828" s="38" t="str">
        <f>IFERROR(HYPERLINK("https://wa.me/"&amp;Tabla2[[#This Row],[CONTACTO]]&amp;"?text="&amp;Tabla2[[#This Row],[Mensaje]],"Enviar mensaje"),"")</f>
        <v>Enviar mensaje</v>
      </c>
      <c r="AH1828" s="15" t="str">
        <f>CONCATENATE(A1828,F1828)</f>
        <v>1827APZU3854213</v>
      </c>
      <c r="AI1828" s="15" t="str">
        <f>CONCATENATE("ENT-",A1828)</f>
        <v>ENT-1827</v>
      </c>
      <c r="AJ1828" s="15" t="str">
        <f>IF(Tabla2[[#This Row],[Op]]&lt;&gt;"","ENTREGA","")</f>
        <v>ENTREGA</v>
      </c>
      <c r="AK1828" s="40" t="str">
        <f>(Tabla2[[#This Row],[FECHA ENTREGA]]&amp;Tabla2[[#This Row],[HORA ENTREGA]])</f>
        <v>461120,395833333333333</v>
      </c>
      <c r="AL1828" s="34" t="str">
        <f>IFERROR(HYPERLINK("https://wa.me/"&amp;Tabla2[[#This Row],[CONTACTO]]&amp;"?text="&amp;Tabla2[[#This Row],[Mensaje]]),"")</f>
        <v>https://wa.me/56984880436?text=Hola!%0AServicio del día 31-03%0A *Cliente:* MOLYMETNOS S.A. */ Cont: * APZU3854213*/ HR Entrega: *09:30* /Dirección: *CAMINO NOS A LOS MORROS 590, SAN BERNARDO</v>
      </c>
    </row>
    <row r="1829" spans="1:38" s="15" customFormat="1" ht="16.5" customHeight="1" x14ac:dyDescent="0.2">
      <c r="A1829" s="15">
        <f>ROW(A1828)</f>
        <v>1828</v>
      </c>
      <c r="B1829" s="15">
        <f>IF(J1829=J1828,B1828+1,1)</f>
        <v>24</v>
      </c>
      <c r="C1829" s="15" t="s">
        <v>500</v>
      </c>
      <c r="D1829" s="25" t="s">
        <v>39</v>
      </c>
      <c r="E1829" s="27">
        <v>301813</v>
      </c>
      <c r="F1829" s="27" t="s">
        <v>2913</v>
      </c>
      <c r="G1829" s="27" t="s">
        <v>64</v>
      </c>
      <c r="H1829" s="27">
        <v>28000</v>
      </c>
      <c r="I1829" s="27" t="s">
        <v>171</v>
      </c>
      <c r="J1829" s="28">
        <v>46112</v>
      </c>
      <c r="K1829" s="26">
        <v>0.41666666666666669</v>
      </c>
      <c r="L1829" s="26"/>
      <c r="M1829" s="27" t="s">
        <v>192</v>
      </c>
      <c r="N1829" s="25">
        <f>IFERROR(VLOOKUP(M1829,Data!$J$1:$K$58,2,0),"")</f>
        <v>56967396661</v>
      </c>
      <c r="O1829" s="27" t="s">
        <v>73</v>
      </c>
      <c r="P1829" s="27"/>
      <c r="Q1829" s="27" t="s">
        <v>502</v>
      </c>
      <c r="R1829" s="27" t="s">
        <v>48</v>
      </c>
      <c r="S1829" s="27" t="s">
        <v>211</v>
      </c>
      <c r="T1829" s="27"/>
      <c r="U1829" s="28">
        <v>46114</v>
      </c>
      <c r="X1829" s="27"/>
      <c r="Y1829" s="27"/>
      <c r="Z1829" s="29"/>
      <c r="AA1829" s="29">
        <v>0.54652777777777772</v>
      </c>
      <c r="AB1829" s="29">
        <v>0.67013888888888884</v>
      </c>
      <c r="AC1829" s="30">
        <v>46112</v>
      </c>
      <c r="AD1829" s="15" t="str">
        <f>IF(Tabla2[[#This Row],[HORA ENTREGA]]="DIRECTO","On time", IF(AA1829&lt;&gt;"",IF(Tabla2[[#This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29" s="15" t="str">
        <f>MID(Tabla2[[#This Row],[TIPO]],1,3)</f>
        <v xml:space="preserve">20 </v>
      </c>
      <c r="AF18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MOLYMETNOS S.A. */ Cont: * CMAU1186954*/ HR Entrega: *10:00* /Dirección: *CAMINO NOS A LOS MORROS 590, SAN BERNARDO</v>
      </c>
      <c r="AG1829" s="38" t="str">
        <f>IFERROR(HYPERLINK("https://wa.me/"&amp;Tabla2[[#This Row],[CONTACTO]]&amp;"?text="&amp;Tabla2[[#This Row],[Mensaje]],"Enviar mensaje"),"")</f>
        <v>Enviar mensaje</v>
      </c>
      <c r="AH1829" s="15" t="str">
        <f>CONCATENATE(A1829,F1829)</f>
        <v>1828CMAU1186954</v>
      </c>
      <c r="AI1829" s="15" t="str">
        <f>CONCATENATE("ENT-",A1829)</f>
        <v>ENT-1828</v>
      </c>
      <c r="AJ1829" s="15" t="str">
        <f>IF(Tabla2[[#This Row],[Op]]&lt;&gt;"","ENTREGA","")</f>
        <v>ENTREGA</v>
      </c>
      <c r="AK1829" s="40" t="str">
        <f>(Tabla2[[#This Row],[FECHA ENTREGA]]&amp;Tabla2[[#This Row],[HORA ENTREGA]])</f>
        <v>461120,416666666666667</v>
      </c>
      <c r="AL1829" s="34" t="str">
        <f>IFERROR(HYPERLINK("https://wa.me/"&amp;Tabla2[[#This Row],[CONTACTO]]&amp;"?text="&amp;Tabla2[[#This Row],[Mensaje]]),"")</f>
        <v>https://wa.me/56967396661?text=Hola!%0AServicio del día 31-03%0A *Cliente:* MOLYMETNOS S.A. */ Cont: * CMAU1186954*/ HR Entrega: *10:00* /Dirección: *CAMINO NOS A LOS MORROS 590, SAN BERNARDO</v>
      </c>
    </row>
    <row r="1830" spans="1:38" s="15" customFormat="1" ht="16.5" customHeight="1" x14ac:dyDescent="0.2">
      <c r="A1830" s="15">
        <f>ROW(A1829)</f>
        <v>1829</v>
      </c>
      <c r="B1830" s="15">
        <f>IF(J1830=J1829,B1829+1,1)</f>
        <v>25</v>
      </c>
      <c r="C1830" s="15" t="s">
        <v>204</v>
      </c>
      <c r="D1830" s="25" t="s">
        <v>39</v>
      </c>
      <c r="E1830" s="27"/>
      <c r="F1830" s="27" t="s">
        <v>1196</v>
      </c>
      <c r="G1830" s="27" t="s">
        <v>456</v>
      </c>
      <c r="H1830" s="27"/>
      <c r="I1830" s="27" t="s">
        <v>171</v>
      </c>
      <c r="J1830" s="28">
        <v>46112</v>
      </c>
      <c r="K1830" s="26">
        <v>0.35416666666666669</v>
      </c>
      <c r="L1830" s="26"/>
      <c r="M1830" s="27" t="s">
        <v>649</v>
      </c>
      <c r="N1830" s="25">
        <f>IFERROR(VLOOKUP(M1830,Data!$J$1:$K$58,2,0),"")</f>
        <v>56939438073</v>
      </c>
      <c r="O1830" s="27" t="s">
        <v>203</v>
      </c>
      <c r="P1830" s="27"/>
      <c r="Q1830" s="27" t="s">
        <v>1999</v>
      </c>
      <c r="R1830" s="27"/>
      <c r="S1830" s="27"/>
      <c r="T1830" s="27"/>
      <c r="U1830" s="28"/>
      <c r="X1830" s="27"/>
      <c r="Y1830" s="27"/>
      <c r="Z1830" s="29"/>
      <c r="AA1830" s="29">
        <v>0.40277777777777779</v>
      </c>
      <c r="AB1830" s="29">
        <v>0.73611111111111116</v>
      </c>
      <c r="AC1830" s="30">
        <v>46112</v>
      </c>
      <c r="AD1830" s="15" t="str">
        <f>IF(Tabla2[[#This Row],[HORA ENTREGA]]="DIRECTO","On time", IF(AA1830&lt;&gt;"",IF(Tabla2[[#This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30" s="15" t="str">
        <f>MID(Tabla2[[#This Row],[TIPO]],1,3)</f>
        <v>RAM</v>
      </c>
      <c r="AF18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OXIQUIM S A */ Cont: * SIDER*/ HR Entrega: *08:30* /Dirección: *CAÑAVERAL 901, QUILICURA</v>
      </c>
      <c r="AG1830" s="38" t="str">
        <f>IFERROR(HYPERLINK("https://wa.me/"&amp;Tabla2[[#This Row],[CONTACTO]]&amp;"?text="&amp;Tabla2[[#This Row],[Mensaje]],"Enviar mensaje"),"")</f>
        <v>Enviar mensaje</v>
      </c>
      <c r="AH1830" s="15" t="str">
        <f>CONCATENATE(A1830,F1830)</f>
        <v>1829SIDER</v>
      </c>
      <c r="AI1830" s="15" t="str">
        <f>CONCATENATE("ENT-",A1830)</f>
        <v>ENT-1829</v>
      </c>
      <c r="AJ1830" s="15" t="str">
        <f>IF(Tabla2[[#This Row],[Op]]&lt;&gt;"","ENTREGA","")</f>
        <v>ENTREGA</v>
      </c>
      <c r="AK1830" s="40" t="str">
        <f>(Tabla2[[#This Row],[FECHA ENTREGA]]&amp;Tabla2[[#This Row],[HORA ENTREGA]])</f>
        <v>461120,354166666666667</v>
      </c>
      <c r="AL1830" s="34" t="str">
        <f>IFERROR(HYPERLINK("https://wa.me/"&amp;Tabla2[[#This Row],[CONTACTO]]&amp;"?text="&amp;Tabla2[[#This Row],[Mensaje]]),"")</f>
        <v>https://wa.me/56939438073?text=Hola!%0AServicio del día 31-03%0A *Cliente:* OXIQUIM S A */ Cont: * SIDER*/ HR Entrega: *08:30* /Dirección: *CAÑAVERAL 901, QUILICURA</v>
      </c>
    </row>
    <row r="1831" spans="1:38" s="15" customFormat="1" ht="16.5" customHeight="1" x14ac:dyDescent="0.2">
      <c r="A1831" s="15">
        <f>ROW(A1830)</f>
        <v>1830</v>
      </c>
      <c r="B1831" s="15">
        <f>IF(J1831=J1830,B1830+1,1)</f>
        <v>26</v>
      </c>
      <c r="C1831" s="15" t="s">
        <v>204</v>
      </c>
      <c r="D1831" s="25" t="s">
        <v>39</v>
      </c>
      <c r="E1831" s="27">
        <v>1185438</v>
      </c>
      <c r="F1831" s="27" t="s">
        <v>2914</v>
      </c>
      <c r="G1831" s="27" t="s">
        <v>64</v>
      </c>
      <c r="H1831" s="27">
        <v>23260</v>
      </c>
      <c r="I1831" s="27" t="s">
        <v>42</v>
      </c>
      <c r="J1831" s="28">
        <v>46112</v>
      </c>
      <c r="K1831" s="26">
        <v>0.35416666666666669</v>
      </c>
      <c r="L1831" s="26"/>
      <c r="M1831" s="27" t="s">
        <v>341</v>
      </c>
      <c r="N1831" s="25">
        <f>IFERROR(VLOOKUP(M1831,Data!$J$1:$K$58,2,0),"")</f>
        <v>56950923536</v>
      </c>
      <c r="O1831" s="27" t="s">
        <v>105</v>
      </c>
      <c r="P1831" s="27"/>
      <c r="Q1831" s="27" t="s">
        <v>1999</v>
      </c>
      <c r="R1831" s="27" t="s">
        <v>1384</v>
      </c>
      <c r="S1831" s="27"/>
      <c r="T1831" s="27"/>
      <c r="U1831" s="28"/>
      <c r="V1831" s="15" t="s">
        <v>1700</v>
      </c>
      <c r="X1831" s="27"/>
      <c r="Y1831" s="27"/>
      <c r="Z1831" s="29"/>
      <c r="AA1831" s="29">
        <v>0.30416666666666664</v>
      </c>
      <c r="AB1831" s="29">
        <v>0.51041666666666663</v>
      </c>
      <c r="AC1831" s="30">
        <v>46112</v>
      </c>
      <c r="AD1831" s="15" t="str">
        <f>IF(Tabla2[[#This Row],[HORA ENTREGA]]="DIRECTO","On time", IF(AA1831&lt;&gt;"",IF(Tabla2[[#This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1" s="15" t="str">
        <f>MID(Tabla2[[#This Row],[TIPO]],1,3)</f>
        <v xml:space="preserve">20 </v>
      </c>
      <c r="AF18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OXIQUIM S A */ Cont: * HGTU2601451*/ HR Entrega: *08:30* /Dirección: *CAÑAVERAL 901, QUILICURA</v>
      </c>
      <c r="AG1831" s="38" t="str">
        <f>IFERROR(HYPERLINK("https://wa.me/"&amp;Tabla2[[#This Row],[CONTACTO]]&amp;"?text="&amp;Tabla2[[#This Row],[Mensaje]],"Enviar mensaje"),"")</f>
        <v>Enviar mensaje</v>
      </c>
      <c r="AH1831" s="15" t="str">
        <f>CONCATENATE(A1831,F1831)</f>
        <v>1830HGTU2601451</v>
      </c>
      <c r="AI1831" s="15" t="str">
        <f>CONCATENATE("ENT-",A1831)</f>
        <v>ENT-1830</v>
      </c>
      <c r="AJ1831" s="15" t="str">
        <f>IF(Tabla2[[#This Row],[Op]]&lt;&gt;"","ENTREGA","")</f>
        <v>ENTREGA</v>
      </c>
      <c r="AK1831" s="40" t="str">
        <f>(Tabla2[[#This Row],[FECHA ENTREGA]]&amp;Tabla2[[#This Row],[HORA ENTREGA]])</f>
        <v>461120,354166666666667</v>
      </c>
      <c r="AL1831" s="34" t="str">
        <f>IFERROR(HYPERLINK("https://wa.me/"&amp;Tabla2[[#This Row],[CONTACTO]]&amp;"?text="&amp;Tabla2[[#This Row],[Mensaje]]),"")</f>
        <v>https://wa.me/56950923536?text=Hola!%0AServicio del día 31-03%0A *Cliente:* OXIQUIM S A */ Cont: * HGTU2601451*/ HR Entrega: *08:30* /Dirección: *CAÑAVERAL 901, QUILICURA</v>
      </c>
    </row>
    <row r="1832" spans="1:38" s="15" customFormat="1" ht="16.5" customHeight="1" x14ac:dyDescent="0.2">
      <c r="A1832" s="15">
        <f>ROW(A1831)</f>
        <v>1831</v>
      </c>
      <c r="B1832" s="15">
        <f>IF(J1832=J1831,B1831+1,1)</f>
        <v>27</v>
      </c>
      <c r="C1832" s="15" t="s">
        <v>204</v>
      </c>
      <c r="D1832" s="25" t="s">
        <v>39</v>
      </c>
      <c r="E1832" s="27"/>
      <c r="F1832" s="27" t="s">
        <v>1196</v>
      </c>
      <c r="G1832" s="27" t="s">
        <v>456</v>
      </c>
      <c r="H1832" s="27"/>
      <c r="I1832" s="27" t="s">
        <v>171</v>
      </c>
      <c r="J1832" s="28">
        <v>46112</v>
      </c>
      <c r="K1832" s="26">
        <v>0.35416666666666669</v>
      </c>
      <c r="L1832" s="26"/>
      <c r="M1832" s="27" t="s">
        <v>51</v>
      </c>
      <c r="N1832" s="25">
        <f>IFERROR(VLOOKUP(M1832,Data!$J$1:$K$58,2,0),"")</f>
        <v>56967256951</v>
      </c>
      <c r="O1832" s="27" t="s">
        <v>52</v>
      </c>
      <c r="P1832" s="27"/>
      <c r="Q1832" s="27" t="s">
        <v>1999</v>
      </c>
      <c r="R1832" s="27"/>
      <c r="S1832" s="27"/>
      <c r="T1832" s="27"/>
      <c r="U1832" s="28"/>
      <c r="X1832" s="27"/>
      <c r="Y1832" s="27"/>
      <c r="Z1832" s="29"/>
      <c r="AA1832" s="29">
        <v>0.43888888888888888</v>
      </c>
      <c r="AB1832" s="29">
        <v>0.72777777777777775</v>
      </c>
      <c r="AC1832" s="30">
        <v>46112</v>
      </c>
      <c r="AD1832" s="15" t="str">
        <f>IF(Tabla2[[#This Row],[HORA ENTREGA]]="DIRECTO","On time", IF(AA1832&lt;&gt;"",IF(Tabla2[[#This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32" s="15" t="str">
        <f>MID(Tabla2[[#This Row],[TIPO]],1,3)</f>
        <v>RAM</v>
      </c>
      <c r="AF18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OXIQUIM S A */ Cont: * SIDER*/ HR Entrega: *08:30* /Dirección: *CAÑAVERAL 901, QUILICURA</v>
      </c>
      <c r="AG1832" s="38" t="str">
        <f>IFERROR(HYPERLINK("https://wa.me/"&amp;Tabla2[[#This Row],[CONTACTO]]&amp;"?text="&amp;Tabla2[[#This Row],[Mensaje]],"Enviar mensaje"),"")</f>
        <v>Enviar mensaje</v>
      </c>
      <c r="AH1832" s="15" t="str">
        <f>CONCATENATE(A1832,F1832)</f>
        <v>1831SIDER</v>
      </c>
      <c r="AI1832" s="15" t="str">
        <f>CONCATENATE("ENT-",A1832)</f>
        <v>ENT-1831</v>
      </c>
      <c r="AJ1832" s="15" t="str">
        <f>IF(Tabla2[[#This Row],[Op]]&lt;&gt;"","ENTREGA","")</f>
        <v>ENTREGA</v>
      </c>
      <c r="AK1832" s="40" t="str">
        <f>(Tabla2[[#This Row],[FECHA ENTREGA]]&amp;Tabla2[[#This Row],[HORA ENTREGA]])</f>
        <v>461120,354166666666667</v>
      </c>
      <c r="AL1832" s="34" t="str">
        <f>IFERROR(HYPERLINK("https://wa.me/"&amp;Tabla2[[#This Row],[CONTACTO]]&amp;"?text="&amp;Tabla2[[#This Row],[Mensaje]]),"")</f>
        <v>https://wa.me/56967256951?text=Hola!%0AServicio del día 31-03%0A *Cliente:* OXIQUIM S A */ Cont: * SIDER*/ HR Entrega: *08:30* /Dirección: *CAÑAVERAL 901, QUILICURA</v>
      </c>
    </row>
    <row r="1833" spans="1:38" s="15" customFormat="1" ht="16.5" customHeight="1" x14ac:dyDescent="0.2">
      <c r="A1833" s="15">
        <f>ROW(A1832)</f>
        <v>1832</v>
      </c>
      <c r="B1833" s="15">
        <f>IF(J1833=J1832,B1832+1,1)</f>
        <v>28</v>
      </c>
      <c r="C1833" s="15" t="s">
        <v>204</v>
      </c>
      <c r="D1833" s="25" t="s">
        <v>39</v>
      </c>
      <c r="E1833" s="27">
        <v>1193109</v>
      </c>
      <c r="F1833" s="27" t="s">
        <v>2915</v>
      </c>
      <c r="G1833" s="27" t="s">
        <v>41</v>
      </c>
      <c r="H1833" s="27">
        <v>28600</v>
      </c>
      <c r="I1833" s="27" t="s">
        <v>42</v>
      </c>
      <c r="J1833" s="28">
        <v>46112</v>
      </c>
      <c r="K1833" s="26">
        <v>0.35416666666666669</v>
      </c>
      <c r="L1833" s="26"/>
      <c r="M1833" s="27" t="s">
        <v>366</v>
      </c>
      <c r="N1833" s="25">
        <f>IFERROR(VLOOKUP(M1833,Data!$J$1:$K$58,2,0),"")</f>
        <v>56967386251</v>
      </c>
      <c r="O1833" s="27" t="s">
        <v>367</v>
      </c>
      <c r="P1833" s="27"/>
      <c r="Q1833" s="27" t="s">
        <v>1999</v>
      </c>
      <c r="R1833" s="27" t="s">
        <v>218</v>
      </c>
      <c r="S1833" s="27"/>
      <c r="T1833" s="27"/>
      <c r="U1833" s="28"/>
      <c r="V1833" s="15" t="s">
        <v>1700</v>
      </c>
      <c r="X1833" s="27"/>
      <c r="Y1833" s="27"/>
      <c r="Z1833" s="29"/>
      <c r="AA1833" s="29">
        <v>0.33333333333333331</v>
      </c>
      <c r="AB1833" s="29">
        <v>0.40625</v>
      </c>
      <c r="AC1833" s="30">
        <v>46112</v>
      </c>
      <c r="AD1833" s="15" t="str">
        <f>IF(Tabla2[[#This Row],[HORA ENTREGA]]="DIRECTO","On time", IF(AA1833&lt;&gt;"",IF(Tabla2[[#This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3" s="15" t="str">
        <f>MID(Tabla2[[#This Row],[TIPO]],1,3)</f>
        <v xml:space="preserve">40 </v>
      </c>
      <c r="AF18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OXIQUIM S A */ Cont: * MRKU4026579*/ HR Entrega: *08:30* /Dirección: *CAÑAVERAL 901, QUILICURA</v>
      </c>
      <c r="AG1833" s="38" t="str">
        <f>IFERROR(HYPERLINK("https://wa.me/"&amp;Tabla2[[#This Row],[CONTACTO]]&amp;"?text="&amp;Tabla2[[#This Row],[Mensaje]],"Enviar mensaje"),"")</f>
        <v>Enviar mensaje</v>
      </c>
      <c r="AH1833" s="15" t="str">
        <f>CONCATENATE(A1833,F1833)</f>
        <v>1832MRKU4026579</v>
      </c>
      <c r="AI1833" s="15" t="str">
        <f>CONCATENATE("ENT-",A1833)</f>
        <v>ENT-1832</v>
      </c>
      <c r="AJ1833" s="15" t="str">
        <f>IF(Tabla2[[#This Row],[Op]]&lt;&gt;"","ENTREGA","")</f>
        <v>ENTREGA</v>
      </c>
      <c r="AK1833" s="40" t="str">
        <f>(Tabla2[[#This Row],[FECHA ENTREGA]]&amp;Tabla2[[#This Row],[HORA ENTREGA]])</f>
        <v>461120,354166666666667</v>
      </c>
      <c r="AL1833" s="34" t="str">
        <f>IFERROR(HYPERLINK("https://wa.me/"&amp;Tabla2[[#This Row],[CONTACTO]]&amp;"?text="&amp;Tabla2[[#This Row],[Mensaje]]),"")</f>
        <v>https://wa.me/56967386251?text=Hola!%0AServicio del día 31-03%0A *Cliente:* OXIQUIM S A */ Cont: * MRKU4026579*/ HR Entrega: *08:30* /Dirección: *CAÑAVERAL 901, QUILICURA</v>
      </c>
    </row>
    <row r="1834" spans="1:38" s="15" customFormat="1" ht="16.5" customHeight="1" x14ac:dyDescent="0.2">
      <c r="A1834" s="15">
        <f>ROW(A1833)</f>
        <v>1833</v>
      </c>
      <c r="B1834" s="15">
        <f>IF(J1834=J1833,B1833+1,1)</f>
        <v>29</v>
      </c>
      <c r="C1834" s="15" t="s">
        <v>204</v>
      </c>
      <c r="D1834" s="25" t="s">
        <v>39</v>
      </c>
      <c r="E1834" s="27">
        <v>1193296</v>
      </c>
      <c r="F1834" s="27" t="s">
        <v>2916</v>
      </c>
      <c r="G1834" s="27" t="s">
        <v>465</v>
      </c>
      <c r="H1834" s="27"/>
      <c r="I1834" s="27" t="s">
        <v>42</v>
      </c>
      <c r="J1834" s="28">
        <v>46112</v>
      </c>
      <c r="K1834" s="26">
        <v>0.35416666666666669</v>
      </c>
      <c r="L1834" s="26"/>
      <c r="M1834" s="27" t="s">
        <v>313</v>
      </c>
      <c r="N1834" s="25">
        <f>IFERROR(VLOOKUP(M1834,Data!$J$1:$K$58,2,0),"")</f>
        <v>56967387744</v>
      </c>
      <c r="O1834" s="27" t="s">
        <v>314</v>
      </c>
      <c r="P1834" s="27"/>
      <c r="Q1834" s="27" t="s">
        <v>1999</v>
      </c>
      <c r="R1834" s="27" t="s">
        <v>218</v>
      </c>
      <c r="S1834" s="27"/>
      <c r="T1834" s="27"/>
      <c r="U1834" s="28"/>
      <c r="V1834" s="15" t="s">
        <v>1700</v>
      </c>
      <c r="X1834" s="27"/>
      <c r="Y1834" s="27"/>
      <c r="Z1834" s="29"/>
      <c r="AA1834" s="29">
        <v>0.57777777777777772</v>
      </c>
      <c r="AB1834" s="29">
        <v>0.64375000000000004</v>
      </c>
      <c r="AC1834" s="30">
        <v>46112</v>
      </c>
      <c r="AD1834" s="15" t="str">
        <f>IF(Tabla2[[#This Row],[HORA ENTREGA]]="DIRECTO","On time", IF(AA1834&lt;&gt;"",IF(Tabla2[[#This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34" s="15" t="str">
        <f>MID(Tabla2[[#This Row],[TIPO]],1,3)</f>
        <v xml:space="preserve">40 </v>
      </c>
      <c r="AF18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OXIQUIM S A */ Cont: * GCXU6219386*/ HR Entrega: *08:30* /Dirección: *CAÑAVERAL 901, QUILICURA</v>
      </c>
      <c r="AG1834" s="38" t="str">
        <f>IFERROR(HYPERLINK("https://wa.me/"&amp;Tabla2[[#This Row],[CONTACTO]]&amp;"?text="&amp;Tabla2[[#This Row],[Mensaje]],"Enviar mensaje"),"")</f>
        <v>Enviar mensaje</v>
      </c>
      <c r="AH1834" s="15" t="str">
        <f>CONCATENATE(A1834,F1834)</f>
        <v>1833GCXU6219386</v>
      </c>
      <c r="AI1834" s="15" t="str">
        <f>CONCATENATE("ENT-",A1834)</f>
        <v>ENT-1833</v>
      </c>
      <c r="AJ1834" s="15" t="str">
        <f>IF(Tabla2[[#This Row],[Op]]&lt;&gt;"","ENTREGA","")</f>
        <v>ENTREGA</v>
      </c>
      <c r="AK1834" s="40" t="str">
        <f>(Tabla2[[#This Row],[FECHA ENTREGA]]&amp;Tabla2[[#This Row],[HORA ENTREGA]])</f>
        <v>461120,354166666666667</v>
      </c>
      <c r="AL1834" s="34" t="str">
        <f>IFERROR(HYPERLINK("https://wa.me/"&amp;Tabla2[[#This Row],[CONTACTO]]&amp;"?text="&amp;Tabla2[[#This Row],[Mensaje]]),"")</f>
        <v>https://wa.me/56967387744?text=Hola!%0AServicio del día 31-03%0A *Cliente:* OXIQUIM S A */ Cont: * GCXU6219386*/ HR Entrega: *08:30* /Dirección: *CAÑAVERAL 901, QUILICURA</v>
      </c>
    </row>
    <row r="1835" spans="1:38" s="15" customFormat="1" ht="16.5" customHeight="1" x14ac:dyDescent="0.2">
      <c r="A1835" s="15">
        <f>ROW(A1834)</f>
        <v>1834</v>
      </c>
      <c r="B1835" s="15">
        <f>IF(J1835=J1834,B1834+1,1)</f>
        <v>30</v>
      </c>
      <c r="C1835" s="15" t="s">
        <v>204</v>
      </c>
      <c r="D1835" s="25" t="s">
        <v>39</v>
      </c>
      <c r="E1835" s="27">
        <v>1189084</v>
      </c>
      <c r="F1835" s="27" t="s">
        <v>2917</v>
      </c>
      <c r="G1835" s="27" t="s">
        <v>465</v>
      </c>
      <c r="H1835" s="27"/>
      <c r="I1835" s="27" t="s">
        <v>2918</v>
      </c>
      <c r="J1835" s="28">
        <v>46112</v>
      </c>
      <c r="K1835" s="26">
        <v>0.35416666666666669</v>
      </c>
      <c r="L1835" s="26"/>
      <c r="M1835" s="27" t="s">
        <v>117</v>
      </c>
      <c r="N1835" s="25">
        <f>IFERROR(VLOOKUP(M1835,Data!$J$1:$K$58,2,0),"")</f>
        <v>56973887539</v>
      </c>
      <c r="O1835" s="27" t="s">
        <v>118</v>
      </c>
      <c r="P1835" s="27"/>
      <c r="Q1835" s="27" t="s">
        <v>1999</v>
      </c>
      <c r="R1835" s="27" t="s">
        <v>69</v>
      </c>
      <c r="S1835" s="27"/>
      <c r="T1835" s="27"/>
      <c r="U1835" s="28"/>
      <c r="V1835" s="15" t="s">
        <v>1700</v>
      </c>
      <c r="X1835" s="27"/>
      <c r="Y1835" s="27"/>
      <c r="Z1835" s="29"/>
      <c r="AA1835" s="29">
        <v>0.34375</v>
      </c>
      <c r="AB1835" s="29">
        <v>0.41666666666666669</v>
      </c>
      <c r="AC1835" s="30">
        <v>46112</v>
      </c>
      <c r="AD1835" s="15" t="str">
        <f>IF(Tabla2[[#This Row],[HORA ENTREGA]]="DIRECTO","On time", IF(AA1835&lt;&gt;"",IF(Tabla2[[#This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5" s="15" t="str">
        <f>MID(Tabla2[[#This Row],[TIPO]],1,3)</f>
        <v xml:space="preserve">40 </v>
      </c>
      <c r="AF18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OXIQUIM S A */ Cont: * TGBU583859*/ HR Entrega: *08:30* /Dirección: *CAÑAVERAL 901, QUILICURA</v>
      </c>
      <c r="AG1835" s="38" t="str">
        <f>IFERROR(HYPERLINK("https://wa.me/"&amp;Tabla2[[#This Row],[CONTACTO]]&amp;"?text="&amp;Tabla2[[#This Row],[Mensaje]],"Enviar mensaje"),"")</f>
        <v>Enviar mensaje</v>
      </c>
      <c r="AH1835" s="15" t="str">
        <f>CONCATENATE(A1835,F1835)</f>
        <v>1834TGBU583859</v>
      </c>
      <c r="AI1835" s="15" t="str">
        <f>CONCATENATE("ENT-",A1835)</f>
        <v>ENT-1834</v>
      </c>
      <c r="AJ1835" s="15" t="str">
        <f>IF(Tabla2[[#This Row],[Op]]&lt;&gt;"","ENTREGA","")</f>
        <v>ENTREGA</v>
      </c>
      <c r="AK1835" s="40" t="str">
        <f>(Tabla2[[#This Row],[FECHA ENTREGA]]&amp;Tabla2[[#This Row],[HORA ENTREGA]])</f>
        <v>461120,354166666666667</v>
      </c>
      <c r="AL1835" s="34" t="str">
        <f>IFERROR(HYPERLINK("https://wa.me/"&amp;Tabla2[[#This Row],[CONTACTO]]&amp;"?text="&amp;Tabla2[[#This Row],[Mensaje]]),"")</f>
        <v>https://wa.me/56973887539?text=Hola!%0AServicio del día 31-03%0A *Cliente:* OXIQUIM S A */ Cont: * TGBU583859*/ HR Entrega: *08:30* /Dirección: *CAÑAVERAL 901, QUILICURA</v>
      </c>
    </row>
    <row r="1836" spans="1:38" s="15" customFormat="1" ht="16.5" customHeight="1" x14ac:dyDescent="0.2">
      <c r="A1836" s="15">
        <f>ROW(A1835)</f>
        <v>1835</v>
      </c>
      <c r="B1836" s="15">
        <f>IF(J1836=J1835,B1835+1,1)</f>
        <v>31</v>
      </c>
      <c r="C1836" s="15" t="s">
        <v>204</v>
      </c>
      <c r="D1836" s="25" t="s">
        <v>39</v>
      </c>
      <c r="E1836" s="27">
        <v>1189040</v>
      </c>
      <c r="F1836" s="27" t="s">
        <v>2919</v>
      </c>
      <c r="G1836" s="27" t="s">
        <v>64</v>
      </c>
      <c r="H1836" s="27">
        <v>21100</v>
      </c>
      <c r="I1836" s="27" t="s">
        <v>42</v>
      </c>
      <c r="J1836" s="28">
        <v>46112</v>
      </c>
      <c r="K1836" s="26">
        <v>0.35416666666666669</v>
      </c>
      <c r="L1836" s="26"/>
      <c r="M1836" s="27" t="s">
        <v>55</v>
      </c>
      <c r="N1836" s="25">
        <f>IFERROR(VLOOKUP(M1836,Data!$J$1:$K$58,2,0),"")</f>
        <v>56992164782</v>
      </c>
      <c r="O1836" s="27" t="s">
        <v>56</v>
      </c>
      <c r="P1836" s="27"/>
      <c r="Q1836" s="27" t="s">
        <v>1999</v>
      </c>
      <c r="R1836" s="27" t="s">
        <v>1384</v>
      </c>
      <c r="S1836" s="27" t="s">
        <v>55</v>
      </c>
      <c r="T1836" s="27"/>
      <c r="U1836" s="28">
        <v>46114</v>
      </c>
      <c r="V1836" s="15" t="s">
        <v>1700</v>
      </c>
      <c r="X1836" s="27"/>
      <c r="Y1836" s="27"/>
      <c r="Z1836" s="29"/>
      <c r="AA1836" s="29">
        <v>0.30555555555555558</v>
      </c>
      <c r="AB1836" s="29">
        <v>0.59305555555555556</v>
      </c>
      <c r="AC1836" s="30">
        <v>46112</v>
      </c>
      <c r="AD1836" s="15" t="str">
        <f>IF(Tabla2[[#This Row],[HORA ENTREGA]]="DIRECTO","On time", IF(AA1836&lt;&gt;"",IF(Tabla2[[#This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6" s="15" t="str">
        <f>MID(Tabla2[[#This Row],[TIPO]],1,3)</f>
        <v xml:space="preserve">20 </v>
      </c>
      <c r="AF18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OXIQUIM S A */ Cont: * HOYU9682392*/ HR Entrega: *08:30* /Dirección: *CAÑAVERAL 901, QUILICURA</v>
      </c>
      <c r="AG1836" s="38" t="str">
        <f>IFERROR(HYPERLINK("https://wa.me/"&amp;Tabla2[[#This Row],[CONTACTO]]&amp;"?text="&amp;Tabla2[[#This Row],[Mensaje]],"Enviar mensaje"),"")</f>
        <v>Enviar mensaje</v>
      </c>
      <c r="AH1836" s="15" t="str">
        <f>CONCATENATE(A1836,F1836)</f>
        <v>1835HOYU9682392</v>
      </c>
      <c r="AI1836" s="15" t="str">
        <f>CONCATENATE("ENT-",A1836)</f>
        <v>ENT-1835</v>
      </c>
      <c r="AJ1836" s="15" t="str">
        <f>IF(Tabla2[[#This Row],[Op]]&lt;&gt;"","ENTREGA","")</f>
        <v>ENTREGA</v>
      </c>
      <c r="AK1836" s="40" t="str">
        <f>(Tabla2[[#This Row],[FECHA ENTREGA]]&amp;Tabla2[[#This Row],[HORA ENTREGA]])</f>
        <v>461120,354166666666667</v>
      </c>
      <c r="AL1836" s="34" t="str">
        <f>IFERROR(HYPERLINK("https://wa.me/"&amp;Tabla2[[#This Row],[CONTACTO]]&amp;"?text="&amp;Tabla2[[#This Row],[Mensaje]]),"")</f>
        <v>https://wa.me/56992164782?text=Hola!%0AServicio del día 31-03%0A *Cliente:* OXIQUIM S A */ Cont: * HOYU9682392*/ HR Entrega: *08:30* /Dirección: *CAÑAVERAL 901, QUILICURA</v>
      </c>
    </row>
    <row r="1837" spans="1:38" s="15" customFormat="1" ht="16.5" customHeight="1" x14ac:dyDescent="0.2">
      <c r="A1837" s="15">
        <f>ROW(A1836)</f>
        <v>1836</v>
      </c>
      <c r="B1837" s="15">
        <f>IF(J1837=J1836,B1836+1,1)</f>
        <v>32</v>
      </c>
      <c r="C1837" s="15" t="s">
        <v>1554</v>
      </c>
      <c r="D1837" s="25" t="s">
        <v>39</v>
      </c>
      <c r="E1837" s="27">
        <v>189010</v>
      </c>
      <c r="F1837" s="27" t="s">
        <v>2920</v>
      </c>
      <c r="G1837" s="27" t="s">
        <v>41</v>
      </c>
      <c r="H1837" s="27">
        <v>28205</v>
      </c>
      <c r="I1837" s="27" t="s">
        <v>42</v>
      </c>
      <c r="J1837" s="28">
        <v>46112</v>
      </c>
      <c r="K1837" s="26">
        <v>0.33333333333333331</v>
      </c>
      <c r="L1837" s="26"/>
      <c r="M1837" s="27" t="s">
        <v>308</v>
      </c>
      <c r="N1837" s="25">
        <f>IFERROR(VLOOKUP(M1837,Data!$J$1:$K$58,2,0),"")</f>
        <v>56966631737</v>
      </c>
      <c r="O1837" s="27" t="s">
        <v>309</v>
      </c>
      <c r="P1837" s="27"/>
      <c r="Q1837" s="27" t="s">
        <v>190</v>
      </c>
      <c r="R1837" s="27" t="s">
        <v>218</v>
      </c>
      <c r="S1837" s="27"/>
      <c r="T1837" s="27"/>
      <c r="U1837" s="28"/>
      <c r="V1837" s="15" t="s">
        <v>1700</v>
      </c>
      <c r="X1837" s="27"/>
      <c r="Y1837" s="27"/>
      <c r="Z1837" s="29"/>
      <c r="AA1837" s="29">
        <v>0.33611111111111114</v>
      </c>
      <c r="AB1837" s="29">
        <v>0.40277777777777779</v>
      </c>
      <c r="AC1837" s="30">
        <v>46112</v>
      </c>
      <c r="AD1837" s="15" t="str">
        <f>IF(Tabla2[[#This Row],[HORA ENTREGA]]="DIRECTO","On time", IF(AA1837&lt;&gt;"",IF(Tabla2[[#This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7" s="15" t="str">
        <f>MID(Tabla2[[#This Row],[TIPO]],1,3)</f>
        <v xml:space="preserve">40 </v>
      </c>
      <c r="AF18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31-03%0A *Cliente:* PETROQUIMICA DOW */ Cont: * FANU3577190*/ HR Entrega: *08:00* /Dirección: *AV. MARTA OSSA RUIZ 601 (CAMINO CASAS VIEJAS); MAIPU </v>
      </c>
      <c r="AG1837" s="38" t="str">
        <f>IFERROR(HYPERLINK("https://wa.me/"&amp;Tabla2[[#This Row],[CONTACTO]]&amp;"?text="&amp;Tabla2[[#This Row],[Mensaje]],"Enviar mensaje"),"")</f>
        <v>Enviar mensaje</v>
      </c>
      <c r="AH1837" s="15" t="str">
        <f>CONCATENATE(A1837,F1837)</f>
        <v>1836FANU3577190</v>
      </c>
      <c r="AI1837" s="15" t="str">
        <f>CONCATENATE("ENT-",A1837)</f>
        <v>ENT-1836</v>
      </c>
      <c r="AJ1837" s="15" t="str">
        <f>IF(Tabla2[[#This Row],[Op]]&lt;&gt;"","ENTREGA","")</f>
        <v>ENTREGA</v>
      </c>
      <c r="AK1837" s="40" t="str">
        <f>(Tabla2[[#This Row],[FECHA ENTREGA]]&amp;Tabla2[[#This Row],[HORA ENTREGA]])</f>
        <v>461120,333333333333333</v>
      </c>
      <c r="AL1837" s="34" t="str">
        <f>IFERROR(HYPERLINK("https://wa.me/"&amp;Tabla2[[#This Row],[CONTACTO]]&amp;"?text="&amp;Tabla2[[#This Row],[Mensaje]]),"")</f>
        <v xml:space="preserve">https://wa.me/56966631737?text=Hola!%0AServicio del día 31-03%0A *Cliente:* PETROQUIMICA DOW */ Cont: * FANU3577190*/ HR Entrega: *08:00* /Dirección: *AV. MARTA OSSA RUIZ 601 (CAMINO CASAS VIEJAS); MAIPU </v>
      </c>
    </row>
    <row r="1838" spans="1:38" s="15" customFormat="1" ht="16.5" customHeight="1" x14ac:dyDescent="0.2">
      <c r="A1838" s="15">
        <f>ROW(A1837)</f>
        <v>1837</v>
      </c>
      <c r="B1838" s="15">
        <f>IF(J1838=J1837,B1837+1,1)</f>
        <v>33</v>
      </c>
      <c r="C1838" s="15" t="s">
        <v>1554</v>
      </c>
      <c r="D1838" s="25" t="s">
        <v>39</v>
      </c>
      <c r="E1838" s="27">
        <v>189010</v>
      </c>
      <c r="F1838" s="27" t="s">
        <v>2921</v>
      </c>
      <c r="G1838" s="27" t="s">
        <v>41</v>
      </c>
      <c r="H1838" s="27">
        <v>28205</v>
      </c>
      <c r="I1838" s="27" t="s">
        <v>42</v>
      </c>
      <c r="J1838" s="28">
        <v>46112</v>
      </c>
      <c r="K1838" s="26">
        <v>0.33333333333333331</v>
      </c>
      <c r="L1838" s="26"/>
      <c r="M1838" s="27" t="s">
        <v>51</v>
      </c>
      <c r="N1838" s="25">
        <f>IFERROR(VLOOKUP(M1838,Data!$J$1:$K$58,2,0),"")</f>
        <v>56967256951</v>
      </c>
      <c r="O1838" s="27" t="s">
        <v>52</v>
      </c>
      <c r="P1838" s="27"/>
      <c r="Q1838" s="27" t="s">
        <v>190</v>
      </c>
      <c r="R1838" s="27" t="s">
        <v>218</v>
      </c>
      <c r="S1838" s="27" t="s">
        <v>51</v>
      </c>
      <c r="T1838" s="27"/>
      <c r="U1838" s="28">
        <v>46113</v>
      </c>
      <c r="X1838" s="27"/>
      <c r="Y1838" s="27"/>
      <c r="Z1838" s="29"/>
      <c r="AA1838" s="29">
        <v>0.31597222222222221</v>
      </c>
      <c r="AB1838" s="29">
        <v>0.38263888888888886</v>
      </c>
      <c r="AC1838" s="30">
        <v>46112</v>
      </c>
      <c r="AD1838" s="15" t="str">
        <f>IF(Tabla2[[#This Row],[HORA ENTREGA]]="DIRECTO","On time", IF(AA1838&lt;&gt;"",IF(Tabla2[[#This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8" s="15" t="str">
        <f>MID(Tabla2[[#This Row],[TIPO]],1,3)</f>
        <v xml:space="preserve">40 </v>
      </c>
      <c r="AF18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31-03%0A *Cliente:* PETROQUIMICA DOW */ Cont: * TCLU9673206*/ HR Entrega: *08:00* /Dirección: *AV. MARTA OSSA RUIZ 601 (CAMINO CASAS VIEJAS); MAIPU </v>
      </c>
      <c r="AG1838" s="38" t="str">
        <f>IFERROR(HYPERLINK("https://wa.me/"&amp;Tabla2[[#This Row],[CONTACTO]]&amp;"?text="&amp;Tabla2[[#This Row],[Mensaje]],"Enviar mensaje"),"")</f>
        <v>Enviar mensaje</v>
      </c>
      <c r="AH1838" s="15" t="str">
        <f>CONCATENATE(A1838,F1838)</f>
        <v>1837TCLU9673206</v>
      </c>
      <c r="AI1838" s="15" t="str">
        <f>CONCATENATE("ENT-",A1838)</f>
        <v>ENT-1837</v>
      </c>
      <c r="AJ1838" s="15" t="str">
        <f>IF(Tabla2[[#This Row],[Op]]&lt;&gt;"","ENTREGA","")</f>
        <v>ENTREGA</v>
      </c>
      <c r="AK1838" s="40" t="str">
        <f>(Tabla2[[#This Row],[FECHA ENTREGA]]&amp;Tabla2[[#This Row],[HORA ENTREGA]])</f>
        <v>461120,333333333333333</v>
      </c>
      <c r="AL1838" s="34" t="str">
        <f>IFERROR(HYPERLINK("https://wa.me/"&amp;Tabla2[[#This Row],[CONTACTO]]&amp;"?text="&amp;Tabla2[[#This Row],[Mensaje]]),"")</f>
        <v xml:space="preserve">https://wa.me/56967256951?text=Hola!%0AServicio del día 31-03%0A *Cliente:* PETROQUIMICA DOW */ Cont: * TCLU9673206*/ HR Entrega: *08:00* /Dirección: *AV. MARTA OSSA RUIZ 601 (CAMINO CASAS VIEJAS); MAIPU </v>
      </c>
    </row>
    <row r="1839" spans="1:38" s="15" customFormat="1" ht="16.5" customHeight="1" x14ac:dyDescent="0.2">
      <c r="A1839" s="15">
        <f>ROW(A1838)</f>
        <v>1838</v>
      </c>
      <c r="B1839" s="15">
        <f>IF(J1839=J1838,B1838+1,1)</f>
        <v>34</v>
      </c>
      <c r="C1839" s="15" t="s">
        <v>2922</v>
      </c>
      <c r="D1839" s="25" t="s">
        <v>39</v>
      </c>
      <c r="E1839" s="27">
        <v>102985</v>
      </c>
      <c r="F1839" s="27" t="s">
        <v>2923</v>
      </c>
      <c r="G1839" s="27" t="s">
        <v>54</v>
      </c>
      <c r="H1839" s="27">
        <v>14700</v>
      </c>
      <c r="I1839" s="27" t="s">
        <v>42</v>
      </c>
      <c r="J1839" s="28">
        <v>46112</v>
      </c>
      <c r="K1839" s="26">
        <v>0.375</v>
      </c>
      <c r="L1839" s="26"/>
      <c r="M1839" s="27" t="s">
        <v>155</v>
      </c>
      <c r="N1839" s="25">
        <f>IFERROR(VLOOKUP(M1839,Data!$J$1:$K$58,2,0),"")</f>
        <v>56926181825</v>
      </c>
      <c r="O1839" s="27" t="s">
        <v>134</v>
      </c>
      <c r="P1839" s="27"/>
      <c r="Q1839" s="27" t="s">
        <v>229</v>
      </c>
      <c r="R1839" s="27" t="s">
        <v>69</v>
      </c>
      <c r="S1839" s="27"/>
      <c r="T1839" s="27"/>
      <c r="U1839" s="28"/>
      <c r="V1839" s="15" t="s">
        <v>1700</v>
      </c>
      <c r="X1839" s="27"/>
      <c r="Y1839" s="27"/>
      <c r="Z1839" s="29"/>
      <c r="AA1839" s="29">
        <v>0.3263888888888889</v>
      </c>
      <c r="AB1839" s="29">
        <v>0.51736111111111116</v>
      </c>
      <c r="AC1839" s="30">
        <v>46112</v>
      </c>
      <c r="AD1839" s="15" t="str">
        <f>IF(Tabla2[[#This Row],[HORA ENTREGA]]="DIRECTO","On time", IF(AA1839&lt;&gt;"",IF(Tabla2[[#This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39" s="15" t="str">
        <f>MID(Tabla2[[#This Row],[TIPO]],1,3)</f>
        <v xml:space="preserve">40 </v>
      </c>
      <c r="AF18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RENDIC S.A */ Cont: * HLBU6194715*/ HR Entrega: *09:00* /Dirección: *Avenida Miraflores 9700-Bodega 4C, PUDAHUEL</v>
      </c>
      <c r="AG1839" s="38" t="str">
        <f>IFERROR(HYPERLINK("https://wa.me/"&amp;Tabla2[[#This Row],[CONTACTO]]&amp;"?text="&amp;Tabla2[[#This Row],[Mensaje]],"Enviar mensaje"),"")</f>
        <v>Enviar mensaje</v>
      </c>
      <c r="AH1839" s="15" t="str">
        <f>CONCATENATE(A1839,F1839)</f>
        <v>1838HLBU6194715</v>
      </c>
      <c r="AI1839" s="15" t="str">
        <f>CONCATENATE("ENT-",A1839)</f>
        <v>ENT-1838</v>
      </c>
      <c r="AJ1839" s="15" t="str">
        <f>IF(Tabla2[[#This Row],[Op]]&lt;&gt;"","ENTREGA","")</f>
        <v>ENTREGA</v>
      </c>
      <c r="AK1839" s="40" t="str">
        <f>(Tabla2[[#This Row],[FECHA ENTREGA]]&amp;Tabla2[[#This Row],[HORA ENTREGA]])</f>
        <v>461120,375</v>
      </c>
      <c r="AL1839" s="34" t="str">
        <f>IFERROR(HYPERLINK("https://wa.me/"&amp;Tabla2[[#This Row],[CONTACTO]]&amp;"?text="&amp;Tabla2[[#This Row],[Mensaje]]),"")</f>
        <v>https://wa.me/56926181825?text=Hola!%0AServicio del día 31-03%0A *Cliente:* RENDIC S.A */ Cont: * HLBU6194715*/ HR Entrega: *09:00* /Dirección: *Avenida Miraflores 9700-Bodega 4C, PUDAHUEL</v>
      </c>
    </row>
    <row r="1840" spans="1:38" s="15" customFormat="1" ht="16.5" customHeight="1" x14ac:dyDescent="0.2">
      <c r="A1840" s="15">
        <f>ROW(A1839)</f>
        <v>1839</v>
      </c>
      <c r="B1840" s="15">
        <f>IF(J1840=J1839,B1839+1,1)</f>
        <v>35</v>
      </c>
      <c r="C1840" s="15" t="s">
        <v>2922</v>
      </c>
      <c r="D1840" s="25" t="s">
        <v>39</v>
      </c>
      <c r="E1840" s="27"/>
      <c r="F1840" s="27" t="s">
        <v>2924</v>
      </c>
      <c r="G1840" s="27" t="s">
        <v>41</v>
      </c>
      <c r="H1840" s="27"/>
      <c r="I1840" s="27" t="s">
        <v>171</v>
      </c>
      <c r="J1840" s="28">
        <v>46112</v>
      </c>
      <c r="K1840" s="26">
        <v>0.41666666666666669</v>
      </c>
      <c r="L1840" s="26"/>
      <c r="M1840" s="27" t="s">
        <v>45</v>
      </c>
      <c r="N1840" s="25">
        <f>IFERROR(VLOOKUP(M1840,Data!$J$1:$K$58,2,0),"")</f>
        <v>56950981572</v>
      </c>
      <c r="O1840" s="27" t="s">
        <v>46</v>
      </c>
      <c r="P1840" s="27"/>
      <c r="Q1840" s="27" t="s">
        <v>229</v>
      </c>
      <c r="R1840" s="27" t="s">
        <v>74</v>
      </c>
      <c r="S1840" s="27"/>
      <c r="T1840" s="27"/>
      <c r="U1840" s="28"/>
      <c r="V1840" s="15" t="s">
        <v>1700</v>
      </c>
      <c r="X1840" s="27"/>
      <c r="Y1840" s="27"/>
      <c r="Z1840" s="29"/>
      <c r="AA1840" s="29">
        <v>0.3576388888888889</v>
      </c>
      <c r="AB1840" s="29">
        <v>0.60416666666666663</v>
      </c>
      <c r="AC1840" s="30">
        <v>46112</v>
      </c>
      <c r="AD1840" s="15" t="str">
        <f>IF(Tabla2[[#This Row],[HORA ENTREGA]]="DIRECTO","On time", IF(AA1840&lt;&gt;"",IF(Tabla2[[#This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40" s="15" t="str">
        <f>MID(Tabla2[[#This Row],[TIPO]],1,3)</f>
        <v xml:space="preserve">40 </v>
      </c>
      <c r="AF18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RENDIC S.A */ Cont: * MSBU6643286*/ HR Entrega: *10:00* /Dirección: *Avenida Miraflores 9700-Bodega 4C, PUDAHUEL</v>
      </c>
      <c r="AG1840" s="38" t="str">
        <f>IFERROR(HYPERLINK("https://wa.me/"&amp;Tabla2[[#This Row],[CONTACTO]]&amp;"?text="&amp;Tabla2[[#This Row],[Mensaje]],"Enviar mensaje"),"")</f>
        <v>Enviar mensaje</v>
      </c>
      <c r="AH1840" s="15" t="str">
        <f>CONCATENATE(A1840,F1840)</f>
        <v>1839MSBU6643286</v>
      </c>
      <c r="AI1840" s="15" t="str">
        <f>CONCATENATE("ENT-",A1840)</f>
        <v>ENT-1839</v>
      </c>
      <c r="AJ1840" s="15" t="str">
        <f>IF(Tabla2[[#This Row],[Op]]&lt;&gt;"","ENTREGA","")</f>
        <v>ENTREGA</v>
      </c>
      <c r="AK1840" s="40" t="str">
        <f>(Tabla2[[#This Row],[FECHA ENTREGA]]&amp;Tabla2[[#This Row],[HORA ENTREGA]])</f>
        <v>461120,416666666666667</v>
      </c>
      <c r="AL1840" s="34" t="str">
        <f>IFERROR(HYPERLINK("https://wa.me/"&amp;Tabla2[[#This Row],[CONTACTO]]&amp;"?text="&amp;Tabla2[[#This Row],[Mensaje]]),"")</f>
        <v>https://wa.me/56950981572?text=Hola!%0AServicio del día 31-03%0A *Cliente:* RENDIC S.A */ Cont: * MSBU6643286*/ HR Entrega: *10:00* /Dirección: *Avenida Miraflores 9700-Bodega 4C, PUDAHUEL</v>
      </c>
    </row>
    <row r="1841" spans="1:38" s="15" customFormat="1" ht="16.5" customHeight="1" x14ac:dyDescent="0.2">
      <c r="A1841" s="15">
        <f>ROW(A1840)</f>
        <v>1840</v>
      </c>
      <c r="B1841" s="15">
        <f>IF(J1841=J1840,B1840+1,1)</f>
        <v>36</v>
      </c>
      <c r="C1841" s="15" t="s">
        <v>2922</v>
      </c>
      <c r="D1841" s="25" t="s">
        <v>39</v>
      </c>
      <c r="E1841" s="27">
        <v>102949</v>
      </c>
      <c r="F1841" s="27" t="s">
        <v>2925</v>
      </c>
      <c r="G1841" s="27" t="s">
        <v>41</v>
      </c>
      <c r="H1841" s="27">
        <v>6759</v>
      </c>
      <c r="I1841" s="27" t="s">
        <v>42</v>
      </c>
      <c r="J1841" s="28">
        <v>46112</v>
      </c>
      <c r="K1841" s="26">
        <v>0.45833333333333331</v>
      </c>
      <c r="L1841" s="26"/>
      <c r="M1841" s="27" t="s">
        <v>225</v>
      </c>
      <c r="N1841" s="25">
        <f>IFERROR(VLOOKUP(M1841,Data!$J$1:$K$58,2,0),"")</f>
        <v>56978811158</v>
      </c>
      <c r="O1841" s="27" t="s">
        <v>226</v>
      </c>
      <c r="P1841" s="27"/>
      <c r="Q1841" s="27" t="s">
        <v>229</v>
      </c>
      <c r="R1841" s="27" t="s">
        <v>48</v>
      </c>
      <c r="S1841" s="27"/>
      <c r="T1841" s="27"/>
      <c r="U1841" s="28"/>
      <c r="V1841" s="15" t="s">
        <v>1700</v>
      </c>
      <c r="X1841" s="27"/>
      <c r="Y1841" s="27"/>
      <c r="Z1841" s="29"/>
      <c r="AA1841" s="29">
        <v>0.43055555555555558</v>
      </c>
      <c r="AB1841" s="29">
        <v>0.57499999999999996</v>
      </c>
      <c r="AC1841" s="30">
        <v>46112</v>
      </c>
      <c r="AD1841" s="15" t="str">
        <f>IF(Tabla2[[#This Row],[HORA ENTREGA]]="DIRECTO","On time", IF(AA1841&lt;&gt;"",IF(Tabla2[[#This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41" s="15" t="str">
        <f>MID(Tabla2[[#This Row],[TIPO]],1,3)</f>
        <v xml:space="preserve">40 </v>
      </c>
      <c r="AF18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RENDIC S.A */ Cont: * CMAU5979724*/ HR Entrega: *11:00* /Dirección: *Avenida Miraflores 9700-Bodega 4C, PUDAHUEL</v>
      </c>
      <c r="AG1841" s="38" t="str">
        <f>IFERROR(HYPERLINK("https://wa.me/"&amp;Tabla2[[#This Row],[CONTACTO]]&amp;"?text="&amp;Tabla2[[#This Row],[Mensaje]],"Enviar mensaje"),"")</f>
        <v>Enviar mensaje</v>
      </c>
      <c r="AH1841" s="15" t="str">
        <f>CONCATENATE(A1841,F1841)</f>
        <v>1840CMAU5979724</v>
      </c>
      <c r="AI1841" s="15" t="str">
        <f>CONCATENATE("ENT-",A1841)</f>
        <v>ENT-1840</v>
      </c>
      <c r="AJ1841" s="15" t="str">
        <f>IF(Tabla2[[#This Row],[Op]]&lt;&gt;"","ENTREGA","")</f>
        <v>ENTREGA</v>
      </c>
      <c r="AK1841" s="40" t="str">
        <f>(Tabla2[[#This Row],[FECHA ENTREGA]]&amp;Tabla2[[#This Row],[HORA ENTREGA]])</f>
        <v>461120,458333333333333</v>
      </c>
      <c r="AL1841" s="34" t="str">
        <f>IFERROR(HYPERLINK("https://wa.me/"&amp;Tabla2[[#This Row],[CONTACTO]]&amp;"?text="&amp;Tabla2[[#This Row],[Mensaje]]),"")</f>
        <v>https://wa.me/56978811158?text=Hola!%0AServicio del día 31-03%0A *Cliente:* RENDIC S.A */ Cont: * CMAU5979724*/ HR Entrega: *11:00* /Dirección: *Avenida Miraflores 9700-Bodega 4C, PUDAHUEL</v>
      </c>
    </row>
    <row r="1842" spans="1:38" s="15" customFormat="1" ht="16.5" customHeight="1" x14ac:dyDescent="0.2">
      <c r="A1842" s="15">
        <f>ROW(A1841)</f>
        <v>1841</v>
      </c>
      <c r="B1842" s="15">
        <f>IF(J1842=J1841,B1841+1,1)</f>
        <v>37</v>
      </c>
      <c r="C1842" s="15" t="s">
        <v>2271</v>
      </c>
      <c r="D1842" s="25" t="s">
        <v>122</v>
      </c>
      <c r="E1842" s="27" t="s">
        <v>120</v>
      </c>
      <c r="F1842" s="27" t="s">
        <v>456</v>
      </c>
      <c r="G1842" s="27" t="s">
        <v>456</v>
      </c>
      <c r="H1842" s="27" t="s">
        <v>120</v>
      </c>
      <c r="I1842" s="27" t="s">
        <v>120</v>
      </c>
      <c r="J1842" s="28">
        <v>46112</v>
      </c>
      <c r="K1842" s="26">
        <v>0.29166666666666669</v>
      </c>
      <c r="L1842" s="26"/>
      <c r="M1842" s="27" t="s">
        <v>567</v>
      </c>
      <c r="N1842" s="25">
        <f>IFERROR(VLOOKUP(M1842,Data!$J$1:$K$58,2,0),"")</f>
        <v>56964069749</v>
      </c>
      <c r="O1842" s="27" t="s">
        <v>568</v>
      </c>
      <c r="P1842" s="27"/>
      <c r="Q1842" s="27" t="s">
        <v>569</v>
      </c>
      <c r="R1842" s="27" t="s">
        <v>120</v>
      </c>
      <c r="S1842" s="27"/>
      <c r="T1842" s="27"/>
      <c r="U1842" s="28"/>
      <c r="X1842" s="27"/>
      <c r="Y1842" s="27" t="s">
        <v>2271</v>
      </c>
      <c r="Z1842" s="29"/>
      <c r="AA1842" s="29"/>
      <c r="AB1842" s="29"/>
      <c r="AC1842" s="30"/>
      <c r="AD1842" s="15" t="str">
        <f>IF(Tabla2[[#This Row],[HORA ENTREGA]]="DIRECTO","On time", IF(AA1842&lt;&gt;"",IF(Tabla2[[#This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842" s="15" t="str">
        <f>MID(Tabla2[[#This Row],[TIPO]],1,3)</f>
        <v>RAM</v>
      </c>
      <c r="AF18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RITRAMA */ Cont: * RAMPLA*/ HR Entrega: *07:00* /Dirección: *AV. TUPUNGATO 3420, PLACILLA</v>
      </c>
      <c r="AG1842" s="38" t="str">
        <f>IFERROR(HYPERLINK("https://wa.me/"&amp;Tabla2[[#This Row],[CONTACTO]]&amp;"?text="&amp;Tabla2[[#This Row],[Mensaje]],"Enviar mensaje"),"")</f>
        <v>Enviar mensaje</v>
      </c>
      <c r="AH1842" s="15" t="str">
        <f>CONCATENATE(A1842,F1842)</f>
        <v>1841RAMPLA</v>
      </c>
      <c r="AI1842" s="15" t="str">
        <f>CONCATENATE("ENT-",A1842)</f>
        <v>ENT-1841</v>
      </c>
      <c r="AJ1842" s="15" t="str">
        <f>IF(Tabla2[[#This Row],[Op]]&lt;&gt;"","ENTREGA","")</f>
        <v>ENTREGA</v>
      </c>
      <c r="AK1842" s="40" t="str">
        <f>(Tabla2[[#This Row],[FECHA ENTREGA]]&amp;Tabla2[[#This Row],[HORA ENTREGA]])</f>
        <v>461120,291666666666667</v>
      </c>
      <c r="AL1842" s="34" t="str">
        <f>IFERROR(HYPERLINK("https://wa.me/"&amp;Tabla2[[#This Row],[CONTACTO]]&amp;"?text="&amp;Tabla2[[#This Row],[Mensaje]]),"")</f>
        <v>https://wa.me/56964069749?text=Hola!%0AServicio del día 31-03%0A *Cliente:* RITRAMA */ Cont: * RAMPLA*/ HR Entrega: *07:00* /Dirección: *AV. TUPUNGATO 3420, PLACILLA</v>
      </c>
    </row>
    <row r="1843" spans="1:38" s="15" customFormat="1" ht="16.5" customHeight="1" x14ac:dyDescent="0.2">
      <c r="A1843" s="15">
        <f>ROW(A1842)</f>
        <v>1842</v>
      </c>
      <c r="B1843" s="15">
        <f>IF(J1843=J1842,B1842+1,1)</f>
        <v>38</v>
      </c>
      <c r="C1843" s="15" t="s">
        <v>2271</v>
      </c>
      <c r="D1843" s="25" t="s">
        <v>122</v>
      </c>
      <c r="E1843" s="27" t="s">
        <v>120</v>
      </c>
      <c r="F1843" s="27" t="s">
        <v>456</v>
      </c>
      <c r="G1843" s="27" t="s">
        <v>456</v>
      </c>
      <c r="H1843" s="27" t="s">
        <v>120</v>
      </c>
      <c r="I1843" s="27" t="s">
        <v>120</v>
      </c>
      <c r="J1843" s="28">
        <v>46112</v>
      </c>
      <c r="K1843" s="26">
        <v>0.29166666666666669</v>
      </c>
      <c r="L1843" s="26"/>
      <c r="M1843" s="27" t="s">
        <v>570</v>
      </c>
      <c r="N1843" s="25">
        <f>IFERROR(VLOOKUP(M1843,Data!$J$1:$K$58,2,0),"")</f>
        <v>56973887322</v>
      </c>
      <c r="O1843" s="27" t="s">
        <v>46</v>
      </c>
      <c r="P1843" s="27"/>
      <c r="Q1843" s="27" t="s">
        <v>569</v>
      </c>
      <c r="R1843" s="27" t="s">
        <v>120</v>
      </c>
      <c r="S1843" s="27"/>
      <c r="T1843" s="27"/>
      <c r="U1843" s="28"/>
      <c r="X1843" s="27"/>
      <c r="Y1843" s="27" t="s">
        <v>2271</v>
      </c>
      <c r="Z1843" s="29"/>
      <c r="AA1843" s="29"/>
      <c r="AB1843" s="29"/>
      <c r="AC1843" s="30"/>
      <c r="AD1843" s="15" t="str">
        <f>IF(Tabla2[[#This Row],[HORA ENTREGA]]="DIRECTO","On time", IF(AA1843&lt;&gt;"",IF(Tabla2[[#This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843" s="15" t="str">
        <f>MID(Tabla2[[#This Row],[TIPO]],1,3)</f>
        <v>RAM</v>
      </c>
      <c r="AF18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RITRAMA */ Cont: * RAMPLA*/ HR Entrega: *07:00* /Dirección: *AV. TUPUNGATO 3420, PLACILLA</v>
      </c>
      <c r="AG1843" s="38" t="str">
        <f>IFERROR(HYPERLINK("https://wa.me/"&amp;Tabla2[[#This Row],[CONTACTO]]&amp;"?text="&amp;Tabla2[[#This Row],[Mensaje]],"Enviar mensaje"),"")</f>
        <v>Enviar mensaje</v>
      </c>
      <c r="AH1843" s="15" t="str">
        <f>CONCATENATE(A1843,F1843)</f>
        <v>1842RAMPLA</v>
      </c>
      <c r="AI1843" s="15" t="str">
        <f>CONCATENATE("ENT-",A1843)</f>
        <v>ENT-1842</v>
      </c>
      <c r="AJ1843" s="15" t="str">
        <f>IF(Tabla2[[#This Row],[Op]]&lt;&gt;"","ENTREGA","")</f>
        <v>ENTREGA</v>
      </c>
      <c r="AK1843" s="40" t="str">
        <f>(Tabla2[[#This Row],[FECHA ENTREGA]]&amp;Tabla2[[#This Row],[HORA ENTREGA]])</f>
        <v>461120,291666666666667</v>
      </c>
      <c r="AL1843" s="34" t="str">
        <f>IFERROR(HYPERLINK("https://wa.me/"&amp;Tabla2[[#This Row],[CONTACTO]]&amp;"?text="&amp;Tabla2[[#This Row],[Mensaje]]),"")</f>
        <v>https://wa.me/56973887322?text=Hola!%0AServicio del día 31-03%0A *Cliente:* RITRAMA */ Cont: * RAMPLA*/ HR Entrega: *07:00* /Dirección: *AV. TUPUNGATO 3420, PLACILLA</v>
      </c>
    </row>
    <row r="1844" spans="1:38" s="15" customFormat="1" ht="16.5" customHeight="1" x14ac:dyDescent="0.2">
      <c r="A1844" s="15">
        <f>ROW(A1843)</f>
        <v>1843</v>
      </c>
      <c r="B1844" s="15">
        <f>IF(J1844=J1843,B1843+1,1)</f>
        <v>39</v>
      </c>
      <c r="C1844" s="15" t="s">
        <v>1702</v>
      </c>
      <c r="D1844" s="25" t="s">
        <v>39</v>
      </c>
      <c r="E1844" s="27">
        <v>103199</v>
      </c>
      <c r="F1844" s="27" t="s">
        <v>2926</v>
      </c>
      <c r="G1844" s="27" t="s">
        <v>54</v>
      </c>
      <c r="H1844" s="27">
        <v>23100</v>
      </c>
      <c r="I1844" s="27" t="s">
        <v>218</v>
      </c>
      <c r="J1844" s="28">
        <v>46112</v>
      </c>
      <c r="K1844" s="26" t="s">
        <v>290</v>
      </c>
      <c r="L1844" s="26"/>
      <c r="M1844" s="27" t="s">
        <v>147</v>
      </c>
      <c r="N1844" s="25">
        <f>IFERROR(VLOOKUP(M1844,Data!$J$1:$K$58,2,0),"")</f>
        <v>56935532735</v>
      </c>
      <c r="O1844" s="27" t="s">
        <v>148</v>
      </c>
      <c r="P1844" s="27"/>
      <c r="Q1844" s="27"/>
      <c r="R1844" s="27" t="s">
        <v>69</v>
      </c>
      <c r="S1844" s="27" t="s">
        <v>147</v>
      </c>
      <c r="T1844" s="27"/>
      <c r="U1844" s="28">
        <v>46113</v>
      </c>
      <c r="X1844" s="27"/>
      <c r="Y1844" s="27"/>
      <c r="Z1844" s="29"/>
      <c r="AA1844" s="29">
        <v>0.47430555555555554</v>
      </c>
      <c r="AB1844" s="29">
        <v>0.77083333333333337</v>
      </c>
      <c r="AC1844" s="30">
        <v>46112</v>
      </c>
      <c r="AD1844" s="15" t="str">
        <f>IF(Tabla2[[#This Row],[HORA ENTREGA]]="DIRECTO","On time", IF(AA1844&lt;&gt;"",IF(Tabla2[[#This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44" s="15" t="str">
        <f>MID(Tabla2[[#This Row],[TIPO]],1,3)</f>
        <v xml:space="preserve">40 </v>
      </c>
      <c r="AF18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SEA GARDEN */ Cont: * HLBU9355285*/ HR Entrega: *DIRECTO* /Dirección: *</v>
      </c>
      <c r="AG1844" s="38" t="str">
        <f>IFERROR(HYPERLINK("https://wa.me/"&amp;Tabla2[[#This Row],[CONTACTO]]&amp;"?text="&amp;Tabla2[[#This Row],[Mensaje]],"Enviar mensaje"),"")</f>
        <v>Enviar mensaje</v>
      </c>
      <c r="AH1844" s="15" t="str">
        <f>CONCATENATE(A1844,F1844)</f>
        <v>1843HLBU9355285</v>
      </c>
      <c r="AI1844" s="15" t="str">
        <f>CONCATENATE("ENT-",A1844)</f>
        <v>ENT-1843</v>
      </c>
      <c r="AJ1844" s="15" t="str">
        <f>IF(Tabla2[[#This Row],[Op]]&lt;&gt;"","ENTREGA","")</f>
        <v>ENTREGA</v>
      </c>
      <c r="AK1844" s="40" t="str">
        <f>(Tabla2[[#This Row],[FECHA ENTREGA]]&amp;Tabla2[[#This Row],[HORA ENTREGA]])</f>
        <v>46112DIRECTO</v>
      </c>
      <c r="AL1844" s="34" t="str">
        <f>IFERROR(HYPERLINK("https://wa.me/"&amp;Tabla2[[#This Row],[CONTACTO]]&amp;"?text="&amp;Tabla2[[#This Row],[Mensaje]]),"")</f>
        <v>https://wa.me/56935532735?text=Hola!%0AServicio del día 31-03%0A *Cliente:* SEA GARDEN */ Cont: * HLBU9355285*/ HR Entrega: *DIRECTO* /Dirección: *</v>
      </c>
    </row>
    <row r="1845" spans="1:38" s="15" customFormat="1" ht="16.5" customHeight="1" x14ac:dyDescent="0.2">
      <c r="A1845" s="15">
        <f>ROW(A1844)</f>
        <v>1844</v>
      </c>
      <c r="B1845" s="15">
        <f>IF(J1845=J1844,B1844+1,1)</f>
        <v>40</v>
      </c>
      <c r="C1845" s="15" t="s">
        <v>230</v>
      </c>
      <c r="D1845" s="25" t="s">
        <v>39</v>
      </c>
      <c r="E1845" s="27">
        <v>141645</v>
      </c>
      <c r="F1845" s="27" t="s">
        <v>2927</v>
      </c>
      <c r="G1845" s="27" t="s">
        <v>41</v>
      </c>
      <c r="H1845" s="27">
        <v>10334</v>
      </c>
      <c r="I1845" s="27" t="s">
        <v>2928</v>
      </c>
      <c r="J1845" s="28">
        <v>46112</v>
      </c>
      <c r="K1845" s="26">
        <v>0.375</v>
      </c>
      <c r="L1845" s="26"/>
      <c r="M1845" s="27" t="s">
        <v>215</v>
      </c>
      <c r="N1845" s="25">
        <f>IFERROR(VLOOKUP(M1845,Data!$J$1:$K$58,2,0),"")</f>
        <v>56978089957</v>
      </c>
      <c r="O1845" s="27" t="s">
        <v>216</v>
      </c>
      <c r="P1845" s="27"/>
      <c r="Q1845" s="27" t="s">
        <v>2929</v>
      </c>
      <c r="R1845" s="27" t="s">
        <v>74</v>
      </c>
      <c r="S1845" s="27"/>
      <c r="T1845" s="27"/>
      <c r="U1845" s="28"/>
      <c r="V1845" s="15" t="s">
        <v>1700</v>
      </c>
      <c r="X1845" s="27"/>
      <c r="Y1845" s="27"/>
      <c r="Z1845" s="29"/>
      <c r="AA1845" s="29">
        <v>0.31458333333333333</v>
      </c>
      <c r="AB1845" s="29">
        <v>0.44097222222222221</v>
      </c>
      <c r="AC1845" s="30">
        <v>46112</v>
      </c>
      <c r="AD1845" s="15" t="str">
        <f>IF(Tabla2[[#This Row],[HORA ENTREGA]]="DIRECTO","On time", IF(AA1845&lt;&gt;"",IF(Tabla2[[#This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45" s="15" t="str">
        <f>MID(Tabla2[[#This Row],[TIPO]],1,3)</f>
        <v xml:space="preserve">40 </v>
      </c>
      <c r="AF18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SISTEMAS HIDRAULICOS E INDUSTRIALES BALFLEX CHILE */ Cont: * MSMU5143818*/ HR Entrega: *09:00* /Dirección: *SANTA ADELA 10120, MAIPÚ</v>
      </c>
      <c r="AG1845" s="38" t="str">
        <f>IFERROR(HYPERLINK("https://wa.me/"&amp;Tabla2[[#This Row],[CONTACTO]]&amp;"?text="&amp;Tabla2[[#This Row],[Mensaje]],"Enviar mensaje"),"")</f>
        <v>Enviar mensaje</v>
      </c>
      <c r="AH1845" s="15" t="str">
        <f>CONCATENATE(A1845,F1845)</f>
        <v>1844MSMU5143818</v>
      </c>
      <c r="AI1845" s="15" t="str">
        <f>CONCATENATE("ENT-",A1845)</f>
        <v>ENT-1844</v>
      </c>
      <c r="AJ1845" s="15" t="str">
        <f>IF(Tabla2[[#This Row],[Op]]&lt;&gt;"","ENTREGA","")</f>
        <v>ENTREGA</v>
      </c>
      <c r="AK1845" s="40" t="str">
        <f>(Tabla2[[#This Row],[FECHA ENTREGA]]&amp;Tabla2[[#This Row],[HORA ENTREGA]])</f>
        <v>461120,375</v>
      </c>
      <c r="AL1845" s="34" t="str">
        <f>IFERROR(HYPERLINK("https://wa.me/"&amp;Tabla2[[#This Row],[CONTACTO]]&amp;"?text="&amp;Tabla2[[#This Row],[Mensaje]]),"")</f>
        <v>https://wa.me/56978089957?text=Hola!%0AServicio del día 31-03%0A *Cliente:* SISTEMAS HIDRAULICOS E INDUSTRIALES BALFLEX CHILE */ Cont: * MSMU5143818*/ HR Entrega: *09:00* /Dirección: *SANTA ADELA 10120, MAIPÚ</v>
      </c>
    </row>
    <row r="1846" spans="1:38" s="15" customFormat="1" ht="16.5" customHeight="1" x14ac:dyDescent="0.2">
      <c r="A1846" s="15">
        <f>ROW(A1845)</f>
        <v>1845</v>
      </c>
      <c r="B1846" s="15">
        <f>IF(J1846=J1845,B1845+1,1)</f>
        <v>41</v>
      </c>
      <c r="C1846" s="15" t="s">
        <v>236</v>
      </c>
      <c r="D1846" s="25" t="s">
        <v>39</v>
      </c>
      <c r="E1846" s="27">
        <v>511293</v>
      </c>
      <c r="F1846" s="27" t="s">
        <v>2930</v>
      </c>
      <c r="G1846" s="27" t="s">
        <v>41</v>
      </c>
      <c r="H1846" s="27">
        <v>8110</v>
      </c>
      <c r="I1846" s="27" t="s">
        <v>2931</v>
      </c>
      <c r="J1846" s="28">
        <v>46112</v>
      </c>
      <c r="K1846" s="26">
        <v>0.33333333333333331</v>
      </c>
      <c r="L1846" s="26"/>
      <c r="M1846" s="27" t="s">
        <v>161</v>
      </c>
      <c r="N1846" s="25">
        <f>IFERROR(VLOOKUP(M1846,Data!$J$1:$K$58,2,0),"")</f>
        <v>56966749408</v>
      </c>
      <c r="O1846" s="27" t="s">
        <v>165</v>
      </c>
      <c r="P1846" s="27"/>
      <c r="Q1846" s="27" t="s">
        <v>2932</v>
      </c>
      <c r="R1846" s="27" t="s">
        <v>74</v>
      </c>
      <c r="S1846" s="27"/>
      <c r="T1846" s="27"/>
      <c r="U1846" s="28"/>
      <c r="X1846" s="27"/>
      <c r="Y1846" s="27"/>
      <c r="Z1846" s="29"/>
      <c r="AA1846" s="29">
        <v>0.38194444444444442</v>
      </c>
      <c r="AB1846" s="29">
        <v>0.67708333333333337</v>
      </c>
      <c r="AC1846" s="30">
        <v>46112</v>
      </c>
      <c r="AD1846" s="15" t="str">
        <f>IF(Tabla2[[#This Row],[HORA ENTREGA]]="DIRECTO","On time", IF(AA1846&lt;&gt;"",IF(Tabla2[[#This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46" s="15" t="str">
        <f>MID(Tabla2[[#This Row],[TIPO]],1,3)</f>
        <v xml:space="preserve">40 </v>
      </c>
      <c r="AF18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SOCIEDAD COMERCIAL MARBEN PETS LTDA */ Cont: * MSNU8591825*/ HR Entrega: *08:00* /Dirección: *BOD. PRINCIPAL LA FRAGUA</v>
      </c>
      <c r="AG1846" s="38" t="str">
        <f>IFERROR(HYPERLINK("https://wa.me/"&amp;Tabla2[[#This Row],[CONTACTO]]&amp;"?text="&amp;Tabla2[[#This Row],[Mensaje]],"Enviar mensaje"),"")</f>
        <v>Enviar mensaje</v>
      </c>
      <c r="AH1846" s="15" t="str">
        <f>CONCATENATE(A1846,F1846)</f>
        <v>1845MSNU8591825</v>
      </c>
      <c r="AI1846" s="15" t="str">
        <f>CONCATENATE("ENT-",A1846)</f>
        <v>ENT-1845</v>
      </c>
      <c r="AJ1846" s="15" t="str">
        <f>IF(Tabla2[[#This Row],[Op]]&lt;&gt;"","ENTREGA","")</f>
        <v>ENTREGA</v>
      </c>
      <c r="AK1846" s="40" t="str">
        <f>(Tabla2[[#This Row],[FECHA ENTREGA]]&amp;Tabla2[[#This Row],[HORA ENTREGA]])</f>
        <v>461120,333333333333333</v>
      </c>
      <c r="AL1846" s="34" t="str">
        <f>IFERROR(HYPERLINK("https://wa.me/"&amp;Tabla2[[#This Row],[CONTACTO]]&amp;"?text="&amp;Tabla2[[#This Row],[Mensaje]]),"")</f>
        <v>https://wa.me/56966749408?text=Hola!%0AServicio del día 31-03%0A *Cliente:* SOCIEDAD COMERCIAL MARBEN PETS LTDA */ Cont: * MSNU8591825*/ HR Entrega: *08:00* /Dirección: *BOD. PRINCIPAL LA FRAGUA</v>
      </c>
    </row>
    <row r="1847" spans="1:38" s="15" customFormat="1" ht="16.5" customHeight="1" x14ac:dyDescent="0.2">
      <c r="A1847" s="15">
        <f>ROW(A1846)</f>
        <v>1846</v>
      </c>
      <c r="B1847" s="15">
        <f>IF(J1847=J1846,B1846+1,1)</f>
        <v>42</v>
      </c>
      <c r="C1847" s="15" t="s">
        <v>360</v>
      </c>
      <c r="D1847" s="25" t="s">
        <v>39</v>
      </c>
      <c r="E1847" s="27">
        <v>314749</v>
      </c>
      <c r="F1847" s="27" t="s">
        <v>2933</v>
      </c>
      <c r="G1847" s="27" t="s">
        <v>41</v>
      </c>
      <c r="H1847" s="27">
        <v>20900</v>
      </c>
      <c r="I1847" s="27" t="s">
        <v>42</v>
      </c>
      <c r="J1847" s="28">
        <v>46112</v>
      </c>
      <c r="K1847" s="26">
        <v>0.375</v>
      </c>
      <c r="L1847" s="26"/>
      <c r="M1847" s="27" t="s">
        <v>389</v>
      </c>
      <c r="N1847" s="25">
        <f>IFERROR(VLOOKUP(M1847,Data!$J$1:$K$58,2,0),"")</f>
        <v>56988336520</v>
      </c>
      <c r="O1847" s="27" t="s">
        <v>390</v>
      </c>
      <c r="P1847" s="27"/>
      <c r="Q1847" s="27" t="s">
        <v>2429</v>
      </c>
      <c r="R1847" s="27" t="s">
        <v>250</v>
      </c>
      <c r="S1847" s="27"/>
      <c r="T1847" s="27"/>
      <c r="U1847" s="28"/>
      <c r="V1847" s="15" t="s">
        <v>1700</v>
      </c>
      <c r="X1847" s="27"/>
      <c r="Y1847" s="27"/>
      <c r="Z1847" s="29"/>
      <c r="AA1847" s="29">
        <v>0.29166666666666669</v>
      </c>
      <c r="AB1847" s="29">
        <v>0.57638888888888884</v>
      </c>
      <c r="AC1847" s="30">
        <v>46112</v>
      </c>
      <c r="AD1847" s="15" t="str">
        <f>IF(Tabla2[[#This Row],[HORA ENTREGA]]="DIRECTO","On time", IF(AA1847&lt;&gt;"",IF(Tabla2[[#This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47" s="15" t="str">
        <f>MID(Tabla2[[#This Row],[TIPO]],1,3)</f>
        <v xml:space="preserve">40 </v>
      </c>
      <c r="AF18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SUMINISTROS TELEFONICOS Y COMPUTACIONALES ESTEC LT */ Cont: * ONEU5698117*/ HR Entrega: *09:00* /Dirección: *SCHENKER - LO BOZA 422, PUDAHUEL</v>
      </c>
      <c r="AG1847" s="38" t="str">
        <f>IFERROR(HYPERLINK("https://wa.me/"&amp;Tabla2[[#This Row],[CONTACTO]]&amp;"?text="&amp;Tabla2[[#This Row],[Mensaje]],"Enviar mensaje"),"")</f>
        <v>Enviar mensaje</v>
      </c>
      <c r="AH1847" s="15" t="str">
        <f>CONCATENATE(A1847,F1847)</f>
        <v>1846ONEU5698117</v>
      </c>
      <c r="AI1847" s="15" t="str">
        <f>CONCATENATE("ENT-",A1847)</f>
        <v>ENT-1846</v>
      </c>
      <c r="AJ1847" s="15" t="str">
        <f>IF(Tabla2[[#This Row],[Op]]&lt;&gt;"","ENTREGA","")</f>
        <v>ENTREGA</v>
      </c>
      <c r="AK1847" s="40" t="str">
        <f>(Tabla2[[#This Row],[FECHA ENTREGA]]&amp;Tabla2[[#This Row],[HORA ENTREGA]])</f>
        <v>461120,375</v>
      </c>
      <c r="AL1847" s="34" t="str">
        <f>IFERROR(HYPERLINK("https://wa.me/"&amp;Tabla2[[#This Row],[CONTACTO]]&amp;"?text="&amp;Tabla2[[#This Row],[Mensaje]]),"")</f>
        <v>https://wa.me/56988336520?text=Hola!%0AServicio del día 31-03%0A *Cliente:* SUMINISTROS TELEFONICOS Y COMPUTACIONALES ESTEC LT */ Cont: * ONEU5698117*/ HR Entrega: *09:00* /Dirección: *SCHENKER - LO BOZA 422, PUDAHUEL</v>
      </c>
    </row>
    <row r="1848" spans="1:38" s="15" customFormat="1" ht="16.5" customHeight="1" x14ac:dyDescent="0.2">
      <c r="A1848" s="15">
        <f>ROW(A1847)</f>
        <v>1847</v>
      </c>
      <c r="B1848" s="15">
        <f>IF(J1848=J1847,B1847+1,1)</f>
        <v>43</v>
      </c>
      <c r="C1848" s="15" t="s">
        <v>360</v>
      </c>
      <c r="D1848" s="25" t="s">
        <v>39</v>
      </c>
      <c r="E1848" s="27">
        <v>314841</v>
      </c>
      <c r="F1848" s="27" t="s">
        <v>2809</v>
      </c>
      <c r="G1848" s="27" t="s">
        <v>41</v>
      </c>
      <c r="H1848" s="27">
        <v>23927</v>
      </c>
      <c r="I1848" s="27" t="s">
        <v>42</v>
      </c>
      <c r="J1848" s="28">
        <v>46112</v>
      </c>
      <c r="K1848" s="26">
        <v>0.375</v>
      </c>
      <c r="L1848" s="26"/>
      <c r="M1848" s="27" t="s">
        <v>66</v>
      </c>
      <c r="N1848" s="25">
        <f>IFERROR(VLOOKUP(M1848,Data!$J$1:$K$58,2,0),"")</f>
        <v>56993389870</v>
      </c>
      <c r="O1848" s="27" t="s">
        <v>67</v>
      </c>
      <c r="P1848" s="27"/>
      <c r="Q1848" s="27" t="s">
        <v>362</v>
      </c>
      <c r="R1848" s="27" t="s">
        <v>69</v>
      </c>
      <c r="S1848" s="27"/>
      <c r="T1848" s="27"/>
      <c r="U1848" s="28"/>
      <c r="V1848" s="15" t="s">
        <v>1700</v>
      </c>
      <c r="X1848" s="27"/>
      <c r="Y1848" s="27"/>
      <c r="Z1848" s="29"/>
      <c r="AA1848" s="29">
        <v>0.3125</v>
      </c>
      <c r="AB1848" s="29">
        <v>0.49305555555555558</v>
      </c>
      <c r="AC1848" s="30">
        <v>46112</v>
      </c>
      <c r="AD1848" s="15" t="str">
        <f>IF(Tabla2[[#This Row],[HORA ENTREGA]]="DIRECTO","On time", IF(AA1848&lt;&gt;"",IF(Tabla2[[#This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48" s="15" t="str">
        <f>MID(Tabla2[[#This Row],[TIPO]],1,3)</f>
        <v xml:space="preserve">40 </v>
      </c>
      <c r="AF18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SUMINISTROS TELEFONICOS Y COMPUTACIONALES ESTEC LT */ Cont: * FFAU2695790*/ HR Entrega: *09:00* /Dirección: *AVENIDA PEDRO DE VALDIVIA 5964, MACUL</v>
      </c>
      <c r="AG1848" s="38" t="str">
        <f>IFERROR(HYPERLINK("https://wa.me/"&amp;Tabla2[[#This Row],[CONTACTO]]&amp;"?text="&amp;Tabla2[[#This Row],[Mensaje]],"Enviar mensaje"),"")</f>
        <v>Enviar mensaje</v>
      </c>
      <c r="AH1848" s="15" t="str">
        <f>CONCATENATE(A1848,F1848)</f>
        <v>1847FFAU2695790</v>
      </c>
      <c r="AI1848" s="15" t="str">
        <f>CONCATENATE("ENT-",A1848)</f>
        <v>ENT-1847</v>
      </c>
      <c r="AJ1848" s="15" t="str">
        <f>IF(Tabla2[[#This Row],[Op]]&lt;&gt;"","ENTREGA","")</f>
        <v>ENTREGA</v>
      </c>
      <c r="AK1848" s="40" t="str">
        <f>(Tabla2[[#This Row],[FECHA ENTREGA]]&amp;Tabla2[[#This Row],[HORA ENTREGA]])</f>
        <v>461120,375</v>
      </c>
      <c r="AL1848" s="34" t="str">
        <f>IFERROR(HYPERLINK("https://wa.me/"&amp;Tabla2[[#This Row],[CONTACTO]]&amp;"?text="&amp;Tabla2[[#This Row],[Mensaje]]),"")</f>
        <v>https://wa.me/56993389870?text=Hola!%0AServicio del día 31-03%0A *Cliente:* SUMINISTROS TELEFONICOS Y COMPUTACIONALES ESTEC LT */ Cont: * FFAU2695790*/ HR Entrega: *09:00* /Dirección: *AVENIDA PEDRO DE VALDIVIA 5964, MACUL</v>
      </c>
    </row>
    <row r="1849" spans="1:38" s="15" customFormat="1" ht="16.5" customHeight="1" x14ac:dyDescent="0.2">
      <c r="A1849" s="15">
        <f>ROW(A1848)</f>
        <v>1848</v>
      </c>
      <c r="B1849" s="15">
        <f>IF(J1849=J1848,B1848+1,1)</f>
        <v>44</v>
      </c>
      <c r="C1849" s="15" t="s">
        <v>239</v>
      </c>
      <c r="D1849" s="25" t="s">
        <v>39</v>
      </c>
      <c r="E1849" s="27">
        <v>301278</v>
      </c>
      <c r="F1849" s="27" t="s">
        <v>2934</v>
      </c>
      <c r="G1849" s="27" t="s">
        <v>41</v>
      </c>
      <c r="H1849" s="27">
        <v>14000</v>
      </c>
      <c r="I1849" s="27" t="s">
        <v>42</v>
      </c>
      <c r="J1849" s="28">
        <v>46112</v>
      </c>
      <c r="K1849" s="26">
        <v>0.33333333333333331</v>
      </c>
      <c r="L1849" s="26"/>
      <c r="M1849" s="27" t="s">
        <v>273</v>
      </c>
      <c r="N1849" s="25">
        <f>IFERROR(VLOOKUP(M1849,Data!$J$1:$K$58,2,0),"")</f>
        <v>56950103942</v>
      </c>
      <c r="O1849" s="27" t="s">
        <v>274</v>
      </c>
      <c r="P1849" s="27"/>
      <c r="Q1849" s="27" t="s">
        <v>1036</v>
      </c>
      <c r="R1849" s="27" t="s">
        <v>69</v>
      </c>
      <c r="S1849" s="27"/>
      <c r="T1849" s="27"/>
      <c r="U1849" s="28"/>
      <c r="V1849" s="15" t="s">
        <v>1700</v>
      </c>
      <c r="X1849" s="27"/>
      <c r="Y1849" s="27"/>
      <c r="Z1849" s="29"/>
      <c r="AA1849" s="29">
        <v>0.30277777777777776</v>
      </c>
      <c r="AB1849" s="29">
        <v>0.52430555555555558</v>
      </c>
      <c r="AC1849" s="30">
        <v>46112</v>
      </c>
      <c r="AD1849" s="15" t="str">
        <f>IF(Tabla2[[#This Row],[HORA ENTREGA]]="DIRECTO","On time", IF(AA1849&lt;&gt;"",IF(Tabla2[[#This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49" s="15" t="str">
        <f>MID(Tabla2[[#This Row],[TIPO]],1,3)</f>
        <v xml:space="preserve">40 </v>
      </c>
      <c r="AF18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SUPERMERCADO DEL NEUMATICO LTDA */ Cont: * OOCU6291239*/ HR Entrega: *08:00* /Dirección: *AV. GENERAL VELASQUEZ 10901, SAN BERNARDO</v>
      </c>
      <c r="AG1849" s="38" t="str">
        <f>IFERROR(HYPERLINK("https://wa.me/"&amp;Tabla2[[#This Row],[CONTACTO]]&amp;"?text="&amp;Tabla2[[#This Row],[Mensaje]],"Enviar mensaje"),"")</f>
        <v>Enviar mensaje</v>
      </c>
      <c r="AH1849" s="15" t="str">
        <f>CONCATENATE(A1849,F1849)</f>
        <v>1848OOCU6291239</v>
      </c>
      <c r="AI1849" s="15" t="str">
        <f>CONCATENATE("ENT-",A1849)</f>
        <v>ENT-1848</v>
      </c>
      <c r="AJ1849" s="15" t="str">
        <f>IF(Tabla2[[#This Row],[Op]]&lt;&gt;"","ENTREGA","")</f>
        <v>ENTREGA</v>
      </c>
      <c r="AK1849" s="40" t="str">
        <f>(Tabla2[[#This Row],[FECHA ENTREGA]]&amp;Tabla2[[#This Row],[HORA ENTREGA]])</f>
        <v>461120,333333333333333</v>
      </c>
      <c r="AL1849" s="34" t="str">
        <f>IFERROR(HYPERLINK("https://wa.me/"&amp;Tabla2[[#This Row],[CONTACTO]]&amp;"?text="&amp;Tabla2[[#This Row],[Mensaje]]),"")</f>
        <v>https://wa.me/56950103942?text=Hola!%0AServicio del día 31-03%0A *Cliente:* SUPERMERCADO DEL NEUMATICO LTDA */ Cont: * OOCU6291239*/ HR Entrega: *08:00* /Dirección: *AV. GENERAL VELASQUEZ 10901, SAN BERNARDO</v>
      </c>
    </row>
    <row r="1850" spans="1:38" s="15" customFormat="1" ht="16.5" customHeight="1" x14ac:dyDescent="0.2">
      <c r="A1850" s="15">
        <f>ROW(A1849)</f>
        <v>1849</v>
      </c>
      <c r="B1850" s="15">
        <f>IF(J1850=J1849,B1849+1,1)</f>
        <v>45</v>
      </c>
      <c r="C1850" s="15" t="s">
        <v>244</v>
      </c>
      <c r="D1850" s="25" t="s">
        <v>39</v>
      </c>
      <c r="E1850" s="27">
        <v>530935</v>
      </c>
      <c r="F1850" s="27" t="s">
        <v>2935</v>
      </c>
      <c r="G1850" s="27" t="s">
        <v>41</v>
      </c>
      <c r="H1850" s="27">
        <v>14770</v>
      </c>
      <c r="I1850" s="27" t="s">
        <v>2936</v>
      </c>
      <c r="J1850" s="28">
        <v>46112</v>
      </c>
      <c r="K1850" s="26">
        <v>0.375</v>
      </c>
      <c r="L1850" s="26"/>
      <c r="M1850" s="27" t="s">
        <v>221</v>
      </c>
      <c r="N1850" s="25">
        <f>IFERROR(VLOOKUP(M1850,Data!$J$1:$K$58,2,0),"")</f>
        <v>56965378427</v>
      </c>
      <c r="O1850" s="27" t="s">
        <v>222</v>
      </c>
      <c r="P1850" s="27"/>
      <c r="Q1850" s="27" t="s">
        <v>249</v>
      </c>
      <c r="R1850" s="27" t="s">
        <v>280</v>
      </c>
      <c r="S1850" s="27"/>
      <c r="T1850" s="27"/>
      <c r="U1850" s="28"/>
      <c r="V1850" s="15" t="s">
        <v>1700</v>
      </c>
      <c r="X1850" s="27"/>
      <c r="Y1850" s="27"/>
      <c r="Z1850" s="29"/>
      <c r="AA1850" s="29">
        <v>0.31388888888888888</v>
      </c>
      <c r="AB1850" s="29">
        <v>0.51736111111111116</v>
      </c>
      <c r="AC1850" s="30">
        <v>46112</v>
      </c>
      <c r="AD1850" s="15" t="str">
        <f>IF(Tabla2[[#This Row],[HORA ENTREGA]]="DIRECTO","On time", IF(AA1850&lt;&gt;"",IF(Tabla2[[#This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0" s="15" t="str">
        <f>MID(Tabla2[[#This Row],[TIPO]],1,3)</f>
        <v xml:space="preserve">40 </v>
      </c>
      <c r="AF18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31-03%0A *Cliente:* VILLAR HERMANOS S.A. */ Cont: * ONEU6367480*/ HR Entrega: *09:00* /Dirección: *SALAR DE ATACAMA 1330, PUDAHUEL</v>
      </c>
      <c r="AG1850" s="38" t="str">
        <f>IFERROR(HYPERLINK("https://wa.me/"&amp;Tabla2[[#This Row],[CONTACTO]]&amp;"?text="&amp;Tabla2[[#This Row],[Mensaje]],"Enviar mensaje"),"")</f>
        <v>Enviar mensaje</v>
      </c>
      <c r="AH1850" s="15" t="str">
        <f>CONCATENATE(A1850,F1850)</f>
        <v>1849ONEU6367480</v>
      </c>
      <c r="AI1850" s="15" t="str">
        <f>CONCATENATE("ENT-",A1850)</f>
        <v>ENT-1849</v>
      </c>
      <c r="AJ1850" s="15" t="str">
        <f>IF(Tabla2[[#This Row],[Op]]&lt;&gt;"","ENTREGA","")</f>
        <v>ENTREGA</v>
      </c>
      <c r="AK1850" s="40" t="str">
        <f>(Tabla2[[#This Row],[FECHA ENTREGA]]&amp;Tabla2[[#This Row],[HORA ENTREGA]])</f>
        <v>461120,375</v>
      </c>
      <c r="AL1850" s="34" t="str">
        <f>IFERROR(HYPERLINK("https://wa.me/"&amp;Tabla2[[#This Row],[CONTACTO]]&amp;"?text="&amp;Tabla2[[#This Row],[Mensaje]]),"")</f>
        <v>https://wa.me/56965378427?text=Hola!%0AServicio del día 31-03%0A *Cliente:* VILLAR HERMANOS S.A. */ Cont: * ONEU6367480*/ HR Entrega: *09:00* /Dirección: *SALAR DE ATACAMA 1330, PUDAHUEL</v>
      </c>
    </row>
    <row r="1851" spans="1:38" s="15" customFormat="1" ht="16.5" customHeight="1" x14ac:dyDescent="0.2">
      <c r="A1851" s="15">
        <f>ROW(A1850)</f>
        <v>1850</v>
      </c>
      <c r="B1851" s="15">
        <f>IF(J1851=J1850,B1850+1,1)</f>
        <v>1</v>
      </c>
      <c r="C1851" s="15" t="s">
        <v>254</v>
      </c>
      <c r="D1851" s="25" t="s">
        <v>39</v>
      </c>
      <c r="E1851" s="27">
        <v>70468</v>
      </c>
      <c r="F1851" s="27" t="s">
        <v>2937</v>
      </c>
      <c r="G1851" s="27" t="s">
        <v>41</v>
      </c>
      <c r="H1851" s="27">
        <v>27100</v>
      </c>
      <c r="I1851" s="27" t="s">
        <v>42</v>
      </c>
      <c r="J1851" s="28">
        <v>46113</v>
      </c>
      <c r="K1851" s="26">
        <v>0.58333333333333337</v>
      </c>
      <c r="L1851" s="26"/>
      <c r="M1851" s="27" t="s">
        <v>51</v>
      </c>
      <c r="N1851" s="25">
        <f>IFERROR(VLOOKUP(M1851,Data!$J$1:$K$58,2,0),"")</f>
        <v>56967256951</v>
      </c>
      <c r="O1851" s="27" t="s">
        <v>2938</v>
      </c>
      <c r="P1851" s="27"/>
      <c r="Q1851" s="27" t="s">
        <v>257</v>
      </c>
      <c r="R1851" s="27" t="s">
        <v>74</v>
      </c>
      <c r="S1851" s="27" t="s">
        <v>51</v>
      </c>
      <c r="T1851" s="27"/>
      <c r="U1851" s="28">
        <v>46113</v>
      </c>
      <c r="X1851" s="27"/>
      <c r="Y1851" s="27"/>
      <c r="Z1851" s="29"/>
      <c r="AA1851" s="29">
        <v>0.63541666666666663</v>
      </c>
      <c r="AB1851" s="29">
        <v>0.71875</v>
      </c>
      <c r="AC1851" s="30">
        <v>46113</v>
      </c>
      <c r="AD1851" s="15" t="str">
        <f>IF(Tabla2[[#This Row],[HORA ENTREGA]]="DIRECTO","On time", IF(AA1851&lt;&gt;"",IF(Tabla2[[#This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51" s="15" t="str">
        <f>MID(Tabla2[[#This Row],[TIPO]],1,3)</f>
        <v xml:space="preserve">40 </v>
      </c>
      <c r="AF18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A R G TRAILERS SPA */ Cont: * MSBU5414942*/ HR Entrega: *14:00* /Dirección: *GOREN - LA PRIMAVERA  361;  LAMPA</v>
      </c>
      <c r="AG1851" s="38" t="str">
        <f>IFERROR(HYPERLINK("https://wa.me/"&amp;Tabla2[[#This Row],[CONTACTO]]&amp;"?text="&amp;Tabla2[[#This Row],[Mensaje]],"Enviar mensaje"),"")</f>
        <v>Enviar mensaje</v>
      </c>
      <c r="AH1851" s="15" t="str">
        <f>CONCATENATE(A1851,F1851)</f>
        <v>1850MSBU5414942</v>
      </c>
      <c r="AI1851" s="15" t="str">
        <f>CONCATENATE("ENT-",A1851)</f>
        <v>ENT-1850</v>
      </c>
      <c r="AJ1851" s="15" t="str">
        <f>IF(Tabla2[[#This Row],[Op]]&lt;&gt;"","ENTREGA","")</f>
        <v>ENTREGA</v>
      </c>
      <c r="AK1851" s="40" t="str">
        <f>(Tabla2[[#This Row],[FECHA ENTREGA]]&amp;Tabla2[[#This Row],[HORA ENTREGA]])</f>
        <v>461130,583333333333333</v>
      </c>
      <c r="AL1851" s="34" t="str">
        <f>IFERROR(HYPERLINK("https://wa.me/"&amp;Tabla2[[#This Row],[CONTACTO]]&amp;"?text="&amp;Tabla2[[#This Row],[Mensaje]]),"")</f>
        <v>https://wa.me/56967256951?text=Hola!%0AServicio del día 01-04%0A *Cliente:* A R G TRAILERS SPA */ Cont: * MSBU5414942*/ HR Entrega: *14:00* /Dirección: *GOREN - LA PRIMAVERA  361;  LAMPA</v>
      </c>
    </row>
    <row r="1852" spans="1:38" s="15" customFormat="1" ht="16.5" customHeight="1" x14ac:dyDescent="0.2">
      <c r="A1852" s="15">
        <f>ROW(A1851)</f>
        <v>1851</v>
      </c>
      <c r="B1852" s="15">
        <f>IF(J1852=J1851,B1851+1,1)</f>
        <v>2</v>
      </c>
      <c r="C1852" s="15" t="s">
        <v>43</v>
      </c>
      <c r="D1852" s="25" t="s">
        <v>39</v>
      </c>
      <c r="E1852" s="27">
        <v>368063</v>
      </c>
      <c r="F1852" s="27" t="s">
        <v>2939</v>
      </c>
      <c r="G1852" s="27" t="s">
        <v>54</v>
      </c>
      <c r="H1852" s="27">
        <v>25300</v>
      </c>
      <c r="I1852" s="27" t="s">
        <v>2940</v>
      </c>
      <c r="J1852" s="28">
        <v>46113</v>
      </c>
      <c r="K1852" s="26">
        <v>0.45833333333333331</v>
      </c>
      <c r="L1852" s="26"/>
      <c r="M1852" s="27" t="s">
        <v>144</v>
      </c>
      <c r="N1852" s="25">
        <f>IFERROR(VLOOKUP(M1852,Data!$J$1:$K$58,2,0),"")</f>
        <v>56940144795</v>
      </c>
      <c r="O1852" s="27" t="s">
        <v>145</v>
      </c>
      <c r="P1852" s="27"/>
      <c r="Q1852" s="27" t="s">
        <v>2941</v>
      </c>
      <c r="R1852" s="27" t="s">
        <v>2942</v>
      </c>
      <c r="S1852" s="27" t="s">
        <v>389</v>
      </c>
      <c r="T1852" s="27"/>
      <c r="U1852" s="28">
        <v>46114</v>
      </c>
      <c r="X1852" s="27"/>
      <c r="Y1852" s="27"/>
      <c r="Z1852" s="29"/>
      <c r="AA1852" s="29">
        <v>0.46736111111111112</v>
      </c>
      <c r="AB1852" s="29">
        <v>0.6875</v>
      </c>
      <c r="AC1852" s="30">
        <v>46113</v>
      </c>
      <c r="AD1852" s="15" t="str">
        <f>IF(Tabla2[[#This Row],[HORA ENTREGA]]="DIRECTO","On time", IF(AA1852&lt;&gt;"",IF(Tabla2[[#This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2" s="15" t="str">
        <f>MID(Tabla2[[#This Row],[TIPO]],1,3)</f>
        <v xml:space="preserve">40 </v>
      </c>
      <c r="AF18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01-04%0A *Cliente:* ALCA SPA */ Cont: * HDMU5644440*/ HR Entrega: *11:00* /Dirección: *GOLDENFROST - AV. AMÉRICO VESPUCIO 1955, RENCA </v>
      </c>
      <c r="AG1852" s="38" t="str">
        <f>IFERROR(HYPERLINK("https://wa.me/"&amp;Tabla2[[#This Row],[CONTACTO]]&amp;"?text="&amp;Tabla2[[#This Row],[Mensaje]],"Enviar mensaje"),"")</f>
        <v>Enviar mensaje</v>
      </c>
      <c r="AH1852" s="15" t="str">
        <f>CONCATENATE(A1852,F1852)</f>
        <v>1851HDMU5644440</v>
      </c>
      <c r="AI1852" s="15" t="str">
        <f>CONCATENATE("ENT-",A1852)</f>
        <v>ENT-1851</v>
      </c>
      <c r="AJ1852" s="15" t="str">
        <f>IF(Tabla2[[#This Row],[Op]]&lt;&gt;"","ENTREGA","")</f>
        <v>ENTREGA</v>
      </c>
      <c r="AK1852" s="40" t="str">
        <f>(Tabla2[[#This Row],[FECHA ENTREGA]]&amp;Tabla2[[#This Row],[HORA ENTREGA]])</f>
        <v>461130,458333333333333</v>
      </c>
      <c r="AL1852" s="34" t="str">
        <f>IFERROR(HYPERLINK("https://wa.me/"&amp;Tabla2[[#This Row],[CONTACTO]]&amp;"?text="&amp;Tabla2[[#This Row],[Mensaje]]),"")</f>
        <v xml:space="preserve">https://wa.me/56940144795?text=Hola!%0AServicio del día 01-04%0A *Cliente:* ALCA SPA */ Cont: * HDMU5644440*/ HR Entrega: *11:00* /Dirección: *GOLDENFROST - AV. AMÉRICO VESPUCIO 1955, RENCA </v>
      </c>
    </row>
    <row r="1853" spans="1:38" s="15" customFormat="1" ht="16.5" customHeight="1" x14ac:dyDescent="0.2">
      <c r="A1853" s="15">
        <f>ROW(A1852)</f>
        <v>1852</v>
      </c>
      <c r="B1853" s="15">
        <f>IF(J1853=J1852,B1852+1,1)</f>
        <v>3</v>
      </c>
      <c r="C1853" s="15" t="s">
        <v>43</v>
      </c>
      <c r="D1853" s="25" t="s">
        <v>39</v>
      </c>
      <c r="E1853" s="27">
        <v>369220</v>
      </c>
      <c r="F1853" s="27" t="s">
        <v>2943</v>
      </c>
      <c r="G1853" s="27" t="s">
        <v>41</v>
      </c>
      <c r="H1853" s="27">
        <v>15400</v>
      </c>
      <c r="I1853" s="27" t="s">
        <v>2944</v>
      </c>
      <c r="J1853" s="28">
        <v>46113</v>
      </c>
      <c r="K1853" s="26">
        <v>0.47916666666666669</v>
      </c>
      <c r="L1853" s="26"/>
      <c r="M1853" s="27" t="s">
        <v>688</v>
      </c>
      <c r="N1853" s="25">
        <f>IFERROR(VLOOKUP(M1853,Data!$J$1:$K$58,2,0),"")</f>
        <v>56950104102</v>
      </c>
      <c r="O1853" s="27" t="s">
        <v>552</v>
      </c>
      <c r="P1853" s="27"/>
      <c r="Q1853" s="27" t="s">
        <v>2945</v>
      </c>
      <c r="R1853" s="27" t="s">
        <v>1593</v>
      </c>
      <c r="S1853" s="27" t="s">
        <v>688</v>
      </c>
      <c r="T1853" s="27"/>
      <c r="U1853" s="28">
        <v>46113</v>
      </c>
      <c r="X1853" s="27"/>
      <c r="Y1853" s="27"/>
      <c r="Z1853" s="29"/>
      <c r="AA1853" s="29">
        <v>0.43888888888888888</v>
      </c>
      <c r="AB1853" s="29">
        <v>0.61458333333333337</v>
      </c>
      <c r="AC1853" s="30">
        <v>46113</v>
      </c>
      <c r="AD1853" s="15" t="str">
        <f>IF(Tabla2[[#This Row],[HORA ENTREGA]]="DIRECTO","On time", IF(AA1853&lt;&gt;"",IF(Tabla2[[#This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3" s="15" t="str">
        <f>MID(Tabla2[[#This Row],[TIPO]],1,3)</f>
        <v xml:space="preserve">40 </v>
      </c>
      <c r="AF18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01-04%0A *Cliente:* ALCA SPA */ Cont: * MSNU6705174*/ HR Entrega: *11:30* /Dirección: *CAMINO DEL CERRO 4868, HUACHURABA </v>
      </c>
      <c r="AG1853" s="38" t="str">
        <f>IFERROR(HYPERLINK("https://wa.me/"&amp;Tabla2[[#This Row],[CONTACTO]]&amp;"?text="&amp;Tabla2[[#This Row],[Mensaje]],"Enviar mensaje"),"")</f>
        <v>Enviar mensaje</v>
      </c>
      <c r="AH1853" s="15" t="str">
        <f>CONCATENATE(A1853,F1853)</f>
        <v>1852MSNU6705174</v>
      </c>
      <c r="AI1853" s="15" t="str">
        <f>CONCATENATE("ENT-",A1853)</f>
        <v>ENT-1852</v>
      </c>
      <c r="AJ1853" s="15" t="str">
        <f>IF(Tabla2[[#This Row],[Op]]&lt;&gt;"","ENTREGA","")</f>
        <v>ENTREGA</v>
      </c>
      <c r="AK1853" s="40" t="str">
        <f>(Tabla2[[#This Row],[FECHA ENTREGA]]&amp;Tabla2[[#This Row],[HORA ENTREGA]])</f>
        <v>461130,479166666666667</v>
      </c>
      <c r="AL1853" s="34" t="str">
        <f>IFERROR(HYPERLINK("https://wa.me/"&amp;Tabla2[[#This Row],[CONTACTO]]&amp;"?text="&amp;Tabla2[[#This Row],[Mensaje]]),"")</f>
        <v xml:space="preserve">https://wa.me/56950104102?text=Hola!%0AServicio del día 01-04%0A *Cliente:* ALCA SPA */ Cont: * MSNU6705174*/ HR Entrega: *11:30* /Dirección: *CAMINO DEL CERRO 4868, HUACHURABA </v>
      </c>
    </row>
    <row r="1854" spans="1:38" s="15" customFormat="1" ht="16.5" customHeight="1" x14ac:dyDescent="0.2">
      <c r="A1854" s="15">
        <f>ROW(A1853)</f>
        <v>1853</v>
      </c>
      <c r="B1854" s="15">
        <f>IF(J1854=J1853,B1853+1,1)</f>
        <v>4</v>
      </c>
      <c r="C1854" s="15" t="s">
        <v>43</v>
      </c>
      <c r="D1854" s="25" t="s">
        <v>39</v>
      </c>
      <c r="E1854" s="27">
        <v>368457</v>
      </c>
      <c r="F1854" s="27" t="s">
        <v>2946</v>
      </c>
      <c r="G1854" s="27" t="s">
        <v>54</v>
      </c>
      <c r="H1854" s="27">
        <v>24600</v>
      </c>
      <c r="I1854" s="27" t="s">
        <v>2947</v>
      </c>
      <c r="J1854" s="28">
        <v>46113</v>
      </c>
      <c r="K1854" s="26">
        <v>0.60416666666666663</v>
      </c>
      <c r="L1854" s="26"/>
      <c r="M1854" s="27" t="s">
        <v>117</v>
      </c>
      <c r="N1854" s="25">
        <f>IFERROR(VLOOKUP(M1854,Data!$J$1:$K$58,2,0),"")</f>
        <v>56973887539</v>
      </c>
      <c r="O1854" s="27" t="s">
        <v>118</v>
      </c>
      <c r="P1854" s="27"/>
      <c r="Q1854" s="27" t="s">
        <v>2948</v>
      </c>
      <c r="R1854" s="27" t="s">
        <v>280</v>
      </c>
      <c r="S1854" s="27" t="s">
        <v>117</v>
      </c>
      <c r="T1854" s="27"/>
      <c r="U1854" s="28">
        <v>46114</v>
      </c>
      <c r="X1854" s="27"/>
      <c r="Y1854" s="27"/>
      <c r="Z1854" s="29"/>
      <c r="AA1854" s="29">
        <v>0.60833333333333328</v>
      </c>
      <c r="AB1854" s="29">
        <v>0.74652777777777779</v>
      </c>
      <c r="AC1854" s="30">
        <v>46113</v>
      </c>
      <c r="AD1854" s="15" t="str">
        <f>IF(Tabla2[[#This Row],[HORA ENTREGA]]="DIRECTO","On time", IF(AA1854&lt;&gt;"",IF(Tabla2[[#This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4" s="15" t="str">
        <f>MID(Tabla2[[#This Row],[TIPO]],1,3)</f>
        <v xml:space="preserve">40 </v>
      </c>
      <c r="AF18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ALCA SPA */ Cont: * CGMU7718395*/ HR Entrega: *14:30* /Dirección: *Camino del Cerro 4868 Huechuraba.</v>
      </c>
      <c r="AG1854" s="38" t="str">
        <f>IFERROR(HYPERLINK("https://wa.me/"&amp;Tabla2[[#This Row],[CONTACTO]]&amp;"?text="&amp;Tabla2[[#This Row],[Mensaje]],"Enviar mensaje"),"")</f>
        <v>Enviar mensaje</v>
      </c>
      <c r="AH1854" s="15" t="str">
        <f>CONCATENATE(A1854,F1854)</f>
        <v>1853CGMU7718395</v>
      </c>
      <c r="AI1854" s="15" t="str">
        <f>CONCATENATE("ENT-",A1854)</f>
        <v>ENT-1853</v>
      </c>
      <c r="AJ1854" s="15" t="str">
        <f>IF(Tabla2[[#This Row],[Op]]&lt;&gt;"","ENTREGA","")</f>
        <v>ENTREGA</v>
      </c>
      <c r="AK1854" s="40" t="str">
        <f>(Tabla2[[#This Row],[FECHA ENTREGA]]&amp;Tabla2[[#This Row],[HORA ENTREGA]])</f>
        <v>461130,604166666666667</v>
      </c>
      <c r="AL1854" s="34" t="str">
        <f>IFERROR(HYPERLINK("https://wa.me/"&amp;Tabla2[[#This Row],[CONTACTO]]&amp;"?text="&amp;Tabla2[[#This Row],[Mensaje]]),"")</f>
        <v>https://wa.me/56973887539?text=Hola!%0AServicio del día 01-04%0A *Cliente:* ALCA SPA */ Cont: * CGMU7718395*/ HR Entrega: *14:30* /Dirección: *Camino del Cerro 4868 Huechuraba.</v>
      </c>
    </row>
    <row r="1855" spans="1:38" s="15" customFormat="1" ht="16.5" customHeight="1" x14ac:dyDescent="0.2">
      <c r="A1855" s="15">
        <f>ROW(A1854)</f>
        <v>1854</v>
      </c>
      <c r="B1855" s="15">
        <f>IF(J1855=J1854,B1854+1,1)</f>
        <v>5</v>
      </c>
      <c r="C1855" s="15" t="s">
        <v>43</v>
      </c>
      <c r="D1855" s="25" t="s">
        <v>39</v>
      </c>
      <c r="E1855" s="27">
        <v>368083</v>
      </c>
      <c r="F1855" s="27" t="s">
        <v>2949</v>
      </c>
      <c r="G1855" s="27" t="s">
        <v>54</v>
      </c>
      <c r="H1855" s="27">
        <v>25300</v>
      </c>
      <c r="I1855" s="27" t="s">
        <v>2950</v>
      </c>
      <c r="J1855" s="28">
        <v>46113</v>
      </c>
      <c r="K1855" s="26">
        <v>0.66666666666666663</v>
      </c>
      <c r="L1855" s="26"/>
      <c r="M1855" s="27" t="s">
        <v>158</v>
      </c>
      <c r="N1855" s="25">
        <f>IFERROR(VLOOKUP(M1855,Data!$J$1:$K$58,2,0),"")</f>
        <v>56931745801</v>
      </c>
      <c r="O1855" s="27" t="s">
        <v>370</v>
      </c>
      <c r="P1855" s="27"/>
      <c r="Q1855" s="27" t="s">
        <v>2941</v>
      </c>
      <c r="R1855" s="27" t="s">
        <v>2942</v>
      </c>
      <c r="S1855" s="27" t="s">
        <v>164</v>
      </c>
      <c r="T1855" s="27"/>
      <c r="U1855" s="28">
        <v>46114</v>
      </c>
      <c r="X1855" s="27"/>
      <c r="Y1855" s="27"/>
      <c r="Z1855" s="29"/>
      <c r="AA1855" s="29">
        <v>0.64930555555555558</v>
      </c>
      <c r="AB1855" s="29">
        <v>0.86805555555555558</v>
      </c>
      <c r="AC1855" s="30">
        <v>46113</v>
      </c>
      <c r="AD1855" s="15" t="str">
        <f>IF(Tabla2[[#This Row],[HORA ENTREGA]]="DIRECTO","On time", IF(AA1855&lt;&gt;"",IF(Tabla2[[#This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5" s="15" t="str">
        <f>MID(Tabla2[[#This Row],[TIPO]],1,3)</f>
        <v xml:space="preserve">40 </v>
      </c>
      <c r="AF18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01-04%0A *Cliente:* ALCA SPA */ Cont: * HMMU5445534*/ HR Entrega: *16:00* /Dirección: *GOLDENFROST - AV. AMÉRICO VESPUCIO 1955, RENCA </v>
      </c>
      <c r="AG1855" s="38" t="str">
        <f>IFERROR(HYPERLINK("https://wa.me/"&amp;Tabla2[[#This Row],[CONTACTO]]&amp;"?text="&amp;Tabla2[[#This Row],[Mensaje]],"Enviar mensaje"),"")</f>
        <v>Enviar mensaje</v>
      </c>
      <c r="AH1855" s="15" t="str">
        <f>CONCATENATE(A1855,F1855)</f>
        <v>1854HMMU5445534</v>
      </c>
      <c r="AI1855" s="15" t="str">
        <f>CONCATENATE("ENT-",A1855)</f>
        <v>ENT-1854</v>
      </c>
      <c r="AJ1855" s="15" t="str">
        <f>IF(Tabla2[[#This Row],[Op]]&lt;&gt;"","ENTREGA","")</f>
        <v>ENTREGA</v>
      </c>
      <c r="AK1855" s="40" t="str">
        <f>(Tabla2[[#This Row],[FECHA ENTREGA]]&amp;Tabla2[[#This Row],[HORA ENTREGA]])</f>
        <v>461130,666666666666667</v>
      </c>
      <c r="AL1855" s="34" t="str">
        <f>IFERROR(HYPERLINK("https://wa.me/"&amp;Tabla2[[#This Row],[CONTACTO]]&amp;"?text="&amp;Tabla2[[#This Row],[Mensaje]]),"")</f>
        <v xml:space="preserve">https://wa.me/56931745801?text=Hola!%0AServicio del día 01-04%0A *Cliente:* ALCA SPA */ Cont: * HMMU5445534*/ HR Entrega: *16:00* /Dirección: *GOLDENFROST - AV. AMÉRICO VESPUCIO 1955, RENCA </v>
      </c>
    </row>
    <row r="1856" spans="1:38" s="15" customFormat="1" ht="16.5" customHeight="1" x14ac:dyDescent="0.2">
      <c r="A1856" s="15">
        <f>ROW(A1855)</f>
        <v>1855</v>
      </c>
      <c r="B1856" s="15">
        <f>IF(J1856=J1855,B1855+1,1)</f>
        <v>6</v>
      </c>
      <c r="C1856" s="15" t="s">
        <v>75</v>
      </c>
      <c r="D1856" s="25" t="s">
        <v>39</v>
      </c>
      <c r="E1856" s="27">
        <v>302257</v>
      </c>
      <c r="F1856" s="27" t="s">
        <v>2951</v>
      </c>
      <c r="G1856" s="27" t="s">
        <v>41</v>
      </c>
      <c r="H1856" s="27">
        <v>5612</v>
      </c>
      <c r="I1856" s="27" t="s">
        <v>42</v>
      </c>
      <c r="J1856" s="28">
        <v>46113</v>
      </c>
      <c r="K1856" s="26">
        <v>0.45833333333333331</v>
      </c>
      <c r="L1856" s="26"/>
      <c r="M1856" s="27" t="s">
        <v>45</v>
      </c>
      <c r="N1856" s="25">
        <f>IFERROR(VLOOKUP(M1856,Data!$J$1:$K$58,2,0),"")</f>
        <v>56950981572</v>
      </c>
      <c r="O1856" s="27" t="s">
        <v>46</v>
      </c>
      <c r="P1856" s="27"/>
      <c r="Q1856" s="27" t="s">
        <v>79</v>
      </c>
      <c r="R1856" s="27" t="s">
        <v>1593</v>
      </c>
      <c r="S1856" s="27" t="s">
        <v>45</v>
      </c>
      <c r="T1856" s="27"/>
      <c r="U1856" s="28">
        <v>46113</v>
      </c>
      <c r="X1856" s="27"/>
      <c r="Y1856" s="27"/>
      <c r="Z1856" s="29"/>
      <c r="AA1856" s="29">
        <v>0.43333333333333335</v>
      </c>
      <c r="AB1856" s="29">
        <v>0.63541666666666663</v>
      </c>
      <c r="AC1856" s="30">
        <v>46113</v>
      </c>
      <c r="AD1856" s="15" t="str">
        <f>IF(Tabla2[[#This Row],[HORA ENTREGA]]="DIRECTO","On time", IF(AA1856&lt;&gt;"",IF(Tabla2[[#This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6" s="15" t="str">
        <f>MID(Tabla2[[#This Row],[TIPO]],1,3)</f>
        <v xml:space="preserve">40 </v>
      </c>
      <c r="AF18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BAYONA SPA */ Cont: * MSDU7562191*/ HR Entrega: *11:00* /Dirección: * BOULEVAR 1313 BODENOR FLEX CENTER ENEA, PUDAHUEL</v>
      </c>
      <c r="AG1856" s="38" t="str">
        <f>IFERROR(HYPERLINK("https://wa.me/"&amp;Tabla2[[#This Row],[CONTACTO]]&amp;"?text="&amp;Tabla2[[#This Row],[Mensaje]],"Enviar mensaje"),"")</f>
        <v>Enviar mensaje</v>
      </c>
      <c r="AH1856" s="15" t="str">
        <f>CONCATENATE(A1856,F1856)</f>
        <v>1855MSDU7562191</v>
      </c>
      <c r="AI1856" s="15" t="str">
        <f>CONCATENATE("ENT-",A1856)</f>
        <v>ENT-1855</v>
      </c>
      <c r="AJ1856" s="15" t="str">
        <f>IF(Tabla2[[#This Row],[Op]]&lt;&gt;"","ENTREGA","")</f>
        <v>ENTREGA</v>
      </c>
      <c r="AK1856" s="40" t="str">
        <f>(Tabla2[[#This Row],[FECHA ENTREGA]]&amp;Tabla2[[#This Row],[HORA ENTREGA]])</f>
        <v>461130,458333333333333</v>
      </c>
      <c r="AL1856" s="34" t="str">
        <f>IFERROR(HYPERLINK("https://wa.me/"&amp;Tabla2[[#This Row],[CONTACTO]]&amp;"?text="&amp;Tabla2[[#This Row],[Mensaje]]),"")</f>
        <v>https://wa.me/56950981572?text=Hola!%0AServicio del día 01-04%0A *Cliente:* BAYONA SPA */ Cont: * MSDU7562191*/ HR Entrega: *11:00* /Dirección: * BOULEVAR 1313 BODENOR FLEX CENTER ENEA, PUDAHUEL</v>
      </c>
    </row>
    <row r="1857" spans="1:38" s="15" customFormat="1" ht="16.5" customHeight="1" x14ac:dyDescent="0.2">
      <c r="A1857" s="15">
        <f>ROW(A1856)</f>
        <v>1856</v>
      </c>
      <c r="B1857" s="15">
        <f>IF(J1857=J1856,B1856+1,1)</f>
        <v>7</v>
      </c>
      <c r="C1857" s="15" t="s">
        <v>275</v>
      </c>
      <c r="D1857" s="25" t="s">
        <v>39</v>
      </c>
      <c r="E1857" s="27">
        <v>301908</v>
      </c>
      <c r="F1857" s="27" t="s">
        <v>2952</v>
      </c>
      <c r="G1857" s="27" t="s">
        <v>41</v>
      </c>
      <c r="H1857" s="27">
        <v>30000</v>
      </c>
      <c r="I1857" s="27" t="s">
        <v>42</v>
      </c>
      <c r="J1857" s="28">
        <v>46113</v>
      </c>
      <c r="K1857" s="26">
        <v>0.33333333333333331</v>
      </c>
      <c r="L1857" s="26"/>
      <c r="M1857" s="27" t="s">
        <v>308</v>
      </c>
      <c r="N1857" s="25">
        <f>IFERROR(VLOOKUP(M1857,Data!$J$1:$K$58,2,0),"")</f>
        <v>56966631737</v>
      </c>
      <c r="O1857" s="27" t="s">
        <v>309</v>
      </c>
      <c r="P1857" s="27"/>
      <c r="Q1857" s="27" t="s">
        <v>47</v>
      </c>
      <c r="R1857" s="27" t="s">
        <v>280</v>
      </c>
      <c r="S1857" s="27" t="s">
        <v>308</v>
      </c>
      <c r="T1857" s="27"/>
      <c r="U1857" s="28">
        <v>46113</v>
      </c>
      <c r="X1857" s="27"/>
      <c r="Y1857" s="27"/>
      <c r="Z1857" s="29"/>
      <c r="AA1857" s="29">
        <v>0.33958333333333335</v>
      </c>
      <c r="AB1857" s="29">
        <v>0.50694444444444442</v>
      </c>
      <c r="AC1857" s="30">
        <v>46113</v>
      </c>
      <c r="AD1857" s="15" t="str">
        <f>IF(Tabla2[[#This Row],[HORA ENTREGA]]="DIRECTO","On time", IF(AA1857&lt;&gt;"",IF(Tabla2[[#This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7" s="15" t="str">
        <f>MID(Tabla2[[#This Row],[TIPO]],1,3)</f>
        <v xml:space="preserve">40 </v>
      </c>
      <c r="AF18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COMERCIAL CANADA SPA */ Cont: * TTNU8509380*/ HR Entrega: *08:00* /Dirección: *BERNARDO O"HIGGINS 158 COLINA</v>
      </c>
      <c r="AG1857" s="38" t="str">
        <f>IFERROR(HYPERLINK("https://wa.me/"&amp;Tabla2[[#This Row],[CONTACTO]]&amp;"?text="&amp;Tabla2[[#This Row],[Mensaje]],"Enviar mensaje"),"")</f>
        <v>Enviar mensaje</v>
      </c>
      <c r="AH1857" s="15" t="str">
        <f>CONCATENATE(A1857,F1857)</f>
        <v>1856TTNU8509380</v>
      </c>
      <c r="AI1857" s="15" t="str">
        <f>CONCATENATE("ENT-",A1857)</f>
        <v>ENT-1856</v>
      </c>
      <c r="AJ1857" s="15" t="str">
        <f>IF(Tabla2[[#This Row],[Op]]&lt;&gt;"","ENTREGA","")</f>
        <v>ENTREGA</v>
      </c>
      <c r="AK1857" s="40" t="str">
        <f>(Tabla2[[#This Row],[FECHA ENTREGA]]&amp;Tabla2[[#This Row],[HORA ENTREGA]])</f>
        <v>461130,333333333333333</v>
      </c>
      <c r="AL1857" s="34" t="str">
        <f>IFERROR(HYPERLINK("https://wa.me/"&amp;Tabla2[[#This Row],[CONTACTO]]&amp;"?text="&amp;Tabla2[[#This Row],[Mensaje]]),"")</f>
        <v>https://wa.me/56966631737?text=Hola!%0AServicio del día 01-04%0A *Cliente:* COMERCIAL CANADA SPA */ Cont: * TTNU8509380*/ HR Entrega: *08:00* /Dirección: *BERNARDO O"HIGGINS 158 COLINA</v>
      </c>
    </row>
    <row r="1858" spans="1:38" s="15" customFormat="1" ht="16.5" customHeight="1" x14ac:dyDescent="0.2">
      <c r="A1858" s="15">
        <f>ROW(A1857)</f>
        <v>1857</v>
      </c>
      <c r="B1858" s="15">
        <f>IF(J1858=J1857,B1857+1,1)</f>
        <v>8</v>
      </c>
      <c r="C1858" s="15" t="s">
        <v>275</v>
      </c>
      <c r="D1858" s="25" t="s">
        <v>39</v>
      </c>
      <c r="E1858" s="27">
        <v>301908</v>
      </c>
      <c r="F1858" s="27" t="s">
        <v>2953</v>
      </c>
      <c r="G1858" s="27" t="s">
        <v>41</v>
      </c>
      <c r="H1858" s="27">
        <v>30000</v>
      </c>
      <c r="I1858" s="27" t="s">
        <v>42</v>
      </c>
      <c r="J1858" s="28">
        <v>46113</v>
      </c>
      <c r="K1858" s="26">
        <v>0.41666666666666669</v>
      </c>
      <c r="L1858" s="26"/>
      <c r="M1858" s="27" t="s">
        <v>86</v>
      </c>
      <c r="N1858" s="25">
        <f>IFERROR(VLOOKUP(M1858,Data!$J$1:$K$58,2,0),"")</f>
        <v>56956654384</v>
      </c>
      <c r="O1858" s="27" t="s">
        <v>67</v>
      </c>
      <c r="P1858" s="27"/>
      <c r="Q1858" s="27" t="s">
        <v>47</v>
      </c>
      <c r="R1858" s="27" t="s">
        <v>69</v>
      </c>
      <c r="S1858" s="27" t="s">
        <v>86</v>
      </c>
      <c r="T1858" s="27"/>
      <c r="U1858" s="28">
        <v>46113</v>
      </c>
      <c r="X1858" s="27"/>
      <c r="Y1858" s="27"/>
      <c r="Z1858" s="29"/>
      <c r="AA1858" s="29">
        <v>0.42638888888888887</v>
      </c>
      <c r="AB1858" s="29">
        <v>0.60902777777777772</v>
      </c>
      <c r="AC1858" s="30">
        <v>46113</v>
      </c>
      <c r="AD1858" s="15" t="str">
        <f>IF(Tabla2[[#This Row],[HORA ENTREGA]]="DIRECTO","On time", IF(AA1858&lt;&gt;"",IF(Tabla2[[#This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58" s="15" t="str">
        <f>MID(Tabla2[[#This Row],[TIPO]],1,3)</f>
        <v xml:space="preserve">40 </v>
      </c>
      <c r="AF18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COMERCIAL CANADA SPA */ Cont: * SEGU9158969*/ HR Entrega: *10:00* /Dirección: *BERNARDO O"HIGGINS 158 COLINA</v>
      </c>
      <c r="AG1858" s="38" t="str">
        <f>IFERROR(HYPERLINK("https://wa.me/"&amp;Tabla2[[#This Row],[CONTACTO]]&amp;"?text="&amp;Tabla2[[#This Row],[Mensaje]],"Enviar mensaje"),"")</f>
        <v>Enviar mensaje</v>
      </c>
      <c r="AH1858" s="15" t="str">
        <f>CONCATENATE(A1858,F1858)</f>
        <v>1857SEGU9158969</v>
      </c>
      <c r="AI1858" s="15" t="str">
        <f>CONCATENATE("ENT-",A1858)</f>
        <v>ENT-1857</v>
      </c>
      <c r="AJ1858" s="15" t="str">
        <f>IF(Tabla2[[#This Row],[Op]]&lt;&gt;"","ENTREGA","")</f>
        <v>ENTREGA</v>
      </c>
      <c r="AK1858" s="40" t="str">
        <f>(Tabla2[[#This Row],[FECHA ENTREGA]]&amp;Tabla2[[#This Row],[HORA ENTREGA]])</f>
        <v>461130,416666666666667</v>
      </c>
      <c r="AL1858" s="34" t="str">
        <f>IFERROR(HYPERLINK("https://wa.me/"&amp;Tabla2[[#This Row],[CONTACTO]]&amp;"?text="&amp;Tabla2[[#This Row],[Mensaje]]),"")</f>
        <v>https://wa.me/56956654384?text=Hola!%0AServicio del día 01-04%0A *Cliente:* COMERCIAL CANADA SPA */ Cont: * SEGU9158969*/ HR Entrega: *10:00* /Dirección: *BERNARDO O"HIGGINS 158 COLINA</v>
      </c>
    </row>
    <row r="1859" spans="1:38" s="15" customFormat="1" ht="16.5" customHeight="1" x14ac:dyDescent="0.2">
      <c r="A1859" s="15">
        <f>ROW(A1858)</f>
        <v>1858</v>
      </c>
      <c r="B1859" s="15">
        <f>IF(J1859=J1858,B1858+1,1)</f>
        <v>9</v>
      </c>
      <c r="C1859" s="15" t="s">
        <v>114</v>
      </c>
      <c r="D1859" s="25" t="s">
        <v>39</v>
      </c>
      <c r="E1859" s="27">
        <v>302034</v>
      </c>
      <c r="F1859" s="27" t="s">
        <v>2954</v>
      </c>
      <c r="G1859" s="27" t="s">
        <v>41</v>
      </c>
      <c r="H1859" s="27"/>
      <c r="I1859" s="27"/>
      <c r="J1859" s="28">
        <v>46113</v>
      </c>
      <c r="K1859" s="26">
        <v>0.35416666666666669</v>
      </c>
      <c r="L1859" s="26"/>
      <c r="M1859" s="27" t="s">
        <v>325</v>
      </c>
      <c r="N1859" s="25">
        <f>IFERROR(VLOOKUP(M1859,Data!$J$1:$K$58,2,0),"")</f>
        <v>56964850744</v>
      </c>
      <c r="O1859" s="27" t="s">
        <v>326</v>
      </c>
      <c r="P1859" s="27"/>
      <c r="Q1859" s="27" t="s">
        <v>119</v>
      </c>
      <c r="R1859" s="27" t="s">
        <v>93</v>
      </c>
      <c r="S1859" s="27" t="s">
        <v>325</v>
      </c>
      <c r="T1859" s="27"/>
      <c r="U1859" s="28">
        <v>46113</v>
      </c>
      <c r="X1859" s="27"/>
      <c r="Y1859" s="27"/>
      <c r="Z1859" s="29"/>
      <c r="AA1859" s="29">
        <v>0.37013888888888891</v>
      </c>
      <c r="AB1859" s="29">
        <v>0.63541666666666663</v>
      </c>
      <c r="AC1859" s="30">
        <v>46113</v>
      </c>
      <c r="AD1859" s="15" t="str">
        <f>IF(Tabla2[[#This Row],[HORA ENTREGA]]="DIRECTO","On time", IF(AA1859&lt;&gt;"",IF(Tabla2[[#This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59" s="15" t="str">
        <f>MID(Tabla2[[#This Row],[TIPO]],1,3)</f>
        <v xml:space="preserve">40 </v>
      </c>
      <c r="AF18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FLEX EQUIPOS DE DESCANSO CHILE */ Cont: * MRSU6569665*/ HR Entrega: *08:30* /Dirección: *MERSAN (José Joaquín Prieto 9001, Lo Espejo. Bodegas: 7-8-9-10-15-16-17-18)</v>
      </c>
      <c r="AG1859" s="38" t="str">
        <f>IFERROR(HYPERLINK("https://wa.me/"&amp;Tabla2[[#This Row],[CONTACTO]]&amp;"?text="&amp;Tabla2[[#This Row],[Mensaje]],"Enviar mensaje"),"")</f>
        <v>Enviar mensaje</v>
      </c>
      <c r="AH1859" s="15" t="str">
        <f>CONCATENATE(A1859,F1859)</f>
        <v>1858MRSU6569665</v>
      </c>
      <c r="AI1859" s="15" t="str">
        <f>CONCATENATE("ENT-",A1859)</f>
        <v>ENT-1858</v>
      </c>
      <c r="AJ1859" s="15" t="str">
        <f>IF(Tabla2[[#This Row],[Op]]&lt;&gt;"","ENTREGA","")</f>
        <v>ENTREGA</v>
      </c>
      <c r="AK1859" s="40" t="str">
        <f>(Tabla2[[#This Row],[FECHA ENTREGA]]&amp;Tabla2[[#This Row],[HORA ENTREGA]])</f>
        <v>461130,354166666666667</v>
      </c>
      <c r="AL1859" s="34" t="str">
        <f>IFERROR(HYPERLINK("https://wa.me/"&amp;Tabla2[[#This Row],[CONTACTO]]&amp;"?text="&amp;Tabla2[[#This Row],[Mensaje]]),"")</f>
        <v>https://wa.me/56964850744?text=Hola!%0AServicio del día 01-04%0A *Cliente:* FLEX EQUIPOS DE DESCANSO CHILE */ Cont: * MRSU6569665*/ HR Entrega: *08:30* /Dirección: *MERSAN (José Joaquín Prieto 9001, Lo Espejo. Bodegas: 7-8-9-10-15-16-17-18)</v>
      </c>
    </row>
    <row r="1860" spans="1:38" s="15" customFormat="1" ht="16.5" customHeight="1" x14ac:dyDescent="0.2">
      <c r="A1860" s="15">
        <f>ROW(A1859)</f>
        <v>1859</v>
      </c>
      <c r="B1860" s="15">
        <f>IF(J1860=J1859,B1859+1,1)</f>
        <v>10</v>
      </c>
      <c r="C1860" s="15" t="s">
        <v>405</v>
      </c>
      <c r="D1860" s="25" t="s">
        <v>39</v>
      </c>
      <c r="E1860" s="27">
        <v>302325</v>
      </c>
      <c r="F1860" s="27" t="s">
        <v>2955</v>
      </c>
      <c r="G1860" s="27" t="s">
        <v>41</v>
      </c>
      <c r="H1860" s="27">
        <v>27220</v>
      </c>
      <c r="I1860" s="27" t="s">
        <v>42</v>
      </c>
      <c r="J1860" s="28">
        <v>46113</v>
      </c>
      <c r="K1860" s="26">
        <v>0.75</v>
      </c>
      <c r="L1860" s="26"/>
      <c r="M1860" s="27" t="s">
        <v>674</v>
      </c>
      <c r="N1860" s="25">
        <f>IFERROR(VLOOKUP(M1860,Data!$J$1:$K$58,2,0),"")</f>
        <v>56967386018</v>
      </c>
      <c r="O1860" s="27" t="s">
        <v>356</v>
      </c>
      <c r="P1860" s="27"/>
      <c r="Q1860" s="27" t="s">
        <v>1592</v>
      </c>
      <c r="R1860" s="27" t="s">
        <v>1593</v>
      </c>
      <c r="S1860" s="27" t="s">
        <v>649</v>
      </c>
      <c r="T1860" s="27"/>
      <c r="U1860" s="28">
        <v>46114</v>
      </c>
      <c r="X1860" s="27"/>
      <c r="Y1860" s="27"/>
      <c r="Z1860" s="29"/>
      <c r="AA1860" s="29">
        <v>0.81944444444444442</v>
      </c>
      <c r="AB1860" s="29">
        <v>0.97569444444444442</v>
      </c>
      <c r="AC1860" s="30">
        <v>46113</v>
      </c>
      <c r="AD1860" s="15" t="str">
        <f>IF(Tabla2[[#This Row],[HORA ENTREGA]]="DIRECTO","On time", IF(AA1860&lt;&gt;"",IF(Tabla2[[#This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60" s="15" t="str">
        <f>MID(Tabla2[[#This Row],[TIPO]],1,3)</f>
        <v xml:space="preserve">40 </v>
      </c>
      <c r="AF18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HAUSTEK S.A */ Cont: * MEDU4536442*/ HR Entrega: *18:00* /Dirección: *TUCAPEL 1545,LA PINTANA</v>
      </c>
      <c r="AG1860" s="38" t="str">
        <f>IFERROR(HYPERLINK("https://wa.me/"&amp;Tabla2[[#This Row],[CONTACTO]]&amp;"?text="&amp;Tabla2[[#This Row],[Mensaje]],"Enviar mensaje"),"")</f>
        <v>Enviar mensaje</v>
      </c>
      <c r="AH1860" s="15" t="str">
        <f>CONCATENATE(A1860,F1860)</f>
        <v>1859MEDU4536442</v>
      </c>
      <c r="AI1860" s="15" t="str">
        <f>CONCATENATE("ENT-",A1860)</f>
        <v>ENT-1859</v>
      </c>
      <c r="AJ1860" s="15" t="str">
        <f>IF(Tabla2[[#This Row],[Op]]&lt;&gt;"","ENTREGA","")</f>
        <v>ENTREGA</v>
      </c>
      <c r="AK1860" s="40" t="str">
        <f>(Tabla2[[#This Row],[FECHA ENTREGA]]&amp;Tabla2[[#This Row],[HORA ENTREGA]])</f>
        <v>461130,75</v>
      </c>
      <c r="AL1860" s="34" t="str">
        <f>IFERROR(HYPERLINK("https://wa.me/"&amp;Tabla2[[#This Row],[CONTACTO]]&amp;"?text="&amp;Tabla2[[#This Row],[Mensaje]]),"")</f>
        <v>https://wa.me/56967386018?text=Hola!%0AServicio del día 01-04%0A *Cliente:* HAUSTEK S.A */ Cont: * MEDU4536442*/ HR Entrega: *18:00* /Dirección: *TUCAPEL 1545,LA PINTANA</v>
      </c>
    </row>
    <row r="1861" spans="1:38" s="15" customFormat="1" ht="16.5" customHeight="1" x14ac:dyDescent="0.2">
      <c r="A1861" s="15">
        <f>ROW(A1860)</f>
        <v>1860</v>
      </c>
      <c r="B1861" s="15">
        <f>IF(J1861=J1860,B1860+1,1)</f>
        <v>11</v>
      </c>
      <c r="C1861" s="15" t="s">
        <v>483</v>
      </c>
      <c r="D1861" s="25" t="s">
        <v>39</v>
      </c>
      <c r="E1861" s="27">
        <v>1287449</v>
      </c>
      <c r="F1861" s="27" t="s">
        <v>2956</v>
      </c>
      <c r="G1861" s="27" t="s">
        <v>54</v>
      </c>
      <c r="H1861" s="27">
        <v>6940</v>
      </c>
      <c r="I1861" s="27" t="s">
        <v>2957</v>
      </c>
      <c r="J1861" s="28">
        <v>46113</v>
      </c>
      <c r="K1861" s="26">
        <v>0.35416666666666669</v>
      </c>
      <c r="L1861" s="26"/>
      <c r="M1861" s="27" t="s">
        <v>158</v>
      </c>
      <c r="N1861" s="25">
        <f>IFERROR(VLOOKUP(M1861,Data!$J$1:$K$58,2,0),"")</f>
        <v>56931745801</v>
      </c>
      <c r="O1861" s="27" t="s">
        <v>370</v>
      </c>
      <c r="P1861" s="27"/>
      <c r="Q1861" s="27" t="s">
        <v>1920</v>
      </c>
      <c r="R1861" s="27" t="s">
        <v>48</v>
      </c>
      <c r="S1861" s="27" t="s">
        <v>158</v>
      </c>
      <c r="T1861" s="27"/>
      <c r="U1861" s="28">
        <v>46113</v>
      </c>
      <c r="X1861" s="27"/>
      <c r="Y1861" s="27"/>
      <c r="Z1861" s="29"/>
      <c r="AA1861" s="29">
        <v>0.29166666666666669</v>
      </c>
      <c r="AB1861" s="29">
        <v>0.35069444444444442</v>
      </c>
      <c r="AC1861" s="30">
        <v>46113</v>
      </c>
      <c r="AD1861" s="15" t="str">
        <f>IF(Tabla2[[#This Row],[HORA ENTREGA]]="DIRECTO","On time", IF(AA1861&lt;&gt;"",IF(Tabla2[[#This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61" s="15" t="str">
        <f>MID(Tabla2[[#This Row],[TIPO]],1,3)</f>
        <v xml:space="preserve">40 </v>
      </c>
      <c r="AF18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01-04%0A *Cliente:* IDEAL S A */ Cont: * FBIU5077066*/ HR Entrega: *08:30* /Dirección: *bodega Agunsa, dirección La montaña 1550, Quilicura </v>
      </c>
      <c r="AG1861" s="38" t="str">
        <f>IFERROR(HYPERLINK("https://wa.me/"&amp;Tabla2[[#This Row],[CONTACTO]]&amp;"?text="&amp;Tabla2[[#This Row],[Mensaje]],"Enviar mensaje"),"")</f>
        <v>Enviar mensaje</v>
      </c>
      <c r="AH1861" s="15" t="str">
        <f>CONCATENATE(A1861,F1861)</f>
        <v>1860FBIU5077066</v>
      </c>
      <c r="AI1861" s="15" t="str">
        <f>CONCATENATE("ENT-",A1861)</f>
        <v>ENT-1860</v>
      </c>
      <c r="AJ1861" s="15" t="str">
        <f>IF(Tabla2[[#This Row],[Op]]&lt;&gt;"","ENTREGA","")</f>
        <v>ENTREGA</v>
      </c>
      <c r="AK1861" s="40" t="str">
        <f>(Tabla2[[#This Row],[FECHA ENTREGA]]&amp;Tabla2[[#This Row],[HORA ENTREGA]])</f>
        <v>461130,354166666666667</v>
      </c>
      <c r="AL1861" s="34" t="str">
        <f>IFERROR(HYPERLINK("https://wa.me/"&amp;Tabla2[[#This Row],[CONTACTO]]&amp;"?text="&amp;Tabla2[[#This Row],[Mensaje]]),"")</f>
        <v xml:space="preserve">https://wa.me/56931745801?text=Hola!%0AServicio del día 01-04%0A *Cliente:* IDEAL S A */ Cont: * FBIU5077066*/ HR Entrega: *08:30* /Dirección: *bodega Agunsa, dirección La montaña 1550, Quilicura </v>
      </c>
    </row>
    <row r="1862" spans="1:38" s="15" customFormat="1" ht="16.5" customHeight="1" x14ac:dyDescent="0.2">
      <c r="A1862" s="15">
        <f>ROW(A1861)</f>
        <v>1861</v>
      </c>
      <c r="B1862" s="15">
        <f>IF(J1862=J1861,B1861+1,1)</f>
        <v>12</v>
      </c>
      <c r="C1862" s="15" t="s">
        <v>166</v>
      </c>
      <c r="D1862" s="25" t="s">
        <v>39</v>
      </c>
      <c r="E1862" s="27">
        <v>880046</v>
      </c>
      <c r="F1862" s="27" t="s">
        <v>2958</v>
      </c>
      <c r="G1862" s="27" t="s">
        <v>41</v>
      </c>
      <c r="H1862" s="27">
        <v>13600</v>
      </c>
      <c r="I1862" s="27" t="s">
        <v>42</v>
      </c>
      <c r="J1862" s="28">
        <v>46113</v>
      </c>
      <c r="K1862" s="26">
        <v>0.54166666666666663</v>
      </c>
      <c r="L1862" s="26"/>
      <c r="M1862" s="27" t="s">
        <v>192</v>
      </c>
      <c r="N1862" s="25">
        <f>IFERROR(VLOOKUP(M1862,Data!$J$1:$K$58,2,0),"")</f>
        <v>56967396661</v>
      </c>
      <c r="O1862" s="27" t="s">
        <v>73</v>
      </c>
      <c r="P1862" s="27"/>
      <c r="Q1862" s="27" t="s">
        <v>168</v>
      </c>
      <c r="R1862" s="27" t="s">
        <v>1747</v>
      </c>
      <c r="S1862" s="27" t="s">
        <v>55</v>
      </c>
      <c r="T1862" s="27"/>
      <c r="U1862" s="28">
        <v>46118</v>
      </c>
      <c r="X1862" s="27"/>
      <c r="Y1862" s="27"/>
      <c r="Z1862" s="29"/>
      <c r="AA1862" s="29">
        <v>0.58958333333333335</v>
      </c>
      <c r="AB1862" s="29">
        <v>0.75</v>
      </c>
      <c r="AC1862" s="30">
        <v>46113</v>
      </c>
      <c r="AD1862" s="15" t="str">
        <f>IF(Tabla2[[#This Row],[HORA ENTREGA]]="DIRECTO","On time", IF(AA1862&lt;&gt;"",IF(Tabla2[[#This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62" s="15" t="str">
        <f>MID(Tabla2[[#This Row],[TIPO]],1,3)</f>
        <v xml:space="preserve">40 </v>
      </c>
      <c r="AF18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IMPORTADORA Y COMERCIALIZADORA BZ SPA */ Cont: * ONEU0443371*/ HR Entrega: *13:00* /Dirección: *PuertoMadero 9710, Bodega X36. Pudahuel</v>
      </c>
      <c r="AG1862" s="38" t="str">
        <f>IFERROR(HYPERLINK("https://wa.me/"&amp;Tabla2[[#This Row],[CONTACTO]]&amp;"?text="&amp;Tabla2[[#This Row],[Mensaje]],"Enviar mensaje"),"")</f>
        <v>Enviar mensaje</v>
      </c>
      <c r="AH1862" s="15" t="str">
        <f>CONCATENATE(A1862,F1862)</f>
        <v>1861ONEU0443371</v>
      </c>
      <c r="AI1862" s="15" t="str">
        <f>CONCATENATE("ENT-",A1862)</f>
        <v>ENT-1861</v>
      </c>
      <c r="AJ1862" s="15" t="str">
        <f>IF(Tabla2[[#This Row],[Op]]&lt;&gt;"","ENTREGA","")</f>
        <v>ENTREGA</v>
      </c>
      <c r="AK1862" s="40" t="str">
        <f>(Tabla2[[#This Row],[FECHA ENTREGA]]&amp;Tabla2[[#This Row],[HORA ENTREGA]])</f>
        <v>461130,541666666666667</v>
      </c>
      <c r="AL1862" s="34" t="str">
        <f>IFERROR(HYPERLINK("https://wa.me/"&amp;Tabla2[[#This Row],[CONTACTO]]&amp;"?text="&amp;Tabla2[[#This Row],[Mensaje]]),"")</f>
        <v>https://wa.me/56967396661?text=Hola!%0AServicio del día 01-04%0A *Cliente:* IMPORTADORA Y COMERCIALIZADORA BZ SPA */ Cont: * ONEU0443371*/ HR Entrega: *13:00* /Dirección: *PuertoMadero 9710, Bodega X36. Pudahuel</v>
      </c>
    </row>
    <row r="1863" spans="1:38" s="15" customFormat="1" ht="16.5" customHeight="1" x14ac:dyDescent="0.2">
      <c r="A1863" s="15">
        <f>ROW(A1862)</f>
        <v>1862</v>
      </c>
      <c r="B1863" s="15">
        <f>IF(J1863=J1862,B1862+1,1)</f>
        <v>13</v>
      </c>
      <c r="C1863" s="15" t="s">
        <v>166</v>
      </c>
      <c r="D1863" s="25" t="s">
        <v>39</v>
      </c>
      <c r="E1863" s="27">
        <v>880052</v>
      </c>
      <c r="F1863" s="27" t="s">
        <v>2959</v>
      </c>
      <c r="G1863" s="27" t="s">
        <v>41</v>
      </c>
      <c r="H1863" s="27">
        <v>13600</v>
      </c>
      <c r="I1863" s="27" t="s">
        <v>42</v>
      </c>
      <c r="J1863" s="28">
        <v>46113</v>
      </c>
      <c r="K1863" s="26">
        <v>0.58333333333333337</v>
      </c>
      <c r="L1863" s="26"/>
      <c r="M1863" s="27" t="s">
        <v>300</v>
      </c>
      <c r="N1863" s="25">
        <f>IFERROR(VLOOKUP(M1863,Data!$J$1:$K$58,2,0),"")</f>
        <v>56989844861</v>
      </c>
      <c r="O1863" s="27" t="s">
        <v>301</v>
      </c>
      <c r="P1863" s="27"/>
      <c r="Q1863" s="27" t="s">
        <v>168</v>
      </c>
      <c r="R1863" s="27" t="s">
        <v>1747</v>
      </c>
      <c r="S1863" s="27" t="s">
        <v>300</v>
      </c>
      <c r="T1863" s="27"/>
      <c r="U1863" s="28">
        <v>46113</v>
      </c>
      <c r="X1863" s="27"/>
      <c r="Y1863" s="27"/>
      <c r="Z1863" s="29"/>
      <c r="AA1863" s="29">
        <v>0.57361111111111107</v>
      </c>
      <c r="AB1863" s="29">
        <v>0.67708333333333337</v>
      </c>
      <c r="AC1863" s="30">
        <v>46113</v>
      </c>
      <c r="AD1863" s="15" t="str">
        <f>IF(Tabla2[[#This Row],[HORA ENTREGA]]="DIRECTO","On time", IF(AA1863&lt;&gt;"",IF(Tabla2[[#This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63" s="15" t="str">
        <f>MID(Tabla2[[#This Row],[TIPO]],1,3)</f>
        <v xml:space="preserve">40 </v>
      </c>
      <c r="AF18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IMPORTADORA Y COMERCIALIZADORA BZ SPA */ Cont: * ONEU5920800*/ HR Entrega: *14:00* /Dirección: *PuertoMadero 9710, Bodega X36. Pudahuel</v>
      </c>
      <c r="AG1863" s="38" t="str">
        <f>IFERROR(HYPERLINK("https://wa.me/"&amp;Tabla2[[#This Row],[CONTACTO]]&amp;"?text="&amp;Tabla2[[#This Row],[Mensaje]],"Enviar mensaje"),"")</f>
        <v>Enviar mensaje</v>
      </c>
      <c r="AH1863" s="15" t="str">
        <f>CONCATENATE(A1863,F1863)</f>
        <v>1862ONEU5920800</v>
      </c>
      <c r="AI1863" s="15" t="str">
        <f>CONCATENATE("ENT-",A1863)</f>
        <v>ENT-1862</v>
      </c>
      <c r="AJ1863" s="15" t="str">
        <f>IF(Tabla2[[#This Row],[Op]]&lt;&gt;"","ENTREGA","")</f>
        <v>ENTREGA</v>
      </c>
      <c r="AK1863" s="40" t="str">
        <f>(Tabla2[[#This Row],[FECHA ENTREGA]]&amp;Tabla2[[#This Row],[HORA ENTREGA]])</f>
        <v>461130,583333333333333</v>
      </c>
      <c r="AL1863" s="34" t="str">
        <f>IFERROR(HYPERLINK("https://wa.me/"&amp;Tabla2[[#This Row],[CONTACTO]]&amp;"?text="&amp;Tabla2[[#This Row],[Mensaje]]),"")</f>
        <v>https://wa.me/56989844861?text=Hola!%0AServicio del día 01-04%0A *Cliente:* IMPORTADORA Y COMERCIALIZADORA BZ SPA */ Cont: * ONEU5920800*/ HR Entrega: *14:00* /Dirección: *PuertoMadero 9710, Bodega X36. Pudahuel</v>
      </c>
    </row>
    <row r="1864" spans="1:38" s="15" customFormat="1" ht="16.5" customHeight="1" x14ac:dyDescent="0.2">
      <c r="A1864" s="15">
        <f>ROW(A1863)</f>
        <v>1863</v>
      </c>
      <c r="B1864" s="15">
        <f>IF(J1864=J1863,B1863+1,1)</f>
        <v>14</v>
      </c>
      <c r="C1864" s="15" t="s">
        <v>1598</v>
      </c>
      <c r="D1864" s="25" t="s">
        <v>39</v>
      </c>
      <c r="E1864" s="27">
        <v>880498</v>
      </c>
      <c r="F1864" s="27" t="s">
        <v>2960</v>
      </c>
      <c r="G1864" s="27" t="s">
        <v>41</v>
      </c>
      <c r="H1864" s="27">
        <v>9600</v>
      </c>
      <c r="I1864" s="27" t="s">
        <v>2944</v>
      </c>
      <c r="J1864" s="28">
        <v>46113</v>
      </c>
      <c r="K1864" s="26">
        <v>0.33333333333333331</v>
      </c>
      <c r="L1864" s="26"/>
      <c r="M1864" s="27" t="s">
        <v>341</v>
      </c>
      <c r="N1864" s="25">
        <f>IFERROR(VLOOKUP(M1864,Data!$J$1:$K$58,2,0),"")</f>
        <v>56950923536</v>
      </c>
      <c r="O1864" s="27" t="s">
        <v>105</v>
      </c>
      <c r="P1864" s="27"/>
      <c r="Q1864" s="27" t="s">
        <v>1005</v>
      </c>
      <c r="R1864" s="27" t="s">
        <v>74</v>
      </c>
      <c r="S1864" s="27" t="s">
        <v>341</v>
      </c>
      <c r="T1864" s="27"/>
      <c r="U1864" s="28">
        <v>46113</v>
      </c>
      <c r="X1864" s="27"/>
      <c r="Y1864" s="27"/>
      <c r="Z1864" s="29"/>
      <c r="AA1864" s="29">
        <v>0.30208333333333331</v>
      </c>
      <c r="AB1864" s="29">
        <v>0.53125</v>
      </c>
      <c r="AC1864" s="30">
        <v>46113</v>
      </c>
      <c r="AD1864" s="15" t="str">
        <f>IF(Tabla2[[#This Row],[HORA ENTREGA]]="DIRECTO","On time", IF(AA1864&lt;&gt;"",IF(Tabla2[[#This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64" s="15" t="str">
        <f>MID(Tabla2[[#This Row],[TIPO]],1,3)</f>
        <v xml:space="preserve">40 </v>
      </c>
      <c r="AF18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INVERSIERRA */ Cont: * MSMU6616936*/ HR Entrega: *08:00* /Dirección: *ALCALDE GUZMAN 0121, G32; QUILICURA</v>
      </c>
      <c r="AG1864" s="38" t="str">
        <f>IFERROR(HYPERLINK("https://wa.me/"&amp;Tabla2[[#This Row],[CONTACTO]]&amp;"?text="&amp;Tabla2[[#This Row],[Mensaje]],"Enviar mensaje"),"")</f>
        <v>Enviar mensaje</v>
      </c>
      <c r="AH1864" s="15" t="str">
        <f>CONCATENATE(A1864,F1864)</f>
        <v>1863MSMU6616936</v>
      </c>
      <c r="AI1864" s="15" t="str">
        <f>CONCATENATE("ENT-",A1864)</f>
        <v>ENT-1863</v>
      </c>
      <c r="AJ1864" s="15" t="str">
        <f>IF(Tabla2[[#This Row],[Op]]&lt;&gt;"","ENTREGA","")</f>
        <v>ENTREGA</v>
      </c>
      <c r="AK1864" s="40" t="str">
        <f>(Tabla2[[#This Row],[FECHA ENTREGA]]&amp;Tabla2[[#This Row],[HORA ENTREGA]])</f>
        <v>461130,333333333333333</v>
      </c>
      <c r="AL1864" s="34" t="str">
        <f>IFERROR(HYPERLINK("https://wa.me/"&amp;Tabla2[[#This Row],[CONTACTO]]&amp;"?text="&amp;Tabla2[[#This Row],[Mensaje]]),"")</f>
        <v>https://wa.me/56950923536?text=Hola!%0AServicio del día 01-04%0A *Cliente:* INVERSIERRA */ Cont: * MSMU6616936*/ HR Entrega: *08:00* /Dirección: *ALCALDE GUZMAN 0121, G32; QUILICURA</v>
      </c>
    </row>
    <row r="1865" spans="1:38" s="15" customFormat="1" ht="16.5" customHeight="1" x14ac:dyDescent="0.2">
      <c r="A1865" s="15">
        <f>ROW(A1864)</f>
        <v>1864</v>
      </c>
      <c r="B1865" s="15">
        <f>IF(J1865=J1864,B1864+1,1)</f>
        <v>15</v>
      </c>
      <c r="C1865" s="15" t="s">
        <v>1598</v>
      </c>
      <c r="D1865" s="25" t="s">
        <v>39</v>
      </c>
      <c r="E1865" s="27">
        <v>881063</v>
      </c>
      <c r="F1865" s="27" t="s">
        <v>2961</v>
      </c>
      <c r="G1865" s="27" t="s">
        <v>41</v>
      </c>
      <c r="H1865" s="27">
        <v>26560</v>
      </c>
      <c r="I1865" s="27" t="s">
        <v>2962</v>
      </c>
      <c r="J1865" s="28">
        <v>46113</v>
      </c>
      <c r="K1865" s="26">
        <v>0.33333333333333331</v>
      </c>
      <c r="L1865" s="26"/>
      <c r="M1865" s="27" t="s">
        <v>971</v>
      </c>
      <c r="N1865" s="25">
        <f>IFERROR(VLOOKUP(M1865,Data!$J$1:$K$58,2,0),"")</f>
        <v>56999972473</v>
      </c>
      <c r="O1865" s="27" t="s">
        <v>348</v>
      </c>
      <c r="P1865" s="27"/>
      <c r="Q1865" s="27" t="s">
        <v>1003</v>
      </c>
      <c r="R1865" s="27" t="s">
        <v>48</v>
      </c>
      <c r="S1865" s="27" t="s">
        <v>971</v>
      </c>
      <c r="T1865" s="27"/>
      <c r="U1865" s="28">
        <v>46113</v>
      </c>
      <c r="X1865" s="27"/>
      <c r="Y1865" s="27"/>
      <c r="Z1865" s="29"/>
      <c r="AA1865" s="29">
        <v>0.3659722222222222</v>
      </c>
      <c r="AB1865" s="29">
        <v>0.51944444444444449</v>
      </c>
      <c r="AC1865" s="30">
        <v>46113</v>
      </c>
      <c r="AD1865" s="15" t="str">
        <f>IF(Tabla2[[#This Row],[HORA ENTREGA]]="DIRECTO","On time", IF(AA1865&lt;&gt;"",IF(Tabla2[[#This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65" s="15" t="str">
        <f>MID(Tabla2[[#This Row],[TIPO]],1,3)</f>
        <v xml:space="preserve">40 </v>
      </c>
      <c r="AF18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INVERSIERRA */ Cont: * AXIU4328170*/ HR Entrega: *08:00* /Dirección: *AVENIDA PEDRO FONTOBA 6350, HUECHURABA</v>
      </c>
      <c r="AG1865" s="38" t="str">
        <f>IFERROR(HYPERLINK("https://wa.me/"&amp;Tabla2[[#This Row],[CONTACTO]]&amp;"?text="&amp;Tabla2[[#This Row],[Mensaje]],"Enviar mensaje"),"")</f>
        <v>Enviar mensaje</v>
      </c>
      <c r="AH1865" s="15" t="str">
        <f>CONCATENATE(A1865,F1865)</f>
        <v>1864AXIU4328170</v>
      </c>
      <c r="AI1865" s="15" t="str">
        <f>CONCATENATE("ENT-",A1865)</f>
        <v>ENT-1864</v>
      </c>
      <c r="AJ1865" s="15" t="str">
        <f>IF(Tabla2[[#This Row],[Op]]&lt;&gt;"","ENTREGA","")</f>
        <v>ENTREGA</v>
      </c>
      <c r="AK1865" s="40" t="str">
        <f>(Tabla2[[#This Row],[FECHA ENTREGA]]&amp;Tabla2[[#This Row],[HORA ENTREGA]])</f>
        <v>461130,333333333333333</v>
      </c>
      <c r="AL1865" s="34" t="str">
        <f>IFERROR(HYPERLINK("https://wa.me/"&amp;Tabla2[[#This Row],[CONTACTO]]&amp;"?text="&amp;Tabla2[[#This Row],[Mensaje]]),"")</f>
        <v>https://wa.me/56999972473?text=Hola!%0AServicio del día 01-04%0A *Cliente:* INVERSIERRA */ Cont: * AXIU4328170*/ HR Entrega: *08:00* /Dirección: *AVENIDA PEDRO FONTOBA 6350, HUECHURABA</v>
      </c>
    </row>
    <row r="1866" spans="1:38" s="15" customFormat="1" ht="16.5" customHeight="1" x14ac:dyDescent="0.2">
      <c r="A1866" s="15">
        <f>ROW(A1865)</f>
        <v>1865</v>
      </c>
      <c r="B1866" s="15">
        <f>IF(J1866=J1865,B1865+1,1)</f>
        <v>16</v>
      </c>
      <c r="C1866" s="15" t="s">
        <v>1598</v>
      </c>
      <c r="D1866" s="25" t="s">
        <v>39</v>
      </c>
      <c r="E1866" s="27">
        <v>881055</v>
      </c>
      <c r="F1866" s="27" t="s">
        <v>2963</v>
      </c>
      <c r="G1866" s="27" t="s">
        <v>41</v>
      </c>
      <c r="H1866" s="27">
        <v>24600</v>
      </c>
      <c r="I1866" s="27" t="s">
        <v>42</v>
      </c>
      <c r="J1866" s="28">
        <v>46113</v>
      </c>
      <c r="K1866" s="26">
        <v>0.5</v>
      </c>
      <c r="L1866" s="26"/>
      <c r="M1866" s="27" t="s">
        <v>366</v>
      </c>
      <c r="N1866" s="25">
        <f>IFERROR(VLOOKUP(M1866,Data!$J$1:$K$58,2,0),"")</f>
        <v>56967386251</v>
      </c>
      <c r="O1866" s="27" t="s">
        <v>367</v>
      </c>
      <c r="P1866" s="27"/>
      <c r="Q1866" s="27" t="s">
        <v>1003</v>
      </c>
      <c r="R1866" s="27" t="s">
        <v>1710</v>
      </c>
      <c r="S1866" s="27" t="s">
        <v>164</v>
      </c>
      <c r="T1866" s="27"/>
      <c r="U1866" s="28">
        <v>46114</v>
      </c>
      <c r="X1866" s="27"/>
      <c r="Y1866" s="27"/>
      <c r="Z1866" s="29"/>
      <c r="AA1866" s="29">
        <v>0.56041666666666667</v>
      </c>
      <c r="AB1866" s="29">
        <v>0.7583333333333333</v>
      </c>
      <c r="AC1866" s="30">
        <v>46113</v>
      </c>
      <c r="AD1866" s="15" t="str">
        <f>IF(Tabla2[[#This Row],[HORA ENTREGA]]="DIRECTO","On time", IF(AA1866&lt;&gt;"",IF(Tabla2[[#This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66" s="15" t="str">
        <f>MID(Tabla2[[#This Row],[TIPO]],1,3)</f>
        <v xml:space="preserve">40 </v>
      </c>
      <c r="AF18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INVERSIERRA */ Cont: * UASU1034257*/ HR Entrega: *12:00* /Dirección: *AVENIDA PEDRO FONTOBA 6350, HUECHURABA</v>
      </c>
      <c r="AG1866" s="38" t="str">
        <f>IFERROR(HYPERLINK("https://wa.me/"&amp;Tabla2[[#This Row],[CONTACTO]]&amp;"?text="&amp;Tabla2[[#This Row],[Mensaje]],"Enviar mensaje"),"")</f>
        <v>Enviar mensaje</v>
      </c>
      <c r="AH1866" s="15" t="str">
        <f>CONCATENATE(A1866,F1866)</f>
        <v>1865UASU1034257</v>
      </c>
      <c r="AI1866" s="15" t="str">
        <f>CONCATENATE("ENT-",A1866)</f>
        <v>ENT-1865</v>
      </c>
      <c r="AJ1866" s="15" t="str">
        <f>IF(Tabla2[[#This Row],[Op]]&lt;&gt;"","ENTREGA","")</f>
        <v>ENTREGA</v>
      </c>
      <c r="AK1866" s="40" t="str">
        <f>(Tabla2[[#This Row],[FECHA ENTREGA]]&amp;Tabla2[[#This Row],[HORA ENTREGA]])</f>
        <v>461130,5</v>
      </c>
      <c r="AL1866" s="34" t="str">
        <f>IFERROR(HYPERLINK("https://wa.me/"&amp;Tabla2[[#This Row],[CONTACTO]]&amp;"?text="&amp;Tabla2[[#This Row],[Mensaje]]),"")</f>
        <v>https://wa.me/56967386251?text=Hola!%0AServicio del día 01-04%0A *Cliente:* INVERSIERRA */ Cont: * UASU1034257*/ HR Entrega: *12:00* /Dirección: *AVENIDA PEDRO FONTOBA 6350, HUECHURABA</v>
      </c>
    </row>
    <row r="1867" spans="1:38" s="15" customFormat="1" ht="16.5" customHeight="1" x14ac:dyDescent="0.2">
      <c r="A1867" s="15">
        <f>ROW(A1866)</f>
        <v>1866</v>
      </c>
      <c r="B1867" s="15">
        <f>IF(J1867=J1866,B1866+1,1)</f>
        <v>17</v>
      </c>
      <c r="C1867" s="15" t="s">
        <v>1598</v>
      </c>
      <c r="D1867" s="25" t="s">
        <v>39</v>
      </c>
      <c r="E1867" s="27">
        <v>881055</v>
      </c>
      <c r="F1867" s="27" t="s">
        <v>2964</v>
      </c>
      <c r="G1867" s="27" t="s">
        <v>41</v>
      </c>
      <c r="H1867" s="27">
        <v>22100</v>
      </c>
      <c r="I1867" s="27" t="s">
        <v>42</v>
      </c>
      <c r="J1867" s="28">
        <v>46113</v>
      </c>
      <c r="K1867" s="26">
        <v>0.5</v>
      </c>
      <c r="L1867" s="26"/>
      <c r="M1867" s="27" t="s">
        <v>433</v>
      </c>
      <c r="N1867" s="25">
        <f>IFERROR(VLOOKUP(M1867,Data!$J$1:$K$58,2,0),"")</f>
        <v>56994354094</v>
      </c>
      <c r="O1867" s="27" t="s">
        <v>434</v>
      </c>
      <c r="P1867" s="27"/>
      <c r="Q1867" s="27" t="s">
        <v>1005</v>
      </c>
      <c r="R1867" s="27" t="s">
        <v>1710</v>
      </c>
      <c r="S1867" s="27" t="s">
        <v>164</v>
      </c>
      <c r="T1867" s="27"/>
      <c r="U1867" s="28">
        <v>46114</v>
      </c>
      <c r="X1867" s="27"/>
      <c r="Y1867" s="27"/>
      <c r="Z1867" s="29"/>
      <c r="AA1867" s="29">
        <v>0.44583333333333336</v>
      </c>
      <c r="AB1867" s="29">
        <v>0.69444444444444442</v>
      </c>
      <c r="AC1867" s="30">
        <v>46113</v>
      </c>
      <c r="AD1867" s="15" t="str">
        <f>IF(Tabla2[[#This Row],[HORA ENTREGA]]="DIRECTO","On time", IF(AA1867&lt;&gt;"",IF(Tabla2[[#This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67" s="15" t="str">
        <f>MID(Tabla2[[#This Row],[TIPO]],1,3)</f>
        <v xml:space="preserve">40 </v>
      </c>
      <c r="AF18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INVERSIERRA */ Cont: * HAMU2430181*/ HR Entrega: *12:00* /Dirección: *ALCALDE GUZMAN 0121, G32; QUILICURA</v>
      </c>
      <c r="AG1867" s="38" t="str">
        <f>IFERROR(HYPERLINK("https://wa.me/"&amp;Tabla2[[#This Row],[CONTACTO]]&amp;"?text="&amp;Tabla2[[#This Row],[Mensaje]],"Enviar mensaje"),"")</f>
        <v>Enviar mensaje</v>
      </c>
      <c r="AH1867" s="15" t="str">
        <f>CONCATENATE(A1867,F1867)</f>
        <v>1866HAMU2430181</v>
      </c>
      <c r="AI1867" s="15" t="str">
        <f>CONCATENATE("ENT-",A1867)</f>
        <v>ENT-1866</v>
      </c>
      <c r="AJ1867" s="15" t="str">
        <f>IF(Tabla2[[#This Row],[Op]]&lt;&gt;"","ENTREGA","")</f>
        <v>ENTREGA</v>
      </c>
      <c r="AK1867" s="40" t="str">
        <f>(Tabla2[[#This Row],[FECHA ENTREGA]]&amp;Tabla2[[#This Row],[HORA ENTREGA]])</f>
        <v>461130,5</v>
      </c>
      <c r="AL1867" s="34" t="str">
        <f>IFERROR(HYPERLINK("https://wa.me/"&amp;Tabla2[[#This Row],[CONTACTO]]&amp;"?text="&amp;Tabla2[[#This Row],[Mensaje]]),"")</f>
        <v>https://wa.me/56994354094?text=Hola!%0AServicio del día 01-04%0A *Cliente:* INVERSIERRA */ Cont: * HAMU2430181*/ HR Entrega: *12:00* /Dirección: *ALCALDE GUZMAN 0121, G32; QUILICURA</v>
      </c>
    </row>
    <row r="1868" spans="1:38" s="15" customFormat="1" ht="16.5" customHeight="1" x14ac:dyDescent="0.2">
      <c r="A1868" s="15">
        <f>ROW(A1867)</f>
        <v>1867</v>
      </c>
      <c r="B1868" s="15">
        <f>IF(J1868=J1867,B1867+1,1)</f>
        <v>18</v>
      </c>
      <c r="C1868" s="15" t="s">
        <v>196</v>
      </c>
      <c r="D1868" s="25" t="s">
        <v>39</v>
      </c>
      <c r="E1868" s="27">
        <v>302009</v>
      </c>
      <c r="F1868" s="27" t="s">
        <v>2965</v>
      </c>
      <c r="G1868" s="27" t="s">
        <v>560</v>
      </c>
      <c r="H1868" s="27">
        <v>20570</v>
      </c>
      <c r="I1868" s="27" t="s">
        <v>2966</v>
      </c>
      <c r="J1868" s="28">
        <v>46113</v>
      </c>
      <c r="K1868" s="26">
        <v>0.33333333333333331</v>
      </c>
      <c r="L1868" s="26"/>
      <c r="M1868" s="27" t="s">
        <v>241</v>
      </c>
      <c r="N1868" s="25">
        <f>IFERROR(VLOOKUP(M1868,Data!$J$1:$K$58,2,0),"")</f>
        <v>56984880436</v>
      </c>
      <c r="O1868" s="27" t="s">
        <v>242</v>
      </c>
      <c r="P1868" s="27"/>
      <c r="Q1868" s="27" t="s">
        <v>201</v>
      </c>
      <c r="R1868" s="27" t="s">
        <v>218</v>
      </c>
      <c r="S1868" s="27" t="s">
        <v>241</v>
      </c>
      <c r="T1868" s="27"/>
      <c r="U1868" s="28">
        <v>46113</v>
      </c>
      <c r="X1868" s="27"/>
      <c r="Y1868" s="27"/>
      <c r="Z1868" s="29"/>
      <c r="AA1868" s="29">
        <v>0.33333333333333331</v>
      </c>
      <c r="AB1868" s="29">
        <v>0.61111111111111116</v>
      </c>
      <c r="AC1868" s="30">
        <v>46113</v>
      </c>
      <c r="AD1868" s="15" t="str">
        <f>IF(Tabla2[[#This Row],[HORA ENTREGA]]="DIRECTO","On time", IF(AA1868&lt;&gt;"",IF(Tabla2[[#This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68" s="15" t="str">
        <f>MID(Tabla2[[#This Row],[TIPO]],1,3)</f>
        <v>ISO</v>
      </c>
      <c r="AF18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LANCO &amp; HARRIS SURAMERICA SPA */ Cont: * NPCU1251569*/ HR Entrega: *08:00* /Dirección: *CALLE CHORRILLOS 1 PARC.19B, LAMPA</v>
      </c>
      <c r="AG1868" s="38" t="str">
        <f>IFERROR(HYPERLINK("https://wa.me/"&amp;Tabla2[[#This Row],[CONTACTO]]&amp;"?text="&amp;Tabla2[[#This Row],[Mensaje]],"Enviar mensaje"),"")</f>
        <v>Enviar mensaje</v>
      </c>
      <c r="AH1868" s="15" t="str">
        <f>CONCATENATE(A1868,F1868)</f>
        <v>1867NPCU1251569</v>
      </c>
      <c r="AI1868" s="15" t="str">
        <f>CONCATENATE("ENT-",A1868)</f>
        <v>ENT-1867</v>
      </c>
      <c r="AJ1868" s="15" t="str">
        <f>IF(Tabla2[[#This Row],[Op]]&lt;&gt;"","ENTREGA","")</f>
        <v>ENTREGA</v>
      </c>
      <c r="AK1868" s="40" t="str">
        <f>(Tabla2[[#This Row],[FECHA ENTREGA]]&amp;Tabla2[[#This Row],[HORA ENTREGA]])</f>
        <v>461130,333333333333333</v>
      </c>
      <c r="AL1868" s="34" t="str">
        <f>IFERROR(HYPERLINK("https://wa.me/"&amp;Tabla2[[#This Row],[CONTACTO]]&amp;"?text="&amp;Tabla2[[#This Row],[Mensaje]]),"")</f>
        <v>https://wa.me/56984880436?text=Hola!%0AServicio del día 01-04%0A *Cliente:* LANCO &amp; HARRIS SURAMERICA SPA */ Cont: * NPCU1251569*/ HR Entrega: *08:00* /Dirección: *CALLE CHORRILLOS 1 PARC.19B, LAMPA</v>
      </c>
    </row>
    <row r="1869" spans="1:38" s="15" customFormat="1" ht="16.5" customHeight="1" x14ac:dyDescent="0.2">
      <c r="A1869" s="15">
        <f>ROW(A1868)</f>
        <v>1868</v>
      </c>
      <c r="B1869" s="15">
        <f>IF(J1869=J1868,B1868+1,1)</f>
        <v>19</v>
      </c>
      <c r="C1869" s="15" t="s">
        <v>500</v>
      </c>
      <c r="D1869" s="25" t="s">
        <v>39</v>
      </c>
      <c r="E1869" s="27">
        <v>301813</v>
      </c>
      <c r="F1869" s="27" t="s">
        <v>2967</v>
      </c>
      <c r="G1869" s="27" t="s">
        <v>64</v>
      </c>
      <c r="H1869" s="27">
        <v>28000</v>
      </c>
      <c r="I1869" s="27" t="s">
        <v>42</v>
      </c>
      <c r="J1869" s="28">
        <v>46113</v>
      </c>
      <c r="K1869" s="26">
        <v>0.33333333333333331</v>
      </c>
      <c r="L1869" s="26"/>
      <c r="M1869" s="27" t="s">
        <v>82</v>
      </c>
      <c r="N1869" s="25">
        <f>IFERROR(VLOOKUP(M1869,Data!$J$1:$K$58,2,0),"")</f>
        <v>56944277110</v>
      </c>
      <c r="O1869" s="27" t="s">
        <v>274</v>
      </c>
      <c r="P1869" s="27"/>
      <c r="Q1869" s="27" t="s">
        <v>502</v>
      </c>
      <c r="R1869" s="27" t="s">
        <v>48</v>
      </c>
      <c r="S1869" s="27" t="s">
        <v>82</v>
      </c>
      <c r="T1869" s="27"/>
      <c r="U1869" s="28">
        <v>46113</v>
      </c>
      <c r="X1869" s="27"/>
      <c r="Y1869" s="27"/>
      <c r="Z1869" s="29"/>
      <c r="AA1869" s="29">
        <v>0.37083333333333335</v>
      </c>
      <c r="AB1869" s="29">
        <v>0.47430555555555554</v>
      </c>
      <c r="AC1869" s="30">
        <v>46113</v>
      </c>
      <c r="AD1869" s="15" t="str">
        <f>IF(Tabla2[[#This Row],[HORA ENTREGA]]="DIRECTO","On time", IF(AA1869&lt;&gt;"",IF(Tabla2[[#This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69" s="15" t="str">
        <f>MID(Tabla2[[#This Row],[TIPO]],1,3)</f>
        <v xml:space="preserve">20 </v>
      </c>
      <c r="AF18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MOLYMETNOS S.A. */ Cont: * ECMU1869721*/ HR Entrega: *08:00* /Dirección: *CAMINO NOS A LOS MORROS 590, SAN BERNARDO</v>
      </c>
      <c r="AG1869" s="38" t="str">
        <f>IFERROR(HYPERLINK("https://wa.me/"&amp;Tabla2[[#This Row],[CONTACTO]]&amp;"?text="&amp;Tabla2[[#This Row],[Mensaje]],"Enviar mensaje"),"")</f>
        <v>Enviar mensaje</v>
      </c>
      <c r="AH1869" s="15" t="str">
        <f>CONCATENATE(A1869,F1869)</f>
        <v>1868ECMU1869721</v>
      </c>
      <c r="AI1869" s="15" t="str">
        <f>CONCATENATE("ENT-",A1869)</f>
        <v>ENT-1868</v>
      </c>
      <c r="AJ1869" s="15" t="str">
        <f>IF(Tabla2[[#This Row],[Op]]&lt;&gt;"","ENTREGA","")</f>
        <v>ENTREGA</v>
      </c>
      <c r="AK1869" s="40" t="str">
        <f>(Tabla2[[#This Row],[FECHA ENTREGA]]&amp;Tabla2[[#This Row],[HORA ENTREGA]])</f>
        <v>461130,333333333333333</v>
      </c>
      <c r="AL1869" s="34" t="str">
        <f>IFERROR(HYPERLINK("https://wa.me/"&amp;Tabla2[[#This Row],[CONTACTO]]&amp;"?text="&amp;Tabla2[[#This Row],[Mensaje]]),"")</f>
        <v>https://wa.me/56944277110?text=Hola!%0AServicio del día 01-04%0A *Cliente:* MOLYMETNOS S.A. */ Cont: * ECMU1869721*/ HR Entrega: *08:00* /Dirección: *CAMINO NOS A LOS MORROS 590, SAN BERNARDO</v>
      </c>
    </row>
    <row r="1870" spans="1:38" s="15" customFormat="1" ht="16.5" customHeight="1" x14ac:dyDescent="0.2">
      <c r="A1870" s="15">
        <f>ROW(A1869)</f>
        <v>1869</v>
      </c>
      <c r="B1870" s="15">
        <f>IF(J1870=J1869,B1869+1,1)</f>
        <v>20</v>
      </c>
      <c r="C1870" s="15" t="s">
        <v>500</v>
      </c>
      <c r="D1870" s="25" t="s">
        <v>39</v>
      </c>
      <c r="E1870" s="27">
        <v>301813</v>
      </c>
      <c r="F1870" s="27" t="s">
        <v>2968</v>
      </c>
      <c r="G1870" s="27" t="s">
        <v>64</v>
      </c>
      <c r="H1870" s="27">
        <v>28000</v>
      </c>
      <c r="I1870" s="27" t="s">
        <v>42</v>
      </c>
      <c r="J1870" s="28">
        <v>46113</v>
      </c>
      <c r="K1870" s="26">
        <v>0.35416666666666669</v>
      </c>
      <c r="L1870" s="26"/>
      <c r="M1870" s="27" t="s">
        <v>211</v>
      </c>
      <c r="N1870" s="25">
        <f>IFERROR(VLOOKUP(M1870,Data!$J$1:$K$58,2,0),"")</f>
        <v>56961282379</v>
      </c>
      <c r="O1870" s="27" t="s">
        <v>212</v>
      </c>
      <c r="P1870" s="27"/>
      <c r="Q1870" s="27" t="s">
        <v>502</v>
      </c>
      <c r="R1870" s="27" t="s">
        <v>48</v>
      </c>
      <c r="S1870" s="27" t="s">
        <v>211</v>
      </c>
      <c r="T1870" s="27"/>
      <c r="U1870" s="28">
        <v>46114</v>
      </c>
      <c r="X1870" s="27"/>
      <c r="Y1870" s="27"/>
      <c r="Z1870" s="29"/>
      <c r="AA1870" s="29">
        <v>0.31597222222222221</v>
      </c>
      <c r="AB1870" s="29">
        <v>0.44305555555555554</v>
      </c>
      <c r="AC1870" s="30">
        <v>46113</v>
      </c>
      <c r="AD1870" s="15" t="str">
        <f>IF(Tabla2[[#This Row],[HORA ENTREGA]]="DIRECTO","On time", IF(AA1870&lt;&gt;"",IF(Tabla2[[#This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0" s="15" t="str">
        <f>MID(Tabla2[[#This Row],[TIPO]],1,3)</f>
        <v xml:space="preserve">20 </v>
      </c>
      <c r="AF18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MOLYMETNOS S.A. */ Cont: * CMAU1051558*/ HR Entrega: *08:30* /Dirección: *CAMINO NOS A LOS MORROS 590, SAN BERNARDO</v>
      </c>
      <c r="AG1870" s="38" t="str">
        <f>IFERROR(HYPERLINK("https://wa.me/"&amp;Tabla2[[#This Row],[CONTACTO]]&amp;"?text="&amp;Tabla2[[#This Row],[Mensaje]],"Enviar mensaje"),"")</f>
        <v>Enviar mensaje</v>
      </c>
      <c r="AH1870" s="15" t="str">
        <f>CONCATENATE(A1870,F1870)</f>
        <v>1869CMAU1051558</v>
      </c>
      <c r="AI1870" s="15" t="str">
        <f>CONCATENATE("ENT-",A1870)</f>
        <v>ENT-1869</v>
      </c>
      <c r="AJ1870" s="15" t="str">
        <f>IF(Tabla2[[#This Row],[Op]]&lt;&gt;"","ENTREGA","")</f>
        <v>ENTREGA</v>
      </c>
      <c r="AK1870" s="40" t="str">
        <f>(Tabla2[[#This Row],[FECHA ENTREGA]]&amp;Tabla2[[#This Row],[HORA ENTREGA]])</f>
        <v>461130,354166666666667</v>
      </c>
      <c r="AL1870" s="34" t="str">
        <f>IFERROR(HYPERLINK("https://wa.me/"&amp;Tabla2[[#This Row],[CONTACTO]]&amp;"?text="&amp;Tabla2[[#This Row],[Mensaje]]),"")</f>
        <v>https://wa.me/56961282379?text=Hola!%0AServicio del día 01-04%0A *Cliente:* MOLYMETNOS S.A. */ Cont: * CMAU1051558*/ HR Entrega: *08:30* /Dirección: *CAMINO NOS A LOS MORROS 590, SAN BERNARDO</v>
      </c>
    </row>
    <row r="1871" spans="1:38" s="15" customFormat="1" ht="16.5" customHeight="1" x14ac:dyDescent="0.2">
      <c r="A1871" s="15">
        <f>ROW(A1870)</f>
        <v>1870</v>
      </c>
      <c r="B1871" s="15">
        <f>IF(J1871=J1870,B1870+1,1)</f>
        <v>21</v>
      </c>
      <c r="C1871" s="15" t="s">
        <v>500</v>
      </c>
      <c r="D1871" s="25" t="s">
        <v>39</v>
      </c>
      <c r="E1871" s="27">
        <v>301813</v>
      </c>
      <c r="F1871" s="27" t="s">
        <v>2969</v>
      </c>
      <c r="G1871" s="27" t="s">
        <v>64</v>
      </c>
      <c r="H1871" s="27">
        <v>28000</v>
      </c>
      <c r="I1871" s="27" t="s">
        <v>42</v>
      </c>
      <c r="J1871" s="28">
        <v>46113</v>
      </c>
      <c r="K1871" s="26">
        <v>0.375</v>
      </c>
      <c r="L1871" s="26"/>
      <c r="M1871" s="27" t="s">
        <v>215</v>
      </c>
      <c r="N1871" s="25">
        <f>IFERROR(VLOOKUP(M1871,Data!$J$1:$K$58,2,0),"")</f>
        <v>56978089957</v>
      </c>
      <c r="O1871" s="27" t="s">
        <v>216</v>
      </c>
      <c r="P1871" s="27"/>
      <c r="Q1871" s="27" t="s">
        <v>502</v>
      </c>
      <c r="R1871" s="27" t="s">
        <v>48</v>
      </c>
      <c r="S1871" s="27" t="s">
        <v>215</v>
      </c>
      <c r="T1871" s="27"/>
      <c r="U1871" s="28">
        <v>46113</v>
      </c>
      <c r="X1871" s="27"/>
      <c r="Y1871" s="27"/>
      <c r="Z1871" s="29"/>
      <c r="AA1871" s="29">
        <v>0.33819444444444446</v>
      </c>
      <c r="AB1871" s="29">
        <v>0.46875</v>
      </c>
      <c r="AC1871" s="30">
        <v>46113</v>
      </c>
      <c r="AD1871" s="15" t="str">
        <f>IF(Tabla2[[#This Row],[HORA ENTREGA]]="DIRECTO","On time", IF(AA1871&lt;&gt;"",IF(Tabla2[[#This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1" s="15" t="str">
        <f>MID(Tabla2[[#This Row],[TIPO]],1,3)</f>
        <v xml:space="preserve">20 </v>
      </c>
      <c r="AF18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MOLYMETNOS S.A. */ Cont: * TGHU0344106*/ HR Entrega: *09:00* /Dirección: *CAMINO NOS A LOS MORROS 590, SAN BERNARDO</v>
      </c>
      <c r="AG1871" s="38" t="str">
        <f>IFERROR(HYPERLINK("https://wa.me/"&amp;Tabla2[[#This Row],[CONTACTO]]&amp;"?text="&amp;Tabla2[[#This Row],[Mensaje]],"Enviar mensaje"),"")</f>
        <v>Enviar mensaje</v>
      </c>
      <c r="AH1871" s="15" t="str">
        <f>CONCATENATE(A1871,F1871)</f>
        <v>1870TGHU0344106</v>
      </c>
      <c r="AI1871" s="15" t="str">
        <f>CONCATENATE("ENT-",A1871)</f>
        <v>ENT-1870</v>
      </c>
      <c r="AJ1871" s="15" t="str">
        <f>IF(Tabla2[[#This Row],[Op]]&lt;&gt;"","ENTREGA","")</f>
        <v>ENTREGA</v>
      </c>
      <c r="AK1871" s="40" t="str">
        <f>(Tabla2[[#This Row],[FECHA ENTREGA]]&amp;Tabla2[[#This Row],[HORA ENTREGA]])</f>
        <v>461130,375</v>
      </c>
      <c r="AL1871" s="34" t="str">
        <f>IFERROR(HYPERLINK("https://wa.me/"&amp;Tabla2[[#This Row],[CONTACTO]]&amp;"?text="&amp;Tabla2[[#This Row],[Mensaje]]),"")</f>
        <v>https://wa.me/56978089957?text=Hola!%0AServicio del día 01-04%0A *Cliente:* MOLYMETNOS S.A. */ Cont: * TGHU0344106*/ HR Entrega: *09:00* /Dirección: *CAMINO NOS A LOS MORROS 590, SAN BERNARDO</v>
      </c>
    </row>
    <row r="1872" spans="1:38" s="15" customFormat="1" ht="16.5" customHeight="1" x14ac:dyDescent="0.2">
      <c r="A1872" s="15">
        <f>ROW(A1871)</f>
        <v>1871</v>
      </c>
      <c r="B1872" s="15">
        <f>IF(J1872=J1871,B1871+1,1)</f>
        <v>22</v>
      </c>
      <c r="C1872" s="15" t="s">
        <v>500</v>
      </c>
      <c r="D1872" s="25" t="s">
        <v>39</v>
      </c>
      <c r="E1872" s="27">
        <v>301813</v>
      </c>
      <c r="F1872" s="27" t="s">
        <v>2970</v>
      </c>
      <c r="G1872" s="27" t="s">
        <v>64</v>
      </c>
      <c r="H1872" s="27">
        <v>28000</v>
      </c>
      <c r="I1872" s="27" t="s">
        <v>42</v>
      </c>
      <c r="J1872" s="28">
        <v>46113</v>
      </c>
      <c r="K1872" s="26">
        <v>0.39583333333333331</v>
      </c>
      <c r="L1872" s="26"/>
      <c r="M1872" s="27" t="s">
        <v>161</v>
      </c>
      <c r="N1872" s="25">
        <f>IFERROR(VLOOKUP(M1872,Data!$J$1:$K$58,2,0),"")</f>
        <v>56966749408</v>
      </c>
      <c r="O1872" s="27" t="s">
        <v>162</v>
      </c>
      <c r="P1872" s="27"/>
      <c r="Q1872" s="27" t="s">
        <v>502</v>
      </c>
      <c r="R1872" s="27" t="s">
        <v>48</v>
      </c>
      <c r="S1872" s="27" t="s">
        <v>161</v>
      </c>
      <c r="T1872" s="27"/>
      <c r="U1872" s="28">
        <v>46113</v>
      </c>
      <c r="X1872" s="27"/>
      <c r="Y1872" s="27"/>
      <c r="Z1872" s="29"/>
      <c r="AA1872" s="29">
        <v>0.39305555555555555</v>
      </c>
      <c r="AB1872" s="29">
        <v>0.49305555555555558</v>
      </c>
      <c r="AC1872" s="30">
        <v>46113</v>
      </c>
      <c r="AD1872" s="15" t="str">
        <f>IF(Tabla2[[#This Row],[HORA ENTREGA]]="DIRECTO","On time", IF(AA1872&lt;&gt;"",IF(Tabla2[[#This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2" s="15" t="str">
        <f>MID(Tabla2[[#This Row],[TIPO]],1,3)</f>
        <v xml:space="preserve">20 </v>
      </c>
      <c r="AF18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MOLYMETNOS S.A. */ Cont: * CMAU0285757*/ HR Entrega: *09:30* /Dirección: *CAMINO NOS A LOS MORROS 590, SAN BERNARDO</v>
      </c>
      <c r="AG1872" s="38" t="str">
        <f>IFERROR(HYPERLINK("https://wa.me/"&amp;Tabla2[[#This Row],[CONTACTO]]&amp;"?text="&amp;Tabla2[[#This Row],[Mensaje]],"Enviar mensaje"),"")</f>
        <v>Enviar mensaje</v>
      </c>
      <c r="AH1872" s="15" t="str">
        <f>CONCATENATE(A1872,F1872)</f>
        <v>1871CMAU0285757</v>
      </c>
      <c r="AI1872" s="15" t="str">
        <f>CONCATENATE("ENT-",A1872)</f>
        <v>ENT-1871</v>
      </c>
      <c r="AJ1872" s="15" t="str">
        <f>IF(Tabla2[[#This Row],[Op]]&lt;&gt;"","ENTREGA","")</f>
        <v>ENTREGA</v>
      </c>
      <c r="AK1872" s="40" t="str">
        <f>(Tabla2[[#This Row],[FECHA ENTREGA]]&amp;Tabla2[[#This Row],[HORA ENTREGA]])</f>
        <v>461130,395833333333333</v>
      </c>
      <c r="AL1872" s="34" t="str">
        <f>IFERROR(HYPERLINK("https://wa.me/"&amp;Tabla2[[#This Row],[CONTACTO]]&amp;"?text="&amp;Tabla2[[#This Row],[Mensaje]]),"")</f>
        <v>https://wa.me/56966749408?text=Hola!%0AServicio del día 01-04%0A *Cliente:* MOLYMETNOS S.A. */ Cont: * CMAU0285757*/ HR Entrega: *09:30* /Dirección: *CAMINO NOS A LOS MORROS 590, SAN BERNARDO</v>
      </c>
    </row>
    <row r="1873" spans="1:38" s="15" customFormat="1" ht="16.5" customHeight="1" x14ac:dyDescent="0.2">
      <c r="A1873" s="15">
        <f>ROW(A1872)</f>
        <v>1872</v>
      </c>
      <c r="B1873" s="15">
        <f>IF(J1873=J1872,B1872+1,1)</f>
        <v>23</v>
      </c>
      <c r="C1873" s="15" t="s">
        <v>500</v>
      </c>
      <c r="D1873" s="25" t="s">
        <v>39</v>
      </c>
      <c r="E1873" s="27">
        <v>301813</v>
      </c>
      <c r="F1873" s="27" t="s">
        <v>2971</v>
      </c>
      <c r="G1873" s="27" t="s">
        <v>64</v>
      </c>
      <c r="H1873" s="27">
        <v>28000</v>
      </c>
      <c r="I1873" s="27" t="s">
        <v>42</v>
      </c>
      <c r="J1873" s="28">
        <v>46113</v>
      </c>
      <c r="K1873" s="26">
        <v>0.41666666666666669</v>
      </c>
      <c r="L1873" s="26"/>
      <c r="M1873" s="27" t="s">
        <v>313</v>
      </c>
      <c r="N1873" s="25">
        <f>IFERROR(VLOOKUP(M1873,Data!$J$1:$K$58,2,0),"")</f>
        <v>56967387744</v>
      </c>
      <c r="O1873" s="27" t="s">
        <v>314</v>
      </c>
      <c r="P1873" s="27"/>
      <c r="Q1873" s="27" t="s">
        <v>502</v>
      </c>
      <c r="R1873" s="27" t="s">
        <v>48</v>
      </c>
      <c r="S1873" s="27" t="s">
        <v>313</v>
      </c>
      <c r="T1873" s="27"/>
      <c r="U1873" s="28">
        <v>46113</v>
      </c>
      <c r="X1873" s="27"/>
      <c r="Y1873" s="27"/>
      <c r="Z1873" s="29"/>
      <c r="AA1873" s="29">
        <v>0.5229166666666667</v>
      </c>
      <c r="AB1873" s="29">
        <v>0.61805555555555558</v>
      </c>
      <c r="AC1873" s="30">
        <v>46113</v>
      </c>
      <c r="AD1873" s="15" t="str">
        <f>IF(Tabla2[[#This Row],[HORA ENTREGA]]="DIRECTO","On time", IF(AA1873&lt;&gt;"",IF(Tabla2[[#This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73" s="15" t="str">
        <f>MID(Tabla2[[#This Row],[TIPO]],1,3)</f>
        <v xml:space="preserve">20 </v>
      </c>
      <c r="AF18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MOLYMETNOS S.A. */ Cont: * cmau0119355*/ HR Entrega: *10:00* /Dirección: *CAMINO NOS A LOS MORROS 590, SAN BERNARDO</v>
      </c>
      <c r="AG1873" s="38" t="str">
        <f>IFERROR(HYPERLINK("https://wa.me/"&amp;Tabla2[[#This Row],[CONTACTO]]&amp;"?text="&amp;Tabla2[[#This Row],[Mensaje]],"Enviar mensaje"),"")</f>
        <v>Enviar mensaje</v>
      </c>
      <c r="AH1873" s="15" t="str">
        <f>CONCATENATE(A1873,F1873)</f>
        <v>1872cmau0119355</v>
      </c>
      <c r="AI1873" s="15" t="str">
        <f>CONCATENATE("ENT-",A1873)</f>
        <v>ENT-1872</v>
      </c>
      <c r="AJ1873" s="15" t="str">
        <f>IF(Tabla2[[#This Row],[Op]]&lt;&gt;"","ENTREGA","")</f>
        <v>ENTREGA</v>
      </c>
      <c r="AK1873" s="40" t="str">
        <f>(Tabla2[[#This Row],[FECHA ENTREGA]]&amp;Tabla2[[#This Row],[HORA ENTREGA]])</f>
        <v>461130,416666666666667</v>
      </c>
      <c r="AL1873" s="34" t="str">
        <f>IFERROR(HYPERLINK("https://wa.me/"&amp;Tabla2[[#This Row],[CONTACTO]]&amp;"?text="&amp;Tabla2[[#This Row],[Mensaje]]),"")</f>
        <v>https://wa.me/56967387744?text=Hola!%0AServicio del día 01-04%0A *Cliente:* MOLYMETNOS S.A. */ Cont: * cmau0119355*/ HR Entrega: *10:00* /Dirección: *CAMINO NOS A LOS MORROS 590, SAN BERNARDO</v>
      </c>
    </row>
    <row r="1874" spans="1:38" s="15" customFormat="1" ht="16.5" customHeight="1" x14ac:dyDescent="0.2">
      <c r="A1874" s="15">
        <f>ROW(A1873)</f>
        <v>1873</v>
      </c>
      <c r="B1874" s="15">
        <f>IF(J1874=J1873,B1873+1,1)</f>
        <v>24</v>
      </c>
      <c r="C1874" s="15" t="s">
        <v>204</v>
      </c>
      <c r="D1874" s="25" t="s">
        <v>39</v>
      </c>
      <c r="E1874" s="27">
        <v>1189084</v>
      </c>
      <c r="F1874" s="27" t="s">
        <v>2972</v>
      </c>
      <c r="G1874" s="27" t="s">
        <v>41</v>
      </c>
      <c r="H1874" s="27">
        <v>24300</v>
      </c>
      <c r="I1874" s="27" t="s">
        <v>42</v>
      </c>
      <c r="J1874" s="28">
        <v>46113</v>
      </c>
      <c r="K1874" s="26">
        <v>0.35416666666666669</v>
      </c>
      <c r="L1874" s="26"/>
      <c r="M1874" s="27" t="s">
        <v>273</v>
      </c>
      <c r="N1874" s="25">
        <f>IFERROR(VLOOKUP(M1874,Data!$J$1:$K$58,2,0),"")</f>
        <v>56950103942</v>
      </c>
      <c r="O1874" s="27" t="s">
        <v>274</v>
      </c>
      <c r="P1874" s="27"/>
      <c r="Q1874" s="27" t="s">
        <v>1999</v>
      </c>
      <c r="R1874" s="27" t="s">
        <v>69</v>
      </c>
      <c r="S1874" s="27" t="s">
        <v>273</v>
      </c>
      <c r="T1874" s="27"/>
      <c r="U1874" s="28">
        <v>46113</v>
      </c>
      <c r="X1874" s="27"/>
      <c r="Y1874" s="27"/>
      <c r="Z1874" s="29"/>
      <c r="AA1874" s="29">
        <v>0.44166666666666665</v>
      </c>
      <c r="AB1874" s="29">
        <v>0.4826388888888889</v>
      </c>
      <c r="AC1874" s="30">
        <v>46113</v>
      </c>
      <c r="AD1874" s="15" t="str">
        <f>IF(Tabla2[[#This Row],[HORA ENTREGA]]="DIRECTO","On time", IF(AA1874&lt;&gt;"",IF(Tabla2[[#This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74" s="15" t="str">
        <f>MID(Tabla2[[#This Row],[TIPO]],1,3)</f>
        <v xml:space="preserve">40 </v>
      </c>
      <c r="AF18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OXIQUIM S A */ Cont: * HAMU3021547*/ HR Entrega: *08:30* /Dirección: *CAÑAVERAL 901, QUILICURA</v>
      </c>
      <c r="AG1874" s="38" t="str">
        <f>IFERROR(HYPERLINK("https://wa.me/"&amp;Tabla2[[#This Row],[CONTACTO]]&amp;"?text="&amp;Tabla2[[#This Row],[Mensaje]],"Enviar mensaje"),"")</f>
        <v>Enviar mensaje</v>
      </c>
      <c r="AH1874" s="15" t="str">
        <f>CONCATENATE(A1874,F1874)</f>
        <v>1873HAMU3021547</v>
      </c>
      <c r="AI1874" s="15" t="str">
        <f>CONCATENATE("ENT-",A1874)</f>
        <v>ENT-1873</v>
      </c>
      <c r="AJ1874" s="15" t="str">
        <f>IF(Tabla2[[#This Row],[Op]]&lt;&gt;"","ENTREGA","")</f>
        <v>ENTREGA</v>
      </c>
      <c r="AK1874" s="40" t="str">
        <f>(Tabla2[[#This Row],[FECHA ENTREGA]]&amp;Tabla2[[#This Row],[HORA ENTREGA]])</f>
        <v>461130,354166666666667</v>
      </c>
      <c r="AL1874" s="34" t="str">
        <f>IFERROR(HYPERLINK("https://wa.me/"&amp;Tabla2[[#This Row],[CONTACTO]]&amp;"?text="&amp;Tabla2[[#This Row],[Mensaje]]),"")</f>
        <v>https://wa.me/56950103942?text=Hola!%0AServicio del día 01-04%0A *Cliente:* OXIQUIM S A */ Cont: * HAMU3021547*/ HR Entrega: *08:30* /Dirección: *CAÑAVERAL 901, QUILICURA</v>
      </c>
    </row>
    <row r="1875" spans="1:38" s="15" customFormat="1" ht="16.5" customHeight="1" x14ac:dyDescent="0.2">
      <c r="A1875" s="15">
        <f>ROW(A1874)</f>
        <v>1874</v>
      </c>
      <c r="B1875" s="15">
        <f>IF(J1875=J1874,B1874+1,1)</f>
        <v>25</v>
      </c>
      <c r="C1875" s="15" t="s">
        <v>204</v>
      </c>
      <c r="D1875" s="25" t="s">
        <v>39</v>
      </c>
      <c r="E1875" s="27">
        <v>1189048</v>
      </c>
      <c r="F1875" s="27" t="s">
        <v>2973</v>
      </c>
      <c r="G1875" s="27" t="s">
        <v>465</v>
      </c>
      <c r="H1875" s="27"/>
      <c r="I1875" s="27" t="s">
        <v>2974</v>
      </c>
      <c r="J1875" s="28">
        <v>46113</v>
      </c>
      <c r="K1875" s="26">
        <v>0.35416666666666669</v>
      </c>
      <c r="L1875" s="26"/>
      <c r="M1875" s="27" t="s">
        <v>77</v>
      </c>
      <c r="N1875" s="25">
        <f>IFERROR(VLOOKUP(M1875,Data!$J$1:$K$58,2,0),"")</f>
        <v>56967384794</v>
      </c>
      <c r="O1875" s="27" t="s">
        <v>78</v>
      </c>
      <c r="P1875" s="27"/>
      <c r="Q1875" s="27" t="s">
        <v>1999</v>
      </c>
      <c r="R1875" s="27" t="s">
        <v>69</v>
      </c>
      <c r="S1875" s="27" t="s">
        <v>77</v>
      </c>
      <c r="T1875" s="27"/>
      <c r="U1875" s="28">
        <v>46113</v>
      </c>
      <c r="X1875" s="27"/>
      <c r="Y1875" s="27"/>
      <c r="Z1875" s="29"/>
      <c r="AA1875" s="29">
        <v>0.28125</v>
      </c>
      <c r="AB1875" s="29">
        <v>0.40625</v>
      </c>
      <c r="AC1875" s="30">
        <v>46113</v>
      </c>
      <c r="AD1875" s="15" t="str">
        <f>IF(Tabla2[[#This Row],[HORA ENTREGA]]="DIRECTO","On time", IF(AA1875&lt;&gt;"",IF(Tabla2[[#This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5" s="15" t="str">
        <f>MID(Tabla2[[#This Row],[TIPO]],1,3)</f>
        <v xml:space="preserve">40 </v>
      </c>
      <c r="AF18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OXIQUIM S A */ Cont: * TEMU6188056*/ HR Entrega: *08:30* /Dirección: *CAÑAVERAL 901, QUILICURA</v>
      </c>
      <c r="AG1875" s="38" t="str">
        <f>IFERROR(HYPERLINK("https://wa.me/"&amp;Tabla2[[#This Row],[CONTACTO]]&amp;"?text="&amp;Tabla2[[#This Row],[Mensaje]],"Enviar mensaje"),"")</f>
        <v>Enviar mensaje</v>
      </c>
      <c r="AH1875" s="15" t="str">
        <f>CONCATENATE(A1875,F1875)</f>
        <v>1874TEMU6188056</v>
      </c>
      <c r="AI1875" s="15" t="str">
        <f>CONCATENATE("ENT-",A1875)</f>
        <v>ENT-1874</v>
      </c>
      <c r="AJ1875" s="15" t="str">
        <f>IF(Tabla2[[#This Row],[Op]]&lt;&gt;"","ENTREGA","")</f>
        <v>ENTREGA</v>
      </c>
      <c r="AK1875" s="40" t="str">
        <f>(Tabla2[[#This Row],[FECHA ENTREGA]]&amp;Tabla2[[#This Row],[HORA ENTREGA]])</f>
        <v>461130,354166666666667</v>
      </c>
      <c r="AL1875" s="34" t="str">
        <f>IFERROR(HYPERLINK("https://wa.me/"&amp;Tabla2[[#This Row],[CONTACTO]]&amp;"?text="&amp;Tabla2[[#This Row],[Mensaje]]),"")</f>
        <v>https://wa.me/56967384794?text=Hola!%0AServicio del día 01-04%0A *Cliente:* OXIQUIM S A */ Cont: * TEMU6188056*/ HR Entrega: *08:30* /Dirección: *CAÑAVERAL 901, QUILICURA</v>
      </c>
    </row>
    <row r="1876" spans="1:38" s="15" customFormat="1" ht="16.5" customHeight="1" x14ac:dyDescent="0.2">
      <c r="A1876" s="15">
        <f>ROW(A1875)</f>
        <v>1875</v>
      </c>
      <c r="B1876" s="15">
        <f>IF(J1876=J1875,B1875+1,1)</f>
        <v>26</v>
      </c>
      <c r="C1876" s="15" t="s">
        <v>1554</v>
      </c>
      <c r="D1876" s="25" t="s">
        <v>39</v>
      </c>
      <c r="E1876" s="27">
        <v>188995</v>
      </c>
      <c r="F1876" s="27" t="s">
        <v>2975</v>
      </c>
      <c r="G1876" s="27" t="s">
        <v>41</v>
      </c>
      <c r="H1876" s="27">
        <v>28205</v>
      </c>
      <c r="I1876" s="27" t="s">
        <v>42</v>
      </c>
      <c r="J1876" s="28">
        <v>46113</v>
      </c>
      <c r="K1876" s="26">
        <v>0.41666666666666669</v>
      </c>
      <c r="L1876" s="26"/>
      <c r="M1876" s="27" t="s">
        <v>247</v>
      </c>
      <c r="N1876" s="25">
        <f>IFERROR(VLOOKUP(M1876,Data!$J$1:$K$58,2,0),"")</f>
        <v>56953157599</v>
      </c>
      <c r="O1876" s="27" t="s">
        <v>248</v>
      </c>
      <c r="P1876" s="27"/>
      <c r="Q1876" s="27"/>
      <c r="R1876" s="27" t="s">
        <v>69</v>
      </c>
      <c r="S1876" s="27" t="s">
        <v>247</v>
      </c>
      <c r="T1876" s="27"/>
      <c r="U1876" s="28">
        <v>46113</v>
      </c>
      <c r="X1876" s="27"/>
      <c r="Y1876" s="27"/>
      <c r="Z1876" s="29"/>
      <c r="AA1876" s="29">
        <v>0.41111111111111109</v>
      </c>
      <c r="AB1876" s="29">
        <v>0.49652777777777779</v>
      </c>
      <c r="AC1876" s="30">
        <v>46113</v>
      </c>
      <c r="AD1876" s="15" t="str">
        <f>IF(Tabla2[[#This Row],[HORA ENTREGA]]="DIRECTO","On time", IF(AA1876&lt;&gt;"",IF(Tabla2[[#This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6" s="15" t="str">
        <f>MID(Tabla2[[#This Row],[TIPO]],1,3)</f>
        <v xml:space="preserve">40 </v>
      </c>
      <c r="AF18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PETROQUIMICA DOW */ Cont: * HAMU1633029*/ HR Entrega: *10:00* /Dirección: *</v>
      </c>
      <c r="AG1876" s="38" t="str">
        <f>IFERROR(HYPERLINK("https://wa.me/"&amp;Tabla2[[#This Row],[CONTACTO]]&amp;"?text="&amp;Tabla2[[#This Row],[Mensaje]],"Enviar mensaje"),"")</f>
        <v>Enviar mensaje</v>
      </c>
      <c r="AH1876" s="15" t="str">
        <f>CONCATENATE(A1876,F1876)</f>
        <v>1875HAMU1633029</v>
      </c>
      <c r="AI1876" s="15" t="str">
        <f>CONCATENATE("ENT-",A1876)</f>
        <v>ENT-1875</v>
      </c>
      <c r="AJ1876" s="15" t="str">
        <f>IF(Tabla2[[#This Row],[Op]]&lt;&gt;"","ENTREGA","")</f>
        <v>ENTREGA</v>
      </c>
      <c r="AK1876" s="40" t="str">
        <f>(Tabla2[[#This Row],[FECHA ENTREGA]]&amp;Tabla2[[#This Row],[HORA ENTREGA]])</f>
        <v>461130,416666666666667</v>
      </c>
      <c r="AL1876" s="34" t="str">
        <f>IFERROR(HYPERLINK("https://wa.me/"&amp;Tabla2[[#This Row],[CONTACTO]]&amp;"?text="&amp;Tabla2[[#This Row],[Mensaje]]),"")</f>
        <v>https://wa.me/56953157599?text=Hola!%0AServicio del día 01-04%0A *Cliente:* PETROQUIMICA DOW */ Cont: * HAMU1633029*/ HR Entrega: *10:00* /Dirección: *</v>
      </c>
    </row>
    <row r="1877" spans="1:38" s="15" customFormat="1" ht="16.5" customHeight="1" x14ac:dyDescent="0.2">
      <c r="A1877" s="15">
        <f>ROW(A1876)</f>
        <v>1876</v>
      </c>
      <c r="B1877" s="15">
        <f>IF(J1877=J1876,B1876+1,1)</f>
        <v>27</v>
      </c>
      <c r="C1877" s="15" t="s">
        <v>1554</v>
      </c>
      <c r="D1877" s="25" t="s">
        <v>39</v>
      </c>
      <c r="E1877" s="27">
        <v>188995</v>
      </c>
      <c r="F1877" s="27" t="s">
        <v>2976</v>
      </c>
      <c r="G1877" s="27" t="s">
        <v>41</v>
      </c>
      <c r="H1877" s="27">
        <v>28205</v>
      </c>
      <c r="I1877" s="27" t="s">
        <v>42</v>
      </c>
      <c r="J1877" s="28">
        <v>46113</v>
      </c>
      <c r="K1877" s="26">
        <v>0.41666666666666669</v>
      </c>
      <c r="L1877" s="26"/>
      <c r="M1877" s="27" t="s">
        <v>674</v>
      </c>
      <c r="N1877" s="25">
        <f>IFERROR(VLOOKUP(M1877,Data!$J$1:$K$58,2,0),"")</f>
        <v>56967386018</v>
      </c>
      <c r="O1877" s="27" t="s">
        <v>356</v>
      </c>
      <c r="P1877" s="27"/>
      <c r="Q1877" s="27"/>
      <c r="R1877" s="27" t="s">
        <v>69</v>
      </c>
      <c r="S1877" s="27" t="s">
        <v>2977</v>
      </c>
      <c r="T1877" s="27"/>
      <c r="U1877" s="28">
        <v>46113</v>
      </c>
      <c r="X1877" s="27"/>
      <c r="Y1877" s="27"/>
      <c r="Z1877" s="29"/>
      <c r="AA1877" s="29">
        <v>0.40972222222222221</v>
      </c>
      <c r="AB1877" s="29">
        <v>0.44444444444444442</v>
      </c>
      <c r="AC1877" s="30">
        <v>46113</v>
      </c>
      <c r="AD1877" s="15" t="str">
        <f>IF(Tabla2[[#This Row],[HORA ENTREGA]]="DIRECTO","On time", IF(AA1877&lt;&gt;"",IF(Tabla2[[#This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7" s="15" t="str">
        <f>MID(Tabla2[[#This Row],[TIPO]],1,3)</f>
        <v xml:space="preserve">40 </v>
      </c>
      <c r="AF18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PETROQUIMICA DOW */ Cont: * TLNU4205506*/ HR Entrega: *10:00* /Dirección: *</v>
      </c>
      <c r="AG1877" s="38" t="str">
        <f>IFERROR(HYPERLINK("https://wa.me/"&amp;Tabla2[[#This Row],[CONTACTO]]&amp;"?text="&amp;Tabla2[[#This Row],[Mensaje]],"Enviar mensaje"),"")</f>
        <v>Enviar mensaje</v>
      </c>
      <c r="AH1877" s="15" t="str">
        <f>CONCATENATE(A1877,F1877)</f>
        <v>1876TLNU4205506</v>
      </c>
      <c r="AI1877" s="15" t="str">
        <f>CONCATENATE("ENT-",A1877)</f>
        <v>ENT-1876</v>
      </c>
      <c r="AJ1877" s="15" t="str">
        <f>IF(Tabla2[[#This Row],[Op]]&lt;&gt;"","ENTREGA","")</f>
        <v>ENTREGA</v>
      </c>
      <c r="AK1877" s="40" t="str">
        <f>(Tabla2[[#This Row],[FECHA ENTREGA]]&amp;Tabla2[[#This Row],[HORA ENTREGA]])</f>
        <v>461130,416666666666667</v>
      </c>
      <c r="AL1877" s="34" t="str">
        <f>IFERROR(HYPERLINK("https://wa.me/"&amp;Tabla2[[#This Row],[CONTACTO]]&amp;"?text="&amp;Tabla2[[#This Row],[Mensaje]]),"")</f>
        <v>https://wa.me/56967386018?text=Hola!%0AServicio del día 01-04%0A *Cliente:* PETROQUIMICA DOW */ Cont: * TLNU4205506*/ HR Entrega: *10:00* /Dirección: *</v>
      </c>
    </row>
    <row r="1878" spans="1:38" s="15" customFormat="1" ht="16.5" customHeight="1" x14ac:dyDescent="0.2">
      <c r="A1878" s="15">
        <f>ROW(A1877)</f>
        <v>1877</v>
      </c>
      <c r="B1878" s="15">
        <f>IF(J1878=J1877,B1877+1,1)</f>
        <v>28</v>
      </c>
      <c r="C1878" s="15" t="s">
        <v>1554</v>
      </c>
      <c r="D1878" s="25" t="s">
        <v>39</v>
      </c>
      <c r="E1878" s="27">
        <v>188996</v>
      </c>
      <c r="F1878" s="27" t="s">
        <v>2978</v>
      </c>
      <c r="G1878" s="27" t="s">
        <v>41</v>
      </c>
      <c r="H1878" s="27">
        <v>28205</v>
      </c>
      <c r="I1878" s="27" t="s">
        <v>42</v>
      </c>
      <c r="J1878" s="28">
        <v>46113</v>
      </c>
      <c r="K1878" s="26">
        <v>0.58333333333333337</v>
      </c>
      <c r="L1878" s="26"/>
      <c r="M1878" s="27" t="s">
        <v>649</v>
      </c>
      <c r="N1878" s="25">
        <f>IFERROR(VLOOKUP(M1878,Data!$J$1:$K$58,2,0),"")</f>
        <v>56939438073</v>
      </c>
      <c r="O1878" s="27" t="s">
        <v>203</v>
      </c>
      <c r="P1878" s="27"/>
      <c r="Q1878" s="27"/>
      <c r="R1878" s="27" t="s">
        <v>218</v>
      </c>
      <c r="S1878" s="27" t="s">
        <v>2977</v>
      </c>
      <c r="T1878" s="27"/>
      <c r="U1878" s="28">
        <v>46113</v>
      </c>
      <c r="X1878" s="27"/>
      <c r="Y1878" s="27"/>
      <c r="Z1878" s="29"/>
      <c r="AA1878" s="29">
        <v>0.58333333333333337</v>
      </c>
      <c r="AB1878" s="29">
        <v>0.64583333333333337</v>
      </c>
      <c r="AC1878" s="30">
        <v>46113</v>
      </c>
      <c r="AD1878" s="15" t="str">
        <f>IF(Tabla2[[#This Row],[HORA ENTREGA]]="DIRECTO","On time", IF(AA1878&lt;&gt;"",IF(Tabla2[[#This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8" s="15" t="str">
        <f>MID(Tabla2[[#This Row],[TIPO]],1,3)</f>
        <v xml:space="preserve">40 </v>
      </c>
      <c r="AF18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PETROQUIMICA DOW */ Cont: * HLXU8027437*/ HR Entrega: *14:00* /Dirección: *</v>
      </c>
      <c r="AG1878" s="38" t="str">
        <f>IFERROR(HYPERLINK("https://wa.me/"&amp;Tabla2[[#This Row],[CONTACTO]]&amp;"?text="&amp;Tabla2[[#This Row],[Mensaje]],"Enviar mensaje"),"")</f>
        <v>Enviar mensaje</v>
      </c>
      <c r="AH1878" s="15" t="str">
        <f>CONCATENATE(A1878,F1878)</f>
        <v>1877HLXU8027437</v>
      </c>
      <c r="AI1878" s="15" t="str">
        <f>CONCATENATE("ENT-",A1878)</f>
        <v>ENT-1877</v>
      </c>
      <c r="AJ1878" s="15" t="str">
        <f>IF(Tabla2[[#This Row],[Op]]&lt;&gt;"","ENTREGA","")</f>
        <v>ENTREGA</v>
      </c>
      <c r="AK1878" s="40" t="str">
        <f>(Tabla2[[#This Row],[FECHA ENTREGA]]&amp;Tabla2[[#This Row],[HORA ENTREGA]])</f>
        <v>461130,583333333333333</v>
      </c>
      <c r="AL1878" s="34" t="str">
        <f>IFERROR(HYPERLINK("https://wa.me/"&amp;Tabla2[[#This Row],[CONTACTO]]&amp;"?text="&amp;Tabla2[[#This Row],[Mensaje]]),"")</f>
        <v>https://wa.me/56939438073?text=Hola!%0AServicio del día 01-04%0A *Cliente:* PETROQUIMICA DOW */ Cont: * HLXU8027437*/ HR Entrega: *14:00* /Dirección: *</v>
      </c>
    </row>
    <row r="1879" spans="1:38" s="15" customFormat="1" ht="16.5" customHeight="1" x14ac:dyDescent="0.2">
      <c r="A1879" s="15">
        <f>ROW(A1878)</f>
        <v>1878</v>
      </c>
      <c r="B1879" s="15">
        <f>IF(J1879=J1878,B1878+1,1)</f>
        <v>29</v>
      </c>
      <c r="C1879" s="15" t="s">
        <v>219</v>
      </c>
      <c r="D1879" s="25" t="s">
        <v>39</v>
      </c>
      <c r="E1879" s="27">
        <v>102927</v>
      </c>
      <c r="F1879" s="27" t="s">
        <v>2979</v>
      </c>
      <c r="G1879" s="27" t="s">
        <v>465</v>
      </c>
      <c r="H1879" s="27">
        <v>10900</v>
      </c>
      <c r="I1879" s="27" t="s">
        <v>42</v>
      </c>
      <c r="J1879" s="28">
        <v>46113</v>
      </c>
      <c r="K1879" s="26">
        <v>0.375</v>
      </c>
      <c r="L1879" s="26"/>
      <c r="M1879" s="27" t="s">
        <v>319</v>
      </c>
      <c r="N1879" s="25">
        <f>IFERROR(VLOOKUP(M1879,Data!$J$1:$K$58,2,0),"")</f>
        <v>56948501048</v>
      </c>
      <c r="O1879" s="27" t="s">
        <v>320</v>
      </c>
      <c r="P1879" s="27"/>
      <c r="Q1879" s="27" t="s">
        <v>229</v>
      </c>
      <c r="R1879" s="27" t="s">
        <v>218</v>
      </c>
      <c r="S1879" s="27" t="s">
        <v>319</v>
      </c>
      <c r="T1879" s="27"/>
      <c r="U1879" s="28">
        <v>46113</v>
      </c>
      <c r="X1879" s="27"/>
      <c r="Y1879" s="27"/>
      <c r="Z1879" s="29"/>
      <c r="AA1879" s="29">
        <v>0.37708333333333333</v>
      </c>
      <c r="AB1879" s="29">
        <v>0.52777777777777779</v>
      </c>
      <c r="AC1879" s="30">
        <v>46113</v>
      </c>
      <c r="AD1879" s="15" t="str">
        <f>IF(Tabla2[[#This Row],[HORA ENTREGA]]="DIRECTO","On time", IF(AA1879&lt;&gt;"",IF(Tabla2[[#This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79" s="15" t="str">
        <f>MID(Tabla2[[#This Row],[TIPO]],1,3)</f>
        <v xml:space="preserve">40 </v>
      </c>
      <c r="AF18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RENDIC S.A. */ Cont: * UACU5594896*/ HR Entrega: *09:00* /Dirección: *Avenida Miraflores 9700-Bodega 4C, PUDAHUEL</v>
      </c>
      <c r="AG1879" s="38" t="str">
        <f>IFERROR(HYPERLINK("https://wa.me/"&amp;Tabla2[[#This Row],[CONTACTO]]&amp;"?text="&amp;Tabla2[[#This Row],[Mensaje]],"Enviar mensaje"),"")</f>
        <v>Enviar mensaje</v>
      </c>
      <c r="AH1879" s="15" t="str">
        <f>CONCATENATE(A1879,F1879)</f>
        <v>1878UACU5594896</v>
      </c>
      <c r="AI1879" s="15" t="str">
        <f>CONCATENATE("ENT-",A1879)</f>
        <v>ENT-1878</v>
      </c>
      <c r="AJ1879" s="15" t="str">
        <f>IF(Tabla2[[#This Row],[Op]]&lt;&gt;"","ENTREGA","")</f>
        <v>ENTREGA</v>
      </c>
      <c r="AK1879" s="40" t="str">
        <f>(Tabla2[[#This Row],[FECHA ENTREGA]]&amp;Tabla2[[#This Row],[HORA ENTREGA]])</f>
        <v>461130,375</v>
      </c>
      <c r="AL1879" s="34" t="str">
        <f>IFERROR(HYPERLINK("https://wa.me/"&amp;Tabla2[[#This Row],[CONTACTO]]&amp;"?text="&amp;Tabla2[[#This Row],[Mensaje]]),"")</f>
        <v>https://wa.me/56948501048?text=Hola!%0AServicio del día 01-04%0A *Cliente:* RENDIC S.A. */ Cont: * UACU5594896*/ HR Entrega: *09:00* /Dirección: *Avenida Miraflores 9700-Bodega 4C, PUDAHUEL</v>
      </c>
    </row>
    <row r="1880" spans="1:38" s="15" customFormat="1" ht="16.5" customHeight="1" x14ac:dyDescent="0.2">
      <c r="A1880" s="15">
        <f>ROW(A1879)</f>
        <v>1879</v>
      </c>
      <c r="B1880" s="15">
        <f>IF(J1880=J1879,B1879+1,1)</f>
        <v>30</v>
      </c>
      <c r="C1880" s="15" t="s">
        <v>2271</v>
      </c>
      <c r="D1880" s="25" t="s">
        <v>122</v>
      </c>
      <c r="E1880" s="27" t="s">
        <v>120</v>
      </c>
      <c r="F1880" s="27"/>
      <c r="G1880" s="27" t="s">
        <v>41</v>
      </c>
      <c r="H1880" s="27" t="s">
        <v>120</v>
      </c>
      <c r="I1880" s="27" t="s">
        <v>120</v>
      </c>
      <c r="J1880" s="28">
        <v>46113</v>
      </c>
      <c r="K1880" s="26">
        <v>0.29166666666666669</v>
      </c>
      <c r="L1880" s="26"/>
      <c r="M1880" s="27" t="s">
        <v>567</v>
      </c>
      <c r="N1880" s="25">
        <f>IFERROR(VLOOKUP(M1880,Data!$J$1:$K$58,2,0),"")</f>
        <v>56964069749</v>
      </c>
      <c r="O1880" s="27" t="s">
        <v>568</v>
      </c>
      <c r="P1880" s="27"/>
      <c r="Q1880" s="27" t="s">
        <v>569</v>
      </c>
      <c r="R1880" s="27"/>
      <c r="S1880" s="27"/>
      <c r="T1880" s="27"/>
      <c r="U1880" s="28"/>
      <c r="X1880" s="27"/>
      <c r="Y1880" s="27" t="s">
        <v>2271</v>
      </c>
      <c r="Z1880" s="29"/>
      <c r="AA1880" s="29"/>
      <c r="AB1880" s="29"/>
      <c r="AC1880" s="30"/>
      <c r="AD1880" s="15" t="str">
        <f>IF(Tabla2[[#This Row],[HORA ENTREGA]]="DIRECTO","On time", IF(AA1880&lt;&gt;"",IF(Tabla2[[#This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880" s="15" t="str">
        <f>MID(Tabla2[[#This Row],[TIPO]],1,3)</f>
        <v xml:space="preserve">40 </v>
      </c>
      <c r="AF18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RITRAMA */ Cont: * */ HR Entrega: *07:00* /Dirección: *AV. TUPUNGATO 3420, PLACILLA</v>
      </c>
      <c r="AG1880" s="38" t="str">
        <f>IFERROR(HYPERLINK("https://wa.me/"&amp;Tabla2[[#This Row],[CONTACTO]]&amp;"?text="&amp;Tabla2[[#This Row],[Mensaje]],"Enviar mensaje"),"")</f>
        <v>Enviar mensaje</v>
      </c>
      <c r="AH1880" s="15" t="str">
        <f>CONCATENATE(A1880,F1880)</f>
        <v>1879</v>
      </c>
      <c r="AI1880" s="15" t="str">
        <f>CONCATENATE("ENT-",A1880)</f>
        <v>ENT-1879</v>
      </c>
      <c r="AJ1880" s="15" t="str">
        <f>IF(Tabla2[[#This Row],[Op]]&lt;&gt;"","ENTREGA","")</f>
        <v>ENTREGA</v>
      </c>
      <c r="AK1880" s="40" t="str">
        <f>(Tabla2[[#This Row],[FECHA ENTREGA]]&amp;Tabla2[[#This Row],[HORA ENTREGA]])</f>
        <v>461130,291666666666667</v>
      </c>
      <c r="AL1880" s="34" t="str">
        <f>IFERROR(HYPERLINK("https://wa.me/"&amp;Tabla2[[#This Row],[CONTACTO]]&amp;"?text="&amp;Tabla2[[#This Row],[Mensaje]]),"")</f>
        <v>https://wa.me/56964069749?text=Hola!%0AServicio del día 01-04%0A *Cliente:* RITRAMA */ Cont: * */ HR Entrega: *07:00* /Dirección: *AV. TUPUNGATO 3420, PLACILLA</v>
      </c>
    </row>
    <row r="1881" spans="1:38" s="15" customFormat="1" ht="16.5" customHeight="1" x14ac:dyDescent="0.2">
      <c r="A1881" s="15">
        <f>ROW(A1880)</f>
        <v>1880</v>
      </c>
      <c r="B1881" s="15">
        <f>IF(J1881=J1880,B1880+1,1)</f>
        <v>31</v>
      </c>
      <c r="C1881" s="15" t="s">
        <v>2271</v>
      </c>
      <c r="D1881" s="25" t="s">
        <v>122</v>
      </c>
      <c r="E1881" s="27" t="s">
        <v>120</v>
      </c>
      <c r="F1881" s="27" t="s">
        <v>456</v>
      </c>
      <c r="G1881" s="27" t="s">
        <v>456</v>
      </c>
      <c r="H1881" s="27" t="s">
        <v>120</v>
      </c>
      <c r="I1881" s="27" t="s">
        <v>120</v>
      </c>
      <c r="J1881" s="28">
        <v>46113</v>
      </c>
      <c r="K1881" s="26">
        <v>0.29166666666666669</v>
      </c>
      <c r="L1881" s="26"/>
      <c r="M1881" s="27" t="s">
        <v>570</v>
      </c>
      <c r="N1881" s="25">
        <f>IFERROR(VLOOKUP(M1881,Data!$J$1:$K$58,2,0),"")</f>
        <v>56973887322</v>
      </c>
      <c r="O1881" s="27" t="s">
        <v>738</v>
      </c>
      <c r="P1881" s="27"/>
      <c r="Q1881" s="27" t="s">
        <v>569</v>
      </c>
      <c r="R1881" s="27"/>
      <c r="S1881" s="27"/>
      <c r="T1881" s="27"/>
      <c r="U1881" s="28"/>
      <c r="X1881" s="27"/>
      <c r="Y1881" s="27" t="s">
        <v>2271</v>
      </c>
      <c r="Z1881" s="29"/>
      <c r="AA1881" s="29"/>
      <c r="AB1881" s="29"/>
      <c r="AC1881" s="30"/>
      <c r="AD1881" s="15" t="str">
        <f>IF(Tabla2[[#This Row],[HORA ENTREGA]]="DIRECTO","On time", IF(AA1881&lt;&gt;"",IF(Tabla2[[#This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881" s="15" t="str">
        <f>MID(Tabla2[[#This Row],[TIPO]],1,3)</f>
        <v>RAM</v>
      </c>
      <c r="AF18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RITRAMA */ Cont: * RAMPLA*/ HR Entrega: *07:00* /Dirección: *AV. TUPUNGATO 3420, PLACILLA</v>
      </c>
      <c r="AG1881" s="38" t="str">
        <f>IFERROR(HYPERLINK("https://wa.me/"&amp;Tabla2[[#This Row],[CONTACTO]]&amp;"?text="&amp;Tabla2[[#This Row],[Mensaje]],"Enviar mensaje"),"")</f>
        <v>Enviar mensaje</v>
      </c>
      <c r="AH1881" s="15" t="str">
        <f>CONCATENATE(A1881,F1881)</f>
        <v>1880RAMPLA</v>
      </c>
      <c r="AI1881" s="15" t="str">
        <f>CONCATENATE("ENT-",A1881)</f>
        <v>ENT-1880</v>
      </c>
      <c r="AJ1881" s="15" t="str">
        <f>IF(Tabla2[[#This Row],[Op]]&lt;&gt;"","ENTREGA","")</f>
        <v>ENTREGA</v>
      </c>
      <c r="AK1881" s="40" t="str">
        <f>(Tabla2[[#This Row],[FECHA ENTREGA]]&amp;Tabla2[[#This Row],[HORA ENTREGA]])</f>
        <v>461130,291666666666667</v>
      </c>
      <c r="AL1881" s="34" t="str">
        <f>IFERROR(HYPERLINK("https://wa.me/"&amp;Tabla2[[#This Row],[CONTACTO]]&amp;"?text="&amp;Tabla2[[#This Row],[Mensaje]]),"")</f>
        <v>https://wa.me/56973887322?text=Hola!%0AServicio del día 01-04%0A *Cliente:* RITRAMA */ Cont: * RAMPLA*/ HR Entrega: *07:00* /Dirección: *AV. TUPUNGATO 3420, PLACILLA</v>
      </c>
    </row>
    <row r="1882" spans="1:38" s="15" customFormat="1" ht="16.5" customHeight="1" x14ac:dyDescent="0.2">
      <c r="A1882" s="15">
        <f>ROW(A1881)</f>
        <v>1881</v>
      </c>
      <c r="B1882" s="15">
        <f>IF(J1882=J1881,B1881+1,1)</f>
        <v>32</v>
      </c>
      <c r="C1882" s="15" t="s">
        <v>2980</v>
      </c>
      <c r="D1882" s="25" t="s">
        <v>39</v>
      </c>
      <c r="E1882" s="27">
        <v>302053</v>
      </c>
      <c r="F1882" s="27" t="s">
        <v>2981</v>
      </c>
      <c r="G1882" s="27" t="s">
        <v>41</v>
      </c>
      <c r="H1882" s="27">
        <v>16230</v>
      </c>
      <c r="I1882" s="27" t="s">
        <v>2982</v>
      </c>
      <c r="J1882" s="28">
        <v>46113</v>
      </c>
      <c r="K1882" s="26" t="s">
        <v>290</v>
      </c>
      <c r="L1882" s="26"/>
      <c r="M1882" s="27" t="s">
        <v>389</v>
      </c>
      <c r="N1882" s="25">
        <f>IFERROR(VLOOKUP(M1882,Data!$J$1:$K$58,2,0),"")</f>
        <v>56988336520</v>
      </c>
      <c r="O1882" s="27" t="s">
        <v>390</v>
      </c>
      <c r="P1882" s="27"/>
      <c r="Q1882" s="27" t="s">
        <v>2983</v>
      </c>
      <c r="R1882" s="27" t="s">
        <v>74</v>
      </c>
      <c r="S1882" s="27" t="s">
        <v>389</v>
      </c>
      <c r="T1882" s="27"/>
      <c r="U1882" s="28">
        <v>46113</v>
      </c>
      <c r="X1882" s="27"/>
      <c r="Y1882" s="27"/>
      <c r="Z1882" s="29"/>
      <c r="AA1882" s="29">
        <v>0.55555555555555558</v>
      </c>
      <c r="AB1882" s="29">
        <v>0.66666666666666663</v>
      </c>
      <c r="AC1882" s="30">
        <v>46113</v>
      </c>
      <c r="AD1882" s="15" t="str">
        <f>IF(Tabla2[[#This Row],[HORA ENTREGA]]="DIRECTO","On time", IF(AA1882&lt;&gt;"",IF(Tabla2[[#This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2" s="15" t="str">
        <f>MID(Tabla2[[#This Row],[TIPO]],1,3)</f>
        <v xml:space="preserve">40 </v>
      </c>
      <c r="AF18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SIMPLETECH SPA */ Cont: * MSDU7765178*/ HR Entrega: *DIRECTO* /Dirección: *CALETERA SAN MARTIN 8000, BOD.6-A, QUILICURA</v>
      </c>
      <c r="AG1882" s="38" t="str">
        <f>IFERROR(HYPERLINK("https://wa.me/"&amp;Tabla2[[#This Row],[CONTACTO]]&amp;"?text="&amp;Tabla2[[#This Row],[Mensaje]],"Enviar mensaje"),"")</f>
        <v>Enviar mensaje</v>
      </c>
      <c r="AH1882" s="15" t="str">
        <f>CONCATENATE(A1882,F1882)</f>
        <v>1881MSDU7765178</v>
      </c>
      <c r="AI1882" s="15" t="str">
        <f>CONCATENATE("ENT-",A1882)</f>
        <v>ENT-1881</v>
      </c>
      <c r="AJ1882" s="15" t="str">
        <f>IF(Tabla2[[#This Row],[Op]]&lt;&gt;"","ENTREGA","")</f>
        <v>ENTREGA</v>
      </c>
      <c r="AK1882" s="40" t="str">
        <f>(Tabla2[[#This Row],[FECHA ENTREGA]]&amp;Tabla2[[#This Row],[HORA ENTREGA]])</f>
        <v>46113DIRECTO</v>
      </c>
      <c r="AL1882" s="34" t="str">
        <f>IFERROR(HYPERLINK("https://wa.me/"&amp;Tabla2[[#This Row],[CONTACTO]]&amp;"?text="&amp;Tabla2[[#This Row],[Mensaje]]),"")</f>
        <v>https://wa.me/56988336520?text=Hola!%0AServicio del día 01-04%0A *Cliente:* SIMPLETECH SPA */ Cont: * MSDU7765178*/ HR Entrega: *DIRECTO* /Dirección: *CALETERA SAN MARTIN 8000, BOD.6-A, QUILICURA</v>
      </c>
    </row>
    <row r="1883" spans="1:38" s="15" customFormat="1" ht="16.5" customHeight="1" x14ac:dyDescent="0.2">
      <c r="A1883" s="15">
        <f>ROW(A1882)</f>
        <v>1882</v>
      </c>
      <c r="B1883" s="15">
        <f>IF(J1883=J1882,B1882+1,1)</f>
        <v>33</v>
      </c>
      <c r="C1883" s="15" t="s">
        <v>236</v>
      </c>
      <c r="D1883" s="25" t="s">
        <v>39</v>
      </c>
      <c r="E1883" s="27">
        <v>508693</v>
      </c>
      <c r="F1883" s="27" t="s">
        <v>2984</v>
      </c>
      <c r="G1883" s="27" t="s">
        <v>41</v>
      </c>
      <c r="H1883" s="27">
        <v>9872</v>
      </c>
      <c r="I1883" s="27" t="s">
        <v>2985</v>
      </c>
      <c r="J1883" s="28">
        <v>46113</v>
      </c>
      <c r="K1883" s="26">
        <v>0.33333333333333331</v>
      </c>
      <c r="L1883" s="26"/>
      <c r="M1883" s="27" t="s">
        <v>176</v>
      </c>
      <c r="N1883" s="25">
        <f>IFERROR(VLOOKUP(M1883,Data!$J$1:$K$58,2,0),"")</f>
        <v>56968463649</v>
      </c>
      <c r="O1883" s="27" t="s">
        <v>297</v>
      </c>
      <c r="P1883" s="27"/>
      <c r="Q1883" s="27" t="s">
        <v>2986</v>
      </c>
      <c r="R1883" s="27" t="s">
        <v>74</v>
      </c>
      <c r="S1883" s="27" t="s">
        <v>233</v>
      </c>
      <c r="T1883" s="27"/>
      <c r="U1883" s="28">
        <v>46114</v>
      </c>
      <c r="X1883" s="27"/>
      <c r="Y1883" s="27"/>
      <c r="Z1883" s="29"/>
      <c r="AA1883" s="29">
        <v>0.41319444444444442</v>
      </c>
      <c r="AB1883" s="29">
        <v>0.625</v>
      </c>
      <c r="AC1883" s="30">
        <v>46113</v>
      </c>
      <c r="AD1883" s="15" t="str">
        <f>IF(Tabla2[[#This Row],[HORA ENTREGA]]="DIRECTO","On time", IF(AA1883&lt;&gt;"",IF(Tabla2[[#This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83" s="15" t="str">
        <f>MID(Tabla2[[#This Row],[TIPO]],1,3)</f>
        <v xml:space="preserve">40 </v>
      </c>
      <c r="AF18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SOCIEDAD COMERCIAL MARBEN PETS LTDA */ Cont: * MSNU8643364*/ HR Entrega: *08:00* /Dirección: *LA FRAGUA BOD PRINCIPAL</v>
      </c>
      <c r="AG1883" s="38" t="str">
        <f>IFERROR(HYPERLINK("https://wa.me/"&amp;Tabla2[[#This Row],[CONTACTO]]&amp;"?text="&amp;Tabla2[[#This Row],[Mensaje]],"Enviar mensaje"),"")</f>
        <v>Enviar mensaje</v>
      </c>
      <c r="AH1883" s="15" t="str">
        <f>CONCATENATE(A1883,F1883)</f>
        <v>1882MSNU8643364</v>
      </c>
      <c r="AI1883" s="15" t="str">
        <f>CONCATENATE("ENT-",A1883)</f>
        <v>ENT-1882</v>
      </c>
      <c r="AJ1883" s="15" t="str">
        <f>IF(Tabla2[[#This Row],[Op]]&lt;&gt;"","ENTREGA","")</f>
        <v>ENTREGA</v>
      </c>
      <c r="AK1883" s="40" t="str">
        <f>(Tabla2[[#This Row],[FECHA ENTREGA]]&amp;Tabla2[[#This Row],[HORA ENTREGA]])</f>
        <v>461130,333333333333333</v>
      </c>
      <c r="AL1883" s="34" t="str">
        <f>IFERROR(HYPERLINK("https://wa.me/"&amp;Tabla2[[#This Row],[CONTACTO]]&amp;"?text="&amp;Tabla2[[#This Row],[Mensaje]]),"")</f>
        <v>https://wa.me/56968463649?text=Hola!%0AServicio del día 01-04%0A *Cliente:* SOCIEDAD COMERCIAL MARBEN PETS LTDA */ Cont: * MSNU8643364*/ HR Entrega: *08:00* /Dirección: *LA FRAGUA BOD PRINCIPAL</v>
      </c>
    </row>
    <row r="1884" spans="1:38" s="15" customFormat="1" ht="16.5" customHeight="1" x14ac:dyDescent="0.2">
      <c r="A1884" s="15">
        <f>ROW(A1883)</f>
        <v>1883</v>
      </c>
      <c r="B1884" s="15">
        <f>IF(J1884=J1883,B1883+1,1)</f>
        <v>34</v>
      </c>
      <c r="C1884" s="15" t="s">
        <v>360</v>
      </c>
      <c r="D1884" s="25" t="s">
        <v>39</v>
      </c>
      <c r="E1884" s="27">
        <v>315578</v>
      </c>
      <c r="F1884" s="27" t="s">
        <v>2987</v>
      </c>
      <c r="G1884" s="27" t="s">
        <v>41</v>
      </c>
      <c r="H1884" s="27">
        <v>6100</v>
      </c>
      <c r="I1884" s="27" t="s">
        <v>42</v>
      </c>
      <c r="J1884" s="28">
        <v>46113</v>
      </c>
      <c r="K1884" s="26">
        <v>0.375</v>
      </c>
      <c r="L1884" s="26"/>
      <c r="M1884" s="27" t="s">
        <v>953</v>
      </c>
      <c r="N1884" s="25">
        <f>IFERROR(VLOOKUP(M1884,Data!$J$1:$K$58,2,0),"")</f>
        <v>56967128754</v>
      </c>
      <c r="O1884" s="27" t="s">
        <v>253</v>
      </c>
      <c r="P1884" s="27"/>
      <c r="Q1884" s="27" t="s">
        <v>2429</v>
      </c>
      <c r="R1884" s="27" t="s">
        <v>1765</v>
      </c>
      <c r="S1884" s="27" t="s">
        <v>953</v>
      </c>
      <c r="T1884" s="27"/>
      <c r="U1884" s="28">
        <v>46113</v>
      </c>
      <c r="X1884" s="27"/>
      <c r="Y1884" s="27"/>
      <c r="Z1884" s="29"/>
      <c r="AA1884" s="29">
        <v>0.375</v>
      </c>
      <c r="AB1884" s="29">
        <v>0.4548611111111111</v>
      </c>
      <c r="AC1884" s="30">
        <v>46113</v>
      </c>
      <c r="AD1884" s="15" t="str">
        <f>IF(Tabla2[[#This Row],[HORA ENTREGA]]="DIRECTO","On time", IF(AA1884&lt;&gt;"",IF(Tabla2[[#This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4" s="15" t="str">
        <f>MID(Tabla2[[#This Row],[TIPO]],1,3)</f>
        <v xml:space="preserve">40 </v>
      </c>
      <c r="AF18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SUMINISTROS TELEFONICOS Y COMPUTACIONALES ESTEC LT */ Cont: * MSBU7443955*/ HR Entrega: *09:00* /Dirección: *SCHENKER - LO BOZA 422, PUDAHUEL</v>
      </c>
      <c r="AG1884" s="38" t="str">
        <f>IFERROR(HYPERLINK("https://wa.me/"&amp;Tabla2[[#This Row],[CONTACTO]]&amp;"?text="&amp;Tabla2[[#This Row],[Mensaje]],"Enviar mensaje"),"")</f>
        <v>Enviar mensaje</v>
      </c>
      <c r="AH1884" s="15" t="str">
        <f>CONCATENATE(A1884,F1884)</f>
        <v>1883MSBU7443955</v>
      </c>
      <c r="AI1884" s="15" t="str">
        <f>CONCATENATE("ENT-",A1884)</f>
        <v>ENT-1883</v>
      </c>
      <c r="AJ1884" s="15" t="str">
        <f>IF(Tabla2[[#This Row],[Op]]&lt;&gt;"","ENTREGA","")</f>
        <v>ENTREGA</v>
      </c>
      <c r="AK1884" s="40" t="str">
        <f>(Tabla2[[#This Row],[FECHA ENTREGA]]&amp;Tabla2[[#This Row],[HORA ENTREGA]])</f>
        <v>461130,375</v>
      </c>
      <c r="AL1884" s="34" t="str">
        <f>IFERROR(HYPERLINK("https://wa.me/"&amp;Tabla2[[#This Row],[CONTACTO]]&amp;"?text="&amp;Tabla2[[#This Row],[Mensaje]]),"")</f>
        <v>https://wa.me/56967128754?text=Hola!%0AServicio del día 01-04%0A *Cliente:* SUMINISTROS TELEFONICOS Y COMPUTACIONALES ESTEC LT */ Cont: * MSBU7443955*/ HR Entrega: *09:00* /Dirección: *SCHENKER - LO BOZA 422, PUDAHUEL</v>
      </c>
    </row>
    <row r="1885" spans="1:38" s="15" customFormat="1" ht="16.5" customHeight="1" x14ac:dyDescent="0.2">
      <c r="A1885" s="15">
        <f>ROW(A1884)</f>
        <v>1884</v>
      </c>
      <c r="B1885" s="15">
        <f>IF(J1885=J1884,B1884+1,1)</f>
        <v>35</v>
      </c>
      <c r="C1885" s="15" t="s">
        <v>239</v>
      </c>
      <c r="D1885" s="25" t="s">
        <v>39</v>
      </c>
      <c r="E1885" s="27">
        <v>301672</v>
      </c>
      <c r="F1885" s="27" t="s">
        <v>2988</v>
      </c>
      <c r="G1885" s="27" t="s">
        <v>41</v>
      </c>
      <c r="H1885" s="27">
        <v>13000</v>
      </c>
      <c r="I1885" s="27" t="s">
        <v>42</v>
      </c>
      <c r="J1885" s="28">
        <v>46113</v>
      </c>
      <c r="K1885" s="26">
        <v>0.33333333333333331</v>
      </c>
      <c r="L1885" s="26"/>
      <c r="M1885" s="27" t="s">
        <v>172</v>
      </c>
      <c r="N1885" s="25">
        <f>IFERROR(VLOOKUP(M1885,Data!$J$1:$K$58,2,0),"")</f>
        <v>56985215946</v>
      </c>
      <c r="O1885" s="27" t="s">
        <v>173</v>
      </c>
      <c r="P1885" s="27"/>
      <c r="Q1885" s="27" t="s">
        <v>243</v>
      </c>
      <c r="R1885" s="27" t="s">
        <v>250</v>
      </c>
      <c r="S1885" s="27" t="s">
        <v>172</v>
      </c>
      <c r="T1885" s="27"/>
      <c r="U1885" s="28">
        <v>46113</v>
      </c>
      <c r="X1885" s="27"/>
      <c r="Y1885" s="27"/>
      <c r="Z1885" s="29"/>
      <c r="AA1885" s="29">
        <v>0.33680555555555558</v>
      </c>
      <c r="AB1885" s="29">
        <v>0.66319444444444442</v>
      </c>
      <c r="AC1885" s="30">
        <v>46113</v>
      </c>
      <c r="AD1885" s="15" t="str">
        <f>IF(Tabla2[[#This Row],[HORA ENTREGA]]="DIRECTO","On time", IF(AA1885&lt;&gt;"",IF(Tabla2[[#This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5" s="15" t="str">
        <f>MID(Tabla2[[#This Row],[TIPO]],1,3)</f>
        <v xml:space="preserve">40 </v>
      </c>
      <c r="AF18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SUPERMERCADO DEL NEUMATICO LTDA */ Cont: * ONEU5833541*/ HR Entrega: *08:00* /Dirección: *VELASQUEZ</v>
      </c>
      <c r="AG1885" s="38" t="str">
        <f>IFERROR(HYPERLINK("https://wa.me/"&amp;Tabla2[[#This Row],[CONTACTO]]&amp;"?text="&amp;Tabla2[[#This Row],[Mensaje]],"Enviar mensaje"),"")</f>
        <v>Enviar mensaje</v>
      </c>
      <c r="AH1885" s="15" t="str">
        <f>CONCATENATE(A1885,F1885)</f>
        <v>1884ONEU5833541</v>
      </c>
      <c r="AI1885" s="15" t="str">
        <f>CONCATENATE("ENT-",A1885)</f>
        <v>ENT-1884</v>
      </c>
      <c r="AJ1885" s="15" t="str">
        <f>IF(Tabla2[[#This Row],[Op]]&lt;&gt;"","ENTREGA","")</f>
        <v>ENTREGA</v>
      </c>
      <c r="AK1885" s="40" t="str">
        <f>(Tabla2[[#This Row],[FECHA ENTREGA]]&amp;Tabla2[[#This Row],[HORA ENTREGA]])</f>
        <v>461130,333333333333333</v>
      </c>
      <c r="AL1885" s="34" t="str">
        <f>IFERROR(HYPERLINK("https://wa.me/"&amp;Tabla2[[#This Row],[CONTACTO]]&amp;"?text="&amp;Tabla2[[#This Row],[Mensaje]]),"")</f>
        <v>https://wa.me/56985215946?text=Hola!%0AServicio del día 01-04%0A *Cliente:* SUPERMERCADO DEL NEUMATICO LTDA */ Cont: * ONEU5833541*/ HR Entrega: *08:00* /Dirección: *VELASQUEZ</v>
      </c>
    </row>
    <row r="1886" spans="1:38" s="15" customFormat="1" ht="16.5" customHeight="1" x14ac:dyDescent="0.2">
      <c r="A1886" s="15">
        <f>ROW(A1885)</f>
        <v>1885</v>
      </c>
      <c r="B1886" s="15">
        <f>IF(J1886=J1885,B1885+1,1)</f>
        <v>36</v>
      </c>
      <c r="C1886" s="15" t="s">
        <v>580</v>
      </c>
      <c r="D1886" s="25" t="s">
        <v>39</v>
      </c>
      <c r="E1886" s="27">
        <v>299302</v>
      </c>
      <c r="F1886" s="27" t="s">
        <v>2989</v>
      </c>
      <c r="G1886" s="27" t="s">
        <v>64</v>
      </c>
      <c r="H1886" s="27">
        <v>4880</v>
      </c>
      <c r="I1886" s="27" t="s">
        <v>42</v>
      </c>
      <c r="J1886" s="28">
        <v>46113</v>
      </c>
      <c r="K1886" s="26">
        <v>0.35416666666666669</v>
      </c>
      <c r="L1886" s="26"/>
      <c r="M1886" s="27" t="s">
        <v>199</v>
      </c>
      <c r="N1886" s="25">
        <f>IFERROR(VLOOKUP(M1886,Data!$J$1:$K$58,2,0),"")</f>
        <v>56975315726</v>
      </c>
      <c r="O1886" s="27" t="s">
        <v>200</v>
      </c>
      <c r="P1886" s="27"/>
      <c r="Q1886" s="27" t="s">
        <v>2990</v>
      </c>
      <c r="R1886" s="27" t="s">
        <v>1593</v>
      </c>
      <c r="S1886" s="27" t="s">
        <v>199</v>
      </c>
      <c r="T1886" s="27"/>
      <c r="U1886" s="28">
        <v>46113</v>
      </c>
      <c r="X1886" s="27"/>
      <c r="Y1886" s="27"/>
      <c r="Z1886" s="29"/>
      <c r="AA1886" s="29">
        <v>0.34861111111111109</v>
      </c>
      <c r="AB1886" s="29">
        <v>0.4826388888888889</v>
      </c>
      <c r="AC1886" s="30">
        <v>46113</v>
      </c>
      <c r="AD1886" s="15" t="str">
        <f>IF(Tabla2[[#This Row],[HORA ENTREGA]]="DIRECTO","On time", IF(AA1886&lt;&gt;"",IF(Tabla2[[#This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6" s="15" t="str">
        <f>MID(Tabla2[[#This Row],[TIPO]],1,3)</f>
        <v xml:space="preserve">20 </v>
      </c>
      <c r="AF18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01-04%0A *Cliente:* WURTH CHILE LTDA */ Cont: * BMOU2610880*/ HR Entrega: *08:30* /Dirección: *BOD.ID LOGISTIC - CAMINO CHORRILLOS UNO 21, PARCELA 21, LAMPA</v>
      </c>
      <c r="AG1886" s="38" t="str">
        <f>IFERROR(HYPERLINK("https://wa.me/"&amp;Tabla2[[#This Row],[CONTACTO]]&amp;"?text="&amp;Tabla2[[#This Row],[Mensaje]],"Enviar mensaje"),"")</f>
        <v>Enviar mensaje</v>
      </c>
      <c r="AH1886" s="15" t="str">
        <f>CONCATENATE(A1886,F1886)</f>
        <v>1885BMOU2610880</v>
      </c>
      <c r="AI1886" s="15" t="str">
        <f>CONCATENATE("ENT-",A1886)</f>
        <v>ENT-1885</v>
      </c>
      <c r="AJ1886" s="15" t="str">
        <f>IF(Tabla2[[#This Row],[Op]]&lt;&gt;"","ENTREGA","")</f>
        <v>ENTREGA</v>
      </c>
      <c r="AK1886" s="40" t="str">
        <f>(Tabla2[[#This Row],[FECHA ENTREGA]]&amp;Tabla2[[#This Row],[HORA ENTREGA]])</f>
        <v>461130,354166666666667</v>
      </c>
      <c r="AL1886" s="34" t="str">
        <f>IFERROR(HYPERLINK("https://wa.me/"&amp;Tabla2[[#This Row],[CONTACTO]]&amp;"?text="&amp;Tabla2[[#This Row],[Mensaje]]),"")</f>
        <v>https://wa.me/56975315726?text=Hola!%0AServicio del día 01-04%0A *Cliente:* WURTH CHILE LTDA */ Cont: * BMOU2610880*/ HR Entrega: *08:30* /Dirección: *BOD.ID LOGISTIC - CAMINO CHORRILLOS UNO 21, PARCELA 21, LAMPA</v>
      </c>
    </row>
    <row r="1887" spans="1:38" s="15" customFormat="1" ht="16.5" customHeight="1" x14ac:dyDescent="0.2">
      <c r="A1887" s="15">
        <f>ROW(A1886)</f>
        <v>1886</v>
      </c>
      <c r="B1887" s="15">
        <f>IF(J1887=J1886,B1886+1,1)</f>
        <v>1</v>
      </c>
      <c r="C1887" s="15" t="s">
        <v>43</v>
      </c>
      <c r="D1887" s="25" t="s">
        <v>39</v>
      </c>
      <c r="E1887" s="27">
        <v>369217</v>
      </c>
      <c r="F1887" s="27" t="s">
        <v>2991</v>
      </c>
      <c r="G1887" s="27" t="s">
        <v>41</v>
      </c>
      <c r="H1887" s="27">
        <v>15400</v>
      </c>
      <c r="I1887" s="27" t="s">
        <v>42</v>
      </c>
      <c r="J1887" s="28">
        <v>46114</v>
      </c>
      <c r="K1887" s="26">
        <v>0.47916666666666669</v>
      </c>
      <c r="L1887" s="26"/>
      <c r="M1887" s="27" t="s">
        <v>319</v>
      </c>
      <c r="N1887" s="25">
        <f>IFERROR(VLOOKUP(M1887,Data!$J$1:$K$58,2,0),"")</f>
        <v>56948501048</v>
      </c>
      <c r="O1887" s="27" t="s">
        <v>320</v>
      </c>
      <c r="P1887" s="27"/>
      <c r="Q1887" s="27" t="s">
        <v>2992</v>
      </c>
      <c r="R1887" s="27" t="s">
        <v>1593</v>
      </c>
      <c r="S1887" s="27" t="s">
        <v>319</v>
      </c>
      <c r="T1887" s="27"/>
      <c r="U1887" s="28">
        <v>46114</v>
      </c>
      <c r="X1887" s="27"/>
      <c r="Y1887" s="27"/>
      <c r="Z1887" s="29"/>
      <c r="AA1887" s="29">
        <v>0.44166666666666665</v>
      </c>
      <c r="AB1887" s="29">
        <v>0.57638888888888884</v>
      </c>
      <c r="AC1887" s="30">
        <v>46114</v>
      </c>
      <c r="AD1887" s="15" t="str">
        <f>IF(Tabla2[[#This Row],[HORA ENTREGA]]="DIRECTO","On time", IF(AA1887&lt;&gt;"",IF(Tabla2[[#This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7" s="15" t="str">
        <f>MID(Tabla2[[#This Row],[TIPO]],1,3)</f>
        <v xml:space="preserve">40 </v>
      </c>
      <c r="AF18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ALCA SPA */ Cont: * TCLU9893556*/ HR Entrega: *11:30* /Dirección: *Camino Punta Mocha 4899-A Huechuraba.</v>
      </c>
      <c r="AG1887" s="38" t="str">
        <f>IFERROR(HYPERLINK("https://wa.me/"&amp;Tabla2[[#This Row],[CONTACTO]]&amp;"?text="&amp;Tabla2[[#This Row],[Mensaje]],"Enviar mensaje"),"")</f>
        <v>Enviar mensaje</v>
      </c>
      <c r="AH1887" s="15" t="str">
        <f>CONCATENATE(A1887,F1887)</f>
        <v>1886TCLU9893556</v>
      </c>
      <c r="AI1887" s="15" t="str">
        <f>CONCATENATE("ENT-",A1887)</f>
        <v>ENT-1886</v>
      </c>
      <c r="AJ1887" s="15" t="str">
        <f>IF(Tabla2[[#This Row],[Op]]&lt;&gt;"","ENTREGA","")</f>
        <v>ENTREGA</v>
      </c>
      <c r="AK1887" s="40" t="str">
        <f>(Tabla2[[#This Row],[FECHA ENTREGA]]&amp;Tabla2[[#This Row],[HORA ENTREGA]])</f>
        <v>461140,479166666666667</v>
      </c>
      <c r="AL1887" s="34" t="str">
        <f>IFERROR(HYPERLINK("https://wa.me/"&amp;Tabla2[[#This Row],[CONTACTO]]&amp;"?text="&amp;Tabla2[[#This Row],[Mensaje]]),"")</f>
        <v>https://wa.me/56948501048?text=Hola!%0AServicio del día 02-04%0A *Cliente:* ALCA SPA */ Cont: * TCLU9893556*/ HR Entrega: *11:30* /Dirección: *Camino Punta Mocha 4899-A Huechuraba.</v>
      </c>
    </row>
    <row r="1888" spans="1:38" s="15" customFormat="1" ht="16.5" customHeight="1" x14ac:dyDescent="0.2">
      <c r="A1888" s="15">
        <f>ROW(A1887)</f>
        <v>1887</v>
      </c>
      <c r="B1888" s="15">
        <f>IF(J1888=J1887,B1887+1,1)</f>
        <v>2</v>
      </c>
      <c r="C1888" s="15" t="s">
        <v>43</v>
      </c>
      <c r="D1888" s="25" t="s">
        <v>39</v>
      </c>
      <c r="E1888" s="27">
        <v>368066</v>
      </c>
      <c r="F1888" s="27" t="s">
        <v>2993</v>
      </c>
      <c r="G1888" s="27" t="s">
        <v>41</v>
      </c>
      <c r="H1888" s="27">
        <v>15840</v>
      </c>
      <c r="I1888" s="27" t="s">
        <v>2994</v>
      </c>
      <c r="J1888" s="28">
        <v>46114</v>
      </c>
      <c r="K1888" s="26">
        <v>0.47916666666666669</v>
      </c>
      <c r="L1888" s="26"/>
      <c r="M1888" s="27" t="s">
        <v>325</v>
      </c>
      <c r="N1888" s="25">
        <f>IFERROR(VLOOKUP(M1888,Data!$J$1:$K$58,2,0),"")</f>
        <v>56964850744</v>
      </c>
      <c r="O1888" s="27" t="s">
        <v>326</v>
      </c>
      <c r="P1888" s="27"/>
      <c r="Q1888" s="27" t="s">
        <v>2992</v>
      </c>
      <c r="R1888" s="27" t="s">
        <v>1765</v>
      </c>
      <c r="S1888" s="27" t="s">
        <v>325</v>
      </c>
      <c r="T1888" s="27"/>
      <c r="U1888" s="28">
        <v>46114</v>
      </c>
      <c r="X1888" s="27"/>
      <c r="Y1888" s="27"/>
      <c r="Z1888" s="29"/>
      <c r="AA1888" s="29">
        <v>0.47916666666666669</v>
      </c>
      <c r="AB1888" s="29">
        <v>0.65972222222222221</v>
      </c>
      <c r="AC1888" s="30">
        <v>46114</v>
      </c>
      <c r="AD1888" s="15" t="str">
        <f>IF(Tabla2[[#This Row],[HORA ENTREGA]]="DIRECTO","On time", IF(AA1888&lt;&gt;"",IF(Tabla2[[#This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8" s="15" t="str">
        <f>MID(Tabla2[[#This Row],[TIPO]],1,3)</f>
        <v xml:space="preserve">40 </v>
      </c>
      <c r="AF18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ALCA SPA */ Cont: * MSBU5391180*/ HR Entrega: *11:30* /Dirección: *Camino Punta Mocha 4899-A Huechuraba.</v>
      </c>
      <c r="AG1888" s="38" t="str">
        <f>IFERROR(HYPERLINK("https://wa.me/"&amp;Tabla2[[#This Row],[CONTACTO]]&amp;"?text="&amp;Tabla2[[#This Row],[Mensaje]],"Enviar mensaje"),"")</f>
        <v>Enviar mensaje</v>
      </c>
      <c r="AH1888" s="15" t="str">
        <f>CONCATENATE(A1888,F1888)</f>
        <v>1887MSBU5391180</v>
      </c>
      <c r="AI1888" s="15" t="str">
        <f>CONCATENATE("ENT-",A1888)</f>
        <v>ENT-1887</v>
      </c>
      <c r="AJ1888" s="15" t="str">
        <f>IF(Tabla2[[#This Row],[Op]]&lt;&gt;"","ENTREGA","")</f>
        <v>ENTREGA</v>
      </c>
      <c r="AK1888" s="40" t="str">
        <f>(Tabla2[[#This Row],[FECHA ENTREGA]]&amp;Tabla2[[#This Row],[HORA ENTREGA]])</f>
        <v>461140,479166666666667</v>
      </c>
      <c r="AL1888" s="34" t="str">
        <f>IFERROR(HYPERLINK("https://wa.me/"&amp;Tabla2[[#This Row],[CONTACTO]]&amp;"?text="&amp;Tabla2[[#This Row],[Mensaje]]),"")</f>
        <v>https://wa.me/56964850744?text=Hola!%0AServicio del día 02-04%0A *Cliente:* ALCA SPA */ Cont: * MSBU5391180*/ HR Entrega: *11:30* /Dirección: *Camino Punta Mocha 4899-A Huechuraba.</v>
      </c>
    </row>
    <row r="1889" spans="1:38" s="15" customFormat="1" ht="16.5" customHeight="1" x14ac:dyDescent="0.2">
      <c r="A1889" s="15">
        <f>ROW(A1888)</f>
        <v>1888</v>
      </c>
      <c r="B1889" s="15">
        <f>IF(J1889=J1888,B1888+1,1)</f>
        <v>3</v>
      </c>
      <c r="C1889" s="15" t="s">
        <v>43</v>
      </c>
      <c r="D1889" s="25" t="s">
        <v>39</v>
      </c>
      <c r="E1889" s="27">
        <v>369401</v>
      </c>
      <c r="F1889" s="27" t="s">
        <v>2995</v>
      </c>
      <c r="G1889" s="27" t="s">
        <v>54</v>
      </c>
      <c r="H1889" s="27">
        <v>17717</v>
      </c>
      <c r="I1889" s="27" t="s">
        <v>2996</v>
      </c>
      <c r="J1889" s="28">
        <v>46114</v>
      </c>
      <c r="K1889" s="26" t="s">
        <v>290</v>
      </c>
      <c r="L1889" s="26"/>
      <c r="M1889" s="27" t="s">
        <v>158</v>
      </c>
      <c r="N1889" s="25">
        <f>IFERROR(VLOOKUP(M1889,Data!$J$1:$K$58,2,0),"")</f>
        <v>56931745801</v>
      </c>
      <c r="O1889" s="27" t="s">
        <v>370</v>
      </c>
      <c r="P1889" s="27"/>
      <c r="Q1889" s="27"/>
      <c r="R1889" s="27" t="s">
        <v>1862</v>
      </c>
      <c r="S1889" s="27" t="s">
        <v>319</v>
      </c>
      <c r="T1889" s="27"/>
      <c r="U1889" s="28">
        <v>46118</v>
      </c>
      <c r="X1889" s="27"/>
      <c r="Y1889" s="27"/>
      <c r="Z1889" s="29"/>
      <c r="AA1889" s="29">
        <v>0.46666666666666667</v>
      </c>
      <c r="AB1889" s="29">
        <v>0.89236111111111116</v>
      </c>
      <c r="AC1889" s="30">
        <v>46114</v>
      </c>
      <c r="AD1889" s="15" t="str">
        <f>IF(Tabla2[[#This Row],[HORA ENTREGA]]="DIRECTO","On time", IF(AA1889&lt;&gt;"",IF(Tabla2[[#This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89" s="15" t="str">
        <f>MID(Tabla2[[#This Row],[TIPO]],1,3)</f>
        <v xml:space="preserve">40 </v>
      </c>
      <c r="AF18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ALCA SPA */ Cont: * HLBU9313227*/ HR Entrega: *DIRECTO* /Dirección: *</v>
      </c>
      <c r="AG1889" s="38" t="str">
        <f>IFERROR(HYPERLINK("https://wa.me/"&amp;Tabla2[[#This Row],[CONTACTO]]&amp;"?text="&amp;Tabla2[[#This Row],[Mensaje]],"Enviar mensaje"),"")</f>
        <v>Enviar mensaje</v>
      </c>
      <c r="AH1889" s="15" t="str">
        <f>CONCATENATE(A1889,F1889)</f>
        <v>1888HLBU9313227</v>
      </c>
      <c r="AI1889" s="15" t="str">
        <f>CONCATENATE("ENT-",A1889)</f>
        <v>ENT-1888</v>
      </c>
      <c r="AJ1889" s="15" t="str">
        <f>IF(Tabla2[[#This Row],[Op]]&lt;&gt;"","ENTREGA","")</f>
        <v>ENTREGA</v>
      </c>
      <c r="AK1889" s="40" t="str">
        <f>(Tabla2[[#This Row],[FECHA ENTREGA]]&amp;Tabla2[[#This Row],[HORA ENTREGA]])</f>
        <v>46114DIRECTO</v>
      </c>
      <c r="AL1889" s="34" t="str">
        <f>IFERROR(HYPERLINK("https://wa.me/"&amp;Tabla2[[#This Row],[CONTACTO]]&amp;"?text="&amp;Tabla2[[#This Row],[Mensaje]]),"")</f>
        <v>https://wa.me/56931745801?text=Hola!%0AServicio del día 02-04%0A *Cliente:* ALCA SPA */ Cont: * HLBU9313227*/ HR Entrega: *DIRECTO* /Dirección: *</v>
      </c>
    </row>
    <row r="1890" spans="1:38" s="15" customFormat="1" ht="16.5" customHeight="1" x14ac:dyDescent="0.2">
      <c r="A1890" s="15">
        <f>ROW(A1889)</f>
        <v>1889</v>
      </c>
      <c r="B1890" s="15">
        <f>IF(J1890=J1889,B1889+1,1)</f>
        <v>4</v>
      </c>
      <c r="C1890" s="15" t="s">
        <v>517</v>
      </c>
      <c r="D1890" s="25" t="s">
        <v>122</v>
      </c>
      <c r="E1890" s="27" t="s">
        <v>2997</v>
      </c>
      <c r="F1890" s="27" t="s">
        <v>2998</v>
      </c>
      <c r="G1890" s="27" t="s">
        <v>64</v>
      </c>
      <c r="H1890" s="27" t="s">
        <v>120</v>
      </c>
      <c r="I1890" s="27" t="s">
        <v>120</v>
      </c>
      <c r="J1890" s="28">
        <v>46114</v>
      </c>
      <c r="K1890" s="26">
        <v>0.5</v>
      </c>
      <c r="L1890" s="26"/>
      <c r="M1890" s="27" t="s">
        <v>649</v>
      </c>
      <c r="N1890" s="25">
        <f>IFERROR(VLOOKUP(M1890,Data!$J$1:$K$58,2,0),"")</f>
        <v>56939438073</v>
      </c>
      <c r="O1890" s="27" t="s">
        <v>203</v>
      </c>
      <c r="P1890" s="27"/>
      <c r="Q1890" s="27" t="s">
        <v>520</v>
      </c>
      <c r="R1890" s="27" t="s">
        <v>136</v>
      </c>
      <c r="S1890" s="27"/>
      <c r="T1890" s="27"/>
      <c r="U1890" s="28"/>
      <c r="X1890" s="27"/>
      <c r="Y1890" s="27"/>
      <c r="Z1890" s="29"/>
      <c r="AA1890" s="29">
        <v>0.60069444444444442</v>
      </c>
      <c r="AB1890" s="29">
        <v>0.72916666666666663</v>
      </c>
      <c r="AC1890" s="30">
        <v>46114</v>
      </c>
      <c r="AD1890" s="15" t="str">
        <f>IF(Tabla2[[#This Row],[HORA ENTREGA]]="DIRECTO","On time", IF(AA1890&lt;&gt;"",IF(Tabla2[[#This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90" s="15" t="str">
        <f>MID(Tabla2[[#This Row],[TIPO]],1,3)</f>
        <v xml:space="preserve">20 </v>
      </c>
      <c r="AF18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ARESTI CHILE WINE S.A. */ Cont: * FBIU0468181*/ HR Entrega: *12:00* /Dirección: *CONSOLIDADO: BELLAVISTA S/N, RIO CLARO; BOD. HACIENDA ARESTI / EMBARQUE: SAI</v>
      </c>
      <c r="AG1890" s="38" t="str">
        <f>IFERROR(HYPERLINK("https://wa.me/"&amp;Tabla2[[#This Row],[CONTACTO]]&amp;"?text="&amp;Tabla2[[#This Row],[Mensaje]],"Enviar mensaje"),"")</f>
        <v>Enviar mensaje</v>
      </c>
      <c r="AH1890" s="15" t="str">
        <f>CONCATENATE(A1890,F1890)</f>
        <v>1889FBIU0468181</v>
      </c>
      <c r="AI1890" s="15" t="str">
        <f>CONCATENATE("ENT-",A1890)</f>
        <v>ENT-1889</v>
      </c>
      <c r="AJ1890" s="15" t="str">
        <f>IF(Tabla2[[#This Row],[Op]]&lt;&gt;"","ENTREGA","")</f>
        <v>ENTREGA</v>
      </c>
      <c r="AK1890" s="40" t="str">
        <f>(Tabla2[[#This Row],[FECHA ENTREGA]]&amp;Tabla2[[#This Row],[HORA ENTREGA]])</f>
        <v>461140,5</v>
      </c>
      <c r="AL1890" s="34" t="str">
        <f>IFERROR(HYPERLINK("https://wa.me/"&amp;Tabla2[[#This Row],[CONTACTO]]&amp;"?text="&amp;Tabla2[[#This Row],[Mensaje]]),"")</f>
        <v>https://wa.me/56939438073?text=Hola!%0AServicio del día 02-04%0A *Cliente:* ARESTI CHILE WINE S.A. */ Cont: * FBIU0468181*/ HR Entrega: *12:00* /Dirección: *CONSOLIDADO: BELLAVISTA S/N, RIO CLARO; BOD. HACIENDA ARESTI / EMBARQUE: SAI</v>
      </c>
    </row>
    <row r="1891" spans="1:38" s="15" customFormat="1" ht="16.5" customHeight="1" x14ac:dyDescent="0.2">
      <c r="A1891" s="15">
        <f>ROW(A1890)</f>
        <v>1890</v>
      </c>
      <c r="B1891" s="15">
        <f>IF(J1891=J1890,B1890+1,1)</f>
        <v>5</v>
      </c>
      <c r="C1891" s="15" t="s">
        <v>517</v>
      </c>
      <c r="D1891" s="25" t="s">
        <v>122</v>
      </c>
      <c r="E1891" s="27" t="s">
        <v>2999</v>
      </c>
      <c r="F1891" s="27" t="s">
        <v>3000</v>
      </c>
      <c r="G1891" s="27" t="s">
        <v>64</v>
      </c>
      <c r="H1891" s="27" t="s">
        <v>120</v>
      </c>
      <c r="I1891" s="27" t="s">
        <v>120</v>
      </c>
      <c r="J1891" s="28">
        <v>46114</v>
      </c>
      <c r="K1891" s="26">
        <v>0.5</v>
      </c>
      <c r="L1891" s="26"/>
      <c r="M1891" s="27" t="s">
        <v>273</v>
      </c>
      <c r="N1891" s="25">
        <f>IFERROR(VLOOKUP(M1891,Data!$J$1:$K$58,2,0),"")</f>
        <v>56950103942</v>
      </c>
      <c r="O1891" s="27" t="s">
        <v>274</v>
      </c>
      <c r="P1891" s="27"/>
      <c r="Q1891" s="27" t="s">
        <v>520</v>
      </c>
      <c r="R1891" s="27" t="s">
        <v>136</v>
      </c>
      <c r="S1891" s="27"/>
      <c r="T1891" s="27"/>
      <c r="U1891" s="28"/>
      <c r="X1891" s="27"/>
      <c r="Y1891" s="27"/>
      <c r="Z1891" s="29"/>
      <c r="AA1891" s="29">
        <v>0.63124999999999998</v>
      </c>
      <c r="AB1891" s="29">
        <v>0.81597222222222221</v>
      </c>
      <c r="AC1891" s="30">
        <v>46114</v>
      </c>
      <c r="AD1891" s="15" t="str">
        <f>IF(Tabla2[[#This Row],[HORA ENTREGA]]="DIRECTO","On time", IF(AA1891&lt;&gt;"",IF(Tabla2[[#This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891" s="15" t="str">
        <f>MID(Tabla2[[#This Row],[TIPO]],1,3)</f>
        <v xml:space="preserve">20 </v>
      </c>
      <c r="AF18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ARESTI CHILE WINE S.A. */ Cont: * HLBU3785294*/ HR Entrega: *12:00* /Dirección: *CONSOLIDADO: BELLAVISTA S/N, RIO CLARO; BOD. HACIENDA ARESTI / EMBARQUE: SAI</v>
      </c>
      <c r="AG1891" s="38" t="str">
        <f>IFERROR(HYPERLINK("https://wa.me/"&amp;Tabla2[[#This Row],[CONTACTO]]&amp;"?text="&amp;Tabla2[[#This Row],[Mensaje]],"Enviar mensaje"),"")</f>
        <v>Enviar mensaje</v>
      </c>
      <c r="AH1891" s="15" t="str">
        <f>CONCATENATE(A1891,F1891)</f>
        <v>1890HLBU3785294</v>
      </c>
      <c r="AI1891" s="15" t="str">
        <f>CONCATENATE("ENT-",A1891)</f>
        <v>ENT-1890</v>
      </c>
      <c r="AJ1891" s="15" t="str">
        <f>IF(Tabla2[[#This Row],[Op]]&lt;&gt;"","ENTREGA","")</f>
        <v>ENTREGA</v>
      </c>
      <c r="AK1891" s="40" t="str">
        <f>(Tabla2[[#This Row],[FECHA ENTREGA]]&amp;Tabla2[[#This Row],[HORA ENTREGA]])</f>
        <v>461140,5</v>
      </c>
      <c r="AL1891" s="34" t="str">
        <f>IFERROR(HYPERLINK("https://wa.me/"&amp;Tabla2[[#This Row],[CONTACTO]]&amp;"?text="&amp;Tabla2[[#This Row],[Mensaje]]),"")</f>
        <v>https://wa.me/56950103942?text=Hola!%0AServicio del día 02-04%0A *Cliente:* ARESTI CHILE WINE S.A. */ Cont: * HLBU3785294*/ HR Entrega: *12:00* /Dirección: *CONSOLIDADO: BELLAVISTA S/N, RIO CLARO; BOD. HACIENDA ARESTI / EMBARQUE: SAI</v>
      </c>
    </row>
    <row r="1892" spans="1:38" s="15" customFormat="1" ht="16.5" customHeight="1" x14ac:dyDescent="0.2">
      <c r="A1892" s="15">
        <f>ROW(A1891)</f>
        <v>1891</v>
      </c>
      <c r="B1892" s="15">
        <f>IF(J1892=J1891,B1891+1,1)</f>
        <v>6</v>
      </c>
      <c r="C1892" s="15" t="s">
        <v>275</v>
      </c>
      <c r="D1892" s="25" t="s">
        <v>39</v>
      </c>
      <c r="E1892" s="27">
        <v>301908</v>
      </c>
      <c r="F1892" s="27" t="s">
        <v>3001</v>
      </c>
      <c r="G1892" s="27" t="s">
        <v>41</v>
      </c>
      <c r="H1892" s="27">
        <v>30000</v>
      </c>
      <c r="I1892" s="27" t="s">
        <v>42</v>
      </c>
      <c r="J1892" s="28">
        <v>46114</v>
      </c>
      <c r="K1892" s="26">
        <v>0.5</v>
      </c>
      <c r="L1892" s="26"/>
      <c r="M1892" s="27" t="s">
        <v>51</v>
      </c>
      <c r="N1892" s="25">
        <f>IFERROR(VLOOKUP(M1892,Data!$J$1:$K$58,2,0),"")</f>
        <v>56967256951</v>
      </c>
      <c r="O1892" s="27" t="s">
        <v>52</v>
      </c>
      <c r="P1892" s="27"/>
      <c r="Q1892" s="27" t="s">
        <v>47</v>
      </c>
      <c r="R1892" s="27" t="s">
        <v>69</v>
      </c>
      <c r="S1892" s="27" t="s">
        <v>51</v>
      </c>
      <c r="T1892" s="27"/>
      <c r="U1892" s="28">
        <v>46114</v>
      </c>
      <c r="X1892" s="27"/>
      <c r="Y1892" s="27"/>
      <c r="Z1892" s="29"/>
      <c r="AA1892" s="29">
        <v>0.3888888888888889</v>
      </c>
      <c r="AB1892" s="29">
        <v>0.5</v>
      </c>
      <c r="AC1892" s="30">
        <v>46114</v>
      </c>
      <c r="AD1892" s="15" t="str">
        <f>IF(Tabla2[[#This Row],[HORA ENTREGA]]="DIRECTO","On time", IF(AA1892&lt;&gt;"",IF(Tabla2[[#This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2" s="15" t="str">
        <f>MID(Tabla2[[#This Row],[TIPO]],1,3)</f>
        <v xml:space="preserve">40 </v>
      </c>
      <c r="AF18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COMERCIAL CANADA SPA */ Cont: * SZLU9645451*/ HR Entrega: *12:00* /Dirección: *BERNARDO O"HIGGINS 158 COLINA</v>
      </c>
      <c r="AG1892" s="38" t="str">
        <f>IFERROR(HYPERLINK("https://wa.me/"&amp;Tabla2[[#This Row],[CONTACTO]]&amp;"?text="&amp;Tabla2[[#This Row],[Mensaje]],"Enviar mensaje"),"")</f>
        <v>Enviar mensaje</v>
      </c>
      <c r="AH1892" s="15" t="str">
        <f>CONCATENATE(A1892,F1892)</f>
        <v>1891SZLU9645451</v>
      </c>
      <c r="AI1892" s="15" t="str">
        <f>CONCATENATE("ENT-",A1892)</f>
        <v>ENT-1891</v>
      </c>
      <c r="AJ1892" s="15" t="str">
        <f>IF(Tabla2[[#This Row],[Op]]&lt;&gt;"","ENTREGA","")</f>
        <v>ENTREGA</v>
      </c>
      <c r="AK1892" s="40" t="str">
        <f>(Tabla2[[#This Row],[FECHA ENTREGA]]&amp;Tabla2[[#This Row],[HORA ENTREGA]])</f>
        <v>461140,5</v>
      </c>
      <c r="AL1892" s="34" t="str">
        <f>IFERROR(HYPERLINK("https://wa.me/"&amp;Tabla2[[#This Row],[CONTACTO]]&amp;"?text="&amp;Tabla2[[#This Row],[Mensaje]]),"")</f>
        <v>https://wa.me/56967256951?text=Hola!%0AServicio del día 02-04%0A *Cliente:* COMERCIAL CANADA SPA */ Cont: * SZLU9645451*/ HR Entrega: *12:00* /Dirección: *BERNARDO O"HIGGINS 158 COLINA</v>
      </c>
    </row>
    <row r="1893" spans="1:38" s="15" customFormat="1" ht="16.5" customHeight="1" x14ac:dyDescent="0.2">
      <c r="A1893" s="15">
        <f>ROW(A1892)</f>
        <v>1892</v>
      </c>
      <c r="B1893" s="15">
        <f>IF(J1893=J1892,B1892+1,1)</f>
        <v>7</v>
      </c>
      <c r="C1893" s="15" t="s">
        <v>101</v>
      </c>
      <c r="D1893" s="25" t="s">
        <v>39</v>
      </c>
      <c r="E1893" s="27">
        <v>142766</v>
      </c>
      <c r="F1893" s="27" t="s">
        <v>3002</v>
      </c>
      <c r="G1893" s="27" t="s">
        <v>41</v>
      </c>
      <c r="H1893" s="27">
        <v>12084</v>
      </c>
      <c r="I1893" s="27" t="s">
        <v>3003</v>
      </c>
      <c r="J1893" s="28">
        <v>46114</v>
      </c>
      <c r="K1893" s="26">
        <v>0.35416666666666669</v>
      </c>
      <c r="L1893" s="26"/>
      <c r="M1893" s="27" t="s">
        <v>172</v>
      </c>
      <c r="N1893" s="25">
        <f>IFERROR(VLOOKUP(M1893,Data!$J$1:$K$58,2,0),"")</f>
        <v>56985215946</v>
      </c>
      <c r="O1893" s="27" t="s">
        <v>173</v>
      </c>
      <c r="P1893" s="27"/>
      <c r="Q1893" s="27" t="s">
        <v>2112</v>
      </c>
      <c r="R1893" s="27" t="s">
        <v>74</v>
      </c>
      <c r="S1893" s="27" t="s">
        <v>172</v>
      </c>
      <c r="T1893" s="27"/>
      <c r="U1893" s="28">
        <v>46114</v>
      </c>
      <c r="X1893" s="27"/>
      <c r="Y1893" s="27"/>
      <c r="Z1893" s="29"/>
      <c r="AA1893" s="29">
        <v>0.36458333333333331</v>
      </c>
      <c r="AB1893" s="29">
        <v>0.4152777777777778</v>
      </c>
      <c r="AC1893" s="30">
        <v>46114</v>
      </c>
      <c r="AD1893" s="15" t="str">
        <f>IF(Tabla2[[#This Row],[HORA ENTREGA]]="DIRECTO","On time", IF(AA1893&lt;&gt;"",IF(Tabla2[[#This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3" s="15" t="str">
        <f>MID(Tabla2[[#This Row],[TIPO]],1,3)</f>
        <v xml:space="preserve">40 </v>
      </c>
      <c r="AF18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COMERCIAL PICHARA SPA */ Cont: * MSDU4657056*/ HR Entrega: *08:30* /Dirección: *Crucero Peralillo, Parcela 37, Lote 1, Lampa</v>
      </c>
      <c r="AG1893" s="38" t="str">
        <f>IFERROR(HYPERLINK("https://wa.me/"&amp;Tabla2[[#This Row],[CONTACTO]]&amp;"?text="&amp;Tabla2[[#This Row],[Mensaje]],"Enviar mensaje"),"")</f>
        <v>Enviar mensaje</v>
      </c>
      <c r="AH1893" s="15" t="str">
        <f>CONCATENATE(A1893,F1893)</f>
        <v>1892MSDU4657056</v>
      </c>
      <c r="AI1893" s="15" t="str">
        <f>CONCATENATE("ENT-",A1893)</f>
        <v>ENT-1892</v>
      </c>
      <c r="AJ1893" s="15" t="str">
        <f>IF(Tabla2[[#This Row],[Op]]&lt;&gt;"","ENTREGA","")</f>
        <v>ENTREGA</v>
      </c>
      <c r="AK1893" s="40" t="str">
        <f>(Tabla2[[#This Row],[FECHA ENTREGA]]&amp;Tabla2[[#This Row],[HORA ENTREGA]])</f>
        <v>461140,354166666666667</v>
      </c>
      <c r="AL1893" s="34" t="str">
        <f>IFERROR(HYPERLINK("https://wa.me/"&amp;Tabla2[[#This Row],[CONTACTO]]&amp;"?text="&amp;Tabla2[[#This Row],[Mensaje]]),"")</f>
        <v>https://wa.me/56985215946?text=Hola!%0AServicio del día 02-04%0A *Cliente:* COMERCIAL PICHARA SPA */ Cont: * MSDU4657056*/ HR Entrega: *08:30* /Dirección: *Crucero Peralillo, Parcela 37, Lote 1, Lampa</v>
      </c>
    </row>
    <row r="1894" spans="1:38" s="15" customFormat="1" ht="16.5" customHeight="1" x14ac:dyDescent="0.2">
      <c r="A1894" s="15">
        <f>ROW(A1893)</f>
        <v>1893</v>
      </c>
      <c r="B1894" s="15">
        <f>IF(J1894=J1893,B1893+1,1)</f>
        <v>8</v>
      </c>
      <c r="C1894" s="15" t="s">
        <v>288</v>
      </c>
      <c r="D1894" s="25" t="s">
        <v>39</v>
      </c>
      <c r="E1894" s="27">
        <v>103381</v>
      </c>
      <c r="F1894" s="27" t="s">
        <v>3004</v>
      </c>
      <c r="G1894" s="27" t="s">
        <v>54</v>
      </c>
      <c r="H1894" s="27">
        <v>25350</v>
      </c>
      <c r="I1894" s="27" t="s">
        <v>3005</v>
      </c>
      <c r="J1894" s="28">
        <v>46114</v>
      </c>
      <c r="K1894" s="26">
        <v>0.45833333333333331</v>
      </c>
      <c r="L1894" s="26"/>
      <c r="M1894" s="27" t="s">
        <v>147</v>
      </c>
      <c r="N1894" s="25">
        <f>IFERROR(VLOOKUP(M1894,Data!$J$1:$K$58,2,0),"")</f>
        <v>56935532735</v>
      </c>
      <c r="O1894" s="27" t="s">
        <v>148</v>
      </c>
      <c r="P1894" s="27"/>
      <c r="Q1894" s="27" t="s">
        <v>3006</v>
      </c>
      <c r="R1894" s="27" t="s">
        <v>3007</v>
      </c>
      <c r="S1894" s="27" t="s">
        <v>86</v>
      </c>
      <c r="T1894" s="27"/>
      <c r="U1894" s="28">
        <v>46118</v>
      </c>
      <c r="X1894" s="27"/>
      <c r="Y1894" s="27"/>
      <c r="Z1894" s="29"/>
      <c r="AA1894" s="29">
        <v>0.46527777777777779</v>
      </c>
      <c r="AB1894" s="29">
        <v>0.90277777777777779</v>
      </c>
      <c r="AC1894" s="30">
        <v>46114</v>
      </c>
      <c r="AD1894" s="15" t="str">
        <f>IF(Tabla2[[#This Row],[HORA ENTREGA]]="DIRECTO","On time", IF(AA1894&lt;&gt;"",IF(Tabla2[[#This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4" s="15" t="str">
        <f>MID(Tabla2[[#This Row],[TIPO]],1,3)</f>
        <v xml:space="preserve">40 </v>
      </c>
      <c r="AF18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COMERCIAL SEA GARDEN SPA */ Cont: * CAAU4065457*/ HR Entrega: *11:00* /Dirección: *Pedro Jorquera 575, Pudahuel.</v>
      </c>
      <c r="AG1894" s="38" t="str">
        <f>IFERROR(HYPERLINK("https://wa.me/"&amp;Tabla2[[#This Row],[CONTACTO]]&amp;"?text="&amp;Tabla2[[#This Row],[Mensaje]],"Enviar mensaje"),"")</f>
        <v>Enviar mensaje</v>
      </c>
      <c r="AH1894" s="15" t="str">
        <f>CONCATENATE(A1894,F1894)</f>
        <v>1893CAAU4065457</v>
      </c>
      <c r="AI1894" s="15" t="str">
        <f>CONCATENATE("ENT-",A1894)</f>
        <v>ENT-1893</v>
      </c>
      <c r="AJ1894" s="15" t="str">
        <f>IF(Tabla2[[#This Row],[Op]]&lt;&gt;"","ENTREGA","")</f>
        <v>ENTREGA</v>
      </c>
      <c r="AK1894" s="40" t="str">
        <f>(Tabla2[[#This Row],[FECHA ENTREGA]]&amp;Tabla2[[#This Row],[HORA ENTREGA]])</f>
        <v>461140,458333333333333</v>
      </c>
      <c r="AL1894" s="34" t="str">
        <f>IFERROR(HYPERLINK("https://wa.me/"&amp;Tabla2[[#This Row],[CONTACTO]]&amp;"?text="&amp;Tabla2[[#This Row],[Mensaje]]),"")</f>
        <v>https://wa.me/56935532735?text=Hola!%0AServicio del día 02-04%0A *Cliente:* COMERCIAL SEA GARDEN SPA */ Cont: * CAAU4065457*/ HR Entrega: *11:00* /Dirección: *Pedro Jorquera 575, Pudahuel.</v>
      </c>
    </row>
    <row r="1895" spans="1:38" s="15" customFormat="1" ht="16.5" customHeight="1" x14ac:dyDescent="0.2">
      <c r="A1895" s="15">
        <f>ROW(A1894)</f>
        <v>1894</v>
      </c>
      <c r="B1895" s="15">
        <f>IF(J1895=J1894,B1894+1,1)</f>
        <v>9</v>
      </c>
      <c r="C1895" s="15" t="s">
        <v>288</v>
      </c>
      <c r="D1895" s="25" t="s">
        <v>39</v>
      </c>
      <c r="E1895" s="27">
        <v>103335</v>
      </c>
      <c r="F1895" s="27" t="s">
        <v>3008</v>
      </c>
      <c r="G1895" s="27" t="s">
        <v>54</v>
      </c>
      <c r="H1895" s="27">
        <v>22400</v>
      </c>
      <c r="I1895" s="27" t="s">
        <v>3005</v>
      </c>
      <c r="J1895" s="28">
        <v>46114</v>
      </c>
      <c r="K1895" s="26">
        <v>0.45833333333333331</v>
      </c>
      <c r="L1895" s="26"/>
      <c r="M1895" s="27" t="s">
        <v>176</v>
      </c>
      <c r="N1895" s="25">
        <f>IFERROR(VLOOKUP(M1895,Data!$J$1:$K$58,2,0),"")</f>
        <v>56968463649</v>
      </c>
      <c r="O1895" s="27" t="s">
        <v>177</v>
      </c>
      <c r="P1895" s="27"/>
      <c r="Q1895" s="27" t="s">
        <v>3006</v>
      </c>
      <c r="R1895" s="27" t="s">
        <v>100</v>
      </c>
      <c r="S1895" s="27" t="s">
        <v>176</v>
      </c>
      <c r="T1895" s="27"/>
      <c r="U1895" s="28">
        <v>46118</v>
      </c>
      <c r="X1895" s="27"/>
      <c r="Y1895" s="27"/>
      <c r="Z1895" s="29"/>
      <c r="AA1895" s="29">
        <v>0.4513888888888889</v>
      </c>
      <c r="AB1895" s="29">
        <v>0.71666666666666667</v>
      </c>
      <c r="AC1895" s="30">
        <v>46114</v>
      </c>
      <c r="AD1895" s="15" t="str">
        <f>IF(Tabla2[[#This Row],[HORA ENTREGA]]="DIRECTO","On time", IF(AA1895&lt;&gt;"",IF(Tabla2[[#This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5" s="15" t="str">
        <f>MID(Tabla2[[#This Row],[TIPO]],1,3)</f>
        <v xml:space="preserve">40 </v>
      </c>
      <c r="AF18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COMERCIAL SEA GARDEN SPA */ Cont: * HMMU5514487*/ HR Entrega: *11:00* /Dirección: *Pedro Jorquera 575, Pudahuel.</v>
      </c>
      <c r="AG1895" s="38" t="str">
        <f>IFERROR(HYPERLINK("https://wa.me/"&amp;Tabla2[[#This Row],[CONTACTO]]&amp;"?text="&amp;Tabla2[[#This Row],[Mensaje]],"Enviar mensaje"),"")</f>
        <v>Enviar mensaje</v>
      </c>
      <c r="AH1895" s="15" t="str">
        <f>CONCATENATE(A1895,F1895)</f>
        <v>1894HMMU5514487</v>
      </c>
      <c r="AI1895" s="15" t="str">
        <f>CONCATENATE("ENT-",A1895)</f>
        <v>ENT-1894</v>
      </c>
      <c r="AJ1895" s="15" t="str">
        <f>IF(Tabla2[[#This Row],[Op]]&lt;&gt;"","ENTREGA","")</f>
        <v>ENTREGA</v>
      </c>
      <c r="AK1895" s="40" t="str">
        <f>(Tabla2[[#This Row],[FECHA ENTREGA]]&amp;Tabla2[[#This Row],[HORA ENTREGA]])</f>
        <v>461140,458333333333333</v>
      </c>
      <c r="AL1895" s="34" t="str">
        <f>IFERROR(HYPERLINK("https://wa.me/"&amp;Tabla2[[#This Row],[CONTACTO]]&amp;"?text="&amp;Tabla2[[#This Row],[Mensaje]]),"")</f>
        <v>https://wa.me/56968463649?text=Hola!%0AServicio del día 02-04%0A *Cliente:* COMERCIAL SEA GARDEN SPA */ Cont: * HMMU5514487*/ HR Entrega: *11:00* /Dirección: *Pedro Jorquera 575, Pudahuel.</v>
      </c>
    </row>
    <row r="1896" spans="1:38" s="15" customFormat="1" ht="16.5" customHeight="1" x14ac:dyDescent="0.2">
      <c r="A1896" s="15">
        <f>ROW(A1895)</f>
        <v>1895</v>
      </c>
      <c r="B1896" s="15">
        <f>IF(J1896=J1895,B1895+1,1)</f>
        <v>10</v>
      </c>
      <c r="C1896" s="15" t="s">
        <v>627</v>
      </c>
      <c r="D1896" s="25" t="s">
        <v>39</v>
      </c>
      <c r="E1896" s="27">
        <v>300216</v>
      </c>
      <c r="F1896" s="27" t="s">
        <v>3009</v>
      </c>
      <c r="G1896" s="27" t="s">
        <v>41</v>
      </c>
      <c r="H1896" s="27">
        <v>6778</v>
      </c>
      <c r="I1896" s="27" t="s">
        <v>3010</v>
      </c>
      <c r="J1896" s="28">
        <v>46114</v>
      </c>
      <c r="K1896" s="26" t="s">
        <v>290</v>
      </c>
      <c r="L1896" s="26"/>
      <c r="M1896" s="27"/>
      <c r="N1896" s="25" t="str">
        <f>IFERROR(VLOOKUP(M1896,Data!$J$1:$K$58,2,0),"")</f>
        <v/>
      </c>
      <c r="O1896" s="27"/>
      <c r="P1896" s="27"/>
      <c r="Q1896" s="27" t="s">
        <v>629</v>
      </c>
      <c r="R1896" s="27" t="s">
        <v>280</v>
      </c>
      <c r="S1896" s="27" t="s">
        <v>300</v>
      </c>
      <c r="T1896" s="27"/>
      <c r="U1896" s="28">
        <v>46114</v>
      </c>
      <c r="X1896" s="27"/>
      <c r="Y1896" s="27"/>
      <c r="Z1896" s="29"/>
      <c r="AA1896" s="29">
        <v>0.4826388888888889</v>
      </c>
      <c r="AB1896" s="29">
        <v>0.51041666666666663</v>
      </c>
      <c r="AC1896" s="30">
        <v>46114</v>
      </c>
      <c r="AD1896" s="15" t="str">
        <f>IF(Tabla2[[#This Row],[HORA ENTREGA]]="DIRECTO","On time", IF(AA1896&lt;&gt;"",IF(Tabla2[[#This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6" s="15" t="str">
        <f>MID(Tabla2[[#This Row],[TIPO]],1,3)</f>
        <v xml:space="preserve">40 </v>
      </c>
      <c r="AF18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GENERACION SERVICIO Y ARRIENDO SPA */ Cont: * ZCSU7762060*/ HR Entrega: *DIRECTO* /Dirección: *CORDILLERA 570, PUDAHUEL</v>
      </c>
      <c r="AG1896" s="38" t="str">
        <f>IFERROR(HYPERLINK("https://wa.me/"&amp;Tabla2[[#This Row],[CONTACTO]]&amp;"?text="&amp;Tabla2[[#This Row],[Mensaje]],"Enviar mensaje"),"")</f>
        <v>Enviar mensaje</v>
      </c>
      <c r="AH1896" s="15" t="str">
        <f>CONCATENATE(A1896,F1896)</f>
        <v>1895ZCSU7762060</v>
      </c>
      <c r="AI1896" s="15" t="str">
        <f>CONCATENATE("ENT-",A1896)</f>
        <v>ENT-1895</v>
      </c>
      <c r="AJ1896" s="15" t="str">
        <f>IF(Tabla2[[#This Row],[Op]]&lt;&gt;"","ENTREGA","")</f>
        <v>ENTREGA</v>
      </c>
      <c r="AK1896" s="40" t="str">
        <f>(Tabla2[[#This Row],[FECHA ENTREGA]]&amp;Tabla2[[#This Row],[HORA ENTREGA]])</f>
        <v>46114DIRECTO</v>
      </c>
      <c r="AL1896" s="34" t="str">
        <f>IFERROR(HYPERLINK("https://wa.me/"&amp;Tabla2[[#This Row],[CONTACTO]]&amp;"?text="&amp;Tabla2[[#This Row],[Mensaje]]),"")</f>
        <v>https://wa.me/?text=Hola!%0AServicio del día 02-04%0A *Cliente:* GENERACION SERVICIO Y ARRIENDO SPA */ Cont: * ZCSU7762060*/ HR Entrega: *DIRECTO* /Dirección: *CORDILLERA 570, PUDAHUEL</v>
      </c>
    </row>
    <row r="1897" spans="1:38" s="15" customFormat="1" ht="16.5" customHeight="1" x14ac:dyDescent="0.2">
      <c r="A1897" s="15">
        <f>ROW(A1896)</f>
        <v>1896</v>
      </c>
      <c r="B1897" s="15">
        <f>IF(J1897=J1896,B1896+1,1)</f>
        <v>11</v>
      </c>
      <c r="C1897" s="15" t="s">
        <v>627</v>
      </c>
      <c r="D1897" s="25" t="s">
        <v>39</v>
      </c>
      <c r="E1897" s="27">
        <v>300216</v>
      </c>
      <c r="F1897" s="27" t="s">
        <v>3011</v>
      </c>
      <c r="G1897" s="27" t="s">
        <v>41</v>
      </c>
      <c r="H1897" s="27">
        <v>6778</v>
      </c>
      <c r="I1897" s="27" t="s">
        <v>3012</v>
      </c>
      <c r="J1897" s="28">
        <v>46114</v>
      </c>
      <c r="K1897" s="26" t="s">
        <v>290</v>
      </c>
      <c r="L1897" s="26"/>
      <c r="M1897" s="27"/>
      <c r="N1897" s="25" t="str">
        <f>IFERROR(VLOOKUP(M1897,Data!$J$1:$K$58,2,0),"")</f>
        <v/>
      </c>
      <c r="O1897" s="27"/>
      <c r="P1897" s="27"/>
      <c r="Q1897" s="27" t="s">
        <v>629</v>
      </c>
      <c r="R1897" s="27" t="s">
        <v>280</v>
      </c>
      <c r="S1897" s="27" t="s">
        <v>192</v>
      </c>
      <c r="T1897" s="27"/>
      <c r="U1897" s="28">
        <v>46114</v>
      </c>
      <c r="X1897" s="27"/>
      <c r="Y1897" s="27"/>
      <c r="Z1897" s="29"/>
      <c r="AA1897" s="29">
        <v>0.51388888888888884</v>
      </c>
      <c r="AB1897" s="29">
        <v>0.54861111111111116</v>
      </c>
      <c r="AC1897" s="30">
        <v>46114</v>
      </c>
      <c r="AD1897" s="15" t="str">
        <f>IF(Tabla2[[#This Row],[HORA ENTREGA]]="DIRECTO","On time", IF(AA1897&lt;&gt;"",IF(Tabla2[[#This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7" s="15" t="str">
        <f>MID(Tabla2[[#This Row],[TIPO]],1,3)</f>
        <v xml:space="preserve">40 </v>
      </c>
      <c r="AF18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GENERACION SERVICIO Y ARRIENDO SPA */ Cont: * ZCSU6865510*/ HR Entrega: *DIRECTO* /Dirección: *CORDILLERA 570, PUDAHUEL</v>
      </c>
      <c r="AG1897" s="38" t="str">
        <f>IFERROR(HYPERLINK("https://wa.me/"&amp;Tabla2[[#This Row],[CONTACTO]]&amp;"?text="&amp;Tabla2[[#This Row],[Mensaje]],"Enviar mensaje"),"")</f>
        <v>Enviar mensaje</v>
      </c>
      <c r="AH1897" s="15" t="str">
        <f>CONCATENATE(A1897,F1897)</f>
        <v>1896ZCSU6865510</v>
      </c>
      <c r="AI1897" s="15" t="str">
        <f>CONCATENATE("ENT-",A1897)</f>
        <v>ENT-1896</v>
      </c>
      <c r="AJ1897" s="15" t="str">
        <f>IF(Tabla2[[#This Row],[Op]]&lt;&gt;"","ENTREGA","")</f>
        <v>ENTREGA</v>
      </c>
      <c r="AK1897" s="40" t="str">
        <f>(Tabla2[[#This Row],[FECHA ENTREGA]]&amp;Tabla2[[#This Row],[HORA ENTREGA]])</f>
        <v>46114DIRECTO</v>
      </c>
      <c r="AL1897" s="34" t="str">
        <f>IFERROR(HYPERLINK("https://wa.me/"&amp;Tabla2[[#This Row],[CONTACTO]]&amp;"?text="&amp;Tabla2[[#This Row],[Mensaje]]),"")</f>
        <v>https://wa.me/?text=Hola!%0AServicio del día 02-04%0A *Cliente:* GENERACION SERVICIO Y ARRIENDO SPA */ Cont: * ZCSU6865510*/ HR Entrega: *DIRECTO* /Dirección: *CORDILLERA 570, PUDAHUEL</v>
      </c>
    </row>
    <row r="1898" spans="1:38" s="15" customFormat="1" ht="16.5" customHeight="1" x14ac:dyDescent="0.2">
      <c r="A1898" s="15">
        <f>ROW(A1897)</f>
        <v>1897</v>
      </c>
      <c r="B1898" s="15">
        <f>IF(J1898=J1897,B1897+1,1)</f>
        <v>12</v>
      </c>
      <c r="C1898" s="15" t="s">
        <v>627</v>
      </c>
      <c r="D1898" s="25" t="s">
        <v>39</v>
      </c>
      <c r="E1898" s="27">
        <v>300216</v>
      </c>
      <c r="F1898" s="27" t="s">
        <v>3013</v>
      </c>
      <c r="G1898" s="27" t="s">
        <v>41</v>
      </c>
      <c r="H1898" s="27">
        <v>6958</v>
      </c>
      <c r="I1898" s="27" t="s">
        <v>3014</v>
      </c>
      <c r="J1898" s="28">
        <v>46114</v>
      </c>
      <c r="K1898" s="26" t="s">
        <v>290</v>
      </c>
      <c r="L1898" s="26"/>
      <c r="M1898" s="27"/>
      <c r="N1898" s="25" t="str">
        <f>IFERROR(VLOOKUP(M1898,Data!$J$1:$K$58,2,0),"")</f>
        <v/>
      </c>
      <c r="O1898" s="27"/>
      <c r="P1898" s="27"/>
      <c r="Q1898" s="27" t="s">
        <v>629</v>
      </c>
      <c r="R1898" s="27" t="s">
        <v>280</v>
      </c>
      <c r="S1898" s="27" t="s">
        <v>117</v>
      </c>
      <c r="T1898" s="27"/>
      <c r="U1898" s="28">
        <v>46114</v>
      </c>
      <c r="X1898" s="27"/>
      <c r="Y1898" s="27"/>
      <c r="Z1898" s="29"/>
      <c r="AA1898" s="29">
        <v>0.51736111111111116</v>
      </c>
      <c r="AB1898" s="29">
        <v>0.58333333333333337</v>
      </c>
      <c r="AC1898" s="30">
        <v>46114</v>
      </c>
      <c r="AD1898" s="15" t="str">
        <f>IF(Tabla2[[#This Row],[HORA ENTREGA]]="DIRECTO","On time", IF(AA1898&lt;&gt;"",IF(Tabla2[[#This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8" s="15" t="str">
        <f>MID(Tabla2[[#This Row],[TIPO]],1,3)</f>
        <v xml:space="preserve">40 </v>
      </c>
      <c r="AF18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GENERACION SERVICIO Y ARRIENDO SPA */ Cont: * ZCSU6993698*/ HR Entrega: *DIRECTO* /Dirección: *CORDILLERA 570, PUDAHUEL</v>
      </c>
      <c r="AG1898" s="38" t="str">
        <f>IFERROR(HYPERLINK("https://wa.me/"&amp;Tabla2[[#This Row],[CONTACTO]]&amp;"?text="&amp;Tabla2[[#This Row],[Mensaje]],"Enviar mensaje"),"")</f>
        <v>Enviar mensaje</v>
      </c>
      <c r="AH1898" s="15" t="str">
        <f>CONCATENATE(A1898,F1898)</f>
        <v>1897ZCSU6993698</v>
      </c>
      <c r="AI1898" s="15" t="str">
        <f>CONCATENATE("ENT-",A1898)</f>
        <v>ENT-1897</v>
      </c>
      <c r="AJ1898" s="15" t="str">
        <f>IF(Tabla2[[#This Row],[Op]]&lt;&gt;"","ENTREGA","")</f>
        <v>ENTREGA</v>
      </c>
      <c r="AK1898" s="40" t="str">
        <f>(Tabla2[[#This Row],[FECHA ENTREGA]]&amp;Tabla2[[#This Row],[HORA ENTREGA]])</f>
        <v>46114DIRECTO</v>
      </c>
      <c r="AL1898" s="34" t="str">
        <f>IFERROR(HYPERLINK("https://wa.me/"&amp;Tabla2[[#This Row],[CONTACTO]]&amp;"?text="&amp;Tabla2[[#This Row],[Mensaje]]),"")</f>
        <v>https://wa.me/?text=Hola!%0AServicio del día 02-04%0A *Cliente:* GENERACION SERVICIO Y ARRIENDO SPA */ Cont: * ZCSU6993698*/ HR Entrega: *DIRECTO* /Dirección: *CORDILLERA 570, PUDAHUEL</v>
      </c>
    </row>
    <row r="1899" spans="1:38" s="15" customFormat="1" ht="16.5" customHeight="1" x14ac:dyDescent="0.2">
      <c r="A1899" s="15">
        <f>ROW(A1898)</f>
        <v>1898</v>
      </c>
      <c r="B1899" s="15">
        <f>IF(J1899=J1898,B1898+1,1)</f>
        <v>13</v>
      </c>
      <c r="C1899" s="15" t="s">
        <v>166</v>
      </c>
      <c r="D1899" s="25" t="s">
        <v>39</v>
      </c>
      <c r="E1899" s="27">
        <v>880054</v>
      </c>
      <c r="F1899" s="27" t="s">
        <v>3015</v>
      </c>
      <c r="G1899" s="27" t="s">
        <v>41</v>
      </c>
      <c r="H1899" s="27">
        <v>15100</v>
      </c>
      <c r="I1899" s="27" t="s">
        <v>42</v>
      </c>
      <c r="J1899" s="28">
        <v>46114</v>
      </c>
      <c r="K1899" s="26">
        <v>0.5</v>
      </c>
      <c r="L1899" s="26"/>
      <c r="M1899" s="27" t="s">
        <v>77</v>
      </c>
      <c r="N1899" s="25">
        <f>IFERROR(VLOOKUP(M1899,Data!$J$1:$K$58,2,0),"")</f>
        <v>56967384794</v>
      </c>
      <c r="O1899" s="27" t="s">
        <v>78</v>
      </c>
      <c r="P1899" s="27"/>
      <c r="Q1899" s="27" t="s">
        <v>168</v>
      </c>
      <c r="R1899" s="27" t="s">
        <v>1747</v>
      </c>
      <c r="S1899" s="27" t="s">
        <v>77</v>
      </c>
      <c r="T1899" s="27"/>
      <c r="U1899" s="28">
        <v>46114</v>
      </c>
      <c r="X1899" s="27"/>
      <c r="Y1899" s="27"/>
      <c r="Z1899" s="29"/>
      <c r="AA1899" s="29">
        <v>0.32500000000000001</v>
      </c>
      <c r="AB1899" s="29">
        <v>0.60069444444444442</v>
      </c>
      <c r="AC1899" s="30">
        <v>46114</v>
      </c>
      <c r="AD1899" s="15" t="str">
        <f>IF(Tabla2[[#This Row],[HORA ENTREGA]]="DIRECTO","On time", IF(AA1899&lt;&gt;"",IF(Tabla2[[#This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899" s="15" t="str">
        <f>MID(Tabla2[[#This Row],[TIPO]],1,3)</f>
        <v xml:space="preserve">40 </v>
      </c>
      <c r="AF18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IMPORTADORA Y COMERCIALIZADORA BZ SPA */ Cont: * TCLU7822790*/ HR Entrega: *12:00* /Dirección: *PuertoMadero 9710, Bodega X36. Pudahuel</v>
      </c>
      <c r="AG1899" s="38" t="str">
        <f>IFERROR(HYPERLINK("https://wa.me/"&amp;Tabla2[[#This Row],[CONTACTO]]&amp;"?text="&amp;Tabla2[[#This Row],[Mensaje]],"Enviar mensaje"),"")</f>
        <v>Enviar mensaje</v>
      </c>
      <c r="AH1899" s="15" t="str">
        <f>CONCATENATE(A1899,F1899)</f>
        <v>1898TCLU7822790</v>
      </c>
      <c r="AI1899" s="15" t="str">
        <f>CONCATENATE("ENT-",A1899)</f>
        <v>ENT-1898</v>
      </c>
      <c r="AJ1899" s="15" t="str">
        <f>IF(Tabla2[[#This Row],[Op]]&lt;&gt;"","ENTREGA","")</f>
        <v>ENTREGA</v>
      </c>
      <c r="AK1899" s="40" t="str">
        <f>(Tabla2[[#This Row],[FECHA ENTREGA]]&amp;Tabla2[[#This Row],[HORA ENTREGA]])</f>
        <v>461140,5</v>
      </c>
      <c r="AL1899" s="34" t="str">
        <f>IFERROR(HYPERLINK("https://wa.me/"&amp;Tabla2[[#This Row],[CONTACTO]]&amp;"?text="&amp;Tabla2[[#This Row],[Mensaje]]),"")</f>
        <v>https://wa.me/56967384794?text=Hola!%0AServicio del día 02-04%0A *Cliente:* IMPORTADORA Y COMERCIALIZADORA BZ SPA */ Cont: * TCLU7822790*/ HR Entrega: *12:00* /Dirección: *PuertoMadero 9710, Bodega X36. Pudahuel</v>
      </c>
    </row>
    <row r="1900" spans="1:38" s="15" customFormat="1" ht="16.5" customHeight="1" x14ac:dyDescent="0.2">
      <c r="A1900" s="15">
        <f>ROW(A1899)</f>
        <v>1899</v>
      </c>
      <c r="B1900" s="15">
        <f>IF(J1900=J1899,B1899+1,1)</f>
        <v>14</v>
      </c>
      <c r="C1900" s="15" t="s">
        <v>166</v>
      </c>
      <c r="D1900" s="25" t="s">
        <v>39</v>
      </c>
      <c r="E1900" s="27">
        <v>880046</v>
      </c>
      <c r="F1900" s="27" t="s">
        <v>3016</v>
      </c>
      <c r="G1900" s="27" t="s">
        <v>41</v>
      </c>
      <c r="H1900" s="27">
        <v>12800</v>
      </c>
      <c r="I1900" s="27" t="s">
        <v>42</v>
      </c>
      <c r="J1900" s="28">
        <v>46114</v>
      </c>
      <c r="K1900" s="26">
        <v>0.54166666666666663</v>
      </c>
      <c r="L1900" s="26"/>
      <c r="M1900" s="27" t="s">
        <v>161</v>
      </c>
      <c r="N1900" s="25">
        <f>IFERROR(VLOOKUP(M1900,Data!$J$1:$K$58,2,0),"")</f>
        <v>56966749408</v>
      </c>
      <c r="O1900" s="27" t="s">
        <v>162</v>
      </c>
      <c r="P1900" s="27"/>
      <c r="Q1900" s="27" t="s">
        <v>168</v>
      </c>
      <c r="R1900" s="27" t="s">
        <v>1747</v>
      </c>
      <c r="S1900" s="27" t="s">
        <v>161</v>
      </c>
      <c r="T1900" s="27"/>
      <c r="U1900" s="28">
        <v>46114</v>
      </c>
      <c r="X1900" s="27"/>
      <c r="Y1900" s="27"/>
      <c r="Z1900" s="29"/>
      <c r="AA1900" s="29">
        <v>0.54305555555555551</v>
      </c>
      <c r="AB1900" s="29">
        <v>0.69097222222222221</v>
      </c>
      <c r="AC1900" s="30">
        <v>46114</v>
      </c>
      <c r="AD1900" s="15" t="str">
        <f>IF(Tabla2[[#This Row],[HORA ENTREGA]]="DIRECTO","On time", IF(AA1900&lt;&gt;"",IF(Tabla2[[#This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00" s="15" t="str">
        <f>MID(Tabla2[[#This Row],[TIPO]],1,3)</f>
        <v xml:space="preserve">40 </v>
      </c>
      <c r="AF19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IMPORTADORA Y COMERCIALIZADORA BZ SPA */ Cont: * ONEU6500191*/ HR Entrega: *13:00* /Dirección: *PuertoMadero 9710, Bodega X36. Pudahuel</v>
      </c>
      <c r="AG1900" s="38" t="str">
        <f>IFERROR(HYPERLINK("https://wa.me/"&amp;Tabla2[[#This Row],[CONTACTO]]&amp;"?text="&amp;Tabla2[[#This Row],[Mensaje]],"Enviar mensaje"),"")</f>
        <v>Enviar mensaje</v>
      </c>
      <c r="AH1900" s="15" t="str">
        <f>CONCATENATE(A1900,F1900)</f>
        <v>1899ONEU6500191</v>
      </c>
      <c r="AI1900" s="15" t="str">
        <f>CONCATENATE("ENT-",A1900)</f>
        <v>ENT-1899</v>
      </c>
      <c r="AJ1900" s="15" t="str">
        <f>IF(Tabla2[[#This Row],[Op]]&lt;&gt;"","ENTREGA","")</f>
        <v>ENTREGA</v>
      </c>
      <c r="AK1900" s="40" t="str">
        <f>(Tabla2[[#This Row],[FECHA ENTREGA]]&amp;Tabla2[[#This Row],[HORA ENTREGA]])</f>
        <v>461140,541666666666667</v>
      </c>
      <c r="AL1900" s="34" t="str">
        <f>IFERROR(HYPERLINK("https://wa.me/"&amp;Tabla2[[#This Row],[CONTACTO]]&amp;"?text="&amp;Tabla2[[#This Row],[Mensaje]]),"")</f>
        <v>https://wa.me/56966749408?text=Hola!%0AServicio del día 02-04%0A *Cliente:* IMPORTADORA Y COMERCIALIZADORA BZ SPA */ Cont: * ONEU6500191*/ HR Entrega: *13:00* /Dirección: *PuertoMadero 9710, Bodega X36. Pudahuel</v>
      </c>
    </row>
    <row r="1901" spans="1:38" s="15" customFormat="1" ht="16.5" customHeight="1" x14ac:dyDescent="0.2">
      <c r="A1901" s="15">
        <f>ROW(A1900)</f>
        <v>1900</v>
      </c>
      <c r="B1901" s="15">
        <f>IF(J1901=J1900,B1900+1,1)</f>
        <v>15</v>
      </c>
      <c r="C1901" s="15" t="s">
        <v>178</v>
      </c>
      <c r="D1901" s="25" t="s">
        <v>39</v>
      </c>
      <c r="E1901" s="27">
        <v>881181</v>
      </c>
      <c r="F1901" s="27" t="s">
        <v>3017</v>
      </c>
      <c r="G1901" s="27" t="s">
        <v>41</v>
      </c>
      <c r="H1901" s="27">
        <v>22300</v>
      </c>
      <c r="I1901" s="27" t="s">
        <v>42</v>
      </c>
      <c r="J1901" s="28">
        <v>46114</v>
      </c>
      <c r="K1901" s="26">
        <v>0.33333333333333331</v>
      </c>
      <c r="L1901" s="26"/>
      <c r="M1901" s="27" t="s">
        <v>308</v>
      </c>
      <c r="N1901" s="25">
        <f>IFERROR(VLOOKUP(M1901,Data!$J$1:$K$58,2,0),"")</f>
        <v>56966631737</v>
      </c>
      <c r="O1901" s="27" t="s">
        <v>309</v>
      </c>
      <c r="P1901" s="27"/>
      <c r="Q1901" s="27" t="s">
        <v>1003</v>
      </c>
      <c r="R1901" s="27" t="s">
        <v>1765</v>
      </c>
      <c r="S1901" s="27" t="s">
        <v>308</v>
      </c>
      <c r="T1901" s="27"/>
      <c r="U1901" s="28">
        <v>46114</v>
      </c>
      <c r="X1901" s="27"/>
      <c r="Y1901" s="27"/>
      <c r="Z1901" s="29"/>
      <c r="AA1901" s="29">
        <v>0.33402777777777776</v>
      </c>
      <c r="AB1901" s="29">
        <v>0.63472222222222219</v>
      </c>
      <c r="AC1901" s="30">
        <v>46114</v>
      </c>
      <c r="AD1901" s="15" t="str">
        <f>IF(Tabla2[[#This Row],[HORA ENTREGA]]="DIRECTO","On time", IF(AA1901&lt;&gt;"",IF(Tabla2[[#This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01" s="15" t="str">
        <f>MID(Tabla2[[#This Row],[TIPO]],1,3)</f>
        <v xml:space="preserve">40 </v>
      </c>
      <c r="AF19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INVERSIERRA S A */ Cont: * MEDU7294091*/ HR Entrega: *08:00* /Dirección: *AVENIDA PEDRO FONTOBA 6350, HUECHURABA</v>
      </c>
      <c r="AG1901" s="38" t="str">
        <f>IFERROR(HYPERLINK("https://wa.me/"&amp;Tabla2[[#This Row],[CONTACTO]]&amp;"?text="&amp;Tabla2[[#This Row],[Mensaje]],"Enviar mensaje"),"")</f>
        <v>Enviar mensaje</v>
      </c>
      <c r="AH1901" s="15" t="str">
        <f>CONCATENATE(A1901,F1901)</f>
        <v>1900MEDU7294091</v>
      </c>
      <c r="AI1901" s="15" t="str">
        <f>CONCATENATE("ENT-",A1901)</f>
        <v>ENT-1900</v>
      </c>
      <c r="AJ1901" s="15" t="str">
        <f>IF(Tabla2[[#This Row],[Op]]&lt;&gt;"","ENTREGA","")</f>
        <v>ENTREGA</v>
      </c>
      <c r="AK1901" s="40" t="str">
        <f>(Tabla2[[#This Row],[FECHA ENTREGA]]&amp;Tabla2[[#This Row],[HORA ENTREGA]])</f>
        <v>461140,333333333333333</v>
      </c>
      <c r="AL1901" s="34" t="str">
        <f>IFERROR(HYPERLINK("https://wa.me/"&amp;Tabla2[[#This Row],[CONTACTO]]&amp;"?text="&amp;Tabla2[[#This Row],[Mensaje]]),"")</f>
        <v>https://wa.me/56966631737?text=Hola!%0AServicio del día 02-04%0A *Cliente:* INVERSIERRA S A */ Cont: * MEDU7294091*/ HR Entrega: *08:00* /Dirección: *AVENIDA PEDRO FONTOBA 6350, HUECHURABA</v>
      </c>
    </row>
    <row r="1902" spans="1:38" s="15" customFormat="1" ht="16.5" customHeight="1" x14ac:dyDescent="0.2">
      <c r="A1902" s="15">
        <f>ROW(A1901)</f>
        <v>1901</v>
      </c>
      <c r="B1902" s="15">
        <f>IF(J1902=J1901,B1901+1,1)</f>
        <v>16</v>
      </c>
      <c r="C1902" s="15" t="s">
        <v>500</v>
      </c>
      <c r="D1902" s="25" t="s">
        <v>39</v>
      </c>
      <c r="E1902" s="27">
        <v>301813</v>
      </c>
      <c r="F1902" s="27" t="s">
        <v>2799</v>
      </c>
      <c r="G1902" s="27" t="s">
        <v>64</v>
      </c>
      <c r="H1902" s="27">
        <v>28000</v>
      </c>
      <c r="I1902" s="27" t="s">
        <v>42</v>
      </c>
      <c r="J1902" s="28">
        <v>46114</v>
      </c>
      <c r="K1902" s="26">
        <v>0.33333333333333331</v>
      </c>
      <c r="L1902" s="26"/>
      <c r="M1902" s="27" t="s">
        <v>199</v>
      </c>
      <c r="N1902" s="25">
        <f>IFERROR(VLOOKUP(M1902,Data!$J$1:$K$58,2,0),"")</f>
        <v>56975315726</v>
      </c>
      <c r="O1902" s="27" t="s">
        <v>200</v>
      </c>
      <c r="P1902" s="27"/>
      <c r="Q1902" s="27" t="s">
        <v>502</v>
      </c>
      <c r="R1902" s="27" t="s">
        <v>48</v>
      </c>
      <c r="S1902" s="27" t="s">
        <v>199</v>
      </c>
      <c r="T1902" s="27"/>
      <c r="U1902" s="28">
        <v>46114</v>
      </c>
      <c r="X1902" s="27"/>
      <c r="Y1902" s="27"/>
      <c r="Z1902" s="29"/>
      <c r="AA1902" s="29">
        <v>0.4201388888888889</v>
      </c>
      <c r="AB1902" s="29">
        <v>0.47916666666666669</v>
      </c>
      <c r="AC1902" s="30">
        <v>46114</v>
      </c>
      <c r="AD1902" s="15" t="str">
        <f>IF(Tabla2[[#This Row],[HORA ENTREGA]]="DIRECTO","On time", IF(AA1902&lt;&gt;"",IF(Tabla2[[#This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02" s="15" t="str">
        <f>MID(Tabla2[[#This Row],[TIPO]],1,3)</f>
        <v xml:space="preserve">20 </v>
      </c>
      <c r="AF19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MOLYMETNOS S.A. */ Cont: * ECMU1939161*/ HR Entrega: *08:00* /Dirección: *CAMINO NOS A LOS MORROS 590, SAN BERNARDO</v>
      </c>
      <c r="AG1902" s="38" t="str">
        <f>IFERROR(HYPERLINK("https://wa.me/"&amp;Tabla2[[#This Row],[CONTACTO]]&amp;"?text="&amp;Tabla2[[#This Row],[Mensaje]],"Enviar mensaje"),"")</f>
        <v>Enviar mensaje</v>
      </c>
      <c r="AH1902" s="15" t="str">
        <f>CONCATENATE(A1902,F1902)</f>
        <v>1901ECMU1939161</v>
      </c>
      <c r="AI1902" s="15" t="str">
        <f>CONCATENATE("ENT-",A1902)</f>
        <v>ENT-1901</v>
      </c>
      <c r="AJ1902" s="15" t="str">
        <f>IF(Tabla2[[#This Row],[Op]]&lt;&gt;"","ENTREGA","")</f>
        <v>ENTREGA</v>
      </c>
      <c r="AK1902" s="40" t="str">
        <f>(Tabla2[[#This Row],[FECHA ENTREGA]]&amp;Tabla2[[#This Row],[HORA ENTREGA]])</f>
        <v>461140,333333333333333</v>
      </c>
      <c r="AL1902" s="34" t="str">
        <f>IFERROR(HYPERLINK("https://wa.me/"&amp;Tabla2[[#This Row],[CONTACTO]]&amp;"?text="&amp;Tabla2[[#This Row],[Mensaje]]),"")</f>
        <v>https://wa.me/56975315726?text=Hola!%0AServicio del día 02-04%0A *Cliente:* MOLYMETNOS S.A. */ Cont: * ECMU1939161*/ HR Entrega: *08:00* /Dirección: *CAMINO NOS A LOS MORROS 590, SAN BERNARDO</v>
      </c>
    </row>
    <row r="1903" spans="1:38" s="15" customFormat="1" ht="16.5" customHeight="1" x14ac:dyDescent="0.2">
      <c r="A1903" s="15">
        <f>ROW(A1902)</f>
        <v>1902</v>
      </c>
      <c r="B1903" s="15">
        <f>IF(J1903=J1902,B1902+1,1)</f>
        <v>17</v>
      </c>
      <c r="C1903" s="15" t="s">
        <v>555</v>
      </c>
      <c r="D1903" s="25" t="s">
        <v>39</v>
      </c>
      <c r="E1903" s="27">
        <v>10426</v>
      </c>
      <c r="F1903" s="27" t="s">
        <v>3018</v>
      </c>
      <c r="G1903" s="27" t="s">
        <v>465</v>
      </c>
      <c r="H1903" s="27">
        <v>28750</v>
      </c>
      <c r="I1903" s="27" t="s">
        <v>42</v>
      </c>
      <c r="J1903" s="28">
        <v>46114</v>
      </c>
      <c r="K1903" s="26">
        <v>0.70833333333333337</v>
      </c>
      <c r="L1903" s="26"/>
      <c r="M1903" s="27" t="s">
        <v>90</v>
      </c>
      <c r="N1903" s="25">
        <f>IFERROR(VLOOKUP(M1903,Data!$J$1:$K$58,2,0),"")</f>
        <v>56987557136</v>
      </c>
      <c r="O1903" s="27" t="s">
        <v>91</v>
      </c>
      <c r="P1903" s="27"/>
      <c r="Q1903" s="27" t="s">
        <v>558</v>
      </c>
      <c r="R1903" s="27" t="s">
        <v>48</v>
      </c>
      <c r="S1903" s="27" t="s">
        <v>90</v>
      </c>
      <c r="T1903" s="27"/>
      <c r="U1903" s="28">
        <v>46118</v>
      </c>
      <c r="X1903" s="27"/>
      <c r="Y1903" s="27"/>
      <c r="Z1903" s="29"/>
      <c r="AA1903" s="29">
        <v>0.72916666666666663</v>
      </c>
      <c r="AB1903" s="29">
        <v>0.91666666666666663</v>
      </c>
      <c r="AC1903" s="30">
        <v>46114</v>
      </c>
      <c r="AD1903" s="15" t="str">
        <f>IF(Tabla2[[#This Row],[HORA ENTREGA]]="DIRECTO","On time", IF(AA1903&lt;&gt;"",IF(Tabla2[[#This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03" s="15" t="str">
        <f>MID(Tabla2[[#This Row],[TIPO]],1,3)</f>
        <v xml:space="preserve">40 </v>
      </c>
      <c r="AF19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NICOMA */ Cont: * CMAU3703784*/ HR Entrega: *17:00* /Dirección: *SAN NICOLAS 860, BOD. 7; SAN MIGUEL</v>
      </c>
      <c r="AG1903" s="38" t="str">
        <f>IFERROR(HYPERLINK("https://wa.me/"&amp;Tabla2[[#This Row],[CONTACTO]]&amp;"?text="&amp;Tabla2[[#This Row],[Mensaje]],"Enviar mensaje"),"")</f>
        <v>Enviar mensaje</v>
      </c>
      <c r="AH1903" s="15" t="str">
        <f>CONCATENATE(A1903,F1903)</f>
        <v>1902CMAU3703784</v>
      </c>
      <c r="AI1903" s="15" t="str">
        <f>CONCATENATE("ENT-",A1903)</f>
        <v>ENT-1902</v>
      </c>
      <c r="AJ1903" s="15" t="str">
        <f>IF(Tabla2[[#This Row],[Op]]&lt;&gt;"","ENTREGA","")</f>
        <v>ENTREGA</v>
      </c>
      <c r="AK1903" s="40" t="str">
        <f>(Tabla2[[#This Row],[FECHA ENTREGA]]&amp;Tabla2[[#This Row],[HORA ENTREGA]])</f>
        <v>461140,708333333333333</v>
      </c>
      <c r="AL1903" s="34" t="str">
        <f>IFERROR(HYPERLINK("https://wa.me/"&amp;Tabla2[[#This Row],[CONTACTO]]&amp;"?text="&amp;Tabla2[[#This Row],[Mensaje]]),"")</f>
        <v>https://wa.me/56987557136?text=Hola!%0AServicio del día 02-04%0A *Cliente:* NICOMA */ Cont: * CMAU3703784*/ HR Entrega: *17:00* /Dirección: *SAN NICOLAS 860, BOD. 7; SAN MIGUEL</v>
      </c>
    </row>
    <row r="1904" spans="1:38" s="15" customFormat="1" ht="16.5" customHeight="1" x14ac:dyDescent="0.2">
      <c r="A1904" s="15">
        <f>ROW(A1903)</f>
        <v>1903</v>
      </c>
      <c r="B1904" s="15">
        <f>IF(J1904=J1903,B1903+1,1)</f>
        <v>18</v>
      </c>
      <c r="C1904" s="15" t="s">
        <v>204</v>
      </c>
      <c r="D1904" s="25" t="s">
        <v>122</v>
      </c>
      <c r="E1904" s="27"/>
      <c r="F1904" s="27" t="s">
        <v>1196</v>
      </c>
      <c r="G1904" s="27"/>
      <c r="H1904" s="27"/>
      <c r="I1904" s="27" t="s">
        <v>171</v>
      </c>
      <c r="J1904" s="28">
        <v>46114</v>
      </c>
      <c r="K1904" s="26">
        <v>0.35416666666666669</v>
      </c>
      <c r="L1904" s="26"/>
      <c r="M1904" s="27" t="s">
        <v>180</v>
      </c>
      <c r="N1904" s="25">
        <f>IFERROR(VLOOKUP(M1904,Data!$J$1:$K$58,2,0),"")</f>
        <v>56956063271</v>
      </c>
      <c r="O1904" s="27" t="s">
        <v>384</v>
      </c>
      <c r="P1904" s="27"/>
      <c r="Q1904" s="27"/>
      <c r="R1904" s="27"/>
      <c r="S1904" s="27"/>
      <c r="T1904" s="27"/>
      <c r="U1904" s="28"/>
      <c r="X1904" s="27"/>
      <c r="Y1904" s="27"/>
      <c r="Z1904" s="29"/>
      <c r="AA1904" s="29">
        <v>0.55555555555555558</v>
      </c>
      <c r="AB1904" s="29">
        <v>0.66319444444444442</v>
      </c>
      <c r="AC1904" s="30">
        <v>46114</v>
      </c>
      <c r="AD1904" s="15" t="str">
        <f>IF(Tabla2[[#This Row],[HORA ENTREGA]]="DIRECTO","On time", IF(AA1904&lt;&gt;"",IF(Tabla2[[#This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04" s="15" t="str">
        <f>MID(Tabla2[[#This Row],[TIPO]],1,3)</f>
        <v/>
      </c>
      <c r="AF19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OXIQUIM S A */ Cont: * SIDER*/ HR Entrega: *08:30* /Dirección: *</v>
      </c>
      <c r="AG1904" s="38" t="str">
        <f>IFERROR(HYPERLINK("https://wa.me/"&amp;Tabla2[[#This Row],[CONTACTO]]&amp;"?text="&amp;Tabla2[[#This Row],[Mensaje]],"Enviar mensaje"),"")</f>
        <v>Enviar mensaje</v>
      </c>
      <c r="AH1904" s="15" t="str">
        <f>CONCATENATE(A1904,F1904)</f>
        <v>1903SIDER</v>
      </c>
      <c r="AI1904" s="15" t="str">
        <f>CONCATENATE("ENT-",A1904)</f>
        <v>ENT-1903</v>
      </c>
      <c r="AJ1904" s="15" t="str">
        <f>IF(Tabla2[[#This Row],[Op]]&lt;&gt;"","ENTREGA","")</f>
        <v>ENTREGA</v>
      </c>
      <c r="AK1904" s="40" t="str">
        <f>(Tabla2[[#This Row],[FECHA ENTREGA]]&amp;Tabla2[[#This Row],[HORA ENTREGA]])</f>
        <v>461140,354166666666667</v>
      </c>
      <c r="AL1904" s="34" t="str">
        <f>IFERROR(HYPERLINK("https://wa.me/"&amp;Tabla2[[#This Row],[CONTACTO]]&amp;"?text="&amp;Tabla2[[#This Row],[Mensaje]]),"")</f>
        <v>https://wa.me/56956063271?text=Hola!%0AServicio del día 02-04%0A *Cliente:* OXIQUIM S A */ Cont: * SIDER*/ HR Entrega: *08:30* /Dirección: *</v>
      </c>
    </row>
    <row r="1905" spans="1:38" s="15" customFormat="1" ht="16.5" customHeight="1" x14ac:dyDescent="0.2">
      <c r="A1905" s="15">
        <f>ROW(A1904)</f>
        <v>1904</v>
      </c>
      <c r="B1905" s="15">
        <f>IF(J1905=J1904,B1904+1,1)</f>
        <v>19</v>
      </c>
      <c r="C1905" s="15" t="s">
        <v>204</v>
      </c>
      <c r="D1905" s="25" t="s">
        <v>122</v>
      </c>
      <c r="E1905" s="27"/>
      <c r="F1905" s="27" t="s">
        <v>1196</v>
      </c>
      <c r="G1905" s="27"/>
      <c r="H1905" s="27"/>
      <c r="I1905" s="27" t="s">
        <v>171</v>
      </c>
      <c r="J1905" s="28">
        <v>46114</v>
      </c>
      <c r="K1905" s="26">
        <v>0.45833333333333331</v>
      </c>
      <c r="L1905" s="26"/>
      <c r="M1905" s="27" t="s">
        <v>221</v>
      </c>
      <c r="N1905" s="25">
        <f>IFERROR(VLOOKUP(M1905,Data!$J$1:$K$58,2,0),"")</f>
        <v>56965378427</v>
      </c>
      <c r="O1905" s="27" t="s">
        <v>222</v>
      </c>
      <c r="P1905" s="27"/>
      <c r="Q1905" s="27" t="s">
        <v>1999</v>
      </c>
      <c r="R1905" s="27"/>
      <c r="S1905" s="27"/>
      <c r="T1905" s="27"/>
      <c r="U1905" s="28"/>
      <c r="X1905" s="27"/>
      <c r="Y1905" s="27"/>
      <c r="Z1905" s="29"/>
      <c r="AA1905" s="29">
        <v>0.5</v>
      </c>
      <c r="AB1905" s="29">
        <v>0.66597222222222219</v>
      </c>
      <c r="AC1905" s="30">
        <v>46114</v>
      </c>
      <c r="AD1905" s="15" t="str">
        <f>IF(Tabla2[[#This Row],[HORA ENTREGA]]="DIRECTO","On time", IF(AA1905&lt;&gt;"",IF(Tabla2[[#This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05" s="15" t="str">
        <f>MID(Tabla2[[#This Row],[TIPO]],1,3)</f>
        <v/>
      </c>
      <c r="AF19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OXIQUIM S A */ Cont: * SIDER*/ HR Entrega: *11:00* /Dirección: *CAÑAVERAL 901, QUILICURA</v>
      </c>
      <c r="AG1905" s="38" t="str">
        <f>IFERROR(HYPERLINK("https://wa.me/"&amp;Tabla2[[#This Row],[CONTACTO]]&amp;"?text="&amp;Tabla2[[#This Row],[Mensaje]],"Enviar mensaje"),"")</f>
        <v>Enviar mensaje</v>
      </c>
      <c r="AH1905" s="15" t="str">
        <f>CONCATENATE(A1905,F1905)</f>
        <v>1904SIDER</v>
      </c>
      <c r="AI1905" s="15" t="str">
        <f>CONCATENATE("ENT-",A1905)</f>
        <v>ENT-1904</v>
      </c>
      <c r="AJ1905" s="15" t="str">
        <f>IF(Tabla2[[#This Row],[Op]]&lt;&gt;"","ENTREGA","")</f>
        <v>ENTREGA</v>
      </c>
      <c r="AK1905" s="40" t="str">
        <f>(Tabla2[[#This Row],[FECHA ENTREGA]]&amp;Tabla2[[#This Row],[HORA ENTREGA]])</f>
        <v>461140,458333333333333</v>
      </c>
      <c r="AL1905" s="34" t="str">
        <f>IFERROR(HYPERLINK("https://wa.me/"&amp;Tabla2[[#This Row],[CONTACTO]]&amp;"?text="&amp;Tabla2[[#This Row],[Mensaje]]),"")</f>
        <v>https://wa.me/56965378427?text=Hola!%0AServicio del día 02-04%0A *Cliente:* OXIQUIM S A */ Cont: * SIDER*/ HR Entrega: *11:00* /Dirección: *CAÑAVERAL 901, QUILICURA</v>
      </c>
    </row>
    <row r="1906" spans="1:38" s="15" customFormat="1" ht="16.5" customHeight="1" x14ac:dyDescent="0.2">
      <c r="A1906" s="15">
        <f>ROW(A1905)</f>
        <v>1905</v>
      </c>
      <c r="B1906" s="15">
        <f>IF(J1906=J1905,B1905+1,1)</f>
        <v>20</v>
      </c>
      <c r="C1906" s="15" t="s">
        <v>1554</v>
      </c>
      <c r="D1906" s="25" t="s">
        <v>39</v>
      </c>
      <c r="E1906" s="27">
        <v>188956</v>
      </c>
      <c r="F1906" s="27" t="s">
        <v>3019</v>
      </c>
      <c r="G1906" s="27" t="s">
        <v>41</v>
      </c>
      <c r="H1906" s="27">
        <v>28741</v>
      </c>
      <c r="I1906" s="27" t="s">
        <v>42</v>
      </c>
      <c r="J1906" s="28">
        <v>46114</v>
      </c>
      <c r="K1906" s="26">
        <v>0.33333333333333331</v>
      </c>
      <c r="L1906" s="26"/>
      <c r="M1906" s="27" t="s">
        <v>90</v>
      </c>
      <c r="N1906" s="25">
        <f>IFERROR(VLOOKUP(M1906,Data!$J$1:$K$58,2,0),"")</f>
        <v>56987557136</v>
      </c>
      <c r="O1906" s="27" t="s">
        <v>91</v>
      </c>
      <c r="P1906" s="27"/>
      <c r="Q1906" s="27" t="s">
        <v>190</v>
      </c>
      <c r="R1906" s="27" t="s">
        <v>74</v>
      </c>
      <c r="S1906" s="27" t="s">
        <v>90</v>
      </c>
      <c r="T1906" s="27"/>
      <c r="U1906" s="28">
        <v>46114</v>
      </c>
      <c r="X1906" s="27"/>
      <c r="Y1906" s="27"/>
      <c r="Z1906" s="29"/>
      <c r="AA1906" s="29">
        <v>0.32847222222222222</v>
      </c>
      <c r="AB1906" s="29">
        <v>0.46180555555555558</v>
      </c>
      <c r="AC1906" s="30">
        <v>46114</v>
      </c>
      <c r="AD1906" s="15" t="str">
        <f>IF(Tabla2[[#This Row],[HORA ENTREGA]]="DIRECTO","On time", IF(AA1906&lt;&gt;"",IF(Tabla2[[#This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06" s="15" t="str">
        <f>MID(Tabla2[[#This Row],[TIPO]],1,3)</f>
        <v xml:space="preserve">40 </v>
      </c>
      <c r="AF19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02-04%0A *Cliente:* PETROQUIMICA DOW */ Cont: * TGBU9880920*/ HR Entrega: *08:00* /Dirección: *AV. MARTA OSSA RUIZ 601 (CAMINO CASAS VIEJAS); MAIPU </v>
      </c>
      <c r="AG1906" s="38" t="str">
        <f>IFERROR(HYPERLINK("https://wa.me/"&amp;Tabla2[[#This Row],[CONTACTO]]&amp;"?text="&amp;Tabla2[[#This Row],[Mensaje]],"Enviar mensaje"),"")</f>
        <v>Enviar mensaje</v>
      </c>
      <c r="AH1906" s="15" t="str">
        <f>CONCATENATE(A1906,F1906)</f>
        <v>1905TGBU9880920</v>
      </c>
      <c r="AI1906" s="15" t="str">
        <f>CONCATENATE("ENT-",A1906)</f>
        <v>ENT-1905</v>
      </c>
      <c r="AJ1906" s="15" t="str">
        <f>IF(Tabla2[[#This Row],[Op]]&lt;&gt;"","ENTREGA","")</f>
        <v>ENTREGA</v>
      </c>
      <c r="AK1906" s="40" t="str">
        <f>(Tabla2[[#This Row],[FECHA ENTREGA]]&amp;Tabla2[[#This Row],[HORA ENTREGA]])</f>
        <v>461140,333333333333333</v>
      </c>
      <c r="AL1906" s="34" t="str">
        <f>IFERROR(HYPERLINK("https://wa.me/"&amp;Tabla2[[#This Row],[CONTACTO]]&amp;"?text="&amp;Tabla2[[#This Row],[Mensaje]]),"")</f>
        <v xml:space="preserve">https://wa.me/56987557136?text=Hola!%0AServicio del día 02-04%0A *Cliente:* PETROQUIMICA DOW */ Cont: * TGBU9880920*/ HR Entrega: *08:00* /Dirección: *AV. MARTA OSSA RUIZ 601 (CAMINO CASAS VIEJAS); MAIPU </v>
      </c>
    </row>
    <row r="1907" spans="1:38" s="15" customFormat="1" ht="16.5" customHeight="1" x14ac:dyDescent="0.2">
      <c r="A1907" s="15">
        <f>ROW(A1906)</f>
        <v>1906</v>
      </c>
      <c r="B1907" s="15">
        <f>IF(J1907=J1906,B1906+1,1)</f>
        <v>21</v>
      </c>
      <c r="C1907" s="15" t="s">
        <v>1554</v>
      </c>
      <c r="D1907" s="25" t="s">
        <v>39</v>
      </c>
      <c r="E1907" s="27">
        <v>188956</v>
      </c>
      <c r="F1907" s="27" t="s">
        <v>3020</v>
      </c>
      <c r="G1907" s="27" t="s">
        <v>41</v>
      </c>
      <c r="H1907" s="27">
        <v>28821</v>
      </c>
      <c r="I1907" s="27" t="s">
        <v>42</v>
      </c>
      <c r="J1907" s="28">
        <v>46114</v>
      </c>
      <c r="K1907" s="26">
        <v>0.33333333333333331</v>
      </c>
      <c r="L1907" s="26"/>
      <c r="M1907" s="27" t="s">
        <v>66</v>
      </c>
      <c r="N1907" s="25">
        <f>IFERROR(VLOOKUP(M1907,Data!$J$1:$K$58,2,0),"")</f>
        <v>56993389870</v>
      </c>
      <c r="O1907" s="27" t="s">
        <v>67</v>
      </c>
      <c r="P1907" s="27"/>
      <c r="Q1907" s="27" t="s">
        <v>190</v>
      </c>
      <c r="R1907" s="27" t="s">
        <v>74</v>
      </c>
      <c r="S1907" s="27" t="s">
        <v>66</v>
      </c>
      <c r="T1907" s="27"/>
      <c r="U1907" s="28">
        <v>46114</v>
      </c>
      <c r="X1907" s="27"/>
      <c r="Y1907" s="27"/>
      <c r="Z1907" s="29"/>
      <c r="AA1907" s="29">
        <v>0.32291666666666669</v>
      </c>
      <c r="AB1907" s="29">
        <v>0.41180555555555554</v>
      </c>
      <c r="AC1907" s="30">
        <v>46114</v>
      </c>
      <c r="AD1907" s="15" t="str">
        <f>IF(Tabla2[[#This Row],[HORA ENTREGA]]="DIRECTO","On time", IF(AA1907&lt;&gt;"",IF(Tabla2[[#This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07" s="15" t="str">
        <f>MID(Tabla2[[#This Row],[TIPO]],1,3)</f>
        <v xml:space="preserve">40 </v>
      </c>
      <c r="AF19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02-04%0A *Cliente:* PETROQUIMICA DOW */ Cont: * FFAU1693896*/ HR Entrega: *08:00* /Dirección: *AV. MARTA OSSA RUIZ 601 (CAMINO CASAS VIEJAS); MAIPU </v>
      </c>
      <c r="AG1907" s="38" t="str">
        <f>IFERROR(HYPERLINK("https://wa.me/"&amp;Tabla2[[#This Row],[CONTACTO]]&amp;"?text="&amp;Tabla2[[#This Row],[Mensaje]],"Enviar mensaje"),"")</f>
        <v>Enviar mensaje</v>
      </c>
      <c r="AH1907" s="15" t="str">
        <f>CONCATENATE(A1907,F1907)</f>
        <v>1906FFAU1693896</v>
      </c>
      <c r="AI1907" s="15" t="str">
        <f>CONCATENATE("ENT-",A1907)</f>
        <v>ENT-1906</v>
      </c>
      <c r="AJ1907" s="15" t="str">
        <f>IF(Tabla2[[#This Row],[Op]]&lt;&gt;"","ENTREGA","")</f>
        <v>ENTREGA</v>
      </c>
      <c r="AK1907" s="40" t="str">
        <f>(Tabla2[[#This Row],[FECHA ENTREGA]]&amp;Tabla2[[#This Row],[HORA ENTREGA]])</f>
        <v>461140,333333333333333</v>
      </c>
      <c r="AL1907" s="34" t="str">
        <f>IFERROR(HYPERLINK("https://wa.me/"&amp;Tabla2[[#This Row],[CONTACTO]]&amp;"?text="&amp;Tabla2[[#This Row],[Mensaje]]),"")</f>
        <v xml:space="preserve">https://wa.me/56993389870?text=Hola!%0AServicio del día 02-04%0A *Cliente:* PETROQUIMICA DOW */ Cont: * FFAU1693896*/ HR Entrega: *08:00* /Dirección: *AV. MARTA OSSA RUIZ 601 (CAMINO CASAS VIEJAS); MAIPU </v>
      </c>
    </row>
    <row r="1908" spans="1:38" s="15" customFormat="1" ht="16.5" customHeight="1" x14ac:dyDescent="0.2">
      <c r="A1908" s="15">
        <f>ROW(A1907)</f>
        <v>1907</v>
      </c>
      <c r="B1908" s="15">
        <f>IF(J1908=J1907,B1907+1,1)</f>
        <v>22</v>
      </c>
      <c r="C1908" s="15" t="s">
        <v>1554</v>
      </c>
      <c r="D1908" s="25" t="s">
        <v>39</v>
      </c>
      <c r="E1908" s="27">
        <v>188956</v>
      </c>
      <c r="F1908" s="27" t="s">
        <v>3021</v>
      </c>
      <c r="G1908" s="27" t="s">
        <v>41</v>
      </c>
      <c r="H1908" s="27">
        <v>28821</v>
      </c>
      <c r="I1908" s="27" t="s">
        <v>42</v>
      </c>
      <c r="J1908" s="28">
        <v>46114</v>
      </c>
      <c r="K1908" s="26">
        <v>0.33333333333333331</v>
      </c>
      <c r="L1908" s="26"/>
      <c r="M1908" s="27" t="s">
        <v>126</v>
      </c>
      <c r="N1908" s="25">
        <f>IFERROR(VLOOKUP(M1908,Data!$J$1:$K$58,2,0),"")</f>
        <v>56999270871</v>
      </c>
      <c r="O1908" s="27" t="s">
        <v>127</v>
      </c>
      <c r="P1908" s="27"/>
      <c r="Q1908" s="27" t="s">
        <v>190</v>
      </c>
      <c r="R1908" s="27" t="s">
        <v>74</v>
      </c>
      <c r="S1908" s="27" t="s">
        <v>126</v>
      </c>
      <c r="T1908" s="27"/>
      <c r="U1908" s="28">
        <v>46114</v>
      </c>
      <c r="X1908" s="27"/>
      <c r="Y1908" s="27"/>
      <c r="Z1908" s="29"/>
      <c r="AA1908" s="29">
        <v>0.42708333333333331</v>
      </c>
      <c r="AB1908" s="29">
        <v>0.52777777777777779</v>
      </c>
      <c r="AC1908" s="30">
        <v>46114</v>
      </c>
      <c r="AD1908" s="15" t="str">
        <f>IF(Tabla2[[#This Row],[HORA ENTREGA]]="DIRECTO","On time", IF(AA1908&lt;&gt;"",IF(Tabla2[[#This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08" s="15" t="str">
        <f>MID(Tabla2[[#This Row],[TIPO]],1,3)</f>
        <v xml:space="preserve">40 </v>
      </c>
      <c r="AF19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02-04%0A *Cliente:* PETROQUIMICA DOW */ Cont: * CAAU7446462*/ HR Entrega: *08:00* /Dirección: *AV. MARTA OSSA RUIZ 601 (CAMINO CASAS VIEJAS); MAIPU </v>
      </c>
      <c r="AG1908" s="38" t="str">
        <f>IFERROR(HYPERLINK("https://wa.me/"&amp;Tabla2[[#This Row],[CONTACTO]]&amp;"?text="&amp;Tabla2[[#This Row],[Mensaje]],"Enviar mensaje"),"")</f>
        <v>Enviar mensaje</v>
      </c>
      <c r="AH1908" s="15" t="str">
        <f>CONCATENATE(A1908,F1908)</f>
        <v>1907CAAU7446462</v>
      </c>
      <c r="AI1908" s="15" t="str">
        <f>CONCATENATE("ENT-",A1908)</f>
        <v>ENT-1907</v>
      </c>
      <c r="AJ1908" s="15" t="str">
        <f>IF(Tabla2[[#This Row],[Op]]&lt;&gt;"","ENTREGA","")</f>
        <v>ENTREGA</v>
      </c>
      <c r="AK1908" s="40" t="str">
        <f>(Tabla2[[#This Row],[FECHA ENTREGA]]&amp;Tabla2[[#This Row],[HORA ENTREGA]])</f>
        <v>461140,333333333333333</v>
      </c>
      <c r="AL1908" s="34" t="str">
        <f>IFERROR(HYPERLINK("https://wa.me/"&amp;Tabla2[[#This Row],[CONTACTO]]&amp;"?text="&amp;Tabla2[[#This Row],[Mensaje]]),"")</f>
        <v xml:space="preserve">https://wa.me/56999270871?text=Hola!%0AServicio del día 02-04%0A *Cliente:* PETROQUIMICA DOW */ Cont: * CAAU7446462*/ HR Entrega: *08:00* /Dirección: *AV. MARTA OSSA RUIZ 601 (CAMINO CASAS VIEJAS); MAIPU </v>
      </c>
    </row>
    <row r="1909" spans="1:38" s="15" customFormat="1" ht="16.5" customHeight="1" x14ac:dyDescent="0.2">
      <c r="A1909" s="15">
        <f>ROW(A1908)</f>
        <v>1908</v>
      </c>
      <c r="B1909" s="15">
        <f>IF(J1909=J1908,B1908+1,1)</f>
        <v>23</v>
      </c>
      <c r="C1909" s="15" t="s">
        <v>1554</v>
      </c>
      <c r="D1909" s="25" t="s">
        <v>39</v>
      </c>
      <c r="E1909" s="27">
        <v>188957</v>
      </c>
      <c r="F1909" s="27" t="s">
        <v>3022</v>
      </c>
      <c r="G1909" s="27" t="s">
        <v>41</v>
      </c>
      <c r="H1909" s="27">
        <v>28821</v>
      </c>
      <c r="I1909" s="27" t="s">
        <v>42</v>
      </c>
      <c r="J1909" s="28">
        <v>46114</v>
      </c>
      <c r="K1909" s="26">
        <v>0.41666666666666669</v>
      </c>
      <c r="L1909" s="26"/>
      <c r="M1909" s="27" t="s">
        <v>45</v>
      </c>
      <c r="N1909" s="25">
        <f>IFERROR(VLOOKUP(M1909,Data!$J$1:$K$58,2,0),"")</f>
        <v>56950981572</v>
      </c>
      <c r="O1909" s="27" t="s">
        <v>46</v>
      </c>
      <c r="P1909" s="27"/>
      <c r="Q1909" s="27" t="s">
        <v>190</v>
      </c>
      <c r="R1909" s="27" t="s">
        <v>74</v>
      </c>
      <c r="S1909" s="27" t="s">
        <v>45</v>
      </c>
      <c r="T1909" s="27"/>
      <c r="U1909" s="28">
        <v>46114</v>
      </c>
      <c r="X1909" s="27"/>
      <c r="Y1909" s="27"/>
      <c r="Z1909" s="29"/>
      <c r="AA1909" s="29">
        <v>0.40625</v>
      </c>
      <c r="AB1909" s="29">
        <v>0.50972222222222219</v>
      </c>
      <c r="AC1909" s="30">
        <v>46114</v>
      </c>
      <c r="AD1909" s="15" t="str">
        <f>IF(Tabla2[[#This Row],[HORA ENTREGA]]="DIRECTO","On time", IF(AA1909&lt;&gt;"",IF(Tabla2[[#This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09" s="15" t="str">
        <f>MID(Tabla2[[#This Row],[TIPO]],1,3)</f>
        <v xml:space="preserve">40 </v>
      </c>
      <c r="AF19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02-04%0A *Cliente:* PETROQUIMICA DOW */ Cont: * CAAU8629719*/ HR Entrega: *10:00* /Dirección: *AV. MARTA OSSA RUIZ 601 (CAMINO CASAS VIEJAS); MAIPU </v>
      </c>
      <c r="AG1909" s="38" t="str">
        <f>IFERROR(HYPERLINK("https://wa.me/"&amp;Tabla2[[#This Row],[CONTACTO]]&amp;"?text="&amp;Tabla2[[#This Row],[Mensaje]],"Enviar mensaje"),"")</f>
        <v>Enviar mensaje</v>
      </c>
      <c r="AH1909" s="15" t="str">
        <f>CONCATENATE(A1909,F1909)</f>
        <v>1908CAAU8629719</v>
      </c>
      <c r="AI1909" s="15" t="str">
        <f>CONCATENATE("ENT-",A1909)</f>
        <v>ENT-1908</v>
      </c>
      <c r="AJ1909" s="15" t="str">
        <f>IF(Tabla2[[#This Row],[Op]]&lt;&gt;"","ENTREGA","")</f>
        <v>ENTREGA</v>
      </c>
      <c r="AK1909" s="40" t="str">
        <f>(Tabla2[[#This Row],[FECHA ENTREGA]]&amp;Tabla2[[#This Row],[HORA ENTREGA]])</f>
        <v>461140,416666666666667</v>
      </c>
      <c r="AL1909" s="34" t="str">
        <f>IFERROR(HYPERLINK("https://wa.me/"&amp;Tabla2[[#This Row],[CONTACTO]]&amp;"?text="&amp;Tabla2[[#This Row],[Mensaje]]),"")</f>
        <v xml:space="preserve">https://wa.me/56950981572?text=Hola!%0AServicio del día 02-04%0A *Cliente:* PETROQUIMICA DOW */ Cont: * CAAU8629719*/ HR Entrega: *10:00* /Dirección: *AV. MARTA OSSA RUIZ 601 (CAMINO CASAS VIEJAS); MAIPU </v>
      </c>
    </row>
    <row r="1910" spans="1:38" s="15" customFormat="1" ht="16.5" customHeight="1" x14ac:dyDescent="0.2">
      <c r="A1910" s="15">
        <f>ROW(A1909)</f>
        <v>1909</v>
      </c>
      <c r="B1910" s="15">
        <f>IF(J1910=J1909,B1909+1,1)</f>
        <v>24</v>
      </c>
      <c r="C1910" s="15" t="s">
        <v>1554</v>
      </c>
      <c r="D1910" s="25" t="s">
        <v>39</v>
      </c>
      <c r="E1910" s="27">
        <v>188956</v>
      </c>
      <c r="F1910" s="27" t="s">
        <v>3023</v>
      </c>
      <c r="G1910" s="27" t="s">
        <v>41</v>
      </c>
      <c r="H1910" s="27">
        <v>28961</v>
      </c>
      <c r="I1910" s="27" t="s">
        <v>42</v>
      </c>
      <c r="J1910" s="28">
        <v>46114</v>
      </c>
      <c r="K1910" s="26">
        <v>0.41666666666666669</v>
      </c>
      <c r="L1910" s="26"/>
      <c r="M1910" s="27" t="s">
        <v>366</v>
      </c>
      <c r="N1910" s="25">
        <f>IFERROR(VLOOKUP(M1910,Data!$J$1:$K$58,2,0),"")</f>
        <v>56967386251</v>
      </c>
      <c r="O1910" s="27" t="s">
        <v>367</v>
      </c>
      <c r="P1910" s="27"/>
      <c r="Q1910" s="27" t="s">
        <v>190</v>
      </c>
      <c r="R1910" s="27" t="s">
        <v>74</v>
      </c>
      <c r="S1910" s="27" t="s">
        <v>366</v>
      </c>
      <c r="T1910" s="27"/>
      <c r="U1910" s="28">
        <v>46114</v>
      </c>
      <c r="X1910" s="27"/>
      <c r="Y1910" s="27"/>
      <c r="Z1910" s="29"/>
      <c r="AA1910" s="29">
        <v>0.28819444444444442</v>
      </c>
      <c r="AB1910" s="29">
        <v>0.37847222222222221</v>
      </c>
      <c r="AC1910" s="30">
        <v>46114</v>
      </c>
      <c r="AD1910" s="15" t="str">
        <f>IF(Tabla2[[#This Row],[HORA ENTREGA]]="DIRECTO","On time", IF(AA1910&lt;&gt;"",IF(Tabla2[[#This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10" s="15" t="str">
        <f>MID(Tabla2[[#This Row],[TIPO]],1,3)</f>
        <v xml:space="preserve">40 </v>
      </c>
      <c r="AF19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02-04%0A *Cliente:* PETROQUIMICA DOW */ Cont: * MSMU8635180*/ HR Entrega: *10:00* /Dirección: *AV. MARTA OSSA RUIZ 601 (CAMINO CASAS VIEJAS); MAIPU </v>
      </c>
      <c r="AG1910" s="38" t="str">
        <f>IFERROR(HYPERLINK("https://wa.me/"&amp;Tabla2[[#This Row],[CONTACTO]]&amp;"?text="&amp;Tabla2[[#This Row],[Mensaje]],"Enviar mensaje"),"")</f>
        <v>Enviar mensaje</v>
      </c>
      <c r="AH1910" s="15" t="str">
        <f>CONCATENATE(A1910,F1910)</f>
        <v>1909MSMU8635180</v>
      </c>
      <c r="AI1910" s="15" t="str">
        <f>CONCATENATE("ENT-",A1910)</f>
        <v>ENT-1909</v>
      </c>
      <c r="AJ1910" s="15" t="str">
        <f>IF(Tabla2[[#This Row],[Op]]&lt;&gt;"","ENTREGA","")</f>
        <v>ENTREGA</v>
      </c>
      <c r="AK1910" s="40" t="str">
        <f>(Tabla2[[#This Row],[FECHA ENTREGA]]&amp;Tabla2[[#This Row],[HORA ENTREGA]])</f>
        <v>461140,416666666666667</v>
      </c>
      <c r="AL1910" s="34" t="str">
        <f>IFERROR(HYPERLINK("https://wa.me/"&amp;Tabla2[[#This Row],[CONTACTO]]&amp;"?text="&amp;Tabla2[[#This Row],[Mensaje]]),"")</f>
        <v xml:space="preserve">https://wa.me/56967386251?text=Hola!%0AServicio del día 02-04%0A *Cliente:* PETROQUIMICA DOW */ Cont: * MSMU8635180*/ HR Entrega: *10:00* /Dirección: *AV. MARTA OSSA RUIZ 601 (CAMINO CASAS VIEJAS); MAIPU </v>
      </c>
    </row>
    <row r="1911" spans="1:38" s="15" customFormat="1" ht="16.5" customHeight="1" x14ac:dyDescent="0.2">
      <c r="A1911" s="15">
        <f>ROW(A1910)</f>
        <v>1910</v>
      </c>
      <c r="B1911" s="15">
        <f>IF(J1911=J1910,B1910+1,1)</f>
        <v>25</v>
      </c>
      <c r="C1911" s="15" t="s">
        <v>1554</v>
      </c>
      <c r="D1911" s="25" t="s">
        <v>39</v>
      </c>
      <c r="E1911" s="27">
        <v>188957</v>
      </c>
      <c r="F1911" s="27" t="s">
        <v>3024</v>
      </c>
      <c r="G1911" s="27" t="s">
        <v>41</v>
      </c>
      <c r="H1911" s="27">
        <v>28961</v>
      </c>
      <c r="I1911" s="27" t="s">
        <v>42</v>
      </c>
      <c r="J1911" s="28">
        <v>46114</v>
      </c>
      <c r="K1911" s="26">
        <v>0.5</v>
      </c>
      <c r="L1911" s="26"/>
      <c r="M1911" s="27" t="s">
        <v>674</v>
      </c>
      <c r="N1911" s="25">
        <f>IFERROR(VLOOKUP(M1911,Data!$J$1:$K$58,2,0),"")</f>
        <v>56967386018</v>
      </c>
      <c r="O1911" s="27" t="s">
        <v>356</v>
      </c>
      <c r="P1911" s="27"/>
      <c r="Q1911" s="27" t="s">
        <v>190</v>
      </c>
      <c r="R1911" s="27" t="s">
        <v>74</v>
      </c>
      <c r="S1911" s="27" t="s">
        <v>2977</v>
      </c>
      <c r="T1911" s="27"/>
      <c r="U1911" s="28">
        <v>46114</v>
      </c>
      <c r="X1911" s="27"/>
      <c r="Y1911" s="27"/>
      <c r="Z1911" s="29"/>
      <c r="AA1911" s="29">
        <v>0.52638888888888891</v>
      </c>
      <c r="AB1911" s="29">
        <v>0.63541666666666663</v>
      </c>
      <c r="AC1911" s="30">
        <v>46114</v>
      </c>
      <c r="AD1911" s="15" t="str">
        <f>IF(Tabla2[[#This Row],[HORA ENTREGA]]="DIRECTO","On time", IF(AA1911&lt;&gt;"",IF(Tabla2[[#This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11" s="15" t="str">
        <f>MID(Tabla2[[#This Row],[TIPO]],1,3)</f>
        <v xml:space="preserve">40 </v>
      </c>
      <c r="AF19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02-04%0A *Cliente:* PETROQUIMICA DOW */ Cont: * MSMU7749018*/ HR Entrega: *12:00* /Dirección: *AV. MARTA OSSA RUIZ 601 (CAMINO CASAS VIEJAS); MAIPU </v>
      </c>
      <c r="AG1911" s="38" t="str">
        <f>IFERROR(HYPERLINK("https://wa.me/"&amp;Tabla2[[#This Row],[CONTACTO]]&amp;"?text="&amp;Tabla2[[#This Row],[Mensaje]],"Enviar mensaje"),"")</f>
        <v>Enviar mensaje</v>
      </c>
      <c r="AH1911" s="15" t="str">
        <f>CONCATENATE(A1911,F1911)</f>
        <v>1910MSMU7749018</v>
      </c>
      <c r="AI1911" s="15" t="str">
        <f>CONCATENATE("ENT-",A1911)</f>
        <v>ENT-1910</v>
      </c>
      <c r="AJ1911" s="15" t="str">
        <f>IF(Tabla2[[#This Row],[Op]]&lt;&gt;"","ENTREGA","")</f>
        <v>ENTREGA</v>
      </c>
      <c r="AK1911" s="40" t="str">
        <f>(Tabla2[[#This Row],[FECHA ENTREGA]]&amp;Tabla2[[#This Row],[HORA ENTREGA]])</f>
        <v>461140,5</v>
      </c>
      <c r="AL1911" s="34" t="str">
        <f>IFERROR(HYPERLINK("https://wa.me/"&amp;Tabla2[[#This Row],[CONTACTO]]&amp;"?text="&amp;Tabla2[[#This Row],[Mensaje]]),"")</f>
        <v xml:space="preserve">https://wa.me/56967386018?text=Hola!%0AServicio del día 02-04%0A *Cliente:* PETROQUIMICA DOW */ Cont: * MSMU7749018*/ HR Entrega: *12:00* /Dirección: *AV. MARTA OSSA RUIZ 601 (CAMINO CASAS VIEJAS); MAIPU </v>
      </c>
    </row>
    <row r="1912" spans="1:38" s="15" customFormat="1" ht="16.5" customHeight="1" x14ac:dyDescent="0.2">
      <c r="A1912" s="15">
        <f>ROW(A1911)</f>
        <v>1911</v>
      </c>
      <c r="B1912" s="15">
        <f>IF(J1912=J1911,B1911+1,1)</f>
        <v>26</v>
      </c>
      <c r="C1912" s="15" t="s">
        <v>219</v>
      </c>
      <c r="D1912" s="25" t="s">
        <v>39</v>
      </c>
      <c r="E1912" s="27">
        <v>103145</v>
      </c>
      <c r="F1912" s="27" t="s">
        <v>3025</v>
      </c>
      <c r="G1912" s="27" t="s">
        <v>41</v>
      </c>
      <c r="H1912" s="27">
        <v>8800</v>
      </c>
      <c r="I1912" s="27" t="s">
        <v>42</v>
      </c>
      <c r="J1912" s="28">
        <v>46114</v>
      </c>
      <c r="K1912" s="26">
        <v>0.375</v>
      </c>
      <c r="L1912" s="26"/>
      <c r="M1912" s="27"/>
      <c r="N1912" s="25" t="str">
        <f>IFERROR(VLOOKUP(M1912,Data!$J$1:$K$58,2,0),"")</f>
        <v/>
      </c>
      <c r="O1912" s="27"/>
      <c r="P1912" s="27"/>
      <c r="Q1912" s="27" t="s">
        <v>229</v>
      </c>
      <c r="R1912" s="27" t="s">
        <v>93</v>
      </c>
      <c r="S1912" s="27" t="s">
        <v>82</v>
      </c>
      <c r="T1912" s="27"/>
      <c r="U1912" s="28">
        <v>46114</v>
      </c>
      <c r="X1912" s="27"/>
      <c r="Y1912" s="27"/>
      <c r="Z1912" s="29"/>
      <c r="AA1912" s="29">
        <v>0.5</v>
      </c>
      <c r="AB1912" s="29">
        <v>0.61458333333333337</v>
      </c>
      <c r="AC1912" s="30">
        <v>46114</v>
      </c>
      <c r="AD1912" s="15" t="str">
        <f>IF(Tabla2[[#This Row],[HORA ENTREGA]]="DIRECTO","On time", IF(AA1912&lt;&gt;"",IF(Tabla2[[#This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12" s="15" t="str">
        <f>MID(Tabla2[[#This Row],[TIPO]],1,3)</f>
        <v xml:space="preserve">40 </v>
      </c>
      <c r="AF19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RENDIC S.A. */ Cont: * MRSU7949818*/ HR Entrega: *09:00* /Dirección: *Avenida Miraflores 9700-Bodega 4C, PUDAHUEL</v>
      </c>
      <c r="AG1912" s="38" t="str">
        <f>IFERROR(HYPERLINK("https://wa.me/"&amp;Tabla2[[#This Row],[CONTACTO]]&amp;"?text="&amp;Tabla2[[#This Row],[Mensaje]],"Enviar mensaje"),"")</f>
        <v>Enviar mensaje</v>
      </c>
      <c r="AH1912" s="15" t="str">
        <f>CONCATENATE(A1912,F1912)</f>
        <v>1911MRSU7949818</v>
      </c>
      <c r="AI1912" s="15" t="str">
        <f>CONCATENATE("ENT-",A1912)</f>
        <v>ENT-1911</v>
      </c>
      <c r="AJ1912" s="15" t="str">
        <f>IF(Tabla2[[#This Row],[Op]]&lt;&gt;"","ENTREGA","")</f>
        <v>ENTREGA</v>
      </c>
      <c r="AK1912" s="40" t="str">
        <f>(Tabla2[[#This Row],[FECHA ENTREGA]]&amp;Tabla2[[#This Row],[HORA ENTREGA]])</f>
        <v>461140,375</v>
      </c>
      <c r="AL1912" s="34" t="str">
        <f>IFERROR(HYPERLINK("https://wa.me/"&amp;Tabla2[[#This Row],[CONTACTO]]&amp;"?text="&amp;Tabla2[[#This Row],[Mensaje]]),"")</f>
        <v>https://wa.me/?text=Hola!%0AServicio del día 02-04%0A *Cliente:* RENDIC S.A. */ Cont: * MRSU7949818*/ HR Entrega: *09:00* /Dirección: *Avenida Miraflores 9700-Bodega 4C, PUDAHUEL</v>
      </c>
    </row>
    <row r="1913" spans="1:38" s="15" customFormat="1" ht="16.5" customHeight="1" x14ac:dyDescent="0.2">
      <c r="A1913" s="15">
        <f>ROW(A1912)</f>
        <v>1912</v>
      </c>
      <c r="B1913" s="15">
        <f>IF(J1913=J1912,B1912+1,1)</f>
        <v>27</v>
      </c>
      <c r="C1913" s="15" t="s">
        <v>2271</v>
      </c>
      <c r="D1913" s="25" t="s">
        <v>122</v>
      </c>
      <c r="E1913" s="27" t="s">
        <v>120</v>
      </c>
      <c r="F1913" s="27" t="s">
        <v>456</v>
      </c>
      <c r="G1913" s="27" t="s">
        <v>456</v>
      </c>
      <c r="H1913" s="27" t="s">
        <v>120</v>
      </c>
      <c r="I1913" s="27" t="s">
        <v>120</v>
      </c>
      <c r="J1913" s="28">
        <v>46114</v>
      </c>
      <c r="K1913" s="26">
        <v>0.29166666666666669</v>
      </c>
      <c r="L1913" s="26"/>
      <c r="M1913" s="27" t="s">
        <v>567</v>
      </c>
      <c r="N1913" s="25">
        <f>IFERROR(VLOOKUP(M1913,Data!$J$1:$K$58,2,0),"")</f>
        <v>56964069749</v>
      </c>
      <c r="O1913" s="27" t="s">
        <v>568</v>
      </c>
      <c r="P1913" s="27"/>
      <c r="Q1913" s="27" t="s">
        <v>569</v>
      </c>
      <c r="R1913" s="27"/>
      <c r="S1913" s="27"/>
      <c r="T1913" s="27"/>
      <c r="U1913" s="28"/>
      <c r="X1913" s="27"/>
      <c r="Y1913" s="27" t="s">
        <v>2271</v>
      </c>
      <c r="Z1913" s="29"/>
      <c r="AA1913" s="29"/>
      <c r="AB1913" s="29"/>
      <c r="AC1913" s="30"/>
      <c r="AD1913" s="15" t="str">
        <f>IF(Tabla2[[#This Row],[HORA ENTREGA]]="DIRECTO","On time", IF(AA1913&lt;&gt;"",IF(Tabla2[[#This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913" s="15" t="str">
        <f>MID(Tabla2[[#This Row],[TIPO]],1,3)</f>
        <v>RAM</v>
      </c>
      <c r="AF19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RITRAMA */ Cont: * RAMPLA*/ HR Entrega: *07:00* /Dirección: *AV. TUPUNGATO 3420, PLACILLA</v>
      </c>
      <c r="AG1913" s="38" t="str">
        <f>IFERROR(HYPERLINK("https://wa.me/"&amp;Tabla2[[#This Row],[CONTACTO]]&amp;"?text="&amp;Tabla2[[#This Row],[Mensaje]],"Enviar mensaje"),"")</f>
        <v>Enviar mensaje</v>
      </c>
      <c r="AH1913" s="15" t="str">
        <f>CONCATENATE(A1913,F1913)</f>
        <v>1912RAMPLA</v>
      </c>
      <c r="AI1913" s="15" t="str">
        <f>CONCATENATE("ENT-",A1913)</f>
        <v>ENT-1912</v>
      </c>
      <c r="AJ1913" s="15" t="str">
        <f>IF(Tabla2[[#This Row],[Op]]&lt;&gt;"","ENTREGA","")</f>
        <v>ENTREGA</v>
      </c>
      <c r="AK1913" s="40" t="str">
        <f>(Tabla2[[#This Row],[FECHA ENTREGA]]&amp;Tabla2[[#This Row],[HORA ENTREGA]])</f>
        <v>461140,291666666666667</v>
      </c>
      <c r="AL1913" s="34" t="str">
        <f>IFERROR(HYPERLINK("https://wa.me/"&amp;Tabla2[[#This Row],[CONTACTO]]&amp;"?text="&amp;Tabla2[[#This Row],[Mensaje]]),"")</f>
        <v>https://wa.me/56964069749?text=Hola!%0AServicio del día 02-04%0A *Cliente:* RITRAMA */ Cont: * RAMPLA*/ HR Entrega: *07:00* /Dirección: *AV. TUPUNGATO 3420, PLACILLA</v>
      </c>
    </row>
    <row r="1914" spans="1:38" s="15" customFormat="1" ht="16.5" customHeight="1" x14ac:dyDescent="0.2">
      <c r="A1914" s="15">
        <f>ROW(A1913)</f>
        <v>1913</v>
      </c>
      <c r="B1914" s="15">
        <f>IF(J1914=J1913,B1913+1,1)</f>
        <v>28</v>
      </c>
      <c r="C1914" s="15" t="s">
        <v>2271</v>
      </c>
      <c r="D1914" s="25" t="s">
        <v>122</v>
      </c>
      <c r="E1914" s="27" t="s">
        <v>120</v>
      </c>
      <c r="F1914" s="27" t="s">
        <v>456</v>
      </c>
      <c r="G1914" s="27" t="s">
        <v>456</v>
      </c>
      <c r="H1914" s="27" t="s">
        <v>120</v>
      </c>
      <c r="I1914" s="27" t="s">
        <v>120</v>
      </c>
      <c r="J1914" s="28">
        <v>46114</v>
      </c>
      <c r="K1914" s="26">
        <v>0.29166666666666669</v>
      </c>
      <c r="L1914" s="26"/>
      <c r="M1914" s="27" t="s">
        <v>570</v>
      </c>
      <c r="N1914" s="25">
        <f>IFERROR(VLOOKUP(M1914,Data!$J$1:$K$58,2,0),"")</f>
        <v>56973887322</v>
      </c>
      <c r="O1914" s="27" t="s">
        <v>738</v>
      </c>
      <c r="P1914" s="27"/>
      <c r="Q1914" s="27" t="s">
        <v>569</v>
      </c>
      <c r="R1914" s="27"/>
      <c r="S1914" s="27"/>
      <c r="T1914" s="27"/>
      <c r="U1914" s="28"/>
      <c r="X1914" s="27"/>
      <c r="Y1914" s="27" t="s">
        <v>2271</v>
      </c>
      <c r="Z1914" s="29"/>
      <c r="AA1914" s="29"/>
      <c r="AB1914" s="29"/>
      <c r="AC1914" s="30"/>
      <c r="AD1914" s="15" t="str">
        <f>IF(Tabla2[[#This Row],[HORA ENTREGA]]="DIRECTO","On time", IF(AA1914&lt;&gt;"",IF(Tabla2[[#This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914" s="15" t="str">
        <f>MID(Tabla2[[#This Row],[TIPO]],1,3)</f>
        <v>RAM</v>
      </c>
      <c r="AF19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RITRAMA */ Cont: * RAMPLA*/ HR Entrega: *07:00* /Dirección: *AV. TUPUNGATO 3420, PLACILLA</v>
      </c>
      <c r="AG1914" s="38" t="str">
        <f>IFERROR(HYPERLINK("https://wa.me/"&amp;Tabla2[[#This Row],[CONTACTO]]&amp;"?text="&amp;Tabla2[[#This Row],[Mensaje]],"Enviar mensaje"),"")</f>
        <v>Enviar mensaje</v>
      </c>
      <c r="AH1914" s="15" t="str">
        <f>CONCATENATE(A1914,F1914)</f>
        <v>1913RAMPLA</v>
      </c>
      <c r="AI1914" s="15" t="str">
        <f>CONCATENATE("ENT-",A1914)</f>
        <v>ENT-1913</v>
      </c>
      <c r="AJ1914" s="15" t="str">
        <f>IF(Tabla2[[#This Row],[Op]]&lt;&gt;"","ENTREGA","")</f>
        <v>ENTREGA</v>
      </c>
      <c r="AK1914" s="40" t="str">
        <f>(Tabla2[[#This Row],[FECHA ENTREGA]]&amp;Tabla2[[#This Row],[HORA ENTREGA]])</f>
        <v>461140,291666666666667</v>
      </c>
      <c r="AL1914" s="34" t="str">
        <f>IFERROR(HYPERLINK("https://wa.me/"&amp;Tabla2[[#This Row],[CONTACTO]]&amp;"?text="&amp;Tabla2[[#This Row],[Mensaje]]),"")</f>
        <v>https://wa.me/56973887322?text=Hola!%0AServicio del día 02-04%0A *Cliente:* RITRAMA */ Cont: * RAMPLA*/ HR Entrega: *07:00* /Dirección: *AV. TUPUNGATO 3420, PLACILLA</v>
      </c>
    </row>
    <row r="1915" spans="1:38" s="15" customFormat="1" ht="16.5" customHeight="1" x14ac:dyDescent="0.2">
      <c r="A1915" s="15">
        <f>ROW(A1914)</f>
        <v>1914</v>
      </c>
      <c r="B1915" s="15">
        <f>IF(J1915=J1914,B1914+1,1)</f>
        <v>29</v>
      </c>
      <c r="C1915" s="15" t="s">
        <v>236</v>
      </c>
      <c r="D1915" s="25" t="s">
        <v>39</v>
      </c>
      <c r="E1915" s="27">
        <v>510527</v>
      </c>
      <c r="F1915" s="27" t="s">
        <v>3026</v>
      </c>
      <c r="G1915" s="27" t="s">
        <v>64</v>
      </c>
      <c r="H1915" s="27">
        <v>29200</v>
      </c>
      <c r="I1915" s="27" t="s">
        <v>42</v>
      </c>
      <c r="J1915" s="28">
        <v>46114</v>
      </c>
      <c r="K1915" s="26">
        <v>0.33333333333333331</v>
      </c>
      <c r="L1915" s="26"/>
      <c r="M1915" s="27" t="s">
        <v>161</v>
      </c>
      <c r="N1915" s="25">
        <f>IFERROR(VLOOKUP(M1915,Data!$J$1:$K$58,2,0),"")</f>
        <v>56966749408</v>
      </c>
      <c r="O1915" s="27" t="s">
        <v>105</v>
      </c>
      <c r="P1915" s="27"/>
      <c r="Q1915" s="27" t="s">
        <v>42</v>
      </c>
      <c r="R1915" s="27" t="s">
        <v>1765</v>
      </c>
      <c r="S1915" s="27" t="s">
        <v>55</v>
      </c>
      <c r="T1915" s="27"/>
      <c r="U1915" s="28">
        <v>46114</v>
      </c>
      <c r="X1915" s="27"/>
      <c r="Y1915" s="27"/>
      <c r="Z1915" s="29"/>
      <c r="AA1915" s="29">
        <v>0.47569444444444442</v>
      </c>
      <c r="AB1915" s="29">
        <v>0.63194444444444442</v>
      </c>
      <c r="AC1915" s="30">
        <v>46114</v>
      </c>
      <c r="AD1915" s="15" t="str">
        <f>IF(Tabla2[[#This Row],[HORA ENTREGA]]="DIRECTO","On time", IF(AA1915&lt;&gt;"",IF(Tabla2[[#This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15" s="15" t="str">
        <f>MID(Tabla2[[#This Row],[TIPO]],1,3)</f>
        <v xml:space="preserve">20 </v>
      </c>
      <c r="AF19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SOCIEDAD COMERCIAL MARBEN PETS LTDA */ Cont: * TLLU2343577*/ HR Entrega: *08:00* /Dirección: *FRAGUA</v>
      </c>
      <c r="AG1915" s="38" t="str">
        <f>IFERROR(HYPERLINK("https://wa.me/"&amp;Tabla2[[#This Row],[CONTACTO]]&amp;"?text="&amp;Tabla2[[#This Row],[Mensaje]],"Enviar mensaje"),"")</f>
        <v>Enviar mensaje</v>
      </c>
      <c r="AH1915" s="15" t="str">
        <f>CONCATENATE(A1915,F1915)</f>
        <v>1914TLLU2343577</v>
      </c>
      <c r="AI1915" s="15" t="str">
        <f>CONCATENATE("ENT-",A1915)</f>
        <v>ENT-1914</v>
      </c>
      <c r="AJ1915" s="15" t="str">
        <f>IF(Tabla2[[#This Row],[Op]]&lt;&gt;"","ENTREGA","")</f>
        <v>ENTREGA</v>
      </c>
      <c r="AK1915" s="40" t="str">
        <f>(Tabla2[[#This Row],[FECHA ENTREGA]]&amp;Tabla2[[#This Row],[HORA ENTREGA]])</f>
        <v>461140,333333333333333</v>
      </c>
      <c r="AL1915" s="34" t="str">
        <f>IFERROR(HYPERLINK("https://wa.me/"&amp;Tabla2[[#This Row],[CONTACTO]]&amp;"?text="&amp;Tabla2[[#This Row],[Mensaje]]),"")</f>
        <v>https://wa.me/56966749408?text=Hola!%0AServicio del día 02-04%0A *Cliente:* SOCIEDAD COMERCIAL MARBEN PETS LTDA */ Cont: * TLLU2343577*/ HR Entrega: *08:00* /Dirección: *FRAGUA</v>
      </c>
    </row>
    <row r="1916" spans="1:38" s="15" customFormat="1" ht="16.5" customHeight="1" x14ac:dyDescent="0.2">
      <c r="A1916" s="15">
        <f>ROW(A1915)</f>
        <v>1915</v>
      </c>
      <c r="B1916" s="15">
        <f>IF(J1916=J1915,B1915+1,1)</f>
        <v>30</v>
      </c>
      <c r="C1916" s="15" t="s">
        <v>236</v>
      </c>
      <c r="D1916" s="25" t="s">
        <v>39</v>
      </c>
      <c r="E1916" s="27">
        <v>299586</v>
      </c>
      <c r="F1916" s="27" t="s">
        <v>3027</v>
      </c>
      <c r="G1916" s="27" t="s">
        <v>64</v>
      </c>
      <c r="H1916" s="27">
        <v>29100</v>
      </c>
      <c r="I1916" s="27" t="s">
        <v>42</v>
      </c>
      <c r="J1916" s="28">
        <v>46114</v>
      </c>
      <c r="K1916" s="26">
        <v>0.33333333333333331</v>
      </c>
      <c r="L1916" s="26"/>
      <c r="M1916" s="27" t="s">
        <v>164</v>
      </c>
      <c r="N1916" s="25">
        <f>IFERROR(VLOOKUP(M1916,Data!$J$1:$K$58,2,0),"")</f>
        <v>56967398822</v>
      </c>
      <c r="O1916" s="27" t="s">
        <v>3028</v>
      </c>
      <c r="P1916" s="27"/>
      <c r="Q1916" s="27" t="s">
        <v>42</v>
      </c>
      <c r="R1916" s="27" t="s">
        <v>1765</v>
      </c>
      <c r="S1916" s="27" t="s">
        <v>55</v>
      </c>
      <c r="T1916" s="27"/>
      <c r="U1916" s="28">
        <v>46114</v>
      </c>
      <c r="X1916" s="27"/>
      <c r="Y1916" s="27"/>
      <c r="Z1916" s="29"/>
      <c r="AA1916" s="29">
        <v>0.48055555555555557</v>
      </c>
      <c r="AB1916" s="29">
        <v>0.63194444444444442</v>
      </c>
      <c r="AC1916" s="30">
        <v>46114</v>
      </c>
      <c r="AD1916" s="15" t="str">
        <f>IF(Tabla2[[#This Row],[HORA ENTREGA]]="DIRECTO","On time", IF(AA1916&lt;&gt;"",IF(Tabla2[[#This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16" s="15" t="str">
        <f>MID(Tabla2[[#This Row],[TIPO]],1,3)</f>
        <v xml:space="preserve">20 </v>
      </c>
      <c r="AF19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SOCIEDAD COMERCIAL MARBEN PETS LTDA */ Cont: * MSBU2878683*/ HR Entrega: *08:00* /Dirección: *FRAGUA</v>
      </c>
      <c r="AG1916" s="38" t="str">
        <f>IFERROR(HYPERLINK("https://wa.me/"&amp;Tabla2[[#This Row],[CONTACTO]]&amp;"?text="&amp;Tabla2[[#This Row],[Mensaje]],"Enviar mensaje"),"")</f>
        <v>Enviar mensaje</v>
      </c>
      <c r="AH1916" s="15" t="str">
        <f>CONCATENATE(A1916,F1916)</f>
        <v>1915MSBU2878683</v>
      </c>
      <c r="AI1916" s="15" t="str">
        <f>CONCATENATE("ENT-",A1916)</f>
        <v>ENT-1915</v>
      </c>
      <c r="AJ1916" s="15" t="str">
        <f>IF(Tabla2[[#This Row],[Op]]&lt;&gt;"","ENTREGA","")</f>
        <v>ENTREGA</v>
      </c>
      <c r="AK1916" s="40" t="str">
        <f>(Tabla2[[#This Row],[FECHA ENTREGA]]&amp;Tabla2[[#This Row],[HORA ENTREGA]])</f>
        <v>461140,333333333333333</v>
      </c>
      <c r="AL1916" s="34" t="str">
        <f>IFERROR(HYPERLINK("https://wa.me/"&amp;Tabla2[[#This Row],[CONTACTO]]&amp;"?text="&amp;Tabla2[[#This Row],[Mensaje]]),"")</f>
        <v>https://wa.me/56967398822?text=Hola!%0AServicio del día 02-04%0A *Cliente:* SOCIEDAD COMERCIAL MARBEN PETS LTDA */ Cont: * MSBU2878683*/ HR Entrega: *08:00* /Dirección: *FRAGUA</v>
      </c>
    </row>
    <row r="1917" spans="1:38" s="15" customFormat="1" ht="16.5" customHeight="1" x14ac:dyDescent="0.2">
      <c r="A1917" s="15">
        <f>ROW(A1916)</f>
        <v>1916</v>
      </c>
      <c r="B1917" s="15">
        <f>IF(J1917=J1916,B1916+1,1)</f>
        <v>31</v>
      </c>
      <c r="C1917" s="15" t="s">
        <v>236</v>
      </c>
      <c r="D1917" s="25" t="s">
        <v>39</v>
      </c>
      <c r="E1917" s="27">
        <v>510527</v>
      </c>
      <c r="F1917" s="27" t="s">
        <v>3029</v>
      </c>
      <c r="G1917" s="27" t="s">
        <v>64</v>
      </c>
      <c r="H1917" s="27">
        <v>26974</v>
      </c>
      <c r="I1917" s="27" t="s">
        <v>42</v>
      </c>
      <c r="J1917" s="28">
        <v>46114</v>
      </c>
      <c r="K1917" s="26">
        <v>0.625</v>
      </c>
      <c r="L1917" s="26"/>
      <c r="M1917" s="27" t="s">
        <v>155</v>
      </c>
      <c r="N1917" s="25">
        <f>IFERROR(VLOOKUP(M1917,Data!$J$1:$K$58,2,0),"")</f>
        <v>56926181825</v>
      </c>
      <c r="O1917" s="27" t="s">
        <v>134</v>
      </c>
      <c r="P1917" s="27"/>
      <c r="Q1917" s="27" t="s">
        <v>740</v>
      </c>
      <c r="R1917" s="27" t="s">
        <v>1765</v>
      </c>
      <c r="S1917" s="27" t="s">
        <v>155</v>
      </c>
      <c r="T1917" s="27"/>
      <c r="U1917" s="28">
        <v>46114</v>
      </c>
      <c r="X1917" s="27"/>
      <c r="Y1917" s="27"/>
      <c r="Z1917" s="29"/>
      <c r="AA1917" s="29">
        <v>0.47916666666666669</v>
      </c>
      <c r="AB1917" s="29">
        <v>0.68055555555555558</v>
      </c>
      <c r="AC1917" s="30">
        <v>46114</v>
      </c>
      <c r="AD1917" s="15" t="str">
        <f>IF(Tabla2[[#This Row],[HORA ENTREGA]]="DIRECTO","On time", IF(AA1917&lt;&gt;"",IF(Tabla2[[#This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17" s="15" t="str">
        <f>MID(Tabla2[[#This Row],[TIPO]],1,3)</f>
        <v xml:space="preserve">20 </v>
      </c>
      <c r="AF19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SOCIEDAD COMERCIAL MARBEN PETS LTDA */ Cont: * MSMU1205064*/ HR Entrega: *15:00* /Dirección: *AV. LA MARTINA 445. PUDAHUEL SUR</v>
      </c>
      <c r="AG1917" s="38" t="str">
        <f>IFERROR(HYPERLINK("https://wa.me/"&amp;Tabla2[[#This Row],[CONTACTO]]&amp;"?text="&amp;Tabla2[[#This Row],[Mensaje]],"Enviar mensaje"),"")</f>
        <v>Enviar mensaje</v>
      </c>
      <c r="AH1917" s="15" t="str">
        <f>CONCATENATE(A1917,F1917)</f>
        <v>1916MSMU1205064</v>
      </c>
      <c r="AI1917" s="15" t="str">
        <f>CONCATENATE("ENT-",A1917)</f>
        <v>ENT-1916</v>
      </c>
      <c r="AJ1917" s="15" t="str">
        <f>IF(Tabla2[[#This Row],[Op]]&lt;&gt;"","ENTREGA","")</f>
        <v>ENTREGA</v>
      </c>
      <c r="AK1917" s="40" t="str">
        <f>(Tabla2[[#This Row],[FECHA ENTREGA]]&amp;Tabla2[[#This Row],[HORA ENTREGA]])</f>
        <v>461140,625</v>
      </c>
      <c r="AL1917" s="34" t="str">
        <f>IFERROR(HYPERLINK("https://wa.me/"&amp;Tabla2[[#This Row],[CONTACTO]]&amp;"?text="&amp;Tabla2[[#This Row],[Mensaje]]),"")</f>
        <v>https://wa.me/56926181825?text=Hola!%0AServicio del día 02-04%0A *Cliente:* SOCIEDAD COMERCIAL MARBEN PETS LTDA */ Cont: * MSMU1205064*/ HR Entrega: *15:00* /Dirección: *AV. LA MARTINA 445. PUDAHUEL SUR</v>
      </c>
    </row>
    <row r="1918" spans="1:38" s="15" customFormat="1" ht="16.5" customHeight="1" x14ac:dyDescent="0.2">
      <c r="A1918" s="15">
        <f>ROW(A1917)</f>
        <v>1917</v>
      </c>
      <c r="B1918" s="15">
        <f>IF(J1918=J1917,B1917+1,1)</f>
        <v>32</v>
      </c>
      <c r="C1918" s="15" t="s">
        <v>1313</v>
      </c>
      <c r="D1918" s="25" t="s">
        <v>39</v>
      </c>
      <c r="E1918" s="27">
        <v>302446</v>
      </c>
      <c r="F1918" s="27" t="s">
        <v>3030</v>
      </c>
      <c r="G1918" s="27" t="s">
        <v>64</v>
      </c>
      <c r="H1918" s="27">
        <v>20976</v>
      </c>
      <c r="I1918" s="27" t="s">
        <v>3031</v>
      </c>
      <c r="J1918" s="28">
        <v>46114</v>
      </c>
      <c r="K1918" s="26">
        <v>0.375</v>
      </c>
      <c r="L1918" s="26"/>
      <c r="M1918" s="27" t="s">
        <v>241</v>
      </c>
      <c r="N1918" s="25">
        <f>IFERROR(VLOOKUP(M1918,Data!$J$1:$K$58,2,0),"")</f>
        <v>56984880436</v>
      </c>
      <c r="O1918" s="27" t="s">
        <v>242</v>
      </c>
      <c r="P1918" s="27"/>
      <c r="Q1918" s="27" t="s">
        <v>1316</v>
      </c>
      <c r="R1918" s="27" t="s">
        <v>48</v>
      </c>
      <c r="S1918" s="27" t="s">
        <v>241</v>
      </c>
      <c r="T1918" s="27"/>
      <c r="U1918" s="28">
        <v>46114</v>
      </c>
      <c r="X1918" s="27"/>
      <c r="Y1918" s="27"/>
      <c r="Z1918" s="29"/>
      <c r="AA1918" s="29">
        <v>0.36944444444444446</v>
      </c>
      <c r="AB1918" s="29">
        <v>0.4513888888888889</v>
      </c>
      <c r="AC1918" s="30">
        <v>46114</v>
      </c>
      <c r="AD1918" s="15" t="str">
        <f>IF(Tabla2[[#This Row],[HORA ENTREGA]]="DIRECTO","On time", IF(AA1918&lt;&gt;"",IF(Tabla2[[#This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18" s="15" t="str">
        <f>MID(Tabla2[[#This Row],[TIPO]],1,3)</f>
        <v xml:space="preserve">20 </v>
      </c>
      <c r="AF19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STAR CLUTCH S A */ Cont: * TRLU9373430*/ HR Entrega: *09:00* /Dirección: *CAMINO SAN PEDRO 9580, PUDAHUEL</v>
      </c>
      <c r="AG1918" s="38" t="str">
        <f>IFERROR(HYPERLINK("https://wa.me/"&amp;Tabla2[[#This Row],[CONTACTO]]&amp;"?text="&amp;Tabla2[[#This Row],[Mensaje]],"Enviar mensaje"),"")</f>
        <v>Enviar mensaje</v>
      </c>
      <c r="AH1918" s="15" t="str">
        <f>CONCATENATE(A1918,F1918)</f>
        <v>1917TRLU9373430</v>
      </c>
      <c r="AI1918" s="15" t="str">
        <f>CONCATENATE("ENT-",A1918)</f>
        <v>ENT-1917</v>
      </c>
      <c r="AJ1918" s="15" t="str">
        <f>IF(Tabla2[[#This Row],[Op]]&lt;&gt;"","ENTREGA","")</f>
        <v>ENTREGA</v>
      </c>
      <c r="AK1918" s="40" t="str">
        <f>(Tabla2[[#This Row],[FECHA ENTREGA]]&amp;Tabla2[[#This Row],[HORA ENTREGA]])</f>
        <v>461140,375</v>
      </c>
      <c r="AL1918" s="34" t="str">
        <f>IFERROR(HYPERLINK("https://wa.me/"&amp;Tabla2[[#This Row],[CONTACTO]]&amp;"?text="&amp;Tabla2[[#This Row],[Mensaje]]),"")</f>
        <v>https://wa.me/56984880436?text=Hola!%0AServicio del día 02-04%0A *Cliente:* STAR CLUTCH S A */ Cont: * TRLU9373430*/ HR Entrega: *09:00* /Dirección: *CAMINO SAN PEDRO 9580, PUDAHUEL</v>
      </c>
    </row>
    <row r="1919" spans="1:38" s="15" customFormat="1" ht="16.5" customHeight="1" x14ac:dyDescent="0.2">
      <c r="A1919" s="15">
        <f>ROW(A1918)</f>
        <v>1918</v>
      </c>
      <c r="B1919" s="15">
        <f>IF(J1919=J1918,B1918+1,1)</f>
        <v>33</v>
      </c>
      <c r="C1919" s="15" t="s">
        <v>360</v>
      </c>
      <c r="D1919" s="25" t="s">
        <v>39</v>
      </c>
      <c r="E1919" s="27">
        <v>315792</v>
      </c>
      <c r="F1919" s="27" t="s">
        <v>3032</v>
      </c>
      <c r="G1919" s="27" t="s">
        <v>41</v>
      </c>
      <c r="H1919" s="27">
        <v>15000</v>
      </c>
      <c r="I1919" s="27" t="s">
        <v>42</v>
      </c>
      <c r="J1919" s="28">
        <v>46114</v>
      </c>
      <c r="K1919" s="26">
        <v>0.41666666666666669</v>
      </c>
      <c r="L1919" s="26"/>
      <c r="M1919" s="27" t="s">
        <v>112</v>
      </c>
      <c r="N1919" s="25">
        <f>IFERROR(VLOOKUP(M1919,Data!$J$1:$K$58,2,0),"")</f>
        <v>56990025702</v>
      </c>
      <c r="O1919" s="27" t="s">
        <v>61</v>
      </c>
      <c r="P1919" s="27"/>
      <c r="Q1919" s="27" t="s">
        <v>3033</v>
      </c>
      <c r="R1919" s="27" t="s">
        <v>183</v>
      </c>
      <c r="S1919" s="27" t="s">
        <v>112</v>
      </c>
      <c r="T1919" s="27"/>
      <c r="U1919" s="28">
        <v>46114</v>
      </c>
      <c r="X1919" s="27"/>
      <c r="Y1919" s="27"/>
      <c r="Z1919" s="29"/>
      <c r="AA1919" s="29">
        <v>0.38611111111111113</v>
      </c>
      <c r="AB1919" s="29">
        <v>0.52083333333333337</v>
      </c>
      <c r="AC1919" s="30">
        <v>46114</v>
      </c>
      <c r="AD1919" s="15" t="str">
        <f>IF(Tabla2[[#This Row],[HORA ENTREGA]]="DIRECTO","On time", IF(AA1919&lt;&gt;"",IF(Tabla2[[#This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19" s="15" t="str">
        <f>MID(Tabla2[[#This Row],[TIPO]],1,3)</f>
        <v xml:space="preserve">40 </v>
      </c>
      <c r="AF19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SUMINISTROS TELEFONICOS Y COMPUTACIONALES ESTEC LT */ Cont: * PIDU4598716*/ HR Entrega: *10:00* /Dirección: *Avenida Pedro de Valdivia 5964, Macul.</v>
      </c>
      <c r="AG1919" s="38" t="str">
        <f>IFERROR(HYPERLINK("https://wa.me/"&amp;Tabla2[[#This Row],[CONTACTO]]&amp;"?text="&amp;Tabla2[[#This Row],[Mensaje]],"Enviar mensaje"),"")</f>
        <v>Enviar mensaje</v>
      </c>
      <c r="AH1919" s="15" t="str">
        <f>CONCATENATE(A1919,F1919)</f>
        <v>1918PIDU4598716</v>
      </c>
      <c r="AI1919" s="15" t="str">
        <f>CONCATENATE("ENT-",A1919)</f>
        <v>ENT-1918</v>
      </c>
      <c r="AJ1919" s="15" t="str">
        <f>IF(Tabla2[[#This Row],[Op]]&lt;&gt;"","ENTREGA","")</f>
        <v>ENTREGA</v>
      </c>
      <c r="AK1919" s="40" t="str">
        <f>(Tabla2[[#This Row],[FECHA ENTREGA]]&amp;Tabla2[[#This Row],[HORA ENTREGA]])</f>
        <v>461140,416666666666667</v>
      </c>
      <c r="AL1919" s="34" t="str">
        <f>IFERROR(HYPERLINK("https://wa.me/"&amp;Tabla2[[#This Row],[CONTACTO]]&amp;"?text="&amp;Tabla2[[#This Row],[Mensaje]]),"")</f>
        <v>https://wa.me/56990025702?text=Hola!%0AServicio del día 02-04%0A *Cliente:* SUMINISTROS TELEFONICOS Y COMPUTACIONALES ESTEC LT */ Cont: * PIDU4598716*/ HR Entrega: *10:00* /Dirección: *Avenida Pedro de Valdivia 5964, Macul.</v>
      </c>
    </row>
    <row r="1920" spans="1:38" s="15" customFormat="1" ht="16.5" customHeight="1" x14ac:dyDescent="0.2">
      <c r="A1920" s="15">
        <f>ROW(A1919)</f>
        <v>1919</v>
      </c>
      <c r="B1920" s="15">
        <f>IF(J1920=J1919,B1919+1,1)</f>
        <v>34</v>
      </c>
      <c r="C1920" s="15" t="s">
        <v>447</v>
      </c>
      <c r="D1920" s="25" t="s">
        <v>39</v>
      </c>
      <c r="E1920" s="27">
        <v>386091</v>
      </c>
      <c r="F1920" s="27" t="s">
        <v>3034</v>
      </c>
      <c r="G1920" s="27" t="s">
        <v>41</v>
      </c>
      <c r="H1920" s="27">
        <v>16000</v>
      </c>
      <c r="I1920" s="27" t="s">
        <v>42</v>
      </c>
      <c r="J1920" s="28">
        <v>46114</v>
      </c>
      <c r="K1920" s="26">
        <v>0.33333333333333331</v>
      </c>
      <c r="L1920" s="26"/>
      <c r="M1920" s="27" t="s">
        <v>688</v>
      </c>
      <c r="N1920" s="25">
        <f>IFERROR(VLOOKUP(M1920,Data!$J$1:$K$58,2,0),"")</f>
        <v>56950104102</v>
      </c>
      <c r="O1920" s="27" t="s">
        <v>552</v>
      </c>
      <c r="P1920" s="27"/>
      <c r="Q1920" s="27" t="s">
        <v>450</v>
      </c>
      <c r="R1920" s="27" t="s">
        <v>2813</v>
      </c>
      <c r="S1920" s="27" t="s">
        <v>688</v>
      </c>
      <c r="T1920" s="27"/>
      <c r="U1920" s="28">
        <v>46114</v>
      </c>
      <c r="X1920" s="27"/>
      <c r="Y1920" s="27"/>
      <c r="Z1920" s="29"/>
      <c r="AA1920" s="29">
        <v>0.33333333333333331</v>
      </c>
      <c r="AB1920" s="29">
        <v>0.47916666666666669</v>
      </c>
      <c r="AC1920" s="30">
        <v>46114</v>
      </c>
      <c r="AD1920" s="15" t="str">
        <f>IF(Tabla2[[#This Row],[HORA ENTREGA]]="DIRECTO","On time", IF(AA1920&lt;&gt;"",IF(Tabla2[[#This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0" s="15" t="str">
        <f>MID(Tabla2[[#This Row],[TIPO]],1,3)</f>
        <v xml:space="preserve">40 </v>
      </c>
      <c r="AF19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TECNIKA S A */ Cont: * TCNU4467956*/ HR Entrega: *08:00* /Dirección: *Los Olivos 1270, Pudahuel</v>
      </c>
      <c r="AG1920" s="38" t="str">
        <f>IFERROR(HYPERLINK("https://wa.me/"&amp;Tabla2[[#This Row],[CONTACTO]]&amp;"?text="&amp;Tabla2[[#This Row],[Mensaje]],"Enviar mensaje"),"")</f>
        <v>Enviar mensaje</v>
      </c>
      <c r="AH1920" s="15" t="str">
        <f>CONCATENATE(A1920,F1920)</f>
        <v>1919TCNU4467956</v>
      </c>
      <c r="AI1920" s="15" t="str">
        <f>CONCATENATE("ENT-",A1920)</f>
        <v>ENT-1919</v>
      </c>
      <c r="AJ1920" s="15" t="str">
        <f>IF(Tabla2[[#This Row],[Op]]&lt;&gt;"","ENTREGA","")</f>
        <v>ENTREGA</v>
      </c>
      <c r="AK1920" s="40" t="str">
        <f>(Tabla2[[#This Row],[FECHA ENTREGA]]&amp;Tabla2[[#This Row],[HORA ENTREGA]])</f>
        <v>461140,333333333333333</v>
      </c>
      <c r="AL1920" s="34" t="str">
        <f>IFERROR(HYPERLINK("https://wa.me/"&amp;Tabla2[[#This Row],[CONTACTO]]&amp;"?text="&amp;Tabla2[[#This Row],[Mensaje]]),"")</f>
        <v>https://wa.me/56950104102?text=Hola!%0AServicio del día 02-04%0A *Cliente:* TECNIKA S A */ Cont: * TCNU4467956*/ HR Entrega: *08:00* /Dirección: *Los Olivos 1270, Pudahuel</v>
      </c>
    </row>
    <row r="1921" spans="1:38" s="15" customFormat="1" ht="16.5" customHeight="1" x14ac:dyDescent="0.2">
      <c r="A1921" s="15">
        <f>ROW(A1920)</f>
        <v>1920</v>
      </c>
      <c r="B1921" s="15">
        <f>IF(J1921=J1920,B1920+1,1)</f>
        <v>35</v>
      </c>
      <c r="C1921" s="15" t="s">
        <v>447</v>
      </c>
      <c r="D1921" s="25" t="s">
        <v>39</v>
      </c>
      <c r="E1921" s="27">
        <v>386184</v>
      </c>
      <c r="F1921" s="27" t="s">
        <v>3035</v>
      </c>
      <c r="G1921" s="27" t="s">
        <v>41</v>
      </c>
      <c r="H1921" s="27">
        <v>10731</v>
      </c>
      <c r="I1921" s="27" t="s">
        <v>42</v>
      </c>
      <c r="J1921" s="28">
        <v>46114</v>
      </c>
      <c r="K1921" s="26">
        <v>0.39583333333333331</v>
      </c>
      <c r="L1921" s="26"/>
      <c r="M1921" s="27" t="s">
        <v>389</v>
      </c>
      <c r="N1921" s="25">
        <f>IFERROR(VLOOKUP(M1921,Data!$J$1:$K$58,2,0),"")</f>
        <v>56988336520</v>
      </c>
      <c r="O1921" s="27" t="s">
        <v>390</v>
      </c>
      <c r="P1921" s="27"/>
      <c r="Q1921" s="27">
        <v>6</v>
      </c>
      <c r="R1921" s="27" t="s">
        <v>58</v>
      </c>
      <c r="S1921" s="27" t="s">
        <v>389</v>
      </c>
      <c r="T1921" s="27"/>
      <c r="U1921" s="28">
        <v>46114</v>
      </c>
      <c r="X1921" s="27"/>
      <c r="Y1921" s="27"/>
      <c r="Z1921" s="29"/>
      <c r="AA1921" s="29">
        <v>0.29722222222222222</v>
      </c>
      <c r="AB1921" s="29">
        <v>0.40625</v>
      </c>
      <c r="AC1921" s="30">
        <v>46114</v>
      </c>
      <c r="AD1921" s="15" t="str">
        <f>IF(Tabla2[[#This Row],[HORA ENTREGA]]="DIRECTO","On time", IF(AA1921&lt;&gt;"",IF(Tabla2[[#This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1" s="15" t="str">
        <f>MID(Tabla2[[#This Row],[TIPO]],1,3)</f>
        <v xml:space="preserve">40 </v>
      </c>
      <c r="AF19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TECNIKA S A */ Cont: * DAYU6133138*/ HR Entrega: *09:30* /Dirección: *6</v>
      </c>
      <c r="AG1921" s="38" t="str">
        <f>IFERROR(HYPERLINK("https://wa.me/"&amp;Tabla2[[#This Row],[CONTACTO]]&amp;"?text="&amp;Tabla2[[#This Row],[Mensaje]],"Enviar mensaje"),"")</f>
        <v>Enviar mensaje</v>
      </c>
      <c r="AH1921" s="15" t="str">
        <f>CONCATENATE(A1921,F1921)</f>
        <v>1920DAYU6133138</v>
      </c>
      <c r="AI1921" s="15" t="str">
        <f>CONCATENATE("ENT-",A1921)</f>
        <v>ENT-1920</v>
      </c>
      <c r="AJ1921" s="15" t="str">
        <f>IF(Tabla2[[#This Row],[Op]]&lt;&gt;"","ENTREGA","")</f>
        <v>ENTREGA</v>
      </c>
      <c r="AK1921" s="40" t="str">
        <f>(Tabla2[[#This Row],[FECHA ENTREGA]]&amp;Tabla2[[#This Row],[HORA ENTREGA]])</f>
        <v>461140,395833333333333</v>
      </c>
      <c r="AL1921" s="34" t="str">
        <f>IFERROR(HYPERLINK("https://wa.me/"&amp;Tabla2[[#This Row],[CONTACTO]]&amp;"?text="&amp;Tabla2[[#This Row],[Mensaje]]),"")</f>
        <v>https://wa.me/56988336520?text=Hola!%0AServicio del día 02-04%0A *Cliente:* TECNIKA S A */ Cont: * DAYU6133138*/ HR Entrega: *09:30* /Dirección: *6</v>
      </c>
    </row>
    <row r="1922" spans="1:38" s="15" customFormat="1" ht="16.5" customHeight="1" x14ac:dyDescent="0.2">
      <c r="A1922" s="15">
        <f>ROW(A1921)</f>
        <v>1921</v>
      </c>
      <c r="B1922" s="15">
        <f>IF(J1922=J1921,B1921+1,1)</f>
        <v>36</v>
      </c>
      <c r="C1922" s="15" t="s">
        <v>3036</v>
      </c>
      <c r="D1922" s="25" t="s">
        <v>39</v>
      </c>
      <c r="E1922" s="27">
        <v>300844</v>
      </c>
      <c r="F1922" s="27" t="s">
        <v>3037</v>
      </c>
      <c r="G1922" s="27" t="s">
        <v>41</v>
      </c>
      <c r="H1922" s="27">
        <v>26222</v>
      </c>
      <c r="I1922" s="27" t="s">
        <v>42</v>
      </c>
      <c r="J1922" s="28">
        <v>46114</v>
      </c>
      <c r="K1922" s="26">
        <v>0.5</v>
      </c>
      <c r="L1922" s="26"/>
      <c r="M1922" s="27" t="s">
        <v>215</v>
      </c>
      <c r="N1922" s="25">
        <f>IFERROR(VLOOKUP(M1922,Data!$J$1:$K$58,2,0),"")</f>
        <v>56978089957</v>
      </c>
      <c r="O1922" s="27" t="s">
        <v>216</v>
      </c>
      <c r="P1922" s="27"/>
      <c r="Q1922" s="27" t="s">
        <v>3038</v>
      </c>
      <c r="R1922" s="27" t="s">
        <v>183</v>
      </c>
      <c r="S1922" s="27" t="s">
        <v>215</v>
      </c>
      <c r="T1922" s="27"/>
      <c r="U1922" s="28">
        <v>46114</v>
      </c>
      <c r="X1922" s="27"/>
      <c r="Y1922" s="27"/>
      <c r="Z1922" s="29"/>
      <c r="AA1922" s="29">
        <v>0.5083333333333333</v>
      </c>
      <c r="AB1922" s="29">
        <v>0.56944444444444442</v>
      </c>
      <c r="AC1922" s="30">
        <v>46114</v>
      </c>
      <c r="AD1922" s="15" t="str">
        <f>IF(Tabla2[[#This Row],[HORA ENTREGA]]="DIRECTO","On time", IF(AA1922&lt;&gt;"",IF(Tabla2[[#This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2" s="15" t="str">
        <f>MID(Tabla2[[#This Row],[TIPO]],1,3)</f>
        <v xml:space="preserve">40 </v>
      </c>
      <c r="AF19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VET &amp; PET SOLUTION SPA */ Cont: * ONEU6111836*/ HR Entrega: *12:00* /Dirección: *LOS ESPINOS 086 PUENTE ALTO</v>
      </c>
      <c r="AG1922" s="38" t="str">
        <f>IFERROR(HYPERLINK("https://wa.me/"&amp;Tabla2[[#This Row],[CONTACTO]]&amp;"?text="&amp;Tabla2[[#This Row],[Mensaje]],"Enviar mensaje"),"")</f>
        <v>Enviar mensaje</v>
      </c>
      <c r="AH1922" s="15" t="str">
        <f>CONCATENATE(A1922,F1922)</f>
        <v>1921ONEU6111836</v>
      </c>
      <c r="AI1922" s="15" t="str">
        <f>CONCATENATE("ENT-",A1922)</f>
        <v>ENT-1921</v>
      </c>
      <c r="AJ1922" s="15" t="str">
        <f>IF(Tabla2[[#This Row],[Op]]&lt;&gt;"","ENTREGA","")</f>
        <v>ENTREGA</v>
      </c>
      <c r="AK1922" s="40" t="str">
        <f>(Tabla2[[#This Row],[FECHA ENTREGA]]&amp;Tabla2[[#This Row],[HORA ENTREGA]])</f>
        <v>461140,5</v>
      </c>
      <c r="AL1922" s="34" t="str">
        <f>IFERROR(HYPERLINK("https://wa.me/"&amp;Tabla2[[#This Row],[CONTACTO]]&amp;"?text="&amp;Tabla2[[#This Row],[Mensaje]]),"")</f>
        <v>https://wa.me/56978089957?text=Hola!%0AServicio del día 02-04%0A *Cliente:* VET &amp; PET SOLUTION SPA */ Cont: * ONEU6111836*/ HR Entrega: *12:00* /Dirección: *LOS ESPINOS 086 PUENTE ALTO</v>
      </c>
    </row>
    <row r="1923" spans="1:38" s="15" customFormat="1" ht="16.5" customHeight="1" x14ac:dyDescent="0.2">
      <c r="A1923" s="15">
        <f>ROW(A1922)</f>
        <v>1922</v>
      </c>
      <c r="B1923" s="15">
        <f>IF(J1923=J1922,B1922+1,1)</f>
        <v>37</v>
      </c>
      <c r="C1923" s="15" t="s">
        <v>244</v>
      </c>
      <c r="D1923" s="25" t="s">
        <v>39</v>
      </c>
      <c r="E1923" s="27">
        <v>531013</v>
      </c>
      <c r="F1923" s="27" t="s">
        <v>3039</v>
      </c>
      <c r="G1923" s="27" t="s">
        <v>41</v>
      </c>
      <c r="H1923" s="27">
        <v>10112</v>
      </c>
      <c r="I1923" s="27" t="s">
        <v>42</v>
      </c>
      <c r="J1923" s="28">
        <v>46114</v>
      </c>
      <c r="K1923" s="26">
        <v>0.375</v>
      </c>
      <c r="L1923" s="26"/>
      <c r="M1923" s="27" t="s">
        <v>233</v>
      </c>
      <c r="N1923" s="25">
        <f>IFERROR(VLOOKUP(M1923,Data!$J$1:$K$58,2,0),"")</f>
        <v>56998494086</v>
      </c>
      <c r="O1923" s="27" t="s">
        <v>234</v>
      </c>
      <c r="P1923" s="27"/>
      <c r="Q1923" s="27" t="s">
        <v>249</v>
      </c>
      <c r="R1923" s="27" t="s">
        <v>69</v>
      </c>
      <c r="S1923" s="27" t="s">
        <v>180</v>
      </c>
      <c r="T1923" s="27"/>
      <c r="U1923" s="28">
        <v>46114</v>
      </c>
      <c r="X1923" s="27"/>
      <c r="Y1923" s="27"/>
      <c r="Z1923" s="29"/>
      <c r="AA1923" s="29">
        <v>0.3611111111111111</v>
      </c>
      <c r="AB1923" s="29">
        <v>0.4513888888888889</v>
      </c>
      <c r="AC1923" s="30">
        <v>46114</v>
      </c>
      <c r="AD1923" s="15" t="str">
        <f>IF(Tabla2[[#This Row],[HORA ENTREGA]]="DIRECTO","On time", IF(AA1923&lt;&gt;"",IF(Tabla2[[#This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3" s="15" t="str">
        <f>MID(Tabla2[[#This Row],[TIPO]],1,3)</f>
        <v xml:space="preserve">40 </v>
      </c>
      <c r="AF19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VILLAR HERMANOS S.A. */ Cont: * FFAU2689123*/ HR Entrega: *09:00* /Dirección: *SALAR DE ATACAMA 1330, PUDAHUEL</v>
      </c>
      <c r="AG1923" s="38" t="str">
        <f>IFERROR(HYPERLINK("https://wa.me/"&amp;Tabla2[[#This Row],[CONTACTO]]&amp;"?text="&amp;Tabla2[[#This Row],[Mensaje]],"Enviar mensaje"),"")</f>
        <v>Enviar mensaje</v>
      </c>
      <c r="AH1923" s="15" t="str">
        <f>CONCATENATE(A1923,F1923)</f>
        <v>1922FFAU2689123</v>
      </c>
      <c r="AI1923" s="15" t="str">
        <f>CONCATENATE("ENT-",A1923)</f>
        <v>ENT-1922</v>
      </c>
      <c r="AJ1923" s="15" t="str">
        <f>IF(Tabla2[[#This Row],[Op]]&lt;&gt;"","ENTREGA","")</f>
        <v>ENTREGA</v>
      </c>
      <c r="AK1923" s="40" t="str">
        <f>(Tabla2[[#This Row],[FECHA ENTREGA]]&amp;Tabla2[[#This Row],[HORA ENTREGA]])</f>
        <v>461140,375</v>
      </c>
      <c r="AL1923" s="34" t="str">
        <f>IFERROR(HYPERLINK("https://wa.me/"&amp;Tabla2[[#This Row],[CONTACTO]]&amp;"?text="&amp;Tabla2[[#This Row],[Mensaje]]),"")</f>
        <v>https://wa.me/56998494086?text=Hola!%0AServicio del día 02-04%0A *Cliente:* VILLAR HERMANOS S.A. */ Cont: * FFAU2689123*/ HR Entrega: *09:00* /Dirección: *SALAR DE ATACAMA 1330, PUDAHUEL</v>
      </c>
    </row>
    <row r="1924" spans="1:38" s="15" customFormat="1" ht="16.5" customHeight="1" x14ac:dyDescent="0.2">
      <c r="A1924" s="15">
        <f>ROW(A1923)</f>
        <v>1923</v>
      </c>
      <c r="B1924" s="15">
        <f>IF(J1924=J1923,B1923+1,1)</f>
        <v>38</v>
      </c>
      <c r="C1924" s="15" t="s">
        <v>244</v>
      </c>
      <c r="D1924" s="25" t="s">
        <v>39</v>
      </c>
      <c r="E1924" s="27">
        <v>531013</v>
      </c>
      <c r="F1924" s="27" t="s">
        <v>3040</v>
      </c>
      <c r="G1924" s="27" t="s">
        <v>41</v>
      </c>
      <c r="H1924" s="27">
        <v>6095</v>
      </c>
      <c r="I1924" s="27" t="s">
        <v>42</v>
      </c>
      <c r="J1924" s="28">
        <v>46114</v>
      </c>
      <c r="K1924" s="26">
        <v>0.54166666666666663</v>
      </c>
      <c r="L1924" s="26"/>
      <c r="M1924" s="27" t="s">
        <v>433</v>
      </c>
      <c r="N1924" s="25">
        <f>IFERROR(VLOOKUP(M1924,Data!$J$1:$K$58,2,0),"")</f>
        <v>56994354094</v>
      </c>
      <c r="O1924" s="27" t="s">
        <v>434</v>
      </c>
      <c r="P1924" s="27"/>
      <c r="Q1924" s="27" t="s">
        <v>249</v>
      </c>
      <c r="R1924" s="27" t="s">
        <v>69</v>
      </c>
      <c r="S1924" s="27" t="s">
        <v>433</v>
      </c>
      <c r="T1924" s="27"/>
      <c r="U1924" s="28">
        <v>46114</v>
      </c>
      <c r="X1924" s="27"/>
      <c r="Y1924" s="27"/>
      <c r="Z1924" s="29"/>
      <c r="AA1924" s="29">
        <v>0.51388888888888884</v>
      </c>
      <c r="AB1924" s="29">
        <v>0.60069444444444442</v>
      </c>
      <c r="AC1924" s="30">
        <v>46114</v>
      </c>
      <c r="AD1924" s="15" t="str">
        <f>IF(Tabla2[[#This Row],[HORA ENTREGA]]="DIRECTO","On time", IF(AA1924&lt;&gt;"",IF(Tabla2[[#This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4" s="15" t="str">
        <f>MID(Tabla2[[#This Row],[TIPO]],1,3)</f>
        <v xml:space="preserve">40 </v>
      </c>
      <c r="AF19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VILLAR HERMANOS S.A. */ Cont: * OOLU9502861*/ HR Entrega: *13:00* /Dirección: *SALAR DE ATACAMA 1330, PUDAHUEL</v>
      </c>
      <c r="AG1924" s="38" t="str">
        <f>IFERROR(HYPERLINK("https://wa.me/"&amp;Tabla2[[#This Row],[CONTACTO]]&amp;"?text="&amp;Tabla2[[#This Row],[Mensaje]],"Enviar mensaje"),"")</f>
        <v>Enviar mensaje</v>
      </c>
      <c r="AH1924" s="15" t="str">
        <f>CONCATENATE(A1924,F1924)</f>
        <v>1923OOLU9502861</v>
      </c>
      <c r="AI1924" s="15" t="str">
        <f>CONCATENATE("ENT-",A1924)</f>
        <v>ENT-1923</v>
      </c>
      <c r="AJ1924" s="15" t="str">
        <f>IF(Tabla2[[#This Row],[Op]]&lt;&gt;"","ENTREGA","")</f>
        <v>ENTREGA</v>
      </c>
      <c r="AK1924" s="40" t="str">
        <f>(Tabla2[[#This Row],[FECHA ENTREGA]]&amp;Tabla2[[#This Row],[HORA ENTREGA]])</f>
        <v>461140,541666666666667</v>
      </c>
      <c r="AL1924" s="34" t="str">
        <f>IFERROR(HYPERLINK("https://wa.me/"&amp;Tabla2[[#This Row],[CONTACTO]]&amp;"?text="&amp;Tabla2[[#This Row],[Mensaje]]),"")</f>
        <v>https://wa.me/56994354094?text=Hola!%0AServicio del día 02-04%0A *Cliente:* VILLAR HERMANOS S.A. */ Cont: * OOLU9502861*/ HR Entrega: *13:00* /Dirección: *SALAR DE ATACAMA 1330, PUDAHUEL</v>
      </c>
    </row>
    <row r="1925" spans="1:38" s="15" customFormat="1" ht="16.5" customHeight="1" x14ac:dyDescent="0.2">
      <c r="A1925" s="15">
        <f>ROW(A1924)</f>
        <v>1924</v>
      </c>
      <c r="B1925" s="15">
        <f>IF(J1925=J1924,B1924+1,1)</f>
        <v>39</v>
      </c>
      <c r="C1925" s="15" t="s">
        <v>580</v>
      </c>
      <c r="D1925" s="25" t="s">
        <v>39</v>
      </c>
      <c r="E1925" s="27">
        <v>302109</v>
      </c>
      <c r="F1925" s="27" t="s">
        <v>3041</v>
      </c>
      <c r="G1925" s="27" t="s">
        <v>41</v>
      </c>
      <c r="H1925" s="27">
        <v>23000</v>
      </c>
      <c r="I1925" s="27" t="s">
        <v>42</v>
      </c>
      <c r="J1925" s="28">
        <v>46114</v>
      </c>
      <c r="K1925" s="26">
        <v>0.35416666666666669</v>
      </c>
      <c r="L1925" s="26"/>
      <c r="M1925" s="27" t="s">
        <v>971</v>
      </c>
      <c r="N1925" s="25">
        <f>IFERROR(VLOOKUP(M1925,Data!$J$1:$K$58,2,0),"")</f>
        <v>56999972473</v>
      </c>
      <c r="O1925" s="27" t="s">
        <v>348</v>
      </c>
      <c r="P1925" s="27"/>
      <c r="Q1925" s="27" t="s">
        <v>582</v>
      </c>
      <c r="R1925" s="27" t="s">
        <v>48</v>
      </c>
      <c r="S1925" s="27" t="s">
        <v>971</v>
      </c>
      <c r="T1925" s="27"/>
      <c r="U1925" s="28">
        <v>46114</v>
      </c>
      <c r="X1925" s="27"/>
      <c r="Y1925" s="27"/>
      <c r="Z1925" s="29"/>
      <c r="AA1925" s="29">
        <v>0.37708333333333333</v>
      </c>
      <c r="AB1925" s="29">
        <v>0.42708333333333331</v>
      </c>
      <c r="AC1925" s="30">
        <v>46114</v>
      </c>
      <c r="AD1925" s="15" t="str">
        <f>IF(Tabla2[[#This Row],[HORA ENTREGA]]="DIRECTO","On time", IF(AA1925&lt;&gt;"",IF(Tabla2[[#This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25" s="15" t="str">
        <f>MID(Tabla2[[#This Row],[TIPO]],1,3)</f>
        <v xml:space="preserve">40 </v>
      </c>
      <c r="AF19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02-04%0A *Cliente:* WURTH CHILE LTDA */ Cont: * ECMU4955802*/ HR Entrega: *08:30* /Dirección: *SAN BERNARDO</v>
      </c>
      <c r="AG1925" s="38" t="str">
        <f>IFERROR(HYPERLINK("https://wa.me/"&amp;Tabla2[[#This Row],[CONTACTO]]&amp;"?text="&amp;Tabla2[[#This Row],[Mensaje]],"Enviar mensaje"),"")</f>
        <v>Enviar mensaje</v>
      </c>
      <c r="AH1925" s="15" t="str">
        <f>CONCATENATE(A1925,F1925)</f>
        <v>1924ECMU4955802</v>
      </c>
      <c r="AI1925" s="15" t="str">
        <f>CONCATENATE("ENT-",A1925)</f>
        <v>ENT-1924</v>
      </c>
      <c r="AJ1925" s="15" t="str">
        <f>IF(Tabla2[[#This Row],[Op]]&lt;&gt;"","ENTREGA","")</f>
        <v>ENTREGA</v>
      </c>
      <c r="AK1925" s="40" t="str">
        <f>(Tabla2[[#This Row],[FECHA ENTREGA]]&amp;Tabla2[[#This Row],[HORA ENTREGA]])</f>
        <v>461140,354166666666667</v>
      </c>
      <c r="AL1925" s="34" t="str">
        <f>IFERROR(HYPERLINK("https://wa.me/"&amp;Tabla2[[#This Row],[CONTACTO]]&amp;"?text="&amp;Tabla2[[#This Row],[Mensaje]]),"")</f>
        <v>https://wa.me/56999972473?text=Hola!%0AServicio del día 02-04%0A *Cliente:* WURTH CHILE LTDA */ Cont: * ECMU4955802*/ HR Entrega: *08:30* /Dirección: *SAN BERNARDO</v>
      </c>
    </row>
    <row r="1926" spans="1:38" s="15" customFormat="1" ht="16.5" customHeight="1" x14ac:dyDescent="0.2">
      <c r="A1926" s="15">
        <f>ROW(A1925)</f>
        <v>1925</v>
      </c>
      <c r="B1926" s="15">
        <f>IF(J1926=J1925,B1925+1,1)</f>
        <v>1</v>
      </c>
      <c r="C1926" s="15" t="s">
        <v>275</v>
      </c>
      <c r="D1926" s="25" t="s">
        <v>39</v>
      </c>
      <c r="E1926" s="27">
        <v>301908</v>
      </c>
      <c r="F1926" s="27" t="s">
        <v>3042</v>
      </c>
      <c r="G1926" s="27" t="s">
        <v>41</v>
      </c>
      <c r="H1926" s="27">
        <v>31271</v>
      </c>
      <c r="I1926" s="27" t="s">
        <v>42</v>
      </c>
      <c r="J1926" s="28">
        <v>46115</v>
      </c>
      <c r="K1926" s="26">
        <v>0.33333333333333331</v>
      </c>
      <c r="L1926" s="26"/>
      <c r="M1926" s="27" t="s">
        <v>77</v>
      </c>
      <c r="N1926" s="25">
        <f>IFERROR(VLOOKUP(M1926,Data!$J$1:$K$58,2,0),"")</f>
        <v>56967384794</v>
      </c>
      <c r="O1926" s="27" t="s">
        <v>78</v>
      </c>
      <c r="P1926" s="27"/>
      <c r="Q1926" s="27" t="s">
        <v>47</v>
      </c>
      <c r="R1926" s="27" t="s">
        <v>3043</v>
      </c>
      <c r="S1926" s="27" t="s">
        <v>158</v>
      </c>
      <c r="T1926" s="27"/>
      <c r="U1926" s="28">
        <v>46118</v>
      </c>
      <c r="X1926" s="27"/>
      <c r="Y1926" s="27"/>
      <c r="Z1926" s="29"/>
      <c r="AA1926" s="29">
        <v>0.21875</v>
      </c>
      <c r="AB1926" s="29">
        <v>0.60277777777777775</v>
      </c>
      <c r="AC1926" s="30">
        <v>46115</v>
      </c>
      <c r="AD1926" s="15" t="str">
        <f>IF(Tabla2[[#This Row],[HORA ENTREGA]]="DIRECTO","On time", IF(AA1926&lt;&gt;"",IF(Tabla2[[#This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6" s="15" t="str">
        <f>MID(Tabla2[[#This Row],[TIPO]],1,3)</f>
        <v xml:space="preserve">40 </v>
      </c>
      <c r="AF19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tclu1223748*/ HR Entrega: *08:00* /Dirección: *BERNARDO O"HIGGINS 158 COLINA</v>
      </c>
      <c r="AG1926" s="38" t="str">
        <f>IFERROR(HYPERLINK("https://wa.me/"&amp;Tabla2[[#This Row],[CONTACTO]]&amp;"?text="&amp;Tabla2[[#This Row],[Mensaje]],"Enviar mensaje"),"")</f>
        <v>Enviar mensaje</v>
      </c>
      <c r="AH1926" s="15" t="str">
        <f>CONCATENATE(A1926,F1926)</f>
        <v>1925tclu1223748</v>
      </c>
      <c r="AI1926" s="15" t="str">
        <f>CONCATENATE("ENT-",A1926)</f>
        <v>ENT-1925</v>
      </c>
      <c r="AJ1926" s="15" t="str">
        <f>IF(Tabla2[[#This Row],[Op]]&lt;&gt;"","ENTREGA","")</f>
        <v>ENTREGA</v>
      </c>
      <c r="AK1926" s="40" t="str">
        <f>(Tabla2[[#This Row],[FECHA ENTREGA]]&amp;Tabla2[[#This Row],[HORA ENTREGA]])</f>
        <v>461150,333333333333333</v>
      </c>
      <c r="AL1926" s="34" t="str">
        <f>IFERROR(HYPERLINK("https://wa.me/"&amp;Tabla2[[#This Row],[CONTACTO]]&amp;"?text="&amp;Tabla2[[#This Row],[Mensaje]]),"")</f>
        <v>https://wa.me/56967384794?text=Hola!%0AServicio del día 03-04%0A *Cliente:* COMERCIAL CANADA SPA */ Cont: * tclu1223748*/ HR Entrega: *08:00* /Dirección: *BERNARDO O"HIGGINS 158 COLINA</v>
      </c>
    </row>
    <row r="1927" spans="1:38" s="15" customFormat="1" ht="16.5" customHeight="1" x14ac:dyDescent="0.2">
      <c r="A1927" s="15">
        <f>ROW(A1926)</f>
        <v>1926</v>
      </c>
      <c r="B1927" s="15">
        <f>IF(J1927=J1926,B1926+1,1)</f>
        <v>2</v>
      </c>
      <c r="C1927" s="15" t="s">
        <v>275</v>
      </c>
      <c r="D1927" s="25" t="s">
        <v>39</v>
      </c>
      <c r="E1927" s="27">
        <v>302076</v>
      </c>
      <c r="F1927" s="27" t="s">
        <v>3044</v>
      </c>
      <c r="G1927" s="27" t="s">
        <v>41</v>
      </c>
      <c r="H1927" s="27">
        <v>31271</v>
      </c>
      <c r="I1927" s="27" t="s">
        <v>42</v>
      </c>
      <c r="J1927" s="28">
        <v>46115</v>
      </c>
      <c r="K1927" s="26">
        <v>0.33333333333333331</v>
      </c>
      <c r="L1927" s="26"/>
      <c r="M1927" s="27" t="s">
        <v>347</v>
      </c>
      <c r="N1927" s="25">
        <f>IFERROR(VLOOKUP(M1927,Data!$J$1:$K$58,2,0),"")</f>
        <v>56976511010</v>
      </c>
      <c r="O1927" s="27" t="s">
        <v>516</v>
      </c>
      <c r="P1927" s="27"/>
      <c r="Q1927" s="27" t="s">
        <v>47</v>
      </c>
      <c r="R1927" s="27" t="s">
        <v>3045</v>
      </c>
      <c r="S1927" s="27" t="s">
        <v>389</v>
      </c>
      <c r="T1927" s="27"/>
      <c r="U1927" s="28">
        <v>46118</v>
      </c>
      <c r="X1927" s="27"/>
      <c r="Y1927" s="27"/>
      <c r="Z1927" s="29"/>
      <c r="AA1927" s="29">
        <v>1.0416666666666666E-2</v>
      </c>
      <c r="AB1927" s="29">
        <v>0.4201388888888889</v>
      </c>
      <c r="AC1927" s="30">
        <v>46115</v>
      </c>
      <c r="AD1927" s="15" t="str">
        <f>IF(Tabla2[[#This Row],[HORA ENTREGA]]="DIRECTO","On time", IF(AA1927&lt;&gt;"",IF(Tabla2[[#This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7" s="15" t="str">
        <f>MID(Tabla2[[#This Row],[TIPO]],1,3)</f>
        <v xml:space="preserve">40 </v>
      </c>
      <c r="AF19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gesu9602087*/ HR Entrega: *08:00* /Dirección: *BERNARDO O"HIGGINS 158 COLINA</v>
      </c>
      <c r="AG1927" s="38" t="str">
        <f>IFERROR(HYPERLINK("https://wa.me/"&amp;Tabla2[[#This Row],[CONTACTO]]&amp;"?text="&amp;Tabla2[[#This Row],[Mensaje]],"Enviar mensaje"),"")</f>
        <v>Enviar mensaje</v>
      </c>
      <c r="AH1927" s="15" t="str">
        <f>CONCATENATE(A1927,F1927)</f>
        <v>1926gesu9602087</v>
      </c>
      <c r="AI1927" s="15" t="str">
        <f>CONCATENATE("ENT-",A1927)</f>
        <v>ENT-1926</v>
      </c>
      <c r="AJ1927" s="15" t="str">
        <f>IF(Tabla2[[#This Row],[Op]]&lt;&gt;"","ENTREGA","")</f>
        <v>ENTREGA</v>
      </c>
      <c r="AK1927" s="40" t="str">
        <f>(Tabla2[[#This Row],[FECHA ENTREGA]]&amp;Tabla2[[#This Row],[HORA ENTREGA]])</f>
        <v>461150,333333333333333</v>
      </c>
      <c r="AL1927" s="34" t="str">
        <f>IFERROR(HYPERLINK("https://wa.me/"&amp;Tabla2[[#This Row],[CONTACTO]]&amp;"?text="&amp;Tabla2[[#This Row],[Mensaje]]),"")</f>
        <v>https://wa.me/56976511010?text=Hola!%0AServicio del día 03-04%0A *Cliente:* COMERCIAL CANADA SPA */ Cont: * gesu9602087*/ HR Entrega: *08:00* /Dirección: *BERNARDO O"HIGGINS 158 COLINA</v>
      </c>
    </row>
    <row r="1928" spans="1:38" s="15" customFormat="1" ht="16.5" customHeight="1" x14ac:dyDescent="0.2">
      <c r="A1928" s="15">
        <f>ROW(A1927)</f>
        <v>1927</v>
      </c>
      <c r="B1928" s="15">
        <f>IF(J1928=J1927,B1927+1,1)</f>
        <v>3</v>
      </c>
      <c r="C1928" s="15" t="s">
        <v>275</v>
      </c>
      <c r="D1928" s="25" t="s">
        <v>39</v>
      </c>
      <c r="E1928" s="27">
        <v>301908</v>
      </c>
      <c r="F1928" s="27" t="s">
        <v>3046</v>
      </c>
      <c r="G1928" s="27" t="s">
        <v>41</v>
      </c>
      <c r="H1928" s="27">
        <v>31285</v>
      </c>
      <c r="I1928" s="27" t="s">
        <v>42</v>
      </c>
      <c r="J1928" s="28">
        <v>46115</v>
      </c>
      <c r="K1928" s="26">
        <v>0.41666666666666669</v>
      </c>
      <c r="L1928" s="26"/>
      <c r="M1928" s="27" t="s">
        <v>366</v>
      </c>
      <c r="N1928" s="25">
        <f>IFERROR(VLOOKUP(M1928,Data!$J$1:$K$58,2,0),"")</f>
        <v>56967386251</v>
      </c>
      <c r="O1928" s="27" t="s">
        <v>367</v>
      </c>
      <c r="P1928" s="27"/>
      <c r="Q1928" s="27" t="s">
        <v>47</v>
      </c>
      <c r="R1928" s="27" t="s">
        <v>3045</v>
      </c>
      <c r="S1928" s="27" t="s">
        <v>341</v>
      </c>
      <c r="T1928" s="27"/>
      <c r="U1928" s="28">
        <v>46118</v>
      </c>
      <c r="X1928" s="27"/>
      <c r="Y1928" s="27"/>
      <c r="Z1928" s="29"/>
      <c r="AA1928" s="29">
        <v>0.22083333333333333</v>
      </c>
      <c r="AB1928" s="29">
        <v>0.51736111111111116</v>
      </c>
      <c r="AC1928" s="30">
        <v>46115</v>
      </c>
      <c r="AD1928" s="15" t="str">
        <f>IF(Tabla2[[#This Row],[HORA ENTREGA]]="DIRECTO","On time", IF(AA1928&lt;&gt;"",IF(Tabla2[[#This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8" s="15" t="str">
        <f>MID(Tabla2[[#This Row],[TIPO]],1,3)</f>
        <v xml:space="preserve">40 </v>
      </c>
      <c r="AF19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ttnu8964280*/ HR Entrega: *10:00* /Dirección: *BERNARDO O"HIGGINS 158 COLINA</v>
      </c>
      <c r="AG1928" s="38" t="str">
        <f>IFERROR(HYPERLINK("https://wa.me/"&amp;Tabla2[[#This Row],[CONTACTO]]&amp;"?text="&amp;Tabla2[[#This Row],[Mensaje]],"Enviar mensaje"),"")</f>
        <v>Enviar mensaje</v>
      </c>
      <c r="AH1928" s="15" t="str">
        <f>CONCATENATE(A1928,F1928)</f>
        <v>1927ttnu8964280</v>
      </c>
      <c r="AI1928" s="15" t="str">
        <f>CONCATENATE("ENT-",A1928)</f>
        <v>ENT-1927</v>
      </c>
      <c r="AJ1928" s="15" t="str">
        <f>IF(Tabla2[[#This Row],[Op]]&lt;&gt;"","ENTREGA","")</f>
        <v>ENTREGA</v>
      </c>
      <c r="AK1928" s="40" t="str">
        <f>(Tabla2[[#This Row],[FECHA ENTREGA]]&amp;Tabla2[[#This Row],[HORA ENTREGA]])</f>
        <v>461150,416666666666667</v>
      </c>
      <c r="AL1928" s="34" t="str">
        <f>IFERROR(HYPERLINK("https://wa.me/"&amp;Tabla2[[#This Row],[CONTACTO]]&amp;"?text="&amp;Tabla2[[#This Row],[Mensaje]]),"")</f>
        <v>https://wa.me/56967386251?text=Hola!%0AServicio del día 03-04%0A *Cliente:* COMERCIAL CANADA SPA */ Cont: * ttnu8964280*/ HR Entrega: *10:00* /Dirección: *BERNARDO O"HIGGINS 158 COLINA</v>
      </c>
    </row>
    <row r="1929" spans="1:38" s="15" customFormat="1" ht="16.5" customHeight="1" x14ac:dyDescent="0.2">
      <c r="A1929" s="15">
        <f>ROW(A1928)</f>
        <v>1928</v>
      </c>
      <c r="B1929" s="15">
        <f>IF(J1929=J1928,B1928+1,1)</f>
        <v>4</v>
      </c>
      <c r="C1929" s="15" t="s">
        <v>275</v>
      </c>
      <c r="D1929" s="25" t="s">
        <v>39</v>
      </c>
      <c r="E1929" s="27">
        <v>301908</v>
      </c>
      <c r="F1929" s="27" t="s">
        <v>3047</v>
      </c>
      <c r="G1929" s="27" t="s">
        <v>41</v>
      </c>
      <c r="H1929" s="27">
        <v>31644</v>
      </c>
      <c r="I1929" s="27" t="s">
        <v>42</v>
      </c>
      <c r="J1929" s="28">
        <v>46115</v>
      </c>
      <c r="K1929" s="26">
        <v>0.41666666666666669</v>
      </c>
      <c r="L1929" s="26"/>
      <c r="M1929" s="27" t="s">
        <v>176</v>
      </c>
      <c r="N1929" s="25">
        <f>IFERROR(VLOOKUP(M1929,Data!$J$1:$K$58,2,0),"")</f>
        <v>56968463649</v>
      </c>
      <c r="O1929" s="27" t="s">
        <v>177</v>
      </c>
      <c r="P1929" s="27"/>
      <c r="Q1929" s="27" t="s">
        <v>47</v>
      </c>
      <c r="R1929" s="27" t="s">
        <v>3045</v>
      </c>
      <c r="S1929" s="27" t="s">
        <v>192</v>
      </c>
      <c r="T1929" s="27"/>
      <c r="U1929" s="28">
        <v>46118</v>
      </c>
      <c r="X1929" s="27"/>
      <c r="Y1929" s="27"/>
      <c r="Z1929" s="29"/>
      <c r="AA1929" s="29">
        <v>1.0416666666666666E-2</v>
      </c>
      <c r="AB1929" s="29">
        <v>0.44444444444444442</v>
      </c>
      <c r="AC1929" s="30">
        <v>46115</v>
      </c>
      <c r="AD1929" s="15" t="str">
        <f>IF(Tabla2[[#This Row],[HORA ENTREGA]]="DIRECTO","On time", IF(AA1929&lt;&gt;"",IF(Tabla2[[#This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29" s="15" t="str">
        <f>MID(Tabla2[[#This Row],[TIPO]],1,3)</f>
        <v xml:space="preserve">40 </v>
      </c>
      <c r="AF19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iksu5203857*/ HR Entrega: *10:00* /Dirección: *BERNARDO O"HIGGINS 158 COLINA</v>
      </c>
      <c r="AG1929" s="38" t="str">
        <f>IFERROR(HYPERLINK("https://wa.me/"&amp;Tabla2[[#This Row],[CONTACTO]]&amp;"?text="&amp;Tabla2[[#This Row],[Mensaje]],"Enviar mensaje"),"")</f>
        <v>Enviar mensaje</v>
      </c>
      <c r="AH1929" s="15" t="str">
        <f>CONCATENATE(A1929,F1929)</f>
        <v>1928iksu5203857</v>
      </c>
      <c r="AI1929" s="15" t="str">
        <f>CONCATENATE("ENT-",A1929)</f>
        <v>ENT-1928</v>
      </c>
      <c r="AJ1929" s="15" t="str">
        <f>IF(Tabla2[[#This Row],[Op]]&lt;&gt;"","ENTREGA","")</f>
        <v>ENTREGA</v>
      </c>
      <c r="AK1929" s="40" t="str">
        <f>(Tabla2[[#This Row],[FECHA ENTREGA]]&amp;Tabla2[[#This Row],[HORA ENTREGA]])</f>
        <v>461150,416666666666667</v>
      </c>
      <c r="AL1929" s="34" t="str">
        <f>IFERROR(HYPERLINK("https://wa.me/"&amp;Tabla2[[#This Row],[CONTACTO]]&amp;"?text="&amp;Tabla2[[#This Row],[Mensaje]]),"")</f>
        <v>https://wa.me/56968463649?text=Hola!%0AServicio del día 03-04%0A *Cliente:* COMERCIAL CANADA SPA */ Cont: * iksu5203857*/ HR Entrega: *10:00* /Dirección: *BERNARDO O"HIGGINS 158 COLINA</v>
      </c>
    </row>
    <row r="1930" spans="1:38" s="15" customFormat="1" ht="16.5" customHeight="1" x14ac:dyDescent="0.2">
      <c r="A1930" s="15">
        <f>ROW(A1929)</f>
        <v>1929</v>
      </c>
      <c r="B1930" s="15">
        <f>IF(J1930=J1929,B1929+1,1)</f>
        <v>5</v>
      </c>
      <c r="C1930" s="15" t="s">
        <v>275</v>
      </c>
      <c r="D1930" s="25" t="s">
        <v>39</v>
      </c>
      <c r="E1930" s="27">
        <v>302076</v>
      </c>
      <c r="F1930" s="27" t="s">
        <v>3048</v>
      </c>
      <c r="G1930" s="27" t="s">
        <v>41</v>
      </c>
      <c r="H1930" s="27">
        <v>31651</v>
      </c>
      <c r="I1930" s="27" t="s">
        <v>42</v>
      </c>
      <c r="J1930" s="28">
        <v>46115</v>
      </c>
      <c r="K1930" s="26">
        <v>0.5</v>
      </c>
      <c r="L1930" s="26"/>
      <c r="M1930" s="27" t="s">
        <v>325</v>
      </c>
      <c r="N1930" s="25">
        <f>IFERROR(VLOOKUP(M1930,Data!$J$1:$K$58,2,0),"")</f>
        <v>56964850744</v>
      </c>
      <c r="O1930" s="27" t="s">
        <v>326</v>
      </c>
      <c r="P1930" s="27"/>
      <c r="Q1930" s="27" t="s">
        <v>47</v>
      </c>
      <c r="R1930" s="27" t="s">
        <v>3043</v>
      </c>
      <c r="S1930" s="27" t="s">
        <v>180</v>
      </c>
      <c r="T1930" s="27"/>
      <c r="U1930" s="28">
        <v>46118</v>
      </c>
      <c r="X1930" s="27"/>
      <c r="Y1930" s="27"/>
      <c r="Z1930" s="29"/>
      <c r="AA1930" s="29">
        <v>0.24652777777777779</v>
      </c>
      <c r="AB1930" s="29">
        <v>0.50347222222222221</v>
      </c>
      <c r="AC1930" s="30">
        <v>46115</v>
      </c>
      <c r="AD1930" s="15" t="str">
        <f>IF(Tabla2[[#This Row],[HORA ENTREGA]]="DIRECTO","On time", IF(AA1930&lt;&gt;"",IF(Tabla2[[#This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30" s="15" t="str">
        <f>MID(Tabla2[[#This Row],[TIPO]],1,3)</f>
        <v xml:space="preserve">40 </v>
      </c>
      <c r="AF19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cxru1365354*/ HR Entrega: *12:00* /Dirección: *BERNARDO O"HIGGINS 158 COLINA</v>
      </c>
      <c r="AG1930" s="38" t="str">
        <f>IFERROR(HYPERLINK("https://wa.me/"&amp;Tabla2[[#This Row],[CONTACTO]]&amp;"?text="&amp;Tabla2[[#This Row],[Mensaje]],"Enviar mensaje"),"")</f>
        <v>Enviar mensaje</v>
      </c>
      <c r="AH1930" s="15" t="str">
        <f>CONCATENATE(A1930,F1930)</f>
        <v>1929cxru1365354</v>
      </c>
      <c r="AI1930" s="15" t="str">
        <f>CONCATENATE("ENT-",A1930)</f>
        <v>ENT-1929</v>
      </c>
      <c r="AJ1930" s="15" t="str">
        <f>IF(Tabla2[[#This Row],[Op]]&lt;&gt;"","ENTREGA","")</f>
        <v>ENTREGA</v>
      </c>
      <c r="AK1930" s="40" t="str">
        <f>(Tabla2[[#This Row],[FECHA ENTREGA]]&amp;Tabla2[[#This Row],[HORA ENTREGA]])</f>
        <v>461150,5</v>
      </c>
      <c r="AL1930" s="34" t="str">
        <f>IFERROR(HYPERLINK("https://wa.me/"&amp;Tabla2[[#This Row],[CONTACTO]]&amp;"?text="&amp;Tabla2[[#This Row],[Mensaje]]),"")</f>
        <v>https://wa.me/56964850744?text=Hola!%0AServicio del día 03-04%0A *Cliente:* COMERCIAL CANADA SPA */ Cont: * cxru1365354*/ HR Entrega: *12:00* /Dirección: *BERNARDO O"HIGGINS 158 COLINA</v>
      </c>
    </row>
    <row r="1931" spans="1:38" s="15" customFormat="1" ht="16.5" customHeight="1" x14ac:dyDescent="0.2">
      <c r="A1931" s="15">
        <f>ROW(A1930)</f>
        <v>1930</v>
      </c>
      <c r="B1931" s="15">
        <f>IF(J1931=J1930,B1930+1,1)</f>
        <v>6</v>
      </c>
      <c r="C1931" s="15" t="s">
        <v>275</v>
      </c>
      <c r="D1931" s="25" t="s">
        <v>39</v>
      </c>
      <c r="E1931" s="27">
        <v>301908</v>
      </c>
      <c r="F1931" s="27" t="s">
        <v>3049</v>
      </c>
      <c r="G1931" s="27" t="s">
        <v>41</v>
      </c>
      <c r="H1931" s="27">
        <v>31285</v>
      </c>
      <c r="I1931" s="27" t="s">
        <v>42</v>
      </c>
      <c r="J1931" s="28">
        <v>46115</v>
      </c>
      <c r="K1931" s="26">
        <v>0.5</v>
      </c>
      <c r="L1931" s="26"/>
      <c r="M1931" s="27" t="s">
        <v>55</v>
      </c>
      <c r="N1931" s="25">
        <f>IFERROR(VLOOKUP(M1931,Data!$J$1:$K$58,2,0),"")</f>
        <v>56992164782</v>
      </c>
      <c r="O1931" s="27" t="s">
        <v>56</v>
      </c>
      <c r="P1931" s="27"/>
      <c r="Q1931" s="27" t="s">
        <v>47</v>
      </c>
      <c r="R1931" s="27" t="s">
        <v>3045</v>
      </c>
      <c r="S1931" s="27" t="s">
        <v>300</v>
      </c>
      <c r="T1931" s="27"/>
      <c r="U1931" s="28">
        <v>46118</v>
      </c>
      <c r="X1931" s="27"/>
      <c r="Y1931" s="27"/>
      <c r="Z1931" s="29"/>
      <c r="AA1931" s="29">
        <v>0.42916666666666664</v>
      </c>
      <c r="AB1931" s="29">
        <v>0.68402777777777779</v>
      </c>
      <c r="AC1931" s="30">
        <v>46115</v>
      </c>
      <c r="AD1931" s="15" t="str">
        <f>IF(Tabla2[[#This Row],[HORA ENTREGA]]="DIRECTO","On time", IF(AA1931&lt;&gt;"",IF(Tabla2[[#This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31" s="15" t="str">
        <f>MID(Tabla2[[#This Row],[TIPO]],1,3)</f>
        <v xml:space="preserve">40 </v>
      </c>
      <c r="AF19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triu8862149*/ HR Entrega: *12:00* /Dirección: *BERNARDO O"HIGGINS 158 COLINA</v>
      </c>
      <c r="AG1931" s="38" t="str">
        <f>IFERROR(HYPERLINK("https://wa.me/"&amp;Tabla2[[#This Row],[CONTACTO]]&amp;"?text="&amp;Tabla2[[#This Row],[Mensaje]],"Enviar mensaje"),"")</f>
        <v>Enviar mensaje</v>
      </c>
      <c r="AH1931" s="15" t="str">
        <f>CONCATENATE(A1931,F1931)</f>
        <v>1930triu8862149</v>
      </c>
      <c r="AI1931" s="15" t="str">
        <f>CONCATENATE("ENT-",A1931)</f>
        <v>ENT-1930</v>
      </c>
      <c r="AJ1931" s="15" t="str">
        <f>IF(Tabla2[[#This Row],[Op]]&lt;&gt;"","ENTREGA","")</f>
        <v>ENTREGA</v>
      </c>
      <c r="AK1931" s="40" t="str">
        <f>(Tabla2[[#This Row],[FECHA ENTREGA]]&amp;Tabla2[[#This Row],[HORA ENTREGA]])</f>
        <v>461150,5</v>
      </c>
      <c r="AL1931" s="34" t="str">
        <f>IFERROR(HYPERLINK("https://wa.me/"&amp;Tabla2[[#This Row],[CONTACTO]]&amp;"?text="&amp;Tabla2[[#This Row],[Mensaje]]),"")</f>
        <v>https://wa.me/56992164782?text=Hola!%0AServicio del día 03-04%0A *Cliente:* COMERCIAL CANADA SPA */ Cont: * triu8862149*/ HR Entrega: *12:00* /Dirección: *BERNARDO O"HIGGINS 158 COLINA</v>
      </c>
    </row>
    <row r="1932" spans="1:38" s="15" customFormat="1" ht="16.5" customHeight="1" x14ac:dyDescent="0.2">
      <c r="A1932" s="15">
        <f>ROW(A1931)</f>
        <v>1931</v>
      </c>
      <c r="B1932" s="15">
        <f>IF(J1932=J1931,B1931+1,1)</f>
        <v>7</v>
      </c>
      <c r="C1932" s="15" t="s">
        <v>275</v>
      </c>
      <c r="D1932" s="25" t="s">
        <v>39</v>
      </c>
      <c r="E1932" s="27">
        <v>302075</v>
      </c>
      <c r="F1932" s="27" t="s">
        <v>3050</v>
      </c>
      <c r="G1932" s="27" t="s">
        <v>41</v>
      </c>
      <c r="H1932" s="27">
        <v>31271</v>
      </c>
      <c r="I1932" s="27" t="s">
        <v>42</v>
      </c>
      <c r="J1932" s="28">
        <v>46115</v>
      </c>
      <c r="K1932" s="26">
        <v>0.58333333333333337</v>
      </c>
      <c r="L1932" s="26"/>
      <c r="M1932" s="27" t="s">
        <v>215</v>
      </c>
      <c r="N1932" s="25">
        <f>IFERROR(VLOOKUP(M1932,Data!$J$1:$K$58,2,0),"")</f>
        <v>56978089957</v>
      </c>
      <c r="O1932" s="27" t="s">
        <v>216</v>
      </c>
      <c r="P1932" s="27"/>
      <c r="Q1932" s="27" t="s">
        <v>47</v>
      </c>
      <c r="R1932" s="27" t="s">
        <v>3045</v>
      </c>
      <c r="S1932" s="27" t="s">
        <v>296</v>
      </c>
      <c r="T1932" s="27"/>
      <c r="U1932" s="28">
        <v>46118</v>
      </c>
      <c r="X1932" s="27"/>
      <c r="Y1932" s="27"/>
      <c r="Z1932" s="29"/>
      <c r="AA1932" s="29">
        <v>0.51736111111111116</v>
      </c>
      <c r="AB1932" s="29">
        <v>0.65972222222222221</v>
      </c>
      <c r="AC1932" s="30">
        <v>46115</v>
      </c>
      <c r="AD1932" s="15" t="str">
        <f>IF(Tabla2[[#This Row],[HORA ENTREGA]]="DIRECTO","On time", IF(AA1932&lt;&gt;"",IF(Tabla2[[#This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32" s="15" t="str">
        <f>MID(Tabla2[[#This Row],[TIPO]],1,3)</f>
        <v xml:space="preserve">40 </v>
      </c>
      <c r="AF19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szlu9862204*/ HR Entrega: *14:00* /Dirección: *BERNARDO O"HIGGINS 158 COLINA</v>
      </c>
      <c r="AG1932" s="38" t="str">
        <f>IFERROR(HYPERLINK("https://wa.me/"&amp;Tabla2[[#This Row],[CONTACTO]]&amp;"?text="&amp;Tabla2[[#This Row],[Mensaje]],"Enviar mensaje"),"")</f>
        <v>Enviar mensaje</v>
      </c>
      <c r="AH1932" s="15" t="str">
        <f>CONCATENATE(A1932,F1932)</f>
        <v>1931szlu9862204</v>
      </c>
      <c r="AI1932" s="15" t="str">
        <f>CONCATENATE("ENT-",A1932)</f>
        <v>ENT-1931</v>
      </c>
      <c r="AJ1932" s="15" t="str">
        <f>IF(Tabla2[[#This Row],[Op]]&lt;&gt;"","ENTREGA","")</f>
        <v>ENTREGA</v>
      </c>
      <c r="AK1932" s="40" t="str">
        <f>(Tabla2[[#This Row],[FECHA ENTREGA]]&amp;Tabla2[[#This Row],[HORA ENTREGA]])</f>
        <v>461150,583333333333333</v>
      </c>
      <c r="AL1932" s="34" t="str">
        <f>IFERROR(HYPERLINK("https://wa.me/"&amp;Tabla2[[#This Row],[CONTACTO]]&amp;"?text="&amp;Tabla2[[#This Row],[Mensaje]]),"")</f>
        <v>https://wa.me/56978089957?text=Hola!%0AServicio del día 03-04%0A *Cliente:* COMERCIAL CANADA SPA */ Cont: * szlu9862204*/ HR Entrega: *14:00* /Dirección: *BERNARDO O"HIGGINS 158 COLINA</v>
      </c>
    </row>
    <row r="1933" spans="1:38" s="15" customFormat="1" ht="16.5" customHeight="1" x14ac:dyDescent="0.2">
      <c r="A1933" s="15">
        <f>ROW(A1932)</f>
        <v>1932</v>
      </c>
      <c r="B1933" s="15">
        <f>IF(J1933=J1932,B1932+1,1)</f>
        <v>8</v>
      </c>
      <c r="C1933" s="15" t="s">
        <v>275</v>
      </c>
      <c r="D1933" s="25" t="s">
        <v>39</v>
      </c>
      <c r="E1933" s="27">
        <v>302076</v>
      </c>
      <c r="F1933" s="27" t="s">
        <v>3051</v>
      </c>
      <c r="G1933" s="27" t="s">
        <v>41</v>
      </c>
      <c r="H1933" s="27">
        <v>31717</v>
      </c>
      <c r="I1933" s="27" t="s">
        <v>42</v>
      </c>
      <c r="J1933" s="28">
        <v>46115</v>
      </c>
      <c r="K1933" s="26">
        <v>0.58333333333333337</v>
      </c>
      <c r="L1933" s="26"/>
      <c r="M1933" s="27" t="s">
        <v>112</v>
      </c>
      <c r="N1933" s="25">
        <f>IFERROR(VLOOKUP(M1933,Data!$J$1:$K$58,2,0),"")</f>
        <v>56990025702</v>
      </c>
      <c r="O1933" s="27" t="s">
        <v>61</v>
      </c>
      <c r="P1933" s="27"/>
      <c r="Q1933" s="27" t="s">
        <v>47</v>
      </c>
      <c r="R1933" s="27" t="s">
        <v>3045</v>
      </c>
      <c r="S1933" s="27" t="s">
        <v>82</v>
      </c>
      <c r="T1933" s="27"/>
      <c r="U1933" s="28">
        <v>46118</v>
      </c>
      <c r="X1933" s="27"/>
      <c r="Y1933" s="27"/>
      <c r="Z1933" s="29"/>
      <c r="AA1933" s="29">
        <v>6.25E-2</v>
      </c>
      <c r="AB1933" s="29">
        <v>0.57638888888888884</v>
      </c>
      <c r="AC1933" s="30">
        <v>46115</v>
      </c>
      <c r="AD1933" s="15" t="str">
        <f>IF(Tabla2[[#This Row],[HORA ENTREGA]]="DIRECTO","On time", IF(AA1933&lt;&gt;"",IF(Tabla2[[#This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33" s="15" t="str">
        <f>MID(Tabla2[[#This Row],[TIPO]],1,3)</f>
        <v xml:space="preserve">40 </v>
      </c>
      <c r="AF19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CANADA SPA */ Cont: * tclu1193197*/ HR Entrega: *14:00* /Dirección: *BERNARDO O"HIGGINS 158 COLINA</v>
      </c>
      <c r="AG1933" s="38" t="str">
        <f>IFERROR(HYPERLINK("https://wa.me/"&amp;Tabla2[[#This Row],[CONTACTO]]&amp;"?text="&amp;Tabla2[[#This Row],[Mensaje]],"Enviar mensaje"),"")</f>
        <v>Enviar mensaje</v>
      </c>
      <c r="AH1933" s="15" t="str">
        <f>CONCATENATE(A1933,F1933)</f>
        <v>1932tclu1193197</v>
      </c>
      <c r="AI1933" s="15" t="str">
        <f>CONCATENATE("ENT-",A1933)</f>
        <v>ENT-1932</v>
      </c>
      <c r="AJ1933" s="15" t="str">
        <f>IF(Tabla2[[#This Row],[Op]]&lt;&gt;"","ENTREGA","")</f>
        <v>ENTREGA</v>
      </c>
      <c r="AK1933" s="40" t="str">
        <f>(Tabla2[[#This Row],[FECHA ENTREGA]]&amp;Tabla2[[#This Row],[HORA ENTREGA]])</f>
        <v>461150,583333333333333</v>
      </c>
      <c r="AL1933" s="34" t="str">
        <f>IFERROR(HYPERLINK("https://wa.me/"&amp;Tabla2[[#This Row],[CONTACTO]]&amp;"?text="&amp;Tabla2[[#This Row],[Mensaje]]),"")</f>
        <v>https://wa.me/56990025702?text=Hola!%0AServicio del día 03-04%0A *Cliente:* COMERCIAL CANADA SPA */ Cont: * tclu1193197*/ HR Entrega: *14:00* /Dirección: *BERNARDO O"HIGGINS 158 COLINA</v>
      </c>
    </row>
    <row r="1934" spans="1:38" s="15" customFormat="1" ht="16.5" customHeight="1" x14ac:dyDescent="0.2">
      <c r="A1934" s="15">
        <f>ROW(A1933)</f>
        <v>1933</v>
      </c>
      <c r="B1934" s="15">
        <f>IF(J1934=J1933,B1933+1,1)</f>
        <v>9</v>
      </c>
      <c r="C1934" s="15" t="s">
        <v>94</v>
      </c>
      <c r="D1934" s="25" t="s">
        <v>39</v>
      </c>
      <c r="E1934" s="27"/>
      <c r="F1934" s="27" t="s">
        <v>3052</v>
      </c>
      <c r="G1934" s="27" t="s">
        <v>456</v>
      </c>
      <c r="H1934" s="27"/>
      <c r="I1934" s="27" t="s">
        <v>42</v>
      </c>
      <c r="J1934" s="28">
        <v>46115</v>
      </c>
      <c r="K1934" s="26">
        <v>0.41666666666666669</v>
      </c>
      <c r="L1934" s="26"/>
      <c r="M1934" s="27" t="s">
        <v>247</v>
      </c>
      <c r="N1934" s="25">
        <f>IFERROR(VLOOKUP(M1934,Data!$J$1:$K$58,2,0),"")</f>
        <v>56953157599</v>
      </c>
      <c r="O1934" s="27" t="s">
        <v>248</v>
      </c>
      <c r="P1934" s="27"/>
      <c r="Q1934" s="27" t="s">
        <v>99</v>
      </c>
      <c r="R1934" s="27"/>
      <c r="S1934" s="27"/>
      <c r="T1934" s="27"/>
      <c r="U1934" s="28"/>
      <c r="X1934" s="27"/>
      <c r="Y1934" s="27"/>
      <c r="Z1934" s="29"/>
      <c r="AA1934" s="29">
        <v>0.40972222222222221</v>
      </c>
      <c r="AB1934" s="29">
        <v>0.43402777777777779</v>
      </c>
      <c r="AC1934" s="30">
        <v>46115</v>
      </c>
      <c r="AD1934" s="15" t="str">
        <f>IF(Tabla2[[#This Row],[HORA ENTREGA]]="DIRECTO","On time", IF(AA1934&lt;&gt;"",IF(Tabla2[[#This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34" s="15" t="str">
        <f>MID(Tabla2[[#This Row],[TIPO]],1,3)</f>
        <v>RAM</v>
      </c>
      <c r="AF19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E INDUSTRIAL PLASTICOS HOFFENS S.A. */ Cont: * rampla*/ HR Entrega: *10:00* /Dirección: *Hoffens: Camino Lonquén 10.707, Maipú</v>
      </c>
      <c r="AG1934" s="38" t="str">
        <f>IFERROR(HYPERLINK("https://wa.me/"&amp;Tabla2[[#This Row],[CONTACTO]]&amp;"?text="&amp;Tabla2[[#This Row],[Mensaje]],"Enviar mensaje"),"")</f>
        <v>Enviar mensaje</v>
      </c>
      <c r="AH1934" s="15" t="str">
        <f>CONCATENATE(A1934,F1934)</f>
        <v>1933rampla</v>
      </c>
      <c r="AI1934" s="15" t="str">
        <f>CONCATENATE("ENT-",A1934)</f>
        <v>ENT-1933</v>
      </c>
      <c r="AJ1934" s="15" t="str">
        <f>IF(Tabla2[[#This Row],[Op]]&lt;&gt;"","ENTREGA","")</f>
        <v>ENTREGA</v>
      </c>
      <c r="AK1934" s="40" t="str">
        <f>(Tabla2[[#This Row],[FECHA ENTREGA]]&amp;Tabla2[[#This Row],[HORA ENTREGA]])</f>
        <v>461150,416666666666667</v>
      </c>
      <c r="AL1934" s="34" t="str">
        <f>IFERROR(HYPERLINK("https://wa.me/"&amp;Tabla2[[#This Row],[CONTACTO]]&amp;"?text="&amp;Tabla2[[#This Row],[Mensaje]]),"")</f>
        <v>https://wa.me/56953157599?text=Hola!%0AServicio del día 03-04%0A *Cliente:* COMERCIAL E INDUSTRIAL PLASTICOS HOFFENS S.A. */ Cont: * rampla*/ HR Entrega: *10:00* /Dirección: *Hoffens: Camino Lonquén 10.707, Maipú</v>
      </c>
    </row>
    <row r="1935" spans="1:38" s="15" customFormat="1" ht="16.5" customHeight="1" x14ac:dyDescent="0.2">
      <c r="A1935" s="15">
        <f>ROW(A1934)</f>
        <v>1934</v>
      </c>
      <c r="B1935" s="15">
        <f>IF(J1935=J1934,B1934+1,1)</f>
        <v>10</v>
      </c>
      <c r="C1935" s="15" t="s">
        <v>94</v>
      </c>
      <c r="D1935" s="25" t="s">
        <v>39</v>
      </c>
      <c r="E1935" s="27"/>
      <c r="F1935" s="27" t="s">
        <v>3052</v>
      </c>
      <c r="G1935" s="27" t="s">
        <v>456</v>
      </c>
      <c r="H1935" s="27"/>
      <c r="I1935" s="27" t="s">
        <v>42</v>
      </c>
      <c r="J1935" s="28">
        <v>46115</v>
      </c>
      <c r="K1935" s="26">
        <v>0.41666666666666669</v>
      </c>
      <c r="L1935" s="26"/>
      <c r="M1935" s="27" t="s">
        <v>211</v>
      </c>
      <c r="N1935" s="25">
        <f>IFERROR(VLOOKUP(M1935,Data!$J$1:$K$58,2,0),"")</f>
        <v>56961282379</v>
      </c>
      <c r="O1935" s="27" t="s">
        <v>212</v>
      </c>
      <c r="P1935" s="27"/>
      <c r="Q1935" s="27" t="s">
        <v>99</v>
      </c>
      <c r="R1935" s="27"/>
      <c r="S1935" s="27"/>
      <c r="T1935" s="27"/>
      <c r="U1935" s="28"/>
      <c r="X1935" s="27"/>
      <c r="Y1935" s="27"/>
      <c r="Z1935" s="29"/>
      <c r="AA1935" s="29">
        <v>0.46388888888888891</v>
      </c>
      <c r="AB1935" s="29">
        <v>0.50694444444444442</v>
      </c>
      <c r="AC1935" s="30">
        <v>46115</v>
      </c>
      <c r="AD1935" s="15" t="str">
        <f>IF(Tabla2[[#This Row],[HORA ENTREGA]]="DIRECTO","On time", IF(AA1935&lt;&gt;"",IF(Tabla2[[#This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35" s="15" t="str">
        <f>MID(Tabla2[[#This Row],[TIPO]],1,3)</f>
        <v>RAM</v>
      </c>
      <c r="AF19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E INDUSTRIAL PLASTICOS HOFFENS S.A. */ Cont: * rampla*/ HR Entrega: *10:00* /Dirección: *Hoffens: Camino Lonquén 10.707, Maipú</v>
      </c>
      <c r="AG1935" s="38" t="str">
        <f>IFERROR(HYPERLINK("https://wa.me/"&amp;Tabla2[[#This Row],[CONTACTO]]&amp;"?text="&amp;Tabla2[[#This Row],[Mensaje]],"Enviar mensaje"),"")</f>
        <v>Enviar mensaje</v>
      </c>
      <c r="AH1935" s="15" t="str">
        <f>CONCATENATE(A1935,F1935)</f>
        <v>1934rampla</v>
      </c>
      <c r="AI1935" s="15" t="str">
        <f>CONCATENATE("ENT-",A1935)</f>
        <v>ENT-1934</v>
      </c>
      <c r="AJ1935" s="15" t="str">
        <f>IF(Tabla2[[#This Row],[Op]]&lt;&gt;"","ENTREGA","")</f>
        <v>ENTREGA</v>
      </c>
      <c r="AK1935" s="40" t="str">
        <f>(Tabla2[[#This Row],[FECHA ENTREGA]]&amp;Tabla2[[#This Row],[HORA ENTREGA]])</f>
        <v>461150,416666666666667</v>
      </c>
      <c r="AL1935" s="34" t="str">
        <f>IFERROR(HYPERLINK("https://wa.me/"&amp;Tabla2[[#This Row],[CONTACTO]]&amp;"?text="&amp;Tabla2[[#This Row],[Mensaje]]),"")</f>
        <v>https://wa.me/56961282379?text=Hola!%0AServicio del día 03-04%0A *Cliente:* COMERCIAL E INDUSTRIAL PLASTICOS HOFFENS S.A. */ Cont: * rampla*/ HR Entrega: *10:00* /Dirección: *Hoffens: Camino Lonquén 10.707, Maipú</v>
      </c>
    </row>
    <row r="1936" spans="1:38" s="15" customFormat="1" ht="16.5" customHeight="1" x14ac:dyDescent="0.2">
      <c r="A1936" s="15">
        <f>ROW(A1935)</f>
        <v>1935</v>
      </c>
      <c r="B1936" s="15">
        <f>IF(J1936=J1935,B1935+1,1)</f>
        <v>11</v>
      </c>
      <c r="C1936" s="15" t="s">
        <v>94</v>
      </c>
      <c r="D1936" s="25" t="s">
        <v>39</v>
      </c>
      <c r="E1936" s="27"/>
      <c r="F1936" s="27" t="s">
        <v>3052</v>
      </c>
      <c r="G1936" s="27" t="s">
        <v>456</v>
      </c>
      <c r="H1936" s="27"/>
      <c r="I1936" s="27" t="s">
        <v>42</v>
      </c>
      <c r="J1936" s="28">
        <v>46115</v>
      </c>
      <c r="K1936" s="26">
        <v>0.41666666666666669</v>
      </c>
      <c r="L1936" s="26"/>
      <c r="M1936" s="27" t="s">
        <v>161</v>
      </c>
      <c r="N1936" s="25">
        <f>IFERROR(VLOOKUP(M1936,Data!$J$1:$K$58,2,0),"")</f>
        <v>56966749408</v>
      </c>
      <c r="O1936" s="27" t="s">
        <v>162</v>
      </c>
      <c r="P1936" s="27"/>
      <c r="Q1936" s="27" t="s">
        <v>99</v>
      </c>
      <c r="R1936" s="27"/>
      <c r="S1936" s="27"/>
      <c r="T1936" s="27"/>
      <c r="U1936" s="28"/>
      <c r="X1936" s="27"/>
      <c r="Y1936" s="27"/>
      <c r="Z1936" s="29"/>
      <c r="AA1936" s="29">
        <v>0.47222222222222221</v>
      </c>
      <c r="AB1936" s="29">
        <v>0.50694444444444442</v>
      </c>
      <c r="AC1936" s="30">
        <v>46115</v>
      </c>
      <c r="AD1936" s="15" t="str">
        <f>IF(Tabla2[[#This Row],[HORA ENTREGA]]="DIRECTO","On time", IF(AA1936&lt;&gt;"",IF(Tabla2[[#This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36" s="15" t="str">
        <f>MID(Tabla2[[#This Row],[TIPO]],1,3)</f>
        <v>RAM</v>
      </c>
      <c r="AF19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E INDUSTRIAL PLASTICOS HOFFENS S.A. */ Cont: * rampla*/ HR Entrega: *10:00* /Dirección: *Hoffens: Camino Lonquén 10.707, Maipú</v>
      </c>
      <c r="AG1936" s="38" t="str">
        <f>IFERROR(HYPERLINK("https://wa.me/"&amp;Tabla2[[#This Row],[CONTACTO]]&amp;"?text="&amp;Tabla2[[#This Row],[Mensaje]],"Enviar mensaje"),"")</f>
        <v>Enviar mensaje</v>
      </c>
      <c r="AH1936" s="15" t="str">
        <f>CONCATENATE(A1936,F1936)</f>
        <v>1935rampla</v>
      </c>
      <c r="AI1936" s="15" t="str">
        <f>CONCATENATE("ENT-",A1936)</f>
        <v>ENT-1935</v>
      </c>
      <c r="AJ1936" s="15" t="str">
        <f>IF(Tabla2[[#This Row],[Op]]&lt;&gt;"","ENTREGA","")</f>
        <v>ENTREGA</v>
      </c>
      <c r="AK1936" s="40" t="str">
        <f>(Tabla2[[#This Row],[FECHA ENTREGA]]&amp;Tabla2[[#This Row],[HORA ENTREGA]])</f>
        <v>461150,416666666666667</v>
      </c>
      <c r="AL1936" s="34" t="str">
        <f>IFERROR(HYPERLINK("https://wa.me/"&amp;Tabla2[[#This Row],[CONTACTO]]&amp;"?text="&amp;Tabla2[[#This Row],[Mensaje]]),"")</f>
        <v>https://wa.me/56966749408?text=Hola!%0AServicio del día 03-04%0A *Cliente:* COMERCIAL E INDUSTRIAL PLASTICOS HOFFENS S.A. */ Cont: * rampla*/ HR Entrega: *10:00* /Dirección: *Hoffens: Camino Lonquén 10.707, Maipú</v>
      </c>
    </row>
    <row r="1937" spans="1:38" s="15" customFormat="1" ht="16.5" customHeight="1" x14ac:dyDescent="0.2">
      <c r="A1937" s="15">
        <f>ROW(A1936)</f>
        <v>1936</v>
      </c>
      <c r="B1937" s="15">
        <f>IF(J1937=J1936,B1936+1,1)</f>
        <v>12</v>
      </c>
      <c r="C1937" s="15" t="s">
        <v>94</v>
      </c>
      <c r="D1937" s="25" t="s">
        <v>39</v>
      </c>
      <c r="E1937" s="27"/>
      <c r="F1937" s="27" t="s">
        <v>3052</v>
      </c>
      <c r="G1937" s="27" t="s">
        <v>456</v>
      </c>
      <c r="H1937" s="27"/>
      <c r="I1937" s="27" t="s">
        <v>42</v>
      </c>
      <c r="J1937" s="28">
        <v>46115</v>
      </c>
      <c r="K1937" s="26">
        <v>0.41666666666666669</v>
      </c>
      <c r="L1937" s="26"/>
      <c r="M1937" s="27" t="s">
        <v>126</v>
      </c>
      <c r="N1937" s="25">
        <f>IFERROR(VLOOKUP(M1937,Data!$J$1:$K$58,2,0),"")</f>
        <v>56999270871</v>
      </c>
      <c r="O1937" s="27" t="s">
        <v>127</v>
      </c>
      <c r="P1937" s="27"/>
      <c r="Q1937" s="27" t="s">
        <v>99</v>
      </c>
      <c r="R1937" s="27"/>
      <c r="S1937" s="27"/>
      <c r="T1937" s="27"/>
      <c r="U1937" s="28"/>
      <c r="X1937" s="27"/>
      <c r="Y1937" s="27"/>
      <c r="Z1937" s="29"/>
      <c r="AA1937" s="29">
        <v>0.43194444444444446</v>
      </c>
      <c r="AB1937" s="29">
        <v>0.44791666666666669</v>
      </c>
      <c r="AC1937" s="30">
        <v>46115</v>
      </c>
      <c r="AD1937" s="15" t="str">
        <f>IF(Tabla2[[#This Row],[HORA ENTREGA]]="DIRECTO","On time", IF(AA1937&lt;&gt;"",IF(Tabla2[[#This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37" s="15" t="str">
        <f>MID(Tabla2[[#This Row],[TIPO]],1,3)</f>
        <v>RAM</v>
      </c>
      <c r="AF19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03-04%0A *Cliente:* COMERCIAL E INDUSTRIAL PLASTICOS HOFFENS S.A. */ Cont: * rampla*/ HR Entrega: *10:00* /Dirección: *Hoffens: Camino Lonquén 10.707, Maipú</v>
      </c>
      <c r="AG1937" s="38" t="str">
        <f>IFERROR(HYPERLINK("https://wa.me/"&amp;Tabla2[[#This Row],[CONTACTO]]&amp;"?text="&amp;Tabla2[[#This Row],[Mensaje]],"Enviar mensaje"),"")</f>
        <v>Enviar mensaje</v>
      </c>
      <c r="AH1937" s="15" t="str">
        <f>CONCATENATE(A1937,F1937)</f>
        <v>1936rampla</v>
      </c>
      <c r="AI1937" s="15" t="str">
        <f>CONCATENATE("ENT-",A1937)</f>
        <v>ENT-1936</v>
      </c>
      <c r="AJ1937" s="15" t="str">
        <f>IF(Tabla2[[#This Row],[Op]]&lt;&gt;"","ENTREGA","")</f>
        <v>ENTREGA</v>
      </c>
      <c r="AK1937" s="40" t="str">
        <f>(Tabla2[[#This Row],[FECHA ENTREGA]]&amp;Tabla2[[#This Row],[HORA ENTREGA]])</f>
        <v>461150,416666666666667</v>
      </c>
      <c r="AL1937" s="34" t="str">
        <f>IFERROR(HYPERLINK("https://wa.me/"&amp;Tabla2[[#This Row],[CONTACTO]]&amp;"?text="&amp;Tabla2[[#This Row],[Mensaje]]),"")</f>
        <v>https://wa.me/56999270871?text=Hola!%0AServicio del día 03-04%0A *Cliente:* COMERCIAL E INDUSTRIAL PLASTICOS HOFFENS S.A. */ Cont: * rampla*/ HR Entrega: *10:00* /Dirección: *Hoffens: Camino Lonquén 10.707, Maipú</v>
      </c>
    </row>
    <row r="1938" spans="1:38" s="15" customFormat="1" ht="16.5" customHeight="1" x14ac:dyDescent="0.2">
      <c r="A1938" s="15">
        <f>ROW(A1937)</f>
        <v>1937</v>
      </c>
      <c r="B1938" s="15">
        <f>IF(J1938=J1937,B1937+1,1)</f>
        <v>1</v>
      </c>
      <c r="C1938" s="15" t="s">
        <v>236</v>
      </c>
      <c r="D1938" s="25" t="s">
        <v>39</v>
      </c>
      <c r="E1938" s="27">
        <v>510527</v>
      </c>
      <c r="F1938" s="27" t="s">
        <v>3053</v>
      </c>
      <c r="G1938" s="27" t="s">
        <v>64</v>
      </c>
      <c r="H1938" s="27">
        <v>26974</v>
      </c>
      <c r="I1938" s="27" t="s">
        <v>42</v>
      </c>
      <c r="J1938" s="28">
        <v>46116</v>
      </c>
      <c r="K1938" s="26">
        <v>0.375</v>
      </c>
      <c r="L1938" s="26"/>
      <c r="M1938" s="27" t="s">
        <v>241</v>
      </c>
      <c r="N1938" s="25">
        <f>IFERROR(VLOOKUP(M1938,Data!$J$1:$K$58,2,0),"")</f>
        <v>56984880436</v>
      </c>
      <c r="O1938" s="27" t="s">
        <v>242</v>
      </c>
      <c r="P1938" s="27"/>
      <c r="Q1938" s="27" t="s">
        <v>1785</v>
      </c>
      <c r="R1938" s="27" t="s">
        <v>1765</v>
      </c>
      <c r="S1938" s="27" t="s">
        <v>366</v>
      </c>
      <c r="T1938" s="27"/>
      <c r="U1938" s="28">
        <v>46118</v>
      </c>
      <c r="X1938" s="27"/>
      <c r="Y1938" s="27"/>
      <c r="Z1938" s="29"/>
      <c r="AA1938" s="29">
        <v>0.37152777777777779</v>
      </c>
      <c r="AB1938" s="29">
        <v>0.59236111111111112</v>
      </c>
      <c r="AC1938" s="30">
        <v>46116</v>
      </c>
      <c r="AD1938" s="15" t="str">
        <f>IF(Tabla2[[#This Row],[HORA ENTREGA]]="DIRECTO","On time", IF(AA1938&lt;&gt;"",IF(Tabla2[[#This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38" s="15" t="str">
        <f>MID(Tabla2[[#This Row],[TIPO]],1,3)</f>
        <v xml:space="preserve">20 </v>
      </c>
      <c r="AF19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04-04%0A *Cliente:* SOCIEDAD COMERCIAL MARBEN PETS LTDA */ Cont: * FTAU1898790*/ HR Entrega: *09:00* /Dirección: *El ventisquero 1318. RENCA</v>
      </c>
      <c r="AG1938" s="38" t="str">
        <f>IFERROR(HYPERLINK("https://wa.me/"&amp;Tabla2[[#This Row],[CONTACTO]]&amp;"?text="&amp;Tabla2[[#This Row],[Mensaje]],"Enviar mensaje"),"")</f>
        <v>Enviar mensaje</v>
      </c>
      <c r="AH1938" s="15" t="str">
        <f>CONCATENATE(A1938,F1938)</f>
        <v>1937FTAU1898790</v>
      </c>
      <c r="AI1938" s="15" t="str">
        <f>CONCATENATE("ENT-",A1938)</f>
        <v>ENT-1937</v>
      </c>
      <c r="AJ1938" s="15" t="str">
        <f>IF(Tabla2[[#This Row],[Op]]&lt;&gt;"","ENTREGA","")</f>
        <v>ENTREGA</v>
      </c>
      <c r="AK1938" s="40" t="str">
        <f>(Tabla2[[#This Row],[FECHA ENTREGA]]&amp;Tabla2[[#This Row],[HORA ENTREGA]])</f>
        <v>461160,375</v>
      </c>
      <c r="AL1938" s="34" t="str">
        <f>IFERROR(HYPERLINK("https://wa.me/"&amp;Tabla2[[#This Row],[CONTACTO]]&amp;"?text="&amp;Tabla2[[#This Row],[Mensaje]]),"")</f>
        <v>https://wa.me/56984880436?text=Hola!%0AServicio del día 04-04%0A *Cliente:* SOCIEDAD COMERCIAL MARBEN PETS LTDA */ Cont: * FTAU1898790*/ HR Entrega: *09:00* /Dirección: *El ventisquero 1318. RENCA</v>
      </c>
    </row>
    <row r="1939" spans="1:38" s="15" customFormat="1" ht="16.5" customHeight="1" x14ac:dyDescent="0.2">
      <c r="A1939" s="15">
        <f>ROW(A1938)</f>
        <v>1938</v>
      </c>
      <c r="B1939" s="15">
        <f>IF(J1939=J1938,B1938+1,1)</f>
        <v>2</v>
      </c>
      <c r="C1939" s="15" t="s">
        <v>236</v>
      </c>
      <c r="D1939" s="25" t="s">
        <v>39</v>
      </c>
      <c r="E1939" s="27">
        <v>510527</v>
      </c>
      <c r="F1939" s="27" t="s">
        <v>3054</v>
      </c>
      <c r="G1939" s="27" t="s">
        <v>64</v>
      </c>
      <c r="H1939" s="27">
        <v>26133</v>
      </c>
      <c r="I1939" s="27" t="s">
        <v>42</v>
      </c>
      <c r="J1939" s="28">
        <v>46116</v>
      </c>
      <c r="K1939" s="26">
        <v>0.45833333333333331</v>
      </c>
      <c r="L1939" s="26"/>
      <c r="M1939" s="27" t="s">
        <v>45</v>
      </c>
      <c r="N1939" s="25">
        <f>IFERROR(VLOOKUP(M1939,Data!$J$1:$K$58,2,0),"")</f>
        <v>56950981572</v>
      </c>
      <c r="O1939" s="27" t="s">
        <v>46</v>
      </c>
      <c r="P1939" s="27"/>
      <c r="Q1939" s="27" t="s">
        <v>1785</v>
      </c>
      <c r="R1939" s="27" t="s">
        <v>1765</v>
      </c>
      <c r="S1939" s="27" t="s">
        <v>366</v>
      </c>
      <c r="T1939" s="27"/>
      <c r="U1939" s="28">
        <v>46118</v>
      </c>
      <c r="X1939" s="27"/>
      <c r="Y1939" s="27"/>
      <c r="Z1939" s="29"/>
      <c r="AA1939" s="29">
        <v>0.50694444444444442</v>
      </c>
      <c r="AB1939" s="29">
        <v>0.77083333333333337</v>
      </c>
      <c r="AC1939" s="30">
        <v>46116</v>
      </c>
      <c r="AD1939" s="15" t="str">
        <f>IF(Tabla2[[#This Row],[HORA ENTREGA]]="DIRECTO","On time", IF(AA1939&lt;&gt;"",IF(Tabla2[[#This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39" s="15" t="str">
        <f>MID(Tabla2[[#This Row],[TIPO]],1,3)</f>
        <v xml:space="preserve">20 </v>
      </c>
      <c r="AF19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04-04%0A *Cliente:* SOCIEDAD COMERCIAL MARBEN PETS LTDA */ Cont: * MSMU1888377*/ HR Entrega: *11:00* /Dirección: *El ventisquero 1318. RENCA</v>
      </c>
      <c r="AG1939" s="38" t="str">
        <f>IFERROR(HYPERLINK("https://wa.me/"&amp;Tabla2[[#This Row],[CONTACTO]]&amp;"?text="&amp;Tabla2[[#This Row],[Mensaje]],"Enviar mensaje"),"")</f>
        <v>Enviar mensaje</v>
      </c>
      <c r="AH1939" s="15" t="str">
        <f>CONCATENATE(A1939,F1939)</f>
        <v>1938MSMU1888377</v>
      </c>
      <c r="AI1939" s="15" t="str">
        <f>CONCATENATE("ENT-",A1939)</f>
        <v>ENT-1938</v>
      </c>
      <c r="AJ1939" s="15" t="str">
        <f>IF(Tabla2[[#This Row],[Op]]&lt;&gt;"","ENTREGA","")</f>
        <v>ENTREGA</v>
      </c>
      <c r="AK1939" s="40" t="str">
        <f>(Tabla2[[#This Row],[FECHA ENTREGA]]&amp;Tabla2[[#This Row],[HORA ENTREGA]])</f>
        <v>461160,458333333333333</v>
      </c>
      <c r="AL1939" s="34" t="str">
        <f>IFERROR(HYPERLINK("https://wa.me/"&amp;Tabla2[[#This Row],[CONTACTO]]&amp;"?text="&amp;Tabla2[[#This Row],[Mensaje]]),"")</f>
        <v>https://wa.me/56950981572?text=Hola!%0AServicio del día 04-04%0A *Cliente:* SOCIEDAD COMERCIAL MARBEN PETS LTDA */ Cont: * MSMU1888377*/ HR Entrega: *11:00* /Dirección: *El ventisquero 1318. RENCA</v>
      </c>
    </row>
    <row r="1940" spans="1:38" s="15" customFormat="1" ht="16.5" customHeight="1" x14ac:dyDescent="0.2">
      <c r="A1940" s="15">
        <f>ROW(A1939)</f>
        <v>1939</v>
      </c>
      <c r="B1940" s="15">
        <f>IF(J1940=J1939,B1939+1,1)</f>
        <v>3</v>
      </c>
      <c r="C1940" s="15" t="s">
        <v>3055</v>
      </c>
      <c r="D1940" s="25" t="s">
        <v>39</v>
      </c>
      <c r="E1940" s="27">
        <v>302622</v>
      </c>
      <c r="F1940" s="27" t="s">
        <v>3056</v>
      </c>
      <c r="G1940" s="27" t="s">
        <v>41</v>
      </c>
      <c r="H1940" s="27">
        <v>6540</v>
      </c>
      <c r="I1940" s="27" t="s">
        <v>3057</v>
      </c>
      <c r="J1940" s="28">
        <v>46116</v>
      </c>
      <c r="K1940" s="26">
        <v>0.35416666666666669</v>
      </c>
      <c r="L1940" s="26"/>
      <c r="M1940" s="27" t="s">
        <v>51</v>
      </c>
      <c r="N1940" s="25">
        <f>IFERROR(VLOOKUP(M1940,Data!$J$1:$K$58,2,0),"")</f>
        <v>56967256951</v>
      </c>
      <c r="O1940" s="27" t="s">
        <v>52</v>
      </c>
      <c r="P1940" s="27"/>
      <c r="Q1940" s="27" t="s">
        <v>3058</v>
      </c>
      <c r="R1940" s="27" t="s">
        <v>74</v>
      </c>
      <c r="S1940" s="27" t="s">
        <v>971</v>
      </c>
      <c r="T1940" s="27"/>
      <c r="U1940" s="28">
        <v>46118</v>
      </c>
      <c r="X1940" s="27"/>
      <c r="Y1940" s="27"/>
      <c r="Z1940" s="29"/>
      <c r="AA1940" s="29">
        <v>0.33333333333333331</v>
      </c>
      <c r="AB1940" s="29">
        <v>0.47083333333333333</v>
      </c>
      <c r="AC1940" s="30">
        <v>46116</v>
      </c>
      <c r="AD1940" s="15" t="str">
        <f>IF(Tabla2[[#This Row],[HORA ENTREGA]]="DIRECTO","On time", IF(AA1940&lt;&gt;"",IF(Tabla2[[#This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0" s="15" t="str">
        <f>MID(Tabla2[[#This Row],[TIPO]],1,3)</f>
        <v xml:space="preserve">40 </v>
      </c>
      <c r="AF19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04-04%0A *Cliente:* URCO SPA */ Cont: * FFAU2518732*/ HR Entrega: *08:30* /Dirección: *Camino lo Ruiz 5310, Renca.</v>
      </c>
      <c r="AG1940" s="38" t="str">
        <f>IFERROR(HYPERLINK("https://wa.me/"&amp;Tabla2[[#This Row],[CONTACTO]]&amp;"?text="&amp;Tabla2[[#This Row],[Mensaje]],"Enviar mensaje"),"")</f>
        <v>Enviar mensaje</v>
      </c>
      <c r="AH1940" s="15" t="str">
        <f>CONCATENATE(A1940,F1940)</f>
        <v>1939FFAU2518732</v>
      </c>
      <c r="AI1940" s="15" t="str">
        <f>CONCATENATE("ENT-",A1940)</f>
        <v>ENT-1939</v>
      </c>
      <c r="AJ1940" s="15" t="str">
        <f>IF(Tabla2[[#This Row],[Op]]&lt;&gt;"","ENTREGA","")</f>
        <v>ENTREGA</v>
      </c>
      <c r="AK1940" s="40" t="str">
        <f>(Tabla2[[#This Row],[FECHA ENTREGA]]&amp;Tabla2[[#This Row],[HORA ENTREGA]])</f>
        <v>461160,354166666666667</v>
      </c>
      <c r="AL1940" s="34" t="str">
        <f>IFERROR(HYPERLINK("https://wa.me/"&amp;Tabla2[[#This Row],[CONTACTO]]&amp;"?text="&amp;Tabla2[[#This Row],[Mensaje]]),"")</f>
        <v>https://wa.me/56967256951?text=Hola!%0AServicio del día 04-04%0A *Cliente:* URCO SPA */ Cont: * FFAU2518732*/ HR Entrega: *08:30* /Dirección: *Camino lo Ruiz 5310, Renca.</v>
      </c>
    </row>
    <row r="1941" spans="1:38" s="15" customFormat="1" ht="16.5" customHeight="1" x14ac:dyDescent="0.2">
      <c r="A1941" s="15">
        <f>ROW(A1940)</f>
        <v>1940</v>
      </c>
      <c r="B1941" s="15">
        <f>IF(J1941=J1940,B1940+1,1)</f>
        <v>1</v>
      </c>
      <c r="C1941" s="15" t="s">
        <v>254</v>
      </c>
      <c r="D1941" s="25" t="s">
        <v>39</v>
      </c>
      <c r="E1941" s="27">
        <v>70462</v>
      </c>
      <c r="F1941" s="27" t="s">
        <v>3059</v>
      </c>
      <c r="G1941" s="27" t="s">
        <v>41</v>
      </c>
      <c r="H1941" s="27">
        <v>29450</v>
      </c>
      <c r="I1941" s="27"/>
      <c r="J1941" s="28">
        <v>46118</v>
      </c>
      <c r="K1941" s="26">
        <v>0.54166666666666663</v>
      </c>
      <c r="L1941" s="26"/>
      <c r="M1941" s="27" t="s">
        <v>133</v>
      </c>
      <c r="N1941" s="25">
        <f>IFERROR(VLOOKUP(M1941,Data!$J$1:$K$58,2,0),"")</f>
        <v>56953801607</v>
      </c>
      <c r="O1941" s="27" t="s">
        <v>134</v>
      </c>
      <c r="P1941" s="27"/>
      <c r="Q1941" s="27" t="s">
        <v>257</v>
      </c>
      <c r="R1941" s="27" t="s">
        <v>1593</v>
      </c>
      <c r="S1941" s="27" t="s">
        <v>133</v>
      </c>
      <c r="T1941" s="27"/>
      <c r="U1941" s="28">
        <v>46118</v>
      </c>
      <c r="X1941" s="27"/>
      <c r="Y1941" s="27"/>
      <c r="Z1941" s="29"/>
      <c r="AA1941" s="29">
        <v>0.52430555555555558</v>
      </c>
      <c r="AB1941" s="29">
        <v>0.61319444444444449</v>
      </c>
      <c r="AC1941" s="30">
        <v>46118</v>
      </c>
      <c r="AD1941" s="15" t="str">
        <f>IF(Tabla2[[#This Row],[HORA ENTREGA]]="DIRECTO","On time", IF(AA1941&lt;&gt;"",IF(Tabla2[[#This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1" s="15" t="str">
        <f>MID(Tabla2[[#This Row],[TIPO]],1,3)</f>
        <v xml:space="preserve">40 </v>
      </c>
      <c r="AF19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A R G TRAILERS SPA */ Cont: * WHLU5773719*/ HR Entrega: *13:00* /Dirección: *GOREN - LA PRIMAVERA  361;  LAMPA</v>
      </c>
      <c r="AG1941" s="38" t="str">
        <f>IFERROR(HYPERLINK("https://wa.me/"&amp;Tabla2[[#This Row],[CONTACTO]]&amp;"?text="&amp;Tabla2[[#This Row],[Mensaje]],"Enviar mensaje"),"")</f>
        <v>Enviar mensaje</v>
      </c>
      <c r="AH1941" s="15" t="str">
        <f>CONCATENATE(A1941,F1941)</f>
        <v>1940WHLU5773719</v>
      </c>
      <c r="AI1941" s="15" t="str">
        <f>CONCATENATE("ENT-",A1941)</f>
        <v>ENT-1940</v>
      </c>
      <c r="AJ1941" s="15" t="str">
        <f>IF(Tabla2[[#This Row],[Op]]&lt;&gt;"","ENTREGA","")</f>
        <v>ENTREGA</v>
      </c>
      <c r="AK1941" s="40" t="str">
        <f>(Tabla2[[#This Row],[FECHA ENTREGA]]&amp;Tabla2[[#This Row],[HORA ENTREGA]])</f>
        <v>461180,541666666666667</v>
      </c>
      <c r="AL1941" s="34" t="str">
        <f>IFERROR(HYPERLINK("https://wa.me/"&amp;Tabla2[[#This Row],[CONTACTO]]&amp;"?text="&amp;Tabla2[[#This Row],[Mensaje]]),"")</f>
        <v>https://wa.me/56953801607?text=Hola!%0AServicio del día 06-04%0A *Cliente:* A R G TRAILERS SPA */ Cont: * WHLU5773719*/ HR Entrega: *13:00* /Dirección: *GOREN - LA PRIMAVERA  361;  LAMPA</v>
      </c>
    </row>
    <row r="1942" spans="1:38" s="15" customFormat="1" ht="16.5" customHeight="1" x14ac:dyDescent="0.2">
      <c r="A1942" s="15">
        <f>ROW(A1941)</f>
        <v>1941</v>
      </c>
      <c r="B1942" s="15">
        <f>IF(J1942=J1941,B1941+1,1)</f>
        <v>2</v>
      </c>
      <c r="C1942" s="15" t="s">
        <v>3060</v>
      </c>
      <c r="D1942" s="25" t="s">
        <v>39</v>
      </c>
      <c r="E1942" s="27">
        <v>369653</v>
      </c>
      <c r="F1942" s="27" t="s">
        <v>3061</v>
      </c>
      <c r="G1942" s="27" t="s">
        <v>54</v>
      </c>
      <c r="H1942" s="27">
        <v>25588</v>
      </c>
      <c r="I1942" s="27" t="s">
        <v>3062</v>
      </c>
      <c r="J1942" s="28">
        <v>46118</v>
      </c>
      <c r="K1942" s="26">
        <v>0.47916666666666669</v>
      </c>
      <c r="L1942" s="26"/>
      <c r="M1942" s="27" t="s">
        <v>144</v>
      </c>
      <c r="N1942" s="25">
        <f>IFERROR(VLOOKUP(M1942,Data!$J$1:$K$58,2,0),"")</f>
        <v>56940144795</v>
      </c>
      <c r="O1942" s="27" t="s">
        <v>212</v>
      </c>
      <c r="P1942" s="27"/>
      <c r="Q1942" s="27" t="s">
        <v>3063</v>
      </c>
      <c r="R1942" s="27" t="s">
        <v>3064</v>
      </c>
      <c r="S1942" s="27" t="s">
        <v>144</v>
      </c>
      <c r="T1942" s="27"/>
      <c r="U1942" s="28">
        <v>46118</v>
      </c>
      <c r="X1942" s="27"/>
      <c r="Y1942" s="27"/>
      <c r="Z1942" s="29"/>
      <c r="AA1942" s="29">
        <v>0.54166666666666663</v>
      </c>
      <c r="AB1942" s="29">
        <v>0.60763888888888884</v>
      </c>
      <c r="AC1942" s="30">
        <v>46118</v>
      </c>
      <c r="AD1942" s="15" t="str">
        <f>IF(Tabla2[[#This Row],[HORA ENTREGA]]="DIRECTO","On time", IF(AA1942&lt;&gt;"",IF(Tabla2[[#This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42" s="15" t="str">
        <f>MID(Tabla2[[#This Row],[TIPO]],1,3)</f>
        <v xml:space="preserve">40 </v>
      </c>
      <c r="AF19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ALCA */ Cont: * SEKU9448664*/ HR Entrega: *11:30* /Dirección: *Camino del cerro 4868 Huechuraba, Santiago.</v>
      </c>
      <c r="AG1942" s="38" t="str">
        <f>IFERROR(HYPERLINK("https://wa.me/"&amp;Tabla2[[#This Row],[CONTACTO]]&amp;"?text="&amp;Tabla2[[#This Row],[Mensaje]],"Enviar mensaje"),"")</f>
        <v>Enviar mensaje</v>
      </c>
      <c r="AH1942" s="15" t="str">
        <f>CONCATENATE(A1942,F1942)</f>
        <v>1941SEKU9448664</v>
      </c>
      <c r="AI1942" s="15" t="str">
        <f>CONCATENATE("ENT-",A1942)</f>
        <v>ENT-1941</v>
      </c>
      <c r="AJ1942" s="15" t="str">
        <f>IF(Tabla2[[#This Row],[Op]]&lt;&gt;"","ENTREGA","")</f>
        <v>ENTREGA</v>
      </c>
      <c r="AK1942" s="40" t="str">
        <f>(Tabla2[[#This Row],[FECHA ENTREGA]]&amp;Tabla2[[#This Row],[HORA ENTREGA]])</f>
        <v>461180,479166666666667</v>
      </c>
      <c r="AL1942" s="34" t="str">
        <f>IFERROR(HYPERLINK("https://wa.me/"&amp;Tabla2[[#This Row],[CONTACTO]]&amp;"?text="&amp;Tabla2[[#This Row],[Mensaje]]),"")</f>
        <v>https://wa.me/56940144795?text=Hola!%0AServicio del día 06-04%0A *Cliente:* ALCA */ Cont: * SEKU9448664*/ HR Entrega: *11:30* /Dirección: *Camino del cerro 4868 Huechuraba, Santiago.</v>
      </c>
    </row>
    <row r="1943" spans="1:38" s="15" customFormat="1" ht="16.5" customHeight="1" x14ac:dyDescent="0.2">
      <c r="A1943" s="15">
        <f>ROW(A1942)</f>
        <v>1942</v>
      </c>
      <c r="B1943" s="15">
        <f>IF(J1943=J1942,B1942+1,1)</f>
        <v>3</v>
      </c>
      <c r="C1943" s="15" t="s">
        <v>3065</v>
      </c>
      <c r="D1943" s="25" t="s">
        <v>39</v>
      </c>
      <c r="E1943" s="27">
        <v>300862</v>
      </c>
      <c r="F1943" s="27" t="s">
        <v>3066</v>
      </c>
      <c r="G1943" s="27" t="s">
        <v>41</v>
      </c>
      <c r="H1943" s="27">
        <v>25060</v>
      </c>
      <c r="I1943" s="27" t="s">
        <v>3067</v>
      </c>
      <c r="J1943" s="28">
        <v>46118</v>
      </c>
      <c r="K1943" s="26">
        <v>0.35416666666666669</v>
      </c>
      <c r="L1943" s="26"/>
      <c r="M1943" s="27" t="s">
        <v>151</v>
      </c>
      <c r="N1943" s="25">
        <f>IFERROR(VLOOKUP(M1943,Data!$J$1:$K$58,2,0),"")</f>
        <v>56973887427</v>
      </c>
      <c r="O1943" s="27" t="s">
        <v>356</v>
      </c>
      <c r="P1943" s="27"/>
      <c r="Q1943" s="27" t="s">
        <v>3068</v>
      </c>
      <c r="R1943" s="27" t="s">
        <v>280</v>
      </c>
      <c r="S1943" s="27" t="s">
        <v>151</v>
      </c>
      <c r="T1943" s="27"/>
      <c r="U1943" s="28">
        <v>46119</v>
      </c>
      <c r="X1943" s="27"/>
      <c r="Y1943" s="27"/>
      <c r="Z1943" s="29"/>
      <c r="AA1943" s="29">
        <v>0.37638888888888888</v>
      </c>
      <c r="AB1943" s="29">
        <v>0.4375</v>
      </c>
      <c r="AC1943" s="30">
        <v>46118</v>
      </c>
      <c r="AD1943" s="15" t="str">
        <f>IF(Tabla2[[#This Row],[HORA ENTREGA]]="DIRECTO","On time", IF(AA1943&lt;&gt;"",IF(Tabla2[[#This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43" s="15" t="str">
        <f>MID(Tabla2[[#This Row],[TIPO]],1,3)</f>
        <v xml:space="preserve">40 </v>
      </c>
      <c r="AF19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COM. NAC. E INT. M.E. CRUCES */ Cont: * YMLU8773490*/ HR Entrega: *08:30* /Dirección: *Lonquén Norte, paradero 1 1/2, Calera de Tango</v>
      </c>
      <c r="AG1943" s="38" t="str">
        <f>IFERROR(HYPERLINK("https://wa.me/"&amp;Tabla2[[#This Row],[CONTACTO]]&amp;"?text="&amp;Tabla2[[#This Row],[Mensaje]],"Enviar mensaje"),"")</f>
        <v>Enviar mensaje</v>
      </c>
      <c r="AH1943" s="15" t="str">
        <f>CONCATENATE(A1943,F1943)</f>
        <v>1942YMLU8773490</v>
      </c>
      <c r="AI1943" s="15" t="str">
        <f>CONCATENATE("ENT-",A1943)</f>
        <v>ENT-1942</v>
      </c>
      <c r="AJ1943" s="15" t="str">
        <f>IF(Tabla2[[#This Row],[Op]]&lt;&gt;"","ENTREGA","")</f>
        <v>ENTREGA</v>
      </c>
      <c r="AK1943" s="40" t="str">
        <f>(Tabla2[[#This Row],[FECHA ENTREGA]]&amp;Tabla2[[#This Row],[HORA ENTREGA]])</f>
        <v>461180,354166666666667</v>
      </c>
      <c r="AL1943" s="34" t="str">
        <f>IFERROR(HYPERLINK("https://wa.me/"&amp;Tabla2[[#This Row],[CONTACTO]]&amp;"?text="&amp;Tabla2[[#This Row],[Mensaje]]),"")</f>
        <v>https://wa.me/56973887427?text=Hola!%0AServicio del día 06-04%0A *Cliente:* COM. NAC. E INT. M.E. CRUCES */ Cont: * YMLU8773490*/ HR Entrega: *08:30* /Dirección: *Lonquén Norte, paradero 1 1/2, Calera de Tango</v>
      </c>
    </row>
    <row r="1944" spans="1:38" s="15" customFormat="1" ht="16.5" customHeight="1" x14ac:dyDescent="0.2">
      <c r="A1944" s="15">
        <f>ROW(A1943)</f>
        <v>1943</v>
      </c>
      <c r="B1944" s="15">
        <f>IF(J1944=J1943,B1943+1,1)</f>
        <v>4</v>
      </c>
      <c r="C1944" s="15" t="s">
        <v>3069</v>
      </c>
      <c r="D1944" s="25" t="s">
        <v>39</v>
      </c>
      <c r="E1944" s="27">
        <v>302580</v>
      </c>
      <c r="F1944" s="27" t="s">
        <v>3070</v>
      </c>
      <c r="G1944" s="27" t="s">
        <v>431</v>
      </c>
      <c r="H1944" s="27">
        <v>14928</v>
      </c>
      <c r="I1944" s="27" t="s">
        <v>42</v>
      </c>
      <c r="J1944" s="28">
        <v>46118</v>
      </c>
      <c r="K1944" s="26">
        <v>0.41666666666666669</v>
      </c>
      <c r="L1944" s="26" t="s">
        <v>335</v>
      </c>
      <c r="M1944" s="27" t="s">
        <v>215</v>
      </c>
      <c r="N1944" s="25">
        <f>IFERROR(VLOOKUP(M1944,Data!$J$1:$K$58,2,0),"")</f>
        <v>56978089957</v>
      </c>
      <c r="O1944" s="27" t="s">
        <v>216</v>
      </c>
      <c r="P1944" s="27"/>
      <c r="Q1944" s="27" t="s">
        <v>3071</v>
      </c>
      <c r="R1944" s="27" t="s">
        <v>250</v>
      </c>
      <c r="S1944" s="27" t="s">
        <v>3072</v>
      </c>
      <c r="T1944" s="27"/>
      <c r="U1944" s="28">
        <v>46118</v>
      </c>
      <c r="X1944" s="27"/>
      <c r="Y1944" s="27"/>
      <c r="Z1944" s="29"/>
      <c r="AA1944" s="29">
        <v>0.42152777777777778</v>
      </c>
      <c r="AB1944" s="29">
        <v>0.59930555555555554</v>
      </c>
      <c r="AC1944" s="30">
        <v>46118</v>
      </c>
      <c r="AD1944" s="15" t="str">
        <f>IF(Tabla2[[#This Row],[HORA ENTREGA]]="DIRECTO","On time", IF(AA1944&lt;&gt;"",IF(Tabla2[[#This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4" s="15" t="str">
        <f>MID(Tabla2[[#This Row],[TIPO]],1,3)</f>
        <v>IMO</v>
      </c>
      <c r="AF19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EMPRESA MULTIQUIMICA LTDA. */ Cont: * NYKU3508587*/ HR Entrega: *10:00* /Dirección: *LOS HERREROS 8635 LA REINA</v>
      </c>
      <c r="AG1944" s="38" t="str">
        <f>IFERROR(HYPERLINK("https://wa.me/"&amp;Tabla2[[#This Row],[CONTACTO]]&amp;"?text="&amp;Tabla2[[#This Row],[Mensaje]],"Enviar mensaje"),"")</f>
        <v>Enviar mensaje</v>
      </c>
      <c r="AH1944" s="15" t="str">
        <f>CONCATENATE(A1944,F1944)</f>
        <v>1943NYKU3508587</v>
      </c>
      <c r="AI1944" s="15" t="str">
        <f>CONCATENATE("ENT-",A1944)</f>
        <v>ENT-1943</v>
      </c>
      <c r="AJ1944" s="15" t="str">
        <f>IF(Tabla2[[#This Row],[Op]]&lt;&gt;"","ENTREGA","")</f>
        <v>ENTREGA</v>
      </c>
      <c r="AK1944" s="40" t="str">
        <f>(Tabla2[[#This Row],[FECHA ENTREGA]]&amp;Tabla2[[#This Row],[HORA ENTREGA]])</f>
        <v>461180,416666666666667</v>
      </c>
      <c r="AL1944" s="34" t="str">
        <f>IFERROR(HYPERLINK("https://wa.me/"&amp;Tabla2[[#This Row],[CONTACTO]]&amp;"?text="&amp;Tabla2[[#This Row],[Mensaje]]),"")</f>
        <v>https://wa.me/56978089957?text=Hola!%0AServicio del día 06-04%0A *Cliente:* EMPRESA MULTIQUIMICA LTDA. */ Cont: * NYKU3508587*/ HR Entrega: *10:00* /Dirección: *LOS HERREROS 8635 LA REINA</v>
      </c>
    </row>
    <row r="1945" spans="1:38" s="15" customFormat="1" ht="16.5" customHeight="1" x14ac:dyDescent="0.2">
      <c r="A1945" s="15">
        <f>ROW(A1944)</f>
        <v>1944</v>
      </c>
      <c r="B1945" s="15">
        <f>IF(J1945=J1944,B1944+1,1)</f>
        <v>5</v>
      </c>
      <c r="C1945" s="15" t="s">
        <v>3073</v>
      </c>
      <c r="D1945" s="25" t="s">
        <v>39</v>
      </c>
      <c r="E1945" s="27">
        <v>302528</v>
      </c>
      <c r="F1945" s="27" t="s">
        <v>3074</v>
      </c>
      <c r="G1945" s="27" t="s">
        <v>64</v>
      </c>
      <c r="H1945" s="27">
        <v>3500</v>
      </c>
      <c r="I1945" s="27">
        <v>0.66666666666666663</v>
      </c>
      <c r="J1945" s="28">
        <v>46118</v>
      </c>
      <c r="K1945" s="26" t="s">
        <v>290</v>
      </c>
      <c r="L1945" s="26"/>
      <c r="M1945" s="27" t="s">
        <v>147</v>
      </c>
      <c r="N1945" s="25">
        <f>IFERROR(VLOOKUP(M1945,Data!$J$1:$K$58,2,0),"")</f>
        <v>56935532735</v>
      </c>
      <c r="O1945" s="27" t="s">
        <v>148</v>
      </c>
      <c r="P1945" s="27"/>
      <c r="Q1945" s="27" t="s">
        <v>3075</v>
      </c>
      <c r="R1945" s="27" t="s">
        <v>1593</v>
      </c>
      <c r="S1945" s="27" t="s">
        <v>164</v>
      </c>
      <c r="T1945" s="27"/>
      <c r="U1945" s="28">
        <v>46119</v>
      </c>
      <c r="X1945" s="27"/>
      <c r="Y1945" s="27"/>
      <c r="Z1945" s="29"/>
      <c r="AA1945" s="29">
        <v>0.76736111111111116</v>
      </c>
      <c r="AB1945" s="29">
        <v>0.79861111111111116</v>
      </c>
      <c r="AC1945" s="30">
        <v>46118</v>
      </c>
      <c r="AD1945" s="15" t="str">
        <f>IF(Tabla2[[#This Row],[HORA ENTREGA]]="DIRECTO","On time", IF(AA1945&lt;&gt;"",IF(Tabla2[[#This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5" s="15" t="str">
        <f>MID(Tabla2[[#This Row],[TIPO]],1,3)</f>
        <v xml:space="preserve">20 </v>
      </c>
      <c r="AF19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GATOR RENTAL */ Cont: * MSNU3268363*/ HR Entrega: *DIRECTO* /Dirección: *LOS DURAZNOS N°0328 LA PINTANA ESQUINA LOS NOGALES</v>
      </c>
      <c r="AG1945" s="38" t="str">
        <f>IFERROR(HYPERLINK("https://wa.me/"&amp;Tabla2[[#This Row],[CONTACTO]]&amp;"?text="&amp;Tabla2[[#This Row],[Mensaje]],"Enviar mensaje"),"")</f>
        <v>Enviar mensaje</v>
      </c>
      <c r="AH1945" s="15" t="str">
        <f>CONCATENATE(A1945,F1945)</f>
        <v>1944MSNU3268363</v>
      </c>
      <c r="AI1945" s="15" t="str">
        <f>CONCATENATE("ENT-",A1945)</f>
        <v>ENT-1944</v>
      </c>
      <c r="AJ1945" s="15" t="str">
        <f>IF(Tabla2[[#This Row],[Op]]&lt;&gt;"","ENTREGA","")</f>
        <v>ENTREGA</v>
      </c>
      <c r="AK1945" s="40" t="str">
        <f>(Tabla2[[#This Row],[FECHA ENTREGA]]&amp;Tabla2[[#This Row],[HORA ENTREGA]])</f>
        <v>46118DIRECTO</v>
      </c>
      <c r="AL1945" s="34" t="str">
        <f>IFERROR(HYPERLINK("https://wa.me/"&amp;Tabla2[[#This Row],[CONTACTO]]&amp;"?text="&amp;Tabla2[[#This Row],[Mensaje]]),"")</f>
        <v>https://wa.me/56935532735?text=Hola!%0AServicio del día 06-04%0A *Cliente:* GATOR RENTAL */ Cont: * MSNU3268363*/ HR Entrega: *DIRECTO* /Dirección: *LOS DURAZNOS N°0328 LA PINTANA ESQUINA LOS NOGALES</v>
      </c>
    </row>
    <row r="1946" spans="1:38" s="15" customFormat="1" ht="16.5" customHeight="1" x14ac:dyDescent="0.2">
      <c r="A1946" s="15">
        <f>ROW(A1945)</f>
        <v>1945</v>
      </c>
      <c r="B1946" s="15">
        <f>IF(J1946=J1945,B1945+1,1)</f>
        <v>6</v>
      </c>
      <c r="C1946" s="15" t="s">
        <v>405</v>
      </c>
      <c r="D1946" s="25" t="s">
        <v>39</v>
      </c>
      <c r="E1946" s="27">
        <v>302329</v>
      </c>
      <c r="F1946" s="27" t="s">
        <v>3076</v>
      </c>
      <c r="G1946" s="27" t="s">
        <v>41</v>
      </c>
      <c r="H1946" s="27">
        <v>27260</v>
      </c>
      <c r="I1946" s="27" t="s">
        <v>42</v>
      </c>
      <c r="J1946" s="28">
        <v>46118</v>
      </c>
      <c r="K1946" s="26">
        <v>0.70833333333333337</v>
      </c>
      <c r="L1946" s="26"/>
      <c r="M1946" s="27" t="s">
        <v>77</v>
      </c>
      <c r="N1946" s="25">
        <f>IFERROR(VLOOKUP(M1946,Data!$J$1:$K$58,2,0),"")</f>
        <v>56967384794</v>
      </c>
      <c r="O1946" s="27" t="s">
        <v>78</v>
      </c>
      <c r="P1946" s="27"/>
      <c r="Q1946" s="27" t="s">
        <v>2902</v>
      </c>
      <c r="R1946" s="27" t="s">
        <v>1593</v>
      </c>
      <c r="S1946" s="27" t="s">
        <v>2977</v>
      </c>
      <c r="T1946" s="27"/>
      <c r="U1946" s="28">
        <v>46119</v>
      </c>
      <c r="X1946" s="27"/>
      <c r="Y1946" s="27"/>
      <c r="Z1946" s="29"/>
      <c r="AA1946" s="29">
        <v>0.71944444444444444</v>
      </c>
      <c r="AB1946" s="29">
        <v>0.92708333333333337</v>
      </c>
      <c r="AC1946" s="30">
        <v>46118</v>
      </c>
      <c r="AD1946" s="15" t="str">
        <f>IF(Tabla2[[#This Row],[HORA ENTREGA]]="DIRECTO","On time", IF(AA1946&lt;&gt;"",IF(Tabla2[[#This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46" s="15" t="str">
        <f>MID(Tabla2[[#This Row],[TIPO]],1,3)</f>
        <v xml:space="preserve">40 </v>
      </c>
      <c r="AF19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HAUSTEK S.A */ Cont: * MSDU5001843*/ HR Entrega: *17:00* /Dirección: *TUCAPEL 1540,LA PINTANA</v>
      </c>
      <c r="AG1946" s="38" t="str">
        <f>IFERROR(HYPERLINK("https://wa.me/"&amp;Tabla2[[#This Row],[CONTACTO]]&amp;"?text="&amp;Tabla2[[#This Row],[Mensaje]],"Enviar mensaje"),"")</f>
        <v>Enviar mensaje</v>
      </c>
      <c r="AH1946" s="15" t="str">
        <f>CONCATENATE(A1946,F1946)</f>
        <v>1945MSDU5001843</v>
      </c>
      <c r="AI1946" s="15" t="str">
        <f>CONCATENATE("ENT-",A1946)</f>
        <v>ENT-1945</v>
      </c>
      <c r="AJ1946" s="15" t="str">
        <f>IF(Tabla2[[#This Row],[Op]]&lt;&gt;"","ENTREGA","")</f>
        <v>ENTREGA</v>
      </c>
      <c r="AK1946" s="40" t="str">
        <f>(Tabla2[[#This Row],[FECHA ENTREGA]]&amp;Tabla2[[#This Row],[HORA ENTREGA]])</f>
        <v>461180,708333333333333</v>
      </c>
      <c r="AL1946" s="34" t="str">
        <f>IFERROR(HYPERLINK("https://wa.me/"&amp;Tabla2[[#This Row],[CONTACTO]]&amp;"?text="&amp;Tabla2[[#This Row],[Mensaje]]),"")</f>
        <v>https://wa.me/56967384794?text=Hola!%0AServicio del día 06-04%0A *Cliente:* HAUSTEK S.A */ Cont: * MSDU5001843*/ HR Entrega: *17:00* /Dirección: *TUCAPEL 1540,LA PINTANA</v>
      </c>
    </row>
    <row r="1947" spans="1:38" s="15" customFormat="1" ht="16.5" customHeight="1" x14ac:dyDescent="0.2">
      <c r="A1947" s="15">
        <f>ROW(A1946)</f>
        <v>1946</v>
      </c>
      <c r="B1947" s="15">
        <f>IF(J1947=J1946,B1946+1,1)</f>
        <v>7</v>
      </c>
      <c r="C1947" s="15" t="s">
        <v>965</v>
      </c>
      <c r="D1947" s="25" t="s">
        <v>39</v>
      </c>
      <c r="E1947" s="27">
        <v>302807</v>
      </c>
      <c r="F1947" s="27" t="s">
        <v>3077</v>
      </c>
      <c r="G1947" s="27" t="s">
        <v>41</v>
      </c>
      <c r="H1947" s="27">
        <v>5500</v>
      </c>
      <c r="I1947" s="27" t="s">
        <v>42</v>
      </c>
      <c r="J1947" s="28">
        <v>46118</v>
      </c>
      <c r="K1947" s="26">
        <v>0.35416666666666669</v>
      </c>
      <c r="L1947" s="26"/>
      <c r="M1947" s="27" t="s">
        <v>649</v>
      </c>
      <c r="N1947" s="25">
        <f>IFERROR(VLOOKUP(M1947,Data!$J$1:$K$58,2,0),"")</f>
        <v>56939438073</v>
      </c>
      <c r="O1947" s="27" t="s">
        <v>203</v>
      </c>
      <c r="P1947" s="27"/>
      <c r="Q1947" s="27" t="s">
        <v>3078</v>
      </c>
      <c r="R1947" s="27" t="s">
        <v>48</v>
      </c>
      <c r="S1947" s="27" t="s">
        <v>649</v>
      </c>
      <c r="T1947" s="27"/>
      <c r="U1947" s="28">
        <v>46118</v>
      </c>
      <c r="X1947" s="27"/>
      <c r="Y1947" s="27"/>
      <c r="Z1947" s="29"/>
      <c r="AA1947" s="29">
        <v>0.34027777777777779</v>
      </c>
      <c r="AB1947" s="29">
        <v>0.50347222222222221</v>
      </c>
      <c r="AC1947" s="30">
        <v>46118</v>
      </c>
      <c r="AD1947" s="15" t="str">
        <f>IF(Tabla2[[#This Row],[HORA ENTREGA]]="DIRECTO","On time", IF(AA1947&lt;&gt;"",IF(Tabla2[[#This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7" s="15" t="str">
        <f>MID(Tabla2[[#This Row],[TIPO]],1,3)</f>
        <v xml:space="preserve">40 </v>
      </c>
      <c r="AF19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ITALZIP S A */ Cont: * TCLU9600853*/ HR Entrega: *08:30* /Dirección: *BOD.ITALZIP - AV. BOULEVARD AEROPUERTO NORTE 9627 ENEA PUDAHUEL </v>
      </c>
      <c r="AG1947" s="38" t="str">
        <f>IFERROR(HYPERLINK("https://wa.me/"&amp;Tabla2[[#This Row],[CONTACTO]]&amp;"?text="&amp;Tabla2[[#This Row],[Mensaje]],"Enviar mensaje"),"")</f>
        <v>Enviar mensaje</v>
      </c>
      <c r="AH1947" s="15" t="str">
        <f>CONCATENATE(A1947,F1947)</f>
        <v>1946TCLU9600853</v>
      </c>
      <c r="AI1947" s="15" t="str">
        <f>CONCATENATE("ENT-",A1947)</f>
        <v>ENT-1946</v>
      </c>
      <c r="AJ1947" s="15" t="str">
        <f>IF(Tabla2[[#This Row],[Op]]&lt;&gt;"","ENTREGA","")</f>
        <v>ENTREGA</v>
      </c>
      <c r="AK1947" s="40" t="str">
        <f>(Tabla2[[#This Row],[FECHA ENTREGA]]&amp;Tabla2[[#This Row],[HORA ENTREGA]])</f>
        <v>461180,354166666666667</v>
      </c>
      <c r="AL1947" s="34" t="str">
        <f>IFERROR(HYPERLINK("https://wa.me/"&amp;Tabla2[[#This Row],[CONTACTO]]&amp;"?text="&amp;Tabla2[[#This Row],[Mensaje]]),"")</f>
        <v xml:space="preserve">https://wa.me/56939438073?text=Hola!%0AServicio del día 06-04%0A *Cliente:* ITALZIP S A */ Cont: * TCLU9600853*/ HR Entrega: *08:30* /Dirección: *BOD.ITALZIP - AV. BOULEVARD AEROPUERTO NORTE 9627 ENEA PUDAHUEL </v>
      </c>
    </row>
    <row r="1948" spans="1:38" s="15" customFormat="1" ht="16.5" customHeight="1" x14ac:dyDescent="0.2">
      <c r="A1948" s="15">
        <f>ROW(A1947)</f>
        <v>1947</v>
      </c>
      <c r="B1948" s="15">
        <f>IF(J1948=J1947,B1947+1,1)</f>
        <v>8</v>
      </c>
      <c r="C1948" s="15" t="s">
        <v>965</v>
      </c>
      <c r="D1948" s="25" t="s">
        <v>39</v>
      </c>
      <c r="E1948" s="27">
        <v>302807</v>
      </c>
      <c r="F1948" s="27" t="s">
        <v>3079</v>
      </c>
      <c r="G1948" s="27" t="s">
        <v>41</v>
      </c>
      <c r="H1948" s="27">
        <v>5500</v>
      </c>
      <c r="I1948" s="27" t="s">
        <v>42</v>
      </c>
      <c r="J1948" s="28">
        <v>46118</v>
      </c>
      <c r="K1948" s="26">
        <v>0.35416666666666669</v>
      </c>
      <c r="L1948" s="26"/>
      <c r="M1948" s="27" t="s">
        <v>117</v>
      </c>
      <c r="N1948" s="25">
        <f>IFERROR(VLOOKUP(M1948,Data!$J$1:$K$58,2,0),"")</f>
        <v>56973887539</v>
      </c>
      <c r="O1948" s="27" t="s">
        <v>118</v>
      </c>
      <c r="P1948" s="27"/>
      <c r="Q1948" s="27" t="s">
        <v>3078</v>
      </c>
      <c r="R1948" s="27" t="s">
        <v>48</v>
      </c>
      <c r="S1948" s="27" t="s">
        <v>117</v>
      </c>
      <c r="T1948" s="27"/>
      <c r="U1948" s="28">
        <v>46118</v>
      </c>
      <c r="X1948" s="27" t="s">
        <v>3080</v>
      </c>
      <c r="Y1948" s="27"/>
      <c r="Z1948" s="29"/>
      <c r="AA1948" s="29">
        <v>0.35069444444444442</v>
      </c>
      <c r="AB1948" s="29">
        <v>0.58680555555555558</v>
      </c>
      <c r="AC1948" s="30">
        <v>46118</v>
      </c>
      <c r="AD1948" s="15" t="str">
        <f>IF(Tabla2[[#This Row],[HORA ENTREGA]]="DIRECTO","On time", IF(AA1948&lt;&gt;"",IF(Tabla2[[#This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8" s="15" t="str">
        <f>MID(Tabla2[[#This Row],[TIPO]],1,3)</f>
        <v xml:space="preserve">40 </v>
      </c>
      <c r="AF19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ITALZIP S A */ Cont: * TCKU7343701*/ HR Entrega: *08:30* /Dirección: *BOD.ITALZIP - AV. BOULEVARD AEROPUERTO NORTE 9627 ENEA PUDAHUEL </v>
      </c>
      <c r="AG1948" s="38" t="str">
        <f>IFERROR(HYPERLINK("https://wa.me/"&amp;Tabla2[[#This Row],[CONTACTO]]&amp;"?text="&amp;Tabla2[[#This Row],[Mensaje]],"Enviar mensaje"),"")</f>
        <v>Enviar mensaje</v>
      </c>
      <c r="AH1948" s="15" t="str">
        <f>CONCATENATE(A1948,F1948)</f>
        <v>1947TCKU7343701</v>
      </c>
      <c r="AI1948" s="15" t="str">
        <f>CONCATENATE("ENT-",A1948)</f>
        <v>ENT-1947</v>
      </c>
      <c r="AJ1948" s="15" t="str">
        <f>IF(Tabla2[[#This Row],[Op]]&lt;&gt;"","ENTREGA","")</f>
        <v>ENTREGA</v>
      </c>
      <c r="AK1948" s="40" t="str">
        <f>(Tabla2[[#This Row],[FECHA ENTREGA]]&amp;Tabla2[[#This Row],[HORA ENTREGA]])</f>
        <v>461180,354166666666667</v>
      </c>
      <c r="AL1948" s="34" t="str">
        <f>IFERROR(HYPERLINK("https://wa.me/"&amp;Tabla2[[#This Row],[CONTACTO]]&amp;"?text="&amp;Tabla2[[#This Row],[Mensaje]]),"")</f>
        <v xml:space="preserve">https://wa.me/56973887539?text=Hola!%0AServicio del día 06-04%0A *Cliente:* ITALZIP S A */ Cont: * TCKU7343701*/ HR Entrega: *08:30* /Dirección: *BOD.ITALZIP - AV. BOULEVARD AEROPUERTO NORTE 9627 ENEA PUDAHUEL </v>
      </c>
    </row>
    <row r="1949" spans="1:38" s="15" customFormat="1" ht="16.5" customHeight="1" x14ac:dyDescent="0.2">
      <c r="A1949" s="15">
        <f>ROW(A1948)</f>
        <v>1948</v>
      </c>
      <c r="B1949" s="15">
        <f>IF(J1949=J1948,B1948+1,1)</f>
        <v>9</v>
      </c>
      <c r="C1949" s="15" t="s">
        <v>196</v>
      </c>
      <c r="D1949" s="25" t="s">
        <v>39</v>
      </c>
      <c r="E1949" s="27">
        <v>301012</v>
      </c>
      <c r="F1949" s="27" t="s">
        <v>3081</v>
      </c>
      <c r="G1949" s="27" t="s">
        <v>64</v>
      </c>
      <c r="H1949" s="27">
        <v>20680</v>
      </c>
      <c r="I1949" s="27" t="s">
        <v>3082</v>
      </c>
      <c r="J1949" s="28">
        <v>46118</v>
      </c>
      <c r="K1949" s="26">
        <v>0.33333333333333331</v>
      </c>
      <c r="L1949" s="26"/>
      <c r="M1949" s="27" t="s">
        <v>199</v>
      </c>
      <c r="N1949" s="25">
        <f>IFERROR(VLOOKUP(M1949,Data!$J$1:$K$58,2,0),"")</f>
        <v>56975315726</v>
      </c>
      <c r="O1949" s="27" t="s">
        <v>200</v>
      </c>
      <c r="P1949" s="27"/>
      <c r="Q1949" s="27" t="s">
        <v>201</v>
      </c>
      <c r="R1949" s="27" t="s">
        <v>74</v>
      </c>
      <c r="S1949" s="27" t="s">
        <v>151</v>
      </c>
      <c r="T1949" s="27"/>
      <c r="U1949" s="28">
        <v>46118</v>
      </c>
      <c r="X1949" s="27"/>
      <c r="Y1949" s="27"/>
      <c r="Z1949" s="29"/>
      <c r="AA1949" s="29">
        <v>0.32777777777777778</v>
      </c>
      <c r="AB1949" s="29">
        <v>0.375</v>
      </c>
      <c r="AC1949" s="30">
        <v>46118</v>
      </c>
      <c r="AD1949" s="15" t="str">
        <f>IF(Tabla2[[#This Row],[HORA ENTREGA]]="DIRECTO","On time", IF(AA1949&lt;&gt;"",IF(Tabla2[[#This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49" s="15" t="str">
        <f>MID(Tabla2[[#This Row],[TIPO]],1,3)</f>
        <v xml:space="preserve">20 </v>
      </c>
      <c r="AF19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LANCO &amp; HARRIS SURAMERICA SPA */ Cont: * MSMU2483579*/ HR Entrega: *08:00* /Dirección: *CALLE CHORRILLOS 1 PARC.19B, LAMPA</v>
      </c>
      <c r="AG1949" s="38" t="str">
        <f>IFERROR(HYPERLINK("https://wa.me/"&amp;Tabla2[[#This Row],[CONTACTO]]&amp;"?text="&amp;Tabla2[[#This Row],[Mensaje]],"Enviar mensaje"),"")</f>
        <v>Enviar mensaje</v>
      </c>
      <c r="AH1949" s="15" t="str">
        <f>CONCATENATE(A1949,F1949)</f>
        <v>1948MSMU2483579</v>
      </c>
      <c r="AI1949" s="15" t="str">
        <f>CONCATENATE("ENT-",A1949)</f>
        <v>ENT-1948</v>
      </c>
      <c r="AJ1949" s="15" t="str">
        <f>IF(Tabla2[[#This Row],[Op]]&lt;&gt;"","ENTREGA","")</f>
        <v>ENTREGA</v>
      </c>
      <c r="AK1949" s="40" t="str">
        <f>(Tabla2[[#This Row],[FECHA ENTREGA]]&amp;Tabla2[[#This Row],[HORA ENTREGA]])</f>
        <v>461180,333333333333333</v>
      </c>
      <c r="AL1949" s="34" t="str">
        <f>IFERROR(HYPERLINK("https://wa.me/"&amp;Tabla2[[#This Row],[CONTACTO]]&amp;"?text="&amp;Tabla2[[#This Row],[Mensaje]]),"")</f>
        <v>https://wa.me/56975315726?text=Hola!%0AServicio del día 06-04%0A *Cliente:* LANCO &amp; HARRIS SURAMERICA SPA */ Cont: * MSMU2483579*/ HR Entrega: *08:00* /Dirección: *CALLE CHORRILLOS 1 PARC.19B, LAMPA</v>
      </c>
    </row>
    <row r="1950" spans="1:38" s="15" customFormat="1" ht="16.5" customHeight="1" x14ac:dyDescent="0.2">
      <c r="A1950" s="15">
        <f>ROW(A1949)</f>
        <v>1949</v>
      </c>
      <c r="B1950" s="15">
        <f>IF(J1950=J1949,B1949+1,1)</f>
        <v>10</v>
      </c>
      <c r="C1950" s="15" t="s">
        <v>1554</v>
      </c>
      <c r="D1950" s="25" t="s">
        <v>39</v>
      </c>
      <c r="E1950" s="27">
        <v>188996</v>
      </c>
      <c r="F1950" s="27" t="s">
        <v>3083</v>
      </c>
      <c r="G1950" s="27" t="s">
        <v>41</v>
      </c>
      <c r="H1950" s="27">
        <v>28821</v>
      </c>
      <c r="I1950" s="27" t="s">
        <v>42</v>
      </c>
      <c r="J1950" s="28">
        <v>46118</v>
      </c>
      <c r="K1950" s="26">
        <v>0.41666666666666669</v>
      </c>
      <c r="L1950" s="26"/>
      <c r="M1950" s="27" t="s">
        <v>211</v>
      </c>
      <c r="N1950" s="25">
        <f>IFERROR(VLOOKUP(M1950,Data!$J$1:$K$58,2,0),"")</f>
        <v>56961282379</v>
      </c>
      <c r="O1950" s="27" t="s">
        <v>212</v>
      </c>
      <c r="P1950" s="27"/>
      <c r="Q1950" s="27" t="s">
        <v>190</v>
      </c>
      <c r="R1950" s="27" t="s">
        <v>218</v>
      </c>
      <c r="S1950" s="27" t="s">
        <v>211</v>
      </c>
      <c r="T1950" s="27"/>
      <c r="U1950" s="28">
        <v>46118</v>
      </c>
      <c r="X1950" s="27"/>
      <c r="Y1950" s="27"/>
      <c r="Z1950" s="29"/>
      <c r="AA1950" s="29">
        <v>0.40972222222222221</v>
      </c>
      <c r="AB1950" s="29">
        <v>0.67291666666666672</v>
      </c>
      <c r="AC1950" s="30">
        <v>46118</v>
      </c>
      <c r="AD1950" s="15" t="str">
        <f>IF(Tabla2[[#This Row],[HORA ENTREGA]]="DIRECTO","On time", IF(AA1950&lt;&gt;"",IF(Tabla2[[#This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0" s="15" t="str">
        <f>MID(Tabla2[[#This Row],[TIPO]],1,3)</f>
        <v xml:space="preserve">40 </v>
      </c>
      <c r="AF19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PETROQUIMICA DOW */ Cont: * TGBU6128397*/ HR Entrega: *10:00* /Dirección: *AV. MARTA OSSA RUIZ 601 (CAMINO CASAS VIEJAS); MAIPU </v>
      </c>
      <c r="AG1950" s="38" t="str">
        <f>IFERROR(HYPERLINK("https://wa.me/"&amp;Tabla2[[#This Row],[CONTACTO]]&amp;"?text="&amp;Tabla2[[#This Row],[Mensaje]],"Enviar mensaje"),"")</f>
        <v>Enviar mensaje</v>
      </c>
      <c r="AH1950" s="15" t="str">
        <f>CONCATENATE(A1950,F1950)</f>
        <v>1949TGBU6128397</v>
      </c>
      <c r="AI1950" s="15" t="str">
        <f>CONCATENATE("ENT-",A1950)</f>
        <v>ENT-1949</v>
      </c>
      <c r="AJ1950" s="15" t="str">
        <f>IF(Tabla2[[#This Row],[Op]]&lt;&gt;"","ENTREGA","")</f>
        <v>ENTREGA</v>
      </c>
      <c r="AK1950" s="40" t="str">
        <f>(Tabla2[[#This Row],[FECHA ENTREGA]]&amp;Tabla2[[#This Row],[HORA ENTREGA]])</f>
        <v>461180,416666666666667</v>
      </c>
      <c r="AL1950" s="34" t="str">
        <f>IFERROR(HYPERLINK("https://wa.me/"&amp;Tabla2[[#This Row],[CONTACTO]]&amp;"?text="&amp;Tabla2[[#This Row],[Mensaje]]),"")</f>
        <v xml:space="preserve">https://wa.me/56961282379?text=Hola!%0AServicio del día 06-04%0A *Cliente:* PETROQUIMICA DOW */ Cont: * TGBU6128397*/ HR Entrega: *10:00* /Dirección: *AV. MARTA OSSA RUIZ 601 (CAMINO CASAS VIEJAS); MAIPU </v>
      </c>
    </row>
    <row r="1951" spans="1:38" s="15" customFormat="1" ht="16.5" customHeight="1" x14ac:dyDescent="0.2">
      <c r="A1951" s="15">
        <f>ROW(A1950)</f>
        <v>1950</v>
      </c>
      <c r="B1951" s="15">
        <f>IF(J1951=J1950,B1950+1,1)</f>
        <v>11</v>
      </c>
      <c r="C1951" s="15" t="s">
        <v>1554</v>
      </c>
      <c r="D1951" s="25" t="s">
        <v>39</v>
      </c>
      <c r="E1951" s="27">
        <v>188996</v>
      </c>
      <c r="F1951" s="27" t="s">
        <v>3084</v>
      </c>
      <c r="G1951" s="27" t="s">
        <v>41</v>
      </c>
      <c r="H1951" s="27">
        <v>28821</v>
      </c>
      <c r="I1951" s="27" t="s">
        <v>42</v>
      </c>
      <c r="J1951" s="28">
        <v>46118</v>
      </c>
      <c r="K1951" s="26">
        <v>0.41666666666666669</v>
      </c>
      <c r="L1951" s="26"/>
      <c r="M1951" s="27" t="s">
        <v>233</v>
      </c>
      <c r="N1951" s="25">
        <f>IFERROR(VLOOKUP(M1951,Data!$J$1:$K$58,2,0),"")</f>
        <v>56998494086</v>
      </c>
      <c r="O1951" s="27" t="s">
        <v>234</v>
      </c>
      <c r="P1951" s="27"/>
      <c r="Q1951" s="27" t="s">
        <v>190</v>
      </c>
      <c r="R1951" s="27" t="s">
        <v>218</v>
      </c>
      <c r="S1951" s="27" t="s">
        <v>233</v>
      </c>
      <c r="T1951" s="27"/>
      <c r="U1951" s="28">
        <v>46118</v>
      </c>
      <c r="X1951" s="27"/>
      <c r="Y1951" s="27"/>
      <c r="Z1951" s="29"/>
      <c r="AA1951" s="29">
        <v>0.40277777777777779</v>
      </c>
      <c r="AB1951" s="29">
        <v>0.52430555555555558</v>
      </c>
      <c r="AC1951" s="30">
        <v>46118</v>
      </c>
      <c r="AD1951" s="15" t="str">
        <f>IF(Tabla2[[#This Row],[HORA ENTREGA]]="DIRECTO","On time", IF(AA1951&lt;&gt;"",IF(Tabla2[[#This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1" s="15" t="str">
        <f>MID(Tabla2[[#This Row],[TIPO]],1,3)</f>
        <v xml:space="preserve">40 </v>
      </c>
      <c r="AF19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PETROQUIMICA DOW */ Cont: * TGBU9607541*/ HR Entrega: *10:00* /Dirección: *AV. MARTA OSSA RUIZ 601 (CAMINO CASAS VIEJAS); MAIPU </v>
      </c>
      <c r="AG1951" s="38" t="str">
        <f>IFERROR(HYPERLINK("https://wa.me/"&amp;Tabla2[[#This Row],[CONTACTO]]&amp;"?text="&amp;Tabla2[[#This Row],[Mensaje]],"Enviar mensaje"),"")</f>
        <v>Enviar mensaje</v>
      </c>
      <c r="AH1951" s="15" t="str">
        <f>CONCATENATE(A1951,F1951)</f>
        <v>1950TGBU9607541</v>
      </c>
      <c r="AI1951" s="15" t="str">
        <f>CONCATENATE("ENT-",A1951)</f>
        <v>ENT-1950</v>
      </c>
      <c r="AJ1951" s="15" t="str">
        <f>IF(Tabla2[[#This Row],[Op]]&lt;&gt;"","ENTREGA","")</f>
        <v>ENTREGA</v>
      </c>
      <c r="AK1951" s="40" t="str">
        <f>(Tabla2[[#This Row],[FECHA ENTREGA]]&amp;Tabla2[[#This Row],[HORA ENTREGA]])</f>
        <v>461180,416666666666667</v>
      </c>
      <c r="AL1951" s="34" t="str">
        <f>IFERROR(HYPERLINK("https://wa.me/"&amp;Tabla2[[#This Row],[CONTACTO]]&amp;"?text="&amp;Tabla2[[#This Row],[Mensaje]]),"")</f>
        <v xml:space="preserve">https://wa.me/56998494086?text=Hola!%0AServicio del día 06-04%0A *Cliente:* PETROQUIMICA DOW */ Cont: * TGBU9607541*/ HR Entrega: *10:00* /Dirección: *AV. MARTA OSSA RUIZ 601 (CAMINO CASAS VIEJAS); MAIPU </v>
      </c>
    </row>
    <row r="1952" spans="1:38" s="15" customFormat="1" ht="16.5" customHeight="1" x14ac:dyDescent="0.2">
      <c r="A1952" s="15">
        <f>ROW(A1951)</f>
        <v>1951</v>
      </c>
      <c r="B1952" s="15">
        <f>IF(J1952=J1951,B1951+1,1)</f>
        <v>12</v>
      </c>
      <c r="C1952" s="15" t="s">
        <v>1554</v>
      </c>
      <c r="D1952" s="25" t="s">
        <v>39</v>
      </c>
      <c r="E1952" s="27">
        <v>188996</v>
      </c>
      <c r="F1952" s="27" t="s">
        <v>3085</v>
      </c>
      <c r="G1952" s="27" t="s">
        <v>41</v>
      </c>
      <c r="H1952" s="27">
        <v>28205</v>
      </c>
      <c r="I1952" s="27" t="s">
        <v>42</v>
      </c>
      <c r="J1952" s="28">
        <v>46118</v>
      </c>
      <c r="K1952" s="26">
        <v>0.5</v>
      </c>
      <c r="L1952" s="26"/>
      <c r="M1952" s="27" t="s">
        <v>155</v>
      </c>
      <c r="N1952" s="25">
        <f>IFERROR(VLOOKUP(M1952,Data!$J$1:$K$58,2,0),"")</f>
        <v>56926181825</v>
      </c>
      <c r="O1952" s="27" t="s">
        <v>326</v>
      </c>
      <c r="P1952" s="27"/>
      <c r="Q1952" s="27" t="s">
        <v>190</v>
      </c>
      <c r="R1952" s="27" t="s">
        <v>218</v>
      </c>
      <c r="S1952" s="27" t="s">
        <v>155</v>
      </c>
      <c r="T1952" s="27"/>
      <c r="U1952" s="28">
        <v>46118</v>
      </c>
      <c r="X1952" s="27"/>
      <c r="Y1952" s="27"/>
      <c r="Z1952" s="29"/>
      <c r="AA1952" s="29">
        <v>0.3527777777777778</v>
      </c>
      <c r="AB1952" s="29">
        <v>0.44374999999999998</v>
      </c>
      <c r="AC1952" s="30">
        <v>46118</v>
      </c>
      <c r="AD1952" s="15" t="str">
        <f>IF(Tabla2[[#This Row],[HORA ENTREGA]]="DIRECTO","On time", IF(AA1952&lt;&gt;"",IF(Tabla2[[#This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2" s="15" t="str">
        <f>MID(Tabla2[[#This Row],[TIPO]],1,3)</f>
        <v xml:space="preserve">40 </v>
      </c>
      <c r="AF19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PETROQUIMICA DOW */ Cont: * WBPU7056259*/ HR Entrega: *12:00* /Dirección: *AV. MARTA OSSA RUIZ 601 (CAMINO CASAS VIEJAS); MAIPU </v>
      </c>
      <c r="AG1952" s="38" t="str">
        <f>IFERROR(HYPERLINK("https://wa.me/"&amp;Tabla2[[#This Row],[CONTACTO]]&amp;"?text="&amp;Tabla2[[#This Row],[Mensaje]],"Enviar mensaje"),"")</f>
        <v>Enviar mensaje</v>
      </c>
      <c r="AH1952" s="15" t="str">
        <f>CONCATENATE(A1952,F1952)</f>
        <v>1951WBPU7056259</v>
      </c>
      <c r="AI1952" s="15" t="str">
        <f>CONCATENATE("ENT-",A1952)</f>
        <v>ENT-1951</v>
      </c>
      <c r="AJ1952" s="15" t="str">
        <f>IF(Tabla2[[#This Row],[Op]]&lt;&gt;"","ENTREGA","")</f>
        <v>ENTREGA</v>
      </c>
      <c r="AK1952" s="40" t="str">
        <f>(Tabla2[[#This Row],[FECHA ENTREGA]]&amp;Tabla2[[#This Row],[HORA ENTREGA]])</f>
        <v>461180,5</v>
      </c>
      <c r="AL1952" s="34" t="str">
        <f>IFERROR(HYPERLINK("https://wa.me/"&amp;Tabla2[[#This Row],[CONTACTO]]&amp;"?text="&amp;Tabla2[[#This Row],[Mensaje]]),"")</f>
        <v xml:space="preserve">https://wa.me/56926181825?text=Hola!%0AServicio del día 06-04%0A *Cliente:* PETROQUIMICA DOW */ Cont: * WBPU7056259*/ HR Entrega: *12:00* /Dirección: *AV. MARTA OSSA RUIZ 601 (CAMINO CASAS VIEJAS); MAIPU </v>
      </c>
    </row>
    <row r="1953" spans="1:38" s="15" customFormat="1" ht="16.5" customHeight="1" x14ac:dyDescent="0.2">
      <c r="A1953" s="15">
        <f>ROW(A1952)</f>
        <v>1952</v>
      </c>
      <c r="B1953" s="15">
        <f>IF(J1953=J1952,B1952+1,1)</f>
        <v>13</v>
      </c>
      <c r="C1953" s="15" t="s">
        <v>3086</v>
      </c>
      <c r="D1953" s="25" t="s">
        <v>3087</v>
      </c>
      <c r="E1953" s="27">
        <v>298864</v>
      </c>
      <c r="F1953" s="27" t="s">
        <v>3088</v>
      </c>
      <c r="G1953" s="27" t="s">
        <v>64</v>
      </c>
      <c r="H1953" s="27">
        <v>5500</v>
      </c>
      <c r="I1953" s="27" t="s">
        <v>42</v>
      </c>
      <c r="J1953" s="28">
        <v>46118</v>
      </c>
      <c r="K1953" s="26">
        <v>0.47916666666666669</v>
      </c>
      <c r="L1953" s="26" t="s">
        <v>335</v>
      </c>
      <c r="M1953" s="27" t="s">
        <v>308</v>
      </c>
      <c r="N1953" s="25">
        <f>IFERROR(VLOOKUP(M1953,Data!$J$1:$K$58,2,0),"")</f>
        <v>56966631737</v>
      </c>
      <c r="O1953" s="27" t="s">
        <v>309</v>
      </c>
      <c r="P1953" s="27"/>
      <c r="Q1953" s="27" t="s">
        <v>3089</v>
      </c>
      <c r="R1953" s="27" t="s">
        <v>48</v>
      </c>
      <c r="S1953" s="27" t="s">
        <v>308</v>
      </c>
      <c r="T1953" s="27"/>
      <c r="U1953" s="28">
        <v>46118</v>
      </c>
      <c r="X1953" s="27"/>
      <c r="Y1953" s="27"/>
      <c r="Z1953" s="29"/>
      <c r="AA1953" s="29">
        <v>0.47222222222222221</v>
      </c>
      <c r="AB1953" s="29">
        <v>0.55208333333333337</v>
      </c>
      <c r="AC1953" s="30">
        <v>46118</v>
      </c>
      <c r="AD1953" s="15" t="str">
        <f>IF(Tabla2[[#This Row],[HORA ENTREGA]]="DIRECTO","On time", IF(AA1953&lt;&gt;"",IF(Tabla2[[#This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3" s="15" t="str">
        <f>MID(Tabla2[[#This Row],[TIPO]],1,3)</f>
        <v xml:space="preserve">20 </v>
      </c>
      <c r="AF19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PROGAS BRAESI CHILE */ Cont: * cmau2616366*/ HR Entrega: *11:30* /Dirección: *CALLE ZURICH NORTE 0683, LA CISTERNA</v>
      </c>
      <c r="AG1953" s="38" t="str">
        <f>IFERROR(HYPERLINK("https://wa.me/"&amp;Tabla2[[#This Row],[CONTACTO]]&amp;"?text="&amp;Tabla2[[#This Row],[Mensaje]],"Enviar mensaje"),"")</f>
        <v>Enviar mensaje</v>
      </c>
      <c r="AH1953" s="15" t="str">
        <f>CONCATENATE(A1953,F1953)</f>
        <v>1952cmau2616366</v>
      </c>
      <c r="AI1953" s="15" t="str">
        <f>CONCATENATE("ENT-",A1953)</f>
        <v>ENT-1952</v>
      </c>
      <c r="AJ1953" s="15" t="str">
        <f>IF(Tabla2[[#This Row],[Op]]&lt;&gt;"","ENTREGA","")</f>
        <v>ENTREGA</v>
      </c>
      <c r="AK1953" s="40" t="str">
        <f>(Tabla2[[#This Row],[FECHA ENTREGA]]&amp;Tabla2[[#This Row],[HORA ENTREGA]])</f>
        <v>461180,479166666666667</v>
      </c>
      <c r="AL1953" s="34" t="str">
        <f>IFERROR(HYPERLINK("https://wa.me/"&amp;Tabla2[[#This Row],[CONTACTO]]&amp;"?text="&amp;Tabla2[[#This Row],[Mensaje]]),"")</f>
        <v>https://wa.me/56966631737?text=Hola!%0AServicio del día 06-04%0A *Cliente:* PROGAS BRAESI CHILE */ Cont: * cmau2616366*/ HR Entrega: *11:30* /Dirección: *CALLE ZURICH NORTE 0683, LA CISTERNA</v>
      </c>
    </row>
    <row r="1954" spans="1:38" s="15" customFormat="1" ht="16.5" customHeight="1" x14ac:dyDescent="0.2">
      <c r="A1954" s="15">
        <f>ROW(A1953)</f>
        <v>1953</v>
      </c>
      <c r="B1954" s="15">
        <f>IF(J1954=J1953,B1953+1,1)</f>
        <v>14</v>
      </c>
      <c r="C1954" s="15" t="s">
        <v>213</v>
      </c>
      <c r="D1954" s="25" t="s">
        <v>39</v>
      </c>
      <c r="E1954" s="27">
        <v>299764</v>
      </c>
      <c r="F1954" s="27" t="s">
        <v>3090</v>
      </c>
      <c r="G1954" s="27" t="s">
        <v>41</v>
      </c>
      <c r="H1954" s="27">
        <v>8305</v>
      </c>
      <c r="I1954" s="27" t="s">
        <v>3091</v>
      </c>
      <c r="J1954" s="28">
        <v>46118</v>
      </c>
      <c r="K1954" s="26">
        <v>0.35416666666666669</v>
      </c>
      <c r="L1954" s="26"/>
      <c r="M1954" s="27" t="s">
        <v>77</v>
      </c>
      <c r="N1954" s="25">
        <f>IFERROR(VLOOKUP(M1954,Data!$J$1:$K$58,2,0),"")</f>
        <v>56967384794</v>
      </c>
      <c r="O1954" s="27" t="s">
        <v>78</v>
      </c>
      <c r="P1954" s="27"/>
      <c r="Q1954" s="27" t="s">
        <v>3092</v>
      </c>
      <c r="R1954" s="27" t="s">
        <v>1593</v>
      </c>
      <c r="S1954" s="27" t="s">
        <v>77</v>
      </c>
      <c r="T1954" s="27"/>
      <c r="U1954" s="28">
        <v>46118</v>
      </c>
      <c r="X1954" s="27"/>
      <c r="Y1954" s="27"/>
      <c r="Z1954" s="29"/>
      <c r="AA1954" s="29">
        <v>0.33750000000000002</v>
      </c>
      <c r="AB1954" s="29">
        <v>0.46527777777777779</v>
      </c>
      <c r="AC1954" s="30">
        <v>46118</v>
      </c>
      <c r="AD1954" s="15" t="str">
        <f>IF(Tabla2[[#This Row],[HORA ENTREGA]]="DIRECTO","On time", IF(AA1954&lt;&gt;"",IF(Tabla2[[#This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4" s="15" t="str">
        <f>MID(Tabla2[[#This Row],[TIPO]],1,3)</f>
        <v xml:space="preserve">40 </v>
      </c>
      <c r="AF19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PTM CHILE LTDA */ Cont: * WHSU6349341*/ HR Entrega: *08:30* /Dirección: *ISSA PICHARA 830, bodega 2B</v>
      </c>
      <c r="AG1954" s="38" t="str">
        <f>IFERROR(HYPERLINK("https://wa.me/"&amp;Tabla2[[#This Row],[CONTACTO]]&amp;"?text="&amp;Tabla2[[#This Row],[Mensaje]],"Enviar mensaje"),"")</f>
        <v>Enviar mensaje</v>
      </c>
      <c r="AH1954" s="15" t="str">
        <f>CONCATENATE(A1954,F1954)</f>
        <v>1953WHSU6349341</v>
      </c>
      <c r="AI1954" s="15" t="str">
        <f>CONCATENATE("ENT-",A1954)</f>
        <v>ENT-1953</v>
      </c>
      <c r="AJ1954" s="15" t="str">
        <f>IF(Tabla2[[#This Row],[Op]]&lt;&gt;"","ENTREGA","")</f>
        <v>ENTREGA</v>
      </c>
      <c r="AK1954" s="40" t="str">
        <f>(Tabla2[[#This Row],[FECHA ENTREGA]]&amp;Tabla2[[#This Row],[HORA ENTREGA]])</f>
        <v>461180,354166666666667</v>
      </c>
      <c r="AL1954" s="34" t="str">
        <f>IFERROR(HYPERLINK("https://wa.me/"&amp;Tabla2[[#This Row],[CONTACTO]]&amp;"?text="&amp;Tabla2[[#This Row],[Mensaje]]),"")</f>
        <v>https://wa.me/56967384794?text=Hola!%0AServicio del día 06-04%0A *Cliente:* PTM CHILE LTDA */ Cont: * WHSU6349341*/ HR Entrega: *08:30* /Dirección: *ISSA PICHARA 830, bodega 2B</v>
      </c>
    </row>
    <row r="1955" spans="1:38" s="15" customFormat="1" ht="16.5" customHeight="1" x14ac:dyDescent="0.2">
      <c r="A1955" s="15">
        <f>ROW(A1954)</f>
        <v>1954</v>
      </c>
      <c r="B1955" s="15">
        <f>IF(J1955=J1954,B1954+1,1)</f>
        <v>15</v>
      </c>
      <c r="C1955" s="15" t="s">
        <v>2271</v>
      </c>
      <c r="D1955" s="25" t="s">
        <v>122</v>
      </c>
      <c r="E1955" s="27" t="s">
        <v>120</v>
      </c>
      <c r="F1955" s="27" t="s">
        <v>456</v>
      </c>
      <c r="G1955" s="27" t="s">
        <v>456</v>
      </c>
      <c r="H1955" s="27" t="s">
        <v>120</v>
      </c>
      <c r="I1955" s="27" t="s">
        <v>120</v>
      </c>
      <c r="J1955" s="28">
        <v>46118</v>
      </c>
      <c r="K1955" s="26">
        <v>0.29166666666666669</v>
      </c>
      <c r="L1955" s="26"/>
      <c r="M1955" s="27" t="s">
        <v>567</v>
      </c>
      <c r="N1955" s="25">
        <f>IFERROR(VLOOKUP(M1955,Data!$J$1:$K$58,2,0),"")</f>
        <v>56964069749</v>
      </c>
      <c r="O1955" s="27" t="s">
        <v>568</v>
      </c>
      <c r="P1955" s="27"/>
      <c r="Q1955" s="27" t="s">
        <v>569</v>
      </c>
      <c r="R1955" s="27"/>
      <c r="S1955" s="27"/>
      <c r="T1955" s="27"/>
      <c r="U1955" s="28"/>
      <c r="X1955" s="27"/>
      <c r="Y1955" s="27" t="s">
        <v>2271</v>
      </c>
      <c r="Z1955" s="29"/>
      <c r="AA1955" s="29"/>
      <c r="AB1955" s="29"/>
      <c r="AC1955" s="30"/>
      <c r="AD1955" s="15" t="str">
        <f>IF(Tabla2[[#This Row],[HORA ENTREGA]]="DIRECTO","On time", IF(AA1955&lt;&gt;"",IF(Tabla2[[#This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955" s="15" t="str">
        <f>MID(Tabla2[[#This Row],[TIPO]],1,3)</f>
        <v>RAM</v>
      </c>
      <c r="AF19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RITRAMA */ Cont: * RAMPLA*/ HR Entrega: *07:00* /Dirección: *AV. TUPUNGATO 3420, PLACILLA</v>
      </c>
      <c r="AG1955" s="38" t="str">
        <f>IFERROR(HYPERLINK("https://wa.me/"&amp;Tabla2[[#This Row],[CONTACTO]]&amp;"?text="&amp;Tabla2[[#This Row],[Mensaje]],"Enviar mensaje"),"")</f>
        <v>Enviar mensaje</v>
      </c>
      <c r="AH1955" s="15" t="str">
        <f>CONCATENATE(A1955,F1955)</f>
        <v>1954RAMPLA</v>
      </c>
      <c r="AI1955" s="15" t="str">
        <f>CONCATENATE("ENT-",A1955)</f>
        <v>ENT-1954</v>
      </c>
      <c r="AJ1955" s="15" t="str">
        <f>IF(Tabla2[[#This Row],[Op]]&lt;&gt;"","ENTREGA","")</f>
        <v>ENTREGA</v>
      </c>
      <c r="AK1955" s="40" t="str">
        <f>(Tabla2[[#This Row],[FECHA ENTREGA]]&amp;Tabla2[[#This Row],[HORA ENTREGA]])</f>
        <v>461180,291666666666667</v>
      </c>
      <c r="AL1955" s="34" t="str">
        <f>IFERROR(HYPERLINK("https://wa.me/"&amp;Tabla2[[#This Row],[CONTACTO]]&amp;"?text="&amp;Tabla2[[#This Row],[Mensaje]]),"")</f>
        <v>https://wa.me/56964069749?text=Hola!%0AServicio del día 06-04%0A *Cliente:* RITRAMA */ Cont: * RAMPLA*/ HR Entrega: *07:00* /Dirección: *AV. TUPUNGATO 3420, PLACILLA</v>
      </c>
    </row>
    <row r="1956" spans="1:38" s="15" customFormat="1" ht="16.5" customHeight="1" x14ac:dyDescent="0.2">
      <c r="A1956" s="15">
        <f>ROW(A1955)</f>
        <v>1955</v>
      </c>
      <c r="B1956" s="15">
        <f>IF(J1956=J1955,B1955+1,1)</f>
        <v>16</v>
      </c>
      <c r="C1956" s="15" t="s">
        <v>2271</v>
      </c>
      <c r="D1956" s="25" t="s">
        <v>122</v>
      </c>
      <c r="E1956" s="27" t="s">
        <v>120</v>
      </c>
      <c r="F1956" s="27" t="s">
        <v>456</v>
      </c>
      <c r="G1956" s="27" t="s">
        <v>456</v>
      </c>
      <c r="H1956" s="27" t="s">
        <v>120</v>
      </c>
      <c r="I1956" s="27" t="s">
        <v>120</v>
      </c>
      <c r="J1956" s="28">
        <v>46118</v>
      </c>
      <c r="K1956" s="26">
        <v>0.29166666666666669</v>
      </c>
      <c r="L1956" s="26"/>
      <c r="M1956" s="27" t="s">
        <v>570</v>
      </c>
      <c r="N1956" s="25">
        <f>IFERROR(VLOOKUP(M1956,Data!$J$1:$K$58,2,0),"")</f>
        <v>56973887322</v>
      </c>
      <c r="O1956" s="27" t="s">
        <v>738</v>
      </c>
      <c r="P1956" s="27"/>
      <c r="Q1956" s="27" t="s">
        <v>569</v>
      </c>
      <c r="R1956" s="27"/>
      <c r="S1956" s="27"/>
      <c r="T1956" s="27"/>
      <c r="U1956" s="28"/>
      <c r="X1956" s="27"/>
      <c r="Y1956" s="27" t="s">
        <v>2271</v>
      </c>
      <c r="Z1956" s="29"/>
      <c r="AA1956" s="29"/>
      <c r="AB1956" s="29"/>
      <c r="AC1956" s="30"/>
      <c r="AD1956" s="15" t="str">
        <f>IF(Tabla2[[#This Row],[HORA ENTREGA]]="DIRECTO","On time", IF(AA1956&lt;&gt;"",IF(Tabla2[[#This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1956" s="15" t="str">
        <f>MID(Tabla2[[#This Row],[TIPO]],1,3)</f>
        <v>RAM</v>
      </c>
      <c r="AF19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RITRAMA */ Cont: * RAMPLA*/ HR Entrega: *07:00* /Dirección: *AV. TUPUNGATO 3420, PLACILLA</v>
      </c>
      <c r="AG1956" s="38" t="str">
        <f>IFERROR(HYPERLINK("https://wa.me/"&amp;Tabla2[[#This Row],[CONTACTO]]&amp;"?text="&amp;Tabla2[[#This Row],[Mensaje]],"Enviar mensaje"),"")</f>
        <v>Enviar mensaje</v>
      </c>
      <c r="AH1956" s="15" t="str">
        <f>CONCATENATE(A1956,F1956)</f>
        <v>1955RAMPLA</v>
      </c>
      <c r="AI1956" s="15" t="str">
        <f>CONCATENATE("ENT-",A1956)</f>
        <v>ENT-1955</v>
      </c>
      <c r="AJ1956" s="15" t="str">
        <f>IF(Tabla2[[#This Row],[Op]]&lt;&gt;"","ENTREGA","")</f>
        <v>ENTREGA</v>
      </c>
      <c r="AK1956" s="40" t="str">
        <f>(Tabla2[[#This Row],[FECHA ENTREGA]]&amp;Tabla2[[#This Row],[HORA ENTREGA]])</f>
        <v>461180,291666666666667</v>
      </c>
      <c r="AL1956" s="34" t="str">
        <f>IFERROR(HYPERLINK("https://wa.me/"&amp;Tabla2[[#This Row],[CONTACTO]]&amp;"?text="&amp;Tabla2[[#This Row],[Mensaje]]),"")</f>
        <v>https://wa.me/56973887322?text=Hola!%0AServicio del día 06-04%0A *Cliente:* RITRAMA */ Cont: * RAMPLA*/ HR Entrega: *07:00* /Dirección: *AV. TUPUNGATO 3420, PLACILLA</v>
      </c>
    </row>
    <row r="1957" spans="1:38" s="15" customFormat="1" ht="16.5" customHeight="1" x14ac:dyDescent="0.2">
      <c r="A1957" s="15">
        <f>ROW(A1956)</f>
        <v>1956</v>
      </c>
      <c r="B1957" s="15">
        <f>IF(J1957=J1956,B1956+1,1)</f>
        <v>17</v>
      </c>
      <c r="C1957" s="15" t="s">
        <v>236</v>
      </c>
      <c r="D1957" s="25" t="s">
        <v>39</v>
      </c>
      <c r="E1957" s="27">
        <v>508693</v>
      </c>
      <c r="F1957" s="27" t="s">
        <v>3093</v>
      </c>
      <c r="G1957" s="27" t="s">
        <v>64</v>
      </c>
      <c r="H1957" s="27">
        <v>26974</v>
      </c>
      <c r="I1957" s="27" t="s">
        <v>42</v>
      </c>
      <c r="J1957" s="28">
        <v>46118</v>
      </c>
      <c r="K1957" s="26">
        <v>0.33333333333333331</v>
      </c>
      <c r="L1957" s="26"/>
      <c r="M1957" s="27" t="s">
        <v>273</v>
      </c>
      <c r="N1957" s="25">
        <f>IFERROR(VLOOKUP(M1957,Data!$J$1:$K$58,2,0),"")</f>
        <v>56950103942</v>
      </c>
      <c r="O1957" s="27" t="s">
        <v>274</v>
      </c>
      <c r="P1957" s="27"/>
      <c r="Q1957" s="27" t="s">
        <v>740</v>
      </c>
      <c r="R1957" s="27" t="s">
        <v>74</v>
      </c>
      <c r="S1957" s="27" t="s">
        <v>273</v>
      </c>
      <c r="T1957" s="27"/>
      <c r="U1957" s="28">
        <v>46118</v>
      </c>
      <c r="X1957" s="27"/>
      <c r="Y1957" s="27"/>
      <c r="Z1957" s="29"/>
      <c r="AA1957" s="29">
        <v>0.3263888888888889</v>
      </c>
      <c r="AB1957" s="29">
        <v>0.47916666666666669</v>
      </c>
      <c r="AC1957" s="30">
        <v>46118</v>
      </c>
      <c r="AD1957" s="15" t="str">
        <f>IF(Tabla2[[#This Row],[HORA ENTREGA]]="DIRECTO","On time", IF(AA1957&lt;&gt;"",IF(Tabla2[[#This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7" s="15" t="str">
        <f>MID(Tabla2[[#This Row],[TIPO]],1,3)</f>
        <v xml:space="preserve">20 </v>
      </c>
      <c r="AF19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SOCIEDAD COMERCIAL MARBEN PETS LTDA */ Cont: * MEDU5768709*/ HR Entrega: *08:00* /Dirección: *AV. LA MARTINA 445. PUDAHUEL SUR</v>
      </c>
      <c r="AG1957" s="38" t="str">
        <f>IFERROR(HYPERLINK("https://wa.me/"&amp;Tabla2[[#This Row],[CONTACTO]]&amp;"?text="&amp;Tabla2[[#This Row],[Mensaje]],"Enviar mensaje"),"")</f>
        <v>Enviar mensaje</v>
      </c>
      <c r="AH1957" s="15" t="str">
        <f>CONCATENATE(A1957,F1957)</f>
        <v>1956MEDU5768709</v>
      </c>
      <c r="AI1957" s="15" t="str">
        <f>CONCATENATE("ENT-",A1957)</f>
        <v>ENT-1956</v>
      </c>
      <c r="AJ1957" s="15" t="str">
        <f>IF(Tabla2[[#This Row],[Op]]&lt;&gt;"","ENTREGA","")</f>
        <v>ENTREGA</v>
      </c>
      <c r="AK1957" s="40" t="str">
        <f>(Tabla2[[#This Row],[FECHA ENTREGA]]&amp;Tabla2[[#This Row],[HORA ENTREGA]])</f>
        <v>461180,333333333333333</v>
      </c>
      <c r="AL1957" s="34" t="str">
        <f>IFERROR(HYPERLINK("https://wa.me/"&amp;Tabla2[[#This Row],[CONTACTO]]&amp;"?text="&amp;Tabla2[[#This Row],[Mensaje]]),"")</f>
        <v>https://wa.me/56950103942?text=Hola!%0AServicio del día 06-04%0A *Cliente:* SOCIEDAD COMERCIAL MARBEN PETS LTDA */ Cont: * MEDU5768709*/ HR Entrega: *08:00* /Dirección: *AV. LA MARTINA 445. PUDAHUEL SUR</v>
      </c>
    </row>
    <row r="1958" spans="1:38" s="15" customFormat="1" ht="16.5" customHeight="1" x14ac:dyDescent="0.2">
      <c r="A1958" s="15">
        <f>ROW(A1957)</f>
        <v>1957</v>
      </c>
      <c r="B1958" s="15">
        <f>IF(J1958=J1957,B1957+1,1)</f>
        <v>18</v>
      </c>
      <c r="C1958" s="15" t="s">
        <v>236</v>
      </c>
      <c r="D1958" s="25" t="s">
        <v>39</v>
      </c>
      <c r="E1958" s="27">
        <v>510527</v>
      </c>
      <c r="F1958" s="27" t="s">
        <v>3094</v>
      </c>
      <c r="G1958" s="27" t="s">
        <v>64</v>
      </c>
      <c r="H1958" s="27">
        <v>26974</v>
      </c>
      <c r="I1958" s="27" t="s">
        <v>42</v>
      </c>
      <c r="J1958" s="28">
        <v>46118</v>
      </c>
      <c r="K1958" s="26">
        <v>0.33333333333333331</v>
      </c>
      <c r="L1958" s="26"/>
      <c r="M1958" s="27" t="s">
        <v>953</v>
      </c>
      <c r="N1958" s="25">
        <f>IFERROR(VLOOKUP(M1958,Data!$J$1:$K$58,2,0),"")</f>
        <v>56967128754</v>
      </c>
      <c r="O1958" s="27" t="s">
        <v>253</v>
      </c>
      <c r="P1958" s="27"/>
      <c r="Q1958" s="27" t="s">
        <v>2386</v>
      </c>
      <c r="R1958" s="27" t="s">
        <v>1765</v>
      </c>
      <c r="S1958" s="27" t="s">
        <v>953</v>
      </c>
      <c r="T1958" s="27"/>
      <c r="U1958" s="28">
        <v>46118</v>
      </c>
      <c r="X1958" s="27"/>
      <c r="Y1958" s="27"/>
      <c r="Z1958" s="29"/>
      <c r="AA1958" s="29">
        <v>0.36319444444444443</v>
      </c>
      <c r="AB1958" s="29">
        <v>0.4548611111111111</v>
      </c>
      <c r="AC1958" s="30">
        <v>46118</v>
      </c>
      <c r="AD1958" s="15" t="str">
        <f>IF(Tabla2[[#This Row],[HORA ENTREGA]]="DIRECTO","On time", IF(AA1958&lt;&gt;"",IF(Tabla2[[#This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58" s="15" t="str">
        <f>MID(Tabla2[[#This Row],[TIPO]],1,3)</f>
        <v xml:space="preserve">20 </v>
      </c>
      <c r="AF19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SOCIEDAD COMERCIAL MARBEN PETS LTDA */ Cont: * FSCU3460354*/ HR Entrega: *08:00* /Dirección: *AV. DE LA VICTORIA 2498</v>
      </c>
      <c r="AG1958" s="38" t="str">
        <f>IFERROR(HYPERLINK("https://wa.me/"&amp;Tabla2[[#This Row],[CONTACTO]]&amp;"?text="&amp;Tabla2[[#This Row],[Mensaje]],"Enviar mensaje"),"")</f>
        <v>Enviar mensaje</v>
      </c>
      <c r="AH1958" s="15" t="str">
        <f>CONCATENATE(A1958,F1958)</f>
        <v>1957FSCU3460354</v>
      </c>
      <c r="AI1958" s="15" t="str">
        <f>CONCATENATE("ENT-",A1958)</f>
        <v>ENT-1957</v>
      </c>
      <c r="AJ1958" s="15" t="str">
        <f>IF(Tabla2[[#This Row],[Op]]&lt;&gt;"","ENTREGA","")</f>
        <v>ENTREGA</v>
      </c>
      <c r="AK1958" s="40" t="str">
        <f>(Tabla2[[#This Row],[FECHA ENTREGA]]&amp;Tabla2[[#This Row],[HORA ENTREGA]])</f>
        <v>461180,333333333333333</v>
      </c>
      <c r="AL1958" s="34" t="str">
        <f>IFERROR(HYPERLINK("https://wa.me/"&amp;Tabla2[[#This Row],[CONTACTO]]&amp;"?text="&amp;Tabla2[[#This Row],[Mensaje]]),"")</f>
        <v>https://wa.me/56967128754?text=Hola!%0AServicio del día 06-04%0A *Cliente:* SOCIEDAD COMERCIAL MARBEN PETS LTDA */ Cont: * FSCU3460354*/ HR Entrega: *08:00* /Dirección: *AV. DE LA VICTORIA 2498</v>
      </c>
    </row>
    <row r="1959" spans="1:38" s="15" customFormat="1" ht="16.5" customHeight="1" x14ac:dyDescent="0.2">
      <c r="A1959" s="15">
        <f>ROW(A1958)</f>
        <v>1958</v>
      </c>
      <c r="B1959" s="15">
        <f>IF(J1959=J1958,B1958+1,1)</f>
        <v>19</v>
      </c>
      <c r="C1959" s="15" t="s">
        <v>236</v>
      </c>
      <c r="D1959" s="25" t="s">
        <v>39</v>
      </c>
      <c r="E1959" s="27">
        <v>510527</v>
      </c>
      <c r="F1959" s="27" t="s">
        <v>3095</v>
      </c>
      <c r="G1959" s="27" t="s">
        <v>64</v>
      </c>
      <c r="H1959" s="27">
        <v>26974</v>
      </c>
      <c r="I1959" s="27" t="s">
        <v>42</v>
      </c>
      <c r="J1959" s="28">
        <v>46118</v>
      </c>
      <c r="K1959" s="26">
        <v>0.33333333333333331</v>
      </c>
      <c r="L1959" s="26" t="s">
        <v>335</v>
      </c>
      <c r="M1959" s="27" t="s">
        <v>51</v>
      </c>
      <c r="N1959" s="25">
        <f>IFERROR(VLOOKUP(M1959,Data!$J$1:$K$58,2,0),"")</f>
        <v>56967256951</v>
      </c>
      <c r="O1959" s="27" t="s">
        <v>52</v>
      </c>
      <c r="P1959" s="27"/>
      <c r="Q1959" s="27" t="s">
        <v>1853</v>
      </c>
      <c r="R1959" s="27" t="s">
        <v>1765</v>
      </c>
      <c r="S1959" s="27" t="s">
        <v>51</v>
      </c>
      <c r="T1959" s="27"/>
      <c r="U1959" s="28">
        <v>46118</v>
      </c>
      <c r="X1959" s="27"/>
      <c r="Y1959" s="27"/>
      <c r="Z1959" s="29"/>
      <c r="AA1959" s="29">
        <v>0.33541666666666664</v>
      </c>
      <c r="AB1959" s="29">
        <v>0.45763888888888887</v>
      </c>
      <c r="AC1959" s="30">
        <v>46118</v>
      </c>
      <c r="AD1959" s="15" t="str">
        <f>IF(Tabla2[[#This Row],[HORA ENTREGA]]="DIRECTO","On time", IF(AA1959&lt;&gt;"",IF(Tabla2[[#This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59" s="15" t="str">
        <f>MID(Tabla2[[#This Row],[TIPO]],1,3)</f>
        <v xml:space="preserve">20 </v>
      </c>
      <c r="AF19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SOCIEDAD COMERCIAL MARBEN PETS LTDA */ Cont: * TEMU4286496*/ HR Entrega: *08:00* /Dirección: *Santa rosa 15551 la pintana</v>
      </c>
      <c r="AG1959" s="38" t="str">
        <f>IFERROR(HYPERLINK("https://wa.me/"&amp;Tabla2[[#This Row],[CONTACTO]]&amp;"?text="&amp;Tabla2[[#This Row],[Mensaje]],"Enviar mensaje"),"")</f>
        <v>Enviar mensaje</v>
      </c>
      <c r="AH1959" s="15" t="str">
        <f>CONCATENATE(A1959,F1959)</f>
        <v>1958TEMU4286496</v>
      </c>
      <c r="AI1959" s="15" t="str">
        <f>CONCATENATE("ENT-",A1959)</f>
        <v>ENT-1958</v>
      </c>
      <c r="AJ1959" s="15" t="str">
        <f>IF(Tabla2[[#This Row],[Op]]&lt;&gt;"","ENTREGA","")</f>
        <v>ENTREGA</v>
      </c>
      <c r="AK1959" s="40" t="str">
        <f>(Tabla2[[#This Row],[FECHA ENTREGA]]&amp;Tabla2[[#This Row],[HORA ENTREGA]])</f>
        <v>461180,333333333333333</v>
      </c>
      <c r="AL1959" s="34" t="str">
        <f>IFERROR(HYPERLINK("https://wa.me/"&amp;Tabla2[[#This Row],[CONTACTO]]&amp;"?text="&amp;Tabla2[[#This Row],[Mensaje]]),"")</f>
        <v>https://wa.me/56967256951?text=Hola!%0AServicio del día 06-04%0A *Cliente:* SOCIEDAD COMERCIAL MARBEN PETS LTDA */ Cont: * TEMU4286496*/ HR Entrega: *08:00* /Dirección: *Santa rosa 15551 la pintana</v>
      </c>
    </row>
    <row r="1960" spans="1:38" s="15" customFormat="1" ht="16.5" customHeight="1" x14ac:dyDescent="0.2">
      <c r="A1960" s="15">
        <f>ROW(A1959)</f>
        <v>1959</v>
      </c>
      <c r="B1960" s="15">
        <f>IF(J1960=J1959,B1959+1,1)</f>
        <v>20</v>
      </c>
      <c r="C1960" s="15" t="s">
        <v>236</v>
      </c>
      <c r="D1960" s="25" t="s">
        <v>39</v>
      </c>
      <c r="E1960" s="27">
        <v>299586</v>
      </c>
      <c r="F1960" s="27" t="s">
        <v>3096</v>
      </c>
      <c r="G1960" s="27" t="s">
        <v>64</v>
      </c>
      <c r="H1960" s="27">
        <v>29100</v>
      </c>
      <c r="I1960" s="27" t="s">
        <v>42</v>
      </c>
      <c r="J1960" s="28">
        <v>46118</v>
      </c>
      <c r="K1960" s="26">
        <v>0.33333333333333331</v>
      </c>
      <c r="L1960" s="26"/>
      <c r="M1960" s="27" t="s">
        <v>176</v>
      </c>
      <c r="N1960" s="25">
        <f>IFERROR(VLOOKUP(M1960,Data!$J$1:$K$58,2,0),"")</f>
        <v>56968463649</v>
      </c>
      <c r="O1960" s="27" t="s">
        <v>177</v>
      </c>
      <c r="P1960" s="27"/>
      <c r="Q1960" s="27" t="s">
        <v>3097</v>
      </c>
      <c r="R1960" s="27" t="s">
        <v>1765</v>
      </c>
      <c r="S1960" s="27" t="s">
        <v>161</v>
      </c>
      <c r="T1960" s="27"/>
      <c r="U1960" s="28">
        <v>46118</v>
      </c>
      <c r="X1960" s="27"/>
      <c r="Y1960" s="27"/>
      <c r="Z1960" s="29"/>
      <c r="AA1960" s="29">
        <v>0.33680555555555558</v>
      </c>
      <c r="AB1960" s="29">
        <v>0.42708333333333331</v>
      </c>
      <c r="AC1960" s="30">
        <v>46118</v>
      </c>
      <c r="AD1960" s="15" t="str">
        <f>IF(Tabla2[[#This Row],[HORA ENTREGA]]="DIRECTO","On time", IF(AA1960&lt;&gt;"",IF(Tabla2[[#This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0" s="15" t="str">
        <f>MID(Tabla2[[#This Row],[TIPO]],1,3)</f>
        <v xml:space="preserve">20 </v>
      </c>
      <c r="AF19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SOCIEDAD COMERCIAL MARBEN PETS LTDA */ Cont: * MSBU2861660*/ HR Entrega: *08:00* /Dirección: *RUTA F-852 LA FRAGUA 931, LOTE NUMERO 32 CARPAS BLANCAS </v>
      </c>
      <c r="AG1960" s="38" t="str">
        <f>IFERROR(HYPERLINK("https://wa.me/"&amp;Tabla2[[#This Row],[CONTACTO]]&amp;"?text="&amp;Tabla2[[#This Row],[Mensaje]],"Enviar mensaje"),"")</f>
        <v>Enviar mensaje</v>
      </c>
      <c r="AH1960" s="15" t="str">
        <f>CONCATENATE(A1960,F1960)</f>
        <v>1959MSBU2861660</v>
      </c>
      <c r="AI1960" s="15" t="str">
        <f>CONCATENATE("ENT-",A1960)</f>
        <v>ENT-1959</v>
      </c>
      <c r="AJ1960" s="15" t="str">
        <f>IF(Tabla2[[#This Row],[Op]]&lt;&gt;"","ENTREGA","")</f>
        <v>ENTREGA</v>
      </c>
      <c r="AK1960" s="40" t="str">
        <f>(Tabla2[[#This Row],[FECHA ENTREGA]]&amp;Tabla2[[#This Row],[HORA ENTREGA]])</f>
        <v>461180,333333333333333</v>
      </c>
      <c r="AL1960" s="34" t="str">
        <f>IFERROR(HYPERLINK("https://wa.me/"&amp;Tabla2[[#This Row],[CONTACTO]]&amp;"?text="&amp;Tabla2[[#This Row],[Mensaje]]),"")</f>
        <v xml:space="preserve">https://wa.me/56968463649?text=Hola!%0AServicio del día 06-04%0A *Cliente:* SOCIEDAD COMERCIAL MARBEN PETS LTDA */ Cont: * MSBU2861660*/ HR Entrega: *08:00* /Dirección: *RUTA F-852 LA FRAGUA 931, LOTE NUMERO 32 CARPAS BLANCAS </v>
      </c>
    </row>
    <row r="1961" spans="1:38" s="15" customFormat="1" ht="16.5" customHeight="1" x14ac:dyDescent="0.2">
      <c r="A1961" s="15">
        <f>ROW(A1960)</f>
        <v>1960</v>
      </c>
      <c r="B1961" s="15">
        <f>IF(J1961=J1960,B1960+1,1)</f>
        <v>21</v>
      </c>
      <c r="C1961" s="15" t="s">
        <v>236</v>
      </c>
      <c r="D1961" s="25" t="s">
        <v>39</v>
      </c>
      <c r="E1961" s="27">
        <v>299586</v>
      </c>
      <c r="F1961" s="27" t="s">
        <v>3098</v>
      </c>
      <c r="G1961" s="27" t="s">
        <v>64</v>
      </c>
      <c r="H1961" s="27">
        <v>29100</v>
      </c>
      <c r="I1961" s="27" t="s">
        <v>42</v>
      </c>
      <c r="J1961" s="28">
        <v>46118</v>
      </c>
      <c r="K1961" s="26">
        <v>0.33333333333333331</v>
      </c>
      <c r="L1961" s="26"/>
      <c r="M1961" s="27" t="s">
        <v>347</v>
      </c>
      <c r="N1961" s="25">
        <f>IFERROR(VLOOKUP(M1961,Data!$J$1:$K$58,2,0),"")</f>
        <v>56976511010</v>
      </c>
      <c r="O1961" s="27" t="s">
        <v>516</v>
      </c>
      <c r="P1961" s="27"/>
      <c r="Q1961" s="27" t="s">
        <v>1707</v>
      </c>
      <c r="R1961" s="27" t="s">
        <v>1765</v>
      </c>
      <c r="S1961" s="27" t="s">
        <v>161</v>
      </c>
      <c r="T1961" s="27"/>
      <c r="U1961" s="28">
        <v>46118</v>
      </c>
      <c r="X1961" s="27"/>
      <c r="Y1961" s="27"/>
      <c r="Z1961" s="29"/>
      <c r="AA1961" s="29">
        <v>0.3347222222222222</v>
      </c>
      <c r="AB1961" s="29">
        <v>0.4236111111111111</v>
      </c>
      <c r="AC1961" s="30">
        <v>46118</v>
      </c>
      <c r="AD1961" s="15" t="str">
        <f>IF(Tabla2[[#This Row],[HORA ENTREGA]]="DIRECTO","On time", IF(AA1961&lt;&gt;"",IF(Tabla2[[#This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1" s="15" t="str">
        <f>MID(Tabla2[[#This Row],[TIPO]],1,3)</f>
        <v xml:space="preserve">20 </v>
      </c>
      <c r="AF19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SOCIEDAD COMERCIAL MARBEN PETS LTDA */ Cont: * MSBU2896049*/ HR Entrega: *08:00* /Dirección: *RL705UTA F-852 LA FRAGUA 931, LOTE NUMERO 32 CARPAS BLANCAS </v>
      </c>
      <c r="AG1961" s="38" t="str">
        <f>IFERROR(HYPERLINK("https://wa.me/"&amp;Tabla2[[#This Row],[CONTACTO]]&amp;"?text="&amp;Tabla2[[#This Row],[Mensaje]],"Enviar mensaje"),"")</f>
        <v>Enviar mensaje</v>
      </c>
      <c r="AH1961" s="15" t="str">
        <f>CONCATENATE(A1961,F1961)</f>
        <v>1960MSBU2896049</v>
      </c>
      <c r="AI1961" s="15" t="str">
        <f>CONCATENATE("ENT-",A1961)</f>
        <v>ENT-1960</v>
      </c>
      <c r="AJ1961" s="15" t="str">
        <f>IF(Tabla2[[#This Row],[Op]]&lt;&gt;"","ENTREGA","")</f>
        <v>ENTREGA</v>
      </c>
      <c r="AK1961" s="40" t="str">
        <f>(Tabla2[[#This Row],[FECHA ENTREGA]]&amp;Tabla2[[#This Row],[HORA ENTREGA]])</f>
        <v>461180,333333333333333</v>
      </c>
      <c r="AL1961" s="34" t="str">
        <f>IFERROR(HYPERLINK("https://wa.me/"&amp;Tabla2[[#This Row],[CONTACTO]]&amp;"?text="&amp;Tabla2[[#This Row],[Mensaje]]),"")</f>
        <v xml:space="preserve">https://wa.me/56976511010?text=Hola!%0AServicio del día 06-04%0A *Cliente:* SOCIEDAD COMERCIAL MARBEN PETS LTDA */ Cont: * MSBU2896049*/ HR Entrega: *08:00* /Dirección: *RL705UTA F-852 LA FRAGUA 931, LOTE NUMERO 32 CARPAS BLANCAS </v>
      </c>
    </row>
    <row r="1962" spans="1:38" s="15" customFormat="1" ht="16.5" customHeight="1" x14ac:dyDescent="0.2">
      <c r="A1962" s="15">
        <f>ROW(A1961)</f>
        <v>1961</v>
      </c>
      <c r="B1962" s="15">
        <f>IF(J1962=J1961,B1961+1,1)</f>
        <v>22</v>
      </c>
      <c r="C1962" s="15" t="s">
        <v>236</v>
      </c>
      <c r="D1962" s="25" t="s">
        <v>39</v>
      </c>
      <c r="E1962" s="27">
        <v>508693</v>
      </c>
      <c r="F1962" s="27" t="s">
        <v>3099</v>
      </c>
      <c r="G1962" s="27" t="s">
        <v>64</v>
      </c>
      <c r="H1962" s="27">
        <v>26974</v>
      </c>
      <c r="I1962" s="27" t="s">
        <v>42</v>
      </c>
      <c r="J1962" s="28">
        <v>46118</v>
      </c>
      <c r="K1962" s="26">
        <v>0.33333333333333331</v>
      </c>
      <c r="L1962" s="26"/>
      <c r="M1962" s="27" t="s">
        <v>296</v>
      </c>
      <c r="N1962" s="25">
        <f>IFERROR(VLOOKUP(M1962,Data!$J$1:$K$58,2,0),"")</f>
        <v>56984994337</v>
      </c>
      <c r="O1962" s="27" t="s">
        <v>297</v>
      </c>
      <c r="P1962" s="27"/>
      <c r="Q1962" s="27" t="s">
        <v>1707</v>
      </c>
      <c r="R1962" s="27" t="s">
        <v>74</v>
      </c>
      <c r="S1962" s="27" t="s">
        <v>225</v>
      </c>
      <c r="T1962" s="27"/>
      <c r="U1962" s="28">
        <v>46118</v>
      </c>
      <c r="X1962" s="27"/>
      <c r="Y1962" s="27"/>
      <c r="Z1962" s="29"/>
      <c r="AA1962" s="29">
        <v>0.33333333333333331</v>
      </c>
      <c r="AB1962" s="29">
        <v>0.43055555555555558</v>
      </c>
      <c r="AC1962" s="30">
        <v>46118</v>
      </c>
      <c r="AD1962" s="15" t="str">
        <f>IF(Tabla2[[#This Row],[HORA ENTREGA]]="DIRECTO","On time", IF(AA1962&lt;&gt;"",IF(Tabla2[[#This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2" s="15" t="str">
        <f>MID(Tabla2[[#This Row],[TIPO]],1,3)</f>
        <v xml:space="preserve">20 </v>
      </c>
      <c r="AF19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SOCIEDAD COMERCIAL MARBEN PETS LTDA */ Cont: * MSDU2369929*/ HR Entrega: *08:00* /Dirección: *RL705UTA F-852 LA FRAGUA 931, LOTE NUMERO 32 CARPAS BLANCAS </v>
      </c>
      <c r="AG1962" s="38" t="str">
        <f>IFERROR(HYPERLINK("https://wa.me/"&amp;Tabla2[[#This Row],[CONTACTO]]&amp;"?text="&amp;Tabla2[[#This Row],[Mensaje]],"Enviar mensaje"),"")</f>
        <v>Enviar mensaje</v>
      </c>
      <c r="AH1962" s="15" t="str">
        <f>CONCATENATE(A1962,F1962)</f>
        <v>1961MSDU2369929</v>
      </c>
      <c r="AI1962" s="15" t="str">
        <f>CONCATENATE("ENT-",A1962)</f>
        <v>ENT-1961</v>
      </c>
      <c r="AJ1962" s="15" t="str">
        <f>IF(Tabla2[[#This Row],[Op]]&lt;&gt;"","ENTREGA","")</f>
        <v>ENTREGA</v>
      </c>
      <c r="AK1962" s="40" t="str">
        <f>(Tabla2[[#This Row],[FECHA ENTREGA]]&amp;Tabla2[[#This Row],[HORA ENTREGA]])</f>
        <v>461180,333333333333333</v>
      </c>
      <c r="AL1962" s="34" t="str">
        <f>IFERROR(HYPERLINK("https://wa.me/"&amp;Tabla2[[#This Row],[CONTACTO]]&amp;"?text="&amp;Tabla2[[#This Row],[Mensaje]]),"")</f>
        <v xml:space="preserve">https://wa.me/56984994337?text=Hola!%0AServicio del día 06-04%0A *Cliente:* SOCIEDAD COMERCIAL MARBEN PETS LTDA */ Cont: * MSDU2369929*/ HR Entrega: *08:00* /Dirección: *RL705UTA F-852 LA FRAGUA 931, LOTE NUMERO 32 CARPAS BLANCAS </v>
      </c>
    </row>
    <row r="1963" spans="1:38" s="15" customFormat="1" ht="16.5" customHeight="1" x14ac:dyDescent="0.2">
      <c r="A1963" s="15">
        <f>ROW(A1962)</f>
        <v>1962</v>
      </c>
      <c r="B1963" s="15">
        <f>IF(J1963=J1962,B1962+1,1)</f>
        <v>23</v>
      </c>
      <c r="C1963" s="15" t="s">
        <v>236</v>
      </c>
      <c r="D1963" s="25" t="s">
        <v>39</v>
      </c>
      <c r="E1963" s="27">
        <v>299586</v>
      </c>
      <c r="F1963" s="27" t="s">
        <v>3100</v>
      </c>
      <c r="G1963" s="27" t="s">
        <v>64</v>
      </c>
      <c r="H1963" s="27">
        <v>30000</v>
      </c>
      <c r="I1963" s="27" t="s">
        <v>42</v>
      </c>
      <c r="J1963" s="28">
        <v>46118</v>
      </c>
      <c r="K1963" s="26">
        <v>0.45833333333333331</v>
      </c>
      <c r="L1963" s="26"/>
      <c r="M1963" s="27" t="s">
        <v>176</v>
      </c>
      <c r="N1963" s="25">
        <f>IFERROR(VLOOKUP(M1963,Data!$J$1:$K$58,2,0),"")</f>
        <v>56968463649</v>
      </c>
      <c r="O1963" s="27" t="s">
        <v>177</v>
      </c>
      <c r="P1963" s="27"/>
      <c r="Q1963" s="27" t="s">
        <v>3097</v>
      </c>
      <c r="R1963" s="27" t="s">
        <v>1765</v>
      </c>
      <c r="S1963" s="27" t="s">
        <v>3101</v>
      </c>
      <c r="T1963" s="27"/>
      <c r="U1963" s="28">
        <v>46118</v>
      </c>
      <c r="X1963" s="27"/>
      <c r="Y1963" s="27"/>
      <c r="Z1963" s="29"/>
      <c r="AA1963" s="29">
        <v>0.44097222222222221</v>
      </c>
      <c r="AB1963" s="29">
        <v>0.52777777777777779</v>
      </c>
      <c r="AC1963" s="30">
        <v>46118</v>
      </c>
      <c r="AD1963" s="15" t="str">
        <f>IF(Tabla2[[#This Row],[HORA ENTREGA]]="DIRECTO","On time", IF(AA1963&lt;&gt;"",IF(Tabla2[[#This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3" s="15" t="str">
        <f>MID(Tabla2[[#This Row],[TIPO]],1,3)</f>
        <v xml:space="preserve">20 </v>
      </c>
      <c r="AF19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SOCIEDAD COMERCIAL MARBEN PETS LTDA */ Cont: * MSBU2887936*/ HR Entrega: *11:00* /Dirección: *RUTA F-852 LA FRAGUA 931, LOTE NUMERO 32 CARPAS BLANCAS </v>
      </c>
      <c r="AG1963" s="38" t="str">
        <f>IFERROR(HYPERLINK("https://wa.me/"&amp;Tabla2[[#This Row],[CONTACTO]]&amp;"?text="&amp;Tabla2[[#This Row],[Mensaje]],"Enviar mensaje"),"")</f>
        <v>Enviar mensaje</v>
      </c>
      <c r="AH1963" s="15" t="str">
        <f>CONCATENATE(A1963,F1963)</f>
        <v>1962MSBU2887936</v>
      </c>
      <c r="AI1963" s="15" t="str">
        <f>CONCATENATE("ENT-",A1963)</f>
        <v>ENT-1962</v>
      </c>
      <c r="AJ1963" s="15" t="str">
        <f>IF(Tabla2[[#This Row],[Op]]&lt;&gt;"","ENTREGA","")</f>
        <v>ENTREGA</v>
      </c>
      <c r="AK1963" s="40" t="str">
        <f>(Tabla2[[#This Row],[FECHA ENTREGA]]&amp;Tabla2[[#This Row],[HORA ENTREGA]])</f>
        <v>461180,458333333333333</v>
      </c>
      <c r="AL1963" s="34" t="str">
        <f>IFERROR(HYPERLINK("https://wa.me/"&amp;Tabla2[[#This Row],[CONTACTO]]&amp;"?text="&amp;Tabla2[[#This Row],[Mensaje]]),"")</f>
        <v xml:space="preserve">https://wa.me/56968463649?text=Hola!%0AServicio del día 06-04%0A *Cliente:* SOCIEDAD COMERCIAL MARBEN PETS LTDA */ Cont: * MSBU2887936*/ HR Entrega: *11:00* /Dirección: *RUTA F-852 LA FRAGUA 931, LOTE NUMERO 32 CARPAS BLANCAS </v>
      </c>
    </row>
    <row r="1964" spans="1:38" s="15" customFormat="1" ht="16.5" customHeight="1" x14ac:dyDescent="0.2">
      <c r="A1964" s="15">
        <f>ROW(A1963)</f>
        <v>1963</v>
      </c>
      <c r="B1964" s="15">
        <f>IF(J1964=J1963,B1963+1,1)</f>
        <v>24</v>
      </c>
      <c r="C1964" s="15" t="s">
        <v>236</v>
      </c>
      <c r="D1964" s="25" t="s">
        <v>39</v>
      </c>
      <c r="E1964" s="27">
        <v>299586</v>
      </c>
      <c r="F1964" s="27" t="s">
        <v>3102</v>
      </c>
      <c r="G1964" s="27" t="s">
        <v>64</v>
      </c>
      <c r="H1964" s="27">
        <v>30000</v>
      </c>
      <c r="I1964" s="27" t="s">
        <v>42</v>
      </c>
      <c r="J1964" s="28">
        <v>46118</v>
      </c>
      <c r="K1964" s="26">
        <v>0.45833333333333331</v>
      </c>
      <c r="L1964" s="26"/>
      <c r="M1964" s="27" t="s">
        <v>347</v>
      </c>
      <c r="N1964" s="25">
        <f>IFERROR(VLOOKUP(M1964,Data!$J$1:$K$58,2,0),"")</f>
        <v>56976511010</v>
      </c>
      <c r="O1964" s="27" t="s">
        <v>516</v>
      </c>
      <c r="P1964" s="27"/>
      <c r="Q1964" s="27" t="s">
        <v>3097</v>
      </c>
      <c r="R1964" s="27" t="s">
        <v>1765</v>
      </c>
      <c r="S1964" s="27" t="s">
        <v>3101</v>
      </c>
      <c r="T1964" s="27"/>
      <c r="U1964" s="28">
        <v>46118</v>
      </c>
      <c r="X1964" s="27"/>
      <c r="Y1964" s="27"/>
      <c r="Z1964" s="29"/>
      <c r="AA1964" s="29">
        <v>0.4375</v>
      </c>
      <c r="AB1964" s="29">
        <v>0.52638888888888891</v>
      </c>
      <c r="AC1964" s="30">
        <v>46118</v>
      </c>
      <c r="AD1964" s="15" t="str">
        <f>IF(Tabla2[[#This Row],[HORA ENTREGA]]="DIRECTO","On time", IF(AA1964&lt;&gt;"",IF(Tabla2[[#This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4" s="15" t="str">
        <f>MID(Tabla2[[#This Row],[TIPO]],1,3)</f>
        <v xml:space="preserve">20 </v>
      </c>
      <c r="AF19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SOCIEDAD COMERCIAL MARBEN PETS LTDA */ Cont: * MSBU2872303*/ HR Entrega: *11:00* /Dirección: *RUTA F-852 LA FRAGUA 931, LOTE NUMERO 32 CARPAS BLANCAS </v>
      </c>
      <c r="AG1964" s="38" t="str">
        <f>IFERROR(HYPERLINK("https://wa.me/"&amp;Tabla2[[#This Row],[CONTACTO]]&amp;"?text="&amp;Tabla2[[#This Row],[Mensaje]],"Enviar mensaje"),"")</f>
        <v>Enviar mensaje</v>
      </c>
      <c r="AH1964" s="15" t="str">
        <f>CONCATENATE(A1964,F1964)</f>
        <v>1963MSBU2872303</v>
      </c>
      <c r="AI1964" s="15" t="str">
        <f>CONCATENATE("ENT-",A1964)</f>
        <v>ENT-1963</v>
      </c>
      <c r="AJ1964" s="15" t="str">
        <f>IF(Tabla2[[#This Row],[Op]]&lt;&gt;"","ENTREGA","")</f>
        <v>ENTREGA</v>
      </c>
      <c r="AK1964" s="40" t="str">
        <f>(Tabla2[[#This Row],[FECHA ENTREGA]]&amp;Tabla2[[#This Row],[HORA ENTREGA]])</f>
        <v>461180,458333333333333</v>
      </c>
      <c r="AL1964" s="34" t="str">
        <f>IFERROR(HYPERLINK("https://wa.me/"&amp;Tabla2[[#This Row],[CONTACTO]]&amp;"?text="&amp;Tabla2[[#This Row],[Mensaje]]),"")</f>
        <v xml:space="preserve">https://wa.me/56976511010?text=Hola!%0AServicio del día 06-04%0A *Cliente:* SOCIEDAD COMERCIAL MARBEN PETS LTDA */ Cont: * MSBU2872303*/ HR Entrega: *11:00* /Dirección: *RUTA F-852 LA FRAGUA 931, LOTE NUMERO 32 CARPAS BLANCAS </v>
      </c>
    </row>
    <row r="1965" spans="1:38" s="15" customFormat="1" ht="16.5" customHeight="1" x14ac:dyDescent="0.2">
      <c r="A1965" s="15">
        <f>ROW(A1964)</f>
        <v>1964</v>
      </c>
      <c r="B1965" s="15">
        <f>IF(J1965=J1964,B1964+1,1)</f>
        <v>25</v>
      </c>
      <c r="C1965" s="15" t="s">
        <v>236</v>
      </c>
      <c r="D1965" s="25" t="s">
        <v>39</v>
      </c>
      <c r="E1965" s="27"/>
      <c r="F1965" s="27" t="s">
        <v>3103</v>
      </c>
      <c r="G1965" s="27"/>
      <c r="H1965" s="27"/>
      <c r="I1965" s="27" t="s">
        <v>42</v>
      </c>
      <c r="J1965" s="28">
        <v>46118</v>
      </c>
      <c r="K1965" s="26">
        <v>0.45833333333333331</v>
      </c>
      <c r="L1965" s="26"/>
      <c r="M1965" s="27" t="s">
        <v>433</v>
      </c>
      <c r="N1965" s="25">
        <f>IFERROR(VLOOKUP(M1965,Data!$J$1:$K$58,2,0),"")</f>
        <v>56994354094</v>
      </c>
      <c r="O1965" s="27" t="s">
        <v>434</v>
      </c>
      <c r="P1965" s="27"/>
      <c r="Q1965" s="27" t="s">
        <v>3097</v>
      </c>
      <c r="R1965" s="27" t="s">
        <v>1765</v>
      </c>
      <c r="S1965" s="27" t="s">
        <v>225</v>
      </c>
      <c r="T1965" s="27"/>
      <c r="U1965" s="28">
        <v>46119</v>
      </c>
      <c r="X1965" s="27"/>
      <c r="Y1965" s="27"/>
      <c r="Z1965" s="29"/>
      <c r="AA1965" s="29">
        <v>0.49513888888888891</v>
      </c>
      <c r="AB1965" s="29">
        <v>0.58680555555555558</v>
      </c>
      <c r="AC1965" s="30">
        <v>46118</v>
      </c>
      <c r="AD1965" s="15" t="str">
        <f>IF(Tabla2[[#This Row],[HORA ENTREGA]]="DIRECTO","On time", IF(AA1965&lt;&gt;"",IF(Tabla2[[#This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65" s="15" t="str">
        <f>MID(Tabla2[[#This Row],[TIPO]],1,3)</f>
        <v/>
      </c>
      <c r="AF19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SOCIEDAD COMERCIAL MARBEN PETS LTDA */ Cont: * MSBU2872659*/ HR Entrega: *11:00* /Dirección: *RUTA F-852 LA FRAGUA 931, LOTE NUMERO 32 CARPAS BLANCAS </v>
      </c>
      <c r="AG1965" s="38" t="str">
        <f>IFERROR(HYPERLINK("https://wa.me/"&amp;Tabla2[[#This Row],[CONTACTO]]&amp;"?text="&amp;Tabla2[[#This Row],[Mensaje]],"Enviar mensaje"),"")</f>
        <v>Enviar mensaje</v>
      </c>
      <c r="AH1965" s="15" t="str">
        <f>CONCATENATE(A1965,F1965)</f>
        <v>1964MSBU2872659</v>
      </c>
      <c r="AI1965" s="15" t="str">
        <f>CONCATENATE("ENT-",A1965)</f>
        <v>ENT-1964</v>
      </c>
      <c r="AJ1965" s="15" t="str">
        <f>IF(Tabla2[[#This Row],[Op]]&lt;&gt;"","ENTREGA","")</f>
        <v>ENTREGA</v>
      </c>
      <c r="AK1965" s="40" t="str">
        <f>(Tabla2[[#This Row],[FECHA ENTREGA]]&amp;Tabla2[[#This Row],[HORA ENTREGA]])</f>
        <v>461180,458333333333333</v>
      </c>
      <c r="AL1965" s="34" t="str">
        <f>IFERROR(HYPERLINK("https://wa.me/"&amp;Tabla2[[#This Row],[CONTACTO]]&amp;"?text="&amp;Tabla2[[#This Row],[Mensaje]]),"")</f>
        <v xml:space="preserve">https://wa.me/56994354094?text=Hola!%0AServicio del día 06-04%0A *Cliente:* SOCIEDAD COMERCIAL MARBEN PETS LTDA */ Cont: * MSBU2872659*/ HR Entrega: *11:00* /Dirección: *RUTA F-852 LA FRAGUA 931, LOTE NUMERO 32 CARPAS BLANCAS </v>
      </c>
    </row>
    <row r="1966" spans="1:38" s="15" customFormat="1" ht="16.5" customHeight="1" x14ac:dyDescent="0.2">
      <c r="A1966" s="15">
        <f>ROW(A1965)</f>
        <v>1965</v>
      </c>
      <c r="B1966" s="15">
        <f>IF(J1966=J1965,B1965+1,1)</f>
        <v>26</v>
      </c>
      <c r="C1966" s="15" t="s">
        <v>1313</v>
      </c>
      <c r="D1966" s="25" t="s">
        <v>39</v>
      </c>
      <c r="E1966" s="27">
        <v>302446</v>
      </c>
      <c r="F1966" s="27" t="s">
        <v>3104</v>
      </c>
      <c r="G1966" s="27" t="s">
        <v>64</v>
      </c>
      <c r="H1966" s="27">
        <v>20976</v>
      </c>
      <c r="I1966" s="27" t="s">
        <v>3105</v>
      </c>
      <c r="J1966" s="28">
        <v>46118</v>
      </c>
      <c r="K1966" s="26">
        <v>0.375</v>
      </c>
      <c r="L1966" s="26" t="s">
        <v>335</v>
      </c>
      <c r="M1966" s="27" t="s">
        <v>688</v>
      </c>
      <c r="N1966" s="25">
        <f>IFERROR(VLOOKUP(M1966,Data!$J$1:$K$58,2,0),"")</f>
        <v>56950104102</v>
      </c>
      <c r="O1966" s="27" t="s">
        <v>552</v>
      </c>
      <c r="P1966" s="27"/>
      <c r="Q1966" s="27" t="s">
        <v>1316</v>
      </c>
      <c r="R1966" s="27" t="s">
        <v>48</v>
      </c>
      <c r="S1966" s="27" t="s">
        <v>688</v>
      </c>
      <c r="T1966" s="27"/>
      <c r="U1966" s="28">
        <v>46118</v>
      </c>
      <c r="X1966" s="27"/>
      <c r="Y1966" s="27"/>
      <c r="Z1966" s="29"/>
      <c r="AA1966" s="29">
        <v>0.37013888888888891</v>
      </c>
      <c r="AB1966" s="29">
        <v>0.42083333333333334</v>
      </c>
      <c r="AC1966" s="30">
        <v>46118</v>
      </c>
      <c r="AD1966" s="15" t="str">
        <f>IF(Tabla2[[#This Row],[HORA ENTREGA]]="DIRECTO","On time", IF(AA1966&lt;&gt;"",IF(Tabla2[[#This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6" s="15" t="str">
        <f>MID(Tabla2[[#This Row],[TIPO]],1,3)</f>
        <v xml:space="preserve">20 </v>
      </c>
      <c r="AF19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STAR CLUTCH S A */ Cont: * GESU1042073*/ HR Entrega: *09:00* /Dirección: *CAMINO SAN PEDRO 9580, PUDAHUEL</v>
      </c>
      <c r="AG1966" s="38" t="str">
        <f>IFERROR(HYPERLINK("https://wa.me/"&amp;Tabla2[[#This Row],[CONTACTO]]&amp;"?text="&amp;Tabla2[[#This Row],[Mensaje]],"Enviar mensaje"),"")</f>
        <v>Enviar mensaje</v>
      </c>
      <c r="AH1966" s="15" t="str">
        <f>CONCATENATE(A1966,F1966)</f>
        <v>1965GESU1042073</v>
      </c>
      <c r="AI1966" s="15" t="str">
        <f>CONCATENATE("ENT-",A1966)</f>
        <v>ENT-1965</v>
      </c>
      <c r="AJ1966" s="15" t="str">
        <f>IF(Tabla2[[#This Row],[Op]]&lt;&gt;"","ENTREGA","")</f>
        <v>ENTREGA</v>
      </c>
      <c r="AK1966" s="40" t="str">
        <f>(Tabla2[[#This Row],[FECHA ENTREGA]]&amp;Tabla2[[#This Row],[HORA ENTREGA]])</f>
        <v>461180,375</v>
      </c>
      <c r="AL1966" s="34" t="str">
        <f>IFERROR(HYPERLINK("https://wa.me/"&amp;Tabla2[[#This Row],[CONTACTO]]&amp;"?text="&amp;Tabla2[[#This Row],[Mensaje]]),"")</f>
        <v>https://wa.me/56950104102?text=Hola!%0AServicio del día 06-04%0A *Cliente:* STAR CLUTCH S A */ Cont: * GESU1042073*/ HR Entrega: *09:00* /Dirección: *CAMINO SAN PEDRO 9580, PUDAHUEL</v>
      </c>
    </row>
    <row r="1967" spans="1:38" s="15" customFormat="1" ht="16.5" customHeight="1" x14ac:dyDescent="0.2">
      <c r="A1967" s="15">
        <f>ROW(A1966)</f>
        <v>1966</v>
      </c>
      <c r="B1967" s="15">
        <f>IF(J1967=J1966,B1966+1,1)</f>
        <v>27</v>
      </c>
      <c r="C1967" s="15" t="s">
        <v>3106</v>
      </c>
      <c r="D1967" s="25" t="s">
        <v>39</v>
      </c>
      <c r="E1967" s="27"/>
      <c r="F1967" s="27" t="s">
        <v>3107</v>
      </c>
      <c r="G1967" s="27" t="s">
        <v>41</v>
      </c>
      <c r="H1967" s="27"/>
      <c r="I1967" s="27" t="s">
        <v>42</v>
      </c>
      <c r="J1967" s="28">
        <v>46118</v>
      </c>
      <c r="K1967" s="26">
        <v>0.33333333333333331</v>
      </c>
      <c r="L1967" s="26"/>
      <c r="M1967" s="27" t="s">
        <v>164</v>
      </c>
      <c r="N1967" s="25">
        <f>IFERROR(VLOOKUP(M1967,Data!$J$1:$K$58,2,0),"")</f>
        <v>56967398822</v>
      </c>
      <c r="O1967" s="27" t="s">
        <v>165</v>
      </c>
      <c r="P1967" s="27"/>
      <c r="Q1967" s="27" t="s">
        <v>1036</v>
      </c>
      <c r="R1967" s="27" t="s">
        <v>280</v>
      </c>
      <c r="S1967" s="27" t="s">
        <v>164</v>
      </c>
      <c r="T1967" s="27"/>
      <c r="U1967" s="28">
        <v>46118</v>
      </c>
      <c r="X1967" s="27"/>
      <c r="Y1967" s="27"/>
      <c r="Z1967" s="29"/>
      <c r="AA1967" s="29">
        <v>0.49652777777777779</v>
      </c>
      <c r="AB1967" s="29">
        <v>0.64583333333333337</v>
      </c>
      <c r="AC1967" s="30">
        <v>46118</v>
      </c>
      <c r="AD1967" s="15" t="str">
        <f>IF(Tabla2[[#This Row],[HORA ENTREGA]]="DIRECTO","On time", IF(AA1967&lt;&gt;"",IF(Tabla2[[#This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67" s="15" t="str">
        <f>MID(Tabla2[[#This Row],[TIPO]],1,3)</f>
        <v xml:space="preserve">40 </v>
      </c>
      <c r="AF19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SUPERMERCADO DEL NEUMATICO */ Cont: * TGBU4107292*/ HR Entrega: *08:00* /Dirección: *AV. GENERAL VELASQUEZ 10901, SAN BERNARDO</v>
      </c>
      <c r="AG1967" s="38" t="str">
        <f>IFERROR(HYPERLINK("https://wa.me/"&amp;Tabla2[[#This Row],[CONTACTO]]&amp;"?text="&amp;Tabla2[[#This Row],[Mensaje]],"Enviar mensaje"),"")</f>
        <v>Enviar mensaje</v>
      </c>
      <c r="AH1967" s="15" t="str">
        <f>CONCATENATE(A1967,F1967)</f>
        <v>1966TGBU4107292</v>
      </c>
      <c r="AI1967" s="15" t="str">
        <f>CONCATENATE("ENT-",A1967)</f>
        <v>ENT-1966</v>
      </c>
      <c r="AJ1967" s="15" t="str">
        <f>IF(Tabla2[[#This Row],[Op]]&lt;&gt;"","ENTREGA","")</f>
        <v>ENTREGA</v>
      </c>
      <c r="AK1967" s="40" t="str">
        <f>(Tabla2[[#This Row],[FECHA ENTREGA]]&amp;Tabla2[[#This Row],[HORA ENTREGA]])</f>
        <v>461180,333333333333333</v>
      </c>
      <c r="AL1967" s="34" t="str">
        <f>IFERROR(HYPERLINK("https://wa.me/"&amp;Tabla2[[#This Row],[CONTACTO]]&amp;"?text="&amp;Tabla2[[#This Row],[Mensaje]]),"")</f>
        <v>https://wa.me/56967398822?text=Hola!%0AServicio del día 06-04%0A *Cliente:* SUPERMERCADO DEL NEUMATICO */ Cont: * TGBU4107292*/ HR Entrega: *08:00* /Dirección: *AV. GENERAL VELASQUEZ 10901, SAN BERNARDO</v>
      </c>
    </row>
    <row r="1968" spans="1:38" s="15" customFormat="1" ht="16.5" customHeight="1" x14ac:dyDescent="0.2">
      <c r="A1968" s="15">
        <f>ROW(A1967)</f>
        <v>1967</v>
      </c>
      <c r="B1968" s="15">
        <f>IF(J1968=J1967,B1967+1,1)</f>
        <v>28</v>
      </c>
      <c r="C1968" s="15" t="s">
        <v>447</v>
      </c>
      <c r="D1968" s="25" t="s">
        <v>39</v>
      </c>
      <c r="E1968" s="27">
        <v>386185</v>
      </c>
      <c r="F1968" s="27" t="s">
        <v>3108</v>
      </c>
      <c r="G1968" s="27" t="s">
        <v>41</v>
      </c>
      <c r="H1968" s="27">
        <v>10731</v>
      </c>
      <c r="I1968" s="27" t="s">
        <v>42</v>
      </c>
      <c r="J1968" s="28">
        <v>46118</v>
      </c>
      <c r="K1968" s="26">
        <v>0.33333333333333331</v>
      </c>
      <c r="L1968" s="26"/>
      <c r="M1968" s="27" t="s">
        <v>172</v>
      </c>
      <c r="N1968" s="25">
        <f>IFERROR(VLOOKUP(M1968,Data!$J$1:$K$58,2,0),"")</f>
        <v>56985215946</v>
      </c>
      <c r="O1968" s="27" t="s">
        <v>173</v>
      </c>
      <c r="P1968" s="27"/>
      <c r="Q1968" s="27" t="s">
        <v>450</v>
      </c>
      <c r="R1968" s="27" t="s">
        <v>2126</v>
      </c>
      <c r="S1968" s="27" t="s">
        <v>172</v>
      </c>
      <c r="T1968" s="27"/>
      <c r="U1968" s="28">
        <v>46118</v>
      </c>
      <c r="X1968" s="27"/>
      <c r="Y1968" s="27"/>
      <c r="Z1968" s="29"/>
      <c r="AA1968" s="29">
        <v>0.32291666666666669</v>
      </c>
      <c r="AB1968" s="29">
        <v>0.45833333333333331</v>
      </c>
      <c r="AC1968" s="30">
        <v>46118</v>
      </c>
      <c r="AD1968" s="15" t="str">
        <f>IF(Tabla2[[#This Row],[HORA ENTREGA]]="DIRECTO","On time", IF(AA1968&lt;&gt;"",IF(Tabla2[[#This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8" s="15" t="str">
        <f>MID(Tabla2[[#This Row],[TIPO]],1,3)</f>
        <v xml:space="preserve">40 </v>
      </c>
      <c r="AF19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TECNIKA S A */ Cont: * HAMU1465440*/ HR Entrega: *08:00* /Dirección: *Los Olivos 1270, Pudahuel</v>
      </c>
      <c r="AG1968" s="38" t="str">
        <f>IFERROR(HYPERLINK("https://wa.me/"&amp;Tabla2[[#This Row],[CONTACTO]]&amp;"?text="&amp;Tabla2[[#This Row],[Mensaje]],"Enviar mensaje"),"")</f>
        <v>Enviar mensaje</v>
      </c>
      <c r="AH1968" s="15" t="str">
        <f>CONCATENATE(A1968,F1968)</f>
        <v>1967HAMU1465440</v>
      </c>
      <c r="AI1968" s="15" t="str">
        <f>CONCATENATE("ENT-",A1968)</f>
        <v>ENT-1967</v>
      </c>
      <c r="AJ1968" s="15" t="str">
        <f>IF(Tabla2[[#This Row],[Op]]&lt;&gt;"","ENTREGA","")</f>
        <v>ENTREGA</v>
      </c>
      <c r="AK1968" s="40" t="str">
        <f>(Tabla2[[#This Row],[FECHA ENTREGA]]&amp;Tabla2[[#This Row],[HORA ENTREGA]])</f>
        <v>461180,333333333333333</v>
      </c>
      <c r="AL1968" s="34" t="str">
        <f>IFERROR(HYPERLINK("https://wa.me/"&amp;Tabla2[[#This Row],[CONTACTO]]&amp;"?text="&amp;Tabla2[[#This Row],[Mensaje]]),"")</f>
        <v>https://wa.me/56985215946?text=Hola!%0AServicio del día 06-04%0A *Cliente:* TECNIKA S A */ Cont: * HAMU1465440*/ HR Entrega: *08:00* /Dirección: *Los Olivos 1270, Pudahuel</v>
      </c>
    </row>
    <row r="1969" spans="1:38" s="15" customFormat="1" ht="16.5" customHeight="1" x14ac:dyDescent="0.2">
      <c r="A1969" s="15">
        <f>ROW(A1968)</f>
        <v>1968</v>
      </c>
      <c r="B1969" s="15">
        <f>IF(J1969=J1968,B1968+1,1)</f>
        <v>29</v>
      </c>
      <c r="C1969" s="15" t="s">
        <v>2344</v>
      </c>
      <c r="D1969" s="25" t="s">
        <v>39</v>
      </c>
      <c r="E1969" s="27">
        <v>1197971</v>
      </c>
      <c r="F1969" s="27" t="s">
        <v>3109</v>
      </c>
      <c r="G1969" s="27" t="s">
        <v>41</v>
      </c>
      <c r="H1969" s="27">
        <v>7291</v>
      </c>
      <c r="I1969" s="27" t="s">
        <v>42</v>
      </c>
      <c r="J1969" s="28">
        <v>46118</v>
      </c>
      <c r="K1969" s="26">
        <v>0.33333333333333331</v>
      </c>
      <c r="L1969" s="26"/>
      <c r="M1969" s="27" t="s">
        <v>366</v>
      </c>
      <c r="N1969" s="25">
        <f>IFERROR(VLOOKUP(M1969,Data!$J$1:$K$58,2,0),"")</f>
        <v>56967386251</v>
      </c>
      <c r="O1969" s="27" t="s">
        <v>367</v>
      </c>
      <c r="P1969" s="27"/>
      <c r="Q1969" s="27" t="s">
        <v>3110</v>
      </c>
      <c r="R1969" s="27" t="s">
        <v>3111</v>
      </c>
      <c r="S1969" s="27" t="s">
        <v>366</v>
      </c>
      <c r="T1969" s="27"/>
      <c r="U1969" s="28">
        <v>46118</v>
      </c>
      <c r="X1969" s="27"/>
      <c r="Y1969" s="27"/>
      <c r="Z1969" s="29"/>
      <c r="AA1969" s="29">
        <v>0.33819444444444446</v>
      </c>
      <c r="AB1969" s="29">
        <v>0.4513888888888889</v>
      </c>
      <c r="AC1969" s="30">
        <v>46118</v>
      </c>
      <c r="AD1969" s="15" t="str">
        <f>IF(Tabla2[[#This Row],[HORA ENTREGA]]="DIRECTO","On time", IF(AA1969&lt;&gt;"",IF(Tabla2[[#This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69" s="15" t="str">
        <f>MID(Tabla2[[#This Row],[TIPO]],1,3)</f>
        <v xml:space="preserve">40 </v>
      </c>
      <c r="AF19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THE ANDES BRANDS */ Cont: * TLLU5781577*/ HR Entrega: *08:00* /Dirección: *Boulevard Poniente, Modulos 21 y 22 Enea, Pudahuel </v>
      </c>
      <c r="AG1969" s="38" t="str">
        <f>IFERROR(HYPERLINK("https://wa.me/"&amp;Tabla2[[#This Row],[CONTACTO]]&amp;"?text="&amp;Tabla2[[#This Row],[Mensaje]],"Enviar mensaje"),"")</f>
        <v>Enviar mensaje</v>
      </c>
      <c r="AH1969" s="15" t="str">
        <f>CONCATENATE(A1969,F1969)</f>
        <v>1968TLLU5781577</v>
      </c>
      <c r="AI1969" s="15" t="str">
        <f>CONCATENATE("ENT-",A1969)</f>
        <v>ENT-1968</v>
      </c>
      <c r="AJ1969" s="15" t="str">
        <f>IF(Tabla2[[#This Row],[Op]]&lt;&gt;"","ENTREGA","")</f>
        <v>ENTREGA</v>
      </c>
      <c r="AK1969" s="40" t="str">
        <f>(Tabla2[[#This Row],[FECHA ENTREGA]]&amp;Tabla2[[#This Row],[HORA ENTREGA]])</f>
        <v>461180,333333333333333</v>
      </c>
      <c r="AL1969" s="34" t="str">
        <f>IFERROR(HYPERLINK("https://wa.me/"&amp;Tabla2[[#This Row],[CONTACTO]]&amp;"?text="&amp;Tabla2[[#This Row],[Mensaje]]),"")</f>
        <v xml:space="preserve">https://wa.me/56967386251?text=Hola!%0AServicio del día 06-04%0A *Cliente:* THE ANDES BRANDS */ Cont: * TLLU5781577*/ HR Entrega: *08:00* /Dirección: *Boulevard Poniente, Modulos 21 y 22 Enea, Pudahuel </v>
      </c>
    </row>
    <row r="1970" spans="1:38" s="15" customFormat="1" ht="16.5" customHeight="1" x14ac:dyDescent="0.2">
      <c r="A1970" s="15">
        <f>ROW(A1969)</f>
        <v>1969</v>
      </c>
      <c r="B1970" s="15">
        <f>IF(J1970=J1969,B1969+1,1)</f>
        <v>30</v>
      </c>
      <c r="C1970" s="15" t="s">
        <v>2344</v>
      </c>
      <c r="D1970" s="25" t="s">
        <v>39</v>
      </c>
      <c r="E1970" s="27">
        <v>1197971</v>
      </c>
      <c r="F1970" s="27" t="s">
        <v>3112</v>
      </c>
      <c r="G1970" s="27" t="s">
        <v>41</v>
      </c>
      <c r="H1970" s="27">
        <v>7291</v>
      </c>
      <c r="I1970" s="27" t="s">
        <v>42</v>
      </c>
      <c r="J1970" s="28">
        <v>46118</v>
      </c>
      <c r="K1970" s="26">
        <v>0.33333333333333331</v>
      </c>
      <c r="L1970" s="26"/>
      <c r="M1970" s="27" t="s">
        <v>55</v>
      </c>
      <c r="N1970" s="25">
        <f>IFERROR(VLOOKUP(M1970,Data!$J$1:$K$58,2,0),"")</f>
        <v>56992164782</v>
      </c>
      <c r="O1970" s="27" t="s">
        <v>56</v>
      </c>
      <c r="P1970" s="27"/>
      <c r="Q1970" s="27" t="s">
        <v>3110</v>
      </c>
      <c r="R1970" s="27" t="s">
        <v>836</v>
      </c>
      <c r="S1970" s="27" t="s">
        <v>55</v>
      </c>
      <c r="T1970" s="27"/>
      <c r="U1970" s="28">
        <v>46118</v>
      </c>
      <c r="X1970" s="27"/>
      <c r="Y1970" s="27"/>
      <c r="Z1970" s="29"/>
      <c r="AA1970" s="29">
        <v>0.2951388888888889</v>
      </c>
      <c r="AB1970" s="29">
        <v>0.41319444444444442</v>
      </c>
      <c r="AC1970" s="30">
        <v>46118</v>
      </c>
      <c r="AD1970" s="15" t="str">
        <f>IF(Tabla2[[#This Row],[HORA ENTREGA]]="DIRECTO","On time", IF(AA1970&lt;&gt;"",IF(Tabla2[[#This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0" s="15" t="str">
        <f>MID(Tabla2[[#This Row],[TIPO]],1,3)</f>
        <v xml:space="preserve">40 </v>
      </c>
      <c r="AF19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06-04%0A *Cliente:* THE ANDES BRANDS */ Cont: * TCLU1149173*/ HR Entrega: *08:00* /Dirección: *Boulevard Poniente, Modulos 21 y 22 Enea, Pudahuel </v>
      </c>
      <c r="AG1970" s="38" t="str">
        <f>IFERROR(HYPERLINK("https://wa.me/"&amp;Tabla2[[#This Row],[CONTACTO]]&amp;"?text="&amp;Tabla2[[#This Row],[Mensaje]],"Enviar mensaje"),"")</f>
        <v>Enviar mensaje</v>
      </c>
      <c r="AH1970" s="15" t="str">
        <f>CONCATENATE(A1970,F1970)</f>
        <v>1969TCLU1149173</v>
      </c>
      <c r="AI1970" s="15" t="str">
        <f>CONCATENATE("ENT-",A1970)</f>
        <v>ENT-1969</v>
      </c>
      <c r="AJ1970" s="15" t="str">
        <f>IF(Tabla2[[#This Row],[Op]]&lt;&gt;"","ENTREGA","")</f>
        <v>ENTREGA</v>
      </c>
      <c r="AK1970" s="40" t="str">
        <f>(Tabla2[[#This Row],[FECHA ENTREGA]]&amp;Tabla2[[#This Row],[HORA ENTREGA]])</f>
        <v>461180,333333333333333</v>
      </c>
      <c r="AL1970" s="34" t="str">
        <f>IFERROR(HYPERLINK("https://wa.me/"&amp;Tabla2[[#This Row],[CONTACTO]]&amp;"?text="&amp;Tabla2[[#This Row],[Mensaje]]),"")</f>
        <v xml:space="preserve">https://wa.me/56992164782?text=Hola!%0AServicio del día 06-04%0A *Cliente:* THE ANDES BRANDS */ Cont: * TCLU1149173*/ HR Entrega: *08:00* /Dirección: *Boulevard Poniente, Modulos 21 y 22 Enea, Pudahuel </v>
      </c>
    </row>
    <row r="1971" spans="1:38" s="15" customFormat="1" ht="16.5" customHeight="1" x14ac:dyDescent="0.2">
      <c r="A1971" s="15">
        <f>ROW(A1970)</f>
        <v>1970</v>
      </c>
      <c r="B1971" s="15">
        <f>IF(J1971=J1970,B1970+1,1)</f>
        <v>31</v>
      </c>
      <c r="C1971" s="15" t="s">
        <v>3113</v>
      </c>
      <c r="D1971" s="25" t="s">
        <v>39</v>
      </c>
      <c r="E1971" s="27">
        <v>531076</v>
      </c>
      <c r="F1971" s="27" t="s">
        <v>3114</v>
      </c>
      <c r="G1971" s="27" t="s">
        <v>41</v>
      </c>
      <c r="H1971" s="27">
        <v>9160</v>
      </c>
      <c r="I1971" s="27" t="s">
        <v>42</v>
      </c>
      <c r="J1971" s="28">
        <v>46118</v>
      </c>
      <c r="K1971" s="26">
        <v>0.33333333333333331</v>
      </c>
      <c r="L1971" s="26"/>
      <c r="M1971" s="27" t="s">
        <v>241</v>
      </c>
      <c r="N1971" s="25">
        <f>IFERROR(VLOOKUP(M1971,Data!$J$1:$K$58,2,0),"")</f>
        <v>56984880436</v>
      </c>
      <c r="O1971" s="27" t="s">
        <v>242</v>
      </c>
      <c r="P1971" s="27"/>
      <c r="Q1971" s="27" t="s">
        <v>249</v>
      </c>
      <c r="R1971" s="27" t="s">
        <v>3064</v>
      </c>
      <c r="S1971" s="27" t="s">
        <v>3115</v>
      </c>
      <c r="T1971" s="27"/>
      <c r="U1971" s="28">
        <v>46118</v>
      </c>
      <c r="X1971" s="27"/>
      <c r="Y1971" s="27"/>
      <c r="Z1971" s="29"/>
      <c r="AA1971" s="29">
        <v>0.33055555555555555</v>
      </c>
      <c r="AB1971" s="29">
        <v>0.45208333333333334</v>
      </c>
      <c r="AC1971" s="30">
        <v>46118</v>
      </c>
      <c r="AD1971" s="15" t="str">
        <f>IF(Tabla2[[#This Row],[HORA ENTREGA]]="DIRECTO","On time", IF(AA1971&lt;&gt;"",IF(Tabla2[[#This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1" s="15" t="str">
        <f>MID(Tabla2[[#This Row],[TIPO]],1,3)</f>
        <v xml:space="preserve">40 </v>
      </c>
      <c r="AF19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06-04%0A *Cliente:* VILLAR HERMANOS */ Cont: * FFAU2409583*/ HR Entrega: *08:00* /Dirección: *SALAR DE ATACAMA 1330, PUDAHUEL</v>
      </c>
      <c r="AG1971" s="38" t="str">
        <f>IFERROR(HYPERLINK("https://wa.me/"&amp;Tabla2[[#This Row],[CONTACTO]]&amp;"?text="&amp;Tabla2[[#This Row],[Mensaje]],"Enviar mensaje"),"")</f>
        <v>Enviar mensaje</v>
      </c>
      <c r="AH1971" s="15" t="str">
        <f>CONCATENATE(A1971,F1971)</f>
        <v>1970FFAU2409583</v>
      </c>
      <c r="AI1971" s="15" t="str">
        <f>CONCATENATE("ENT-",A1971)</f>
        <v>ENT-1970</v>
      </c>
      <c r="AJ1971" s="15" t="str">
        <f>IF(Tabla2[[#This Row],[Op]]&lt;&gt;"","ENTREGA","")</f>
        <v>ENTREGA</v>
      </c>
      <c r="AK1971" s="40" t="str">
        <f>(Tabla2[[#This Row],[FECHA ENTREGA]]&amp;Tabla2[[#This Row],[HORA ENTREGA]])</f>
        <v>461180,333333333333333</v>
      </c>
      <c r="AL1971" s="34" t="str">
        <f>IFERROR(HYPERLINK("https://wa.me/"&amp;Tabla2[[#This Row],[CONTACTO]]&amp;"?text="&amp;Tabla2[[#This Row],[Mensaje]]),"")</f>
        <v>https://wa.me/56984880436?text=Hola!%0AServicio del día 06-04%0A *Cliente:* VILLAR HERMANOS */ Cont: * FFAU2409583*/ HR Entrega: *08:00* /Dirección: *SALAR DE ATACAMA 1330, PUDAHUEL</v>
      </c>
    </row>
    <row r="1972" spans="1:38" s="15" customFormat="1" ht="16.5" customHeight="1" x14ac:dyDescent="0.2">
      <c r="A1972" s="15">
        <f>ROW(A1971)</f>
        <v>1971</v>
      </c>
      <c r="B1972" s="15">
        <f>IF(J1972=J1971,B1971+1,1)</f>
        <v>1</v>
      </c>
      <c r="C1972" s="15" t="s">
        <v>258</v>
      </c>
      <c r="D1972" s="25" t="s">
        <v>39</v>
      </c>
      <c r="E1972" s="27">
        <v>301604</v>
      </c>
      <c r="F1972" s="27" t="s">
        <v>3116</v>
      </c>
      <c r="G1972" s="27" t="s">
        <v>54</v>
      </c>
      <c r="H1972" s="27">
        <v>25135</v>
      </c>
      <c r="I1972" s="27" t="s">
        <v>42</v>
      </c>
      <c r="J1972" s="28">
        <v>46119</v>
      </c>
      <c r="K1972" s="26">
        <v>0.375</v>
      </c>
      <c r="L1972" s="26"/>
      <c r="M1972" s="27" t="s">
        <v>147</v>
      </c>
      <c r="N1972" s="25">
        <f>IFERROR(VLOOKUP(M1972,Data!$J$1:$K$58,2,0),"")</f>
        <v>56935532735</v>
      </c>
      <c r="O1972" s="27" t="s">
        <v>148</v>
      </c>
      <c r="P1972" s="27"/>
      <c r="Q1972" s="27" t="s">
        <v>3117</v>
      </c>
      <c r="R1972" s="27" t="s">
        <v>218</v>
      </c>
      <c r="S1972" s="27" t="s">
        <v>147</v>
      </c>
      <c r="T1972" s="27"/>
      <c r="U1972" s="28">
        <v>46119</v>
      </c>
      <c r="X1972" s="27"/>
      <c r="Y1972" s="27"/>
      <c r="Z1972" s="29"/>
      <c r="AA1972" s="29">
        <v>0.30208333333333331</v>
      </c>
      <c r="AB1972" s="29">
        <v>0.50694444444444442</v>
      </c>
      <c r="AC1972" s="30">
        <v>46119</v>
      </c>
      <c r="AD1972" s="15" t="str">
        <f>IF(Tabla2[[#This Row],[HORA ENTREGA]]="DIRECTO","On time", IF(AA1972&lt;&gt;"",IF(Tabla2[[#This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2" s="15" t="str">
        <f>MID(Tabla2[[#This Row],[TIPO]],1,3)</f>
        <v xml:space="preserve">40 </v>
      </c>
      <c r="AF19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ALMAKILA SPA */ Cont: * MNBU3950660*/ HR Entrega: *09:00* /Dirección: *PARINACOTA 233, QUILICURA / ANTILLANCA 451</v>
      </c>
      <c r="AG1972" s="38" t="str">
        <f>IFERROR(HYPERLINK("https://wa.me/"&amp;Tabla2[[#This Row],[CONTACTO]]&amp;"?text="&amp;Tabla2[[#This Row],[Mensaje]],"Enviar mensaje"),"")</f>
        <v>Enviar mensaje</v>
      </c>
      <c r="AH1972" s="15" t="str">
        <f>CONCATENATE(A1972,F1972)</f>
        <v>1971MNBU3950660</v>
      </c>
      <c r="AI1972" s="15" t="str">
        <f>CONCATENATE("ENT-",A1972)</f>
        <v>ENT-1971</v>
      </c>
      <c r="AJ1972" s="15" t="str">
        <f>IF(Tabla2[[#This Row],[Op]]&lt;&gt;"","ENTREGA","")</f>
        <v>ENTREGA</v>
      </c>
      <c r="AK1972" s="40" t="str">
        <f>(Tabla2[[#This Row],[FECHA ENTREGA]]&amp;Tabla2[[#This Row],[HORA ENTREGA]])</f>
        <v>461190,375</v>
      </c>
      <c r="AL1972" s="34" t="str">
        <f>IFERROR(HYPERLINK("https://wa.me/"&amp;Tabla2[[#This Row],[CONTACTO]]&amp;"?text="&amp;Tabla2[[#This Row],[Mensaje]]),"")</f>
        <v>https://wa.me/56935532735?text=Hola!%0AServicio del día 07-04%0A *Cliente:* ALMAKILA SPA */ Cont: * MNBU3950660*/ HR Entrega: *09:00* /Dirección: *PARINACOTA 233, QUILICURA / ANTILLANCA 451</v>
      </c>
    </row>
    <row r="1973" spans="1:38" s="15" customFormat="1" ht="16.5" customHeight="1" x14ac:dyDescent="0.2">
      <c r="A1973" s="15">
        <f>ROW(A1972)</f>
        <v>1972</v>
      </c>
      <c r="B1973" s="15">
        <f>IF(J1973=J1972,B1972+1,1)</f>
        <v>2</v>
      </c>
      <c r="C1973" s="15" t="s">
        <v>263</v>
      </c>
      <c r="D1973" s="25" t="s">
        <v>39</v>
      </c>
      <c r="E1973" s="27">
        <v>1286458</v>
      </c>
      <c r="F1973" s="27" t="s">
        <v>3118</v>
      </c>
      <c r="G1973" s="27" t="s">
        <v>41</v>
      </c>
      <c r="H1973" s="27">
        <v>20097</v>
      </c>
      <c r="I1973" s="27" t="s">
        <v>42</v>
      </c>
      <c r="J1973" s="28">
        <v>46119</v>
      </c>
      <c r="K1973" s="26">
        <v>0.35416666666666669</v>
      </c>
      <c r="L1973" s="26"/>
      <c r="M1973" s="27" t="s">
        <v>211</v>
      </c>
      <c r="N1973" s="25">
        <f>IFERROR(VLOOKUP(M1973,Data!$J$1:$K$58,2,0),"")</f>
        <v>56961282379</v>
      </c>
      <c r="O1973" s="27" t="s">
        <v>212</v>
      </c>
      <c r="P1973" s="27"/>
      <c r="Q1973" s="27" t="s">
        <v>3119</v>
      </c>
      <c r="R1973" s="27" t="s">
        <v>2813</v>
      </c>
      <c r="S1973" s="27" t="s">
        <v>211</v>
      </c>
      <c r="T1973" s="27"/>
      <c r="U1973" s="28">
        <v>46119</v>
      </c>
      <c r="X1973" s="27"/>
      <c r="Y1973" s="27"/>
      <c r="Z1973" s="29"/>
      <c r="AA1973" s="29">
        <v>0.34166666666666667</v>
      </c>
      <c r="AB1973" s="29">
        <v>0.46527777777777779</v>
      </c>
      <c r="AC1973" s="30">
        <v>46119</v>
      </c>
      <c r="AD1973" s="15" t="str">
        <f>IF(Tabla2[[#This Row],[HORA ENTREGA]]="DIRECTO","On time", IF(AA1973&lt;&gt;"",IF(Tabla2[[#This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3" s="15" t="str">
        <f>MID(Tabla2[[#This Row],[TIPO]],1,3)</f>
        <v xml:space="preserve">40 </v>
      </c>
      <c r="AF19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BARCEL CHILE S.A. */ Cont: * HAMU4981007*/ HR Entrega: *08:30* /Dirección: *BODEGA AGUNSA, AVENIDA LA MONTAÑA 1550  (INGRESO PORTERIA A)</v>
      </c>
      <c r="AG1973" s="38" t="str">
        <f>IFERROR(HYPERLINK("https://wa.me/"&amp;Tabla2[[#This Row],[CONTACTO]]&amp;"?text="&amp;Tabla2[[#This Row],[Mensaje]],"Enviar mensaje"),"")</f>
        <v>Enviar mensaje</v>
      </c>
      <c r="AH1973" s="15" t="str">
        <f>CONCATENATE(A1973,F1973)</f>
        <v>1972HAMU4981007</v>
      </c>
      <c r="AI1973" s="15" t="str">
        <f>CONCATENATE("ENT-",A1973)</f>
        <v>ENT-1972</v>
      </c>
      <c r="AJ1973" s="15" t="str">
        <f>IF(Tabla2[[#This Row],[Op]]&lt;&gt;"","ENTREGA","")</f>
        <v>ENTREGA</v>
      </c>
      <c r="AK1973" s="40" t="str">
        <f>(Tabla2[[#This Row],[FECHA ENTREGA]]&amp;Tabla2[[#This Row],[HORA ENTREGA]])</f>
        <v>461190,354166666666667</v>
      </c>
      <c r="AL1973" s="34" t="str">
        <f>IFERROR(HYPERLINK("https://wa.me/"&amp;Tabla2[[#This Row],[CONTACTO]]&amp;"?text="&amp;Tabla2[[#This Row],[Mensaje]]),"")</f>
        <v>https://wa.me/56961282379?text=Hola!%0AServicio del día 07-04%0A *Cliente:* BARCEL CHILE S.A. */ Cont: * HAMU4981007*/ HR Entrega: *08:30* /Dirección: *BODEGA AGUNSA, AVENIDA LA MONTAÑA 1550  (INGRESO PORTERIA A)</v>
      </c>
    </row>
    <row r="1974" spans="1:38" s="15" customFormat="1" ht="16.5" customHeight="1" x14ac:dyDescent="0.2">
      <c r="A1974" s="15">
        <f>ROW(A1973)</f>
        <v>1973</v>
      </c>
      <c r="B1974" s="15">
        <f>IF(J1974=J1973,B1973+1,1)</f>
        <v>3</v>
      </c>
      <c r="C1974" s="15" t="s">
        <v>263</v>
      </c>
      <c r="D1974" s="25" t="s">
        <v>39</v>
      </c>
      <c r="E1974" s="27">
        <v>1286458</v>
      </c>
      <c r="F1974" s="27" t="s">
        <v>3120</v>
      </c>
      <c r="G1974" s="27" t="s">
        <v>41</v>
      </c>
      <c r="H1974" s="27">
        <v>20097</v>
      </c>
      <c r="I1974" s="27" t="s">
        <v>42</v>
      </c>
      <c r="J1974" s="28">
        <v>46119</v>
      </c>
      <c r="K1974" s="26">
        <v>0.39583333333333331</v>
      </c>
      <c r="L1974" s="26"/>
      <c r="M1974" s="27" t="s">
        <v>192</v>
      </c>
      <c r="N1974" s="25">
        <f>IFERROR(VLOOKUP(M1974,Data!$J$1:$K$58,2,0),"")</f>
        <v>56967396661</v>
      </c>
      <c r="O1974" s="27" t="s">
        <v>73</v>
      </c>
      <c r="P1974" s="27"/>
      <c r="Q1974" s="27" t="s">
        <v>3119</v>
      </c>
      <c r="R1974" s="27" t="s">
        <v>2813</v>
      </c>
      <c r="S1974" s="27" t="s">
        <v>126</v>
      </c>
      <c r="T1974" s="27"/>
      <c r="U1974" s="28">
        <v>46128</v>
      </c>
      <c r="X1974" s="27"/>
      <c r="Y1974" s="27"/>
      <c r="Z1974" s="29"/>
      <c r="AA1974" s="29">
        <v>0.39791666666666664</v>
      </c>
      <c r="AB1974" s="29">
        <v>0.51249999999999996</v>
      </c>
      <c r="AC1974" s="30">
        <v>46119</v>
      </c>
      <c r="AD1974" s="15" t="str">
        <f>IF(Tabla2[[#This Row],[HORA ENTREGA]]="DIRECTO","On time", IF(AA1974&lt;&gt;"",IF(Tabla2[[#This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4" s="15" t="str">
        <f>MID(Tabla2[[#This Row],[TIPO]],1,3)</f>
        <v xml:space="preserve">40 </v>
      </c>
      <c r="AF19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BARCEL CHILE S.A. */ Cont: * HAMU2346574*/ HR Entrega: *09:30* /Dirección: *BODEGA AGUNSA, AVENIDA LA MONTAÑA 1550  (INGRESO PORTERIA A)</v>
      </c>
      <c r="AG1974" s="38" t="str">
        <f>IFERROR(HYPERLINK("https://wa.me/"&amp;Tabla2[[#This Row],[CONTACTO]]&amp;"?text="&amp;Tabla2[[#This Row],[Mensaje]],"Enviar mensaje"),"")</f>
        <v>Enviar mensaje</v>
      </c>
      <c r="AH1974" s="15" t="str">
        <f>CONCATENATE(A1974,F1974)</f>
        <v>1973HAMU2346574</v>
      </c>
      <c r="AI1974" s="15" t="str">
        <f>CONCATENATE("ENT-",A1974)</f>
        <v>ENT-1973</v>
      </c>
      <c r="AJ1974" s="15" t="str">
        <f>IF(Tabla2[[#This Row],[Op]]&lt;&gt;"","ENTREGA","")</f>
        <v>ENTREGA</v>
      </c>
      <c r="AK1974" s="40" t="str">
        <f>(Tabla2[[#This Row],[FECHA ENTREGA]]&amp;Tabla2[[#This Row],[HORA ENTREGA]])</f>
        <v>461190,395833333333333</v>
      </c>
      <c r="AL1974" s="34" t="str">
        <f>IFERROR(HYPERLINK("https://wa.me/"&amp;Tabla2[[#This Row],[CONTACTO]]&amp;"?text="&amp;Tabla2[[#This Row],[Mensaje]]),"")</f>
        <v>https://wa.me/56967396661?text=Hola!%0AServicio del día 07-04%0A *Cliente:* BARCEL CHILE S.A. */ Cont: * HAMU2346574*/ HR Entrega: *09:30* /Dirección: *BODEGA AGUNSA, AVENIDA LA MONTAÑA 1550  (INGRESO PORTERIA A)</v>
      </c>
    </row>
    <row r="1975" spans="1:38" s="15" customFormat="1" ht="16.5" customHeight="1" x14ac:dyDescent="0.2">
      <c r="A1975" s="15">
        <f>ROW(A1974)</f>
        <v>1974</v>
      </c>
      <c r="B1975" s="15">
        <f>IF(J1975=J1974,B1974+1,1)</f>
        <v>4</v>
      </c>
      <c r="C1975" s="15" t="s">
        <v>263</v>
      </c>
      <c r="D1975" s="25" t="s">
        <v>39</v>
      </c>
      <c r="E1975" s="27">
        <v>1286458</v>
      </c>
      <c r="F1975" s="27" t="s">
        <v>3121</v>
      </c>
      <c r="G1975" s="27" t="s">
        <v>41</v>
      </c>
      <c r="H1975" s="27">
        <v>20097</v>
      </c>
      <c r="I1975" s="27" t="s">
        <v>42</v>
      </c>
      <c r="J1975" s="28">
        <v>46119</v>
      </c>
      <c r="K1975" s="26">
        <v>0.4375</v>
      </c>
      <c r="L1975" s="26"/>
      <c r="M1975" s="27" t="s">
        <v>319</v>
      </c>
      <c r="N1975" s="25">
        <f>IFERROR(VLOOKUP(M1975,Data!$J$1:$K$58,2,0),"")</f>
        <v>56948501048</v>
      </c>
      <c r="O1975" s="27" t="s">
        <v>320</v>
      </c>
      <c r="P1975" s="27"/>
      <c r="Q1975" s="27" t="s">
        <v>3119</v>
      </c>
      <c r="R1975" s="27" t="s">
        <v>2813</v>
      </c>
      <c r="S1975" s="27" t="s">
        <v>319</v>
      </c>
      <c r="T1975" s="27"/>
      <c r="U1975" s="28">
        <v>46119</v>
      </c>
      <c r="X1975" s="27"/>
      <c r="Y1975" s="27"/>
      <c r="Z1975" s="29"/>
      <c r="AA1975" s="29">
        <v>0.47708333333333336</v>
      </c>
      <c r="AB1975" s="29">
        <v>0.61111111111111116</v>
      </c>
      <c r="AC1975" s="30">
        <v>46119</v>
      </c>
      <c r="AD1975" s="15" t="str">
        <f>IF(Tabla2[[#This Row],[HORA ENTREGA]]="DIRECTO","On time", IF(AA1975&lt;&gt;"",IF(Tabla2[[#This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75" s="15" t="str">
        <f>MID(Tabla2[[#This Row],[TIPO]],1,3)</f>
        <v xml:space="preserve">40 </v>
      </c>
      <c r="AF19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BARCEL CHILE S.A. */ Cont: * HAMU4221004*/ HR Entrega: *10:30* /Dirección: *BODEGA AGUNSA, AVENIDA LA MONTAÑA 1550  (INGRESO PORTERIA A)</v>
      </c>
      <c r="AG1975" s="38" t="str">
        <f>IFERROR(HYPERLINK("https://wa.me/"&amp;Tabla2[[#This Row],[CONTACTO]]&amp;"?text="&amp;Tabla2[[#This Row],[Mensaje]],"Enviar mensaje"),"")</f>
        <v>Enviar mensaje</v>
      </c>
      <c r="AH1975" s="15" t="str">
        <f>CONCATENATE(A1975,F1975)</f>
        <v>1974HAMU4221004</v>
      </c>
      <c r="AI1975" s="15" t="str">
        <f>CONCATENATE("ENT-",A1975)</f>
        <v>ENT-1974</v>
      </c>
      <c r="AJ1975" s="15" t="str">
        <f>IF(Tabla2[[#This Row],[Op]]&lt;&gt;"","ENTREGA","")</f>
        <v>ENTREGA</v>
      </c>
      <c r="AK1975" s="40" t="str">
        <f>(Tabla2[[#This Row],[FECHA ENTREGA]]&amp;Tabla2[[#This Row],[HORA ENTREGA]])</f>
        <v>461190,4375</v>
      </c>
      <c r="AL1975" s="34" t="str">
        <f>IFERROR(HYPERLINK("https://wa.me/"&amp;Tabla2[[#This Row],[CONTACTO]]&amp;"?text="&amp;Tabla2[[#This Row],[Mensaje]]),"")</f>
        <v>https://wa.me/56948501048?text=Hola!%0AServicio del día 07-04%0A *Cliente:* BARCEL CHILE S.A. */ Cont: * HAMU4221004*/ HR Entrega: *10:30* /Dirección: *BODEGA AGUNSA, AVENIDA LA MONTAÑA 1550  (INGRESO PORTERIA A)</v>
      </c>
    </row>
    <row r="1976" spans="1:38" s="15" customFormat="1" ht="16.5" customHeight="1" x14ac:dyDescent="0.2">
      <c r="A1976" s="15">
        <f>ROW(A1975)</f>
        <v>1975</v>
      </c>
      <c r="B1976" s="15">
        <f>IF(J1976=J1975,B1975+1,1)</f>
        <v>5</v>
      </c>
      <c r="C1976" s="15" t="s">
        <v>263</v>
      </c>
      <c r="D1976" s="25" t="s">
        <v>39</v>
      </c>
      <c r="E1976" s="27">
        <v>1288010</v>
      </c>
      <c r="F1976" s="27" t="s">
        <v>3122</v>
      </c>
      <c r="G1976" s="27" t="s">
        <v>41</v>
      </c>
      <c r="H1976" s="27">
        <v>20260</v>
      </c>
      <c r="I1976" s="27" t="s">
        <v>171</v>
      </c>
      <c r="J1976" s="28">
        <v>46119</v>
      </c>
      <c r="K1976" s="26">
        <v>0.5</v>
      </c>
      <c r="L1976" s="26"/>
      <c r="M1976" s="27" t="s">
        <v>126</v>
      </c>
      <c r="N1976" s="25">
        <f>IFERROR(VLOOKUP(M1976,Data!$J$1:$K$58,2,0),"")</f>
        <v>56999270871</v>
      </c>
      <c r="O1976" s="27" t="s">
        <v>173</v>
      </c>
      <c r="P1976" s="27"/>
      <c r="Q1976" s="27" t="s">
        <v>3119</v>
      </c>
      <c r="R1976" s="27" t="s">
        <v>183</v>
      </c>
      <c r="S1976" s="27" t="s">
        <v>126</v>
      </c>
      <c r="T1976" s="27"/>
      <c r="U1976" s="28">
        <v>46119</v>
      </c>
      <c r="X1976" s="27"/>
      <c r="Y1976" s="27"/>
      <c r="Z1976" s="29"/>
      <c r="AA1976" s="29">
        <v>0.47222222222222221</v>
      </c>
      <c r="AB1976" s="29">
        <v>0.54166666666666663</v>
      </c>
      <c r="AC1976" s="30">
        <v>46119</v>
      </c>
      <c r="AD1976" s="15" t="str">
        <f>IF(Tabla2[[#This Row],[HORA ENTREGA]]="DIRECTO","On time", IF(AA1976&lt;&gt;"",IF(Tabla2[[#This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6" s="15" t="str">
        <f>MID(Tabla2[[#This Row],[TIPO]],1,3)</f>
        <v xml:space="preserve">40 </v>
      </c>
      <c r="AF19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BARCEL CHILE S.A. */ Cont: * FFAU5792773*/ HR Entrega: *12:00* /Dirección: *BODEGA AGUNSA, AVENIDA LA MONTAÑA 1550  (INGRESO PORTERIA A)</v>
      </c>
      <c r="AG1976" s="38" t="str">
        <f>IFERROR(HYPERLINK("https://wa.me/"&amp;Tabla2[[#This Row],[CONTACTO]]&amp;"?text="&amp;Tabla2[[#This Row],[Mensaje]],"Enviar mensaje"),"")</f>
        <v>Enviar mensaje</v>
      </c>
      <c r="AH1976" s="15" t="str">
        <f>CONCATENATE(A1976,F1976)</f>
        <v>1975FFAU5792773</v>
      </c>
      <c r="AI1976" s="15" t="str">
        <f>CONCATENATE("ENT-",A1976)</f>
        <v>ENT-1975</v>
      </c>
      <c r="AJ1976" s="15" t="str">
        <f>IF(Tabla2[[#This Row],[Op]]&lt;&gt;"","ENTREGA","")</f>
        <v>ENTREGA</v>
      </c>
      <c r="AK1976" s="40" t="str">
        <f>(Tabla2[[#This Row],[FECHA ENTREGA]]&amp;Tabla2[[#This Row],[HORA ENTREGA]])</f>
        <v>461190,5</v>
      </c>
      <c r="AL1976" s="34" t="str">
        <f>IFERROR(HYPERLINK("https://wa.me/"&amp;Tabla2[[#This Row],[CONTACTO]]&amp;"?text="&amp;Tabla2[[#This Row],[Mensaje]]),"")</f>
        <v>https://wa.me/56999270871?text=Hola!%0AServicio del día 07-04%0A *Cliente:* BARCEL CHILE S.A. */ Cont: * FFAU5792773*/ HR Entrega: *12:00* /Dirección: *BODEGA AGUNSA, AVENIDA LA MONTAÑA 1550  (INGRESO PORTERIA A)</v>
      </c>
    </row>
    <row r="1977" spans="1:38" s="15" customFormat="1" ht="16.5" customHeight="1" x14ac:dyDescent="0.2">
      <c r="A1977" s="15">
        <f>ROW(A1976)</f>
        <v>1976</v>
      </c>
      <c r="B1977" s="15">
        <f>IF(J1977=J1976,B1976+1,1)</f>
        <v>6</v>
      </c>
      <c r="C1977" s="15" t="s">
        <v>806</v>
      </c>
      <c r="D1977" s="25" t="s">
        <v>39</v>
      </c>
      <c r="E1977" s="27">
        <v>301352</v>
      </c>
      <c r="F1977" s="27" t="s">
        <v>3123</v>
      </c>
      <c r="G1977" s="27" t="s">
        <v>41</v>
      </c>
      <c r="H1977" s="27">
        <v>24670</v>
      </c>
      <c r="I1977" s="27" t="s">
        <v>42</v>
      </c>
      <c r="J1977" s="28">
        <v>46119</v>
      </c>
      <c r="K1977" s="26">
        <v>0.375</v>
      </c>
      <c r="L1977" s="26"/>
      <c r="M1977" s="27" t="s">
        <v>649</v>
      </c>
      <c r="N1977" s="25">
        <f>IFERROR(VLOOKUP(M1977,Data!$J$1:$K$58,2,0),"")</f>
        <v>56939438073</v>
      </c>
      <c r="O1977" s="27" t="s">
        <v>203</v>
      </c>
      <c r="P1977" s="27"/>
      <c r="Q1977" s="27" t="s">
        <v>3124</v>
      </c>
      <c r="R1977" s="27" t="s">
        <v>69</v>
      </c>
      <c r="S1977" s="27" t="s">
        <v>3125</v>
      </c>
      <c r="T1977" s="27"/>
      <c r="U1977" s="28">
        <v>46119</v>
      </c>
      <c r="X1977" s="27" t="s">
        <v>271</v>
      </c>
      <c r="Y1977" s="27"/>
      <c r="Z1977" s="29"/>
      <c r="AA1977" s="29">
        <v>0.36458333333333331</v>
      </c>
      <c r="AB1977" s="29">
        <v>0.58680555555555558</v>
      </c>
      <c r="AC1977" s="30">
        <v>46119</v>
      </c>
      <c r="AD1977" s="15" t="str">
        <f>IF(Tabla2[[#This Row],[HORA ENTREGA]]="DIRECTO","On time", IF(AA1977&lt;&gt;"",IF(Tabla2[[#This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7" s="15" t="str">
        <f>MID(Tabla2[[#This Row],[TIPO]],1,3)</f>
        <v xml:space="preserve">40 </v>
      </c>
      <c r="AF19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BLASCOOL RETAIL SPA */ Cont: * OOLU7964290*/ HR Entrega: *09:00* /Dirección: *LO ECHEVERS 550, BOD.40-41. QUILICURA</v>
      </c>
      <c r="AG1977" s="38" t="str">
        <f>IFERROR(HYPERLINK("https://wa.me/"&amp;Tabla2[[#This Row],[CONTACTO]]&amp;"?text="&amp;Tabla2[[#This Row],[Mensaje]],"Enviar mensaje"),"")</f>
        <v>Enviar mensaje</v>
      </c>
      <c r="AH1977" s="15" t="str">
        <f>CONCATENATE(A1977,F1977)</f>
        <v>1976OOLU7964290</v>
      </c>
      <c r="AI1977" s="15" t="str">
        <f>CONCATENATE("ENT-",A1977)</f>
        <v>ENT-1976</v>
      </c>
      <c r="AJ1977" s="15" t="str">
        <f>IF(Tabla2[[#This Row],[Op]]&lt;&gt;"","ENTREGA","")</f>
        <v>ENTREGA</v>
      </c>
      <c r="AK1977" s="40" t="str">
        <f>(Tabla2[[#This Row],[FECHA ENTREGA]]&amp;Tabla2[[#This Row],[HORA ENTREGA]])</f>
        <v>461190,375</v>
      </c>
      <c r="AL1977" s="34" t="str">
        <f>IFERROR(HYPERLINK("https://wa.me/"&amp;Tabla2[[#This Row],[CONTACTO]]&amp;"?text="&amp;Tabla2[[#This Row],[Mensaje]]),"")</f>
        <v>https://wa.me/56939438073?text=Hola!%0AServicio del día 07-04%0A *Cliente:* BLASCOOL RETAIL SPA */ Cont: * OOLU7964290*/ HR Entrega: *09:00* /Dirección: *LO ECHEVERS 550, BOD.40-41. QUILICURA</v>
      </c>
    </row>
    <row r="1978" spans="1:38" s="15" customFormat="1" ht="16.5" customHeight="1" x14ac:dyDescent="0.2">
      <c r="A1978" s="15">
        <f>ROW(A1977)</f>
        <v>1977</v>
      </c>
      <c r="B1978" s="15">
        <f>IF(J1978=J1977,B1977+1,1)</f>
        <v>7</v>
      </c>
      <c r="C1978" s="15" t="s">
        <v>1968</v>
      </c>
      <c r="D1978" s="25" t="s">
        <v>39</v>
      </c>
      <c r="E1978" s="27">
        <v>302318</v>
      </c>
      <c r="F1978" s="27" t="s">
        <v>3126</v>
      </c>
      <c r="G1978" s="27" t="s">
        <v>41</v>
      </c>
      <c r="H1978" s="27">
        <v>26788</v>
      </c>
      <c r="I1978" s="27" t="s">
        <v>3127</v>
      </c>
      <c r="J1978" s="28">
        <v>46119</v>
      </c>
      <c r="K1978" s="26">
        <v>0.33333333333333331</v>
      </c>
      <c r="L1978" s="26"/>
      <c r="M1978" s="27" t="s">
        <v>117</v>
      </c>
      <c r="N1978" s="25">
        <f>IFERROR(VLOOKUP(M1978,Data!$J$1:$K$58,2,0),"")</f>
        <v>56973887539</v>
      </c>
      <c r="O1978" s="27" t="s">
        <v>118</v>
      </c>
      <c r="P1978" s="27"/>
      <c r="Q1978" s="27" t="s">
        <v>3128</v>
      </c>
      <c r="R1978" s="27" t="s">
        <v>218</v>
      </c>
      <c r="S1978" s="27" t="s">
        <v>117</v>
      </c>
      <c r="T1978" s="27"/>
      <c r="U1978" s="28">
        <v>46119</v>
      </c>
      <c r="X1978" s="27"/>
      <c r="Y1978" s="27"/>
      <c r="Z1978" s="29"/>
      <c r="AA1978" s="29">
        <v>0.3263888888888889</v>
      </c>
      <c r="AB1978" s="29">
        <v>0.4826388888888889</v>
      </c>
      <c r="AC1978" s="30">
        <v>46119</v>
      </c>
      <c r="AD1978" s="15" t="str">
        <f>IF(Tabla2[[#This Row],[HORA ENTREGA]]="DIRECTO","On time", IF(AA1978&lt;&gt;"",IF(Tabla2[[#This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8" s="15" t="str">
        <f>MID(Tabla2[[#This Row],[TIPO]],1,3)</f>
        <v xml:space="preserve">40 </v>
      </c>
      <c r="AF19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CANORO Y ABSOLUTO SPA */ Cont: * MRSU5593688*/ HR Entrega: *08:00* /Dirección: *REIMUNDOCHARLIN 855; RECOLETA </v>
      </c>
      <c r="AG1978" s="38" t="str">
        <f>IFERROR(HYPERLINK("https://wa.me/"&amp;Tabla2[[#This Row],[CONTACTO]]&amp;"?text="&amp;Tabla2[[#This Row],[Mensaje]],"Enviar mensaje"),"")</f>
        <v>Enviar mensaje</v>
      </c>
      <c r="AH1978" s="15" t="str">
        <f>CONCATENATE(A1978,F1978)</f>
        <v>1977MRSU5593688</v>
      </c>
      <c r="AI1978" s="15" t="str">
        <f>CONCATENATE("ENT-",A1978)</f>
        <v>ENT-1977</v>
      </c>
      <c r="AJ1978" s="15" t="str">
        <f>IF(Tabla2[[#This Row],[Op]]&lt;&gt;"","ENTREGA","")</f>
        <v>ENTREGA</v>
      </c>
      <c r="AK1978" s="40" t="str">
        <f>(Tabla2[[#This Row],[FECHA ENTREGA]]&amp;Tabla2[[#This Row],[HORA ENTREGA]])</f>
        <v>461190,333333333333333</v>
      </c>
      <c r="AL1978" s="34" t="str">
        <f>IFERROR(HYPERLINK("https://wa.me/"&amp;Tabla2[[#This Row],[CONTACTO]]&amp;"?text="&amp;Tabla2[[#This Row],[Mensaje]]),"")</f>
        <v xml:space="preserve">https://wa.me/56973887539?text=Hola!%0AServicio del día 07-04%0A *Cliente:* CANORO Y ABSOLUTO SPA */ Cont: * MRSU5593688*/ HR Entrega: *08:00* /Dirección: *REIMUNDOCHARLIN 855; RECOLETA </v>
      </c>
    </row>
    <row r="1979" spans="1:38" s="15" customFormat="1" ht="16.5" customHeight="1" x14ac:dyDescent="0.2">
      <c r="A1979" s="15">
        <f>ROW(A1978)</f>
        <v>1978</v>
      </c>
      <c r="B1979" s="15">
        <f>IF(J1979=J1978,B1978+1,1)</f>
        <v>8</v>
      </c>
      <c r="C1979" s="15" t="s">
        <v>2305</v>
      </c>
      <c r="D1979" s="25" t="s">
        <v>39</v>
      </c>
      <c r="E1979" s="27">
        <v>1198277</v>
      </c>
      <c r="F1979" s="27" t="s">
        <v>3129</v>
      </c>
      <c r="G1979" s="27" t="s">
        <v>64</v>
      </c>
      <c r="H1979" s="27">
        <v>23350</v>
      </c>
      <c r="I1979" s="27">
        <v>0.375</v>
      </c>
      <c r="J1979" s="28">
        <v>46119</v>
      </c>
      <c r="K1979" s="26" t="s">
        <v>290</v>
      </c>
      <c r="L1979" s="26"/>
      <c r="M1979" s="27" t="s">
        <v>55</v>
      </c>
      <c r="N1979" s="25">
        <f>IFERROR(VLOOKUP(M1979,Data!$J$1:$K$58,2,0),"")</f>
        <v>56992164782</v>
      </c>
      <c r="O1979" s="27" t="s">
        <v>56</v>
      </c>
      <c r="P1979" s="27"/>
      <c r="Q1979" s="27" t="s">
        <v>3130</v>
      </c>
      <c r="R1979" s="27" t="s">
        <v>3131</v>
      </c>
      <c r="S1979" s="27" t="s">
        <v>55</v>
      </c>
      <c r="T1979" s="27"/>
      <c r="U1979" s="28">
        <v>46119</v>
      </c>
      <c r="X1979" s="27"/>
      <c r="Y1979" s="27"/>
      <c r="Z1979" s="29"/>
      <c r="AA1979" s="29">
        <v>0.57777777777777772</v>
      </c>
      <c r="AB1979" s="29">
        <v>0.70277777777777772</v>
      </c>
      <c r="AC1979" s="30">
        <v>46119</v>
      </c>
      <c r="AD1979" s="15" t="str">
        <f>IF(Tabla2[[#This Row],[HORA ENTREGA]]="DIRECTO","On time", IF(AA1979&lt;&gt;"",IF(Tabla2[[#This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79" s="15" t="str">
        <f>MID(Tabla2[[#This Row],[TIPO]],1,3)</f>
        <v xml:space="preserve">20 </v>
      </c>
      <c r="AF19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CHILESIN S.A */ Cont: * TEMU2300509*/ HR Entrega: *DIRECTO* /Dirección: *CHILESIN - PANAMERICANA SUR KM 81.2, RANCAGUA</v>
      </c>
      <c r="AG1979" s="38" t="str">
        <f>IFERROR(HYPERLINK("https://wa.me/"&amp;Tabla2[[#This Row],[CONTACTO]]&amp;"?text="&amp;Tabla2[[#This Row],[Mensaje]],"Enviar mensaje"),"")</f>
        <v>Enviar mensaje</v>
      </c>
      <c r="AH1979" s="15" t="str">
        <f>CONCATENATE(A1979,F1979)</f>
        <v>1978TEMU2300509</v>
      </c>
      <c r="AI1979" s="15" t="str">
        <f>CONCATENATE("ENT-",A1979)</f>
        <v>ENT-1978</v>
      </c>
      <c r="AJ1979" s="15" t="str">
        <f>IF(Tabla2[[#This Row],[Op]]&lt;&gt;"","ENTREGA","")</f>
        <v>ENTREGA</v>
      </c>
      <c r="AK1979" s="40" t="str">
        <f>(Tabla2[[#This Row],[FECHA ENTREGA]]&amp;Tabla2[[#This Row],[HORA ENTREGA]])</f>
        <v>46119DIRECTO</v>
      </c>
      <c r="AL1979" s="34" t="str">
        <f>IFERROR(HYPERLINK("https://wa.me/"&amp;Tabla2[[#This Row],[CONTACTO]]&amp;"?text="&amp;Tabla2[[#This Row],[Mensaje]]),"")</f>
        <v>https://wa.me/56992164782?text=Hola!%0AServicio del día 07-04%0A *Cliente:* CHILESIN S.A */ Cont: * TEMU2300509*/ HR Entrega: *DIRECTO* /Dirección: *CHILESIN - PANAMERICANA SUR KM 81.2, RANCAGUA</v>
      </c>
    </row>
    <row r="1980" spans="1:38" s="15" customFormat="1" ht="16.5" customHeight="1" x14ac:dyDescent="0.2">
      <c r="A1980" s="15">
        <f>ROW(A1979)</f>
        <v>1979</v>
      </c>
      <c r="B1980" s="15">
        <f>IF(J1980=J1979,B1979+1,1)</f>
        <v>9</v>
      </c>
      <c r="C1980" s="15" t="s">
        <v>94</v>
      </c>
      <c r="D1980" s="25" t="s">
        <v>39</v>
      </c>
      <c r="E1980" s="27"/>
      <c r="F1980" s="27" t="s">
        <v>3052</v>
      </c>
      <c r="G1980" s="27" t="s">
        <v>456</v>
      </c>
      <c r="H1980" s="27"/>
      <c r="I1980" s="27" t="s">
        <v>42</v>
      </c>
      <c r="J1980" s="28">
        <v>46119</v>
      </c>
      <c r="K1980" s="26">
        <v>0.41666666666666669</v>
      </c>
      <c r="L1980" s="26"/>
      <c r="M1980" s="27" t="s">
        <v>247</v>
      </c>
      <c r="N1980" s="25">
        <f>IFERROR(VLOOKUP(M1980,Data!$J$1:$K$58,2,0),"")</f>
        <v>56953157599</v>
      </c>
      <c r="O1980" s="27" t="s">
        <v>248</v>
      </c>
      <c r="P1980" s="27"/>
      <c r="Q1980" s="27" t="s">
        <v>99</v>
      </c>
      <c r="R1980" s="27"/>
      <c r="S1980" s="27"/>
      <c r="T1980" s="27"/>
      <c r="U1980" s="28"/>
      <c r="X1980" s="27"/>
      <c r="Y1980" s="27"/>
      <c r="Z1980" s="29"/>
      <c r="AA1980" s="29">
        <v>0.52638888888888891</v>
      </c>
      <c r="AB1980" s="29">
        <v>0.54861111111111116</v>
      </c>
      <c r="AC1980" s="30">
        <v>46119</v>
      </c>
      <c r="AD1980" s="15" t="str">
        <f>IF(Tabla2[[#This Row],[HORA ENTREGA]]="DIRECTO","On time", IF(AA1980&lt;&gt;"",IF(Tabla2[[#This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80" s="15" t="str">
        <f>MID(Tabla2[[#This Row],[TIPO]],1,3)</f>
        <v>RAM</v>
      </c>
      <c r="AF19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COMERCIAL E INDUSTRIAL PLASTICOS HOFFENS S.A. */ Cont: * rampla*/ HR Entrega: *10:00* /Dirección: *Hoffens: Camino Lonquén 10.707, Maipú</v>
      </c>
      <c r="AG1980" s="38" t="str">
        <f>IFERROR(HYPERLINK("https://wa.me/"&amp;Tabla2[[#This Row],[CONTACTO]]&amp;"?text="&amp;Tabla2[[#This Row],[Mensaje]],"Enviar mensaje"),"")</f>
        <v>Enviar mensaje</v>
      </c>
      <c r="AH1980" s="15" t="str">
        <f>CONCATENATE(A1980,F1980)</f>
        <v>1979rampla</v>
      </c>
      <c r="AI1980" s="15" t="str">
        <f>CONCATENATE("ENT-",A1980)</f>
        <v>ENT-1979</v>
      </c>
      <c r="AJ1980" s="15" t="str">
        <f>IF(Tabla2[[#This Row],[Op]]&lt;&gt;"","ENTREGA","")</f>
        <v>ENTREGA</v>
      </c>
      <c r="AK1980" s="40" t="str">
        <f>(Tabla2[[#This Row],[FECHA ENTREGA]]&amp;Tabla2[[#This Row],[HORA ENTREGA]])</f>
        <v>461190,416666666666667</v>
      </c>
      <c r="AL1980" s="34" t="str">
        <f>IFERROR(HYPERLINK("https://wa.me/"&amp;Tabla2[[#This Row],[CONTACTO]]&amp;"?text="&amp;Tabla2[[#This Row],[Mensaje]]),"")</f>
        <v>https://wa.me/56953157599?text=Hola!%0AServicio del día 07-04%0A *Cliente:* COMERCIAL E INDUSTRIAL PLASTICOS HOFFENS S.A. */ Cont: * rampla*/ HR Entrega: *10:00* /Dirección: *Hoffens: Camino Lonquén 10.707, Maipú</v>
      </c>
    </row>
    <row r="1981" spans="1:38" s="15" customFormat="1" ht="16.5" customHeight="1" x14ac:dyDescent="0.2">
      <c r="A1981" s="15">
        <f>ROW(A1980)</f>
        <v>1980</v>
      </c>
      <c r="B1981" s="15">
        <f>IF(J1981=J1980,B1980+1,1)</f>
        <v>10</v>
      </c>
      <c r="C1981" s="15" t="s">
        <v>101</v>
      </c>
      <c r="D1981" s="25" t="s">
        <v>39</v>
      </c>
      <c r="E1981" s="27">
        <v>142742</v>
      </c>
      <c r="F1981" s="27" t="s">
        <v>3132</v>
      </c>
      <c r="G1981" s="27" t="s">
        <v>41</v>
      </c>
      <c r="H1981" s="27"/>
      <c r="I1981" s="27" t="s">
        <v>42</v>
      </c>
      <c r="J1981" s="28">
        <v>46119</v>
      </c>
      <c r="K1981" s="26">
        <v>0.35416666666666669</v>
      </c>
      <c r="L1981" s="26"/>
      <c r="M1981" s="27" t="s">
        <v>180</v>
      </c>
      <c r="N1981" s="25">
        <f>IFERROR(VLOOKUP(M1981,Data!$J$1:$K$58,2,0),"")</f>
        <v>56956063271</v>
      </c>
      <c r="O1981" s="27" t="s">
        <v>384</v>
      </c>
      <c r="P1981" s="27"/>
      <c r="Q1981" s="27" t="s">
        <v>3133</v>
      </c>
      <c r="R1981" s="27" t="s">
        <v>3134</v>
      </c>
      <c r="S1981" s="27" t="s">
        <v>180</v>
      </c>
      <c r="T1981" s="27"/>
      <c r="U1981" s="28">
        <v>46119</v>
      </c>
      <c r="X1981" s="27"/>
      <c r="Y1981" s="27"/>
      <c r="Z1981" s="29"/>
      <c r="AA1981" s="29">
        <v>0.34166666666666667</v>
      </c>
      <c r="AB1981" s="29">
        <v>0.4548611111111111</v>
      </c>
      <c r="AC1981" s="30">
        <v>46119</v>
      </c>
      <c r="AD1981" s="15" t="str">
        <f>IF(Tabla2[[#This Row],[HORA ENTREGA]]="DIRECTO","On time", IF(AA1981&lt;&gt;"",IF(Tabla2[[#This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1" s="15" t="str">
        <f>MID(Tabla2[[#This Row],[TIPO]],1,3)</f>
        <v xml:space="preserve">40 </v>
      </c>
      <c r="AF19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COMERCIAL PICHARA SPA */ Cont: * TIIU6604553*/ HR Entrega: *08:30* /Dirección: *OLIVO 672, RECOLETA</v>
      </c>
      <c r="AG1981" s="38" t="str">
        <f>IFERROR(HYPERLINK("https://wa.me/"&amp;Tabla2[[#This Row],[CONTACTO]]&amp;"?text="&amp;Tabla2[[#This Row],[Mensaje]],"Enviar mensaje"),"")</f>
        <v>Enviar mensaje</v>
      </c>
      <c r="AH1981" s="15" t="str">
        <f>CONCATENATE(A1981,F1981)</f>
        <v>1980TIIU6604553</v>
      </c>
      <c r="AI1981" s="15" t="str">
        <f>CONCATENATE("ENT-",A1981)</f>
        <v>ENT-1980</v>
      </c>
      <c r="AJ1981" s="15" t="str">
        <f>IF(Tabla2[[#This Row],[Op]]&lt;&gt;"","ENTREGA","")</f>
        <v>ENTREGA</v>
      </c>
      <c r="AK1981" s="40" t="str">
        <f>(Tabla2[[#This Row],[FECHA ENTREGA]]&amp;Tabla2[[#This Row],[HORA ENTREGA]])</f>
        <v>461190,354166666666667</v>
      </c>
      <c r="AL1981" s="34" t="str">
        <f>IFERROR(HYPERLINK("https://wa.me/"&amp;Tabla2[[#This Row],[CONTACTO]]&amp;"?text="&amp;Tabla2[[#This Row],[Mensaje]]),"")</f>
        <v>https://wa.me/56956063271?text=Hola!%0AServicio del día 07-04%0A *Cliente:* COMERCIAL PICHARA SPA */ Cont: * TIIU6604553*/ HR Entrega: *08:30* /Dirección: *OLIVO 672, RECOLETA</v>
      </c>
    </row>
    <row r="1982" spans="1:38" s="15" customFormat="1" ht="16.5" customHeight="1" x14ac:dyDescent="0.2">
      <c r="A1982" s="15">
        <f>ROW(A1981)</f>
        <v>1981</v>
      </c>
      <c r="B1982" s="15">
        <f>IF(J1982=J1981,B1981+1,1)</f>
        <v>11</v>
      </c>
      <c r="C1982" s="15" t="s">
        <v>101</v>
      </c>
      <c r="D1982" s="25" t="s">
        <v>39</v>
      </c>
      <c r="E1982" s="27">
        <v>143138</v>
      </c>
      <c r="F1982" s="27" t="s">
        <v>3135</v>
      </c>
      <c r="G1982" s="27" t="s">
        <v>41</v>
      </c>
      <c r="H1982" s="27">
        <v>15839</v>
      </c>
      <c r="I1982" s="27" t="s">
        <v>3136</v>
      </c>
      <c r="J1982" s="28">
        <v>46119</v>
      </c>
      <c r="K1982" s="26">
        <v>0.35416666666666669</v>
      </c>
      <c r="L1982" s="26"/>
      <c r="M1982" s="27" t="s">
        <v>90</v>
      </c>
      <c r="N1982" s="25">
        <f>IFERROR(VLOOKUP(M1982,Data!$J$1:$K$58,2,0),"")</f>
        <v>56987557136</v>
      </c>
      <c r="O1982" s="27" t="s">
        <v>91</v>
      </c>
      <c r="P1982" s="27"/>
      <c r="Q1982" s="27" t="s">
        <v>3137</v>
      </c>
      <c r="R1982" s="27" t="s">
        <v>3134</v>
      </c>
      <c r="S1982" s="27" t="s">
        <v>90</v>
      </c>
      <c r="T1982" s="27"/>
      <c r="U1982" s="28">
        <v>46119</v>
      </c>
      <c r="X1982" s="27"/>
      <c r="Y1982" s="27"/>
      <c r="Z1982" s="29"/>
      <c r="AA1982" s="29">
        <v>0.34722222222222221</v>
      </c>
      <c r="AB1982" s="29">
        <v>0.39791666666666664</v>
      </c>
      <c r="AC1982" s="30">
        <v>46119</v>
      </c>
      <c r="AD1982" s="15" t="str">
        <f>IF(Tabla2[[#This Row],[HORA ENTREGA]]="DIRECTO","On time", IF(AA1982&lt;&gt;"",IF(Tabla2[[#This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2" s="15" t="str">
        <f>MID(Tabla2[[#This Row],[TIPO]],1,3)</f>
        <v xml:space="preserve">40 </v>
      </c>
      <c r="AF19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COMERCIAL PICHARA SPA */ Cont: * TLLU8865516*/ HR Entrega: *08:30* /Dirección: *BOD. TW - CRUCE PERALILLO, PARCELA 37 - LOTE 1; LAMPA </v>
      </c>
      <c r="AG1982" s="38" t="str">
        <f>IFERROR(HYPERLINK("https://wa.me/"&amp;Tabla2[[#This Row],[CONTACTO]]&amp;"?text="&amp;Tabla2[[#This Row],[Mensaje]],"Enviar mensaje"),"")</f>
        <v>Enviar mensaje</v>
      </c>
      <c r="AH1982" s="15" t="str">
        <f>CONCATENATE(A1982,F1982)</f>
        <v>1981TLLU8865516</v>
      </c>
      <c r="AI1982" s="15" t="str">
        <f>CONCATENATE("ENT-",A1982)</f>
        <v>ENT-1981</v>
      </c>
      <c r="AJ1982" s="15" t="str">
        <f>IF(Tabla2[[#This Row],[Op]]&lt;&gt;"","ENTREGA","")</f>
        <v>ENTREGA</v>
      </c>
      <c r="AK1982" s="40" t="str">
        <f>(Tabla2[[#This Row],[FECHA ENTREGA]]&amp;Tabla2[[#This Row],[HORA ENTREGA]])</f>
        <v>461190,354166666666667</v>
      </c>
      <c r="AL1982" s="34" t="str">
        <f>IFERROR(HYPERLINK("https://wa.me/"&amp;Tabla2[[#This Row],[CONTACTO]]&amp;"?text="&amp;Tabla2[[#This Row],[Mensaje]]),"")</f>
        <v xml:space="preserve">https://wa.me/56987557136?text=Hola!%0AServicio del día 07-04%0A *Cliente:* COMERCIAL PICHARA SPA */ Cont: * TLLU8865516*/ HR Entrega: *08:30* /Dirección: *BOD. TW - CRUCE PERALILLO, PARCELA 37 - LOTE 1; LAMPA </v>
      </c>
    </row>
    <row r="1983" spans="1:38" s="15" customFormat="1" ht="16.5" customHeight="1" x14ac:dyDescent="0.2">
      <c r="A1983" s="15">
        <f>ROW(A1982)</f>
        <v>1982</v>
      </c>
      <c r="B1983" s="15">
        <f>IF(J1983=J1982,B1982+1,1)</f>
        <v>12</v>
      </c>
      <c r="C1983" s="15" t="s">
        <v>288</v>
      </c>
      <c r="D1983" s="25" t="s">
        <v>39</v>
      </c>
      <c r="E1983" s="27">
        <v>103479</v>
      </c>
      <c r="F1983" s="27" t="s">
        <v>3138</v>
      </c>
      <c r="G1983" s="27" t="s">
        <v>54</v>
      </c>
      <c r="H1983" s="27">
        <v>23100</v>
      </c>
      <c r="I1983" s="27">
        <v>0.375</v>
      </c>
      <c r="J1983" s="28">
        <v>46119</v>
      </c>
      <c r="K1983" s="26" t="s">
        <v>290</v>
      </c>
      <c r="L1983" s="26"/>
      <c r="M1983" s="27" t="s">
        <v>144</v>
      </c>
      <c r="N1983" s="25">
        <f>IFERROR(VLOOKUP(M1983,Data!$J$1:$K$58,2,0),"")</f>
        <v>56940144795</v>
      </c>
      <c r="O1983" s="27" t="s">
        <v>145</v>
      </c>
      <c r="P1983" s="27"/>
      <c r="Q1983" s="27" t="s">
        <v>3139</v>
      </c>
      <c r="R1983" s="27" t="s">
        <v>280</v>
      </c>
      <c r="S1983" s="27" t="s">
        <v>144</v>
      </c>
      <c r="T1983" s="27"/>
      <c r="U1983" s="28">
        <v>46119</v>
      </c>
      <c r="X1983" s="27"/>
      <c r="Y1983" s="27"/>
      <c r="Z1983" s="29"/>
      <c r="AA1983" s="29">
        <v>0.4861111111111111</v>
      </c>
      <c r="AB1983" s="29">
        <v>0.69444444444444442</v>
      </c>
      <c r="AC1983" s="30">
        <v>46119</v>
      </c>
      <c r="AD1983" s="15" t="str">
        <f>IF(Tabla2[[#This Row],[HORA ENTREGA]]="DIRECTO","On time", IF(AA1983&lt;&gt;"",IF(Tabla2[[#This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3" s="15" t="str">
        <f>MID(Tabla2[[#This Row],[TIPO]],1,3)</f>
        <v xml:space="preserve">40 </v>
      </c>
      <c r="AF19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COMERCIAL SEA GARDEN SPA */ Cont: * ONEU9243116*/ HR Entrega: *DIRECTO* /Dirección: *PEDRO JORQUERA 575, PUDAHUEL</v>
      </c>
      <c r="AG1983" s="38" t="str">
        <f>IFERROR(HYPERLINK("https://wa.me/"&amp;Tabla2[[#This Row],[CONTACTO]]&amp;"?text="&amp;Tabla2[[#This Row],[Mensaje]],"Enviar mensaje"),"")</f>
        <v>Enviar mensaje</v>
      </c>
      <c r="AH1983" s="15" t="str">
        <f>CONCATENATE(A1983,F1983)</f>
        <v>1982ONEU9243116</v>
      </c>
      <c r="AI1983" s="15" t="str">
        <f>CONCATENATE("ENT-",A1983)</f>
        <v>ENT-1982</v>
      </c>
      <c r="AJ1983" s="15" t="str">
        <f>IF(Tabla2[[#This Row],[Op]]&lt;&gt;"","ENTREGA","")</f>
        <v>ENTREGA</v>
      </c>
      <c r="AK1983" s="40" t="str">
        <f>(Tabla2[[#This Row],[FECHA ENTREGA]]&amp;Tabla2[[#This Row],[HORA ENTREGA]])</f>
        <v>46119DIRECTO</v>
      </c>
      <c r="AL1983" s="34" t="str">
        <f>IFERROR(HYPERLINK("https://wa.me/"&amp;Tabla2[[#This Row],[CONTACTO]]&amp;"?text="&amp;Tabla2[[#This Row],[Mensaje]]),"")</f>
        <v>https://wa.me/56940144795?text=Hola!%0AServicio del día 07-04%0A *Cliente:* COMERCIAL SEA GARDEN SPA */ Cont: * ONEU9243116*/ HR Entrega: *DIRECTO* /Dirección: *PEDRO JORQUERA 575, PUDAHUEL</v>
      </c>
    </row>
    <row r="1984" spans="1:38" s="15" customFormat="1" ht="16.5" customHeight="1" x14ac:dyDescent="0.2">
      <c r="A1984" s="15">
        <f>ROW(A1983)</f>
        <v>1983</v>
      </c>
      <c r="B1984" s="15">
        <f>IF(J1984=J1983,B1983+1,1)</f>
        <v>13</v>
      </c>
      <c r="C1984" s="15" t="s">
        <v>288</v>
      </c>
      <c r="D1984" s="25" t="s">
        <v>39</v>
      </c>
      <c r="E1984" s="27">
        <v>103451</v>
      </c>
      <c r="F1984" s="27" t="s">
        <v>3140</v>
      </c>
      <c r="G1984" s="27" t="s">
        <v>54</v>
      </c>
      <c r="H1984" s="27">
        <v>25356</v>
      </c>
      <c r="I1984" s="27">
        <v>0.64930555555555558</v>
      </c>
      <c r="J1984" s="28">
        <v>46119</v>
      </c>
      <c r="K1984" s="26" t="s">
        <v>290</v>
      </c>
      <c r="L1984" s="26"/>
      <c r="M1984" s="27" t="s">
        <v>176</v>
      </c>
      <c r="N1984" s="25">
        <f>IFERROR(VLOOKUP(M1984,Data!$J$1:$K$58,2,0),"")</f>
        <v>56968463649</v>
      </c>
      <c r="O1984" s="27" t="s">
        <v>177</v>
      </c>
      <c r="P1984" s="27"/>
      <c r="Q1984" s="27" t="s">
        <v>291</v>
      </c>
      <c r="R1984" s="27" t="s">
        <v>280</v>
      </c>
      <c r="S1984" s="27" t="s">
        <v>3141</v>
      </c>
      <c r="T1984" s="27"/>
      <c r="U1984" s="28">
        <v>46121</v>
      </c>
      <c r="X1984" s="27"/>
      <c r="Y1984" s="27" t="s">
        <v>3142</v>
      </c>
      <c r="Z1984" s="29"/>
      <c r="AA1984" s="29">
        <v>0.80902777777777779</v>
      </c>
      <c r="AB1984" s="29">
        <v>0.69444444444444442</v>
      </c>
      <c r="AC1984" s="30">
        <v>46120</v>
      </c>
      <c r="AD1984" s="15" t="str">
        <f>IF(Tabla2[[#This Row],[HORA ENTREGA]]="DIRECTO","On time", IF(AA1984&lt;&gt;"",IF(Tabla2[[#This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4" s="15" t="str">
        <f>MID(Tabla2[[#This Row],[TIPO]],1,3)</f>
        <v xml:space="preserve">40 </v>
      </c>
      <c r="AF19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COMERCIAL SEA GARDEN SPA */ Cont: * IKSU2511373*/ HR Entrega: *DIRECTO* /Dirección: *LOS MAITENES PONIENTE 1332; PUDAHUEL</v>
      </c>
      <c r="AG1984" s="38" t="str">
        <f>IFERROR(HYPERLINK("https://wa.me/"&amp;Tabla2[[#This Row],[CONTACTO]]&amp;"?text="&amp;Tabla2[[#This Row],[Mensaje]],"Enviar mensaje"),"")</f>
        <v>Enviar mensaje</v>
      </c>
      <c r="AH1984" s="15" t="str">
        <f>CONCATENATE(A1984,F1984)</f>
        <v>1983IKSU2511373</v>
      </c>
      <c r="AI1984" s="15" t="str">
        <f>CONCATENATE("ENT-",A1984)</f>
        <v>ENT-1983</v>
      </c>
      <c r="AJ1984" s="15" t="str">
        <f>IF(Tabla2[[#This Row],[Op]]&lt;&gt;"","ENTREGA","")</f>
        <v>ENTREGA</v>
      </c>
      <c r="AK1984" s="40" t="str">
        <f>(Tabla2[[#This Row],[FECHA ENTREGA]]&amp;Tabla2[[#This Row],[HORA ENTREGA]])</f>
        <v>46119DIRECTO</v>
      </c>
      <c r="AL1984" s="34" t="str">
        <f>IFERROR(HYPERLINK("https://wa.me/"&amp;Tabla2[[#This Row],[CONTACTO]]&amp;"?text="&amp;Tabla2[[#This Row],[Mensaje]]),"")</f>
        <v>https://wa.me/56968463649?text=Hola!%0AServicio del día 07-04%0A *Cliente:* COMERCIAL SEA GARDEN SPA */ Cont: * IKSU2511373*/ HR Entrega: *DIRECTO* /Dirección: *LOS MAITENES PONIENTE 1332; PUDAHUEL</v>
      </c>
    </row>
    <row r="1985" spans="1:38" s="15" customFormat="1" ht="16.5" customHeight="1" x14ac:dyDescent="0.2">
      <c r="A1985" s="15">
        <f>ROW(A1984)</f>
        <v>1984</v>
      </c>
      <c r="B1985" s="15">
        <f>IF(J1985=J1984,B1984+1,1)</f>
        <v>14</v>
      </c>
      <c r="C1985" s="15" t="s">
        <v>405</v>
      </c>
      <c r="D1985" s="25" t="s">
        <v>39</v>
      </c>
      <c r="E1985" s="27">
        <v>302326</v>
      </c>
      <c r="F1985" s="27" t="s">
        <v>3143</v>
      </c>
      <c r="G1985" s="27" t="s">
        <v>41</v>
      </c>
      <c r="H1985" s="27">
        <v>27040</v>
      </c>
      <c r="I1985" s="27" t="s">
        <v>42</v>
      </c>
      <c r="J1985" s="28">
        <v>46119</v>
      </c>
      <c r="K1985" s="26">
        <v>0.70833333333333337</v>
      </c>
      <c r="L1985" s="26"/>
      <c r="M1985" s="27" t="s">
        <v>674</v>
      </c>
      <c r="N1985" s="25">
        <f>IFERROR(VLOOKUP(M1985,Data!$J$1:$K$58,2,0),"")</f>
        <v>56967386018</v>
      </c>
      <c r="O1985" s="27" t="s">
        <v>356</v>
      </c>
      <c r="P1985" s="27"/>
      <c r="Q1985" s="27" t="s">
        <v>1592</v>
      </c>
      <c r="R1985" s="27" t="s">
        <v>1593</v>
      </c>
      <c r="S1985" s="27" t="s">
        <v>674</v>
      </c>
      <c r="T1985" s="27"/>
      <c r="U1985" s="28">
        <v>46120</v>
      </c>
      <c r="X1985" s="27"/>
      <c r="Y1985" s="27"/>
      <c r="Z1985" s="29"/>
      <c r="AA1985" s="29">
        <v>0.6875</v>
      </c>
      <c r="AB1985" s="29">
        <v>0.92708333333333337</v>
      </c>
      <c r="AC1985" s="30">
        <v>46119</v>
      </c>
      <c r="AD1985" s="15" t="str">
        <f>IF(Tabla2[[#This Row],[HORA ENTREGA]]="DIRECTO","On time", IF(AA1985&lt;&gt;"",IF(Tabla2[[#This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5" s="15" t="str">
        <f>MID(Tabla2[[#This Row],[TIPO]],1,3)</f>
        <v xml:space="preserve">40 </v>
      </c>
      <c r="AF19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HAUSTEK S.A */ Cont: * MSMU6928750*/ HR Entrega: *17:00* /Dirección: *TUCAPEL 1545,LA PINTANA</v>
      </c>
      <c r="AG1985" s="38" t="str">
        <f>IFERROR(HYPERLINK("https://wa.me/"&amp;Tabla2[[#This Row],[CONTACTO]]&amp;"?text="&amp;Tabla2[[#This Row],[Mensaje]],"Enviar mensaje"),"")</f>
        <v>Enviar mensaje</v>
      </c>
      <c r="AH1985" s="15" t="str">
        <f>CONCATENATE(A1985,F1985)</f>
        <v>1984MSMU6928750</v>
      </c>
      <c r="AI1985" s="15" t="str">
        <f>CONCATENATE("ENT-",A1985)</f>
        <v>ENT-1984</v>
      </c>
      <c r="AJ1985" s="15" t="str">
        <f>IF(Tabla2[[#This Row],[Op]]&lt;&gt;"","ENTREGA","")</f>
        <v>ENTREGA</v>
      </c>
      <c r="AK1985" s="40" t="str">
        <f>(Tabla2[[#This Row],[FECHA ENTREGA]]&amp;Tabla2[[#This Row],[HORA ENTREGA]])</f>
        <v>461190,708333333333333</v>
      </c>
      <c r="AL1985" s="34" t="str">
        <f>IFERROR(HYPERLINK("https://wa.me/"&amp;Tabla2[[#This Row],[CONTACTO]]&amp;"?text="&amp;Tabla2[[#This Row],[Mensaje]]),"")</f>
        <v>https://wa.me/56967386018?text=Hola!%0AServicio del día 07-04%0A *Cliente:* HAUSTEK S.A */ Cont: * MSMU6928750*/ HR Entrega: *17:00* /Dirección: *TUCAPEL 1545,LA PINTANA</v>
      </c>
    </row>
    <row r="1986" spans="1:38" s="15" customFormat="1" ht="16.5" customHeight="1" x14ac:dyDescent="0.2">
      <c r="A1986" s="15">
        <f>ROW(A1985)</f>
        <v>1985</v>
      </c>
      <c r="B1986" s="15">
        <f>IF(J1986=J1985,B1985+1,1)</f>
        <v>15</v>
      </c>
      <c r="C1986" s="15" t="s">
        <v>483</v>
      </c>
      <c r="D1986" s="25" t="s">
        <v>39</v>
      </c>
      <c r="E1986" s="27">
        <v>1287453</v>
      </c>
      <c r="F1986" s="27" t="s">
        <v>3144</v>
      </c>
      <c r="G1986" s="27" t="s">
        <v>54</v>
      </c>
      <c r="H1986" s="27">
        <v>6940</v>
      </c>
      <c r="I1986" s="27" t="s">
        <v>3145</v>
      </c>
      <c r="J1986" s="28">
        <v>46119</v>
      </c>
      <c r="K1986" s="26">
        <v>0.35416666666666669</v>
      </c>
      <c r="L1986" s="26"/>
      <c r="M1986" s="27" t="s">
        <v>133</v>
      </c>
      <c r="N1986" s="25">
        <f>IFERROR(VLOOKUP(M1986,Data!$J$1:$K$58,2,0),"")</f>
        <v>56953801607</v>
      </c>
      <c r="O1986" s="27" t="s">
        <v>134</v>
      </c>
      <c r="P1986" s="27"/>
      <c r="Q1986" s="27" t="s">
        <v>3119</v>
      </c>
      <c r="R1986" s="27" t="s">
        <v>280</v>
      </c>
      <c r="S1986" s="27" t="s">
        <v>133</v>
      </c>
      <c r="T1986" s="27"/>
      <c r="U1986" s="28">
        <v>46119</v>
      </c>
      <c r="X1986" s="27"/>
      <c r="Y1986" s="27"/>
      <c r="Z1986" s="29"/>
      <c r="AA1986" s="29">
        <v>0.3125</v>
      </c>
      <c r="AB1986" s="29">
        <v>0.39930555555555558</v>
      </c>
      <c r="AC1986" s="30">
        <v>46119</v>
      </c>
      <c r="AD1986" s="15" t="str">
        <f>IF(Tabla2[[#This Row],[HORA ENTREGA]]="DIRECTO","On time", IF(AA1986&lt;&gt;"",IF(Tabla2[[#This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6" s="15" t="str">
        <f>MID(Tabla2[[#This Row],[TIPO]],1,3)</f>
        <v xml:space="preserve">40 </v>
      </c>
      <c r="AF19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IDEAL S A */ Cont: * SEGU9225861*/ HR Entrega: *08:30* /Dirección: *BODEGA AGUNSA, AVENIDA LA MONTAÑA 1550  (INGRESO PORTERIA A)</v>
      </c>
      <c r="AG1986" s="38" t="str">
        <f>IFERROR(HYPERLINK("https://wa.me/"&amp;Tabla2[[#This Row],[CONTACTO]]&amp;"?text="&amp;Tabla2[[#This Row],[Mensaje]],"Enviar mensaje"),"")</f>
        <v>Enviar mensaje</v>
      </c>
      <c r="AH1986" s="15" t="str">
        <f>CONCATENATE(A1986,F1986)</f>
        <v>1985SEGU9225861</v>
      </c>
      <c r="AI1986" s="15" t="str">
        <f>CONCATENATE("ENT-",A1986)</f>
        <v>ENT-1985</v>
      </c>
      <c r="AJ1986" s="15" t="str">
        <f>IF(Tabla2[[#This Row],[Op]]&lt;&gt;"","ENTREGA","")</f>
        <v>ENTREGA</v>
      </c>
      <c r="AK1986" s="40" t="str">
        <f>(Tabla2[[#This Row],[FECHA ENTREGA]]&amp;Tabla2[[#This Row],[HORA ENTREGA]])</f>
        <v>461190,354166666666667</v>
      </c>
      <c r="AL1986" s="34" t="str">
        <f>IFERROR(HYPERLINK("https://wa.me/"&amp;Tabla2[[#This Row],[CONTACTO]]&amp;"?text="&amp;Tabla2[[#This Row],[Mensaje]]),"")</f>
        <v>https://wa.me/56953801607?text=Hola!%0AServicio del día 07-04%0A *Cliente:* IDEAL S A */ Cont: * SEGU9225861*/ HR Entrega: *08:30* /Dirección: *BODEGA AGUNSA, AVENIDA LA MONTAÑA 1550  (INGRESO PORTERIA A)</v>
      </c>
    </row>
    <row r="1987" spans="1:38" s="15" customFormat="1" ht="16.5" customHeight="1" x14ac:dyDescent="0.2">
      <c r="A1987" s="15">
        <f>ROW(A1986)</f>
        <v>1986</v>
      </c>
      <c r="B1987" s="15">
        <f>IF(J1987=J1986,B1986+1,1)</f>
        <v>16</v>
      </c>
      <c r="C1987" s="15" t="s">
        <v>166</v>
      </c>
      <c r="D1987" s="25" t="s">
        <v>39</v>
      </c>
      <c r="E1987" s="27">
        <v>881274</v>
      </c>
      <c r="F1987" s="27" t="s">
        <v>3146</v>
      </c>
      <c r="G1987" s="27" t="s">
        <v>41</v>
      </c>
      <c r="H1987" s="27">
        <v>11000</v>
      </c>
      <c r="I1987" s="27" t="s">
        <v>42</v>
      </c>
      <c r="J1987" s="28">
        <v>46119</v>
      </c>
      <c r="K1987" s="26">
        <v>0.5</v>
      </c>
      <c r="L1987" s="26"/>
      <c r="M1987" s="27" t="s">
        <v>66</v>
      </c>
      <c r="N1987" s="25">
        <f>IFERROR(VLOOKUP(M1987,Data!$J$1:$K$58,2,0),"")</f>
        <v>56993389870</v>
      </c>
      <c r="O1987" s="27" t="s">
        <v>67</v>
      </c>
      <c r="P1987" s="27"/>
      <c r="Q1987" s="27" t="s">
        <v>3147</v>
      </c>
      <c r="R1987" s="27" t="s">
        <v>169</v>
      </c>
      <c r="S1987" s="27" t="s">
        <v>66</v>
      </c>
      <c r="T1987" s="27"/>
      <c r="U1987" s="28">
        <v>46119</v>
      </c>
      <c r="X1987" s="27"/>
      <c r="Y1987" s="27"/>
      <c r="Z1987" s="29"/>
      <c r="AA1987" s="29">
        <v>0.49513888888888891</v>
      </c>
      <c r="AB1987" s="29">
        <v>0.57986111111111116</v>
      </c>
      <c r="AC1987" s="30">
        <v>46119</v>
      </c>
      <c r="AD1987" s="15" t="str">
        <f>IF(Tabla2[[#This Row],[HORA ENTREGA]]="DIRECTO","On time", IF(AA1987&lt;&gt;"",IF(Tabla2[[#This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7" s="15" t="str">
        <f>MID(Tabla2[[#This Row],[TIPO]],1,3)</f>
        <v xml:space="preserve">40 </v>
      </c>
      <c r="AF19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IMPORTADORA Y COMERCIALIZADORA BZ SPA */ Cont: * TCNU5472535*/ HR Entrega: *12:00* /Dirección: *PUERTO MADERO 9710, X36. PUDAHUEL. </v>
      </c>
      <c r="AG1987" s="38" t="str">
        <f>IFERROR(HYPERLINK("https://wa.me/"&amp;Tabla2[[#This Row],[CONTACTO]]&amp;"?text="&amp;Tabla2[[#This Row],[Mensaje]],"Enviar mensaje"),"")</f>
        <v>Enviar mensaje</v>
      </c>
      <c r="AH1987" s="15" t="str">
        <f>CONCATENATE(A1987,F1987)</f>
        <v>1986TCNU5472535</v>
      </c>
      <c r="AI1987" s="15" t="str">
        <f>CONCATENATE("ENT-",A1987)</f>
        <v>ENT-1986</v>
      </c>
      <c r="AJ1987" s="15" t="str">
        <f>IF(Tabla2[[#This Row],[Op]]&lt;&gt;"","ENTREGA","")</f>
        <v>ENTREGA</v>
      </c>
      <c r="AK1987" s="40" t="str">
        <f>(Tabla2[[#This Row],[FECHA ENTREGA]]&amp;Tabla2[[#This Row],[HORA ENTREGA]])</f>
        <v>461190,5</v>
      </c>
      <c r="AL1987" s="34" t="str">
        <f>IFERROR(HYPERLINK("https://wa.me/"&amp;Tabla2[[#This Row],[CONTACTO]]&amp;"?text="&amp;Tabla2[[#This Row],[Mensaje]]),"")</f>
        <v>https://wa.me/56993389870?text=Hola!%0AServicio del día 07-04%0A *Cliente:* IMPORTADORA Y COMERCIALIZADORA BZ SPA */ Cont: * TCNU5472535*/ HR Entrega: *12:00* /Dirección: *PUERTO MADERO 9710, X36. PUDAHUEL. </v>
      </c>
    </row>
    <row r="1988" spans="1:38" s="15" customFormat="1" ht="16.5" customHeight="1" x14ac:dyDescent="0.2">
      <c r="A1988" s="15">
        <f>ROW(A1987)</f>
        <v>1987</v>
      </c>
      <c r="B1988" s="15">
        <f>IF(J1988=J1987,B1987+1,1)</f>
        <v>17</v>
      </c>
      <c r="C1988" s="15" t="s">
        <v>166</v>
      </c>
      <c r="D1988" s="25" t="s">
        <v>39</v>
      </c>
      <c r="E1988" s="27">
        <v>881280</v>
      </c>
      <c r="F1988" s="27" t="s">
        <v>3148</v>
      </c>
      <c r="G1988" s="27" t="s">
        <v>41</v>
      </c>
      <c r="H1988" s="27">
        <v>12800</v>
      </c>
      <c r="I1988" s="27" t="s">
        <v>42</v>
      </c>
      <c r="J1988" s="28">
        <v>46119</v>
      </c>
      <c r="K1988" s="26">
        <v>0.54166666666666663</v>
      </c>
      <c r="L1988" s="26"/>
      <c r="M1988" s="27" t="s">
        <v>347</v>
      </c>
      <c r="N1988" s="25">
        <f>IFERROR(VLOOKUP(M1988,Data!$J$1:$K$58,2,0),"")</f>
        <v>56976511010</v>
      </c>
      <c r="O1988" s="27" t="s">
        <v>516</v>
      </c>
      <c r="P1988" s="27"/>
      <c r="Q1988" s="27" t="s">
        <v>3147</v>
      </c>
      <c r="R1988" s="27" t="s">
        <v>48</v>
      </c>
      <c r="S1988" s="27" t="s">
        <v>3101</v>
      </c>
      <c r="T1988" s="27"/>
      <c r="U1988" s="28">
        <v>46119</v>
      </c>
      <c r="X1988" s="27"/>
      <c r="Y1988" s="27"/>
      <c r="Z1988" s="29"/>
      <c r="AA1988" s="29">
        <v>0.54374999999999996</v>
      </c>
      <c r="AB1988" s="29">
        <v>0.70486111111111116</v>
      </c>
      <c r="AC1988" s="30">
        <v>46119</v>
      </c>
      <c r="AD1988" s="15" t="str">
        <f>IF(Tabla2[[#This Row],[HORA ENTREGA]]="DIRECTO","On time", IF(AA1988&lt;&gt;"",IF(Tabla2[[#This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8" s="15" t="str">
        <f>MID(Tabla2[[#This Row],[TIPO]],1,3)</f>
        <v xml:space="preserve">40 </v>
      </c>
      <c r="AF19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IMPORTADORA Y COMERCIALIZADORA BZ SPA */ Cont: * TEMU7689140*/ HR Entrega: *13:00* /Dirección: *PUERTO MADERO 9710, X36. PUDAHUEL. </v>
      </c>
      <c r="AG1988" s="38" t="str">
        <f>IFERROR(HYPERLINK("https://wa.me/"&amp;Tabla2[[#This Row],[CONTACTO]]&amp;"?text="&amp;Tabla2[[#This Row],[Mensaje]],"Enviar mensaje"),"")</f>
        <v>Enviar mensaje</v>
      </c>
      <c r="AH1988" s="15" t="str">
        <f>CONCATENATE(A1988,F1988)</f>
        <v>1987TEMU7689140</v>
      </c>
      <c r="AI1988" s="15" t="str">
        <f>CONCATENATE("ENT-",A1988)</f>
        <v>ENT-1987</v>
      </c>
      <c r="AJ1988" s="15" t="str">
        <f>IF(Tabla2[[#This Row],[Op]]&lt;&gt;"","ENTREGA","")</f>
        <v>ENTREGA</v>
      </c>
      <c r="AK1988" s="40" t="str">
        <f>(Tabla2[[#This Row],[FECHA ENTREGA]]&amp;Tabla2[[#This Row],[HORA ENTREGA]])</f>
        <v>461190,541666666666667</v>
      </c>
      <c r="AL1988" s="34" t="str">
        <f>IFERROR(HYPERLINK("https://wa.me/"&amp;Tabla2[[#This Row],[CONTACTO]]&amp;"?text="&amp;Tabla2[[#This Row],[Mensaje]]),"")</f>
        <v>https://wa.me/56976511010?text=Hola!%0AServicio del día 07-04%0A *Cliente:* IMPORTADORA Y COMERCIALIZADORA BZ SPA */ Cont: * TEMU7689140*/ HR Entrega: *13:00* /Dirección: *PUERTO MADERO 9710, X36. PUDAHUEL. </v>
      </c>
    </row>
    <row r="1989" spans="1:38" s="15" customFormat="1" ht="16.5" customHeight="1" x14ac:dyDescent="0.2">
      <c r="A1989" s="15">
        <f>ROW(A1988)</f>
        <v>1988</v>
      </c>
      <c r="B1989" s="15">
        <f>IF(J1989=J1988,B1988+1,1)</f>
        <v>18</v>
      </c>
      <c r="C1989" s="15" t="s">
        <v>178</v>
      </c>
      <c r="D1989" s="25" t="s">
        <v>39</v>
      </c>
      <c r="E1989" s="27">
        <v>881616</v>
      </c>
      <c r="F1989" s="27" t="s">
        <v>3149</v>
      </c>
      <c r="G1989" s="27" t="s">
        <v>64</v>
      </c>
      <c r="H1989" s="27">
        <v>21941</v>
      </c>
      <c r="I1989" s="27" t="s">
        <v>3150</v>
      </c>
      <c r="J1989" s="28">
        <v>46119</v>
      </c>
      <c r="K1989" s="26">
        <v>0.33333333333333331</v>
      </c>
      <c r="L1989" s="26"/>
      <c r="M1989" s="27" t="s">
        <v>112</v>
      </c>
      <c r="N1989" s="25">
        <f>IFERROR(VLOOKUP(M1989,Data!$J$1:$K$58,2,0),"")</f>
        <v>56990025702</v>
      </c>
      <c r="O1989" s="27" t="s">
        <v>61</v>
      </c>
      <c r="P1989" s="27"/>
      <c r="Q1989" s="27" t="s">
        <v>1003</v>
      </c>
      <c r="R1989" s="27" t="s">
        <v>218</v>
      </c>
      <c r="S1989" s="27" t="s">
        <v>112</v>
      </c>
      <c r="T1989" s="27"/>
      <c r="U1989" s="28">
        <v>46119</v>
      </c>
      <c r="X1989" s="27"/>
      <c r="Y1989" s="27"/>
      <c r="Z1989" s="29"/>
      <c r="AA1989" s="29">
        <v>0.30902777777777779</v>
      </c>
      <c r="AB1989" s="29">
        <v>0.60763888888888884</v>
      </c>
      <c r="AC1989" s="30">
        <v>46119</v>
      </c>
      <c r="AD1989" s="15" t="str">
        <f>IF(Tabla2[[#This Row],[HORA ENTREGA]]="DIRECTO","On time", IF(AA1989&lt;&gt;"",IF(Tabla2[[#This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89" s="15" t="str">
        <f>MID(Tabla2[[#This Row],[TIPO]],1,3)</f>
        <v xml:space="preserve">20 </v>
      </c>
      <c r="AF19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INVERSIERRA S A */ Cont: * HLXU1328383*/ HR Entrega: *08:00* /Dirección: *AVENIDA PEDRO FONTOBA 6350, HUECHURABA</v>
      </c>
      <c r="AG1989" s="38" t="str">
        <f>IFERROR(HYPERLINK("https://wa.me/"&amp;Tabla2[[#This Row],[CONTACTO]]&amp;"?text="&amp;Tabla2[[#This Row],[Mensaje]],"Enviar mensaje"),"")</f>
        <v>Enviar mensaje</v>
      </c>
      <c r="AH1989" s="15" t="str">
        <f>CONCATENATE(A1989,F1989)</f>
        <v>1988HLXU1328383</v>
      </c>
      <c r="AI1989" s="15" t="str">
        <f>CONCATENATE("ENT-",A1989)</f>
        <v>ENT-1988</v>
      </c>
      <c r="AJ1989" s="15" t="str">
        <f>IF(Tabla2[[#This Row],[Op]]&lt;&gt;"","ENTREGA","")</f>
        <v>ENTREGA</v>
      </c>
      <c r="AK1989" s="40" t="str">
        <f>(Tabla2[[#This Row],[FECHA ENTREGA]]&amp;Tabla2[[#This Row],[HORA ENTREGA]])</f>
        <v>461190,333333333333333</v>
      </c>
      <c r="AL1989" s="34" t="str">
        <f>IFERROR(HYPERLINK("https://wa.me/"&amp;Tabla2[[#This Row],[CONTACTO]]&amp;"?text="&amp;Tabla2[[#This Row],[Mensaje]]),"")</f>
        <v>https://wa.me/56990025702?text=Hola!%0AServicio del día 07-04%0A *Cliente:* INVERSIERRA S A */ Cont: * HLXU1328383*/ HR Entrega: *08:00* /Dirección: *AVENIDA PEDRO FONTOBA 6350, HUECHURABA</v>
      </c>
    </row>
    <row r="1990" spans="1:38" s="15" customFormat="1" ht="16.5" customHeight="1" x14ac:dyDescent="0.2">
      <c r="A1990" s="15">
        <f>ROW(A1989)</f>
        <v>1989</v>
      </c>
      <c r="B1990" s="15">
        <f>IF(J1990=J1989,B1989+1,1)</f>
        <v>19</v>
      </c>
      <c r="C1990" s="15" t="s">
        <v>188</v>
      </c>
      <c r="D1990" s="25" t="s">
        <v>39</v>
      </c>
      <c r="E1990" s="27">
        <v>189021</v>
      </c>
      <c r="F1990" s="27" t="s">
        <v>3151</v>
      </c>
      <c r="G1990" s="27" t="s">
        <v>41</v>
      </c>
      <c r="H1990" s="27">
        <v>29021</v>
      </c>
      <c r="I1990" s="27" t="s">
        <v>42</v>
      </c>
      <c r="J1990" s="28">
        <v>46119</v>
      </c>
      <c r="K1990" s="26">
        <v>0.33333333333333331</v>
      </c>
      <c r="L1990" s="26"/>
      <c r="M1990" s="27" t="s">
        <v>86</v>
      </c>
      <c r="N1990" s="25">
        <f>IFERROR(VLOOKUP(M1990,Data!$J$1:$K$58,2,0),"")</f>
        <v>56956654384</v>
      </c>
      <c r="O1990" s="27" t="s">
        <v>87</v>
      </c>
      <c r="P1990" s="27"/>
      <c r="Q1990" s="27" t="s">
        <v>190</v>
      </c>
      <c r="R1990" s="27" t="s">
        <v>48</v>
      </c>
      <c r="S1990" s="27" t="s">
        <v>3152</v>
      </c>
      <c r="T1990" s="27"/>
      <c r="U1990" s="28">
        <v>46119</v>
      </c>
      <c r="X1990" s="27"/>
      <c r="Y1990" s="27"/>
      <c r="Z1990" s="29"/>
      <c r="AA1990" s="29">
        <v>0.33680555555555558</v>
      </c>
      <c r="AB1990" s="29">
        <v>0.46875</v>
      </c>
      <c r="AC1990" s="30">
        <v>46119</v>
      </c>
      <c r="AD1990" s="15" t="str">
        <f>IF(Tabla2[[#This Row],[HORA ENTREGA]]="DIRECTO","On time", IF(AA1990&lt;&gt;"",IF(Tabla2[[#This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90" s="15" t="str">
        <f>MID(Tabla2[[#This Row],[TIPO]],1,3)</f>
        <v xml:space="preserve">40 </v>
      </c>
      <c r="AF19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LAMAIGNERE CHILE S.A. */ Cont: * SEGU5043257*/ HR Entrega: *08:00* /Dirección: *AV. MARTA OSSA RUIZ 601 (CAMINO CASAS VIEJAS); MAIPU </v>
      </c>
      <c r="AG1990" s="38" t="str">
        <f>IFERROR(HYPERLINK("https://wa.me/"&amp;Tabla2[[#This Row],[CONTACTO]]&amp;"?text="&amp;Tabla2[[#This Row],[Mensaje]],"Enviar mensaje"),"")</f>
        <v>Enviar mensaje</v>
      </c>
      <c r="AH1990" s="15" t="str">
        <f>CONCATENATE(A1990,F1990)</f>
        <v>1989SEGU5043257</v>
      </c>
      <c r="AI1990" s="15" t="str">
        <f>CONCATENATE("ENT-",A1990)</f>
        <v>ENT-1989</v>
      </c>
      <c r="AJ1990" s="15" t="str">
        <f>IF(Tabla2[[#This Row],[Op]]&lt;&gt;"","ENTREGA","")</f>
        <v>ENTREGA</v>
      </c>
      <c r="AK1990" s="40" t="str">
        <f>(Tabla2[[#This Row],[FECHA ENTREGA]]&amp;Tabla2[[#This Row],[HORA ENTREGA]])</f>
        <v>461190,333333333333333</v>
      </c>
      <c r="AL1990" s="34" t="str">
        <f>IFERROR(HYPERLINK("https://wa.me/"&amp;Tabla2[[#This Row],[CONTACTO]]&amp;"?text="&amp;Tabla2[[#This Row],[Mensaje]]),"")</f>
        <v xml:space="preserve">https://wa.me/56956654384?text=Hola!%0AServicio del día 07-04%0A *Cliente:* LAMAIGNERE CHILE S.A. */ Cont: * SEGU5043257*/ HR Entrega: *08:00* /Dirección: *AV. MARTA OSSA RUIZ 601 (CAMINO CASAS VIEJAS); MAIPU </v>
      </c>
    </row>
    <row r="1991" spans="1:38" s="15" customFormat="1" ht="16.5" customHeight="1" x14ac:dyDescent="0.2">
      <c r="A1991" s="15">
        <f>ROW(A1990)</f>
        <v>1990</v>
      </c>
      <c r="B1991" s="15">
        <f>IF(J1991=J1990,B1990+1,1)</f>
        <v>20</v>
      </c>
      <c r="C1991" s="15" t="s">
        <v>188</v>
      </c>
      <c r="D1991" s="25" t="s">
        <v>39</v>
      </c>
      <c r="E1991" s="27">
        <v>189021</v>
      </c>
      <c r="F1991" s="27" t="s">
        <v>3153</v>
      </c>
      <c r="G1991" s="27" t="s">
        <v>41</v>
      </c>
      <c r="H1991" s="27">
        <v>29021</v>
      </c>
      <c r="I1991" s="27" t="s">
        <v>42</v>
      </c>
      <c r="J1991" s="28">
        <v>46119</v>
      </c>
      <c r="K1991" s="26">
        <v>0.33333333333333331</v>
      </c>
      <c r="L1991" s="26"/>
      <c r="M1991" s="27" t="s">
        <v>325</v>
      </c>
      <c r="N1991" s="25">
        <f>IFERROR(VLOOKUP(M1991,Data!$J$1:$K$58,2,0),"")</f>
        <v>56964850744</v>
      </c>
      <c r="O1991" s="27" t="s">
        <v>326</v>
      </c>
      <c r="P1991" s="27"/>
      <c r="Q1991" s="27" t="s">
        <v>190</v>
      </c>
      <c r="R1991" s="27" t="s">
        <v>48</v>
      </c>
      <c r="S1991" s="27" t="s">
        <v>325</v>
      </c>
      <c r="T1991" s="27"/>
      <c r="U1991" s="28">
        <v>46119</v>
      </c>
      <c r="X1991" s="27"/>
      <c r="Y1991" s="27"/>
      <c r="Z1991" s="29"/>
      <c r="AA1991" s="29">
        <v>0.32291666666666669</v>
      </c>
      <c r="AB1991" s="29">
        <v>0.42708333333333331</v>
      </c>
      <c r="AC1991" s="30">
        <v>46119</v>
      </c>
      <c r="AD1991" s="15" t="str">
        <f>IF(Tabla2[[#This Row],[HORA ENTREGA]]="DIRECTO","On time", IF(AA1991&lt;&gt;"",IF(Tabla2[[#This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91" s="15" t="str">
        <f>MID(Tabla2[[#This Row],[TIPO]],1,3)</f>
        <v xml:space="preserve">40 </v>
      </c>
      <c r="AF19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LAMAIGNERE CHILE S.A. */ Cont: * ECMU4923488*/ HR Entrega: *08:00* /Dirección: *AV. MARTA OSSA RUIZ 601 (CAMINO CASAS VIEJAS); MAIPU </v>
      </c>
      <c r="AG1991" s="38" t="str">
        <f>IFERROR(HYPERLINK("https://wa.me/"&amp;Tabla2[[#This Row],[CONTACTO]]&amp;"?text="&amp;Tabla2[[#This Row],[Mensaje]],"Enviar mensaje"),"")</f>
        <v>Enviar mensaje</v>
      </c>
      <c r="AH1991" s="15" t="str">
        <f>CONCATENATE(A1991,F1991)</f>
        <v>1990ECMU4923488</v>
      </c>
      <c r="AI1991" s="15" t="str">
        <f>CONCATENATE("ENT-",A1991)</f>
        <v>ENT-1990</v>
      </c>
      <c r="AJ1991" s="15" t="str">
        <f>IF(Tabla2[[#This Row],[Op]]&lt;&gt;"","ENTREGA","")</f>
        <v>ENTREGA</v>
      </c>
      <c r="AK1991" s="40" t="str">
        <f>(Tabla2[[#This Row],[FECHA ENTREGA]]&amp;Tabla2[[#This Row],[HORA ENTREGA]])</f>
        <v>461190,333333333333333</v>
      </c>
      <c r="AL1991" s="34" t="str">
        <f>IFERROR(HYPERLINK("https://wa.me/"&amp;Tabla2[[#This Row],[CONTACTO]]&amp;"?text="&amp;Tabla2[[#This Row],[Mensaje]]),"")</f>
        <v xml:space="preserve">https://wa.me/56964850744?text=Hola!%0AServicio del día 07-04%0A *Cliente:* LAMAIGNERE CHILE S.A. */ Cont: * ECMU4923488*/ HR Entrega: *08:00* /Dirección: *AV. MARTA OSSA RUIZ 601 (CAMINO CASAS VIEJAS); MAIPU </v>
      </c>
    </row>
    <row r="1992" spans="1:38" s="15" customFormat="1" ht="16.5" customHeight="1" x14ac:dyDescent="0.2">
      <c r="A1992" s="15">
        <f>ROW(A1991)</f>
        <v>1991</v>
      </c>
      <c r="B1992" s="15">
        <f>IF(J1992=J1991,B1991+1,1)</f>
        <v>21</v>
      </c>
      <c r="C1992" s="15" t="s">
        <v>204</v>
      </c>
      <c r="D1992" s="25" t="s">
        <v>39</v>
      </c>
      <c r="E1992" s="27">
        <v>1194529</v>
      </c>
      <c r="F1992" s="27" t="s">
        <v>3154</v>
      </c>
      <c r="G1992" s="27" t="s">
        <v>431</v>
      </c>
      <c r="H1992" s="27">
        <v>20900</v>
      </c>
      <c r="I1992" s="27" t="s">
        <v>42</v>
      </c>
      <c r="J1992" s="28">
        <v>46119</v>
      </c>
      <c r="K1992" s="26">
        <v>0.35416666666666669</v>
      </c>
      <c r="L1992" s="26"/>
      <c r="M1992" s="27" t="s">
        <v>72</v>
      </c>
      <c r="N1992" s="25">
        <f>IFERROR(VLOOKUP(M1992,Data!$J$1:$K$58,2,0),"")</f>
        <v>56978089148</v>
      </c>
      <c r="O1992" s="27" t="s">
        <v>52</v>
      </c>
      <c r="P1992" s="27"/>
      <c r="Q1992" s="27" t="s">
        <v>1999</v>
      </c>
      <c r="R1992" s="27" t="s">
        <v>1384</v>
      </c>
      <c r="S1992" s="27" t="s">
        <v>72</v>
      </c>
      <c r="T1992" s="27"/>
      <c r="U1992" s="28">
        <v>46119</v>
      </c>
      <c r="X1992" s="27"/>
      <c r="Y1992" s="27"/>
      <c r="Z1992" s="29"/>
      <c r="AA1992" s="29">
        <v>0.34166666666666667</v>
      </c>
      <c r="AB1992" s="29">
        <v>0.58680555555555558</v>
      </c>
      <c r="AC1992" s="30">
        <v>46119</v>
      </c>
      <c r="AD1992" s="15" t="str">
        <f>IF(Tabla2[[#This Row],[HORA ENTREGA]]="DIRECTO","On time", IF(AA1992&lt;&gt;"",IF(Tabla2[[#This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92" s="15" t="str">
        <f>MID(Tabla2[[#This Row],[TIPO]],1,3)</f>
        <v>IMO</v>
      </c>
      <c r="AF19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OXIQUIM S A */ Cont: * HOYU9686090*/ HR Entrega: *08:30* /Dirección: *CAÑAVERAL 901, QUILICURA</v>
      </c>
      <c r="AG1992" s="38" t="str">
        <f>IFERROR(HYPERLINK("https://wa.me/"&amp;Tabla2[[#This Row],[CONTACTO]]&amp;"?text="&amp;Tabla2[[#This Row],[Mensaje]],"Enviar mensaje"),"")</f>
        <v>Enviar mensaje</v>
      </c>
      <c r="AH1992" s="15" t="str">
        <f>CONCATENATE(A1992,F1992)</f>
        <v>1991HOYU9686090</v>
      </c>
      <c r="AI1992" s="15" t="str">
        <f>CONCATENATE("ENT-",A1992)</f>
        <v>ENT-1991</v>
      </c>
      <c r="AJ1992" s="15" t="str">
        <f>IF(Tabla2[[#This Row],[Op]]&lt;&gt;"","ENTREGA","")</f>
        <v>ENTREGA</v>
      </c>
      <c r="AK1992" s="40" t="str">
        <f>(Tabla2[[#This Row],[FECHA ENTREGA]]&amp;Tabla2[[#This Row],[HORA ENTREGA]])</f>
        <v>461190,354166666666667</v>
      </c>
      <c r="AL1992" s="34" t="str">
        <f>IFERROR(HYPERLINK("https://wa.me/"&amp;Tabla2[[#This Row],[CONTACTO]]&amp;"?text="&amp;Tabla2[[#This Row],[Mensaje]]),"")</f>
        <v>https://wa.me/56978089148?text=Hola!%0AServicio del día 07-04%0A *Cliente:* OXIQUIM S A */ Cont: * HOYU9686090*/ HR Entrega: *08:30* /Dirección: *CAÑAVERAL 901, QUILICURA</v>
      </c>
    </row>
    <row r="1993" spans="1:38" s="15" customFormat="1" ht="16.5" customHeight="1" x14ac:dyDescent="0.2">
      <c r="A1993" s="15">
        <f>ROW(A1992)</f>
        <v>1992</v>
      </c>
      <c r="B1993" s="15">
        <f>IF(J1993=J1992,B1992+1,1)</f>
        <v>22</v>
      </c>
      <c r="C1993" s="15" t="s">
        <v>204</v>
      </c>
      <c r="D1993" s="25" t="s">
        <v>39</v>
      </c>
      <c r="E1993" s="27">
        <v>1182537</v>
      </c>
      <c r="F1993" s="27" t="s">
        <v>3155</v>
      </c>
      <c r="G1993" s="27" t="s">
        <v>41</v>
      </c>
      <c r="H1993" s="27">
        <v>26175</v>
      </c>
      <c r="I1993" s="27" t="s">
        <v>3156</v>
      </c>
      <c r="J1993" s="28">
        <v>46119</v>
      </c>
      <c r="K1993" s="26">
        <v>0.35416666666666669</v>
      </c>
      <c r="L1993" s="26"/>
      <c r="M1993" s="27" t="s">
        <v>233</v>
      </c>
      <c r="N1993" s="25">
        <f>IFERROR(VLOOKUP(M1993,Data!$J$1:$K$58,2,0),"")</f>
        <v>56998494086</v>
      </c>
      <c r="O1993" s="27" t="s">
        <v>234</v>
      </c>
      <c r="P1993" s="27"/>
      <c r="Q1993" s="27" t="s">
        <v>1999</v>
      </c>
      <c r="R1993" s="27" t="s">
        <v>74</v>
      </c>
      <c r="S1993" s="27" t="s">
        <v>3157</v>
      </c>
      <c r="T1993" s="27"/>
      <c r="U1993" s="28">
        <v>46119</v>
      </c>
      <c r="X1993" s="27"/>
      <c r="Y1993" s="27"/>
      <c r="Z1993" s="29"/>
      <c r="AA1993" s="29">
        <v>0.33402777777777776</v>
      </c>
      <c r="AB1993" s="29">
        <v>0.49652777777777779</v>
      </c>
      <c r="AC1993" s="30">
        <v>46119</v>
      </c>
      <c r="AD1993" s="15" t="str">
        <f>IF(Tabla2[[#This Row],[HORA ENTREGA]]="DIRECTO","On time", IF(AA1993&lt;&gt;"",IF(Tabla2[[#This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93" s="15" t="str">
        <f>MID(Tabla2[[#This Row],[TIPO]],1,3)</f>
        <v xml:space="preserve">40 </v>
      </c>
      <c r="AF19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OXIQUIM S A */ Cont: * WHSU5549622*/ HR Entrega: *08:30* /Dirección: *CAÑAVERAL 901, QUILICURA</v>
      </c>
      <c r="AG1993" s="38" t="str">
        <f>IFERROR(HYPERLINK("https://wa.me/"&amp;Tabla2[[#This Row],[CONTACTO]]&amp;"?text="&amp;Tabla2[[#This Row],[Mensaje]],"Enviar mensaje"),"")</f>
        <v>Enviar mensaje</v>
      </c>
      <c r="AH1993" s="15" t="str">
        <f>CONCATENATE(A1993,F1993)</f>
        <v>1992WHSU5549622</v>
      </c>
      <c r="AI1993" s="15" t="str">
        <f>CONCATENATE("ENT-",A1993)</f>
        <v>ENT-1992</v>
      </c>
      <c r="AJ1993" s="15" t="str">
        <f>IF(Tabla2[[#This Row],[Op]]&lt;&gt;"","ENTREGA","")</f>
        <v>ENTREGA</v>
      </c>
      <c r="AK1993" s="40" t="str">
        <f>(Tabla2[[#This Row],[FECHA ENTREGA]]&amp;Tabla2[[#This Row],[HORA ENTREGA]])</f>
        <v>461190,354166666666667</v>
      </c>
      <c r="AL1993" s="34" t="str">
        <f>IFERROR(HYPERLINK("https://wa.me/"&amp;Tabla2[[#This Row],[CONTACTO]]&amp;"?text="&amp;Tabla2[[#This Row],[Mensaje]]),"")</f>
        <v>https://wa.me/56998494086?text=Hola!%0AServicio del día 07-04%0A *Cliente:* OXIQUIM S A */ Cont: * WHSU5549622*/ HR Entrega: *08:30* /Dirección: *CAÑAVERAL 901, QUILICURA</v>
      </c>
    </row>
    <row r="1994" spans="1:38" s="15" customFormat="1" ht="16.5" customHeight="1" x14ac:dyDescent="0.2">
      <c r="A1994" s="15">
        <f>ROW(A1993)</f>
        <v>1993</v>
      </c>
      <c r="B1994" s="15">
        <f>IF(J1994=J1993,B1993+1,1)</f>
        <v>23</v>
      </c>
      <c r="C1994" s="15" t="s">
        <v>204</v>
      </c>
      <c r="D1994" s="25" t="s">
        <v>39</v>
      </c>
      <c r="E1994" s="27">
        <v>1190470</v>
      </c>
      <c r="F1994" s="27" t="s">
        <v>3158</v>
      </c>
      <c r="G1994" s="27" t="s">
        <v>64</v>
      </c>
      <c r="H1994" s="27">
        <v>12600</v>
      </c>
      <c r="I1994" s="27" t="s">
        <v>3159</v>
      </c>
      <c r="J1994" s="28">
        <v>46119</v>
      </c>
      <c r="K1994" s="26">
        <v>0.39583333333333331</v>
      </c>
      <c r="L1994" s="26"/>
      <c r="M1994" s="27" t="s">
        <v>176</v>
      </c>
      <c r="N1994" s="25">
        <f>IFERROR(VLOOKUP(M1994,Data!$J$1:$K$58,2,0),"")</f>
        <v>56968463649</v>
      </c>
      <c r="O1994" s="27" t="s">
        <v>177</v>
      </c>
      <c r="P1994" s="27"/>
      <c r="Q1994" s="27" t="s">
        <v>1999</v>
      </c>
      <c r="R1994" s="27" t="s">
        <v>250</v>
      </c>
      <c r="S1994" s="27" t="s">
        <v>3141</v>
      </c>
      <c r="T1994" s="27"/>
      <c r="U1994" s="28">
        <v>46119</v>
      </c>
      <c r="X1994" s="27"/>
      <c r="Y1994" s="27"/>
      <c r="Z1994" s="29"/>
      <c r="AA1994" s="29">
        <v>0.33541666666666664</v>
      </c>
      <c r="AB1994" s="29">
        <v>0.45833333333333331</v>
      </c>
      <c r="AC1994" s="30">
        <v>46119</v>
      </c>
      <c r="AD1994" s="15" t="str">
        <f>IF(Tabla2[[#This Row],[HORA ENTREGA]]="DIRECTO","On time", IF(AA1994&lt;&gt;"",IF(Tabla2[[#This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94" s="15" t="str">
        <f>MID(Tabla2[[#This Row],[TIPO]],1,3)</f>
        <v xml:space="preserve">20 </v>
      </c>
      <c r="AF19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OXIQUIM S A */ Cont: * TCLU7567735*/ HR Entrega: *09:30* /Dirección: *CAÑAVERAL 901, QUILICURA</v>
      </c>
      <c r="AG1994" s="38" t="str">
        <f>IFERROR(HYPERLINK("https://wa.me/"&amp;Tabla2[[#This Row],[CONTACTO]]&amp;"?text="&amp;Tabla2[[#This Row],[Mensaje]],"Enviar mensaje"),"")</f>
        <v>Enviar mensaje</v>
      </c>
      <c r="AH1994" s="15" t="str">
        <f>CONCATENATE(A1994,F1994)</f>
        <v>1993TCLU7567735</v>
      </c>
      <c r="AI1994" s="15" t="str">
        <f>CONCATENATE("ENT-",A1994)</f>
        <v>ENT-1993</v>
      </c>
      <c r="AJ1994" s="15" t="str">
        <f>IF(Tabla2[[#This Row],[Op]]&lt;&gt;"","ENTREGA","")</f>
        <v>ENTREGA</v>
      </c>
      <c r="AK1994" s="40" t="str">
        <f>(Tabla2[[#This Row],[FECHA ENTREGA]]&amp;Tabla2[[#This Row],[HORA ENTREGA]])</f>
        <v>461190,395833333333333</v>
      </c>
      <c r="AL1994" s="34" t="str">
        <f>IFERROR(HYPERLINK("https://wa.me/"&amp;Tabla2[[#This Row],[CONTACTO]]&amp;"?text="&amp;Tabla2[[#This Row],[Mensaje]]),"")</f>
        <v>https://wa.me/56968463649?text=Hola!%0AServicio del día 07-04%0A *Cliente:* OXIQUIM S A */ Cont: * TCLU7567735*/ HR Entrega: *09:30* /Dirección: *CAÑAVERAL 901, QUILICURA</v>
      </c>
    </row>
    <row r="1995" spans="1:38" s="15" customFormat="1" ht="16.5" customHeight="1" x14ac:dyDescent="0.2">
      <c r="A1995" s="15">
        <f>ROW(A1994)</f>
        <v>1994</v>
      </c>
      <c r="B1995" s="15">
        <f>IF(J1995=J1994,B1994+1,1)</f>
        <v>24</v>
      </c>
      <c r="C1995" s="15" t="s">
        <v>3160</v>
      </c>
      <c r="D1995" s="25" t="s">
        <v>39</v>
      </c>
      <c r="E1995" s="27">
        <v>804682</v>
      </c>
      <c r="F1995" s="27" t="s">
        <v>3161</v>
      </c>
      <c r="G1995" s="27" t="s">
        <v>64</v>
      </c>
      <c r="H1995" s="27">
        <v>24600</v>
      </c>
      <c r="I1995" s="27" t="s">
        <v>3162</v>
      </c>
      <c r="J1995" s="28">
        <v>46119</v>
      </c>
      <c r="K1995" s="26">
        <v>0.33333333333333331</v>
      </c>
      <c r="L1995" s="26"/>
      <c r="M1995" s="27" t="s">
        <v>215</v>
      </c>
      <c r="N1995" s="25">
        <f>IFERROR(VLOOKUP(M1995,Data!$J$1:$K$58,2,0),"")</f>
        <v>56978089957</v>
      </c>
      <c r="O1995" s="27" t="s">
        <v>216</v>
      </c>
      <c r="P1995" s="27"/>
      <c r="Q1995" s="27" t="s">
        <v>3163</v>
      </c>
      <c r="R1995" s="27" t="s">
        <v>48</v>
      </c>
      <c r="S1995" s="27" t="s">
        <v>3164</v>
      </c>
      <c r="T1995" s="27"/>
      <c r="U1995" s="28">
        <v>46119</v>
      </c>
      <c r="X1995" s="27"/>
      <c r="Y1995" s="27"/>
      <c r="Z1995" s="29"/>
      <c r="AA1995" s="29">
        <v>0.34444444444444444</v>
      </c>
      <c r="AB1995" s="29">
        <v>0.4236111111111111</v>
      </c>
      <c r="AC1995" s="30">
        <v>46119</v>
      </c>
      <c r="AD1995" s="15" t="str">
        <f>IF(Tabla2[[#This Row],[HORA ENTREGA]]="DIRECTO","On time", IF(AA1995&lt;&gt;"",IF(Tabla2[[#This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95" s="15" t="str">
        <f>MID(Tabla2[[#This Row],[TIPO]],1,3)</f>
        <v xml:space="preserve">20 </v>
      </c>
      <c r="AF19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PRODALAM S.A. */ Cont: * CMAU0554835*/ HR Entrega: *08:00* /Dirección: *ALBERTO PEPPER 1610, RENCA.</v>
      </c>
      <c r="AG1995" s="38" t="str">
        <f>IFERROR(HYPERLINK("https://wa.me/"&amp;Tabla2[[#This Row],[CONTACTO]]&amp;"?text="&amp;Tabla2[[#This Row],[Mensaje]],"Enviar mensaje"),"")</f>
        <v>Enviar mensaje</v>
      </c>
      <c r="AH1995" s="15" t="str">
        <f>CONCATENATE(A1995,F1995)</f>
        <v>1994CMAU0554835</v>
      </c>
      <c r="AI1995" s="15" t="str">
        <f>CONCATENATE("ENT-",A1995)</f>
        <v>ENT-1994</v>
      </c>
      <c r="AJ1995" s="15" t="str">
        <f>IF(Tabla2[[#This Row],[Op]]&lt;&gt;"","ENTREGA","")</f>
        <v>ENTREGA</v>
      </c>
      <c r="AK1995" s="40" t="str">
        <f>(Tabla2[[#This Row],[FECHA ENTREGA]]&amp;Tabla2[[#This Row],[HORA ENTREGA]])</f>
        <v>461190,333333333333333</v>
      </c>
      <c r="AL1995" s="34" t="str">
        <f>IFERROR(HYPERLINK("https://wa.me/"&amp;Tabla2[[#This Row],[CONTACTO]]&amp;"?text="&amp;Tabla2[[#This Row],[Mensaje]]),"")</f>
        <v>https://wa.me/56978089957?text=Hola!%0AServicio del día 07-04%0A *Cliente:* PRODALAM S.A. */ Cont: * CMAU0554835*/ HR Entrega: *08:00* /Dirección: *ALBERTO PEPPER 1610, RENCA.</v>
      </c>
    </row>
    <row r="1996" spans="1:38" s="15" customFormat="1" ht="16.5" customHeight="1" x14ac:dyDescent="0.2">
      <c r="A1996" s="15">
        <f>ROW(A1995)</f>
        <v>1995</v>
      </c>
      <c r="B1996" s="15">
        <f>IF(J1996=J1995,B1995+1,1)</f>
        <v>25</v>
      </c>
      <c r="C1996" s="15" t="s">
        <v>3160</v>
      </c>
      <c r="D1996" s="25" t="s">
        <v>39</v>
      </c>
      <c r="E1996" s="27">
        <v>803624</v>
      </c>
      <c r="F1996" s="27" t="s">
        <v>3165</v>
      </c>
      <c r="G1996" s="27" t="s">
        <v>64</v>
      </c>
      <c r="H1996" s="27">
        <v>24600</v>
      </c>
      <c r="I1996" s="27" t="s">
        <v>3162</v>
      </c>
      <c r="J1996" s="28">
        <v>46119</v>
      </c>
      <c r="K1996" s="26">
        <v>0.33333333333333331</v>
      </c>
      <c r="L1996" s="26"/>
      <c r="M1996" s="27" t="s">
        <v>300</v>
      </c>
      <c r="N1996" s="25">
        <f>IFERROR(VLOOKUP(M1996,Data!$J$1:$K$58,2,0),"")</f>
        <v>56989844861</v>
      </c>
      <c r="O1996" s="27" t="s">
        <v>301</v>
      </c>
      <c r="P1996" s="27"/>
      <c r="Q1996" s="27" t="s">
        <v>3163</v>
      </c>
      <c r="R1996" s="27" t="s">
        <v>74</v>
      </c>
      <c r="S1996" s="27" t="s">
        <v>300</v>
      </c>
      <c r="T1996" s="27"/>
      <c r="U1996" s="28">
        <v>46119</v>
      </c>
      <c r="X1996" s="27"/>
      <c r="Y1996" s="27"/>
      <c r="Z1996" s="29"/>
      <c r="AA1996" s="29">
        <v>0.3263888888888889</v>
      </c>
      <c r="AB1996" s="29">
        <v>0.3888888888888889</v>
      </c>
      <c r="AC1996" s="30">
        <v>46119</v>
      </c>
      <c r="AD1996" s="15" t="str">
        <f>IF(Tabla2[[#This Row],[HORA ENTREGA]]="DIRECTO","On time", IF(AA1996&lt;&gt;"",IF(Tabla2[[#This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1996" s="15" t="str">
        <f>MID(Tabla2[[#This Row],[TIPO]],1,3)</f>
        <v xml:space="preserve">20 </v>
      </c>
      <c r="AF19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PRODALAM S.A. */ Cont: * TIIU2581017*/ HR Entrega: *08:00* /Dirección: *ALBERTO PEPPER 1610, RENCA.</v>
      </c>
      <c r="AG1996" s="38" t="str">
        <f>IFERROR(HYPERLINK("https://wa.me/"&amp;Tabla2[[#This Row],[CONTACTO]]&amp;"?text="&amp;Tabla2[[#This Row],[Mensaje]],"Enviar mensaje"),"")</f>
        <v>Enviar mensaje</v>
      </c>
      <c r="AH1996" s="15" t="str">
        <f>CONCATENATE(A1996,F1996)</f>
        <v>1995TIIU2581017</v>
      </c>
      <c r="AI1996" s="15" t="str">
        <f>CONCATENATE("ENT-",A1996)</f>
        <v>ENT-1995</v>
      </c>
      <c r="AJ1996" s="15" t="str">
        <f>IF(Tabla2[[#This Row],[Op]]&lt;&gt;"","ENTREGA","")</f>
        <v>ENTREGA</v>
      </c>
      <c r="AK1996" s="40" t="str">
        <f>(Tabla2[[#This Row],[FECHA ENTREGA]]&amp;Tabla2[[#This Row],[HORA ENTREGA]])</f>
        <v>461190,333333333333333</v>
      </c>
      <c r="AL1996" s="34" t="str">
        <f>IFERROR(HYPERLINK("https://wa.me/"&amp;Tabla2[[#This Row],[CONTACTO]]&amp;"?text="&amp;Tabla2[[#This Row],[Mensaje]]),"")</f>
        <v>https://wa.me/56989844861?text=Hola!%0AServicio del día 07-04%0A *Cliente:* PRODALAM S.A. */ Cont: * TIIU2581017*/ HR Entrega: *08:00* /Dirección: *ALBERTO PEPPER 1610, RENCA.</v>
      </c>
    </row>
    <row r="1997" spans="1:38" s="15" customFormat="1" ht="16.5" customHeight="1" x14ac:dyDescent="0.2">
      <c r="A1997" s="15">
        <f>ROW(A1996)</f>
        <v>1996</v>
      </c>
      <c r="B1997" s="15">
        <f>IF(J1997=J1996,B1996+1,1)</f>
        <v>26</v>
      </c>
      <c r="C1997" s="15" t="s">
        <v>3160</v>
      </c>
      <c r="D1997" s="25" t="s">
        <v>39</v>
      </c>
      <c r="E1997" s="27">
        <v>803625</v>
      </c>
      <c r="F1997" s="27" t="s">
        <v>3166</v>
      </c>
      <c r="G1997" s="27" t="s">
        <v>64</v>
      </c>
      <c r="H1997" s="27">
        <v>24600</v>
      </c>
      <c r="I1997" s="27" t="s">
        <v>3167</v>
      </c>
      <c r="J1997" s="28">
        <v>46119</v>
      </c>
      <c r="K1997" s="26">
        <v>0.5</v>
      </c>
      <c r="L1997" s="26"/>
      <c r="M1997" s="27" t="s">
        <v>158</v>
      </c>
      <c r="N1997" s="25">
        <f>IFERROR(VLOOKUP(M1997,Data!$J$1:$K$58,2,0),"")</f>
        <v>56931745801</v>
      </c>
      <c r="O1997" s="27" t="s">
        <v>370</v>
      </c>
      <c r="P1997" s="27"/>
      <c r="Q1997" s="27" t="s">
        <v>3163</v>
      </c>
      <c r="R1997" s="27" t="s">
        <v>74</v>
      </c>
      <c r="S1997" s="27" t="s">
        <v>158</v>
      </c>
      <c r="T1997" s="27"/>
      <c r="U1997" s="28">
        <v>46119</v>
      </c>
      <c r="X1997" s="27"/>
      <c r="Y1997" s="27"/>
      <c r="Z1997" s="29"/>
      <c r="AA1997" s="29">
        <v>0.52083333333333337</v>
      </c>
      <c r="AB1997" s="29">
        <v>0.55902777777777779</v>
      </c>
      <c r="AC1997" s="30">
        <v>46119</v>
      </c>
      <c r="AD1997" s="15" t="str">
        <f>IF(Tabla2[[#This Row],[HORA ENTREGA]]="DIRECTO","On time", IF(AA1997&lt;&gt;"",IF(Tabla2[[#This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97" s="15" t="str">
        <f>MID(Tabla2[[#This Row],[TIPO]],1,3)</f>
        <v xml:space="preserve">20 </v>
      </c>
      <c r="AF19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PRODALAM S.A. */ Cont: * WHSU2765398*/ HR Entrega: *12:00* /Dirección: *ALBERTO PEPPER 1610, RENCA.</v>
      </c>
      <c r="AG1997" s="38" t="str">
        <f>IFERROR(HYPERLINK("https://wa.me/"&amp;Tabla2[[#This Row],[CONTACTO]]&amp;"?text="&amp;Tabla2[[#This Row],[Mensaje]],"Enviar mensaje"),"")</f>
        <v>Enviar mensaje</v>
      </c>
      <c r="AH1997" s="15" t="str">
        <f>CONCATENATE(A1997,F1997)</f>
        <v>1996WHSU2765398</v>
      </c>
      <c r="AI1997" s="15" t="str">
        <f>CONCATENATE("ENT-",A1997)</f>
        <v>ENT-1996</v>
      </c>
      <c r="AJ1997" s="15" t="str">
        <f>IF(Tabla2[[#This Row],[Op]]&lt;&gt;"","ENTREGA","")</f>
        <v>ENTREGA</v>
      </c>
      <c r="AK1997" s="40" t="str">
        <f>(Tabla2[[#This Row],[FECHA ENTREGA]]&amp;Tabla2[[#This Row],[HORA ENTREGA]])</f>
        <v>461190,5</v>
      </c>
      <c r="AL1997" s="34" t="str">
        <f>IFERROR(HYPERLINK("https://wa.me/"&amp;Tabla2[[#This Row],[CONTACTO]]&amp;"?text="&amp;Tabla2[[#This Row],[Mensaje]]),"")</f>
        <v>https://wa.me/56931745801?text=Hola!%0AServicio del día 07-04%0A *Cliente:* PRODALAM S.A. */ Cont: * WHSU2765398*/ HR Entrega: *12:00* /Dirección: *ALBERTO PEPPER 1610, RENCA.</v>
      </c>
    </row>
    <row r="1998" spans="1:38" s="15" customFormat="1" ht="16.5" customHeight="1" x14ac:dyDescent="0.2">
      <c r="A1998" s="15">
        <f>ROW(A1997)</f>
        <v>1997</v>
      </c>
      <c r="B1998" s="15">
        <f>IF(J1998=J1997,B1997+1,1)</f>
        <v>27</v>
      </c>
      <c r="C1998" s="15" t="s">
        <v>3160</v>
      </c>
      <c r="D1998" s="25" t="s">
        <v>39</v>
      </c>
      <c r="E1998" s="27">
        <v>803628</v>
      </c>
      <c r="F1998" s="27" t="s">
        <v>3168</v>
      </c>
      <c r="G1998" s="27" t="s">
        <v>64</v>
      </c>
      <c r="H1998" s="27">
        <v>24600</v>
      </c>
      <c r="I1998" s="27" t="s">
        <v>3169</v>
      </c>
      <c r="J1998" s="28">
        <v>46119</v>
      </c>
      <c r="K1998" s="26">
        <v>0.5</v>
      </c>
      <c r="L1998" s="26"/>
      <c r="M1998" s="27" t="s">
        <v>313</v>
      </c>
      <c r="N1998" s="25">
        <f>IFERROR(VLOOKUP(M1998,Data!$J$1:$K$58,2,0),"")</f>
        <v>56967387744</v>
      </c>
      <c r="O1998" s="27" t="s">
        <v>314</v>
      </c>
      <c r="P1998" s="27"/>
      <c r="Q1998" s="27" t="s">
        <v>3163</v>
      </c>
      <c r="R1998" s="27" t="s">
        <v>74</v>
      </c>
      <c r="S1998" s="27" t="s">
        <v>3170</v>
      </c>
      <c r="T1998" s="27"/>
      <c r="U1998" s="28">
        <v>46120</v>
      </c>
      <c r="X1998" s="27"/>
      <c r="Y1998" s="27"/>
      <c r="Z1998" s="29"/>
      <c r="AA1998" s="29">
        <v>0.5229166666666667</v>
      </c>
      <c r="AB1998" s="29">
        <v>0.65625</v>
      </c>
      <c r="AC1998" s="30">
        <v>46119</v>
      </c>
      <c r="AD1998" s="15" t="str">
        <f>IF(Tabla2[[#This Row],[HORA ENTREGA]]="DIRECTO","On time", IF(AA1998&lt;&gt;"",IF(Tabla2[[#This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98" s="15" t="str">
        <f>MID(Tabla2[[#This Row],[TIPO]],1,3)</f>
        <v xml:space="preserve">20 </v>
      </c>
      <c r="AF19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PRODALAM S.A. */ Cont: * BMOU1218766*/ HR Entrega: *12:00* /Dirección: *ALBERTO PEPPER 1610, RENCA.</v>
      </c>
      <c r="AG1998" s="38" t="str">
        <f>IFERROR(HYPERLINK("https://wa.me/"&amp;Tabla2[[#This Row],[CONTACTO]]&amp;"?text="&amp;Tabla2[[#This Row],[Mensaje]],"Enviar mensaje"),"")</f>
        <v>Enviar mensaje</v>
      </c>
      <c r="AH1998" s="15" t="str">
        <f>CONCATENATE(A1998,F1998)</f>
        <v>1997BMOU1218766</v>
      </c>
      <c r="AI1998" s="15" t="str">
        <f>CONCATENATE("ENT-",A1998)</f>
        <v>ENT-1997</v>
      </c>
      <c r="AJ1998" s="15" t="str">
        <f>IF(Tabla2[[#This Row],[Op]]&lt;&gt;"","ENTREGA","")</f>
        <v>ENTREGA</v>
      </c>
      <c r="AK1998" s="40" t="str">
        <f>(Tabla2[[#This Row],[FECHA ENTREGA]]&amp;Tabla2[[#This Row],[HORA ENTREGA]])</f>
        <v>461190,5</v>
      </c>
      <c r="AL1998" s="34" t="str">
        <f>IFERROR(HYPERLINK("https://wa.me/"&amp;Tabla2[[#This Row],[CONTACTO]]&amp;"?text="&amp;Tabla2[[#This Row],[Mensaje]]),"")</f>
        <v>https://wa.me/56967387744?text=Hola!%0AServicio del día 07-04%0A *Cliente:* PRODALAM S.A. */ Cont: * BMOU1218766*/ HR Entrega: *12:00* /Dirección: *ALBERTO PEPPER 1610, RENCA.</v>
      </c>
    </row>
    <row r="1999" spans="1:38" s="15" customFormat="1" ht="16.5" customHeight="1" x14ac:dyDescent="0.2">
      <c r="A1999" s="15">
        <f>ROW(A1998)</f>
        <v>1998</v>
      </c>
      <c r="B1999" s="15">
        <f>IF(J1999=J1998,B1998+1,1)</f>
        <v>28</v>
      </c>
      <c r="C1999" s="15" t="s">
        <v>213</v>
      </c>
      <c r="D1999" s="25" t="s">
        <v>39</v>
      </c>
      <c r="E1999" s="27">
        <v>299529</v>
      </c>
      <c r="F1999" s="27" t="s">
        <v>3171</v>
      </c>
      <c r="G1999" s="27" t="s">
        <v>41</v>
      </c>
      <c r="H1999" s="27">
        <v>7447</v>
      </c>
      <c r="I1999" s="27" t="s">
        <v>3172</v>
      </c>
      <c r="J1999" s="28">
        <v>46119</v>
      </c>
      <c r="K1999" s="26">
        <v>0.33333333333333331</v>
      </c>
      <c r="L1999" s="26"/>
      <c r="M1999" s="27" t="s">
        <v>341</v>
      </c>
      <c r="N1999" s="25">
        <f>IFERROR(VLOOKUP(M1999,Data!$J$1:$K$58,2,0),"")</f>
        <v>56950923536</v>
      </c>
      <c r="O1999" s="27" t="s">
        <v>105</v>
      </c>
      <c r="P1999" s="27"/>
      <c r="Q1999" s="27" t="s">
        <v>3092</v>
      </c>
      <c r="R1999" s="27" t="s">
        <v>183</v>
      </c>
      <c r="S1999" s="27" t="s">
        <v>341</v>
      </c>
      <c r="T1999" s="27"/>
      <c r="U1999" s="28">
        <v>46119</v>
      </c>
      <c r="X1999" s="27"/>
      <c r="Y1999" s="27"/>
      <c r="Z1999" s="29"/>
      <c r="AA1999" s="29">
        <v>0.34583333333333333</v>
      </c>
      <c r="AB1999" s="29">
        <v>0.64583333333333337</v>
      </c>
      <c r="AC1999" s="30">
        <v>46119</v>
      </c>
      <c r="AD1999" s="15" t="str">
        <f>IF(Tabla2[[#This Row],[HORA ENTREGA]]="DIRECTO","On time", IF(AA1999&lt;&gt;"",IF(Tabla2[[#This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1999" s="15" t="str">
        <f>MID(Tabla2[[#This Row],[TIPO]],1,3)</f>
        <v xml:space="preserve">40 </v>
      </c>
      <c r="AF19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PTM CHILE LTDA */ Cont: * PCIU9306054*/ HR Entrega: *08:00* /Dirección: *ISSA PICHARA 830, bodega 2B</v>
      </c>
      <c r="AG1999" s="38" t="str">
        <f>IFERROR(HYPERLINK("https://wa.me/"&amp;Tabla2[[#This Row],[CONTACTO]]&amp;"?text="&amp;Tabla2[[#This Row],[Mensaje]],"Enviar mensaje"),"")</f>
        <v>Enviar mensaje</v>
      </c>
      <c r="AH1999" s="15" t="str">
        <f>CONCATENATE(A1999,F1999)</f>
        <v>1998PCIU9306054</v>
      </c>
      <c r="AI1999" s="15" t="str">
        <f>CONCATENATE("ENT-",A1999)</f>
        <v>ENT-1998</v>
      </c>
      <c r="AJ1999" s="15" t="str">
        <f>IF(Tabla2[[#This Row],[Op]]&lt;&gt;"","ENTREGA","")</f>
        <v>ENTREGA</v>
      </c>
      <c r="AK1999" s="40" t="str">
        <f>(Tabla2[[#This Row],[FECHA ENTREGA]]&amp;Tabla2[[#This Row],[HORA ENTREGA]])</f>
        <v>461190,333333333333333</v>
      </c>
      <c r="AL1999" s="34" t="str">
        <f>IFERROR(HYPERLINK("https://wa.me/"&amp;Tabla2[[#This Row],[CONTACTO]]&amp;"?text="&amp;Tabla2[[#This Row],[Mensaje]]),"")</f>
        <v>https://wa.me/56950923536?text=Hola!%0AServicio del día 07-04%0A *Cliente:* PTM CHILE LTDA */ Cont: * PCIU9306054*/ HR Entrega: *08:00* /Dirección: *ISSA PICHARA 830, bodega 2B</v>
      </c>
    </row>
    <row r="2000" spans="1:38" s="15" customFormat="1" ht="16.5" customHeight="1" x14ac:dyDescent="0.2">
      <c r="A2000" s="15">
        <f>ROW(A1999)</f>
        <v>1999</v>
      </c>
      <c r="B2000" s="15">
        <f>IF(J2000=J1999,B1999+1,1)</f>
        <v>29</v>
      </c>
      <c r="C2000" s="15" t="s">
        <v>213</v>
      </c>
      <c r="D2000" s="25" t="s">
        <v>39</v>
      </c>
      <c r="E2000" s="27">
        <v>299529</v>
      </c>
      <c r="F2000" s="27" t="s">
        <v>3173</v>
      </c>
      <c r="G2000" s="27" t="s">
        <v>41</v>
      </c>
      <c r="H2000" s="27">
        <v>7853</v>
      </c>
      <c r="I2000" s="27" t="s">
        <v>3174</v>
      </c>
      <c r="J2000" s="28">
        <v>46119</v>
      </c>
      <c r="K2000" s="26">
        <v>0.33333333333333331</v>
      </c>
      <c r="L2000" s="26"/>
      <c r="M2000" s="27" t="s">
        <v>241</v>
      </c>
      <c r="N2000" s="25">
        <f>IFERROR(VLOOKUP(M2000,Data!$J$1:$K$58,2,0),"")</f>
        <v>56984880436</v>
      </c>
      <c r="O2000" s="27" t="s">
        <v>242</v>
      </c>
      <c r="P2000" s="27"/>
      <c r="Q2000" s="27" t="s">
        <v>3092</v>
      </c>
      <c r="R2000" s="27" t="s">
        <v>183</v>
      </c>
      <c r="S2000" s="27" t="s">
        <v>3115</v>
      </c>
      <c r="T2000" s="27"/>
      <c r="U2000" s="28">
        <v>46119</v>
      </c>
      <c r="X2000" s="27"/>
      <c r="Y2000" s="27"/>
      <c r="Z2000" s="29"/>
      <c r="AA2000" s="29">
        <v>0.3263888888888889</v>
      </c>
      <c r="AB2000" s="29">
        <v>0.54861111111111116</v>
      </c>
      <c r="AC2000" s="30">
        <v>46119</v>
      </c>
      <c r="AD2000" s="15" t="str">
        <f>IF(Tabla2[[#This Row],[HORA ENTREGA]]="DIRECTO","On time", IF(AA2000&lt;&gt;"",IF(Tabla2[[#This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00" s="15" t="str">
        <f>MID(Tabla2[[#This Row],[TIPO]],1,3)</f>
        <v xml:space="preserve">40 </v>
      </c>
      <c r="AF20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PTM CHILE LTDA */ Cont: * GAOU7505443*/ HR Entrega: *08:00* /Dirección: *ISSA PICHARA 830, bodega 2B</v>
      </c>
      <c r="AG2000" s="38" t="str">
        <f>IFERROR(HYPERLINK("https://wa.me/"&amp;Tabla2[[#This Row],[CONTACTO]]&amp;"?text="&amp;Tabla2[[#This Row],[Mensaje]],"Enviar mensaje"),"")</f>
        <v>Enviar mensaje</v>
      </c>
      <c r="AH2000" s="15" t="str">
        <f>CONCATENATE(A2000,F2000)</f>
        <v>1999GAOU7505443</v>
      </c>
      <c r="AI2000" s="15" t="str">
        <f>CONCATENATE("ENT-",A2000)</f>
        <v>ENT-1999</v>
      </c>
      <c r="AJ2000" s="15" t="str">
        <f>IF(Tabla2[[#This Row],[Op]]&lt;&gt;"","ENTREGA","")</f>
        <v>ENTREGA</v>
      </c>
      <c r="AK2000" s="40" t="str">
        <f>(Tabla2[[#This Row],[FECHA ENTREGA]]&amp;Tabla2[[#This Row],[HORA ENTREGA]])</f>
        <v>461190,333333333333333</v>
      </c>
      <c r="AL2000" s="34" t="str">
        <f>IFERROR(HYPERLINK("https://wa.me/"&amp;Tabla2[[#This Row],[CONTACTO]]&amp;"?text="&amp;Tabla2[[#This Row],[Mensaje]]),"")</f>
        <v>https://wa.me/56984880436?text=Hola!%0AServicio del día 07-04%0A *Cliente:* PTM CHILE LTDA */ Cont: * GAOU7505443*/ HR Entrega: *08:00* /Dirección: *ISSA PICHARA 830, bodega 2B</v>
      </c>
    </row>
    <row r="2001" spans="1:38" s="15" customFormat="1" ht="16.5" customHeight="1" x14ac:dyDescent="0.2">
      <c r="A2001" s="15">
        <f>ROW(A2000)</f>
        <v>2000</v>
      </c>
      <c r="B2001" s="15">
        <f>IF(J2001=J2000,B2000+1,1)</f>
        <v>30</v>
      </c>
      <c r="C2001" s="15" t="s">
        <v>3175</v>
      </c>
      <c r="D2001" s="25" t="s">
        <v>39</v>
      </c>
      <c r="E2001" s="27">
        <v>103038</v>
      </c>
      <c r="F2001" s="27" t="s">
        <v>3176</v>
      </c>
      <c r="G2001" s="27" t="s">
        <v>64</v>
      </c>
      <c r="H2001" s="27">
        <v>23520</v>
      </c>
      <c r="I2001" s="27" t="s">
        <v>42</v>
      </c>
      <c r="J2001" s="28">
        <v>46119</v>
      </c>
      <c r="K2001" s="26">
        <v>0.375</v>
      </c>
      <c r="L2001" s="26" t="s">
        <v>335</v>
      </c>
      <c r="M2001" s="27" t="s">
        <v>221</v>
      </c>
      <c r="N2001" s="25">
        <f>IFERROR(VLOOKUP(M2001,Data!$J$1:$K$58,2,0),"")</f>
        <v>56965378427</v>
      </c>
      <c r="O2001" s="27" t="s">
        <v>222</v>
      </c>
      <c r="P2001" s="27"/>
      <c r="Q2001" s="27" t="s">
        <v>229</v>
      </c>
      <c r="R2001" s="27" t="s">
        <v>48</v>
      </c>
      <c r="S2001" s="27" t="s">
        <v>3177</v>
      </c>
      <c r="T2001" s="27"/>
      <c r="U2001" s="28">
        <v>46119</v>
      </c>
      <c r="X2001" s="27"/>
      <c r="Y2001" s="27"/>
      <c r="Z2001" s="29"/>
      <c r="AA2001" s="29">
        <v>0.37708333333333333</v>
      </c>
      <c r="AB2001" s="29">
        <v>0.46527777777777779</v>
      </c>
      <c r="AC2001" s="30">
        <v>46119</v>
      </c>
      <c r="AD2001" s="15" t="str">
        <f>IF(Tabla2[[#This Row],[HORA ENTREGA]]="DIRECTO","On time", IF(AA2001&lt;&gt;"",IF(Tabla2[[#This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01" s="15" t="str">
        <f>MID(Tabla2[[#This Row],[TIPO]],1,3)</f>
        <v xml:space="preserve">20 </v>
      </c>
      <c r="AF20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RENDIC  */ Cont: * SEKU1883095*/ HR Entrega: *09:00* /Dirección: *Avenida Miraflores 9700-Bodega 4C, PUDAHUEL</v>
      </c>
      <c r="AG2001" s="38" t="str">
        <f>IFERROR(HYPERLINK("https://wa.me/"&amp;Tabla2[[#This Row],[CONTACTO]]&amp;"?text="&amp;Tabla2[[#This Row],[Mensaje]],"Enviar mensaje"),"")</f>
        <v>Enviar mensaje</v>
      </c>
      <c r="AH2001" s="15" t="str">
        <f>CONCATENATE(A2001,F2001)</f>
        <v>2000SEKU1883095</v>
      </c>
      <c r="AI2001" s="15" t="str">
        <f>CONCATENATE("ENT-",A2001)</f>
        <v>ENT-2000</v>
      </c>
      <c r="AJ2001" s="15" t="str">
        <f>IF(Tabla2[[#This Row],[Op]]&lt;&gt;"","ENTREGA","")</f>
        <v>ENTREGA</v>
      </c>
      <c r="AK2001" s="40" t="str">
        <f>(Tabla2[[#This Row],[FECHA ENTREGA]]&amp;Tabla2[[#This Row],[HORA ENTREGA]])</f>
        <v>461190,375</v>
      </c>
      <c r="AL2001" s="34" t="str">
        <f>IFERROR(HYPERLINK("https://wa.me/"&amp;Tabla2[[#This Row],[CONTACTO]]&amp;"?text="&amp;Tabla2[[#This Row],[Mensaje]]),"")</f>
        <v>https://wa.me/56965378427?text=Hola!%0AServicio del día 07-04%0A *Cliente:* RENDIC  */ Cont: * SEKU1883095*/ HR Entrega: *09:00* /Dirección: *Avenida Miraflores 9700-Bodega 4C, PUDAHUEL</v>
      </c>
    </row>
    <row r="2002" spans="1:38" s="15" customFormat="1" ht="16.5" customHeight="1" x14ac:dyDescent="0.2">
      <c r="A2002" s="15">
        <f>ROW(A2001)</f>
        <v>2001</v>
      </c>
      <c r="B2002" s="15">
        <f>IF(J2002=J2001,B2001+1,1)</f>
        <v>31</v>
      </c>
      <c r="C2002" s="15" t="s">
        <v>566</v>
      </c>
      <c r="D2002" s="25" t="s">
        <v>122</v>
      </c>
      <c r="E2002" s="27" t="s">
        <v>120</v>
      </c>
      <c r="F2002" s="27" t="s">
        <v>456</v>
      </c>
      <c r="G2002" s="27" t="s">
        <v>456</v>
      </c>
      <c r="H2002" s="27" t="s">
        <v>120</v>
      </c>
      <c r="I2002" s="27" t="s">
        <v>120</v>
      </c>
      <c r="J2002" s="28">
        <v>46119</v>
      </c>
      <c r="K2002" s="26">
        <v>0.29166666666666669</v>
      </c>
      <c r="L2002" s="26"/>
      <c r="M2002" s="27" t="s">
        <v>567</v>
      </c>
      <c r="N2002" s="25">
        <f>IFERROR(VLOOKUP(M2002,Data!$J$1:$K$58,2,0),"")</f>
        <v>56964069749</v>
      </c>
      <c r="O2002" s="27" t="s">
        <v>568</v>
      </c>
      <c r="P2002" s="27"/>
      <c r="Q2002" s="27" t="s">
        <v>569</v>
      </c>
      <c r="R2002" s="27"/>
      <c r="S2002" s="27"/>
      <c r="T2002" s="27"/>
      <c r="U2002" s="28"/>
      <c r="X2002" s="27"/>
      <c r="Y2002" s="27" t="s">
        <v>2271</v>
      </c>
      <c r="Z2002" s="29"/>
      <c r="AA2002" s="29"/>
      <c r="AB2002" s="29"/>
      <c r="AC2002" s="30"/>
      <c r="AD2002" s="15" t="str">
        <f>IF(Tabla2[[#This Row],[HORA ENTREGA]]="DIRECTO","On time", IF(AA2002&lt;&gt;"",IF(Tabla2[[#This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002" s="15" t="str">
        <f>MID(Tabla2[[#This Row],[TIPO]],1,3)</f>
        <v>RAM</v>
      </c>
      <c r="AF20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RITRAMA S.A. */ Cont: * RAMPLA*/ HR Entrega: *07:00* /Dirección: *AV. TUPUNGATO 3420, PLACILLA</v>
      </c>
      <c r="AG2002" s="38" t="str">
        <f>IFERROR(HYPERLINK("https://wa.me/"&amp;Tabla2[[#This Row],[CONTACTO]]&amp;"?text="&amp;Tabla2[[#This Row],[Mensaje]],"Enviar mensaje"),"")</f>
        <v>Enviar mensaje</v>
      </c>
      <c r="AH2002" s="15" t="str">
        <f>CONCATENATE(A2002,F2002)</f>
        <v>2001RAMPLA</v>
      </c>
      <c r="AI2002" s="15" t="str">
        <f>CONCATENATE("ENT-",A2002)</f>
        <v>ENT-2001</v>
      </c>
      <c r="AJ2002" s="15" t="str">
        <f>IF(Tabla2[[#This Row],[Op]]&lt;&gt;"","ENTREGA","")</f>
        <v>ENTREGA</v>
      </c>
      <c r="AK2002" s="40" t="str">
        <f>(Tabla2[[#This Row],[FECHA ENTREGA]]&amp;Tabla2[[#This Row],[HORA ENTREGA]])</f>
        <v>461190,291666666666667</v>
      </c>
      <c r="AL2002" s="34" t="str">
        <f>IFERROR(HYPERLINK("https://wa.me/"&amp;Tabla2[[#This Row],[CONTACTO]]&amp;"?text="&amp;Tabla2[[#This Row],[Mensaje]]),"")</f>
        <v>https://wa.me/56964069749?text=Hola!%0AServicio del día 07-04%0A *Cliente:* RITRAMA S.A. */ Cont: * RAMPLA*/ HR Entrega: *07:00* /Dirección: *AV. TUPUNGATO 3420, PLACILLA</v>
      </c>
    </row>
    <row r="2003" spans="1:38" s="15" customFormat="1" ht="16.5" customHeight="1" x14ac:dyDescent="0.2">
      <c r="A2003" s="15">
        <f>ROW(A2002)</f>
        <v>2002</v>
      </c>
      <c r="B2003" s="15">
        <f>IF(J2003=J2002,B2002+1,1)</f>
        <v>32</v>
      </c>
      <c r="C2003" s="15" t="s">
        <v>566</v>
      </c>
      <c r="D2003" s="25" t="s">
        <v>122</v>
      </c>
      <c r="E2003" s="27" t="s">
        <v>120</v>
      </c>
      <c r="F2003" s="27" t="s">
        <v>456</v>
      </c>
      <c r="G2003" s="27" t="s">
        <v>456</v>
      </c>
      <c r="H2003" s="27" t="s">
        <v>120</v>
      </c>
      <c r="I2003" s="27" t="s">
        <v>120</v>
      </c>
      <c r="J2003" s="28">
        <v>46119</v>
      </c>
      <c r="K2003" s="26">
        <v>0.29166666666666669</v>
      </c>
      <c r="L2003" s="26"/>
      <c r="M2003" s="27" t="s">
        <v>570</v>
      </c>
      <c r="N2003" s="25">
        <f>IFERROR(VLOOKUP(M2003,Data!$J$1:$K$58,2,0),"")</f>
        <v>56973887322</v>
      </c>
      <c r="O2003" s="27" t="s">
        <v>738</v>
      </c>
      <c r="P2003" s="27"/>
      <c r="Q2003" s="27" t="s">
        <v>569</v>
      </c>
      <c r="R2003" s="27"/>
      <c r="S2003" s="27"/>
      <c r="T2003" s="27"/>
      <c r="U2003" s="28"/>
      <c r="X2003" s="27"/>
      <c r="Y2003" s="27" t="s">
        <v>2271</v>
      </c>
      <c r="Z2003" s="29"/>
      <c r="AA2003" s="29"/>
      <c r="AB2003" s="29"/>
      <c r="AC2003" s="30"/>
      <c r="AD2003" s="15" t="str">
        <f>IF(Tabla2[[#This Row],[HORA ENTREGA]]="DIRECTO","On time", IF(AA2003&lt;&gt;"",IF(Tabla2[[#This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003" s="15" t="str">
        <f>MID(Tabla2[[#This Row],[TIPO]],1,3)</f>
        <v>RAM</v>
      </c>
      <c r="AF20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RITRAMA S.A. */ Cont: * RAMPLA*/ HR Entrega: *07:00* /Dirección: *AV. TUPUNGATO 3420, PLACILLA</v>
      </c>
      <c r="AG2003" s="38" t="str">
        <f>IFERROR(HYPERLINK("https://wa.me/"&amp;Tabla2[[#This Row],[CONTACTO]]&amp;"?text="&amp;Tabla2[[#This Row],[Mensaje]],"Enviar mensaje"),"")</f>
        <v>Enviar mensaje</v>
      </c>
      <c r="AH2003" s="15" t="str">
        <f>CONCATENATE(A2003,F2003)</f>
        <v>2002RAMPLA</v>
      </c>
      <c r="AI2003" s="15" t="str">
        <f>CONCATENATE("ENT-",A2003)</f>
        <v>ENT-2002</v>
      </c>
      <c r="AJ2003" s="15" t="str">
        <f>IF(Tabla2[[#This Row],[Op]]&lt;&gt;"","ENTREGA","")</f>
        <v>ENTREGA</v>
      </c>
      <c r="AK2003" s="40" t="str">
        <f>(Tabla2[[#This Row],[FECHA ENTREGA]]&amp;Tabla2[[#This Row],[HORA ENTREGA]])</f>
        <v>461190,291666666666667</v>
      </c>
      <c r="AL2003" s="34" t="str">
        <f>IFERROR(HYPERLINK("https://wa.me/"&amp;Tabla2[[#This Row],[CONTACTO]]&amp;"?text="&amp;Tabla2[[#This Row],[Mensaje]]),"")</f>
        <v>https://wa.me/56973887322?text=Hola!%0AServicio del día 07-04%0A *Cliente:* RITRAMA S.A. */ Cont: * RAMPLA*/ HR Entrega: *07:00* /Dirección: *AV. TUPUNGATO 3420, PLACILLA</v>
      </c>
    </row>
    <row r="2004" spans="1:38" s="15" customFormat="1" ht="16.5" customHeight="1" x14ac:dyDescent="0.2">
      <c r="A2004" s="15">
        <f>ROW(A2003)</f>
        <v>2003</v>
      </c>
      <c r="B2004" s="15">
        <f>IF(J2004=J2003,B2003+1,1)</f>
        <v>33</v>
      </c>
      <c r="C2004" s="15" t="s">
        <v>236</v>
      </c>
      <c r="D2004" s="25" t="s">
        <v>39</v>
      </c>
      <c r="E2004" s="27">
        <v>510527</v>
      </c>
      <c r="F2004" s="27" t="s">
        <v>3178</v>
      </c>
      <c r="G2004" s="27" t="s">
        <v>64</v>
      </c>
      <c r="H2004" s="27">
        <v>26982</v>
      </c>
      <c r="I2004" s="27" t="s">
        <v>42</v>
      </c>
      <c r="J2004" s="28">
        <v>46119</v>
      </c>
      <c r="K2004" s="26">
        <v>0.33333333333333331</v>
      </c>
      <c r="L2004" s="26" t="s">
        <v>335</v>
      </c>
      <c r="M2004" s="27" t="s">
        <v>308</v>
      </c>
      <c r="N2004" s="25">
        <f>IFERROR(VLOOKUP(M2004,Data!$J$1:$K$58,2,0),"")</f>
        <v>56966631737</v>
      </c>
      <c r="O2004" s="27" t="s">
        <v>309</v>
      </c>
      <c r="P2004" s="27"/>
      <c r="Q2004" s="27" t="s">
        <v>1853</v>
      </c>
      <c r="R2004" s="27" t="s">
        <v>1765</v>
      </c>
      <c r="S2004" s="27" t="s">
        <v>308</v>
      </c>
      <c r="T2004" s="27"/>
      <c r="U2004" s="28">
        <v>46119</v>
      </c>
      <c r="X2004" s="27"/>
      <c r="Y2004" s="27"/>
      <c r="Z2004" s="29"/>
      <c r="AA2004" s="29">
        <v>0.34722222222222221</v>
      </c>
      <c r="AB2004" s="29">
        <v>0.45833333333333331</v>
      </c>
      <c r="AC2004" s="30">
        <v>46119</v>
      </c>
      <c r="AD2004" s="15" t="str">
        <f>IF(Tabla2[[#This Row],[HORA ENTREGA]]="DIRECTO","On time", IF(AA2004&lt;&gt;"",IF(Tabla2[[#This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04" s="15" t="str">
        <f>MID(Tabla2[[#This Row],[TIPO]],1,3)</f>
        <v xml:space="preserve">20 </v>
      </c>
      <c r="AF20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SOCIEDAD COMERCIAL MARBEN PETS LTDA */ Cont: * MSDU2921869*/ HR Entrega: *08:00* /Dirección: *Santa rosa 15551 la pintana</v>
      </c>
      <c r="AG2004" s="38" t="str">
        <f>IFERROR(HYPERLINK("https://wa.me/"&amp;Tabla2[[#This Row],[CONTACTO]]&amp;"?text="&amp;Tabla2[[#This Row],[Mensaje]],"Enviar mensaje"),"")</f>
        <v>Enviar mensaje</v>
      </c>
      <c r="AH2004" s="15" t="str">
        <f>CONCATENATE(A2004,F2004)</f>
        <v>2003MSDU2921869</v>
      </c>
      <c r="AI2004" s="15" t="str">
        <f>CONCATENATE("ENT-",A2004)</f>
        <v>ENT-2003</v>
      </c>
      <c r="AJ2004" s="15" t="str">
        <f>IF(Tabla2[[#This Row],[Op]]&lt;&gt;"","ENTREGA","")</f>
        <v>ENTREGA</v>
      </c>
      <c r="AK2004" s="40" t="str">
        <f>(Tabla2[[#This Row],[FECHA ENTREGA]]&amp;Tabla2[[#This Row],[HORA ENTREGA]])</f>
        <v>461190,333333333333333</v>
      </c>
      <c r="AL2004" s="34" t="str">
        <f>IFERROR(HYPERLINK("https://wa.me/"&amp;Tabla2[[#This Row],[CONTACTO]]&amp;"?text="&amp;Tabla2[[#This Row],[Mensaje]]),"")</f>
        <v>https://wa.me/56966631737?text=Hola!%0AServicio del día 07-04%0A *Cliente:* SOCIEDAD COMERCIAL MARBEN PETS LTDA */ Cont: * MSDU2921869*/ HR Entrega: *08:00* /Dirección: *Santa rosa 15551 la pintana</v>
      </c>
    </row>
    <row r="2005" spans="1:38" s="15" customFormat="1" ht="16.5" customHeight="1" x14ac:dyDescent="0.2">
      <c r="A2005" s="15">
        <f>ROW(A2004)</f>
        <v>2004</v>
      </c>
      <c r="B2005" s="15">
        <f>IF(J2005=J2004,B2004+1,1)</f>
        <v>34</v>
      </c>
      <c r="C2005" s="15" t="s">
        <v>236</v>
      </c>
      <c r="D2005" s="25" t="s">
        <v>39</v>
      </c>
      <c r="E2005" s="27">
        <v>299586</v>
      </c>
      <c r="F2005" s="27" t="s">
        <v>3179</v>
      </c>
      <c r="G2005" s="27" t="s">
        <v>64</v>
      </c>
      <c r="H2005" s="27">
        <v>30000</v>
      </c>
      <c r="I2005" s="27" t="s">
        <v>42</v>
      </c>
      <c r="J2005" s="28">
        <v>46119</v>
      </c>
      <c r="K2005" s="26">
        <v>0.33333333333333331</v>
      </c>
      <c r="L2005" s="26"/>
      <c r="M2005" s="27" t="s">
        <v>164</v>
      </c>
      <c r="N2005" s="25">
        <f>IFERROR(VLOOKUP(M2005,Data!$J$1:$K$58,2,0),"")</f>
        <v>56967398822</v>
      </c>
      <c r="O2005" s="27" t="s">
        <v>165</v>
      </c>
      <c r="P2005" s="27"/>
      <c r="Q2005" s="27" t="s">
        <v>3097</v>
      </c>
      <c r="R2005" s="27" t="s">
        <v>1765</v>
      </c>
      <c r="S2005" s="27" t="s">
        <v>325</v>
      </c>
      <c r="T2005" s="27"/>
      <c r="U2005" s="28">
        <v>46127</v>
      </c>
      <c r="X2005" s="27"/>
      <c r="Y2005" s="27"/>
      <c r="Z2005" s="29"/>
      <c r="AA2005" s="29">
        <v>0.34444444444444444</v>
      </c>
      <c r="AB2005" s="29">
        <v>0.47222222222222221</v>
      </c>
      <c r="AC2005" s="30">
        <v>46119</v>
      </c>
      <c r="AD2005" s="15" t="str">
        <f>IF(Tabla2[[#This Row],[HORA ENTREGA]]="DIRECTO","On time", IF(AA2005&lt;&gt;"",IF(Tabla2[[#This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05" s="15" t="str">
        <f>MID(Tabla2[[#This Row],[TIPO]],1,3)</f>
        <v xml:space="preserve">20 </v>
      </c>
      <c r="AF20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SOCIEDAD COMERCIAL MARBEN PETS LTDA */ Cont: * MSBU2872962*/ HR Entrega: *08:00* /Dirección: *RUTA F-852 LA FRAGUA 931, LOTE NUMERO 32 CARPAS BLANCAS </v>
      </c>
      <c r="AG2005" s="38" t="str">
        <f>IFERROR(HYPERLINK("https://wa.me/"&amp;Tabla2[[#This Row],[CONTACTO]]&amp;"?text="&amp;Tabla2[[#This Row],[Mensaje]],"Enviar mensaje"),"")</f>
        <v>Enviar mensaje</v>
      </c>
      <c r="AH2005" s="15" t="str">
        <f>CONCATENATE(A2005,F2005)</f>
        <v>2004MSBU2872962</v>
      </c>
      <c r="AI2005" s="15" t="str">
        <f>CONCATENATE("ENT-",A2005)</f>
        <v>ENT-2004</v>
      </c>
      <c r="AJ2005" s="15" t="str">
        <f>IF(Tabla2[[#This Row],[Op]]&lt;&gt;"","ENTREGA","")</f>
        <v>ENTREGA</v>
      </c>
      <c r="AK2005" s="40" t="str">
        <f>(Tabla2[[#This Row],[FECHA ENTREGA]]&amp;Tabla2[[#This Row],[HORA ENTREGA]])</f>
        <v>461190,333333333333333</v>
      </c>
      <c r="AL2005" s="34" t="str">
        <f>IFERROR(HYPERLINK("https://wa.me/"&amp;Tabla2[[#This Row],[CONTACTO]]&amp;"?text="&amp;Tabla2[[#This Row],[Mensaje]]),"")</f>
        <v xml:space="preserve">https://wa.me/56967398822?text=Hola!%0AServicio del día 07-04%0A *Cliente:* SOCIEDAD COMERCIAL MARBEN PETS LTDA */ Cont: * MSBU2872962*/ HR Entrega: *08:00* /Dirección: *RUTA F-852 LA FRAGUA 931, LOTE NUMERO 32 CARPAS BLANCAS </v>
      </c>
    </row>
    <row r="2006" spans="1:38" s="15" customFormat="1" ht="16.5" customHeight="1" x14ac:dyDescent="0.2">
      <c r="A2006" s="15">
        <f>ROW(A2005)</f>
        <v>2005</v>
      </c>
      <c r="B2006" s="15">
        <f>IF(J2006=J2005,B2005+1,1)</f>
        <v>35</v>
      </c>
      <c r="C2006" s="15" t="s">
        <v>236</v>
      </c>
      <c r="D2006" s="25" t="s">
        <v>39</v>
      </c>
      <c r="E2006" s="27">
        <v>508693</v>
      </c>
      <c r="F2006" s="27" t="s">
        <v>3180</v>
      </c>
      <c r="G2006" s="27" t="s">
        <v>64</v>
      </c>
      <c r="H2006" s="27">
        <v>30000</v>
      </c>
      <c r="I2006" s="27" t="s">
        <v>42</v>
      </c>
      <c r="J2006" s="28">
        <v>46119</v>
      </c>
      <c r="K2006" s="26">
        <v>0.33333333333333331</v>
      </c>
      <c r="L2006" s="26"/>
      <c r="M2006" s="27" t="s">
        <v>347</v>
      </c>
      <c r="N2006" s="25">
        <f>IFERROR(VLOOKUP(M2006,Data!$J$1:$K$58,2,0),"")</f>
        <v>56976511010</v>
      </c>
      <c r="O2006" s="27" t="s">
        <v>434</v>
      </c>
      <c r="P2006" s="27"/>
      <c r="Q2006" s="27" t="s">
        <v>3097</v>
      </c>
      <c r="R2006" s="27" t="s">
        <v>74</v>
      </c>
      <c r="S2006" s="27" t="s">
        <v>180</v>
      </c>
      <c r="T2006" s="27"/>
      <c r="U2006" s="28">
        <v>46120</v>
      </c>
      <c r="X2006" s="27"/>
      <c r="Y2006" s="27"/>
      <c r="Z2006" s="29"/>
      <c r="AA2006" s="29">
        <v>0.43888888888888888</v>
      </c>
      <c r="AB2006" s="29">
        <v>0.72916666666666663</v>
      </c>
      <c r="AC2006" s="30">
        <v>46119</v>
      </c>
      <c r="AD2006" s="15" t="str">
        <f>IF(Tabla2[[#This Row],[HORA ENTREGA]]="DIRECTO","On time", IF(AA2006&lt;&gt;"",IF(Tabla2[[#This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06" s="15" t="str">
        <f>MID(Tabla2[[#This Row],[TIPO]],1,3)</f>
        <v xml:space="preserve">20 </v>
      </c>
      <c r="AF20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SOCIEDAD COMERCIAL MARBEN PETS LTDA */ Cont: * FCIU6396630*/ HR Entrega: *08:00* /Dirección: *RUTA F-852 LA FRAGUA 931, LOTE NUMERO 32 CARPAS BLANCAS </v>
      </c>
      <c r="AG2006" s="38" t="str">
        <f>IFERROR(HYPERLINK("https://wa.me/"&amp;Tabla2[[#This Row],[CONTACTO]]&amp;"?text="&amp;Tabla2[[#This Row],[Mensaje]],"Enviar mensaje"),"")</f>
        <v>Enviar mensaje</v>
      </c>
      <c r="AH2006" s="15" t="str">
        <f>CONCATENATE(A2006,F2006)</f>
        <v>2005FCIU6396630</v>
      </c>
      <c r="AI2006" s="15" t="str">
        <f>CONCATENATE("ENT-",A2006)</f>
        <v>ENT-2005</v>
      </c>
      <c r="AJ2006" s="15" t="str">
        <f>IF(Tabla2[[#This Row],[Op]]&lt;&gt;"","ENTREGA","")</f>
        <v>ENTREGA</v>
      </c>
      <c r="AK2006" s="40" t="str">
        <f>(Tabla2[[#This Row],[FECHA ENTREGA]]&amp;Tabla2[[#This Row],[HORA ENTREGA]])</f>
        <v>461190,333333333333333</v>
      </c>
      <c r="AL2006" s="34" t="str">
        <f>IFERROR(HYPERLINK("https://wa.me/"&amp;Tabla2[[#This Row],[CONTACTO]]&amp;"?text="&amp;Tabla2[[#This Row],[Mensaje]]),"")</f>
        <v xml:space="preserve">https://wa.me/56976511010?text=Hola!%0AServicio del día 07-04%0A *Cliente:* SOCIEDAD COMERCIAL MARBEN PETS LTDA */ Cont: * FCIU6396630*/ HR Entrega: *08:00* /Dirección: *RUTA F-852 LA FRAGUA 931, LOTE NUMERO 32 CARPAS BLANCAS </v>
      </c>
    </row>
    <row r="2007" spans="1:38" s="15" customFormat="1" ht="16.5" customHeight="1" x14ac:dyDescent="0.2">
      <c r="A2007" s="15">
        <f>ROW(A2006)</f>
        <v>2006</v>
      </c>
      <c r="B2007" s="15">
        <f>IF(J2007=J2006,B2006+1,1)</f>
        <v>36</v>
      </c>
      <c r="C2007" s="15" t="s">
        <v>236</v>
      </c>
      <c r="D2007" s="25" t="s">
        <v>39</v>
      </c>
      <c r="E2007" s="27">
        <v>510527</v>
      </c>
      <c r="F2007" s="27" t="s">
        <v>3181</v>
      </c>
      <c r="G2007" s="27" t="s">
        <v>64</v>
      </c>
      <c r="H2007" s="27">
        <v>30000</v>
      </c>
      <c r="I2007" s="27" t="s">
        <v>42</v>
      </c>
      <c r="J2007" s="28">
        <v>46119</v>
      </c>
      <c r="K2007" s="26">
        <v>0.33333333333333331</v>
      </c>
      <c r="L2007" s="26"/>
      <c r="M2007" s="27" t="s">
        <v>225</v>
      </c>
      <c r="N2007" s="25">
        <f>IFERROR(VLOOKUP(M2007,Data!$J$1:$K$58,2,0),"")</f>
        <v>56978811158</v>
      </c>
      <c r="O2007" s="27" t="s">
        <v>226</v>
      </c>
      <c r="P2007" s="27"/>
      <c r="Q2007" s="27" t="s">
        <v>3097</v>
      </c>
      <c r="R2007" s="27" t="s">
        <v>1765</v>
      </c>
      <c r="S2007" s="27" t="s">
        <v>225</v>
      </c>
      <c r="T2007" s="27"/>
      <c r="U2007" s="28">
        <v>46119</v>
      </c>
      <c r="X2007" s="27"/>
      <c r="Y2007" s="27"/>
      <c r="Z2007" s="29"/>
      <c r="AA2007" s="29">
        <v>0.34583333333333333</v>
      </c>
      <c r="AB2007" s="29">
        <v>0.43402777777777779</v>
      </c>
      <c r="AC2007" s="30">
        <v>46119</v>
      </c>
      <c r="AD2007" s="15" t="str">
        <f>IF(Tabla2[[#This Row],[HORA ENTREGA]]="DIRECTO","On time", IF(AA2007&lt;&gt;"",IF(Tabla2[[#This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07" s="15" t="str">
        <f>MID(Tabla2[[#This Row],[TIPO]],1,3)</f>
        <v xml:space="preserve">20 </v>
      </c>
      <c r="AF20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SOCIEDAD COMERCIAL MARBEN PETS LTDA */ Cont: * BMOU2965128*/ HR Entrega: *08:00* /Dirección: *RUTA F-852 LA FRAGUA 931, LOTE NUMERO 32 CARPAS BLANCAS </v>
      </c>
      <c r="AG2007" s="38" t="str">
        <f>IFERROR(HYPERLINK("https://wa.me/"&amp;Tabla2[[#This Row],[CONTACTO]]&amp;"?text="&amp;Tabla2[[#This Row],[Mensaje]],"Enviar mensaje"),"")</f>
        <v>Enviar mensaje</v>
      </c>
      <c r="AH2007" s="15" t="str">
        <f>CONCATENATE(A2007,F2007)</f>
        <v>2006BMOU2965128</v>
      </c>
      <c r="AI2007" s="15" t="str">
        <f>CONCATENATE("ENT-",A2007)</f>
        <v>ENT-2006</v>
      </c>
      <c r="AJ2007" s="15" t="str">
        <f>IF(Tabla2[[#This Row],[Op]]&lt;&gt;"","ENTREGA","")</f>
        <v>ENTREGA</v>
      </c>
      <c r="AK2007" s="40" t="str">
        <f>(Tabla2[[#This Row],[FECHA ENTREGA]]&amp;Tabla2[[#This Row],[HORA ENTREGA]])</f>
        <v>461190,333333333333333</v>
      </c>
      <c r="AL2007" s="34" t="str">
        <f>IFERROR(HYPERLINK("https://wa.me/"&amp;Tabla2[[#This Row],[CONTACTO]]&amp;"?text="&amp;Tabla2[[#This Row],[Mensaje]]),"")</f>
        <v xml:space="preserve">https://wa.me/56978811158?text=Hola!%0AServicio del día 07-04%0A *Cliente:* SOCIEDAD COMERCIAL MARBEN PETS LTDA */ Cont: * BMOU2965128*/ HR Entrega: *08:00* /Dirección: *RUTA F-852 LA FRAGUA 931, LOTE NUMERO 32 CARPAS BLANCAS </v>
      </c>
    </row>
    <row r="2008" spans="1:38" s="15" customFormat="1" ht="16.5" customHeight="1" x14ac:dyDescent="0.2">
      <c r="A2008" s="15">
        <f>ROW(A2007)</f>
        <v>2007</v>
      </c>
      <c r="B2008" s="15">
        <f>IF(J2008=J2007,B2007+1,1)</f>
        <v>37</v>
      </c>
      <c r="C2008" s="15" t="s">
        <v>236</v>
      </c>
      <c r="D2008" s="25" t="s">
        <v>39</v>
      </c>
      <c r="E2008" s="27">
        <v>510527</v>
      </c>
      <c r="F2008" s="27" t="s">
        <v>3182</v>
      </c>
      <c r="G2008" s="27" t="s">
        <v>64</v>
      </c>
      <c r="H2008" s="27">
        <v>28300</v>
      </c>
      <c r="I2008" s="27" t="s">
        <v>42</v>
      </c>
      <c r="J2008" s="28">
        <v>46119</v>
      </c>
      <c r="K2008" s="26">
        <v>0.375</v>
      </c>
      <c r="L2008" s="26" t="s">
        <v>335</v>
      </c>
      <c r="M2008" s="27" t="s">
        <v>688</v>
      </c>
      <c r="N2008" s="25">
        <f>IFERROR(VLOOKUP(M2008,Data!$J$1:$K$58,2,0),"")</f>
        <v>56950104102</v>
      </c>
      <c r="O2008" s="27" t="s">
        <v>552</v>
      </c>
      <c r="P2008" s="27"/>
      <c r="Q2008" s="27" t="s">
        <v>3183</v>
      </c>
      <c r="R2008" s="27" t="s">
        <v>1765</v>
      </c>
      <c r="S2008" s="27" t="s">
        <v>688</v>
      </c>
      <c r="T2008" s="27"/>
      <c r="U2008" s="28">
        <v>46119</v>
      </c>
      <c r="X2008" s="27"/>
      <c r="Y2008" s="27"/>
      <c r="Z2008" s="29"/>
      <c r="AA2008" s="29">
        <v>0.37847222222222221</v>
      </c>
      <c r="AB2008" s="29">
        <v>0.54861111111111116</v>
      </c>
      <c r="AC2008" s="30">
        <v>46119</v>
      </c>
      <c r="AD2008" s="15" t="str">
        <f>IF(Tabla2[[#This Row],[HORA ENTREGA]]="DIRECTO","On time", IF(AA2008&lt;&gt;"",IF(Tabla2[[#This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08" s="15" t="str">
        <f>MID(Tabla2[[#This Row],[TIPO]],1,3)</f>
        <v xml:space="preserve">20 </v>
      </c>
      <c r="AF20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SOCIEDAD COMERCIAL MARBEN PETS LTDA */ Cont: * DFSU3144540*/ HR Entrega: *09:00* /Dirección: *PARCELA 48 LOTE 27. COLINA.</v>
      </c>
      <c r="AG2008" s="38" t="str">
        <f>IFERROR(HYPERLINK("https://wa.me/"&amp;Tabla2[[#This Row],[CONTACTO]]&amp;"?text="&amp;Tabla2[[#This Row],[Mensaje]],"Enviar mensaje"),"")</f>
        <v>Enviar mensaje</v>
      </c>
      <c r="AH2008" s="15" t="str">
        <f>CONCATENATE(A2008,F2008)</f>
        <v>2007DFSU3144540</v>
      </c>
      <c r="AI2008" s="15" t="str">
        <f>CONCATENATE("ENT-",A2008)</f>
        <v>ENT-2007</v>
      </c>
      <c r="AJ2008" s="15" t="str">
        <f>IF(Tabla2[[#This Row],[Op]]&lt;&gt;"","ENTREGA","")</f>
        <v>ENTREGA</v>
      </c>
      <c r="AK2008" s="40" t="str">
        <f>(Tabla2[[#This Row],[FECHA ENTREGA]]&amp;Tabla2[[#This Row],[HORA ENTREGA]])</f>
        <v>461190,375</v>
      </c>
      <c r="AL2008" s="34" t="str">
        <f>IFERROR(HYPERLINK("https://wa.me/"&amp;Tabla2[[#This Row],[CONTACTO]]&amp;"?text="&amp;Tabla2[[#This Row],[Mensaje]]),"")</f>
        <v>https://wa.me/56950104102?text=Hola!%0AServicio del día 07-04%0A *Cliente:* SOCIEDAD COMERCIAL MARBEN PETS LTDA */ Cont: * DFSU3144540*/ HR Entrega: *09:00* /Dirección: *PARCELA 48 LOTE 27. COLINA.</v>
      </c>
    </row>
    <row r="2009" spans="1:38" s="15" customFormat="1" ht="16.5" customHeight="1" x14ac:dyDescent="0.2">
      <c r="A2009" s="15">
        <f>ROW(A2008)</f>
        <v>2008</v>
      </c>
      <c r="B2009" s="15">
        <f>IF(J2009=J2008,B2008+1,1)</f>
        <v>38</v>
      </c>
      <c r="C2009" s="15" t="s">
        <v>236</v>
      </c>
      <c r="D2009" s="25" t="s">
        <v>39</v>
      </c>
      <c r="E2009" s="27">
        <v>510527</v>
      </c>
      <c r="F2009" s="27" t="s">
        <v>3184</v>
      </c>
      <c r="G2009" s="27" t="s">
        <v>64</v>
      </c>
      <c r="H2009" s="27">
        <v>26974</v>
      </c>
      <c r="I2009" s="27" t="s">
        <v>42</v>
      </c>
      <c r="J2009" s="28">
        <v>46119</v>
      </c>
      <c r="K2009" s="26">
        <v>0.375</v>
      </c>
      <c r="L2009" s="26" t="s">
        <v>335</v>
      </c>
      <c r="M2009" s="27" t="s">
        <v>45</v>
      </c>
      <c r="N2009" s="25">
        <f>IFERROR(VLOOKUP(M2009,Data!$J$1:$K$58,2,0),"")</f>
        <v>56950981572</v>
      </c>
      <c r="O2009" s="27" t="s">
        <v>46</v>
      </c>
      <c r="P2009" s="27"/>
      <c r="Q2009" s="27" t="s">
        <v>238</v>
      </c>
      <c r="R2009" s="27" t="s">
        <v>1765</v>
      </c>
      <c r="S2009" s="27" t="s">
        <v>45</v>
      </c>
      <c r="T2009" s="27"/>
      <c r="U2009" s="28">
        <v>46119</v>
      </c>
      <c r="X2009" s="27"/>
      <c r="Y2009" s="27"/>
      <c r="Z2009" s="29"/>
      <c r="AA2009" s="29">
        <v>0.41736111111111113</v>
      </c>
      <c r="AB2009" s="29">
        <v>0.50555555555555554</v>
      </c>
      <c r="AC2009" s="30">
        <v>46119</v>
      </c>
      <c r="AD2009" s="15" t="str">
        <f>IF(Tabla2[[#This Row],[HORA ENTREGA]]="DIRECTO","On time", IF(AA2009&lt;&gt;"",IF(Tabla2[[#This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09" s="15" t="str">
        <f>MID(Tabla2[[#This Row],[TIPO]],1,3)</f>
        <v xml:space="preserve">20 </v>
      </c>
      <c r="AF20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SOCIEDAD COMERCIAL MARBEN PETS LTDA */ Cont: * FCIU5930695*/ HR Entrega: *09:00* /Dirección: *CARRETERA GENERAL SAN MARTIN 8250 BODEGA A 21 QUILICURA</v>
      </c>
      <c r="AG2009" s="38" t="str">
        <f>IFERROR(HYPERLINK("https://wa.me/"&amp;Tabla2[[#This Row],[CONTACTO]]&amp;"?text="&amp;Tabla2[[#This Row],[Mensaje]],"Enviar mensaje"),"")</f>
        <v>Enviar mensaje</v>
      </c>
      <c r="AH2009" s="15" t="str">
        <f>CONCATENATE(A2009,F2009)</f>
        <v>2008FCIU5930695</v>
      </c>
      <c r="AI2009" s="15" t="str">
        <f>CONCATENATE("ENT-",A2009)</f>
        <v>ENT-2008</v>
      </c>
      <c r="AJ2009" s="15" t="str">
        <f>IF(Tabla2[[#This Row],[Op]]&lt;&gt;"","ENTREGA","")</f>
        <v>ENTREGA</v>
      </c>
      <c r="AK2009" s="40" t="str">
        <f>(Tabla2[[#This Row],[FECHA ENTREGA]]&amp;Tabla2[[#This Row],[HORA ENTREGA]])</f>
        <v>461190,375</v>
      </c>
      <c r="AL2009" s="34" t="str">
        <f>IFERROR(HYPERLINK("https://wa.me/"&amp;Tabla2[[#This Row],[CONTACTO]]&amp;"?text="&amp;Tabla2[[#This Row],[Mensaje]]),"")</f>
        <v>https://wa.me/56950981572?text=Hola!%0AServicio del día 07-04%0A *Cliente:* SOCIEDAD COMERCIAL MARBEN PETS LTDA */ Cont: * FCIU5930695*/ HR Entrega: *09:00* /Dirección: *CARRETERA GENERAL SAN MARTIN 8250 BODEGA A 21 QUILICURA</v>
      </c>
    </row>
    <row r="2010" spans="1:38" s="15" customFormat="1" ht="16.5" customHeight="1" x14ac:dyDescent="0.2">
      <c r="A2010" s="15">
        <f>ROW(A2009)</f>
        <v>2009</v>
      </c>
      <c r="B2010" s="15">
        <f>IF(J2010=J2009,B2009+1,1)</f>
        <v>39</v>
      </c>
      <c r="C2010" s="15" t="s">
        <v>236</v>
      </c>
      <c r="D2010" s="25" t="s">
        <v>39</v>
      </c>
      <c r="E2010" s="27">
        <v>510527</v>
      </c>
      <c r="F2010" s="27" t="s">
        <v>3185</v>
      </c>
      <c r="G2010" s="27" t="s">
        <v>64</v>
      </c>
      <c r="H2010" s="27">
        <v>26974</v>
      </c>
      <c r="I2010" s="27" t="s">
        <v>42</v>
      </c>
      <c r="J2010" s="28">
        <v>46119</v>
      </c>
      <c r="K2010" s="26">
        <v>0.39583333333333331</v>
      </c>
      <c r="L2010" s="26"/>
      <c r="M2010" s="27" t="s">
        <v>151</v>
      </c>
      <c r="N2010" s="25">
        <f>IFERROR(VLOOKUP(M2010,Data!$J$1:$K$58,2,0),"")</f>
        <v>56973887427</v>
      </c>
      <c r="O2010" s="27" t="s">
        <v>152</v>
      </c>
      <c r="P2010" s="27"/>
      <c r="Q2010" s="27" t="s">
        <v>3186</v>
      </c>
      <c r="R2010" s="27" t="s">
        <v>1765</v>
      </c>
      <c r="S2010" s="27" t="s">
        <v>151</v>
      </c>
      <c r="T2010" s="27"/>
      <c r="U2010" s="28">
        <v>46119</v>
      </c>
      <c r="X2010" s="27"/>
      <c r="Y2010" s="27"/>
      <c r="Z2010" s="29"/>
      <c r="AA2010" s="29">
        <v>0.38541666666666669</v>
      </c>
      <c r="AB2010" s="29">
        <v>0.54513888888888884</v>
      </c>
      <c r="AC2010" s="30">
        <v>46119</v>
      </c>
      <c r="AD2010" s="15" t="str">
        <f>IF(Tabla2[[#This Row],[HORA ENTREGA]]="DIRECTO","On time", IF(AA2010&lt;&gt;"",IF(Tabla2[[#This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0" s="15" t="str">
        <f>MID(Tabla2[[#This Row],[TIPO]],1,3)</f>
        <v xml:space="preserve">20 </v>
      </c>
      <c r="AF20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SOCIEDAD COMERCIAL MARBEN PETS LTDA */ Cont: * FCIU5890170*/ HR Entrega: *09:30* /Dirección: *ALMIRANTE RIVEROS 9538 EL BOSQUE</v>
      </c>
      <c r="AG2010" s="38" t="str">
        <f>IFERROR(HYPERLINK("https://wa.me/"&amp;Tabla2[[#This Row],[CONTACTO]]&amp;"?text="&amp;Tabla2[[#This Row],[Mensaje]],"Enviar mensaje"),"")</f>
        <v>Enviar mensaje</v>
      </c>
      <c r="AH2010" s="15" t="str">
        <f>CONCATENATE(A2010,F2010)</f>
        <v>2009FCIU5890170</v>
      </c>
      <c r="AI2010" s="15" t="str">
        <f>CONCATENATE("ENT-",A2010)</f>
        <v>ENT-2009</v>
      </c>
      <c r="AJ2010" s="15" t="str">
        <f>IF(Tabla2[[#This Row],[Op]]&lt;&gt;"","ENTREGA","")</f>
        <v>ENTREGA</v>
      </c>
      <c r="AK2010" s="40" t="str">
        <f>(Tabla2[[#This Row],[FECHA ENTREGA]]&amp;Tabla2[[#This Row],[HORA ENTREGA]])</f>
        <v>461190,395833333333333</v>
      </c>
      <c r="AL2010" s="34" t="str">
        <f>IFERROR(HYPERLINK("https://wa.me/"&amp;Tabla2[[#This Row],[CONTACTO]]&amp;"?text="&amp;Tabla2[[#This Row],[Mensaje]]),"")</f>
        <v>https://wa.me/56973887427?text=Hola!%0AServicio del día 07-04%0A *Cliente:* SOCIEDAD COMERCIAL MARBEN PETS LTDA */ Cont: * FCIU5890170*/ HR Entrega: *09:30* /Dirección: *ALMIRANTE RIVEROS 9538 EL BOSQUE</v>
      </c>
    </row>
    <row r="2011" spans="1:38" s="15" customFormat="1" ht="16.5" customHeight="1" x14ac:dyDescent="0.2">
      <c r="A2011" s="15">
        <f>ROW(A2010)</f>
        <v>2010</v>
      </c>
      <c r="B2011" s="15">
        <f>IF(J2011=J2010,B2010+1,1)</f>
        <v>40</v>
      </c>
      <c r="C2011" s="15" t="s">
        <v>236</v>
      </c>
      <c r="D2011" s="25" t="s">
        <v>39</v>
      </c>
      <c r="E2011" s="27">
        <v>510527</v>
      </c>
      <c r="F2011" s="27" t="s">
        <v>3187</v>
      </c>
      <c r="G2011" s="27" t="s">
        <v>64</v>
      </c>
      <c r="H2011" s="27">
        <v>26974</v>
      </c>
      <c r="I2011" s="27" t="s">
        <v>42</v>
      </c>
      <c r="J2011" s="28">
        <v>46119</v>
      </c>
      <c r="K2011" s="26">
        <v>0.41666666666666669</v>
      </c>
      <c r="L2011" s="26"/>
      <c r="M2011" s="27" t="s">
        <v>971</v>
      </c>
      <c r="N2011" s="25">
        <f>IFERROR(VLOOKUP(M2011,Data!$J$1:$K$58,2,0),"")</f>
        <v>56999972473</v>
      </c>
      <c r="O2011" s="27" t="s">
        <v>348</v>
      </c>
      <c r="P2011" s="27"/>
      <c r="Q2011" s="27" t="s">
        <v>887</v>
      </c>
      <c r="R2011" s="27" t="s">
        <v>1765</v>
      </c>
      <c r="S2011" s="27" t="s">
        <v>971</v>
      </c>
      <c r="T2011" s="27"/>
      <c r="U2011" s="28">
        <v>46119</v>
      </c>
      <c r="X2011" s="27"/>
      <c r="Y2011" s="27"/>
      <c r="Z2011" s="29"/>
      <c r="AA2011" s="29">
        <v>0.42222222222222222</v>
      </c>
      <c r="AB2011" s="29">
        <v>0.53333333333333333</v>
      </c>
      <c r="AC2011" s="30">
        <v>46119</v>
      </c>
      <c r="AD2011" s="15" t="str">
        <f>IF(Tabla2[[#This Row],[HORA ENTREGA]]="DIRECTO","On time", IF(AA2011&lt;&gt;"",IF(Tabla2[[#This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1" s="15" t="str">
        <f>MID(Tabla2[[#This Row],[TIPO]],1,3)</f>
        <v xml:space="preserve">20 </v>
      </c>
      <c r="AF20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SOCIEDAD COMERCIAL MARBEN PETS LTDA */ Cont: * MSNU3602721*/ HR Entrega: *10:00* /Dirección: *AV LO ESPEJO 01565 BODEGA 0231 COMUNA LO ESPEJO</v>
      </c>
      <c r="AG2011" s="38" t="str">
        <f>IFERROR(HYPERLINK("https://wa.me/"&amp;Tabla2[[#This Row],[CONTACTO]]&amp;"?text="&amp;Tabla2[[#This Row],[Mensaje]],"Enviar mensaje"),"")</f>
        <v>Enviar mensaje</v>
      </c>
      <c r="AH2011" s="15" t="str">
        <f>CONCATENATE(A2011,F2011)</f>
        <v>2010MSNU3602721</v>
      </c>
      <c r="AI2011" s="15" t="str">
        <f>CONCATENATE("ENT-",A2011)</f>
        <v>ENT-2010</v>
      </c>
      <c r="AJ2011" s="15" t="str">
        <f>IF(Tabla2[[#This Row],[Op]]&lt;&gt;"","ENTREGA","")</f>
        <v>ENTREGA</v>
      </c>
      <c r="AK2011" s="40" t="str">
        <f>(Tabla2[[#This Row],[FECHA ENTREGA]]&amp;Tabla2[[#This Row],[HORA ENTREGA]])</f>
        <v>461190,416666666666667</v>
      </c>
      <c r="AL2011" s="34" t="str">
        <f>IFERROR(HYPERLINK("https://wa.me/"&amp;Tabla2[[#This Row],[CONTACTO]]&amp;"?text="&amp;Tabla2[[#This Row],[Mensaje]]),"")</f>
        <v>https://wa.me/56999972473?text=Hola!%0AServicio del día 07-04%0A *Cliente:* SOCIEDAD COMERCIAL MARBEN PETS LTDA */ Cont: * MSNU3602721*/ HR Entrega: *10:00* /Dirección: *AV LO ESPEJO 01565 BODEGA 0231 COMUNA LO ESPEJO</v>
      </c>
    </row>
    <row r="2012" spans="1:38" s="15" customFormat="1" ht="16.5" customHeight="1" x14ac:dyDescent="0.2">
      <c r="A2012" s="15">
        <f>ROW(A2011)</f>
        <v>2011</v>
      </c>
      <c r="B2012" s="15">
        <f>IF(J2012=J2011,B2011+1,1)</f>
        <v>41</v>
      </c>
      <c r="C2012" s="15" t="s">
        <v>239</v>
      </c>
      <c r="D2012" s="25" t="s">
        <v>39</v>
      </c>
      <c r="E2012" s="27">
        <v>302741</v>
      </c>
      <c r="F2012" s="27" t="s">
        <v>3188</v>
      </c>
      <c r="G2012" s="27" t="s">
        <v>41</v>
      </c>
      <c r="H2012" s="27">
        <v>13000</v>
      </c>
      <c r="I2012" s="27" t="s">
        <v>42</v>
      </c>
      <c r="J2012" s="28">
        <v>46119</v>
      </c>
      <c r="K2012" s="26">
        <v>0.33333333333333331</v>
      </c>
      <c r="L2012" s="26"/>
      <c r="M2012" s="27" t="s">
        <v>273</v>
      </c>
      <c r="N2012" s="25">
        <f>IFERROR(VLOOKUP(M2012,Data!$J$1:$K$58,2,0),"")</f>
        <v>56950103942</v>
      </c>
      <c r="O2012" s="27" t="s">
        <v>274</v>
      </c>
      <c r="P2012" s="27"/>
      <c r="Q2012" s="27" t="s">
        <v>1036</v>
      </c>
      <c r="R2012" s="27" t="s">
        <v>218</v>
      </c>
      <c r="S2012" s="27" t="s">
        <v>273</v>
      </c>
      <c r="T2012" s="27"/>
      <c r="U2012" s="28">
        <v>46119</v>
      </c>
      <c r="X2012" s="27"/>
      <c r="Y2012" s="27"/>
      <c r="Z2012" s="29"/>
      <c r="AA2012" s="29">
        <v>0.2986111111111111</v>
      </c>
      <c r="AB2012" s="29">
        <v>0.52430555555555558</v>
      </c>
      <c r="AC2012" s="30">
        <v>46119</v>
      </c>
      <c r="AD2012" s="15" t="str">
        <f>IF(Tabla2[[#This Row],[HORA ENTREGA]]="DIRECTO","On time", IF(AA2012&lt;&gt;"",IF(Tabla2[[#This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2" s="15" t="str">
        <f>MID(Tabla2[[#This Row],[TIPO]],1,3)</f>
        <v xml:space="preserve">40 </v>
      </c>
      <c r="AF20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SUPERMERCADO DEL NEUMATICO LTDA */ Cont: * MRSU7366404*/ HR Entrega: *08:00* /Dirección: *AV. GENERAL VELASQUEZ 10901, SAN BERNARDO</v>
      </c>
      <c r="AG2012" s="38" t="str">
        <f>IFERROR(HYPERLINK("https://wa.me/"&amp;Tabla2[[#This Row],[CONTACTO]]&amp;"?text="&amp;Tabla2[[#This Row],[Mensaje]],"Enviar mensaje"),"")</f>
        <v>Enviar mensaje</v>
      </c>
      <c r="AH2012" s="15" t="str">
        <f>CONCATENATE(A2012,F2012)</f>
        <v>2011MRSU7366404</v>
      </c>
      <c r="AI2012" s="15" t="str">
        <f>CONCATENATE("ENT-",A2012)</f>
        <v>ENT-2011</v>
      </c>
      <c r="AJ2012" s="15" t="str">
        <f>IF(Tabla2[[#This Row],[Op]]&lt;&gt;"","ENTREGA","")</f>
        <v>ENTREGA</v>
      </c>
      <c r="AK2012" s="40" t="str">
        <f>(Tabla2[[#This Row],[FECHA ENTREGA]]&amp;Tabla2[[#This Row],[HORA ENTREGA]])</f>
        <v>461190,333333333333333</v>
      </c>
      <c r="AL2012" s="34" t="str">
        <f>IFERROR(HYPERLINK("https://wa.me/"&amp;Tabla2[[#This Row],[CONTACTO]]&amp;"?text="&amp;Tabla2[[#This Row],[Mensaje]]),"")</f>
        <v>https://wa.me/56950103942?text=Hola!%0AServicio del día 07-04%0A *Cliente:* SUPERMERCADO DEL NEUMATICO LTDA */ Cont: * MRSU7366404*/ HR Entrega: *08:00* /Dirección: *AV. GENERAL VELASQUEZ 10901, SAN BERNARDO</v>
      </c>
    </row>
    <row r="2013" spans="1:38" s="15" customFormat="1" ht="16.5" customHeight="1" x14ac:dyDescent="0.2">
      <c r="A2013" s="15">
        <f>ROW(A2012)</f>
        <v>2012</v>
      </c>
      <c r="B2013" s="15">
        <f>IF(J2013=J2012,B2012+1,1)</f>
        <v>42</v>
      </c>
      <c r="C2013" s="15" t="s">
        <v>2344</v>
      </c>
      <c r="D2013" s="25" t="s">
        <v>39</v>
      </c>
      <c r="E2013" s="27">
        <v>1197960</v>
      </c>
      <c r="F2013" s="27" t="s">
        <v>3189</v>
      </c>
      <c r="G2013" s="27" t="s">
        <v>41</v>
      </c>
      <c r="H2013" s="27">
        <v>2958</v>
      </c>
      <c r="I2013" s="27" t="s">
        <v>42</v>
      </c>
      <c r="J2013" s="28">
        <v>46119</v>
      </c>
      <c r="K2013" s="26">
        <v>0.33333333333333331</v>
      </c>
      <c r="L2013" s="26"/>
      <c r="M2013" s="27" t="s">
        <v>296</v>
      </c>
      <c r="N2013" s="25">
        <f>IFERROR(VLOOKUP(M2013,Data!$J$1:$K$58,2,0),"")</f>
        <v>56984994337</v>
      </c>
      <c r="O2013" s="27" t="s">
        <v>297</v>
      </c>
      <c r="P2013" s="27"/>
      <c r="Q2013" s="27" t="s">
        <v>3110</v>
      </c>
      <c r="R2013" s="27" t="s">
        <v>836</v>
      </c>
      <c r="S2013" s="27" t="s">
        <v>296</v>
      </c>
      <c r="T2013" s="27"/>
      <c r="U2013" s="28">
        <v>46119</v>
      </c>
      <c r="X2013" s="27"/>
      <c r="Y2013" s="27"/>
      <c r="Z2013" s="29"/>
      <c r="AA2013" s="29">
        <v>0.32291666666666669</v>
      </c>
      <c r="AB2013" s="29">
        <v>0.46527777777777779</v>
      </c>
      <c r="AC2013" s="30">
        <v>46119</v>
      </c>
      <c r="AD2013" s="15" t="str">
        <f>IF(Tabla2[[#This Row],[HORA ENTREGA]]="DIRECTO","On time", IF(AA2013&lt;&gt;"",IF(Tabla2[[#This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3" s="15" t="str">
        <f>MID(Tabla2[[#This Row],[TIPO]],1,3)</f>
        <v xml:space="preserve">40 </v>
      </c>
      <c r="AF20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THE ANDES BRANDS */ Cont: * CGMU7723220*/ HR Entrega: *08:00* /Dirección: *Boulevard Poniente, Modulos 21 y 22 Enea, Pudahuel </v>
      </c>
      <c r="AG2013" s="38" t="str">
        <f>IFERROR(HYPERLINK("https://wa.me/"&amp;Tabla2[[#This Row],[CONTACTO]]&amp;"?text="&amp;Tabla2[[#This Row],[Mensaje]],"Enviar mensaje"),"")</f>
        <v>Enviar mensaje</v>
      </c>
      <c r="AH2013" s="15" t="str">
        <f>CONCATENATE(A2013,F2013)</f>
        <v>2012CGMU7723220</v>
      </c>
      <c r="AI2013" s="15" t="str">
        <f>CONCATENATE("ENT-",A2013)</f>
        <v>ENT-2012</v>
      </c>
      <c r="AJ2013" s="15" t="str">
        <f>IF(Tabla2[[#This Row],[Op]]&lt;&gt;"","ENTREGA","")</f>
        <v>ENTREGA</v>
      </c>
      <c r="AK2013" s="40" t="str">
        <f>(Tabla2[[#This Row],[FECHA ENTREGA]]&amp;Tabla2[[#This Row],[HORA ENTREGA]])</f>
        <v>461190,333333333333333</v>
      </c>
      <c r="AL2013" s="34" t="str">
        <f>IFERROR(HYPERLINK("https://wa.me/"&amp;Tabla2[[#This Row],[CONTACTO]]&amp;"?text="&amp;Tabla2[[#This Row],[Mensaje]]),"")</f>
        <v xml:space="preserve">https://wa.me/56984994337?text=Hola!%0AServicio del día 07-04%0A *Cliente:* THE ANDES BRANDS */ Cont: * CGMU7723220*/ HR Entrega: *08:00* /Dirección: *Boulevard Poniente, Modulos 21 y 22 Enea, Pudahuel </v>
      </c>
    </row>
    <row r="2014" spans="1:38" s="15" customFormat="1" ht="16.5" customHeight="1" x14ac:dyDescent="0.2">
      <c r="A2014" s="15">
        <f>ROW(A2013)</f>
        <v>2013</v>
      </c>
      <c r="B2014" s="15">
        <f>IF(J2014=J2013,B2013+1,1)</f>
        <v>43</v>
      </c>
      <c r="C2014" s="15" t="s">
        <v>2344</v>
      </c>
      <c r="D2014" s="25" t="s">
        <v>39</v>
      </c>
      <c r="E2014" s="27">
        <v>1197963</v>
      </c>
      <c r="F2014" s="27" t="s">
        <v>3190</v>
      </c>
      <c r="G2014" s="27" t="s">
        <v>41</v>
      </c>
      <c r="H2014" s="27">
        <v>8671</v>
      </c>
      <c r="I2014" s="27" t="s">
        <v>42</v>
      </c>
      <c r="J2014" s="28">
        <v>46119</v>
      </c>
      <c r="K2014" s="26">
        <v>0.33333333333333331</v>
      </c>
      <c r="L2014" s="26"/>
      <c r="M2014" s="27" t="s">
        <v>389</v>
      </c>
      <c r="N2014" s="25">
        <f>IFERROR(VLOOKUP(M2014,Data!$J$1:$K$58,2,0),"")</f>
        <v>56988336520</v>
      </c>
      <c r="O2014" s="27" t="s">
        <v>390</v>
      </c>
      <c r="P2014" s="27"/>
      <c r="Q2014" s="27" t="s">
        <v>3110</v>
      </c>
      <c r="R2014" s="27" t="s">
        <v>836</v>
      </c>
      <c r="S2014" s="27" t="s">
        <v>389</v>
      </c>
      <c r="T2014" s="27"/>
      <c r="U2014" s="28">
        <v>46119</v>
      </c>
      <c r="X2014" s="27"/>
      <c r="Y2014" s="27"/>
      <c r="Z2014" s="29"/>
      <c r="AA2014" s="29">
        <v>0.28888888888888886</v>
      </c>
      <c r="AB2014" s="29">
        <v>0.4375</v>
      </c>
      <c r="AC2014" s="30">
        <v>46119</v>
      </c>
      <c r="AD2014" s="15" t="str">
        <f>IF(Tabla2[[#This Row],[HORA ENTREGA]]="DIRECTO","On time", IF(AA2014&lt;&gt;"",IF(Tabla2[[#This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4" s="15" t="str">
        <f>MID(Tabla2[[#This Row],[TIPO]],1,3)</f>
        <v xml:space="preserve">40 </v>
      </c>
      <c r="AF20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07-04%0A *Cliente:* THE ANDES BRANDS */ Cont: * ECMU5468270*/ HR Entrega: *08:00* /Dirección: *Boulevard Poniente, Modulos 21 y 22 Enea, Pudahuel </v>
      </c>
      <c r="AG2014" s="38" t="str">
        <f>IFERROR(HYPERLINK("https://wa.me/"&amp;Tabla2[[#This Row],[CONTACTO]]&amp;"?text="&amp;Tabla2[[#This Row],[Mensaje]],"Enviar mensaje"),"")</f>
        <v>Enviar mensaje</v>
      </c>
      <c r="AH2014" s="15" t="str">
        <f>CONCATENATE(A2014,F2014)</f>
        <v>2013ECMU5468270</v>
      </c>
      <c r="AI2014" s="15" t="str">
        <f>CONCATENATE("ENT-",A2014)</f>
        <v>ENT-2013</v>
      </c>
      <c r="AJ2014" s="15" t="str">
        <f>IF(Tabla2[[#This Row],[Op]]&lt;&gt;"","ENTREGA","")</f>
        <v>ENTREGA</v>
      </c>
      <c r="AK2014" s="40" t="str">
        <f>(Tabla2[[#This Row],[FECHA ENTREGA]]&amp;Tabla2[[#This Row],[HORA ENTREGA]])</f>
        <v>461190,333333333333333</v>
      </c>
      <c r="AL2014" s="34" t="str">
        <f>IFERROR(HYPERLINK("https://wa.me/"&amp;Tabla2[[#This Row],[CONTACTO]]&amp;"?text="&amp;Tabla2[[#This Row],[Mensaje]]),"")</f>
        <v xml:space="preserve">https://wa.me/56988336520?text=Hola!%0AServicio del día 07-04%0A *Cliente:* THE ANDES BRANDS */ Cont: * ECMU5468270*/ HR Entrega: *08:00* /Dirección: *Boulevard Poniente, Modulos 21 y 22 Enea, Pudahuel </v>
      </c>
    </row>
    <row r="2015" spans="1:38" s="15" customFormat="1" ht="16.5" customHeight="1" x14ac:dyDescent="0.2">
      <c r="A2015" s="15">
        <f>ROW(A2014)</f>
        <v>2014</v>
      </c>
      <c r="B2015" s="15">
        <f>IF(J2015=J2014,B2014+1,1)</f>
        <v>44</v>
      </c>
      <c r="C2015" s="15" t="s">
        <v>580</v>
      </c>
      <c r="D2015" s="25" t="s">
        <v>39</v>
      </c>
      <c r="E2015" s="27">
        <v>301304</v>
      </c>
      <c r="F2015" s="27" t="s">
        <v>3191</v>
      </c>
      <c r="G2015" s="27" t="s">
        <v>584</v>
      </c>
      <c r="H2015" s="27">
        <v>28292</v>
      </c>
      <c r="I2015" s="27" t="s">
        <v>3192</v>
      </c>
      <c r="J2015" s="28">
        <v>46119</v>
      </c>
      <c r="K2015" s="26">
        <v>0.35416666666666669</v>
      </c>
      <c r="L2015" s="26"/>
      <c r="M2015" s="27" t="s">
        <v>366</v>
      </c>
      <c r="N2015" s="25">
        <f>IFERROR(VLOOKUP(M2015,Data!$J$1:$K$58,2,0),"")</f>
        <v>56967386251</v>
      </c>
      <c r="O2015" s="27" t="s">
        <v>367</v>
      </c>
      <c r="P2015" s="27"/>
      <c r="Q2015" s="27" t="s">
        <v>2990</v>
      </c>
      <c r="R2015" s="27" t="s">
        <v>250</v>
      </c>
      <c r="S2015" s="27" t="s">
        <v>133</v>
      </c>
      <c r="T2015" s="27"/>
      <c r="U2015" s="28">
        <v>46120</v>
      </c>
      <c r="X2015" s="27"/>
      <c r="Y2015" s="27"/>
      <c r="Z2015" s="29"/>
      <c r="AA2015" s="29">
        <v>0.3125</v>
      </c>
      <c r="AB2015" s="29">
        <v>0.71875</v>
      </c>
      <c r="AC2015" s="30">
        <v>46119</v>
      </c>
      <c r="AD2015" s="15" t="str">
        <f>IF(Tabla2[[#This Row],[HORA ENTREGA]]="DIRECTO","On time", IF(AA2015&lt;&gt;"",IF(Tabla2[[#This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5" s="15" t="str">
        <f>MID(Tabla2[[#This Row],[TIPO]],1,3)</f>
        <v>IMO</v>
      </c>
      <c r="AF20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WURTH CHILE LTDA */ Cont: * EITU9306910*/ HR Entrega: *08:30* /Dirección: *BOD.ID LOGISTIC - CAMINO CHORRILLOS UNO 21, PARCELA 21, LAMPA</v>
      </c>
      <c r="AG2015" s="38" t="str">
        <f>IFERROR(HYPERLINK("https://wa.me/"&amp;Tabla2[[#This Row],[CONTACTO]]&amp;"?text="&amp;Tabla2[[#This Row],[Mensaje]],"Enviar mensaje"),"")</f>
        <v>Enviar mensaje</v>
      </c>
      <c r="AH2015" s="15" t="str">
        <f>CONCATENATE(A2015,F2015)</f>
        <v>2014EITU9306910</v>
      </c>
      <c r="AI2015" s="15" t="str">
        <f>CONCATENATE("ENT-",A2015)</f>
        <v>ENT-2014</v>
      </c>
      <c r="AJ2015" s="15" t="str">
        <f>IF(Tabla2[[#This Row],[Op]]&lt;&gt;"","ENTREGA","")</f>
        <v>ENTREGA</v>
      </c>
      <c r="AK2015" s="40" t="str">
        <f>(Tabla2[[#This Row],[FECHA ENTREGA]]&amp;Tabla2[[#This Row],[HORA ENTREGA]])</f>
        <v>461190,354166666666667</v>
      </c>
      <c r="AL2015" s="34" t="str">
        <f>IFERROR(HYPERLINK("https://wa.me/"&amp;Tabla2[[#This Row],[CONTACTO]]&amp;"?text="&amp;Tabla2[[#This Row],[Mensaje]]),"")</f>
        <v>https://wa.me/56967386251?text=Hola!%0AServicio del día 07-04%0A *Cliente:* WURTH CHILE LTDA */ Cont: * EITU9306910*/ HR Entrega: *08:30* /Dirección: *BOD.ID LOGISTIC - CAMINO CHORRILLOS UNO 21, PARCELA 21, LAMPA</v>
      </c>
    </row>
    <row r="2016" spans="1:38" s="15" customFormat="1" ht="16.5" customHeight="1" x14ac:dyDescent="0.2">
      <c r="A2016" s="15">
        <f>ROW(A2015)</f>
        <v>2015</v>
      </c>
      <c r="B2016" s="15">
        <f>IF(J2016=J2015,B2015+1,1)</f>
        <v>45</v>
      </c>
      <c r="C2016" s="15" t="s">
        <v>3193</v>
      </c>
      <c r="D2016" s="25" t="s">
        <v>39</v>
      </c>
      <c r="E2016" s="27"/>
      <c r="F2016" s="27" t="s">
        <v>456</v>
      </c>
      <c r="G2016" s="27" t="s">
        <v>456</v>
      </c>
      <c r="H2016" s="27"/>
      <c r="I2016" s="27"/>
      <c r="J2016" s="28">
        <v>46119</v>
      </c>
      <c r="K2016" s="26">
        <v>0.41666666666666669</v>
      </c>
      <c r="L2016" s="26"/>
      <c r="M2016" s="27" t="s">
        <v>161</v>
      </c>
      <c r="N2016" s="25">
        <f>IFERROR(VLOOKUP(M2016,Data!$J$1:$K$58,2,0),"")</f>
        <v>56966749408</v>
      </c>
      <c r="O2016" s="27" t="s">
        <v>162</v>
      </c>
      <c r="P2016" s="27"/>
      <c r="Q2016" s="27" t="s">
        <v>457</v>
      </c>
      <c r="R2016" s="27"/>
      <c r="S2016" s="27"/>
      <c r="T2016" s="27"/>
      <c r="U2016" s="28"/>
      <c r="X2016" s="27"/>
      <c r="Y2016" s="27"/>
      <c r="Z2016" s="29"/>
      <c r="AA2016" s="29">
        <v>0.5</v>
      </c>
      <c r="AB2016" s="29">
        <v>0.52777777777777779</v>
      </c>
      <c r="AC2016" s="30">
        <v>46119</v>
      </c>
      <c r="AD2016" s="15" t="str">
        <f>IF(Tabla2[[#This Row],[HORA ENTREGA]]="DIRECTO","On time", IF(AA2016&lt;&gt;"",IF(Tabla2[[#This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16" s="15" t="str">
        <f>MID(Tabla2[[#This Row],[TIPO]],1,3)</f>
        <v>RAM</v>
      </c>
      <c r="AF20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07-04%0A *Cliente:* YANI CABACH  */ Cont: * RAMPLA*/ HR Entrega: *10:00* /Dirección: *CAMINO INTERNACIONAL 5250, BOD. C13 - C14, VIÑA DEL MAR</v>
      </c>
      <c r="AG2016" s="38" t="str">
        <f>IFERROR(HYPERLINK("https://wa.me/"&amp;Tabla2[[#This Row],[CONTACTO]]&amp;"?text="&amp;Tabla2[[#This Row],[Mensaje]],"Enviar mensaje"),"")</f>
        <v>Enviar mensaje</v>
      </c>
      <c r="AH2016" s="15" t="str">
        <f>CONCATENATE(A2016,F2016)</f>
        <v>2015RAMPLA</v>
      </c>
      <c r="AI2016" s="15" t="str">
        <f>CONCATENATE("ENT-",A2016)</f>
        <v>ENT-2015</v>
      </c>
      <c r="AJ2016" s="15" t="str">
        <f>IF(Tabla2[[#This Row],[Op]]&lt;&gt;"","ENTREGA","")</f>
        <v>ENTREGA</v>
      </c>
      <c r="AK2016" s="40" t="str">
        <f>(Tabla2[[#This Row],[FECHA ENTREGA]]&amp;Tabla2[[#This Row],[HORA ENTREGA]])</f>
        <v>461190,416666666666667</v>
      </c>
      <c r="AL2016" s="34" t="str">
        <f>IFERROR(HYPERLINK("https://wa.me/"&amp;Tabla2[[#This Row],[CONTACTO]]&amp;"?text="&amp;Tabla2[[#This Row],[Mensaje]]),"")</f>
        <v>https://wa.me/56966749408?text=Hola!%0AServicio del día 07-04%0A *Cliente:* YANI CABACH  */ Cont: * RAMPLA*/ HR Entrega: *10:00* /Dirección: *CAMINO INTERNACIONAL 5250, BOD. C13 - C14, VIÑA DEL MAR</v>
      </c>
    </row>
    <row r="2017" spans="1:38" s="15" customFormat="1" ht="16.5" customHeight="1" x14ac:dyDescent="0.2">
      <c r="A2017" s="15">
        <f>ROW(A2016)</f>
        <v>2016</v>
      </c>
      <c r="B2017" s="15">
        <f>IF(J2017=J2016,B2016+1,1)</f>
        <v>1</v>
      </c>
      <c r="C2017" s="15" t="s">
        <v>263</v>
      </c>
      <c r="D2017" s="25" t="s">
        <v>39</v>
      </c>
      <c r="E2017" s="27">
        <v>1286458</v>
      </c>
      <c r="F2017" s="27" t="s">
        <v>3194</v>
      </c>
      <c r="G2017" s="27" t="s">
        <v>41</v>
      </c>
      <c r="H2017" s="27">
        <v>20097</v>
      </c>
      <c r="I2017" s="27" t="s">
        <v>42</v>
      </c>
      <c r="J2017" s="28">
        <v>46120</v>
      </c>
      <c r="K2017" s="26">
        <v>0.35416666666666669</v>
      </c>
      <c r="L2017" s="26"/>
      <c r="M2017" s="27" t="s">
        <v>308</v>
      </c>
      <c r="N2017" s="25">
        <f>IFERROR(VLOOKUP(M2017,Data!$J$1:$K$58,2,0),"")</f>
        <v>56966631737</v>
      </c>
      <c r="O2017" s="27" t="s">
        <v>309</v>
      </c>
      <c r="P2017" s="27"/>
      <c r="Q2017" s="27" t="s">
        <v>3119</v>
      </c>
      <c r="R2017" s="27" t="s">
        <v>2813</v>
      </c>
      <c r="S2017" s="27" t="s">
        <v>55</v>
      </c>
      <c r="T2017" s="27"/>
      <c r="U2017" s="28">
        <v>46121</v>
      </c>
      <c r="X2017" s="27"/>
      <c r="Y2017" s="27"/>
      <c r="Z2017" s="29"/>
      <c r="AA2017" s="29">
        <v>0.35972222222222222</v>
      </c>
      <c r="AB2017" s="29">
        <v>0.49652777777777779</v>
      </c>
      <c r="AC2017" s="30">
        <v>46120</v>
      </c>
      <c r="AD2017" s="15" t="str">
        <f>IF(Tabla2[[#This Row],[HORA ENTREGA]]="DIRECTO","On time", IF(AA2017&lt;&gt;"",IF(Tabla2[[#This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7" s="15" t="str">
        <f>MID(Tabla2[[#This Row],[TIPO]],1,3)</f>
        <v xml:space="preserve">40 </v>
      </c>
      <c r="AF20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BARCEL CHILE S.A. */ Cont: * FANU3739351*/ HR Entrega: *08:30* /Dirección: *BODEGA AGUNSA, AVENIDA LA MONTAÑA 1550  (INGRESO PORTERIA A)</v>
      </c>
      <c r="AG2017" s="38" t="str">
        <f>IFERROR(HYPERLINK("https://wa.me/"&amp;Tabla2[[#This Row],[CONTACTO]]&amp;"?text="&amp;Tabla2[[#This Row],[Mensaje]],"Enviar mensaje"),"")</f>
        <v>Enviar mensaje</v>
      </c>
      <c r="AH2017" s="15" t="str">
        <f>CONCATENATE(A2017,F2017)</f>
        <v>2016FANU3739351</v>
      </c>
      <c r="AI2017" s="15" t="str">
        <f>CONCATENATE("ENT-",A2017)</f>
        <v>ENT-2016</v>
      </c>
      <c r="AJ2017" s="15" t="str">
        <f>IF(Tabla2[[#This Row],[Op]]&lt;&gt;"","ENTREGA","")</f>
        <v>ENTREGA</v>
      </c>
      <c r="AK2017" s="40" t="str">
        <f>(Tabla2[[#This Row],[FECHA ENTREGA]]&amp;Tabla2[[#This Row],[HORA ENTREGA]])</f>
        <v>461200,354166666666667</v>
      </c>
      <c r="AL2017" s="34" t="str">
        <f>IFERROR(HYPERLINK("https://wa.me/"&amp;Tabla2[[#This Row],[CONTACTO]]&amp;"?text="&amp;Tabla2[[#This Row],[Mensaje]]),"")</f>
        <v>https://wa.me/56966631737?text=Hola!%0AServicio del día 08-04%0A *Cliente:* BARCEL CHILE S.A. */ Cont: * FANU3739351*/ HR Entrega: *08:30* /Dirección: *BODEGA AGUNSA, AVENIDA LA MONTAÑA 1550  (INGRESO PORTERIA A)</v>
      </c>
    </row>
    <row r="2018" spans="1:38" s="15" customFormat="1" ht="16.5" customHeight="1" x14ac:dyDescent="0.2">
      <c r="A2018" s="15">
        <f>ROW(A2017)</f>
        <v>2017</v>
      </c>
      <c r="B2018" s="15">
        <f>IF(J2018=J2017,B2017+1,1)</f>
        <v>2</v>
      </c>
      <c r="C2018" s="15" t="s">
        <v>263</v>
      </c>
      <c r="D2018" s="25" t="s">
        <v>39</v>
      </c>
      <c r="E2018" s="27">
        <v>1286458</v>
      </c>
      <c r="F2018" s="27" t="s">
        <v>3195</v>
      </c>
      <c r="G2018" s="27" t="s">
        <v>41</v>
      </c>
      <c r="H2018" s="27">
        <v>20097</v>
      </c>
      <c r="I2018" s="27" t="s">
        <v>42</v>
      </c>
      <c r="J2018" s="28">
        <v>46120</v>
      </c>
      <c r="K2018" s="26">
        <v>0.39583333333333331</v>
      </c>
      <c r="L2018" s="26"/>
      <c r="M2018" s="27" t="s">
        <v>151</v>
      </c>
      <c r="N2018" s="25">
        <f>IFERROR(VLOOKUP(M2018,Data!$J$1:$K$58,2,0),"")</f>
        <v>56973887427</v>
      </c>
      <c r="O2018" s="27" t="s">
        <v>152</v>
      </c>
      <c r="P2018" s="27"/>
      <c r="Q2018" s="27" t="s">
        <v>3119</v>
      </c>
      <c r="R2018" s="27" t="s">
        <v>2813</v>
      </c>
      <c r="S2018" s="27" t="s">
        <v>151</v>
      </c>
      <c r="T2018" s="27"/>
      <c r="U2018" s="28">
        <v>46120</v>
      </c>
      <c r="X2018" s="27"/>
      <c r="Y2018" s="27"/>
      <c r="Z2018" s="29"/>
      <c r="AA2018" s="29">
        <v>0.39930555555555558</v>
      </c>
      <c r="AB2018" s="29">
        <v>0.57986111111111116</v>
      </c>
      <c r="AC2018" s="30">
        <v>46120</v>
      </c>
      <c r="AD2018" s="15" t="str">
        <f>IF(Tabla2[[#This Row],[HORA ENTREGA]]="DIRECTO","On time", IF(AA2018&lt;&gt;"",IF(Tabla2[[#This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8" s="15" t="str">
        <f>MID(Tabla2[[#This Row],[TIPO]],1,3)</f>
        <v xml:space="preserve">40 </v>
      </c>
      <c r="AF20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BARCEL CHILE S.A. */ Cont: * HAMU1592640*/ HR Entrega: *09:30* /Dirección: *BODEGA AGUNSA, AVENIDA LA MONTAÑA 1550  (INGRESO PORTERIA A)</v>
      </c>
      <c r="AG2018" s="38" t="str">
        <f>IFERROR(HYPERLINK("https://wa.me/"&amp;Tabla2[[#This Row],[CONTACTO]]&amp;"?text="&amp;Tabla2[[#This Row],[Mensaje]],"Enviar mensaje"),"")</f>
        <v>Enviar mensaje</v>
      </c>
      <c r="AH2018" s="15" t="str">
        <f>CONCATENATE(A2018,F2018)</f>
        <v>2017HAMU1592640</v>
      </c>
      <c r="AI2018" s="15" t="str">
        <f>CONCATENATE("ENT-",A2018)</f>
        <v>ENT-2017</v>
      </c>
      <c r="AJ2018" s="15" t="str">
        <f>IF(Tabla2[[#This Row],[Op]]&lt;&gt;"","ENTREGA","")</f>
        <v>ENTREGA</v>
      </c>
      <c r="AK2018" s="40" t="str">
        <f>(Tabla2[[#This Row],[FECHA ENTREGA]]&amp;Tabla2[[#This Row],[HORA ENTREGA]])</f>
        <v>461200,395833333333333</v>
      </c>
      <c r="AL2018" s="34" t="str">
        <f>IFERROR(HYPERLINK("https://wa.me/"&amp;Tabla2[[#This Row],[CONTACTO]]&amp;"?text="&amp;Tabla2[[#This Row],[Mensaje]]),"")</f>
        <v>https://wa.me/56973887427?text=Hola!%0AServicio del día 08-04%0A *Cliente:* BARCEL CHILE S.A. */ Cont: * HAMU1592640*/ HR Entrega: *09:30* /Dirección: *BODEGA AGUNSA, AVENIDA LA MONTAÑA 1550  (INGRESO PORTERIA A)</v>
      </c>
    </row>
    <row r="2019" spans="1:38" s="15" customFormat="1" ht="16.5" customHeight="1" x14ac:dyDescent="0.2">
      <c r="A2019" s="15">
        <f>ROW(A2018)</f>
        <v>2018</v>
      </c>
      <c r="B2019" s="15">
        <f>IF(J2019=J2018,B2018+1,1)</f>
        <v>3</v>
      </c>
      <c r="C2019" s="15" t="s">
        <v>263</v>
      </c>
      <c r="D2019" s="25" t="s">
        <v>39</v>
      </c>
      <c r="E2019" s="27">
        <v>1288186</v>
      </c>
      <c r="F2019" s="27" t="s">
        <v>3196</v>
      </c>
      <c r="G2019" s="27" t="s">
        <v>41</v>
      </c>
      <c r="H2019" s="27">
        <v>20097</v>
      </c>
      <c r="I2019" s="27" t="s">
        <v>42</v>
      </c>
      <c r="J2019" s="28">
        <v>46120</v>
      </c>
      <c r="K2019" s="26">
        <v>0.4375</v>
      </c>
      <c r="L2019" s="26"/>
      <c r="M2019" s="27" t="s">
        <v>300</v>
      </c>
      <c r="N2019" s="25">
        <f>IFERROR(VLOOKUP(M2019,Data!$J$1:$K$58,2,0),"")</f>
        <v>56989844861</v>
      </c>
      <c r="O2019" s="27" t="s">
        <v>301</v>
      </c>
      <c r="P2019" s="27"/>
      <c r="Q2019" s="27" t="s">
        <v>1920</v>
      </c>
      <c r="R2019" s="27" t="s">
        <v>218</v>
      </c>
      <c r="S2019" s="27" t="s">
        <v>300</v>
      </c>
      <c r="T2019" s="27"/>
      <c r="U2019" s="28">
        <v>46120</v>
      </c>
      <c r="X2019" s="27"/>
      <c r="Y2019" s="27"/>
      <c r="Z2019" s="29"/>
      <c r="AA2019" s="29">
        <v>0.39444444444444443</v>
      </c>
      <c r="AB2019" s="29">
        <v>0.52986111111111112</v>
      </c>
      <c r="AC2019" s="30">
        <v>46120</v>
      </c>
      <c r="AD2019" s="15" t="str">
        <f>IF(Tabla2[[#This Row],[HORA ENTREGA]]="DIRECTO","On time", IF(AA2019&lt;&gt;"",IF(Tabla2[[#This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19" s="15" t="str">
        <f>MID(Tabla2[[#This Row],[TIPO]],1,3)</f>
        <v xml:space="preserve">40 </v>
      </c>
      <c r="AF20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BARCEL CHILE S.A. */ Cont: * TIIU7543977*/ HR Entrega: *10:30* /Dirección: *bodega Agunsa, dirección La montaña 1550, Quilicura </v>
      </c>
      <c r="AG2019" s="38" t="str">
        <f>IFERROR(HYPERLINK("https://wa.me/"&amp;Tabla2[[#This Row],[CONTACTO]]&amp;"?text="&amp;Tabla2[[#This Row],[Mensaje]],"Enviar mensaje"),"")</f>
        <v>Enviar mensaje</v>
      </c>
      <c r="AH2019" s="15" t="str">
        <f>CONCATENATE(A2019,F2019)</f>
        <v>2018TIIU7543977</v>
      </c>
      <c r="AI2019" s="15" t="str">
        <f>CONCATENATE("ENT-",A2019)</f>
        <v>ENT-2018</v>
      </c>
      <c r="AJ2019" s="15" t="str">
        <f>IF(Tabla2[[#This Row],[Op]]&lt;&gt;"","ENTREGA","")</f>
        <v>ENTREGA</v>
      </c>
      <c r="AK2019" s="40" t="str">
        <f>(Tabla2[[#This Row],[FECHA ENTREGA]]&amp;Tabla2[[#This Row],[HORA ENTREGA]])</f>
        <v>461200,4375</v>
      </c>
      <c r="AL2019" s="34" t="str">
        <f>IFERROR(HYPERLINK("https://wa.me/"&amp;Tabla2[[#This Row],[CONTACTO]]&amp;"?text="&amp;Tabla2[[#This Row],[Mensaje]]),"")</f>
        <v xml:space="preserve">https://wa.me/56989844861?text=Hola!%0AServicio del día 08-04%0A *Cliente:* BARCEL CHILE S.A. */ Cont: * TIIU7543977*/ HR Entrega: *10:30* /Dirección: *bodega Agunsa, dirección La montaña 1550, Quilicura </v>
      </c>
    </row>
    <row r="2020" spans="1:38" s="15" customFormat="1" ht="16.5" customHeight="1" x14ac:dyDescent="0.2">
      <c r="A2020" s="15">
        <f>ROW(A2019)</f>
        <v>2019</v>
      </c>
      <c r="B2020" s="15">
        <f>IF(J2020=J2019,B2019+1,1)</f>
        <v>4</v>
      </c>
      <c r="C2020" s="15" t="s">
        <v>263</v>
      </c>
      <c r="D2020" s="25" t="s">
        <v>39</v>
      </c>
      <c r="E2020" s="27">
        <v>1288186</v>
      </c>
      <c r="F2020" s="27" t="s">
        <v>3197</v>
      </c>
      <c r="G2020" s="27" t="s">
        <v>41</v>
      </c>
      <c r="H2020" s="27">
        <v>20097</v>
      </c>
      <c r="I2020" s="27" t="s">
        <v>42</v>
      </c>
      <c r="J2020" s="28">
        <v>46120</v>
      </c>
      <c r="K2020" s="26">
        <v>0.47916666666666669</v>
      </c>
      <c r="L2020" s="26"/>
      <c r="M2020" s="27" t="s">
        <v>192</v>
      </c>
      <c r="N2020" s="25">
        <f>IFERROR(VLOOKUP(M2020,Data!$J$1:$K$58,2,0),"")</f>
        <v>56967396661</v>
      </c>
      <c r="O2020" s="27" t="s">
        <v>181</v>
      </c>
      <c r="P2020" s="27"/>
      <c r="Q2020" s="27" t="s">
        <v>1920</v>
      </c>
      <c r="R2020" s="27" t="s">
        <v>218</v>
      </c>
      <c r="S2020" s="27" t="s">
        <v>3198</v>
      </c>
      <c r="T2020" s="27"/>
      <c r="U2020" s="28">
        <v>46120</v>
      </c>
      <c r="X2020" s="27"/>
      <c r="Y2020" s="27"/>
      <c r="Z2020" s="29"/>
      <c r="AA2020" s="29">
        <v>0.43541666666666667</v>
      </c>
      <c r="AB2020" s="29">
        <v>0.66666666666666663</v>
      </c>
      <c r="AC2020" s="30">
        <v>46120</v>
      </c>
      <c r="AD2020" s="15" t="str">
        <f>IF(Tabla2[[#This Row],[HORA ENTREGA]]="DIRECTO","On time", IF(AA2020&lt;&gt;"",IF(Tabla2[[#This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0" s="15" t="str">
        <f>MID(Tabla2[[#This Row],[TIPO]],1,3)</f>
        <v xml:space="preserve">40 </v>
      </c>
      <c r="AF20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BARCEL CHILE S.A. */ Cont: * TIIU5371924*/ HR Entrega: *11:30* /Dirección: *bodega Agunsa, dirección La montaña 1550, Quilicura </v>
      </c>
      <c r="AG2020" s="38" t="str">
        <f>IFERROR(HYPERLINK("https://wa.me/"&amp;Tabla2[[#This Row],[CONTACTO]]&amp;"?text="&amp;Tabla2[[#This Row],[Mensaje]],"Enviar mensaje"),"")</f>
        <v>Enviar mensaje</v>
      </c>
      <c r="AH2020" s="15" t="str">
        <f>CONCATENATE(A2020,F2020)</f>
        <v>2019TIIU5371924</v>
      </c>
      <c r="AI2020" s="15" t="str">
        <f>CONCATENATE("ENT-",A2020)</f>
        <v>ENT-2019</v>
      </c>
      <c r="AJ2020" s="15" t="str">
        <f>IF(Tabla2[[#This Row],[Op]]&lt;&gt;"","ENTREGA","")</f>
        <v>ENTREGA</v>
      </c>
      <c r="AK2020" s="40" t="str">
        <f>(Tabla2[[#This Row],[FECHA ENTREGA]]&amp;Tabla2[[#This Row],[HORA ENTREGA]])</f>
        <v>461200,479166666666667</v>
      </c>
      <c r="AL2020" s="34" t="str">
        <f>IFERROR(HYPERLINK("https://wa.me/"&amp;Tabla2[[#This Row],[CONTACTO]]&amp;"?text="&amp;Tabla2[[#This Row],[Mensaje]]),"")</f>
        <v xml:space="preserve">https://wa.me/56967396661?text=Hola!%0AServicio del día 08-04%0A *Cliente:* BARCEL CHILE S.A. */ Cont: * TIIU5371924*/ HR Entrega: *11:30* /Dirección: *bodega Agunsa, dirección La montaña 1550, Quilicura </v>
      </c>
    </row>
    <row r="2021" spans="1:38" s="15" customFormat="1" ht="16.5" customHeight="1" x14ac:dyDescent="0.2">
      <c r="A2021" s="15">
        <f>ROW(A2020)</f>
        <v>2020</v>
      </c>
      <c r="B2021" s="15">
        <f>IF(J2021=J2020,B2020+1,1)</f>
        <v>5</v>
      </c>
      <c r="C2021" s="15" t="s">
        <v>84</v>
      </c>
      <c r="D2021" s="25" t="s">
        <v>39</v>
      </c>
      <c r="E2021" s="27">
        <v>313994</v>
      </c>
      <c r="F2021" s="27" t="s">
        <v>3199</v>
      </c>
      <c r="G2021" s="27" t="s">
        <v>41</v>
      </c>
      <c r="H2021" s="27">
        <v>20100</v>
      </c>
      <c r="I2021" s="27" t="s">
        <v>42</v>
      </c>
      <c r="J2021" s="28">
        <v>46120</v>
      </c>
      <c r="K2021" s="26">
        <v>0.33333333333333331</v>
      </c>
      <c r="L2021" s="26"/>
      <c r="M2021" s="27" t="s">
        <v>155</v>
      </c>
      <c r="N2021" s="25">
        <f>IFERROR(VLOOKUP(M2021,Data!$J$1:$K$58,2,0),"")</f>
        <v>56926181825</v>
      </c>
      <c r="O2021" s="27" t="s">
        <v>165</v>
      </c>
      <c r="P2021" s="27"/>
      <c r="Q2021" s="27" t="s">
        <v>3200</v>
      </c>
      <c r="R2021" s="27" t="s">
        <v>74</v>
      </c>
      <c r="S2021" s="27" t="s">
        <v>3164</v>
      </c>
      <c r="T2021" s="27"/>
      <c r="U2021" s="28">
        <v>46120</v>
      </c>
      <c r="X2021" s="27"/>
      <c r="Y2021" s="27"/>
      <c r="Z2021" s="29"/>
      <c r="AA2021" s="29">
        <v>0.30694444444444446</v>
      </c>
      <c r="AB2021" s="29">
        <v>0.65277777777777779</v>
      </c>
      <c r="AC2021" s="30">
        <v>46120</v>
      </c>
      <c r="AD2021" s="15" t="str">
        <f>IF(Tabla2[[#This Row],[HORA ENTREGA]]="DIRECTO","On time", IF(AA2021&lt;&gt;"",IF(Tabla2[[#This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1" s="15" t="str">
        <f>MID(Tabla2[[#This Row],[TIPO]],1,3)</f>
        <v xml:space="preserve">40 </v>
      </c>
      <c r="AF20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CANONTEX */ Cont: * MSMU4986227*/ HR Entrega: *08:00* /Dirección: *AV. LA ORACIÓN N° 1250, PUDAHUEL, (ENEA) </v>
      </c>
      <c r="AG2021" s="38" t="str">
        <f>IFERROR(HYPERLINK("https://wa.me/"&amp;Tabla2[[#This Row],[CONTACTO]]&amp;"?text="&amp;Tabla2[[#This Row],[Mensaje]],"Enviar mensaje"),"")</f>
        <v>Enviar mensaje</v>
      </c>
      <c r="AH2021" s="15" t="str">
        <f>CONCATENATE(A2021,F2021)</f>
        <v>2020MSMU4986227</v>
      </c>
      <c r="AI2021" s="15" t="str">
        <f>CONCATENATE("ENT-",A2021)</f>
        <v>ENT-2020</v>
      </c>
      <c r="AJ2021" s="15" t="str">
        <f>IF(Tabla2[[#This Row],[Op]]&lt;&gt;"","ENTREGA","")</f>
        <v>ENTREGA</v>
      </c>
      <c r="AK2021" s="40" t="str">
        <f>(Tabla2[[#This Row],[FECHA ENTREGA]]&amp;Tabla2[[#This Row],[HORA ENTREGA]])</f>
        <v>461200,333333333333333</v>
      </c>
      <c r="AL2021" s="34" t="str">
        <f>IFERROR(HYPERLINK("https://wa.me/"&amp;Tabla2[[#This Row],[CONTACTO]]&amp;"?text="&amp;Tabla2[[#This Row],[Mensaje]]),"")</f>
        <v xml:space="preserve">https://wa.me/56926181825?text=Hola!%0AServicio del día 08-04%0A *Cliente:* CANONTEX */ Cont: * MSMU4986227*/ HR Entrega: *08:00* /Dirección: *AV. LA ORACIÓN N° 1250, PUDAHUEL, (ENEA) </v>
      </c>
    </row>
    <row r="2022" spans="1:38" s="15" customFormat="1" ht="16.5" customHeight="1" x14ac:dyDescent="0.2">
      <c r="A2022" s="15">
        <f>ROW(A2021)</f>
        <v>2021</v>
      </c>
      <c r="B2022" s="15">
        <f>IF(J2022=J2021,B2021+1,1)</f>
        <v>6</v>
      </c>
      <c r="C2022" s="15" t="s">
        <v>94</v>
      </c>
      <c r="D2022" s="25" t="s">
        <v>39</v>
      </c>
      <c r="E2022" s="27"/>
      <c r="F2022" s="27" t="s">
        <v>456</v>
      </c>
      <c r="G2022" s="27" t="s">
        <v>456</v>
      </c>
      <c r="H2022" s="27"/>
      <c r="I2022" s="27" t="s">
        <v>42</v>
      </c>
      <c r="J2022" s="28">
        <v>46120</v>
      </c>
      <c r="K2022" s="26">
        <v>0.33333333333333331</v>
      </c>
      <c r="L2022" s="26"/>
      <c r="M2022" s="27" t="s">
        <v>161</v>
      </c>
      <c r="N2022" s="25">
        <f>IFERROR(VLOOKUP(M2022,Data!$J$1:$K$58,2,0),"")</f>
        <v>56966749408</v>
      </c>
      <c r="O2022" s="27" t="s">
        <v>162</v>
      </c>
      <c r="P2022" s="27"/>
      <c r="Q2022" s="27" t="s">
        <v>3201</v>
      </c>
      <c r="R2022" s="27" t="s">
        <v>3202</v>
      </c>
      <c r="S2022" s="27"/>
      <c r="T2022" s="27"/>
      <c r="U2022" s="28"/>
      <c r="X2022" s="27"/>
      <c r="Y2022" s="27"/>
      <c r="Z2022" s="29"/>
      <c r="AA2022" s="29">
        <v>0.3125</v>
      </c>
      <c r="AB2022" s="29">
        <v>0.3611111111111111</v>
      </c>
      <c r="AC2022" s="30">
        <v>46120</v>
      </c>
      <c r="AD2022" s="15" t="str">
        <f>IF(Tabla2[[#This Row],[HORA ENTREGA]]="DIRECTO","On time", IF(AA2022&lt;&gt;"",IF(Tabla2[[#This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2" s="15" t="str">
        <f>MID(Tabla2[[#This Row],[TIPO]],1,3)</f>
        <v>RAM</v>
      </c>
      <c r="AF20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COMERCIAL E INDUSTRIAL PLASTICOS HOFFENS S.A. */ Cont: * RAMPLA*/ HR Entrega: *08:00* /Dirección: *CAMINO LONQUEN 10707 MAIPÚ</v>
      </c>
      <c r="AG2022" s="38" t="str">
        <f>IFERROR(HYPERLINK("https://wa.me/"&amp;Tabla2[[#This Row],[CONTACTO]]&amp;"?text="&amp;Tabla2[[#This Row],[Mensaje]],"Enviar mensaje"),"")</f>
        <v>Enviar mensaje</v>
      </c>
      <c r="AH2022" s="15" t="str">
        <f>CONCATENATE(A2022,F2022)</f>
        <v>2021RAMPLA</v>
      </c>
      <c r="AI2022" s="15" t="str">
        <f>CONCATENATE("ENT-",A2022)</f>
        <v>ENT-2021</v>
      </c>
      <c r="AJ2022" s="15" t="str">
        <f>IF(Tabla2[[#This Row],[Op]]&lt;&gt;"","ENTREGA","")</f>
        <v>ENTREGA</v>
      </c>
      <c r="AK2022" s="40" t="str">
        <f>(Tabla2[[#This Row],[FECHA ENTREGA]]&amp;Tabla2[[#This Row],[HORA ENTREGA]])</f>
        <v>461200,333333333333333</v>
      </c>
      <c r="AL2022" s="34" t="str">
        <f>IFERROR(HYPERLINK("https://wa.me/"&amp;Tabla2[[#This Row],[CONTACTO]]&amp;"?text="&amp;Tabla2[[#This Row],[Mensaje]]),"")</f>
        <v>https://wa.me/56966749408?text=Hola!%0AServicio del día 08-04%0A *Cliente:* COMERCIAL E INDUSTRIAL PLASTICOS HOFFENS S.A. */ Cont: * RAMPLA*/ HR Entrega: *08:00* /Dirección: *CAMINO LONQUEN 10707 MAIPÚ</v>
      </c>
    </row>
    <row r="2023" spans="1:38" s="15" customFormat="1" ht="16.5" customHeight="1" x14ac:dyDescent="0.2">
      <c r="A2023" s="15">
        <f>ROW(A2022)</f>
        <v>2022</v>
      </c>
      <c r="B2023" s="15">
        <f>IF(J2023=J2022,B2022+1,1)</f>
        <v>7</v>
      </c>
      <c r="C2023" s="15" t="s">
        <v>94</v>
      </c>
      <c r="D2023" s="25" t="s">
        <v>39</v>
      </c>
      <c r="E2023" s="27"/>
      <c r="F2023" s="27" t="s">
        <v>456</v>
      </c>
      <c r="G2023" s="27" t="s">
        <v>456</v>
      </c>
      <c r="H2023" s="27"/>
      <c r="I2023" s="27" t="s">
        <v>42</v>
      </c>
      <c r="J2023" s="28">
        <v>46120</v>
      </c>
      <c r="K2023" s="26">
        <v>0.33333333333333331</v>
      </c>
      <c r="L2023" s="26"/>
      <c r="M2023" s="27" t="s">
        <v>161</v>
      </c>
      <c r="N2023" s="25">
        <f>IFERROR(VLOOKUP(M2023,Data!$J$1:$K$58,2,0),"")</f>
        <v>56966749408</v>
      </c>
      <c r="O2023" s="27" t="s">
        <v>162</v>
      </c>
      <c r="P2023" s="27"/>
      <c r="Q2023" s="27" t="s">
        <v>3201</v>
      </c>
      <c r="R2023" s="27" t="s">
        <v>3202</v>
      </c>
      <c r="S2023" s="27"/>
      <c r="T2023" s="27"/>
      <c r="U2023" s="28"/>
      <c r="X2023" s="27"/>
      <c r="Y2023" s="27"/>
      <c r="Z2023" s="29"/>
      <c r="AA2023" s="29">
        <v>0.52222222222222225</v>
      </c>
      <c r="AB2023" s="29">
        <v>0.5625</v>
      </c>
      <c r="AC2023" s="30">
        <v>46120</v>
      </c>
      <c r="AD2023" s="15" t="str">
        <f>IF(Tabla2[[#This Row],[HORA ENTREGA]]="DIRECTO","On time", IF(AA2023&lt;&gt;"",IF(Tabla2[[#This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23" s="15" t="str">
        <f>MID(Tabla2[[#This Row],[TIPO]],1,3)</f>
        <v>RAM</v>
      </c>
      <c r="AF20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COMERCIAL E INDUSTRIAL PLASTICOS HOFFENS S.A. */ Cont: * RAMPLA*/ HR Entrega: *08:00* /Dirección: *CAMINO LONQUEN 10707 MAIPÚ</v>
      </c>
      <c r="AG2023" s="38" t="str">
        <f>IFERROR(HYPERLINK("https://wa.me/"&amp;Tabla2[[#This Row],[CONTACTO]]&amp;"?text="&amp;Tabla2[[#This Row],[Mensaje]],"Enviar mensaje"),"")</f>
        <v>Enviar mensaje</v>
      </c>
      <c r="AH2023" s="15" t="str">
        <f>CONCATENATE(A2023,F2023)</f>
        <v>2022RAMPLA</v>
      </c>
      <c r="AI2023" s="15" t="str">
        <f>CONCATENATE("ENT-",A2023)</f>
        <v>ENT-2022</v>
      </c>
      <c r="AJ2023" s="15" t="str">
        <f>IF(Tabla2[[#This Row],[Op]]&lt;&gt;"","ENTREGA","")</f>
        <v>ENTREGA</v>
      </c>
      <c r="AK2023" s="40" t="str">
        <f>(Tabla2[[#This Row],[FECHA ENTREGA]]&amp;Tabla2[[#This Row],[HORA ENTREGA]])</f>
        <v>461200,333333333333333</v>
      </c>
      <c r="AL2023" s="34" t="str">
        <f>IFERROR(HYPERLINK("https://wa.me/"&amp;Tabla2[[#This Row],[CONTACTO]]&amp;"?text="&amp;Tabla2[[#This Row],[Mensaje]]),"")</f>
        <v>https://wa.me/56966749408?text=Hola!%0AServicio del día 08-04%0A *Cliente:* COMERCIAL E INDUSTRIAL PLASTICOS HOFFENS S.A. */ Cont: * RAMPLA*/ HR Entrega: *08:00* /Dirección: *CAMINO LONQUEN 10707 MAIPÚ</v>
      </c>
    </row>
    <row r="2024" spans="1:38" s="15" customFormat="1" ht="16.5" customHeight="1" x14ac:dyDescent="0.2">
      <c r="A2024" s="15">
        <f>ROW(A2023)</f>
        <v>2023</v>
      </c>
      <c r="B2024" s="15">
        <f>IF(J2024=J2023,B2023+1,1)</f>
        <v>8</v>
      </c>
      <c r="C2024" s="15" t="s">
        <v>94</v>
      </c>
      <c r="D2024" s="25" t="s">
        <v>39</v>
      </c>
      <c r="E2024" s="27"/>
      <c r="F2024" s="27" t="s">
        <v>456</v>
      </c>
      <c r="G2024" s="27" t="s">
        <v>456</v>
      </c>
      <c r="H2024" s="27"/>
      <c r="I2024" s="27" t="s">
        <v>42</v>
      </c>
      <c r="J2024" s="28">
        <v>46120</v>
      </c>
      <c r="K2024" s="26">
        <v>0.33333333333333331</v>
      </c>
      <c r="L2024" s="26"/>
      <c r="M2024" s="27" t="s">
        <v>296</v>
      </c>
      <c r="N2024" s="25">
        <f>IFERROR(VLOOKUP(M2024,Data!$J$1:$K$58,2,0),"")</f>
        <v>56984994337</v>
      </c>
      <c r="O2024" s="27" t="s">
        <v>297</v>
      </c>
      <c r="P2024" s="27"/>
      <c r="Q2024" s="27" t="s">
        <v>3201</v>
      </c>
      <c r="R2024" s="27" t="s">
        <v>3202</v>
      </c>
      <c r="S2024" s="27"/>
      <c r="T2024" s="27"/>
      <c r="U2024" s="28"/>
      <c r="X2024" s="27"/>
      <c r="Y2024" s="27"/>
      <c r="Z2024" s="29"/>
      <c r="AA2024" s="29">
        <v>0.3347222222222222</v>
      </c>
      <c r="AB2024" s="29">
        <v>0.38194444444444442</v>
      </c>
      <c r="AC2024" s="30">
        <v>46120</v>
      </c>
      <c r="AD2024" s="15" t="str">
        <f>IF(Tabla2[[#This Row],[HORA ENTREGA]]="DIRECTO","On time", IF(AA2024&lt;&gt;"",IF(Tabla2[[#This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4" s="15" t="str">
        <f>MID(Tabla2[[#This Row],[TIPO]],1,3)</f>
        <v>RAM</v>
      </c>
      <c r="AF20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COMERCIAL E INDUSTRIAL PLASTICOS HOFFENS S.A. */ Cont: * RAMPLA*/ HR Entrega: *08:00* /Dirección: *CAMINO LONQUEN 10707 MAIPÚ</v>
      </c>
      <c r="AG2024" s="38" t="str">
        <f>IFERROR(HYPERLINK("https://wa.me/"&amp;Tabla2[[#This Row],[CONTACTO]]&amp;"?text="&amp;Tabla2[[#This Row],[Mensaje]],"Enviar mensaje"),"")</f>
        <v>Enviar mensaje</v>
      </c>
      <c r="AH2024" s="15" t="str">
        <f>CONCATENATE(A2024,F2024)</f>
        <v>2023RAMPLA</v>
      </c>
      <c r="AI2024" s="15" t="str">
        <f>CONCATENATE("ENT-",A2024)</f>
        <v>ENT-2023</v>
      </c>
      <c r="AJ2024" s="15" t="str">
        <f>IF(Tabla2[[#This Row],[Op]]&lt;&gt;"","ENTREGA","")</f>
        <v>ENTREGA</v>
      </c>
      <c r="AK2024" s="40" t="str">
        <f>(Tabla2[[#This Row],[FECHA ENTREGA]]&amp;Tabla2[[#This Row],[HORA ENTREGA]])</f>
        <v>461200,333333333333333</v>
      </c>
      <c r="AL2024" s="34" t="str">
        <f>IFERROR(HYPERLINK("https://wa.me/"&amp;Tabla2[[#This Row],[CONTACTO]]&amp;"?text="&amp;Tabla2[[#This Row],[Mensaje]]),"")</f>
        <v>https://wa.me/56984994337?text=Hola!%0AServicio del día 08-04%0A *Cliente:* COMERCIAL E INDUSTRIAL PLASTICOS HOFFENS S.A. */ Cont: * RAMPLA*/ HR Entrega: *08:00* /Dirección: *CAMINO LONQUEN 10707 MAIPÚ</v>
      </c>
    </row>
    <row r="2025" spans="1:38" s="15" customFormat="1" ht="16.5" customHeight="1" x14ac:dyDescent="0.2">
      <c r="A2025" s="15">
        <f>ROW(A2024)</f>
        <v>2024</v>
      </c>
      <c r="B2025" s="15">
        <f>IF(J2025=J2024,B2024+1,1)</f>
        <v>9</v>
      </c>
      <c r="C2025" s="15" t="s">
        <v>94</v>
      </c>
      <c r="D2025" s="25" t="s">
        <v>39</v>
      </c>
      <c r="E2025" s="27"/>
      <c r="F2025" s="27" t="s">
        <v>456</v>
      </c>
      <c r="G2025" s="27" t="s">
        <v>456</v>
      </c>
      <c r="H2025" s="27"/>
      <c r="I2025" s="27" t="s">
        <v>42</v>
      </c>
      <c r="J2025" s="28">
        <v>46120</v>
      </c>
      <c r="K2025" s="26">
        <v>0.33333333333333331</v>
      </c>
      <c r="L2025" s="26"/>
      <c r="M2025" s="27" t="s">
        <v>126</v>
      </c>
      <c r="N2025" s="25">
        <f>IFERROR(VLOOKUP(M2025,Data!$J$1:$K$58,2,0),"")</f>
        <v>56999270871</v>
      </c>
      <c r="O2025" s="27" t="s">
        <v>212</v>
      </c>
      <c r="P2025" s="27"/>
      <c r="Q2025" s="27" t="s">
        <v>3201</v>
      </c>
      <c r="R2025" s="27" t="s">
        <v>3202</v>
      </c>
      <c r="S2025" s="27"/>
      <c r="T2025" s="27"/>
      <c r="U2025" s="28"/>
      <c r="X2025" s="27"/>
      <c r="Y2025" s="27"/>
      <c r="Z2025" s="29"/>
      <c r="AA2025" s="29">
        <v>0.47916666666666669</v>
      </c>
      <c r="AB2025" s="29">
        <v>0.50972222222222219</v>
      </c>
      <c r="AC2025" s="30">
        <v>46120</v>
      </c>
      <c r="AD2025" s="15" t="str">
        <f>IF(Tabla2[[#This Row],[HORA ENTREGA]]="DIRECTO","On time", IF(AA2025&lt;&gt;"",IF(Tabla2[[#This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25" s="15" t="str">
        <f>MID(Tabla2[[#This Row],[TIPO]],1,3)</f>
        <v>RAM</v>
      </c>
      <c r="AF20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COMERCIAL E INDUSTRIAL PLASTICOS HOFFENS S.A. */ Cont: * RAMPLA*/ HR Entrega: *08:00* /Dirección: *CAMINO LONQUEN 10707 MAIPÚ</v>
      </c>
      <c r="AG2025" s="38" t="str">
        <f>IFERROR(HYPERLINK("https://wa.me/"&amp;Tabla2[[#This Row],[CONTACTO]]&amp;"?text="&amp;Tabla2[[#This Row],[Mensaje]],"Enviar mensaje"),"")</f>
        <v>Enviar mensaje</v>
      </c>
      <c r="AH2025" s="15" t="str">
        <f>CONCATENATE(A2025,F2025)</f>
        <v>2024RAMPLA</v>
      </c>
      <c r="AI2025" s="15" t="str">
        <f>CONCATENATE("ENT-",A2025)</f>
        <v>ENT-2024</v>
      </c>
      <c r="AJ2025" s="15" t="str">
        <f>IF(Tabla2[[#This Row],[Op]]&lt;&gt;"","ENTREGA","")</f>
        <v>ENTREGA</v>
      </c>
      <c r="AK2025" s="40" t="str">
        <f>(Tabla2[[#This Row],[FECHA ENTREGA]]&amp;Tabla2[[#This Row],[HORA ENTREGA]])</f>
        <v>461200,333333333333333</v>
      </c>
      <c r="AL2025" s="34" t="str">
        <f>IFERROR(HYPERLINK("https://wa.me/"&amp;Tabla2[[#This Row],[CONTACTO]]&amp;"?text="&amp;Tabla2[[#This Row],[Mensaje]]),"")</f>
        <v>https://wa.me/56999270871?text=Hola!%0AServicio del día 08-04%0A *Cliente:* COMERCIAL E INDUSTRIAL PLASTICOS HOFFENS S.A. */ Cont: * RAMPLA*/ HR Entrega: *08:00* /Dirección: *CAMINO LONQUEN 10707 MAIPÚ</v>
      </c>
    </row>
    <row r="2026" spans="1:38" s="15" customFormat="1" ht="16.5" customHeight="1" x14ac:dyDescent="0.2">
      <c r="A2026" s="15">
        <f>ROW(A2025)</f>
        <v>2025</v>
      </c>
      <c r="B2026" s="15">
        <f>IF(J2026=J2025,B2025+1,1)</f>
        <v>10</v>
      </c>
      <c r="C2026" s="15" t="s">
        <v>101</v>
      </c>
      <c r="D2026" s="25" t="s">
        <v>39</v>
      </c>
      <c r="E2026" s="27">
        <v>143138</v>
      </c>
      <c r="F2026" s="27" t="s">
        <v>3203</v>
      </c>
      <c r="G2026" s="27" t="s">
        <v>41</v>
      </c>
      <c r="H2026" s="27">
        <v>16869</v>
      </c>
      <c r="I2026" s="27" t="s">
        <v>3204</v>
      </c>
      <c r="J2026" s="28">
        <v>46120</v>
      </c>
      <c r="K2026" s="26">
        <v>0.35416666666666669</v>
      </c>
      <c r="L2026" s="26"/>
      <c r="M2026" s="27" t="s">
        <v>90</v>
      </c>
      <c r="N2026" s="25">
        <f>IFERROR(VLOOKUP(M2026,Data!$J$1:$K$58,2,0),"")</f>
        <v>56987557136</v>
      </c>
      <c r="O2026" s="27" t="s">
        <v>91</v>
      </c>
      <c r="P2026" s="27"/>
      <c r="Q2026" s="27" t="s">
        <v>945</v>
      </c>
      <c r="R2026" s="27" t="s">
        <v>3205</v>
      </c>
      <c r="S2026" s="27" t="s">
        <v>90</v>
      </c>
      <c r="T2026" s="27"/>
      <c r="U2026" s="28">
        <v>46120</v>
      </c>
      <c r="X2026" s="27"/>
      <c r="Y2026" s="27"/>
      <c r="Z2026" s="29"/>
      <c r="AA2026" s="29">
        <v>0.35069444444444442</v>
      </c>
      <c r="AB2026" s="29">
        <v>0.40277777777777779</v>
      </c>
      <c r="AC2026" s="30">
        <v>46120</v>
      </c>
      <c r="AD2026" s="15" t="str">
        <f>IF(Tabla2[[#This Row],[HORA ENTREGA]]="DIRECTO","On time", IF(AA2026&lt;&gt;"",IF(Tabla2[[#This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6" s="15" t="str">
        <f>MID(Tabla2[[#This Row],[TIPO]],1,3)</f>
        <v xml:space="preserve">40 </v>
      </c>
      <c r="AF20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COMERCIAL PICHARA SPA */ Cont: * TXGU8590827*/ HR Entrega: *08:30* /Dirección: *Crucero Peralillo, Parcela 37, Lote 1, Lampa. </v>
      </c>
      <c r="AG2026" s="38" t="str">
        <f>IFERROR(HYPERLINK("https://wa.me/"&amp;Tabla2[[#This Row],[CONTACTO]]&amp;"?text="&amp;Tabla2[[#This Row],[Mensaje]],"Enviar mensaje"),"")</f>
        <v>Enviar mensaje</v>
      </c>
      <c r="AH2026" s="15" t="str">
        <f>CONCATENATE(A2026,F2026)</f>
        <v>2025TXGU8590827</v>
      </c>
      <c r="AI2026" s="15" t="str">
        <f>CONCATENATE("ENT-",A2026)</f>
        <v>ENT-2025</v>
      </c>
      <c r="AJ2026" s="15" t="str">
        <f>IF(Tabla2[[#This Row],[Op]]&lt;&gt;"","ENTREGA","")</f>
        <v>ENTREGA</v>
      </c>
      <c r="AK2026" s="40" t="str">
        <f>(Tabla2[[#This Row],[FECHA ENTREGA]]&amp;Tabla2[[#This Row],[HORA ENTREGA]])</f>
        <v>461200,354166666666667</v>
      </c>
      <c r="AL2026" s="34" t="str">
        <f>IFERROR(HYPERLINK("https://wa.me/"&amp;Tabla2[[#This Row],[CONTACTO]]&amp;"?text="&amp;Tabla2[[#This Row],[Mensaje]]),"")</f>
        <v xml:space="preserve">https://wa.me/56987557136?text=Hola!%0AServicio del día 08-04%0A *Cliente:* COMERCIAL PICHARA SPA */ Cont: * TXGU8590827*/ HR Entrega: *08:30* /Dirección: *Crucero Peralillo, Parcela 37, Lote 1, Lampa. </v>
      </c>
    </row>
    <row r="2027" spans="1:38" s="15" customFormat="1" ht="16.5" customHeight="1" x14ac:dyDescent="0.2">
      <c r="A2027" s="15">
        <f>ROW(A2026)</f>
        <v>2026</v>
      </c>
      <c r="B2027" s="15">
        <f>IF(J2027=J2026,B2026+1,1)</f>
        <v>11</v>
      </c>
      <c r="C2027" s="15" t="s">
        <v>3206</v>
      </c>
      <c r="D2027" s="25" t="s">
        <v>39</v>
      </c>
      <c r="E2027" s="27">
        <v>302309</v>
      </c>
      <c r="F2027" s="27" t="s">
        <v>3207</v>
      </c>
      <c r="G2027" s="27" t="s">
        <v>41</v>
      </c>
      <c r="H2027" s="27">
        <v>25200</v>
      </c>
      <c r="I2027" s="27" t="s">
        <v>42</v>
      </c>
      <c r="J2027" s="28">
        <v>46120</v>
      </c>
      <c r="K2027" s="26">
        <v>0.625</v>
      </c>
      <c r="L2027" s="26"/>
      <c r="M2027" s="27" t="s">
        <v>674</v>
      </c>
      <c r="N2027" s="25">
        <f>IFERROR(VLOOKUP(M2027,Data!$J$1:$K$58,2,0),"")</f>
        <v>56967386018</v>
      </c>
      <c r="O2027" s="27" t="s">
        <v>356</v>
      </c>
      <c r="P2027" s="27"/>
      <c r="Q2027" s="27" t="s">
        <v>401</v>
      </c>
      <c r="R2027" s="27" t="s">
        <v>1765</v>
      </c>
      <c r="S2027" s="27" t="s">
        <v>674</v>
      </c>
      <c r="T2027" s="27"/>
      <c r="U2027" s="28">
        <v>46121</v>
      </c>
      <c r="X2027" s="27"/>
      <c r="Y2027" s="27"/>
      <c r="Z2027" s="29"/>
      <c r="AA2027" s="29">
        <v>0.59722222222222221</v>
      </c>
      <c r="AB2027" s="29">
        <v>0.80208333333333337</v>
      </c>
      <c r="AC2027" s="30">
        <v>46120</v>
      </c>
      <c r="AD2027" s="15" t="str">
        <f>IF(Tabla2[[#This Row],[HORA ENTREGA]]="DIRECTO","On time", IF(AA2027&lt;&gt;"",IF(Tabla2[[#This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7" s="15" t="str">
        <f>MID(Tabla2[[#This Row],[TIPO]],1,3)</f>
        <v xml:space="preserve">40 </v>
      </c>
      <c r="AF20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EL CONTAINER  */ Cont: * TIIU5155756*/ HR Entrega: *15:00* /Dirección: *SAN IGNACIO 951, QUILICURA</v>
      </c>
      <c r="AG2027" s="38" t="str">
        <f>IFERROR(HYPERLINK("https://wa.me/"&amp;Tabla2[[#This Row],[CONTACTO]]&amp;"?text="&amp;Tabla2[[#This Row],[Mensaje]],"Enviar mensaje"),"")</f>
        <v>Enviar mensaje</v>
      </c>
      <c r="AH2027" s="15" t="str">
        <f>CONCATENATE(A2027,F2027)</f>
        <v>2026TIIU5155756</v>
      </c>
      <c r="AI2027" s="15" t="str">
        <f>CONCATENATE("ENT-",A2027)</f>
        <v>ENT-2026</v>
      </c>
      <c r="AJ2027" s="15" t="str">
        <f>IF(Tabla2[[#This Row],[Op]]&lt;&gt;"","ENTREGA","")</f>
        <v>ENTREGA</v>
      </c>
      <c r="AK2027" s="40" t="str">
        <f>(Tabla2[[#This Row],[FECHA ENTREGA]]&amp;Tabla2[[#This Row],[HORA ENTREGA]])</f>
        <v>461200,625</v>
      </c>
      <c r="AL2027" s="34" t="str">
        <f>IFERROR(HYPERLINK("https://wa.me/"&amp;Tabla2[[#This Row],[CONTACTO]]&amp;"?text="&amp;Tabla2[[#This Row],[Mensaje]]),"")</f>
        <v>https://wa.me/56967386018?text=Hola!%0AServicio del día 08-04%0A *Cliente:* EL CONTAINER  */ Cont: * TIIU5155756*/ HR Entrega: *15:00* /Dirección: *SAN IGNACIO 951, QUILICURA</v>
      </c>
    </row>
    <row r="2028" spans="1:38" s="15" customFormat="1" ht="16.5" customHeight="1" x14ac:dyDescent="0.2">
      <c r="A2028" s="15">
        <f>ROW(A2027)</f>
        <v>2027</v>
      </c>
      <c r="B2028" s="15">
        <f>IF(J2028=J2027,B2027+1,1)</f>
        <v>12</v>
      </c>
      <c r="C2028" s="15" t="s">
        <v>292</v>
      </c>
      <c r="D2028" s="25" t="s">
        <v>39</v>
      </c>
      <c r="E2028" s="27">
        <v>302803</v>
      </c>
      <c r="F2028" s="27" t="s">
        <v>3208</v>
      </c>
      <c r="G2028" s="27" t="s">
        <v>294</v>
      </c>
      <c r="H2028" s="27">
        <v>23780</v>
      </c>
      <c r="I2028" s="27" t="s">
        <v>3209</v>
      </c>
      <c r="J2028" s="28">
        <v>46120</v>
      </c>
      <c r="K2028" s="26">
        <v>0.375</v>
      </c>
      <c r="L2028" s="26"/>
      <c r="M2028" s="27" t="s">
        <v>649</v>
      </c>
      <c r="N2028" s="25">
        <f>IFERROR(VLOOKUP(M2028,Data!$J$1:$K$58,2,0),"")</f>
        <v>56939438073</v>
      </c>
      <c r="O2028" s="27" t="s">
        <v>203</v>
      </c>
      <c r="P2028" s="27"/>
      <c r="Q2028" s="27" t="s">
        <v>690</v>
      </c>
      <c r="R2028" s="27" t="s">
        <v>69</v>
      </c>
      <c r="S2028" s="27" t="s">
        <v>3125</v>
      </c>
      <c r="T2028" s="27"/>
      <c r="U2028" s="28">
        <v>46120</v>
      </c>
      <c r="X2028" s="27"/>
      <c r="Y2028" s="27"/>
      <c r="Z2028" s="29"/>
      <c r="AA2028" s="29">
        <v>0.37638888888888888</v>
      </c>
      <c r="AB2028" s="29">
        <v>0.48472222222222222</v>
      </c>
      <c r="AC2028" s="30">
        <v>46120</v>
      </c>
      <c r="AD2028" s="15" t="str">
        <f>IF(Tabla2[[#This Row],[HORA ENTREGA]]="DIRECTO","On time", IF(AA2028&lt;&gt;"",IF(Tabla2[[#This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8" s="15" t="str">
        <f>MID(Tabla2[[#This Row],[TIPO]],1,3)</f>
        <v xml:space="preserve">40 </v>
      </c>
      <c r="AF20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FASSI CHILE S.A. */ Cont: * HLBU8229805*/ HR Entrega: *09:00* /Dirección: *Barrón Vieyra 10-A, Colina</v>
      </c>
      <c r="AG2028" s="38" t="str">
        <f>IFERROR(HYPERLINK("https://wa.me/"&amp;Tabla2[[#This Row],[CONTACTO]]&amp;"?text="&amp;Tabla2[[#This Row],[Mensaje]],"Enviar mensaje"),"")</f>
        <v>Enviar mensaje</v>
      </c>
      <c r="AH2028" s="15" t="str">
        <f>CONCATENATE(A2028,F2028)</f>
        <v>2027HLBU8229805</v>
      </c>
      <c r="AI2028" s="15" t="str">
        <f>CONCATENATE("ENT-",A2028)</f>
        <v>ENT-2027</v>
      </c>
      <c r="AJ2028" s="15" t="str">
        <f>IF(Tabla2[[#This Row],[Op]]&lt;&gt;"","ENTREGA","")</f>
        <v>ENTREGA</v>
      </c>
      <c r="AK2028" s="40" t="str">
        <f>(Tabla2[[#This Row],[FECHA ENTREGA]]&amp;Tabla2[[#This Row],[HORA ENTREGA]])</f>
        <v>461200,375</v>
      </c>
      <c r="AL2028" s="34" t="str">
        <f>IFERROR(HYPERLINK("https://wa.me/"&amp;Tabla2[[#This Row],[CONTACTO]]&amp;"?text="&amp;Tabla2[[#This Row],[Mensaje]]),"")</f>
        <v>https://wa.me/56939438073?text=Hola!%0AServicio del día 08-04%0A *Cliente:* FASSI CHILE S.A. */ Cont: * HLBU8229805*/ HR Entrega: *09:00* /Dirección: *Barrón Vieyra 10-A, Colina</v>
      </c>
    </row>
    <row r="2029" spans="1:38" s="15" customFormat="1" ht="16.5" customHeight="1" x14ac:dyDescent="0.2">
      <c r="A2029" s="15">
        <f>ROW(A2028)</f>
        <v>2028</v>
      </c>
      <c r="B2029" s="15">
        <f>IF(J2029=J2028,B2028+1,1)</f>
        <v>13</v>
      </c>
      <c r="C2029" s="15" t="s">
        <v>1842</v>
      </c>
      <c r="D2029" s="25" t="s">
        <v>39</v>
      </c>
      <c r="E2029" s="27">
        <v>302320</v>
      </c>
      <c r="F2029" s="27" t="s">
        <v>3210</v>
      </c>
      <c r="G2029" s="27" t="s">
        <v>41</v>
      </c>
      <c r="H2029" s="27">
        <v>12500</v>
      </c>
      <c r="I2029" s="27" t="s">
        <v>42</v>
      </c>
      <c r="J2029" s="28">
        <v>46120</v>
      </c>
      <c r="K2029" s="26">
        <v>0.35416666666666669</v>
      </c>
      <c r="L2029" s="26"/>
      <c r="M2029" s="27" t="s">
        <v>433</v>
      </c>
      <c r="N2029" s="25">
        <f>IFERROR(VLOOKUP(M2029,Data!$J$1:$K$58,2,0),"")</f>
        <v>56994354094</v>
      </c>
      <c r="O2029" s="27" t="s">
        <v>434</v>
      </c>
      <c r="P2029" s="27"/>
      <c r="Q2029" s="27" t="s">
        <v>119</v>
      </c>
      <c r="R2029" s="27" t="s">
        <v>218</v>
      </c>
      <c r="S2029" s="27" t="s">
        <v>433</v>
      </c>
      <c r="T2029" s="27"/>
      <c r="U2029" s="28">
        <v>46120</v>
      </c>
      <c r="X2029" s="27"/>
      <c r="Y2029" s="27"/>
      <c r="Z2029" s="29"/>
      <c r="AA2029" s="29">
        <v>0.2951388888888889</v>
      </c>
      <c r="AB2029" s="29">
        <v>0.4826388888888889</v>
      </c>
      <c r="AC2029" s="30">
        <v>46120</v>
      </c>
      <c r="AD2029" s="15" t="str">
        <f>IF(Tabla2[[#This Row],[HORA ENTREGA]]="DIRECTO","On time", IF(AA2029&lt;&gt;"",IF(Tabla2[[#This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29" s="15" t="str">
        <f>MID(Tabla2[[#This Row],[TIPO]],1,3)</f>
        <v xml:space="preserve">40 </v>
      </c>
      <c r="AF20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FLEX */ Cont: * CSNU5600184*/ HR Entrega: *08:30* /Dirección: *MERSAN (José Joaquín Prieto 9001, Lo Espejo. Bodegas: 7-8-9-10-15-16-17-18)</v>
      </c>
      <c r="AG2029" s="38" t="str">
        <f>IFERROR(HYPERLINK("https://wa.me/"&amp;Tabla2[[#This Row],[CONTACTO]]&amp;"?text="&amp;Tabla2[[#This Row],[Mensaje]],"Enviar mensaje"),"")</f>
        <v>Enviar mensaje</v>
      </c>
      <c r="AH2029" s="15" t="str">
        <f>CONCATENATE(A2029,F2029)</f>
        <v>2028CSNU5600184</v>
      </c>
      <c r="AI2029" s="15" t="str">
        <f>CONCATENATE("ENT-",A2029)</f>
        <v>ENT-2028</v>
      </c>
      <c r="AJ2029" s="15" t="str">
        <f>IF(Tabla2[[#This Row],[Op]]&lt;&gt;"","ENTREGA","")</f>
        <v>ENTREGA</v>
      </c>
      <c r="AK2029" s="40" t="str">
        <f>(Tabla2[[#This Row],[FECHA ENTREGA]]&amp;Tabla2[[#This Row],[HORA ENTREGA]])</f>
        <v>461200,354166666666667</v>
      </c>
      <c r="AL2029" s="34" t="str">
        <f>IFERROR(HYPERLINK("https://wa.me/"&amp;Tabla2[[#This Row],[CONTACTO]]&amp;"?text="&amp;Tabla2[[#This Row],[Mensaje]]),"")</f>
        <v>https://wa.me/56994354094?text=Hola!%0AServicio del día 08-04%0A *Cliente:* FLEX */ Cont: * CSNU5600184*/ HR Entrega: *08:30* /Dirección: *MERSAN (José Joaquín Prieto 9001, Lo Espejo. Bodegas: 7-8-9-10-15-16-17-18)</v>
      </c>
    </row>
    <row r="2030" spans="1:38" s="15" customFormat="1" ht="16.5" customHeight="1" x14ac:dyDescent="0.2">
      <c r="A2030" s="15">
        <f>ROW(A2029)</f>
        <v>2029</v>
      </c>
      <c r="B2030" s="15">
        <f>IF(J2030=J2029,B2029+1,1)</f>
        <v>14</v>
      </c>
      <c r="C2030" s="15" t="s">
        <v>3073</v>
      </c>
      <c r="D2030" s="25" t="s">
        <v>39</v>
      </c>
      <c r="E2030" s="27">
        <v>301892</v>
      </c>
      <c r="F2030" s="27" t="s">
        <v>3211</v>
      </c>
      <c r="G2030" s="27" t="s">
        <v>41</v>
      </c>
      <c r="H2030" s="27">
        <v>22150</v>
      </c>
      <c r="I2030" s="27" t="s">
        <v>3212</v>
      </c>
      <c r="J2030" s="28">
        <v>46120</v>
      </c>
      <c r="K2030" s="26" t="s">
        <v>290</v>
      </c>
      <c r="L2030" s="26"/>
      <c r="M2030" s="27" t="s">
        <v>389</v>
      </c>
      <c r="N2030" s="25">
        <f>IFERROR(VLOOKUP(M2030,Data!$J$1:$K$58,2,0),"")</f>
        <v>56988336520</v>
      </c>
      <c r="O2030" s="27" t="s">
        <v>390</v>
      </c>
      <c r="P2030" s="27"/>
      <c r="Q2030" s="27" t="s">
        <v>3213</v>
      </c>
      <c r="R2030" s="27" t="s">
        <v>183</v>
      </c>
      <c r="S2030" s="27" t="s">
        <v>389</v>
      </c>
      <c r="T2030" s="27"/>
      <c r="U2030" s="28">
        <v>46121</v>
      </c>
      <c r="X2030" s="27"/>
      <c r="Y2030" s="27"/>
      <c r="Z2030" s="29"/>
      <c r="AA2030" s="29">
        <v>0.47916666666666669</v>
      </c>
      <c r="AB2030" s="29">
        <v>0.68055555555555558</v>
      </c>
      <c r="AC2030" s="30">
        <v>46120</v>
      </c>
      <c r="AD2030" s="15" t="str">
        <f>IF(Tabla2[[#This Row],[HORA ENTREGA]]="DIRECTO","On time", IF(AA2030&lt;&gt;"",IF(Tabla2[[#This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0" s="15" t="str">
        <f>MID(Tabla2[[#This Row],[TIPO]],1,3)</f>
        <v xml:space="preserve">40 </v>
      </c>
      <c r="AF20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GATOR RENTAL */ Cont: * WHSU5923938*/ HR Entrega: *DIRECTO* /Dirección: *LOS DURAZNOS N°0328 LA PINTANA (ESQUINA LOS NOGALES</v>
      </c>
      <c r="AG2030" s="38" t="str">
        <f>IFERROR(HYPERLINK("https://wa.me/"&amp;Tabla2[[#This Row],[CONTACTO]]&amp;"?text="&amp;Tabla2[[#This Row],[Mensaje]],"Enviar mensaje"),"")</f>
        <v>Enviar mensaje</v>
      </c>
      <c r="AH2030" s="15" t="str">
        <f>CONCATENATE(A2030,F2030)</f>
        <v>2029WHSU5923938</v>
      </c>
      <c r="AI2030" s="15" t="str">
        <f>CONCATENATE("ENT-",A2030)</f>
        <v>ENT-2029</v>
      </c>
      <c r="AJ2030" s="15" t="str">
        <f>IF(Tabla2[[#This Row],[Op]]&lt;&gt;"","ENTREGA","")</f>
        <v>ENTREGA</v>
      </c>
      <c r="AK2030" s="40" t="str">
        <f>(Tabla2[[#This Row],[FECHA ENTREGA]]&amp;Tabla2[[#This Row],[HORA ENTREGA]])</f>
        <v>46120DIRECTO</v>
      </c>
      <c r="AL2030" s="34" t="str">
        <f>IFERROR(HYPERLINK("https://wa.me/"&amp;Tabla2[[#This Row],[CONTACTO]]&amp;"?text="&amp;Tabla2[[#This Row],[Mensaje]]),"")</f>
        <v>https://wa.me/56988336520?text=Hola!%0AServicio del día 08-04%0A *Cliente:* GATOR RENTAL */ Cont: * WHSU5923938*/ HR Entrega: *DIRECTO* /Dirección: *LOS DURAZNOS N°0328 LA PINTANA (ESQUINA LOS NOGALES</v>
      </c>
    </row>
    <row r="2031" spans="1:38" s="15" customFormat="1" ht="16.5" customHeight="1" x14ac:dyDescent="0.2">
      <c r="A2031" s="15">
        <f>ROW(A2030)</f>
        <v>2030</v>
      </c>
      <c r="B2031" s="15">
        <f>IF(J2031=J2030,B2030+1,1)</f>
        <v>15</v>
      </c>
      <c r="C2031" s="15" t="s">
        <v>302</v>
      </c>
      <c r="D2031" s="25" t="s">
        <v>39</v>
      </c>
      <c r="E2031" s="27">
        <v>1198247</v>
      </c>
      <c r="F2031" s="27" t="s">
        <v>3214</v>
      </c>
      <c r="G2031" s="27" t="s">
        <v>41</v>
      </c>
      <c r="H2031" s="27">
        <v>21316</v>
      </c>
      <c r="I2031" s="27" t="s">
        <v>42</v>
      </c>
      <c r="J2031" s="28">
        <v>46120</v>
      </c>
      <c r="K2031" s="26">
        <v>0.33333333333333331</v>
      </c>
      <c r="L2031" s="26"/>
      <c r="M2031" s="27" t="s">
        <v>82</v>
      </c>
      <c r="N2031" s="25">
        <f>IFERROR(VLOOKUP(M2031,Data!$J$1:$K$58,2,0),"")</f>
        <v>56944277110</v>
      </c>
      <c r="O2031" s="27" t="s">
        <v>83</v>
      </c>
      <c r="P2031" s="27"/>
      <c r="Q2031" s="27" t="s">
        <v>3215</v>
      </c>
      <c r="R2031" s="27" t="s">
        <v>218</v>
      </c>
      <c r="S2031" s="27" t="s">
        <v>82</v>
      </c>
      <c r="T2031" s="27"/>
      <c r="U2031" s="28">
        <v>46120</v>
      </c>
      <c r="X2031" s="27"/>
      <c r="Y2031" s="27"/>
      <c r="Z2031" s="29"/>
      <c r="AA2031" s="29">
        <v>0.31388888888888888</v>
      </c>
      <c r="AB2031" s="29">
        <v>0.37847222222222221</v>
      </c>
      <c r="AC2031" s="30">
        <v>46120</v>
      </c>
      <c r="AD2031" s="15" t="str">
        <f>IF(Tabla2[[#This Row],[HORA ENTREGA]]="DIRECTO","On time", IF(AA2031&lt;&gt;"",IF(Tabla2[[#This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1" s="15" t="str">
        <f>MID(Tabla2[[#This Row],[TIPO]],1,3)</f>
        <v xml:space="preserve">40 </v>
      </c>
      <c r="AF20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GRAYSON GROUP  */ Cont: * tgcu5169076*/ HR Entrega: *08:00* /Dirección: *Av. Eduardo Frei Montalva 7050 Bodega 5, Quilicura</v>
      </c>
      <c r="AG2031" s="38" t="str">
        <f>IFERROR(HYPERLINK("https://wa.me/"&amp;Tabla2[[#This Row],[CONTACTO]]&amp;"?text="&amp;Tabla2[[#This Row],[Mensaje]],"Enviar mensaje"),"")</f>
        <v>Enviar mensaje</v>
      </c>
      <c r="AH2031" s="15" t="str">
        <f>CONCATENATE(A2031,F2031)</f>
        <v>2030tgcu5169076</v>
      </c>
      <c r="AI2031" s="15" t="str">
        <f>CONCATENATE("ENT-",A2031)</f>
        <v>ENT-2030</v>
      </c>
      <c r="AJ2031" s="15" t="str">
        <f>IF(Tabla2[[#This Row],[Op]]&lt;&gt;"","ENTREGA","")</f>
        <v>ENTREGA</v>
      </c>
      <c r="AK2031" s="40" t="str">
        <f>(Tabla2[[#This Row],[FECHA ENTREGA]]&amp;Tabla2[[#This Row],[HORA ENTREGA]])</f>
        <v>461200,333333333333333</v>
      </c>
      <c r="AL2031" s="34" t="str">
        <f>IFERROR(HYPERLINK("https://wa.me/"&amp;Tabla2[[#This Row],[CONTACTO]]&amp;"?text="&amp;Tabla2[[#This Row],[Mensaje]]),"")</f>
        <v>https://wa.me/56944277110?text=Hola!%0AServicio del día 08-04%0A *Cliente:* GRAYSON GROUP  */ Cont: * tgcu5169076*/ HR Entrega: *08:00* /Dirección: *Av. Eduardo Frei Montalva 7050 Bodega 5, Quilicura</v>
      </c>
    </row>
    <row r="2032" spans="1:38" s="15" customFormat="1" ht="16.5" customHeight="1" x14ac:dyDescent="0.2">
      <c r="A2032" s="15">
        <f>ROW(A2031)</f>
        <v>2031</v>
      </c>
      <c r="B2032" s="15">
        <f>IF(J2032=J2031,B2031+1,1)</f>
        <v>16</v>
      </c>
      <c r="C2032" s="15" t="s">
        <v>302</v>
      </c>
      <c r="D2032" s="25" t="s">
        <v>122</v>
      </c>
      <c r="E2032" s="27" t="s">
        <v>3216</v>
      </c>
      <c r="F2032" s="27"/>
      <c r="G2032" s="27" t="s">
        <v>64</v>
      </c>
      <c r="H2032" s="27"/>
      <c r="I2032" s="27" t="s">
        <v>69</v>
      </c>
      <c r="J2032" s="28">
        <v>46120</v>
      </c>
      <c r="K2032" s="26">
        <v>0.35416666666666669</v>
      </c>
      <c r="L2032" s="26"/>
      <c r="M2032" s="27" t="s">
        <v>45</v>
      </c>
      <c r="N2032" s="25">
        <f>IFERROR(VLOOKUP(M2032,Data!$J$1:$K$58,2,0),"")</f>
        <v>56950981572</v>
      </c>
      <c r="O2032" s="27" t="s">
        <v>46</v>
      </c>
      <c r="P2032" s="27"/>
      <c r="Q2032" s="27" t="s">
        <v>3215</v>
      </c>
      <c r="R2032" s="27" t="s">
        <v>3202</v>
      </c>
      <c r="S2032" s="27"/>
      <c r="T2032" s="27"/>
      <c r="U2032" s="28"/>
      <c r="X2032" s="27"/>
      <c r="Y2032" s="27"/>
      <c r="Z2032" s="29"/>
      <c r="AA2032" s="29">
        <v>0.33680555555555558</v>
      </c>
      <c r="AB2032" s="29">
        <v>0.40138888888888891</v>
      </c>
      <c r="AC2032" s="30">
        <v>46120</v>
      </c>
      <c r="AD2032" s="15" t="str">
        <f>IF(Tabla2[[#This Row],[HORA ENTREGA]]="DIRECTO","On time", IF(AA2032&lt;&gt;"",IF(Tabla2[[#This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2" s="15" t="str">
        <f>MID(Tabla2[[#This Row],[TIPO]],1,3)</f>
        <v xml:space="preserve">20 </v>
      </c>
      <c r="AF20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GRAYSON GROUP  */ Cont: * */ HR Entrega: *08:30* /Dirección: *Av. Eduardo Frei Montalva 7050 Bodega 5, Quilicura</v>
      </c>
      <c r="AG2032" s="38" t="str">
        <f>IFERROR(HYPERLINK("https://wa.me/"&amp;Tabla2[[#This Row],[CONTACTO]]&amp;"?text="&amp;Tabla2[[#This Row],[Mensaje]],"Enviar mensaje"),"")</f>
        <v>Enviar mensaje</v>
      </c>
      <c r="AH2032" s="15" t="str">
        <f>CONCATENATE(A2032,F2032)</f>
        <v>2031</v>
      </c>
      <c r="AI2032" s="15" t="str">
        <f>CONCATENATE("ENT-",A2032)</f>
        <v>ENT-2031</v>
      </c>
      <c r="AJ2032" s="15" t="str">
        <f>IF(Tabla2[[#This Row],[Op]]&lt;&gt;"","ENTREGA","")</f>
        <v>ENTREGA</v>
      </c>
      <c r="AK2032" s="40" t="str">
        <f>(Tabla2[[#This Row],[FECHA ENTREGA]]&amp;Tabla2[[#This Row],[HORA ENTREGA]])</f>
        <v>461200,354166666666667</v>
      </c>
      <c r="AL2032" s="34" t="str">
        <f>IFERROR(HYPERLINK("https://wa.me/"&amp;Tabla2[[#This Row],[CONTACTO]]&amp;"?text="&amp;Tabla2[[#This Row],[Mensaje]]),"")</f>
        <v>https://wa.me/56950981572?text=Hola!%0AServicio del día 08-04%0A *Cliente:* GRAYSON GROUP  */ Cont: * */ HR Entrega: *08:30* /Dirección: *Av. Eduardo Frei Montalva 7050 Bodega 5, Quilicura</v>
      </c>
    </row>
    <row r="2033" spans="1:38" s="15" customFormat="1" ht="16.5" customHeight="1" x14ac:dyDescent="0.2">
      <c r="A2033" s="15">
        <f>ROW(A2032)</f>
        <v>2032</v>
      </c>
      <c r="B2033" s="15">
        <f>IF(J2033=J2032,B2032+1,1)</f>
        <v>17</v>
      </c>
      <c r="C2033" s="15" t="s">
        <v>302</v>
      </c>
      <c r="D2033" s="25" t="s">
        <v>39</v>
      </c>
      <c r="E2033" s="27">
        <v>1198247</v>
      </c>
      <c r="F2033" s="27" t="s">
        <v>3217</v>
      </c>
      <c r="G2033" s="27" t="s">
        <v>41</v>
      </c>
      <c r="H2033" s="27">
        <v>19930</v>
      </c>
      <c r="I2033" s="27" t="s">
        <v>42</v>
      </c>
      <c r="J2033" s="28">
        <v>46120</v>
      </c>
      <c r="K2033" s="26">
        <v>0.41666666666666669</v>
      </c>
      <c r="L2033" s="26"/>
      <c r="M2033" s="27" t="s">
        <v>971</v>
      </c>
      <c r="N2033" s="25">
        <f>IFERROR(VLOOKUP(M2033,Data!$J$1:$K$58,2,0),"")</f>
        <v>56999972473</v>
      </c>
      <c r="O2033" s="27" t="s">
        <v>348</v>
      </c>
      <c r="P2033" s="27"/>
      <c r="Q2033" s="27" t="s">
        <v>3215</v>
      </c>
      <c r="R2033" s="27" t="s">
        <v>2942</v>
      </c>
      <c r="S2033" s="27" t="s">
        <v>971</v>
      </c>
      <c r="T2033" s="27"/>
      <c r="U2033" s="28">
        <v>46120</v>
      </c>
      <c r="X2033" s="27"/>
      <c r="Y2033" s="27"/>
      <c r="Z2033" s="29"/>
      <c r="AA2033" s="29">
        <v>0.41111111111111109</v>
      </c>
      <c r="AB2033" s="29">
        <v>0.44444444444444442</v>
      </c>
      <c r="AC2033" s="30">
        <v>46120</v>
      </c>
      <c r="AD2033" s="15" t="str">
        <f>IF(Tabla2[[#This Row],[HORA ENTREGA]]="DIRECTO","On time", IF(AA2033&lt;&gt;"",IF(Tabla2[[#This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3" s="15" t="str">
        <f>MID(Tabla2[[#This Row],[TIPO]],1,3)</f>
        <v xml:space="preserve">40 </v>
      </c>
      <c r="AF20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GRAYSON GROUP  */ Cont: * hamu1696752*/ HR Entrega: *10:00* /Dirección: *Av. Eduardo Frei Montalva 7050 Bodega 5, Quilicura</v>
      </c>
      <c r="AG2033" s="38" t="str">
        <f>IFERROR(HYPERLINK("https://wa.me/"&amp;Tabla2[[#This Row],[CONTACTO]]&amp;"?text="&amp;Tabla2[[#This Row],[Mensaje]],"Enviar mensaje"),"")</f>
        <v>Enviar mensaje</v>
      </c>
      <c r="AH2033" s="15" t="str">
        <f>CONCATENATE(A2033,F2033)</f>
        <v>2032hamu1696752</v>
      </c>
      <c r="AI2033" s="15" t="str">
        <f>CONCATENATE("ENT-",A2033)</f>
        <v>ENT-2032</v>
      </c>
      <c r="AJ2033" s="15" t="str">
        <f>IF(Tabla2[[#This Row],[Op]]&lt;&gt;"","ENTREGA","")</f>
        <v>ENTREGA</v>
      </c>
      <c r="AK2033" s="40" t="str">
        <f>(Tabla2[[#This Row],[FECHA ENTREGA]]&amp;Tabla2[[#This Row],[HORA ENTREGA]])</f>
        <v>461200,416666666666667</v>
      </c>
      <c r="AL2033" s="34" t="str">
        <f>IFERROR(HYPERLINK("https://wa.me/"&amp;Tabla2[[#This Row],[CONTACTO]]&amp;"?text="&amp;Tabla2[[#This Row],[Mensaje]]),"")</f>
        <v>https://wa.me/56999972473?text=Hola!%0AServicio del día 08-04%0A *Cliente:* GRAYSON GROUP  */ Cont: * hamu1696752*/ HR Entrega: *10:00* /Dirección: *Av. Eduardo Frei Montalva 7050 Bodega 5, Quilicura</v>
      </c>
    </row>
    <row r="2034" spans="1:38" s="15" customFormat="1" ht="16.5" customHeight="1" x14ac:dyDescent="0.2">
      <c r="A2034" s="15">
        <f>ROW(A2033)</f>
        <v>2033</v>
      </c>
      <c r="B2034" s="15">
        <f>IF(J2034=J2033,B2033+1,1)</f>
        <v>18</v>
      </c>
      <c r="C2034" s="15" t="s">
        <v>302</v>
      </c>
      <c r="D2034" s="25" t="s">
        <v>39</v>
      </c>
      <c r="E2034" s="27">
        <v>1198247</v>
      </c>
      <c r="F2034" s="27" t="s">
        <v>3218</v>
      </c>
      <c r="G2034" s="27" t="s">
        <v>41</v>
      </c>
      <c r="H2034" s="27">
        <v>18900</v>
      </c>
      <c r="I2034" s="27" t="s">
        <v>42</v>
      </c>
      <c r="J2034" s="28">
        <v>46120</v>
      </c>
      <c r="K2034" s="26">
        <v>0.5</v>
      </c>
      <c r="L2034" s="26"/>
      <c r="M2034" s="27" t="s">
        <v>51</v>
      </c>
      <c r="N2034" s="25">
        <f>IFERROR(VLOOKUP(M2034,Data!$J$1:$K$58,2,0),"")</f>
        <v>56967256951</v>
      </c>
      <c r="O2034" s="27" t="s">
        <v>52</v>
      </c>
      <c r="P2034" s="27"/>
      <c r="Q2034" s="27" t="s">
        <v>3215</v>
      </c>
      <c r="R2034" s="27" t="s">
        <v>1821</v>
      </c>
      <c r="S2034" s="27" t="s">
        <v>3219</v>
      </c>
      <c r="T2034" s="27"/>
      <c r="U2034" s="28">
        <v>46120</v>
      </c>
      <c r="X2034" s="27"/>
      <c r="Y2034" s="27"/>
      <c r="Z2034" s="29"/>
      <c r="AA2034" s="29">
        <v>0.51736111111111116</v>
      </c>
      <c r="AB2034" s="29">
        <v>0.55208333333333337</v>
      </c>
      <c r="AC2034" s="30">
        <v>46120</v>
      </c>
      <c r="AD2034" s="15" t="str">
        <f>IF(Tabla2[[#This Row],[HORA ENTREGA]]="DIRECTO","On time", IF(AA2034&lt;&gt;"",IF(Tabla2[[#This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34" s="15" t="str">
        <f>MID(Tabla2[[#This Row],[TIPO]],1,3)</f>
        <v xml:space="preserve">40 </v>
      </c>
      <c r="AF20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GRAYSON GROUP  */ Cont: * HLXU8369738*/ HR Entrega: *12:00* /Dirección: *Av. Eduardo Frei Montalva 7050 Bodega 5, Quilicura</v>
      </c>
      <c r="AG2034" s="38" t="str">
        <f>IFERROR(HYPERLINK("https://wa.me/"&amp;Tabla2[[#This Row],[CONTACTO]]&amp;"?text="&amp;Tabla2[[#This Row],[Mensaje]],"Enviar mensaje"),"")</f>
        <v>Enviar mensaje</v>
      </c>
      <c r="AH2034" s="15" t="str">
        <f>CONCATENATE(A2034,F2034)</f>
        <v>2033HLXU8369738</v>
      </c>
      <c r="AI2034" s="15" t="str">
        <f>CONCATENATE("ENT-",A2034)</f>
        <v>ENT-2033</v>
      </c>
      <c r="AJ2034" s="15" t="str">
        <f>IF(Tabla2[[#This Row],[Op]]&lt;&gt;"","ENTREGA","")</f>
        <v>ENTREGA</v>
      </c>
      <c r="AK2034" s="40" t="str">
        <f>(Tabla2[[#This Row],[FECHA ENTREGA]]&amp;Tabla2[[#This Row],[HORA ENTREGA]])</f>
        <v>461200,5</v>
      </c>
      <c r="AL2034" s="34" t="str">
        <f>IFERROR(HYPERLINK("https://wa.me/"&amp;Tabla2[[#This Row],[CONTACTO]]&amp;"?text="&amp;Tabla2[[#This Row],[Mensaje]]),"")</f>
        <v>https://wa.me/56967256951?text=Hola!%0AServicio del día 08-04%0A *Cliente:* GRAYSON GROUP  */ Cont: * HLXU8369738*/ HR Entrega: *12:00* /Dirección: *Av. Eduardo Frei Montalva 7050 Bodega 5, Quilicura</v>
      </c>
    </row>
    <row r="2035" spans="1:38" s="15" customFormat="1" ht="16.5" customHeight="1" x14ac:dyDescent="0.2">
      <c r="A2035" s="15">
        <f>ROW(A2034)</f>
        <v>2034</v>
      </c>
      <c r="B2035" s="15">
        <f>IF(J2035=J2034,B2034+1,1)</f>
        <v>19</v>
      </c>
      <c r="C2035" s="15" t="s">
        <v>405</v>
      </c>
      <c r="D2035" s="25" t="s">
        <v>39</v>
      </c>
      <c r="E2035" s="27">
        <v>302328</v>
      </c>
      <c r="F2035" s="27" t="s">
        <v>3220</v>
      </c>
      <c r="G2035" s="27" t="s">
        <v>41</v>
      </c>
      <c r="H2035" s="27">
        <v>25540</v>
      </c>
      <c r="I2035" s="27" t="s">
        <v>42</v>
      </c>
      <c r="J2035" s="28">
        <v>46120</v>
      </c>
      <c r="K2035" s="26">
        <v>0.70833333333333337</v>
      </c>
      <c r="L2035" s="26"/>
      <c r="M2035" s="27" t="s">
        <v>199</v>
      </c>
      <c r="N2035" s="25">
        <f>IFERROR(VLOOKUP(M2035,Data!$J$1:$K$58,2,0),"")</f>
        <v>56975315726</v>
      </c>
      <c r="O2035" s="27" t="s">
        <v>200</v>
      </c>
      <c r="P2035" s="27"/>
      <c r="Q2035" s="27" t="s">
        <v>1592</v>
      </c>
      <c r="R2035" s="27" t="s">
        <v>1593</v>
      </c>
      <c r="S2035" s="27" t="s">
        <v>3164</v>
      </c>
      <c r="T2035" s="27"/>
      <c r="U2035" s="28">
        <v>46121</v>
      </c>
      <c r="X2035" s="27"/>
      <c r="Y2035" s="27"/>
      <c r="Z2035" s="29"/>
      <c r="AA2035" s="29">
        <v>0.69791666666666663</v>
      </c>
      <c r="AB2035" s="29">
        <v>0.89930555555555558</v>
      </c>
      <c r="AC2035" s="30">
        <v>46120</v>
      </c>
      <c r="AD2035" s="15" t="str">
        <f>IF(Tabla2[[#This Row],[HORA ENTREGA]]="DIRECTO","On time", IF(AA2035&lt;&gt;"",IF(Tabla2[[#This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5" s="15" t="str">
        <f>MID(Tabla2[[#This Row],[TIPO]],1,3)</f>
        <v xml:space="preserve">40 </v>
      </c>
      <c r="AF20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HAUSTEK S.A */ Cont: * TIIU4826551*/ HR Entrega: *17:00* /Dirección: *TUCAPEL 1545,LA PINTANA</v>
      </c>
      <c r="AG2035" s="38" t="str">
        <f>IFERROR(HYPERLINK("https://wa.me/"&amp;Tabla2[[#This Row],[CONTACTO]]&amp;"?text="&amp;Tabla2[[#This Row],[Mensaje]],"Enviar mensaje"),"")</f>
        <v>Enviar mensaje</v>
      </c>
      <c r="AH2035" s="15" t="str">
        <f>CONCATENATE(A2035,F2035)</f>
        <v>2034TIIU4826551</v>
      </c>
      <c r="AI2035" s="15" t="str">
        <f>CONCATENATE("ENT-",A2035)</f>
        <v>ENT-2034</v>
      </c>
      <c r="AJ2035" s="15" t="str">
        <f>IF(Tabla2[[#This Row],[Op]]&lt;&gt;"","ENTREGA","")</f>
        <v>ENTREGA</v>
      </c>
      <c r="AK2035" s="40" t="str">
        <f>(Tabla2[[#This Row],[FECHA ENTREGA]]&amp;Tabla2[[#This Row],[HORA ENTREGA]])</f>
        <v>461200,708333333333333</v>
      </c>
      <c r="AL2035" s="34" t="str">
        <f>IFERROR(HYPERLINK("https://wa.me/"&amp;Tabla2[[#This Row],[CONTACTO]]&amp;"?text="&amp;Tabla2[[#This Row],[Mensaje]]),"")</f>
        <v>https://wa.me/56975315726?text=Hola!%0AServicio del día 08-04%0A *Cliente:* HAUSTEK S.A */ Cont: * TIIU4826551*/ HR Entrega: *17:00* /Dirección: *TUCAPEL 1545,LA PINTANA</v>
      </c>
    </row>
    <row r="2036" spans="1:38" s="15" customFormat="1" ht="16.5" customHeight="1" x14ac:dyDescent="0.2">
      <c r="A2036" s="15">
        <f>ROW(A2035)</f>
        <v>2035</v>
      </c>
      <c r="B2036" s="15">
        <f>IF(J2036=J2035,B2035+1,1)</f>
        <v>20</v>
      </c>
      <c r="C2036" s="15" t="s">
        <v>483</v>
      </c>
      <c r="D2036" s="25" t="s">
        <v>39</v>
      </c>
      <c r="E2036" s="27">
        <v>1286233</v>
      </c>
      <c r="F2036" s="27" t="s">
        <v>3221</v>
      </c>
      <c r="G2036" s="27" t="s">
        <v>41</v>
      </c>
      <c r="H2036" s="27">
        <v>19666</v>
      </c>
      <c r="I2036" s="27" t="s">
        <v>42</v>
      </c>
      <c r="J2036" s="28">
        <v>46120</v>
      </c>
      <c r="K2036" s="26">
        <v>0.5</v>
      </c>
      <c r="L2036" s="26"/>
      <c r="M2036" s="27" t="s">
        <v>172</v>
      </c>
      <c r="N2036" s="25">
        <f>IFERROR(VLOOKUP(M2036,Data!$J$1:$K$58,2,0),"")</f>
        <v>56985215946</v>
      </c>
      <c r="O2036" s="27" t="s">
        <v>173</v>
      </c>
      <c r="P2036" s="27"/>
      <c r="Q2036" s="27" t="s">
        <v>1920</v>
      </c>
      <c r="R2036" s="27" t="s">
        <v>1777</v>
      </c>
      <c r="S2036" s="27" t="s">
        <v>172</v>
      </c>
      <c r="T2036" s="27"/>
      <c r="U2036" s="28">
        <v>46120</v>
      </c>
      <c r="X2036" s="27"/>
      <c r="Y2036" s="27"/>
      <c r="Z2036" s="29"/>
      <c r="AA2036" s="29">
        <v>0.53125</v>
      </c>
      <c r="AB2036" s="29">
        <v>0.68055555555555558</v>
      </c>
      <c r="AC2036" s="30">
        <v>46120</v>
      </c>
      <c r="AD2036" s="15" t="str">
        <f>IF(Tabla2[[#This Row],[HORA ENTREGA]]="DIRECTO","On time", IF(AA2036&lt;&gt;"",IF(Tabla2[[#This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36" s="15" t="str">
        <f>MID(Tabla2[[#This Row],[TIPO]],1,3)</f>
        <v xml:space="preserve">40 </v>
      </c>
      <c r="AF20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IDEAL S A */ Cont: * MRSU6499866*/ HR Entrega: *12:00* /Dirección: *bodega Agunsa, dirección La montaña 1550, Quilicura </v>
      </c>
      <c r="AG2036" s="38" t="str">
        <f>IFERROR(HYPERLINK("https://wa.me/"&amp;Tabla2[[#This Row],[CONTACTO]]&amp;"?text="&amp;Tabla2[[#This Row],[Mensaje]],"Enviar mensaje"),"")</f>
        <v>Enviar mensaje</v>
      </c>
      <c r="AH2036" s="15" t="str">
        <f>CONCATENATE(A2036,F2036)</f>
        <v>2035MRSU6499866</v>
      </c>
      <c r="AI2036" s="15" t="str">
        <f>CONCATENATE("ENT-",A2036)</f>
        <v>ENT-2035</v>
      </c>
      <c r="AJ2036" s="15" t="str">
        <f>IF(Tabla2[[#This Row],[Op]]&lt;&gt;"","ENTREGA","")</f>
        <v>ENTREGA</v>
      </c>
      <c r="AK2036" s="40" t="str">
        <f>(Tabla2[[#This Row],[FECHA ENTREGA]]&amp;Tabla2[[#This Row],[HORA ENTREGA]])</f>
        <v>461200,5</v>
      </c>
      <c r="AL2036" s="34" t="str">
        <f>IFERROR(HYPERLINK("https://wa.me/"&amp;Tabla2[[#This Row],[CONTACTO]]&amp;"?text="&amp;Tabla2[[#This Row],[Mensaje]]),"")</f>
        <v xml:space="preserve">https://wa.me/56985215946?text=Hola!%0AServicio del día 08-04%0A *Cliente:* IDEAL S A */ Cont: * MRSU6499866*/ HR Entrega: *12:00* /Dirección: *bodega Agunsa, dirección La montaña 1550, Quilicura </v>
      </c>
    </row>
    <row r="2037" spans="1:38" s="15" customFormat="1" ht="16.5" customHeight="1" x14ac:dyDescent="0.2">
      <c r="A2037" s="15">
        <f>ROW(A2036)</f>
        <v>2036</v>
      </c>
      <c r="B2037" s="15">
        <f>IF(J2037=J2036,B2036+1,1)</f>
        <v>21</v>
      </c>
      <c r="C2037" s="15" t="s">
        <v>483</v>
      </c>
      <c r="D2037" s="25" t="s">
        <v>39</v>
      </c>
      <c r="E2037" s="27">
        <v>1288004</v>
      </c>
      <c r="F2037" s="27" t="s">
        <v>3222</v>
      </c>
      <c r="G2037" s="27" t="s">
        <v>41</v>
      </c>
      <c r="H2037" s="27">
        <v>20260</v>
      </c>
      <c r="I2037" s="27" t="s">
        <v>42</v>
      </c>
      <c r="J2037" s="28">
        <v>46120</v>
      </c>
      <c r="K2037" s="26">
        <v>0.58333333333333337</v>
      </c>
      <c r="L2037" s="26"/>
      <c r="M2037" s="27" t="s">
        <v>112</v>
      </c>
      <c r="N2037" s="25">
        <f>IFERROR(VLOOKUP(M2037,Data!$J$1:$K$58,2,0),"")</f>
        <v>56990025702</v>
      </c>
      <c r="O2037" s="27" t="s">
        <v>61</v>
      </c>
      <c r="P2037" s="27"/>
      <c r="Q2037" s="27" t="s">
        <v>3223</v>
      </c>
      <c r="R2037" s="27" t="s">
        <v>183</v>
      </c>
      <c r="S2037" s="27" t="s">
        <v>112</v>
      </c>
      <c r="T2037" s="27"/>
      <c r="U2037" s="28">
        <v>46120</v>
      </c>
      <c r="X2037" s="27"/>
      <c r="Y2037" s="27"/>
      <c r="Z2037" s="29"/>
      <c r="AA2037" s="29">
        <v>0.55902777777777779</v>
      </c>
      <c r="AB2037" s="29">
        <v>0.70486111111111116</v>
      </c>
      <c r="AC2037" s="30">
        <v>46120</v>
      </c>
      <c r="AD2037" s="15" t="str">
        <f>IF(Tabla2[[#This Row],[HORA ENTREGA]]="DIRECTO","On time", IF(AA2037&lt;&gt;"",IF(Tabla2[[#This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7" s="15" t="str">
        <f>MID(Tabla2[[#This Row],[TIPO]],1,3)</f>
        <v xml:space="preserve">40 </v>
      </c>
      <c r="AF20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IDEAL S A */ Cont: * HPCU5076473*/ HR Entrega: *14:00* /Dirección: *en Bodega Nutrabien, Av. Bernardo O´Higgins 3140 </v>
      </c>
      <c r="AG2037" s="38" t="str">
        <f>IFERROR(HYPERLINK("https://wa.me/"&amp;Tabla2[[#This Row],[CONTACTO]]&amp;"?text="&amp;Tabla2[[#This Row],[Mensaje]],"Enviar mensaje"),"")</f>
        <v>Enviar mensaje</v>
      </c>
      <c r="AH2037" s="15" t="str">
        <f>CONCATENATE(A2037,F2037)</f>
        <v>2036HPCU5076473</v>
      </c>
      <c r="AI2037" s="15" t="str">
        <f>CONCATENATE("ENT-",A2037)</f>
        <v>ENT-2036</v>
      </c>
      <c r="AJ2037" s="15" t="str">
        <f>IF(Tabla2[[#This Row],[Op]]&lt;&gt;"","ENTREGA","")</f>
        <v>ENTREGA</v>
      </c>
      <c r="AK2037" s="40" t="str">
        <f>(Tabla2[[#This Row],[FECHA ENTREGA]]&amp;Tabla2[[#This Row],[HORA ENTREGA]])</f>
        <v>461200,583333333333333</v>
      </c>
      <c r="AL2037" s="34" t="str">
        <f>IFERROR(HYPERLINK("https://wa.me/"&amp;Tabla2[[#This Row],[CONTACTO]]&amp;"?text="&amp;Tabla2[[#This Row],[Mensaje]]),"")</f>
        <v xml:space="preserve">https://wa.me/56990025702?text=Hola!%0AServicio del día 08-04%0A *Cliente:* IDEAL S A */ Cont: * HPCU5076473*/ HR Entrega: *14:00* /Dirección: *en Bodega Nutrabien, Av. Bernardo O´Higgins 3140 </v>
      </c>
    </row>
    <row r="2038" spans="1:38" s="15" customFormat="1" ht="16.5" customHeight="1" x14ac:dyDescent="0.2">
      <c r="A2038" s="15">
        <f>ROW(A2037)</f>
        <v>2037</v>
      </c>
      <c r="B2038" s="15">
        <f>IF(J2038=J2037,B2037+1,1)</f>
        <v>22</v>
      </c>
      <c r="C2038" s="15" t="s">
        <v>3224</v>
      </c>
      <c r="D2038" s="25" t="s">
        <v>39</v>
      </c>
      <c r="E2038" s="27">
        <v>300624</v>
      </c>
      <c r="F2038" s="27" t="s">
        <v>3225</v>
      </c>
      <c r="G2038" s="27" t="s">
        <v>41</v>
      </c>
      <c r="H2038" s="27">
        <v>26102</v>
      </c>
      <c r="I2038" s="27" t="s">
        <v>3226</v>
      </c>
      <c r="J2038" s="28">
        <v>46120</v>
      </c>
      <c r="K2038" s="26">
        <v>0.35416666666666669</v>
      </c>
      <c r="L2038" s="26"/>
      <c r="M2038" s="27" t="s">
        <v>117</v>
      </c>
      <c r="N2038" s="25">
        <f>IFERROR(VLOOKUP(M2038,Data!$J$1:$K$58,2,0),"")</f>
        <v>56973887539</v>
      </c>
      <c r="O2038" s="27" t="s">
        <v>118</v>
      </c>
      <c r="P2038" s="27"/>
      <c r="Q2038" s="27" t="s">
        <v>3227</v>
      </c>
      <c r="R2038" s="27" t="s">
        <v>48</v>
      </c>
      <c r="S2038" s="27" t="s">
        <v>117</v>
      </c>
      <c r="T2038" s="27"/>
      <c r="U2038" s="28">
        <v>46120</v>
      </c>
      <c r="X2038" s="27"/>
      <c r="Y2038" s="27"/>
      <c r="Z2038" s="29"/>
      <c r="AA2038" s="29">
        <v>0.33819444444444446</v>
      </c>
      <c r="AB2038" s="29">
        <v>0.46527777777777779</v>
      </c>
      <c r="AC2038" s="30">
        <v>46120</v>
      </c>
      <c r="AD2038" s="15" t="str">
        <f>IF(Tabla2[[#This Row],[HORA ENTREGA]]="DIRECTO","On time", IF(AA2038&lt;&gt;"",IF(Tabla2[[#This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8" s="15" t="str">
        <f>MID(Tabla2[[#This Row],[TIPO]],1,3)</f>
        <v xml:space="preserve">40 </v>
      </c>
      <c r="AF20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IMPORTADORA MONSERRAT */ Cont: * GESU6186746*/ HR Entrega: *08:30* /Dirección: *DIRECCION DE LA GUIA</v>
      </c>
      <c r="AG2038" s="38" t="str">
        <f>IFERROR(HYPERLINK("https://wa.me/"&amp;Tabla2[[#This Row],[CONTACTO]]&amp;"?text="&amp;Tabla2[[#This Row],[Mensaje]],"Enviar mensaje"),"")</f>
        <v>Enviar mensaje</v>
      </c>
      <c r="AH2038" s="15" t="str">
        <f>CONCATENATE(A2038,F2038)</f>
        <v>2037GESU6186746</v>
      </c>
      <c r="AI2038" s="15" t="str">
        <f>CONCATENATE("ENT-",A2038)</f>
        <v>ENT-2037</v>
      </c>
      <c r="AJ2038" s="15" t="str">
        <f>IF(Tabla2[[#This Row],[Op]]&lt;&gt;"","ENTREGA","")</f>
        <v>ENTREGA</v>
      </c>
      <c r="AK2038" s="40" t="str">
        <f>(Tabla2[[#This Row],[FECHA ENTREGA]]&amp;Tabla2[[#This Row],[HORA ENTREGA]])</f>
        <v>461200,354166666666667</v>
      </c>
      <c r="AL2038" s="34" t="str">
        <f>IFERROR(HYPERLINK("https://wa.me/"&amp;Tabla2[[#This Row],[CONTACTO]]&amp;"?text="&amp;Tabla2[[#This Row],[Mensaje]]),"")</f>
        <v>https://wa.me/56973887539?text=Hola!%0AServicio del día 08-04%0A *Cliente:* IMPORTADORA MONSERRAT */ Cont: * GESU6186746*/ HR Entrega: *08:30* /Dirección: *DIRECCION DE LA GUIA</v>
      </c>
    </row>
    <row r="2039" spans="1:38" s="15" customFormat="1" ht="16.5" customHeight="1" x14ac:dyDescent="0.2">
      <c r="A2039" s="15">
        <f>ROW(A2038)</f>
        <v>2038</v>
      </c>
      <c r="B2039" s="15">
        <f>IF(J2039=J2038,B2038+1,1)</f>
        <v>23</v>
      </c>
      <c r="C2039" s="15" t="s">
        <v>166</v>
      </c>
      <c r="D2039" s="25" t="s">
        <v>39</v>
      </c>
      <c r="E2039" s="27">
        <v>881331</v>
      </c>
      <c r="F2039" s="27" t="s">
        <v>3228</v>
      </c>
      <c r="G2039" s="27" t="s">
        <v>41</v>
      </c>
      <c r="H2039" s="27">
        <v>15600</v>
      </c>
      <c r="I2039" s="27" t="s">
        <v>42</v>
      </c>
      <c r="J2039" s="28">
        <v>46120</v>
      </c>
      <c r="K2039" s="26">
        <v>0.5</v>
      </c>
      <c r="L2039" s="26"/>
      <c r="M2039" s="27" t="s">
        <v>147</v>
      </c>
      <c r="N2039" s="25">
        <f>IFERROR(VLOOKUP(M2039,Data!$J$1:$K$58,2,0),"")</f>
        <v>56935532735</v>
      </c>
      <c r="O2039" s="27" t="s">
        <v>148</v>
      </c>
      <c r="P2039" s="27"/>
      <c r="Q2039" s="27" t="s">
        <v>168</v>
      </c>
      <c r="R2039" s="27" t="s">
        <v>1765</v>
      </c>
      <c r="S2039" s="27" t="s">
        <v>147</v>
      </c>
      <c r="T2039" s="27"/>
      <c r="U2039" s="28">
        <v>46120</v>
      </c>
      <c r="X2039" s="27"/>
      <c r="Y2039" s="27"/>
      <c r="Z2039" s="29"/>
      <c r="AA2039" s="29">
        <v>0.4777777777777778</v>
      </c>
      <c r="AB2039" s="29">
        <v>0.58680555555555558</v>
      </c>
      <c r="AC2039" s="30">
        <v>46120</v>
      </c>
      <c r="AD2039" s="15" t="str">
        <f>IF(Tabla2[[#This Row],[HORA ENTREGA]]="DIRECTO","On time", IF(AA2039&lt;&gt;"",IF(Tabla2[[#This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39" s="15" t="str">
        <f>MID(Tabla2[[#This Row],[TIPO]],1,3)</f>
        <v xml:space="preserve">40 </v>
      </c>
      <c r="AF20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IMPORTADORA Y COMERCIALIZADORA BZ SPA */ Cont: * MSNU8028200*/ HR Entrega: *12:00* /Dirección: *PuertoMadero 9710, Bodega X36. Pudahuel</v>
      </c>
      <c r="AG2039" s="38" t="str">
        <f>IFERROR(HYPERLINK("https://wa.me/"&amp;Tabla2[[#This Row],[CONTACTO]]&amp;"?text="&amp;Tabla2[[#This Row],[Mensaje]],"Enviar mensaje"),"")</f>
        <v>Enviar mensaje</v>
      </c>
      <c r="AH2039" s="15" t="str">
        <f>CONCATENATE(A2039,F2039)</f>
        <v>2038MSNU8028200</v>
      </c>
      <c r="AI2039" s="15" t="str">
        <f>CONCATENATE("ENT-",A2039)</f>
        <v>ENT-2038</v>
      </c>
      <c r="AJ2039" s="15" t="str">
        <f>IF(Tabla2[[#This Row],[Op]]&lt;&gt;"","ENTREGA","")</f>
        <v>ENTREGA</v>
      </c>
      <c r="AK2039" s="40" t="str">
        <f>(Tabla2[[#This Row],[FECHA ENTREGA]]&amp;Tabla2[[#This Row],[HORA ENTREGA]])</f>
        <v>461200,5</v>
      </c>
      <c r="AL2039" s="34" t="str">
        <f>IFERROR(HYPERLINK("https://wa.me/"&amp;Tabla2[[#This Row],[CONTACTO]]&amp;"?text="&amp;Tabla2[[#This Row],[Mensaje]]),"")</f>
        <v>https://wa.me/56935532735?text=Hola!%0AServicio del día 08-04%0A *Cliente:* IMPORTADORA Y COMERCIALIZADORA BZ SPA */ Cont: * MSNU8028200*/ HR Entrega: *12:00* /Dirección: *PuertoMadero 9710, Bodega X36. Pudahuel</v>
      </c>
    </row>
    <row r="2040" spans="1:38" s="15" customFormat="1" ht="16.5" customHeight="1" x14ac:dyDescent="0.2">
      <c r="A2040" s="15">
        <f>ROW(A2039)</f>
        <v>2039</v>
      </c>
      <c r="B2040" s="15">
        <f>IF(J2040=J2039,B2039+1,1)</f>
        <v>24</v>
      </c>
      <c r="C2040" s="15" t="s">
        <v>166</v>
      </c>
      <c r="D2040" s="25" t="s">
        <v>39</v>
      </c>
      <c r="E2040" s="27">
        <v>881313</v>
      </c>
      <c r="F2040" s="27" t="s">
        <v>3229</v>
      </c>
      <c r="G2040" s="27" t="s">
        <v>41</v>
      </c>
      <c r="H2040" s="27">
        <v>14600</v>
      </c>
      <c r="I2040" s="27" t="s">
        <v>42</v>
      </c>
      <c r="J2040" s="28">
        <v>46120</v>
      </c>
      <c r="K2040" s="26">
        <v>0.54166666666666663</v>
      </c>
      <c r="L2040" s="26"/>
      <c r="M2040" s="27" t="s">
        <v>366</v>
      </c>
      <c r="N2040" s="25">
        <f>IFERROR(VLOOKUP(M2040,Data!$J$1:$K$58,2,0),"")</f>
        <v>56967386251</v>
      </c>
      <c r="O2040" s="27" t="s">
        <v>367</v>
      </c>
      <c r="P2040" s="27"/>
      <c r="Q2040" s="27" t="s">
        <v>168</v>
      </c>
      <c r="R2040" s="27" t="s">
        <v>1765</v>
      </c>
      <c r="S2040" s="27" t="s">
        <v>366</v>
      </c>
      <c r="T2040" s="27"/>
      <c r="U2040" s="28">
        <v>46120</v>
      </c>
      <c r="X2040" s="27"/>
      <c r="Y2040" s="27"/>
      <c r="Z2040" s="29"/>
      <c r="AA2040" s="29">
        <v>0.51111111111111107</v>
      </c>
      <c r="AB2040" s="29">
        <v>0.64930555555555558</v>
      </c>
      <c r="AC2040" s="30">
        <v>46120</v>
      </c>
      <c r="AD2040" s="15" t="str">
        <f>IF(Tabla2[[#This Row],[HORA ENTREGA]]="DIRECTO","On time", IF(AA2040&lt;&gt;"",IF(Tabla2[[#This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0" s="15" t="str">
        <f>MID(Tabla2[[#This Row],[TIPO]],1,3)</f>
        <v xml:space="preserve">40 </v>
      </c>
      <c r="AF20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IMPORTADORA Y COMERCIALIZADORA BZ SPA */ Cont: * MSMU5080860*/ HR Entrega: *13:00* /Dirección: *PuertoMadero 9710, Bodega X36. Pudahuel</v>
      </c>
      <c r="AG2040" s="38" t="str">
        <f>IFERROR(HYPERLINK("https://wa.me/"&amp;Tabla2[[#This Row],[CONTACTO]]&amp;"?text="&amp;Tabla2[[#This Row],[Mensaje]],"Enviar mensaje"),"")</f>
        <v>Enviar mensaje</v>
      </c>
      <c r="AH2040" s="15" t="str">
        <f>CONCATENATE(A2040,F2040)</f>
        <v>2039MSMU5080860</v>
      </c>
      <c r="AI2040" s="15" t="str">
        <f>CONCATENATE("ENT-",A2040)</f>
        <v>ENT-2039</v>
      </c>
      <c r="AJ2040" s="15" t="str">
        <f>IF(Tabla2[[#This Row],[Op]]&lt;&gt;"","ENTREGA","")</f>
        <v>ENTREGA</v>
      </c>
      <c r="AK2040" s="40" t="str">
        <f>(Tabla2[[#This Row],[FECHA ENTREGA]]&amp;Tabla2[[#This Row],[HORA ENTREGA]])</f>
        <v>461200,541666666666667</v>
      </c>
      <c r="AL2040" s="34" t="str">
        <f>IFERROR(HYPERLINK("https://wa.me/"&amp;Tabla2[[#This Row],[CONTACTO]]&amp;"?text="&amp;Tabla2[[#This Row],[Mensaje]]),"")</f>
        <v>https://wa.me/56967386251?text=Hola!%0AServicio del día 08-04%0A *Cliente:* IMPORTADORA Y COMERCIALIZADORA BZ SPA */ Cont: * MSMU5080860*/ HR Entrega: *13:00* /Dirección: *PuertoMadero 9710, Bodega X36. Pudahuel</v>
      </c>
    </row>
    <row r="2041" spans="1:38" s="15" customFormat="1" ht="16.5" customHeight="1" x14ac:dyDescent="0.2">
      <c r="A2041" s="15">
        <f>ROW(A2040)</f>
        <v>2040</v>
      </c>
      <c r="B2041" s="15">
        <f>IF(J2041=J2040,B2040+1,1)</f>
        <v>25</v>
      </c>
      <c r="C2041" s="15" t="s">
        <v>178</v>
      </c>
      <c r="D2041" s="25" t="s">
        <v>39</v>
      </c>
      <c r="E2041" s="27">
        <v>882134</v>
      </c>
      <c r="F2041" s="27" t="s">
        <v>3230</v>
      </c>
      <c r="G2041" s="27" t="s">
        <v>41</v>
      </c>
      <c r="H2041" s="27">
        <v>9100</v>
      </c>
      <c r="I2041" s="27" t="s">
        <v>3231</v>
      </c>
      <c r="J2041" s="28">
        <v>46120</v>
      </c>
      <c r="K2041" s="26">
        <v>0.33333333333333331</v>
      </c>
      <c r="L2041" s="26"/>
      <c r="M2041" s="27" t="s">
        <v>241</v>
      </c>
      <c r="N2041" s="25">
        <f>IFERROR(VLOOKUP(M2041,Data!$J$1:$K$58,2,0),"")</f>
        <v>56984880436</v>
      </c>
      <c r="O2041" s="27" t="s">
        <v>242</v>
      </c>
      <c r="P2041" s="27"/>
      <c r="Q2041" s="27" t="s">
        <v>1003</v>
      </c>
      <c r="R2041" s="27" t="s">
        <v>69</v>
      </c>
      <c r="S2041" s="27" t="s">
        <v>3115</v>
      </c>
      <c r="T2041" s="27"/>
      <c r="U2041" s="28">
        <v>46120</v>
      </c>
      <c r="X2041" s="27"/>
      <c r="Y2041" s="27"/>
      <c r="Z2041" s="29"/>
      <c r="AA2041" s="29">
        <v>0.3298611111111111</v>
      </c>
      <c r="AB2041" s="29">
        <v>0.56111111111111112</v>
      </c>
      <c r="AC2041" s="30">
        <v>46120</v>
      </c>
      <c r="AD2041" s="15" t="str">
        <f>IF(Tabla2[[#This Row],[HORA ENTREGA]]="DIRECTO","On time", IF(AA2041&lt;&gt;"",IF(Tabla2[[#This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1" s="15" t="str">
        <f>MID(Tabla2[[#This Row],[TIPO]],1,3)</f>
        <v xml:space="preserve">40 </v>
      </c>
      <c r="AF20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INVERSIERRA S A */ Cont: * CSNU7740077*/ HR Entrega: *08:00* /Dirección: *AVENIDA PEDRO FONTOBA 6350, HUECHURABA</v>
      </c>
      <c r="AG2041" s="38" t="str">
        <f>IFERROR(HYPERLINK("https://wa.me/"&amp;Tabla2[[#This Row],[CONTACTO]]&amp;"?text="&amp;Tabla2[[#This Row],[Mensaje]],"Enviar mensaje"),"")</f>
        <v>Enviar mensaje</v>
      </c>
      <c r="AH2041" s="15" t="str">
        <f>CONCATENATE(A2041,F2041)</f>
        <v>2040CSNU7740077</v>
      </c>
      <c r="AI2041" s="15" t="str">
        <f>CONCATENATE("ENT-",A2041)</f>
        <v>ENT-2040</v>
      </c>
      <c r="AJ2041" s="15" t="str">
        <f>IF(Tabla2[[#This Row],[Op]]&lt;&gt;"","ENTREGA","")</f>
        <v>ENTREGA</v>
      </c>
      <c r="AK2041" s="40" t="str">
        <f>(Tabla2[[#This Row],[FECHA ENTREGA]]&amp;Tabla2[[#This Row],[HORA ENTREGA]])</f>
        <v>461200,333333333333333</v>
      </c>
      <c r="AL2041" s="34" t="str">
        <f>IFERROR(HYPERLINK("https://wa.me/"&amp;Tabla2[[#This Row],[CONTACTO]]&amp;"?text="&amp;Tabla2[[#This Row],[Mensaje]]),"")</f>
        <v>https://wa.me/56984880436?text=Hola!%0AServicio del día 08-04%0A *Cliente:* INVERSIERRA S A */ Cont: * CSNU7740077*/ HR Entrega: *08:00* /Dirección: *AVENIDA PEDRO FONTOBA 6350, HUECHURABA</v>
      </c>
    </row>
    <row r="2042" spans="1:38" s="15" customFormat="1" ht="16.5" customHeight="1" x14ac:dyDescent="0.2">
      <c r="A2042" s="15">
        <f>ROW(A2041)</f>
        <v>2041</v>
      </c>
      <c r="B2042" s="15">
        <f>IF(J2042=J2041,B2041+1,1)</f>
        <v>26</v>
      </c>
      <c r="C2042" s="15" t="s">
        <v>196</v>
      </c>
      <c r="D2042" s="25" t="s">
        <v>39</v>
      </c>
      <c r="E2042" s="27">
        <v>296477</v>
      </c>
      <c r="F2042" s="27" t="s">
        <v>3232</v>
      </c>
      <c r="G2042" s="27" t="s">
        <v>64</v>
      </c>
      <c r="H2042" s="27">
        <v>16294</v>
      </c>
      <c r="I2042" s="27" t="s">
        <v>42</v>
      </c>
      <c r="J2042" s="28">
        <v>46120</v>
      </c>
      <c r="K2042" s="26">
        <v>0.45833333333333331</v>
      </c>
      <c r="L2042" s="26"/>
      <c r="M2042" s="27" t="s">
        <v>233</v>
      </c>
      <c r="N2042" s="25">
        <f>IFERROR(VLOOKUP(M2042,Data!$J$1:$K$58,2,0),"")</f>
        <v>56998494086</v>
      </c>
      <c r="O2042" s="27" t="s">
        <v>234</v>
      </c>
      <c r="P2042" s="27"/>
      <c r="Q2042" s="27" t="s">
        <v>201</v>
      </c>
      <c r="R2042" s="27" t="s">
        <v>74</v>
      </c>
      <c r="S2042" s="27" t="s">
        <v>3157</v>
      </c>
      <c r="T2042" s="27"/>
      <c r="U2042" s="28">
        <v>46120</v>
      </c>
      <c r="X2042" s="27"/>
      <c r="Y2042" s="27"/>
      <c r="Z2042" s="29"/>
      <c r="AA2042" s="29">
        <v>0.4861111111111111</v>
      </c>
      <c r="AB2042" s="29">
        <v>0.53819444444444442</v>
      </c>
      <c r="AC2042" s="30">
        <v>46120</v>
      </c>
      <c r="AD2042" s="15" t="str">
        <f>IF(Tabla2[[#This Row],[HORA ENTREGA]]="DIRECTO","On time", IF(AA2042&lt;&gt;"",IF(Tabla2[[#This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42" s="15" t="str">
        <f>MID(Tabla2[[#This Row],[TIPO]],1,3)</f>
        <v xml:space="preserve">20 </v>
      </c>
      <c r="AF20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LANCO &amp; HARRIS SURAMERICA SPA */ Cont: * MSMU2230781*/ HR Entrega: *11:00* /Dirección: *CALLE CHORRILLOS 1 PARC.19B, LAMPA</v>
      </c>
      <c r="AG2042" s="38" t="str">
        <f>IFERROR(HYPERLINK("https://wa.me/"&amp;Tabla2[[#This Row],[CONTACTO]]&amp;"?text="&amp;Tabla2[[#This Row],[Mensaje]],"Enviar mensaje"),"")</f>
        <v>Enviar mensaje</v>
      </c>
      <c r="AH2042" s="15" t="str">
        <f>CONCATENATE(A2042,F2042)</f>
        <v>2041MSMU2230781</v>
      </c>
      <c r="AI2042" s="15" t="str">
        <f>CONCATENATE("ENT-",A2042)</f>
        <v>ENT-2041</v>
      </c>
      <c r="AJ2042" s="15" t="str">
        <f>IF(Tabla2[[#This Row],[Op]]&lt;&gt;"","ENTREGA","")</f>
        <v>ENTREGA</v>
      </c>
      <c r="AK2042" s="40" t="str">
        <f>(Tabla2[[#This Row],[FECHA ENTREGA]]&amp;Tabla2[[#This Row],[HORA ENTREGA]])</f>
        <v>461200,458333333333333</v>
      </c>
      <c r="AL2042" s="34" t="str">
        <f>IFERROR(HYPERLINK("https://wa.me/"&amp;Tabla2[[#This Row],[CONTACTO]]&amp;"?text="&amp;Tabla2[[#This Row],[Mensaje]]),"")</f>
        <v>https://wa.me/56998494086?text=Hola!%0AServicio del día 08-04%0A *Cliente:* LANCO &amp; HARRIS SURAMERICA SPA */ Cont: * MSMU2230781*/ HR Entrega: *11:00* /Dirección: *CALLE CHORRILLOS 1 PARC.19B, LAMPA</v>
      </c>
    </row>
    <row r="2043" spans="1:38" s="15" customFormat="1" ht="16.5" customHeight="1" x14ac:dyDescent="0.2">
      <c r="A2043" s="15">
        <f>ROW(A2042)</f>
        <v>2042</v>
      </c>
      <c r="B2043" s="15">
        <f>IF(J2043=J2042,B2042+1,1)</f>
        <v>27</v>
      </c>
      <c r="C2043" s="15" t="s">
        <v>1554</v>
      </c>
      <c r="D2043" s="25" t="s">
        <v>39</v>
      </c>
      <c r="E2043" s="27">
        <v>189010</v>
      </c>
      <c r="F2043" s="27" t="s">
        <v>3233</v>
      </c>
      <c r="G2043" s="27" t="s">
        <v>41</v>
      </c>
      <c r="H2043" s="27">
        <v>28205</v>
      </c>
      <c r="I2043" s="27" t="s">
        <v>42</v>
      </c>
      <c r="J2043" s="28">
        <v>46120</v>
      </c>
      <c r="K2043" s="26">
        <v>0.41666666666666669</v>
      </c>
      <c r="L2043" s="26"/>
      <c r="M2043" s="27" t="s">
        <v>319</v>
      </c>
      <c r="N2043" s="25">
        <f>IFERROR(VLOOKUP(M2043,Data!$J$1:$K$58,2,0),"")</f>
        <v>56948501048</v>
      </c>
      <c r="O2043" s="27" t="s">
        <v>320</v>
      </c>
      <c r="P2043" s="27"/>
      <c r="Q2043" s="27" t="s">
        <v>190</v>
      </c>
      <c r="R2043" s="27" t="s">
        <v>218</v>
      </c>
      <c r="S2043" s="27" t="s">
        <v>319</v>
      </c>
      <c r="T2043" s="27"/>
      <c r="U2043" s="28">
        <v>46120</v>
      </c>
      <c r="X2043" s="27"/>
      <c r="Y2043" s="27"/>
      <c r="Z2043" s="29"/>
      <c r="AA2043" s="29">
        <v>0.38055555555555554</v>
      </c>
      <c r="AB2043" s="29">
        <v>0.47569444444444442</v>
      </c>
      <c r="AC2043" s="30">
        <v>46120</v>
      </c>
      <c r="AD2043" s="15" t="str">
        <f>IF(Tabla2[[#This Row],[HORA ENTREGA]]="DIRECTO","On time", IF(AA2043&lt;&gt;"",IF(Tabla2[[#This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3" s="15" t="str">
        <f>MID(Tabla2[[#This Row],[TIPO]],1,3)</f>
        <v xml:space="preserve">40 </v>
      </c>
      <c r="AF20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PETROQUIMICA DOW */ Cont: * HAMU2364011*/ HR Entrega: *10:00* /Dirección: *AV. MARTA OSSA RUIZ 601 (CAMINO CASAS VIEJAS); MAIPU </v>
      </c>
      <c r="AG2043" s="38" t="str">
        <f>IFERROR(HYPERLINK("https://wa.me/"&amp;Tabla2[[#This Row],[CONTACTO]]&amp;"?text="&amp;Tabla2[[#This Row],[Mensaje]],"Enviar mensaje"),"")</f>
        <v>Enviar mensaje</v>
      </c>
      <c r="AH2043" s="15" t="str">
        <f>CONCATENATE(A2043,F2043)</f>
        <v>2042HAMU2364011</v>
      </c>
      <c r="AI2043" s="15" t="str">
        <f>CONCATENATE("ENT-",A2043)</f>
        <v>ENT-2042</v>
      </c>
      <c r="AJ2043" s="15" t="str">
        <f>IF(Tabla2[[#This Row],[Op]]&lt;&gt;"","ENTREGA","")</f>
        <v>ENTREGA</v>
      </c>
      <c r="AK2043" s="40" t="str">
        <f>(Tabla2[[#This Row],[FECHA ENTREGA]]&amp;Tabla2[[#This Row],[HORA ENTREGA]])</f>
        <v>461200,416666666666667</v>
      </c>
      <c r="AL2043" s="34" t="str">
        <f>IFERROR(HYPERLINK("https://wa.me/"&amp;Tabla2[[#This Row],[CONTACTO]]&amp;"?text="&amp;Tabla2[[#This Row],[Mensaje]]),"")</f>
        <v xml:space="preserve">https://wa.me/56948501048?text=Hola!%0AServicio del día 08-04%0A *Cliente:* PETROQUIMICA DOW */ Cont: * HAMU2364011*/ HR Entrega: *10:00* /Dirección: *AV. MARTA OSSA RUIZ 601 (CAMINO CASAS VIEJAS); MAIPU </v>
      </c>
    </row>
    <row r="2044" spans="1:38" s="15" customFormat="1" ht="16.5" customHeight="1" x14ac:dyDescent="0.2">
      <c r="A2044" s="15">
        <f>ROW(A2043)</f>
        <v>2043</v>
      </c>
      <c r="B2044" s="15">
        <f>IF(J2044=J2043,B2043+1,1)</f>
        <v>28</v>
      </c>
      <c r="C2044" s="15" t="s">
        <v>1554</v>
      </c>
      <c r="D2044" s="25" t="s">
        <v>39</v>
      </c>
      <c r="E2044" s="27">
        <v>189010</v>
      </c>
      <c r="F2044" s="27" t="s">
        <v>3234</v>
      </c>
      <c r="G2044" s="27" t="s">
        <v>41</v>
      </c>
      <c r="H2044" s="27">
        <v>28205</v>
      </c>
      <c r="I2044" s="27" t="s">
        <v>42</v>
      </c>
      <c r="J2044" s="28">
        <v>46120</v>
      </c>
      <c r="K2044" s="26">
        <v>0.41666666666666669</v>
      </c>
      <c r="L2044" s="26"/>
      <c r="M2044" s="27" t="s">
        <v>341</v>
      </c>
      <c r="N2044" s="25">
        <f>IFERROR(VLOOKUP(M2044,Data!$J$1:$K$58,2,0),"")</f>
        <v>56950923536</v>
      </c>
      <c r="O2044" s="27" t="s">
        <v>105</v>
      </c>
      <c r="P2044" s="27"/>
      <c r="Q2044" s="27" t="s">
        <v>190</v>
      </c>
      <c r="R2044" s="27" t="s">
        <v>218</v>
      </c>
      <c r="S2044" s="27" t="s">
        <v>341</v>
      </c>
      <c r="T2044" s="27"/>
      <c r="U2044" s="28">
        <v>46120</v>
      </c>
      <c r="X2044" s="27"/>
      <c r="Y2044" s="27"/>
      <c r="Z2044" s="29"/>
      <c r="AA2044" s="29">
        <v>0.40972222222222221</v>
      </c>
      <c r="AB2044" s="29">
        <v>0.50347222222222221</v>
      </c>
      <c r="AC2044" s="30">
        <v>46120</v>
      </c>
      <c r="AD2044" s="15" t="str">
        <f>IF(Tabla2[[#This Row],[HORA ENTREGA]]="DIRECTO","On time", IF(AA2044&lt;&gt;"",IF(Tabla2[[#This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4" s="15" t="str">
        <f>MID(Tabla2[[#This Row],[TIPO]],1,3)</f>
        <v xml:space="preserve">40 </v>
      </c>
      <c r="AF20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PETROQUIMICA DOW */ Cont: * HAMU3418072*/ HR Entrega: *10:00* /Dirección: *AV. MARTA OSSA RUIZ 601 (CAMINO CASAS VIEJAS); MAIPU </v>
      </c>
      <c r="AG2044" s="38" t="str">
        <f>IFERROR(HYPERLINK("https://wa.me/"&amp;Tabla2[[#This Row],[CONTACTO]]&amp;"?text="&amp;Tabla2[[#This Row],[Mensaje]],"Enviar mensaje"),"")</f>
        <v>Enviar mensaje</v>
      </c>
      <c r="AH2044" s="15" t="str">
        <f>CONCATENATE(A2044,F2044)</f>
        <v>2043HAMU3418072</v>
      </c>
      <c r="AI2044" s="15" t="str">
        <f>CONCATENATE("ENT-",A2044)</f>
        <v>ENT-2043</v>
      </c>
      <c r="AJ2044" s="15" t="str">
        <f>IF(Tabla2[[#This Row],[Op]]&lt;&gt;"","ENTREGA","")</f>
        <v>ENTREGA</v>
      </c>
      <c r="AK2044" s="40" t="str">
        <f>(Tabla2[[#This Row],[FECHA ENTREGA]]&amp;Tabla2[[#This Row],[HORA ENTREGA]])</f>
        <v>461200,416666666666667</v>
      </c>
      <c r="AL2044" s="34" t="str">
        <f>IFERROR(HYPERLINK("https://wa.me/"&amp;Tabla2[[#This Row],[CONTACTO]]&amp;"?text="&amp;Tabla2[[#This Row],[Mensaje]]),"")</f>
        <v xml:space="preserve">https://wa.me/56950923536?text=Hola!%0AServicio del día 08-04%0A *Cliente:* PETROQUIMICA DOW */ Cont: * HAMU3418072*/ HR Entrega: *10:00* /Dirección: *AV. MARTA OSSA RUIZ 601 (CAMINO CASAS VIEJAS); MAIPU </v>
      </c>
    </row>
    <row r="2045" spans="1:38" s="15" customFormat="1" ht="16.5" customHeight="1" x14ac:dyDescent="0.2">
      <c r="A2045" s="15">
        <f>ROW(A2044)</f>
        <v>2044</v>
      </c>
      <c r="B2045" s="15">
        <f>IF(J2045=J2044,B2044+1,1)</f>
        <v>29</v>
      </c>
      <c r="C2045" s="15" t="s">
        <v>1554</v>
      </c>
      <c r="D2045" s="25" t="s">
        <v>39</v>
      </c>
      <c r="E2045" s="27">
        <v>189021</v>
      </c>
      <c r="F2045" s="27" t="s">
        <v>3235</v>
      </c>
      <c r="G2045" s="27" t="s">
        <v>41</v>
      </c>
      <c r="H2045" s="27">
        <v>28205</v>
      </c>
      <c r="I2045" s="27" t="s">
        <v>42</v>
      </c>
      <c r="J2045" s="28">
        <v>46120</v>
      </c>
      <c r="K2045" s="26">
        <v>0.58333333333333337</v>
      </c>
      <c r="L2045" s="26"/>
      <c r="M2045" s="27" t="s">
        <v>225</v>
      </c>
      <c r="N2045" s="25">
        <f>IFERROR(VLOOKUP(M2045,Data!$J$1:$K$58,2,0),"")</f>
        <v>56978811158</v>
      </c>
      <c r="O2045" s="27" t="s">
        <v>226</v>
      </c>
      <c r="P2045" s="27"/>
      <c r="Q2045" s="27" t="s">
        <v>190</v>
      </c>
      <c r="R2045" s="27" t="s">
        <v>48</v>
      </c>
      <c r="S2045" s="27" t="s">
        <v>225</v>
      </c>
      <c r="T2045" s="27"/>
      <c r="U2045" s="28">
        <v>46120</v>
      </c>
      <c r="X2045" s="27"/>
      <c r="Y2045" s="27"/>
      <c r="Z2045" s="29"/>
      <c r="AA2045" s="29">
        <v>0.55625000000000002</v>
      </c>
      <c r="AB2045" s="29">
        <v>0.67708333333333337</v>
      </c>
      <c r="AC2045" s="30">
        <v>46120</v>
      </c>
      <c r="AD2045" s="15" t="str">
        <f>IF(Tabla2[[#This Row],[HORA ENTREGA]]="DIRECTO","On time", IF(AA2045&lt;&gt;"",IF(Tabla2[[#This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5" s="15" t="str">
        <f>MID(Tabla2[[#This Row],[TIPO]],1,3)</f>
        <v xml:space="preserve">40 </v>
      </c>
      <c r="AF20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PETROQUIMICA DOW */ Cont: * APHU7351868*/ HR Entrega: *14:00* /Dirección: *AV. MARTA OSSA RUIZ 601 (CAMINO CASAS VIEJAS); MAIPU </v>
      </c>
      <c r="AG2045" s="38" t="str">
        <f>IFERROR(HYPERLINK("https://wa.me/"&amp;Tabla2[[#This Row],[CONTACTO]]&amp;"?text="&amp;Tabla2[[#This Row],[Mensaje]],"Enviar mensaje"),"")</f>
        <v>Enviar mensaje</v>
      </c>
      <c r="AH2045" s="15" t="str">
        <f>CONCATENATE(A2045,F2045)</f>
        <v>2044APHU7351868</v>
      </c>
      <c r="AI2045" s="15" t="str">
        <f>CONCATENATE("ENT-",A2045)</f>
        <v>ENT-2044</v>
      </c>
      <c r="AJ2045" s="15" t="str">
        <f>IF(Tabla2[[#This Row],[Op]]&lt;&gt;"","ENTREGA","")</f>
        <v>ENTREGA</v>
      </c>
      <c r="AK2045" s="40" t="str">
        <f>(Tabla2[[#This Row],[FECHA ENTREGA]]&amp;Tabla2[[#This Row],[HORA ENTREGA]])</f>
        <v>461200,583333333333333</v>
      </c>
      <c r="AL2045" s="34" t="str">
        <f>IFERROR(HYPERLINK("https://wa.me/"&amp;Tabla2[[#This Row],[CONTACTO]]&amp;"?text="&amp;Tabla2[[#This Row],[Mensaje]]),"")</f>
        <v xml:space="preserve">https://wa.me/56978811158?text=Hola!%0AServicio del día 08-04%0A *Cliente:* PETROQUIMICA DOW */ Cont: * APHU7351868*/ HR Entrega: *14:00* /Dirección: *AV. MARTA OSSA RUIZ 601 (CAMINO CASAS VIEJAS); MAIPU </v>
      </c>
    </row>
    <row r="2046" spans="1:38" s="15" customFormat="1" ht="16.5" customHeight="1" x14ac:dyDescent="0.2">
      <c r="A2046" s="15">
        <f>ROW(A2045)</f>
        <v>2045</v>
      </c>
      <c r="B2046" s="15">
        <f>IF(J2046=J2045,B2045+1,1)</f>
        <v>30</v>
      </c>
      <c r="C2046" s="15" t="s">
        <v>1554</v>
      </c>
      <c r="D2046" s="25" t="s">
        <v>39</v>
      </c>
      <c r="E2046" s="27">
        <v>189021</v>
      </c>
      <c r="F2046" s="27" t="s">
        <v>3236</v>
      </c>
      <c r="G2046" s="27" t="s">
        <v>41</v>
      </c>
      <c r="H2046" s="27">
        <v>28205</v>
      </c>
      <c r="I2046" s="27" t="s">
        <v>42</v>
      </c>
      <c r="J2046" s="28">
        <v>46120</v>
      </c>
      <c r="K2046" s="26">
        <v>0.58333333333333337</v>
      </c>
      <c r="L2046" s="26"/>
      <c r="M2046" s="27" t="s">
        <v>66</v>
      </c>
      <c r="N2046" s="25">
        <f>IFERROR(VLOOKUP(M2046,Data!$J$1:$K$58,2,0),"")</f>
        <v>56993389870</v>
      </c>
      <c r="O2046" s="27" t="s">
        <v>67</v>
      </c>
      <c r="P2046" s="27"/>
      <c r="Q2046" s="27" t="s">
        <v>190</v>
      </c>
      <c r="R2046" s="27" t="s">
        <v>48</v>
      </c>
      <c r="S2046" s="27" t="s">
        <v>66</v>
      </c>
      <c r="T2046" s="27"/>
      <c r="U2046" s="28">
        <v>46120</v>
      </c>
      <c r="X2046" s="27"/>
      <c r="Y2046" s="27"/>
      <c r="Z2046" s="29"/>
      <c r="AA2046" s="29">
        <v>0.54166666666666663</v>
      </c>
      <c r="AB2046" s="29">
        <v>0.64236111111111116</v>
      </c>
      <c r="AC2046" s="30">
        <v>46120</v>
      </c>
      <c r="AD2046" s="15" t="str">
        <f>IF(Tabla2[[#This Row],[HORA ENTREGA]]="DIRECTO","On time", IF(AA2046&lt;&gt;"",IF(Tabla2[[#This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6" s="15" t="str">
        <f>MID(Tabla2[[#This Row],[TIPO]],1,3)</f>
        <v xml:space="preserve">40 </v>
      </c>
      <c r="AF20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PETROQUIMICA DOW */ Cont: * TRHU7771061*/ HR Entrega: *14:00* /Dirección: *AV. MARTA OSSA RUIZ 601 (CAMINO CASAS VIEJAS); MAIPU </v>
      </c>
      <c r="AG2046" s="38" t="str">
        <f>IFERROR(HYPERLINK("https://wa.me/"&amp;Tabla2[[#This Row],[CONTACTO]]&amp;"?text="&amp;Tabla2[[#This Row],[Mensaje]],"Enviar mensaje"),"")</f>
        <v>Enviar mensaje</v>
      </c>
      <c r="AH2046" s="15" t="str">
        <f>CONCATENATE(A2046,F2046)</f>
        <v>2045TRHU7771061</v>
      </c>
      <c r="AI2046" s="15" t="str">
        <f>CONCATENATE("ENT-",A2046)</f>
        <v>ENT-2045</v>
      </c>
      <c r="AJ2046" s="15" t="str">
        <f>IF(Tabla2[[#This Row],[Op]]&lt;&gt;"","ENTREGA","")</f>
        <v>ENTREGA</v>
      </c>
      <c r="AK2046" s="40" t="str">
        <f>(Tabla2[[#This Row],[FECHA ENTREGA]]&amp;Tabla2[[#This Row],[HORA ENTREGA]])</f>
        <v>461200,583333333333333</v>
      </c>
      <c r="AL2046" s="34" t="str">
        <f>IFERROR(HYPERLINK("https://wa.me/"&amp;Tabla2[[#This Row],[CONTACTO]]&amp;"?text="&amp;Tabla2[[#This Row],[Mensaje]]),"")</f>
        <v xml:space="preserve">https://wa.me/56993389870?text=Hola!%0AServicio del día 08-04%0A *Cliente:* PETROQUIMICA DOW */ Cont: * TRHU7771061*/ HR Entrega: *14:00* /Dirección: *AV. MARTA OSSA RUIZ 601 (CAMINO CASAS VIEJAS); MAIPU </v>
      </c>
    </row>
    <row r="2047" spans="1:38" s="15" customFormat="1" ht="16.5" customHeight="1" x14ac:dyDescent="0.2">
      <c r="A2047" s="15">
        <f>ROW(A2046)</f>
        <v>2046</v>
      </c>
      <c r="B2047" s="15">
        <f>IF(J2047=J2046,B2046+1,1)</f>
        <v>31</v>
      </c>
      <c r="C2047" s="15" t="s">
        <v>3160</v>
      </c>
      <c r="D2047" s="25" t="s">
        <v>39</v>
      </c>
      <c r="E2047" s="27"/>
      <c r="F2047" s="27" t="s">
        <v>3237</v>
      </c>
      <c r="G2047" s="27" t="s">
        <v>64</v>
      </c>
      <c r="H2047" s="27">
        <v>26800</v>
      </c>
      <c r="I2047" s="27" t="s">
        <v>42</v>
      </c>
      <c r="J2047" s="28">
        <v>46120</v>
      </c>
      <c r="K2047" s="26">
        <v>0.29166666666666669</v>
      </c>
      <c r="L2047" s="26"/>
      <c r="M2047" s="27" t="s">
        <v>72</v>
      </c>
      <c r="N2047" s="25">
        <f>IFERROR(VLOOKUP(M2047,Data!$J$1:$K$58,2,0),"")</f>
        <v>56978089148</v>
      </c>
      <c r="O2047" s="27" t="s">
        <v>73</v>
      </c>
      <c r="P2047" s="27"/>
      <c r="Q2047" s="27" t="s">
        <v>3163</v>
      </c>
      <c r="R2047" s="27" t="s">
        <v>48</v>
      </c>
      <c r="S2047" s="27" t="s">
        <v>72</v>
      </c>
      <c r="T2047" s="27"/>
      <c r="U2047" s="28">
        <v>46120</v>
      </c>
      <c r="X2047" s="27"/>
      <c r="Y2047" s="27"/>
      <c r="Z2047" s="29"/>
      <c r="AA2047" s="29">
        <v>0.28819444444444442</v>
      </c>
      <c r="AB2047" s="29">
        <v>0.37152777777777779</v>
      </c>
      <c r="AC2047" s="30">
        <v>46120</v>
      </c>
      <c r="AD2047" s="15" t="str">
        <f>IF(Tabla2[[#This Row],[HORA ENTREGA]]="DIRECTO","On time", IF(AA2047&lt;&gt;"",IF(Tabla2[[#This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7" s="15" t="str">
        <f>MID(Tabla2[[#This Row],[TIPO]],1,3)</f>
        <v xml:space="preserve">20 </v>
      </c>
      <c r="AF20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PRODALAM S.A. */ Cont: * DFSU1578656*/ HR Entrega: *07:00* /Dirección: *ALBERTO PEPPER 1610, RENCA.</v>
      </c>
      <c r="AG2047" s="38" t="str">
        <f>IFERROR(HYPERLINK("https://wa.me/"&amp;Tabla2[[#This Row],[CONTACTO]]&amp;"?text="&amp;Tabla2[[#This Row],[Mensaje]],"Enviar mensaje"),"")</f>
        <v>Enviar mensaje</v>
      </c>
      <c r="AH2047" s="15" t="str">
        <f>CONCATENATE(A2047,F2047)</f>
        <v>2046DFSU1578656</v>
      </c>
      <c r="AI2047" s="15" t="str">
        <f>CONCATENATE("ENT-",A2047)</f>
        <v>ENT-2046</v>
      </c>
      <c r="AJ2047" s="15" t="str">
        <f>IF(Tabla2[[#This Row],[Op]]&lt;&gt;"","ENTREGA","")</f>
        <v>ENTREGA</v>
      </c>
      <c r="AK2047" s="40" t="str">
        <f>(Tabla2[[#This Row],[FECHA ENTREGA]]&amp;Tabla2[[#This Row],[HORA ENTREGA]])</f>
        <v>461200,291666666666667</v>
      </c>
      <c r="AL2047" s="34" t="str">
        <f>IFERROR(HYPERLINK("https://wa.me/"&amp;Tabla2[[#This Row],[CONTACTO]]&amp;"?text="&amp;Tabla2[[#This Row],[Mensaje]]),"")</f>
        <v>https://wa.me/56978089148?text=Hola!%0AServicio del día 08-04%0A *Cliente:* PRODALAM S.A. */ Cont: * DFSU1578656*/ HR Entrega: *07:00* /Dirección: *ALBERTO PEPPER 1610, RENCA.</v>
      </c>
    </row>
    <row r="2048" spans="1:38" s="15" customFormat="1" ht="16.5" customHeight="1" x14ac:dyDescent="0.2">
      <c r="A2048" s="15">
        <f>ROW(A2047)</f>
        <v>2047</v>
      </c>
      <c r="B2048" s="15">
        <f>IF(J2048=J2047,B2047+1,1)</f>
        <v>32</v>
      </c>
      <c r="C2048" s="15" t="s">
        <v>3160</v>
      </c>
      <c r="D2048" s="25" t="s">
        <v>39</v>
      </c>
      <c r="E2048" s="27"/>
      <c r="F2048" s="27" t="s">
        <v>3238</v>
      </c>
      <c r="G2048" s="27" t="s">
        <v>64</v>
      </c>
      <c r="H2048" s="27">
        <v>26800</v>
      </c>
      <c r="I2048" s="27" t="s">
        <v>42</v>
      </c>
      <c r="J2048" s="28">
        <v>46120</v>
      </c>
      <c r="K2048" s="26">
        <v>0.375</v>
      </c>
      <c r="L2048" s="26"/>
      <c r="M2048" s="27" t="s">
        <v>688</v>
      </c>
      <c r="N2048" s="25">
        <f>IFERROR(VLOOKUP(M2048,Data!$J$1:$K$58,2,0),"")</f>
        <v>56950104102</v>
      </c>
      <c r="O2048" s="27" t="s">
        <v>552</v>
      </c>
      <c r="P2048" s="27"/>
      <c r="Q2048" s="27" t="s">
        <v>3163</v>
      </c>
      <c r="R2048" s="27" t="s">
        <v>218</v>
      </c>
      <c r="S2048" s="27" t="s">
        <v>688</v>
      </c>
      <c r="T2048" s="27"/>
      <c r="U2048" s="28">
        <v>46120</v>
      </c>
      <c r="X2048" s="27"/>
      <c r="Y2048" s="27"/>
      <c r="Z2048" s="29"/>
      <c r="AA2048" s="29">
        <v>0.3611111111111111</v>
      </c>
      <c r="AB2048" s="29">
        <v>0.46527777777777779</v>
      </c>
      <c r="AC2048" s="30">
        <v>46120</v>
      </c>
      <c r="AD2048" s="15" t="str">
        <f>IF(Tabla2[[#This Row],[HORA ENTREGA]]="DIRECTO","On time", IF(AA2048&lt;&gt;"",IF(Tabla2[[#This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8" s="15" t="str">
        <f>MID(Tabla2[[#This Row],[TIPO]],1,3)</f>
        <v xml:space="preserve">20 </v>
      </c>
      <c r="AF20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PRODALAM S.A. */ Cont: * UACU4121190*/ HR Entrega: *09:00* /Dirección: *ALBERTO PEPPER 1610, RENCA.</v>
      </c>
      <c r="AG2048" s="38" t="str">
        <f>IFERROR(HYPERLINK("https://wa.me/"&amp;Tabla2[[#This Row],[CONTACTO]]&amp;"?text="&amp;Tabla2[[#This Row],[Mensaje]],"Enviar mensaje"),"")</f>
        <v>Enviar mensaje</v>
      </c>
      <c r="AH2048" s="15" t="str">
        <f>CONCATENATE(A2048,F2048)</f>
        <v>2047UACU4121190</v>
      </c>
      <c r="AI2048" s="15" t="str">
        <f>CONCATENATE("ENT-",A2048)</f>
        <v>ENT-2047</v>
      </c>
      <c r="AJ2048" s="15" t="str">
        <f>IF(Tabla2[[#This Row],[Op]]&lt;&gt;"","ENTREGA","")</f>
        <v>ENTREGA</v>
      </c>
      <c r="AK2048" s="40" t="str">
        <f>(Tabla2[[#This Row],[FECHA ENTREGA]]&amp;Tabla2[[#This Row],[HORA ENTREGA]])</f>
        <v>461200,375</v>
      </c>
      <c r="AL2048" s="34" t="str">
        <f>IFERROR(HYPERLINK("https://wa.me/"&amp;Tabla2[[#This Row],[CONTACTO]]&amp;"?text="&amp;Tabla2[[#This Row],[Mensaje]]),"")</f>
        <v>https://wa.me/56950104102?text=Hola!%0AServicio del día 08-04%0A *Cliente:* PRODALAM S.A. */ Cont: * UACU4121190*/ HR Entrega: *09:00* /Dirección: *ALBERTO PEPPER 1610, RENCA.</v>
      </c>
    </row>
    <row r="2049" spans="1:38" s="15" customFormat="1" ht="16.5" customHeight="1" x14ac:dyDescent="0.2">
      <c r="A2049" s="15">
        <f>ROW(A2048)</f>
        <v>2048</v>
      </c>
      <c r="B2049" s="15">
        <f>IF(J2049=J2048,B2048+1,1)</f>
        <v>33</v>
      </c>
      <c r="C2049" s="15" t="s">
        <v>3160</v>
      </c>
      <c r="D2049" s="25" t="s">
        <v>39</v>
      </c>
      <c r="E2049" s="27"/>
      <c r="F2049" s="27" t="s">
        <v>3239</v>
      </c>
      <c r="G2049" s="27" t="s">
        <v>64</v>
      </c>
      <c r="H2049" s="27">
        <v>26800</v>
      </c>
      <c r="I2049" s="27" t="s">
        <v>42</v>
      </c>
      <c r="J2049" s="28">
        <v>46120</v>
      </c>
      <c r="K2049" s="26">
        <v>0.45833333333333331</v>
      </c>
      <c r="L2049" s="26"/>
      <c r="M2049" s="27" t="s">
        <v>55</v>
      </c>
      <c r="N2049" s="25">
        <f>IFERROR(VLOOKUP(M2049,Data!$J$1:$K$58,2,0),"")</f>
        <v>56992164782</v>
      </c>
      <c r="O2049" s="27" t="s">
        <v>56</v>
      </c>
      <c r="P2049" s="27"/>
      <c r="Q2049" s="27" t="s">
        <v>3163</v>
      </c>
      <c r="R2049" s="27" t="s">
        <v>74</v>
      </c>
      <c r="S2049" s="27" t="s">
        <v>55</v>
      </c>
      <c r="T2049" s="27"/>
      <c r="U2049" s="28">
        <v>46120</v>
      </c>
      <c r="X2049" s="27"/>
      <c r="Y2049" s="27"/>
      <c r="Z2049" s="29"/>
      <c r="AA2049" s="29">
        <v>0.44444444444444442</v>
      </c>
      <c r="AB2049" s="29">
        <v>0.51111111111111107</v>
      </c>
      <c r="AC2049" s="30">
        <v>46120</v>
      </c>
      <c r="AD2049" s="15" t="str">
        <f>IF(Tabla2[[#This Row],[HORA ENTREGA]]="DIRECTO","On time", IF(AA2049&lt;&gt;"",IF(Tabla2[[#This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49" s="15" t="str">
        <f>MID(Tabla2[[#This Row],[TIPO]],1,3)</f>
        <v xml:space="preserve">20 </v>
      </c>
      <c r="AF20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PRODALAM S.A. */ Cont: * WHSU2507984*/ HR Entrega: *11:00* /Dirección: *ALBERTO PEPPER 1610, RENCA.</v>
      </c>
      <c r="AG2049" s="38" t="str">
        <f>IFERROR(HYPERLINK("https://wa.me/"&amp;Tabla2[[#This Row],[CONTACTO]]&amp;"?text="&amp;Tabla2[[#This Row],[Mensaje]],"Enviar mensaje"),"")</f>
        <v>Enviar mensaje</v>
      </c>
      <c r="AH2049" s="15" t="str">
        <f>CONCATENATE(A2049,F2049)</f>
        <v>2048WHSU2507984</v>
      </c>
      <c r="AI2049" s="15" t="str">
        <f>CONCATENATE("ENT-",A2049)</f>
        <v>ENT-2048</v>
      </c>
      <c r="AJ2049" s="15" t="str">
        <f>IF(Tabla2[[#This Row],[Op]]&lt;&gt;"","ENTREGA","")</f>
        <v>ENTREGA</v>
      </c>
      <c r="AK2049" s="40" t="str">
        <f>(Tabla2[[#This Row],[FECHA ENTREGA]]&amp;Tabla2[[#This Row],[HORA ENTREGA]])</f>
        <v>461200,458333333333333</v>
      </c>
      <c r="AL2049" s="34" t="str">
        <f>IFERROR(HYPERLINK("https://wa.me/"&amp;Tabla2[[#This Row],[CONTACTO]]&amp;"?text="&amp;Tabla2[[#This Row],[Mensaje]]),"")</f>
        <v>https://wa.me/56992164782?text=Hola!%0AServicio del día 08-04%0A *Cliente:* PRODALAM S.A. */ Cont: * WHSU2507984*/ HR Entrega: *11:00* /Dirección: *ALBERTO PEPPER 1610, RENCA.</v>
      </c>
    </row>
    <row r="2050" spans="1:38" s="15" customFormat="1" ht="16.5" customHeight="1" x14ac:dyDescent="0.2">
      <c r="A2050" s="15">
        <f>ROW(A2049)</f>
        <v>2049</v>
      </c>
      <c r="B2050" s="15">
        <f>IF(J2050=J2049,B2049+1,1)</f>
        <v>34</v>
      </c>
      <c r="C2050" s="15" t="s">
        <v>1874</v>
      </c>
      <c r="D2050" s="25" t="s">
        <v>39</v>
      </c>
      <c r="E2050" s="27">
        <v>102783</v>
      </c>
      <c r="F2050" s="27" t="s">
        <v>3240</v>
      </c>
      <c r="G2050" s="27" t="s">
        <v>41</v>
      </c>
      <c r="H2050" s="27">
        <v>23076</v>
      </c>
      <c r="I2050" s="27" t="s">
        <v>42</v>
      </c>
      <c r="J2050" s="28">
        <v>46120</v>
      </c>
      <c r="K2050" s="26">
        <v>0.375</v>
      </c>
      <c r="L2050" s="26"/>
      <c r="M2050" s="27" t="s">
        <v>215</v>
      </c>
      <c r="N2050" s="25">
        <f>IFERROR(VLOOKUP(M2050,Data!$J$1:$K$58,2,0),"")</f>
        <v>56978089957</v>
      </c>
      <c r="O2050" s="27" t="s">
        <v>216</v>
      </c>
      <c r="P2050" s="27"/>
      <c r="Q2050" s="27" t="s">
        <v>3241</v>
      </c>
      <c r="R2050" s="27" t="s">
        <v>48</v>
      </c>
      <c r="S2050" s="27" t="s">
        <v>3072</v>
      </c>
      <c r="T2050" s="27"/>
      <c r="U2050" s="28">
        <v>46120</v>
      </c>
      <c r="X2050" s="27"/>
      <c r="Y2050" s="27"/>
      <c r="Z2050" s="29"/>
      <c r="AA2050" s="29">
        <v>0.35069444444444442</v>
      </c>
      <c r="AB2050" s="29">
        <v>0.45833333333333331</v>
      </c>
      <c r="AC2050" s="30">
        <v>46120</v>
      </c>
      <c r="AD2050" s="15" t="str">
        <f>IF(Tabla2[[#This Row],[HORA ENTREGA]]="DIRECTO","On time", IF(AA2050&lt;&gt;"",IF(Tabla2[[#This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0" s="15" t="str">
        <f>MID(Tabla2[[#This Row],[TIPO]],1,3)</f>
        <v xml:space="preserve">40 </v>
      </c>
      <c r="AF20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RENDIC */ Cont: * ECMU5218672*/ HR Entrega: *09:00* /Dirección: *AV MIRAFLORES 9700 - BOD.4C, PUDAHUEL</v>
      </c>
      <c r="AG2050" s="38" t="str">
        <f>IFERROR(HYPERLINK("https://wa.me/"&amp;Tabla2[[#This Row],[CONTACTO]]&amp;"?text="&amp;Tabla2[[#This Row],[Mensaje]],"Enviar mensaje"),"")</f>
        <v>Enviar mensaje</v>
      </c>
      <c r="AH2050" s="15" t="str">
        <f>CONCATENATE(A2050,F2050)</f>
        <v>2049ECMU5218672</v>
      </c>
      <c r="AI2050" s="15" t="str">
        <f>CONCATENATE("ENT-",A2050)</f>
        <v>ENT-2049</v>
      </c>
      <c r="AJ2050" s="15" t="str">
        <f>IF(Tabla2[[#This Row],[Op]]&lt;&gt;"","ENTREGA","")</f>
        <v>ENTREGA</v>
      </c>
      <c r="AK2050" s="40" t="str">
        <f>(Tabla2[[#This Row],[FECHA ENTREGA]]&amp;Tabla2[[#This Row],[HORA ENTREGA]])</f>
        <v>461200,375</v>
      </c>
      <c r="AL2050" s="34" t="str">
        <f>IFERROR(HYPERLINK("https://wa.me/"&amp;Tabla2[[#This Row],[CONTACTO]]&amp;"?text="&amp;Tabla2[[#This Row],[Mensaje]]),"")</f>
        <v>https://wa.me/56978089957?text=Hola!%0AServicio del día 08-04%0A *Cliente:* RENDIC */ Cont: * ECMU5218672*/ HR Entrega: *09:00* /Dirección: *AV MIRAFLORES 9700 - BOD.4C, PUDAHUEL</v>
      </c>
    </row>
    <row r="2051" spans="1:38" s="15" customFormat="1" ht="16.5" customHeight="1" x14ac:dyDescent="0.2">
      <c r="A2051" s="15">
        <f>ROW(A2050)</f>
        <v>2050</v>
      </c>
      <c r="B2051" s="15">
        <f>IF(J2051=J2050,B2050+1,1)</f>
        <v>35</v>
      </c>
      <c r="C2051" s="15" t="s">
        <v>566</v>
      </c>
      <c r="D2051" s="25" t="s">
        <v>122</v>
      </c>
      <c r="E2051" s="27" t="s">
        <v>120</v>
      </c>
      <c r="F2051" s="27" t="s">
        <v>456</v>
      </c>
      <c r="G2051" s="27" t="s">
        <v>456</v>
      </c>
      <c r="H2051" s="27" t="s">
        <v>120</v>
      </c>
      <c r="I2051" s="27" t="s">
        <v>120</v>
      </c>
      <c r="J2051" s="28">
        <v>46120</v>
      </c>
      <c r="K2051" s="26">
        <v>0.29166666666666669</v>
      </c>
      <c r="L2051" s="26"/>
      <c r="M2051" s="27" t="s">
        <v>567</v>
      </c>
      <c r="N2051" s="25">
        <f>IFERROR(VLOOKUP(M2051,Data!$J$1:$K$58,2,0),"")</f>
        <v>56964069749</v>
      </c>
      <c r="O2051" s="27" t="s">
        <v>568</v>
      </c>
      <c r="P2051" s="27"/>
      <c r="Q2051" s="27" t="s">
        <v>569</v>
      </c>
      <c r="R2051" s="27" t="s">
        <v>3202</v>
      </c>
      <c r="S2051" s="27"/>
      <c r="T2051" s="27"/>
      <c r="U2051" s="28"/>
      <c r="X2051" s="27"/>
      <c r="Y2051" s="27" t="s">
        <v>2271</v>
      </c>
      <c r="Z2051" s="29"/>
      <c r="AA2051" s="29"/>
      <c r="AB2051" s="29"/>
      <c r="AC2051" s="30"/>
      <c r="AD2051" s="15" t="str">
        <f>IF(Tabla2[[#This Row],[HORA ENTREGA]]="DIRECTO","On time", IF(AA2051&lt;&gt;"",IF(Tabla2[[#This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051" s="15" t="str">
        <f>MID(Tabla2[[#This Row],[TIPO]],1,3)</f>
        <v>RAM</v>
      </c>
      <c r="AF20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RITRAMA S.A. */ Cont: * RAMPLA*/ HR Entrega: *07:00* /Dirección: *AV. TUPUNGATO 3420, PLACILLA</v>
      </c>
      <c r="AG2051" s="38" t="str">
        <f>IFERROR(HYPERLINK("https://wa.me/"&amp;Tabla2[[#This Row],[CONTACTO]]&amp;"?text="&amp;Tabla2[[#This Row],[Mensaje]],"Enviar mensaje"),"")</f>
        <v>Enviar mensaje</v>
      </c>
      <c r="AH2051" s="15" t="str">
        <f>CONCATENATE(A2051,F2051)</f>
        <v>2050RAMPLA</v>
      </c>
      <c r="AI2051" s="15" t="str">
        <f>CONCATENATE("ENT-",A2051)</f>
        <v>ENT-2050</v>
      </c>
      <c r="AJ2051" s="15" t="str">
        <f>IF(Tabla2[[#This Row],[Op]]&lt;&gt;"","ENTREGA","")</f>
        <v>ENTREGA</v>
      </c>
      <c r="AK2051" s="40" t="str">
        <f>(Tabla2[[#This Row],[FECHA ENTREGA]]&amp;Tabla2[[#This Row],[HORA ENTREGA]])</f>
        <v>461200,291666666666667</v>
      </c>
      <c r="AL2051" s="34" t="str">
        <f>IFERROR(HYPERLINK("https://wa.me/"&amp;Tabla2[[#This Row],[CONTACTO]]&amp;"?text="&amp;Tabla2[[#This Row],[Mensaje]]),"")</f>
        <v>https://wa.me/56964069749?text=Hola!%0AServicio del día 08-04%0A *Cliente:* RITRAMA S.A. */ Cont: * RAMPLA*/ HR Entrega: *07:00* /Dirección: *AV. TUPUNGATO 3420, PLACILLA</v>
      </c>
    </row>
    <row r="2052" spans="1:38" s="15" customFormat="1" ht="16.5" customHeight="1" x14ac:dyDescent="0.2">
      <c r="A2052" s="15">
        <f>ROW(A2051)</f>
        <v>2051</v>
      </c>
      <c r="B2052" s="15">
        <f>IF(J2052=J2051,B2051+1,1)</f>
        <v>36</v>
      </c>
      <c r="C2052" s="15" t="s">
        <v>566</v>
      </c>
      <c r="D2052" s="25" t="s">
        <v>122</v>
      </c>
      <c r="E2052" s="27" t="s">
        <v>120</v>
      </c>
      <c r="F2052" s="27" t="s">
        <v>456</v>
      </c>
      <c r="G2052" s="27" t="s">
        <v>456</v>
      </c>
      <c r="H2052" s="27" t="s">
        <v>120</v>
      </c>
      <c r="I2052" s="27" t="s">
        <v>120</v>
      </c>
      <c r="J2052" s="28">
        <v>46120</v>
      </c>
      <c r="K2052" s="26">
        <v>0.29166666666666669</v>
      </c>
      <c r="L2052" s="26"/>
      <c r="M2052" s="27" t="s">
        <v>570</v>
      </c>
      <c r="N2052" s="25">
        <f>IFERROR(VLOOKUP(M2052,Data!$J$1:$K$58,2,0),"")</f>
        <v>56973887322</v>
      </c>
      <c r="O2052" s="27" t="s">
        <v>738</v>
      </c>
      <c r="P2052" s="27"/>
      <c r="Q2052" s="27" t="s">
        <v>569</v>
      </c>
      <c r="R2052" s="27" t="s">
        <v>3202</v>
      </c>
      <c r="S2052" s="27"/>
      <c r="T2052" s="27"/>
      <c r="U2052" s="28"/>
      <c r="X2052" s="27"/>
      <c r="Y2052" s="27" t="s">
        <v>2271</v>
      </c>
      <c r="Z2052" s="29"/>
      <c r="AA2052" s="29"/>
      <c r="AB2052" s="29"/>
      <c r="AC2052" s="30"/>
      <c r="AD2052" s="15" t="str">
        <f>IF(Tabla2[[#This Row],[HORA ENTREGA]]="DIRECTO","On time", IF(AA2052&lt;&gt;"",IF(Tabla2[[#This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052" s="15" t="str">
        <f>MID(Tabla2[[#This Row],[TIPO]],1,3)</f>
        <v>RAM</v>
      </c>
      <c r="AF20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RITRAMA S.A. */ Cont: * RAMPLA*/ HR Entrega: *07:00* /Dirección: *AV. TUPUNGATO 3420, PLACILLA</v>
      </c>
      <c r="AG2052" s="38" t="str">
        <f>IFERROR(HYPERLINK("https://wa.me/"&amp;Tabla2[[#This Row],[CONTACTO]]&amp;"?text="&amp;Tabla2[[#This Row],[Mensaje]],"Enviar mensaje"),"")</f>
        <v>Enviar mensaje</v>
      </c>
      <c r="AH2052" s="15" t="str">
        <f>CONCATENATE(A2052,F2052)</f>
        <v>2051RAMPLA</v>
      </c>
      <c r="AI2052" s="15" t="str">
        <f>CONCATENATE("ENT-",A2052)</f>
        <v>ENT-2051</v>
      </c>
      <c r="AJ2052" s="15" t="str">
        <f>IF(Tabla2[[#This Row],[Op]]&lt;&gt;"","ENTREGA","")</f>
        <v>ENTREGA</v>
      </c>
      <c r="AK2052" s="40" t="str">
        <f>(Tabla2[[#This Row],[FECHA ENTREGA]]&amp;Tabla2[[#This Row],[HORA ENTREGA]])</f>
        <v>461200,291666666666667</v>
      </c>
      <c r="AL2052" s="34" t="str">
        <f>IFERROR(HYPERLINK("https://wa.me/"&amp;Tabla2[[#This Row],[CONTACTO]]&amp;"?text="&amp;Tabla2[[#This Row],[Mensaje]]),"")</f>
        <v>https://wa.me/56973887322?text=Hola!%0AServicio del día 08-04%0A *Cliente:* RITRAMA S.A. */ Cont: * RAMPLA*/ HR Entrega: *07:00* /Dirección: *AV. TUPUNGATO 3420, PLACILLA</v>
      </c>
    </row>
    <row r="2053" spans="1:38" s="15" customFormat="1" ht="16.5" customHeight="1" x14ac:dyDescent="0.2">
      <c r="A2053" s="15">
        <f>ROW(A2052)</f>
        <v>2052</v>
      </c>
      <c r="B2053" s="15">
        <f>IF(J2053=J2052,B2052+1,1)</f>
        <v>37</v>
      </c>
      <c r="C2053" s="15" t="s">
        <v>236</v>
      </c>
      <c r="D2053" s="25" t="s">
        <v>39</v>
      </c>
      <c r="E2053" s="27">
        <v>299586</v>
      </c>
      <c r="F2053" s="27" t="s">
        <v>3242</v>
      </c>
      <c r="G2053" s="27" t="s">
        <v>64</v>
      </c>
      <c r="H2053" s="27">
        <v>29100</v>
      </c>
      <c r="I2053" s="27" t="s">
        <v>42</v>
      </c>
      <c r="J2053" s="28">
        <v>46120</v>
      </c>
      <c r="K2053" s="26">
        <v>0.33333333333333331</v>
      </c>
      <c r="L2053" s="26"/>
      <c r="M2053" s="27" t="s">
        <v>180</v>
      </c>
      <c r="N2053" s="25">
        <f>IFERROR(VLOOKUP(M2053,Data!$J$1:$K$58,2,0),"")</f>
        <v>56956063271</v>
      </c>
      <c r="O2053" s="27" t="s">
        <v>98</v>
      </c>
      <c r="P2053" s="27"/>
      <c r="Q2053" s="27" t="s">
        <v>1707</v>
      </c>
      <c r="R2053" s="27" t="s">
        <v>1765</v>
      </c>
      <c r="S2053" s="27" t="s">
        <v>325</v>
      </c>
      <c r="T2053" s="27"/>
      <c r="U2053" s="28">
        <v>46127</v>
      </c>
      <c r="X2053" s="27"/>
      <c r="Y2053" s="27"/>
      <c r="Z2053" s="29"/>
      <c r="AA2053" s="29">
        <v>0.40277777777777779</v>
      </c>
      <c r="AB2053" s="29">
        <v>0.54305555555555551</v>
      </c>
      <c r="AC2053" s="30">
        <v>46120</v>
      </c>
      <c r="AD2053" s="15" t="str">
        <f>IF(Tabla2[[#This Row],[HORA ENTREGA]]="DIRECTO","On time", IF(AA2053&lt;&gt;"",IF(Tabla2[[#This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53" s="15" t="str">
        <f>MID(Tabla2[[#This Row],[TIPO]],1,3)</f>
        <v xml:space="preserve">20 </v>
      </c>
      <c r="AF20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SOCIEDAD COMERCIAL MARBEN PETS LTDA */ Cont: * MSBU2879150*/ HR Entrega: *08:00* /Dirección: *RL705UTA F-852 LA FRAGUA 931, LOTE NUMERO 32 CARPAS BLANCAS </v>
      </c>
      <c r="AG2053" s="38" t="str">
        <f>IFERROR(HYPERLINK("https://wa.me/"&amp;Tabla2[[#This Row],[CONTACTO]]&amp;"?text="&amp;Tabla2[[#This Row],[Mensaje]],"Enviar mensaje"),"")</f>
        <v>Enviar mensaje</v>
      </c>
      <c r="AH2053" s="15" t="str">
        <f>CONCATENATE(A2053,F2053)</f>
        <v>2052MSBU2879150</v>
      </c>
      <c r="AI2053" s="15" t="str">
        <f>CONCATENATE("ENT-",A2053)</f>
        <v>ENT-2052</v>
      </c>
      <c r="AJ2053" s="15" t="str">
        <f>IF(Tabla2[[#This Row],[Op]]&lt;&gt;"","ENTREGA","")</f>
        <v>ENTREGA</v>
      </c>
      <c r="AK2053" s="40" t="str">
        <f>(Tabla2[[#This Row],[FECHA ENTREGA]]&amp;Tabla2[[#This Row],[HORA ENTREGA]])</f>
        <v>461200,333333333333333</v>
      </c>
      <c r="AL2053" s="34" t="str">
        <f>IFERROR(HYPERLINK("https://wa.me/"&amp;Tabla2[[#This Row],[CONTACTO]]&amp;"?text="&amp;Tabla2[[#This Row],[Mensaje]]),"")</f>
        <v xml:space="preserve">https://wa.me/56956063271?text=Hola!%0AServicio del día 08-04%0A *Cliente:* SOCIEDAD COMERCIAL MARBEN PETS LTDA */ Cont: * MSBU2879150*/ HR Entrega: *08:00* /Dirección: *RL705UTA F-852 LA FRAGUA 931, LOTE NUMERO 32 CARPAS BLANCAS </v>
      </c>
    </row>
    <row r="2054" spans="1:38" s="15" customFormat="1" ht="16.5" customHeight="1" x14ac:dyDescent="0.2">
      <c r="A2054" s="15">
        <f>ROW(A2053)</f>
        <v>2053</v>
      </c>
      <c r="B2054" s="15">
        <f>IF(J2054=J2053,B2053+1,1)</f>
        <v>38</v>
      </c>
      <c r="C2054" s="15" t="s">
        <v>236</v>
      </c>
      <c r="D2054" s="25" t="s">
        <v>39</v>
      </c>
      <c r="E2054" s="27">
        <v>299586</v>
      </c>
      <c r="F2054" s="27" t="s">
        <v>3243</v>
      </c>
      <c r="G2054" s="27" t="s">
        <v>64</v>
      </c>
      <c r="H2054" s="27">
        <v>29100</v>
      </c>
      <c r="I2054" s="27" t="s">
        <v>42</v>
      </c>
      <c r="J2054" s="28">
        <v>46120</v>
      </c>
      <c r="K2054" s="26">
        <v>0.33333333333333331</v>
      </c>
      <c r="L2054" s="26"/>
      <c r="M2054" s="27" t="s">
        <v>180</v>
      </c>
      <c r="N2054" s="25">
        <f>IFERROR(VLOOKUP(M2054,Data!$J$1:$K$58,2,0),"")</f>
        <v>56956063271</v>
      </c>
      <c r="O2054" s="27" t="s">
        <v>516</v>
      </c>
      <c r="P2054" s="27"/>
      <c r="Q2054" s="27" t="s">
        <v>1707</v>
      </c>
      <c r="R2054" s="27" t="s">
        <v>1765</v>
      </c>
      <c r="S2054" s="27" t="s">
        <v>147</v>
      </c>
      <c r="T2054" s="27"/>
      <c r="U2054" s="28">
        <v>46127</v>
      </c>
      <c r="X2054" s="27"/>
      <c r="Y2054" s="27"/>
      <c r="Z2054" s="29"/>
      <c r="AA2054" s="29">
        <v>0.32500000000000001</v>
      </c>
      <c r="AB2054" s="29">
        <v>0.53333333333333333</v>
      </c>
      <c r="AC2054" s="30">
        <v>46120</v>
      </c>
      <c r="AD2054" s="15" t="str">
        <f>IF(Tabla2[[#This Row],[HORA ENTREGA]]="DIRECTO","On time", IF(AA2054&lt;&gt;"",IF(Tabla2[[#This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4" s="15" t="str">
        <f>MID(Tabla2[[#This Row],[TIPO]],1,3)</f>
        <v xml:space="preserve">20 </v>
      </c>
      <c r="AF20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SOCIEDAD COMERCIAL MARBEN PETS LTDA */ Cont: * MSBU2879165*/ HR Entrega: *08:00* /Dirección: *RL705UTA F-852 LA FRAGUA 931, LOTE NUMERO 32 CARPAS BLANCAS </v>
      </c>
      <c r="AG2054" s="38" t="str">
        <f>IFERROR(HYPERLINK("https://wa.me/"&amp;Tabla2[[#This Row],[CONTACTO]]&amp;"?text="&amp;Tabla2[[#This Row],[Mensaje]],"Enviar mensaje"),"")</f>
        <v>Enviar mensaje</v>
      </c>
      <c r="AH2054" s="15" t="str">
        <f>CONCATENATE(A2054,F2054)</f>
        <v>2053MSBU2879165</v>
      </c>
      <c r="AI2054" s="15" t="str">
        <f>CONCATENATE("ENT-",A2054)</f>
        <v>ENT-2053</v>
      </c>
      <c r="AJ2054" s="15" t="str">
        <f>IF(Tabla2[[#This Row],[Op]]&lt;&gt;"","ENTREGA","")</f>
        <v>ENTREGA</v>
      </c>
      <c r="AK2054" s="40" t="str">
        <f>(Tabla2[[#This Row],[FECHA ENTREGA]]&amp;Tabla2[[#This Row],[HORA ENTREGA]])</f>
        <v>461200,333333333333333</v>
      </c>
      <c r="AL2054" s="34" t="str">
        <f>IFERROR(HYPERLINK("https://wa.me/"&amp;Tabla2[[#This Row],[CONTACTO]]&amp;"?text="&amp;Tabla2[[#This Row],[Mensaje]]),"")</f>
        <v xml:space="preserve">https://wa.me/56956063271?text=Hola!%0AServicio del día 08-04%0A *Cliente:* SOCIEDAD COMERCIAL MARBEN PETS LTDA */ Cont: * MSBU2879165*/ HR Entrega: *08:00* /Dirección: *RL705UTA F-852 LA FRAGUA 931, LOTE NUMERO 32 CARPAS BLANCAS </v>
      </c>
    </row>
    <row r="2055" spans="1:38" s="15" customFormat="1" ht="16.5" customHeight="1" x14ac:dyDescent="0.2">
      <c r="A2055" s="15">
        <f>ROW(A2054)</f>
        <v>2054</v>
      </c>
      <c r="B2055" s="15">
        <f>IF(J2055=J2054,B2054+1,1)</f>
        <v>39</v>
      </c>
      <c r="C2055" s="15" t="s">
        <v>236</v>
      </c>
      <c r="D2055" s="25" t="s">
        <v>39</v>
      </c>
      <c r="E2055" s="27">
        <v>508693</v>
      </c>
      <c r="F2055" s="27" t="s">
        <v>3244</v>
      </c>
      <c r="G2055" s="27" t="s">
        <v>64</v>
      </c>
      <c r="H2055" s="27">
        <v>28300</v>
      </c>
      <c r="I2055" s="27" t="s">
        <v>42</v>
      </c>
      <c r="J2055" s="28">
        <v>46120</v>
      </c>
      <c r="K2055" s="26">
        <v>0.33333333333333331</v>
      </c>
      <c r="L2055" s="26"/>
      <c r="M2055" s="27" t="s">
        <v>180</v>
      </c>
      <c r="N2055" s="25">
        <f>IFERROR(VLOOKUP(M2055,Data!$J$1:$K$58,2,0),"")</f>
        <v>56956063271</v>
      </c>
      <c r="O2055" s="27" t="s">
        <v>384</v>
      </c>
      <c r="P2055" s="27"/>
      <c r="Q2055" s="27" t="s">
        <v>1707</v>
      </c>
      <c r="R2055" s="27" t="s">
        <v>74</v>
      </c>
      <c r="S2055" s="27" t="s">
        <v>180</v>
      </c>
      <c r="T2055" s="27"/>
      <c r="U2055" s="28">
        <v>46120</v>
      </c>
      <c r="X2055" s="27"/>
      <c r="Y2055" s="27"/>
      <c r="Z2055" s="29"/>
      <c r="AA2055" s="29">
        <v>0.33333333333333331</v>
      </c>
      <c r="AB2055" s="29">
        <v>0.52083333333333337</v>
      </c>
      <c r="AC2055" s="30">
        <v>46120</v>
      </c>
      <c r="AD2055" s="15" t="str">
        <f>IF(Tabla2[[#This Row],[HORA ENTREGA]]="DIRECTO","On time", IF(AA2055&lt;&gt;"",IF(Tabla2[[#This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5" s="15" t="str">
        <f>MID(Tabla2[[#This Row],[TIPO]],1,3)</f>
        <v xml:space="preserve">20 </v>
      </c>
      <c r="AF20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SOCIEDAD COMERCIAL MARBEN PETS LTDA */ Cont: * CXDU1398060*/ HR Entrega: *08:00* /Dirección: *RL705UTA F-852 LA FRAGUA 931, LOTE NUMERO 32 CARPAS BLANCAS </v>
      </c>
      <c r="AG2055" s="38" t="str">
        <f>IFERROR(HYPERLINK("https://wa.me/"&amp;Tabla2[[#This Row],[CONTACTO]]&amp;"?text="&amp;Tabla2[[#This Row],[Mensaje]],"Enviar mensaje"),"")</f>
        <v>Enviar mensaje</v>
      </c>
      <c r="AH2055" s="15" t="str">
        <f>CONCATENATE(A2055,F2055)</f>
        <v>2054CXDU1398060</v>
      </c>
      <c r="AI2055" s="15" t="str">
        <f>CONCATENATE("ENT-",A2055)</f>
        <v>ENT-2054</v>
      </c>
      <c r="AJ2055" s="15" t="str">
        <f>IF(Tabla2[[#This Row],[Op]]&lt;&gt;"","ENTREGA","")</f>
        <v>ENTREGA</v>
      </c>
      <c r="AK2055" s="40" t="str">
        <f>(Tabla2[[#This Row],[FECHA ENTREGA]]&amp;Tabla2[[#This Row],[HORA ENTREGA]])</f>
        <v>461200,333333333333333</v>
      </c>
      <c r="AL2055" s="34" t="str">
        <f>IFERROR(HYPERLINK("https://wa.me/"&amp;Tabla2[[#This Row],[CONTACTO]]&amp;"?text="&amp;Tabla2[[#This Row],[Mensaje]]),"")</f>
        <v xml:space="preserve">https://wa.me/56956063271?text=Hola!%0AServicio del día 08-04%0A *Cliente:* SOCIEDAD COMERCIAL MARBEN PETS LTDA */ Cont: * CXDU1398060*/ HR Entrega: *08:00* /Dirección: *RL705UTA F-852 LA FRAGUA 931, LOTE NUMERO 32 CARPAS BLANCAS </v>
      </c>
    </row>
    <row r="2056" spans="1:38" s="15" customFormat="1" ht="16.5" customHeight="1" x14ac:dyDescent="0.2">
      <c r="A2056" s="15">
        <f>ROW(A2055)</f>
        <v>2055</v>
      </c>
      <c r="B2056" s="15">
        <f>IF(J2056=J2055,B2055+1,1)</f>
        <v>40</v>
      </c>
      <c r="C2056" s="15" t="s">
        <v>236</v>
      </c>
      <c r="D2056" s="25" t="s">
        <v>39</v>
      </c>
      <c r="E2056" s="27">
        <v>508693</v>
      </c>
      <c r="F2056" s="27" t="s">
        <v>3245</v>
      </c>
      <c r="G2056" s="27" t="s">
        <v>64</v>
      </c>
      <c r="H2056" s="27">
        <v>28300</v>
      </c>
      <c r="I2056" s="27" t="s">
        <v>42</v>
      </c>
      <c r="J2056" s="28">
        <v>46120</v>
      </c>
      <c r="K2056" s="26">
        <v>0.33333333333333331</v>
      </c>
      <c r="L2056" s="26"/>
      <c r="M2056" s="27" t="s">
        <v>77</v>
      </c>
      <c r="N2056" s="25">
        <f>IFERROR(VLOOKUP(M2056,Data!$J$1:$K$58,2,0),"")</f>
        <v>56967384794</v>
      </c>
      <c r="O2056" s="27" t="s">
        <v>78</v>
      </c>
      <c r="P2056" s="27"/>
      <c r="Q2056" s="27" t="s">
        <v>740</v>
      </c>
      <c r="R2056" s="27" t="s">
        <v>74</v>
      </c>
      <c r="S2056" s="27" t="s">
        <v>77</v>
      </c>
      <c r="T2056" s="27"/>
      <c r="U2056" s="28">
        <v>46120</v>
      </c>
      <c r="X2056" s="27"/>
      <c r="Y2056" s="27"/>
      <c r="Z2056" s="29"/>
      <c r="AA2056" s="29">
        <v>0.3263888888888889</v>
      </c>
      <c r="AB2056" s="29">
        <v>0.44097222222222221</v>
      </c>
      <c r="AC2056" s="30">
        <v>46120</v>
      </c>
      <c r="AD2056" s="15" t="str">
        <f>IF(Tabla2[[#This Row],[HORA ENTREGA]]="DIRECTO","On time", IF(AA2056&lt;&gt;"",IF(Tabla2[[#This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6" s="15" t="str">
        <f>MID(Tabla2[[#This Row],[TIPO]],1,3)</f>
        <v xml:space="preserve">20 </v>
      </c>
      <c r="AF20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SOCIEDAD COMERCIAL MARBEN PETS LTDA */ Cont: * MEDU5275209*/ HR Entrega: *08:00* /Dirección: *AV. LA MARTINA 445. PUDAHUEL SUR</v>
      </c>
      <c r="AG2056" s="38" t="str">
        <f>IFERROR(HYPERLINK("https://wa.me/"&amp;Tabla2[[#This Row],[CONTACTO]]&amp;"?text="&amp;Tabla2[[#This Row],[Mensaje]],"Enviar mensaje"),"")</f>
        <v>Enviar mensaje</v>
      </c>
      <c r="AH2056" s="15" t="str">
        <f>CONCATENATE(A2056,F2056)</f>
        <v>2055MEDU5275209</v>
      </c>
      <c r="AI2056" s="15" t="str">
        <f>CONCATENATE("ENT-",A2056)</f>
        <v>ENT-2055</v>
      </c>
      <c r="AJ2056" s="15" t="str">
        <f>IF(Tabla2[[#This Row],[Op]]&lt;&gt;"","ENTREGA","")</f>
        <v>ENTREGA</v>
      </c>
      <c r="AK2056" s="40" t="str">
        <f>(Tabla2[[#This Row],[FECHA ENTREGA]]&amp;Tabla2[[#This Row],[HORA ENTREGA]])</f>
        <v>461200,333333333333333</v>
      </c>
      <c r="AL2056" s="34" t="str">
        <f>IFERROR(HYPERLINK("https://wa.me/"&amp;Tabla2[[#This Row],[CONTACTO]]&amp;"?text="&amp;Tabla2[[#This Row],[Mensaje]]),"")</f>
        <v>https://wa.me/56967384794?text=Hola!%0AServicio del día 08-04%0A *Cliente:* SOCIEDAD COMERCIAL MARBEN PETS LTDA */ Cont: * MEDU5275209*/ HR Entrega: *08:00* /Dirección: *AV. LA MARTINA 445. PUDAHUEL SUR</v>
      </c>
    </row>
    <row r="2057" spans="1:38" s="15" customFormat="1" ht="16.5" customHeight="1" x14ac:dyDescent="0.2">
      <c r="A2057" s="15">
        <f>ROW(A2056)</f>
        <v>2056</v>
      </c>
      <c r="B2057" s="15">
        <f>IF(J2057=J2056,B2056+1,1)</f>
        <v>41</v>
      </c>
      <c r="C2057" s="15" t="s">
        <v>236</v>
      </c>
      <c r="D2057" s="25" t="s">
        <v>39</v>
      </c>
      <c r="E2057" s="27">
        <v>510527</v>
      </c>
      <c r="F2057" s="27" t="s">
        <v>3246</v>
      </c>
      <c r="G2057" s="27" t="s">
        <v>64</v>
      </c>
      <c r="H2057" s="27">
        <v>28300</v>
      </c>
      <c r="I2057" s="27" t="s">
        <v>42</v>
      </c>
      <c r="J2057" s="28">
        <v>46120</v>
      </c>
      <c r="K2057" s="26">
        <v>0.41666666666666669</v>
      </c>
      <c r="L2057" s="26"/>
      <c r="M2057" s="27" t="s">
        <v>221</v>
      </c>
      <c r="N2057" s="25">
        <f>IFERROR(VLOOKUP(M2057,Data!$J$1:$K$58,2,0),"")</f>
        <v>56965378427</v>
      </c>
      <c r="O2057" s="27" t="s">
        <v>222</v>
      </c>
      <c r="P2057" s="27"/>
      <c r="Q2057" s="27" t="s">
        <v>887</v>
      </c>
      <c r="R2057" s="27" t="s">
        <v>1765</v>
      </c>
      <c r="S2057" s="27" t="s">
        <v>3177</v>
      </c>
      <c r="T2057" s="27"/>
      <c r="U2057" s="28">
        <v>46120</v>
      </c>
      <c r="X2057" s="27"/>
      <c r="Y2057" s="27"/>
      <c r="Z2057" s="29"/>
      <c r="AA2057" s="29">
        <v>0.35069444444444442</v>
      </c>
      <c r="AB2057" s="29">
        <v>0.52083333333333337</v>
      </c>
      <c r="AC2057" s="30">
        <v>46120</v>
      </c>
      <c r="AD2057" s="15" t="str">
        <f>IF(Tabla2[[#This Row],[HORA ENTREGA]]="DIRECTO","On time", IF(AA2057&lt;&gt;"",IF(Tabla2[[#This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7" s="15" t="str">
        <f>MID(Tabla2[[#This Row],[TIPO]],1,3)</f>
        <v xml:space="preserve">20 </v>
      </c>
      <c r="AF20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SOCIEDAD COMERCIAL MARBEN PETS LTDA */ Cont: * MEDU5835005*/ HR Entrega: *10:00* /Dirección: *AV LO ESPEJO 01565 BODEGA 0231 COMUNA LO ESPEJO</v>
      </c>
      <c r="AG2057" s="38" t="str">
        <f>IFERROR(HYPERLINK("https://wa.me/"&amp;Tabla2[[#This Row],[CONTACTO]]&amp;"?text="&amp;Tabla2[[#This Row],[Mensaje]],"Enviar mensaje"),"")</f>
        <v>Enviar mensaje</v>
      </c>
      <c r="AH2057" s="15" t="str">
        <f>CONCATENATE(A2057,F2057)</f>
        <v>2056MEDU5835005</v>
      </c>
      <c r="AI2057" s="15" t="str">
        <f>CONCATENATE("ENT-",A2057)</f>
        <v>ENT-2056</v>
      </c>
      <c r="AJ2057" s="15" t="str">
        <f>IF(Tabla2[[#This Row],[Op]]&lt;&gt;"","ENTREGA","")</f>
        <v>ENTREGA</v>
      </c>
      <c r="AK2057" s="40" t="str">
        <f>(Tabla2[[#This Row],[FECHA ENTREGA]]&amp;Tabla2[[#This Row],[HORA ENTREGA]])</f>
        <v>461200,416666666666667</v>
      </c>
      <c r="AL2057" s="34" t="str">
        <f>IFERROR(HYPERLINK("https://wa.me/"&amp;Tabla2[[#This Row],[CONTACTO]]&amp;"?text="&amp;Tabla2[[#This Row],[Mensaje]]),"")</f>
        <v>https://wa.me/56965378427?text=Hola!%0AServicio del día 08-04%0A *Cliente:* SOCIEDAD COMERCIAL MARBEN PETS LTDA */ Cont: * MEDU5835005*/ HR Entrega: *10:00* /Dirección: *AV LO ESPEJO 01565 BODEGA 0231 COMUNA LO ESPEJO</v>
      </c>
    </row>
    <row r="2058" spans="1:38" s="15" customFormat="1" ht="16.5" customHeight="1" x14ac:dyDescent="0.2">
      <c r="A2058" s="15">
        <f>ROW(A2057)</f>
        <v>2057</v>
      </c>
      <c r="B2058" s="15">
        <f>IF(J2058=J2057,B2057+1,1)</f>
        <v>42</v>
      </c>
      <c r="C2058" s="15" t="s">
        <v>239</v>
      </c>
      <c r="D2058" s="25" t="s">
        <v>39</v>
      </c>
      <c r="E2058" s="27">
        <v>302712</v>
      </c>
      <c r="F2058" s="27" t="s">
        <v>3247</v>
      </c>
      <c r="G2058" s="27" t="s">
        <v>41</v>
      </c>
      <c r="H2058" s="27">
        <v>17000</v>
      </c>
      <c r="I2058" s="27" t="s">
        <v>42</v>
      </c>
      <c r="J2058" s="28">
        <v>46120</v>
      </c>
      <c r="K2058" s="26">
        <v>0.33333333333333331</v>
      </c>
      <c r="L2058" s="26"/>
      <c r="M2058" s="27" t="s">
        <v>273</v>
      </c>
      <c r="N2058" s="25">
        <f>IFERROR(VLOOKUP(M2058,Data!$J$1:$K$58,2,0),"")</f>
        <v>56950103942</v>
      </c>
      <c r="O2058" s="27" t="s">
        <v>274</v>
      </c>
      <c r="P2058" s="27"/>
      <c r="Q2058" s="27" t="s">
        <v>1036</v>
      </c>
      <c r="R2058" s="27" t="s">
        <v>218</v>
      </c>
      <c r="S2058" s="27" t="s">
        <v>273</v>
      </c>
      <c r="T2058" s="27"/>
      <c r="U2058" s="28">
        <v>46120</v>
      </c>
      <c r="X2058" s="27"/>
      <c r="Y2058" s="27"/>
      <c r="Z2058" s="29"/>
      <c r="AA2058" s="29">
        <v>0.2951388888888889</v>
      </c>
      <c r="AB2058" s="29">
        <v>0.49652777777777779</v>
      </c>
      <c r="AC2058" s="30">
        <v>46120</v>
      </c>
      <c r="AD2058" s="15" t="str">
        <f>IF(Tabla2[[#This Row],[HORA ENTREGA]]="DIRECTO","On time", IF(AA2058&lt;&gt;"",IF(Tabla2[[#This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8" s="15" t="str">
        <f>MID(Tabla2[[#This Row],[TIPO]],1,3)</f>
        <v xml:space="preserve">40 </v>
      </c>
      <c r="AF20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SUPERMERCADO DEL NEUMATICO LTDA */ Cont: * MRSU7582548*/ HR Entrega: *08:00* /Dirección: *AV. GENERAL VELASQUEZ 10901, SAN BERNARDO</v>
      </c>
      <c r="AG2058" s="38" t="str">
        <f>IFERROR(HYPERLINK("https://wa.me/"&amp;Tabla2[[#This Row],[CONTACTO]]&amp;"?text="&amp;Tabla2[[#This Row],[Mensaje]],"Enviar mensaje"),"")</f>
        <v>Enviar mensaje</v>
      </c>
      <c r="AH2058" s="15" t="str">
        <f>CONCATENATE(A2058,F2058)</f>
        <v>2057MRSU7582548</v>
      </c>
      <c r="AI2058" s="15" t="str">
        <f>CONCATENATE("ENT-",A2058)</f>
        <v>ENT-2057</v>
      </c>
      <c r="AJ2058" s="15" t="str">
        <f>IF(Tabla2[[#This Row],[Op]]&lt;&gt;"","ENTREGA","")</f>
        <v>ENTREGA</v>
      </c>
      <c r="AK2058" s="40" t="str">
        <f>(Tabla2[[#This Row],[FECHA ENTREGA]]&amp;Tabla2[[#This Row],[HORA ENTREGA]])</f>
        <v>461200,333333333333333</v>
      </c>
      <c r="AL2058" s="34" t="str">
        <f>IFERROR(HYPERLINK("https://wa.me/"&amp;Tabla2[[#This Row],[CONTACTO]]&amp;"?text="&amp;Tabla2[[#This Row],[Mensaje]]),"")</f>
        <v>https://wa.me/56950103942?text=Hola!%0AServicio del día 08-04%0A *Cliente:* SUPERMERCADO DEL NEUMATICO LTDA */ Cont: * MRSU7582548*/ HR Entrega: *08:00* /Dirección: *AV. GENERAL VELASQUEZ 10901, SAN BERNARDO</v>
      </c>
    </row>
    <row r="2059" spans="1:38" s="15" customFormat="1" ht="16.5" customHeight="1" x14ac:dyDescent="0.2">
      <c r="A2059" s="15">
        <f>ROW(A2058)</f>
        <v>2058</v>
      </c>
      <c r="B2059" s="15">
        <f>IF(J2059=J2058,B2058+1,1)</f>
        <v>43</v>
      </c>
      <c r="C2059" s="15" t="s">
        <v>239</v>
      </c>
      <c r="D2059" s="25" t="s">
        <v>39</v>
      </c>
      <c r="E2059" s="27">
        <v>302275</v>
      </c>
      <c r="F2059" s="27" t="s">
        <v>3248</v>
      </c>
      <c r="G2059" s="27" t="s">
        <v>41</v>
      </c>
      <c r="H2059" s="27">
        <v>19400</v>
      </c>
      <c r="I2059" s="27" t="s">
        <v>42</v>
      </c>
      <c r="J2059" s="28">
        <v>46120</v>
      </c>
      <c r="K2059" s="26">
        <v>0.4375</v>
      </c>
      <c r="L2059" s="26"/>
      <c r="M2059" s="27" t="s">
        <v>325</v>
      </c>
      <c r="N2059" s="25">
        <f>IFERROR(VLOOKUP(M2059,Data!$J$1:$K$58,2,0),"")</f>
        <v>56964850744</v>
      </c>
      <c r="O2059" s="27" t="s">
        <v>326</v>
      </c>
      <c r="P2059" s="27"/>
      <c r="Q2059" s="27" t="s">
        <v>1036</v>
      </c>
      <c r="R2059" s="27" t="s">
        <v>3007</v>
      </c>
      <c r="S2059" s="27" t="s">
        <v>325</v>
      </c>
      <c r="T2059" s="27"/>
      <c r="U2059" s="28">
        <v>46120</v>
      </c>
      <c r="X2059" s="27"/>
      <c r="Y2059" s="27"/>
      <c r="Z2059" s="29"/>
      <c r="AA2059" s="29">
        <v>0.39374999999999999</v>
      </c>
      <c r="AB2059" s="29">
        <v>0.67013888888888884</v>
      </c>
      <c r="AC2059" s="30">
        <v>46120</v>
      </c>
      <c r="AD2059" s="15" t="str">
        <f>IF(Tabla2[[#This Row],[HORA ENTREGA]]="DIRECTO","On time", IF(AA2059&lt;&gt;"",IF(Tabla2[[#This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59" s="15" t="str">
        <f>MID(Tabla2[[#This Row],[TIPO]],1,3)</f>
        <v xml:space="preserve">40 </v>
      </c>
      <c r="AF20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SUPERMERCADO DEL NEUMATICO LTDA */ Cont: * BMOU5624378*/ HR Entrega: *10:30* /Dirección: *AV. GENERAL VELASQUEZ 10901, SAN BERNARDO</v>
      </c>
      <c r="AG2059" s="38" t="str">
        <f>IFERROR(HYPERLINK("https://wa.me/"&amp;Tabla2[[#This Row],[CONTACTO]]&amp;"?text="&amp;Tabla2[[#This Row],[Mensaje]],"Enviar mensaje"),"")</f>
        <v>Enviar mensaje</v>
      </c>
      <c r="AH2059" s="15" t="str">
        <f>CONCATENATE(A2059,F2059)</f>
        <v>2058BMOU5624378</v>
      </c>
      <c r="AI2059" s="15" t="str">
        <f>CONCATENATE("ENT-",A2059)</f>
        <v>ENT-2058</v>
      </c>
      <c r="AJ2059" s="15" t="str">
        <f>IF(Tabla2[[#This Row],[Op]]&lt;&gt;"","ENTREGA","")</f>
        <v>ENTREGA</v>
      </c>
      <c r="AK2059" s="40" t="str">
        <f>(Tabla2[[#This Row],[FECHA ENTREGA]]&amp;Tabla2[[#This Row],[HORA ENTREGA]])</f>
        <v>461200,4375</v>
      </c>
      <c r="AL2059" s="34" t="str">
        <f>IFERROR(HYPERLINK("https://wa.me/"&amp;Tabla2[[#This Row],[CONTACTO]]&amp;"?text="&amp;Tabla2[[#This Row],[Mensaje]]),"")</f>
        <v>https://wa.me/56964850744?text=Hola!%0AServicio del día 08-04%0A *Cliente:* SUPERMERCADO DEL NEUMATICO LTDA */ Cont: * BMOU5624378*/ HR Entrega: *10:30* /Dirección: *AV. GENERAL VELASQUEZ 10901, SAN BERNARDO</v>
      </c>
    </row>
    <row r="2060" spans="1:38" s="15" customFormat="1" ht="16.5" customHeight="1" x14ac:dyDescent="0.2">
      <c r="A2060" s="15">
        <f>ROW(A2059)</f>
        <v>2059</v>
      </c>
      <c r="B2060" s="15">
        <f>IF(J2060=J2059,B2059+1,1)</f>
        <v>44</v>
      </c>
      <c r="C2060" s="15" t="s">
        <v>447</v>
      </c>
      <c r="D2060" s="25" t="s">
        <v>39</v>
      </c>
      <c r="E2060" s="27">
        <v>386892</v>
      </c>
      <c r="F2060" s="27" t="s">
        <v>3249</v>
      </c>
      <c r="G2060" s="27" t="s">
        <v>41</v>
      </c>
      <c r="H2060" s="27">
        <v>8295</v>
      </c>
      <c r="I2060" s="27" t="s">
        <v>42</v>
      </c>
      <c r="J2060" s="28">
        <v>46120</v>
      </c>
      <c r="K2060" s="26">
        <v>0.33333333333333331</v>
      </c>
      <c r="L2060" s="26"/>
      <c r="M2060" s="27" t="s">
        <v>953</v>
      </c>
      <c r="N2060" s="25">
        <f>IFERROR(VLOOKUP(M2060,Data!$J$1:$K$58,2,0),"")</f>
        <v>56967128754</v>
      </c>
      <c r="O2060" s="27" t="s">
        <v>253</v>
      </c>
      <c r="P2060" s="27"/>
      <c r="Q2060" s="27" t="s">
        <v>450</v>
      </c>
      <c r="R2060" s="27" t="s">
        <v>1821</v>
      </c>
      <c r="S2060" s="27" t="s">
        <v>953</v>
      </c>
      <c r="T2060" s="27"/>
      <c r="U2060" s="28">
        <v>46120</v>
      </c>
      <c r="X2060" s="27"/>
      <c r="Y2060" s="27"/>
      <c r="Z2060" s="29"/>
      <c r="AA2060" s="29">
        <v>0.32083333333333336</v>
      </c>
      <c r="AB2060" s="29">
        <v>0.44305555555555554</v>
      </c>
      <c r="AC2060" s="30">
        <v>46120</v>
      </c>
      <c r="AD2060" s="15" t="str">
        <f>IF(Tabla2[[#This Row],[HORA ENTREGA]]="DIRECTO","On time", IF(AA2060&lt;&gt;"",IF(Tabla2[[#This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0" s="15" t="str">
        <f>MID(Tabla2[[#This Row],[TIPO]],1,3)</f>
        <v xml:space="preserve">40 </v>
      </c>
      <c r="AF20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08-04%0A *Cliente:* TECNIKA S A */ Cont: * TEMU7191012*/ HR Entrega: *08:00* /Dirección: *Los Olivos 1270, Pudahuel</v>
      </c>
      <c r="AG2060" s="38" t="str">
        <f>IFERROR(HYPERLINK("https://wa.me/"&amp;Tabla2[[#This Row],[CONTACTO]]&amp;"?text="&amp;Tabla2[[#This Row],[Mensaje]],"Enviar mensaje"),"")</f>
        <v>Enviar mensaje</v>
      </c>
      <c r="AH2060" s="15" t="str">
        <f>CONCATENATE(A2060,F2060)</f>
        <v>2059TEMU7191012</v>
      </c>
      <c r="AI2060" s="15" t="str">
        <f>CONCATENATE("ENT-",A2060)</f>
        <v>ENT-2059</v>
      </c>
      <c r="AJ2060" s="15" t="str">
        <f>IF(Tabla2[[#This Row],[Op]]&lt;&gt;"","ENTREGA","")</f>
        <v>ENTREGA</v>
      </c>
      <c r="AK2060" s="40" t="str">
        <f>(Tabla2[[#This Row],[FECHA ENTREGA]]&amp;Tabla2[[#This Row],[HORA ENTREGA]])</f>
        <v>461200,333333333333333</v>
      </c>
      <c r="AL2060" s="34" t="str">
        <f>IFERROR(HYPERLINK("https://wa.me/"&amp;Tabla2[[#This Row],[CONTACTO]]&amp;"?text="&amp;Tabla2[[#This Row],[Mensaje]]),"")</f>
        <v>https://wa.me/56967128754?text=Hola!%0AServicio del día 08-04%0A *Cliente:* TECNIKA S A */ Cont: * TEMU7191012*/ HR Entrega: *08:00* /Dirección: *Los Olivos 1270, Pudahuel</v>
      </c>
    </row>
    <row r="2061" spans="1:38" s="15" customFormat="1" ht="16.5" customHeight="1" x14ac:dyDescent="0.2">
      <c r="A2061" s="15">
        <f>ROW(A2060)</f>
        <v>2060</v>
      </c>
      <c r="B2061" s="15">
        <f>IF(J2061=J2060,B2060+1,1)</f>
        <v>45</v>
      </c>
      <c r="C2061" s="15" t="s">
        <v>2344</v>
      </c>
      <c r="D2061" s="25" t="s">
        <v>39</v>
      </c>
      <c r="E2061" s="27">
        <v>1198760</v>
      </c>
      <c r="F2061" s="27" t="s">
        <v>3250</v>
      </c>
      <c r="G2061" s="27" t="s">
        <v>41</v>
      </c>
      <c r="H2061" s="27">
        <v>7653</v>
      </c>
      <c r="I2061" s="27" t="s">
        <v>3251</v>
      </c>
      <c r="J2061" s="28">
        <v>46120</v>
      </c>
      <c r="K2061" s="26">
        <v>0.33333333333333331</v>
      </c>
      <c r="L2061" s="26"/>
      <c r="M2061" s="27" t="s">
        <v>158</v>
      </c>
      <c r="N2061" s="25">
        <f>IFERROR(VLOOKUP(M2061,Data!$J$1:$K$58,2,0),"")</f>
        <v>56931745801</v>
      </c>
      <c r="O2061" s="27" t="s">
        <v>370</v>
      </c>
      <c r="P2061" s="27"/>
      <c r="Q2061" s="27" t="s">
        <v>3110</v>
      </c>
      <c r="R2061" s="27" t="s">
        <v>3252</v>
      </c>
      <c r="S2061" s="27" t="s">
        <v>3152</v>
      </c>
      <c r="T2061" s="27"/>
      <c r="U2061" s="28">
        <v>46120</v>
      </c>
      <c r="X2061" s="27"/>
      <c r="Y2061" s="27"/>
      <c r="Z2061" s="29"/>
      <c r="AA2061" s="29">
        <v>0.32083333333333336</v>
      </c>
      <c r="AB2061" s="29">
        <v>0.42152777777777778</v>
      </c>
      <c r="AC2061" s="30">
        <v>46120</v>
      </c>
      <c r="AD2061" s="15" t="str">
        <f>IF(Tabla2[[#This Row],[HORA ENTREGA]]="DIRECTO","On time", IF(AA2061&lt;&gt;"",IF(Tabla2[[#This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1" s="15" t="str">
        <f>MID(Tabla2[[#This Row],[TIPO]],1,3)</f>
        <v xml:space="preserve">40 </v>
      </c>
      <c r="AF20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THE ANDES BRANDS */ Cont: * CMAU4679110*/ HR Entrega: *08:00* /Dirección: *Boulevard Poniente, Modulos 21 y 22 Enea, Pudahuel </v>
      </c>
      <c r="AG2061" s="38" t="str">
        <f>IFERROR(HYPERLINK("https://wa.me/"&amp;Tabla2[[#This Row],[CONTACTO]]&amp;"?text="&amp;Tabla2[[#This Row],[Mensaje]],"Enviar mensaje"),"")</f>
        <v>Enviar mensaje</v>
      </c>
      <c r="AH2061" s="15" t="str">
        <f>CONCATENATE(A2061,F2061)</f>
        <v>2060CMAU4679110</v>
      </c>
      <c r="AI2061" s="15" t="str">
        <f>CONCATENATE("ENT-",A2061)</f>
        <v>ENT-2060</v>
      </c>
      <c r="AJ2061" s="15" t="str">
        <f>IF(Tabla2[[#This Row],[Op]]&lt;&gt;"","ENTREGA","")</f>
        <v>ENTREGA</v>
      </c>
      <c r="AK2061" s="40" t="str">
        <f>(Tabla2[[#This Row],[FECHA ENTREGA]]&amp;Tabla2[[#This Row],[HORA ENTREGA]])</f>
        <v>461200,333333333333333</v>
      </c>
      <c r="AL2061" s="34" t="str">
        <f>IFERROR(HYPERLINK("https://wa.me/"&amp;Tabla2[[#This Row],[CONTACTO]]&amp;"?text="&amp;Tabla2[[#This Row],[Mensaje]]),"")</f>
        <v xml:space="preserve">https://wa.me/56931745801?text=Hola!%0AServicio del día 08-04%0A *Cliente:* THE ANDES BRANDS */ Cont: * CMAU4679110*/ HR Entrega: *08:00* /Dirección: *Boulevard Poniente, Modulos 21 y 22 Enea, Pudahuel </v>
      </c>
    </row>
    <row r="2062" spans="1:38" s="15" customFormat="1" ht="16.5" customHeight="1" x14ac:dyDescent="0.2">
      <c r="A2062" s="15">
        <f>ROW(A2061)</f>
        <v>2061</v>
      </c>
      <c r="B2062" s="15">
        <f>IF(J2062=J2061,B2061+1,1)</f>
        <v>46</v>
      </c>
      <c r="C2062" s="15" t="s">
        <v>2344</v>
      </c>
      <c r="D2062" s="25" t="s">
        <v>39</v>
      </c>
      <c r="E2062" s="27">
        <v>1198761</v>
      </c>
      <c r="F2062" s="27" t="s">
        <v>3253</v>
      </c>
      <c r="G2062" s="27" t="s">
        <v>41</v>
      </c>
      <c r="H2062" s="27">
        <v>7653</v>
      </c>
      <c r="I2062" s="27" t="s">
        <v>3251</v>
      </c>
      <c r="J2062" s="28">
        <v>46120</v>
      </c>
      <c r="K2062" s="26">
        <v>0.33333333333333331</v>
      </c>
      <c r="L2062" s="26"/>
      <c r="M2062" s="27" t="s">
        <v>86</v>
      </c>
      <c r="N2062" s="25">
        <f>IFERROR(VLOOKUP(M2062,Data!$J$1:$K$58,2,0),"")</f>
        <v>56956654384</v>
      </c>
      <c r="O2062" s="27" t="s">
        <v>87</v>
      </c>
      <c r="P2062" s="27"/>
      <c r="Q2062" s="27" t="s">
        <v>3110</v>
      </c>
      <c r="R2062" s="27" t="s">
        <v>3252</v>
      </c>
      <c r="S2062" s="27" t="s">
        <v>158</v>
      </c>
      <c r="T2062" s="27"/>
      <c r="U2062" s="28">
        <v>46120</v>
      </c>
      <c r="X2062" s="27"/>
      <c r="Y2062" s="27"/>
      <c r="Z2062" s="29"/>
      <c r="AA2062" s="29">
        <v>0.31944444444444442</v>
      </c>
      <c r="AB2062" s="29">
        <v>0.46736111111111112</v>
      </c>
      <c r="AC2062" s="30">
        <v>46120</v>
      </c>
      <c r="AD2062" s="15" t="str">
        <f>IF(Tabla2[[#This Row],[HORA ENTREGA]]="DIRECTO","On time", IF(AA2062&lt;&gt;"",IF(Tabla2[[#This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2" s="15" t="str">
        <f>MID(Tabla2[[#This Row],[TIPO]],1,3)</f>
        <v xml:space="preserve">40 </v>
      </c>
      <c r="AF20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08-04%0A *Cliente:* THE ANDES BRANDS */ Cont: * CMAU6133474*/ HR Entrega: *08:00* /Dirección: *Boulevard Poniente, Modulos 21 y 22 Enea, Pudahuel </v>
      </c>
      <c r="AG2062" s="38" t="str">
        <f>IFERROR(HYPERLINK("https://wa.me/"&amp;Tabla2[[#This Row],[CONTACTO]]&amp;"?text="&amp;Tabla2[[#This Row],[Mensaje]],"Enviar mensaje"),"")</f>
        <v>Enviar mensaje</v>
      </c>
      <c r="AH2062" s="15" t="str">
        <f>CONCATENATE(A2062,F2062)</f>
        <v>2061CMAU6133474</v>
      </c>
      <c r="AI2062" s="15" t="str">
        <f>CONCATENATE("ENT-",A2062)</f>
        <v>ENT-2061</v>
      </c>
      <c r="AJ2062" s="15" t="str">
        <f>IF(Tabla2[[#This Row],[Op]]&lt;&gt;"","ENTREGA","")</f>
        <v>ENTREGA</v>
      </c>
      <c r="AK2062" s="40" t="str">
        <f>(Tabla2[[#This Row],[FECHA ENTREGA]]&amp;Tabla2[[#This Row],[HORA ENTREGA]])</f>
        <v>461200,333333333333333</v>
      </c>
      <c r="AL2062" s="34" t="str">
        <f>IFERROR(HYPERLINK("https://wa.me/"&amp;Tabla2[[#This Row],[CONTACTO]]&amp;"?text="&amp;Tabla2[[#This Row],[Mensaje]]),"")</f>
        <v xml:space="preserve">https://wa.me/56956654384?text=Hola!%0AServicio del día 08-04%0A *Cliente:* THE ANDES BRANDS */ Cont: * CMAU6133474*/ HR Entrega: *08:00* /Dirección: *Boulevard Poniente, Modulos 21 y 22 Enea, Pudahuel </v>
      </c>
    </row>
    <row r="2063" spans="1:38" s="15" customFormat="1" ht="16.5" customHeight="1" x14ac:dyDescent="0.2">
      <c r="A2063" s="15">
        <f>ROW(A2062)</f>
        <v>2062</v>
      </c>
      <c r="B2063" s="15">
        <f>IF(J2063=J2062,B2062+1,1)</f>
        <v>1</v>
      </c>
      <c r="C2063" s="15" t="s">
        <v>1107</v>
      </c>
      <c r="D2063" s="25" t="s">
        <v>39</v>
      </c>
      <c r="E2063" s="27">
        <v>301795</v>
      </c>
      <c r="F2063" s="27" t="s">
        <v>3254</v>
      </c>
      <c r="G2063" s="27" t="s">
        <v>41</v>
      </c>
      <c r="H2063" s="27">
        <v>24609</v>
      </c>
      <c r="I2063" s="27" t="s">
        <v>3255</v>
      </c>
      <c r="J2063" s="28">
        <v>46121</v>
      </c>
      <c r="K2063" s="26">
        <v>0.375</v>
      </c>
      <c r="L2063" s="26"/>
      <c r="M2063" s="27" t="s">
        <v>649</v>
      </c>
      <c r="N2063" s="25">
        <f>IFERROR(VLOOKUP(M2063,Data!$J$1:$K$58,2,0),"")</f>
        <v>56939438073</v>
      </c>
      <c r="O2063" s="27" t="s">
        <v>203</v>
      </c>
      <c r="P2063" s="27"/>
      <c r="Q2063" s="27" t="s">
        <v>1110</v>
      </c>
      <c r="R2063" s="27" t="s">
        <v>218</v>
      </c>
      <c r="S2063" s="27" t="s">
        <v>3125</v>
      </c>
      <c r="T2063" s="27"/>
      <c r="U2063" s="28">
        <v>46121</v>
      </c>
      <c r="X2063" s="27"/>
      <c r="Y2063" s="27"/>
      <c r="Z2063" s="29"/>
      <c r="AA2063" s="29">
        <v>0.36666666666666664</v>
      </c>
      <c r="AB2063" s="29">
        <v>0.56597222222222221</v>
      </c>
      <c r="AC2063" s="30">
        <v>46121</v>
      </c>
      <c r="AD2063" s="15" t="str">
        <f>IF(Tabla2[[#This Row],[HORA ENTREGA]]="DIRECTO","On time", IF(AA2063&lt;&gt;"",IF(Tabla2[[#This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3" s="15" t="str">
        <f>MID(Tabla2[[#This Row],[TIPO]],1,3)</f>
        <v xml:space="preserve">40 </v>
      </c>
      <c r="AF20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ACEROS BW SPA */ Cont: * MRSU8887367*/ HR Entrega: *09:00* /Dirección: *VOLCAN TUPUNGATO 832, GALPON C; PUDAHUEL</v>
      </c>
      <c r="AG2063" s="38" t="str">
        <f>IFERROR(HYPERLINK("https://wa.me/"&amp;Tabla2[[#This Row],[CONTACTO]]&amp;"?text="&amp;Tabla2[[#This Row],[Mensaje]],"Enviar mensaje"),"")</f>
        <v>Enviar mensaje</v>
      </c>
      <c r="AH2063" s="15" t="str">
        <f>CONCATENATE(A2063,F2063)</f>
        <v>2062MRSU8887367</v>
      </c>
      <c r="AI2063" s="15" t="str">
        <f>CONCATENATE("ENT-",A2063)</f>
        <v>ENT-2062</v>
      </c>
      <c r="AJ2063" s="15" t="str">
        <f>IF(Tabla2[[#This Row],[Op]]&lt;&gt;"","ENTREGA","")</f>
        <v>ENTREGA</v>
      </c>
      <c r="AK2063" s="40" t="str">
        <f>(Tabla2[[#This Row],[FECHA ENTREGA]]&amp;Tabla2[[#This Row],[HORA ENTREGA]])</f>
        <v>461210,375</v>
      </c>
      <c r="AL2063" s="34" t="str">
        <f>IFERROR(HYPERLINK("https://wa.me/"&amp;Tabla2[[#This Row],[CONTACTO]]&amp;"?text="&amp;Tabla2[[#This Row],[Mensaje]]),"")</f>
        <v>https://wa.me/56939438073?text=Hola!%0AServicio del día 09-04%0A *Cliente:* ACEROS BW SPA */ Cont: * MRSU8887367*/ HR Entrega: *09:00* /Dirección: *VOLCAN TUPUNGATO 832, GALPON C; PUDAHUEL</v>
      </c>
    </row>
    <row r="2064" spans="1:38" s="15" customFormat="1" ht="16.5" customHeight="1" x14ac:dyDescent="0.2">
      <c r="A2064" s="15">
        <f>ROW(A2063)</f>
        <v>2063</v>
      </c>
      <c r="B2064" s="15">
        <f>IF(J2064=J2063,B2063+1,1)</f>
        <v>2</v>
      </c>
      <c r="C2064" s="15" t="s">
        <v>263</v>
      </c>
      <c r="D2064" s="25" t="s">
        <v>39</v>
      </c>
      <c r="E2064" s="27">
        <v>1288186</v>
      </c>
      <c r="F2064" s="27" t="s">
        <v>3256</v>
      </c>
      <c r="G2064" s="27" t="s">
        <v>41</v>
      </c>
      <c r="H2064" s="27">
        <v>20097</v>
      </c>
      <c r="I2064" s="27" t="s">
        <v>42</v>
      </c>
      <c r="J2064" s="28">
        <v>46121</v>
      </c>
      <c r="K2064" s="26">
        <v>0.35416666666666669</v>
      </c>
      <c r="L2064" s="26"/>
      <c r="M2064" s="27" t="s">
        <v>325</v>
      </c>
      <c r="N2064" s="25">
        <f>IFERROR(VLOOKUP(M2064,Data!$J$1:$K$58,2,0),"")</f>
        <v>56964850744</v>
      </c>
      <c r="O2064" s="27" t="s">
        <v>326</v>
      </c>
      <c r="P2064" s="27"/>
      <c r="Q2064" s="27" t="s">
        <v>1920</v>
      </c>
      <c r="R2064" s="27" t="s">
        <v>218</v>
      </c>
      <c r="S2064" s="27" t="s">
        <v>325</v>
      </c>
      <c r="T2064" s="27"/>
      <c r="U2064" s="28">
        <v>46121</v>
      </c>
      <c r="X2064" s="27"/>
      <c r="Y2064" s="27"/>
      <c r="Z2064" s="29"/>
      <c r="AA2064" s="29">
        <v>0.35069444444444442</v>
      </c>
      <c r="AB2064" s="29">
        <v>0.53819444444444442</v>
      </c>
      <c r="AC2064" s="30">
        <v>46121</v>
      </c>
      <c r="AD2064" s="15" t="str">
        <f>IF(Tabla2[[#This Row],[HORA ENTREGA]]="DIRECTO","On time", IF(AA2064&lt;&gt;"",IF(Tabla2[[#This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4" s="15" t="str">
        <f>MID(Tabla2[[#This Row],[TIPO]],1,3)</f>
        <v xml:space="preserve">40 </v>
      </c>
      <c r="AF20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BARCEL CHILE S.A. */ Cont: * CSNU5783418*/ HR Entrega: *08:30* /Dirección: *bodega Agunsa, dirección La montaña 1550, Quilicura </v>
      </c>
      <c r="AG2064" s="38" t="str">
        <f>IFERROR(HYPERLINK("https://wa.me/"&amp;Tabla2[[#This Row],[CONTACTO]]&amp;"?text="&amp;Tabla2[[#This Row],[Mensaje]],"Enviar mensaje"),"")</f>
        <v>Enviar mensaje</v>
      </c>
      <c r="AH2064" s="15" t="str">
        <f>CONCATENATE(A2064,F2064)</f>
        <v>2063CSNU5783418</v>
      </c>
      <c r="AI2064" s="15" t="str">
        <f>CONCATENATE("ENT-",A2064)</f>
        <v>ENT-2063</v>
      </c>
      <c r="AJ2064" s="15" t="str">
        <f>IF(Tabla2[[#This Row],[Op]]&lt;&gt;"","ENTREGA","")</f>
        <v>ENTREGA</v>
      </c>
      <c r="AK2064" s="40" t="str">
        <f>(Tabla2[[#This Row],[FECHA ENTREGA]]&amp;Tabla2[[#This Row],[HORA ENTREGA]])</f>
        <v>461210,354166666666667</v>
      </c>
      <c r="AL2064" s="34" t="str">
        <f>IFERROR(HYPERLINK("https://wa.me/"&amp;Tabla2[[#This Row],[CONTACTO]]&amp;"?text="&amp;Tabla2[[#This Row],[Mensaje]]),"")</f>
        <v xml:space="preserve">https://wa.me/56964850744?text=Hola!%0AServicio del día 09-04%0A *Cliente:* BARCEL CHILE S.A. */ Cont: * CSNU5783418*/ HR Entrega: *08:30* /Dirección: *bodega Agunsa, dirección La montaña 1550, Quilicura </v>
      </c>
    </row>
    <row r="2065" spans="1:38" s="15" customFormat="1" ht="16.5" customHeight="1" x14ac:dyDescent="0.2">
      <c r="A2065" s="15">
        <f>ROW(A2064)</f>
        <v>2064</v>
      </c>
      <c r="B2065" s="15">
        <f>IF(J2065=J2064,B2064+1,1)</f>
        <v>3</v>
      </c>
      <c r="C2065" s="15" t="s">
        <v>263</v>
      </c>
      <c r="D2065" s="25" t="s">
        <v>39</v>
      </c>
      <c r="E2065" s="27">
        <v>1288186</v>
      </c>
      <c r="F2065" s="27" t="s">
        <v>3257</v>
      </c>
      <c r="G2065" s="27" t="s">
        <v>41</v>
      </c>
      <c r="H2065" s="27">
        <v>20097</v>
      </c>
      <c r="I2065" s="27" t="s">
        <v>42</v>
      </c>
      <c r="J2065" s="28">
        <v>46121</v>
      </c>
      <c r="K2065" s="26">
        <v>0.35416666666666669</v>
      </c>
      <c r="L2065" s="26"/>
      <c r="M2065" s="27" t="s">
        <v>192</v>
      </c>
      <c r="N2065" s="25">
        <f>IFERROR(VLOOKUP(M2065,Data!$J$1:$K$58,2,0),"")</f>
        <v>56967396661</v>
      </c>
      <c r="O2065" s="27" t="s">
        <v>181</v>
      </c>
      <c r="P2065" s="27"/>
      <c r="Q2065" s="27" t="s">
        <v>1920</v>
      </c>
      <c r="R2065" s="27" t="s">
        <v>218</v>
      </c>
      <c r="S2065" s="27" t="s">
        <v>3198</v>
      </c>
      <c r="T2065" s="27"/>
      <c r="U2065" s="28">
        <v>46121</v>
      </c>
      <c r="X2065" s="27"/>
      <c r="Y2065" s="27"/>
      <c r="Z2065" s="29"/>
      <c r="AA2065" s="29">
        <v>0.34166666666666667</v>
      </c>
      <c r="AB2065" s="29">
        <v>0.49652777777777779</v>
      </c>
      <c r="AC2065" s="30">
        <v>46121</v>
      </c>
      <c r="AD2065" s="15" t="str">
        <f>IF(Tabla2[[#This Row],[HORA ENTREGA]]="DIRECTO","On time", IF(AA2065&lt;&gt;"",IF(Tabla2[[#This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5" s="15" t="str">
        <f>MID(Tabla2[[#This Row],[TIPO]],1,3)</f>
        <v xml:space="preserve">40 </v>
      </c>
      <c r="AF20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BARCEL CHILE S.A. */ Cont: * FFAU6552041*/ HR Entrega: *08:30* /Dirección: *bodega Agunsa, dirección La montaña 1550, Quilicura </v>
      </c>
      <c r="AG2065" s="38" t="str">
        <f>IFERROR(HYPERLINK("https://wa.me/"&amp;Tabla2[[#This Row],[CONTACTO]]&amp;"?text="&amp;Tabla2[[#This Row],[Mensaje]],"Enviar mensaje"),"")</f>
        <v>Enviar mensaje</v>
      </c>
      <c r="AH2065" s="15" t="str">
        <f>CONCATENATE(A2065,F2065)</f>
        <v>2064FFAU6552041</v>
      </c>
      <c r="AI2065" s="15" t="str">
        <f>CONCATENATE("ENT-",A2065)</f>
        <v>ENT-2064</v>
      </c>
      <c r="AJ2065" s="15" t="str">
        <f>IF(Tabla2[[#This Row],[Op]]&lt;&gt;"","ENTREGA","")</f>
        <v>ENTREGA</v>
      </c>
      <c r="AK2065" s="40" t="str">
        <f>(Tabla2[[#This Row],[FECHA ENTREGA]]&amp;Tabla2[[#This Row],[HORA ENTREGA]])</f>
        <v>461210,354166666666667</v>
      </c>
      <c r="AL2065" s="34" t="str">
        <f>IFERROR(HYPERLINK("https://wa.me/"&amp;Tabla2[[#This Row],[CONTACTO]]&amp;"?text="&amp;Tabla2[[#This Row],[Mensaje]]),"")</f>
        <v xml:space="preserve">https://wa.me/56967396661?text=Hola!%0AServicio del día 09-04%0A *Cliente:* BARCEL CHILE S.A. */ Cont: * FFAU6552041*/ HR Entrega: *08:30* /Dirección: *bodega Agunsa, dirección La montaña 1550, Quilicura </v>
      </c>
    </row>
    <row r="2066" spans="1:38" s="15" customFormat="1" ht="16.5" customHeight="1" x14ac:dyDescent="0.2">
      <c r="A2066" s="15">
        <f>ROW(A2065)</f>
        <v>2065</v>
      </c>
      <c r="B2066" s="15">
        <f>IF(J2066=J2065,B2065+1,1)</f>
        <v>4</v>
      </c>
      <c r="C2066" s="15" t="s">
        <v>263</v>
      </c>
      <c r="D2066" s="25" t="s">
        <v>39</v>
      </c>
      <c r="E2066" s="27">
        <v>1288186</v>
      </c>
      <c r="F2066" s="27" t="s">
        <v>3258</v>
      </c>
      <c r="G2066" s="27" t="s">
        <v>41</v>
      </c>
      <c r="H2066" s="27">
        <v>20097</v>
      </c>
      <c r="I2066" s="27" t="s">
        <v>42</v>
      </c>
      <c r="J2066" s="28">
        <v>46121</v>
      </c>
      <c r="K2066" s="26">
        <v>0.39583333333333331</v>
      </c>
      <c r="L2066" s="26"/>
      <c r="M2066" s="27" t="s">
        <v>347</v>
      </c>
      <c r="N2066" s="25">
        <f>IFERROR(VLOOKUP(M2066,Data!$J$1:$K$58,2,0),"")</f>
        <v>56976511010</v>
      </c>
      <c r="O2066" s="27" t="s">
        <v>516</v>
      </c>
      <c r="P2066" s="27"/>
      <c r="Q2066" s="27" t="s">
        <v>1920</v>
      </c>
      <c r="R2066" s="27" t="s">
        <v>218</v>
      </c>
      <c r="S2066" s="27" t="s">
        <v>3101</v>
      </c>
      <c r="T2066" s="27"/>
      <c r="U2066" s="28">
        <v>46121</v>
      </c>
      <c r="X2066" s="27"/>
      <c r="Y2066" s="27"/>
      <c r="Z2066" s="29"/>
      <c r="AA2066" s="29">
        <v>0.53819444444444442</v>
      </c>
      <c r="AB2066" s="29">
        <v>0.60069444444444442</v>
      </c>
      <c r="AC2066" s="30">
        <v>46121</v>
      </c>
      <c r="AD2066" s="15" t="str">
        <f>IF(Tabla2[[#This Row],[HORA ENTREGA]]="DIRECTO","On time", IF(AA2066&lt;&gt;"",IF(Tabla2[[#This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66" s="15" t="str">
        <f>MID(Tabla2[[#This Row],[TIPO]],1,3)</f>
        <v xml:space="preserve">40 </v>
      </c>
      <c r="AF20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BARCEL CHILE S.A. */ Cont: * TIIU5352631*/ HR Entrega: *09:30* /Dirección: *bodega Agunsa, dirección La montaña 1550, Quilicura </v>
      </c>
      <c r="AG2066" s="38" t="str">
        <f>IFERROR(HYPERLINK("https://wa.me/"&amp;Tabla2[[#This Row],[CONTACTO]]&amp;"?text="&amp;Tabla2[[#This Row],[Mensaje]],"Enviar mensaje"),"")</f>
        <v>Enviar mensaje</v>
      </c>
      <c r="AH2066" s="15" t="str">
        <f>CONCATENATE(A2066,F2066)</f>
        <v>2065TIIU5352631</v>
      </c>
      <c r="AI2066" s="15" t="str">
        <f>CONCATENATE("ENT-",A2066)</f>
        <v>ENT-2065</v>
      </c>
      <c r="AJ2066" s="15" t="str">
        <f>IF(Tabla2[[#This Row],[Op]]&lt;&gt;"","ENTREGA","")</f>
        <v>ENTREGA</v>
      </c>
      <c r="AK2066" s="40" t="str">
        <f>(Tabla2[[#This Row],[FECHA ENTREGA]]&amp;Tabla2[[#This Row],[HORA ENTREGA]])</f>
        <v>461210,395833333333333</v>
      </c>
      <c r="AL2066" s="34" t="str">
        <f>IFERROR(HYPERLINK("https://wa.me/"&amp;Tabla2[[#This Row],[CONTACTO]]&amp;"?text="&amp;Tabla2[[#This Row],[Mensaje]]),"")</f>
        <v xml:space="preserve">https://wa.me/56976511010?text=Hola!%0AServicio del día 09-04%0A *Cliente:* BARCEL CHILE S.A. */ Cont: * TIIU5352631*/ HR Entrega: *09:30* /Dirección: *bodega Agunsa, dirección La montaña 1550, Quilicura </v>
      </c>
    </row>
    <row r="2067" spans="1:38" s="15" customFormat="1" ht="16.5" customHeight="1" x14ac:dyDescent="0.2">
      <c r="A2067" s="15">
        <f>ROW(A2066)</f>
        <v>2066</v>
      </c>
      <c r="B2067" s="15">
        <f>IF(J2067=J2066,B2066+1,1)</f>
        <v>5</v>
      </c>
      <c r="C2067" s="15" t="s">
        <v>2305</v>
      </c>
      <c r="D2067" s="25" t="s">
        <v>39</v>
      </c>
      <c r="E2067" s="27">
        <v>1198277</v>
      </c>
      <c r="F2067" s="27" t="s">
        <v>3259</v>
      </c>
      <c r="G2067" s="27" t="s">
        <v>64</v>
      </c>
      <c r="H2067" s="27">
        <v>1943</v>
      </c>
      <c r="I2067" s="27" t="s">
        <v>3260</v>
      </c>
      <c r="J2067" s="28">
        <v>46121</v>
      </c>
      <c r="K2067" s="26">
        <v>0.33333333333333331</v>
      </c>
      <c r="L2067" s="26"/>
      <c r="M2067" s="27" t="s">
        <v>55</v>
      </c>
      <c r="N2067" s="25">
        <f>IFERROR(VLOOKUP(M2067,Data!$J$1:$K$58,2,0),"")</f>
        <v>56992164782</v>
      </c>
      <c r="O2067" s="27" t="s">
        <v>56</v>
      </c>
      <c r="P2067" s="27"/>
      <c r="Q2067" s="27" t="s">
        <v>3261</v>
      </c>
      <c r="R2067" s="27" t="s">
        <v>3205</v>
      </c>
      <c r="S2067" s="27" t="s">
        <v>55</v>
      </c>
      <c r="T2067" s="27"/>
      <c r="U2067" s="28">
        <v>46121</v>
      </c>
      <c r="X2067" s="27"/>
      <c r="Y2067" s="27"/>
      <c r="Z2067" s="29"/>
      <c r="AA2067" s="29">
        <v>0.33680555555555558</v>
      </c>
      <c r="AB2067" s="29">
        <v>0.4861111111111111</v>
      </c>
      <c r="AC2067" s="30">
        <v>46121</v>
      </c>
      <c r="AD2067" s="15" t="str">
        <f>IF(Tabla2[[#This Row],[HORA ENTREGA]]="DIRECTO","On time", IF(AA2067&lt;&gt;"",IF(Tabla2[[#This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67" s="15" t="str">
        <f>MID(Tabla2[[#This Row],[TIPO]],1,3)</f>
        <v xml:space="preserve">20 </v>
      </c>
      <c r="AF20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CHILESIN S.A */ Cont: * WEDU1801373*/ HR Entrega: *08:00* /Dirección: *PANAMERICANA SUR KM 81.2, RANCAGUA</v>
      </c>
      <c r="AG2067" s="38" t="str">
        <f>IFERROR(HYPERLINK("https://wa.me/"&amp;Tabla2[[#This Row],[CONTACTO]]&amp;"?text="&amp;Tabla2[[#This Row],[Mensaje]],"Enviar mensaje"),"")</f>
        <v>Enviar mensaje</v>
      </c>
      <c r="AH2067" s="15" t="str">
        <f>CONCATENATE(A2067,F2067)</f>
        <v>2066WEDU1801373</v>
      </c>
      <c r="AI2067" s="15" t="str">
        <f>CONCATENATE("ENT-",A2067)</f>
        <v>ENT-2066</v>
      </c>
      <c r="AJ2067" s="15" t="str">
        <f>IF(Tabla2[[#This Row],[Op]]&lt;&gt;"","ENTREGA","")</f>
        <v>ENTREGA</v>
      </c>
      <c r="AK2067" s="40" t="str">
        <f>(Tabla2[[#This Row],[FECHA ENTREGA]]&amp;Tabla2[[#This Row],[HORA ENTREGA]])</f>
        <v>461210,333333333333333</v>
      </c>
      <c r="AL2067" s="34" t="str">
        <f>IFERROR(HYPERLINK("https://wa.me/"&amp;Tabla2[[#This Row],[CONTACTO]]&amp;"?text="&amp;Tabla2[[#This Row],[Mensaje]]),"")</f>
        <v>https://wa.me/56992164782?text=Hola!%0AServicio del día 09-04%0A *Cliente:* CHILESIN S.A */ Cont: * WEDU1801373*/ HR Entrega: *08:00* /Dirección: *PANAMERICANA SUR KM 81.2, RANCAGUA</v>
      </c>
    </row>
    <row r="2068" spans="1:38" s="15" customFormat="1" ht="16.5" customHeight="1" x14ac:dyDescent="0.2">
      <c r="A2068" s="15">
        <f>ROW(A2067)</f>
        <v>2067</v>
      </c>
      <c r="B2068" s="15">
        <f>IF(J2068=J2067,B2067+1,1)</f>
        <v>6</v>
      </c>
      <c r="C2068" s="15" t="s">
        <v>94</v>
      </c>
      <c r="D2068" s="25" t="s">
        <v>39</v>
      </c>
      <c r="E2068" s="27" t="s">
        <v>3262</v>
      </c>
      <c r="F2068" s="27" t="s">
        <v>456</v>
      </c>
      <c r="G2068" s="27" t="s">
        <v>456</v>
      </c>
      <c r="H2068" s="27">
        <v>24000</v>
      </c>
      <c r="I2068" s="27" t="s">
        <v>42</v>
      </c>
      <c r="J2068" s="28">
        <v>46121</v>
      </c>
      <c r="K2068" s="26">
        <v>0.33333333333333331</v>
      </c>
      <c r="L2068" s="26"/>
      <c r="M2068" s="27" t="s">
        <v>247</v>
      </c>
      <c r="N2068" s="25">
        <f>IFERROR(VLOOKUP(M2068,Data!$J$1:$K$58,2,0),"")</f>
        <v>56953157599</v>
      </c>
      <c r="O2068" s="27" t="s">
        <v>248</v>
      </c>
      <c r="P2068" s="27"/>
      <c r="Q2068" s="27" t="s">
        <v>3201</v>
      </c>
      <c r="R2068" s="27" t="s">
        <v>3202</v>
      </c>
      <c r="S2068" s="27"/>
      <c r="T2068" s="27"/>
      <c r="U2068" s="28"/>
      <c r="X2068" s="27"/>
      <c r="Y2068" s="27"/>
      <c r="Z2068" s="29"/>
      <c r="AA2068" s="29">
        <v>0.36805555555555558</v>
      </c>
      <c r="AB2068" s="29">
        <v>0.39930555555555558</v>
      </c>
      <c r="AC2068" s="30">
        <v>46121</v>
      </c>
      <c r="AD2068" s="15" t="str">
        <f>IF(Tabla2[[#This Row],[HORA ENTREGA]]="DIRECTO","On time", IF(AA2068&lt;&gt;"",IF(Tabla2[[#This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68" s="15" t="str">
        <f>MID(Tabla2[[#This Row],[TIPO]],1,3)</f>
        <v>RAM</v>
      </c>
      <c r="AF20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COMERCIAL E INDUSTRIAL PLASTICOS HOFFENS S.A. */ Cont: * RAMPLA*/ HR Entrega: *08:00* /Dirección: *CAMINO LONQUEN 10707 MAIPÚ</v>
      </c>
      <c r="AG2068" s="38" t="str">
        <f>IFERROR(HYPERLINK("https://wa.me/"&amp;Tabla2[[#This Row],[CONTACTO]]&amp;"?text="&amp;Tabla2[[#This Row],[Mensaje]],"Enviar mensaje"),"")</f>
        <v>Enviar mensaje</v>
      </c>
      <c r="AH2068" s="15" t="str">
        <f>CONCATENATE(A2068,F2068)</f>
        <v>2067RAMPLA</v>
      </c>
      <c r="AI2068" s="15" t="str">
        <f>CONCATENATE("ENT-",A2068)</f>
        <v>ENT-2067</v>
      </c>
      <c r="AJ2068" s="15" t="str">
        <f>IF(Tabla2[[#This Row],[Op]]&lt;&gt;"","ENTREGA","")</f>
        <v>ENTREGA</v>
      </c>
      <c r="AK2068" s="40" t="str">
        <f>(Tabla2[[#This Row],[FECHA ENTREGA]]&amp;Tabla2[[#This Row],[HORA ENTREGA]])</f>
        <v>461210,333333333333333</v>
      </c>
      <c r="AL2068" s="34" t="str">
        <f>IFERROR(HYPERLINK("https://wa.me/"&amp;Tabla2[[#This Row],[CONTACTO]]&amp;"?text="&amp;Tabla2[[#This Row],[Mensaje]]),"")</f>
        <v>https://wa.me/56953157599?text=Hola!%0AServicio del día 09-04%0A *Cliente:* COMERCIAL E INDUSTRIAL PLASTICOS HOFFENS S.A. */ Cont: * RAMPLA*/ HR Entrega: *08:00* /Dirección: *CAMINO LONQUEN 10707 MAIPÚ</v>
      </c>
    </row>
    <row r="2069" spans="1:38" s="15" customFormat="1" ht="16.5" customHeight="1" x14ac:dyDescent="0.2">
      <c r="A2069" s="15">
        <f>ROW(A2068)</f>
        <v>2068</v>
      </c>
      <c r="B2069" s="15">
        <f>IF(J2069=J2068,B2068+1,1)</f>
        <v>7</v>
      </c>
      <c r="C2069" s="15" t="s">
        <v>94</v>
      </c>
      <c r="D2069" s="25" t="s">
        <v>39</v>
      </c>
      <c r="E2069" s="27" t="s">
        <v>3262</v>
      </c>
      <c r="F2069" s="27" t="s">
        <v>456</v>
      </c>
      <c r="G2069" s="27" t="s">
        <v>456</v>
      </c>
      <c r="H2069" s="27">
        <v>24000</v>
      </c>
      <c r="I2069" s="27" t="s">
        <v>42</v>
      </c>
      <c r="J2069" s="28">
        <v>46121</v>
      </c>
      <c r="K2069" s="26">
        <v>0.33333333333333331</v>
      </c>
      <c r="L2069" s="26"/>
      <c r="M2069" s="27" t="s">
        <v>247</v>
      </c>
      <c r="N2069" s="25">
        <f>IFERROR(VLOOKUP(M2069,Data!$J$1:$K$58,2,0),"")</f>
        <v>56953157599</v>
      </c>
      <c r="O2069" s="27" t="s">
        <v>248</v>
      </c>
      <c r="P2069" s="27"/>
      <c r="Q2069" s="27" t="s">
        <v>3201</v>
      </c>
      <c r="R2069" s="27" t="s">
        <v>3202</v>
      </c>
      <c r="S2069" s="27"/>
      <c r="T2069" s="27"/>
      <c r="U2069" s="28"/>
      <c r="X2069" s="27"/>
      <c r="Y2069" s="27"/>
      <c r="Z2069" s="29"/>
      <c r="AA2069" s="29">
        <v>0.53125</v>
      </c>
      <c r="AB2069" s="29">
        <v>0.55555555555555558</v>
      </c>
      <c r="AC2069" s="30">
        <v>46121</v>
      </c>
      <c r="AD2069" s="15" t="str">
        <f>IF(Tabla2[[#This Row],[HORA ENTREGA]]="DIRECTO","On time", IF(AA2069&lt;&gt;"",IF(Tabla2[[#This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69" s="15" t="str">
        <f>MID(Tabla2[[#This Row],[TIPO]],1,3)</f>
        <v>RAM</v>
      </c>
      <c r="AF20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COMERCIAL E INDUSTRIAL PLASTICOS HOFFENS S.A. */ Cont: * RAMPLA*/ HR Entrega: *08:00* /Dirección: *CAMINO LONQUEN 10707 MAIPÚ</v>
      </c>
      <c r="AG2069" s="38" t="str">
        <f>IFERROR(HYPERLINK("https://wa.me/"&amp;Tabla2[[#This Row],[CONTACTO]]&amp;"?text="&amp;Tabla2[[#This Row],[Mensaje]],"Enviar mensaje"),"")</f>
        <v>Enviar mensaje</v>
      </c>
      <c r="AH2069" s="15" t="str">
        <f>CONCATENATE(A2069,F2069)</f>
        <v>2068RAMPLA</v>
      </c>
      <c r="AI2069" s="15" t="str">
        <f>CONCATENATE("ENT-",A2069)</f>
        <v>ENT-2068</v>
      </c>
      <c r="AJ2069" s="15" t="str">
        <f>IF(Tabla2[[#This Row],[Op]]&lt;&gt;"","ENTREGA","")</f>
        <v>ENTREGA</v>
      </c>
      <c r="AK2069" s="40" t="str">
        <f>(Tabla2[[#This Row],[FECHA ENTREGA]]&amp;Tabla2[[#This Row],[HORA ENTREGA]])</f>
        <v>461210,333333333333333</v>
      </c>
      <c r="AL2069" s="34" t="str">
        <f>IFERROR(HYPERLINK("https://wa.me/"&amp;Tabla2[[#This Row],[CONTACTO]]&amp;"?text="&amp;Tabla2[[#This Row],[Mensaje]]),"")</f>
        <v>https://wa.me/56953157599?text=Hola!%0AServicio del día 09-04%0A *Cliente:* COMERCIAL E INDUSTRIAL PLASTICOS HOFFENS S.A. */ Cont: * RAMPLA*/ HR Entrega: *08:00* /Dirección: *CAMINO LONQUEN 10707 MAIPÚ</v>
      </c>
    </row>
    <row r="2070" spans="1:38" s="15" customFormat="1" ht="16.5" customHeight="1" x14ac:dyDescent="0.2">
      <c r="A2070" s="15">
        <f>ROW(A2069)</f>
        <v>2069</v>
      </c>
      <c r="B2070" s="15">
        <f>IF(J2070=J2069,B2069+1,1)</f>
        <v>8</v>
      </c>
      <c r="C2070" s="15" t="s">
        <v>94</v>
      </c>
      <c r="D2070" s="25" t="s">
        <v>39</v>
      </c>
      <c r="E2070" s="27" t="s">
        <v>3262</v>
      </c>
      <c r="F2070" s="27" t="s">
        <v>456</v>
      </c>
      <c r="G2070" s="27" t="s">
        <v>456</v>
      </c>
      <c r="H2070" s="27">
        <v>24000</v>
      </c>
      <c r="I2070" s="27" t="s">
        <v>42</v>
      </c>
      <c r="J2070" s="28">
        <v>46121</v>
      </c>
      <c r="K2070" s="26">
        <v>0.33333333333333331</v>
      </c>
      <c r="L2070" s="26"/>
      <c r="M2070" s="27" t="s">
        <v>211</v>
      </c>
      <c r="N2070" s="25">
        <f>IFERROR(VLOOKUP(M2070,Data!$J$1:$K$58,2,0),"")</f>
        <v>56961282379</v>
      </c>
      <c r="O2070" s="27" t="s">
        <v>212</v>
      </c>
      <c r="P2070" s="27"/>
      <c r="Q2070" s="27" t="s">
        <v>3201</v>
      </c>
      <c r="R2070" s="27" t="s">
        <v>3202</v>
      </c>
      <c r="S2070" s="27"/>
      <c r="T2070" s="27"/>
      <c r="U2070" s="28"/>
      <c r="X2070" s="27"/>
      <c r="Y2070" s="27"/>
      <c r="Z2070" s="29"/>
      <c r="AA2070" s="29">
        <v>0.65416666666666667</v>
      </c>
      <c r="AB2070" s="29">
        <v>0.68333333333333335</v>
      </c>
      <c r="AC2070" s="30">
        <v>46121</v>
      </c>
      <c r="AD2070" s="15" t="str">
        <f>IF(Tabla2[[#This Row],[HORA ENTREGA]]="DIRECTO","On time", IF(AA2070&lt;&gt;"",IF(Tabla2[[#This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70" s="15" t="str">
        <f>MID(Tabla2[[#This Row],[TIPO]],1,3)</f>
        <v>RAM</v>
      </c>
      <c r="AF20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COMERCIAL E INDUSTRIAL PLASTICOS HOFFENS S.A. */ Cont: * RAMPLA*/ HR Entrega: *08:00* /Dirección: *CAMINO LONQUEN 10707 MAIPÚ</v>
      </c>
      <c r="AG2070" s="38" t="str">
        <f>IFERROR(HYPERLINK("https://wa.me/"&amp;Tabla2[[#This Row],[CONTACTO]]&amp;"?text="&amp;Tabla2[[#This Row],[Mensaje]],"Enviar mensaje"),"")</f>
        <v>Enviar mensaje</v>
      </c>
      <c r="AH2070" s="15" t="str">
        <f>CONCATENATE(A2070,F2070)</f>
        <v>2069RAMPLA</v>
      </c>
      <c r="AI2070" s="15" t="str">
        <f>CONCATENATE("ENT-",A2070)</f>
        <v>ENT-2069</v>
      </c>
      <c r="AJ2070" s="15" t="str">
        <f>IF(Tabla2[[#This Row],[Op]]&lt;&gt;"","ENTREGA","")</f>
        <v>ENTREGA</v>
      </c>
      <c r="AK2070" s="40" t="str">
        <f>(Tabla2[[#This Row],[FECHA ENTREGA]]&amp;Tabla2[[#This Row],[HORA ENTREGA]])</f>
        <v>461210,333333333333333</v>
      </c>
      <c r="AL2070" s="34" t="str">
        <f>IFERROR(HYPERLINK("https://wa.me/"&amp;Tabla2[[#This Row],[CONTACTO]]&amp;"?text="&amp;Tabla2[[#This Row],[Mensaje]]),"")</f>
        <v>https://wa.me/56961282379?text=Hola!%0AServicio del día 09-04%0A *Cliente:* COMERCIAL E INDUSTRIAL PLASTICOS HOFFENS S.A. */ Cont: * RAMPLA*/ HR Entrega: *08:00* /Dirección: *CAMINO LONQUEN 10707 MAIPÚ</v>
      </c>
    </row>
    <row r="2071" spans="1:38" s="15" customFormat="1" ht="16.5" customHeight="1" x14ac:dyDescent="0.2">
      <c r="A2071" s="15">
        <f>ROW(A2070)</f>
        <v>2070</v>
      </c>
      <c r="B2071" s="15">
        <f>IF(J2071=J2070,B2070+1,1)</f>
        <v>9</v>
      </c>
      <c r="C2071" s="15" t="s">
        <v>110</v>
      </c>
      <c r="D2071" s="25" t="s">
        <v>39</v>
      </c>
      <c r="E2071" s="27">
        <v>2030762</v>
      </c>
      <c r="F2071" s="27" t="s">
        <v>3263</v>
      </c>
      <c r="G2071" s="27" t="s">
        <v>64</v>
      </c>
      <c r="H2071" s="27">
        <v>29000</v>
      </c>
      <c r="I2071" s="27" t="s">
        <v>42</v>
      </c>
      <c r="J2071" s="28">
        <v>46121</v>
      </c>
      <c r="K2071" s="26">
        <v>0.33333333333333331</v>
      </c>
      <c r="L2071" s="26"/>
      <c r="M2071" s="27" t="s">
        <v>233</v>
      </c>
      <c r="N2071" s="25">
        <f>IFERROR(VLOOKUP(M2071,Data!$J$1:$K$58,2,0),"")</f>
        <v>56998494086</v>
      </c>
      <c r="O2071" s="27" t="s">
        <v>234</v>
      </c>
      <c r="P2071" s="27"/>
      <c r="Q2071" s="27" t="s">
        <v>113</v>
      </c>
      <c r="R2071" s="27" t="s">
        <v>218</v>
      </c>
      <c r="S2071" s="27" t="s">
        <v>225</v>
      </c>
      <c r="T2071" s="27"/>
      <c r="U2071" s="28">
        <v>46121</v>
      </c>
      <c r="X2071" s="27"/>
      <c r="Y2071" s="27"/>
      <c r="Z2071" s="29"/>
      <c r="AA2071" s="29">
        <v>0.33333333333333331</v>
      </c>
      <c r="AB2071" s="29">
        <v>0.52777777777777779</v>
      </c>
      <c r="AC2071" s="30">
        <v>46121</v>
      </c>
      <c r="AD2071" s="15" t="str">
        <f>IF(Tabla2[[#This Row],[HORA ENTREGA]]="DIRECTO","On time", IF(AA2071&lt;&gt;"",IF(Tabla2[[#This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71" s="15" t="str">
        <f>MID(Tabla2[[#This Row],[TIPO]],1,3)</f>
        <v xml:space="preserve">20 </v>
      </c>
      <c r="AF20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COMERCIAL SANDOVAL E HIJOS LTDA */ Cont: * MSKU5986004*/ HR Entrega: *08:00* /Dirección: *SANTA ISABEL 370; LAMPA</v>
      </c>
      <c r="AG2071" s="38" t="str">
        <f>IFERROR(HYPERLINK("https://wa.me/"&amp;Tabla2[[#This Row],[CONTACTO]]&amp;"?text="&amp;Tabla2[[#This Row],[Mensaje]],"Enviar mensaje"),"")</f>
        <v>Enviar mensaje</v>
      </c>
      <c r="AH2071" s="15" t="str">
        <f>CONCATENATE(A2071,F2071)</f>
        <v>2070MSKU5986004</v>
      </c>
      <c r="AI2071" s="15" t="str">
        <f>CONCATENATE("ENT-",A2071)</f>
        <v>ENT-2070</v>
      </c>
      <c r="AJ2071" s="15" t="str">
        <f>IF(Tabla2[[#This Row],[Op]]&lt;&gt;"","ENTREGA","")</f>
        <v>ENTREGA</v>
      </c>
      <c r="AK2071" s="40" t="str">
        <f>(Tabla2[[#This Row],[FECHA ENTREGA]]&amp;Tabla2[[#This Row],[HORA ENTREGA]])</f>
        <v>461210,333333333333333</v>
      </c>
      <c r="AL2071" s="34" t="str">
        <f>IFERROR(HYPERLINK("https://wa.me/"&amp;Tabla2[[#This Row],[CONTACTO]]&amp;"?text="&amp;Tabla2[[#This Row],[Mensaje]]),"")</f>
        <v>https://wa.me/56998494086?text=Hola!%0AServicio del día 09-04%0A *Cliente:* COMERCIAL SANDOVAL E HIJOS LTDA */ Cont: * MSKU5986004*/ HR Entrega: *08:00* /Dirección: *SANTA ISABEL 370; LAMPA</v>
      </c>
    </row>
    <row r="2072" spans="1:38" s="15" customFormat="1" ht="16.5" customHeight="1" x14ac:dyDescent="0.2">
      <c r="A2072" s="15">
        <f>ROW(A2071)</f>
        <v>2071</v>
      </c>
      <c r="B2072" s="15">
        <f>IF(J2072=J2071,B2071+1,1)</f>
        <v>10</v>
      </c>
      <c r="C2072" s="15" t="s">
        <v>110</v>
      </c>
      <c r="D2072" s="25" t="s">
        <v>39</v>
      </c>
      <c r="E2072" s="27">
        <v>2030762</v>
      </c>
      <c r="F2072" s="27" t="s">
        <v>3264</v>
      </c>
      <c r="G2072" s="27" t="s">
        <v>64</v>
      </c>
      <c r="H2072" s="27">
        <v>25200</v>
      </c>
      <c r="I2072" s="27" t="s">
        <v>42</v>
      </c>
      <c r="J2072" s="28">
        <v>46121</v>
      </c>
      <c r="K2072" s="26">
        <v>0.375</v>
      </c>
      <c r="L2072" s="26"/>
      <c r="M2072" s="27" t="s">
        <v>172</v>
      </c>
      <c r="N2072" s="25">
        <f>IFERROR(VLOOKUP(M2072,Data!$J$1:$K$58,2,0),"")</f>
        <v>56985215946</v>
      </c>
      <c r="O2072" s="27" t="s">
        <v>173</v>
      </c>
      <c r="P2072" s="27"/>
      <c r="Q2072" s="27" t="s">
        <v>113</v>
      </c>
      <c r="R2072" s="27" t="s">
        <v>218</v>
      </c>
      <c r="S2072" s="27" t="s">
        <v>172</v>
      </c>
      <c r="T2072" s="27"/>
      <c r="U2072" s="28">
        <v>46121</v>
      </c>
      <c r="X2072" s="27"/>
      <c r="Y2072" s="27"/>
      <c r="Z2072" s="29"/>
      <c r="AA2072" s="29">
        <v>0.58888888888888891</v>
      </c>
      <c r="AB2072" s="29">
        <v>0.67708333333333337</v>
      </c>
      <c r="AC2072" s="30">
        <v>46121</v>
      </c>
      <c r="AD2072" s="15" t="str">
        <f>IF(Tabla2[[#This Row],[HORA ENTREGA]]="DIRECTO","On time", IF(AA2072&lt;&gt;"",IF(Tabla2[[#This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72" s="15" t="str">
        <f>MID(Tabla2[[#This Row],[TIPO]],1,3)</f>
        <v xml:space="preserve">20 </v>
      </c>
      <c r="AF20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COMERCIAL SANDOVAL E HIJOS LTDA */ Cont: * MRKU8125800*/ HR Entrega: *09:00* /Dirección: *SANTA ISABEL 370; LAMPA</v>
      </c>
      <c r="AG2072" s="38" t="str">
        <f>IFERROR(HYPERLINK("https://wa.me/"&amp;Tabla2[[#This Row],[CONTACTO]]&amp;"?text="&amp;Tabla2[[#This Row],[Mensaje]],"Enviar mensaje"),"")</f>
        <v>Enviar mensaje</v>
      </c>
      <c r="AH2072" s="15" t="str">
        <f>CONCATENATE(A2072,F2072)</f>
        <v>2071MRKU8125800</v>
      </c>
      <c r="AI2072" s="15" t="str">
        <f>CONCATENATE("ENT-",A2072)</f>
        <v>ENT-2071</v>
      </c>
      <c r="AJ2072" s="15" t="str">
        <f>IF(Tabla2[[#This Row],[Op]]&lt;&gt;"","ENTREGA","")</f>
        <v>ENTREGA</v>
      </c>
      <c r="AK2072" s="40" t="str">
        <f>(Tabla2[[#This Row],[FECHA ENTREGA]]&amp;Tabla2[[#This Row],[HORA ENTREGA]])</f>
        <v>461210,375</v>
      </c>
      <c r="AL2072" s="34" t="str">
        <f>IFERROR(HYPERLINK("https://wa.me/"&amp;Tabla2[[#This Row],[CONTACTO]]&amp;"?text="&amp;Tabla2[[#This Row],[Mensaje]]),"")</f>
        <v>https://wa.me/56985215946?text=Hola!%0AServicio del día 09-04%0A *Cliente:* COMERCIAL SANDOVAL E HIJOS LTDA */ Cont: * MRKU8125800*/ HR Entrega: *09:00* /Dirección: *SANTA ISABEL 370; LAMPA</v>
      </c>
    </row>
    <row r="2073" spans="1:38" s="15" customFormat="1" ht="16.5" customHeight="1" x14ac:dyDescent="0.2">
      <c r="A2073" s="15">
        <f>ROW(A2072)</f>
        <v>2072</v>
      </c>
      <c r="B2073" s="15">
        <f>IF(J2073=J2072,B2072+1,1)</f>
        <v>11</v>
      </c>
      <c r="C2073" s="15" t="s">
        <v>110</v>
      </c>
      <c r="D2073" s="25" t="s">
        <v>39</v>
      </c>
      <c r="E2073" s="27">
        <v>2012832</v>
      </c>
      <c r="F2073" s="27" t="s">
        <v>3265</v>
      </c>
      <c r="G2073" s="27" t="s">
        <v>64</v>
      </c>
      <c r="H2073" s="27">
        <v>29940</v>
      </c>
      <c r="I2073" s="27" t="s">
        <v>42</v>
      </c>
      <c r="J2073" s="28">
        <v>46121</v>
      </c>
      <c r="K2073" s="26">
        <v>0.41666666666666669</v>
      </c>
      <c r="L2073" s="26"/>
      <c r="M2073" s="27" t="s">
        <v>233</v>
      </c>
      <c r="N2073" s="25">
        <f>IFERROR(VLOOKUP(M2073,Data!$J$1:$K$58,2,0),"")</f>
        <v>56998494086</v>
      </c>
      <c r="O2073" s="27" t="s">
        <v>234</v>
      </c>
      <c r="P2073" s="27"/>
      <c r="Q2073" s="27" t="s">
        <v>113</v>
      </c>
      <c r="R2073" s="27" t="s">
        <v>48</v>
      </c>
      <c r="S2073" s="27" t="s">
        <v>3266</v>
      </c>
      <c r="T2073" s="27"/>
      <c r="U2073" s="28">
        <v>46122</v>
      </c>
      <c r="X2073" s="27"/>
      <c r="Y2073" s="27"/>
      <c r="Z2073" s="29"/>
      <c r="AA2073" s="29">
        <v>0.69444444444444442</v>
      </c>
      <c r="AB2073" s="29">
        <v>0.71527777777777779</v>
      </c>
      <c r="AC2073" s="30">
        <v>46121</v>
      </c>
      <c r="AD2073" s="15" t="str">
        <f>IF(Tabla2[[#This Row],[HORA ENTREGA]]="DIRECTO","On time", IF(AA2073&lt;&gt;"",IF(Tabla2[[#This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73" s="15" t="str">
        <f>MID(Tabla2[[#This Row],[TIPO]],1,3)</f>
        <v xml:space="preserve">20 </v>
      </c>
      <c r="AF20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COMERCIAL SANDOVAL E HIJOS LTDA */ Cont: * GCXU2399016*/ HR Entrega: *10:00* /Dirección: *SANTA ISABEL 370; LAMPA</v>
      </c>
      <c r="AG2073" s="38" t="str">
        <f>IFERROR(HYPERLINK("https://wa.me/"&amp;Tabla2[[#This Row],[CONTACTO]]&amp;"?text="&amp;Tabla2[[#This Row],[Mensaje]],"Enviar mensaje"),"")</f>
        <v>Enviar mensaje</v>
      </c>
      <c r="AH2073" s="15" t="str">
        <f>CONCATENATE(A2073,F2073)</f>
        <v>2072GCXU2399016</v>
      </c>
      <c r="AI2073" s="15" t="str">
        <f>CONCATENATE("ENT-",A2073)</f>
        <v>ENT-2072</v>
      </c>
      <c r="AJ2073" s="15" t="str">
        <f>IF(Tabla2[[#This Row],[Op]]&lt;&gt;"","ENTREGA","")</f>
        <v>ENTREGA</v>
      </c>
      <c r="AK2073" s="40" t="str">
        <f>(Tabla2[[#This Row],[FECHA ENTREGA]]&amp;Tabla2[[#This Row],[HORA ENTREGA]])</f>
        <v>461210,416666666666667</v>
      </c>
      <c r="AL2073" s="34" t="str">
        <f>IFERROR(HYPERLINK("https://wa.me/"&amp;Tabla2[[#This Row],[CONTACTO]]&amp;"?text="&amp;Tabla2[[#This Row],[Mensaje]]),"")</f>
        <v>https://wa.me/56998494086?text=Hola!%0AServicio del día 09-04%0A *Cliente:* COMERCIAL SANDOVAL E HIJOS LTDA */ Cont: * GCXU2399016*/ HR Entrega: *10:00* /Dirección: *SANTA ISABEL 370; LAMPA</v>
      </c>
    </row>
    <row r="2074" spans="1:38" s="15" customFormat="1" ht="16.5" customHeight="1" x14ac:dyDescent="0.2">
      <c r="A2074" s="15">
        <f>ROW(A2073)</f>
        <v>2073</v>
      </c>
      <c r="B2074" s="15">
        <f>IF(J2074=J2073,B2073+1,1)</f>
        <v>12</v>
      </c>
      <c r="C2074" s="15" t="s">
        <v>292</v>
      </c>
      <c r="D2074" s="25" t="s">
        <v>39</v>
      </c>
      <c r="E2074" s="27">
        <v>302803</v>
      </c>
      <c r="F2074" s="27" t="s">
        <v>3267</v>
      </c>
      <c r="G2074" s="27" t="s">
        <v>294</v>
      </c>
      <c r="H2074" s="27">
        <v>20600</v>
      </c>
      <c r="I2074" s="27" t="s">
        <v>3268</v>
      </c>
      <c r="J2074" s="28">
        <v>46121</v>
      </c>
      <c r="K2074" s="26">
        <v>0.375</v>
      </c>
      <c r="L2074" s="26"/>
      <c r="M2074" s="27" t="s">
        <v>273</v>
      </c>
      <c r="N2074" s="25">
        <f>IFERROR(VLOOKUP(M2074,Data!$J$1:$K$58,2,0),"")</f>
        <v>56950103942</v>
      </c>
      <c r="O2074" s="27" t="s">
        <v>274</v>
      </c>
      <c r="P2074" s="27"/>
      <c r="Q2074" s="27" t="s">
        <v>3269</v>
      </c>
      <c r="R2074" s="27" t="s">
        <v>48</v>
      </c>
      <c r="S2074" s="27" t="s">
        <v>273</v>
      </c>
      <c r="T2074" s="27"/>
      <c r="U2074" s="28">
        <v>46121</v>
      </c>
      <c r="X2074" s="27"/>
      <c r="Y2074" s="27"/>
      <c r="Z2074" s="29"/>
      <c r="AA2074" s="29">
        <v>0.3263888888888889</v>
      </c>
      <c r="AB2074" s="29">
        <v>0.49305555555555558</v>
      </c>
      <c r="AC2074" s="30">
        <v>46121</v>
      </c>
      <c r="AD2074" s="15" t="str">
        <f>IF(Tabla2[[#This Row],[HORA ENTREGA]]="DIRECTO","On time", IF(AA2074&lt;&gt;"",IF(Tabla2[[#This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74" s="15" t="str">
        <f>MID(Tabla2[[#This Row],[TIPO]],1,3)</f>
        <v xml:space="preserve">40 </v>
      </c>
      <c r="AF20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FASSI CHILE S.A. */ Cont: * HLBU8069517*/ HR Entrega: *09:00* /Dirección: *, Barrón Vieyra 10-A, Colina</v>
      </c>
      <c r="AG2074" s="38" t="str">
        <f>IFERROR(HYPERLINK("https://wa.me/"&amp;Tabla2[[#This Row],[CONTACTO]]&amp;"?text="&amp;Tabla2[[#This Row],[Mensaje]],"Enviar mensaje"),"")</f>
        <v>Enviar mensaje</v>
      </c>
      <c r="AH2074" s="15" t="str">
        <f>CONCATENATE(A2074,F2074)</f>
        <v>2073HLBU8069517</v>
      </c>
      <c r="AI2074" s="15" t="str">
        <f>CONCATENATE("ENT-",A2074)</f>
        <v>ENT-2073</v>
      </c>
      <c r="AJ2074" s="15" t="str">
        <f>IF(Tabla2[[#This Row],[Op]]&lt;&gt;"","ENTREGA","")</f>
        <v>ENTREGA</v>
      </c>
      <c r="AK2074" s="40" t="str">
        <f>(Tabla2[[#This Row],[FECHA ENTREGA]]&amp;Tabla2[[#This Row],[HORA ENTREGA]])</f>
        <v>461210,375</v>
      </c>
      <c r="AL2074" s="34" t="str">
        <f>IFERROR(HYPERLINK("https://wa.me/"&amp;Tabla2[[#This Row],[CONTACTO]]&amp;"?text="&amp;Tabla2[[#This Row],[Mensaje]]),"")</f>
        <v>https://wa.me/56950103942?text=Hola!%0AServicio del día 09-04%0A *Cliente:* FASSI CHILE S.A. */ Cont: * HLBU8069517*/ HR Entrega: *09:00* /Dirección: *, Barrón Vieyra 10-A, Colina</v>
      </c>
    </row>
    <row r="2075" spans="1:38" s="15" customFormat="1" ht="16.5" customHeight="1" x14ac:dyDescent="0.2">
      <c r="A2075" s="15">
        <f>ROW(A2074)</f>
        <v>2074</v>
      </c>
      <c r="B2075" s="15">
        <f>IF(J2075=J2074,B2074+1,1)</f>
        <v>13</v>
      </c>
      <c r="C2075" s="15" t="s">
        <v>114</v>
      </c>
      <c r="D2075" s="25" t="s">
        <v>39</v>
      </c>
      <c r="E2075" s="27">
        <v>302316</v>
      </c>
      <c r="F2075" s="27" t="s">
        <v>3270</v>
      </c>
      <c r="G2075" s="27" t="s">
        <v>41</v>
      </c>
      <c r="H2075" s="27">
        <v>21249</v>
      </c>
      <c r="I2075" s="27" t="s">
        <v>42</v>
      </c>
      <c r="J2075" s="28">
        <v>46121</v>
      </c>
      <c r="K2075" s="26">
        <v>0.35416666666666669</v>
      </c>
      <c r="L2075" s="26"/>
      <c r="M2075" s="27" t="s">
        <v>164</v>
      </c>
      <c r="N2075" s="25">
        <f>IFERROR(VLOOKUP(M2075,Data!$J$1:$K$58,2,0),"")</f>
        <v>56967398822</v>
      </c>
      <c r="O2075" s="27" t="s">
        <v>165</v>
      </c>
      <c r="P2075" s="27"/>
      <c r="Q2075" s="27" t="s">
        <v>119</v>
      </c>
      <c r="R2075" s="27" t="s">
        <v>1844</v>
      </c>
      <c r="S2075" s="27" t="s">
        <v>164</v>
      </c>
      <c r="T2075" s="27"/>
      <c r="U2075" s="28">
        <v>46121</v>
      </c>
      <c r="X2075" s="27"/>
      <c r="Y2075" s="27"/>
      <c r="Z2075" s="29"/>
      <c r="AA2075" s="29">
        <v>0.2951388888888889</v>
      </c>
      <c r="AB2075" s="29">
        <v>0.52083333333333337</v>
      </c>
      <c r="AC2075" s="30">
        <v>46121</v>
      </c>
      <c r="AD2075" s="15" t="str">
        <f>IF(Tabla2[[#This Row],[HORA ENTREGA]]="DIRECTO","On time", IF(AA2075&lt;&gt;"",IF(Tabla2[[#This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75" s="15" t="str">
        <f>MID(Tabla2[[#This Row],[TIPO]],1,3)</f>
        <v xml:space="preserve">40 </v>
      </c>
      <c r="AF20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FLEX EQUIPOS DE DESCANSO CHILE */ Cont: * GCXU6205504*/ HR Entrega: *08:30* /Dirección: *MERSAN (José Joaquín Prieto 9001, Lo Espejo. Bodegas: 7-8-9-10-15-16-17-18)</v>
      </c>
      <c r="AG2075" s="38" t="str">
        <f>IFERROR(HYPERLINK("https://wa.me/"&amp;Tabla2[[#This Row],[CONTACTO]]&amp;"?text="&amp;Tabla2[[#This Row],[Mensaje]],"Enviar mensaje"),"")</f>
        <v>Enviar mensaje</v>
      </c>
      <c r="AH2075" s="15" t="str">
        <f>CONCATENATE(A2075,F2075)</f>
        <v>2074GCXU6205504</v>
      </c>
      <c r="AI2075" s="15" t="str">
        <f>CONCATENATE("ENT-",A2075)</f>
        <v>ENT-2074</v>
      </c>
      <c r="AJ2075" s="15" t="str">
        <f>IF(Tabla2[[#This Row],[Op]]&lt;&gt;"","ENTREGA","")</f>
        <v>ENTREGA</v>
      </c>
      <c r="AK2075" s="40" t="str">
        <f>(Tabla2[[#This Row],[FECHA ENTREGA]]&amp;Tabla2[[#This Row],[HORA ENTREGA]])</f>
        <v>461210,354166666666667</v>
      </c>
      <c r="AL2075" s="34" t="str">
        <f>IFERROR(HYPERLINK("https://wa.me/"&amp;Tabla2[[#This Row],[CONTACTO]]&amp;"?text="&amp;Tabla2[[#This Row],[Mensaje]]),"")</f>
        <v>https://wa.me/56967398822?text=Hola!%0AServicio del día 09-04%0A *Cliente:* FLEX EQUIPOS DE DESCANSO CHILE */ Cont: * GCXU6205504*/ HR Entrega: *08:30* /Dirección: *MERSAN (José Joaquín Prieto 9001, Lo Espejo. Bodegas: 7-8-9-10-15-16-17-18)</v>
      </c>
    </row>
    <row r="2076" spans="1:38" s="15" customFormat="1" ht="16.5" customHeight="1" x14ac:dyDescent="0.2">
      <c r="A2076" s="15">
        <f>ROW(A2075)</f>
        <v>2075</v>
      </c>
      <c r="B2076" s="15">
        <f>IF(J2076=J2075,B2075+1,1)</f>
        <v>14</v>
      </c>
      <c r="C2076" s="15" t="s">
        <v>405</v>
      </c>
      <c r="D2076" s="25" t="s">
        <v>39</v>
      </c>
      <c r="E2076" s="27">
        <v>302323</v>
      </c>
      <c r="F2076" s="27" t="s">
        <v>3271</v>
      </c>
      <c r="G2076" s="27" t="s">
        <v>41</v>
      </c>
      <c r="H2076" s="27">
        <v>22170</v>
      </c>
      <c r="I2076" s="27" t="s">
        <v>42</v>
      </c>
      <c r="J2076" s="28">
        <v>46121</v>
      </c>
      <c r="K2076" s="26">
        <v>0.70833333333333337</v>
      </c>
      <c r="L2076" s="26"/>
      <c r="M2076" s="27" t="s">
        <v>51</v>
      </c>
      <c r="N2076" s="25">
        <f>IFERROR(VLOOKUP(M2076,Data!$J$1:$K$58,2,0),"")</f>
        <v>56967256951</v>
      </c>
      <c r="O2076" s="27" t="s">
        <v>52</v>
      </c>
      <c r="P2076" s="27"/>
      <c r="Q2076" s="27" t="s">
        <v>2902</v>
      </c>
      <c r="R2076" s="27" t="s">
        <v>1593</v>
      </c>
      <c r="S2076" s="27" t="s">
        <v>55</v>
      </c>
      <c r="T2076" s="27"/>
      <c r="U2076" s="28">
        <v>46122</v>
      </c>
      <c r="X2076" s="27"/>
      <c r="Y2076" s="27"/>
      <c r="Z2076" s="29"/>
      <c r="AA2076" s="29">
        <v>0.80763888888888891</v>
      </c>
      <c r="AB2076" s="29">
        <v>0.93611111111111112</v>
      </c>
      <c r="AC2076" s="30">
        <v>46121</v>
      </c>
      <c r="AD2076" s="15" t="str">
        <f>IF(Tabla2[[#This Row],[HORA ENTREGA]]="DIRECTO","On time", IF(AA2076&lt;&gt;"",IF(Tabla2[[#This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76" s="15" t="str">
        <f>MID(Tabla2[[#This Row],[TIPO]],1,3)</f>
        <v xml:space="preserve">40 </v>
      </c>
      <c r="AF20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HAUSTEK S.A */ Cont: * TEMU8711459*/ HR Entrega: *17:00* /Dirección: *TUCAPEL 1540,LA PINTANA</v>
      </c>
      <c r="AG2076" s="38" t="str">
        <f>IFERROR(HYPERLINK("https://wa.me/"&amp;Tabla2[[#This Row],[CONTACTO]]&amp;"?text="&amp;Tabla2[[#This Row],[Mensaje]],"Enviar mensaje"),"")</f>
        <v>Enviar mensaje</v>
      </c>
      <c r="AH2076" s="15" t="str">
        <f>CONCATENATE(A2076,F2076)</f>
        <v>2075TEMU8711459</v>
      </c>
      <c r="AI2076" s="15" t="str">
        <f>CONCATENATE("ENT-",A2076)</f>
        <v>ENT-2075</v>
      </c>
      <c r="AJ2076" s="15" t="str">
        <f>IF(Tabla2[[#This Row],[Op]]&lt;&gt;"","ENTREGA","")</f>
        <v>ENTREGA</v>
      </c>
      <c r="AK2076" s="40" t="str">
        <f>(Tabla2[[#This Row],[FECHA ENTREGA]]&amp;Tabla2[[#This Row],[HORA ENTREGA]])</f>
        <v>461210,708333333333333</v>
      </c>
      <c r="AL2076" s="34" t="str">
        <f>IFERROR(HYPERLINK("https://wa.me/"&amp;Tabla2[[#This Row],[CONTACTO]]&amp;"?text="&amp;Tabla2[[#This Row],[Mensaje]]),"")</f>
        <v>https://wa.me/56967256951?text=Hola!%0AServicio del día 09-04%0A *Cliente:* HAUSTEK S.A */ Cont: * TEMU8711459*/ HR Entrega: *17:00* /Dirección: *TUCAPEL 1540,LA PINTANA</v>
      </c>
    </row>
    <row r="2077" spans="1:38" s="15" customFormat="1" ht="16.5" customHeight="1" x14ac:dyDescent="0.2">
      <c r="A2077" s="15">
        <f>ROW(A2076)</f>
        <v>2076</v>
      </c>
      <c r="B2077" s="15">
        <f>IF(J2077=J2076,B2076+1,1)</f>
        <v>15</v>
      </c>
      <c r="C2077" s="15" t="s">
        <v>149</v>
      </c>
      <c r="D2077" s="25" t="s">
        <v>39</v>
      </c>
      <c r="E2077" s="27">
        <v>2618262</v>
      </c>
      <c r="F2077" s="27" t="s">
        <v>3272</v>
      </c>
      <c r="G2077" s="27" t="s">
        <v>41</v>
      </c>
      <c r="H2077" s="27">
        <v>9500</v>
      </c>
      <c r="I2077" s="27" t="s">
        <v>42</v>
      </c>
      <c r="J2077" s="28">
        <v>46121</v>
      </c>
      <c r="K2077" s="26">
        <v>0.33333333333333331</v>
      </c>
      <c r="L2077" s="26"/>
      <c r="M2077" s="27" t="s">
        <v>313</v>
      </c>
      <c r="N2077" s="25">
        <f>IFERROR(VLOOKUP(M2077,Data!$J$1:$K$58,2,0),"")</f>
        <v>56967387744</v>
      </c>
      <c r="O2077" s="27" t="s">
        <v>314</v>
      </c>
      <c r="P2077" s="27"/>
      <c r="Q2077" s="27" t="s">
        <v>153</v>
      </c>
      <c r="R2077" s="27" t="s">
        <v>280</v>
      </c>
      <c r="S2077" s="27" t="s">
        <v>3170</v>
      </c>
      <c r="T2077" s="27"/>
      <c r="U2077" s="28">
        <v>46121</v>
      </c>
      <c r="X2077" s="27"/>
      <c r="Y2077" s="27"/>
      <c r="Z2077" s="29"/>
      <c r="AA2077" s="29">
        <v>0.3</v>
      </c>
      <c r="AB2077" s="29">
        <v>0.41666666666666669</v>
      </c>
      <c r="AC2077" s="30">
        <v>46121</v>
      </c>
      <c r="AD2077" s="15" t="str">
        <f>IF(Tabla2[[#This Row],[HORA ENTREGA]]="DIRECTO","On time", IF(AA2077&lt;&gt;"",IF(Tabla2[[#This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77" s="15" t="str">
        <f>MID(Tabla2[[#This Row],[TIPO]],1,3)</f>
        <v xml:space="preserve">40 </v>
      </c>
      <c r="AF20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IMPORTADORA MIDEA CARRIER CHILE LTDA */ Cont: * ONEU0094135*/ HR Entrega: *08:00* /Dirección: *BOD. MIEA AGURTO - PUERTO MADERO 9710, BOD. E13; PUDAHUEL </v>
      </c>
      <c r="AG2077" s="38" t="str">
        <f>IFERROR(HYPERLINK("https://wa.me/"&amp;Tabla2[[#This Row],[CONTACTO]]&amp;"?text="&amp;Tabla2[[#This Row],[Mensaje]],"Enviar mensaje"),"")</f>
        <v>Enviar mensaje</v>
      </c>
      <c r="AH2077" s="15" t="str">
        <f>CONCATENATE(A2077,F2077)</f>
        <v>2076ONEU0094135</v>
      </c>
      <c r="AI2077" s="15" t="str">
        <f>CONCATENATE("ENT-",A2077)</f>
        <v>ENT-2076</v>
      </c>
      <c r="AJ2077" s="15" t="str">
        <f>IF(Tabla2[[#This Row],[Op]]&lt;&gt;"","ENTREGA","")</f>
        <v>ENTREGA</v>
      </c>
      <c r="AK2077" s="40" t="str">
        <f>(Tabla2[[#This Row],[FECHA ENTREGA]]&amp;Tabla2[[#This Row],[HORA ENTREGA]])</f>
        <v>461210,333333333333333</v>
      </c>
      <c r="AL2077" s="34" t="str">
        <f>IFERROR(HYPERLINK("https://wa.me/"&amp;Tabla2[[#This Row],[CONTACTO]]&amp;"?text="&amp;Tabla2[[#This Row],[Mensaje]]),"")</f>
        <v xml:space="preserve">https://wa.me/56967387744?text=Hola!%0AServicio del día 09-04%0A *Cliente:* IMPORTADORA MIDEA CARRIER CHILE LTDA */ Cont: * ONEU0094135*/ HR Entrega: *08:00* /Dirección: *BOD. MIEA AGURTO - PUERTO MADERO 9710, BOD. E13; PUDAHUEL </v>
      </c>
    </row>
    <row r="2078" spans="1:38" s="15" customFormat="1" ht="16.5" customHeight="1" x14ac:dyDescent="0.2">
      <c r="A2078" s="15">
        <f>ROW(A2077)</f>
        <v>2077</v>
      </c>
      <c r="B2078" s="15">
        <f>IF(J2078=J2077,B2077+1,1)</f>
        <v>16</v>
      </c>
      <c r="C2078" s="15" t="s">
        <v>149</v>
      </c>
      <c r="D2078" s="25" t="s">
        <v>39</v>
      </c>
      <c r="E2078" s="27">
        <v>2618262</v>
      </c>
      <c r="F2078" s="27" t="s">
        <v>3273</v>
      </c>
      <c r="G2078" s="27" t="s">
        <v>41</v>
      </c>
      <c r="H2078" s="27">
        <v>8200</v>
      </c>
      <c r="I2078" s="27" t="s">
        <v>42</v>
      </c>
      <c r="J2078" s="28">
        <v>46121</v>
      </c>
      <c r="K2078" s="26">
        <v>0.33333333333333331</v>
      </c>
      <c r="L2078" s="26"/>
      <c r="M2078" s="27" t="s">
        <v>389</v>
      </c>
      <c r="N2078" s="25">
        <f>IFERROR(VLOOKUP(M2078,Data!$J$1:$K$58,2,0),"")</f>
        <v>56988336520</v>
      </c>
      <c r="O2078" s="27" t="s">
        <v>390</v>
      </c>
      <c r="P2078" s="27"/>
      <c r="Q2078" s="27" t="s">
        <v>153</v>
      </c>
      <c r="R2078" s="27" t="s">
        <v>280</v>
      </c>
      <c r="S2078" s="27" t="s">
        <v>389</v>
      </c>
      <c r="T2078" s="27"/>
      <c r="U2078" s="28">
        <v>46121</v>
      </c>
      <c r="X2078" s="27"/>
      <c r="Y2078" s="27"/>
      <c r="Z2078" s="29"/>
      <c r="AA2078" s="29">
        <v>0.53472222222222221</v>
      </c>
      <c r="AB2078" s="29">
        <v>0.6875</v>
      </c>
      <c r="AC2078" s="30">
        <v>46121</v>
      </c>
      <c r="AD2078" s="15" t="str">
        <f>IF(Tabla2[[#This Row],[HORA ENTREGA]]="DIRECTO","On time", IF(AA2078&lt;&gt;"",IF(Tabla2[[#This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78" s="15" t="str">
        <f>MID(Tabla2[[#This Row],[TIPO]],1,3)</f>
        <v xml:space="preserve">40 </v>
      </c>
      <c r="AF20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IMPORTADORA MIDEA CARRIER CHILE LTDA */ Cont: * GAOU6601550*/ HR Entrega: *08:00* /Dirección: *BOD. MIEA AGURTO - PUERTO MADERO 9710, BOD. E13; PUDAHUEL </v>
      </c>
      <c r="AG2078" s="38" t="str">
        <f>IFERROR(HYPERLINK("https://wa.me/"&amp;Tabla2[[#This Row],[CONTACTO]]&amp;"?text="&amp;Tabla2[[#This Row],[Mensaje]],"Enviar mensaje"),"")</f>
        <v>Enviar mensaje</v>
      </c>
      <c r="AH2078" s="15" t="str">
        <f>CONCATENATE(A2078,F2078)</f>
        <v>2077GAOU6601550</v>
      </c>
      <c r="AI2078" s="15" t="str">
        <f>CONCATENATE("ENT-",A2078)</f>
        <v>ENT-2077</v>
      </c>
      <c r="AJ2078" s="15" t="str">
        <f>IF(Tabla2[[#This Row],[Op]]&lt;&gt;"","ENTREGA","")</f>
        <v>ENTREGA</v>
      </c>
      <c r="AK2078" s="40" t="str">
        <f>(Tabla2[[#This Row],[FECHA ENTREGA]]&amp;Tabla2[[#This Row],[HORA ENTREGA]])</f>
        <v>461210,333333333333333</v>
      </c>
      <c r="AL2078" s="34" t="str">
        <f>IFERROR(HYPERLINK("https://wa.me/"&amp;Tabla2[[#This Row],[CONTACTO]]&amp;"?text="&amp;Tabla2[[#This Row],[Mensaje]]),"")</f>
        <v xml:space="preserve">https://wa.me/56988336520?text=Hola!%0AServicio del día 09-04%0A *Cliente:* IMPORTADORA MIDEA CARRIER CHILE LTDA */ Cont: * GAOU6601550*/ HR Entrega: *08:00* /Dirección: *BOD. MIEA AGURTO - PUERTO MADERO 9710, BOD. E13; PUDAHUEL </v>
      </c>
    </row>
    <row r="2079" spans="1:38" s="15" customFormat="1" ht="16.5" customHeight="1" x14ac:dyDescent="0.2">
      <c r="A2079" s="15">
        <f>ROW(A2078)</f>
        <v>2078</v>
      </c>
      <c r="B2079" s="15">
        <f>IF(J2079=J2078,B2078+1,1)</f>
        <v>17</v>
      </c>
      <c r="C2079" s="15" t="s">
        <v>166</v>
      </c>
      <c r="D2079" s="25" t="s">
        <v>39</v>
      </c>
      <c r="E2079" s="27">
        <v>881277</v>
      </c>
      <c r="F2079" s="27" t="s">
        <v>3274</v>
      </c>
      <c r="G2079" s="27" t="s">
        <v>41</v>
      </c>
      <c r="H2079" s="27">
        <v>15166</v>
      </c>
      <c r="I2079" s="27" t="s">
        <v>42</v>
      </c>
      <c r="J2079" s="28">
        <v>46121</v>
      </c>
      <c r="K2079" s="26">
        <v>0.5</v>
      </c>
      <c r="L2079" s="26"/>
      <c r="M2079" s="27" t="s">
        <v>126</v>
      </c>
      <c r="N2079" s="25">
        <f>IFERROR(VLOOKUP(M2079,Data!$J$1:$K$58,2,0),"")</f>
        <v>56999270871</v>
      </c>
      <c r="O2079" s="27" t="s">
        <v>162</v>
      </c>
      <c r="P2079" s="27"/>
      <c r="Q2079" s="27" t="s">
        <v>168</v>
      </c>
      <c r="R2079" s="27" t="s">
        <v>48</v>
      </c>
      <c r="S2079" s="27" t="s">
        <v>126</v>
      </c>
      <c r="T2079" s="27"/>
      <c r="U2079" s="28">
        <v>46121</v>
      </c>
      <c r="X2079" s="27"/>
      <c r="Y2079" s="27"/>
      <c r="Z2079" s="29"/>
      <c r="AA2079" s="29">
        <v>0.51736111111111116</v>
      </c>
      <c r="AB2079" s="29">
        <v>0.60069444444444442</v>
      </c>
      <c r="AC2079" s="30">
        <v>46121</v>
      </c>
      <c r="AD2079" s="15" t="str">
        <f>IF(Tabla2[[#This Row],[HORA ENTREGA]]="DIRECTO","On time", IF(AA2079&lt;&gt;"",IF(Tabla2[[#This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79" s="15" t="str">
        <f>MID(Tabla2[[#This Row],[TIPO]],1,3)</f>
        <v xml:space="preserve">40 </v>
      </c>
      <c r="AF20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IMPORTADORA Y COMERCIALIZADORA BZ SPA */ Cont: * TIIU6186540*/ HR Entrega: *12:00* /Dirección: *PuertoMadero 9710, Bodega X36. Pudahuel</v>
      </c>
      <c r="AG2079" s="38" t="str">
        <f>IFERROR(HYPERLINK("https://wa.me/"&amp;Tabla2[[#This Row],[CONTACTO]]&amp;"?text="&amp;Tabla2[[#This Row],[Mensaje]],"Enviar mensaje"),"")</f>
        <v>Enviar mensaje</v>
      </c>
      <c r="AH2079" s="15" t="str">
        <f>CONCATENATE(A2079,F2079)</f>
        <v>2078TIIU6186540</v>
      </c>
      <c r="AI2079" s="15" t="str">
        <f>CONCATENATE("ENT-",A2079)</f>
        <v>ENT-2078</v>
      </c>
      <c r="AJ2079" s="15" t="str">
        <f>IF(Tabla2[[#This Row],[Op]]&lt;&gt;"","ENTREGA","")</f>
        <v>ENTREGA</v>
      </c>
      <c r="AK2079" s="40" t="str">
        <f>(Tabla2[[#This Row],[FECHA ENTREGA]]&amp;Tabla2[[#This Row],[HORA ENTREGA]])</f>
        <v>461210,5</v>
      </c>
      <c r="AL2079" s="34" t="str">
        <f>IFERROR(HYPERLINK("https://wa.me/"&amp;Tabla2[[#This Row],[CONTACTO]]&amp;"?text="&amp;Tabla2[[#This Row],[Mensaje]]),"")</f>
        <v>https://wa.me/56999270871?text=Hola!%0AServicio del día 09-04%0A *Cliente:* IMPORTADORA Y COMERCIALIZADORA BZ SPA */ Cont: * TIIU6186540*/ HR Entrega: *12:00* /Dirección: *PuertoMadero 9710, Bodega X36. Pudahuel</v>
      </c>
    </row>
    <row r="2080" spans="1:38" s="15" customFormat="1" ht="16.5" customHeight="1" x14ac:dyDescent="0.2">
      <c r="A2080" s="15">
        <f>ROW(A2079)</f>
        <v>2079</v>
      </c>
      <c r="B2080" s="15">
        <f>IF(J2080=J2079,B2079+1,1)</f>
        <v>18</v>
      </c>
      <c r="C2080" s="15" t="s">
        <v>166</v>
      </c>
      <c r="D2080" s="25" t="s">
        <v>39</v>
      </c>
      <c r="E2080" s="27">
        <v>881311</v>
      </c>
      <c r="F2080" s="27" t="s">
        <v>3275</v>
      </c>
      <c r="G2080" s="27" t="s">
        <v>41</v>
      </c>
      <c r="H2080" s="27">
        <v>12700</v>
      </c>
      <c r="I2080" s="27" t="s">
        <v>42</v>
      </c>
      <c r="J2080" s="28">
        <v>46121</v>
      </c>
      <c r="K2080" s="26">
        <v>0.54166666666666663</v>
      </c>
      <c r="L2080" s="26"/>
      <c r="M2080" s="27" t="s">
        <v>180</v>
      </c>
      <c r="N2080" s="25">
        <f>IFERROR(VLOOKUP(M2080,Data!$J$1:$K$58,2,0),"")</f>
        <v>56956063271</v>
      </c>
      <c r="O2080" s="27" t="s">
        <v>384</v>
      </c>
      <c r="P2080" s="27"/>
      <c r="Q2080" s="27" t="s">
        <v>168</v>
      </c>
      <c r="R2080" s="27" t="s">
        <v>1765</v>
      </c>
      <c r="S2080" s="27" t="s">
        <v>180</v>
      </c>
      <c r="T2080" s="27"/>
      <c r="U2080" s="28">
        <v>46121</v>
      </c>
      <c r="X2080" s="27"/>
      <c r="Y2080" s="27"/>
      <c r="Z2080" s="29"/>
      <c r="AA2080" s="29">
        <v>0.57291666666666663</v>
      </c>
      <c r="AB2080" s="29">
        <v>0.65972222222222221</v>
      </c>
      <c r="AC2080" s="30">
        <v>46121</v>
      </c>
      <c r="AD2080" s="15" t="str">
        <f>IF(Tabla2[[#This Row],[HORA ENTREGA]]="DIRECTO","On time", IF(AA2080&lt;&gt;"",IF(Tabla2[[#This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80" s="15" t="str">
        <f>MID(Tabla2[[#This Row],[TIPO]],1,3)</f>
        <v xml:space="preserve">40 </v>
      </c>
      <c r="AF20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IMPORTADORA Y COMERCIALIZADORA BZ SPA */ Cont: * MSMU8042035*/ HR Entrega: *13:00* /Dirección: *PuertoMadero 9710, Bodega X36. Pudahuel</v>
      </c>
      <c r="AG2080" s="38" t="str">
        <f>IFERROR(HYPERLINK("https://wa.me/"&amp;Tabla2[[#This Row],[CONTACTO]]&amp;"?text="&amp;Tabla2[[#This Row],[Mensaje]],"Enviar mensaje"),"")</f>
        <v>Enviar mensaje</v>
      </c>
      <c r="AH2080" s="15" t="str">
        <f>CONCATENATE(A2080,F2080)</f>
        <v>2079MSMU8042035</v>
      </c>
      <c r="AI2080" s="15" t="str">
        <f>CONCATENATE("ENT-",A2080)</f>
        <v>ENT-2079</v>
      </c>
      <c r="AJ2080" s="15" t="str">
        <f>IF(Tabla2[[#This Row],[Op]]&lt;&gt;"","ENTREGA","")</f>
        <v>ENTREGA</v>
      </c>
      <c r="AK2080" s="40" t="str">
        <f>(Tabla2[[#This Row],[FECHA ENTREGA]]&amp;Tabla2[[#This Row],[HORA ENTREGA]])</f>
        <v>461210,541666666666667</v>
      </c>
      <c r="AL2080" s="34" t="str">
        <f>IFERROR(HYPERLINK("https://wa.me/"&amp;Tabla2[[#This Row],[CONTACTO]]&amp;"?text="&amp;Tabla2[[#This Row],[Mensaje]]),"")</f>
        <v>https://wa.me/56956063271?text=Hola!%0AServicio del día 09-04%0A *Cliente:* IMPORTADORA Y COMERCIALIZADORA BZ SPA */ Cont: * MSMU8042035*/ HR Entrega: *13:00* /Dirección: *PuertoMadero 9710, Bodega X36. Pudahuel</v>
      </c>
    </row>
    <row r="2081" spans="1:38" s="15" customFormat="1" ht="16.5" customHeight="1" x14ac:dyDescent="0.2">
      <c r="A2081" s="15">
        <f>ROW(A2080)</f>
        <v>2080</v>
      </c>
      <c r="B2081" s="15">
        <f>IF(J2081=J2080,B2080+1,1)</f>
        <v>19</v>
      </c>
      <c r="C2081" s="15" t="s">
        <v>166</v>
      </c>
      <c r="D2081" s="25" t="s">
        <v>39</v>
      </c>
      <c r="E2081" s="27"/>
      <c r="F2081" s="27" t="s">
        <v>3276</v>
      </c>
      <c r="G2081" s="27" t="s">
        <v>41</v>
      </c>
      <c r="H2081" s="27">
        <v>15100</v>
      </c>
      <c r="I2081" s="27" t="s">
        <v>42</v>
      </c>
      <c r="J2081" s="28">
        <v>46121</v>
      </c>
      <c r="K2081" s="26">
        <v>0.58333333333333337</v>
      </c>
      <c r="L2081" s="26"/>
      <c r="M2081" s="27" t="s">
        <v>674</v>
      </c>
      <c r="N2081" s="25">
        <f>IFERROR(VLOOKUP(M2081,Data!$J$1:$K$58,2,0),"")</f>
        <v>56967386018</v>
      </c>
      <c r="O2081" s="27" t="s">
        <v>356</v>
      </c>
      <c r="P2081" s="27"/>
      <c r="Q2081" s="27" t="s">
        <v>168</v>
      </c>
      <c r="R2081" s="27" t="s">
        <v>1765</v>
      </c>
      <c r="S2081" s="27" t="s">
        <v>674</v>
      </c>
      <c r="T2081" s="27"/>
      <c r="U2081" s="28">
        <v>46121</v>
      </c>
      <c r="X2081" s="27"/>
      <c r="Y2081" s="27"/>
      <c r="Z2081" s="29"/>
      <c r="AA2081" s="29">
        <v>0.64583333333333337</v>
      </c>
      <c r="AB2081" s="29">
        <v>0.75347222222222221</v>
      </c>
      <c r="AC2081" s="30">
        <v>46121</v>
      </c>
      <c r="AD2081" s="15" t="str">
        <f>IF(Tabla2[[#This Row],[HORA ENTREGA]]="DIRECTO","On time", IF(AA2081&lt;&gt;"",IF(Tabla2[[#This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81" s="15" t="str">
        <f>MID(Tabla2[[#This Row],[TIPO]],1,3)</f>
        <v xml:space="preserve">40 </v>
      </c>
      <c r="AF20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IMPORTADORA Y COMERCIALIZADORA BZ SPA */ Cont: * MSMU4145159*/ HR Entrega: *14:00* /Dirección: *PuertoMadero 9710, Bodega X36. Pudahuel</v>
      </c>
      <c r="AG2081" s="38" t="str">
        <f>IFERROR(HYPERLINK("https://wa.me/"&amp;Tabla2[[#This Row],[CONTACTO]]&amp;"?text="&amp;Tabla2[[#This Row],[Mensaje]],"Enviar mensaje"),"")</f>
        <v>Enviar mensaje</v>
      </c>
      <c r="AH2081" s="15" t="str">
        <f>CONCATENATE(A2081,F2081)</f>
        <v>2080MSMU4145159</v>
      </c>
      <c r="AI2081" s="15" t="str">
        <f>CONCATENATE("ENT-",A2081)</f>
        <v>ENT-2080</v>
      </c>
      <c r="AJ2081" s="15" t="str">
        <f>IF(Tabla2[[#This Row],[Op]]&lt;&gt;"","ENTREGA","")</f>
        <v>ENTREGA</v>
      </c>
      <c r="AK2081" s="40" t="str">
        <f>(Tabla2[[#This Row],[FECHA ENTREGA]]&amp;Tabla2[[#This Row],[HORA ENTREGA]])</f>
        <v>461210,583333333333333</v>
      </c>
      <c r="AL2081" s="34" t="str">
        <f>IFERROR(HYPERLINK("https://wa.me/"&amp;Tabla2[[#This Row],[CONTACTO]]&amp;"?text="&amp;Tabla2[[#This Row],[Mensaje]]),"")</f>
        <v>https://wa.me/56967386018?text=Hola!%0AServicio del día 09-04%0A *Cliente:* IMPORTADORA Y COMERCIALIZADORA BZ SPA */ Cont: * MSMU4145159*/ HR Entrega: *14:00* /Dirección: *PuertoMadero 9710, Bodega X36. Pudahuel</v>
      </c>
    </row>
    <row r="2082" spans="1:38" s="15" customFormat="1" ht="16.5" customHeight="1" x14ac:dyDescent="0.2">
      <c r="A2082" s="15">
        <f>ROW(A2081)</f>
        <v>2081</v>
      </c>
      <c r="B2082" s="15">
        <f>IF(J2082=J2081,B2081+1,1)</f>
        <v>20</v>
      </c>
      <c r="C2082" s="15" t="s">
        <v>178</v>
      </c>
      <c r="D2082" s="25" t="s">
        <v>39</v>
      </c>
      <c r="E2082" s="27">
        <v>882091</v>
      </c>
      <c r="F2082" s="27" t="s">
        <v>3277</v>
      </c>
      <c r="G2082" s="27" t="s">
        <v>41</v>
      </c>
      <c r="H2082" s="27">
        <v>30584</v>
      </c>
      <c r="I2082" s="27" t="s">
        <v>42</v>
      </c>
      <c r="J2082" s="28">
        <v>46121</v>
      </c>
      <c r="K2082" s="26">
        <v>0.33333333333333331</v>
      </c>
      <c r="L2082" s="26"/>
      <c r="M2082" s="27" t="s">
        <v>241</v>
      </c>
      <c r="N2082" s="25">
        <f>IFERROR(VLOOKUP(M2082,Data!$J$1:$K$58,2,0),"")</f>
        <v>56984880436</v>
      </c>
      <c r="O2082" s="27" t="s">
        <v>242</v>
      </c>
      <c r="P2082" s="27"/>
      <c r="Q2082" s="27" t="s">
        <v>1005</v>
      </c>
      <c r="R2082" s="27" t="s">
        <v>280</v>
      </c>
      <c r="S2082" s="27" t="s">
        <v>3115</v>
      </c>
      <c r="T2082" s="27"/>
      <c r="U2082" s="28">
        <v>46121</v>
      </c>
      <c r="X2082" s="27"/>
      <c r="Y2082" s="27"/>
      <c r="Z2082" s="29"/>
      <c r="AA2082" s="29">
        <v>0.3263888888888889</v>
      </c>
      <c r="AB2082" s="29">
        <v>0.56944444444444442</v>
      </c>
      <c r="AC2082" s="30">
        <v>46121</v>
      </c>
      <c r="AD2082" s="15" t="str">
        <f>IF(Tabla2[[#This Row],[HORA ENTREGA]]="DIRECTO","On time", IF(AA2082&lt;&gt;"",IF(Tabla2[[#This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82" s="15" t="str">
        <f>MID(Tabla2[[#This Row],[TIPO]],1,3)</f>
        <v xml:space="preserve">40 </v>
      </c>
      <c r="AF20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INVERSIERRA S A */ Cont: * CGMU6998075*/ HR Entrega: *08:00* /Dirección: *ALCALDE GUZMAN 0121, G32; QUILICURA</v>
      </c>
      <c r="AG2082" s="38" t="str">
        <f>IFERROR(HYPERLINK("https://wa.me/"&amp;Tabla2[[#This Row],[CONTACTO]]&amp;"?text="&amp;Tabla2[[#This Row],[Mensaje]],"Enviar mensaje"),"")</f>
        <v>Enviar mensaje</v>
      </c>
      <c r="AH2082" s="15" t="str">
        <f>CONCATENATE(A2082,F2082)</f>
        <v>2081CGMU6998075</v>
      </c>
      <c r="AI2082" s="15" t="str">
        <f>CONCATENATE("ENT-",A2082)</f>
        <v>ENT-2081</v>
      </c>
      <c r="AJ2082" s="15" t="str">
        <f>IF(Tabla2[[#This Row],[Op]]&lt;&gt;"","ENTREGA","")</f>
        <v>ENTREGA</v>
      </c>
      <c r="AK2082" s="40" t="str">
        <f>(Tabla2[[#This Row],[FECHA ENTREGA]]&amp;Tabla2[[#This Row],[HORA ENTREGA]])</f>
        <v>461210,333333333333333</v>
      </c>
      <c r="AL2082" s="34" t="str">
        <f>IFERROR(HYPERLINK("https://wa.me/"&amp;Tabla2[[#This Row],[CONTACTO]]&amp;"?text="&amp;Tabla2[[#This Row],[Mensaje]]),"")</f>
        <v>https://wa.me/56984880436?text=Hola!%0AServicio del día 09-04%0A *Cliente:* INVERSIERRA S A */ Cont: * CGMU6998075*/ HR Entrega: *08:00* /Dirección: *ALCALDE GUZMAN 0121, G32; QUILICURA</v>
      </c>
    </row>
    <row r="2083" spans="1:38" s="15" customFormat="1" ht="16.5" customHeight="1" x14ac:dyDescent="0.2">
      <c r="A2083" s="15">
        <f>ROW(A2082)</f>
        <v>2082</v>
      </c>
      <c r="B2083" s="15">
        <f>IF(J2083=J2082,B2082+1,1)</f>
        <v>21</v>
      </c>
      <c r="C2083" s="15" t="s">
        <v>178</v>
      </c>
      <c r="D2083" s="25" t="s">
        <v>39</v>
      </c>
      <c r="E2083" s="27">
        <v>882091</v>
      </c>
      <c r="F2083" s="27" t="s">
        <v>3278</v>
      </c>
      <c r="G2083" s="27" t="s">
        <v>41</v>
      </c>
      <c r="H2083" s="27">
        <v>30309</v>
      </c>
      <c r="I2083" s="27" t="s">
        <v>42</v>
      </c>
      <c r="J2083" s="28">
        <v>46121</v>
      </c>
      <c r="K2083" s="26">
        <v>0.33333333333333331</v>
      </c>
      <c r="L2083" s="26"/>
      <c r="M2083" s="27" t="s">
        <v>90</v>
      </c>
      <c r="N2083" s="25">
        <f>IFERROR(VLOOKUP(M2083,Data!$J$1:$K$58,2,0),"")</f>
        <v>56987557136</v>
      </c>
      <c r="O2083" s="27" t="s">
        <v>91</v>
      </c>
      <c r="P2083" s="27"/>
      <c r="Q2083" s="27" t="s">
        <v>1003</v>
      </c>
      <c r="R2083" s="27" t="s">
        <v>280</v>
      </c>
      <c r="S2083" s="27" t="s">
        <v>90</v>
      </c>
      <c r="T2083" s="27"/>
      <c r="U2083" s="28">
        <v>46121</v>
      </c>
      <c r="X2083" s="27"/>
      <c r="Y2083" s="27"/>
      <c r="Z2083" s="29"/>
      <c r="AA2083" s="29">
        <v>0.32777777777777778</v>
      </c>
      <c r="AB2083" s="29">
        <v>0.52777777777777779</v>
      </c>
      <c r="AC2083" s="30">
        <v>46121</v>
      </c>
      <c r="AD2083" s="15" t="str">
        <f>IF(Tabla2[[#This Row],[HORA ENTREGA]]="DIRECTO","On time", IF(AA2083&lt;&gt;"",IF(Tabla2[[#This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83" s="15" t="str">
        <f>MID(Tabla2[[#This Row],[TIPO]],1,3)</f>
        <v xml:space="preserve">40 </v>
      </c>
      <c r="AF20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INVERSIERRA S A */ Cont: * SEKU9010560*/ HR Entrega: *08:00* /Dirección: *AVENIDA PEDRO FONTOBA 6350, HUECHURABA</v>
      </c>
      <c r="AG2083" s="38" t="str">
        <f>IFERROR(HYPERLINK("https://wa.me/"&amp;Tabla2[[#This Row],[CONTACTO]]&amp;"?text="&amp;Tabla2[[#This Row],[Mensaje]],"Enviar mensaje"),"")</f>
        <v>Enviar mensaje</v>
      </c>
      <c r="AH2083" s="15" t="str">
        <f>CONCATENATE(A2083,F2083)</f>
        <v>2082SEKU9010560</v>
      </c>
      <c r="AI2083" s="15" t="str">
        <f>CONCATENATE("ENT-",A2083)</f>
        <v>ENT-2082</v>
      </c>
      <c r="AJ2083" s="15" t="str">
        <f>IF(Tabla2[[#This Row],[Op]]&lt;&gt;"","ENTREGA","")</f>
        <v>ENTREGA</v>
      </c>
      <c r="AK2083" s="40" t="str">
        <f>(Tabla2[[#This Row],[FECHA ENTREGA]]&amp;Tabla2[[#This Row],[HORA ENTREGA]])</f>
        <v>461210,333333333333333</v>
      </c>
      <c r="AL2083" s="34" t="str">
        <f>IFERROR(HYPERLINK("https://wa.me/"&amp;Tabla2[[#This Row],[CONTACTO]]&amp;"?text="&amp;Tabla2[[#This Row],[Mensaje]]),"")</f>
        <v>https://wa.me/56987557136?text=Hola!%0AServicio del día 09-04%0A *Cliente:* INVERSIERRA S A */ Cont: * SEKU9010560*/ HR Entrega: *08:00* /Dirección: *AVENIDA PEDRO FONTOBA 6350, HUECHURABA</v>
      </c>
    </row>
    <row r="2084" spans="1:38" s="15" customFormat="1" ht="16.5" customHeight="1" x14ac:dyDescent="0.2">
      <c r="A2084" s="15">
        <f>ROW(A2083)</f>
        <v>2083</v>
      </c>
      <c r="B2084" s="15">
        <f>IF(J2084=J2083,B2083+1,1)</f>
        <v>22</v>
      </c>
      <c r="C2084" s="15" t="s">
        <v>178</v>
      </c>
      <c r="D2084" s="25" t="s">
        <v>39</v>
      </c>
      <c r="E2084" s="27">
        <v>881959</v>
      </c>
      <c r="F2084" s="27" t="s">
        <v>3279</v>
      </c>
      <c r="G2084" s="27" t="s">
        <v>41</v>
      </c>
      <c r="H2084" s="27">
        <v>16300</v>
      </c>
      <c r="I2084" s="27" t="s">
        <v>42</v>
      </c>
      <c r="J2084" s="28">
        <v>46121</v>
      </c>
      <c r="K2084" s="26">
        <v>0.5</v>
      </c>
      <c r="L2084" s="26"/>
      <c r="M2084" s="27" t="s">
        <v>86</v>
      </c>
      <c r="N2084" s="25">
        <f>IFERROR(VLOOKUP(M2084,Data!$J$1:$K$58,2,0),"")</f>
        <v>56956654384</v>
      </c>
      <c r="O2084" s="27" t="s">
        <v>87</v>
      </c>
      <c r="P2084" s="27"/>
      <c r="Q2084" s="27" t="s">
        <v>1003</v>
      </c>
      <c r="R2084" s="27" t="s">
        <v>1747</v>
      </c>
      <c r="S2084" s="27" t="s">
        <v>161</v>
      </c>
      <c r="T2084" s="27"/>
      <c r="U2084" s="28">
        <v>46122</v>
      </c>
      <c r="X2084" s="27"/>
      <c r="Y2084" s="27"/>
      <c r="Z2084" s="29"/>
      <c r="AA2084" s="29">
        <v>0.59583333333333333</v>
      </c>
      <c r="AB2084" s="29">
        <v>0.75347222222222221</v>
      </c>
      <c r="AC2084" s="30">
        <v>46121</v>
      </c>
      <c r="AD2084" s="15" t="str">
        <f>IF(Tabla2[[#This Row],[HORA ENTREGA]]="DIRECTO","On time", IF(AA2084&lt;&gt;"",IF(Tabla2[[#This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84" s="15" t="str">
        <f>MID(Tabla2[[#This Row],[TIPO]],1,3)</f>
        <v xml:space="preserve">40 </v>
      </c>
      <c r="AF20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INVERSIERRA S A */ Cont: * EGHU8240130*/ HR Entrega: *12:00* /Dirección: *AVENIDA PEDRO FONTOBA 6350, HUECHURABA</v>
      </c>
      <c r="AG2084" s="38" t="str">
        <f>IFERROR(HYPERLINK("https://wa.me/"&amp;Tabla2[[#This Row],[CONTACTO]]&amp;"?text="&amp;Tabla2[[#This Row],[Mensaje]],"Enviar mensaje"),"")</f>
        <v>Enviar mensaje</v>
      </c>
      <c r="AH2084" s="15" t="str">
        <f>CONCATENATE(A2084,F2084)</f>
        <v>2083EGHU8240130</v>
      </c>
      <c r="AI2084" s="15" t="str">
        <f>CONCATENATE("ENT-",A2084)</f>
        <v>ENT-2083</v>
      </c>
      <c r="AJ2084" s="15" t="str">
        <f>IF(Tabla2[[#This Row],[Op]]&lt;&gt;"","ENTREGA","")</f>
        <v>ENTREGA</v>
      </c>
      <c r="AK2084" s="40" t="str">
        <f>(Tabla2[[#This Row],[FECHA ENTREGA]]&amp;Tabla2[[#This Row],[HORA ENTREGA]])</f>
        <v>461210,5</v>
      </c>
      <c r="AL2084" s="34" t="str">
        <f>IFERROR(HYPERLINK("https://wa.me/"&amp;Tabla2[[#This Row],[CONTACTO]]&amp;"?text="&amp;Tabla2[[#This Row],[Mensaje]]),"")</f>
        <v>https://wa.me/56956654384?text=Hola!%0AServicio del día 09-04%0A *Cliente:* INVERSIERRA S A */ Cont: * EGHU8240130*/ HR Entrega: *12:00* /Dirección: *AVENIDA PEDRO FONTOBA 6350, HUECHURABA</v>
      </c>
    </row>
    <row r="2085" spans="1:38" s="15" customFormat="1" ht="16.5" customHeight="1" x14ac:dyDescent="0.2">
      <c r="A2085" s="15">
        <f>ROW(A2084)</f>
        <v>2084</v>
      </c>
      <c r="B2085" s="15">
        <f>IF(J2085=J2084,B2084+1,1)</f>
        <v>23</v>
      </c>
      <c r="C2085" s="15" t="s">
        <v>178</v>
      </c>
      <c r="D2085" s="25" t="s">
        <v>39</v>
      </c>
      <c r="E2085" s="27">
        <v>881959</v>
      </c>
      <c r="F2085" s="27" t="s">
        <v>3280</v>
      </c>
      <c r="G2085" s="27" t="s">
        <v>41</v>
      </c>
      <c r="H2085" s="27">
        <v>12458</v>
      </c>
      <c r="I2085" s="27" t="s">
        <v>42</v>
      </c>
      <c r="J2085" s="28">
        <v>46121</v>
      </c>
      <c r="K2085" s="26">
        <v>0.5</v>
      </c>
      <c r="L2085" s="26"/>
      <c r="M2085" s="27" t="s">
        <v>300</v>
      </c>
      <c r="N2085" s="25">
        <f>IFERROR(VLOOKUP(M2085,Data!$J$1:$K$58,2,0),"")</f>
        <v>56989844861</v>
      </c>
      <c r="O2085" s="27" t="s">
        <v>301</v>
      </c>
      <c r="P2085" s="27"/>
      <c r="Q2085" s="27" t="s">
        <v>1005</v>
      </c>
      <c r="R2085" s="27" t="s">
        <v>1747</v>
      </c>
      <c r="S2085" s="27" t="s">
        <v>300</v>
      </c>
      <c r="T2085" s="27"/>
      <c r="U2085" s="28">
        <v>46121</v>
      </c>
      <c r="X2085" s="27"/>
      <c r="Y2085" s="27"/>
      <c r="Z2085" s="29"/>
      <c r="AA2085" s="29">
        <v>0.56944444444444442</v>
      </c>
      <c r="AB2085" s="29">
        <v>0.67638888888888893</v>
      </c>
      <c r="AC2085" s="30">
        <v>46121</v>
      </c>
      <c r="AD2085" s="15" t="str">
        <f>IF(Tabla2[[#This Row],[HORA ENTREGA]]="DIRECTO","On time", IF(AA2085&lt;&gt;"",IF(Tabla2[[#This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85" s="15" t="str">
        <f>MID(Tabla2[[#This Row],[TIPO]],1,3)</f>
        <v xml:space="preserve">40 </v>
      </c>
      <c r="AF20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INVERSIERRA S A */ Cont: * EGHU9594647*/ HR Entrega: *12:00* /Dirección: *ALCALDE GUZMAN 0121, G32; QUILICURA</v>
      </c>
      <c r="AG2085" s="38" t="str">
        <f>IFERROR(HYPERLINK("https://wa.me/"&amp;Tabla2[[#This Row],[CONTACTO]]&amp;"?text="&amp;Tabla2[[#This Row],[Mensaje]],"Enviar mensaje"),"")</f>
        <v>Enviar mensaje</v>
      </c>
      <c r="AH2085" s="15" t="str">
        <f>CONCATENATE(A2085,F2085)</f>
        <v>2084EGHU9594647</v>
      </c>
      <c r="AI2085" s="15" t="str">
        <f>CONCATENATE("ENT-",A2085)</f>
        <v>ENT-2084</v>
      </c>
      <c r="AJ2085" s="15" t="str">
        <f>IF(Tabla2[[#This Row],[Op]]&lt;&gt;"","ENTREGA","")</f>
        <v>ENTREGA</v>
      </c>
      <c r="AK2085" s="40" t="str">
        <f>(Tabla2[[#This Row],[FECHA ENTREGA]]&amp;Tabla2[[#This Row],[HORA ENTREGA]])</f>
        <v>461210,5</v>
      </c>
      <c r="AL2085" s="34" t="str">
        <f>IFERROR(HYPERLINK("https://wa.me/"&amp;Tabla2[[#This Row],[CONTACTO]]&amp;"?text="&amp;Tabla2[[#This Row],[Mensaje]]),"")</f>
        <v>https://wa.me/56989844861?text=Hola!%0AServicio del día 09-04%0A *Cliente:* INVERSIERRA S A */ Cont: * EGHU9594647*/ HR Entrega: *12:00* /Dirección: *ALCALDE GUZMAN 0121, G32; QUILICURA</v>
      </c>
    </row>
    <row r="2086" spans="1:38" s="15" customFormat="1" ht="16.5" customHeight="1" x14ac:dyDescent="0.2">
      <c r="A2086" s="15">
        <f>ROW(A2085)</f>
        <v>2085</v>
      </c>
      <c r="B2086" s="15">
        <f>IF(J2086=J2085,B2085+1,1)</f>
        <v>24</v>
      </c>
      <c r="C2086" s="15" t="s">
        <v>555</v>
      </c>
      <c r="D2086" s="25" t="s">
        <v>39</v>
      </c>
      <c r="E2086" s="27">
        <v>68178</v>
      </c>
      <c r="F2086" s="27" t="s">
        <v>3281</v>
      </c>
      <c r="G2086" s="27" t="s">
        <v>41</v>
      </c>
      <c r="H2086" s="27">
        <v>14900</v>
      </c>
      <c r="I2086" s="27" t="s">
        <v>42</v>
      </c>
      <c r="J2086" s="28">
        <v>46121</v>
      </c>
      <c r="K2086" s="26">
        <v>0.66666666666666663</v>
      </c>
      <c r="L2086" s="26"/>
      <c r="M2086" s="27" t="s">
        <v>199</v>
      </c>
      <c r="N2086" s="25">
        <f>IFERROR(VLOOKUP(M2086,Data!$J$1:$K$58,2,0),"")</f>
        <v>56975315726</v>
      </c>
      <c r="O2086" s="27" t="s">
        <v>200</v>
      </c>
      <c r="P2086" s="27"/>
      <c r="Q2086" s="27" t="s">
        <v>558</v>
      </c>
      <c r="R2086" s="27" t="s">
        <v>218</v>
      </c>
      <c r="S2086" s="27" t="s">
        <v>133</v>
      </c>
      <c r="T2086" s="27"/>
      <c r="U2086" s="28">
        <v>46122</v>
      </c>
      <c r="X2086" s="27"/>
      <c r="Y2086" s="27"/>
      <c r="Z2086" s="29"/>
      <c r="AA2086" s="29">
        <v>0.67361111111111116</v>
      </c>
      <c r="AB2086" s="29">
        <v>0.82291666666666663</v>
      </c>
      <c r="AC2086" s="30">
        <v>46121</v>
      </c>
      <c r="AD2086" s="15" t="str">
        <f>IF(Tabla2[[#This Row],[HORA ENTREGA]]="DIRECTO","On time", IF(AA2086&lt;&gt;"",IF(Tabla2[[#This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86" s="15" t="str">
        <f>MID(Tabla2[[#This Row],[TIPO]],1,3)</f>
        <v xml:space="preserve">40 </v>
      </c>
      <c r="AF20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NICOMA */ Cont: * MNBU0656610*/ HR Entrega: *16:00* /Dirección: *SAN NICOLAS 860, BOD. 7; SAN MIGUEL</v>
      </c>
      <c r="AG2086" s="38" t="str">
        <f>IFERROR(HYPERLINK("https://wa.me/"&amp;Tabla2[[#This Row],[CONTACTO]]&amp;"?text="&amp;Tabla2[[#This Row],[Mensaje]],"Enviar mensaje"),"")</f>
        <v>Enviar mensaje</v>
      </c>
      <c r="AH2086" s="15" t="str">
        <f>CONCATENATE(A2086,F2086)</f>
        <v>2085MNBU0656610</v>
      </c>
      <c r="AI2086" s="15" t="str">
        <f>CONCATENATE("ENT-",A2086)</f>
        <v>ENT-2085</v>
      </c>
      <c r="AJ2086" s="15" t="str">
        <f>IF(Tabla2[[#This Row],[Op]]&lt;&gt;"","ENTREGA","")</f>
        <v>ENTREGA</v>
      </c>
      <c r="AK2086" s="40" t="str">
        <f>(Tabla2[[#This Row],[FECHA ENTREGA]]&amp;Tabla2[[#This Row],[HORA ENTREGA]])</f>
        <v>461210,666666666666667</v>
      </c>
      <c r="AL2086" s="34" t="str">
        <f>IFERROR(HYPERLINK("https://wa.me/"&amp;Tabla2[[#This Row],[CONTACTO]]&amp;"?text="&amp;Tabla2[[#This Row],[Mensaje]]),"")</f>
        <v>https://wa.me/56975315726?text=Hola!%0AServicio del día 09-04%0A *Cliente:* NICOMA */ Cont: * MNBU0656610*/ HR Entrega: *16:00* /Dirección: *SAN NICOLAS 860, BOD. 7; SAN MIGUEL</v>
      </c>
    </row>
    <row r="2087" spans="1:38" s="15" customFormat="1" ht="16.5" customHeight="1" x14ac:dyDescent="0.2">
      <c r="A2087" s="15">
        <f>ROW(A2086)</f>
        <v>2086</v>
      </c>
      <c r="B2087" s="15">
        <f>IF(J2087=J2086,B2086+1,1)</f>
        <v>25</v>
      </c>
      <c r="C2087" s="15" t="s">
        <v>1554</v>
      </c>
      <c r="D2087" s="25" t="s">
        <v>39</v>
      </c>
      <c r="E2087" s="27">
        <v>189050</v>
      </c>
      <c r="F2087" s="27" t="s">
        <v>3282</v>
      </c>
      <c r="G2087" s="27" t="s">
        <v>41</v>
      </c>
      <c r="H2087" s="27">
        <v>29021</v>
      </c>
      <c r="I2087" s="27" t="s">
        <v>42</v>
      </c>
      <c r="J2087" s="28">
        <v>46121</v>
      </c>
      <c r="K2087" s="26">
        <v>0.33333333333333331</v>
      </c>
      <c r="L2087" s="26"/>
      <c r="M2087" s="27" t="s">
        <v>151</v>
      </c>
      <c r="N2087" s="25">
        <f>IFERROR(VLOOKUP(M2087,Data!$J$1:$K$58,2,0),"")</f>
        <v>56973887427</v>
      </c>
      <c r="O2087" s="27" t="s">
        <v>152</v>
      </c>
      <c r="P2087" s="27"/>
      <c r="Q2087" s="27" t="s">
        <v>190</v>
      </c>
      <c r="R2087" s="27" t="s">
        <v>48</v>
      </c>
      <c r="S2087" s="27" t="s">
        <v>151</v>
      </c>
      <c r="T2087" s="27"/>
      <c r="U2087" s="28">
        <v>46121</v>
      </c>
      <c r="X2087" s="27"/>
      <c r="Y2087" s="27"/>
      <c r="Z2087" s="29"/>
      <c r="AA2087" s="29">
        <v>0.32777777777777778</v>
      </c>
      <c r="AB2087" s="29">
        <v>0.52777777777777779</v>
      </c>
      <c r="AC2087" s="30">
        <v>46121</v>
      </c>
      <c r="AD2087" s="15" t="str">
        <f>IF(Tabla2[[#This Row],[HORA ENTREGA]]="DIRECTO","On time", IF(AA2087&lt;&gt;"",IF(Tabla2[[#This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87" s="15" t="str">
        <f>MID(Tabla2[[#This Row],[TIPO]],1,3)</f>
        <v xml:space="preserve">40 </v>
      </c>
      <c r="AF20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PETROQUIMICA DOW */ Cont: * SEGU5178210*/ HR Entrega: *08:00* /Dirección: *AV. MARTA OSSA RUIZ 601 (CAMINO CASAS VIEJAS); MAIPU </v>
      </c>
      <c r="AG2087" s="38" t="str">
        <f>IFERROR(HYPERLINK("https://wa.me/"&amp;Tabla2[[#This Row],[CONTACTO]]&amp;"?text="&amp;Tabla2[[#This Row],[Mensaje]],"Enviar mensaje"),"")</f>
        <v>Enviar mensaje</v>
      </c>
      <c r="AH2087" s="15" t="str">
        <f>CONCATENATE(A2087,F2087)</f>
        <v>2086SEGU5178210</v>
      </c>
      <c r="AI2087" s="15" t="str">
        <f>CONCATENATE("ENT-",A2087)</f>
        <v>ENT-2086</v>
      </c>
      <c r="AJ2087" s="15" t="str">
        <f>IF(Tabla2[[#This Row],[Op]]&lt;&gt;"","ENTREGA","")</f>
        <v>ENTREGA</v>
      </c>
      <c r="AK2087" s="40" t="str">
        <f>(Tabla2[[#This Row],[FECHA ENTREGA]]&amp;Tabla2[[#This Row],[HORA ENTREGA]])</f>
        <v>461210,333333333333333</v>
      </c>
      <c r="AL2087" s="34" t="str">
        <f>IFERROR(HYPERLINK("https://wa.me/"&amp;Tabla2[[#This Row],[CONTACTO]]&amp;"?text="&amp;Tabla2[[#This Row],[Mensaje]]),"")</f>
        <v xml:space="preserve">https://wa.me/56973887427?text=Hola!%0AServicio del día 09-04%0A *Cliente:* PETROQUIMICA DOW */ Cont: * SEGU5178210*/ HR Entrega: *08:00* /Dirección: *AV. MARTA OSSA RUIZ 601 (CAMINO CASAS VIEJAS); MAIPU </v>
      </c>
    </row>
    <row r="2088" spans="1:38" s="15" customFormat="1" ht="16.5" customHeight="1" x14ac:dyDescent="0.2">
      <c r="A2088" s="15">
        <f>ROW(A2087)</f>
        <v>2087</v>
      </c>
      <c r="B2088" s="15">
        <f>IF(J2088=J2087,B2087+1,1)</f>
        <v>26</v>
      </c>
      <c r="C2088" s="15" t="s">
        <v>1554</v>
      </c>
      <c r="D2088" s="25" t="s">
        <v>39</v>
      </c>
      <c r="E2088" s="27">
        <v>189050</v>
      </c>
      <c r="F2088" s="27" t="s">
        <v>3283</v>
      </c>
      <c r="G2088" s="27" t="s">
        <v>41</v>
      </c>
      <c r="H2088" s="27">
        <v>29021</v>
      </c>
      <c r="I2088" s="27" t="s">
        <v>42</v>
      </c>
      <c r="J2088" s="28">
        <v>46121</v>
      </c>
      <c r="K2088" s="26">
        <v>0.33333333333333331</v>
      </c>
      <c r="L2088" s="26"/>
      <c r="M2088" s="27" t="s">
        <v>296</v>
      </c>
      <c r="N2088" s="25">
        <f>IFERROR(VLOOKUP(M2088,Data!$J$1:$K$58,2,0),"")</f>
        <v>56984994337</v>
      </c>
      <c r="O2088" s="27" t="s">
        <v>297</v>
      </c>
      <c r="P2088" s="27"/>
      <c r="Q2088" s="27" t="s">
        <v>190</v>
      </c>
      <c r="R2088" s="27" t="s">
        <v>48</v>
      </c>
      <c r="S2088" s="27" t="s">
        <v>341</v>
      </c>
      <c r="T2088" s="27"/>
      <c r="U2088" s="28">
        <v>46122</v>
      </c>
      <c r="X2088" s="27"/>
      <c r="Y2088" s="27"/>
      <c r="Z2088" s="29"/>
      <c r="AA2088" s="29">
        <v>0.53680555555555554</v>
      </c>
      <c r="AB2088" s="29">
        <v>0.69097222222222221</v>
      </c>
      <c r="AC2088" s="30">
        <v>46121</v>
      </c>
      <c r="AD2088" s="15" t="str">
        <f>IF(Tabla2[[#This Row],[HORA ENTREGA]]="DIRECTO","On time", IF(AA2088&lt;&gt;"",IF(Tabla2[[#This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88" s="15" t="str">
        <f>MID(Tabla2[[#This Row],[TIPO]],1,3)</f>
        <v xml:space="preserve">40 </v>
      </c>
      <c r="AF20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PETROQUIMICA DOW */ Cont: * SEGU5389424*/ HR Entrega: *08:00* /Dirección: *AV. MARTA OSSA RUIZ 601 (CAMINO CASAS VIEJAS); MAIPU </v>
      </c>
      <c r="AG2088" s="38" t="str">
        <f>IFERROR(HYPERLINK("https://wa.me/"&amp;Tabla2[[#This Row],[CONTACTO]]&amp;"?text="&amp;Tabla2[[#This Row],[Mensaje]],"Enviar mensaje"),"")</f>
        <v>Enviar mensaje</v>
      </c>
      <c r="AH2088" s="15" t="str">
        <f>CONCATENATE(A2088,F2088)</f>
        <v>2087SEGU5389424</v>
      </c>
      <c r="AI2088" s="15" t="str">
        <f>CONCATENATE("ENT-",A2088)</f>
        <v>ENT-2087</v>
      </c>
      <c r="AJ2088" s="15" t="str">
        <f>IF(Tabla2[[#This Row],[Op]]&lt;&gt;"","ENTREGA","")</f>
        <v>ENTREGA</v>
      </c>
      <c r="AK2088" s="40" t="str">
        <f>(Tabla2[[#This Row],[FECHA ENTREGA]]&amp;Tabla2[[#This Row],[HORA ENTREGA]])</f>
        <v>461210,333333333333333</v>
      </c>
      <c r="AL2088" s="34" t="str">
        <f>IFERROR(HYPERLINK("https://wa.me/"&amp;Tabla2[[#This Row],[CONTACTO]]&amp;"?text="&amp;Tabla2[[#This Row],[Mensaje]]),"")</f>
        <v xml:space="preserve">https://wa.me/56984994337?text=Hola!%0AServicio del día 09-04%0A *Cliente:* PETROQUIMICA DOW */ Cont: * SEGU5389424*/ HR Entrega: *08:00* /Dirección: *AV. MARTA OSSA RUIZ 601 (CAMINO CASAS VIEJAS); MAIPU </v>
      </c>
    </row>
    <row r="2089" spans="1:38" s="15" customFormat="1" ht="16.5" customHeight="1" x14ac:dyDescent="0.2">
      <c r="A2089" s="15">
        <f>ROW(A2088)</f>
        <v>2088</v>
      </c>
      <c r="B2089" s="15">
        <f>IF(J2089=J2088,B2088+1,1)</f>
        <v>27</v>
      </c>
      <c r="C2089" s="15" t="s">
        <v>1554</v>
      </c>
      <c r="D2089" s="25" t="s">
        <v>39</v>
      </c>
      <c r="E2089" s="27">
        <v>189052</v>
      </c>
      <c r="F2089" s="27" t="s">
        <v>3284</v>
      </c>
      <c r="G2089" s="27" t="s">
        <v>41</v>
      </c>
      <c r="H2089" s="27">
        <v>29021</v>
      </c>
      <c r="I2089" s="27" t="s">
        <v>42</v>
      </c>
      <c r="J2089" s="28">
        <v>46121</v>
      </c>
      <c r="K2089" s="26">
        <v>0.41666666666666669</v>
      </c>
      <c r="L2089" s="26"/>
      <c r="M2089" s="27" t="s">
        <v>66</v>
      </c>
      <c r="N2089" s="25">
        <f>IFERROR(VLOOKUP(M2089,Data!$J$1:$K$58,2,0),"")</f>
        <v>56993389870</v>
      </c>
      <c r="O2089" s="27" t="s">
        <v>67</v>
      </c>
      <c r="P2089" s="27"/>
      <c r="Q2089" s="27" t="s">
        <v>190</v>
      </c>
      <c r="R2089" s="27" t="s">
        <v>48</v>
      </c>
      <c r="S2089" s="27" t="s">
        <v>66</v>
      </c>
      <c r="T2089" s="27"/>
      <c r="U2089" s="28">
        <v>46121</v>
      </c>
      <c r="X2089" s="27"/>
      <c r="Y2089" s="27"/>
      <c r="Z2089" s="29"/>
      <c r="AA2089" s="29">
        <v>0.57430555555555551</v>
      </c>
      <c r="AB2089" s="29">
        <v>0.67708333333333337</v>
      </c>
      <c r="AC2089" s="30">
        <v>46121</v>
      </c>
      <c r="AD2089" s="15" t="str">
        <f>IF(Tabla2[[#This Row],[HORA ENTREGA]]="DIRECTO","On time", IF(AA2089&lt;&gt;"",IF(Tabla2[[#This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89" s="15" t="str">
        <f>MID(Tabla2[[#This Row],[TIPO]],1,3)</f>
        <v xml:space="preserve">40 </v>
      </c>
      <c r="AF20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PETROQUIMICA DOW */ Cont: * BSIU8074542*/ HR Entrega: *10:00* /Dirección: *AV. MARTA OSSA RUIZ 601 (CAMINO CASAS VIEJAS); MAIPU </v>
      </c>
      <c r="AG2089" s="38" t="str">
        <f>IFERROR(HYPERLINK("https://wa.me/"&amp;Tabla2[[#This Row],[CONTACTO]]&amp;"?text="&amp;Tabla2[[#This Row],[Mensaje]],"Enviar mensaje"),"")</f>
        <v>Enviar mensaje</v>
      </c>
      <c r="AH2089" s="15" t="str">
        <f>CONCATENATE(A2089,F2089)</f>
        <v>2088BSIU8074542</v>
      </c>
      <c r="AI2089" s="15" t="str">
        <f>CONCATENATE("ENT-",A2089)</f>
        <v>ENT-2088</v>
      </c>
      <c r="AJ2089" s="15" t="str">
        <f>IF(Tabla2[[#This Row],[Op]]&lt;&gt;"","ENTREGA","")</f>
        <v>ENTREGA</v>
      </c>
      <c r="AK2089" s="40" t="str">
        <f>(Tabla2[[#This Row],[FECHA ENTREGA]]&amp;Tabla2[[#This Row],[HORA ENTREGA]])</f>
        <v>461210,416666666666667</v>
      </c>
      <c r="AL2089" s="34" t="str">
        <f>IFERROR(HYPERLINK("https://wa.me/"&amp;Tabla2[[#This Row],[CONTACTO]]&amp;"?text="&amp;Tabla2[[#This Row],[Mensaje]]),"")</f>
        <v xml:space="preserve">https://wa.me/56993389870?text=Hola!%0AServicio del día 09-04%0A *Cliente:* PETROQUIMICA DOW */ Cont: * BSIU8074542*/ HR Entrega: *10:00* /Dirección: *AV. MARTA OSSA RUIZ 601 (CAMINO CASAS VIEJAS); MAIPU </v>
      </c>
    </row>
    <row r="2090" spans="1:38" s="15" customFormat="1" ht="16.5" customHeight="1" x14ac:dyDescent="0.2">
      <c r="A2090" s="15">
        <f>ROW(A2089)</f>
        <v>2089</v>
      </c>
      <c r="B2090" s="15">
        <f>IF(J2090=J2089,B2089+1,1)</f>
        <v>28</v>
      </c>
      <c r="C2090" s="15" t="s">
        <v>1554</v>
      </c>
      <c r="D2090" s="25" t="s">
        <v>39</v>
      </c>
      <c r="E2090" s="27">
        <v>189122</v>
      </c>
      <c r="F2090" s="27" t="s">
        <v>3285</v>
      </c>
      <c r="G2090" s="27" t="s">
        <v>41</v>
      </c>
      <c r="H2090" s="27">
        <v>29021</v>
      </c>
      <c r="I2090" s="27" t="s">
        <v>42</v>
      </c>
      <c r="J2090" s="28">
        <v>46121</v>
      </c>
      <c r="K2090" s="26">
        <v>0.58333333333333337</v>
      </c>
      <c r="L2090" s="26"/>
      <c r="M2090" s="27" t="s">
        <v>433</v>
      </c>
      <c r="N2090" s="25">
        <f>IFERROR(VLOOKUP(M2090,Data!$J$1:$K$58,2,0),"")</f>
        <v>56994354094</v>
      </c>
      <c r="O2090" s="27" t="s">
        <v>434</v>
      </c>
      <c r="P2090" s="27"/>
      <c r="Q2090" s="27" t="s">
        <v>190</v>
      </c>
      <c r="R2090" s="27" t="s">
        <v>1821</v>
      </c>
      <c r="S2090" s="27" t="s">
        <v>433</v>
      </c>
      <c r="T2090" s="27"/>
      <c r="U2090" s="28">
        <v>46121</v>
      </c>
      <c r="X2090" s="27"/>
      <c r="Y2090" s="27"/>
      <c r="Z2090" s="29"/>
      <c r="AA2090" s="29">
        <v>0.59513888888888888</v>
      </c>
      <c r="AB2090" s="29">
        <v>0.68541666666666667</v>
      </c>
      <c r="AC2090" s="30">
        <v>46121</v>
      </c>
      <c r="AD2090" s="15" t="str">
        <f>IF(Tabla2[[#This Row],[HORA ENTREGA]]="DIRECTO","On time", IF(AA2090&lt;&gt;"",IF(Tabla2[[#This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90" s="15" t="str">
        <f>MID(Tabla2[[#This Row],[TIPO]],1,3)</f>
        <v xml:space="preserve">40 </v>
      </c>
      <c r="AF20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PETROQUIMICA DOW */ Cont: * HLBU3289329*/ HR Entrega: *14:00* /Dirección: *AV. MARTA OSSA RUIZ 601 (CAMINO CASAS VIEJAS); MAIPU </v>
      </c>
      <c r="AG2090" s="38" t="str">
        <f>IFERROR(HYPERLINK("https://wa.me/"&amp;Tabla2[[#This Row],[CONTACTO]]&amp;"?text="&amp;Tabla2[[#This Row],[Mensaje]],"Enviar mensaje"),"")</f>
        <v>Enviar mensaje</v>
      </c>
      <c r="AH2090" s="15" t="str">
        <f>CONCATENATE(A2090,F2090)</f>
        <v>2089HLBU3289329</v>
      </c>
      <c r="AI2090" s="15" t="str">
        <f>CONCATENATE("ENT-",A2090)</f>
        <v>ENT-2089</v>
      </c>
      <c r="AJ2090" s="15" t="str">
        <f>IF(Tabla2[[#This Row],[Op]]&lt;&gt;"","ENTREGA","")</f>
        <v>ENTREGA</v>
      </c>
      <c r="AK2090" s="40" t="str">
        <f>(Tabla2[[#This Row],[FECHA ENTREGA]]&amp;Tabla2[[#This Row],[HORA ENTREGA]])</f>
        <v>461210,583333333333333</v>
      </c>
      <c r="AL2090" s="34" t="str">
        <f>IFERROR(HYPERLINK("https://wa.me/"&amp;Tabla2[[#This Row],[CONTACTO]]&amp;"?text="&amp;Tabla2[[#This Row],[Mensaje]]),"")</f>
        <v xml:space="preserve">https://wa.me/56994354094?text=Hola!%0AServicio del día 09-04%0A *Cliente:* PETROQUIMICA DOW */ Cont: * HLBU3289329*/ HR Entrega: *14:00* /Dirección: *AV. MARTA OSSA RUIZ 601 (CAMINO CASAS VIEJAS); MAIPU </v>
      </c>
    </row>
    <row r="2091" spans="1:38" s="15" customFormat="1" ht="16.5" customHeight="1" x14ac:dyDescent="0.2">
      <c r="A2091" s="15">
        <f>ROW(A2090)</f>
        <v>2090</v>
      </c>
      <c r="B2091" s="15">
        <f>IF(J2091=J2090,B2090+1,1)</f>
        <v>29</v>
      </c>
      <c r="C2091" s="15" t="s">
        <v>1554</v>
      </c>
      <c r="D2091" s="25" t="s">
        <v>39</v>
      </c>
      <c r="E2091" s="27">
        <v>189052</v>
      </c>
      <c r="F2091" s="27" t="s">
        <v>3235</v>
      </c>
      <c r="G2091" s="27" t="s">
        <v>41</v>
      </c>
      <c r="H2091" s="27">
        <v>29021</v>
      </c>
      <c r="I2091" s="27" t="s">
        <v>42</v>
      </c>
      <c r="J2091" s="28">
        <v>46121</v>
      </c>
      <c r="K2091" s="26"/>
      <c r="L2091" s="26"/>
      <c r="M2091" s="27"/>
      <c r="N2091" s="25" t="str">
        <f>IFERROR(VLOOKUP(M2091,Data!$J$1:$K$58,2,0),"")</f>
        <v/>
      </c>
      <c r="O2091" s="27"/>
      <c r="P2091" s="27"/>
      <c r="Q2091" s="27" t="s">
        <v>190</v>
      </c>
      <c r="R2091" s="27" t="s">
        <v>48</v>
      </c>
      <c r="S2091" s="27" t="s">
        <v>225</v>
      </c>
      <c r="T2091" s="27"/>
      <c r="U2091" s="28">
        <v>46120</v>
      </c>
      <c r="X2091" s="27"/>
      <c r="Y2091" s="27" t="s">
        <v>3286</v>
      </c>
      <c r="Z2091" s="29"/>
      <c r="AA2091" s="29">
        <v>0.55625000000000002</v>
      </c>
      <c r="AB2091" s="29">
        <v>0.63611111111111107</v>
      </c>
      <c r="AC2091" s="30">
        <v>46121</v>
      </c>
      <c r="AD2091" s="15" t="str">
        <f>IF(Tabla2[[#This Row],[HORA ENTREGA]]="DIRECTO","On time", IF(AA2091&lt;&gt;"",IF(Tabla2[[#This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91" s="15" t="str">
        <f>MID(Tabla2[[#This Row],[TIPO]],1,3)</f>
        <v xml:space="preserve">40 </v>
      </c>
      <c r="AF20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PETROQUIMICA DOW */ Cont: * APHU7351868*/ HR Entrega: *00:00* /Dirección: *AV. MARTA OSSA RUIZ 601 (CAMINO CASAS VIEJAS); MAIPU </v>
      </c>
      <c r="AG2091" s="38" t="str">
        <f>IFERROR(HYPERLINK("https://wa.me/"&amp;Tabla2[[#This Row],[CONTACTO]]&amp;"?text="&amp;Tabla2[[#This Row],[Mensaje]],"Enviar mensaje"),"")</f>
        <v>Enviar mensaje</v>
      </c>
      <c r="AH2091" s="15" t="str">
        <f>CONCATENATE(A2091,F2091)</f>
        <v>2090APHU7351868</v>
      </c>
      <c r="AI2091" s="15" t="str">
        <f>CONCATENATE("ENT-",A2091)</f>
        <v>ENT-2090</v>
      </c>
      <c r="AJ2091" s="15" t="str">
        <f>IF(Tabla2[[#This Row],[Op]]&lt;&gt;"","ENTREGA","")</f>
        <v>ENTREGA</v>
      </c>
      <c r="AK2091" s="40" t="str">
        <f>(Tabla2[[#This Row],[FECHA ENTREGA]]&amp;Tabla2[[#This Row],[HORA ENTREGA]])</f>
        <v>46121</v>
      </c>
      <c r="AL2091" s="34" t="str">
        <f>IFERROR(HYPERLINK("https://wa.me/"&amp;Tabla2[[#This Row],[CONTACTO]]&amp;"?text="&amp;Tabla2[[#This Row],[Mensaje]]),"")</f>
        <v xml:space="preserve">https://wa.me/?text=Hola!%0AServicio del día 09-04%0A *Cliente:* PETROQUIMICA DOW */ Cont: * APHU7351868*/ HR Entrega: *00:00* /Dirección: *AV. MARTA OSSA RUIZ 601 (CAMINO CASAS VIEJAS); MAIPU </v>
      </c>
    </row>
    <row r="2092" spans="1:38" s="15" customFormat="1" ht="16.5" customHeight="1" x14ac:dyDescent="0.2">
      <c r="A2092" s="15">
        <f>ROW(A2091)</f>
        <v>2091</v>
      </c>
      <c r="B2092" s="15">
        <f>IF(J2092=J2091,B2091+1,1)</f>
        <v>30</v>
      </c>
      <c r="C2092" s="15" t="s">
        <v>1554</v>
      </c>
      <c r="D2092" s="25" t="s">
        <v>39</v>
      </c>
      <c r="E2092" s="27">
        <v>189021</v>
      </c>
      <c r="F2092" s="27" t="s">
        <v>3236</v>
      </c>
      <c r="G2092" s="27" t="s">
        <v>41</v>
      </c>
      <c r="H2092" s="27">
        <v>29021</v>
      </c>
      <c r="I2092" s="27" t="s">
        <v>42</v>
      </c>
      <c r="J2092" s="28">
        <v>46121</v>
      </c>
      <c r="K2092" s="26"/>
      <c r="L2092" s="26"/>
      <c r="M2092" s="27"/>
      <c r="N2092" s="25" t="str">
        <f>IFERROR(VLOOKUP(M2092,Data!$J$1:$K$58,2,0),"")</f>
        <v/>
      </c>
      <c r="O2092" s="27"/>
      <c r="P2092" s="27"/>
      <c r="Q2092" s="27" t="s">
        <v>190</v>
      </c>
      <c r="R2092" s="27" t="s">
        <v>48</v>
      </c>
      <c r="S2092" s="27" t="s">
        <v>66</v>
      </c>
      <c r="T2092" s="27"/>
      <c r="U2092" s="28">
        <v>46120</v>
      </c>
      <c r="X2092" s="27"/>
      <c r="Y2092" s="27" t="s">
        <v>3286</v>
      </c>
      <c r="Z2092" s="29"/>
      <c r="AA2092" s="29">
        <v>0.54166666666666663</v>
      </c>
      <c r="AB2092" s="29">
        <v>0.64236111111111116</v>
      </c>
      <c r="AC2092" s="30">
        <v>46121</v>
      </c>
      <c r="AD2092" s="15" t="str">
        <f>IF(Tabla2[[#This Row],[HORA ENTREGA]]="DIRECTO","On time", IF(AA2092&lt;&gt;"",IF(Tabla2[[#This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92" s="15" t="str">
        <f>MID(Tabla2[[#This Row],[TIPO]],1,3)</f>
        <v xml:space="preserve">40 </v>
      </c>
      <c r="AF20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PETROQUIMICA DOW */ Cont: * TRHU7771061*/ HR Entrega: *00:00* /Dirección: *AV. MARTA OSSA RUIZ 601 (CAMINO CASAS VIEJAS); MAIPU </v>
      </c>
      <c r="AG2092" s="38" t="str">
        <f>IFERROR(HYPERLINK("https://wa.me/"&amp;Tabla2[[#This Row],[CONTACTO]]&amp;"?text="&amp;Tabla2[[#This Row],[Mensaje]],"Enviar mensaje"),"")</f>
        <v>Enviar mensaje</v>
      </c>
      <c r="AH2092" s="15" t="str">
        <f>CONCATENATE(A2092,F2092)</f>
        <v>2091TRHU7771061</v>
      </c>
      <c r="AI2092" s="15" t="str">
        <f>CONCATENATE("ENT-",A2092)</f>
        <v>ENT-2091</v>
      </c>
      <c r="AJ2092" s="15" t="str">
        <f>IF(Tabla2[[#This Row],[Op]]&lt;&gt;"","ENTREGA","")</f>
        <v>ENTREGA</v>
      </c>
      <c r="AK2092" s="40" t="str">
        <f>(Tabla2[[#This Row],[FECHA ENTREGA]]&amp;Tabla2[[#This Row],[HORA ENTREGA]])</f>
        <v>46121</v>
      </c>
      <c r="AL2092" s="34" t="str">
        <f>IFERROR(HYPERLINK("https://wa.me/"&amp;Tabla2[[#This Row],[CONTACTO]]&amp;"?text="&amp;Tabla2[[#This Row],[Mensaje]]),"")</f>
        <v xml:space="preserve">https://wa.me/?text=Hola!%0AServicio del día 09-04%0A *Cliente:* PETROQUIMICA DOW */ Cont: * TRHU7771061*/ HR Entrega: *00:00* /Dirección: *AV. MARTA OSSA RUIZ 601 (CAMINO CASAS VIEJAS); MAIPU </v>
      </c>
    </row>
    <row r="2093" spans="1:38" s="15" customFormat="1" ht="16.5" customHeight="1" x14ac:dyDescent="0.2">
      <c r="A2093" s="15">
        <f>ROW(A2092)</f>
        <v>2092</v>
      </c>
      <c r="B2093" s="15">
        <f>IF(J2093=J2092,B2092+1,1)</f>
        <v>31</v>
      </c>
      <c r="C2093" s="15" t="s">
        <v>3160</v>
      </c>
      <c r="D2093" s="25" t="s">
        <v>39</v>
      </c>
      <c r="E2093" s="27"/>
      <c r="F2093" s="27" t="s">
        <v>3287</v>
      </c>
      <c r="G2093" s="27" t="s">
        <v>64</v>
      </c>
      <c r="H2093" s="27">
        <v>26800</v>
      </c>
      <c r="I2093" s="27" t="s">
        <v>42</v>
      </c>
      <c r="J2093" s="28">
        <v>46121</v>
      </c>
      <c r="K2093" s="26">
        <v>0.29166666666666669</v>
      </c>
      <c r="L2093" s="26"/>
      <c r="M2093" s="27" t="s">
        <v>3177</v>
      </c>
      <c r="N2093" s="25" t="str">
        <f>IFERROR(VLOOKUP(M2093,Data!$J$1:$K$58,2,0),"")</f>
        <v/>
      </c>
      <c r="O2093" s="27" t="s">
        <v>222</v>
      </c>
      <c r="P2093" s="27"/>
      <c r="Q2093" s="27" t="s">
        <v>3163</v>
      </c>
      <c r="R2093" s="27" t="s">
        <v>74</v>
      </c>
      <c r="S2093" s="27" t="s">
        <v>225</v>
      </c>
      <c r="T2093" s="27"/>
      <c r="U2093" s="28">
        <v>46121</v>
      </c>
      <c r="X2093" s="27"/>
      <c r="Y2093" s="27"/>
      <c r="Z2093" s="29"/>
      <c r="AA2093" s="29">
        <v>0.26250000000000001</v>
      </c>
      <c r="AB2093" s="29">
        <v>0.31944444444444442</v>
      </c>
      <c r="AC2093" s="30">
        <v>46121</v>
      </c>
      <c r="AD2093" s="15" t="str">
        <f>IF(Tabla2[[#This Row],[HORA ENTREGA]]="DIRECTO","On time", IF(AA2093&lt;&gt;"",IF(Tabla2[[#This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93" s="15" t="str">
        <f>MID(Tabla2[[#This Row],[TIPO]],1,3)</f>
        <v xml:space="preserve">20 </v>
      </c>
      <c r="AF20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PRODALAM S.A. */ Cont: * WHSU2511665*/ HR Entrega: *07:00* /Dirección: *ALBERTO PEPPER 1610, RENCA.</v>
      </c>
      <c r="AG2093" s="38" t="str">
        <f>IFERROR(HYPERLINK("https://wa.me/"&amp;Tabla2[[#This Row],[CONTACTO]]&amp;"?text="&amp;Tabla2[[#This Row],[Mensaje]],"Enviar mensaje"),"")</f>
        <v>Enviar mensaje</v>
      </c>
      <c r="AH2093" s="15" t="str">
        <f>CONCATENATE(A2093,F2093)</f>
        <v>2092WHSU2511665</v>
      </c>
      <c r="AI2093" s="15" t="str">
        <f>CONCATENATE("ENT-",A2093)</f>
        <v>ENT-2092</v>
      </c>
      <c r="AJ2093" s="15" t="str">
        <f>IF(Tabla2[[#This Row],[Op]]&lt;&gt;"","ENTREGA","")</f>
        <v>ENTREGA</v>
      </c>
      <c r="AK2093" s="40" t="str">
        <f>(Tabla2[[#This Row],[FECHA ENTREGA]]&amp;Tabla2[[#This Row],[HORA ENTREGA]])</f>
        <v>461210,291666666666667</v>
      </c>
      <c r="AL2093" s="34" t="str">
        <f>IFERROR(HYPERLINK("https://wa.me/"&amp;Tabla2[[#This Row],[CONTACTO]]&amp;"?text="&amp;Tabla2[[#This Row],[Mensaje]]),"")</f>
        <v>https://wa.me/?text=Hola!%0AServicio del día 09-04%0A *Cliente:* PRODALAM S.A. */ Cont: * WHSU2511665*/ HR Entrega: *07:00* /Dirección: *ALBERTO PEPPER 1610, RENCA.</v>
      </c>
    </row>
    <row r="2094" spans="1:38" s="15" customFormat="1" ht="16.5" customHeight="1" x14ac:dyDescent="0.2">
      <c r="A2094" s="15">
        <f>ROW(A2093)</f>
        <v>2093</v>
      </c>
      <c r="B2094" s="15">
        <f>IF(J2094=J2093,B2093+1,1)</f>
        <v>32</v>
      </c>
      <c r="C2094" s="15" t="s">
        <v>3160</v>
      </c>
      <c r="D2094" s="25" t="s">
        <v>39</v>
      </c>
      <c r="E2094" s="27"/>
      <c r="F2094" s="27" t="s">
        <v>3288</v>
      </c>
      <c r="G2094" s="27" t="s">
        <v>64</v>
      </c>
      <c r="H2094" s="27">
        <v>26800</v>
      </c>
      <c r="I2094" s="27" t="s">
        <v>42</v>
      </c>
      <c r="J2094" s="28">
        <v>46121</v>
      </c>
      <c r="K2094" s="26">
        <v>0.375</v>
      </c>
      <c r="L2094" s="26"/>
      <c r="M2094" s="27" t="s">
        <v>3177</v>
      </c>
      <c r="N2094" s="25" t="str">
        <f>IFERROR(VLOOKUP(M2094,Data!$J$1:$K$58,2,0),"")</f>
        <v/>
      </c>
      <c r="O2094" s="27" t="s">
        <v>222</v>
      </c>
      <c r="P2094" s="27"/>
      <c r="Q2094" s="27" t="s">
        <v>3163</v>
      </c>
      <c r="R2094" s="27" t="s">
        <v>74</v>
      </c>
      <c r="S2094" s="27" t="s">
        <v>3177</v>
      </c>
      <c r="T2094" s="27"/>
      <c r="U2094" s="28">
        <v>46121</v>
      </c>
      <c r="X2094" s="27"/>
      <c r="Y2094" s="27"/>
      <c r="Z2094" s="29"/>
      <c r="AA2094" s="29">
        <v>0.52430555555555558</v>
      </c>
      <c r="AB2094" s="29">
        <v>0.64236111111111116</v>
      </c>
      <c r="AC2094" s="30">
        <v>46121</v>
      </c>
      <c r="AD2094" s="15" t="str">
        <f>IF(Tabla2[[#This Row],[HORA ENTREGA]]="DIRECTO","On time", IF(AA2094&lt;&gt;"",IF(Tabla2[[#This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094" s="15" t="str">
        <f>MID(Tabla2[[#This Row],[TIPO]],1,3)</f>
        <v xml:space="preserve">20 </v>
      </c>
      <c r="AF20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PRODALAM S.A. */ Cont: * WHSU0076070*/ HR Entrega: *09:00* /Dirección: *ALBERTO PEPPER 1610, RENCA.</v>
      </c>
      <c r="AG2094" s="38" t="str">
        <f>IFERROR(HYPERLINK("https://wa.me/"&amp;Tabla2[[#This Row],[CONTACTO]]&amp;"?text="&amp;Tabla2[[#This Row],[Mensaje]],"Enviar mensaje"),"")</f>
        <v>Enviar mensaje</v>
      </c>
      <c r="AH2094" s="15" t="str">
        <f>CONCATENATE(A2094,F2094)</f>
        <v>2093WHSU0076070</v>
      </c>
      <c r="AI2094" s="15" t="str">
        <f>CONCATENATE("ENT-",A2094)</f>
        <v>ENT-2093</v>
      </c>
      <c r="AJ2094" s="15" t="str">
        <f>IF(Tabla2[[#This Row],[Op]]&lt;&gt;"","ENTREGA","")</f>
        <v>ENTREGA</v>
      </c>
      <c r="AK2094" s="40" t="str">
        <f>(Tabla2[[#This Row],[FECHA ENTREGA]]&amp;Tabla2[[#This Row],[HORA ENTREGA]])</f>
        <v>461210,375</v>
      </c>
      <c r="AL2094" s="34" t="str">
        <f>IFERROR(HYPERLINK("https://wa.me/"&amp;Tabla2[[#This Row],[CONTACTO]]&amp;"?text="&amp;Tabla2[[#This Row],[Mensaje]]),"")</f>
        <v>https://wa.me/?text=Hola!%0AServicio del día 09-04%0A *Cliente:* PRODALAM S.A. */ Cont: * WHSU0076070*/ HR Entrega: *09:00* /Dirección: *ALBERTO PEPPER 1610, RENCA.</v>
      </c>
    </row>
    <row r="2095" spans="1:38" s="15" customFormat="1" ht="16.5" customHeight="1" x14ac:dyDescent="0.2">
      <c r="A2095" s="15">
        <f>ROW(A2094)</f>
        <v>2094</v>
      </c>
      <c r="B2095" s="15">
        <f>IF(J2095=J2094,B2094+1,1)</f>
        <v>33</v>
      </c>
      <c r="C2095" s="15" t="s">
        <v>3160</v>
      </c>
      <c r="D2095" s="25" t="s">
        <v>39</v>
      </c>
      <c r="E2095" s="27"/>
      <c r="F2095" s="27" t="s">
        <v>3289</v>
      </c>
      <c r="G2095" s="27" t="s">
        <v>41</v>
      </c>
      <c r="H2095" s="27"/>
      <c r="I2095" s="27"/>
      <c r="J2095" s="28">
        <v>46121</v>
      </c>
      <c r="K2095" s="26">
        <v>0.45833333333333331</v>
      </c>
      <c r="L2095" s="26"/>
      <c r="M2095" s="27"/>
      <c r="N2095" s="25" t="str">
        <f>IFERROR(VLOOKUP(M2095,Data!$J$1:$K$58,2,0),"")</f>
        <v/>
      </c>
      <c r="O2095" s="27"/>
      <c r="P2095" s="27"/>
      <c r="Q2095" s="27" t="s">
        <v>3163</v>
      </c>
      <c r="R2095" s="27" t="s">
        <v>3202</v>
      </c>
      <c r="S2095" s="27"/>
      <c r="T2095" s="27"/>
      <c r="U2095" s="28"/>
      <c r="X2095" s="27"/>
      <c r="Y2095" s="27" t="s">
        <v>2473</v>
      </c>
      <c r="Z2095" s="29"/>
      <c r="AA2095" s="29"/>
      <c r="AB2095" s="29"/>
      <c r="AC2095" s="30"/>
      <c r="AD2095" s="15" t="str">
        <f>IF(Tabla2[[#This Row],[HORA ENTREGA]]="DIRECTO","On time", IF(AA2095&lt;&gt;"",IF(Tabla2[[#This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095" s="15" t="str">
        <f>MID(Tabla2[[#This Row],[TIPO]],1,3)</f>
        <v xml:space="preserve">40 </v>
      </c>
      <c r="AF20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PRODALAM S.A. */ Cont: * MNBU3877189*/ HR Entrega: *11:00* /Dirección: *ALBERTO PEPPER 1610, RENCA.</v>
      </c>
      <c r="AG2095" s="38" t="str">
        <f>IFERROR(HYPERLINK("https://wa.me/"&amp;Tabla2[[#This Row],[CONTACTO]]&amp;"?text="&amp;Tabla2[[#This Row],[Mensaje]],"Enviar mensaje"),"")</f>
        <v>Enviar mensaje</v>
      </c>
      <c r="AH2095" s="15" t="str">
        <f>CONCATENATE(A2095,F2095)</f>
        <v>2094MNBU3877189</v>
      </c>
      <c r="AI2095" s="15" t="str">
        <f>CONCATENATE("ENT-",A2095)</f>
        <v>ENT-2094</v>
      </c>
      <c r="AJ2095" s="15" t="str">
        <f>IF(Tabla2[[#This Row],[Op]]&lt;&gt;"","ENTREGA","")</f>
        <v>ENTREGA</v>
      </c>
      <c r="AK2095" s="40" t="str">
        <f>(Tabla2[[#This Row],[FECHA ENTREGA]]&amp;Tabla2[[#This Row],[HORA ENTREGA]])</f>
        <v>461210,458333333333333</v>
      </c>
      <c r="AL2095" s="34" t="str">
        <f>IFERROR(HYPERLINK("https://wa.me/"&amp;Tabla2[[#This Row],[CONTACTO]]&amp;"?text="&amp;Tabla2[[#This Row],[Mensaje]]),"")</f>
        <v>https://wa.me/?text=Hola!%0AServicio del día 09-04%0A *Cliente:* PRODALAM S.A. */ Cont: * MNBU3877189*/ HR Entrega: *11:00* /Dirección: *ALBERTO PEPPER 1610, RENCA.</v>
      </c>
    </row>
    <row r="2096" spans="1:38" s="15" customFormat="1" ht="16.5" customHeight="1" x14ac:dyDescent="0.2">
      <c r="A2096" s="15">
        <f>ROW(A2095)</f>
        <v>2095</v>
      </c>
      <c r="B2096" s="15">
        <f>IF(J2096=J2095,B2095+1,1)</f>
        <v>34</v>
      </c>
      <c r="C2096" s="15" t="s">
        <v>219</v>
      </c>
      <c r="D2096" s="25" t="s">
        <v>39</v>
      </c>
      <c r="E2096" s="27">
        <v>103433</v>
      </c>
      <c r="F2096" s="27" t="s">
        <v>3290</v>
      </c>
      <c r="G2096" s="27" t="s">
        <v>41</v>
      </c>
      <c r="H2096" s="27">
        <v>26120</v>
      </c>
      <c r="I2096" s="27" t="s">
        <v>42</v>
      </c>
      <c r="J2096" s="28">
        <v>46121</v>
      </c>
      <c r="K2096" s="26">
        <v>0.29166666666666669</v>
      </c>
      <c r="L2096" s="26"/>
      <c r="M2096" s="27" t="s">
        <v>51</v>
      </c>
      <c r="N2096" s="25">
        <f>IFERROR(VLOOKUP(M2096,Data!$J$1:$K$58,2,0),"")</f>
        <v>56967256951</v>
      </c>
      <c r="O2096" s="27" t="s">
        <v>52</v>
      </c>
      <c r="P2096" s="27"/>
      <c r="Q2096" s="27" t="s">
        <v>229</v>
      </c>
      <c r="R2096" s="27" t="s">
        <v>48</v>
      </c>
      <c r="S2096" s="27" t="s">
        <v>3219</v>
      </c>
      <c r="T2096" s="27"/>
      <c r="U2096" s="28">
        <v>46121</v>
      </c>
      <c r="X2096" s="27"/>
      <c r="Y2096" s="27"/>
      <c r="Z2096" s="29"/>
      <c r="AA2096" s="29">
        <v>0.28819444444444442</v>
      </c>
      <c r="AB2096" s="29">
        <v>0.43055555555555558</v>
      </c>
      <c r="AC2096" s="30">
        <v>46121</v>
      </c>
      <c r="AD2096" s="15" t="str">
        <f>IF(Tabla2[[#This Row],[HORA ENTREGA]]="DIRECTO","On time", IF(AA2096&lt;&gt;"",IF(Tabla2[[#This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96" s="15" t="str">
        <f>MID(Tabla2[[#This Row],[TIPO]],1,3)</f>
        <v xml:space="preserve">40 </v>
      </c>
      <c r="AF20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RENDIC S.A. */ Cont: * GCXU6034438*/ HR Entrega: *07:00* /Dirección: *Avenida Miraflores 9700-Bodega 4C, PUDAHUEL</v>
      </c>
      <c r="AG2096" s="38" t="str">
        <f>IFERROR(HYPERLINK("https://wa.me/"&amp;Tabla2[[#This Row],[CONTACTO]]&amp;"?text="&amp;Tabla2[[#This Row],[Mensaje]],"Enviar mensaje"),"")</f>
        <v>Enviar mensaje</v>
      </c>
      <c r="AH2096" s="15" t="str">
        <f>CONCATENATE(A2096,F2096)</f>
        <v>2095GCXU6034438</v>
      </c>
      <c r="AI2096" s="15" t="str">
        <f>CONCATENATE("ENT-",A2096)</f>
        <v>ENT-2095</v>
      </c>
      <c r="AJ2096" s="15" t="str">
        <f>IF(Tabla2[[#This Row],[Op]]&lt;&gt;"","ENTREGA","")</f>
        <v>ENTREGA</v>
      </c>
      <c r="AK2096" s="40" t="str">
        <f>(Tabla2[[#This Row],[FECHA ENTREGA]]&amp;Tabla2[[#This Row],[HORA ENTREGA]])</f>
        <v>461210,291666666666667</v>
      </c>
      <c r="AL2096" s="34" t="str">
        <f>IFERROR(HYPERLINK("https://wa.me/"&amp;Tabla2[[#This Row],[CONTACTO]]&amp;"?text="&amp;Tabla2[[#This Row],[Mensaje]]),"")</f>
        <v>https://wa.me/56967256951?text=Hola!%0AServicio del día 09-04%0A *Cliente:* RENDIC S.A. */ Cont: * GCXU6034438*/ HR Entrega: *07:00* /Dirección: *Avenida Miraflores 9700-Bodega 4C, PUDAHUEL</v>
      </c>
    </row>
    <row r="2097" spans="1:38" s="15" customFormat="1" ht="16.5" customHeight="1" x14ac:dyDescent="0.2">
      <c r="A2097" s="15">
        <f>ROW(A2096)</f>
        <v>2096</v>
      </c>
      <c r="B2097" s="15">
        <f>IF(J2097=J2096,B2096+1,1)</f>
        <v>35</v>
      </c>
      <c r="C2097" s="15" t="s">
        <v>219</v>
      </c>
      <c r="D2097" s="25" t="s">
        <v>39</v>
      </c>
      <c r="E2097" s="27">
        <v>103433</v>
      </c>
      <c r="F2097" s="27" t="s">
        <v>3291</v>
      </c>
      <c r="G2097" s="27" t="s">
        <v>41</v>
      </c>
      <c r="H2097" s="27">
        <v>26370</v>
      </c>
      <c r="I2097" s="27" t="s">
        <v>42</v>
      </c>
      <c r="J2097" s="28">
        <v>46121</v>
      </c>
      <c r="K2097" s="26">
        <v>0.29166666666666669</v>
      </c>
      <c r="L2097" s="26"/>
      <c r="M2097" s="27" t="s">
        <v>3292</v>
      </c>
      <c r="N2097" s="25">
        <f>IFERROR(VLOOKUP(M2097,Data!$J$1:$K$58,2,0),"")</f>
        <v>56967384794</v>
      </c>
      <c r="O2097" s="27" t="s">
        <v>78</v>
      </c>
      <c r="P2097" s="27"/>
      <c r="Q2097" s="27" t="s">
        <v>229</v>
      </c>
      <c r="R2097" s="27" t="s">
        <v>48</v>
      </c>
      <c r="S2097" s="27" t="s">
        <v>77</v>
      </c>
      <c r="T2097" s="27"/>
      <c r="U2097" s="28">
        <v>46121</v>
      </c>
      <c r="X2097" s="27"/>
      <c r="Y2097" s="27"/>
      <c r="Z2097" s="29"/>
      <c r="AA2097" s="29">
        <v>0.27430555555555558</v>
      </c>
      <c r="AB2097" s="29">
        <v>0.39444444444444443</v>
      </c>
      <c r="AC2097" s="30">
        <v>46121</v>
      </c>
      <c r="AD2097" s="15" t="str">
        <f>IF(Tabla2[[#This Row],[HORA ENTREGA]]="DIRECTO","On time", IF(AA2097&lt;&gt;"",IF(Tabla2[[#This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97" s="15" t="str">
        <f>MID(Tabla2[[#This Row],[TIPO]],1,3)</f>
        <v xml:space="preserve">40 </v>
      </c>
      <c r="AF20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RENDIC S.A. */ Cont: * ECMU7354908*/ HR Entrega: *07:00* /Dirección: *Avenida Miraflores 9700-Bodega 4C, PUDAHUEL</v>
      </c>
      <c r="AG2097" s="38" t="str">
        <f>IFERROR(HYPERLINK("https://wa.me/"&amp;Tabla2[[#This Row],[CONTACTO]]&amp;"?text="&amp;Tabla2[[#This Row],[Mensaje]],"Enviar mensaje"),"")</f>
        <v>Enviar mensaje</v>
      </c>
      <c r="AH2097" s="15" t="str">
        <f>CONCATENATE(A2097,F2097)</f>
        <v>2096ECMU7354908</v>
      </c>
      <c r="AI2097" s="15" t="str">
        <f>CONCATENATE("ENT-",A2097)</f>
        <v>ENT-2096</v>
      </c>
      <c r="AJ2097" s="15" t="str">
        <f>IF(Tabla2[[#This Row],[Op]]&lt;&gt;"","ENTREGA","")</f>
        <v>ENTREGA</v>
      </c>
      <c r="AK2097" s="40" t="str">
        <f>(Tabla2[[#This Row],[FECHA ENTREGA]]&amp;Tabla2[[#This Row],[HORA ENTREGA]])</f>
        <v>461210,291666666666667</v>
      </c>
      <c r="AL2097" s="34" t="str">
        <f>IFERROR(HYPERLINK("https://wa.me/"&amp;Tabla2[[#This Row],[CONTACTO]]&amp;"?text="&amp;Tabla2[[#This Row],[Mensaje]]),"")</f>
        <v>https://wa.me/56967384794?text=Hola!%0AServicio del día 09-04%0A *Cliente:* RENDIC S.A. */ Cont: * ECMU7354908*/ HR Entrega: *07:00* /Dirección: *Avenida Miraflores 9700-Bodega 4C, PUDAHUEL</v>
      </c>
    </row>
    <row r="2098" spans="1:38" s="15" customFormat="1" ht="16.5" customHeight="1" x14ac:dyDescent="0.2">
      <c r="A2098" s="15">
        <f>ROW(A2097)</f>
        <v>2097</v>
      </c>
      <c r="B2098" s="15">
        <f>IF(J2098=J2097,B2097+1,1)</f>
        <v>36</v>
      </c>
      <c r="C2098" s="15" t="s">
        <v>219</v>
      </c>
      <c r="D2098" s="25" t="s">
        <v>39</v>
      </c>
      <c r="E2098" s="27">
        <v>102972</v>
      </c>
      <c r="F2098" s="27" t="s">
        <v>3293</v>
      </c>
      <c r="G2098" s="27" t="s">
        <v>41</v>
      </c>
      <c r="H2098" s="27">
        <v>32348</v>
      </c>
      <c r="I2098" s="27" t="s">
        <v>42</v>
      </c>
      <c r="J2098" s="28">
        <v>46121</v>
      </c>
      <c r="K2098" s="26">
        <v>0.375</v>
      </c>
      <c r="L2098" s="26"/>
      <c r="M2098" s="27" t="s">
        <v>953</v>
      </c>
      <c r="N2098" s="25">
        <f>IFERROR(VLOOKUP(M2098,Data!$J$1:$K$58,2,0),"")</f>
        <v>56967128754</v>
      </c>
      <c r="O2098" s="27" t="s">
        <v>253</v>
      </c>
      <c r="P2098" s="27"/>
      <c r="Q2098" s="27" t="s">
        <v>229</v>
      </c>
      <c r="R2098" s="27" t="s">
        <v>1844</v>
      </c>
      <c r="S2098" s="27" t="s">
        <v>953</v>
      </c>
      <c r="T2098" s="27"/>
      <c r="U2098" s="28">
        <v>46121</v>
      </c>
      <c r="X2098" s="27"/>
      <c r="Y2098" s="27" t="s">
        <v>2271</v>
      </c>
      <c r="Z2098" s="29"/>
      <c r="AA2098" s="29">
        <v>0.36944444444444446</v>
      </c>
      <c r="AB2098" s="29">
        <v>0.55000000000000004</v>
      </c>
      <c r="AC2098" s="30">
        <v>46121</v>
      </c>
      <c r="AD2098" s="15" t="str">
        <f>IF(Tabla2[[#This Row],[HORA ENTREGA]]="DIRECTO","On time", IF(AA2098&lt;&gt;"",IF(Tabla2[[#This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098" s="15" t="str">
        <f>MID(Tabla2[[#This Row],[TIPO]],1,3)</f>
        <v xml:space="preserve">40 </v>
      </c>
      <c r="AF20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RENDIC S.A. */ Cont: * MRSU8797812*/ HR Entrega: *09:00* /Dirección: *Avenida Miraflores 9700-Bodega 4C, PUDAHUEL</v>
      </c>
      <c r="AG2098" s="38" t="str">
        <f>IFERROR(HYPERLINK("https://wa.me/"&amp;Tabla2[[#This Row],[CONTACTO]]&amp;"?text="&amp;Tabla2[[#This Row],[Mensaje]],"Enviar mensaje"),"")</f>
        <v>Enviar mensaje</v>
      </c>
      <c r="AH2098" s="15" t="str">
        <f>CONCATENATE(A2098,F2098)</f>
        <v>2097MRSU8797812</v>
      </c>
      <c r="AI2098" s="15" t="str">
        <f>CONCATENATE("ENT-",A2098)</f>
        <v>ENT-2097</v>
      </c>
      <c r="AJ2098" s="15" t="str">
        <f>IF(Tabla2[[#This Row],[Op]]&lt;&gt;"","ENTREGA","")</f>
        <v>ENTREGA</v>
      </c>
      <c r="AK2098" s="40" t="str">
        <f>(Tabla2[[#This Row],[FECHA ENTREGA]]&amp;Tabla2[[#This Row],[HORA ENTREGA]])</f>
        <v>461210,375</v>
      </c>
      <c r="AL2098" s="34" t="str">
        <f>IFERROR(HYPERLINK("https://wa.me/"&amp;Tabla2[[#This Row],[CONTACTO]]&amp;"?text="&amp;Tabla2[[#This Row],[Mensaje]]),"")</f>
        <v>https://wa.me/56967128754?text=Hola!%0AServicio del día 09-04%0A *Cliente:* RENDIC S.A. */ Cont: * MRSU8797812*/ HR Entrega: *09:00* /Dirección: *Avenida Miraflores 9700-Bodega 4C, PUDAHUEL</v>
      </c>
    </row>
    <row r="2099" spans="1:38" s="15" customFormat="1" ht="16.5" customHeight="1" x14ac:dyDescent="0.2">
      <c r="A2099" s="15">
        <f>ROW(A2098)</f>
        <v>2098</v>
      </c>
      <c r="B2099" s="15">
        <f>IF(J2099=J2098,B2098+1,1)</f>
        <v>37</v>
      </c>
      <c r="C2099" s="15" t="s">
        <v>566</v>
      </c>
      <c r="D2099" s="25" t="s">
        <v>122</v>
      </c>
      <c r="E2099" s="27" t="s">
        <v>120</v>
      </c>
      <c r="F2099" s="27" t="s">
        <v>456</v>
      </c>
      <c r="G2099" s="27" t="s">
        <v>456</v>
      </c>
      <c r="H2099" s="27" t="s">
        <v>120</v>
      </c>
      <c r="I2099" s="27" t="s">
        <v>120</v>
      </c>
      <c r="J2099" s="28">
        <v>46121</v>
      </c>
      <c r="K2099" s="26">
        <v>0.29166666666666669</v>
      </c>
      <c r="L2099" s="26"/>
      <c r="M2099" s="27" t="s">
        <v>567</v>
      </c>
      <c r="N2099" s="25">
        <f>IFERROR(VLOOKUP(M2099,Data!$J$1:$K$58,2,0),"")</f>
        <v>56964069749</v>
      </c>
      <c r="O2099" s="27" t="s">
        <v>568</v>
      </c>
      <c r="P2099" s="27"/>
      <c r="Q2099" s="27" t="s">
        <v>569</v>
      </c>
      <c r="R2099" s="27" t="s">
        <v>3202</v>
      </c>
      <c r="S2099" s="27"/>
      <c r="T2099" s="27"/>
      <c r="U2099" s="28"/>
      <c r="X2099" s="27"/>
      <c r="Y2099" s="27"/>
      <c r="Z2099" s="29"/>
      <c r="AA2099" s="29"/>
      <c r="AB2099" s="29"/>
      <c r="AC2099" s="30"/>
      <c r="AD2099" s="15" t="str">
        <f>IF(Tabla2[[#This Row],[HORA ENTREGA]]="DIRECTO","On time", IF(AA2099&lt;&gt;"",IF(Tabla2[[#This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099" s="15" t="str">
        <f>MID(Tabla2[[#This Row],[TIPO]],1,3)</f>
        <v>RAM</v>
      </c>
      <c r="AF20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RITRAMA S.A. */ Cont: * RAMPLA*/ HR Entrega: *07:00* /Dirección: *AV. TUPUNGATO 3420, PLACILLA</v>
      </c>
      <c r="AG2099" s="38" t="str">
        <f>IFERROR(HYPERLINK("https://wa.me/"&amp;Tabla2[[#This Row],[CONTACTO]]&amp;"?text="&amp;Tabla2[[#This Row],[Mensaje]],"Enviar mensaje"),"")</f>
        <v>Enviar mensaje</v>
      </c>
      <c r="AH2099" s="15" t="str">
        <f>CONCATENATE(A2099,F2099)</f>
        <v>2098RAMPLA</v>
      </c>
      <c r="AI2099" s="15" t="str">
        <f>CONCATENATE("ENT-",A2099)</f>
        <v>ENT-2098</v>
      </c>
      <c r="AJ2099" s="15" t="str">
        <f>IF(Tabla2[[#This Row],[Op]]&lt;&gt;"","ENTREGA","")</f>
        <v>ENTREGA</v>
      </c>
      <c r="AK2099" s="40" t="str">
        <f>(Tabla2[[#This Row],[FECHA ENTREGA]]&amp;Tabla2[[#This Row],[HORA ENTREGA]])</f>
        <v>461210,291666666666667</v>
      </c>
      <c r="AL2099" s="34" t="str">
        <f>IFERROR(HYPERLINK("https://wa.me/"&amp;Tabla2[[#This Row],[CONTACTO]]&amp;"?text="&amp;Tabla2[[#This Row],[Mensaje]]),"")</f>
        <v>https://wa.me/56964069749?text=Hola!%0AServicio del día 09-04%0A *Cliente:* RITRAMA S.A. */ Cont: * RAMPLA*/ HR Entrega: *07:00* /Dirección: *AV. TUPUNGATO 3420, PLACILLA</v>
      </c>
    </row>
    <row r="2100" spans="1:38" s="15" customFormat="1" ht="16.5" customHeight="1" x14ac:dyDescent="0.2">
      <c r="A2100" s="15">
        <f>ROW(A2099)</f>
        <v>2099</v>
      </c>
      <c r="B2100" s="15">
        <f>IF(J2100=J2099,B2099+1,1)</f>
        <v>38</v>
      </c>
      <c r="C2100" s="15" t="s">
        <v>566</v>
      </c>
      <c r="D2100" s="25" t="s">
        <v>122</v>
      </c>
      <c r="E2100" s="27" t="s">
        <v>120</v>
      </c>
      <c r="F2100" s="27" t="s">
        <v>456</v>
      </c>
      <c r="G2100" s="27" t="s">
        <v>456</v>
      </c>
      <c r="H2100" s="27" t="s">
        <v>120</v>
      </c>
      <c r="I2100" s="27" t="s">
        <v>120</v>
      </c>
      <c r="J2100" s="28">
        <v>46121</v>
      </c>
      <c r="K2100" s="26">
        <v>0.29166666666666669</v>
      </c>
      <c r="L2100" s="26"/>
      <c r="M2100" s="27" t="s">
        <v>570</v>
      </c>
      <c r="N2100" s="25">
        <f>IFERROR(VLOOKUP(M2100,Data!$J$1:$K$58,2,0),"")</f>
        <v>56973887322</v>
      </c>
      <c r="O2100" s="27" t="s">
        <v>738</v>
      </c>
      <c r="P2100" s="27"/>
      <c r="Q2100" s="27" t="s">
        <v>569</v>
      </c>
      <c r="R2100" s="27" t="s">
        <v>3202</v>
      </c>
      <c r="S2100" s="27"/>
      <c r="T2100" s="27"/>
      <c r="U2100" s="28"/>
      <c r="X2100" s="27"/>
      <c r="Y2100" s="27" t="s">
        <v>2271</v>
      </c>
      <c r="Z2100" s="29"/>
      <c r="AA2100" s="29"/>
      <c r="AB2100" s="29"/>
      <c r="AC2100" s="30"/>
      <c r="AD2100" s="15" t="str">
        <f>IF(Tabla2[[#This Row],[HORA ENTREGA]]="DIRECTO","On time", IF(AA2100&lt;&gt;"",IF(Tabla2[[#This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100" s="15" t="str">
        <f>MID(Tabla2[[#This Row],[TIPO]],1,3)</f>
        <v>RAM</v>
      </c>
      <c r="AF21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RITRAMA S.A. */ Cont: * RAMPLA*/ HR Entrega: *07:00* /Dirección: *AV. TUPUNGATO 3420, PLACILLA</v>
      </c>
      <c r="AG2100" s="38" t="str">
        <f>IFERROR(HYPERLINK("https://wa.me/"&amp;Tabla2[[#This Row],[CONTACTO]]&amp;"?text="&amp;Tabla2[[#This Row],[Mensaje]],"Enviar mensaje"),"")</f>
        <v>Enviar mensaje</v>
      </c>
      <c r="AH2100" s="15" t="str">
        <f>CONCATENATE(A2100,F2100)</f>
        <v>2099RAMPLA</v>
      </c>
      <c r="AI2100" s="15" t="str">
        <f>CONCATENATE("ENT-",A2100)</f>
        <v>ENT-2099</v>
      </c>
      <c r="AJ2100" s="15" t="str">
        <f>IF(Tabla2[[#This Row],[Op]]&lt;&gt;"","ENTREGA","")</f>
        <v>ENTREGA</v>
      </c>
      <c r="AK2100" s="40" t="str">
        <f>(Tabla2[[#This Row],[FECHA ENTREGA]]&amp;Tabla2[[#This Row],[HORA ENTREGA]])</f>
        <v>461210,291666666666667</v>
      </c>
      <c r="AL2100" s="34" t="str">
        <f>IFERROR(HYPERLINK("https://wa.me/"&amp;Tabla2[[#This Row],[CONTACTO]]&amp;"?text="&amp;Tabla2[[#This Row],[Mensaje]]),"")</f>
        <v>https://wa.me/56973887322?text=Hola!%0AServicio del día 09-04%0A *Cliente:* RITRAMA S.A. */ Cont: * RAMPLA*/ HR Entrega: *07:00* /Dirección: *AV. TUPUNGATO 3420, PLACILLA</v>
      </c>
    </row>
    <row r="2101" spans="1:38" s="15" customFormat="1" ht="16.5" customHeight="1" x14ac:dyDescent="0.2">
      <c r="A2101" s="15">
        <f>ROW(A2100)</f>
        <v>2100</v>
      </c>
      <c r="B2101" s="15">
        <f>IF(J2101=J2100,B2100+1,1)</f>
        <v>39</v>
      </c>
      <c r="C2101" s="15" t="s">
        <v>230</v>
      </c>
      <c r="D2101" s="25" t="s">
        <v>39</v>
      </c>
      <c r="E2101" s="27">
        <v>143548</v>
      </c>
      <c r="F2101" s="27" t="s">
        <v>3294</v>
      </c>
      <c r="G2101" s="27" t="s">
        <v>41</v>
      </c>
      <c r="H2101" s="27">
        <v>11230</v>
      </c>
      <c r="I2101" s="27" t="s">
        <v>2725</v>
      </c>
      <c r="J2101" s="28">
        <v>46121</v>
      </c>
      <c r="K2101" s="26" t="s">
        <v>290</v>
      </c>
      <c r="L2101" s="26"/>
      <c r="M2101" s="27" t="s">
        <v>273</v>
      </c>
      <c r="N2101" s="25">
        <f>IFERROR(VLOOKUP(M2101,Data!$J$1:$K$58,2,0),"")</f>
        <v>56950103942</v>
      </c>
      <c r="O2101" s="27" t="s">
        <v>274</v>
      </c>
      <c r="P2101" s="27"/>
      <c r="Q2101" s="27" t="s">
        <v>2929</v>
      </c>
      <c r="R2101" s="27" t="s">
        <v>218</v>
      </c>
      <c r="S2101" s="27" t="s">
        <v>273</v>
      </c>
      <c r="T2101" s="27"/>
      <c r="U2101" s="28">
        <v>46122</v>
      </c>
      <c r="X2101" s="27"/>
      <c r="Y2101" s="27"/>
      <c r="Z2101" s="29"/>
      <c r="AA2101" s="29">
        <v>0.72986111111111107</v>
      </c>
      <c r="AB2101" s="29">
        <v>0.77777777777777779</v>
      </c>
      <c r="AC2101" s="30">
        <v>46121</v>
      </c>
      <c r="AD2101" s="15" t="str">
        <f>IF(Tabla2[[#This Row],[HORA ENTREGA]]="DIRECTO","On time", IF(AA2101&lt;&gt;"",IF(Tabla2[[#This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01" s="15" t="str">
        <f>MID(Tabla2[[#This Row],[TIPO]],1,3)</f>
        <v xml:space="preserve">40 </v>
      </c>
      <c r="AF21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SISTEMAS HIDRAULICOS E INDUSTRIALES BALFLEX CHILE */ Cont: * MRSU3253992*/ HR Entrega: *DIRECTO* /Dirección: *SANTA ADELA 10120, MAIPÚ</v>
      </c>
      <c r="AG2101" s="38" t="str">
        <f>IFERROR(HYPERLINK("https://wa.me/"&amp;Tabla2[[#This Row],[CONTACTO]]&amp;"?text="&amp;Tabla2[[#This Row],[Mensaje]],"Enviar mensaje"),"")</f>
        <v>Enviar mensaje</v>
      </c>
      <c r="AH2101" s="15" t="str">
        <f>CONCATENATE(A2101,F2101)</f>
        <v>2100MRSU3253992</v>
      </c>
      <c r="AI2101" s="15" t="str">
        <f>CONCATENATE("ENT-",A2101)</f>
        <v>ENT-2100</v>
      </c>
      <c r="AJ2101" s="15" t="str">
        <f>IF(Tabla2[[#This Row],[Op]]&lt;&gt;"","ENTREGA","")</f>
        <v>ENTREGA</v>
      </c>
      <c r="AK2101" s="40" t="str">
        <f>(Tabla2[[#This Row],[FECHA ENTREGA]]&amp;Tabla2[[#This Row],[HORA ENTREGA]])</f>
        <v>46121DIRECTO</v>
      </c>
      <c r="AL2101" s="34" t="str">
        <f>IFERROR(HYPERLINK("https://wa.me/"&amp;Tabla2[[#This Row],[CONTACTO]]&amp;"?text="&amp;Tabla2[[#This Row],[Mensaje]]),"")</f>
        <v>https://wa.me/56950103942?text=Hola!%0AServicio del día 09-04%0A *Cliente:* SISTEMAS HIDRAULICOS E INDUSTRIALES BALFLEX CHILE */ Cont: * MRSU3253992*/ HR Entrega: *DIRECTO* /Dirección: *SANTA ADELA 10120, MAIPÚ</v>
      </c>
    </row>
    <row r="2102" spans="1:38" s="15" customFormat="1" ht="16.5" customHeight="1" x14ac:dyDescent="0.2">
      <c r="A2102" s="15">
        <f>ROW(A2101)</f>
        <v>2101</v>
      </c>
      <c r="B2102" s="15">
        <f>IF(J2102=J2101,B2101+1,1)</f>
        <v>40</v>
      </c>
      <c r="C2102" s="15" t="s">
        <v>236</v>
      </c>
      <c r="D2102" s="25" t="s">
        <v>39</v>
      </c>
      <c r="E2102" s="27">
        <v>299586</v>
      </c>
      <c r="F2102" s="27" t="s">
        <v>3295</v>
      </c>
      <c r="G2102" s="27" t="s">
        <v>64</v>
      </c>
      <c r="H2102" s="27">
        <v>29100</v>
      </c>
      <c r="I2102" s="27" t="s">
        <v>42</v>
      </c>
      <c r="J2102" s="28">
        <v>46121</v>
      </c>
      <c r="K2102" s="26">
        <v>0.33333333333333331</v>
      </c>
      <c r="L2102" s="26"/>
      <c r="M2102" s="27" t="s">
        <v>347</v>
      </c>
      <c r="N2102" s="25">
        <f>IFERROR(VLOOKUP(M2102,Data!$J$1:$K$58,2,0),"")</f>
        <v>56976511010</v>
      </c>
      <c r="O2102" s="27" t="s">
        <v>98</v>
      </c>
      <c r="P2102" s="27"/>
      <c r="Q2102" s="27" t="s">
        <v>1707</v>
      </c>
      <c r="R2102" s="27" t="s">
        <v>1765</v>
      </c>
      <c r="S2102" s="27" t="s">
        <v>325</v>
      </c>
      <c r="T2102" s="27"/>
      <c r="U2102" s="28">
        <v>46127</v>
      </c>
      <c r="X2102" s="27"/>
      <c r="Y2102" s="27"/>
      <c r="Z2102" s="29"/>
      <c r="AA2102" s="29">
        <v>0.4548611111111111</v>
      </c>
      <c r="AB2102" s="29">
        <v>0.63541666666666663</v>
      </c>
      <c r="AC2102" s="30">
        <v>46121</v>
      </c>
      <c r="AD2102" s="15" t="str">
        <f>IF(Tabla2[[#This Row],[HORA ENTREGA]]="DIRECTO","On time", IF(AA2102&lt;&gt;"",IF(Tabla2[[#This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02" s="15" t="str">
        <f>MID(Tabla2[[#This Row],[TIPO]],1,3)</f>
        <v xml:space="preserve">20 </v>
      </c>
      <c r="AF21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SOCIEDAD COMERCIAL MARBEN PETS LTDA */ Cont: * MSBU2888608*/ HR Entrega: *08:00* /Dirección: *RL705UTA F-852 LA FRAGUA 931, LOTE NUMERO 32 CARPAS BLANCAS </v>
      </c>
      <c r="AG2102" s="38" t="str">
        <f>IFERROR(HYPERLINK("https://wa.me/"&amp;Tabla2[[#This Row],[CONTACTO]]&amp;"?text="&amp;Tabla2[[#This Row],[Mensaje]],"Enviar mensaje"),"")</f>
        <v>Enviar mensaje</v>
      </c>
      <c r="AH2102" s="15" t="str">
        <f>CONCATENATE(A2102,F2102)</f>
        <v>2101MSBU2888608</v>
      </c>
      <c r="AI2102" s="15" t="str">
        <f>CONCATENATE("ENT-",A2102)</f>
        <v>ENT-2101</v>
      </c>
      <c r="AJ2102" s="15" t="str">
        <f>IF(Tabla2[[#This Row],[Op]]&lt;&gt;"","ENTREGA","")</f>
        <v>ENTREGA</v>
      </c>
      <c r="AK2102" s="40" t="str">
        <f>(Tabla2[[#This Row],[FECHA ENTREGA]]&amp;Tabla2[[#This Row],[HORA ENTREGA]])</f>
        <v>461210,333333333333333</v>
      </c>
      <c r="AL2102" s="34" t="str">
        <f>IFERROR(HYPERLINK("https://wa.me/"&amp;Tabla2[[#This Row],[CONTACTO]]&amp;"?text="&amp;Tabla2[[#This Row],[Mensaje]]),"")</f>
        <v xml:space="preserve">https://wa.me/56976511010?text=Hola!%0AServicio del día 09-04%0A *Cliente:* SOCIEDAD COMERCIAL MARBEN PETS LTDA */ Cont: * MSBU2888608*/ HR Entrega: *08:00* /Dirección: *RL705UTA F-852 LA FRAGUA 931, LOTE NUMERO 32 CARPAS BLANCAS </v>
      </c>
    </row>
    <row r="2103" spans="1:38" s="15" customFormat="1" ht="16.5" customHeight="1" x14ac:dyDescent="0.2">
      <c r="A2103" s="15">
        <f>ROW(A2102)</f>
        <v>2102</v>
      </c>
      <c r="B2103" s="15">
        <f>IF(J2103=J2102,B2102+1,1)</f>
        <v>41</v>
      </c>
      <c r="C2103" s="15" t="s">
        <v>236</v>
      </c>
      <c r="D2103" s="25" t="s">
        <v>39</v>
      </c>
      <c r="E2103" s="27">
        <v>299586</v>
      </c>
      <c r="F2103" s="27" t="s">
        <v>3296</v>
      </c>
      <c r="G2103" s="27" t="s">
        <v>64</v>
      </c>
      <c r="H2103" s="27">
        <v>29100</v>
      </c>
      <c r="I2103" s="27" t="s">
        <v>42</v>
      </c>
      <c r="J2103" s="28">
        <v>46121</v>
      </c>
      <c r="K2103" s="26">
        <v>0.33333333333333331</v>
      </c>
      <c r="L2103" s="26"/>
      <c r="M2103" s="27" t="s">
        <v>300</v>
      </c>
      <c r="N2103" s="25">
        <f>IFERROR(VLOOKUP(M2103,Data!$J$1:$K$58,2,0),"")</f>
        <v>56989844861</v>
      </c>
      <c r="O2103" s="27" t="s">
        <v>83</v>
      </c>
      <c r="P2103" s="27"/>
      <c r="Q2103" s="27" t="s">
        <v>1707</v>
      </c>
      <c r="R2103" s="27" t="s">
        <v>1765</v>
      </c>
      <c r="S2103" s="27" t="s">
        <v>325</v>
      </c>
      <c r="T2103" s="27"/>
      <c r="U2103" s="28">
        <v>46127</v>
      </c>
      <c r="X2103" s="27"/>
      <c r="Y2103" s="27"/>
      <c r="Z2103" s="29"/>
      <c r="AA2103" s="29">
        <v>0.3576388888888889</v>
      </c>
      <c r="AB2103" s="29">
        <v>0.63541666666666663</v>
      </c>
      <c r="AC2103" s="30">
        <v>46121</v>
      </c>
      <c r="AD2103" s="15" t="str">
        <f>IF(Tabla2[[#This Row],[HORA ENTREGA]]="DIRECTO","On time", IF(AA2103&lt;&gt;"",IF(Tabla2[[#This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03" s="15" t="str">
        <f>MID(Tabla2[[#This Row],[TIPO]],1,3)</f>
        <v xml:space="preserve">20 </v>
      </c>
      <c r="AF21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SOCIEDAD COMERCIAL MARBEN PETS LTDA */ Cont: * MSBU2871884*/ HR Entrega: *08:00* /Dirección: *RL705UTA F-852 LA FRAGUA 931, LOTE NUMERO 32 CARPAS BLANCAS </v>
      </c>
      <c r="AG2103" s="38" t="str">
        <f>IFERROR(HYPERLINK("https://wa.me/"&amp;Tabla2[[#This Row],[CONTACTO]]&amp;"?text="&amp;Tabla2[[#This Row],[Mensaje]],"Enviar mensaje"),"")</f>
        <v>Enviar mensaje</v>
      </c>
      <c r="AH2103" s="15" t="str">
        <f>CONCATENATE(A2103,F2103)</f>
        <v>2102MSBU2871884</v>
      </c>
      <c r="AI2103" s="15" t="str">
        <f>CONCATENATE("ENT-",A2103)</f>
        <v>ENT-2102</v>
      </c>
      <c r="AJ2103" s="15" t="str">
        <f>IF(Tabla2[[#This Row],[Op]]&lt;&gt;"","ENTREGA","")</f>
        <v>ENTREGA</v>
      </c>
      <c r="AK2103" s="40" t="str">
        <f>(Tabla2[[#This Row],[FECHA ENTREGA]]&amp;Tabla2[[#This Row],[HORA ENTREGA]])</f>
        <v>461210,333333333333333</v>
      </c>
      <c r="AL2103" s="34" t="str">
        <f>IFERROR(HYPERLINK("https://wa.me/"&amp;Tabla2[[#This Row],[CONTACTO]]&amp;"?text="&amp;Tabla2[[#This Row],[Mensaje]]),"")</f>
        <v xml:space="preserve">https://wa.me/56989844861?text=Hola!%0AServicio del día 09-04%0A *Cliente:* SOCIEDAD COMERCIAL MARBEN PETS LTDA */ Cont: * MSBU2871884*/ HR Entrega: *08:00* /Dirección: *RL705UTA F-852 LA FRAGUA 931, LOTE NUMERO 32 CARPAS BLANCAS </v>
      </c>
    </row>
    <row r="2104" spans="1:38" s="15" customFormat="1" ht="16.5" customHeight="1" x14ac:dyDescent="0.2">
      <c r="A2104" s="15">
        <f>ROW(A2103)</f>
        <v>2103</v>
      </c>
      <c r="B2104" s="15">
        <f>IF(J2104=J2103,B2103+1,1)</f>
        <v>42</v>
      </c>
      <c r="C2104" s="15" t="s">
        <v>236</v>
      </c>
      <c r="D2104" s="25" t="s">
        <v>39</v>
      </c>
      <c r="E2104" s="27">
        <v>299586</v>
      </c>
      <c r="F2104" s="27" t="s">
        <v>3297</v>
      </c>
      <c r="G2104" s="27" t="s">
        <v>64</v>
      </c>
      <c r="H2104" s="27">
        <v>29100</v>
      </c>
      <c r="I2104" s="27" t="s">
        <v>42</v>
      </c>
      <c r="J2104" s="28">
        <v>46121</v>
      </c>
      <c r="K2104" s="26">
        <v>0.33333333333333331</v>
      </c>
      <c r="L2104" s="26"/>
      <c r="M2104" s="27" t="s">
        <v>112</v>
      </c>
      <c r="N2104" s="25">
        <f>IFERROR(VLOOKUP(M2104,Data!$J$1:$K$58,2,0),"")</f>
        <v>56990025702</v>
      </c>
      <c r="O2104" s="27" t="s">
        <v>61</v>
      </c>
      <c r="P2104" s="27"/>
      <c r="Q2104" s="27" t="s">
        <v>1707</v>
      </c>
      <c r="R2104" s="27" t="s">
        <v>1765</v>
      </c>
      <c r="S2104" s="27" t="s">
        <v>308</v>
      </c>
      <c r="T2104" s="27"/>
      <c r="U2104" s="28">
        <v>46127</v>
      </c>
      <c r="X2104" s="27"/>
      <c r="Y2104" s="27"/>
      <c r="Z2104" s="29"/>
      <c r="AA2104" s="29">
        <v>0.52083333333333337</v>
      </c>
      <c r="AB2104" s="29">
        <v>0.69444444444444442</v>
      </c>
      <c r="AC2104" s="30">
        <v>46121</v>
      </c>
      <c r="AD2104" s="15" t="str">
        <f>IF(Tabla2[[#This Row],[HORA ENTREGA]]="DIRECTO","On time", IF(AA2104&lt;&gt;"",IF(Tabla2[[#This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04" s="15" t="str">
        <f>MID(Tabla2[[#This Row],[TIPO]],1,3)</f>
        <v xml:space="preserve">20 </v>
      </c>
      <c r="AF21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SOCIEDAD COMERCIAL MARBEN PETS LTDA */ Cont: * MSBU2882003*/ HR Entrega: *08:00* /Dirección: *RL705UTA F-852 LA FRAGUA 931, LOTE NUMERO 32 CARPAS BLANCAS </v>
      </c>
      <c r="AG2104" s="38" t="str">
        <f>IFERROR(HYPERLINK("https://wa.me/"&amp;Tabla2[[#This Row],[CONTACTO]]&amp;"?text="&amp;Tabla2[[#This Row],[Mensaje]],"Enviar mensaje"),"")</f>
        <v>Enviar mensaje</v>
      </c>
      <c r="AH2104" s="15" t="str">
        <f>CONCATENATE(A2104,F2104)</f>
        <v>2103MSBU2882003</v>
      </c>
      <c r="AI2104" s="15" t="str">
        <f>CONCATENATE("ENT-",A2104)</f>
        <v>ENT-2103</v>
      </c>
      <c r="AJ2104" s="15" t="str">
        <f>IF(Tabla2[[#This Row],[Op]]&lt;&gt;"","ENTREGA","")</f>
        <v>ENTREGA</v>
      </c>
      <c r="AK2104" s="40" t="str">
        <f>(Tabla2[[#This Row],[FECHA ENTREGA]]&amp;Tabla2[[#This Row],[HORA ENTREGA]])</f>
        <v>461210,333333333333333</v>
      </c>
      <c r="AL2104" s="34" t="str">
        <f>IFERROR(HYPERLINK("https://wa.me/"&amp;Tabla2[[#This Row],[CONTACTO]]&amp;"?text="&amp;Tabla2[[#This Row],[Mensaje]]),"")</f>
        <v xml:space="preserve">https://wa.me/56990025702?text=Hola!%0AServicio del día 09-04%0A *Cliente:* SOCIEDAD COMERCIAL MARBEN PETS LTDA */ Cont: * MSBU2882003*/ HR Entrega: *08:00* /Dirección: *RL705UTA F-852 LA FRAGUA 931, LOTE NUMERO 32 CARPAS BLANCAS </v>
      </c>
    </row>
    <row r="2105" spans="1:38" s="15" customFormat="1" ht="16.5" customHeight="1" x14ac:dyDescent="0.2">
      <c r="A2105" s="15">
        <f>ROW(A2104)</f>
        <v>2104</v>
      </c>
      <c r="B2105" s="15">
        <f>IF(J2105=J2104,B2104+1,1)</f>
        <v>43</v>
      </c>
      <c r="C2105" s="15" t="s">
        <v>236</v>
      </c>
      <c r="D2105" s="25" t="s">
        <v>39</v>
      </c>
      <c r="E2105" s="27">
        <v>508693</v>
      </c>
      <c r="F2105" s="27" t="s">
        <v>3298</v>
      </c>
      <c r="G2105" s="27" t="s">
        <v>64</v>
      </c>
      <c r="H2105" s="27">
        <v>26974</v>
      </c>
      <c r="I2105" s="27" t="s">
        <v>42</v>
      </c>
      <c r="J2105" s="28">
        <v>46121</v>
      </c>
      <c r="K2105" s="26">
        <v>0.375</v>
      </c>
      <c r="L2105" s="26"/>
      <c r="M2105" s="27" t="s">
        <v>45</v>
      </c>
      <c r="N2105" s="25">
        <f>IFERROR(VLOOKUP(M2105,Data!$J$1:$K$58,2,0),"")</f>
        <v>56950981572</v>
      </c>
      <c r="O2105" s="27" t="s">
        <v>738</v>
      </c>
      <c r="P2105" s="27"/>
      <c r="Q2105" s="27" t="s">
        <v>3299</v>
      </c>
      <c r="R2105" s="27" t="s">
        <v>74</v>
      </c>
      <c r="S2105" s="27" t="s">
        <v>3266</v>
      </c>
      <c r="T2105" s="27"/>
      <c r="U2105" s="28">
        <v>46121</v>
      </c>
      <c r="X2105" s="27"/>
      <c r="Y2105" s="27"/>
      <c r="Z2105" s="29"/>
      <c r="AA2105" s="29">
        <v>0.3263888888888889</v>
      </c>
      <c r="AB2105" s="29">
        <v>0.50694444444444442</v>
      </c>
      <c r="AC2105" s="30">
        <v>46121</v>
      </c>
      <c r="AD2105" s="15" t="str">
        <f>IF(Tabla2[[#This Row],[HORA ENTREGA]]="DIRECTO","On time", IF(AA2105&lt;&gt;"",IF(Tabla2[[#This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05" s="15" t="str">
        <f>MID(Tabla2[[#This Row],[TIPO]],1,3)</f>
        <v xml:space="preserve">20 </v>
      </c>
      <c r="AF21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SOCIEDAD COMERCIAL MARBEN PETS LTDA */ Cont: * FCIU6463363*/ HR Entrega: *09:00* /Dirección: *PUERTO VESPUCIO 9697 PUDAHUEL</v>
      </c>
      <c r="AG2105" s="38" t="str">
        <f>IFERROR(HYPERLINK("https://wa.me/"&amp;Tabla2[[#This Row],[CONTACTO]]&amp;"?text="&amp;Tabla2[[#This Row],[Mensaje]],"Enviar mensaje"),"")</f>
        <v>Enviar mensaje</v>
      </c>
      <c r="AH2105" s="15" t="str">
        <f>CONCATENATE(A2105,F2105)</f>
        <v>2104FCIU6463363</v>
      </c>
      <c r="AI2105" s="15" t="str">
        <f>CONCATENATE("ENT-",A2105)</f>
        <v>ENT-2104</v>
      </c>
      <c r="AJ2105" s="15" t="str">
        <f>IF(Tabla2[[#This Row],[Op]]&lt;&gt;"","ENTREGA","")</f>
        <v>ENTREGA</v>
      </c>
      <c r="AK2105" s="40" t="str">
        <f>(Tabla2[[#This Row],[FECHA ENTREGA]]&amp;Tabla2[[#This Row],[HORA ENTREGA]])</f>
        <v>461210,375</v>
      </c>
      <c r="AL2105" s="34" t="str">
        <f>IFERROR(HYPERLINK("https://wa.me/"&amp;Tabla2[[#This Row],[CONTACTO]]&amp;"?text="&amp;Tabla2[[#This Row],[Mensaje]]),"")</f>
        <v>https://wa.me/56950981572?text=Hola!%0AServicio del día 09-04%0A *Cliente:* SOCIEDAD COMERCIAL MARBEN PETS LTDA */ Cont: * FCIU6463363*/ HR Entrega: *09:00* /Dirección: *PUERTO VESPUCIO 9697 PUDAHUEL</v>
      </c>
    </row>
    <row r="2106" spans="1:38" s="15" customFormat="1" ht="16.5" customHeight="1" x14ac:dyDescent="0.2">
      <c r="A2106" s="15">
        <f>ROW(A2105)</f>
        <v>2105</v>
      </c>
      <c r="B2106" s="15">
        <f>IF(J2106=J2105,B2105+1,1)</f>
        <v>44</v>
      </c>
      <c r="C2106" s="15" t="s">
        <v>236</v>
      </c>
      <c r="D2106" s="25" t="s">
        <v>39</v>
      </c>
      <c r="E2106" s="27">
        <v>299586</v>
      </c>
      <c r="F2106" s="27" t="s">
        <v>3300</v>
      </c>
      <c r="G2106" s="27" t="s">
        <v>64</v>
      </c>
      <c r="H2106" s="27">
        <v>26940</v>
      </c>
      <c r="I2106" s="27" t="s">
        <v>42</v>
      </c>
      <c r="J2106" s="28">
        <v>46121</v>
      </c>
      <c r="K2106" s="26">
        <v>0.41666666666666669</v>
      </c>
      <c r="L2106" s="26"/>
      <c r="M2106" s="27" t="s">
        <v>688</v>
      </c>
      <c r="N2106" s="25">
        <f>IFERROR(VLOOKUP(M2106,Data!$J$1:$K$58,2,0),"")</f>
        <v>56950104102</v>
      </c>
      <c r="O2106" s="27" t="s">
        <v>552</v>
      </c>
      <c r="P2106" s="27"/>
      <c r="Q2106" s="27" t="s">
        <v>887</v>
      </c>
      <c r="R2106" s="27" t="s">
        <v>1765</v>
      </c>
      <c r="S2106" s="27" t="s">
        <v>688</v>
      </c>
      <c r="T2106" s="27"/>
      <c r="U2106" s="28">
        <v>46121</v>
      </c>
      <c r="X2106" s="27"/>
      <c r="Y2106" s="27"/>
      <c r="Z2106" s="29"/>
      <c r="AA2106" s="29">
        <v>0.52430555555555558</v>
      </c>
      <c r="AB2106" s="29">
        <v>0.69236111111111109</v>
      </c>
      <c r="AC2106" s="30">
        <v>46121</v>
      </c>
      <c r="AD2106" s="15" t="str">
        <f>IF(Tabla2[[#This Row],[HORA ENTREGA]]="DIRECTO","On time", IF(AA2106&lt;&gt;"",IF(Tabla2[[#This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06" s="15" t="str">
        <f>MID(Tabla2[[#This Row],[TIPO]],1,3)</f>
        <v xml:space="preserve">20 </v>
      </c>
      <c r="AF21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SOCIEDAD COMERCIAL MARBEN PETS LTDA */ Cont: * MSBU2896394*/ HR Entrega: *10:00* /Dirección: *AV LO ESPEJO 01565 BODEGA 0231 COMUNA LO ESPEJO</v>
      </c>
      <c r="AG2106" s="38" t="str">
        <f>IFERROR(HYPERLINK("https://wa.me/"&amp;Tabla2[[#This Row],[CONTACTO]]&amp;"?text="&amp;Tabla2[[#This Row],[Mensaje]],"Enviar mensaje"),"")</f>
        <v>Enviar mensaje</v>
      </c>
      <c r="AH2106" s="15" t="str">
        <f>CONCATENATE(A2106,F2106)</f>
        <v>2105MSBU2896394</v>
      </c>
      <c r="AI2106" s="15" t="str">
        <f>CONCATENATE("ENT-",A2106)</f>
        <v>ENT-2105</v>
      </c>
      <c r="AJ2106" s="15" t="str">
        <f>IF(Tabla2[[#This Row],[Op]]&lt;&gt;"","ENTREGA","")</f>
        <v>ENTREGA</v>
      </c>
      <c r="AK2106" s="40" t="str">
        <f>(Tabla2[[#This Row],[FECHA ENTREGA]]&amp;Tabla2[[#This Row],[HORA ENTREGA]])</f>
        <v>461210,416666666666667</v>
      </c>
      <c r="AL2106" s="34" t="str">
        <f>IFERROR(HYPERLINK("https://wa.me/"&amp;Tabla2[[#This Row],[CONTACTO]]&amp;"?text="&amp;Tabla2[[#This Row],[Mensaje]]),"")</f>
        <v>https://wa.me/56950104102?text=Hola!%0AServicio del día 09-04%0A *Cliente:* SOCIEDAD COMERCIAL MARBEN PETS LTDA */ Cont: * MSBU2896394*/ HR Entrega: *10:00* /Dirección: *AV LO ESPEJO 01565 BODEGA 0231 COMUNA LO ESPEJO</v>
      </c>
    </row>
    <row r="2107" spans="1:38" s="15" customFormat="1" ht="16.5" customHeight="1" x14ac:dyDescent="0.2">
      <c r="A2107" s="15">
        <f>ROW(A2106)</f>
        <v>2106</v>
      </c>
      <c r="B2107" s="15">
        <f>IF(J2107=J2106,B2106+1,1)</f>
        <v>45</v>
      </c>
      <c r="C2107" s="15" t="s">
        <v>236</v>
      </c>
      <c r="D2107" s="25" t="s">
        <v>39</v>
      </c>
      <c r="E2107" s="27">
        <v>510527</v>
      </c>
      <c r="F2107" s="27" t="s">
        <v>3301</v>
      </c>
      <c r="G2107" s="27" t="s">
        <v>64</v>
      </c>
      <c r="H2107" s="27">
        <v>26133</v>
      </c>
      <c r="I2107" s="27" t="s">
        <v>42</v>
      </c>
      <c r="J2107" s="28">
        <v>46121</v>
      </c>
      <c r="K2107" s="26">
        <v>0.45833333333333331</v>
      </c>
      <c r="L2107" s="26"/>
      <c r="M2107" s="27" t="s">
        <v>366</v>
      </c>
      <c r="N2107" s="25">
        <f>IFERROR(VLOOKUP(M2107,Data!$J$1:$K$58,2,0),"")</f>
        <v>56967386251</v>
      </c>
      <c r="O2107" s="27" t="s">
        <v>367</v>
      </c>
      <c r="P2107" s="27"/>
      <c r="Q2107" s="27" t="s">
        <v>3299</v>
      </c>
      <c r="R2107" s="27" t="s">
        <v>1765</v>
      </c>
      <c r="S2107" s="27" t="s">
        <v>366</v>
      </c>
      <c r="T2107" s="27"/>
      <c r="U2107" s="28">
        <v>46121</v>
      </c>
      <c r="X2107" s="27"/>
      <c r="Y2107" s="27"/>
      <c r="Z2107" s="29"/>
      <c r="AA2107" s="29">
        <v>0.49791666666666667</v>
      </c>
      <c r="AB2107" s="29">
        <v>0.64236111111111116</v>
      </c>
      <c r="AC2107" s="30">
        <v>46121</v>
      </c>
      <c r="AD2107" s="15" t="str">
        <f>IF(Tabla2[[#This Row],[HORA ENTREGA]]="DIRECTO","On time", IF(AA2107&lt;&gt;"",IF(Tabla2[[#This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07" s="15" t="str">
        <f>MID(Tabla2[[#This Row],[TIPO]],1,3)</f>
        <v xml:space="preserve">20 </v>
      </c>
      <c r="AF21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SOCIEDAD COMERCIAL MARBEN PETS LTDA */ Cont: * MSBU1681112*/ HR Entrega: *11:00* /Dirección: *PUERTO VESPUCIO 9697 PUDAHUEL</v>
      </c>
      <c r="AG2107" s="38" t="str">
        <f>IFERROR(HYPERLINK("https://wa.me/"&amp;Tabla2[[#This Row],[CONTACTO]]&amp;"?text="&amp;Tabla2[[#This Row],[Mensaje]],"Enviar mensaje"),"")</f>
        <v>Enviar mensaje</v>
      </c>
      <c r="AH2107" s="15" t="str">
        <f>CONCATENATE(A2107,F2107)</f>
        <v>2106MSBU1681112</v>
      </c>
      <c r="AI2107" s="15" t="str">
        <f>CONCATENATE("ENT-",A2107)</f>
        <v>ENT-2106</v>
      </c>
      <c r="AJ2107" s="15" t="str">
        <f>IF(Tabla2[[#This Row],[Op]]&lt;&gt;"","ENTREGA","")</f>
        <v>ENTREGA</v>
      </c>
      <c r="AK2107" s="40" t="str">
        <f>(Tabla2[[#This Row],[FECHA ENTREGA]]&amp;Tabla2[[#This Row],[HORA ENTREGA]])</f>
        <v>461210,458333333333333</v>
      </c>
      <c r="AL2107" s="34" t="str">
        <f>IFERROR(HYPERLINK("https://wa.me/"&amp;Tabla2[[#This Row],[CONTACTO]]&amp;"?text="&amp;Tabla2[[#This Row],[Mensaje]]),"")</f>
        <v>https://wa.me/56967386251?text=Hola!%0AServicio del día 09-04%0A *Cliente:* SOCIEDAD COMERCIAL MARBEN PETS LTDA */ Cont: * MSBU1681112*/ HR Entrega: *11:00* /Dirección: *PUERTO VESPUCIO 9697 PUDAHUEL</v>
      </c>
    </row>
    <row r="2108" spans="1:38" s="15" customFormat="1" ht="16.5" customHeight="1" x14ac:dyDescent="0.2">
      <c r="A2108" s="15">
        <f>ROW(A2107)</f>
        <v>2107</v>
      </c>
      <c r="B2108" s="15">
        <f>IF(J2108=J2107,B2107+1,1)</f>
        <v>46</v>
      </c>
      <c r="C2108" s="15" t="s">
        <v>236</v>
      </c>
      <c r="D2108" s="25" t="s">
        <v>39</v>
      </c>
      <c r="E2108" s="27">
        <v>508693</v>
      </c>
      <c r="F2108" s="27" t="s">
        <v>3302</v>
      </c>
      <c r="G2108" s="27" t="s">
        <v>64</v>
      </c>
      <c r="H2108" s="27">
        <v>29300</v>
      </c>
      <c r="I2108" s="27"/>
      <c r="J2108" s="28">
        <v>46121</v>
      </c>
      <c r="K2108" s="26">
        <v>0.625</v>
      </c>
      <c r="L2108" s="26"/>
      <c r="M2108" s="27" t="s">
        <v>55</v>
      </c>
      <c r="N2108" s="25">
        <f>IFERROR(VLOOKUP(M2108,Data!$J$1:$K$58,2,0),"")</f>
        <v>56992164782</v>
      </c>
      <c r="O2108" s="27" t="s">
        <v>56</v>
      </c>
      <c r="P2108" s="27"/>
      <c r="Q2108" s="27" t="s">
        <v>3303</v>
      </c>
      <c r="R2108" s="27" t="s">
        <v>74</v>
      </c>
      <c r="S2108" s="27" t="s">
        <v>55</v>
      </c>
      <c r="T2108" s="27"/>
      <c r="U2108" s="28">
        <v>46122</v>
      </c>
      <c r="X2108" s="27"/>
      <c r="Y2108" s="27"/>
      <c r="Z2108" s="29"/>
      <c r="AA2108" s="29">
        <v>0.36666666666666664</v>
      </c>
      <c r="AB2108" s="29">
        <v>0.56597222222222221</v>
      </c>
      <c r="AC2108" s="30">
        <v>46121</v>
      </c>
      <c r="AD2108" s="15" t="str">
        <f>IF(Tabla2[[#This Row],[HORA ENTREGA]]="DIRECTO","On time", IF(AA2108&lt;&gt;"",IF(Tabla2[[#This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08" s="15" t="str">
        <f>MID(Tabla2[[#This Row],[TIPO]],1,3)</f>
        <v xml:space="preserve">20 </v>
      </c>
      <c r="AF21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SOCIEDAD COMERCIAL MARBEN PETS LTDA */ Cont: * FCIU4658113*/ HR Entrega: *15:00* /Dirección: *LOS ARANDANOS 40 MZBLT 7 PARQUE CHIMBARONGO</v>
      </c>
      <c r="AG2108" s="38" t="str">
        <f>IFERROR(HYPERLINK("https://wa.me/"&amp;Tabla2[[#This Row],[CONTACTO]]&amp;"?text="&amp;Tabla2[[#This Row],[Mensaje]],"Enviar mensaje"),"")</f>
        <v>Enviar mensaje</v>
      </c>
      <c r="AH2108" s="15" t="str">
        <f>CONCATENATE(A2108,F2108)</f>
        <v>2107FCIU4658113</v>
      </c>
      <c r="AI2108" s="15" t="str">
        <f>CONCATENATE("ENT-",A2108)</f>
        <v>ENT-2107</v>
      </c>
      <c r="AJ2108" s="15" t="str">
        <f>IF(Tabla2[[#This Row],[Op]]&lt;&gt;"","ENTREGA","")</f>
        <v>ENTREGA</v>
      </c>
      <c r="AK2108" s="40" t="str">
        <f>(Tabla2[[#This Row],[FECHA ENTREGA]]&amp;Tabla2[[#This Row],[HORA ENTREGA]])</f>
        <v>461210,625</v>
      </c>
      <c r="AL2108" s="34" t="str">
        <f>IFERROR(HYPERLINK("https://wa.me/"&amp;Tabla2[[#This Row],[CONTACTO]]&amp;"?text="&amp;Tabla2[[#This Row],[Mensaje]]),"")</f>
        <v>https://wa.me/56992164782?text=Hola!%0AServicio del día 09-04%0A *Cliente:* SOCIEDAD COMERCIAL MARBEN PETS LTDA */ Cont: * FCIU4658113*/ HR Entrega: *15:00* /Dirección: *LOS ARANDANOS 40 MZBLT 7 PARQUE CHIMBARONGO</v>
      </c>
    </row>
    <row r="2109" spans="1:38" s="15" customFormat="1" ht="16.5" customHeight="1" x14ac:dyDescent="0.2">
      <c r="A2109" s="15">
        <f>ROW(A2108)</f>
        <v>2108</v>
      </c>
      <c r="B2109" s="15">
        <f>IF(J2109=J2108,B2108+1,1)</f>
        <v>47</v>
      </c>
      <c r="C2109" s="15" t="s">
        <v>360</v>
      </c>
      <c r="D2109" s="25" t="s">
        <v>39</v>
      </c>
      <c r="E2109" s="27">
        <v>316103</v>
      </c>
      <c r="F2109" s="27" t="s">
        <v>3304</v>
      </c>
      <c r="G2109" s="27" t="s">
        <v>41</v>
      </c>
      <c r="H2109" s="27">
        <v>18100</v>
      </c>
      <c r="I2109" s="27" t="s">
        <v>42</v>
      </c>
      <c r="J2109" s="28">
        <v>46121</v>
      </c>
      <c r="K2109" s="26">
        <v>0.375</v>
      </c>
      <c r="L2109" s="26"/>
      <c r="M2109" s="27" t="s">
        <v>215</v>
      </c>
      <c r="N2109" s="25">
        <f>IFERROR(VLOOKUP(M2109,Data!$J$1:$K$58,2,0),"")</f>
        <v>56978089957</v>
      </c>
      <c r="O2109" s="27" t="s">
        <v>216</v>
      </c>
      <c r="P2109" s="27"/>
      <c r="Q2109" s="27" t="s">
        <v>362</v>
      </c>
      <c r="R2109" s="27" t="s">
        <v>280</v>
      </c>
      <c r="S2109" s="27" t="s">
        <v>90</v>
      </c>
      <c r="T2109" s="27"/>
      <c r="U2109" s="28">
        <v>46122</v>
      </c>
      <c r="X2109" s="27"/>
      <c r="Y2109" s="27"/>
      <c r="Z2109" s="29"/>
      <c r="AA2109" s="29">
        <v>0.3611111111111111</v>
      </c>
      <c r="AB2109" s="29">
        <v>0.66319444444444442</v>
      </c>
      <c r="AC2109" s="30">
        <v>46121</v>
      </c>
      <c r="AD2109" s="15" t="str">
        <f>IF(Tabla2[[#This Row],[HORA ENTREGA]]="DIRECTO","On time", IF(AA2109&lt;&gt;"",IF(Tabla2[[#This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09" s="15" t="str">
        <f>MID(Tabla2[[#This Row],[TIPO]],1,3)</f>
        <v xml:space="preserve">40 </v>
      </c>
      <c r="AF21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SUMINISTROS TELEFONICOS Y COMPUTACIONALES ESTEC LT */ Cont: * ONEU0153140*/ HR Entrega: *09:00* /Dirección: *AVENIDA PEDRO DE VALDIVIA 5964, MACUL</v>
      </c>
      <c r="AG2109" s="38" t="str">
        <f>IFERROR(HYPERLINK("https://wa.me/"&amp;Tabla2[[#This Row],[CONTACTO]]&amp;"?text="&amp;Tabla2[[#This Row],[Mensaje]],"Enviar mensaje"),"")</f>
        <v>Enviar mensaje</v>
      </c>
      <c r="AH2109" s="15" t="str">
        <f>CONCATENATE(A2109,F2109)</f>
        <v>2108ONEU0153140</v>
      </c>
      <c r="AI2109" s="15" t="str">
        <f>CONCATENATE("ENT-",A2109)</f>
        <v>ENT-2108</v>
      </c>
      <c r="AJ2109" s="15" t="str">
        <f>IF(Tabla2[[#This Row],[Op]]&lt;&gt;"","ENTREGA","")</f>
        <v>ENTREGA</v>
      </c>
      <c r="AK2109" s="40" t="str">
        <f>(Tabla2[[#This Row],[FECHA ENTREGA]]&amp;Tabla2[[#This Row],[HORA ENTREGA]])</f>
        <v>461210,375</v>
      </c>
      <c r="AL2109" s="34" t="str">
        <f>IFERROR(HYPERLINK("https://wa.me/"&amp;Tabla2[[#This Row],[CONTACTO]]&amp;"?text="&amp;Tabla2[[#This Row],[Mensaje]]),"")</f>
        <v>https://wa.me/56978089957?text=Hola!%0AServicio del día 09-04%0A *Cliente:* SUMINISTROS TELEFONICOS Y COMPUTACIONALES ESTEC LT */ Cont: * ONEU0153140*/ HR Entrega: *09:00* /Dirección: *AVENIDA PEDRO DE VALDIVIA 5964, MACUL</v>
      </c>
    </row>
    <row r="2110" spans="1:38" s="15" customFormat="1" ht="16.5" customHeight="1" x14ac:dyDescent="0.2">
      <c r="A2110" s="15">
        <f>ROW(A2109)</f>
        <v>2109</v>
      </c>
      <c r="B2110" s="15">
        <f>IF(J2110=J2109,B2109+1,1)</f>
        <v>48</v>
      </c>
      <c r="C2110" s="15" t="s">
        <v>239</v>
      </c>
      <c r="D2110" s="25" t="s">
        <v>39</v>
      </c>
      <c r="E2110" s="27">
        <v>302579</v>
      </c>
      <c r="F2110" s="27" t="s">
        <v>3305</v>
      </c>
      <c r="G2110" s="27" t="s">
        <v>41</v>
      </c>
      <c r="H2110" s="27">
        <v>14000</v>
      </c>
      <c r="I2110" s="27" t="s">
        <v>42</v>
      </c>
      <c r="J2110" s="28">
        <v>46121</v>
      </c>
      <c r="K2110" s="26">
        <v>0.33333333333333331</v>
      </c>
      <c r="L2110" s="26"/>
      <c r="M2110" s="27" t="s">
        <v>117</v>
      </c>
      <c r="N2110" s="25">
        <f>IFERROR(VLOOKUP(M2110,Data!$J$1:$K$58,2,0),"")</f>
        <v>56973887539</v>
      </c>
      <c r="O2110" s="27" t="s">
        <v>118</v>
      </c>
      <c r="P2110" s="27"/>
      <c r="Q2110" s="27" t="s">
        <v>1036</v>
      </c>
      <c r="R2110" s="27" t="s">
        <v>218</v>
      </c>
      <c r="S2110" s="27" t="s">
        <v>117</v>
      </c>
      <c r="T2110" s="27"/>
      <c r="U2110" s="28">
        <v>46121</v>
      </c>
      <c r="X2110" s="27"/>
      <c r="Y2110" s="27"/>
      <c r="Z2110" s="29"/>
      <c r="AA2110" s="29">
        <v>0.31388888888888888</v>
      </c>
      <c r="AB2110" s="29">
        <v>0.52361111111111114</v>
      </c>
      <c r="AC2110" s="30">
        <v>46121</v>
      </c>
      <c r="AD2110" s="15" t="str">
        <f>IF(Tabla2[[#This Row],[HORA ENTREGA]]="DIRECTO","On time", IF(AA2110&lt;&gt;"",IF(Tabla2[[#This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10" s="15" t="str">
        <f>MID(Tabla2[[#This Row],[TIPO]],1,3)</f>
        <v xml:space="preserve">40 </v>
      </c>
      <c r="AF21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09-04%0A *Cliente:* SUPERMERCADO DEL NEUMATICO LTDA */ Cont: * MRSU6989056*/ HR Entrega: *08:00* /Dirección: *AV. GENERAL VELASQUEZ 10901, SAN BERNARDO</v>
      </c>
      <c r="AG2110" s="38" t="str">
        <f>IFERROR(HYPERLINK("https://wa.me/"&amp;Tabla2[[#This Row],[CONTACTO]]&amp;"?text="&amp;Tabla2[[#This Row],[Mensaje]],"Enviar mensaje"),"")</f>
        <v>Enviar mensaje</v>
      </c>
      <c r="AH2110" s="15" t="str">
        <f>CONCATENATE(A2110,F2110)</f>
        <v>2109MRSU6989056</v>
      </c>
      <c r="AI2110" s="15" t="str">
        <f>CONCATENATE("ENT-",A2110)</f>
        <v>ENT-2109</v>
      </c>
      <c r="AJ2110" s="15" t="str">
        <f>IF(Tabla2[[#This Row],[Op]]&lt;&gt;"","ENTREGA","")</f>
        <v>ENTREGA</v>
      </c>
      <c r="AK2110" s="40" t="str">
        <f>(Tabla2[[#This Row],[FECHA ENTREGA]]&amp;Tabla2[[#This Row],[HORA ENTREGA]])</f>
        <v>461210,333333333333333</v>
      </c>
      <c r="AL2110" s="34" t="str">
        <f>IFERROR(HYPERLINK("https://wa.me/"&amp;Tabla2[[#This Row],[CONTACTO]]&amp;"?text="&amp;Tabla2[[#This Row],[Mensaje]]),"")</f>
        <v>https://wa.me/56973887539?text=Hola!%0AServicio del día 09-04%0A *Cliente:* SUPERMERCADO DEL NEUMATICO LTDA */ Cont: * MRSU6989056*/ HR Entrega: *08:00* /Dirección: *AV. GENERAL VELASQUEZ 10901, SAN BERNARDO</v>
      </c>
    </row>
    <row r="2111" spans="1:38" s="15" customFormat="1" ht="16.5" customHeight="1" x14ac:dyDescent="0.2">
      <c r="A2111" s="15">
        <f>ROW(A2110)</f>
        <v>2110</v>
      </c>
      <c r="B2111" s="15">
        <f>IF(J2111=J2110,B2110+1,1)</f>
        <v>49</v>
      </c>
      <c r="C2111" s="15" t="s">
        <v>2344</v>
      </c>
      <c r="D2111" s="25" t="s">
        <v>39</v>
      </c>
      <c r="E2111" s="27"/>
      <c r="F2111" s="27" t="s">
        <v>3306</v>
      </c>
      <c r="G2111" s="27"/>
      <c r="H2111" s="27"/>
      <c r="I2111" s="27"/>
      <c r="J2111" s="28">
        <v>46121</v>
      </c>
      <c r="K2111" s="26">
        <v>0.33333333333333331</v>
      </c>
      <c r="L2111" s="26"/>
      <c r="M2111" s="27" t="s">
        <v>341</v>
      </c>
      <c r="N2111" s="25">
        <f>IFERROR(VLOOKUP(M2111,Data!$J$1:$K$58,2,0),"")</f>
        <v>56950923536</v>
      </c>
      <c r="O2111" s="27" t="s">
        <v>105</v>
      </c>
      <c r="P2111" s="27"/>
      <c r="Q2111" s="27" t="s">
        <v>3110</v>
      </c>
      <c r="R2111" s="27" t="s">
        <v>3252</v>
      </c>
      <c r="S2111" s="27" t="s">
        <v>341</v>
      </c>
      <c r="T2111" s="27"/>
      <c r="U2111" s="28">
        <v>46121</v>
      </c>
      <c r="X2111" s="27"/>
      <c r="Y2111" s="27"/>
      <c r="Z2111" s="29"/>
      <c r="AA2111" s="29">
        <v>0.33680555555555558</v>
      </c>
      <c r="AB2111" s="29">
        <v>0.49652777777777779</v>
      </c>
      <c r="AC2111" s="30">
        <v>46121</v>
      </c>
      <c r="AD2111" s="15" t="str">
        <f>IF(Tabla2[[#This Row],[HORA ENTREGA]]="DIRECTO","On time", IF(AA2111&lt;&gt;"",IF(Tabla2[[#This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11" s="15" t="str">
        <f>MID(Tabla2[[#This Row],[TIPO]],1,3)</f>
        <v/>
      </c>
      <c r="AF21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THE ANDES BRANDS */ Cont: * BEAU4054574*/ HR Entrega: *08:00* /Dirección: *Boulevard Poniente, Modulos 21 y 22 Enea, Pudahuel </v>
      </c>
      <c r="AG2111" s="38" t="str">
        <f>IFERROR(HYPERLINK("https://wa.me/"&amp;Tabla2[[#This Row],[CONTACTO]]&amp;"?text="&amp;Tabla2[[#This Row],[Mensaje]],"Enviar mensaje"),"")</f>
        <v>Enviar mensaje</v>
      </c>
      <c r="AH2111" s="15" t="str">
        <f>CONCATENATE(A2111,F2111)</f>
        <v>2110BEAU4054574</v>
      </c>
      <c r="AI2111" s="15" t="str">
        <f>CONCATENATE("ENT-",A2111)</f>
        <v>ENT-2110</v>
      </c>
      <c r="AJ2111" s="15" t="str">
        <f>IF(Tabla2[[#This Row],[Op]]&lt;&gt;"","ENTREGA","")</f>
        <v>ENTREGA</v>
      </c>
      <c r="AK2111" s="40" t="str">
        <f>(Tabla2[[#This Row],[FECHA ENTREGA]]&amp;Tabla2[[#This Row],[HORA ENTREGA]])</f>
        <v>461210,333333333333333</v>
      </c>
      <c r="AL2111" s="34" t="str">
        <f>IFERROR(HYPERLINK("https://wa.me/"&amp;Tabla2[[#This Row],[CONTACTO]]&amp;"?text="&amp;Tabla2[[#This Row],[Mensaje]]),"")</f>
        <v xml:space="preserve">https://wa.me/56950923536?text=Hola!%0AServicio del día 09-04%0A *Cliente:* THE ANDES BRANDS */ Cont: * BEAU4054574*/ HR Entrega: *08:00* /Dirección: *Boulevard Poniente, Modulos 21 y 22 Enea, Pudahuel </v>
      </c>
    </row>
    <row r="2112" spans="1:38" s="15" customFormat="1" ht="16.5" customHeight="1" x14ac:dyDescent="0.2">
      <c r="A2112" s="15">
        <f>ROW(A2111)</f>
        <v>2111</v>
      </c>
      <c r="B2112" s="15">
        <f>IF(J2112=J2111,B2111+1,1)</f>
        <v>50</v>
      </c>
      <c r="C2112" s="15" t="s">
        <v>2344</v>
      </c>
      <c r="D2112" s="25" t="s">
        <v>39</v>
      </c>
      <c r="E2112" s="27">
        <v>1198763</v>
      </c>
      <c r="F2112" s="27" t="s">
        <v>3307</v>
      </c>
      <c r="G2112" s="27" t="s">
        <v>41</v>
      </c>
      <c r="H2112" s="27">
        <v>7391</v>
      </c>
      <c r="I2112" s="27" t="s">
        <v>3308</v>
      </c>
      <c r="J2112" s="28">
        <v>46121</v>
      </c>
      <c r="K2112" s="26">
        <v>0.33333333333333331</v>
      </c>
      <c r="L2112" s="26"/>
      <c r="M2112" s="27" t="s">
        <v>971</v>
      </c>
      <c r="N2112" s="25">
        <f>IFERROR(VLOOKUP(M2112,Data!$J$1:$K$58,2,0),"")</f>
        <v>56999972473</v>
      </c>
      <c r="O2112" s="27" t="s">
        <v>348</v>
      </c>
      <c r="P2112" s="27"/>
      <c r="Q2112" s="27" t="s">
        <v>3110</v>
      </c>
      <c r="R2112" s="27" t="s">
        <v>3252</v>
      </c>
      <c r="S2112" s="27" t="s">
        <v>366</v>
      </c>
      <c r="T2112" s="27"/>
      <c r="U2112" s="28">
        <v>46121</v>
      </c>
      <c r="X2112" s="27"/>
      <c r="Y2112" s="27"/>
      <c r="Z2112" s="29"/>
      <c r="AA2112" s="29">
        <v>0.33333333333333331</v>
      </c>
      <c r="AB2112" s="29">
        <v>0.43402777777777779</v>
      </c>
      <c r="AC2112" s="30">
        <v>46121</v>
      </c>
      <c r="AD2112" s="15" t="str">
        <f>IF(Tabla2[[#This Row],[HORA ENTREGA]]="DIRECTO","On time", IF(AA2112&lt;&gt;"",IF(Tabla2[[#This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12" s="15" t="str">
        <f>MID(Tabla2[[#This Row],[TIPO]],1,3)</f>
        <v xml:space="preserve">40 </v>
      </c>
      <c r="AF21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09-04%0A *Cliente:* THE ANDES BRANDS */ Cont: * TGBU5208760*/ HR Entrega: *08:00* /Dirección: *Boulevard Poniente, Modulos 21 y 22 Enea, Pudahuel </v>
      </c>
      <c r="AG2112" s="38" t="str">
        <f>IFERROR(HYPERLINK("https://wa.me/"&amp;Tabla2[[#This Row],[CONTACTO]]&amp;"?text="&amp;Tabla2[[#This Row],[Mensaje]],"Enviar mensaje"),"")</f>
        <v>Enviar mensaje</v>
      </c>
      <c r="AH2112" s="15" t="str">
        <f>CONCATENATE(A2112,F2112)</f>
        <v>2111TGBU5208760</v>
      </c>
      <c r="AI2112" s="15" t="str">
        <f>CONCATENATE("ENT-",A2112)</f>
        <v>ENT-2111</v>
      </c>
      <c r="AJ2112" s="15" t="str">
        <f>IF(Tabla2[[#This Row],[Op]]&lt;&gt;"","ENTREGA","")</f>
        <v>ENTREGA</v>
      </c>
      <c r="AK2112" s="40" t="str">
        <f>(Tabla2[[#This Row],[FECHA ENTREGA]]&amp;Tabla2[[#This Row],[HORA ENTREGA]])</f>
        <v>461210,333333333333333</v>
      </c>
      <c r="AL2112" s="34" t="str">
        <f>IFERROR(HYPERLINK("https://wa.me/"&amp;Tabla2[[#This Row],[CONTACTO]]&amp;"?text="&amp;Tabla2[[#This Row],[Mensaje]]),"")</f>
        <v xml:space="preserve">https://wa.me/56999972473?text=Hola!%0AServicio del día 09-04%0A *Cliente:* THE ANDES BRANDS */ Cont: * TGBU5208760*/ HR Entrega: *08:00* /Dirección: *Boulevard Poniente, Modulos 21 y 22 Enea, Pudahuel </v>
      </c>
    </row>
    <row r="2113" spans="1:38" s="15" customFormat="1" ht="16.5" customHeight="1" x14ac:dyDescent="0.2">
      <c r="A2113" s="15">
        <f>ROW(A2112)</f>
        <v>2112</v>
      </c>
      <c r="B2113" s="15">
        <f>IF(J2113=J2112,B2112+1,1)</f>
        <v>1</v>
      </c>
      <c r="C2113" s="15" t="s">
        <v>1107</v>
      </c>
      <c r="D2113" s="25" t="s">
        <v>39</v>
      </c>
      <c r="E2113" s="27">
        <v>301795</v>
      </c>
      <c r="F2113" s="27" t="s">
        <v>3309</v>
      </c>
      <c r="G2113" s="27" t="s">
        <v>64</v>
      </c>
      <c r="H2113" s="27">
        <v>25582</v>
      </c>
      <c r="I2113" s="27" t="s">
        <v>3310</v>
      </c>
      <c r="J2113" s="28">
        <v>46122</v>
      </c>
      <c r="K2113" s="26">
        <v>0.375</v>
      </c>
      <c r="L2113" s="26" t="s">
        <v>3311</v>
      </c>
      <c r="M2113" s="27" t="s">
        <v>3177</v>
      </c>
      <c r="N2113" s="25" t="str">
        <f>IFERROR(VLOOKUP(M2113,Data!$J$1:$K$58,2,0),"")</f>
        <v/>
      </c>
      <c r="O2113" s="27" t="s">
        <v>222</v>
      </c>
      <c r="P2113" s="27"/>
      <c r="Q2113" s="27" t="s">
        <v>1110</v>
      </c>
      <c r="R2113" s="27" t="s">
        <v>218</v>
      </c>
      <c r="S2113" s="27" t="s">
        <v>3177</v>
      </c>
      <c r="T2113" s="27"/>
      <c r="U2113" s="28">
        <v>46122</v>
      </c>
      <c r="X2113" s="27"/>
      <c r="Y2113" s="27"/>
      <c r="Z2113" s="29"/>
      <c r="AA2113" s="29">
        <v>0.33333333333333331</v>
      </c>
      <c r="AB2113" s="29">
        <v>0.53472222222222221</v>
      </c>
      <c r="AC2113" s="30">
        <v>46122</v>
      </c>
      <c r="AD2113" s="15" t="str">
        <f>IF(Tabla2[[#This Row],[HORA ENTREGA]]="DIRECTO","On time", IF(AA2113&lt;&gt;"",IF(Tabla2[[#This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13" s="15" t="str">
        <f>MID(Tabla2[[#This Row],[TIPO]],1,3)</f>
        <v xml:space="preserve">20 </v>
      </c>
      <c r="AF21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ACEROS BW SPA */ Cont: * TEMU3526817*/ HR Entrega: *09:00* /Dirección: *VOLCAN TUPUNGATO 832, GALPON C; PUDAHUEL</v>
      </c>
      <c r="AG2113" s="38" t="str">
        <f>IFERROR(HYPERLINK("https://wa.me/"&amp;Tabla2[[#This Row],[CONTACTO]]&amp;"?text="&amp;Tabla2[[#This Row],[Mensaje]],"Enviar mensaje"),"")</f>
        <v>Enviar mensaje</v>
      </c>
      <c r="AH2113" s="15" t="str">
        <f>CONCATENATE(A2113,F2113)</f>
        <v>2112TEMU3526817</v>
      </c>
      <c r="AI2113" s="15" t="str">
        <f>CONCATENATE("ENT-",A2113)</f>
        <v>ENT-2112</v>
      </c>
      <c r="AJ2113" s="15" t="str">
        <f>IF(Tabla2[[#This Row],[Op]]&lt;&gt;"","ENTREGA","")</f>
        <v>ENTREGA</v>
      </c>
      <c r="AK2113" s="40" t="str">
        <f>(Tabla2[[#This Row],[FECHA ENTREGA]]&amp;Tabla2[[#This Row],[HORA ENTREGA]])</f>
        <v>461220,375</v>
      </c>
      <c r="AL2113" s="34" t="str">
        <f>IFERROR(HYPERLINK("https://wa.me/"&amp;Tabla2[[#This Row],[CONTACTO]]&amp;"?text="&amp;Tabla2[[#This Row],[Mensaje]]),"")</f>
        <v>https://wa.me/?text=Hola!%0AServicio del día 10-04%0A *Cliente:* ACEROS BW SPA */ Cont: * TEMU3526817*/ HR Entrega: *09:00* /Dirección: *VOLCAN TUPUNGATO 832, GALPON C; PUDAHUEL</v>
      </c>
    </row>
    <row r="2114" spans="1:38" s="15" customFormat="1" ht="16.5" customHeight="1" x14ac:dyDescent="0.2">
      <c r="A2114" s="15">
        <f>ROW(A2113)</f>
        <v>2113</v>
      </c>
      <c r="B2114" s="15">
        <f>IF(J2114=J2113,B2113+1,1)</f>
        <v>2</v>
      </c>
      <c r="C2114" s="15" t="s">
        <v>517</v>
      </c>
      <c r="D2114" s="25" t="s">
        <v>122</v>
      </c>
      <c r="E2114" s="27" t="s">
        <v>3312</v>
      </c>
      <c r="F2114" s="27" t="s">
        <v>3313</v>
      </c>
      <c r="G2114" s="27" t="s">
        <v>64</v>
      </c>
      <c r="H2114" s="27"/>
      <c r="I2114" s="27" t="s">
        <v>42</v>
      </c>
      <c r="J2114" s="28">
        <v>46122</v>
      </c>
      <c r="K2114" s="26">
        <v>0.33333333333333331</v>
      </c>
      <c r="L2114" s="26"/>
      <c r="M2114" s="27" t="s">
        <v>158</v>
      </c>
      <c r="N2114" s="25">
        <f>IFERROR(VLOOKUP(M2114,Data!$J$1:$K$58,2,0),"")</f>
        <v>56931745801</v>
      </c>
      <c r="O2114" s="27" t="s">
        <v>370</v>
      </c>
      <c r="P2114" s="27"/>
      <c r="Q2114" s="27" t="s">
        <v>3314</v>
      </c>
      <c r="R2114" s="27" t="s">
        <v>3202</v>
      </c>
      <c r="S2114" s="27"/>
      <c r="T2114" s="27"/>
      <c r="U2114" s="28"/>
      <c r="X2114" s="27"/>
      <c r="Y2114" s="27"/>
      <c r="Z2114" s="29"/>
      <c r="AA2114" s="29">
        <v>7.6388888888888895E-2</v>
      </c>
      <c r="AB2114" s="29">
        <v>0.51388888888888884</v>
      </c>
      <c r="AC2114" s="30">
        <v>46122</v>
      </c>
      <c r="AD2114" s="15" t="str">
        <f>IF(Tabla2[[#This Row],[HORA ENTREGA]]="DIRECTO","On time", IF(AA2114&lt;&gt;"",IF(Tabla2[[#This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14" s="15" t="str">
        <f>MID(Tabla2[[#This Row],[TIPO]],1,3)</f>
        <v xml:space="preserve">20 </v>
      </c>
      <c r="AF21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ARESTI CHILE WINE S.A. */ Cont: * CAAU2098702*/ HR Entrega: *08:00* /Dirección: *BELLAVISTA S/N, RIO CLARO; BOD. HACIENDA ARESTI</v>
      </c>
      <c r="AG2114" s="38" t="str">
        <f>IFERROR(HYPERLINK("https://wa.me/"&amp;Tabla2[[#This Row],[CONTACTO]]&amp;"?text="&amp;Tabla2[[#This Row],[Mensaje]],"Enviar mensaje"),"")</f>
        <v>Enviar mensaje</v>
      </c>
      <c r="AH2114" s="15" t="str">
        <f>CONCATENATE(A2114,F2114)</f>
        <v>2113CAAU2098702</v>
      </c>
      <c r="AI2114" s="15" t="str">
        <f>CONCATENATE("ENT-",A2114)</f>
        <v>ENT-2113</v>
      </c>
      <c r="AJ2114" s="15" t="str">
        <f>IF(Tabla2[[#This Row],[Op]]&lt;&gt;"","ENTREGA","")</f>
        <v>ENTREGA</v>
      </c>
      <c r="AK2114" s="40" t="str">
        <f>(Tabla2[[#This Row],[FECHA ENTREGA]]&amp;Tabla2[[#This Row],[HORA ENTREGA]])</f>
        <v>461220,333333333333333</v>
      </c>
      <c r="AL2114" s="34" t="str">
        <f>IFERROR(HYPERLINK("https://wa.me/"&amp;Tabla2[[#This Row],[CONTACTO]]&amp;"?text="&amp;Tabla2[[#This Row],[Mensaje]]),"")</f>
        <v>https://wa.me/56931745801?text=Hola!%0AServicio del día 10-04%0A *Cliente:* ARESTI CHILE WINE S.A. */ Cont: * CAAU2098702*/ HR Entrega: *08:00* /Dirección: *BELLAVISTA S/N, RIO CLARO; BOD. HACIENDA ARESTI</v>
      </c>
    </row>
    <row r="2115" spans="1:38" s="15" customFormat="1" ht="16.5" customHeight="1" x14ac:dyDescent="0.2">
      <c r="A2115" s="15">
        <f>ROW(A2114)</f>
        <v>2114</v>
      </c>
      <c r="B2115" s="15">
        <f>IF(J2115=J2114,B2114+1,1)</f>
        <v>3</v>
      </c>
      <c r="C2115" s="15" t="s">
        <v>517</v>
      </c>
      <c r="D2115" s="25" t="s">
        <v>122</v>
      </c>
      <c r="E2115" s="27" t="s">
        <v>3315</v>
      </c>
      <c r="F2115" s="27" t="s">
        <v>3316</v>
      </c>
      <c r="G2115" s="27" t="s">
        <v>64</v>
      </c>
      <c r="H2115" s="27"/>
      <c r="I2115" s="27" t="s">
        <v>42</v>
      </c>
      <c r="J2115" s="28">
        <v>46122</v>
      </c>
      <c r="K2115" s="26">
        <v>0.41666666666666669</v>
      </c>
      <c r="L2115" s="26"/>
      <c r="M2115" s="27" t="s">
        <v>172</v>
      </c>
      <c r="N2115" s="25">
        <f>IFERROR(VLOOKUP(M2115,Data!$J$1:$K$58,2,0),"")</f>
        <v>56985215946</v>
      </c>
      <c r="O2115" s="27" t="s">
        <v>173</v>
      </c>
      <c r="P2115" s="27"/>
      <c r="Q2115" s="27" t="s">
        <v>3314</v>
      </c>
      <c r="R2115" s="27" t="s">
        <v>3202</v>
      </c>
      <c r="S2115" s="27"/>
      <c r="T2115" s="27"/>
      <c r="U2115" s="28"/>
      <c r="X2115" s="27"/>
      <c r="Y2115" s="27"/>
      <c r="Z2115" s="29"/>
      <c r="AA2115" s="29">
        <v>0.43888888888888888</v>
      </c>
      <c r="AB2115" s="29">
        <v>0.62847222222222221</v>
      </c>
      <c r="AC2115" s="30">
        <v>46122</v>
      </c>
      <c r="AD2115" s="15" t="str">
        <f>IF(Tabla2[[#This Row],[HORA ENTREGA]]="DIRECTO","On time", IF(AA2115&lt;&gt;"",IF(Tabla2[[#This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15" s="15" t="str">
        <f>MID(Tabla2[[#This Row],[TIPO]],1,3)</f>
        <v xml:space="preserve">20 </v>
      </c>
      <c r="AF21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ARESTI CHILE WINE S.A. */ Cont: * TEMU1062595*/ HR Entrega: *10:00* /Dirección: *BELLAVISTA S/N, RIO CLARO; BOD. HACIENDA ARESTI</v>
      </c>
      <c r="AG2115" s="38" t="str">
        <f>IFERROR(HYPERLINK("https://wa.me/"&amp;Tabla2[[#This Row],[CONTACTO]]&amp;"?text="&amp;Tabla2[[#This Row],[Mensaje]],"Enviar mensaje"),"")</f>
        <v>Enviar mensaje</v>
      </c>
      <c r="AH2115" s="15" t="str">
        <f>CONCATENATE(A2115,F2115)</f>
        <v>2114TEMU1062595</v>
      </c>
      <c r="AI2115" s="15" t="str">
        <f>CONCATENATE("ENT-",A2115)</f>
        <v>ENT-2114</v>
      </c>
      <c r="AJ2115" s="15" t="str">
        <f>IF(Tabla2[[#This Row],[Op]]&lt;&gt;"","ENTREGA","")</f>
        <v>ENTREGA</v>
      </c>
      <c r="AK2115" s="40" t="str">
        <f>(Tabla2[[#This Row],[FECHA ENTREGA]]&amp;Tabla2[[#This Row],[HORA ENTREGA]])</f>
        <v>461220,416666666666667</v>
      </c>
      <c r="AL2115" s="34" t="str">
        <f>IFERROR(HYPERLINK("https://wa.me/"&amp;Tabla2[[#This Row],[CONTACTO]]&amp;"?text="&amp;Tabla2[[#This Row],[Mensaje]]),"")</f>
        <v>https://wa.me/56985215946?text=Hola!%0AServicio del día 10-04%0A *Cliente:* ARESTI CHILE WINE S.A. */ Cont: * TEMU1062595*/ HR Entrega: *10:00* /Dirección: *BELLAVISTA S/N, RIO CLARO; BOD. HACIENDA ARESTI</v>
      </c>
    </row>
    <row r="2116" spans="1:38" s="15" customFormat="1" ht="16.5" customHeight="1" x14ac:dyDescent="0.2">
      <c r="A2116" s="15">
        <f>ROW(A2115)</f>
        <v>2115</v>
      </c>
      <c r="B2116" s="15">
        <f>IF(J2116=J2115,B2115+1,1)</f>
        <v>4</v>
      </c>
      <c r="C2116" s="15" t="s">
        <v>75</v>
      </c>
      <c r="D2116" s="25" t="s">
        <v>39</v>
      </c>
      <c r="E2116" s="27">
        <v>303236</v>
      </c>
      <c r="F2116" s="27" t="s">
        <v>3317</v>
      </c>
      <c r="G2116" s="27" t="s">
        <v>41</v>
      </c>
      <c r="H2116" s="27">
        <v>3800</v>
      </c>
      <c r="I2116" s="27" t="s">
        <v>3318</v>
      </c>
      <c r="J2116" s="28">
        <v>46122</v>
      </c>
      <c r="K2116" s="26">
        <v>0.33333333333333331</v>
      </c>
      <c r="L2116" s="26"/>
      <c r="M2116" s="27" t="s">
        <v>60</v>
      </c>
      <c r="N2116" s="25">
        <f>IFERROR(VLOOKUP(M2116,Data!$J$1:$K$58,2,0),"")</f>
        <v>56957438415</v>
      </c>
      <c r="O2116" s="27" t="s">
        <v>301</v>
      </c>
      <c r="P2116" s="27"/>
      <c r="Q2116" s="27" t="s">
        <v>79</v>
      </c>
      <c r="R2116" s="27" t="s">
        <v>74</v>
      </c>
      <c r="S2116" s="27" t="s">
        <v>60</v>
      </c>
      <c r="T2116" s="27"/>
      <c r="U2116" s="28">
        <v>46122</v>
      </c>
      <c r="X2116" s="27"/>
      <c r="Y2116" s="27"/>
      <c r="Z2116" s="29"/>
      <c r="AA2116" s="29">
        <v>0.30902777777777779</v>
      </c>
      <c r="AB2116" s="29">
        <v>0.43402777777777779</v>
      </c>
      <c r="AC2116" s="30">
        <v>46122</v>
      </c>
      <c r="AD2116" s="15" t="str">
        <f>IF(Tabla2[[#This Row],[HORA ENTREGA]]="DIRECTO","On time", IF(AA2116&lt;&gt;"",IF(Tabla2[[#This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16" s="15" t="str">
        <f>MID(Tabla2[[#This Row],[TIPO]],1,3)</f>
        <v xml:space="preserve">40 </v>
      </c>
      <c r="AF21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BAYONA SPA */ Cont: * msdu4494848*/ HR Entrega: *08:00* /Dirección: * BOULEVAR 1313 BODENOR FLEX CENTER ENEA, PUDAHUEL</v>
      </c>
      <c r="AG2116" s="38" t="str">
        <f>IFERROR(HYPERLINK("https://wa.me/"&amp;Tabla2[[#This Row],[CONTACTO]]&amp;"?text="&amp;Tabla2[[#This Row],[Mensaje]],"Enviar mensaje"),"")</f>
        <v>Enviar mensaje</v>
      </c>
      <c r="AH2116" s="15" t="str">
        <f>CONCATENATE(A2116,F2116)</f>
        <v>2115msdu4494848</v>
      </c>
      <c r="AI2116" s="15" t="str">
        <f>CONCATENATE("ENT-",A2116)</f>
        <v>ENT-2115</v>
      </c>
      <c r="AJ2116" s="15" t="str">
        <f>IF(Tabla2[[#This Row],[Op]]&lt;&gt;"","ENTREGA","")</f>
        <v>ENTREGA</v>
      </c>
      <c r="AK2116" s="40" t="str">
        <f>(Tabla2[[#This Row],[FECHA ENTREGA]]&amp;Tabla2[[#This Row],[HORA ENTREGA]])</f>
        <v>461220,333333333333333</v>
      </c>
      <c r="AL2116" s="34" t="str">
        <f>IFERROR(HYPERLINK("https://wa.me/"&amp;Tabla2[[#This Row],[CONTACTO]]&amp;"?text="&amp;Tabla2[[#This Row],[Mensaje]]),"")</f>
        <v>https://wa.me/56957438415?text=Hola!%0AServicio del día 10-04%0A *Cliente:* BAYONA SPA */ Cont: * msdu4494848*/ HR Entrega: *08:00* /Dirección: * BOULEVAR 1313 BODENOR FLEX CENTER ENEA, PUDAHUEL</v>
      </c>
    </row>
    <row r="2117" spans="1:38" s="15" customFormat="1" ht="16.5" customHeight="1" x14ac:dyDescent="0.2">
      <c r="A2117" s="15">
        <f>ROW(A2116)</f>
        <v>2116</v>
      </c>
      <c r="B2117" s="15">
        <f>IF(J2117=J2116,B2116+1,1)</f>
        <v>5</v>
      </c>
      <c r="C2117" s="15" t="s">
        <v>84</v>
      </c>
      <c r="D2117" s="25" t="s">
        <v>39</v>
      </c>
      <c r="E2117" s="27">
        <v>314371</v>
      </c>
      <c r="F2117" s="27" t="s">
        <v>3319</v>
      </c>
      <c r="G2117" s="27" t="s">
        <v>41</v>
      </c>
      <c r="H2117" s="27">
        <v>25191</v>
      </c>
      <c r="I2117" s="27" t="s">
        <v>42</v>
      </c>
      <c r="J2117" s="28">
        <v>46122</v>
      </c>
      <c r="K2117" s="26">
        <v>0.375</v>
      </c>
      <c r="L2117" s="26"/>
      <c r="M2117" s="27" t="s">
        <v>347</v>
      </c>
      <c r="N2117" s="25">
        <f>IFERROR(VLOOKUP(M2117,Data!$J$1:$K$58,2,0),"")</f>
        <v>56976511010</v>
      </c>
      <c r="O2117" s="27" t="s">
        <v>516</v>
      </c>
      <c r="P2117" s="27"/>
      <c r="Q2117" s="27" t="s">
        <v>3320</v>
      </c>
      <c r="R2117" s="27" t="s">
        <v>183</v>
      </c>
      <c r="S2117" s="27" t="s">
        <v>3101</v>
      </c>
      <c r="T2117" s="27"/>
      <c r="U2117" s="28">
        <v>46122</v>
      </c>
      <c r="X2117" s="27"/>
      <c r="Y2117" s="27"/>
      <c r="Z2117" s="29"/>
      <c r="AA2117" s="29">
        <v>0.36458333333333331</v>
      </c>
      <c r="AB2117" s="29">
        <v>0.50347222222222221</v>
      </c>
      <c r="AC2117" s="30">
        <v>46122</v>
      </c>
      <c r="AD2117" s="15" t="str">
        <f>IF(Tabla2[[#This Row],[HORA ENTREGA]]="DIRECTO","On time", IF(AA2117&lt;&gt;"",IF(Tabla2[[#This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17" s="15" t="str">
        <f>MID(Tabla2[[#This Row],[TIPO]],1,3)</f>
        <v xml:space="preserve">40 </v>
      </c>
      <c r="AF21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CANONTEX */ Cont: * HPCU5185350*/ HR Entrega: *09:00* /Dirección: *Patricia Viñuela N°334, Lampa</v>
      </c>
      <c r="AG2117" s="38" t="str">
        <f>IFERROR(HYPERLINK("https://wa.me/"&amp;Tabla2[[#This Row],[CONTACTO]]&amp;"?text="&amp;Tabla2[[#This Row],[Mensaje]],"Enviar mensaje"),"")</f>
        <v>Enviar mensaje</v>
      </c>
      <c r="AH2117" s="15" t="str">
        <f>CONCATENATE(A2117,F2117)</f>
        <v>2116HPCU5185350</v>
      </c>
      <c r="AI2117" s="15" t="str">
        <f>CONCATENATE("ENT-",A2117)</f>
        <v>ENT-2116</v>
      </c>
      <c r="AJ2117" s="15" t="str">
        <f>IF(Tabla2[[#This Row],[Op]]&lt;&gt;"","ENTREGA","")</f>
        <v>ENTREGA</v>
      </c>
      <c r="AK2117" s="40" t="str">
        <f>(Tabla2[[#This Row],[FECHA ENTREGA]]&amp;Tabla2[[#This Row],[HORA ENTREGA]])</f>
        <v>461220,375</v>
      </c>
      <c r="AL2117" s="34" t="str">
        <f>IFERROR(HYPERLINK("https://wa.me/"&amp;Tabla2[[#This Row],[CONTACTO]]&amp;"?text="&amp;Tabla2[[#This Row],[Mensaje]]),"")</f>
        <v>https://wa.me/56976511010?text=Hola!%0AServicio del día 10-04%0A *Cliente:* CANONTEX */ Cont: * HPCU5185350*/ HR Entrega: *09:00* /Dirección: *Patricia Viñuela N°334, Lampa</v>
      </c>
    </row>
    <row r="2118" spans="1:38" s="15" customFormat="1" ht="16.5" customHeight="1" x14ac:dyDescent="0.2">
      <c r="A2118" s="15">
        <f>ROW(A2117)</f>
        <v>2117</v>
      </c>
      <c r="B2118" s="15">
        <f>IF(J2118=J2117,B2117+1,1)</f>
        <v>6</v>
      </c>
      <c r="C2118" s="15" t="s">
        <v>94</v>
      </c>
      <c r="D2118" s="25" t="s">
        <v>39</v>
      </c>
      <c r="E2118" s="27" t="s">
        <v>3262</v>
      </c>
      <c r="F2118" s="27" t="s">
        <v>456</v>
      </c>
      <c r="G2118" s="27" t="s">
        <v>456</v>
      </c>
      <c r="H2118" s="27">
        <v>24000</v>
      </c>
      <c r="I2118" s="27" t="s">
        <v>42</v>
      </c>
      <c r="J2118" s="28">
        <v>46122</v>
      </c>
      <c r="K2118" s="26">
        <v>0.33333333333333331</v>
      </c>
      <c r="L2118" s="26"/>
      <c r="M2118" s="27" t="s">
        <v>247</v>
      </c>
      <c r="N2118" s="25">
        <f>IFERROR(VLOOKUP(M2118,Data!$J$1:$K$58,2,0),"")</f>
        <v>56953157599</v>
      </c>
      <c r="O2118" s="27" t="s">
        <v>248</v>
      </c>
      <c r="P2118" s="27"/>
      <c r="Q2118" s="27" t="s">
        <v>3201</v>
      </c>
      <c r="R2118" s="27" t="s">
        <v>3202</v>
      </c>
      <c r="S2118" s="27"/>
      <c r="T2118" s="27"/>
      <c r="U2118" s="28"/>
      <c r="X2118" s="27"/>
      <c r="Y2118" s="27"/>
      <c r="Z2118" s="29"/>
      <c r="AA2118" s="29">
        <v>0.35069444444444442</v>
      </c>
      <c r="AB2118" s="29">
        <v>0.375</v>
      </c>
      <c r="AC2118" s="30">
        <v>46122</v>
      </c>
      <c r="AD2118" s="15" t="str">
        <f>IF(Tabla2[[#This Row],[HORA ENTREGA]]="DIRECTO","On time", IF(AA2118&lt;&gt;"",IF(Tabla2[[#This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18" s="15" t="str">
        <f>MID(Tabla2[[#This Row],[TIPO]],1,3)</f>
        <v>RAM</v>
      </c>
      <c r="AF21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E INDUSTRIAL PLASTICOS HOFFENS S.A. */ Cont: * RAMPLA*/ HR Entrega: *08:00* /Dirección: *CAMINO LONQUEN 10707 MAIPÚ</v>
      </c>
      <c r="AG2118" s="38" t="str">
        <f>IFERROR(HYPERLINK("https://wa.me/"&amp;Tabla2[[#This Row],[CONTACTO]]&amp;"?text="&amp;Tabla2[[#This Row],[Mensaje]],"Enviar mensaje"),"")</f>
        <v>Enviar mensaje</v>
      </c>
      <c r="AH2118" s="15" t="str">
        <f>CONCATENATE(A2118,F2118)</f>
        <v>2117RAMPLA</v>
      </c>
      <c r="AI2118" s="15" t="str">
        <f>CONCATENATE("ENT-",A2118)</f>
        <v>ENT-2117</v>
      </c>
      <c r="AJ2118" s="15" t="str">
        <f>IF(Tabla2[[#This Row],[Op]]&lt;&gt;"","ENTREGA","")</f>
        <v>ENTREGA</v>
      </c>
      <c r="AK2118" s="40" t="str">
        <f>(Tabla2[[#This Row],[FECHA ENTREGA]]&amp;Tabla2[[#This Row],[HORA ENTREGA]])</f>
        <v>461220,333333333333333</v>
      </c>
      <c r="AL2118" s="34" t="str">
        <f>IFERROR(HYPERLINK("https://wa.me/"&amp;Tabla2[[#This Row],[CONTACTO]]&amp;"?text="&amp;Tabla2[[#This Row],[Mensaje]]),"")</f>
        <v>https://wa.me/56953157599?text=Hola!%0AServicio del día 10-04%0A *Cliente:* COMERCIAL E INDUSTRIAL PLASTICOS HOFFENS S.A. */ Cont: * RAMPLA*/ HR Entrega: *08:00* /Dirección: *CAMINO LONQUEN 10707 MAIPÚ</v>
      </c>
    </row>
    <row r="2119" spans="1:38" s="15" customFormat="1" ht="16.5" customHeight="1" x14ac:dyDescent="0.2">
      <c r="A2119" s="15">
        <f>ROW(A2118)</f>
        <v>2118</v>
      </c>
      <c r="B2119" s="15">
        <f>IF(J2119=J2118,B2118+1,1)</f>
        <v>7</v>
      </c>
      <c r="C2119" s="15" t="s">
        <v>94</v>
      </c>
      <c r="D2119" s="25" t="s">
        <v>39</v>
      </c>
      <c r="E2119" s="27"/>
      <c r="F2119" s="27" t="s">
        <v>3321</v>
      </c>
      <c r="G2119" s="27"/>
      <c r="H2119" s="27">
        <v>24000</v>
      </c>
      <c r="I2119" s="27" t="s">
        <v>42</v>
      </c>
      <c r="J2119" s="28">
        <v>46122</v>
      </c>
      <c r="K2119" s="26">
        <v>0.33333333333333331</v>
      </c>
      <c r="L2119" s="26"/>
      <c r="M2119" s="27" t="s">
        <v>161</v>
      </c>
      <c r="N2119" s="25">
        <f>IFERROR(VLOOKUP(M2119,Data!$J$1:$K$58,2,0),"")</f>
        <v>56966749408</v>
      </c>
      <c r="O2119" s="27" t="s">
        <v>78</v>
      </c>
      <c r="P2119" s="27"/>
      <c r="Q2119" s="27" t="s">
        <v>3322</v>
      </c>
      <c r="R2119" s="27" t="s">
        <v>662</v>
      </c>
      <c r="S2119" s="27" t="s">
        <v>161</v>
      </c>
      <c r="T2119" s="27"/>
      <c r="U2119" s="28">
        <v>46122</v>
      </c>
      <c r="X2119" s="27"/>
      <c r="Y2119" s="27"/>
      <c r="Z2119" s="29"/>
      <c r="AA2119" s="29">
        <v>0.55625000000000002</v>
      </c>
      <c r="AB2119" s="29">
        <v>0.61458333333333337</v>
      </c>
      <c r="AC2119" s="30">
        <v>46122</v>
      </c>
      <c r="AD2119" s="15" t="str">
        <f>IF(Tabla2[[#This Row],[HORA ENTREGA]]="DIRECTO","On time", IF(AA2119&lt;&gt;"",IF(Tabla2[[#This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19" s="15" t="str">
        <f>MID(Tabla2[[#This Row],[TIPO]],1,3)</f>
        <v/>
      </c>
      <c r="AF21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E INDUSTRIAL PLASTICOS HOFFENS S.A. */ Cont: * CAAU6458833*/ HR Entrega: *08:00* /Dirección: *AV. CURACAVI N° 157 ESTACION CENTRAL</v>
      </c>
      <c r="AG2119" s="38" t="str">
        <f>IFERROR(HYPERLINK("https://wa.me/"&amp;Tabla2[[#This Row],[CONTACTO]]&amp;"?text="&amp;Tabla2[[#This Row],[Mensaje]],"Enviar mensaje"),"")</f>
        <v>Enviar mensaje</v>
      </c>
      <c r="AH2119" s="15" t="str">
        <f>CONCATENATE(A2119,F2119)</f>
        <v>2118CAAU6458833</v>
      </c>
      <c r="AI2119" s="15" t="str">
        <f>CONCATENATE("ENT-",A2119)</f>
        <v>ENT-2118</v>
      </c>
      <c r="AJ2119" s="15" t="str">
        <f>IF(Tabla2[[#This Row],[Op]]&lt;&gt;"","ENTREGA","")</f>
        <v>ENTREGA</v>
      </c>
      <c r="AK2119" s="40" t="str">
        <f>(Tabla2[[#This Row],[FECHA ENTREGA]]&amp;Tabla2[[#This Row],[HORA ENTREGA]])</f>
        <v>461220,333333333333333</v>
      </c>
      <c r="AL2119" s="34" t="str">
        <f>IFERROR(HYPERLINK("https://wa.me/"&amp;Tabla2[[#This Row],[CONTACTO]]&amp;"?text="&amp;Tabla2[[#This Row],[Mensaje]]),"")</f>
        <v>https://wa.me/56966749408?text=Hola!%0AServicio del día 10-04%0A *Cliente:* COMERCIAL E INDUSTRIAL PLASTICOS HOFFENS S.A. */ Cont: * CAAU6458833*/ HR Entrega: *08:00* /Dirección: *AV. CURACAVI N° 157 ESTACION CENTRAL</v>
      </c>
    </row>
    <row r="2120" spans="1:38" s="15" customFormat="1" ht="16.5" customHeight="1" x14ac:dyDescent="0.2">
      <c r="A2120" s="15">
        <f>ROW(A2119)</f>
        <v>2119</v>
      </c>
      <c r="B2120" s="15">
        <f>IF(J2120=J2119,B2119+1,1)</f>
        <v>8</v>
      </c>
      <c r="C2120" s="15" t="s">
        <v>94</v>
      </c>
      <c r="D2120" s="25" t="s">
        <v>39</v>
      </c>
      <c r="E2120" s="27"/>
      <c r="F2120" s="27" t="s">
        <v>3323</v>
      </c>
      <c r="G2120" s="27"/>
      <c r="H2120" s="27">
        <v>24000</v>
      </c>
      <c r="I2120" s="27" t="s">
        <v>42</v>
      </c>
      <c r="J2120" s="28">
        <v>46122</v>
      </c>
      <c r="K2120" s="26">
        <v>0.33333333333333331</v>
      </c>
      <c r="L2120" s="26"/>
      <c r="M2120" s="27" t="s">
        <v>151</v>
      </c>
      <c r="N2120" s="25">
        <f>IFERROR(VLOOKUP(M2120,Data!$J$1:$K$58,2,0),"")</f>
        <v>56973887427</v>
      </c>
      <c r="O2120" s="27" t="s">
        <v>152</v>
      </c>
      <c r="P2120" s="27"/>
      <c r="Q2120" s="27" t="s">
        <v>3322</v>
      </c>
      <c r="R2120" s="27" t="s">
        <v>218</v>
      </c>
      <c r="S2120" s="27" t="s">
        <v>151</v>
      </c>
      <c r="T2120" s="27"/>
      <c r="U2120" s="28">
        <v>46122</v>
      </c>
      <c r="X2120" s="27"/>
      <c r="Y2120" s="27"/>
      <c r="Z2120" s="29"/>
      <c r="AA2120" s="29">
        <v>0.32500000000000001</v>
      </c>
      <c r="AB2120" s="29">
        <v>0.4152777777777778</v>
      </c>
      <c r="AC2120" s="30">
        <v>46122</v>
      </c>
      <c r="AD2120" s="15" t="str">
        <f>IF(Tabla2[[#This Row],[HORA ENTREGA]]="DIRECTO","On time", IF(AA2120&lt;&gt;"",IF(Tabla2[[#This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20" s="15" t="str">
        <f>MID(Tabla2[[#This Row],[TIPO]],1,3)</f>
        <v/>
      </c>
      <c r="AF21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E INDUSTRIAL PLASTICOS HOFFENS S.A. */ Cont: * CAJU5296420*/ HR Entrega: *08:00* /Dirección: *AV. CURACAVI N° 157 ESTACION CENTRAL</v>
      </c>
      <c r="AG2120" s="38" t="str">
        <f>IFERROR(HYPERLINK("https://wa.me/"&amp;Tabla2[[#This Row],[CONTACTO]]&amp;"?text="&amp;Tabla2[[#This Row],[Mensaje]],"Enviar mensaje"),"")</f>
        <v>Enviar mensaje</v>
      </c>
      <c r="AH2120" s="15" t="str">
        <f>CONCATENATE(A2120,F2120)</f>
        <v>2119CAJU5296420</v>
      </c>
      <c r="AI2120" s="15" t="str">
        <f>CONCATENATE("ENT-",A2120)</f>
        <v>ENT-2119</v>
      </c>
      <c r="AJ2120" s="15" t="str">
        <f>IF(Tabla2[[#This Row],[Op]]&lt;&gt;"","ENTREGA","")</f>
        <v>ENTREGA</v>
      </c>
      <c r="AK2120" s="40" t="str">
        <f>(Tabla2[[#This Row],[FECHA ENTREGA]]&amp;Tabla2[[#This Row],[HORA ENTREGA]])</f>
        <v>461220,333333333333333</v>
      </c>
      <c r="AL2120" s="34" t="str">
        <f>IFERROR(HYPERLINK("https://wa.me/"&amp;Tabla2[[#This Row],[CONTACTO]]&amp;"?text="&amp;Tabla2[[#This Row],[Mensaje]]),"")</f>
        <v>https://wa.me/56973887427?text=Hola!%0AServicio del día 10-04%0A *Cliente:* COMERCIAL E INDUSTRIAL PLASTICOS HOFFENS S.A. */ Cont: * CAJU5296420*/ HR Entrega: *08:00* /Dirección: *AV. CURACAVI N° 157 ESTACION CENTRAL</v>
      </c>
    </row>
    <row r="2121" spans="1:38" s="15" customFormat="1" ht="16.5" customHeight="1" x14ac:dyDescent="0.2">
      <c r="A2121" s="15">
        <f>ROW(A2120)</f>
        <v>2120</v>
      </c>
      <c r="B2121" s="15">
        <f>IF(J2121=J2120,B2120+1,1)</f>
        <v>9</v>
      </c>
      <c r="C2121" s="15" t="s">
        <v>94</v>
      </c>
      <c r="D2121" s="25" t="s">
        <v>39</v>
      </c>
      <c r="E2121" s="27" t="s">
        <v>3262</v>
      </c>
      <c r="F2121" s="27" t="s">
        <v>456</v>
      </c>
      <c r="G2121" s="27" t="s">
        <v>456</v>
      </c>
      <c r="H2121" s="27">
        <v>24000</v>
      </c>
      <c r="I2121" s="27" t="s">
        <v>42</v>
      </c>
      <c r="J2121" s="28">
        <v>46122</v>
      </c>
      <c r="K2121" s="26">
        <v>0.33333333333333331</v>
      </c>
      <c r="L2121" s="26"/>
      <c r="M2121" s="27" t="s">
        <v>296</v>
      </c>
      <c r="N2121" s="25">
        <f>IFERROR(VLOOKUP(M2121,Data!$J$1:$K$58,2,0),"")</f>
        <v>56984994337</v>
      </c>
      <c r="O2121" s="27" t="s">
        <v>297</v>
      </c>
      <c r="P2121" s="27"/>
      <c r="Q2121" s="27" t="s">
        <v>3201</v>
      </c>
      <c r="R2121" s="27" t="s">
        <v>3202</v>
      </c>
      <c r="S2121" s="27"/>
      <c r="T2121" s="27"/>
      <c r="U2121" s="28"/>
      <c r="X2121" s="27"/>
      <c r="Y2121" s="27"/>
      <c r="Z2121" s="29"/>
      <c r="AA2121" s="29">
        <v>0.42222222222222222</v>
      </c>
      <c r="AB2121" s="29">
        <v>0.47916666666666669</v>
      </c>
      <c r="AC2121" s="30">
        <v>46122</v>
      </c>
      <c r="AD2121" s="15" t="str">
        <f>IF(Tabla2[[#This Row],[HORA ENTREGA]]="DIRECTO","On time", IF(AA2121&lt;&gt;"",IF(Tabla2[[#This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21" s="15" t="str">
        <f>MID(Tabla2[[#This Row],[TIPO]],1,3)</f>
        <v>RAM</v>
      </c>
      <c r="AF21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E INDUSTRIAL PLASTICOS HOFFENS S.A. */ Cont: * RAMPLA*/ HR Entrega: *08:00* /Dirección: *CAMINO LONQUEN 10707 MAIPÚ</v>
      </c>
      <c r="AG2121" s="38" t="str">
        <f>IFERROR(HYPERLINK("https://wa.me/"&amp;Tabla2[[#This Row],[CONTACTO]]&amp;"?text="&amp;Tabla2[[#This Row],[Mensaje]],"Enviar mensaje"),"")</f>
        <v>Enviar mensaje</v>
      </c>
      <c r="AH2121" s="15" t="str">
        <f>CONCATENATE(A2121,F2121)</f>
        <v>2120RAMPLA</v>
      </c>
      <c r="AI2121" s="15" t="str">
        <f>CONCATENATE("ENT-",A2121)</f>
        <v>ENT-2120</v>
      </c>
      <c r="AJ2121" s="15" t="str">
        <f>IF(Tabla2[[#This Row],[Op]]&lt;&gt;"","ENTREGA","")</f>
        <v>ENTREGA</v>
      </c>
      <c r="AK2121" s="40" t="str">
        <f>(Tabla2[[#This Row],[FECHA ENTREGA]]&amp;Tabla2[[#This Row],[HORA ENTREGA]])</f>
        <v>461220,333333333333333</v>
      </c>
      <c r="AL2121" s="34" t="str">
        <f>IFERROR(HYPERLINK("https://wa.me/"&amp;Tabla2[[#This Row],[CONTACTO]]&amp;"?text="&amp;Tabla2[[#This Row],[Mensaje]]),"")</f>
        <v>https://wa.me/56984994337?text=Hola!%0AServicio del día 10-04%0A *Cliente:* COMERCIAL E INDUSTRIAL PLASTICOS HOFFENS S.A. */ Cont: * RAMPLA*/ HR Entrega: *08:00* /Dirección: *CAMINO LONQUEN 10707 MAIPÚ</v>
      </c>
    </row>
    <row r="2122" spans="1:38" s="15" customFormat="1" ht="16.5" customHeight="1" x14ac:dyDescent="0.2">
      <c r="A2122" s="15">
        <f>ROW(A2121)</f>
        <v>2121</v>
      </c>
      <c r="B2122" s="15">
        <f>IF(J2122=J2121,B2121+1,1)</f>
        <v>10</v>
      </c>
      <c r="C2122" s="15" t="s">
        <v>94</v>
      </c>
      <c r="D2122" s="25" t="s">
        <v>39</v>
      </c>
      <c r="E2122" s="27"/>
      <c r="F2122" s="27" t="s">
        <v>3324</v>
      </c>
      <c r="G2122" s="27"/>
      <c r="H2122" s="27">
        <v>24000</v>
      </c>
      <c r="I2122" s="27" t="s">
        <v>42</v>
      </c>
      <c r="J2122" s="28">
        <v>46122</v>
      </c>
      <c r="K2122" s="26">
        <v>0.375</v>
      </c>
      <c r="L2122" s="26"/>
      <c r="M2122" s="27" t="s">
        <v>211</v>
      </c>
      <c r="N2122" s="25">
        <f>IFERROR(VLOOKUP(M2122,Data!$J$1:$K$58,2,0),"")</f>
        <v>56961282379</v>
      </c>
      <c r="O2122" s="27" t="s">
        <v>212</v>
      </c>
      <c r="P2122" s="27"/>
      <c r="Q2122" s="27" t="s">
        <v>3322</v>
      </c>
      <c r="R2122" s="27" t="s">
        <v>218</v>
      </c>
      <c r="S2122" s="27" t="s">
        <v>211</v>
      </c>
      <c r="T2122" s="27"/>
      <c r="U2122" s="28">
        <v>46122</v>
      </c>
      <c r="X2122" s="27"/>
      <c r="Y2122" s="27"/>
      <c r="Z2122" s="29"/>
      <c r="AA2122" s="29">
        <v>0.3659722222222222</v>
      </c>
      <c r="AB2122" s="29">
        <v>0.44791666666666669</v>
      </c>
      <c r="AC2122" s="30">
        <v>46122</v>
      </c>
      <c r="AD2122" s="15" t="str">
        <f>IF(Tabla2[[#This Row],[HORA ENTREGA]]="DIRECTO","On time", IF(AA2122&lt;&gt;"",IF(Tabla2[[#This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22" s="15" t="str">
        <f>MID(Tabla2[[#This Row],[TIPO]],1,3)</f>
        <v/>
      </c>
      <c r="AF21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E INDUSTRIAL PLASTICOS HOFFENS S.A. */ Cont: * TRLU7273961*/ HR Entrega: *09:00* /Dirección: *AV. CURACAVI N° 157 ESTACION CENTRAL</v>
      </c>
      <c r="AG2122" s="38" t="str">
        <f>IFERROR(HYPERLINK("https://wa.me/"&amp;Tabla2[[#This Row],[CONTACTO]]&amp;"?text="&amp;Tabla2[[#This Row],[Mensaje]],"Enviar mensaje"),"")</f>
        <v>Enviar mensaje</v>
      </c>
      <c r="AH2122" s="15" t="str">
        <f>CONCATENATE(A2122,F2122)</f>
        <v>2121TRLU7273961</v>
      </c>
      <c r="AI2122" s="15" t="str">
        <f>CONCATENATE("ENT-",A2122)</f>
        <v>ENT-2121</v>
      </c>
      <c r="AJ2122" s="15" t="str">
        <f>IF(Tabla2[[#This Row],[Op]]&lt;&gt;"","ENTREGA","")</f>
        <v>ENTREGA</v>
      </c>
      <c r="AK2122" s="40" t="str">
        <f>(Tabla2[[#This Row],[FECHA ENTREGA]]&amp;Tabla2[[#This Row],[HORA ENTREGA]])</f>
        <v>461220,375</v>
      </c>
      <c r="AL2122" s="34" t="str">
        <f>IFERROR(HYPERLINK("https://wa.me/"&amp;Tabla2[[#This Row],[CONTACTO]]&amp;"?text="&amp;Tabla2[[#This Row],[Mensaje]]),"")</f>
        <v>https://wa.me/56961282379?text=Hola!%0AServicio del día 10-04%0A *Cliente:* COMERCIAL E INDUSTRIAL PLASTICOS HOFFENS S.A. */ Cont: * TRLU7273961*/ HR Entrega: *09:00* /Dirección: *AV. CURACAVI N° 157 ESTACION CENTRAL</v>
      </c>
    </row>
    <row r="2123" spans="1:38" s="15" customFormat="1" ht="16.5" customHeight="1" x14ac:dyDescent="0.2">
      <c r="A2123" s="15">
        <f>ROW(A2122)</f>
        <v>2122</v>
      </c>
      <c r="B2123" s="15">
        <f>IF(J2123=J2122,B2122+1,1)</f>
        <v>11</v>
      </c>
      <c r="C2123" s="15" t="s">
        <v>101</v>
      </c>
      <c r="D2123" s="25" t="s">
        <v>39</v>
      </c>
      <c r="E2123" s="27">
        <v>143546</v>
      </c>
      <c r="F2123" s="27" t="s">
        <v>3325</v>
      </c>
      <c r="G2123" s="27" t="s">
        <v>64</v>
      </c>
      <c r="H2123" s="27">
        <v>3000</v>
      </c>
      <c r="I2123" s="27" t="s">
        <v>42</v>
      </c>
      <c r="J2123" s="28">
        <v>46122</v>
      </c>
      <c r="K2123" s="26">
        <v>0.35416666666666669</v>
      </c>
      <c r="L2123" s="26"/>
      <c r="M2123" s="27" t="s">
        <v>241</v>
      </c>
      <c r="N2123" s="25">
        <f>IFERROR(VLOOKUP(M2123,Data!$J$1:$K$58,2,0),"")</f>
        <v>56984880436</v>
      </c>
      <c r="O2123" s="27" t="s">
        <v>242</v>
      </c>
      <c r="P2123" s="27"/>
      <c r="Q2123" s="27" t="s">
        <v>3326</v>
      </c>
      <c r="R2123" s="27" t="s">
        <v>48</v>
      </c>
      <c r="S2123" s="27" t="s">
        <v>3115</v>
      </c>
      <c r="T2123" s="27"/>
      <c r="U2123" s="28">
        <v>46122</v>
      </c>
      <c r="X2123" s="27"/>
      <c r="Y2123" s="27"/>
      <c r="Z2123" s="29"/>
      <c r="AA2123" s="29">
        <v>0.3659722222222222</v>
      </c>
      <c r="AB2123" s="29">
        <v>0.40277777777777779</v>
      </c>
      <c r="AC2123" s="30">
        <v>46122</v>
      </c>
      <c r="AD2123" s="15" t="str">
        <f>IF(Tabla2[[#This Row],[HORA ENTREGA]]="DIRECTO","On time", IF(AA2123&lt;&gt;"",IF(Tabla2[[#This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23" s="15" t="str">
        <f>MID(Tabla2[[#This Row],[TIPO]],1,3)</f>
        <v xml:space="preserve">20 </v>
      </c>
      <c r="AF21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PICHARA SPA */ Cont: * CMAU0995738*/ HR Entrega: *08:30* /Dirección: *Olivo 740, comuna de Recoleta.</v>
      </c>
      <c r="AG2123" s="38" t="str">
        <f>IFERROR(HYPERLINK("https://wa.me/"&amp;Tabla2[[#This Row],[CONTACTO]]&amp;"?text="&amp;Tabla2[[#This Row],[Mensaje]],"Enviar mensaje"),"")</f>
        <v>Enviar mensaje</v>
      </c>
      <c r="AH2123" s="15" t="str">
        <f>CONCATENATE(A2123,F2123)</f>
        <v>2122CMAU0995738</v>
      </c>
      <c r="AI2123" s="15" t="str">
        <f>CONCATENATE("ENT-",A2123)</f>
        <v>ENT-2122</v>
      </c>
      <c r="AJ2123" s="15" t="str">
        <f>IF(Tabla2[[#This Row],[Op]]&lt;&gt;"","ENTREGA","")</f>
        <v>ENTREGA</v>
      </c>
      <c r="AK2123" s="40" t="str">
        <f>(Tabla2[[#This Row],[FECHA ENTREGA]]&amp;Tabla2[[#This Row],[HORA ENTREGA]])</f>
        <v>461220,354166666666667</v>
      </c>
      <c r="AL2123" s="34" t="str">
        <f>IFERROR(HYPERLINK("https://wa.me/"&amp;Tabla2[[#This Row],[CONTACTO]]&amp;"?text="&amp;Tabla2[[#This Row],[Mensaje]]),"")</f>
        <v>https://wa.me/56984880436?text=Hola!%0AServicio del día 10-04%0A *Cliente:* COMERCIAL PICHARA SPA */ Cont: * CMAU0995738*/ HR Entrega: *08:30* /Dirección: *Olivo 740, comuna de Recoleta.</v>
      </c>
    </row>
    <row r="2124" spans="1:38" s="15" customFormat="1" ht="16.5" customHeight="1" x14ac:dyDescent="0.2">
      <c r="A2124" s="15">
        <f>ROW(A2123)</f>
        <v>2123</v>
      </c>
      <c r="B2124" s="15">
        <f>IF(J2124=J2123,B2123+1,1)</f>
        <v>12</v>
      </c>
      <c r="C2124" s="15" t="s">
        <v>110</v>
      </c>
      <c r="D2124" s="25" t="s">
        <v>39</v>
      </c>
      <c r="E2124" s="27">
        <v>2012834</v>
      </c>
      <c r="F2124" s="27" t="s">
        <v>3327</v>
      </c>
      <c r="G2124" s="27" t="s">
        <v>64</v>
      </c>
      <c r="H2124" s="27">
        <v>28000</v>
      </c>
      <c r="I2124" s="27" t="s">
        <v>42</v>
      </c>
      <c r="J2124" s="28">
        <v>46122</v>
      </c>
      <c r="K2124" s="26">
        <v>0.33333333333333331</v>
      </c>
      <c r="L2124" s="26"/>
      <c r="M2124" s="27" t="s">
        <v>51</v>
      </c>
      <c r="N2124" s="25">
        <f>IFERROR(VLOOKUP(M2124,Data!$J$1:$K$58,2,0),"")</f>
        <v>56967256951</v>
      </c>
      <c r="O2124" s="27" t="s">
        <v>52</v>
      </c>
      <c r="P2124" s="27"/>
      <c r="Q2124" s="27" t="s">
        <v>113</v>
      </c>
      <c r="R2124" s="27" t="s">
        <v>48</v>
      </c>
      <c r="S2124" s="27" t="s">
        <v>3219</v>
      </c>
      <c r="T2124" s="27"/>
      <c r="U2124" s="28">
        <v>46122</v>
      </c>
      <c r="X2124" s="27"/>
      <c r="Y2124" s="27"/>
      <c r="Z2124" s="29"/>
      <c r="AA2124" s="29">
        <v>0.59097222222222223</v>
      </c>
      <c r="AB2124" s="29">
        <v>0.71875</v>
      </c>
      <c r="AC2124" s="30">
        <v>46122</v>
      </c>
      <c r="AD2124" s="15" t="str">
        <f>IF(Tabla2[[#This Row],[HORA ENTREGA]]="DIRECTO","On time", IF(AA2124&lt;&gt;"",IF(Tabla2[[#This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24" s="15" t="str">
        <f>MID(Tabla2[[#This Row],[TIPO]],1,3)</f>
        <v xml:space="preserve">20 </v>
      </c>
      <c r="AF21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SANDOVAL E HIJOS LTDA */ Cont: * TLLU2925496*/ HR Entrega: *08:00* /Dirección: *SANTA ISABEL 370; LAMPA</v>
      </c>
      <c r="AG2124" s="38" t="str">
        <f>IFERROR(HYPERLINK("https://wa.me/"&amp;Tabla2[[#This Row],[CONTACTO]]&amp;"?text="&amp;Tabla2[[#This Row],[Mensaje]],"Enviar mensaje"),"")</f>
        <v>Enviar mensaje</v>
      </c>
      <c r="AH2124" s="15" t="str">
        <f>CONCATENATE(A2124,F2124)</f>
        <v>2123TLLU2925496</v>
      </c>
      <c r="AI2124" s="15" t="str">
        <f>CONCATENATE("ENT-",A2124)</f>
        <v>ENT-2123</v>
      </c>
      <c r="AJ2124" s="15" t="str">
        <f>IF(Tabla2[[#This Row],[Op]]&lt;&gt;"","ENTREGA","")</f>
        <v>ENTREGA</v>
      </c>
      <c r="AK2124" s="40" t="str">
        <f>(Tabla2[[#This Row],[FECHA ENTREGA]]&amp;Tabla2[[#This Row],[HORA ENTREGA]])</f>
        <v>461220,333333333333333</v>
      </c>
      <c r="AL2124" s="34" t="str">
        <f>IFERROR(HYPERLINK("https://wa.me/"&amp;Tabla2[[#This Row],[CONTACTO]]&amp;"?text="&amp;Tabla2[[#This Row],[Mensaje]]),"")</f>
        <v>https://wa.me/56967256951?text=Hola!%0AServicio del día 10-04%0A *Cliente:* COMERCIAL SANDOVAL E HIJOS LTDA */ Cont: * TLLU2925496*/ HR Entrega: *08:00* /Dirección: *SANTA ISABEL 370; LAMPA</v>
      </c>
    </row>
    <row r="2125" spans="1:38" s="15" customFormat="1" ht="16.5" customHeight="1" x14ac:dyDescent="0.2">
      <c r="A2125" s="15">
        <f>ROW(A2124)</f>
        <v>2124</v>
      </c>
      <c r="B2125" s="15">
        <f>IF(J2125=J2124,B2124+1,1)</f>
        <v>13</v>
      </c>
      <c r="C2125" s="15" t="s">
        <v>288</v>
      </c>
      <c r="D2125" s="25" t="s">
        <v>39</v>
      </c>
      <c r="E2125" s="27">
        <v>103478</v>
      </c>
      <c r="F2125" s="27" t="s">
        <v>3328</v>
      </c>
      <c r="G2125" s="27" t="s">
        <v>54</v>
      </c>
      <c r="H2125" s="27">
        <v>21500</v>
      </c>
      <c r="I2125" s="27" t="s">
        <v>218</v>
      </c>
      <c r="J2125" s="28">
        <v>46122</v>
      </c>
      <c r="K2125" s="26">
        <v>0.45833333333333331</v>
      </c>
      <c r="L2125" s="26"/>
      <c r="M2125" s="27" t="s">
        <v>133</v>
      </c>
      <c r="N2125" s="25">
        <f>IFERROR(VLOOKUP(M2125,Data!$J$1:$K$58,2,0),"")</f>
        <v>56953801607</v>
      </c>
      <c r="O2125" s="27" t="s">
        <v>134</v>
      </c>
      <c r="P2125" s="27"/>
      <c r="Q2125" s="27"/>
      <c r="R2125" s="27" t="s">
        <v>280</v>
      </c>
      <c r="S2125" s="27" t="s">
        <v>133</v>
      </c>
      <c r="T2125" s="27"/>
      <c r="U2125" s="28">
        <v>46122</v>
      </c>
      <c r="X2125" s="27"/>
      <c r="Y2125" s="27"/>
      <c r="Z2125" s="29"/>
      <c r="AA2125" s="29">
        <v>0.56944444444444442</v>
      </c>
      <c r="AB2125" s="29">
        <v>0.74305555555555558</v>
      </c>
      <c r="AC2125" s="30">
        <v>46122</v>
      </c>
      <c r="AD2125" s="15" t="str">
        <f>IF(Tabla2[[#This Row],[HORA ENTREGA]]="DIRECTO","On time", IF(AA2125&lt;&gt;"",IF(Tabla2[[#This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25" s="15" t="str">
        <f>MID(Tabla2[[#This Row],[TIPO]],1,3)</f>
        <v xml:space="preserve">40 </v>
      </c>
      <c r="AF21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COMERCIAL SEA GARDEN SPA */ Cont: * ONEU9012879*/ HR Entrega: *11:00* /Dirección: *</v>
      </c>
      <c r="AG2125" s="38" t="str">
        <f>IFERROR(HYPERLINK("https://wa.me/"&amp;Tabla2[[#This Row],[CONTACTO]]&amp;"?text="&amp;Tabla2[[#This Row],[Mensaje]],"Enviar mensaje"),"")</f>
        <v>Enviar mensaje</v>
      </c>
      <c r="AH2125" s="15" t="str">
        <f>CONCATENATE(A2125,F2125)</f>
        <v>2124ONEU9012879</v>
      </c>
      <c r="AI2125" s="15" t="str">
        <f>CONCATENATE("ENT-",A2125)</f>
        <v>ENT-2124</v>
      </c>
      <c r="AJ2125" s="15" t="str">
        <f>IF(Tabla2[[#This Row],[Op]]&lt;&gt;"","ENTREGA","")</f>
        <v>ENTREGA</v>
      </c>
      <c r="AK2125" s="40" t="str">
        <f>(Tabla2[[#This Row],[FECHA ENTREGA]]&amp;Tabla2[[#This Row],[HORA ENTREGA]])</f>
        <v>461220,458333333333333</v>
      </c>
      <c r="AL2125" s="34" t="str">
        <f>IFERROR(HYPERLINK("https://wa.me/"&amp;Tabla2[[#This Row],[CONTACTO]]&amp;"?text="&amp;Tabla2[[#This Row],[Mensaje]]),"")</f>
        <v>https://wa.me/56953801607?text=Hola!%0AServicio del día 10-04%0A *Cliente:* COMERCIAL SEA GARDEN SPA */ Cont: * ONEU9012879*/ HR Entrega: *11:00* /Dirección: *</v>
      </c>
    </row>
    <row r="2126" spans="1:38" s="15" customFormat="1" ht="16.5" customHeight="1" x14ac:dyDescent="0.2">
      <c r="A2126" s="15">
        <f>ROW(A2125)</f>
        <v>2125</v>
      </c>
      <c r="B2126" s="15">
        <f>IF(J2126=J2125,B2125+1,1)</f>
        <v>14</v>
      </c>
      <c r="C2126" s="15" t="s">
        <v>114</v>
      </c>
      <c r="D2126" s="25" t="s">
        <v>39</v>
      </c>
      <c r="E2126" s="27" t="s">
        <v>3329</v>
      </c>
      <c r="F2126" s="27" t="s">
        <v>3330</v>
      </c>
      <c r="G2126" s="27" t="s">
        <v>41</v>
      </c>
      <c r="H2126" s="27">
        <v>13600</v>
      </c>
      <c r="I2126" s="27" t="s">
        <v>42</v>
      </c>
      <c r="J2126" s="28">
        <v>46122</v>
      </c>
      <c r="K2126" s="26">
        <v>0.35416666666666669</v>
      </c>
      <c r="L2126" s="26"/>
      <c r="M2126" s="27" t="s">
        <v>82</v>
      </c>
      <c r="N2126" s="25">
        <f>IFERROR(VLOOKUP(M2126,Data!$J$1:$K$58,2,0),"")</f>
        <v>56944277110</v>
      </c>
      <c r="O2126" s="27" t="s">
        <v>83</v>
      </c>
      <c r="P2126" s="27"/>
      <c r="Q2126" s="27" t="s">
        <v>119</v>
      </c>
      <c r="R2126" s="27" t="s">
        <v>218</v>
      </c>
      <c r="S2126" s="27" t="s">
        <v>82</v>
      </c>
      <c r="T2126" s="27"/>
      <c r="U2126" s="28">
        <v>46122</v>
      </c>
      <c r="X2126" s="27"/>
      <c r="Y2126" s="27"/>
      <c r="Z2126" s="29"/>
      <c r="AA2126" s="29">
        <v>0.33680555555555558</v>
      </c>
      <c r="AB2126" s="29">
        <v>0.48958333333333331</v>
      </c>
      <c r="AC2126" s="30">
        <v>46122</v>
      </c>
      <c r="AD2126" s="15" t="str">
        <f>IF(Tabla2[[#This Row],[HORA ENTREGA]]="DIRECTO","On time", IF(AA2126&lt;&gt;"",IF(Tabla2[[#This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26" s="15" t="str">
        <f>MID(Tabla2[[#This Row],[TIPO]],1,3)</f>
        <v xml:space="preserve">40 </v>
      </c>
      <c r="AF21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FLEX EQUIPOS DE DESCANSO CHILE */ Cont: * TCNU1551560*/ HR Entrega: *08:30* /Dirección: *MERSAN (José Joaquín Prieto 9001, Lo Espejo. Bodegas: 7-8-9-10-15-16-17-18)</v>
      </c>
      <c r="AG2126" s="38" t="str">
        <f>IFERROR(HYPERLINK("https://wa.me/"&amp;Tabla2[[#This Row],[CONTACTO]]&amp;"?text="&amp;Tabla2[[#This Row],[Mensaje]],"Enviar mensaje"),"")</f>
        <v>Enviar mensaje</v>
      </c>
      <c r="AH2126" s="15" t="str">
        <f>CONCATENATE(A2126,F2126)</f>
        <v>2125TCNU1551560</v>
      </c>
      <c r="AI2126" s="15" t="str">
        <f>CONCATENATE("ENT-",A2126)</f>
        <v>ENT-2125</v>
      </c>
      <c r="AJ2126" s="15" t="str">
        <f>IF(Tabla2[[#This Row],[Op]]&lt;&gt;"","ENTREGA","")</f>
        <v>ENTREGA</v>
      </c>
      <c r="AK2126" s="40" t="str">
        <f>(Tabla2[[#This Row],[FECHA ENTREGA]]&amp;Tabla2[[#This Row],[HORA ENTREGA]])</f>
        <v>461220,354166666666667</v>
      </c>
      <c r="AL2126" s="34" t="str">
        <f>IFERROR(HYPERLINK("https://wa.me/"&amp;Tabla2[[#This Row],[CONTACTO]]&amp;"?text="&amp;Tabla2[[#This Row],[Mensaje]]),"")</f>
        <v>https://wa.me/56944277110?text=Hola!%0AServicio del día 10-04%0A *Cliente:* FLEX EQUIPOS DE DESCANSO CHILE */ Cont: * TCNU1551560*/ HR Entrega: *08:30* /Dirección: *MERSAN (José Joaquín Prieto 9001, Lo Espejo. Bodegas: 7-8-9-10-15-16-17-18)</v>
      </c>
    </row>
    <row r="2127" spans="1:38" s="15" customFormat="1" ht="16.5" customHeight="1" x14ac:dyDescent="0.2">
      <c r="A2127" s="15">
        <f>ROW(A2126)</f>
        <v>2126</v>
      </c>
      <c r="B2127" s="15">
        <f>IF(J2127=J2126,B2126+1,1)</f>
        <v>15</v>
      </c>
      <c r="C2127" s="15" t="s">
        <v>483</v>
      </c>
      <c r="D2127" s="25" t="s">
        <v>39</v>
      </c>
      <c r="E2127" s="27">
        <v>1289164</v>
      </c>
      <c r="F2127" s="27" t="s">
        <v>3331</v>
      </c>
      <c r="G2127" s="27" t="s">
        <v>41</v>
      </c>
      <c r="H2127" s="27">
        <v>4620</v>
      </c>
      <c r="I2127" s="27" t="s">
        <v>3332</v>
      </c>
      <c r="J2127" s="28">
        <v>46122</v>
      </c>
      <c r="K2127" s="26">
        <v>0.33333333333333331</v>
      </c>
      <c r="L2127" s="26"/>
      <c r="M2127" s="27" t="s">
        <v>225</v>
      </c>
      <c r="N2127" s="25">
        <f>IFERROR(VLOOKUP(M2127,Data!$J$1:$K$58,2,0),"")</f>
        <v>56978811158</v>
      </c>
      <c r="O2127" s="27" t="s">
        <v>226</v>
      </c>
      <c r="P2127" s="27"/>
      <c r="Q2127" s="27" t="s">
        <v>3333</v>
      </c>
      <c r="R2127" s="27" t="s">
        <v>69</v>
      </c>
      <c r="S2127" s="27" t="s">
        <v>225</v>
      </c>
      <c r="T2127" s="27"/>
      <c r="U2127" s="28">
        <v>46122</v>
      </c>
      <c r="X2127" s="27"/>
      <c r="Y2127" s="27"/>
      <c r="Z2127" s="29"/>
      <c r="AA2127" s="29">
        <v>0.29166666666666669</v>
      </c>
      <c r="AB2127" s="29">
        <v>0.46180555555555558</v>
      </c>
      <c r="AC2127" s="30">
        <v>46122</v>
      </c>
      <c r="AD2127" s="15" t="str">
        <f>IF(Tabla2[[#This Row],[HORA ENTREGA]]="DIRECTO","On time", IF(AA2127&lt;&gt;"",IF(Tabla2[[#This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27" s="15" t="str">
        <f>MID(Tabla2[[#This Row],[TIPO]],1,3)</f>
        <v xml:space="preserve">40 </v>
      </c>
      <c r="AF21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IDEAL S A */ Cont: * UETU7895620*/ HR Entrega: *08:00* /Dirección: *Cañaveral 870 Quilicura.</v>
      </c>
      <c r="AG2127" s="38" t="str">
        <f>IFERROR(HYPERLINK("https://wa.me/"&amp;Tabla2[[#This Row],[CONTACTO]]&amp;"?text="&amp;Tabla2[[#This Row],[Mensaje]],"Enviar mensaje"),"")</f>
        <v>Enviar mensaje</v>
      </c>
      <c r="AH2127" s="15" t="str">
        <f>CONCATENATE(A2127,F2127)</f>
        <v>2126UETU7895620</v>
      </c>
      <c r="AI2127" s="15" t="str">
        <f>CONCATENATE("ENT-",A2127)</f>
        <v>ENT-2126</v>
      </c>
      <c r="AJ2127" s="15" t="str">
        <f>IF(Tabla2[[#This Row],[Op]]&lt;&gt;"","ENTREGA","")</f>
        <v>ENTREGA</v>
      </c>
      <c r="AK2127" s="40" t="str">
        <f>(Tabla2[[#This Row],[FECHA ENTREGA]]&amp;Tabla2[[#This Row],[HORA ENTREGA]])</f>
        <v>461220,333333333333333</v>
      </c>
      <c r="AL2127" s="34" t="str">
        <f>IFERROR(HYPERLINK("https://wa.me/"&amp;Tabla2[[#This Row],[CONTACTO]]&amp;"?text="&amp;Tabla2[[#This Row],[Mensaje]]),"")</f>
        <v>https://wa.me/56978811158?text=Hola!%0AServicio del día 10-04%0A *Cliente:* IDEAL S A */ Cont: * UETU7895620*/ HR Entrega: *08:00* /Dirección: *Cañaveral 870 Quilicura.</v>
      </c>
    </row>
    <row r="2128" spans="1:38" s="15" customFormat="1" ht="16.5" customHeight="1" x14ac:dyDescent="0.2">
      <c r="A2128" s="15">
        <f>ROW(A2127)</f>
        <v>2127</v>
      </c>
      <c r="B2128" s="15">
        <f>IF(J2128=J2127,B2127+1,1)</f>
        <v>16</v>
      </c>
      <c r="C2128" s="15" t="s">
        <v>483</v>
      </c>
      <c r="D2128" s="25" t="s">
        <v>39</v>
      </c>
      <c r="E2128" s="27">
        <v>1288331</v>
      </c>
      <c r="F2128" s="27" t="s">
        <v>3334</v>
      </c>
      <c r="G2128" s="27" t="s">
        <v>41</v>
      </c>
      <c r="H2128" s="27">
        <v>20260</v>
      </c>
      <c r="I2128" s="27" t="s">
        <v>42</v>
      </c>
      <c r="J2128" s="28">
        <v>46122</v>
      </c>
      <c r="K2128" s="26">
        <v>0.54166666666666663</v>
      </c>
      <c r="L2128" s="26"/>
      <c r="M2128" s="27" t="s">
        <v>953</v>
      </c>
      <c r="N2128" s="25">
        <f>IFERROR(VLOOKUP(M2128,Data!$J$1:$K$58,2,0),"")</f>
        <v>56967128754</v>
      </c>
      <c r="O2128" s="27" t="s">
        <v>181</v>
      </c>
      <c r="P2128" s="27"/>
      <c r="Q2128" s="27" t="s">
        <v>3223</v>
      </c>
      <c r="R2128" s="27" t="s">
        <v>218</v>
      </c>
      <c r="S2128" s="27" t="s">
        <v>953</v>
      </c>
      <c r="T2128" s="27"/>
      <c r="U2128" s="28">
        <v>46122</v>
      </c>
      <c r="X2128" s="27"/>
      <c r="Y2128" s="27"/>
      <c r="Z2128" s="29"/>
      <c r="AA2128" s="29">
        <v>0.61111111111111116</v>
      </c>
      <c r="AB2128" s="29">
        <v>0.67361111111111116</v>
      </c>
      <c r="AC2128" s="30">
        <v>46122</v>
      </c>
      <c r="AD2128" s="15" t="str">
        <f>IF(Tabla2[[#This Row],[HORA ENTREGA]]="DIRECTO","On time", IF(AA2128&lt;&gt;"",IF(Tabla2[[#This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28" s="15" t="str">
        <f>MID(Tabla2[[#This Row],[TIPO]],1,3)</f>
        <v xml:space="preserve">40 </v>
      </c>
      <c r="AF21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IDEAL S A */ Cont: * CSGU6718233*/ HR Entrega: *13:00* /Dirección: *en Bodega Nutrabien, Av. Bernardo O´Higgins 3140 </v>
      </c>
      <c r="AG2128" s="38" t="str">
        <f>IFERROR(HYPERLINK("https://wa.me/"&amp;Tabla2[[#This Row],[CONTACTO]]&amp;"?text="&amp;Tabla2[[#This Row],[Mensaje]],"Enviar mensaje"),"")</f>
        <v>Enviar mensaje</v>
      </c>
      <c r="AH2128" s="15" t="str">
        <f>CONCATENATE(A2128,F2128)</f>
        <v>2127CSGU6718233</v>
      </c>
      <c r="AI2128" s="15" t="str">
        <f>CONCATENATE("ENT-",A2128)</f>
        <v>ENT-2127</v>
      </c>
      <c r="AJ2128" s="15" t="str">
        <f>IF(Tabla2[[#This Row],[Op]]&lt;&gt;"","ENTREGA","")</f>
        <v>ENTREGA</v>
      </c>
      <c r="AK2128" s="40" t="str">
        <f>(Tabla2[[#This Row],[FECHA ENTREGA]]&amp;Tabla2[[#This Row],[HORA ENTREGA]])</f>
        <v>461220,541666666666667</v>
      </c>
      <c r="AL2128" s="34" t="str">
        <f>IFERROR(HYPERLINK("https://wa.me/"&amp;Tabla2[[#This Row],[CONTACTO]]&amp;"?text="&amp;Tabla2[[#This Row],[Mensaje]]),"")</f>
        <v xml:space="preserve">https://wa.me/56967128754?text=Hola!%0AServicio del día 10-04%0A *Cliente:* IDEAL S A */ Cont: * CSGU6718233*/ HR Entrega: *13:00* /Dirección: *en Bodega Nutrabien, Av. Bernardo O´Higgins 3140 </v>
      </c>
    </row>
    <row r="2129" spans="1:38" s="15" customFormat="1" ht="16.5" customHeight="1" x14ac:dyDescent="0.2">
      <c r="A2129" s="15">
        <f>ROW(A2128)</f>
        <v>2128</v>
      </c>
      <c r="B2129" s="15">
        <f>IF(J2129=J2128,B2128+1,1)</f>
        <v>17</v>
      </c>
      <c r="C2129" s="15" t="s">
        <v>483</v>
      </c>
      <c r="D2129" s="25" t="s">
        <v>39</v>
      </c>
      <c r="E2129" s="27">
        <v>1288331</v>
      </c>
      <c r="F2129" s="27" t="s">
        <v>3335</v>
      </c>
      <c r="G2129" s="27" t="s">
        <v>41</v>
      </c>
      <c r="H2129" s="27">
        <v>20260</v>
      </c>
      <c r="I2129" s="27" t="s">
        <v>42</v>
      </c>
      <c r="J2129" s="28">
        <v>46122</v>
      </c>
      <c r="K2129" s="26">
        <v>0.57291666666666663</v>
      </c>
      <c r="L2129" s="26"/>
      <c r="M2129" s="27" t="s">
        <v>180</v>
      </c>
      <c r="N2129" s="25">
        <f>IFERROR(VLOOKUP(M2129,Data!$J$1:$K$58,2,0),"")</f>
        <v>56956063271</v>
      </c>
      <c r="O2129" s="27" t="s">
        <v>384</v>
      </c>
      <c r="P2129" s="27"/>
      <c r="Q2129" s="27" t="s">
        <v>3223</v>
      </c>
      <c r="R2129" s="27" t="s">
        <v>218</v>
      </c>
      <c r="S2129" s="27" t="s">
        <v>180</v>
      </c>
      <c r="T2129" s="27"/>
      <c r="U2129" s="28">
        <v>46122</v>
      </c>
      <c r="X2129" s="27"/>
      <c r="Y2129" s="27"/>
      <c r="Z2129" s="29"/>
      <c r="AA2129" s="29">
        <v>0.63888888888888884</v>
      </c>
      <c r="AB2129" s="29">
        <v>0.73958333333333337</v>
      </c>
      <c r="AC2129" s="30">
        <v>46122</v>
      </c>
      <c r="AD2129" s="15" t="str">
        <f>IF(Tabla2[[#This Row],[HORA ENTREGA]]="DIRECTO","On time", IF(AA2129&lt;&gt;"",IF(Tabla2[[#This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29" s="15" t="str">
        <f>MID(Tabla2[[#This Row],[TIPO]],1,3)</f>
        <v xml:space="preserve">40 </v>
      </c>
      <c r="AF21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IDEAL S A */ Cont: * CSGU6718280*/ HR Entrega: *13:45* /Dirección: *en Bodega Nutrabien, Av. Bernardo O´Higgins 3140 </v>
      </c>
      <c r="AG2129" s="38" t="str">
        <f>IFERROR(HYPERLINK("https://wa.me/"&amp;Tabla2[[#This Row],[CONTACTO]]&amp;"?text="&amp;Tabla2[[#This Row],[Mensaje]],"Enviar mensaje"),"")</f>
        <v>Enviar mensaje</v>
      </c>
      <c r="AH2129" s="15" t="str">
        <f>CONCATENATE(A2129,F2129)</f>
        <v>2128CSGU6718280</v>
      </c>
      <c r="AI2129" s="15" t="str">
        <f>CONCATENATE("ENT-",A2129)</f>
        <v>ENT-2128</v>
      </c>
      <c r="AJ2129" s="15" t="str">
        <f>IF(Tabla2[[#This Row],[Op]]&lt;&gt;"","ENTREGA","")</f>
        <v>ENTREGA</v>
      </c>
      <c r="AK2129" s="40" t="str">
        <f>(Tabla2[[#This Row],[FECHA ENTREGA]]&amp;Tabla2[[#This Row],[HORA ENTREGA]])</f>
        <v>461220,572916666666667</v>
      </c>
      <c r="AL2129" s="34" t="str">
        <f>IFERROR(HYPERLINK("https://wa.me/"&amp;Tabla2[[#This Row],[CONTACTO]]&amp;"?text="&amp;Tabla2[[#This Row],[Mensaje]]),"")</f>
        <v xml:space="preserve">https://wa.me/56956063271?text=Hola!%0AServicio del día 10-04%0A *Cliente:* IDEAL S A */ Cont: * CSGU6718280*/ HR Entrega: *13:45* /Dirección: *en Bodega Nutrabien, Av. Bernardo O´Higgins 3140 </v>
      </c>
    </row>
    <row r="2130" spans="1:38" s="15" customFormat="1" ht="16.5" customHeight="1" x14ac:dyDescent="0.2">
      <c r="A2130" s="15">
        <f>ROW(A2129)</f>
        <v>2129</v>
      </c>
      <c r="B2130" s="15">
        <f>IF(J2130=J2129,B2129+1,1)</f>
        <v>18</v>
      </c>
      <c r="C2130" s="15" t="s">
        <v>149</v>
      </c>
      <c r="D2130" s="25" t="s">
        <v>39</v>
      </c>
      <c r="E2130" s="27">
        <v>2617927</v>
      </c>
      <c r="F2130" s="27" t="s">
        <v>3336</v>
      </c>
      <c r="G2130" s="27" t="s">
        <v>41</v>
      </c>
      <c r="H2130" s="27">
        <v>9463</v>
      </c>
      <c r="I2130" s="27" t="s">
        <v>3337</v>
      </c>
      <c r="J2130" s="28">
        <v>46122</v>
      </c>
      <c r="K2130" s="26">
        <v>0.33333333333333331</v>
      </c>
      <c r="L2130" s="26"/>
      <c r="M2130" s="27" t="s">
        <v>161</v>
      </c>
      <c r="N2130" s="25">
        <f>IFERROR(VLOOKUP(M2130,Data!$J$1:$K$58,2,0),"")</f>
        <v>56966749408</v>
      </c>
      <c r="O2130" s="27" t="s">
        <v>162</v>
      </c>
      <c r="P2130" s="27"/>
      <c r="Q2130" s="27" t="s">
        <v>153</v>
      </c>
      <c r="R2130" s="27" t="s">
        <v>446</v>
      </c>
      <c r="S2130" s="27" t="s">
        <v>161</v>
      </c>
      <c r="T2130" s="27"/>
      <c r="U2130" s="28">
        <v>46122</v>
      </c>
      <c r="X2130" s="27"/>
      <c r="Y2130" s="27"/>
      <c r="Z2130" s="29"/>
      <c r="AA2130" s="29">
        <v>0.3</v>
      </c>
      <c r="AB2130" s="29">
        <v>0.43055555555555558</v>
      </c>
      <c r="AC2130" s="30">
        <v>46122</v>
      </c>
      <c r="AD2130" s="15" t="str">
        <f>IF(Tabla2[[#This Row],[HORA ENTREGA]]="DIRECTO","On time", IF(AA2130&lt;&gt;"",IF(Tabla2[[#This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30" s="15" t="str">
        <f>MID(Tabla2[[#This Row],[TIPO]],1,3)</f>
        <v xml:space="preserve">40 </v>
      </c>
      <c r="AF21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IMPORTADORA MIDEA CARRIER CHILE LTDA */ Cont: * EGSU9635293*/ HR Entrega: *08:00* /Dirección: *BOD. MIEA AGURTO - PUERTO MADERO 9710, BOD. E13; PUDAHUEL </v>
      </c>
      <c r="AG2130" s="38" t="str">
        <f>IFERROR(HYPERLINK("https://wa.me/"&amp;Tabla2[[#This Row],[CONTACTO]]&amp;"?text="&amp;Tabla2[[#This Row],[Mensaje]],"Enviar mensaje"),"")</f>
        <v>Enviar mensaje</v>
      </c>
      <c r="AH2130" s="15" t="str">
        <f>CONCATENATE(A2130,F2130)</f>
        <v>2129EGSU9635293</v>
      </c>
      <c r="AI2130" s="15" t="str">
        <f>CONCATENATE("ENT-",A2130)</f>
        <v>ENT-2129</v>
      </c>
      <c r="AJ2130" s="15" t="str">
        <f>IF(Tabla2[[#This Row],[Op]]&lt;&gt;"","ENTREGA","")</f>
        <v>ENTREGA</v>
      </c>
      <c r="AK2130" s="40" t="str">
        <f>(Tabla2[[#This Row],[FECHA ENTREGA]]&amp;Tabla2[[#This Row],[HORA ENTREGA]])</f>
        <v>461220,333333333333333</v>
      </c>
      <c r="AL2130" s="34" t="str">
        <f>IFERROR(HYPERLINK("https://wa.me/"&amp;Tabla2[[#This Row],[CONTACTO]]&amp;"?text="&amp;Tabla2[[#This Row],[Mensaje]]),"")</f>
        <v xml:space="preserve">https://wa.me/56966749408?text=Hola!%0AServicio del día 10-04%0A *Cliente:* IMPORTADORA MIDEA CARRIER CHILE LTDA */ Cont: * EGSU9635293*/ HR Entrega: *08:00* /Dirección: *BOD. MIEA AGURTO - PUERTO MADERO 9710, BOD. E13; PUDAHUEL </v>
      </c>
    </row>
    <row r="2131" spans="1:38" s="15" customFormat="1" ht="16.5" customHeight="1" x14ac:dyDescent="0.2">
      <c r="A2131" s="15">
        <f>ROW(A2130)</f>
        <v>2130</v>
      </c>
      <c r="B2131" s="15">
        <f>IF(J2131=J2130,B2130+1,1)</f>
        <v>19</v>
      </c>
      <c r="C2131" s="15" t="s">
        <v>149</v>
      </c>
      <c r="D2131" s="25" t="s">
        <v>39</v>
      </c>
      <c r="E2131" s="27">
        <v>2623479</v>
      </c>
      <c r="F2131" s="27" t="s">
        <v>3338</v>
      </c>
      <c r="G2131" s="27" t="s">
        <v>41</v>
      </c>
      <c r="H2131" s="27">
        <v>9453</v>
      </c>
      <c r="I2131" s="27" t="s">
        <v>3339</v>
      </c>
      <c r="J2131" s="28">
        <v>46122</v>
      </c>
      <c r="K2131" s="26">
        <v>0.33333333333333331</v>
      </c>
      <c r="L2131" s="26"/>
      <c r="M2131" s="27" t="s">
        <v>66</v>
      </c>
      <c r="N2131" s="25">
        <f>IFERROR(VLOOKUP(M2131,Data!$J$1:$K$58,2,0),"")</f>
        <v>56993389870</v>
      </c>
      <c r="O2131" s="27" t="s">
        <v>67</v>
      </c>
      <c r="P2131" s="27"/>
      <c r="Q2131" s="27" t="s">
        <v>153</v>
      </c>
      <c r="R2131" s="27" t="s">
        <v>446</v>
      </c>
      <c r="S2131" s="27" t="s">
        <v>66</v>
      </c>
      <c r="T2131" s="27"/>
      <c r="U2131" s="28">
        <v>46122</v>
      </c>
      <c r="X2131" s="27"/>
      <c r="Y2131" s="27"/>
      <c r="Z2131" s="29"/>
      <c r="AA2131" s="29">
        <v>0.48402777777777778</v>
      </c>
      <c r="AB2131" s="29">
        <v>0.54861111111111116</v>
      </c>
      <c r="AC2131" s="30">
        <v>46122</v>
      </c>
      <c r="AD2131" s="15" t="str">
        <f>IF(Tabla2[[#This Row],[HORA ENTREGA]]="DIRECTO","On time", IF(AA2131&lt;&gt;"",IF(Tabla2[[#This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31" s="15" t="str">
        <f>MID(Tabla2[[#This Row],[TIPO]],1,3)</f>
        <v xml:space="preserve">40 </v>
      </c>
      <c r="AF21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IMPORTADORA MIDEA CARRIER CHILE LTDA */ Cont: * CAAU6895279*/ HR Entrega: *08:00* /Dirección: *BOD. MIEA AGURTO - PUERTO MADERO 9710, BOD. E13; PUDAHUEL </v>
      </c>
      <c r="AG2131" s="38" t="str">
        <f>IFERROR(HYPERLINK("https://wa.me/"&amp;Tabla2[[#This Row],[CONTACTO]]&amp;"?text="&amp;Tabla2[[#This Row],[Mensaje]],"Enviar mensaje"),"")</f>
        <v>Enviar mensaje</v>
      </c>
      <c r="AH2131" s="15" t="str">
        <f>CONCATENATE(A2131,F2131)</f>
        <v>2130CAAU6895279</v>
      </c>
      <c r="AI2131" s="15" t="str">
        <f>CONCATENATE("ENT-",A2131)</f>
        <v>ENT-2130</v>
      </c>
      <c r="AJ2131" s="15" t="str">
        <f>IF(Tabla2[[#This Row],[Op]]&lt;&gt;"","ENTREGA","")</f>
        <v>ENTREGA</v>
      </c>
      <c r="AK2131" s="40" t="str">
        <f>(Tabla2[[#This Row],[FECHA ENTREGA]]&amp;Tabla2[[#This Row],[HORA ENTREGA]])</f>
        <v>461220,333333333333333</v>
      </c>
      <c r="AL2131" s="34" t="str">
        <f>IFERROR(HYPERLINK("https://wa.me/"&amp;Tabla2[[#This Row],[CONTACTO]]&amp;"?text="&amp;Tabla2[[#This Row],[Mensaje]]),"")</f>
        <v xml:space="preserve">https://wa.me/56993389870?text=Hola!%0AServicio del día 10-04%0A *Cliente:* IMPORTADORA MIDEA CARRIER CHILE LTDA */ Cont: * CAAU6895279*/ HR Entrega: *08:00* /Dirección: *BOD. MIEA AGURTO - PUERTO MADERO 9710, BOD. E13; PUDAHUEL </v>
      </c>
    </row>
    <row r="2132" spans="1:38" s="15" customFormat="1" ht="16.5" customHeight="1" x14ac:dyDescent="0.2">
      <c r="A2132" s="15">
        <f>ROW(A2131)</f>
        <v>2131</v>
      </c>
      <c r="B2132" s="15">
        <f>IF(J2132=J2131,B2131+1,1)</f>
        <v>20</v>
      </c>
      <c r="C2132" s="15" t="s">
        <v>149</v>
      </c>
      <c r="D2132" s="25" t="s">
        <v>39</v>
      </c>
      <c r="E2132" s="27">
        <v>2610346</v>
      </c>
      <c r="F2132" s="27" t="s">
        <v>3340</v>
      </c>
      <c r="G2132" s="27" t="s">
        <v>41</v>
      </c>
      <c r="H2132" s="27">
        <v>4800</v>
      </c>
      <c r="I2132" s="27" t="s">
        <v>42</v>
      </c>
      <c r="J2132" s="28">
        <v>46122</v>
      </c>
      <c r="K2132" s="26">
        <v>0.5</v>
      </c>
      <c r="L2132" s="26"/>
      <c r="M2132" s="27" t="s">
        <v>72</v>
      </c>
      <c r="N2132" s="25">
        <f>IFERROR(VLOOKUP(M2132,Data!$J$1:$K$58,2,0),"")</f>
        <v>56978089148</v>
      </c>
      <c r="O2132" s="27" t="s">
        <v>73</v>
      </c>
      <c r="P2132" s="27"/>
      <c r="Q2132" s="27" t="s">
        <v>153</v>
      </c>
      <c r="R2132" s="27" t="s">
        <v>183</v>
      </c>
      <c r="S2132" s="27" t="s">
        <v>72</v>
      </c>
      <c r="T2132" s="27"/>
      <c r="U2132" s="28">
        <v>46122</v>
      </c>
      <c r="X2132" s="27"/>
      <c r="Y2132" s="27"/>
      <c r="Z2132" s="29"/>
      <c r="AA2132" s="29">
        <v>0.48402777777777778</v>
      </c>
      <c r="AB2132" s="29">
        <v>0.625</v>
      </c>
      <c r="AC2132" s="30">
        <v>46122</v>
      </c>
      <c r="AD2132" s="15" t="str">
        <f>IF(Tabla2[[#This Row],[HORA ENTREGA]]="DIRECTO","On time", IF(AA2132&lt;&gt;"",IF(Tabla2[[#This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32" s="15" t="str">
        <f>MID(Tabla2[[#This Row],[TIPO]],1,3)</f>
        <v xml:space="preserve">40 </v>
      </c>
      <c r="AF21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IMPORTADORA MIDEA CARRIER CHILE LTDA */ Cont: * TCLU7979882*/ HR Entrega: *12:00* /Dirección: *BOD. MIEA AGURTO - PUERTO MADERO 9710, BOD. E13; PUDAHUEL </v>
      </c>
      <c r="AG2132" s="38" t="str">
        <f>IFERROR(HYPERLINK("https://wa.me/"&amp;Tabla2[[#This Row],[CONTACTO]]&amp;"?text="&amp;Tabla2[[#This Row],[Mensaje]],"Enviar mensaje"),"")</f>
        <v>Enviar mensaje</v>
      </c>
      <c r="AH2132" s="15" t="str">
        <f>CONCATENATE(A2132,F2132)</f>
        <v>2131TCLU7979882</v>
      </c>
      <c r="AI2132" s="15" t="str">
        <f>CONCATENATE("ENT-",A2132)</f>
        <v>ENT-2131</v>
      </c>
      <c r="AJ2132" s="15" t="str">
        <f>IF(Tabla2[[#This Row],[Op]]&lt;&gt;"","ENTREGA","")</f>
        <v>ENTREGA</v>
      </c>
      <c r="AK2132" s="40" t="str">
        <f>(Tabla2[[#This Row],[FECHA ENTREGA]]&amp;Tabla2[[#This Row],[HORA ENTREGA]])</f>
        <v>461220,5</v>
      </c>
      <c r="AL2132" s="34" t="str">
        <f>IFERROR(HYPERLINK("https://wa.me/"&amp;Tabla2[[#This Row],[CONTACTO]]&amp;"?text="&amp;Tabla2[[#This Row],[Mensaje]]),"")</f>
        <v xml:space="preserve">https://wa.me/56978089148?text=Hola!%0AServicio del día 10-04%0A *Cliente:* IMPORTADORA MIDEA CARRIER CHILE LTDA */ Cont: * TCLU7979882*/ HR Entrega: *12:00* /Dirección: *BOD. MIEA AGURTO - PUERTO MADERO 9710, BOD. E13; PUDAHUEL </v>
      </c>
    </row>
    <row r="2133" spans="1:38" s="15" customFormat="1" ht="16.5" customHeight="1" x14ac:dyDescent="0.2">
      <c r="A2133" s="15">
        <f>ROW(A2132)</f>
        <v>2132</v>
      </c>
      <c r="B2133" s="15">
        <f>IF(J2133=J2132,B2132+1,1)</f>
        <v>21</v>
      </c>
      <c r="C2133" s="15" t="s">
        <v>166</v>
      </c>
      <c r="D2133" s="25" t="s">
        <v>39</v>
      </c>
      <c r="E2133" s="27">
        <v>881284</v>
      </c>
      <c r="F2133" s="27" t="s">
        <v>3341</v>
      </c>
      <c r="G2133" s="27" t="s">
        <v>41</v>
      </c>
      <c r="H2133" s="27">
        <v>19900</v>
      </c>
      <c r="I2133" s="27" t="s">
        <v>171</v>
      </c>
      <c r="J2133" s="28">
        <v>46122</v>
      </c>
      <c r="K2133" s="26">
        <v>0.5</v>
      </c>
      <c r="L2133" s="26"/>
      <c r="M2133" s="27" t="s">
        <v>971</v>
      </c>
      <c r="N2133" s="25">
        <f>IFERROR(VLOOKUP(M2133,Data!$J$1:$K$58,2,0),"")</f>
        <v>56999972473</v>
      </c>
      <c r="O2133" s="27" t="s">
        <v>203</v>
      </c>
      <c r="P2133" s="27"/>
      <c r="Q2133" s="27" t="s">
        <v>168</v>
      </c>
      <c r="R2133" s="27" t="s">
        <v>1765</v>
      </c>
      <c r="S2133" s="27" t="s">
        <v>971</v>
      </c>
      <c r="T2133" s="27"/>
      <c r="U2133" s="28">
        <v>46122</v>
      </c>
      <c r="X2133" s="27"/>
      <c r="Y2133" s="27"/>
      <c r="Z2133" s="29"/>
      <c r="AA2133" s="29">
        <v>0.5229166666666667</v>
      </c>
      <c r="AB2133" s="29">
        <v>0.64930555555555558</v>
      </c>
      <c r="AC2133" s="30">
        <v>46122</v>
      </c>
      <c r="AD2133" s="15" t="str">
        <f>IF(Tabla2[[#This Row],[HORA ENTREGA]]="DIRECTO","On time", IF(AA2133&lt;&gt;"",IF(Tabla2[[#This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33" s="15" t="str">
        <f>MID(Tabla2[[#This Row],[TIPO]],1,3)</f>
        <v xml:space="preserve">40 </v>
      </c>
      <c r="AF21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IMPORTADORA Y COMERCIALIZADORA BZ SPA */ Cont: * TEMU6903067*/ HR Entrega: *12:00* /Dirección: *PuertoMadero 9710, Bodega X36. Pudahuel</v>
      </c>
      <c r="AG2133" s="38" t="str">
        <f>IFERROR(HYPERLINK("https://wa.me/"&amp;Tabla2[[#This Row],[CONTACTO]]&amp;"?text="&amp;Tabla2[[#This Row],[Mensaje]],"Enviar mensaje"),"")</f>
        <v>Enviar mensaje</v>
      </c>
      <c r="AH2133" s="15" t="str">
        <f>CONCATENATE(A2133,F2133)</f>
        <v>2132TEMU6903067</v>
      </c>
      <c r="AI2133" s="15" t="str">
        <f>CONCATENATE("ENT-",A2133)</f>
        <v>ENT-2132</v>
      </c>
      <c r="AJ2133" s="15" t="str">
        <f>IF(Tabla2[[#This Row],[Op]]&lt;&gt;"","ENTREGA","")</f>
        <v>ENTREGA</v>
      </c>
      <c r="AK2133" s="40" t="str">
        <f>(Tabla2[[#This Row],[FECHA ENTREGA]]&amp;Tabla2[[#This Row],[HORA ENTREGA]])</f>
        <v>461220,5</v>
      </c>
      <c r="AL2133" s="34" t="str">
        <f>IFERROR(HYPERLINK("https://wa.me/"&amp;Tabla2[[#This Row],[CONTACTO]]&amp;"?text="&amp;Tabla2[[#This Row],[Mensaje]]),"")</f>
        <v>https://wa.me/56999972473?text=Hola!%0AServicio del día 10-04%0A *Cliente:* IMPORTADORA Y COMERCIALIZADORA BZ SPA */ Cont: * TEMU6903067*/ HR Entrega: *12:00* /Dirección: *PuertoMadero 9710, Bodega X36. Pudahuel</v>
      </c>
    </row>
    <row r="2134" spans="1:38" s="15" customFormat="1" ht="16.5" customHeight="1" x14ac:dyDescent="0.2">
      <c r="A2134" s="15">
        <f>ROW(A2133)</f>
        <v>2133</v>
      </c>
      <c r="B2134" s="15">
        <f>IF(J2134=J2133,B2133+1,1)</f>
        <v>22</v>
      </c>
      <c r="C2134" s="15" t="s">
        <v>196</v>
      </c>
      <c r="D2134" s="25" t="s">
        <v>39</v>
      </c>
      <c r="E2134" s="27">
        <v>300830</v>
      </c>
      <c r="F2134" s="27" t="s">
        <v>3342</v>
      </c>
      <c r="G2134" s="27" t="s">
        <v>41</v>
      </c>
      <c r="H2134" s="27">
        <v>19581</v>
      </c>
      <c r="I2134" s="27" t="s">
        <v>3343</v>
      </c>
      <c r="J2134" s="28">
        <v>46122</v>
      </c>
      <c r="K2134" s="26">
        <v>0.33333333333333331</v>
      </c>
      <c r="L2134" s="26"/>
      <c r="M2134" s="27" t="s">
        <v>90</v>
      </c>
      <c r="N2134" s="25">
        <f>IFERROR(VLOOKUP(M2134,Data!$J$1:$K$58,2,0),"")</f>
        <v>56987557136</v>
      </c>
      <c r="O2134" s="27" t="s">
        <v>91</v>
      </c>
      <c r="P2134" s="27"/>
      <c r="Q2134" s="27" t="s">
        <v>201</v>
      </c>
      <c r="R2134" s="27" t="s">
        <v>69</v>
      </c>
      <c r="S2134" s="27" t="s">
        <v>90</v>
      </c>
      <c r="T2134" s="27"/>
      <c r="U2134" s="28">
        <v>46122</v>
      </c>
      <c r="X2134" s="27"/>
      <c r="Y2134" s="27"/>
      <c r="Z2134" s="29"/>
      <c r="AA2134" s="29">
        <v>0.32777777777777778</v>
      </c>
      <c r="AB2134" s="29">
        <v>0.46527777777777779</v>
      </c>
      <c r="AC2134" s="30">
        <v>46122</v>
      </c>
      <c r="AD2134" s="15" t="str">
        <f>IF(Tabla2[[#This Row],[HORA ENTREGA]]="DIRECTO","On time", IF(AA2134&lt;&gt;"",IF(Tabla2[[#This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34" s="15" t="str">
        <f>MID(Tabla2[[#This Row],[TIPO]],1,3)</f>
        <v xml:space="preserve">40 </v>
      </c>
      <c r="AF21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LANCO &amp; HARRIS SURAMERICA SPA */ Cont: * OOLU9674310*/ HR Entrega: *08:00* /Dirección: *CALLE CHORRILLOS 1 PARC.19B, LAMPA</v>
      </c>
      <c r="AG2134" s="38" t="str">
        <f>IFERROR(HYPERLINK("https://wa.me/"&amp;Tabla2[[#This Row],[CONTACTO]]&amp;"?text="&amp;Tabla2[[#This Row],[Mensaje]],"Enviar mensaje"),"")</f>
        <v>Enviar mensaje</v>
      </c>
      <c r="AH2134" s="15" t="str">
        <f>CONCATENATE(A2134,F2134)</f>
        <v>2133OOLU9674310</v>
      </c>
      <c r="AI2134" s="15" t="str">
        <f>CONCATENATE("ENT-",A2134)</f>
        <v>ENT-2133</v>
      </c>
      <c r="AJ2134" s="15" t="str">
        <f>IF(Tabla2[[#This Row],[Op]]&lt;&gt;"","ENTREGA","")</f>
        <v>ENTREGA</v>
      </c>
      <c r="AK2134" s="40" t="str">
        <f>(Tabla2[[#This Row],[FECHA ENTREGA]]&amp;Tabla2[[#This Row],[HORA ENTREGA]])</f>
        <v>461220,333333333333333</v>
      </c>
      <c r="AL2134" s="34" t="str">
        <f>IFERROR(HYPERLINK("https://wa.me/"&amp;Tabla2[[#This Row],[CONTACTO]]&amp;"?text="&amp;Tabla2[[#This Row],[Mensaje]]),"")</f>
        <v>https://wa.me/56987557136?text=Hola!%0AServicio del día 10-04%0A *Cliente:* LANCO &amp; HARRIS SURAMERICA SPA */ Cont: * OOLU9674310*/ HR Entrega: *08:00* /Dirección: *CALLE CHORRILLOS 1 PARC.19B, LAMPA</v>
      </c>
    </row>
    <row r="2135" spans="1:38" s="15" customFormat="1" ht="16.5" customHeight="1" x14ac:dyDescent="0.2">
      <c r="A2135" s="15">
        <f>ROW(A2134)</f>
        <v>2134</v>
      </c>
      <c r="B2135" s="15">
        <f>IF(J2135=J2134,B2134+1,1)</f>
        <v>23</v>
      </c>
      <c r="C2135" s="15" t="s">
        <v>555</v>
      </c>
      <c r="D2135" s="25" t="s">
        <v>39</v>
      </c>
      <c r="E2135" s="27">
        <v>67933</v>
      </c>
      <c r="F2135" s="27" t="s">
        <v>3344</v>
      </c>
      <c r="G2135" s="27" t="s">
        <v>41</v>
      </c>
      <c r="H2135" s="27">
        <v>28300</v>
      </c>
      <c r="I2135" s="27" t="s">
        <v>42</v>
      </c>
      <c r="J2135" s="28">
        <v>46122</v>
      </c>
      <c r="K2135" s="26">
        <v>0.75</v>
      </c>
      <c r="L2135" s="26"/>
      <c r="M2135" s="27" t="s">
        <v>674</v>
      </c>
      <c r="N2135" s="25">
        <f>IFERROR(VLOOKUP(M2135,Data!$J$1:$K$58,2,0),"")</f>
        <v>56967386018</v>
      </c>
      <c r="O2135" s="27" t="s">
        <v>356</v>
      </c>
      <c r="P2135" s="27"/>
      <c r="Q2135" s="27" t="s">
        <v>558</v>
      </c>
      <c r="R2135" s="27" t="s">
        <v>662</v>
      </c>
      <c r="S2135" s="27" t="s">
        <v>3345</v>
      </c>
      <c r="T2135" s="27"/>
      <c r="U2135" s="28">
        <v>46125</v>
      </c>
      <c r="X2135" s="27"/>
      <c r="Y2135" s="27"/>
      <c r="Z2135" s="29"/>
      <c r="AA2135" s="29">
        <v>0.79166666666666663</v>
      </c>
      <c r="AB2135" s="29">
        <v>0.91666666666666663</v>
      </c>
      <c r="AC2135" s="30">
        <v>46122</v>
      </c>
      <c r="AD2135" s="15" t="str">
        <f>IF(Tabla2[[#This Row],[HORA ENTREGA]]="DIRECTO","On time", IF(AA2135&lt;&gt;"",IF(Tabla2[[#This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35" s="15" t="str">
        <f>MID(Tabla2[[#This Row],[TIPO]],1,3)</f>
        <v xml:space="preserve">40 </v>
      </c>
      <c r="AF21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NICOMA */ Cont: * msku9964934*/ HR Entrega: *18:00* /Dirección: *SAN NICOLAS 860, BOD. 7; SAN MIGUEL</v>
      </c>
      <c r="AG2135" s="38" t="str">
        <f>IFERROR(HYPERLINK("https://wa.me/"&amp;Tabla2[[#This Row],[CONTACTO]]&amp;"?text="&amp;Tabla2[[#This Row],[Mensaje]],"Enviar mensaje"),"")</f>
        <v>Enviar mensaje</v>
      </c>
      <c r="AH2135" s="15" t="str">
        <f>CONCATENATE(A2135,F2135)</f>
        <v>2134msku9964934</v>
      </c>
      <c r="AI2135" s="15" t="str">
        <f>CONCATENATE("ENT-",A2135)</f>
        <v>ENT-2134</v>
      </c>
      <c r="AJ2135" s="15" t="str">
        <f>IF(Tabla2[[#This Row],[Op]]&lt;&gt;"","ENTREGA","")</f>
        <v>ENTREGA</v>
      </c>
      <c r="AK2135" s="40" t="str">
        <f>(Tabla2[[#This Row],[FECHA ENTREGA]]&amp;Tabla2[[#This Row],[HORA ENTREGA]])</f>
        <v>461220,75</v>
      </c>
      <c r="AL2135" s="34" t="str">
        <f>IFERROR(HYPERLINK("https://wa.me/"&amp;Tabla2[[#This Row],[CONTACTO]]&amp;"?text="&amp;Tabla2[[#This Row],[Mensaje]]),"")</f>
        <v>https://wa.me/56967386018?text=Hola!%0AServicio del día 10-04%0A *Cliente:* NICOMA */ Cont: * msku9964934*/ HR Entrega: *18:00* /Dirección: *SAN NICOLAS 860, BOD. 7; SAN MIGUEL</v>
      </c>
    </row>
    <row r="2136" spans="1:38" s="15" customFormat="1" ht="16.5" customHeight="1" x14ac:dyDescent="0.2">
      <c r="A2136" s="15">
        <f>ROW(A2135)</f>
        <v>2135</v>
      </c>
      <c r="B2136" s="15">
        <f>IF(J2136=J2135,B2135+1,1)</f>
        <v>24</v>
      </c>
      <c r="C2136" s="15" t="s">
        <v>555</v>
      </c>
      <c r="D2136" s="25" t="s">
        <v>39</v>
      </c>
      <c r="E2136" s="27">
        <v>67933</v>
      </c>
      <c r="F2136" s="27" t="s">
        <v>3346</v>
      </c>
      <c r="G2136" s="27" t="s">
        <v>41</v>
      </c>
      <c r="H2136" s="27">
        <v>19700</v>
      </c>
      <c r="I2136" s="27" t="s">
        <v>42</v>
      </c>
      <c r="J2136" s="28">
        <v>46122</v>
      </c>
      <c r="K2136" s="26" t="s">
        <v>3347</v>
      </c>
      <c r="L2136" s="26"/>
      <c r="M2136" s="27" t="s">
        <v>155</v>
      </c>
      <c r="N2136" s="25">
        <f>IFERROR(VLOOKUP(M2136,Data!$J$1:$K$58,2,0),"")</f>
        <v>56926181825</v>
      </c>
      <c r="O2136" s="27" t="s">
        <v>314</v>
      </c>
      <c r="P2136" s="27"/>
      <c r="Q2136" s="27" t="s">
        <v>558</v>
      </c>
      <c r="R2136" s="27" t="s">
        <v>662</v>
      </c>
      <c r="S2136" s="27" t="s">
        <v>567</v>
      </c>
      <c r="T2136" s="27"/>
      <c r="U2136" s="28">
        <v>46128</v>
      </c>
      <c r="X2136" s="27"/>
      <c r="Y2136" s="27"/>
      <c r="Z2136" s="29"/>
      <c r="AA2136" s="29">
        <v>0.67222222222222228</v>
      </c>
      <c r="AB2136" s="29">
        <v>0.83333333333333337</v>
      </c>
      <c r="AC2136" s="30">
        <v>46122</v>
      </c>
      <c r="AD2136" s="15" t="e">
        <f>IF(Tabla2[[#This Row],[HORA ENTREGA]]="DIRECTO","On time", IF(AA2136&lt;&gt;"",IF(Tabla2[[#This Row],[Fecha Real Entrega]]&lt;Tabla2[[#This Row],[FECHA ENTREGA]],"On time",IF(Tabla2[[#This Row],[Hora Real Entrega]]&lt;=Tabla2[[#This Row],[HORA ENTREGA]]+(15/1440),"On time","Off time")),"Sin llegada"))</f>
        <v>#VALUE!</v>
      </c>
      <c r="AE2136" s="15" t="str">
        <f>MID(Tabla2[[#This Row],[TIPO]],1,3)</f>
        <v xml:space="preserve">40 </v>
      </c>
      <c r="AF21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NICOMA */ Cont: * tiiu5290057*/ HR Entrega: *nico* /Dirección: *SAN NICOLAS 860, BOD. 7; SAN MIGUEL</v>
      </c>
      <c r="AG2136" s="38" t="str">
        <f>IFERROR(HYPERLINK("https://wa.me/"&amp;Tabla2[[#This Row],[CONTACTO]]&amp;"?text="&amp;Tabla2[[#This Row],[Mensaje]],"Enviar mensaje"),"")</f>
        <v>Enviar mensaje</v>
      </c>
      <c r="AH2136" s="15" t="str">
        <f>CONCATENATE(A2136,F2136)</f>
        <v>2135tiiu5290057</v>
      </c>
      <c r="AI2136" s="15" t="str">
        <f>CONCATENATE("ENT-",A2136)</f>
        <v>ENT-2135</v>
      </c>
      <c r="AJ2136" s="15" t="str">
        <f>IF(Tabla2[[#This Row],[Op]]&lt;&gt;"","ENTREGA","")</f>
        <v>ENTREGA</v>
      </c>
      <c r="AK2136" s="40" t="str">
        <f>(Tabla2[[#This Row],[FECHA ENTREGA]]&amp;Tabla2[[#This Row],[HORA ENTREGA]])</f>
        <v>46122nico</v>
      </c>
      <c r="AL2136" s="34" t="str">
        <f>IFERROR(HYPERLINK("https://wa.me/"&amp;Tabla2[[#This Row],[CONTACTO]]&amp;"?text="&amp;Tabla2[[#This Row],[Mensaje]]),"")</f>
        <v>https://wa.me/56926181825?text=Hola!%0AServicio del día 10-04%0A *Cliente:* NICOMA */ Cont: * tiiu5290057*/ HR Entrega: *nico* /Dirección: *SAN NICOLAS 860, BOD. 7; SAN MIGUEL</v>
      </c>
    </row>
    <row r="2137" spans="1:38" s="15" customFormat="1" ht="16.5" customHeight="1" x14ac:dyDescent="0.2">
      <c r="A2137" s="15">
        <f>ROW(A2136)</f>
        <v>2136</v>
      </c>
      <c r="B2137" s="15">
        <f>IF(J2137=J2136,B2136+1,1)</f>
        <v>25</v>
      </c>
      <c r="C2137" s="15" t="s">
        <v>1554</v>
      </c>
      <c r="D2137" s="25" t="s">
        <v>39</v>
      </c>
      <c r="E2137" s="27">
        <v>189069</v>
      </c>
      <c r="F2137" s="27" t="s">
        <v>3348</v>
      </c>
      <c r="G2137" s="27" t="s">
        <v>41</v>
      </c>
      <c r="H2137" s="27">
        <v>28205</v>
      </c>
      <c r="I2137" s="27" t="s">
        <v>42</v>
      </c>
      <c r="J2137" s="28">
        <v>46122</v>
      </c>
      <c r="K2137" s="26">
        <v>0.45833333333333331</v>
      </c>
      <c r="L2137" s="26"/>
      <c r="M2137" s="27" t="s">
        <v>247</v>
      </c>
      <c r="N2137" s="25">
        <f>IFERROR(VLOOKUP(M2137,Data!$J$1:$K$58,2,0),"")</f>
        <v>56953157599</v>
      </c>
      <c r="O2137" s="27" t="s">
        <v>248</v>
      </c>
      <c r="P2137" s="27"/>
      <c r="Q2137" s="27" t="s">
        <v>190</v>
      </c>
      <c r="R2137" s="27" t="s">
        <v>1710</v>
      </c>
      <c r="S2137" s="27" t="s">
        <v>3349</v>
      </c>
      <c r="T2137" s="27"/>
      <c r="U2137" s="28">
        <v>46122</v>
      </c>
      <c r="X2137" s="27"/>
      <c r="Y2137" s="27"/>
      <c r="Z2137" s="29"/>
      <c r="AA2137" s="29">
        <v>0.49305555555555558</v>
      </c>
      <c r="AB2137" s="29">
        <v>0.61458333333333337</v>
      </c>
      <c r="AC2137" s="30">
        <v>46122</v>
      </c>
      <c r="AD2137" s="15" t="str">
        <f>IF(Tabla2[[#This Row],[HORA ENTREGA]]="DIRECTO","On time", IF(AA2137&lt;&gt;"",IF(Tabla2[[#This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37" s="15" t="str">
        <f>MID(Tabla2[[#This Row],[TIPO]],1,3)</f>
        <v xml:space="preserve">40 </v>
      </c>
      <c r="AF21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PETROQUIMICA DOW */ Cont: * HAMU3930031*/ HR Entrega: *11:00* /Dirección: *AV. MARTA OSSA RUIZ 601 (CAMINO CASAS VIEJAS); MAIPU </v>
      </c>
      <c r="AG2137" s="38" t="str">
        <f>IFERROR(HYPERLINK("https://wa.me/"&amp;Tabla2[[#This Row],[CONTACTO]]&amp;"?text="&amp;Tabla2[[#This Row],[Mensaje]],"Enviar mensaje"),"")</f>
        <v>Enviar mensaje</v>
      </c>
      <c r="AH2137" s="15" t="str">
        <f>CONCATENATE(A2137,F2137)</f>
        <v>2136HAMU3930031</v>
      </c>
      <c r="AI2137" s="15" t="str">
        <f>CONCATENATE("ENT-",A2137)</f>
        <v>ENT-2136</v>
      </c>
      <c r="AJ2137" s="15" t="str">
        <f>IF(Tabla2[[#This Row],[Op]]&lt;&gt;"","ENTREGA","")</f>
        <v>ENTREGA</v>
      </c>
      <c r="AK2137" s="40" t="str">
        <f>(Tabla2[[#This Row],[FECHA ENTREGA]]&amp;Tabla2[[#This Row],[HORA ENTREGA]])</f>
        <v>461220,458333333333333</v>
      </c>
      <c r="AL2137" s="34" t="str">
        <f>IFERROR(HYPERLINK("https://wa.me/"&amp;Tabla2[[#This Row],[CONTACTO]]&amp;"?text="&amp;Tabla2[[#This Row],[Mensaje]]),"")</f>
        <v xml:space="preserve">https://wa.me/56953157599?text=Hola!%0AServicio del día 10-04%0A *Cliente:* PETROQUIMICA DOW */ Cont: * HAMU3930031*/ HR Entrega: *11:00* /Dirección: *AV. MARTA OSSA RUIZ 601 (CAMINO CASAS VIEJAS); MAIPU </v>
      </c>
    </row>
    <row r="2138" spans="1:38" s="15" customFormat="1" ht="16.5" customHeight="1" x14ac:dyDescent="0.2">
      <c r="A2138" s="15">
        <f>ROW(A2137)</f>
        <v>2137</v>
      </c>
      <c r="B2138" s="15">
        <f>IF(J2138=J2137,B2137+1,1)</f>
        <v>26</v>
      </c>
      <c r="C2138" s="15" t="s">
        <v>1554</v>
      </c>
      <c r="D2138" s="25" t="s">
        <v>39</v>
      </c>
      <c r="E2138" s="27">
        <v>189069</v>
      </c>
      <c r="F2138" s="27" t="s">
        <v>3350</v>
      </c>
      <c r="G2138" s="27" t="s">
        <v>41</v>
      </c>
      <c r="H2138" s="27">
        <v>28205</v>
      </c>
      <c r="I2138" s="27" t="s">
        <v>42</v>
      </c>
      <c r="J2138" s="28">
        <v>46122</v>
      </c>
      <c r="K2138" s="26">
        <v>0.54166666666666663</v>
      </c>
      <c r="L2138" s="26"/>
      <c r="M2138" s="27" t="s">
        <v>273</v>
      </c>
      <c r="N2138" s="25">
        <f>IFERROR(VLOOKUP(M2138,Data!$J$1:$K$58,2,0),"")</f>
        <v>56950103942</v>
      </c>
      <c r="O2138" s="27" t="s">
        <v>274</v>
      </c>
      <c r="P2138" s="27"/>
      <c r="Q2138" s="27" t="s">
        <v>190</v>
      </c>
      <c r="R2138" s="27" t="s">
        <v>1710</v>
      </c>
      <c r="S2138" s="27" t="s">
        <v>3101</v>
      </c>
      <c r="T2138" s="27"/>
      <c r="U2138" s="28">
        <v>46126</v>
      </c>
      <c r="X2138" s="27"/>
      <c r="Y2138" s="27"/>
      <c r="Z2138" s="29"/>
      <c r="AA2138" s="29">
        <v>0.58680555555555558</v>
      </c>
      <c r="AB2138" s="29">
        <v>0.65625</v>
      </c>
      <c r="AC2138" s="30">
        <v>46122</v>
      </c>
      <c r="AD2138" s="15" t="str">
        <f>IF(Tabla2[[#This Row],[HORA ENTREGA]]="DIRECTO","On time", IF(AA2138&lt;&gt;"",IF(Tabla2[[#This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38" s="15" t="str">
        <f>MID(Tabla2[[#This Row],[TIPO]],1,3)</f>
        <v xml:space="preserve">40 </v>
      </c>
      <c r="AF21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PETROQUIMICA DOW */ Cont: * HAMU2616200*/ HR Entrega: *13:00* /Dirección: *AV. MARTA OSSA RUIZ 601 (CAMINO CASAS VIEJAS); MAIPU </v>
      </c>
      <c r="AG2138" s="38" t="str">
        <f>IFERROR(HYPERLINK("https://wa.me/"&amp;Tabla2[[#This Row],[CONTACTO]]&amp;"?text="&amp;Tabla2[[#This Row],[Mensaje]],"Enviar mensaje"),"")</f>
        <v>Enviar mensaje</v>
      </c>
      <c r="AH2138" s="15" t="str">
        <f>CONCATENATE(A2138,F2138)</f>
        <v>2137HAMU2616200</v>
      </c>
      <c r="AI2138" s="15" t="str">
        <f>CONCATENATE("ENT-",A2138)</f>
        <v>ENT-2137</v>
      </c>
      <c r="AJ2138" s="15" t="str">
        <f>IF(Tabla2[[#This Row],[Op]]&lt;&gt;"","ENTREGA","")</f>
        <v>ENTREGA</v>
      </c>
      <c r="AK2138" s="40" t="str">
        <f>(Tabla2[[#This Row],[FECHA ENTREGA]]&amp;Tabla2[[#This Row],[HORA ENTREGA]])</f>
        <v>461220,541666666666667</v>
      </c>
      <c r="AL2138" s="34" t="str">
        <f>IFERROR(HYPERLINK("https://wa.me/"&amp;Tabla2[[#This Row],[CONTACTO]]&amp;"?text="&amp;Tabla2[[#This Row],[Mensaje]]),"")</f>
        <v xml:space="preserve">https://wa.me/56950103942?text=Hola!%0AServicio del día 10-04%0A *Cliente:* PETROQUIMICA DOW */ Cont: * HAMU2616200*/ HR Entrega: *13:00* /Dirección: *AV. MARTA OSSA RUIZ 601 (CAMINO CASAS VIEJAS); MAIPU </v>
      </c>
    </row>
    <row r="2139" spans="1:38" s="15" customFormat="1" ht="16.5" customHeight="1" x14ac:dyDescent="0.2">
      <c r="A2139" s="15">
        <f>ROW(A2138)</f>
        <v>2138</v>
      </c>
      <c r="B2139" s="15">
        <f>IF(J2139=J2138,B2138+1,1)</f>
        <v>27</v>
      </c>
      <c r="C2139" s="15" t="s">
        <v>3160</v>
      </c>
      <c r="D2139" s="25" t="s">
        <v>39</v>
      </c>
      <c r="E2139" s="27"/>
      <c r="F2139" s="27" t="s">
        <v>3351</v>
      </c>
      <c r="G2139" s="27" t="s">
        <v>64</v>
      </c>
      <c r="H2139" s="27">
        <v>26800</v>
      </c>
      <c r="I2139" s="27" t="s">
        <v>42</v>
      </c>
      <c r="J2139" s="28">
        <v>46122</v>
      </c>
      <c r="K2139" s="26">
        <v>0.29166666666666669</v>
      </c>
      <c r="L2139" s="26"/>
      <c r="M2139" s="27" t="s">
        <v>104</v>
      </c>
      <c r="N2139" s="25">
        <f>IFERROR(VLOOKUP(M2139,Data!$J$1:$K$58,2,0),"")</f>
        <v>56966749395</v>
      </c>
      <c r="O2139" s="27" t="s">
        <v>253</v>
      </c>
      <c r="P2139" s="27"/>
      <c r="Q2139" s="27" t="s">
        <v>3163</v>
      </c>
      <c r="R2139" s="27" t="s">
        <v>74</v>
      </c>
      <c r="S2139" s="27" t="s">
        <v>3352</v>
      </c>
      <c r="T2139" s="27"/>
      <c r="U2139" s="28">
        <v>46122</v>
      </c>
      <c r="X2139" s="27"/>
      <c r="Y2139" s="27"/>
      <c r="Z2139" s="29"/>
      <c r="AA2139" s="29">
        <v>0.4909722222222222</v>
      </c>
      <c r="AB2139" s="29">
        <v>0.56597222222222221</v>
      </c>
      <c r="AC2139" s="30">
        <v>46122</v>
      </c>
      <c r="AD2139" s="15" t="str">
        <f>IF(Tabla2[[#This Row],[HORA ENTREGA]]="DIRECTO","On time", IF(AA2139&lt;&gt;"",IF(Tabla2[[#This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39" s="15" t="str">
        <f>MID(Tabla2[[#This Row],[TIPO]],1,3)</f>
        <v xml:space="preserve">20 </v>
      </c>
      <c r="AF21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PRODALAM S.A. */ Cont: * FYCU7155388*/ HR Entrega: *07:00* /Dirección: *ALBERTO PEPPER 1610, RENCA.</v>
      </c>
      <c r="AG2139" s="38" t="str">
        <f>IFERROR(HYPERLINK("https://wa.me/"&amp;Tabla2[[#This Row],[CONTACTO]]&amp;"?text="&amp;Tabla2[[#This Row],[Mensaje]],"Enviar mensaje"),"")</f>
        <v>Enviar mensaje</v>
      </c>
      <c r="AH2139" s="15" t="str">
        <f>CONCATENATE(A2139,F2139)</f>
        <v>2138FYCU7155388</v>
      </c>
      <c r="AI2139" s="15" t="str">
        <f>CONCATENATE("ENT-",A2139)</f>
        <v>ENT-2138</v>
      </c>
      <c r="AJ2139" s="15" t="str">
        <f>IF(Tabla2[[#This Row],[Op]]&lt;&gt;"","ENTREGA","")</f>
        <v>ENTREGA</v>
      </c>
      <c r="AK2139" s="40" t="str">
        <f>(Tabla2[[#This Row],[FECHA ENTREGA]]&amp;Tabla2[[#This Row],[HORA ENTREGA]])</f>
        <v>461220,291666666666667</v>
      </c>
      <c r="AL2139" s="34" t="str">
        <f>IFERROR(HYPERLINK("https://wa.me/"&amp;Tabla2[[#This Row],[CONTACTO]]&amp;"?text="&amp;Tabla2[[#This Row],[Mensaje]]),"")</f>
        <v>https://wa.me/56966749395?text=Hola!%0AServicio del día 10-04%0A *Cliente:* PRODALAM S.A. */ Cont: * FYCU7155388*/ HR Entrega: *07:00* /Dirección: *ALBERTO PEPPER 1610, RENCA.</v>
      </c>
    </row>
    <row r="2140" spans="1:38" s="15" customFormat="1" ht="16.5" customHeight="1" x14ac:dyDescent="0.2">
      <c r="A2140" s="15">
        <f>ROW(A2139)</f>
        <v>2139</v>
      </c>
      <c r="B2140" s="15">
        <f>IF(J2140=J2139,B2139+1,1)</f>
        <v>28</v>
      </c>
      <c r="C2140" s="15" t="s">
        <v>3160</v>
      </c>
      <c r="D2140" s="25" t="s">
        <v>39</v>
      </c>
      <c r="E2140" s="27"/>
      <c r="F2140" s="27" t="s">
        <v>3353</v>
      </c>
      <c r="G2140" s="27" t="s">
        <v>64</v>
      </c>
      <c r="H2140" s="27">
        <v>26800</v>
      </c>
      <c r="I2140" s="27" t="s">
        <v>42</v>
      </c>
      <c r="J2140" s="28">
        <v>46122</v>
      </c>
      <c r="K2140" s="26">
        <v>0.29166666666666669</v>
      </c>
      <c r="L2140" s="26"/>
      <c r="M2140" s="27" t="s">
        <v>112</v>
      </c>
      <c r="N2140" s="25">
        <f>IFERROR(VLOOKUP(M2140,Data!$J$1:$K$58,2,0),"")</f>
        <v>56990025702</v>
      </c>
      <c r="O2140" s="27" t="s">
        <v>56</v>
      </c>
      <c r="P2140" s="27"/>
      <c r="Q2140" s="27" t="s">
        <v>3163</v>
      </c>
      <c r="R2140" s="27" t="s">
        <v>74</v>
      </c>
      <c r="S2140" s="27" t="s">
        <v>112</v>
      </c>
      <c r="T2140" s="27"/>
      <c r="U2140" s="28">
        <v>46122</v>
      </c>
      <c r="X2140" s="27"/>
      <c r="Y2140" s="27"/>
      <c r="Z2140" s="29"/>
      <c r="AA2140" s="29">
        <v>0.46666666666666667</v>
      </c>
      <c r="AB2140" s="29">
        <v>0.51736111111111116</v>
      </c>
      <c r="AC2140" s="30">
        <v>46122</v>
      </c>
      <c r="AD2140" s="15" t="str">
        <f>IF(Tabla2[[#This Row],[HORA ENTREGA]]="DIRECTO","On time", IF(AA2140&lt;&gt;"",IF(Tabla2[[#This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40" s="15" t="str">
        <f>MID(Tabla2[[#This Row],[TIPO]],1,3)</f>
        <v xml:space="preserve">20 </v>
      </c>
      <c r="AF21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PRODALAM S.A. */ Cont: * WHSU0012179*/ HR Entrega: *07:00* /Dirección: *ALBERTO PEPPER 1610, RENCA.</v>
      </c>
      <c r="AG2140" s="38" t="str">
        <f>IFERROR(HYPERLINK("https://wa.me/"&amp;Tabla2[[#This Row],[CONTACTO]]&amp;"?text="&amp;Tabla2[[#This Row],[Mensaje]],"Enviar mensaje"),"")</f>
        <v>Enviar mensaje</v>
      </c>
      <c r="AH2140" s="15" t="str">
        <f>CONCATENATE(A2140,F2140)</f>
        <v>2139WHSU0012179</v>
      </c>
      <c r="AI2140" s="15" t="str">
        <f>CONCATENATE("ENT-",A2140)</f>
        <v>ENT-2139</v>
      </c>
      <c r="AJ2140" s="15" t="str">
        <f>IF(Tabla2[[#This Row],[Op]]&lt;&gt;"","ENTREGA","")</f>
        <v>ENTREGA</v>
      </c>
      <c r="AK2140" s="40" t="str">
        <f>(Tabla2[[#This Row],[FECHA ENTREGA]]&amp;Tabla2[[#This Row],[HORA ENTREGA]])</f>
        <v>461220,291666666666667</v>
      </c>
      <c r="AL2140" s="34" t="str">
        <f>IFERROR(HYPERLINK("https://wa.me/"&amp;Tabla2[[#This Row],[CONTACTO]]&amp;"?text="&amp;Tabla2[[#This Row],[Mensaje]]),"")</f>
        <v>https://wa.me/56990025702?text=Hola!%0AServicio del día 10-04%0A *Cliente:* PRODALAM S.A. */ Cont: * WHSU0012179*/ HR Entrega: *07:00* /Dirección: *ALBERTO PEPPER 1610, RENCA.</v>
      </c>
    </row>
    <row r="2141" spans="1:38" s="15" customFormat="1" ht="16.5" customHeight="1" x14ac:dyDescent="0.2">
      <c r="A2141" s="15">
        <f>ROW(A2140)</f>
        <v>2140</v>
      </c>
      <c r="B2141" s="15">
        <f>IF(J2141=J2140,B2140+1,1)</f>
        <v>29</v>
      </c>
      <c r="C2141" s="15" t="s">
        <v>219</v>
      </c>
      <c r="D2141" s="25" t="s">
        <v>39</v>
      </c>
      <c r="E2141" s="27">
        <v>103433</v>
      </c>
      <c r="F2141" s="27" t="s">
        <v>3354</v>
      </c>
      <c r="G2141" s="27" t="s">
        <v>41</v>
      </c>
      <c r="H2141" s="27">
        <v>25990</v>
      </c>
      <c r="I2141" s="27" t="s">
        <v>42</v>
      </c>
      <c r="J2141" s="28">
        <v>46122</v>
      </c>
      <c r="K2141" s="26">
        <v>0.29166666666666669</v>
      </c>
      <c r="L2141" s="26"/>
      <c r="M2141" s="27" t="s">
        <v>674</v>
      </c>
      <c r="N2141" s="25">
        <f>IFERROR(VLOOKUP(M2141,Data!$J$1:$K$58,2,0),"")</f>
        <v>56967386018</v>
      </c>
      <c r="O2141" s="27" t="s">
        <v>356</v>
      </c>
      <c r="P2141" s="27"/>
      <c r="Q2141" s="27"/>
      <c r="R2141" s="27" t="s">
        <v>48</v>
      </c>
      <c r="S2141" s="27" t="s">
        <v>674</v>
      </c>
      <c r="T2141" s="27"/>
      <c r="U2141" s="28">
        <v>46122</v>
      </c>
      <c r="X2141" s="27"/>
      <c r="Y2141" s="27"/>
      <c r="Z2141" s="29"/>
      <c r="AA2141" s="29">
        <v>0.28125</v>
      </c>
      <c r="AB2141" s="29">
        <v>0.4513888888888889</v>
      </c>
      <c r="AC2141" s="30">
        <v>46122</v>
      </c>
      <c r="AD2141" s="15" t="str">
        <f>IF(Tabla2[[#This Row],[HORA ENTREGA]]="DIRECTO","On time", IF(AA2141&lt;&gt;"",IF(Tabla2[[#This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41" s="15" t="str">
        <f>MID(Tabla2[[#This Row],[TIPO]],1,3)</f>
        <v xml:space="preserve">40 </v>
      </c>
      <c r="AF21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RENDIC S.A. */ Cont: * GCXU5854108*/ HR Entrega: *07:00* /Dirección: *</v>
      </c>
      <c r="AG2141" s="38" t="str">
        <f>IFERROR(HYPERLINK("https://wa.me/"&amp;Tabla2[[#This Row],[CONTACTO]]&amp;"?text="&amp;Tabla2[[#This Row],[Mensaje]],"Enviar mensaje"),"")</f>
        <v>Enviar mensaje</v>
      </c>
      <c r="AH2141" s="15" t="str">
        <f>CONCATENATE(A2141,F2141)</f>
        <v>2140GCXU5854108</v>
      </c>
      <c r="AI2141" s="15" t="str">
        <f>CONCATENATE("ENT-",A2141)</f>
        <v>ENT-2140</v>
      </c>
      <c r="AJ2141" s="15" t="str">
        <f>IF(Tabla2[[#This Row],[Op]]&lt;&gt;"","ENTREGA","")</f>
        <v>ENTREGA</v>
      </c>
      <c r="AK2141" s="40" t="str">
        <f>(Tabla2[[#This Row],[FECHA ENTREGA]]&amp;Tabla2[[#This Row],[HORA ENTREGA]])</f>
        <v>461220,291666666666667</v>
      </c>
      <c r="AL2141" s="34" t="str">
        <f>IFERROR(HYPERLINK("https://wa.me/"&amp;Tabla2[[#This Row],[CONTACTO]]&amp;"?text="&amp;Tabla2[[#This Row],[Mensaje]]),"")</f>
        <v>https://wa.me/56967386018?text=Hola!%0AServicio del día 10-04%0A *Cliente:* RENDIC S.A. */ Cont: * GCXU5854108*/ HR Entrega: *07:00* /Dirección: *</v>
      </c>
    </row>
    <row r="2142" spans="1:38" s="15" customFormat="1" ht="16.5" customHeight="1" x14ac:dyDescent="0.2">
      <c r="A2142" s="15">
        <f>ROW(A2141)</f>
        <v>2141</v>
      </c>
      <c r="B2142" s="15">
        <f>IF(J2142=J2141,B2141+1,1)</f>
        <v>30</v>
      </c>
      <c r="C2142" s="15" t="s">
        <v>219</v>
      </c>
      <c r="D2142" s="25" t="s">
        <v>39</v>
      </c>
      <c r="E2142" s="27">
        <v>103433</v>
      </c>
      <c r="F2142" s="27" t="s">
        <v>3355</v>
      </c>
      <c r="G2142" s="27" t="s">
        <v>41</v>
      </c>
      <c r="H2142" s="27">
        <v>25930</v>
      </c>
      <c r="I2142" s="27" t="s">
        <v>42</v>
      </c>
      <c r="J2142" s="28">
        <v>46122</v>
      </c>
      <c r="K2142" s="26">
        <v>0.29166666666666669</v>
      </c>
      <c r="L2142" s="26"/>
      <c r="M2142" s="27" t="s">
        <v>164</v>
      </c>
      <c r="N2142" s="25">
        <f>IFERROR(VLOOKUP(M2142,Data!$J$1:$K$58,2,0),"")</f>
        <v>56967398822</v>
      </c>
      <c r="O2142" s="27" t="s">
        <v>165</v>
      </c>
      <c r="P2142" s="27"/>
      <c r="Q2142" s="27" t="s">
        <v>229</v>
      </c>
      <c r="R2142" s="27" t="s">
        <v>48</v>
      </c>
      <c r="S2142" s="27" t="s">
        <v>164</v>
      </c>
      <c r="T2142" s="27"/>
      <c r="U2142" s="28">
        <v>46122</v>
      </c>
      <c r="X2142" s="27"/>
      <c r="Y2142" s="27"/>
      <c r="Z2142" s="29"/>
      <c r="AA2142" s="29">
        <v>0.28472222222222221</v>
      </c>
      <c r="AB2142" s="29">
        <v>0.37847222222222221</v>
      </c>
      <c r="AC2142" s="30">
        <v>46122</v>
      </c>
      <c r="AD2142" s="15" t="str">
        <f>IF(Tabla2[[#This Row],[HORA ENTREGA]]="DIRECTO","On time", IF(AA2142&lt;&gt;"",IF(Tabla2[[#This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42" s="15" t="str">
        <f>MID(Tabla2[[#This Row],[TIPO]],1,3)</f>
        <v xml:space="preserve">40 </v>
      </c>
      <c r="AF21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RENDIC S.A. */ Cont: * ECMU5268652*/ HR Entrega: *07:00* /Dirección: *Avenida Miraflores 9700-Bodega 4C, PUDAHUEL</v>
      </c>
      <c r="AG2142" s="38" t="str">
        <f>IFERROR(HYPERLINK("https://wa.me/"&amp;Tabla2[[#This Row],[CONTACTO]]&amp;"?text="&amp;Tabla2[[#This Row],[Mensaje]],"Enviar mensaje"),"")</f>
        <v>Enviar mensaje</v>
      </c>
      <c r="AH2142" s="15" t="str">
        <f>CONCATENATE(A2142,F2142)</f>
        <v>2141ECMU5268652</v>
      </c>
      <c r="AI2142" s="15" t="str">
        <f>CONCATENATE("ENT-",A2142)</f>
        <v>ENT-2141</v>
      </c>
      <c r="AJ2142" s="15" t="str">
        <f>IF(Tabla2[[#This Row],[Op]]&lt;&gt;"","ENTREGA","")</f>
        <v>ENTREGA</v>
      </c>
      <c r="AK2142" s="40" t="str">
        <f>(Tabla2[[#This Row],[FECHA ENTREGA]]&amp;Tabla2[[#This Row],[HORA ENTREGA]])</f>
        <v>461220,291666666666667</v>
      </c>
      <c r="AL2142" s="34" t="str">
        <f>IFERROR(HYPERLINK("https://wa.me/"&amp;Tabla2[[#This Row],[CONTACTO]]&amp;"?text="&amp;Tabla2[[#This Row],[Mensaje]]),"")</f>
        <v>https://wa.me/56967398822?text=Hola!%0AServicio del día 10-04%0A *Cliente:* RENDIC S.A. */ Cont: * ECMU5268652*/ HR Entrega: *07:00* /Dirección: *Avenida Miraflores 9700-Bodega 4C, PUDAHUEL</v>
      </c>
    </row>
    <row r="2143" spans="1:38" s="15" customFormat="1" ht="16.5" customHeight="1" x14ac:dyDescent="0.2">
      <c r="A2143" s="15">
        <f>ROW(A2142)</f>
        <v>2142</v>
      </c>
      <c r="B2143" s="15">
        <f>IF(J2143=J2142,B2142+1,1)</f>
        <v>31</v>
      </c>
      <c r="C2143" s="15" t="s">
        <v>219</v>
      </c>
      <c r="D2143" s="25" t="s">
        <v>39</v>
      </c>
      <c r="E2143" s="27">
        <v>103433</v>
      </c>
      <c r="F2143" s="27" t="s">
        <v>3356</v>
      </c>
      <c r="G2143" s="27" t="s">
        <v>41</v>
      </c>
      <c r="H2143" s="27">
        <v>25680</v>
      </c>
      <c r="I2143" s="27" t="s">
        <v>42</v>
      </c>
      <c r="J2143" s="28">
        <v>46122</v>
      </c>
      <c r="K2143" s="26">
        <v>0.375</v>
      </c>
      <c r="L2143" s="26"/>
      <c r="M2143" s="27" t="s">
        <v>126</v>
      </c>
      <c r="N2143" s="25">
        <f>IFERROR(VLOOKUP(M2143,Data!$J$1:$K$58,2,0),"")</f>
        <v>56999270871</v>
      </c>
      <c r="O2143" s="27" t="s">
        <v>127</v>
      </c>
      <c r="P2143" s="27"/>
      <c r="Q2143" s="27" t="s">
        <v>229</v>
      </c>
      <c r="R2143" s="27" t="s">
        <v>48</v>
      </c>
      <c r="S2143" s="27" t="s">
        <v>126</v>
      </c>
      <c r="T2143" s="27"/>
      <c r="U2143" s="28">
        <v>46122</v>
      </c>
      <c r="X2143" s="27"/>
      <c r="Y2143" s="27"/>
      <c r="Z2143" s="29"/>
      <c r="AA2143" s="29">
        <v>0.47222222222222221</v>
      </c>
      <c r="AB2143" s="29">
        <v>0.59722222222222221</v>
      </c>
      <c r="AC2143" s="30">
        <v>46122</v>
      </c>
      <c r="AD2143" s="15" t="str">
        <f>IF(Tabla2[[#This Row],[HORA ENTREGA]]="DIRECTO","On time", IF(AA2143&lt;&gt;"",IF(Tabla2[[#This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43" s="15" t="str">
        <f>MID(Tabla2[[#This Row],[TIPO]],1,3)</f>
        <v xml:space="preserve">40 </v>
      </c>
      <c r="AF21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RENDIC S.A. */ Cont: * UETU7442916*/ HR Entrega: *09:00* /Dirección: *Avenida Miraflores 9700-Bodega 4C, PUDAHUEL</v>
      </c>
      <c r="AG2143" s="38" t="str">
        <f>IFERROR(HYPERLINK("https://wa.me/"&amp;Tabla2[[#This Row],[CONTACTO]]&amp;"?text="&amp;Tabla2[[#This Row],[Mensaje]],"Enviar mensaje"),"")</f>
        <v>Enviar mensaje</v>
      </c>
      <c r="AH2143" s="15" t="str">
        <f>CONCATENATE(A2143,F2143)</f>
        <v>2142UETU7442916</v>
      </c>
      <c r="AI2143" s="15" t="str">
        <f>CONCATENATE("ENT-",A2143)</f>
        <v>ENT-2142</v>
      </c>
      <c r="AJ2143" s="15" t="str">
        <f>IF(Tabla2[[#This Row],[Op]]&lt;&gt;"","ENTREGA","")</f>
        <v>ENTREGA</v>
      </c>
      <c r="AK2143" s="40" t="str">
        <f>(Tabla2[[#This Row],[FECHA ENTREGA]]&amp;Tabla2[[#This Row],[HORA ENTREGA]])</f>
        <v>461220,375</v>
      </c>
      <c r="AL2143" s="34" t="str">
        <f>IFERROR(HYPERLINK("https://wa.me/"&amp;Tabla2[[#This Row],[CONTACTO]]&amp;"?text="&amp;Tabla2[[#This Row],[Mensaje]]),"")</f>
        <v>https://wa.me/56999270871?text=Hola!%0AServicio del día 10-04%0A *Cliente:* RENDIC S.A. */ Cont: * UETU7442916*/ HR Entrega: *09:00* /Dirección: *Avenida Miraflores 9700-Bodega 4C, PUDAHUEL</v>
      </c>
    </row>
    <row r="2144" spans="1:38" s="15" customFormat="1" ht="16.5" customHeight="1" x14ac:dyDescent="0.2">
      <c r="A2144" s="15">
        <f>ROW(A2143)</f>
        <v>2143</v>
      </c>
      <c r="B2144" s="15">
        <f>IF(J2144=J2143,B2143+1,1)</f>
        <v>32</v>
      </c>
      <c r="C2144" s="15" t="s">
        <v>566</v>
      </c>
      <c r="D2144" s="25" t="s">
        <v>122</v>
      </c>
      <c r="E2144" s="27" t="s">
        <v>120</v>
      </c>
      <c r="F2144" s="27" t="s">
        <v>456</v>
      </c>
      <c r="G2144" s="27" t="s">
        <v>456</v>
      </c>
      <c r="H2144" s="27" t="s">
        <v>120</v>
      </c>
      <c r="I2144" s="27" t="s">
        <v>120</v>
      </c>
      <c r="J2144" s="28">
        <v>46122</v>
      </c>
      <c r="K2144" s="26">
        <v>0.29166666666666669</v>
      </c>
      <c r="L2144" s="26"/>
      <c r="M2144" s="27" t="s">
        <v>567</v>
      </c>
      <c r="N2144" s="25">
        <f>IFERROR(VLOOKUP(M2144,Data!$J$1:$K$58,2,0),"")</f>
        <v>56964069749</v>
      </c>
      <c r="O2144" s="27" t="s">
        <v>568</v>
      </c>
      <c r="P2144" s="27"/>
      <c r="Q2144" s="27" t="s">
        <v>569</v>
      </c>
      <c r="R2144" s="27" t="s">
        <v>3202</v>
      </c>
      <c r="S2144" s="27"/>
      <c r="T2144" s="27"/>
      <c r="U2144" s="28"/>
      <c r="X2144" s="27"/>
      <c r="Y2144" s="27"/>
      <c r="Z2144" s="29" t="s">
        <v>2271</v>
      </c>
      <c r="AA2144" s="29"/>
      <c r="AB2144" s="29"/>
      <c r="AC2144" s="30"/>
      <c r="AD2144" s="15" t="str">
        <f>IF(Tabla2[[#This Row],[HORA ENTREGA]]="DIRECTO","On time", IF(AA2144&lt;&gt;"",IF(Tabla2[[#This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144" s="15" t="str">
        <f>MID(Tabla2[[#This Row],[TIPO]],1,3)</f>
        <v>RAM</v>
      </c>
      <c r="AF21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RITRAMA S.A. */ Cont: * RAMPLA*/ HR Entrega: *07:00* /Dirección: *AV. TUPUNGATO 3420, PLACILLA</v>
      </c>
      <c r="AG2144" s="38" t="str">
        <f>IFERROR(HYPERLINK("https://wa.me/"&amp;Tabla2[[#This Row],[CONTACTO]]&amp;"?text="&amp;Tabla2[[#This Row],[Mensaje]],"Enviar mensaje"),"")</f>
        <v>Enviar mensaje</v>
      </c>
      <c r="AH2144" s="15" t="str">
        <f>CONCATENATE(A2144,F2144)</f>
        <v>2143RAMPLA</v>
      </c>
      <c r="AI2144" s="15" t="str">
        <f>CONCATENATE("ENT-",A2144)</f>
        <v>ENT-2143</v>
      </c>
      <c r="AJ2144" s="15" t="str">
        <f>IF(Tabla2[[#This Row],[Op]]&lt;&gt;"","ENTREGA","")</f>
        <v>ENTREGA</v>
      </c>
      <c r="AK2144" s="40" t="str">
        <f>(Tabla2[[#This Row],[FECHA ENTREGA]]&amp;Tabla2[[#This Row],[HORA ENTREGA]])</f>
        <v>461220,291666666666667</v>
      </c>
      <c r="AL2144" s="34" t="str">
        <f>IFERROR(HYPERLINK("https://wa.me/"&amp;Tabla2[[#This Row],[CONTACTO]]&amp;"?text="&amp;Tabla2[[#This Row],[Mensaje]]),"")</f>
        <v>https://wa.me/56964069749?text=Hola!%0AServicio del día 10-04%0A *Cliente:* RITRAMA S.A. */ Cont: * RAMPLA*/ HR Entrega: *07:00* /Dirección: *AV. TUPUNGATO 3420, PLACILLA</v>
      </c>
    </row>
    <row r="2145" spans="1:38" s="15" customFormat="1" ht="16.5" customHeight="1" x14ac:dyDescent="0.2">
      <c r="A2145" s="15">
        <f>ROW(A2144)</f>
        <v>2144</v>
      </c>
      <c r="B2145" s="15">
        <f>IF(J2145=J2144,B2144+1,1)</f>
        <v>33</v>
      </c>
      <c r="C2145" s="15" t="s">
        <v>566</v>
      </c>
      <c r="D2145" s="25" t="s">
        <v>122</v>
      </c>
      <c r="E2145" s="27" t="s">
        <v>120</v>
      </c>
      <c r="F2145" s="27" t="s">
        <v>456</v>
      </c>
      <c r="G2145" s="27" t="s">
        <v>456</v>
      </c>
      <c r="H2145" s="27" t="s">
        <v>120</v>
      </c>
      <c r="I2145" s="27" t="s">
        <v>120</v>
      </c>
      <c r="J2145" s="28">
        <v>46122</v>
      </c>
      <c r="K2145" s="26">
        <v>0.29166666666666669</v>
      </c>
      <c r="L2145" s="26"/>
      <c r="M2145" s="27" t="s">
        <v>570</v>
      </c>
      <c r="N2145" s="25">
        <f>IFERROR(VLOOKUP(M2145,Data!$J$1:$K$58,2,0),"")</f>
        <v>56973887322</v>
      </c>
      <c r="O2145" s="27" t="s">
        <v>738</v>
      </c>
      <c r="P2145" s="27"/>
      <c r="Q2145" s="27" t="s">
        <v>569</v>
      </c>
      <c r="R2145" s="27" t="s">
        <v>3202</v>
      </c>
      <c r="S2145" s="27"/>
      <c r="T2145" s="27"/>
      <c r="U2145" s="28"/>
      <c r="X2145" s="27"/>
      <c r="Y2145" s="27"/>
      <c r="Z2145" s="29" t="s">
        <v>2271</v>
      </c>
      <c r="AA2145" s="29"/>
      <c r="AB2145" s="29"/>
      <c r="AC2145" s="30"/>
      <c r="AD2145" s="15" t="str">
        <f>IF(Tabla2[[#This Row],[HORA ENTREGA]]="DIRECTO","On time", IF(AA2145&lt;&gt;"",IF(Tabla2[[#This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145" s="15" t="str">
        <f>MID(Tabla2[[#This Row],[TIPO]],1,3)</f>
        <v>RAM</v>
      </c>
      <c r="AF21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RITRAMA S.A. */ Cont: * RAMPLA*/ HR Entrega: *07:00* /Dirección: *AV. TUPUNGATO 3420, PLACILLA</v>
      </c>
      <c r="AG2145" s="38" t="str">
        <f>IFERROR(HYPERLINK("https://wa.me/"&amp;Tabla2[[#This Row],[CONTACTO]]&amp;"?text="&amp;Tabla2[[#This Row],[Mensaje]],"Enviar mensaje"),"")</f>
        <v>Enviar mensaje</v>
      </c>
      <c r="AH2145" s="15" t="str">
        <f>CONCATENATE(A2145,F2145)</f>
        <v>2144RAMPLA</v>
      </c>
      <c r="AI2145" s="15" t="str">
        <f>CONCATENATE("ENT-",A2145)</f>
        <v>ENT-2144</v>
      </c>
      <c r="AJ2145" s="15" t="str">
        <f>IF(Tabla2[[#This Row],[Op]]&lt;&gt;"","ENTREGA","")</f>
        <v>ENTREGA</v>
      </c>
      <c r="AK2145" s="40" t="str">
        <f>(Tabla2[[#This Row],[FECHA ENTREGA]]&amp;Tabla2[[#This Row],[HORA ENTREGA]])</f>
        <v>461220,291666666666667</v>
      </c>
      <c r="AL2145" s="34" t="str">
        <f>IFERROR(HYPERLINK("https://wa.me/"&amp;Tabla2[[#This Row],[CONTACTO]]&amp;"?text="&amp;Tabla2[[#This Row],[Mensaje]]),"")</f>
        <v>https://wa.me/56973887322?text=Hola!%0AServicio del día 10-04%0A *Cliente:* RITRAMA S.A. */ Cont: * RAMPLA*/ HR Entrega: *07:00* /Dirección: *AV. TUPUNGATO 3420, PLACILLA</v>
      </c>
    </row>
    <row r="2146" spans="1:38" s="15" customFormat="1" ht="16.5" customHeight="1" x14ac:dyDescent="0.2">
      <c r="A2146" s="15">
        <f>ROW(A2145)</f>
        <v>2145</v>
      </c>
      <c r="B2146" s="15">
        <f>IF(J2146=J2145,B2145+1,1)</f>
        <v>34</v>
      </c>
      <c r="C2146" s="15" t="s">
        <v>230</v>
      </c>
      <c r="D2146" s="25" t="s">
        <v>39</v>
      </c>
      <c r="E2146" s="27">
        <v>143544</v>
      </c>
      <c r="F2146" s="27" t="s">
        <v>3357</v>
      </c>
      <c r="G2146" s="27" t="s">
        <v>41</v>
      </c>
      <c r="H2146" s="27">
        <v>17020</v>
      </c>
      <c r="I2146" s="27" t="s">
        <v>3358</v>
      </c>
      <c r="J2146" s="28">
        <v>46122</v>
      </c>
      <c r="K2146" s="26">
        <v>0.375</v>
      </c>
      <c r="L2146" s="26"/>
      <c r="M2146" s="27" t="s">
        <v>308</v>
      </c>
      <c r="N2146" s="25">
        <f>IFERROR(VLOOKUP(M2146,Data!$J$1:$K$58,2,0),"")</f>
        <v>56966631737</v>
      </c>
      <c r="O2146" s="27" t="s">
        <v>309</v>
      </c>
      <c r="P2146" s="27"/>
      <c r="Q2146" s="27" t="s">
        <v>2929</v>
      </c>
      <c r="R2146" s="27" t="s">
        <v>218</v>
      </c>
      <c r="S2146" s="27" t="s">
        <v>308</v>
      </c>
      <c r="T2146" s="27"/>
      <c r="U2146" s="28">
        <v>46123</v>
      </c>
      <c r="X2146" s="27"/>
      <c r="Y2146" s="27"/>
      <c r="Z2146" s="29"/>
      <c r="AA2146" s="29">
        <v>0.37152777777777779</v>
      </c>
      <c r="AB2146" s="29">
        <v>0.49305555555555558</v>
      </c>
      <c r="AC2146" s="30">
        <v>46122</v>
      </c>
      <c r="AD2146" s="15" t="str">
        <f>IF(Tabla2[[#This Row],[HORA ENTREGA]]="DIRECTO","On time", IF(AA2146&lt;&gt;"",IF(Tabla2[[#This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46" s="15" t="str">
        <f>MID(Tabla2[[#This Row],[TIPO]],1,3)</f>
        <v xml:space="preserve">40 </v>
      </c>
      <c r="AF21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SISTEMAS HIDRAULICOS E INDUSTRIALES BALFLEX CHILE */ Cont: * MRSU9338886*/ HR Entrega: *09:00* /Dirección: *SANTA ADELA 10120, MAIPÚ</v>
      </c>
      <c r="AG2146" s="38" t="str">
        <f>IFERROR(HYPERLINK("https://wa.me/"&amp;Tabla2[[#This Row],[CONTACTO]]&amp;"?text="&amp;Tabla2[[#This Row],[Mensaje]],"Enviar mensaje"),"")</f>
        <v>Enviar mensaje</v>
      </c>
      <c r="AH2146" s="15" t="str">
        <f>CONCATENATE(A2146,F2146)</f>
        <v>2145MRSU9338886</v>
      </c>
      <c r="AI2146" s="15" t="str">
        <f>CONCATENATE("ENT-",A2146)</f>
        <v>ENT-2145</v>
      </c>
      <c r="AJ2146" s="15" t="str">
        <f>IF(Tabla2[[#This Row],[Op]]&lt;&gt;"","ENTREGA","")</f>
        <v>ENTREGA</v>
      </c>
      <c r="AK2146" s="40" t="str">
        <f>(Tabla2[[#This Row],[FECHA ENTREGA]]&amp;Tabla2[[#This Row],[HORA ENTREGA]])</f>
        <v>461220,375</v>
      </c>
      <c r="AL2146" s="34" t="str">
        <f>IFERROR(HYPERLINK("https://wa.me/"&amp;Tabla2[[#This Row],[CONTACTO]]&amp;"?text="&amp;Tabla2[[#This Row],[Mensaje]]),"")</f>
        <v>https://wa.me/56966631737?text=Hola!%0AServicio del día 10-04%0A *Cliente:* SISTEMAS HIDRAULICOS E INDUSTRIALES BALFLEX CHILE */ Cont: * MRSU9338886*/ HR Entrega: *09:00* /Dirección: *SANTA ADELA 10120, MAIPÚ</v>
      </c>
    </row>
    <row r="2147" spans="1:38" s="15" customFormat="1" ht="16.5" customHeight="1" x14ac:dyDescent="0.2">
      <c r="A2147" s="15">
        <f>ROW(A2146)</f>
        <v>2146</v>
      </c>
      <c r="B2147" s="15">
        <f>IF(J2147=J2146,B2146+1,1)</f>
        <v>35</v>
      </c>
      <c r="C2147" s="15" t="s">
        <v>236</v>
      </c>
      <c r="D2147" s="25" t="s">
        <v>39</v>
      </c>
      <c r="E2147" s="27">
        <v>299586</v>
      </c>
      <c r="F2147" s="27" t="s">
        <v>3359</v>
      </c>
      <c r="G2147" s="27" t="s">
        <v>64</v>
      </c>
      <c r="H2147" s="27">
        <v>29100</v>
      </c>
      <c r="I2147" s="27" t="s">
        <v>42</v>
      </c>
      <c r="J2147" s="28">
        <v>46122</v>
      </c>
      <c r="K2147" s="26">
        <v>0.33333333333333331</v>
      </c>
      <c r="L2147" s="26"/>
      <c r="M2147" s="27" t="s">
        <v>180</v>
      </c>
      <c r="N2147" s="25">
        <f>IFERROR(VLOOKUP(M2147,Data!$J$1:$K$58,2,0),"")</f>
        <v>56956063271</v>
      </c>
      <c r="O2147" s="27" t="s">
        <v>181</v>
      </c>
      <c r="P2147" s="27"/>
      <c r="Q2147" s="27" t="s">
        <v>2805</v>
      </c>
      <c r="R2147" s="27" t="s">
        <v>1765</v>
      </c>
      <c r="S2147" s="27" t="s">
        <v>308</v>
      </c>
      <c r="T2147" s="27"/>
      <c r="U2147" s="28">
        <v>46127</v>
      </c>
      <c r="X2147" s="27"/>
      <c r="Y2147" s="27"/>
      <c r="Z2147" s="29"/>
      <c r="AA2147" s="29">
        <v>0.33055555555555555</v>
      </c>
      <c r="AB2147" s="29">
        <v>0.4826388888888889</v>
      </c>
      <c r="AC2147" s="30">
        <v>46122</v>
      </c>
      <c r="AD2147" s="15" t="str">
        <f>IF(Tabla2[[#This Row],[HORA ENTREGA]]="DIRECTO","On time", IF(AA2147&lt;&gt;"",IF(Tabla2[[#This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47" s="15" t="str">
        <f>MID(Tabla2[[#This Row],[TIPO]],1,3)</f>
        <v xml:space="preserve">20 </v>
      </c>
      <c r="AF21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SOCIEDAD COMERCIAL MARBEN PETS LTDA */ Cont: * MSMU3196320*/ HR Entrega: *08:00* /Dirección: *RL705UTA F-852 LA FRAGUA 931, LOTE NUMERO 32 bodega principal</v>
      </c>
      <c r="AG2147" s="38" t="str">
        <f>IFERROR(HYPERLINK("https://wa.me/"&amp;Tabla2[[#This Row],[CONTACTO]]&amp;"?text="&amp;Tabla2[[#This Row],[Mensaje]],"Enviar mensaje"),"")</f>
        <v>Enviar mensaje</v>
      </c>
      <c r="AH2147" s="15" t="str">
        <f>CONCATENATE(A2147,F2147)</f>
        <v>2146MSMU3196320</v>
      </c>
      <c r="AI2147" s="15" t="str">
        <f>CONCATENATE("ENT-",A2147)</f>
        <v>ENT-2146</v>
      </c>
      <c r="AJ2147" s="15" t="str">
        <f>IF(Tabla2[[#This Row],[Op]]&lt;&gt;"","ENTREGA","")</f>
        <v>ENTREGA</v>
      </c>
      <c r="AK2147" s="40" t="str">
        <f>(Tabla2[[#This Row],[FECHA ENTREGA]]&amp;Tabla2[[#This Row],[HORA ENTREGA]])</f>
        <v>461220,333333333333333</v>
      </c>
      <c r="AL2147" s="34" t="str">
        <f>IFERROR(HYPERLINK("https://wa.me/"&amp;Tabla2[[#This Row],[CONTACTO]]&amp;"?text="&amp;Tabla2[[#This Row],[Mensaje]]),"")</f>
        <v>https://wa.me/56956063271?text=Hola!%0AServicio del día 10-04%0A *Cliente:* SOCIEDAD COMERCIAL MARBEN PETS LTDA */ Cont: * MSMU3196320*/ HR Entrega: *08:00* /Dirección: *RL705UTA F-852 LA FRAGUA 931, LOTE NUMERO 32 bodega principal</v>
      </c>
    </row>
    <row r="2148" spans="1:38" s="15" customFormat="1" ht="16.5" customHeight="1" x14ac:dyDescent="0.2">
      <c r="A2148" s="15">
        <f>ROW(A2147)</f>
        <v>2147</v>
      </c>
      <c r="B2148" s="15">
        <f>IF(J2148=J2147,B2147+1,1)</f>
        <v>36</v>
      </c>
      <c r="C2148" s="15" t="s">
        <v>236</v>
      </c>
      <c r="D2148" s="25" t="s">
        <v>39</v>
      </c>
      <c r="E2148" s="27">
        <v>299586</v>
      </c>
      <c r="F2148" s="27" t="s">
        <v>3360</v>
      </c>
      <c r="G2148" s="27" t="s">
        <v>64</v>
      </c>
      <c r="H2148" s="27">
        <v>29100</v>
      </c>
      <c r="I2148" s="27" t="s">
        <v>42</v>
      </c>
      <c r="J2148" s="28">
        <v>46122</v>
      </c>
      <c r="K2148" s="26">
        <v>0.33333333333333331</v>
      </c>
      <c r="L2148" s="26"/>
      <c r="M2148" s="27" t="s">
        <v>180</v>
      </c>
      <c r="N2148" s="25">
        <f>IFERROR(VLOOKUP(M2148,Data!$J$1:$K$58,2,0),"")</f>
        <v>56956063271</v>
      </c>
      <c r="O2148" s="27" t="s">
        <v>98</v>
      </c>
      <c r="P2148" s="27"/>
      <c r="Q2148" s="27" t="s">
        <v>2805</v>
      </c>
      <c r="R2148" s="27" t="s">
        <v>1765</v>
      </c>
      <c r="S2148" s="27" t="s">
        <v>325</v>
      </c>
      <c r="T2148" s="27"/>
      <c r="U2148" s="28">
        <v>46127</v>
      </c>
      <c r="X2148" s="27"/>
      <c r="Y2148" s="27"/>
      <c r="Z2148" s="29"/>
      <c r="AA2148" s="29">
        <v>0.38194444444444442</v>
      </c>
      <c r="AB2148" s="29">
        <v>0.52083333333333337</v>
      </c>
      <c r="AC2148" s="30">
        <v>46122</v>
      </c>
      <c r="AD2148" s="15" t="str">
        <f>IF(Tabla2[[#This Row],[HORA ENTREGA]]="DIRECTO","On time", IF(AA2148&lt;&gt;"",IF(Tabla2[[#This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48" s="15" t="str">
        <f>MID(Tabla2[[#This Row],[TIPO]],1,3)</f>
        <v xml:space="preserve">20 </v>
      </c>
      <c r="AF21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SOCIEDAD COMERCIAL MARBEN PETS LTDA */ Cont: * MSMU3196260*/ HR Entrega: *08:00* /Dirección: *RL705UTA F-852 LA FRAGUA 931, LOTE NUMERO 32 bodega principal</v>
      </c>
      <c r="AG2148" s="38" t="str">
        <f>IFERROR(HYPERLINK("https://wa.me/"&amp;Tabla2[[#This Row],[CONTACTO]]&amp;"?text="&amp;Tabla2[[#This Row],[Mensaje]],"Enviar mensaje"),"")</f>
        <v>Enviar mensaje</v>
      </c>
      <c r="AH2148" s="15" t="str">
        <f>CONCATENATE(A2148,F2148)</f>
        <v>2147MSMU3196260</v>
      </c>
      <c r="AI2148" s="15" t="str">
        <f>CONCATENATE("ENT-",A2148)</f>
        <v>ENT-2147</v>
      </c>
      <c r="AJ2148" s="15" t="str">
        <f>IF(Tabla2[[#This Row],[Op]]&lt;&gt;"","ENTREGA","")</f>
        <v>ENTREGA</v>
      </c>
      <c r="AK2148" s="40" t="str">
        <f>(Tabla2[[#This Row],[FECHA ENTREGA]]&amp;Tabla2[[#This Row],[HORA ENTREGA]])</f>
        <v>461220,333333333333333</v>
      </c>
      <c r="AL2148" s="34" t="str">
        <f>IFERROR(HYPERLINK("https://wa.me/"&amp;Tabla2[[#This Row],[CONTACTO]]&amp;"?text="&amp;Tabla2[[#This Row],[Mensaje]]),"")</f>
        <v>https://wa.me/56956063271?text=Hola!%0AServicio del día 10-04%0A *Cliente:* SOCIEDAD COMERCIAL MARBEN PETS LTDA */ Cont: * MSMU3196260*/ HR Entrega: *08:00* /Dirección: *RL705UTA F-852 LA FRAGUA 931, LOTE NUMERO 32 bodega principal</v>
      </c>
    </row>
    <row r="2149" spans="1:38" s="15" customFormat="1" ht="16.5" customHeight="1" x14ac:dyDescent="0.2">
      <c r="A2149" s="15">
        <f>ROW(A2148)</f>
        <v>2148</v>
      </c>
      <c r="B2149" s="15">
        <f>IF(J2149=J2148,B2148+1,1)</f>
        <v>37</v>
      </c>
      <c r="C2149" s="15" t="s">
        <v>236</v>
      </c>
      <c r="D2149" s="25" t="s">
        <v>39</v>
      </c>
      <c r="E2149" s="27">
        <v>299586</v>
      </c>
      <c r="F2149" s="27" t="s">
        <v>3361</v>
      </c>
      <c r="G2149" s="27" t="s">
        <v>64</v>
      </c>
      <c r="H2149" s="27">
        <v>29100</v>
      </c>
      <c r="I2149" s="27" t="s">
        <v>42</v>
      </c>
      <c r="J2149" s="28">
        <v>46122</v>
      </c>
      <c r="K2149" s="26">
        <v>0.33333333333333331</v>
      </c>
      <c r="L2149" s="26"/>
      <c r="M2149" s="27" t="s">
        <v>180</v>
      </c>
      <c r="N2149" s="25">
        <f>IFERROR(VLOOKUP(M2149,Data!$J$1:$K$58,2,0),"")</f>
        <v>56956063271</v>
      </c>
      <c r="O2149" s="27" t="s">
        <v>98</v>
      </c>
      <c r="P2149" s="27"/>
      <c r="Q2149" s="27" t="s">
        <v>2805</v>
      </c>
      <c r="R2149" s="27" t="s">
        <v>1765</v>
      </c>
      <c r="S2149" s="27" t="s">
        <v>112</v>
      </c>
      <c r="T2149" s="27"/>
      <c r="U2149" s="28">
        <v>46127</v>
      </c>
      <c r="X2149" s="27"/>
      <c r="Y2149" s="27"/>
      <c r="Z2149" s="29"/>
      <c r="AA2149" s="29">
        <v>0.52986111111111112</v>
      </c>
      <c r="AB2149" s="29">
        <v>0.66666666666666663</v>
      </c>
      <c r="AC2149" s="30">
        <v>46122</v>
      </c>
      <c r="AD2149" s="15" t="str">
        <f>IF(Tabla2[[#This Row],[HORA ENTREGA]]="DIRECTO","On time", IF(AA2149&lt;&gt;"",IF(Tabla2[[#This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49" s="15" t="str">
        <f>MID(Tabla2[[#This Row],[TIPO]],1,3)</f>
        <v xml:space="preserve">20 </v>
      </c>
      <c r="AF21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SOCIEDAD COMERCIAL MARBEN PETS LTDA */ Cont: * MSBU2891860*/ HR Entrega: *08:00* /Dirección: *RL705UTA F-852 LA FRAGUA 931, LOTE NUMERO 32 bodega principal</v>
      </c>
      <c r="AG2149" s="38" t="str">
        <f>IFERROR(HYPERLINK("https://wa.me/"&amp;Tabla2[[#This Row],[CONTACTO]]&amp;"?text="&amp;Tabla2[[#This Row],[Mensaje]],"Enviar mensaje"),"")</f>
        <v>Enviar mensaje</v>
      </c>
      <c r="AH2149" s="15" t="str">
        <f>CONCATENATE(A2149,F2149)</f>
        <v>2148MSBU2891860</v>
      </c>
      <c r="AI2149" s="15" t="str">
        <f>CONCATENATE("ENT-",A2149)</f>
        <v>ENT-2148</v>
      </c>
      <c r="AJ2149" s="15" t="str">
        <f>IF(Tabla2[[#This Row],[Op]]&lt;&gt;"","ENTREGA","")</f>
        <v>ENTREGA</v>
      </c>
      <c r="AK2149" s="40" t="str">
        <f>(Tabla2[[#This Row],[FECHA ENTREGA]]&amp;Tabla2[[#This Row],[HORA ENTREGA]])</f>
        <v>461220,333333333333333</v>
      </c>
      <c r="AL2149" s="34" t="str">
        <f>IFERROR(HYPERLINK("https://wa.me/"&amp;Tabla2[[#This Row],[CONTACTO]]&amp;"?text="&amp;Tabla2[[#This Row],[Mensaje]]),"")</f>
        <v>https://wa.me/56956063271?text=Hola!%0AServicio del día 10-04%0A *Cliente:* SOCIEDAD COMERCIAL MARBEN PETS LTDA */ Cont: * MSBU2891860*/ HR Entrega: *08:00* /Dirección: *RL705UTA F-852 LA FRAGUA 931, LOTE NUMERO 32 bodega principal</v>
      </c>
    </row>
    <row r="2150" spans="1:38" s="15" customFormat="1" ht="16.5" customHeight="1" x14ac:dyDescent="0.2">
      <c r="A2150" s="15">
        <f>ROW(A2149)</f>
        <v>2149</v>
      </c>
      <c r="B2150" s="15">
        <f>IF(J2150=J2149,B2149+1,1)</f>
        <v>38</v>
      </c>
      <c r="C2150" s="15" t="s">
        <v>236</v>
      </c>
      <c r="D2150" s="25" t="s">
        <v>39</v>
      </c>
      <c r="E2150" s="27">
        <v>508693</v>
      </c>
      <c r="F2150" s="27" t="s">
        <v>3362</v>
      </c>
      <c r="G2150" s="27" t="s">
        <v>64</v>
      </c>
      <c r="H2150" s="27">
        <v>29100</v>
      </c>
      <c r="I2150" s="27" t="s">
        <v>42</v>
      </c>
      <c r="J2150" s="28">
        <v>46122</v>
      </c>
      <c r="K2150" s="26">
        <v>0.33333333333333331</v>
      </c>
      <c r="L2150" s="26" t="s">
        <v>3363</v>
      </c>
      <c r="M2150" s="27" t="s">
        <v>86</v>
      </c>
      <c r="N2150" s="25">
        <f>IFERROR(VLOOKUP(M2150,Data!$J$1:$K$58,2,0),"")</f>
        <v>56956654384</v>
      </c>
      <c r="O2150" s="27" t="s">
        <v>87</v>
      </c>
      <c r="P2150" s="27"/>
      <c r="Q2150" s="27" t="s">
        <v>3364</v>
      </c>
      <c r="R2150" s="27" t="s">
        <v>74</v>
      </c>
      <c r="S2150" s="27" t="s">
        <v>3152</v>
      </c>
      <c r="T2150" s="27"/>
      <c r="U2150" s="28">
        <v>46122</v>
      </c>
      <c r="X2150" s="27"/>
      <c r="Y2150" s="27"/>
      <c r="Z2150" s="29"/>
      <c r="AA2150" s="29">
        <v>0.33333333333333331</v>
      </c>
      <c r="AB2150" s="29">
        <v>0.62152777777777779</v>
      </c>
      <c r="AC2150" s="30">
        <v>46122</v>
      </c>
      <c r="AD2150" s="15" t="str">
        <f>IF(Tabla2[[#This Row],[HORA ENTREGA]]="DIRECTO","On time", IF(AA2150&lt;&gt;"",IF(Tabla2[[#This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0" s="15" t="str">
        <f>MID(Tabla2[[#This Row],[TIPO]],1,3)</f>
        <v xml:space="preserve">20 </v>
      </c>
      <c r="AF21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SOCIEDAD COMERCIAL MARBEN PETS LTDA */ Cont: * MSNU3314073*/ HR Entrega: *08:00* /Dirección: *CALLE CANAL LA PUNTA N8779 RENCA BODEGA 65 Y 66</v>
      </c>
      <c r="AG2150" s="38" t="str">
        <f>IFERROR(HYPERLINK("https://wa.me/"&amp;Tabla2[[#This Row],[CONTACTO]]&amp;"?text="&amp;Tabla2[[#This Row],[Mensaje]],"Enviar mensaje"),"")</f>
        <v>Enviar mensaje</v>
      </c>
      <c r="AH2150" s="15" t="str">
        <f>CONCATENATE(A2150,F2150)</f>
        <v>2149MSNU3314073</v>
      </c>
      <c r="AI2150" s="15" t="str">
        <f>CONCATENATE("ENT-",A2150)</f>
        <v>ENT-2149</v>
      </c>
      <c r="AJ2150" s="15" t="str">
        <f>IF(Tabla2[[#This Row],[Op]]&lt;&gt;"","ENTREGA","")</f>
        <v>ENTREGA</v>
      </c>
      <c r="AK2150" s="40" t="str">
        <f>(Tabla2[[#This Row],[FECHA ENTREGA]]&amp;Tabla2[[#This Row],[HORA ENTREGA]])</f>
        <v>461220,333333333333333</v>
      </c>
      <c r="AL2150" s="34" t="str">
        <f>IFERROR(HYPERLINK("https://wa.me/"&amp;Tabla2[[#This Row],[CONTACTO]]&amp;"?text="&amp;Tabla2[[#This Row],[Mensaje]]),"")</f>
        <v>https://wa.me/56956654384?text=Hola!%0AServicio del día 10-04%0A *Cliente:* SOCIEDAD COMERCIAL MARBEN PETS LTDA */ Cont: * MSNU3314073*/ HR Entrega: *08:00* /Dirección: *CALLE CANAL LA PUNTA N8779 RENCA BODEGA 65 Y 66</v>
      </c>
    </row>
    <row r="2151" spans="1:38" s="15" customFormat="1" ht="16.5" customHeight="1" x14ac:dyDescent="0.2">
      <c r="A2151" s="15">
        <f>ROW(A2150)</f>
        <v>2150</v>
      </c>
      <c r="B2151" s="15">
        <f>IF(J2151=J2150,B2150+1,1)</f>
        <v>39</v>
      </c>
      <c r="C2151" s="15" t="s">
        <v>1313</v>
      </c>
      <c r="D2151" s="25" t="s">
        <v>39</v>
      </c>
      <c r="E2151" s="27">
        <v>303399</v>
      </c>
      <c r="F2151" s="27" t="s">
        <v>3365</v>
      </c>
      <c r="G2151" s="27" t="s">
        <v>64</v>
      </c>
      <c r="H2151" s="27">
        <v>17970</v>
      </c>
      <c r="I2151" s="27" t="s">
        <v>3366</v>
      </c>
      <c r="J2151" s="28">
        <v>46122</v>
      </c>
      <c r="K2151" s="26">
        <v>0.33333333333333331</v>
      </c>
      <c r="L2151" s="26" t="s">
        <v>3311</v>
      </c>
      <c r="M2151" s="27" t="s">
        <v>233</v>
      </c>
      <c r="N2151" s="25">
        <f>IFERROR(VLOOKUP(M2151,Data!$J$1:$K$58,2,0),"")</f>
        <v>56998494086</v>
      </c>
      <c r="O2151" s="27" t="s">
        <v>234</v>
      </c>
      <c r="P2151" s="27"/>
      <c r="Q2151" s="27" t="s">
        <v>1316</v>
      </c>
      <c r="R2151" s="27" t="s">
        <v>218</v>
      </c>
      <c r="S2151" s="27" t="s">
        <v>3157</v>
      </c>
      <c r="T2151" s="27"/>
      <c r="U2151" s="28">
        <v>46122</v>
      </c>
      <c r="X2151" s="27"/>
      <c r="Y2151" s="27"/>
      <c r="Z2151" s="29"/>
      <c r="AA2151" s="29">
        <v>0.3263888888888889</v>
      </c>
      <c r="AB2151" s="29">
        <v>0.40833333333333333</v>
      </c>
      <c r="AC2151" s="30">
        <v>46122</v>
      </c>
      <c r="AD2151" s="15" t="str">
        <f>IF(Tabla2[[#This Row],[HORA ENTREGA]]="DIRECTO","On time", IF(AA2151&lt;&gt;"",IF(Tabla2[[#This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1" s="15" t="str">
        <f>MID(Tabla2[[#This Row],[TIPO]],1,3)</f>
        <v xml:space="preserve">20 </v>
      </c>
      <c r="AF21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STAR CLUTCH S A */ Cont: * OCGU2089431*/ HR Entrega: *08:00* /Dirección: *CAMINO SAN PEDRO 9580, PUDAHUEL</v>
      </c>
      <c r="AG2151" s="38" t="str">
        <f>IFERROR(HYPERLINK("https://wa.me/"&amp;Tabla2[[#This Row],[CONTACTO]]&amp;"?text="&amp;Tabla2[[#This Row],[Mensaje]],"Enviar mensaje"),"")</f>
        <v>Enviar mensaje</v>
      </c>
      <c r="AH2151" s="15" t="str">
        <f>CONCATENATE(A2151,F2151)</f>
        <v>2150OCGU2089431</v>
      </c>
      <c r="AI2151" s="15" t="str">
        <f>CONCATENATE("ENT-",A2151)</f>
        <v>ENT-2150</v>
      </c>
      <c r="AJ2151" s="15" t="str">
        <f>IF(Tabla2[[#This Row],[Op]]&lt;&gt;"","ENTREGA","")</f>
        <v>ENTREGA</v>
      </c>
      <c r="AK2151" s="40" t="str">
        <f>(Tabla2[[#This Row],[FECHA ENTREGA]]&amp;Tabla2[[#This Row],[HORA ENTREGA]])</f>
        <v>461220,333333333333333</v>
      </c>
      <c r="AL2151" s="34" t="str">
        <f>IFERROR(HYPERLINK("https://wa.me/"&amp;Tabla2[[#This Row],[CONTACTO]]&amp;"?text="&amp;Tabla2[[#This Row],[Mensaje]]),"")</f>
        <v>https://wa.me/56998494086?text=Hola!%0AServicio del día 10-04%0A *Cliente:* STAR CLUTCH S A */ Cont: * OCGU2089431*/ HR Entrega: *08:00* /Dirección: *CAMINO SAN PEDRO 9580, PUDAHUEL</v>
      </c>
    </row>
    <row r="2152" spans="1:38" s="15" customFormat="1" ht="16.5" customHeight="1" x14ac:dyDescent="0.2">
      <c r="A2152" s="15">
        <f>ROW(A2151)</f>
        <v>2151</v>
      </c>
      <c r="B2152" s="15">
        <f>IF(J2152=J2151,B2151+1,1)</f>
        <v>40</v>
      </c>
      <c r="C2152" s="15" t="s">
        <v>239</v>
      </c>
      <c r="D2152" s="25" t="s">
        <v>39</v>
      </c>
      <c r="E2152" s="27">
        <v>302275</v>
      </c>
      <c r="F2152" s="27" t="s">
        <v>3367</v>
      </c>
      <c r="G2152" s="27" t="s">
        <v>41</v>
      </c>
      <c r="H2152" s="27">
        <v>18700</v>
      </c>
      <c r="I2152" s="27" t="s">
        <v>42</v>
      </c>
      <c r="J2152" s="28">
        <v>46122</v>
      </c>
      <c r="K2152" s="26">
        <v>0.33333333333333331</v>
      </c>
      <c r="L2152" s="26"/>
      <c r="M2152" s="27" t="s">
        <v>117</v>
      </c>
      <c r="N2152" s="25">
        <f>IFERROR(VLOOKUP(M2152,Data!$J$1:$K$58,2,0),"")</f>
        <v>56973887539</v>
      </c>
      <c r="O2152" s="27" t="s">
        <v>118</v>
      </c>
      <c r="P2152" s="27"/>
      <c r="Q2152" s="27" t="s">
        <v>1036</v>
      </c>
      <c r="R2152" s="27" t="s">
        <v>1710</v>
      </c>
      <c r="S2152" s="27" t="s">
        <v>117</v>
      </c>
      <c r="T2152" s="27"/>
      <c r="U2152" s="28">
        <v>46122</v>
      </c>
      <c r="X2152" s="27"/>
      <c r="Y2152" s="27"/>
      <c r="Z2152" s="29"/>
      <c r="AA2152" s="29">
        <v>0.3527777777777778</v>
      </c>
      <c r="AB2152" s="29">
        <v>0.47916666666666669</v>
      </c>
      <c r="AC2152" s="30">
        <v>46122</v>
      </c>
      <c r="AD2152" s="15" t="str">
        <f>IF(Tabla2[[#This Row],[HORA ENTREGA]]="DIRECTO","On time", IF(AA2152&lt;&gt;"",IF(Tabla2[[#This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52" s="15" t="str">
        <f>MID(Tabla2[[#This Row],[TIPO]],1,3)</f>
        <v xml:space="preserve">40 </v>
      </c>
      <c r="AF21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SUPERMERCADO DEL NEUMATICO LTDA */ Cont: * TGCU5352148*/ HR Entrega: *08:00* /Dirección: *AV. GENERAL VELASQUEZ 10901, SAN BERNARDO</v>
      </c>
      <c r="AG2152" s="38" t="str">
        <f>IFERROR(HYPERLINK("https://wa.me/"&amp;Tabla2[[#This Row],[CONTACTO]]&amp;"?text="&amp;Tabla2[[#This Row],[Mensaje]],"Enviar mensaje"),"")</f>
        <v>Enviar mensaje</v>
      </c>
      <c r="AH2152" s="15" t="str">
        <f>CONCATENATE(A2152,F2152)</f>
        <v>2151TGCU5352148</v>
      </c>
      <c r="AI2152" s="15" t="str">
        <f>CONCATENATE("ENT-",A2152)</f>
        <v>ENT-2151</v>
      </c>
      <c r="AJ2152" s="15" t="str">
        <f>IF(Tabla2[[#This Row],[Op]]&lt;&gt;"","ENTREGA","")</f>
        <v>ENTREGA</v>
      </c>
      <c r="AK2152" s="40" t="str">
        <f>(Tabla2[[#This Row],[FECHA ENTREGA]]&amp;Tabla2[[#This Row],[HORA ENTREGA]])</f>
        <v>461220,333333333333333</v>
      </c>
      <c r="AL2152" s="34" t="str">
        <f>IFERROR(HYPERLINK("https://wa.me/"&amp;Tabla2[[#This Row],[CONTACTO]]&amp;"?text="&amp;Tabla2[[#This Row],[Mensaje]]),"")</f>
        <v>https://wa.me/56973887539?text=Hola!%0AServicio del día 10-04%0A *Cliente:* SUPERMERCADO DEL NEUMATICO LTDA */ Cont: * TGCU5352148*/ HR Entrega: *08:00* /Dirección: *AV. GENERAL VELASQUEZ 10901, SAN BERNARDO</v>
      </c>
    </row>
    <row r="2153" spans="1:38" s="15" customFormat="1" ht="16.5" customHeight="1" x14ac:dyDescent="0.2">
      <c r="A2153" s="15">
        <f>ROW(A2152)</f>
        <v>2152</v>
      </c>
      <c r="B2153" s="15">
        <f>IF(J2153=J2152,B2152+1,1)</f>
        <v>41</v>
      </c>
      <c r="C2153" s="15" t="s">
        <v>447</v>
      </c>
      <c r="D2153" s="25" t="s">
        <v>39</v>
      </c>
      <c r="E2153" s="27">
        <v>380506</v>
      </c>
      <c r="F2153" s="27" t="s">
        <v>3368</v>
      </c>
      <c r="G2153" s="27" t="s">
        <v>465</v>
      </c>
      <c r="H2153" s="27">
        <v>12168</v>
      </c>
      <c r="I2153" s="27" t="s">
        <v>42</v>
      </c>
      <c r="J2153" s="28">
        <v>46122</v>
      </c>
      <c r="K2153" s="26">
        <v>0.33333333333333331</v>
      </c>
      <c r="L2153" s="26"/>
      <c r="M2153" s="27" t="s">
        <v>155</v>
      </c>
      <c r="N2153" s="25">
        <f>IFERROR(VLOOKUP(M2153,Data!$J$1:$K$58,2,0),"")</f>
        <v>56926181825</v>
      </c>
      <c r="O2153" s="27" t="s">
        <v>314</v>
      </c>
      <c r="P2153" s="27"/>
      <c r="Q2153" s="27" t="s">
        <v>450</v>
      </c>
      <c r="R2153" s="27" t="s">
        <v>1546</v>
      </c>
      <c r="S2153" s="27" t="s">
        <v>155</v>
      </c>
      <c r="T2153" s="27"/>
      <c r="U2153" s="28">
        <v>46122</v>
      </c>
      <c r="X2153" s="27"/>
      <c r="Y2153" s="27"/>
      <c r="Z2153" s="29"/>
      <c r="AA2153" s="29">
        <v>0.3125</v>
      </c>
      <c r="AB2153" s="29">
        <v>0.41666666666666669</v>
      </c>
      <c r="AC2153" s="30">
        <v>46122</v>
      </c>
      <c r="AD2153" s="15" t="str">
        <f>IF(Tabla2[[#This Row],[HORA ENTREGA]]="DIRECTO","On time", IF(AA2153&lt;&gt;"",IF(Tabla2[[#This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3" s="15" t="str">
        <f>MID(Tabla2[[#This Row],[TIPO]],1,3)</f>
        <v xml:space="preserve">40 </v>
      </c>
      <c r="AF21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TECNIKA S A */ Cont: * FANU1247080*/ HR Entrega: *08:00* /Dirección: *Los Olivos 1270, Pudahuel</v>
      </c>
      <c r="AG2153" s="38" t="str">
        <f>IFERROR(HYPERLINK("https://wa.me/"&amp;Tabla2[[#This Row],[CONTACTO]]&amp;"?text="&amp;Tabla2[[#This Row],[Mensaje]],"Enviar mensaje"),"")</f>
        <v>Enviar mensaje</v>
      </c>
      <c r="AH2153" s="15" t="str">
        <f>CONCATENATE(A2153,F2153)</f>
        <v>2152FANU1247080</v>
      </c>
      <c r="AI2153" s="15" t="str">
        <f>CONCATENATE("ENT-",A2153)</f>
        <v>ENT-2152</v>
      </c>
      <c r="AJ2153" s="15" t="str">
        <f>IF(Tabla2[[#This Row],[Op]]&lt;&gt;"","ENTREGA","")</f>
        <v>ENTREGA</v>
      </c>
      <c r="AK2153" s="40" t="str">
        <f>(Tabla2[[#This Row],[FECHA ENTREGA]]&amp;Tabla2[[#This Row],[HORA ENTREGA]])</f>
        <v>461220,333333333333333</v>
      </c>
      <c r="AL2153" s="34" t="str">
        <f>IFERROR(HYPERLINK("https://wa.me/"&amp;Tabla2[[#This Row],[CONTACTO]]&amp;"?text="&amp;Tabla2[[#This Row],[Mensaje]]),"")</f>
        <v>https://wa.me/56926181825?text=Hola!%0AServicio del día 10-04%0A *Cliente:* TECNIKA S A */ Cont: * FANU1247080*/ HR Entrega: *08:00* /Dirección: *Los Olivos 1270, Pudahuel</v>
      </c>
    </row>
    <row r="2154" spans="1:38" s="15" customFormat="1" ht="16.5" customHeight="1" x14ac:dyDescent="0.2">
      <c r="A2154" s="15">
        <f>ROW(A2153)</f>
        <v>2153</v>
      </c>
      <c r="B2154" s="15">
        <f>IF(J2154=J2153,B2153+1,1)</f>
        <v>42</v>
      </c>
      <c r="C2154" s="15" t="s">
        <v>2344</v>
      </c>
      <c r="D2154" s="25" t="s">
        <v>39</v>
      </c>
      <c r="E2154" s="27">
        <v>1198761</v>
      </c>
      <c r="F2154" s="27" t="s">
        <v>3369</v>
      </c>
      <c r="G2154" s="27" t="s">
        <v>41</v>
      </c>
      <c r="H2154" s="27">
        <v>6003</v>
      </c>
      <c r="I2154" s="27" t="s">
        <v>3370</v>
      </c>
      <c r="J2154" s="28">
        <v>46122</v>
      </c>
      <c r="K2154" s="26">
        <v>0.33333333333333331</v>
      </c>
      <c r="L2154" s="26"/>
      <c r="M2154" s="27" t="s">
        <v>325</v>
      </c>
      <c r="N2154" s="25">
        <f>IFERROR(VLOOKUP(M2154,Data!$J$1:$K$58,2,0),"")</f>
        <v>56964850744</v>
      </c>
      <c r="O2154" s="27" t="s">
        <v>326</v>
      </c>
      <c r="P2154" s="27"/>
      <c r="Q2154" s="27" t="s">
        <v>3110</v>
      </c>
      <c r="R2154" s="27" t="s">
        <v>1911</v>
      </c>
      <c r="S2154" s="27" t="s">
        <v>325</v>
      </c>
      <c r="T2154" s="27"/>
      <c r="U2154" s="28">
        <v>46122</v>
      </c>
      <c r="X2154" s="27"/>
      <c r="Y2154" s="27"/>
      <c r="Z2154" s="29"/>
      <c r="AA2154" s="29">
        <v>0.31944444444444442</v>
      </c>
      <c r="AB2154" s="29">
        <v>0.43402777777777779</v>
      </c>
      <c r="AC2154" s="30">
        <v>46122</v>
      </c>
      <c r="AD2154" s="15" t="str">
        <f>IF(Tabla2[[#This Row],[HORA ENTREGA]]="DIRECTO","On time", IF(AA2154&lt;&gt;"",IF(Tabla2[[#This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4" s="15" t="str">
        <f>MID(Tabla2[[#This Row],[TIPO]],1,3)</f>
        <v xml:space="preserve">40 </v>
      </c>
      <c r="AF21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THE ANDES BRANDS */ Cont: * TLLU4963509*/ HR Entrega: *08:00* /Dirección: *Boulevard Poniente, Modulos 21 y 22 Enea, Pudahuel </v>
      </c>
      <c r="AG2154" s="38" t="str">
        <f>IFERROR(HYPERLINK("https://wa.me/"&amp;Tabla2[[#This Row],[CONTACTO]]&amp;"?text="&amp;Tabla2[[#This Row],[Mensaje]],"Enviar mensaje"),"")</f>
        <v>Enviar mensaje</v>
      </c>
      <c r="AH2154" s="15" t="str">
        <f>CONCATENATE(A2154,F2154)</f>
        <v>2153TLLU4963509</v>
      </c>
      <c r="AI2154" s="15" t="str">
        <f>CONCATENATE("ENT-",A2154)</f>
        <v>ENT-2153</v>
      </c>
      <c r="AJ2154" s="15" t="str">
        <f>IF(Tabla2[[#This Row],[Op]]&lt;&gt;"","ENTREGA","")</f>
        <v>ENTREGA</v>
      </c>
      <c r="AK2154" s="40" t="str">
        <f>(Tabla2[[#This Row],[FECHA ENTREGA]]&amp;Tabla2[[#This Row],[HORA ENTREGA]])</f>
        <v>461220,333333333333333</v>
      </c>
      <c r="AL2154" s="34" t="str">
        <f>IFERROR(HYPERLINK("https://wa.me/"&amp;Tabla2[[#This Row],[CONTACTO]]&amp;"?text="&amp;Tabla2[[#This Row],[Mensaje]]),"")</f>
        <v xml:space="preserve">https://wa.me/56964850744?text=Hola!%0AServicio del día 10-04%0A *Cliente:* THE ANDES BRANDS */ Cont: * TLLU4963509*/ HR Entrega: *08:00* /Dirección: *Boulevard Poniente, Modulos 21 y 22 Enea, Pudahuel </v>
      </c>
    </row>
    <row r="2155" spans="1:38" s="15" customFormat="1" ht="16.5" customHeight="1" x14ac:dyDescent="0.2">
      <c r="A2155" s="15">
        <f>ROW(A2154)</f>
        <v>2154</v>
      </c>
      <c r="B2155" s="15">
        <f>IF(J2155=J2154,B2154+1,1)</f>
        <v>43</v>
      </c>
      <c r="C2155" s="15" t="s">
        <v>2344</v>
      </c>
      <c r="D2155" s="25" t="s">
        <v>39</v>
      </c>
      <c r="E2155" s="27">
        <v>1198765</v>
      </c>
      <c r="F2155" s="27" t="s">
        <v>3371</v>
      </c>
      <c r="G2155" s="27" t="s">
        <v>41</v>
      </c>
      <c r="H2155" s="27">
        <v>7348</v>
      </c>
      <c r="I2155" s="27" t="s">
        <v>3372</v>
      </c>
      <c r="J2155" s="28">
        <v>46122</v>
      </c>
      <c r="K2155" s="26">
        <v>0.33333333333333331</v>
      </c>
      <c r="L2155" s="26"/>
      <c r="M2155" s="27" t="s">
        <v>971</v>
      </c>
      <c r="N2155" s="25">
        <f>IFERROR(VLOOKUP(M2155,Data!$J$1:$K$58,2,0),"")</f>
        <v>56999972473</v>
      </c>
      <c r="O2155" s="27" t="s">
        <v>348</v>
      </c>
      <c r="P2155" s="27"/>
      <c r="Q2155" s="27" t="s">
        <v>3110</v>
      </c>
      <c r="R2155" s="27" t="s">
        <v>3252</v>
      </c>
      <c r="S2155" s="27" t="s">
        <v>971</v>
      </c>
      <c r="T2155" s="27"/>
      <c r="U2155" s="28">
        <v>46122</v>
      </c>
      <c r="X2155" s="27"/>
      <c r="Y2155" s="27"/>
      <c r="Z2155" s="29"/>
      <c r="AA2155" s="29">
        <v>0.31597222222222221</v>
      </c>
      <c r="AB2155" s="29">
        <v>0.43402777777777779</v>
      </c>
      <c r="AC2155" s="30">
        <v>46122</v>
      </c>
      <c r="AD2155" s="15" t="str">
        <f>IF(Tabla2[[#This Row],[HORA ENTREGA]]="DIRECTO","On time", IF(AA2155&lt;&gt;"",IF(Tabla2[[#This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5" s="15" t="str">
        <f>MID(Tabla2[[#This Row],[TIPO]],1,3)</f>
        <v xml:space="preserve">40 </v>
      </c>
      <c r="AF21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10-04%0A *Cliente:* THE ANDES BRANDS */ Cont: * ECMU5767287*/ HR Entrega: *08:00* /Dirección: *Boulevard Poniente, Modulos 21 y 22 Enea, Pudahuel </v>
      </c>
      <c r="AG2155" s="38" t="str">
        <f>IFERROR(HYPERLINK("https://wa.me/"&amp;Tabla2[[#This Row],[CONTACTO]]&amp;"?text="&amp;Tabla2[[#This Row],[Mensaje]],"Enviar mensaje"),"")</f>
        <v>Enviar mensaje</v>
      </c>
      <c r="AH2155" s="15" t="str">
        <f>CONCATENATE(A2155,F2155)</f>
        <v>2154ECMU5767287</v>
      </c>
      <c r="AI2155" s="15" t="str">
        <f>CONCATENATE("ENT-",A2155)</f>
        <v>ENT-2154</v>
      </c>
      <c r="AJ2155" s="15" t="str">
        <f>IF(Tabla2[[#This Row],[Op]]&lt;&gt;"","ENTREGA","")</f>
        <v>ENTREGA</v>
      </c>
      <c r="AK2155" s="40" t="str">
        <f>(Tabla2[[#This Row],[FECHA ENTREGA]]&amp;Tabla2[[#This Row],[HORA ENTREGA]])</f>
        <v>461220,333333333333333</v>
      </c>
      <c r="AL2155" s="34" t="str">
        <f>IFERROR(HYPERLINK("https://wa.me/"&amp;Tabla2[[#This Row],[CONTACTO]]&amp;"?text="&amp;Tabla2[[#This Row],[Mensaje]]),"")</f>
        <v xml:space="preserve">https://wa.me/56999972473?text=Hola!%0AServicio del día 10-04%0A *Cliente:* THE ANDES BRANDS */ Cont: * ECMU5767287*/ HR Entrega: *08:00* /Dirección: *Boulevard Poniente, Modulos 21 y 22 Enea, Pudahuel </v>
      </c>
    </row>
    <row r="2156" spans="1:38" s="15" customFormat="1" ht="16.5" customHeight="1" x14ac:dyDescent="0.2">
      <c r="A2156" s="15">
        <f>ROW(A2155)</f>
        <v>2155</v>
      </c>
      <c r="B2156" s="15">
        <f>IF(J2156=J2155,B2155+1,1)</f>
        <v>44</v>
      </c>
      <c r="C2156" s="15" t="s">
        <v>244</v>
      </c>
      <c r="D2156" s="25" t="s">
        <v>39</v>
      </c>
      <c r="E2156" s="27">
        <v>531481</v>
      </c>
      <c r="F2156" s="27" t="s">
        <v>3373</v>
      </c>
      <c r="G2156" s="27" t="s">
        <v>64</v>
      </c>
      <c r="H2156" s="27">
        <v>6550</v>
      </c>
      <c r="I2156" s="27" t="s">
        <v>3374</v>
      </c>
      <c r="J2156" s="28">
        <v>46122</v>
      </c>
      <c r="K2156" s="26">
        <v>0.375</v>
      </c>
      <c r="L2156" s="26"/>
      <c r="M2156" s="27" t="s">
        <v>45</v>
      </c>
      <c r="N2156" s="25">
        <f>IFERROR(VLOOKUP(M2156,Data!$J$1:$K$58,2,0),"")</f>
        <v>56950981572</v>
      </c>
      <c r="O2156" s="27" t="s">
        <v>46</v>
      </c>
      <c r="P2156" s="27"/>
      <c r="Q2156" s="27" t="s">
        <v>249</v>
      </c>
      <c r="R2156" s="27" t="s">
        <v>218</v>
      </c>
      <c r="S2156" s="27" t="s">
        <v>3266</v>
      </c>
      <c r="T2156" s="27"/>
      <c r="U2156" s="28">
        <v>46122</v>
      </c>
      <c r="X2156" s="27"/>
      <c r="Y2156" s="27"/>
      <c r="Z2156" s="29"/>
      <c r="AA2156" s="29">
        <v>0.3298611111111111</v>
      </c>
      <c r="AB2156" s="29">
        <v>0.45833333333333331</v>
      </c>
      <c r="AC2156" s="30">
        <v>46122</v>
      </c>
      <c r="AD2156" s="15" t="str">
        <f>IF(Tabla2[[#This Row],[HORA ENTREGA]]="DIRECTO","On time", IF(AA2156&lt;&gt;"",IF(Tabla2[[#This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6" s="15" t="str">
        <f>MID(Tabla2[[#This Row],[TIPO]],1,3)</f>
        <v xml:space="preserve">20 </v>
      </c>
      <c r="AF21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VILLAR HERMANOS S.A. */ Cont: * BEAU2374820*/ HR Entrega: *09:00* /Dirección: *SALAR DE ATACAMA 1330, PUDAHUEL</v>
      </c>
      <c r="AG2156" s="38" t="str">
        <f>IFERROR(HYPERLINK("https://wa.me/"&amp;Tabla2[[#This Row],[CONTACTO]]&amp;"?text="&amp;Tabla2[[#This Row],[Mensaje]],"Enviar mensaje"),"")</f>
        <v>Enviar mensaje</v>
      </c>
      <c r="AH2156" s="15" t="str">
        <f>CONCATENATE(A2156,F2156)</f>
        <v>2155BEAU2374820</v>
      </c>
      <c r="AI2156" s="15" t="str">
        <f>CONCATENATE("ENT-",A2156)</f>
        <v>ENT-2155</v>
      </c>
      <c r="AJ2156" s="15" t="str">
        <f>IF(Tabla2[[#This Row],[Op]]&lt;&gt;"","ENTREGA","")</f>
        <v>ENTREGA</v>
      </c>
      <c r="AK2156" s="40" t="str">
        <f>(Tabla2[[#This Row],[FECHA ENTREGA]]&amp;Tabla2[[#This Row],[HORA ENTREGA]])</f>
        <v>461220,375</v>
      </c>
      <c r="AL2156" s="34" t="str">
        <f>IFERROR(HYPERLINK("https://wa.me/"&amp;Tabla2[[#This Row],[CONTACTO]]&amp;"?text="&amp;Tabla2[[#This Row],[Mensaje]]),"")</f>
        <v>https://wa.me/56950981572?text=Hola!%0AServicio del día 10-04%0A *Cliente:* VILLAR HERMANOS S.A. */ Cont: * BEAU2374820*/ HR Entrega: *09:00* /Dirección: *SALAR DE ATACAMA 1330, PUDAHUEL</v>
      </c>
    </row>
    <row r="2157" spans="1:38" s="15" customFormat="1" ht="16.5" customHeight="1" x14ac:dyDescent="0.2">
      <c r="A2157" s="15">
        <f>ROW(A2156)</f>
        <v>2156</v>
      </c>
      <c r="B2157" s="15">
        <f>IF(J2157=J2156,B2156+1,1)</f>
        <v>45</v>
      </c>
      <c r="C2157" s="15" t="s">
        <v>580</v>
      </c>
      <c r="D2157" s="25" t="s">
        <v>39</v>
      </c>
      <c r="E2157" s="27">
        <v>302824</v>
      </c>
      <c r="F2157" s="27" t="s">
        <v>3375</v>
      </c>
      <c r="G2157" s="27" t="s">
        <v>41</v>
      </c>
      <c r="H2157" s="27">
        <v>12837</v>
      </c>
      <c r="I2157" s="27" t="s">
        <v>42</v>
      </c>
      <c r="J2157" s="28">
        <v>46122</v>
      </c>
      <c r="K2157" s="26">
        <v>0.35416666666666669</v>
      </c>
      <c r="L2157" s="26"/>
      <c r="M2157" s="27" t="s">
        <v>319</v>
      </c>
      <c r="N2157" s="25">
        <f>IFERROR(VLOOKUP(M2157,Data!$J$1:$K$58,2,0),"")</f>
        <v>56948501048</v>
      </c>
      <c r="O2157" s="27" t="s">
        <v>320</v>
      </c>
      <c r="P2157" s="27"/>
      <c r="Q2157" s="27" t="s">
        <v>3376</v>
      </c>
      <c r="R2157" s="27" t="s">
        <v>218</v>
      </c>
      <c r="S2157" s="27" t="s">
        <v>319</v>
      </c>
      <c r="T2157" s="27"/>
      <c r="U2157" s="28">
        <v>46122</v>
      </c>
      <c r="X2157" s="27"/>
      <c r="Y2157" s="27"/>
      <c r="Z2157" s="29"/>
      <c r="AA2157" s="29">
        <v>0.30902777777777779</v>
      </c>
      <c r="AB2157" s="29">
        <v>0.51041666666666663</v>
      </c>
      <c r="AC2157" s="30">
        <v>46122</v>
      </c>
      <c r="AD2157" s="15" t="str">
        <f>IF(Tabla2[[#This Row],[HORA ENTREGA]]="DIRECTO","On time", IF(AA2157&lt;&gt;"",IF(Tabla2[[#This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57" s="15" t="str">
        <f>MID(Tabla2[[#This Row],[TIPO]],1,3)</f>
        <v xml:space="preserve">40 </v>
      </c>
      <c r="AF21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WURTH CHILE LTDA */ Cont: * MMAU1143335*/ HR Entrega: *08:30* /Dirección: *AV. LO ESPEJO 1740, BOD. 4; SAN BERNARDO</v>
      </c>
      <c r="AG2157" s="38" t="str">
        <f>IFERROR(HYPERLINK("https://wa.me/"&amp;Tabla2[[#This Row],[CONTACTO]]&amp;"?text="&amp;Tabla2[[#This Row],[Mensaje]],"Enviar mensaje"),"")</f>
        <v>Enviar mensaje</v>
      </c>
      <c r="AH2157" s="15" t="str">
        <f>CONCATENATE(A2157,F2157)</f>
        <v>2156MMAU1143335</v>
      </c>
      <c r="AI2157" s="15" t="str">
        <f>CONCATENATE("ENT-",A2157)</f>
        <v>ENT-2156</v>
      </c>
      <c r="AJ2157" s="15" t="str">
        <f>IF(Tabla2[[#This Row],[Op]]&lt;&gt;"","ENTREGA","")</f>
        <v>ENTREGA</v>
      </c>
      <c r="AK2157" s="40" t="str">
        <f>(Tabla2[[#This Row],[FECHA ENTREGA]]&amp;Tabla2[[#This Row],[HORA ENTREGA]])</f>
        <v>461220,354166666666667</v>
      </c>
      <c r="AL2157" s="34" t="str">
        <f>IFERROR(HYPERLINK("https://wa.me/"&amp;Tabla2[[#This Row],[CONTACTO]]&amp;"?text="&amp;Tabla2[[#This Row],[Mensaje]]),"")</f>
        <v>https://wa.me/56948501048?text=Hola!%0AServicio del día 10-04%0A *Cliente:* WURTH CHILE LTDA */ Cont: * MMAU1143335*/ HR Entrega: *08:30* /Dirección: *AV. LO ESPEJO 1740, BOD. 4; SAN BERNARDO</v>
      </c>
    </row>
    <row r="2158" spans="1:38" s="15" customFormat="1" ht="16.5" customHeight="1" x14ac:dyDescent="0.2">
      <c r="A2158" s="15">
        <f>ROW(A2157)</f>
        <v>2157</v>
      </c>
      <c r="B2158" s="15">
        <f>IF(J2158=J2157,B2157+1,1)</f>
        <v>46</v>
      </c>
      <c r="C2158" s="15" t="s">
        <v>580</v>
      </c>
      <c r="D2158" s="25" t="s">
        <v>39</v>
      </c>
      <c r="E2158" s="27">
        <v>299999</v>
      </c>
      <c r="F2158" s="27" t="s">
        <v>3377</v>
      </c>
      <c r="G2158" s="27" t="s">
        <v>41</v>
      </c>
      <c r="H2158" s="27" t="s">
        <v>3377</v>
      </c>
      <c r="I2158" s="27" t="s">
        <v>42</v>
      </c>
      <c r="J2158" s="28">
        <v>46122</v>
      </c>
      <c r="K2158" s="26">
        <v>0.35416666666666669</v>
      </c>
      <c r="L2158" s="26"/>
      <c r="M2158" s="27" t="s">
        <v>688</v>
      </c>
      <c r="N2158" s="25">
        <f>IFERROR(VLOOKUP(M2158,Data!$J$1:$K$58,2,0),"")</f>
        <v>56950104102</v>
      </c>
      <c r="O2158" s="27" t="s">
        <v>552</v>
      </c>
      <c r="P2158" s="27"/>
      <c r="Q2158" s="27" t="s">
        <v>2819</v>
      </c>
      <c r="R2158" s="27" t="s">
        <v>48</v>
      </c>
      <c r="S2158" s="27" t="s">
        <v>688</v>
      </c>
      <c r="T2158" s="27"/>
      <c r="U2158" s="28">
        <v>46122</v>
      </c>
      <c r="X2158" s="27"/>
      <c r="Y2158" s="27"/>
      <c r="Z2158" s="29"/>
      <c r="AA2158" s="29">
        <v>0.51388888888888884</v>
      </c>
      <c r="AB2158" s="29">
        <v>0.56597222222222221</v>
      </c>
      <c r="AC2158" s="30">
        <v>46122</v>
      </c>
      <c r="AD2158" s="15" t="str">
        <f>IF(Tabla2[[#This Row],[HORA ENTREGA]]="DIRECTO","On time", IF(AA2158&lt;&gt;"",IF(Tabla2[[#This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58" s="15" t="str">
        <f>MID(Tabla2[[#This Row],[TIPO]],1,3)</f>
        <v xml:space="preserve">40 </v>
      </c>
      <c r="AF21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WURTH CHILE LTDA */ Cont: * CMAU5322663*/ HR Entrega: *08:30* /Dirección: *CORONEL STGO BUERAS 1345, PADRE HURTADO</v>
      </c>
      <c r="AG2158" s="38" t="str">
        <f>IFERROR(HYPERLINK("https://wa.me/"&amp;Tabla2[[#This Row],[CONTACTO]]&amp;"?text="&amp;Tabla2[[#This Row],[Mensaje]],"Enviar mensaje"),"")</f>
        <v>Enviar mensaje</v>
      </c>
      <c r="AH2158" s="15" t="str">
        <f>CONCATENATE(A2158,F2158)</f>
        <v>2157CMAU5322663</v>
      </c>
      <c r="AI2158" s="15" t="str">
        <f>CONCATENATE("ENT-",A2158)</f>
        <v>ENT-2157</v>
      </c>
      <c r="AJ2158" s="15" t="str">
        <f>IF(Tabla2[[#This Row],[Op]]&lt;&gt;"","ENTREGA","")</f>
        <v>ENTREGA</v>
      </c>
      <c r="AK2158" s="40" t="str">
        <f>(Tabla2[[#This Row],[FECHA ENTREGA]]&amp;Tabla2[[#This Row],[HORA ENTREGA]])</f>
        <v>461220,354166666666667</v>
      </c>
      <c r="AL2158" s="34" t="str">
        <f>IFERROR(HYPERLINK("https://wa.me/"&amp;Tabla2[[#This Row],[CONTACTO]]&amp;"?text="&amp;Tabla2[[#This Row],[Mensaje]]),"")</f>
        <v>https://wa.me/56950104102?text=Hola!%0AServicio del día 10-04%0A *Cliente:* WURTH CHILE LTDA */ Cont: * CMAU5322663*/ HR Entrega: *08:30* /Dirección: *CORONEL STGO BUERAS 1345, PADRE HURTADO</v>
      </c>
    </row>
    <row r="2159" spans="1:38" s="15" customFormat="1" ht="16.5" customHeight="1" x14ac:dyDescent="0.2">
      <c r="A2159" s="15">
        <f>ROW(A2158)</f>
        <v>2158</v>
      </c>
      <c r="B2159" s="15">
        <f>IF(J2159=J2158,B2158+1,1)</f>
        <v>47</v>
      </c>
      <c r="C2159" s="15" t="s">
        <v>580</v>
      </c>
      <c r="D2159" s="25" t="s">
        <v>39</v>
      </c>
      <c r="E2159" s="27">
        <v>302858</v>
      </c>
      <c r="F2159" s="27" t="s">
        <v>3378</v>
      </c>
      <c r="G2159" s="27" t="s">
        <v>64</v>
      </c>
      <c r="H2159" s="27">
        <v>10529</v>
      </c>
      <c r="I2159" s="27" t="s">
        <v>42</v>
      </c>
      <c r="J2159" s="28">
        <v>46122</v>
      </c>
      <c r="K2159" s="26">
        <v>0.35416666666666669</v>
      </c>
      <c r="L2159" s="26"/>
      <c r="M2159" s="27" t="s">
        <v>176</v>
      </c>
      <c r="N2159" s="25">
        <f>IFERROR(VLOOKUP(M2159,Data!$J$1:$K$58,2,0),"")</f>
        <v>56968463649</v>
      </c>
      <c r="O2159" s="27" t="s">
        <v>177</v>
      </c>
      <c r="P2159" s="27"/>
      <c r="Q2159" s="27" t="s">
        <v>2990</v>
      </c>
      <c r="R2159" s="27" t="s">
        <v>218</v>
      </c>
      <c r="S2159" s="27" t="s">
        <v>3141</v>
      </c>
      <c r="T2159" s="27"/>
      <c r="U2159" s="28">
        <v>46122</v>
      </c>
      <c r="X2159" s="27"/>
      <c r="Y2159" s="27"/>
      <c r="Z2159" s="29"/>
      <c r="AA2159" s="29">
        <v>0.53125</v>
      </c>
      <c r="AB2159" s="29">
        <v>0.60069444444444442</v>
      </c>
      <c r="AC2159" s="30">
        <v>46122</v>
      </c>
      <c r="AD2159" s="15" t="str">
        <f>IF(Tabla2[[#This Row],[HORA ENTREGA]]="DIRECTO","On time", IF(AA2159&lt;&gt;"",IF(Tabla2[[#This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159" s="15" t="str">
        <f>MID(Tabla2[[#This Row],[TIPO]],1,3)</f>
        <v xml:space="preserve">20 </v>
      </c>
      <c r="AF21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WURTH CHILE LTDA */ Cont: * MRKU8639814*/ HR Entrega: *08:30* /Dirección: *BOD.ID LOGISTIC - CAMINO CHORRILLOS UNO 21, PARCELA 21, LAMPA</v>
      </c>
      <c r="AG2159" s="38" t="str">
        <f>IFERROR(HYPERLINK("https://wa.me/"&amp;Tabla2[[#This Row],[CONTACTO]]&amp;"?text="&amp;Tabla2[[#This Row],[Mensaje]],"Enviar mensaje"),"")</f>
        <v>Enviar mensaje</v>
      </c>
      <c r="AH2159" s="15" t="str">
        <f>CONCATENATE(A2159,F2159)</f>
        <v>2158MRKU8639814</v>
      </c>
      <c r="AI2159" s="15" t="str">
        <f>CONCATENATE("ENT-",A2159)</f>
        <v>ENT-2158</v>
      </c>
      <c r="AJ2159" s="15" t="str">
        <f>IF(Tabla2[[#This Row],[Op]]&lt;&gt;"","ENTREGA","")</f>
        <v>ENTREGA</v>
      </c>
      <c r="AK2159" s="40" t="str">
        <f>(Tabla2[[#This Row],[FECHA ENTREGA]]&amp;Tabla2[[#This Row],[HORA ENTREGA]])</f>
        <v>461220,354166666666667</v>
      </c>
      <c r="AL2159" s="34" t="str">
        <f>IFERROR(HYPERLINK("https://wa.me/"&amp;Tabla2[[#This Row],[CONTACTO]]&amp;"?text="&amp;Tabla2[[#This Row],[Mensaje]]),"")</f>
        <v>https://wa.me/56968463649?text=Hola!%0AServicio del día 10-04%0A *Cliente:* WURTH CHILE LTDA */ Cont: * MRKU8639814*/ HR Entrega: *08:30* /Dirección: *BOD.ID LOGISTIC - CAMINO CHORRILLOS UNO 21, PARCELA 21, LAMPA</v>
      </c>
    </row>
    <row r="2160" spans="1:38" s="15" customFormat="1" ht="16.5" customHeight="1" x14ac:dyDescent="0.2">
      <c r="A2160" s="15">
        <f>ROW(A2159)</f>
        <v>2159</v>
      </c>
      <c r="B2160" s="15">
        <f>IF(J2160=J2159,B2159+1,1)</f>
        <v>48</v>
      </c>
      <c r="C2160" s="15" t="s">
        <v>1322</v>
      </c>
      <c r="D2160" s="25" t="s">
        <v>39</v>
      </c>
      <c r="E2160" s="27"/>
      <c r="F2160" s="27" t="s">
        <v>456</v>
      </c>
      <c r="G2160" s="27" t="s">
        <v>456</v>
      </c>
      <c r="H2160" s="27"/>
      <c r="I2160" s="27" t="s">
        <v>42</v>
      </c>
      <c r="J2160" s="28">
        <v>46122</v>
      </c>
      <c r="K2160" s="26">
        <v>0.5</v>
      </c>
      <c r="L2160" s="26"/>
      <c r="M2160" s="27"/>
      <c r="N2160" s="25" t="str">
        <f>IFERROR(VLOOKUP(M2160,Data!$J$1:$K$58,2,0),"")</f>
        <v/>
      </c>
      <c r="O2160" s="27"/>
      <c r="P2160" s="27"/>
      <c r="Q2160" s="27"/>
      <c r="R2160" s="27"/>
      <c r="S2160" s="27"/>
      <c r="T2160" s="27"/>
      <c r="U2160" s="28"/>
      <c r="X2160" s="27"/>
      <c r="Y2160" s="27" t="s">
        <v>2473</v>
      </c>
      <c r="Z2160" s="29"/>
      <c r="AA2160" s="29"/>
      <c r="AB2160" s="29"/>
      <c r="AC2160" s="30"/>
      <c r="AD2160" s="15" t="str">
        <f>IF(Tabla2[[#This Row],[HORA ENTREGA]]="DIRECTO","On time", IF(AA2160&lt;&gt;"",IF(Tabla2[[#This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160" s="15" t="str">
        <f>MID(Tabla2[[#This Row],[TIPO]],1,3)</f>
        <v>RAM</v>
      </c>
      <c r="AF21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10-04%0A *Cliente:* ZOOMLION SPA */ Cont: * RAMPLA*/ HR Entrega: *12:00* /Dirección: *</v>
      </c>
      <c r="AG2160" s="38" t="str">
        <f>IFERROR(HYPERLINK("https://wa.me/"&amp;Tabla2[[#This Row],[CONTACTO]]&amp;"?text="&amp;Tabla2[[#This Row],[Mensaje]],"Enviar mensaje"),"")</f>
        <v>Enviar mensaje</v>
      </c>
      <c r="AH2160" s="15" t="str">
        <f>CONCATENATE(A2160,F2160)</f>
        <v>2159RAMPLA</v>
      </c>
      <c r="AI2160" s="15" t="str">
        <f>CONCATENATE("ENT-",A2160)</f>
        <v>ENT-2159</v>
      </c>
      <c r="AJ2160" s="15" t="str">
        <f>IF(Tabla2[[#This Row],[Op]]&lt;&gt;"","ENTREGA","")</f>
        <v>ENTREGA</v>
      </c>
      <c r="AK2160" s="40" t="str">
        <f>(Tabla2[[#This Row],[FECHA ENTREGA]]&amp;Tabla2[[#This Row],[HORA ENTREGA]])</f>
        <v>461220,5</v>
      </c>
      <c r="AL2160" s="34" t="str">
        <f>IFERROR(HYPERLINK("https://wa.me/"&amp;Tabla2[[#This Row],[CONTACTO]]&amp;"?text="&amp;Tabla2[[#This Row],[Mensaje]]),"")</f>
        <v>https://wa.me/?text=Hola!%0AServicio del día 10-04%0A *Cliente:* ZOOMLION SPA */ Cont: * RAMPLA*/ HR Entrega: *12:00* /Dirección: *</v>
      </c>
    </row>
    <row r="2161" spans="1:38" s="15" customFormat="1" ht="16.5" customHeight="1" x14ac:dyDescent="0.2">
      <c r="A2161" s="15">
        <f>ROW(A2160)</f>
        <v>2160</v>
      </c>
      <c r="B2161" s="15">
        <f>IF(J2161=J2160,B2160+1,1)</f>
        <v>1</v>
      </c>
      <c r="C2161" s="15" t="s">
        <v>263</v>
      </c>
      <c r="D2161" s="25" t="s">
        <v>39</v>
      </c>
      <c r="E2161" s="27">
        <v>1287460</v>
      </c>
      <c r="F2161" s="27" t="s">
        <v>3379</v>
      </c>
      <c r="G2161" s="27" t="s">
        <v>41</v>
      </c>
      <c r="H2161" s="27">
        <v>23000</v>
      </c>
      <c r="I2161" s="27" t="s">
        <v>3380</v>
      </c>
      <c r="J2161" s="28">
        <v>46123</v>
      </c>
      <c r="K2161" s="26">
        <v>0.4375</v>
      </c>
      <c r="L2161" s="26"/>
      <c r="M2161" s="27" t="s">
        <v>225</v>
      </c>
      <c r="N2161" s="25">
        <f>IFERROR(VLOOKUP(M2161,Data!$J$1:$K$58,2,0),"")</f>
        <v>56978811158</v>
      </c>
      <c r="O2161" s="27" t="s">
        <v>226</v>
      </c>
      <c r="P2161" s="27"/>
      <c r="Q2161" s="27" t="s">
        <v>1920</v>
      </c>
      <c r="R2161" s="27" t="s">
        <v>2813</v>
      </c>
      <c r="S2161" s="27" t="s">
        <v>112</v>
      </c>
      <c r="T2161" s="27"/>
      <c r="U2161" s="28">
        <v>46126</v>
      </c>
      <c r="X2161" s="27"/>
      <c r="Y2161" s="27"/>
      <c r="Z2161" s="29"/>
      <c r="AA2161" s="29">
        <v>0.30208333333333331</v>
      </c>
      <c r="AB2161" s="29">
        <v>0.52083333333333337</v>
      </c>
      <c r="AC2161" s="30">
        <v>46123</v>
      </c>
      <c r="AD2161" s="15" t="str">
        <f>IF(Tabla2[[#This Row],[HORA ENTREGA]]="DIRECTO","On time", IF(AA2161&lt;&gt;"",IF(Tabla2[[#This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1" s="15" t="str">
        <f>MID(Tabla2[[#This Row],[TIPO]],1,3)</f>
        <v xml:space="preserve">40 </v>
      </c>
      <c r="AF21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11-04%0A *Cliente:* BARCEL CHILE S.A. */ Cont: * HAMU3568621*/ HR Entrega: *10:30* /Dirección: *bodega Agunsa, dirección La montaña 1550, Quilicura </v>
      </c>
      <c r="AG2161" s="38" t="str">
        <f>IFERROR(HYPERLINK("https://wa.me/"&amp;Tabla2[[#This Row],[CONTACTO]]&amp;"?text="&amp;Tabla2[[#This Row],[Mensaje]],"Enviar mensaje"),"")</f>
        <v>Enviar mensaje</v>
      </c>
      <c r="AH2161" s="15" t="str">
        <f>CONCATENATE(A2161,F2161)</f>
        <v>2160HAMU3568621</v>
      </c>
      <c r="AI2161" s="15" t="str">
        <f>CONCATENATE("ENT-",A2161)</f>
        <v>ENT-2160</v>
      </c>
      <c r="AJ2161" s="15" t="str">
        <f>IF(Tabla2[[#This Row],[Op]]&lt;&gt;"","ENTREGA","")</f>
        <v>ENTREGA</v>
      </c>
      <c r="AK2161" s="40" t="str">
        <f>(Tabla2[[#This Row],[FECHA ENTREGA]]&amp;Tabla2[[#This Row],[HORA ENTREGA]])</f>
        <v>461230,4375</v>
      </c>
      <c r="AL2161" s="34" t="str">
        <f>IFERROR(HYPERLINK("https://wa.me/"&amp;Tabla2[[#This Row],[CONTACTO]]&amp;"?text="&amp;Tabla2[[#This Row],[Mensaje]]),"")</f>
        <v xml:space="preserve">https://wa.me/56978811158?text=Hola!%0AServicio del día 11-04%0A *Cliente:* BARCEL CHILE S.A. */ Cont: * HAMU3568621*/ HR Entrega: *10:30* /Dirección: *bodega Agunsa, dirección La montaña 1550, Quilicura </v>
      </c>
    </row>
    <row r="2162" spans="1:38" s="15" customFormat="1" ht="16.5" customHeight="1" x14ac:dyDescent="0.2">
      <c r="A2162" s="15">
        <f>ROW(A2161)</f>
        <v>2161</v>
      </c>
      <c r="B2162" s="15">
        <f>IF(J2162=J2161,B2161+1,1)</f>
        <v>2</v>
      </c>
      <c r="C2162" s="15" t="s">
        <v>263</v>
      </c>
      <c r="D2162" s="25" t="s">
        <v>39</v>
      </c>
      <c r="E2162" s="27">
        <v>1287460</v>
      </c>
      <c r="F2162" s="27" t="s">
        <v>3381</v>
      </c>
      <c r="G2162" s="27" t="s">
        <v>41</v>
      </c>
      <c r="H2162" s="27">
        <v>23000</v>
      </c>
      <c r="I2162" s="27" t="s">
        <v>3380</v>
      </c>
      <c r="J2162" s="28">
        <v>46123</v>
      </c>
      <c r="K2162" s="26">
        <v>0.47916666666666669</v>
      </c>
      <c r="L2162" s="26"/>
      <c r="M2162" s="27" t="s">
        <v>3382</v>
      </c>
      <c r="N2162" s="25">
        <f>IFERROR(VLOOKUP(M2162,Data!$J$1:$K$58,2,0),"")</f>
        <v>56973887539</v>
      </c>
      <c r="O2162" s="27" t="s">
        <v>118</v>
      </c>
      <c r="P2162" s="27"/>
      <c r="Q2162" s="27" t="s">
        <v>1920</v>
      </c>
      <c r="R2162" s="27" t="s">
        <v>2813</v>
      </c>
      <c r="S2162" s="27" t="s">
        <v>117</v>
      </c>
      <c r="T2162" s="27"/>
      <c r="U2162" s="28">
        <v>46123</v>
      </c>
      <c r="X2162" s="27"/>
      <c r="Y2162" s="27"/>
      <c r="Z2162" s="29"/>
      <c r="AA2162" s="29">
        <v>0.42708333333333331</v>
      </c>
      <c r="AB2162" s="29">
        <v>0.54166666666666663</v>
      </c>
      <c r="AC2162" s="30">
        <v>46123</v>
      </c>
      <c r="AD2162" s="15" t="str">
        <f>IF(Tabla2[[#This Row],[HORA ENTREGA]]="DIRECTO","On time", IF(AA2162&lt;&gt;"",IF(Tabla2[[#This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2" s="15" t="str">
        <f>MID(Tabla2[[#This Row],[TIPO]],1,3)</f>
        <v xml:space="preserve">40 </v>
      </c>
      <c r="AF21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11-04%0A *Cliente:* BARCEL CHILE S.A. */ Cont: * HAMU4336003*/ HR Entrega: *11:30* /Dirección: *bodega Agunsa, dirección La montaña 1550, Quilicura </v>
      </c>
      <c r="AG2162" s="38" t="str">
        <f>IFERROR(HYPERLINK("https://wa.me/"&amp;Tabla2[[#This Row],[CONTACTO]]&amp;"?text="&amp;Tabla2[[#This Row],[Mensaje]],"Enviar mensaje"),"")</f>
        <v>Enviar mensaje</v>
      </c>
      <c r="AH2162" s="15" t="str">
        <f>CONCATENATE(A2162,F2162)</f>
        <v>2161HAMU4336003</v>
      </c>
      <c r="AI2162" s="15" t="str">
        <f>CONCATENATE("ENT-",A2162)</f>
        <v>ENT-2161</v>
      </c>
      <c r="AJ2162" s="15" t="str">
        <f>IF(Tabla2[[#This Row],[Op]]&lt;&gt;"","ENTREGA","")</f>
        <v>ENTREGA</v>
      </c>
      <c r="AK2162" s="40" t="str">
        <f>(Tabla2[[#This Row],[FECHA ENTREGA]]&amp;Tabla2[[#This Row],[HORA ENTREGA]])</f>
        <v>461230,479166666666667</v>
      </c>
      <c r="AL2162" s="34" t="str">
        <f>IFERROR(HYPERLINK("https://wa.me/"&amp;Tabla2[[#This Row],[CONTACTO]]&amp;"?text="&amp;Tabla2[[#This Row],[Mensaje]]),"")</f>
        <v xml:space="preserve">https://wa.me/56973887539?text=Hola!%0AServicio del día 11-04%0A *Cliente:* BARCEL CHILE S.A. */ Cont: * HAMU4336003*/ HR Entrega: *11:30* /Dirección: *bodega Agunsa, dirección La montaña 1550, Quilicura </v>
      </c>
    </row>
    <row r="2163" spans="1:38" s="15" customFormat="1" ht="16.5" customHeight="1" x14ac:dyDescent="0.2">
      <c r="A2163" s="15">
        <f>ROW(A2162)</f>
        <v>2162</v>
      </c>
      <c r="B2163" s="15">
        <f>IF(J2163=J2162,B2162+1,1)</f>
        <v>3</v>
      </c>
      <c r="C2163" s="15" t="s">
        <v>483</v>
      </c>
      <c r="D2163" s="25" t="s">
        <v>39</v>
      </c>
      <c r="E2163" s="27">
        <v>1286576</v>
      </c>
      <c r="F2163" s="27" t="s">
        <v>3383</v>
      </c>
      <c r="G2163" s="27" t="s">
        <v>41</v>
      </c>
      <c r="H2163" s="27">
        <v>21504</v>
      </c>
      <c r="I2163" s="27" t="s">
        <v>42</v>
      </c>
      <c r="J2163" s="28">
        <v>46123</v>
      </c>
      <c r="K2163" s="26">
        <v>0.35416666666666669</v>
      </c>
      <c r="L2163" s="26"/>
      <c r="M2163" s="27" t="s">
        <v>90</v>
      </c>
      <c r="N2163" s="25">
        <f>IFERROR(VLOOKUP(M2163,Data!$J$1:$K$58,2,0),"")</f>
        <v>56987557136</v>
      </c>
      <c r="O2163" s="27" t="s">
        <v>91</v>
      </c>
      <c r="P2163" s="27"/>
      <c r="Q2163" s="27" t="s">
        <v>3384</v>
      </c>
      <c r="R2163" s="27" t="s">
        <v>1546</v>
      </c>
      <c r="S2163" s="27" t="s">
        <v>90</v>
      </c>
      <c r="T2163" s="27"/>
      <c r="U2163" s="28">
        <v>46123</v>
      </c>
      <c r="X2163" s="27"/>
      <c r="Y2163" s="27"/>
      <c r="Z2163" s="29"/>
      <c r="AA2163" s="29">
        <v>0.35416666666666669</v>
      </c>
      <c r="AB2163" s="29">
        <v>0.4236111111111111</v>
      </c>
      <c r="AC2163" s="30">
        <v>46123</v>
      </c>
      <c r="AD2163" s="15" t="str">
        <f>IF(Tabla2[[#This Row],[HORA ENTREGA]]="DIRECTO","On time", IF(AA2163&lt;&gt;"",IF(Tabla2[[#This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3" s="15" t="str">
        <f>MID(Tabla2[[#This Row],[TIPO]],1,3)</f>
        <v xml:space="preserve">40 </v>
      </c>
      <c r="AF21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IDEAL S A */ Cont: * HAMU3109664*/ HR Entrega: *08:30* /Dirección: *La montaña 1550, Quilicura</v>
      </c>
      <c r="AG2163" s="38" t="str">
        <f>IFERROR(HYPERLINK("https://wa.me/"&amp;Tabla2[[#This Row],[CONTACTO]]&amp;"?text="&amp;Tabla2[[#This Row],[Mensaje]],"Enviar mensaje"),"")</f>
        <v>Enviar mensaje</v>
      </c>
      <c r="AH2163" s="15" t="str">
        <f>CONCATENATE(A2163,F2163)</f>
        <v>2162HAMU3109664</v>
      </c>
      <c r="AI2163" s="15" t="str">
        <f>CONCATENATE("ENT-",A2163)</f>
        <v>ENT-2162</v>
      </c>
      <c r="AJ2163" s="15" t="str">
        <f>IF(Tabla2[[#This Row],[Op]]&lt;&gt;"","ENTREGA","")</f>
        <v>ENTREGA</v>
      </c>
      <c r="AK2163" s="40" t="str">
        <f>(Tabla2[[#This Row],[FECHA ENTREGA]]&amp;Tabla2[[#This Row],[HORA ENTREGA]])</f>
        <v>461230,354166666666667</v>
      </c>
      <c r="AL2163" s="34" t="str">
        <f>IFERROR(HYPERLINK("https://wa.me/"&amp;Tabla2[[#This Row],[CONTACTO]]&amp;"?text="&amp;Tabla2[[#This Row],[Mensaje]]),"")</f>
        <v>https://wa.me/56987557136?text=Hola!%0AServicio del día 11-04%0A *Cliente:* IDEAL S A */ Cont: * HAMU3109664*/ HR Entrega: *08:30* /Dirección: *La montaña 1550, Quilicura</v>
      </c>
    </row>
    <row r="2164" spans="1:38" s="15" customFormat="1" ht="16.5" customHeight="1" x14ac:dyDescent="0.2">
      <c r="A2164" s="15">
        <f>ROW(A2163)</f>
        <v>2163</v>
      </c>
      <c r="B2164" s="15">
        <f>IF(J2164=J2163,B2163+1,1)</f>
        <v>4</v>
      </c>
      <c r="C2164" s="15" t="s">
        <v>483</v>
      </c>
      <c r="D2164" s="25" t="s">
        <v>39</v>
      </c>
      <c r="E2164" s="27">
        <v>1286576</v>
      </c>
      <c r="F2164" s="27" t="s">
        <v>3385</v>
      </c>
      <c r="G2164" s="27" t="s">
        <v>41</v>
      </c>
      <c r="H2164" s="27">
        <v>21504</v>
      </c>
      <c r="I2164" s="27" t="s">
        <v>42</v>
      </c>
      <c r="J2164" s="28">
        <v>46123</v>
      </c>
      <c r="K2164" s="26">
        <v>0.35416666666666669</v>
      </c>
      <c r="L2164" s="26"/>
      <c r="M2164" s="27" t="s">
        <v>3198</v>
      </c>
      <c r="N2164" s="25" t="str">
        <f>IFERROR(VLOOKUP(M2164,Data!$J$1:$K$58,2,0),"")</f>
        <v/>
      </c>
      <c r="O2164" s="27" t="s">
        <v>181</v>
      </c>
      <c r="P2164" s="27"/>
      <c r="Q2164" s="27" t="s">
        <v>3384</v>
      </c>
      <c r="R2164" s="27" t="s">
        <v>1546</v>
      </c>
      <c r="S2164" s="27" t="s">
        <v>3198</v>
      </c>
      <c r="T2164" s="27"/>
      <c r="U2164" s="28">
        <v>46123</v>
      </c>
      <c r="X2164" s="27"/>
      <c r="Y2164" s="27"/>
      <c r="Z2164" s="29"/>
      <c r="AA2164" s="29">
        <v>0.34027777777777779</v>
      </c>
      <c r="AB2164" s="29">
        <v>0.40277777777777779</v>
      </c>
      <c r="AC2164" s="30">
        <v>46123</v>
      </c>
      <c r="AD2164" s="15" t="str">
        <f>IF(Tabla2[[#This Row],[HORA ENTREGA]]="DIRECTO","On time", IF(AA2164&lt;&gt;"",IF(Tabla2[[#This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4" s="15" t="str">
        <f>MID(Tabla2[[#This Row],[TIPO]],1,3)</f>
        <v xml:space="preserve">40 </v>
      </c>
      <c r="AF21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IDEAL S A */ Cont: * HAMU1311737*/ HR Entrega: *08:30* /Dirección: *La montaña 1550, Quilicura</v>
      </c>
      <c r="AG2164" s="38" t="str">
        <f>IFERROR(HYPERLINK("https://wa.me/"&amp;Tabla2[[#This Row],[CONTACTO]]&amp;"?text="&amp;Tabla2[[#This Row],[Mensaje]],"Enviar mensaje"),"")</f>
        <v>Enviar mensaje</v>
      </c>
      <c r="AH2164" s="15" t="str">
        <f>CONCATENATE(A2164,F2164)</f>
        <v>2163HAMU1311737</v>
      </c>
      <c r="AI2164" s="15" t="str">
        <f>CONCATENATE("ENT-",A2164)</f>
        <v>ENT-2163</v>
      </c>
      <c r="AJ2164" s="15" t="str">
        <f>IF(Tabla2[[#This Row],[Op]]&lt;&gt;"","ENTREGA","")</f>
        <v>ENTREGA</v>
      </c>
      <c r="AK2164" s="40" t="str">
        <f>(Tabla2[[#This Row],[FECHA ENTREGA]]&amp;Tabla2[[#This Row],[HORA ENTREGA]])</f>
        <v>461230,354166666666667</v>
      </c>
      <c r="AL2164" s="34" t="str">
        <f>IFERROR(HYPERLINK("https://wa.me/"&amp;Tabla2[[#This Row],[CONTACTO]]&amp;"?text="&amp;Tabla2[[#This Row],[Mensaje]]),"")</f>
        <v>https://wa.me/?text=Hola!%0AServicio del día 11-04%0A *Cliente:* IDEAL S A */ Cont: * HAMU1311737*/ HR Entrega: *08:30* /Dirección: *La montaña 1550, Quilicura</v>
      </c>
    </row>
    <row r="2165" spans="1:38" s="15" customFormat="1" ht="16.5" customHeight="1" x14ac:dyDescent="0.2">
      <c r="A2165" s="15">
        <f>ROW(A2164)</f>
        <v>2164</v>
      </c>
      <c r="B2165" s="15">
        <f>IF(J2165=J2164,B2164+1,1)</f>
        <v>5</v>
      </c>
      <c r="C2165" s="15" t="s">
        <v>483</v>
      </c>
      <c r="D2165" s="25" t="s">
        <v>39</v>
      </c>
      <c r="E2165" s="27">
        <v>1286576</v>
      </c>
      <c r="F2165" s="27" t="s">
        <v>3386</v>
      </c>
      <c r="G2165" s="27" t="s">
        <v>41</v>
      </c>
      <c r="H2165" s="27">
        <v>21504</v>
      </c>
      <c r="I2165" s="27" t="s">
        <v>42</v>
      </c>
      <c r="J2165" s="28">
        <v>46123</v>
      </c>
      <c r="K2165" s="26">
        <v>0.39583333333333331</v>
      </c>
      <c r="L2165" s="26"/>
      <c r="M2165" s="27" t="s">
        <v>341</v>
      </c>
      <c r="N2165" s="25">
        <f>IFERROR(VLOOKUP(M2165,Data!$J$1:$K$58,2,0),"")</f>
        <v>56950923536</v>
      </c>
      <c r="O2165" s="27" t="s">
        <v>105</v>
      </c>
      <c r="P2165" s="27"/>
      <c r="Q2165" s="27" t="s">
        <v>3384</v>
      </c>
      <c r="R2165" s="27" t="s">
        <v>1546</v>
      </c>
      <c r="S2165" s="27" t="s">
        <v>341</v>
      </c>
      <c r="T2165" s="27"/>
      <c r="U2165" s="28">
        <v>46123</v>
      </c>
      <c r="X2165" s="27"/>
      <c r="Y2165" s="27"/>
      <c r="Z2165" s="29"/>
      <c r="AA2165" s="29">
        <v>0.37847222222222221</v>
      </c>
      <c r="AB2165" s="29">
        <v>0.4513888888888889</v>
      </c>
      <c r="AC2165" s="30">
        <v>46123</v>
      </c>
      <c r="AD2165" s="15" t="str">
        <f>IF(Tabla2[[#This Row],[HORA ENTREGA]]="DIRECTO","On time", IF(AA2165&lt;&gt;"",IF(Tabla2[[#This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5" s="15" t="str">
        <f>MID(Tabla2[[#This Row],[TIPO]],1,3)</f>
        <v xml:space="preserve">40 </v>
      </c>
      <c r="AF21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IDEAL S A */ Cont: * HLBU3301975*/ HR Entrega: *09:30* /Dirección: *La montaña 1550, Quilicura</v>
      </c>
      <c r="AG2165" s="38" t="str">
        <f>IFERROR(HYPERLINK("https://wa.me/"&amp;Tabla2[[#This Row],[CONTACTO]]&amp;"?text="&amp;Tabla2[[#This Row],[Mensaje]],"Enviar mensaje"),"")</f>
        <v>Enviar mensaje</v>
      </c>
      <c r="AH2165" s="15" t="str">
        <f>CONCATENATE(A2165,F2165)</f>
        <v>2164HLBU3301975</v>
      </c>
      <c r="AI2165" s="15" t="str">
        <f>CONCATENATE("ENT-",A2165)</f>
        <v>ENT-2164</v>
      </c>
      <c r="AJ2165" s="15" t="str">
        <f>IF(Tabla2[[#This Row],[Op]]&lt;&gt;"","ENTREGA","")</f>
        <v>ENTREGA</v>
      </c>
      <c r="AK2165" s="40" t="str">
        <f>(Tabla2[[#This Row],[FECHA ENTREGA]]&amp;Tabla2[[#This Row],[HORA ENTREGA]])</f>
        <v>461230,395833333333333</v>
      </c>
      <c r="AL2165" s="34" t="str">
        <f>IFERROR(HYPERLINK("https://wa.me/"&amp;Tabla2[[#This Row],[CONTACTO]]&amp;"?text="&amp;Tabla2[[#This Row],[Mensaje]]),"")</f>
        <v>https://wa.me/56950923536?text=Hola!%0AServicio del día 11-04%0A *Cliente:* IDEAL S A */ Cont: * HLBU3301975*/ HR Entrega: *09:30* /Dirección: *La montaña 1550, Quilicura</v>
      </c>
    </row>
    <row r="2166" spans="1:38" s="15" customFormat="1" ht="16.5" customHeight="1" x14ac:dyDescent="0.2">
      <c r="A2166" s="15">
        <f>ROW(A2165)</f>
        <v>2165</v>
      </c>
      <c r="B2166" s="15">
        <f>IF(J2166=J2165,B2165+1,1)</f>
        <v>6</v>
      </c>
      <c r="C2166" s="15" t="s">
        <v>149</v>
      </c>
      <c r="D2166" s="25" t="s">
        <v>39</v>
      </c>
      <c r="E2166" s="27">
        <v>2623476</v>
      </c>
      <c r="F2166" s="27" t="s">
        <v>3387</v>
      </c>
      <c r="G2166" s="27" t="s">
        <v>41</v>
      </c>
      <c r="H2166" s="27">
        <v>9222</v>
      </c>
      <c r="I2166" s="27" t="s">
        <v>42</v>
      </c>
      <c r="J2166" s="28">
        <v>46123</v>
      </c>
      <c r="K2166" s="26">
        <v>0.33333333333333331</v>
      </c>
      <c r="L2166" s="26"/>
      <c r="M2166" s="27" t="s">
        <v>273</v>
      </c>
      <c r="N2166" s="25">
        <f>IFERROR(VLOOKUP(M2166,Data!$J$1:$K$58,2,0),"")</f>
        <v>56950103942</v>
      </c>
      <c r="O2166" s="27" t="s">
        <v>274</v>
      </c>
      <c r="P2166" s="27"/>
      <c r="Q2166" s="27" t="s">
        <v>153</v>
      </c>
      <c r="R2166" s="27" t="s">
        <v>446</v>
      </c>
      <c r="S2166" s="27" t="s">
        <v>273</v>
      </c>
      <c r="T2166" s="27"/>
      <c r="U2166" s="28">
        <v>46123</v>
      </c>
      <c r="X2166" s="27"/>
      <c r="Y2166" s="27"/>
      <c r="Z2166" s="29"/>
      <c r="AA2166" s="29">
        <v>0.30208333333333331</v>
      </c>
      <c r="AB2166" s="29">
        <v>0.44097222222222221</v>
      </c>
      <c r="AC2166" s="30">
        <v>46123</v>
      </c>
      <c r="AD2166" s="15" t="str">
        <f>IF(Tabla2[[#This Row],[HORA ENTREGA]]="DIRECTO","On time", IF(AA2166&lt;&gt;"",IF(Tabla2[[#This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6" s="15" t="str">
        <f>MID(Tabla2[[#This Row],[TIPO]],1,3)</f>
        <v xml:space="preserve">40 </v>
      </c>
      <c r="AF21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11-04%0A *Cliente:* IMPORTADORA MIDEA CARRIER CHILE LTDA */ Cont: * EGSU1430770*/ HR Entrega: *08:00* /Dirección: *BOD. MIEA AGURTO - PUERTO MADERO 9710, BOD. E13; PUDAHUEL </v>
      </c>
      <c r="AG2166" s="38" t="str">
        <f>IFERROR(HYPERLINK("https://wa.me/"&amp;Tabla2[[#This Row],[CONTACTO]]&amp;"?text="&amp;Tabla2[[#This Row],[Mensaje]],"Enviar mensaje"),"")</f>
        <v>Enviar mensaje</v>
      </c>
      <c r="AH2166" s="15" t="str">
        <f>CONCATENATE(A2166,F2166)</f>
        <v>2165EGSU1430770</v>
      </c>
      <c r="AI2166" s="15" t="str">
        <f>CONCATENATE("ENT-",A2166)</f>
        <v>ENT-2165</v>
      </c>
      <c r="AJ2166" s="15" t="str">
        <f>IF(Tabla2[[#This Row],[Op]]&lt;&gt;"","ENTREGA","")</f>
        <v>ENTREGA</v>
      </c>
      <c r="AK2166" s="40" t="str">
        <f>(Tabla2[[#This Row],[FECHA ENTREGA]]&amp;Tabla2[[#This Row],[HORA ENTREGA]])</f>
        <v>461230,333333333333333</v>
      </c>
      <c r="AL2166" s="34" t="str">
        <f>IFERROR(HYPERLINK("https://wa.me/"&amp;Tabla2[[#This Row],[CONTACTO]]&amp;"?text="&amp;Tabla2[[#This Row],[Mensaje]]),"")</f>
        <v xml:space="preserve">https://wa.me/56950103942?text=Hola!%0AServicio del día 11-04%0A *Cliente:* IMPORTADORA MIDEA CARRIER CHILE LTDA */ Cont: * EGSU1430770*/ HR Entrega: *08:00* /Dirección: *BOD. MIEA AGURTO - PUERTO MADERO 9710, BOD. E13; PUDAHUEL </v>
      </c>
    </row>
    <row r="2167" spans="1:38" s="15" customFormat="1" ht="16.5" customHeight="1" x14ac:dyDescent="0.2">
      <c r="A2167" s="15">
        <f>ROW(A2166)</f>
        <v>2166</v>
      </c>
      <c r="B2167" s="15">
        <f>IF(J2167=J2166,B2166+1,1)</f>
        <v>7</v>
      </c>
      <c r="C2167" s="15" t="s">
        <v>149</v>
      </c>
      <c r="D2167" s="25" t="s">
        <v>39</v>
      </c>
      <c r="E2167" s="27">
        <v>2623473</v>
      </c>
      <c r="F2167" s="27" t="s">
        <v>3388</v>
      </c>
      <c r="G2167" s="27" t="s">
        <v>41</v>
      </c>
      <c r="H2167" s="27">
        <v>9877</v>
      </c>
      <c r="I2167" s="27" t="s">
        <v>42</v>
      </c>
      <c r="J2167" s="28">
        <v>46123</v>
      </c>
      <c r="K2167" s="26">
        <v>0.33333333333333331</v>
      </c>
      <c r="L2167" s="26"/>
      <c r="M2167" s="27" t="s">
        <v>72</v>
      </c>
      <c r="N2167" s="25">
        <f>IFERROR(VLOOKUP(M2167,Data!$J$1:$K$58,2,0),"")</f>
        <v>56978089148</v>
      </c>
      <c r="O2167" s="27" t="s">
        <v>73</v>
      </c>
      <c r="P2167" s="27"/>
      <c r="Q2167" s="27" t="s">
        <v>153</v>
      </c>
      <c r="R2167" s="27" t="s">
        <v>446</v>
      </c>
      <c r="S2167" s="27" t="s">
        <v>72</v>
      </c>
      <c r="T2167" s="27"/>
      <c r="U2167" s="28">
        <v>46123</v>
      </c>
      <c r="X2167" s="27"/>
      <c r="Y2167" s="27"/>
      <c r="Z2167" s="29"/>
      <c r="AA2167" s="29">
        <v>0.31944444444444442</v>
      </c>
      <c r="AB2167" s="29">
        <v>0.43055555555555558</v>
      </c>
      <c r="AC2167" s="30">
        <v>46123</v>
      </c>
      <c r="AD2167" s="15" t="str">
        <f>IF(Tabla2[[#This Row],[HORA ENTREGA]]="DIRECTO","On time", IF(AA2167&lt;&gt;"",IF(Tabla2[[#This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7" s="15" t="str">
        <f>MID(Tabla2[[#This Row],[TIPO]],1,3)</f>
        <v xml:space="preserve">40 </v>
      </c>
      <c r="AF21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11-04%0A *Cliente:* IMPORTADORA MIDEA CARRIER CHILE LTDA */ Cont: * EISU8513550*/ HR Entrega: *08:00* /Dirección: *BOD. MIEA AGURTO - PUERTO MADERO 9710, BOD. E13; PUDAHUEL </v>
      </c>
      <c r="AG2167" s="38" t="str">
        <f>IFERROR(HYPERLINK("https://wa.me/"&amp;Tabla2[[#This Row],[CONTACTO]]&amp;"?text="&amp;Tabla2[[#This Row],[Mensaje]],"Enviar mensaje"),"")</f>
        <v>Enviar mensaje</v>
      </c>
      <c r="AH2167" s="15" t="str">
        <f>CONCATENATE(A2167,F2167)</f>
        <v>2166EISU8513550</v>
      </c>
      <c r="AI2167" s="15" t="str">
        <f>CONCATENATE("ENT-",A2167)</f>
        <v>ENT-2166</v>
      </c>
      <c r="AJ2167" s="15" t="str">
        <f>IF(Tabla2[[#This Row],[Op]]&lt;&gt;"","ENTREGA","")</f>
        <v>ENTREGA</v>
      </c>
      <c r="AK2167" s="40" t="str">
        <f>(Tabla2[[#This Row],[FECHA ENTREGA]]&amp;Tabla2[[#This Row],[HORA ENTREGA]])</f>
        <v>461230,333333333333333</v>
      </c>
      <c r="AL2167" s="34" t="str">
        <f>IFERROR(HYPERLINK("https://wa.me/"&amp;Tabla2[[#This Row],[CONTACTO]]&amp;"?text="&amp;Tabla2[[#This Row],[Mensaje]]),"")</f>
        <v xml:space="preserve">https://wa.me/56978089148?text=Hola!%0AServicio del día 11-04%0A *Cliente:* IMPORTADORA MIDEA CARRIER CHILE LTDA */ Cont: * EISU8513550*/ HR Entrega: *08:00* /Dirección: *BOD. MIEA AGURTO - PUERTO MADERO 9710, BOD. E13; PUDAHUEL </v>
      </c>
    </row>
    <row r="2168" spans="1:38" s="15" customFormat="1" ht="16.5" customHeight="1" x14ac:dyDescent="0.2">
      <c r="A2168" s="15">
        <f>ROW(A2167)</f>
        <v>2167</v>
      </c>
      <c r="B2168" s="15">
        <f>IF(J2168=J2167,B2167+1,1)</f>
        <v>8</v>
      </c>
      <c r="C2168" s="15" t="s">
        <v>149</v>
      </c>
      <c r="D2168" s="25" t="s">
        <v>39</v>
      </c>
      <c r="E2168" s="27">
        <v>2623473</v>
      </c>
      <c r="F2168" s="27" t="s">
        <v>3389</v>
      </c>
      <c r="G2168" s="27" t="s">
        <v>41</v>
      </c>
      <c r="H2168" s="27">
        <v>9877</v>
      </c>
      <c r="I2168" s="27" t="s">
        <v>42</v>
      </c>
      <c r="J2168" s="28">
        <v>46123</v>
      </c>
      <c r="K2168" s="26">
        <v>0.375</v>
      </c>
      <c r="L2168" s="26"/>
      <c r="M2168" s="27" t="s">
        <v>199</v>
      </c>
      <c r="N2168" s="25">
        <f>IFERROR(VLOOKUP(M2168,Data!$J$1:$K$58,2,0),"")</f>
        <v>56975315726</v>
      </c>
      <c r="O2168" s="27" t="s">
        <v>200</v>
      </c>
      <c r="P2168" s="27"/>
      <c r="Q2168" s="27" t="s">
        <v>153</v>
      </c>
      <c r="R2168" s="27" t="s">
        <v>446</v>
      </c>
      <c r="S2168" s="27" t="s">
        <v>567</v>
      </c>
      <c r="T2168" s="27"/>
      <c r="U2168" s="28">
        <v>46127</v>
      </c>
      <c r="X2168" s="27" t="s">
        <v>3390</v>
      </c>
      <c r="Y2168" s="27"/>
      <c r="Z2168" s="29"/>
      <c r="AA2168" s="29">
        <v>0.33333333333333331</v>
      </c>
      <c r="AB2168" s="29">
        <v>0.54166666666666663</v>
      </c>
      <c r="AC2168" s="30">
        <v>46123</v>
      </c>
      <c r="AD2168" s="15" t="str">
        <f>IF(Tabla2[[#This Row],[HORA ENTREGA]]="DIRECTO","On time", IF(AA2168&lt;&gt;"",IF(Tabla2[[#This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8" s="15" t="str">
        <f>MID(Tabla2[[#This Row],[TIPO]],1,3)</f>
        <v xml:space="preserve">40 </v>
      </c>
      <c r="AF21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11-04%0A *Cliente:* IMPORTADORA MIDEA CARRIER CHILE LTDA */ Cont: * EGSU1482942*/ HR Entrega: *09:00* /Dirección: *BOD. MIEA AGURTO - PUERTO MADERO 9710, BOD. E13; PUDAHUEL </v>
      </c>
      <c r="AG2168" s="38" t="str">
        <f>IFERROR(HYPERLINK("https://wa.me/"&amp;Tabla2[[#This Row],[CONTACTO]]&amp;"?text="&amp;Tabla2[[#This Row],[Mensaje]],"Enviar mensaje"),"")</f>
        <v>Enviar mensaje</v>
      </c>
      <c r="AH2168" s="15" t="str">
        <f>CONCATENATE(A2168,F2168)</f>
        <v>2167EGSU1482942</v>
      </c>
      <c r="AI2168" s="15" t="str">
        <f>CONCATENATE("ENT-",A2168)</f>
        <v>ENT-2167</v>
      </c>
      <c r="AJ2168" s="15" t="str">
        <f>IF(Tabla2[[#This Row],[Op]]&lt;&gt;"","ENTREGA","")</f>
        <v>ENTREGA</v>
      </c>
      <c r="AK2168" s="40" t="str">
        <f>(Tabla2[[#This Row],[FECHA ENTREGA]]&amp;Tabla2[[#This Row],[HORA ENTREGA]])</f>
        <v>461230,375</v>
      </c>
      <c r="AL2168" s="34" t="str">
        <f>IFERROR(HYPERLINK("https://wa.me/"&amp;Tabla2[[#This Row],[CONTACTO]]&amp;"?text="&amp;Tabla2[[#This Row],[Mensaje]]),"")</f>
        <v xml:space="preserve">https://wa.me/56975315726?text=Hola!%0AServicio del día 11-04%0A *Cliente:* IMPORTADORA MIDEA CARRIER CHILE LTDA */ Cont: * EGSU1482942*/ HR Entrega: *09:00* /Dirección: *BOD. MIEA AGURTO - PUERTO MADERO 9710, BOD. E13; PUDAHUEL </v>
      </c>
    </row>
    <row r="2169" spans="1:38" s="15" customFormat="1" ht="16.5" customHeight="1" x14ac:dyDescent="0.2">
      <c r="A2169" s="15">
        <f>ROW(A2168)</f>
        <v>2168</v>
      </c>
      <c r="B2169" s="15">
        <f>IF(J2169=J2168,B2168+1,1)</f>
        <v>9</v>
      </c>
      <c r="C2169" s="15" t="s">
        <v>149</v>
      </c>
      <c r="D2169" s="25" t="s">
        <v>39</v>
      </c>
      <c r="E2169" s="27">
        <v>2323477</v>
      </c>
      <c r="F2169" s="27" t="s">
        <v>3391</v>
      </c>
      <c r="G2169" s="27" t="s">
        <v>41</v>
      </c>
      <c r="H2169" s="27">
        <v>9877</v>
      </c>
      <c r="I2169" s="27" t="s">
        <v>42</v>
      </c>
      <c r="J2169" s="28">
        <v>46123</v>
      </c>
      <c r="K2169" s="26">
        <v>0.375</v>
      </c>
      <c r="L2169" s="26"/>
      <c r="M2169" s="27" t="s">
        <v>241</v>
      </c>
      <c r="N2169" s="25">
        <f>IFERROR(VLOOKUP(M2169,Data!$J$1:$K$58,2,0),"")</f>
        <v>56984880436</v>
      </c>
      <c r="O2169" s="27" t="s">
        <v>242</v>
      </c>
      <c r="P2169" s="27"/>
      <c r="Q2169" s="27" t="s">
        <v>153</v>
      </c>
      <c r="R2169" s="27" t="s">
        <v>446</v>
      </c>
      <c r="S2169" s="27" t="s">
        <v>151</v>
      </c>
      <c r="T2169" s="27"/>
      <c r="U2169" s="28">
        <v>46126</v>
      </c>
      <c r="X2169" s="27" t="s">
        <v>3392</v>
      </c>
      <c r="Y2169" s="27"/>
      <c r="Z2169" s="29"/>
      <c r="AA2169" s="29">
        <v>0.33333333333333331</v>
      </c>
      <c r="AB2169" s="29">
        <v>0.54166666666666663</v>
      </c>
      <c r="AC2169" s="30">
        <v>46123</v>
      </c>
      <c r="AD2169" s="15" t="str">
        <f>IF(Tabla2[[#This Row],[HORA ENTREGA]]="DIRECTO","On time", IF(AA2169&lt;&gt;"",IF(Tabla2[[#This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69" s="15" t="str">
        <f>MID(Tabla2[[#This Row],[TIPO]],1,3)</f>
        <v xml:space="preserve">40 </v>
      </c>
      <c r="AF21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11-04%0A *Cliente:* IMPORTADORA MIDEA CARRIER CHILE LTDA */ Cont: * TCLU6450507*/ HR Entrega: *09:00* /Dirección: *BOD. MIEA AGURTO - PUERTO MADERO 9710, BOD. E13; PUDAHUEL </v>
      </c>
      <c r="AG2169" s="38" t="str">
        <f>IFERROR(HYPERLINK("https://wa.me/"&amp;Tabla2[[#This Row],[CONTACTO]]&amp;"?text="&amp;Tabla2[[#This Row],[Mensaje]],"Enviar mensaje"),"")</f>
        <v>Enviar mensaje</v>
      </c>
      <c r="AH2169" s="15" t="str">
        <f>CONCATENATE(A2169,F2169)</f>
        <v>2168TCLU6450507</v>
      </c>
      <c r="AI2169" s="15" t="str">
        <f>CONCATENATE("ENT-",A2169)</f>
        <v>ENT-2168</v>
      </c>
      <c r="AJ2169" s="15" t="str">
        <f>IF(Tabla2[[#This Row],[Op]]&lt;&gt;"","ENTREGA","")</f>
        <v>ENTREGA</v>
      </c>
      <c r="AK2169" s="40" t="str">
        <f>(Tabla2[[#This Row],[FECHA ENTREGA]]&amp;Tabla2[[#This Row],[HORA ENTREGA]])</f>
        <v>461230,375</v>
      </c>
      <c r="AL2169" s="34" t="str">
        <f>IFERROR(HYPERLINK("https://wa.me/"&amp;Tabla2[[#This Row],[CONTACTO]]&amp;"?text="&amp;Tabla2[[#This Row],[Mensaje]]),"")</f>
        <v xml:space="preserve">https://wa.me/56984880436?text=Hola!%0AServicio del día 11-04%0A *Cliente:* IMPORTADORA MIDEA CARRIER CHILE LTDA */ Cont: * TCLU6450507*/ HR Entrega: *09:00* /Dirección: *BOD. MIEA AGURTO - PUERTO MADERO 9710, BOD. E13; PUDAHUEL </v>
      </c>
    </row>
    <row r="2170" spans="1:38" s="15" customFormat="1" ht="16.5" customHeight="1" x14ac:dyDescent="0.2">
      <c r="A2170" s="15">
        <f>ROW(A2169)</f>
        <v>2169</v>
      </c>
      <c r="B2170" s="15">
        <f>IF(J2170=J2169,B2169+1,1)</f>
        <v>10</v>
      </c>
      <c r="C2170" s="15" t="s">
        <v>2040</v>
      </c>
      <c r="D2170" s="25" t="s">
        <v>39</v>
      </c>
      <c r="E2170" s="27">
        <v>504054</v>
      </c>
      <c r="F2170" s="27" t="s">
        <v>3393</v>
      </c>
      <c r="G2170" s="27" t="s">
        <v>41</v>
      </c>
      <c r="H2170" s="27">
        <v>4240</v>
      </c>
      <c r="I2170" s="27">
        <v>0.38750000000000001</v>
      </c>
      <c r="J2170" s="28">
        <v>46123</v>
      </c>
      <c r="K2170" s="26" t="s">
        <v>1899</v>
      </c>
      <c r="L2170" s="26"/>
      <c r="M2170" s="27" t="s">
        <v>144</v>
      </c>
      <c r="N2170" s="25">
        <f>IFERROR(VLOOKUP(M2170,Data!$J$1:$K$58,2,0),"")</f>
        <v>56940144795</v>
      </c>
      <c r="O2170" s="27" t="s">
        <v>145</v>
      </c>
      <c r="P2170" s="27"/>
      <c r="Q2170" s="27" t="s">
        <v>2042</v>
      </c>
      <c r="R2170" s="27" t="s">
        <v>218</v>
      </c>
      <c r="S2170" s="27" t="s">
        <v>144</v>
      </c>
      <c r="T2170" s="27"/>
      <c r="U2170" s="28">
        <v>46123</v>
      </c>
      <c r="X2170" s="27"/>
      <c r="Y2170" s="27"/>
      <c r="Z2170" s="29"/>
      <c r="AA2170" s="29">
        <v>0.47222222222222221</v>
      </c>
      <c r="AB2170" s="29">
        <v>0.49305555555555558</v>
      </c>
      <c r="AC2170" s="30">
        <v>46123</v>
      </c>
      <c r="AD2170" s="15" t="str">
        <f>IF(Tabla2[[#This Row],[HORA ENTREGA]]="DIRECTO","On time", IF(AA2170&lt;&gt;"",IF(Tabla2[[#This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0" s="15" t="str">
        <f>MID(Tabla2[[#This Row],[TIPO]],1,3)</f>
        <v xml:space="preserve">40 </v>
      </c>
      <c r="AF21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UASU1050140*/ HR Entrega: *directo* /Dirección: *CLAUDIO ARRAU 8600, PUDAHUEL</v>
      </c>
      <c r="AG2170" s="38" t="str">
        <f>IFERROR(HYPERLINK("https://wa.me/"&amp;Tabla2[[#This Row],[CONTACTO]]&amp;"?text="&amp;Tabla2[[#This Row],[Mensaje]],"Enviar mensaje"),"")</f>
        <v>Enviar mensaje</v>
      </c>
      <c r="AH2170" s="15" t="str">
        <f>CONCATENATE(A2170,F2170)</f>
        <v>2169UASU1050140</v>
      </c>
      <c r="AI2170" s="15" t="str">
        <f>CONCATENATE("ENT-",A2170)</f>
        <v>ENT-2169</v>
      </c>
      <c r="AJ2170" s="15" t="str">
        <f>IF(Tabla2[[#This Row],[Op]]&lt;&gt;"","ENTREGA","")</f>
        <v>ENTREGA</v>
      </c>
      <c r="AK2170" s="40" t="str">
        <f>(Tabla2[[#This Row],[FECHA ENTREGA]]&amp;Tabla2[[#This Row],[HORA ENTREGA]])</f>
        <v>46123directo</v>
      </c>
      <c r="AL2170" s="34" t="str">
        <f>IFERROR(HYPERLINK("https://wa.me/"&amp;Tabla2[[#This Row],[CONTACTO]]&amp;"?text="&amp;Tabla2[[#This Row],[Mensaje]]),"")</f>
        <v>https://wa.me/56940144795?text=Hola!%0AServicio del día 11-04%0A *Cliente:* LOG SERVICES SPA */ Cont: * UASU1050140*/ HR Entrega: *directo* /Dirección: *CLAUDIO ARRAU 8600, PUDAHUEL</v>
      </c>
    </row>
    <row r="2171" spans="1:38" s="15" customFormat="1" ht="16.5" customHeight="1" x14ac:dyDescent="0.2">
      <c r="A2171" s="15">
        <f>ROW(A2170)</f>
        <v>2170</v>
      </c>
      <c r="B2171" s="15">
        <f>IF(J2171=J2170,B2170+1,1)</f>
        <v>11</v>
      </c>
      <c r="C2171" s="15" t="s">
        <v>2040</v>
      </c>
      <c r="D2171" s="25" t="s">
        <v>39</v>
      </c>
      <c r="E2171" s="27">
        <v>504054</v>
      </c>
      <c r="F2171" s="27" t="s">
        <v>3394</v>
      </c>
      <c r="G2171" s="27" t="s">
        <v>41</v>
      </c>
      <c r="H2171" s="27">
        <v>4240</v>
      </c>
      <c r="I2171" s="27">
        <v>0.43125000000000002</v>
      </c>
      <c r="J2171" s="28">
        <v>46123</v>
      </c>
      <c r="K2171" s="26" t="s">
        <v>1899</v>
      </c>
      <c r="L2171" s="26"/>
      <c r="M2171" s="27" t="s">
        <v>144</v>
      </c>
      <c r="N2171" s="25">
        <f>IFERROR(VLOOKUP(M2171,Data!$J$1:$K$58,2,0),"")</f>
        <v>56940144795</v>
      </c>
      <c r="O2171" s="27" t="s">
        <v>145</v>
      </c>
      <c r="P2171" s="27"/>
      <c r="Q2171" s="27" t="s">
        <v>2042</v>
      </c>
      <c r="R2171" s="27" t="s">
        <v>218</v>
      </c>
      <c r="S2171" s="27" t="s">
        <v>3352</v>
      </c>
      <c r="T2171" s="27"/>
      <c r="U2171" s="28">
        <v>46130</v>
      </c>
      <c r="X2171" s="27"/>
      <c r="Y2171" s="27"/>
      <c r="Z2171" s="29"/>
      <c r="AA2171" s="29">
        <v>0.64930555555555558</v>
      </c>
      <c r="AB2171" s="29">
        <v>0.66666666666666663</v>
      </c>
      <c r="AC2171" s="30">
        <v>46123</v>
      </c>
      <c r="AD2171" s="15" t="str">
        <f>IF(Tabla2[[#This Row],[HORA ENTREGA]]="DIRECTO","On time", IF(AA2171&lt;&gt;"",IF(Tabla2[[#This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1" s="15" t="str">
        <f>MID(Tabla2[[#This Row],[TIPO]],1,3)</f>
        <v xml:space="preserve">40 </v>
      </c>
      <c r="AF21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TEMU8537938*/ HR Entrega: *directo* /Dirección: *CLAUDIO ARRAU 8600, PUDAHUEL</v>
      </c>
      <c r="AG2171" s="38" t="str">
        <f>IFERROR(HYPERLINK("https://wa.me/"&amp;Tabla2[[#This Row],[CONTACTO]]&amp;"?text="&amp;Tabla2[[#This Row],[Mensaje]],"Enviar mensaje"),"")</f>
        <v>Enviar mensaje</v>
      </c>
      <c r="AH2171" s="15" t="str">
        <f>CONCATENATE(A2171,F2171)</f>
        <v>2170TEMU8537938</v>
      </c>
      <c r="AI2171" s="15" t="str">
        <f>CONCATENATE("ENT-",A2171)</f>
        <v>ENT-2170</v>
      </c>
      <c r="AJ2171" s="15" t="str">
        <f>IF(Tabla2[[#This Row],[Op]]&lt;&gt;"","ENTREGA","")</f>
        <v>ENTREGA</v>
      </c>
      <c r="AK2171" s="40" t="str">
        <f>(Tabla2[[#This Row],[FECHA ENTREGA]]&amp;Tabla2[[#This Row],[HORA ENTREGA]])</f>
        <v>46123directo</v>
      </c>
      <c r="AL2171" s="34" t="str">
        <f>IFERROR(HYPERLINK("https://wa.me/"&amp;Tabla2[[#This Row],[CONTACTO]]&amp;"?text="&amp;Tabla2[[#This Row],[Mensaje]]),"")</f>
        <v>https://wa.me/56940144795?text=Hola!%0AServicio del día 11-04%0A *Cliente:* LOG SERVICES SPA */ Cont: * TEMU8537938*/ HR Entrega: *directo* /Dirección: *CLAUDIO ARRAU 8600, PUDAHUEL</v>
      </c>
    </row>
    <row r="2172" spans="1:38" s="15" customFormat="1" ht="16.5" customHeight="1" x14ac:dyDescent="0.2">
      <c r="A2172" s="15">
        <f>ROW(A2171)</f>
        <v>2171</v>
      </c>
      <c r="B2172" s="15">
        <f>IF(J2172=J2171,B2171+1,1)</f>
        <v>12</v>
      </c>
      <c r="C2172" s="15" t="s">
        <v>2040</v>
      </c>
      <c r="D2172" s="25" t="s">
        <v>39</v>
      </c>
      <c r="E2172" s="27">
        <v>504054</v>
      </c>
      <c r="F2172" s="27" t="s">
        <v>3395</v>
      </c>
      <c r="G2172" s="27" t="s">
        <v>41</v>
      </c>
      <c r="H2172" s="27">
        <v>4240</v>
      </c>
      <c r="I2172" s="27">
        <v>0.41736111111111113</v>
      </c>
      <c r="J2172" s="28">
        <v>46123</v>
      </c>
      <c r="K2172" s="26" t="s">
        <v>1899</v>
      </c>
      <c r="L2172" s="26"/>
      <c r="M2172" s="27" t="s">
        <v>319</v>
      </c>
      <c r="N2172" s="25">
        <f>IFERROR(VLOOKUP(M2172,Data!$J$1:$K$58,2,0),"")</f>
        <v>56948501048</v>
      </c>
      <c r="O2172" s="27" t="s">
        <v>320</v>
      </c>
      <c r="P2172" s="27"/>
      <c r="Q2172" s="27" t="s">
        <v>2042</v>
      </c>
      <c r="R2172" s="27" t="s">
        <v>218</v>
      </c>
      <c r="S2172" s="27" t="s">
        <v>319</v>
      </c>
      <c r="T2172" s="27"/>
      <c r="U2172" s="28">
        <v>46123</v>
      </c>
      <c r="X2172" s="27"/>
      <c r="Y2172" s="27"/>
      <c r="Z2172" s="29"/>
      <c r="AA2172" s="29">
        <v>0.51388888888888884</v>
      </c>
      <c r="AB2172" s="29">
        <v>0.55555555555555558</v>
      </c>
      <c r="AC2172" s="30">
        <v>46123</v>
      </c>
      <c r="AD2172" s="15" t="str">
        <f>IF(Tabla2[[#This Row],[HORA ENTREGA]]="DIRECTO","On time", IF(AA2172&lt;&gt;"",IF(Tabla2[[#This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2" s="15" t="str">
        <f>MID(Tabla2[[#This Row],[TIPO]],1,3)</f>
        <v xml:space="preserve">40 </v>
      </c>
      <c r="AF21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TGBU6242774*/ HR Entrega: *directo* /Dirección: *CLAUDIO ARRAU 8600, PUDAHUEL</v>
      </c>
      <c r="AG2172" s="38" t="str">
        <f>IFERROR(HYPERLINK("https://wa.me/"&amp;Tabla2[[#This Row],[CONTACTO]]&amp;"?text="&amp;Tabla2[[#This Row],[Mensaje]],"Enviar mensaje"),"")</f>
        <v>Enviar mensaje</v>
      </c>
      <c r="AH2172" s="15" t="str">
        <f>CONCATENATE(A2172,F2172)</f>
        <v>2171TGBU6242774</v>
      </c>
      <c r="AI2172" s="15" t="str">
        <f>CONCATENATE("ENT-",A2172)</f>
        <v>ENT-2171</v>
      </c>
      <c r="AJ2172" s="15" t="str">
        <f>IF(Tabla2[[#This Row],[Op]]&lt;&gt;"","ENTREGA","")</f>
        <v>ENTREGA</v>
      </c>
      <c r="AK2172" s="40" t="str">
        <f>(Tabla2[[#This Row],[FECHA ENTREGA]]&amp;Tabla2[[#This Row],[HORA ENTREGA]])</f>
        <v>46123directo</v>
      </c>
      <c r="AL2172" s="34" t="str">
        <f>IFERROR(HYPERLINK("https://wa.me/"&amp;Tabla2[[#This Row],[CONTACTO]]&amp;"?text="&amp;Tabla2[[#This Row],[Mensaje]]),"")</f>
        <v>https://wa.me/56948501048?text=Hola!%0AServicio del día 11-04%0A *Cliente:* LOG SERVICES SPA */ Cont: * TGBU6242774*/ HR Entrega: *directo* /Dirección: *CLAUDIO ARRAU 8600, PUDAHUEL</v>
      </c>
    </row>
    <row r="2173" spans="1:38" s="15" customFormat="1" ht="16.5" customHeight="1" x14ac:dyDescent="0.2">
      <c r="A2173" s="15">
        <f>ROW(A2172)</f>
        <v>2172</v>
      </c>
      <c r="B2173" s="15">
        <f>IF(J2173=J2172,B2172+1,1)</f>
        <v>13</v>
      </c>
      <c r="C2173" s="15" t="s">
        <v>2040</v>
      </c>
      <c r="D2173" s="25" t="s">
        <v>39</v>
      </c>
      <c r="E2173" s="27">
        <v>504054</v>
      </c>
      <c r="F2173" s="27" t="s">
        <v>3396</v>
      </c>
      <c r="G2173" s="27" t="s">
        <v>41</v>
      </c>
      <c r="H2173" s="27">
        <v>4240</v>
      </c>
      <c r="I2173" s="27">
        <v>0.42986111111111114</v>
      </c>
      <c r="J2173" s="28">
        <v>46123</v>
      </c>
      <c r="K2173" s="26" t="s">
        <v>1899</v>
      </c>
      <c r="L2173" s="26"/>
      <c r="M2173" s="27" t="s">
        <v>273</v>
      </c>
      <c r="N2173" s="25">
        <f>IFERROR(VLOOKUP(M2173,Data!$J$1:$K$58,2,0),"")</f>
        <v>56950103942</v>
      </c>
      <c r="O2173" s="27" t="s">
        <v>274</v>
      </c>
      <c r="P2173" s="27"/>
      <c r="Q2173" s="27" t="s">
        <v>2042</v>
      </c>
      <c r="R2173" s="27" t="s">
        <v>218</v>
      </c>
      <c r="S2173" s="27" t="s">
        <v>389</v>
      </c>
      <c r="T2173" s="27"/>
      <c r="U2173" s="28">
        <v>46127</v>
      </c>
      <c r="X2173" s="27"/>
      <c r="Y2173" s="27"/>
      <c r="Z2173" s="29"/>
      <c r="AA2173" s="29">
        <v>0.57986111111111116</v>
      </c>
      <c r="AB2173" s="29">
        <v>0.61458333333333337</v>
      </c>
      <c r="AC2173" s="30">
        <v>46123</v>
      </c>
      <c r="AD2173" s="15" t="str">
        <f>IF(Tabla2[[#This Row],[HORA ENTREGA]]="DIRECTO","On time", IF(AA2173&lt;&gt;"",IF(Tabla2[[#This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3" s="15" t="str">
        <f>MID(Tabla2[[#This Row],[TIPO]],1,3)</f>
        <v xml:space="preserve">40 </v>
      </c>
      <c r="AF21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DFSU7316020*/ HR Entrega: *directo* /Dirección: *CLAUDIO ARRAU 8600, PUDAHUEL</v>
      </c>
      <c r="AG2173" s="38" t="str">
        <f>IFERROR(HYPERLINK("https://wa.me/"&amp;Tabla2[[#This Row],[CONTACTO]]&amp;"?text="&amp;Tabla2[[#This Row],[Mensaje]],"Enviar mensaje"),"")</f>
        <v>Enviar mensaje</v>
      </c>
      <c r="AH2173" s="15" t="str">
        <f>CONCATENATE(A2173,F2173)</f>
        <v>2172DFSU7316020</v>
      </c>
      <c r="AI2173" s="15" t="str">
        <f>CONCATENATE("ENT-",A2173)</f>
        <v>ENT-2172</v>
      </c>
      <c r="AJ2173" s="15" t="str">
        <f>IF(Tabla2[[#This Row],[Op]]&lt;&gt;"","ENTREGA","")</f>
        <v>ENTREGA</v>
      </c>
      <c r="AK2173" s="40" t="str">
        <f>(Tabla2[[#This Row],[FECHA ENTREGA]]&amp;Tabla2[[#This Row],[HORA ENTREGA]])</f>
        <v>46123directo</v>
      </c>
      <c r="AL2173" s="34" t="str">
        <f>IFERROR(HYPERLINK("https://wa.me/"&amp;Tabla2[[#This Row],[CONTACTO]]&amp;"?text="&amp;Tabla2[[#This Row],[Mensaje]]),"")</f>
        <v>https://wa.me/56950103942?text=Hola!%0AServicio del día 11-04%0A *Cliente:* LOG SERVICES SPA */ Cont: * DFSU7316020*/ HR Entrega: *directo* /Dirección: *CLAUDIO ARRAU 8600, PUDAHUEL</v>
      </c>
    </row>
    <row r="2174" spans="1:38" s="15" customFormat="1" ht="16.5" customHeight="1" x14ac:dyDescent="0.2">
      <c r="A2174" s="15">
        <f>ROW(A2173)</f>
        <v>2173</v>
      </c>
      <c r="B2174" s="15">
        <f>IF(J2174=J2173,B2173+1,1)</f>
        <v>14</v>
      </c>
      <c r="C2174" s="15" t="s">
        <v>2040</v>
      </c>
      <c r="D2174" s="25" t="s">
        <v>39</v>
      </c>
      <c r="E2174" s="27">
        <v>504054</v>
      </c>
      <c r="F2174" s="27" t="s">
        <v>3397</v>
      </c>
      <c r="G2174" s="27" t="s">
        <v>41</v>
      </c>
      <c r="H2174" s="27">
        <v>4240</v>
      </c>
      <c r="I2174" s="27">
        <v>0.40555555555555556</v>
      </c>
      <c r="J2174" s="28">
        <v>46123</v>
      </c>
      <c r="K2174" s="26" t="s">
        <v>1899</v>
      </c>
      <c r="L2174" s="26"/>
      <c r="M2174" s="27" t="s">
        <v>688</v>
      </c>
      <c r="N2174" s="25">
        <f>IFERROR(VLOOKUP(M2174,Data!$J$1:$K$58,2,0),"")</f>
        <v>56950104102</v>
      </c>
      <c r="O2174" s="27" t="s">
        <v>552</v>
      </c>
      <c r="P2174" s="27"/>
      <c r="Q2174" s="27" t="s">
        <v>2042</v>
      </c>
      <c r="R2174" s="27" t="s">
        <v>218</v>
      </c>
      <c r="S2174" s="27" t="s">
        <v>688</v>
      </c>
      <c r="T2174" s="27"/>
      <c r="U2174" s="28">
        <v>46123</v>
      </c>
      <c r="X2174" s="27"/>
      <c r="Y2174" s="27"/>
      <c r="Z2174" s="29"/>
      <c r="AA2174" s="29">
        <v>0.47569444444444442</v>
      </c>
      <c r="AB2174" s="29">
        <v>0.50694444444444442</v>
      </c>
      <c r="AC2174" s="30">
        <v>46123</v>
      </c>
      <c r="AD2174" s="15" t="str">
        <f>IF(Tabla2[[#This Row],[HORA ENTREGA]]="DIRECTO","On time", IF(AA2174&lt;&gt;"",IF(Tabla2[[#This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4" s="15" t="str">
        <f>MID(Tabla2[[#This Row],[TIPO]],1,3)</f>
        <v xml:space="preserve">40 </v>
      </c>
      <c r="AF21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HAMU3636388*/ HR Entrega: *directo* /Dirección: *CLAUDIO ARRAU 8600, PUDAHUEL</v>
      </c>
      <c r="AG2174" s="38" t="str">
        <f>IFERROR(HYPERLINK("https://wa.me/"&amp;Tabla2[[#This Row],[CONTACTO]]&amp;"?text="&amp;Tabla2[[#This Row],[Mensaje]],"Enviar mensaje"),"")</f>
        <v>Enviar mensaje</v>
      </c>
      <c r="AH2174" s="15" t="str">
        <f>CONCATENATE(A2174,F2174)</f>
        <v>2173HAMU3636388</v>
      </c>
      <c r="AI2174" s="15" t="str">
        <f>CONCATENATE("ENT-",A2174)</f>
        <v>ENT-2173</v>
      </c>
      <c r="AJ2174" s="15" t="str">
        <f>IF(Tabla2[[#This Row],[Op]]&lt;&gt;"","ENTREGA","")</f>
        <v>ENTREGA</v>
      </c>
      <c r="AK2174" s="40" t="str">
        <f>(Tabla2[[#This Row],[FECHA ENTREGA]]&amp;Tabla2[[#This Row],[HORA ENTREGA]])</f>
        <v>46123directo</v>
      </c>
      <c r="AL2174" s="34" t="str">
        <f>IFERROR(HYPERLINK("https://wa.me/"&amp;Tabla2[[#This Row],[CONTACTO]]&amp;"?text="&amp;Tabla2[[#This Row],[Mensaje]]),"")</f>
        <v>https://wa.me/56950104102?text=Hola!%0AServicio del día 11-04%0A *Cliente:* LOG SERVICES SPA */ Cont: * HAMU3636388*/ HR Entrega: *directo* /Dirección: *CLAUDIO ARRAU 8600, PUDAHUEL</v>
      </c>
    </row>
    <row r="2175" spans="1:38" s="15" customFormat="1" ht="16.5" customHeight="1" x14ac:dyDescent="0.2">
      <c r="A2175" s="15">
        <f>ROW(A2174)</f>
        <v>2174</v>
      </c>
      <c r="B2175" s="15">
        <f>IF(J2175=J2174,B2174+1,1)</f>
        <v>15</v>
      </c>
      <c r="C2175" s="15" t="s">
        <v>2040</v>
      </c>
      <c r="D2175" s="25" t="s">
        <v>39</v>
      </c>
      <c r="E2175" s="27">
        <v>504054</v>
      </c>
      <c r="F2175" s="27" t="s">
        <v>3398</v>
      </c>
      <c r="G2175" s="27" t="s">
        <v>41</v>
      </c>
      <c r="H2175" s="27">
        <v>4240</v>
      </c>
      <c r="I2175" s="27">
        <v>0.40277777777777779</v>
      </c>
      <c r="J2175" s="28">
        <v>46123</v>
      </c>
      <c r="K2175" s="26" t="s">
        <v>1899</v>
      </c>
      <c r="L2175" s="26"/>
      <c r="M2175" s="27" t="s">
        <v>247</v>
      </c>
      <c r="N2175" s="25">
        <f>IFERROR(VLOOKUP(M2175,Data!$J$1:$K$58,2,0),"")</f>
        <v>56953157599</v>
      </c>
      <c r="O2175" s="27" t="s">
        <v>248</v>
      </c>
      <c r="P2175" s="27"/>
      <c r="Q2175" s="27" t="s">
        <v>2042</v>
      </c>
      <c r="R2175" s="27" t="s">
        <v>218</v>
      </c>
      <c r="S2175" s="27" t="s">
        <v>117</v>
      </c>
      <c r="T2175" s="27"/>
      <c r="U2175" s="28">
        <v>46132</v>
      </c>
      <c r="X2175" s="27"/>
      <c r="Y2175" s="27"/>
      <c r="Z2175" s="29"/>
      <c r="AA2175" s="29">
        <v>0.46875</v>
      </c>
      <c r="AB2175" s="29">
        <v>0.47222222222222221</v>
      </c>
      <c r="AC2175" s="30">
        <v>46123</v>
      </c>
      <c r="AD2175" s="15" t="str">
        <f>IF(Tabla2[[#This Row],[HORA ENTREGA]]="DIRECTO","On time", IF(AA2175&lt;&gt;"",IF(Tabla2[[#This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5" s="15" t="str">
        <f>MID(Tabla2[[#This Row],[TIPO]],1,3)</f>
        <v xml:space="preserve">40 </v>
      </c>
      <c r="AF21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TCLU8726868*/ HR Entrega: *directo* /Dirección: *CLAUDIO ARRAU 8600, PUDAHUEL</v>
      </c>
      <c r="AG2175" s="38" t="str">
        <f>IFERROR(HYPERLINK("https://wa.me/"&amp;Tabla2[[#This Row],[CONTACTO]]&amp;"?text="&amp;Tabla2[[#This Row],[Mensaje]],"Enviar mensaje"),"")</f>
        <v>Enviar mensaje</v>
      </c>
      <c r="AH2175" s="15" t="str">
        <f>CONCATENATE(A2175,F2175)</f>
        <v>2174TCLU8726868</v>
      </c>
      <c r="AI2175" s="15" t="str">
        <f>CONCATENATE("ENT-",A2175)</f>
        <v>ENT-2174</v>
      </c>
      <c r="AJ2175" s="15" t="str">
        <f>IF(Tabla2[[#This Row],[Op]]&lt;&gt;"","ENTREGA","")</f>
        <v>ENTREGA</v>
      </c>
      <c r="AK2175" s="40" t="str">
        <f>(Tabla2[[#This Row],[FECHA ENTREGA]]&amp;Tabla2[[#This Row],[HORA ENTREGA]])</f>
        <v>46123directo</v>
      </c>
      <c r="AL2175" s="34" t="str">
        <f>IFERROR(HYPERLINK("https://wa.me/"&amp;Tabla2[[#This Row],[CONTACTO]]&amp;"?text="&amp;Tabla2[[#This Row],[Mensaje]]),"")</f>
        <v>https://wa.me/56953157599?text=Hola!%0AServicio del día 11-04%0A *Cliente:* LOG SERVICES SPA */ Cont: * TCLU8726868*/ HR Entrega: *directo* /Dirección: *CLAUDIO ARRAU 8600, PUDAHUEL</v>
      </c>
    </row>
    <row r="2176" spans="1:38" s="15" customFormat="1" ht="16.5" customHeight="1" x14ac:dyDescent="0.2">
      <c r="A2176" s="15">
        <f>ROW(A2175)</f>
        <v>2175</v>
      </c>
      <c r="B2176" s="15">
        <f>IF(J2176=J2175,B2175+1,1)</f>
        <v>16</v>
      </c>
      <c r="C2176" s="15" t="s">
        <v>2040</v>
      </c>
      <c r="D2176" s="25" t="s">
        <v>39</v>
      </c>
      <c r="E2176" s="27">
        <v>504054</v>
      </c>
      <c r="F2176" s="27" t="s">
        <v>3399</v>
      </c>
      <c r="G2176" s="27" t="s">
        <v>41</v>
      </c>
      <c r="H2176" s="27">
        <v>4240</v>
      </c>
      <c r="I2176" s="27">
        <v>0.42430555555555555</v>
      </c>
      <c r="J2176" s="28">
        <v>46123</v>
      </c>
      <c r="K2176" s="26" t="s">
        <v>1899</v>
      </c>
      <c r="L2176" s="26"/>
      <c r="M2176" s="27" t="s">
        <v>247</v>
      </c>
      <c r="N2176" s="25">
        <f>IFERROR(VLOOKUP(M2176,Data!$J$1:$K$58,2,0),"")</f>
        <v>56953157599</v>
      </c>
      <c r="O2176" s="27" t="s">
        <v>248</v>
      </c>
      <c r="P2176" s="27"/>
      <c r="Q2176" s="27" t="s">
        <v>2042</v>
      </c>
      <c r="R2176" s="27" t="s">
        <v>218</v>
      </c>
      <c r="S2176" s="27" t="s">
        <v>3349</v>
      </c>
      <c r="T2176" s="27"/>
      <c r="U2176" s="28">
        <v>46123</v>
      </c>
      <c r="X2176" s="27"/>
      <c r="Y2176" s="27"/>
      <c r="Z2176" s="29"/>
      <c r="AA2176" s="29">
        <v>0.5625</v>
      </c>
      <c r="AB2176" s="29">
        <v>0.59375</v>
      </c>
      <c r="AC2176" s="30">
        <v>46123</v>
      </c>
      <c r="AD2176" s="15" t="str">
        <f>IF(Tabla2[[#This Row],[HORA ENTREGA]]="DIRECTO","On time", IF(AA2176&lt;&gt;"",IF(Tabla2[[#This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6" s="15" t="str">
        <f>MID(Tabla2[[#This Row],[TIPO]],1,3)</f>
        <v xml:space="preserve">40 </v>
      </c>
      <c r="AF21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HLBU2510420*/ HR Entrega: *directo* /Dirección: *CLAUDIO ARRAU 8600, PUDAHUEL</v>
      </c>
      <c r="AG2176" s="38" t="str">
        <f>IFERROR(HYPERLINK("https://wa.me/"&amp;Tabla2[[#This Row],[CONTACTO]]&amp;"?text="&amp;Tabla2[[#This Row],[Mensaje]],"Enviar mensaje"),"")</f>
        <v>Enviar mensaje</v>
      </c>
      <c r="AH2176" s="15" t="str">
        <f>CONCATENATE(A2176,F2176)</f>
        <v>2175HLBU2510420</v>
      </c>
      <c r="AI2176" s="15" t="str">
        <f>CONCATENATE("ENT-",A2176)</f>
        <v>ENT-2175</v>
      </c>
      <c r="AJ2176" s="15" t="str">
        <f>IF(Tabla2[[#This Row],[Op]]&lt;&gt;"","ENTREGA","")</f>
        <v>ENTREGA</v>
      </c>
      <c r="AK2176" s="40" t="str">
        <f>(Tabla2[[#This Row],[FECHA ENTREGA]]&amp;Tabla2[[#This Row],[HORA ENTREGA]])</f>
        <v>46123directo</v>
      </c>
      <c r="AL2176" s="34" t="str">
        <f>IFERROR(HYPERLINK("https://wa.me/"&amp;Tabla2[[#This Row],[CONTACTO]]&amp;"?text="&amp;Tabla2[[#This Row],[Mensaje]]),"")</f>
        <v>https://wa.me/56953157599?text=Hola!%0AServicio del día 11-04%0A *Cliente:* LOG SERVICES SPA */ Cont: * HLBU2510420*/ HR Entrega: *directo* /Dirección: *CLAUDIO ARRAU 8600, PUDAHUEL</v>
      </c>
    </row>
    <row r="2177" spans="1:38" s="15" customFormat="1" ht="16.5" customHeight="1" x14ac:dyDescent="0.2">
      <c r="A2177" s="15">
        <f>ROW(A2176)</f>
        <v>2176</v>
      </c>
      <c r="B2177" s="15">
        <f>IF(J2177=J2176,B2176+1,1)</f>
        <v>17</v>
      </c>
      <c r="C2177" s="15" t="s">
        <v>2040</v>
      </c>
      <c r="D2177" s="25" t="s">
        <v>39</v>
      </c>
      <c r="E2177" s="27">
        <v>504054</v>
      </c>
      <c r="F2177" s="27" t="s">
        <v>3400</v>
      </c>
      <c r="G2177" s="27" t="s">
        <v>41</v>
      </c>
      <c r="H2177" s="27">
        <v>4240</v>
      </c>
      <c r="I2177" s="27">
        <v>0.40138888888888891</v>
      </c>
      <c r="J2177" s="28">
        <v>46123</v>
      </c>
      <c r="K2177" s="26" t="s">
        <v>1899</v>
      </c>
      <c r="L2177" s="26"/>
      <c r="M2177" s="27" t="s">
        <v>133</v>
      </c>
      <c r="N2177" s="25">
        <f>IFERROR(VLOOKUP(M2177,Data!$J$1:$K$58,2,0),"")</f>
        <v>56953801607</v>
      </c>
      <c r="O2177" s="27" t="s">
        <v>134</v>
      </c>
      <c r="P2177" s="27"/>
      <c r="Q2177" s="27" t="s">
        <v>2042</v>
      </c>
      <c r="R2177" s="27" t="s">
        <v>218</v>
      </c>
      <c r="S2177" s="27" t="s">
        <v>133</v>
      </c>
      <c r="T2177" s="27"/>
      <c r="U2177" s="28">
        <v>46123</v>
      </c>
      <c r="X2177" s="27"/>
      <c r="Y2177" s="27"/>
      <c r="Z2177" s="29"/>
      <c r="AA2177" s="29">
        <v>0.47222222222222221</v>
      </c>
      <c r="AB2177" s="29">
        <v>0.4861111111111111</v>
      </c>
      <c r="AC2177" s="30">
        <v>46123</v>
      </c>
      <c r="AD2177" s="15" t="str">
        <f>IF(Tabla2[[#This Row],[HORA ENTREGA]]="DIRECTO","On time", IF(AA2177&lt;&gt;"",IF(Tabla2[[#This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7" s="15" t="str">
        <f>MID(Tabla2[[#This Row],[TIPO]],1,3)</f>
        <v xml:space="preserve">40 </v>
      </c>
      <c r="AF21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TCLU8124860*/ HR Entrega: *directo* /Dirección: *CLAUDIO ARRAU 8600, PUDAHUEL</v>
      </c>
      <c r="AG2177" s="38" t="str">
        <f>IFERROR(HYPERLINK("https://wa.me/"&amp;Tabla2[[#This Row],[CONTACTO]]&amp;"?text="&amp;Tabla2[[#This Row],[Mensaje]],"Enviar mensaje"),"")</f>
        <v>Enviar mensaje</v>
      </c>
      <c r="AH2177" s="15" t="str">
        <f>CONCATENATE(A2177,F2177)</f>
        <v>2176TCLU8124860</v>
      </c>
      <c r="AI2177" s="15" t="str">
        <f>CONCATENATE("ENT-",A2177)</f>
        <v>ENT-2176</v>
      </c>
      <c r="AJ2177" s="15" t="str">
        <f>IF(Tabla2[[#This Row],[Op]]&lt;&gt;"","ENTREGA","")</f>
        <v>ENTREGA</v>
      </c>
      <c r="AK2177" s="40" t="str">
        <f>(Tabla2[[#This Row],[FECHA ENTREGA]]&amp;Tabla2[[#This Row],[HORA ENTREGA]])</f>
        <v>46123directo</v>
      </c>
      <c r="AL2177" s="34" t="str">
        <f>IFERROR(HYPERLINK("https://wa.me/"&amp;Tabla2[[#This Row],[CONTACTO]]&amp;"?text="&amp;Tabla2[[#This Row],[Mensaje]]),"")</f>
        <v>https://wa.me/56953801607?text=Hola!%0AServicio del día 11-04%0A *Cliente:* LOG SERVICES SPA */ Cont: * TCLU8124860*/ HR Entrega: *directo* /Dirección: *CLAUDIO ARRAU 8600, PUDAHUEL</v>
      </c>
    </row>
    <row r="2178" spans="1:38" s="15" customFormat="1" ht="16.5" customHeight="1" x14ac:dyDescent="0.2">
      <c r="A2178" s="15">
        <f>ROW(A2177)</f>
        <v>2177</v>
      </c>
      <c r="B2178" s="15">
        <f>IF(J2178=J2177,B2177+1,1)</f>
        <v>18</v>
      </c>
      <c r="C2178" s="15" t="s">
        <v>2040</v>
      </c>
      <c r="D2178" s="25" t="s">
        <v>39</v>
      </c>
      <c r="E2178" s="27">
        <v>504054</v>
      </c>
      <c r="F2178" s="27" t="s">
        <v>3401</v>
      </c>
      <c r="G2178" s="27" t="s">
        <v>41</v>
      </c>
      <c r="H2178" s="27">
        <v>4240</v>
      </c>
      <c r="I2178" s="27">
        <v>0.39027777777777778</v>
      </c>
      <c r="J2178" s="28">
        <v>46123</v>
      </c>
      <c r="K2178" s="26" t="s">
        <v>1899</v>
      </c>
      <c r="L2178" s="26"/>
      <c r="M2178" s="27" t="s">
        <v>60</v>
      </c>
      <c r="N2178" s="25">
        <f>IFERROR(VLOOKUP(M2178,Data!$J$1:$K$58,2,0),"")</f>
        <v>56957438415</v>
      </c>
      <c r="O2178" s="27" t="s">
        <v>234</v>
      </c>
      <c r="P2178" s="27"/>
      <c r="Q2178" s="27" t="s">
        <v>2042</v>
      </c>
      <c r="R2178" s="27" t="s">
        <v>218</v>
      </c>
      <c r="S2178" s="27" t="s">
        <v>60</v>
      </c>
      <c r="T2178" s="27"/>
      <c r="U2178" s="28">
        <v>46123</v>
      </c>
      <c r="X2178" s="27"/>
      <c r="Y2178" s="27"/>
      <c r="Z2178" s="29"/>
      <c r="AA2178" s="29">
        <v>0.46875</v>
      </c>
      <c r="AB2178" s="29">
        <v>0.4861111111111111</v>
      </c>
      <c r="AC2178" s="30">
        <v>46123</v>
      </c>
      <c r="AD2178" s="15" t="str">
        <f>IF(Tabla2[[#This Row],[HORA ENTREGA]]="DIRECTO","On time", IF(AA2178&lt;&gt;"",IF(Tabla2[[#This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8" s="15" t="str">
        <f>MID(Tabla2[[#This Row],[TIPO]],1,3)</f>
        <v xml:space="preserve">40 </v>
      </c>
      <c r="AF21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HAMU1256809*/ HR Entrega: *directo* /Dirección: *CLAUDIO ARRAU 8600, PUDAHUEL</v>
      </c>
      <c r="AG2178" s="38" t="str">
        <f>IFERROR(HYPERLINK("https://wa.me/"&amp;Tabla2[[#This Row],[CONTACTO]]&amp;"?text="&amp;Tabla2[[#This Row],[Mensaje]],"Enviar mensaje"),"")</f>
        <v>Enviar mensaje</v>
      </c>
      <c r="AH2178" s="15" t="str">
        <f>CONCATENATE(A2178,F2178)</f>
        <v>2177HAMU1256809</v>
      </c>
      <c r="AI2178" s="15" t="str">
        <f>CONCATENATE("ENT-",A2178)</f>
        <v>ENT-2177</v>
      </c>
      <c r="AJ2178" s="15" t="str">
        <f>IF(Tabla2[[#This Row],[Op]]&lt;&gt;"","ENTREGA","")</f>
        <v>ENTREGA</v>
      </c>
      <c r="AK2178" s="40" t="str">
        <f>(Tabla2[[#This Row],[FECHA ENTREGA]]&amp;Tabla2[[#This Row],[HORA ENTREGA]])</f>
        <v>46123directo</v>
      </c>
      <c r="AL2178" s="34" t="str">
        <f>IFERROR(HYPERLINK("https://wa.me/"&amp;Tabla2[[#This Row],[CONTACTO]]&amp;"?text="&amp;Tabla2[[#This Row],[Mensaje]]),"")</f>
        <v>https://wa.me/56957438415?text=Hola!%0AServicio del día 11-04%0A *Cliente:* LOG SERVICES SPA */ Cont: * HAMU1256809*/ HR Entrega: *directo* /Dirección: *CLAUDIO ARRAU 8600, PUDAHUEL</v>
      </c>
    </row>
    <row r="2179" spans="1:38" s="15" customFormat="1" ht="16.5" customHeight="1" x14ac:dyDescent="0.2">
      <c r="A2179" s="15">
        <f>ROW(A2178)</f>
        <v>2178</v>
      </c>
      <c r="B2179" s="15">
        <f>IF(J2179=J2178,B2178+1,1)</f>
        <v>19</v>
      </c>
      <c r="C2179" s="15" t="s">
        <v>2040</v>
      </c>
      <c r="D2179" s="25" t="s">
        <v>39</v>
      </c>
      <c r="E2179" s="27">
        <v>504054</v>
      </c>
      <c r="F2179" s="27" t="s">
        <v>3402</v>
      </c>
      <c r="G2179" s="27" t="s">
        <v>41</v>
      </c>
      <c r="H2179" s="27">
        <v>4240</v>
      </c>
      <c r="I2179" s="27">
        <v>0.41875000000000001</v>
      </c>
      <c r="J2179" s="28">
        <v>46123</v>
      </c>
      <c r="K2179" s="26" t="s">
        <v>1899</v>
      </c>
      <c r="L2179" s="26"/>
      <c r="M2179" s="27" t="s">
        <v>567</v>
      </c>
      <c r="N2179" s="25">
        <f>IFERROR(VLOOKUP(M2179,Data!$J$1:$K$58,2,0),"")</f>
        <v>56964069749</v>
      </c>
      <c r="O2179" s="27" t="s">
        <v>568</v>
      </c>
      <c r="P2179" s="27"/>
      <c r="Q2179" s="27" t="s">
        <v>2042</v>
      </c>
      <c r="R2179" s="27" t="s">
        <v>218</v>
      </c>
      <c r="S2179" s="27" t="s">
        <v>567</v>
      </c>
      <c r="T2179" s="27"/>
      <c r="U2179" s="28">
        <v>46123</v>
      </c>
      <c r="X2179" s="27"/>
      <c r="Y2179" s="27"/>
      <c r="Z2179" s="29"/>
      <c r="AA2179" s="29">
        <v>0.50694444444444442</v>
      </c>
      <c r="AB2179" s="29">
        <v>0.54166666666666663</v>
      </c>
      <c r="AC2179" s="30">
        <v>46123</v>
      </c>
      <c r="AD2179" s="15" t="str">
        <f>IF(Tabla2[[#This Row],[HORA ENTREGA]]="DIRECTO","On time", IF(AA2179&lt;&gt;"",IF(Tabla2[[#This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79" s="15" t="str">
        <f>MID(Tabla2[[#This Row],[TIPO]],1,3)</f>
        <v xml:space="preserve">40 </v>
      </c>
      <c r="AF21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HLBU3341279*/ HR Entrega: *directo* /Dirección: *CLAUDIO ARRAU 8600, PUDAHUEL</v>
      </c>
      <c r="AG2179" s="38" t="str">
        <f>IFERROR(HYPERLINK("https://wa.me/"&amp;Tabla2[[#This Row],[CONTACTO]]&amp;"?text="&amp;Tabla2[[#This Row],[Mensaje]],"Enviar mensaje"),"")</f>
        <v>Enviar mensaje</v>
      </c>
      <c r="AH2179" s="15" t="str">
        <f>CONCATENATE(A2179,F2179)</f>
        <v>2178HLBU3341279</v>
      </c>
      <c r="AI2179" s="15" t="str">
        <f>CONCATENATE("ENT-",A2179)</f>
        <v>ENT-2178</v>
      </c>
      <c r="AJ2179" s="15" t="str">
        <f>IF(Tabla2[[#This Row],[Op]]&lt;&gt;"","ENTREGA","")</f>
        <v>ENTREGA</v>
      </c>
      <c r="AK2179" s="40" t="str">
        <f>(Tabla2[[#This Row],[FECHA ENTREGA]]&amp;Tabla2[[#This Row],[HORA ENTREGA]])</f>
        <v>46123directo</v>
      </c>
      <c r="AL2179" s="34" t="str">
        <f>IFERROR(HYPERLINK("https://wa.me/"&amp;Tabla2[[#This Row],[CONTACTO]]&amp;"?text="&amp;Tabla2[[#This Row],[Mensaje]]),"")</f>
        <v>https://wa.me/56964069749?text=Hola!%0AServicio del día 11-04%0A *Cliente:* LOG SERVICES SPA */ Cont: * HLBU3341279*/ HR Entrega: *directo* /Dirección: *CLAUDIO ARRAU 8600, PUDAHUEL</v>
      </c>
    </row>
    <row r="2180" spans="1:38" s="15" customFormat="1" ht="16.5" customHeight="1" x14ac:dyDescent="0.2">
      <c r="A2180" s="15">
        <f>ROW(A2179)</f>
        <v>2179</v>
      </c>
      <c r="B2180" s="15">
        <f>IF(J2180=J2179,B2179+1,1)</f>
        <v>20</v>
      </c>
      <c r="C2180" s="15" t="s">
        <v>2040</v>
      </c>
      <c r="D2180" s="25" t="s">
        <v>39</v>
      </c>
      <c r="E2180" s="27">
        <v>504054</v>
      </c>
      <c r="F2180" s="27" t="s">
        <v>3403</v>
      </c>
      <c r="G2180" s="27" t="s">
        <v>41</v>
      </c>
      <c r="H2180" s="27">
        <v>4240</v>
      </c>
      <c r="I2180" s="27">
        <v>0.3888888888888889</v>
      </c>
      <c r="J2180" s="28">
        <v>46123</v>
      </c>
      <c r="K2180" s="26" t="s">
        <v>1899</v>
      </c>
      <c r="L2180" s="26"/>
      <c r="M2180" s="27" t="s">
        <v>308</v>
      </c>
      <c r="N2180" s="25">
        <f>IFERROR(VLOOKUP(M2180,Data!$J$1:$K$58,2,0),"")</f>
        <v>56966631737</v>
      </c>
      <c r="O2180" s="27" t="s">
        <v>309</v>
      </c>
      <c r="P2180" s="27"/>
      <c r="Q2180" s="27" t="s">
        <v>2042</v>
      </c>
      <c r="R2180" s="27" t="s">
        <v>218</v>
      </c>
      <c r="S2180" s="27" t="s">
        <v>308</v>
      </c>
      <c r="T2180" s="27"/>
      <c r="U2180" s="28">
        <v>46123</v>
      </c>
      <c r="X2180" s="27"/>
      <c r="Y2180" s="27"/>
      <c r="Z2180" s="29"/>
      <c r="AA2180" s="29">
        <v>0.47222222222222221</v>
      </c>
      <c r="AB2180" s="29">
        <v>0.49652777777777779</v>
      </c>
      <c r="AC2180" s="30">
        <v>46123</v>
      </c>
      <c r="AD2180" s="15" t="str">
        <f>IF(Tabla2[[#This Row],[HORA ENTREGA]]="DIRECTO","On time", IF(AA2180&lt;&gt;"",IF(Tabla2[[#This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0" s="15" t="str">
        <f>MID(Tabla2[[#This Row],[TIPO]],1,3)</f>
        <v xml:space="preserve">40 </v>
      </c>
      <c r="AF21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UASU1047552*/ HR Entrega: *directo* /Dirección: *CLAUDIO ARRAU 8600, PUDAHUEL</v>
      </c>
      <c r="AG2180" s="38" t="str">
        <f>IFERROR(HYPERLINK("https://wa.me/"&amp;Tabla2[[#This Row],[CONTACTO]]&amp;"?text="&amp;Tabla2[[#This Row],[Mensaje]],"Enviar mensaje"),"")</f>
        <v>Enviar mensaje</v>
      </c>
      <c r="AH2180" s="15" t="str">
        <f>CONCATENATE(A2180,F2180)</f>
        <v>2179UASU1047552</v>
      </c>
      <c r="AI2180" s="15" t="str">
        <f>CONCATENATE("ENT-",A2180)</f>
        <v>ENT-2179</v>
      </c>
      <c r="AJ2180" s="15" t="str">
        <f>IF(Tabla2[[#This Row],[Op]]&lt;&gt;"","ENTREGA","")</f>
        <v>ENTREGA</v>
      </c>
      <c r="AK2180" s="40" t="str">
        <f>(Tabla2[[#This Row],[FECHA ENTREGA]]&amp;Tabla2[[#This Row],[HORA ENTREGA]])</f>
        <v>46123directo</v>
      </c>
      <c r="AL2180" s="34" t="str">
        <f>IFERROR(HYPERLINK("https://wa.me/"&amp;Tabla2[[#This Row],[CONTACTO]]&amp;"?text="&amp;Tabla2[[#This Row],[Mensaje]]),"")</f>
        <v>https://wa.me/56966631737?text=Hola!%0AServicio del día 11-04%0A *Cliente:* LOG SERVICES SPA */ Cont: * UASU1047552*/ HR Entrega: *directo* /Dirección: *CLAUDIO ARRAU 8600, PUDAHUEL</v>
      </c>
    </row>
    <row r="2181" spans="1:38" s="15" customFormat="1" ht="16.5" customHeight="1" x14ac:dyDescent="0.2">
      <c r="A2181" s="15">
        <f>ROW(A2180)</f>
        <v>2180</v>
      </c>
      <c r="B2181" s="15">
        <f>IF(J2181=J2180,B2180+1,1)</f>
        <v>21</v>
      </c>
      <c r="C2181" s="15" t="s">
        <v>2040</v>
      </c>
      <c r="D2181" s="25" t="s">
        <v>39</v>
      </c>
      <c r="E2181" s="27">
        <v>504054</v>
      </c>
      <c r="F2181" s="27" t="s">
        <v>3404</v>
      </c>
      <c r="G2181" s="27" t="s">
        <v>41</v>
      </c>
      <c r="H2181" s="27">
        <v>4240</v>
      </c>
      <c r="I2181" s="27">
        <v>0.43402777777777779</v>
      </c>
      <c r="J2181" s="28">
        <v>46123</v>
      </c>
      <c r="K2181" s="26" t="s">
        <v>1899</v>
      </c>
      <c r="L2181" s="26"/>
      <c r="M2181" s="27" t="s">
        <v>308</v>
      </c>
      <c r="N2181" s="25">
        <f>IFERROR(VLOOKUP(M2181,Data!$J$1:$K$58,2,0),"")</f>
        <v>56966631737</v>
      </c>
      <c r="O2181" s="27" t="s">
        <v>309</v>
      </c>
      <c r="P2181" s="27"/>
      <c r="Q2181" s="27" t="s">
        <v>2042</v>
      </c>
      <c r="R2181" s="27" t="s">
        <v>218</v>
      </c>
      <c r="S2181" s="27" t="s">
        <v>144</v>
      </c>
      <c r="T2181" s="27"/>
      <c r="U2181" s="28">
        <v>46126</v>
      </c>
      <c r="X2181" s="27"/>
      <c r="Y2181" s="27"/>
      <c r="Z2181" s="29"/>
      <c r="AA2181" s="29">
        <v>0.64930555555555558</v>
      </c>
      <c r="AB2181" s="29">
        <v>0.66666666666666663</v>
      </c>
      <c r="AC2181" s="30">
        <v>46123</v>
      </c>
      <c r="AD2181" s="15" t="str">
        <f>IF(Tabla2[[#This Row],[HORA ENTREGA]]="DIRECTO","On time", IF(AA2181&lt;&gt;"",IF(Tabla2[[#This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1" s="15" t="str">
        <f>MID(Tabla2[[#This Row],[TIPO]],1,3)</f>
        <v xml:space="preserve">40 </v>
      </c>
      <c r="AF21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UACU5488148*/ HR Entrega: *directo* /Dirección: *CLAUDIO ARRAU 8600, PUDAHUEL</v>
      </c>
      <c r="AG2181" s="38" t="str">
        <f>IFERROR(HYPERLINK("https://wa.me/"&amp;Tabla2[[#This Row],[CONTACTO]]&amp;"?text="&amp;Tabla2[[#This Row],[Mensaje]],"Enviar mensaje"),"")</f>
        <v>Enviar mensaje</v>
      </c>
      <c r="AH2181" s="15" t="str">
        <f>CONCATENATE(A2181,F2181)</f>
        <v>2180UACU5488148</v>
      </c>
      <c r="AI2181" s="15" t="str">
        <f>CONCATENATE("ENT-",A2181)</f>
        <v>ENT-2180</v>
      </c>
      <c r="AJ2181" s="15" t="str">
        <f>IF(Tabla2[[#This Row],[Op]]&lt;&gt;"","ENTREGA","")</f>
        <v>ENTREGA</v>
      </c>
      <c r="AK2181" s="40" t="str">
        <f>(Tabla2[[#This Row],[FECHA ENTREGA]]&amp;Tabla2[[#This Row],[HORA ENTREGA]])</f>
        <v>46123directo</v>
      </c>
      <c r="AL2181" s="34" t="str">
        <f>IFERROR(HYPERLINK("https://wa.me/"&amp;Tabla2[[#This Row],[CONTACTO]]&amp;"?text="&amp;Tabla2[[#This Row],[Mensaje]]),"")</f>
        <v>https://wa.me/56966631737?text=Hola!%0AServicio del día 11-04%0A *Cliente:* LOG SERVICES SPA */ Cont: * UACU5488148*/ HR Entrega: *directo* /Dirección: *CLAUDIO ARRAU 8600, PUDAHUEL</v>
      </c>
    </row>
    <row r="2182" spans="1:38" s="15" customFormat="1" ht="16.5" customHeight="1" x14ac:dyDescent="0.2">
      <c r="A2182" s="15">
        <f>ROW(A2181)</f>
        <v>2181</v>
      </c>
      <c r="B2182" s="15">
        <f>IF(J2182=J2181,B2181+1,1)</f>
        <v>22</v>
      </c>
      <c r="C2182" s="15" t="s">
        <v>2040</v>
      </c>
      <c r="D2182" s="25" t="s">
        <v>39</v>
      </c>
      <c r="E2182" s="27">
        <v>504054</v>
      </c>
      <c r="F2182" s="27" t="s">
        <v>3405</v>
      </c>
      <c r="G2182" s="27" t="s">
        <v>41</v>
      </c>
      <c r="H2182" s="27">
        <v>4240</v>
      </c>
      <c r="I2182" s="27">
        <v>0.4</v>
      </c>
      <c r="J2182" s="28">
        <v>46123</v>
      </c>
      <c r="K2182" s="26" t="s">
        <v>1899</v>
      </c>
      <c r="L2182" s="26"/>
      <c r="M2182" s="27" t="s">
        <v>104</v>
      </c>
      <c r="N2182" s="25">
        <f>IFERROR(VLOOKUP(M2182,Data!$J$1:$K$58,2,0),"")</f>
        <v>56966749395</v>
      </c>
      <c r="O2182" s="27" t="s">
        <v>253</v>
      </c>
      <c r="P2182" s="27"/>
      <c r="Q2182" s="27" t="s">
        <v>2042</v>
      </c>
      <c r="R2182" s="27" t="s">
        <v>218</v>
      </c>
      <c r="S2182" s="27" t="s">
        <v>3352</v>
      </c>
      <c r="T2182" s="27"/>
      <c r="U2182" s="28">
        <v>46123</v>
      </c>
      <c r="X2182" s="27"/>
      <c r="Y2182" s="27"/>
      <c r="Z2182" s="29"/>
      <c r="AA2182" s="29">
        <v>0.47222222222222221</v>
      </c>
      <c r="AB2182" s="29">
        <v>0.50347222222222221</v>
      </c>
      <c r="AC2182" s="30">
        <v>46123</v>
      </c>
      <c r="AD2182" s="15" t="str">
        <f>IF(Tabla2[[#This Row],[HORA ENTREGA]]="DIRECTO","On time", IF(AA2182&lt;&gt;"",IF(Tabla2[[#This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2" s="15" t="str">
        <f>MID(Tabla2[[#This Row],[TIPO]],1,3)</f>
        <v xml:space="preserve">40 </v>
      </c>
      <c r="AF21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BMOU6641256*/ HR Entrega: *directo* /Dirección: *CLAUDIO ARRAU 8600, PUDAHUEL</v>
      </c>
      <c r="AG2182" s="38" t="str">
        <f>IFERROR(HYPERLINK("https://wa.me/"&amp;Tabla2[[#This Row],[CONTACTO]]&amp;"?text="&amp;Tabla2[[#This Row],[Mensaje]],"Enviar mensaje"),"")</f>
        <v>Enviar mensaje</v>
      </c>
      <c r="AH2182" s="15" t="str">
        <f>CONCATENATE(A2182,F2182)</f>
        <v>2181BMOU6641256</v>
      </c>
      <c r="AI2182" s="15" t="str">
        <f>CONCATENATE("ENT-",A2182)</f>
        <v>ENT-2181</v>
      </c>
      <c r="AJ2182" s="15" t="str">
        <f>IF(Tabla2[[#This Row],[Op]]&lt;&gt;"","ENTREGA","")</f>
        <v>ENTREGA</v>
      </c>
      <c r="AK2182" s="40" t="str">
        <f>(Tabla2[[#This Row],[FECHA ENTREGA]]&amp;Tabla2[[#This Row],[HORA ENTREGA]])</f>
        <v>46123directo</v>
      </c>
      <c r="AL2182" s="34" t="str">
        <f>IFERROR(HYPERLINK("https://wa.me/"&amp;Tabla2[[#This Row],[CONTACTO]]&amp;"?text="&amp;Tabla2[[#This Row],[Mensaje]]),"")</f>
        <v>https://wa.me/56966749395?text=Hola!%0AServicio del día 11-04%0A *Cliente:* LOG SERVICES SPA */ Cont: * BMOU6641256*/ HR Entrega: *directo* /Dirección: *CLAUDIO ARRAU 8600, PUDAHUEL</v>
      </c>
    </row>
    <row r="2183" spans="1:38" s="15" customFormat="1" ht="16.5" customHeight="1" x14ac:dyDescent="0.2">
      <c r="A2183" s="15">
        <f>ROW(A2182)</f>
        <v>2182</v>
      </c>
      <c r="B2183" s="15">
        <f>IF(J2183=J2182,B2182+1,1)</f>
        <v>23</v>
      </c>
      <c r="C2183" s="15" t="s">
        <v>2040</v>
      </c>
      <c r="D2183" s="25" t="s">
        <v>39</v>
      </c>
      <c r="E2183" s="27">
        <v>504054</v>
      </c>
      <c r="F2183" s="27" t="s">
        <v>3406</v>
      </c>
      <c r="G2183" s="27" t="s">
        <v>41</v>
      </c>
      <c r="H2183" s="27">
        <v>4240</v>
      </c>
      <c r="I2183" s="27">
        <v>0.4284722222222222</v>
      </c>
      <c r="J2183" s="28">
        <v>46123</v>
      </c>
      <c r="K2183" s="26" t="s">
        <v>1899</v>
      </c>
      <c r="L2183" s="26"/>
      <c r="M2183" s="27" t="s">
        <v>161</v>
      </c>
      <c r="N2183" s="25">
        <f>IFERROR(VLOOKUP(M2183,Data!$J$1:$K$58,2,0),"")</f>
        <v>56966749408</v>
      </c>
      <c r="O2183" s="27" t="s">
        <v>162</v>
      </c>
      <c r="P2183" s="27"/>
      <c r="Q2183" s="27" t="s">
        <v>2042</v>
      </c>
      <c r="R2183" s="27" t="s">
        <v>218</v>
      </c>
      <c r="S2183" s="27" t="s">
        <v>161</v>
      </c>
      <c r="T2183" s="27"/>
      <c r="U2183" s="28">
        <v>46123</v>
      </c>
      <c r="X2183" s="27"/>
      <c r="Y2183" s="27"/>
      <c r="Z2183" s="29"/>
      <c r="AA2183" s="29">
        <v>0.5625</v>
      </c>
      <c r="AB2183" s="29">
        <v>0.60763888888888884</v>
      </c>
      <c r="AC2183" s="30">
        <v>46123</v>
      </c>
      <c r="AD2183" s="15" t="str">
        <f>IF(Tabla2[[#This Row],[HORA ENTREGA]]="DIRECTO","On time", IF(AA2183&lt;&gt;"",IF(Tabla2[[#This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3" s="15" t="str">
        <f>MID(Tabla2[[#This Row],[TIPO]],1,3)</f>
        <v xml:space="preserve">40 </v>
      </c>
      <c r="AF21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BSIU8210741*/ HR Entrega: *directo* /Dirección: *CLAUDIO ARRAU 8600, PUDAHUEL</v>
      </c>
      <c r="AG2183" s="38" t="str">
        <f>IFERROR(HYPERLINK("https://wa.me/"&amp;Tabla2[[#This Row],[CONTACTO]]&amp;"?text="&amp;Tabla2[[#This Row],[Mensaje]],"Enviar mensaje"),"")</f>
        <v>Enviar mensaje</v>
      </c>
      <c r="AH2183" s="15" t="str">
        <f>CONCATENATE(A2183,F2183)</f>
        <v>2182BSIU8210741</v>
      </c>
      <c r="AI2183" s="15" t="str">
        <f>CONCATENATE("ENT-",A2183)</f>
        <v>ENT-2182</v>
      </c>
      <c r="AJ2183" s="15" t="str">
        <f>IF(Tabla2[[#This Row],[Op]]&lt;&gt;"","ENTREGA","")</f>
        <v>ENTREGA</v>
      </c>
      <c r="AK2183" s="40" t="str">
        <f>(Tabla2[[#This Row],[FECHA ENTREGA]]&amp;Tabla2[[#This Row],[HORA ENTREGA]])</f>
        <v>46123directo</v>
      </c>
      <c r="AL2183" s="34" t="str">
        <f>IFERROR(HYPERLINK("https://wa.me/"&amp;Tabla2[[#This Row],[CONTACTO]]&amp;"?text="&amp;Tabla2[[#This Row],[Mensaje]]),"")</f>
        <v>https://wa.me/56966749408?text=Hola!%0AServicio del día 11-04%0A *Cliente:* LOG SERVICES SPA */ Cont: * BSIU8210741*/ HR Entrega: *directo* /Dirección: *CLAUDIO ARRAU 8600, PUDAHUEL</v>
      </c>
    </row>
    <row r="2184" spans="1:38" s="15" customFormat="1" ht="16.5" customHeight="1" x14ac:dyDescent="0.2">
      <c r="A2184" s="15">
        <f>ROW(A2183)</f>
        <v>2183</v>
      </c>
      <c r="B2184" s="15">
        <f>IF(J2184=J2183,B2183+1,1)</f>
        <v>24</v>
      </c>
      <c r="C2184" s="15" t="s">
        <v>2040</v>
      </c>
      <c r="D2184" s="25" t="s">
        <v>39</v>
      </c>
      <c r="E2184" s="27">
        <v>504054</v>
      </c>
      <c r="F2184" s="27" t="s">
        <v>3407</v>
      </c>
      <c r="G2184" s="27" t="s">
        <v>41</v>
      </c>
      <c r="H2184" s="27">
        <v>4240</v>
      </c>
      <c r="I2184" s="27">
        <v>0.41458333333333336</v>
      </c>
      <c r="J2184" s="28">
        <v>46123</v>
      </c>
      <c r="K2184" s="26" t="s">
        <v>1899</v>
      </c>
      <c r="L2184" s="26"/>
      <c r="M2184" s="27" t="s">
        <v>77</v>
      </c>
      <c r="N2184" s="25">
        <f>IFERROR(VLOOKUP(M2184,Data!$J$1:$K$58,2,0),"")</f>
        <v>56967384794</v>
      </c>
      <c r="O2184" s="27" t="s">
        <v>78</v>
      </c>
      <c r="P2184" s="27"/>
      <c r="Q2184" s="27" t="s">
        <v>2042</v>
      </c>
      <c r="R2184" s="27" t="s">
        <v>218</v>
      </c>
      <c r="S2184" s="27" t="s">
        <v>77</v>
      </c>
      <c r="T2184" s="27"/>
      <c r="U2184" s="28">
        <v>46123</v>
      </c>
      <c r="X2184" s="27"/>
      <c r="Y2184" s="27"/>
      <c r="Z2184" s="29"/>
      <c r="AA2184" s="29">
        <v>0.5</v>
      </c>
      <c r="AB2184" s="29">
        <v>0.53125</v>
      </c>
      <c r="AC2184" s="30">
        <v>46123</v>
      </c>
      <c r="AD2184" s="15" t="str">
        <f>IF(Tabla2[[#This Row],[HORA ENTREGA]]="DIRECTO","On time", IF(AA2184&lt;&gt;"",IF(Tabla2[[#This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4" s="15" t="str">
        <f>MID(Tabla2[[#This Row],[TIPO]],1,3)</f>
        <v xml:space="preserve">40 </v>
      </c>
      <c r="AF21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CAIU4220849*/ HR Entrega: *directo* /Dirección: *CLAUDIO ARRAU 8600, PUDAHUEL</v>
      </c>
      <c r="AG2184" s="38" t="str">
        <f>IFERROR(HYPERLINK("https://wa.me/"&amp;Tabla2[[#This Row],[CONTACTO]]&amp;"?text="&amp;Tabla2[[#This Row],[Mensaje]],"Enviar mensaje"),"")</f>
        <v>Enviar mensaje</v>
      </c>
      <c r="AH2184" s="15" t="str">
        <f>CONCATENATE(A2184,F2184)</f>
        <v>2183CAIU4220849</v>
      </c>
      <c r="AI2184" s="15" t="str">
        <f>CONCATENATE("ENT-",A2184)</f>
        <v>ENT-2183</v>
      </c>
      <c r="AJ2184" s="15" t="str">
        <f>IF(Tabla2[[#This Row],[Op]]&lt;&gt;"","ENTREGA","")</f>
        <v>ENTREGA</v>
      </c>
      <c r="AK2184" s="40" t="str">
        <f>(Tabla2[[#This Row],[FECHA ENTREGA]]&amp;Tabla2[[#This Row],[HORA ENTREGA]])</f>
        <v>46123directo</v>
      </c>
      <c r="AL2184" s="34" t="str">
        <f>IFERROR(HYPERLINK("https://wa.me/"&amp;Tabla2[[#This Row],[CONTACTO]]&amp;"?text="&amp;Tabla2[[#This Row],[Mensaje]]),"")</f>
        <v>https://wa.me/56967384794?text=Hola!%0AServicio del día 11-04%0A *Cliente:* LOG SERVICES SPA */ Cont: * CAIU4220849*/ HR Entrega: *directo* /Dirección: *CLAUDIO ARRAU 8600, PUDAHUEL</v>
      </c>
    </row>
    <row r="2185" spans="1:38" s="15" customFormat="1" ht="16.5" customHeight="1" x14ac:dyDescent="0.2">
      <c r="A2185" s="15">
        <f>ROW(A2184)</f>
        <v>2184</v>
      </c>
      <c r="B2185" s="15">
        <f>IF(J2185=J2184,B2184+1,1)</f>
        <v>25</v>
      </c>
      <c r="C2185" s="15" t="s">
        <v>2040</v>
      </c>
      <c r="D2185" s="25" t="s">
        <v>39</v>
      </c>
      <c r="E2185" s="27">
        <v>504054</v>
      </c>
      <c r="F2185" s="27" t="s">
        <v>3408</v>
      </c>
      <c r="G2185" s="27" t="s">
        <v>41</v>
      </c>
      <c r="H2185" s="27">
        <v>4240</v>
      </c>
      <c r="I2185" s="27">
        <v>0.42291666666666666</v>
      </c>
      <c r="J2185" s="28">
        <v>46123</v>
      </c>
      <c r="K2185" s="26" t="s">
        <v>1899</v>
      </c>
      <c r="L2185" s="26"/>
      <c r="M2185" s="27" t="s">
        <v>366</v>
      </c>
      <c r="N2185" s="25">
        <f>IFERROR(VLOOKUP(M2185,Data!$J$1:$K$58,2,0),"")</f>
        <v>56967386251</v>
      </c>
      <c r="O2185" s="27" t="s">
        <v>367</v>
      </c>
      <c r="P2185" s="27"/>
      <c r="Q2185" s="27" t="s">
        <v>2042</v>
      </c>
      <c r="R2185" s="27" t="s">
        <v>218</v>
      </c>
      <c r="S2185" s="27" t="s">
        <v>366</v>
      </c>
      <c r="T2185" s="27"/>
      <c r="U2185" s="28">
        <v>46123</v>
      </c>
      <c r="X2185" s="27"/>
      <c r="Y2185" s="27"/>
      <c r="Z2185" s="29"/>
      <c r="AA2185" s="29">
        <v>0.53819444444444442</v>
      </c>
      <c r="AB2185" s="29">
        <v>0.57638888888888884</v>
      </c>
      <c r="AC2185" s="30">
        <v>46123</v>
      </c>
      <c r="AD2185" s="15" t="str">
        <f>IF(Tabla2[[#This Row],[HORA ENTREGA]]="DIRECTO","On time", IF(AA2185&lt;&gt;"",IF(Tabla2[[#This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5" s="15" t="str">
        <f>MID(Tabla2[[#This Row],[TIPO]],1,3)</f>
        <v xml:space="preserve">40 </v>
      </c>
      <c r="AF21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BMOU5572994*/ HR Entrega: *directo* /Dirección: *CLAUDIO ARRAU 8600, PUDAHUEL</v>
      </c>
      <c r="AG2185" s="38" t="str">
        <f>IFERROR(HYPERLINK("https://wa.me/"&amp;Tabla2[[#This Row],[CONTACTO]]&amp;"?text="&amp;Tabla2[[#This Row],[Mensaje]],"Enviar mensaje"),"")</f>
        <v>Enviar mensaje</v>
      </c>
      <c r="AH2185" s="15" t="str">
        <f>CONCATENATE(A2185,F2185)</f>
        <v>2184BMOU5572994</v>
      </c>
      <c r="AI2185" s="15" t="str">
        <f>CONCATENATE("ENT-",A2185)</f>
        <v>ENT-2184</v>
      </c>
      <c r="AJ2185" s="15" t="str">
        <f>IF(Tabla2[[#This Row],[Op]]&lt;&gt;"","ENTREGA","")</f>
        <v>ENTREGA</v>
      </c>
      <c r="AK2185" s="40" t="str">
        <f>(Tabla2[[#This Row],[FECHA ENTREGA]]&amp;Tabla2[[#This Row],[HORA ENTREGA]])</f>
        <v>46123directo</v>
      </c>
      <c r="AL2185" s="34" t="str">
        <f>IFERROR(HYPERLINK("https://wa.me/"&amp;Tabla2[[#This Row],[CONTACTO]]&amp;"?text="&amp;Tabla2[[#This Row],[Mensaje]]),"")</f>
        <v>https://wa.me/56967386251?text=Hola!%0AServicio del día 11-04%0A *Cliente:* LOG SERVICES SPA */ Cont: * BMOU5572994*/ HR Entrega: *directo* /Dirección: *CLAUDIO ARRAU 8600, PUDAHUEL</v>
      </c>
    </row>
    <row r="2186" spans="1:38" s="15" customFormat="1" ht="16.5" customHeight="1" x14ac:dyDescent="0.2">
      <c r="A2186" s="15">
        <f>ROW(A2185)</f>
        <v>2185</v>
      </c>
      <c r="B2186" s="15">
        <f>IF(J2186=J2185,B2185+1,1)</f>
        <v>26</v>
      </c>
      <c r="C2186" s="15" t="s">
        <v>2040</v>
      </c>
      <c r="D2186" s="25" t="s">
        <v>39</v>
      </c>
      <c r="E2186" s="27">
        <v>504054</v>
      </c>
      <c r="F2186" s="27" t="s">
        <v>3409</v>
      </c>
      <c r="G2186" s="27" t="s">
        <v>41</v>
      </c>
      <c r="H2186" s="27">
        <v>4240</v>
      </c>
      <c r="I2186" s="27">
        <v>0.41319444444444442</v>
      </c>
      <c r="J2186" s="28">
        <v>46123</v>
      </c>
      <c r="K2186" s="26" t="s">
        <v>1899</v>
      </c>
      <c r="L2186" s="26"/>
      <c r="M2186" s="27" t="s">
        <v>313</v>
      </c>
      <c r="N2186" s="25">
        <f>IFERROR(VLOOKUP(M2186,Data!$J$1:$K$58,2,0),"")</f>
        <v>56967387744</v>
      </c>
      <c r="O2186" s="27" t="s">
        <v>314</v>
      </c>
      <c r="P2186" s="27"/>
      <c r="Q2186" s="27" t="s">
        <v>2042</v>
      </c>
      <c r="R2186" s="27" t="s">
        <v>218</v>
      </c>
      <c r="S2186" s="27" t="s">
        <v>3170</v>
      </c>
      <c r="T2186" s="27"/>
      <c r="U2186" s="28">
        <v>46123</v>
      </c>
      <c r="X2186" s="27"/>
      <c r="Y2186" s="27"/>
      <c r="Z2186" s="29"/>
      <c r="AA2186" s="29">
        <v>0.53472222222222221</v>
      </c>
      <c r="AB2186" s="29">
        <v>0.56944444444444442</v>
      </c>
      <c r="AC2186" s="30">
        <v>46123</v>
      </c>
      <c r="AD2186" s="15" t="str">
        <f>IF(Tabla2[[#This Row],[HORA ENTREGA]]="DIRECTO","On time", IF(AA2186&lt;&gt;"",IF(Tabla2[[#This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6" s="15" t="str">
        <f>MID(Tabla2[[#This Row],[TIPO]],1,3)</f>
        <v xml:space="preserve">40 </v>
      </c>
      <c r="AF21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TCLU8091638*/ HR Entrega: *directo* /Dirección: *CLAUDIO ARRAU 8600, PUDAHUEL</v>
      </c>
      <c r="AG2186" s="38" t="str">
        <f>IFERROR(HYPERLINK("https://wa.me/"&amp;Tabla2[[#This Row],[CONTACTO]]&amp;"?text="&amp;Tabla2[[#This Row],[Mensaje]],"Enviar mensaje"),"")</f>
        <v>Enviar mensaje</v>
      </c>
      <c r="AH2186" s="15" t="str">
        <f>CONCATENATE(A2186,F2186)</f>
        <v>2185TCLU8091638</v>
      </c>
      <c r="AI2186" s="15" t="str">
        <f>CONCATENATE("ENT-",A2186)</f>
        <v>ENT-2185</v>
      </c>
      <c r="AJ2186" s="15" t="str">
        <f>IF(Tabla2[[#This Row],[Op]]&lt;&gt;"","ENTREGA","")</f>
        <v>ENTREGA</v>
      </c>
      <c r="AK2186" s="40" t="str">
        <f>(Tabla2[[#This Row],[FECHA ENTREGA]]&amp;Tabla2[[#This Row],[HORA ENTREGA]])</f>
        <v>46123directo</v>
      </c>
      <c r="AL2186" s="34" t="str">
        <f>IFERROR(HYPERLINK("https://wa.me/"&amp;Tabla2[[#This Row],[CONTACTO]]&amp;"?text="&amp;Tabla2[[#This Row],[Mensaje]]),"")</f>
        <v>https://wa.me/56967387744?text=Hola!%0AServicio del día 11-04%0A *Cliente:* LOG SERVICES SPA */ Cont: * TCLU8091638*/ HR Entrega: *directo* /Dirección: *CLAUDIO ARRAU 8600, PUDAHUEL</v>
      </c>
    </row>
    <row r="2187" spans="1:38" s="15" customFormat="1" ht="16.5" customHeight="1" x14ac:dyDescent="0.2">
      <c r="A2187" s="15">
        <f>ROW(A2186)</f>
        <v>2186</v>
      </c>
      <c r="B2187" s="15">
        <f>IF(J2187=J2186,B2186+1,1)</f>
        <v>27</v>
      </c>
      <c r="C2187" s="15" t="s">
        <v>2040</v>
      </c>
      <c r="D2187" s="25" t="s">
        <v>39</v>
      </c>
      <c r="E2187" s="27">
        <v>504054</v>
      </c>
      <c r="F2187" s="27" t="s">
        <v>3410</v>
      </c>
      <c r="G2187" s="27" t="s">
        <v>41</v>
      </c>
      <c r="H2187" s="27">
        <v>4240</v>
      </c>
      <c r="I2187" s="27">
        <v>0.40416666666666667</v>
      </c>
      <c r="J2187" s="28">
        <v>46123</v>
      </c>
      <c r="K2187" s="26" t="s">
        <v>1899</v>
      </c>
      <c r="L2187" s="26"/>
      <c r="M2187" s="27" t="s">
        <v>151</v>
      </c>
      <c r="N2187" s="25">
        <f>IFERROR(VLOOKUP(M2187,Data!$J$1:$K$58,2,0),"")</f>
        <v>56973887427</v>
      </c>
      <c r="O2187" s="27" t="s">
        <v>152</v>
      </c>
      <c r="P2187" s="27"/>
      <c r="Q2187" s="27" t="s">
        <v>2042</v>
      </c>
      <c r="R2187" s="27" t="s">
        <v>218</v>
      </c>
      <c r="S2187" s="27" t="s">
        <v>151</v>
      </c>
      <c r="T2187" s="27"/>
      <c r="U2187" s="28">
        <v>46123</v>
      </c>
      <c r="X2187" s="27"/>
      <c r="Y2187" s="27"/>
      <c r="Z2187" s="29"/>
      <c r="AA2187" s="29">
        <v>0.47569444444444442</v>
      </c>
      <c r="AB2187" s="29">
        <v>0.51388888888888884</v>
      </c>
      <c r="AC2187" s="30">
        <v>46123</v>
      </c>
      <c r="AD2187" s="15" t="str">
        <f>IF(Tabla2[[#This Row],[HORA ENTREGA]]="DIRECTO","On time", IF(AA2187&lt;&gt;"",IF(Tabla2[[#This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7" s="15" t="str">
        <f>MID(Tabla2[[#This Row],[TIPO]],1,3)</f>
        <v xml:space="preserve">40 </v>
      </c>
      <c r="AF21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TCLU8535239*/ HR Entrega: *directo* /Dirección: *CLAUDIO ARRAU 8600, PUDAHUEL</v>
      </c>
      <c r="AG2187" s="38" t="str">
        <f>IFERROR(HYPERLINK("https://wa.me/"&amp;Tabla2[[#This Row],[CONTACTO]]&amp;"?text="&amp;Tabla2[[#This Row],[Mensaje]],"Enviar mensaje"),"")</f>
        <v>Enviar mensaje</v>
      </c>
      <c r="AH2187" s="15" t="str">
        <f>CONCATENATE(A2187,F2187)</f>
        <v>2186TCLU8535239</v>
      </c>
      <c r="AI2187" s="15" t="str">
        <f>CONCATENATE("ENT-",A2187)</f>
        <v>ENT-2186</v>
      </c>
      <c r="AJ2187" s="15" t="str">
        <f>IF(Tabla2[[#This Row],[Op]]&lt;&gt;"","ENTREGA","")</f>
        <v>ENTREGA</v>
      </c>
      <c r="AK2187" s="40" t="str">
        <f>(Tabla2[[#This Row],[FECHA ENTREGA]]&amp;Tabla2[[#This Row],[HORA ENTREGA]])</f>
        <v>46123directo</v>
      </c>
      <c r="AL2187" s="34" t="str">
        <f>IFERROR(HYPERLINK("https://wa.me/"&amp;Tabla2[[#This Row],[CONTACTO]]&amp;"?text="&amp;Tabla2[[#This Row],[Mensaje]]),"")</f>
        <v>https://wa.me/56973887427?text=Hola!%0AServicio del día 11-04%0A *Cliente:* LOG SERVICES SPA */ Cont: * TCLU8535239*/ HR Entrega: *directo* /Dirección: *CLAUDIO ARRAU 8600, PUDAHUEL</v>
      </c>
    </row>
    <row r="2188" spans="1:38" s="15" customFormat="1" ht="16.5" customHeight="1" x14ac:dyDescent="0.2">
      <c r="A2188" s="15">
        <f>ROW(A2187)</f>
        <v>2187</v>
      </c>
      <c r="B2188" s="15">
        <f>IF(J2188=J2187,B2187+1,1)</f>
        <v>28</v>
      </c>
      <c r="C2188" s="15" t="s">
        <v>2040</v>
      </c>
      <c r="D2188" s="25" t="s">
        <v>39</v>
      </c>
      <c r="E2188" s="27">
        <v>504054</v>
      </c>
      <c r="F2188" s="27" t="s">
        <v>3411</v>
      </c>
      <c r="G2188" s="27" t="s">
        <v>41</v>
      </c>
      <c r="H2188" s="27">
        <v>4240</v>
      </c>
      <c r="I2188" s="27">
        <v>0.43263888888888891</v>
      </c>
      <c r="J2188" s="28">
        <v>46123</v>
      </c>
      <c r="K2188" s="26" t="s">
        <v>1899</v>
      </c>
      <c r="L2188" s="26"/>
      <c r="M2188" s="27" t="s">
        <v>151</v>
      </c>
      <c r="N2188" s="25">
        <f>IFERROR(VLOOKUP(M2188,Data!$J$1:$K$58,2,0),"")</f>
        <v>56973887427</v>
      </c>
      <c r="O2188" s="27" t="s">
        <v>152</v>
      </c>
      <c r="P2188" s="27"/>
      <c r="Q2188" s="27" t="s">
        <v>2042</v>
      </c>
      <c r="R2188" s="27" t="s">
        <v>218</v>
      </c>
      <c r="S2188" s="27" t="s">
        <v>300</v>
      </c>
      <c r="T2188" s="27"/>
      <c r="U2188" s="28">
        <v>46123</v>
      </c>
      <c r="X2188" s="27"/>
      <c r="Y2188" s="27"/>
      <c r="Z2188" s="29"/>
      <c r="AA2188" s="29">
        <v>0.64583333333333337</v>
      </c>
      <c r="AB2188" s="29">
        <v>0.65277777777777779</v>
      </c>
      <c r="AC2188" s="30">
        <v>46123</v>
      </c>
      <c r="AD2188" s="15" t="str">
        <f>IF(Tabla2[[#This Row],[HORA ENTREGA]]="DIRECTO","On time", IF(AA2188&lt;&gt;"",IF(Tabla2[[#This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8" s="15" t="str">
        <f>MID(Tabla2[[#This Row],[TIPO]],1,3)</f>
        <v xml:space="preserve">40 </v>
      </c>
      <c r="AF21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HLXU8370322*/ HR Entrega: *directo* /Dirección: *CLAUDIO ARRAU 8600, PUDAHUEL</v>
      </c>
      <c r="AG2188" s="38" t="str">
        <f>IFERROR(HYPERLINK("https://wa.me/"&amp;Tabla2[[#This Row],[CONTACTO]]&amp;"?text="&amp;Tabla2[[#This Row],[Mensaje]],"Enviar mensaje"),"")</f>
        <v>Enviar mensaje</v>
      </c>
      <c r="AH2188" s="15" t="str">
        <f>CONCATENATE(A2188,F2188)</f>
        <v>2187HLXU8370322</v>
      </c>
      <c r="AI2188" s="15" t="str">
        <f>CONCATENATE("ENT-",A2188)</f>
        <v>ENT-2187</v>
      </c>
      <c r="AJ2188" s="15" t="str">
        <f>IF(Tabla2[[#This Row],[Op]]&lt;&gt;"","ENTREGA","")</f>
        <v>ENTREGA</v>
      </c>
      <c r="AK2188" s="40" t="str">
        <f>(Tabla2[[#This Row],[FECHA ENTREGA]]&amp;Tabla2[[#This Row],[HORA ENTREGA]])</f>
        <v>46123directo</v>
      </c>
      <c r="AL2188" s="34" t="str">
        <f>IFERROR(HYPERLINK("https://wa.me/"&amp;Tabla2[[#This Row],[CONTACTO]]&amp;"?text="&amp;Tabla2[[#This Row],[Mensaje]]),"")</f>
        <v>https://wa.me/56973887427?text=Hola!%0AServicio del día 11-04%0A *Cliente:* LOG SERVICES SPA */ Cont: * HLXU8370322*/ HR Entrega: *directo* /Dirección: *CLAUDIO ARRAU 8600, PUDAHUEL</v>
      </c>
    </row>
    <row r="2189" spans="1:38" s="15" customFormat="1" ht="16.5" customHeight="1" x14ac:dyDescent="0.2">
      <c r="A2189" s="15">
        <f>ROW(A2188)</f>
        <v>2188</v>
      </c>
      <c r="B2189" s="15">
        <f>IF(J2189=J2188,B2188+1,1)</f>
        <v>29</v>
      </c>
      <c r="C2189" s="15" t="s">
        <v>2040</v>
      </c>
      <c r="D2189" s="25" t="s">
        <v>39</v>
      </c>
      <c r="E2189" s="27">
        <v>504054</v>
      </c>
      <c r="F2189" s="27" t="s">
        <v>3412</v>
      </c>
      <c r="G2189" s="27" t="s">
        <v>41</v>
      </c>
      <c r="H2189" s="27">
        <v>4240</v>
      </c>
      <c r="I2189" s="27">
        <v>0.41597222222222224</v>
      </c>
      <c r="J2189" s="28">
        <v>46123</v>
      </c>
      <c r="K2189" s="26" t="s">
        <v>1899</v>
      </c>
      <c r="L2189" s="26"/>
      <c r="M2189" s="27" t="s">
        <v>347</v>
      </c>
      <c r="N2189" s="25">
        <f>IFERROR(VLOOKUP(M2189,Data!$J$1:$K$58,2,0),"")</f>
        <v>56976511010</v>
      </c>
      <c r="O2189" s="27" t="s">
        <v>516</v>
      </c>
      <c r="P2189" s="27"/>
      <c r="Q2189" s="27" t="s">
        <v>2042</v>
      </c>
      <c r="R2189" s="27" t="s">
        <v>218</v>
      </c>
      <c r="S2189" s="27" t="s">
        <v>3101</v>
      </c>
      <c r="T2189" s="27"/>
      <c r="U2189" s="28">
        <v>46123</v>
      </c>
      <c r="X2189" s="27"/>
      <c r="Y2189" s="27"/>
      <c r="Z2189" s="29"/>
      <c r="AA2189" s="29">
        <v>0.50347222222222221</v>
      </c>
      <c r="AB2189" s="29">
        <v>0.53819444444444442</v>
      </c>
      <c r="AC2189" s="30">
        <v>46123</v>
      </c>
      <c r="AD2189" s="15" t="str">
        <f>IF(Tabla2[[#This Row],[HORA ENTREGA]]="DIRECTO","On time", IF(AA2189&lt;&gt;"",IF(Tabla2[[#This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89" s="15" t="str">
        <f>MID(Tabla2[[#This Row],[TIPO]],1,3)</f>
        <v xml:space="preserve">40 </v>
      </c>
      <c r="AF21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UACU5744419*/ HR Entrega: *directo* /Dirección: *CLAUDIO ARRAU 8600, PUDAHUEL</v>
      </c>
      <c r="AG2189" s="38" t="str">
        <f>IFERROR(HYPERLINK("https://wa.me/"&amp;Tabla2[[#This Row],[CONTACTO]]&amp;"?text="&amp;Tabla2[[#This Row],[Mensaje]],"Enviar mensaje"),"")</f>
        <v>Enviar mensaje</v>
      </c>
      <c r="AH2189" s="15" t="str">
        <f>CONCATENATE(A2189,F2189)</f>
        <v>2188UACU5744419</v>
      </c>
      <c r="AI2189" s="15" t="str">
        <f>CONCATENATE("ENT-",A2189)</f>
        <v>ENT-2188</v>
      </c>
      <c r="AJ2189" s="15" t="str">
        <f>IF(Tabla2[[#This Row],[Op]]&lt;&gt;"","ENTREGA","")</f>
        <v>ENTREGA</v>
      </c>
      <c r="AK2189" s="40" t="str">
        <f>(Tabla2[[#This Row],[FECHA ENTREGA]]&amp;Tabla2[[#This Row],[HORA ENTREGA]])</f>
        <v>46123directo</v>
      </c>
      <c r="AL2189" s="34" t="str">
        <f>IFERROR(HYPERLINK("https://wa.me/"&amp;Tabla2[[#This Row],[CONTACTO]]&amp;"?text="&amp;Tabla2[[#This Row],[Mensaje]]),"")</f>
        <v>https://wa.me/56976511010?text=Hola!%0AServicio del día 11-04%0A *Cliente:* LOG SERVICES SPA */ Cont: * UACU5744419*/ HR Entrega: *directo* /Dirección: *CLAUDIO ARRAU 8600, PUDAHUEL</v>
      </c>
    </row>
    <row r="2190" spans="1:38" s="15" customFormat="1" ht="16.5" customHeight="1" x14ac:dyDescent="0.2">
      <c r="A2190" s="15">
        <f>ROW(A2189)</f>
        <v>2189</v>
      </c>
      <c r="B2190" s="15">
        <f>IF(J2190=J2189,B2189+1,1)</f>
        <v>30</v>
      </c>
      <c r="C2190" s="15" t="s">
        <v>2040</v>
      </c>
      <c r="D2190" s="25" t="s">
        <v>39</v>
      </c>
      <c r="E2190" s="27">
        <v>504054</v>
      </c>
      <c r="F2190" s="27" t="s">
        <v>3413</v>
      </c>
      <c r="G2190" s="27" t="s">
        <v>41</v>
      </c>
      <c r="H2190" s="27">
        <v>4240</v>
      </c>
      <c r="I2190" s="27">
        <v>0.42708333333333331</v>
      </c>
      <c r="J2190" s="28">
        <v>46123</v>
      </c>
      <c r="K2190" s="26" t="s">
        <v>1899</v>
      </c>
      <c r="L2190" s="26"/>
      <c r="M2190" s="27" t="s">
        <v>72</v>
      </c>
      <c r="N2190" s="25">
        <f>IFERROR(VLOOKUP(M2190,Data!$J$1:$K$58,2,0),"")</f>
        <v>56978089148</v>
      </c>
      <c r="O2190" s="27" t="s">
        <v>73</v>
      </c>
      <c r="P2190" s="27"/>
      <c r="Q2190" s="27" t="s">
        <v>2042</v>
      </c>
      <c r="R2190" s="27" t="s">
        <v>218</v>
      </c>
      <c r="S2190" s="27" t="s">
        <v>72</v>
      </c>
      <c r="T2190" s="27"/>
      <c r="U2190" s="28">
        <v>46125</v>
      </c>
      <c r="X2190" s="27"/>
      <c r="Y2190" s="27"/>
      <c r="Z2190" s="29"/>
      <c r="AA2190" s="29">
        <v>0.56597222222222221</v>
      </c>
      <c r="AB2190" s="29">
        <v>0.60069444444444442</v>
      </c>
      <c r="AC2190" s="30">
        <v>46123</v>
      </c>
      <c r="AD2190" s="15" t="str">
        <f>IF(Tabla2[[#This Row],[HORA ENTREGA]]="DIRECTO","On time", IF(AA2190&lt;&gt;"",IF(Tabla2[[#This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0" s="15" t="str">
        <f>MID(Tabla2[[#This Row],[TIPO]],1,3)</f>
        <v xml:space="preserve">40 </v>
      </c>
      <c r="AF21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UETU5740953*/ HR Entrega: *directo* /Dirección: *CLAUDIO ARRAU 8600, PUDAHUEL</v>
      </c>
      <c r="AG2190" s="38" t="str">
        <f>IFERROR(HYPERLINK("https://wa.me/"&amp;Tabla2[[#This Row],[CONTACTO]]&amp;"?text="&amp;Tabla2[[#This Row],[Mensaje]],"Enviar mensaje"),"")</f>
        <v>Enviar mensaje</v>
      </c>
      <c r="AH2190" s="15" t="str">
        <f>CONCATENATE(A2190,F2190)</f>
        <v>2189UETU5740953</v>
      </c>
      <c r="AI2190" s="15" t="str">
        <f>CONCATENATE("ENT-",A2190)</f>
        <v>ENT-2189</v>
      </c>
      <c r="AJ2190" s="15" t="str">
        <f>IF(Tabla2[[#This Row],[Op]]&lt;&gt;"","ENTREGA","")</f>
        <v>ENTREGA</v>
      </c>
      <c r="AK2190" s="40" t="str">
        <f>(Tabla2[[#This Row],[FECHA ENTREGA]]&amp;Tabla2[[#This Row],[HORA ENTREGA]])</f>
        <v>46123directo</v>
      </c>
      <c r="AL2190" s="34" t="str">
        <f>IFERROR(HYPERLINK("https://wa.me/"&amp;Tabla2[[#This Row],[CONTACTO]]&amp;"?text="&amp;Tabla2[[#This Row],[Mensaje]]),"")</f>
        <v>https://wa.me/56978089148?text=Hola!%0AServicio del día 11-04%0A *Cliente:* LOG SERVICES SPA */ Cont: * UETU5740953*/ HR Entrega: *directo* /Dirección: *CLAUDIO ARRAU 8600, PUDAHUEL</v>
      </c>
    </row>
    <row r="2191" spans="1:38" s="15" customFormat="1" ht="16.5" customHeight="1" x14ac:dyDescent="0.2">
      <c r="A2191" s="15">
        <f>ROW(A2190)</f>
        <v>2190</v>
      </c>
      <c r="B2191" s="15">
        <f>IF(J2191=J2190,B2190+1,1)</f>
        <v>31</v>
      </c>
      <c r="C2191" s="15" t="s">
        <v>2040</v>
      </c>
      <c r="D2191" s="25" t="s">
        <v>39</v>
      </c>
      <c r="E2191" s="27">
        <v>504054</v>
      </c>
      <c r="F2191" s="27" t="s">
        <v>3414</v>
      </c>
      <c r="G2191" s="27" t="s">
        <v>41</v>
      </c>
      <c r="H2191" s="27">
        <v>4240</v>
      </c>
      <c r="I2191" s="27">
        <v>0.42152777777777778</v>
      </c>
      <c r="J2191" s="28">
        <v>46123</v>
      </c>
      <c r="K2191" s="26" t="s">
        <v>1899</v>
      </c>
      <c r="L2191" s="26"/>
      <c r="M2191" s="27" t="s">
        <v>296</v>
      </c>
      <c r="N2191" s="25">
        <f>IFERROR(VLOOKUP(M2191,Data!$J$1:$K$58,2,0),"")</f>
        <v>56984994337</v>
      </c>
      <c r="O2191" s="27" t="s">
        <v>297</v>
      </c>
      <c r="P2191" s="27"/>
      <c r="Q2191" s="27" t="s">
        <v>2042</v>
      </c>
      <c r="R2191" s="27" t="s">
        <v>218</v>
      </c>
      <c r="S2191" s="27" t="s">
        <v>296</v>
      </c>
      <c r="T2191" s="27"/>
      <c r="U2191" s="28">
        <v>46123</v>
      </c>
      <c r="X2191" s="27"/>
      <c r="Y2191" s="27"/>
      <c r="Z2191" s="29"/>
      <c r="AA2191" s="29">
        <v>0.52430555555555558</v>
      </c>
      <c r="AB2191" s="29">
        <v>0.5625</v>
      </c>
      <c r="AC2191" s="30">
        <v>46123</v>
      </c>
      <c r="AD2191" s="15" t="str">
        <f>IF(Tabla2[[#This Row],[HORA ENTREGA]]="DIRECTO","On time", IF(AA2191&lt;&gt;"",IF(Tabla2[[#This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1" s="15" t="str">
        <f>MID(Tabla2[[#This Row],[TIPO]],1,3)</f>
        <v xml:space="preserve">40 </v>
      </c>
      <c r="AF21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HAMU5154791*/ HR Entrega: *directo* /Dirección: *CLAUDIO ARRAU 8600, PUDAHUEL</v>
      </c>
      <c r="AG2191" s="38" t="str">
        <f>IFERROR(HYPERLINK("https://wa.me/"&amp;Tabla2[[#This Row],[CONTACTO]]&amp;"?text="&amp;Tabla2[[#This Row],[Mensaje]],"Enviar mensaje"),"")</f>
        <v>Enviar mensaje</v>
      </c>
      <c r="AH2191" s="15" t="str">
        <f>CONCATENATE(A2191,F2191)</f>
        <v>2190HAMU5154791</v>
      </c>
      <c r="AI2191" s="15" t="str">
        <f>CONCATENATE("ENT-",A2191)</f>
        <v>ENT-2190</v>
      </c>
      <c r="AJ2191" s="15" t="str">
        <f>IF(Tabla2[[#This Row],[Op]]&lt;&gt;"","ENTREGA","")</f>
        <v>ENTREGA</v>
      </c>
      <c r="AK2191" s="40" t="str">
        <f>(Tabla2[[#This Row],[FECHA ENTREGA]]&amp;Tabla2[[#This Row],[HORA ENTREGA]])</f>
        <v>46123directo</v>
      </c>
      <c r="AL2191" s="34" t="str">
        <f>IFERROR(HYPERLINK("https://wa.me/"&amp;Tabla2[[#This Row],[CONTACTO]]&amp;"?text="&amp;Tabla2[[#This Row],[Mensaje]]),"")</f>
        <v>https://wa.me/56984994337?text=Hola!%0AServicio del día 11-04%0A *Cliente:* LOG SERVICES SPA */ Cont: * HAMU5154791*/ HR Entrega: *directo* /Dirección: *CLAUDIO ARRAU 8600, PUDAHUEL</v>
      </c>
    </row>
    <row r="2192" spans="1:38" s="15" customFormat="1" ht="16.5" customHeight="1" x14ac:dyDescent="0.2">
      <c r="A2192" s="15">
        <f>ROW(A2191)</f>
        <v>2191</v>
      </c>
      <c r="B2192" s="15">
        <f>IF(J2192=J2191,B2191+1,1)</f>
        <v>32</v>
      </c>
      <c r="C2192" s="15" t="s">
        <v>2040</v>
      </c>
      <c r="D2192" s="25" t="s">
        <v>39</v>
      </c>
      <c r="E2192" s="27">
        <v>504054</v>
      </c>
      <c r="F2192" s="27" t="s">
        <v>3415</v>
      </c>
      <c r="G2192" s="27" t="s">
        <v>41</v>
      </c>
      <c r="H2192" s="27">
        <v>4240</v>
      </c>
      <c r="I2192" s="27">
        <v>0.4201388888888889</v>
      </c>
      <c r="J2192" s="28">
        <v>46123</v>
      </c>
      <c r="K2192" s="26" t="s">
        <v>1899</v>
      </c>
      <c r="L2192" s="26"/>
      <c r="M2192" s="27" t="s">
        <v>389</v>
      </c>
      <c r="N2192" s="25">
        <f>IFERROR(VLOOKUP(M2192,Data!$J$1:$K$58,2,0),"")</f>
        <v>56988336520</v>
      </c>
      <c r="O2192" s="27" t="s">
        <v>390</v>
      </c>
      <c r="P2192" s="27"/>
      <c r="Q2192" s="27" t="s">
        <v>2042</v>
      </c>
      <c r="R2192" s="27" t="s">
        <v>218</v>
      </c>
      <c r="S2192" s="27" t="s">
        <v>389</v>
      </c>
      <c r="T2192" s="27"/>
      <c r="U2192" s="28">
        <v>46123</v>
      </c>
      <c r="X2192" s="27"/>
      <c r="Y2192" s="27"/>
      <c r="Z2192" s="29"/>
      <c r="AA2192" s="29">
        <v>0.52430555555555558</v>
      </c>
      <c r="AB2192" s="29">
        <v>0.55902777777777779</v>
      </c>
      <c r="AC2192" s="30">
        <v>46123</v>
      </c>
      <c r="AD2192" s="15" t="str">
        <f>IF(Tabla2[[#This Row],[HORA ENTREGA]]="DIRECTO","On time", IF(AA2192&lt;&gt;"",IF(Tabla2[[#This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2" s="15" t="str">
        <f>MID(Tabla2[[#This Row],[TIPO]],1,3)</f>
        <v xml:space="preserve">40 </v>
      </c>
      <c r="AF21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BSIU9645219*/ HR Entrega: *directo* /Dirección: *CLAUDIO ARRAU 8600, PUDAHUEL</v>
      </c>
      <c r="AG2192" s="38" t="str">
        <f>IFERROR(HYPERLINK("https://wa.me/"&amp;Tabla2[[#This Row],[CONTACTO]]&amp;"?text="&amp;Tabla2[[#This Row],[Mensaje]],"Enviar mensaje"),"")</f>
        <v>Enviar mensaje</v>
      </c>
      <c r="AH2192" s="15" t="str">
        <f>CONCATENATE(A2192,F2192)</f>
        <v>2191BSIU9645219</v>
      </c>
      <c r="AI2192" s="15" t="str">
        <f>CONCATENATE("ENT-",A2192)</f>
        <v>ENT-2191</v>
      </c>
      <c r="AJ2192" s="15" t="str">
        <f>IF(Tabla2[[#This Row],[Op]]&lt;&gt;"","ENTREGA","")</f>
        <v>ENTREGA</v>
      </c>
      <c r="AK2192" s="40" t="str">
        <f>(Tabla2[[#This Row],[FECHA ENTREGA]]&amp;Tabla2[[#This Row],[HORA ENTREGA]])</f>
        <v>46123directo</v>
      </c>
      <c r="AL2192" s="34" t="str">
        <f>IFERROR(HYPERLINK("https://wa.me/"&amp;Tabla2[[#This Row],[CONTACTO]]&amp;"?text="&amp;Tabla2[[#This Row],[Mensaje]]),"")</f>
        <v>https://wa.me/56988336520?text=Hola!%0AServicio del día 11-04%0A *Cliente:* LOG SERVICES SPA */ Cont: * BSIU9645219*/ HR Entrega: *directo* /Dirección: *CLAUDIO ARRAU 8600, PUDAHUEL</v>
      </c>
    </row>
    <row r="2193" spans="1:38" s="15" customFormat="1" ht="16.5" customHeight="1" x14ac:dyDescent="0.2">
      <c r="A2193" s="15">
        <f>ROW(A2192)</f>
        <v>2192</v>
      </c>
      <c r="B2193" s="15">
        <f>IF(J2193=J2192,B2192+1,1)</f>
        <v>33</v>
      </c>
      <c r="C2193" s="15" t="s">
        <v>2040</v>
      </c>
      <c r="D2193" s="25" t="s">
        <v>39</v>
      </c>
      <c r="E2193" s="27">
        <v>504054</v>
      </c>
      <c r="F2193" s="27" t="s">
        <v>3416</v>
      </c>
      <c r="G2193" s="27" t="s">
        <v>41</v>
      </c>
      <c r="H2193" s="27">
        <v>4240</v>
      </c>
      <c r="I2193" s="27">
        <v>0.41041666666666665</v>
      </c>
      <c r="J2193" s="28">
        <v>46123</v>
      </c>
      <c r="K2193" s="26" t="s">
        <v>1899</v>
      </c>
      <c r="L2193" s="26"/>
      <c r="M2193" s="27" t="s">
        <v>300</v>
      </c>
      <c r="N2193" s="25">
        <f>IFERROR(VLOOKUP(M2193,Data!$J$1:$K$58,2,0),"")</f>
        <v>56989844861</v>
      </c>
      <c r="O2193" s="27" t="s">
        <v>301</v>
      </c>
      <c r="P2193" s="27"/>
      <c r="Q2193" s="27" t="s">
        <v>2042</v>
      </c>
      <c r="R2193" s="27" t="s">
        <v>218</v>
      </c>
      <c r="S2193" s="27" t="s">
        <v>151</v>
      </c>
      <c r="T2193" s="27"/>
      <c r="U2193" s="28">
        <v>46125</v>
      </c>
      <c r="X2193" s="27"/>
      <c r="Y2193" s="27"/>
      <c r="Z2193" s="29"/>
      <c r="AA2193" s="29">
        <v>0.4826388888888889</v>
      </c>
      <c r="AB2193" s="29">
        <v>0.51736111111111116</v>
      </c>
      <c r="AC2193" s="30">
        <v>46123</v>
      </c>
      <c r="AD2193" s="15" t="str">
        <f>IF(Tabla2[[#This Row],[HORA ENTREGA]]="DIRECTO","On time", IF(AA2193&lt;&gt;"",IF(Tabla2[[#This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3" s="15" t="str">
        <f>MID(Tabla2[[#This Row],[TIPO]],1,3)</f>
        <v xml:space="preserve">40 </v>
      </c>
      <c r="AF21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HLXU8377796*/ HR Entrega: *directo* /Dirección: *CLAUDIO ARRAU 8600, PUDAHUEL</v>
      </c>
      <c r="AG2193" s="38" t="str">
        <f>IFERROR(HYPERLINK("https://wa.me/"&amp;Tabla2[[#This Row],[CONTACTO]]&amp;"?text="&amp;Tabla2[[#This Row],[Mensaje]],"Enviar mensaje"),"")</f>
        <v>Enviar mensaje</v>
      </c>
      <c r="AH2193" s="15" t="str">
        <f>CONCATENATE(A2193,F2193)</f>
        <v>2192HLXU8377796</v>
      </c>
      <c r="AI2193" s="15" t="str">
        <f>CONCATENATE("ENT-",A2193)</f>
        <v>ENT-2192</v>
      </c>
      <c r="AJ2193" s="15" t="str">
        <f>IF(Tabla2[[#This Row],[Op]]&lt;&gt;"","ENTREGA","")</f>
        <v>ENTREGA</v>
      </c>
      <c r="AK2193" s="40" t="str">
        <f>(Tabla2[[#This Row],[FECHA ENTREGA]]&amp;Tabla2[[#This Row],[HORA ENTREGA]])</f>
        <v>46123directo</v>
      </c>
      <c r="AL2193" s="34" t="str">
        <f>IFERROR(HYPERLINK("https://wa.me/"&amp;Tabla2[[#This Row],[CONTACTO]]&amp;"?text="&amp;Tabla2[[#This Row],[Mensaje]]),"")</f>
        <v>https://wa.me/56989844861?text=Hola!%0AServicio del día 11-04%0A *Cliente:* LOG SERVICES SPA */ Cont: * HLXU8377796*/ HR Entrega: *directo* /Dirección: *CLAUDIO ARRAU 8600, PUDAHUEL</v>
      </c>
    </row>
    <row r="2194" spans="1:38" s="15" customFormat="1" ht="16.5" customHeight="1" x14ac:dyDescent="0.2">
      <c r="A2194" s="15">
        <f>ROW(A2193)</f>
        <v>2193</v>
      </c>
      <c r="B2194" s="15">
        <f>IF(J2194=J2193,B2193+1,1)</f>
        <v>34</v>
      </c>
      <c r="C2194" s="15" t="s">
        <v>2040</v>
      </c>
      <c r="D2194" s="25" t="s">
        <v>39</v>
      </c>
      <c r="E2194" s="27">
        <v>504054</v>
      </c>
      <c r="F2194" s="27" t="s">
        <v>3417</v>
      </c>
      <c r="G2194" s="27" t="s">
        <v>41</v>
      </c>
      <c r="H2194" s="27">
        <v>4240</v>
      </c>
      <c r="I2194" s="27">
        <v>0.41180555555555554</v>
      </c>
      <c r="J2194" s="28">
        <v>46123</v>
      </c>
      <c r="K2194" s="26" t="s">
        <v>1899</v>
      </c>
      <c r="L2194" s="26"/>
      <c r="M2194" s="27" t="s">
        <v>66</v>
      </c>
      <c r="N2194" s="25">
        <f>IFERROR(VLOOKUP(M2194,Data!$J$1:$K$58,2,0),"")</f>
        <v>56993389870</v>
      </c>
      <c r="O2194" s="27" t="s">
        <v>67</v>
      </c>
      <c r="P2194" s="27"/>
      <c r="Q2194" s="27" t="s">
        <v>2042</v>
      </c>
      <c r="R2194" s="27" t="s">
        <v>218</v>
      </c>
      <c r="S2194" s="27" t="s">
        <v>66</v>
      </c>
      <c r="T2194" s="27"/>
      <c r="U2194" s="28">
        <v>46123</v>
      </c>
      <c r="X2194" s="27"/>
      <c r="Y2194" s="27"/>
      <c r="Z2194" s="29"/>
      <c r="AA2194" s="29">
        <v>0.49652777777777779</v>
      </c>
      <c r="AB2194" s="29">
        <v>0.52430555555555558</v>
      </c>
      <c r="AC2194" s="30">
        <v>46123</v>
      </c>
      <c r="AD2194" s="15" t="str">
        <f>IF(Tabla2[[#This Row],[HORA ENTREGA]]="DIRECTO","On time", IF(AA2194&lt;&gt;"",IF(Tabla2[[#This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4" s="15" t="str">
        <f>MID(Tabla2[[#This Row],[TIPO]],1,3)</f>
        <v xml:space="preserve">40 </v>
      </c>
      <c r="AF21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TLLU5244135*/ HR Entrega: *directo* /Dirección: *CLAUDIO ARRAU 8600, PUDAHUEL</v>
      </c>
      <c r="AG2194" s="38" t="str">
        <f>IFERROR(HYPERLINK("https://wa.me/"&amp;Tabla2[[#This Row],[CONTACTO]]&amp;"?text="&amp;Tabla2[[#This Row],[Mensaje]],"Enviar mensaje"),"")</f>
        <v>Enviar mensaje</v>
      </c>
      <c r="AH2194" s="15" t="str">
        <f>CONCATENATE(A2194,F2194)</f>
        <v>2193TLLU5244135</v>
      </c>
      <c r="AI2194" s="15" t="str">
        <f>CONCATENATE("ENT-",A2194)</f>
        <v>ENT-2193</v>
      </c>
      <c r="AJ2194" s="15" t="str">
        <f>IF(Tabla2[[#This Row],[Op]]&lt;&gt;"","ENTREGA","")</f>
        <v>ENTREGA</v>
      </c>
      <c r="AK2194" s="40" t="str">
        <f>(Tabla2[[#This Row],[FECHA ENTREGA]]&amp;Tabla2[[#This Row],[HORA ENTREGA]])</f>
        <v>46123directo</v>
      </c>
      <c r="AL2194" s="34" t="str">
        <f>IFERROR(HYPERLINK("https://wa.me/"&amp;Tabla2[[#This Row],[CONTACTO]]&amp;"?text="&amp;Tabla2[[#This Row],[Mensaje]]),"")</f>
        <v>https://wa.me/56993389870?text=Hola!%0AServicio del día 11-04%0A *Cliente:* LOG SERVICES SPA */ Cont: * TLLU5244135*/ HR Entrega: *directo* /Dirección: *CLAUDIO ARRAU 8600, PUDAHUEL</v>
      </c>
    </row>
    <row r="2195" spans="1:38" s="15" customFormat="1" ht="16.5" customHeight="1" x14ac:dyDescent="0.2">
      <c r="A2195" s="15">
        <f>ROW(A2194)</f>
        <v>2194</v>
      </c>
      <c r="B2195" s="15">
        <f>IF(J2195=J2194,B2194+1,1)</f>
        <v>35</v>
      </c>
      <c r="C2195" s="15" t="s">
        <v>2040</v>
      </c>
      <c r="D2195" s="25" t="s">
        <v>39</v>
      </c>
      <c r="E2195" s="27">
        <v>504054</v>
      </c>
      <c r="F2195" s="27" t="s">
        <v>3418</v>
      </c>
      <c r="G2195" s="27" t="s">
        <v>41</v>
      </c>
      <c r="H2195" s="27">
        <v>4240</v>
      </c>
      <c r="I2195" s="27" t="s">
        <v>3419</v>
      </c>
      <c r="J2195" s="28">
        <v>46123</v>
      </c>
      <c r="K2195" s="26" t="s">
        <v>1899</v>
      </c>
      <c r="L2195" s="26"/>
      <c r="M2195" s="27" t="s">
        <v>66</v>
      </c>
      <c r="N2195" s="25">
        <f>IFERROR(VLOOKUP(M2195,Data!$J$1:$K$58,2,0),"")</f>
        <v>56993389870</v>
      </c>
      <c r="O2195" s="27" t="s">
        <v>67</v>
      </c>
      <c r="P2195" s="27"/>
      <c r="Q2195" s="27" t="s">
        <v>2042</v>
      </c>
      <c r="R2195" s="27" t="s">
        <v>218</v>
      </c>
      <c r="S2195" s="27" t="s">
        <v>273</v>
      </c>
      <c r="T2195" s="27"/>
      <c r="U2195" s="28">
        <v>46129</v>
      </c>
      <c r="X2195" s="27" t="s">
        <v>1416</v>
      </c>
      <c r="Y2195" s="27"/>
      <c r="Z2195" s="29"/>
      <c r="AA2195" s="29">
        <v>0.67361111111111116</v>
      </c>
      <c r="AB2195" s="29"/>
      <c r="AC2195" s="30"/>
      <c r="AD2195" s="15" t="str">
        <f>IF(Tabla2[[#This Row],[HORA ENTREGA]]="DIRECTO","On time", IF(AA2195&lt;&gt;"",IF(Tabla2[[#This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5" s="15" t="str">
        <f>MID(Tabla2[[#This Row],[TIPO]],1,3)</f>
        <v xml:space="preserve">40 </v>
      </c>
      <c r="AF21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TLLU5264065*/ HR Entrega: *directo* /Dirección: *CLAUDIO ARRAU 8600, PUDAHUEL</v>
      </c>
      <c r="AG2195" s="38" t="str">
        <f>IFERROR(HYPERLINK("https://wa.me/"&amp;Tabla2[[#This Row],[CONTACTO]]&amp;"?text="&amp;Tabla2[[#This Row],[Mensaje]],"Enviar mensaje"),"")</f>
        <v>Enviar mensaje</v>
      </c>
      <c r="AH2195" s="15" t="str">
        <f>CONCATENATE(A2195,F2195)</f>
        <v>2194TLLU5264065</v>
      </c>
      <c r="AI2195" s="15" t="str">
        <f>CONCATENATE("ENT-",A2195)</f>
        <v>ENT-2194</v>
      </c>
      <c r="AJ2195" s="15" t="str">
        <f>IF(Tabla2[[#This Row],[Op]]&lt;&gt;"","ENTREGA","")</f>
        <v>ENTREGA</v>
      </c>
      <c r="AK2195" s="40" t="str">
        <f>(Tabla2[[#This Row],[FECHA ENTREGA]]&amp;Tabla2[[#This Row],[HORA ENTREGA]])</f>
        <v>46123directo</v>
      </c>
      <c r="AL2195" s="34" t="str">
        <f>IFERROR(HYPERLINK("https://wa.me/"&amp;Tabla2[[#This Row],[CONTACTO]]&amp;"?text="&amp;Tabla2[[#This Row],[Mensaje]]),"")</f>
        <v>https://wa.me/56993389870?text=Hola!%0AServicio del día 11-04%0A *Cliente:* LOG SERVICES SPA */ Cont: * TLLU5264065*/ HR Entrega: *directo* /Dirección: *CLAUDIO ARRAU 8600, PUDAHUEL</v>
      </c>
    </row>
    <row r="2196" spans="1:38" s="15" customFormat="1" ht="16.5" customHeight="1" x14ac:dyDescent="0.2">
      <c r="A2196" s="15">
        <f>ROW(A2195)</f>
        <v>2195</v>
      </c>
      <c r="B2196" s="15">
        <f>IF(J2196=J2195,B2195+1,1)</f>
        <v>36</v>
      </c>
      <c r="C2196" s="15" t="s">
        <v>2040</v>
      </c>
      <c r="D2196" s="25" t="s">
        <v>39</v>
      </c>
      <c r="E2196" s="27">
        <v>504054</v>
      </c>
      <c r="F2196" s="27" t="s">
        <v>3420</v>
      </c>
      <c r="G2196" s="27" t="s">
        <v>41</v>
      </c>
      <c r="H2196" s="27">
        <v>4240</v>
      </c>
      <c r="I2196" s="27">
        <v>0.42569444444444443</v>
      </c>
      <c r="J2196" s="28">
        <v>46123</v>
      </c>
      <c r="K2196" s="26" t="s">
        <v>1899</v>
      </c>
      <c r="L2196" s="26"/>
      <c r="M2196" s="27" t="s">
        <v>215</v>
      </c>
      <c r="N2196" s="25">
        <f>IFERROR(VLOOKUP(M2196,Data!$J$1:$K$58,2,0),"")</f>
        <v>56978089957</v>
      </c>
      <c r="O2196" s="27" t="s">
        <v>216</v>
      </c>
      <c r="P2196" s="27"/>
      <c r="Q2196" s="27" t="s">
        <v>2042</v>
      </c>
      <c r="R2196" s="27" t="s">
        <v>218</v>
      </c>
      <c r="S2196" s="27" t="s">
        <v>3072</v>
      </c>
      <c r="T2196" s="27"/>
      <c r="U2196" s="28">
        <v>46123</v>
      </c>
      <c r="X2196" s="27"/>
      <c r="Y2196" s="27"/>
      <c r="Z2196" s="29"/>
      <c r="AA2196" s="29">
        <v>0.55902777777777779</v>
      </c>
      <c r="AB2196" s="29">
        <v>0.59027777777777779</v>
      </c>
      <c r="AC2196" s="30">
        <v>46123</v>
      </c>
      <c r="AD2196" s="15" t="str">
        <f>IF(Tabla2[[#This Row],[HORA ENTREGA]]="DIRECTO","On time", IF(AA2196&lt;&gt;"",IF(Tabla2[[#This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6" s="15" t="str">
        <f>MID(Tabla2[[#This Row],[TIPO]],1,3)</f>
        <v xml:space="preserve">40 </v>
      </c>
      <c r="AF21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LOG SERVICES SPA */ Cont: * UACU5810444*/ HR Entrega: *directo* /Dirección: *CLAUDIO ARRAU 8600, PUDAHUEL</v>
      </c>
      <c r="AG2196" s="38" t="str">
        <f>IFERROR(HYPERLINK("https://wa.me/"&amp;Tabla2[[#This Row],[CONTACTO]]&amp;"?text="&amp;Tabla2[[#This Row],[Mensaje]],"Enviar mensaje"),"")</f>
        <v>Enviar mensaje</v>
      </c>
      <c r="AH2196" s="15" t="str">
        <f>CONCATENATE(A2196,F2196)</f>
        <v>2195UACU5810444</v>
      </c>
      <c r="AI2196" s="15" t="str">
        <f>CONCATENATE("ENT-",A2196)</f>
        <v>ENT-2195</v>
      </c>
      <c r="AJ2196" s="15" t="str">
        <f>IF(Tabla2[[#This Row],[Op]]&lt;&gt;"","ENTREGA","")</f>
        <v>ENTREGA</v>
      </c>
      <c r="AK2196" s="40" t="str">
        <f>(Tabla2[[#This Row],[FECHA ENTREGA]]&amp;Tabla2[[#This Row],[HORA ENTREGA]])</f>
        <v>46123directo</v>
      </c>
      <c r="AL2196" s="34" t="str">
        <f>IFERROR(HYPERLINK("https://wa.me/"&amp;Tabla2[[#This Row],[CONTACTO]]&amp;"?text="&amp;Tabla2[[#This Row],[Mensaje]]),"")</f>
        <v>https://wa.me/56978089957?text=Hola!%0AServicio del día 11-04%0A *Cliente:* LOG SERVICES SPA */ Cont: * UACU5810444*/ HR Entrega: *directo* /Dirección: *CLAUDIO ARRAU 8600, PUDAHUEL</v>
      </c>
    </row>
    <row r="2197" spans="1:38" s="15" customFormat="1" ht="16.5" customHeight="1" x14ac:dyDescent="0.2">
      <c r="A2197" s="15">
        <f>ROW(A2196)</f>
        <v>2196</v>
      </c>
      <c r="B2197" s="15">
        <f>IF(J2197=J2196,B2196+1,1)</f>
        <v>37</v>
      </c>
      <c r="C2197" s="15" t="s">
        <v>555</v>
      </c>
      <c r="D2197" s="25" t="s">
        <v>39</v>
      </c>
      <c r="E2197" s="27">
        <v>68069</v>
      </c>
      <c r="F2197" s="27" t="s">
        <v>3421</v>
      </c>
      <c r="G2197" s="27" t="s">
        <v>41</v>
      </c>
      <c r="H2197" s="27">
        <v>29000</v>
      </c>
      <c r="I2197" s="27" t="s">
        <v>42</v>
      </c>
      <c r="J2197" s="28">
        <v>46123</v>
      </c>
      <c r="K2197" s="26">
        <v>0.41666666666666669</v>
      </c>
      <c r="L2197" s="26"/>
      <c r="M2197" s="27" t="s">
        <v>172</v>
      </c>
      <c r="N2197" s="25">
        <f>IFERROR(VLOOKUP(M2197,Data!$J$1:$K$58,2,0),"")</f>
        <v>56985215946</v>
      </c>
      <c r="O2197" s="27" t="s">
        <v>173</v>
      </c>
      <c r="P2197" s="27"/>
      <c r="Q2197" s="27"/>
      <c r="R2197" s="27" t="s">
        <v>218</v>
      </c>
      <c r="S2197" s="27" t="s">
        <v>172</v>
      </c>
      <c r="T2197" s="27"/>
      <c r="U2197" s="28">
        <v>46125</v>
      </c>
      <c r="X2197" s="27"/>
      <c r="Y2197" s="27"/>
      <c r="Z2197" s="29"/>
      <c r="AA2197" s="29">
        <v>0.41319444444444442</v>
      </c>
      <c r="AB2197" s="29">
        <v>0.69791666666666663</v>
      </c>
      <c r="AC2197" s="30">
        <v>46123</v>
      </c>
      <c r="AD2197" s="15" t="str">
        <f>IF(Tabla2[[#This Row],[HORA ENTREGA]]="DIRECTO","On time", IF(AA2197&lt;&gt;"",IF(Tabla2[[#This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7" s="15" t="str">
        <f>MID(Tabla2[[#This Row],[TIPO]],1,3)</f>
        <v xml:space="preserve">40 </v>
      </c>
      <c r="AF21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NICOMA */ Cont: * MNBU3769944*/ HR Entrega: *10:00* /Dirección: *</v>
      </c>
      <c r="AG2197" s="38" t="str">
        <f>IFERROR(HYPERLINK("https://wa.me/"&amp;Tabla2[[#This Row],[CONTACTO]]&amp;"?text="&amp;Tabla2[[#This Row],[Mensaje]],"Enviar mensaje"),"")</f>
        <v>Enviar mensaje</v>
      </c>
      <c r="AH2197" s="15" t="str">
        <f>CONCATENATE(A2197,F2197)</f>
        <v>2196MNBU3769944</v>
      </c>
      <c r="AI2197" s="15" t="str">
        <f>CONCATENATE("ENT-",A2197)</f>
        <v>ENT-2196</v>
      </c>
      <c r="AJ2197" s="15" t="str">
        <f>IF(Tabla2[[#This Row],[Op]]&lt;&gt;"","ENTREGA","")</f>
        <v>ENTREGA</v>
      </c>
      <c r="AK2197" s="40" t="str">
        <f>(Tabla2[[#This Row],[FECHA ENTREGA]]&amp;Tabla2[[#This Row],[HORA ENTREGA]])</f>
        <v>461230,416666666666667</v>
      </c>
      <c r="AL2197" s="34" t="str">
        <f>IFERROR(HYPERLINK("https://wa.me/"&amp;Tabla2[[#This Row],[CONTACTO]]&amp;"?text="&amp;Tabla2[[#This Row],[Mensaje]]),"")</f>
        <v>https://wa.me/56985215946?text=Hola!%0AServicio del día 11-04%0A *Cliente:* NICOMA */ Cont: * MNBU3769944*/ HR Entrega: *10:00* /Dirección: *</v>
      </c>
    </row>
    <row r="2198" spans="1:38" s="15" customFormat="1" ht="16.5" customHeight="1" x14ac:dyDescent="0.2">
      <c r="A2198" s="15">
        <f>ROW(A2197)</f>
        <v>2197</v>
      </c>
      <c r="B2198" s="15">
        <f>IF(J2198=J2197,B2197+1,1)</f>
        <v>38</v>
      </c>
      <c r="C2198" s="15" t="s">
        <v>555</v>
      </c>
      <c r="D2198" s="25" t="s">
        <v>39</v>
      </c>
      <c r="E2198" s="27">
        <v>68178</v>
      </c>
      <c r="F2198" s="27" t="s">
        <v>3422</v>
      </c>
      <c r="G2198" s="27" t="s">
        <v>41</v>
      </c>
      <c r="H2198" s="27">
        <v>19000</v>
      </c>
      <c r="I2198" s="27" t="s">
        <v>42</v>
      </c>
      <c r="J2198" s="28">
        <v>46123</v>
      </c>
      <c r="K2198" s="26">
        <v>0.54166666666666663</v>
      </c>
      <c r="L2198" s="26"/>
      <c r="M2198" s="27" t="s">
        <v>51</v>
      </c>
      <c r="N2198" s="25">
        <f>IFERROR(VLOOKUP(M2198,Data!$J$1:$K$58,2,0),"")</f>
        <v>56967256951</v>
      </c>
      <c r="O2198" s="27" t="s">
        <v>52</v>
      </c>
      <c r="P2198" s="27"/>
      <c r="Q2198" s="27"/>
      <c r="R2198" s="27" t="s">
        <v>218</v>
      </c>
      <c r="S2198" s="27" t="s">
        <v>3219</v>
      </c>
      <c r="T2198" s="27"/>
      <c r="U2198" s="28">
        <v>46125</v>
      </c>
      <c r="X2198" s="27"/>
      <c r="Y2198" s="27"/>
      <c r="Z2198" s="29"/>
      <c r="AA2198" s="29">
        <v>0.51736111111111116</v>
      </c>
      <c r="AB2198" s="29">
        <v>0.83333333333333337</v>
      </c>
      <c r="AC2198" s="30">
        <v>46123</v>
      </c>
      <c r="AD2198" s="15" t="str">
        <f>IF(Tabla2[[#This Row],[HORA ENTREGA]]="DIRECTO","On time", IF(AA2198&lt;&gt;"",IF(Tabla2[[#This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8" s="15" t="str">
        <f>MID(Tabla2[[#This Row],[TIPO]],1,3)</f>
        <v xml:space="preserve">40 </v>
      </c>
      <c r="AF21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NICOMA */ Cont: * SUDU8068011*/ HR Entrega: *13:00* /Dirección: *</v>
      </c>
      <c r="AG2198" s="38" t="str">
        <f>IFERROR(HYPERLINK("https://wa.me/"&amp;Tabla2[[#This Row],[CONTACTO]]&amp;"?text="&amp;Tabla2[[#This Row],[Mensaje]],"Enviar mensaje"),"")</f>
        <v>Enviar mensaje</v>
      </c>
      <c r="AH2198" s="15" t="str">
        <f>CONCATENATE(A2198,F2198)</f>
        <v>2197SUDU8068011</v>
      </c>
      <c r="AI2198" s="15" t="str">
        <f>CONCATENATE("ENT-",A2198)</f>
        <v>ENT-2197</v>
      </c>
      <c r="AJ2198" s="15" t="str">
        <f>IF(Tabla2[[#This Row],[Op]]&lt;&gt;"","ENTREGA","")</f>
        <v>ENTREGA</v>
      </c>
      <c r="AK2198" s="40" t="str">
        <f>(Tabla2[[#This Row],[FECHA ENTREGA]]&amp;Tabla2[[#This Row],[HORA ENTREGA]])</f>
        <v>461230,541666666666667</v>
      </c>
      <c r="AL2198" s="34" t="str">
        <f>IFERROR(HYPERLINK("https://wa.me/"&amp;Tabla2[[#This Row],[CONTACTO]]&amp;"?text="&amp;Tabla2[[#This Row],[Mensaje]]),"")</f>
        <v>https://wa.me/56967256951?text=Hola!%0AServicio del día 11-04%0A *Cliente:* NICOMA */ Cont: * SUDU8068011*/ HR Entrega: *13:00* /Dirección: *</v>
      </c>
    </row>
    <row r="2199" spans="1:38" s="15" customFormat="1" ht="16.5" customHeight="1" x14ac:dyDescent="0.2">
      <c r="A2199" s="15">
        <f>ROW(A2198)</f>
        <v>2198</v>
      </c>
      <c r="B2199" s="15">
        <f>IF(J2199=J2198,B2198+1,1)</f>
        <v>39</v>
      </c>
      <c r="C2199" s="15" t="s">
        <v>236</v>
      </c>
      <c r="D2199" s="25" t="s">
        <v>39</v>
      </c>
      <c r="E2199" s="27">
        <v>299586</v>
      </c>
      <c r="F2199" s="27" t="s">
        <v>3423</v>
      </c>
      <c r="G2199" s="27" t="s">
        <v>64</v>
      </c>
      <c r="H2199" s="27">
        <v>29100</v>
      </c>
      <c r="I2199" s="27" t="s">
        <v>42</v>
      </c>
      <c r="J2199" s="28">
        <v>46123</v>
      </c>
      <c r="K2199" s="26">
        <v>0.29166666666666669</v>
      </c>
      <c r="L2199" s="26"/>
      <c r="M2199" s="27" t="s">
        <v>155</v>
      </c>
      <c r="N2199" s="25">
        <f>IFERROR(VLOOKUP(M2199,Data!$J$1:$K$58,2,0),"")</f>
        <v>56926181825</v>
      </c>
      <c r="O2199" s="27" t="s">
        <v>98</v>
      </c>
      <c r="P2199" s="27"/>
      <c r="Q2199" s="27" t="s">
        <v>2805</v>
      </c>
      <c r="R2199" s="27" t="s">
        <v>1765</v>
      </c>
      <c r="S2199" s="27" t="s">
        <v>112</v>
      </c>
      <c r="T2199" s="27"/>
      <c r="U2199" s="28">
        <v>46127</v>
      </c>
      <c r="X2199" s="27"/>
      <c r="Y2199" s="27"/>
      <c r="Z2199" s="29"/>
      <c r="AA2199" s="29">
        <v>0.29166666666666669</v>
      </c>
      <c r="AB2199" s="29">
        <v>0.3923611111111111</v>
      </c>
      <c r="AC2199" s="30">
        <v>46123</v>
      </c>
      <c r="AD2199" s="15" t="str">
        <f>IF(Tabla2[[#This Row],[HORA ENTREGA]]="DIRECTO","On time", IF(AA2199&lt;&gt;"",IF(Tabla2[[#This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199" s="15" t="str">
        <f>MID(Tabla2[[#This Row],[TIPO]],1,3)</f>
        <v xml:space="preserve">20 </v>
      </c>
      <c r="AF21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MSBU2891284*/ HR Entrega: *07:00* /Dirección: *RL705UTA F-852 LA FRAGUA 931, LOTE NUMERO 32 bodega principal</v>
      </c>
      <c r="AG2199" s="38" t="str">
        <f>IFERROR(HYPERLINK("https://wa.me/"&amp;Tabla2[[#This Row],[CONTACTO]]&amp;"?text="&amp;Tabla2[[#This Row],[Mensaje]],"Enviar mensaje"),"")</f>
        <v>Enviar mensaje</v>
      </c>
      <c r="AH2199" s="15" t="str">
        <f>CONCATENATE(A2199,F2199)</f>
        <v>2198MSBU2891284</v>
      </c>
      <c r="AI2199" s="15" t="str">
        <f>CONCATENATE("ENT-",A2199)</f>
        <v>ENT-2198</v>
      </c>
      <c r="AJ2199" s="15" t="str">
        <f>IF(Tabla2[[#This Row],[Op]]&lt;&gt;"","ENTREGA","")</f>
        <v>ENTREGA</v>
      </c>
      <c r="AK2199" s="40" t="str">
        <f>(Tabla2[[#This Row],[FECHA ENTREGA]]&amp;Tabla2[[#This Row],[HORA ENTREGA]])</f>
        <v>461230,291666666666667</v>
      </c>
      <c r="AL2199" s="34" t="str">
        <f>IFERROR(HYPERLINK("https://wa.me/"&amp;Tabla2[[#This Row],[CONTACTO]]&amp;"?text="&amp;Tabla2[[#This Row],[Mensaje]]),"")</f>
        <v>https://wa.me/56926181825?text=Hola!%0AServicio del día 11-04%0A *Cliente:* SOCIEDAD COMERCIAL MARBEN PETS LTDA */ Cont: * MSBU2891284*/ HR Entrega: *07:00* /Dirección: *RL705UTA F-852 LA FRAGUA 931, LOTE NUMERO 32 bodega principal</v>
      </c>
    </row>
    <row r="2200" spans="1:38" s="15" customFormat="1" ht="16.5" customHeight="1" x14ac:dyDescent="0.2">
      <c r="A2200" s="15">
        <f>ROW(A2199)</f>
        <v>2199</v>
      </c>
      <c r="B2200" s="15">
        <f>IF(J2200=J2199,B2199+1,1)</f>
        <v>40</v>
      </c>
      <c r="C2200" s="15" t="s">
        <v>236</v>
      </c>
      <c r="D2200" s="25" t="s">
        <v>39</v>
      </c>
      <c r="E2200" s="27">
        <v>298775</v>
      </c>
      <c r="F2200" s="27" t="s">
        <v>3424</v>
      </c>
      <c r="G2200" s="27" t="s">
        <v>64</v>
      </c>
      <c r="H2200" s="27">
        <v>29100</v>
      </c>
      <c r="I2200" s="27" t="s">
        <v>42</v>
      </c>
      <c r="J2200" s="28">
        <v>46123</v>
      </c>
      <c r="K2200" s="26">
        <v>0.29166666666666669</v>
      </c>
      <c r="L2200" s="26"/>
      <c r="M2200" s="27" t="s">
        <v>82</v>
      </c>
      <c r="N2200" s="25">
        <f>IFERROR(VLOOKUP(M2200,Data!$J$1:$K$58,2,0),"")</f>
        <v>56944277110</v>
      </c>
      <c r="O2200" s="27" t="s">
        <v>83</v>
      </c>
      <c r="P2200" s="27"/>
      <c r="Q2200" s="27" t="s">
        <v>2805</v>
      </c>
      <c r="R2200" s="27" t="s">
        <v>1765</v>
      </c>
      <c r="S2200" s="27" t="s">
        <v>325</v>
      </c>
      <c r="T2200" s="27"/>
      <c r="U2200" s="28">
        <v>46127</v>
      </c>
      <c r="X2200" s="27"/>
      <c r="Y2200" s="27"/>
      <c r="Z2200" s="29"/>
      <c r="AA2200" s="29">
        <v>0.28125</v>
      </c>
      <c r="AB2200" s="29">
        <v>0.38541666666666669</v>
      </c>
      <c r="AC2200" s="30">
        <v>46123</v>
      </c>
      <c r="AD2200" s="15" t="str">
        <f>IF(Tabla2[[#This Row],[HORA ENTREGA]]="DIRECTO","On time", IF(AA2200&lt;&gt;"",IF(Tabla2[[#This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00" s="15" t="str">
        <f>MID(Tabla2[[#This Row],[TIPO]],1,3)</f>
        <v xml:space="preserve">20 </v>
      </c>
      <c r="AF22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MSMU1452655*/ HR Entrega: *07:00* /Dirección: *RL705UTA F-852 LA FRAGUA 931, LOTE NUMERO 32 bodega principal</v>
      </c>
      <c r="AG2200" s="38" t="str">
        <f>IFERROR(HYPERLINK("https://wa.me/"&amp;Tabla2[[#This Row],[CONTACTO]]&amp;"?text="&amp;Tabla2[[#This Row],[Mensaje]],"Enviar mensaje"),"")</f>
        <v>Enviar mensaje</v>
      </c>
      <c r="AH2200" s="15" t="str">
        <f>CONCATENATE(A2200,F2200)</f>
        <v>2199MSMU1452655</v>
      </c>
      <c r="AI2200" s="15" t="str">
        <f>CONCATENATE("ENT-",A2200)</f>
        <v>ENT-2199</v>
      </c>
      <c r="AJ2200" s="15" t="str">
        <f>IF(Tabla2[[#This Row],[Op]]&lt;&gt;"","ENTREGA","")</f>
        <v>ENTREGA</v>
      </c>
      <c r="AK2200" s="40" t="str">
        <f>(Tabla2[[#This Row],[FECHA ENTREGA]]&amp;Tabla2[[#This Row],[HORA ENTREGA]])</f>
        <v>461230,291666666666667</v>
      </c>
      <c r="AL2200" s="34" t="str">
        <f>IFERROR(HYPERLINK("https://wa.me/"&amp;Tabla2[[#This Row],[CONTACTO]]&amp;"?text="&amp;Tabla2[[#This Row],[Mensaje]]),"")</f>
        <v>https://wa.me/56944277110?text=Hola!%0AServicio del día 11-04%0A *Cliente:* SOCIEDAD COMERCIAL MARBEN PETS LTDA */ Cont: * MSMU1452655*/ HR Entrega: *07:00* /Dirección: *RL705UTA F-852 LA FRAGUA 931, LOTE NUMERO 32 bodega principal</v>
      </c>
    </row>
    <row r="2201" spans="1:38" s="15" customFormat="1" ht="16.5" customHeight="1" x14ac:dyDescent="0.2">
      <c r="A2201" s="15">
        <f>ROW(A2200)</f>
        <v>2200</v>
      </c>
      <c r="B2201" s="15">
        <f>IF(J2201=J2200,B2200+1,1)</f>
        <v>41</v>
      </c>
      <c r="C2201" s="15" t="s">
        <v>236</v>
      </c>
      <c r="D2201" s="25" t="s">
        <v>39</v>
      </c>
      <c r="E2201" s="27">
        <v>299586</v>
      </c>
      <c r="F2201" s="27" t="s">
        <v>3425</v>
      </c>
      <c r="G2201" s="27" t="s">
        <v>64</v>
      </c>
      <c r="H2201" s="27">
        <v>29100</v>
      </c>
      <c r="I2201" s="27" t="s">
        <v>42</v>
      </c>
      <c r="J2201" s="28">
        <v>46123</v>
      </c>
      <c r="K2201" s="26">
        <v>0.29166666666666669</v>
      </c>
      <c r="L2201" s="26"/>
      <c r="M2201" s="27" t="s">
        <v>180</v>
      </c>
      <c r="N2201" s="25">
        <f>IFERROR(VLOOKUP(M2201,Data!$J$1:$K$58,2,0),"")</f>
        <v>56956063271</v>
      </c>
      <c r="O2201" s="27" t="s">
        <v>384</v>
      </c>
      <c r="P2201" s="27"/>
      <c r="Q2201" s="27" t="s">
        <v>2805</v>
      </c>
      <c r="R2201" s="27" t="s">
        <v>1765</v>
      </c>
      <c r="S2201" s="27" t="s">
        <v>112</v>
      </c>
      <c r="T2201" s="27"/>
      <c r="U2201" s="28">
        <v>46127</v>
      </c>
      <c r="X2201" s="27"/>
      <c r="Y2201" s="27"/>
      <c r="Z2201" s="29"/>
      <c r="AA2201" s="29">
        <v>0.28819444444444442</v>
      </c>
      <c r="AB2201" s="29">
        <v>0.36388888888888887</v>
      </c>
      <c r="AC2201" s="30">
        <v>46123</v>
      </c>
      <c r="AD2201" s="15" t="str">
        <f>IF(Tabla2[[#This Row],[HORA ENTREGA]]="DIRECTO","On time", IF(AA2201&lt;&gt;"",IF(Tabla2[[#This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01" s="15" t="str">
        <f>MID(Tabla2[[#This Row],[TIPO]],1,3)</f>
        <v xml:space="preserve">20 </v>
      </c>
      <c r="AF22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MSBU2893224*/ HR Entrega: *07:00* /Dirección: *RL705UTA F-852 LA FRAGUA 931, LOTE NUMERO 32 bodega principal</v>
      </c>
      <c r="AG2201" s="38" t="str">
        <f>IFERROR(HYPERLINK("https://wa.me/"&amp;Tabla2[[#This Row],[CONTACTO]]&amp;"?text="&amp;Tabla2[[#This Row],[Mensaje]],"Enviar mensaje"),"")</f>
        <v>Enviar mensaje</v>
      </c>
      <c r="AH2201" s="15" t="str">
        <f>CONCATENATE(A2201,F2201)</f>
        <v>2200MSBU2893224</v>
      </c>
      <c r="AI2201" s="15" t="str">
        <f>CONCATENATE("ENT-",A2201)</f>
        <v>ENT-2200</v>
      </c>
      <c r="AJ2201" s="15" t="str">
        <f>IF(Tabla2[[#This Row],[Op]]&lt;&gt;"","ENTREGA","")</f>
        <v>ENTREGA</v>
      </c>
      <c r="AK2201" s="40" t="str">
        <f>(Tabla2[[#This Row],[FECHA ENTREGA]]&amp;Tabla2[[#This Row],[HORA ENTREGA]])</f>
        <v>461230,291666666666667</v>
      </c>
      <c r="AL2201" s="34" t="str">
        <f>IFERROR(HYPERLINK("https://wa.me/"&amp;Tabla2[[#This Row],[CONTACTO]]&amp;"?text="&amp;Tabla2[[#This Row],[Mensaje]]),"")</f>
        <v>https://wa.me/56956063271?text=Hola!%0AServicio del día 11-04%0A *Cliente:* SOCIEDAD COMERCIAL MARBEN PETS LTDA */ Cont: * MSBU2893224*/ HR Entrega: *07:00* /Dirección: *RL705UTA F-852 LA FRAGUA 931, LOTE NUMERO 32 bodega principal</v>
      </c>
    </row>
    <row r="2202" spans="1:38" s="15" customFormat="1" ht="16.5" customHeight="1" x14ac:dyDescent="0.2">
      <c r="A2202" s="15">
        <f>ROW(A2201)</f>
        <v>2201</v>
      </c>
      <c r="B2202" s="15">
        <f>IF(J2202=J2201,B2201+1,1)</f>
        <v>42</v>
      </c>
      <c r="C2202" s="15" t="s">
        <v>236</v>
      </c>
      <c r="D2202" s="25" t="s">
        <v>39</v>
      </c>
      <c r="E2202" s="27">
        <v>298775</v>
      </c>
      <c r="F2202" s="27" t="s">
        <v>3426</v>
      </c>
      <c r="G2202" s="27" t="s">
        <v>64</v>
      </c>
      <c r="H2202" s="27">
        <v>29100</v>
      </c>
      <c r="I2202" s="27" t="s">
        <v>42</v>
      </c>
      <c r="J2202" s="28">
        <v>46123</v>
      </c>
      <c r="K2202" s="26">
        <v>0.29166666666666669</v>
      </c>
      <c r="L2202" s="26"/>
      <c r="M2202" s="27" t="s">
        <v>164</v>
      </c>
      <c r="N2202" s="25">
        <f>IFERROR(VLOOKUP(M2202,Data!$J$1:$K$58,2,0),"")</f>
        <v>56967398822</v>
      </c>
      <c r="O2202" s="27" t="s">
        <v>165</v>
      </c>
      <c r="P2202" s="27"/>
      <c r="Q2202" s="27" t="s">
        <v>2805</v>
      </c>
      <c r="R2202" s="27" t="s">
        <v>1765</v>
      </c>
      <c r="S2202" s="27" t="s">
        <v>147</v>
      </c>
      <c r="T2202" s="27"/>
      <c r="U2202" s="28">
        <v>46127</v>
      </c>
      <c r="X2202" s="27"/>
      <c r="Y2202" s="27"/>
      <c r="Z2202" s="29"/>
      <c r="AA2202" s="29">
        <v>0.27777777777777779</v>
      </c>
      <c r="AB2202" s="29">
        <v>0.36458333333333331</v>
      </c>
      <c r="AC2202" s="30">
        <v>46123</v>
      </c>
      <c r="AD2202" s="15" t="str">
        <f>IF(Tabla2[[#This Row],[HORA ENTREGA]]="DIRECTO","On time", IF(AA2202&lt;&gt;"",IF(Tabla2[[#This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02" s="15" t="str">
        <f>MID(Tabla2[[#This Row],[TIPO]],1,3)</f>
        <v xml:space="preserve">20 </v>
      </c>
      <c r="AF22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MSMU2125575*/ HR Entrega: *07:00* /Dirección: *RL705UTA F-852 LA FRAGUA 931, LOTE NUMERO 32 bodega principal</v>
      </c>
      <c r="AG2202" s="38" t="str">
        <f>IFERROR(HYPERLINK("https://wa.me/"&amp;Tabla2[[#This Row],[CONTACTO]]&amp;"?text="&amp;Tabla2[[#This Row],[Mensaje]],"Enviar mensaje"),"")</f>
        <v>Enviar mensaje</v>
      </c>
      <c r="AH2202" s="15" t="str">
        <f>CONCATENATE(A2202,F2202)</f>
        <v>2201MSMU2125575</v>
      </c>
      <c r="AI2202" s="15" t="str">
        <f>CONCATENATE("ENT-",A2202)</f>
        <v>ENT-2201</v>
      </c>
      <c r="AJ2202" s="15" t="str">
        <f>IF(Tabla2[[#This Row],[Op]]&lt;&gt;"","ENTREGA","")</f>
        <v>ENTREGA</v>
      </c>
      <c r="AK2202" s="40" t="str">
        <f>(Tabla2[[#This Row],[FECHA ENTREGA]]&amp;Tabla2[[#This Row],[HORA ENTREGA]])</f>
        <v>461230,291666666666667</v>
      </c>
      <c r="AL2202" s="34" t="str">
        <f>IFERROR(HYPERLINK("https://wa.me/"&amp;Tabla2[[#This Row],[CONTACTO]]&amp;"?text="&amp;Tabla2[[#This Row],[Mensaje]]),"")</f>
        <v>https://wa.me/56967398822?text=Hola!%0AServicio del día 11-04%0A *Cliente:* SOCIEDAD COMERCIAL MARBEN PETS LTDA */ Cont: * MSMU2125575*/ HR Entrega: *07:00* /Dirección: *RL705UTA F-852 LA FRAGUA 931, LOTE NUMERO 32 bodega principal</v>
      </c>
    </row>
    <row r="2203" spans="1:38" s="15" customFormat="1" ht="16.5" customHeight="1" x14ac:dyDescent="0.2">
      <c r="A2203" s="15">
        <f>ROW(A2202)</f>
        <v>2202</v>
      </c>
      <c r="B2203" s="15">
        <f>IF(J2203=J2202,B2202+1,1)</f>
        <v>43</v>
      </c>
      <c r="C2203" s="15" t="s">
        <v>236</v>
      </c>
      <c r="D2203" s="25" t="s">
        <v>39</v>
      </c>
      <c r="E2203" s="27">
        <v>298775</v>
      </c>
      <c r="F2203" s="27" t="s">
        <v>3427</v>
      </c>
      <c r="G2203" s="27" t="s">
        <v>64</v>
      </c>
      <c r="H2203" s="27">
        <v>29100</v>
      </c>
      <c r="I2203" s="27" t="s">
        <v>42</v>
      </c>
      <c r="J2203" s="28">
        <v>46123</v>
      </c>
      <c r="K2203" s="26">
        <v>0.375</v>
      </c>
      <c r="L2203" s="26"/>
      <c r="M2203" s="27" t="s">
        <v>155</v>
      </c>
      <c r="N2203" s="25">
        <f>IFERROR(VLOOKUP(M2203,Data!$J$1:$K$58,2,0),"")</f>
        <v>56926181825</v>
      </c>
      <c r="O2203" s="27" t="s">
        <v>98</v>
      </c>
      <c r="P2203" s="27"/>
      <c r="Q2203" s="27" t="s">
        <v>2805</v>
      </c>
      <c r="R2203" s="27" t="s">
        <v>1765</v>
      </c>
      <c r="S2203" s="27" t="s">
        <v>112</v>
      </c>
      <c r="T2203" s="27"/>
      <c r="U2203" s="28">
        <v>46127</v>
      </c>
      <c r="X2203" s="27"/>
      <c r="Y2203" s="27"/>
      <c r="Z2203" s="29"/>
      <c r="AA2203" s="29">
        <v>0.39930555555555558</v>
      </c>
      <c r="AB2203" s="29">
        <v>0.46527777777777779</v>
      </c>
      <c r="AC2203" s="30">
        <v>46123</v>
      </c>
      <c r="AD2203" s="15" t="str">
        <f>IF(Tabla2[[#This Row],[HORA ENTREGA]]="DIRECTO","On time", IF(AA2203&lt;&gt;"",IF(Tabla2[[#This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03" s="15" t="str">
        <f>MID(Tabla2[[#This Row],[TIPO]],1,3)</f>
        <v xml:space="preserve">20 </v>
      </c>
      <c r="AF22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MSMU3822039*/ HR Entrega: *09:00* /Dirección: *RL705UTA F-852 LA FRAGUA 931, LOTE NUMERO 32 bodega principal</v>
      </c>
      <c r="AG2203" s="38" t="str">
        <f>IFERROR(HYPERLINK("https://wa.me/"&amp;Tabla2[[#This Row],[CONTACTO]]&amp;"?text="&amp;Tabla2[[#This Row],[Mensaje]],"Enviar mensaje"),"")</f>
        <v>Enviar mensaje</v>
      </c>
      <c r="AH2203" s="15" t="str">
        <f>CONCATENATE(A2203,F2203)</f>
        <v>2202MSMU3822039</v>
      </c>
      <c r="AI2203" s="15" t="str">
        <f>CONCATENATE("ENT-",A2203)</f>
        <v>ENT-2202</v>
      </c>
      <c r="AJ2203" s="15" t="str">
        <f>IF(Tabla2[[#This Row],[Op]]&lt;&gt;"","ENTREGA","")</f>
        <v>ENTREGA</v>
      </c>
      <c r="AK2203" s="40" t="str">
        <f>(Tabla2[[#This Row],[FECHA ENTREGA]]&amp;Tabla2[[#This Row],[HORA ENTREGA]])</f>
        <v>461230,375</v>
      </c>
      <c r="AL2203" s="34" t="str">
        <f>IFERROR(HYPERLINK("https://wa.me/"&amp;Tabla2[[#This Row],[CONTACTO]]&amp;"?text="&amp;Tabla2[[#This Row],[Mensaje]]),"")</f>
        <v>https://wa.me/56926181825?text=Hola!%0AServicio del día 11-04%0A *Cliente:* SOCIEDAD COMERCIAL MARBEN PETS LTDA */ Cont: * MSMU3822039*/ HR Entrega: *09:00* /Dirección: *RL705UTA F-852 LA FRAGUA 931, LOTE NUMERO 32 bodega principal</v>
      </c>
    </row>
    <row r="2204" spans="1:38" s="15" customFormat="1" ht="16.5" customHeight="1" x14ac:dyDescent="0.2">
      <c r="A2204" s="15">
        <f>ROW(A2203)</f>
        <v>2203</v>
      </c>
      <c r="B2204" s="15">
        <f>IF(J2204=J2203,B2203+1,1)</f>
        <v>44</v>
      </c>
      <c r="C2204" s="15" t="s">
        <v>236</v>
      </c>
      <c r="D2204" s="25" t="s">
        <v>39</v>
      </c>
      <c r="E2204" s="27">
        <v>298775</v>
      </c>
      <c r="F2204" s="27" t="s">
        <v>3428</v>
      </c>
      <c r="G2204" s="27" t="s">
        <v>64</v>
      </c>
      <c r="H2204" s="27">
        <v>29100</v>
      </c>
      <c r="I2204" s="27" t="s">
        <v>42</v>
      </c>
      <c r="J2204" s="28">
        <v>46123</v>
      </c>
      <c r="K2204" s="26">
        <v>0.375</v>
      </c>
      <c r="L2204" s="26"/>
      <c r="M2204" s="27" t="s">
        <v>82</v>
      </c>
      <c r="N2204" s="25">
        <f>IFERROR(VLOOKUP(M2204,Data!$J$1:$K$58,2,0),"")</f>
        <v>56944277110</v>
      </c>
      <c r="O2204" s="27" t="s">
        <v>83</v>
      </c>
      <c r="P2204" s="27"/>
      <c r="Q2204" s="27" t="s">
        <v>2805</v>
      </c>
      <c r="R2204" s="27" t="s">
        <v>1765</v>
      </c>
      <c r="S2204" s="27" t="s">
        <v>308</v>
      </c>
      <c r="T2204" s="27"/>
      <c r="U2204" s="28">
        <v>46127</v>
      </c>
      <c r="X2204" s="27"/>
      <c r="Y2204" s="27"/>
      <c r="Z2204" s="29"/>
      <c r="AA2204" s="29">
        <v>0.3923611111111111</v>
      </c>
      <c r="AB2204" s="29">
        <v>0.4826388888888889</v>
      </c>
      <c r="AC2204" s="30">
        <v>46123</v>
      </c>
      <c r="AD2204" s="15" t="str">
        <f>IF(Tabla2[[#This Row],[HORA ENTREGA]]="DIRECTO","On time", IF(AA2204&lt;&gt;"",IF(Tabla2[[#This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04" s="15" t="str">
        <f>MID(Tabla2[[#This Row],[TIPO]],1,3)</f>
        <v xml:space="preserve">20 </v>
      </c>
      <c r="AF22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MSBU3333775*/ HR Entrega: *09:00* /Dirección: *RL705UTA F-852 LA FRAGUA 931, LOTE NUMERO 32 bodega principal</v>
      </c>
      <c r="AG2204" s="38" t="str">
        <f>IFERROR(HYPERLINK("https://wa.me/"&amp;Tabla2[[#This Row],[CONTACTO]]&amp;"?text="&amp;Tabla2[[#This Row],[Mensaje]],"Enviar mensaje"),"")</f>
        <v>Enviar mensaje</v>
      </c>
      <c r="AH2204" s="15" t="str">
        <f>CONCATENATE(A2204,F2204)</f>
        <v>2203MSBU3333775</v>
      </c>
      <c r="AI2204" s="15" t="str">
        <f>CONCATENATE("ENT-",A2204)</f>
        <v>ENT-2203</v>
      </c>
      <c r="AJ2204" s="15" t="str">
        <f>IF(Tabla2[[#This Row],[Op]]&lt;&gt;"","ENTREGA","")</f>
        <v>ENTREGA</v>
      </c>
      <c r="AK2204" s="40" t="str">
        <f>(Tabla2[[#This Row],[FECHA ENTREGA]]&amp;Tabla2[[#This Row],[HORA ENTREGA]])</f>
        <v>461230,375</v>
      </c>
      <c r="AL2204" s="34" t="str">
        <f>IFERROR(HYPERLINK("https://wa.me/"&amp;Tabla2[[#This Row],[CONTACTO]]&amp;"?text="&amp;Tabla2[[#This Row],[Mensaje]]),"")</f>
        <v>https://wa.me/56944277110?text=Hola!%0AServicio del día 11-04%0A *Cliente:* SOCIEDAD COMERCIAL MARBEN PETS LTDA */ Cont: * MSBU3333775*/ HR Entrega: *09:00* /Dirección: *RL705UTA F-852 LA FRAGUA 931, LOTE NUMERO 32 bodega principal</v>
      </c>
    </row>
    <row r="2205" spans="1:38" s="15" customFormat="1" ht="16.5" customHeight="1" x14ac:dyDescent="0.2">
      <c r="A2205" s="15">
        <f>ROW(A2204)</f>
        <v>2204</v>
      </c>
      <c r="B2205" s="15">
        <f>IF(J2205=J2204,B2204+1,1)</f>
        <v>45</v>
      </c>
      <c r="C2205" s="15" t="s">
        <v>236</v>
      </c>
      <c r="D2205" s="25" t="s">
        <v>39</v>
      </c>
      <c r="E2205" s="27">
        <v>508693</v>
      </c>
      <c r="F2205" s="27" t="s">
        <v>3429</v>
      </c>
      <c r="G2205" s="27" t="s">
        <v>64</v>
      </c>
      <c r="H2205" s="27">
        <v>29100</v>
      </c>
      <c r="I2205" s="27" t="s">
        <v>42</v>
      </c>
      <c r="J2205" s="28">
        <v>46123</v>
      </c>
      <c r="K2205" s="26">
        <v>0.375</v>
      </c>
      <c r="L2205" s="26"/>
      <c r="M2205" s="27" t="s">
        <v>45</v>
      </c>
      <c r="N2205" s="25">
        <f>IFERROR(VLOOKUP(M2205,Data!$J$1:$K$58,2,0),"")</f>
        <v>56950981572</v>
      </c>
      <c r="O2205" s="27" t="s">
        <v>46</v>
      </c>
      <c r="P2205" s="27"/>
      <c r="Q2205" s="27" t="s">
        <v>1785</v>
      </c>
      <c r="R2205" s="27" t="s">
        <v>74</v>
      </c>
      <c r="S2205" s="27" t="s">
        <v>3266</v>
      </c>
      <c r="T2205" s="27"/>
      <c r="U2205" s="28">
        <v>46123</v>
      </c>
      <c r="X2205" s="27"/>
      <c r="Y2205" s="27"/>
      <c r="Z2205" s="29"/>
      <c r="AA2205" s="29">
        <v>0.35069444444444442</v>
      </c>
      <c r="AB2205" s="29">
        <v>0.52777777777777779</v>
      </c>
      <c r="AC2205" s="30">
        <v>46123</v>
      </c>
      <c r="AD2205" s="15" t="str">
        <f>IF(Tabla2[[#This Row],[HORA ENTREGA]]="DIRECTO","On time", IF(AA2205&lt;&gt;"",IF(Tabla2[[#This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05" s="15" t="str">
        <f>MID(Tabla2[[#This Row],[TIPO]],1,3)</f>
        <v xml:space="preserve">20 </v>
      </c>
      <c r="AF22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AXIU2231200*/ HR Entrega: *09:00* /Dirección: *El ventisquero 1318. RENCA</v>
      </c>
      <c r="AG2205" s="38" t="str">
        <f>IFERROR(HYPERLINK("https://wa.me/"&amp;Tabla2[[#This Row],[CONTACTO]]&amp;"?text="&amp;Tabla2[[#This Row],[Mensaje]],"Enviar mensaje"),"")</f>
        <v>Enviar mensaje</v>
      </c>
      <c r="AH2205" s="15" t="str">
        <f>CONCATENATE(A2205,F2205)</f>
        <v>2204AXIU2231200</v>
      </c>
      <c r="AI2205" s="15" t="str">
        <f>CONCATENATE("ENT-",A2205)</f>
        <v>ENT-2204</v>
      </c>
      <c r="AJ2205" s="15" t="str">
        <f>IF(Tabla2[[#This Row],[Op]]&lt;&gt;"","ENTREGA","")</f>
        <v>ENTREGA</v>
      </c>
      <c r="AK2205" s="40" t="str">
        <f>(Tabla2[[#This Row],[FECHA ENTREGA]]&amp;Tabla2[[#This Row],[HORA ENTREGA]])</f>
        <v>461230,375</v>
      </c>
      <c r="AL2205" s="34" t="str">
        <f>IFERROR(HYPERLINK("https://wa.me/"&amp;Tabla2[[#This Row],[CONTACTO]]&amp;"?text="&amp;Tabla2[[#This Row],[Mensaje]]),"")</f>
        <v>https://wa.me/56950981572?text=Hola!%0AServicio del día 11-04%0A *Cliente:* SOCIEDAD COMERCIAL MARBEN PETS LTDA */ Cont: * AXIU2231200*/ HR Entrega: *09:00* /Dirección: *El ventisquero 1318. RENCA</v>
      </c>
    </row>
    <row r="2206" spans="1:38" s="15" customFormat="1" ht="16.5" customHeight="1" x14ac:dyDescent="0.2">
      <c r="A2206" s="15">
        <f>ROW(A2205)</f>
        <v>2205</v>
      </c>
      <c r="B2206" s="15">
        <f>IF(J2206=J2205,B2205+1,1)</f>
        <v>46</v>
      </c>
      <c r="C2206" s="15" t="s">
        <v>236</v>
      </c>
      <c r="D2206" s="25" t="s">
        <v>39</v>
      </c>
      <c r="E2206" s="27">
        <v>298775</v>
      </c>
      <c r="F2206" s="27" t="s">
        <v>3430</v>
      </c>
      <c r="G2206" s="27" t="s">
        <v>64</v>
      </c>
      <c r="H2206" s="27">
        <v>29100</v>
      </c>
      <c r="I2206" s="27" t="s">
        <v>42</v>
      </c>
      <c r="J2206" s="28">
        <v>46123</v>
      </c>
      <c r="K2206" s="26">
        <v>0.375</v>
      </c>
      <c r="L2206" s="26"/>
      <c r="M2206" s="27" t="s">
        <v>180</v>
      </c>
      <c r="N2206" s="25">
        <f>IFERROR(VLOOKUP(M2206,Data!$J$1:$K$58,2,0),"")</f>
        <v>56956063271</v>
      </c>
      <c r="O2206" s="27" t="s">
        <v>384</v>
      </c>
      <c r="P2206" s="27"/>
      <c r="Q2206" s="27" t="s">
        <v>2805</v>
      </c>
      <c r="R2206" s="27" t="s">
        <v>1765</v>
      </c>
      <c r="S2206" s="27" t="s">
        <v>112</v>
      </c>
      <c r="T2206" s="27"/>
      <c r="U2206" s="28">
        <v>46127</v>
      </c>
      <c r="X2206" s="27"/>
      <c r="Y2206" s="27"/>
      <c r="Z2206" s="29"/>
      <c r="AA2206" s="29">
        <v>0.38194444444444442</v>
      </c>
      <c r="AB2206" s="29">
        <v>0.4548611111111111</v>
      </c>
      <c r="AC2206" s="30">
        <v>46123</v>
      </c>
      <c r="AD2206" s="15" t="str">
        <f>IF(Tabla2[[#This Row],[HORA ENTREGA]]="DIRECTO","On time", IF(AA2206&lt;&gt;"",IF(Tabla2[[#This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06" s="15" t="str">
        <f>MID(Tabla2[[#This Row],[TIPO]],1,3)</f>
        <v xml:space="preserve">20 </v>
      </c>
      <c r="AF22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MSMU3824290*/ HR Entrega: *09:00* /Dirección: *RL705UTA F-852 LA FRAGUA 931, LOTE NUMERO 32 bodega principal</v>
      </c>
      <c r="AG2206" s="38" t="str">
        <f>IFERROR(HYPERLINK("https://wa.me/"&amp;Tabla2[[#This Row],[CONTACTO]]&amp;"?text="&amp;Tabla2[[#This Row],[Mensaje]],"Enviar mensaje"),"")</f>
        <v>Enviar mensaje</v>
      </c>
      <c r="AH2206" s="15" t="str">
        <f>CONCATENATE(A2206,F2206)</f>
        <v>2205MSMU3824290</v>
      </c>
      <c r="AI2206" s="15" t="str">
        <f>CONCATENATE("ENT-",A2206)</f>
        <v>ENT-2205</v>
      </c>
      <c r="AJ2206" s="15" t="str">
        <f>IF(Tabla2[[#This Row],[Op]]&lt;&gt;"","ENTREGA","")</f>
        <v>ENTREGA</v>
      </c>
      <c r="AK2206" s="40" t="str">
        <f>(Tabla2[[#This Row],[FECHA ENTREGA]]&amp;Tabla2[[#This Row],[HORA ENTREGA]])</f>
        <v>461230,375</v>
      </c>
      <c r="AL2206" s="34" t="str">
        <f>IFERROR(HYPERLINK("https://wa.me/"&amp;Tabla2[[#This Row],[CONTACTO]]&amp;"?text="&amp;Tabla2[[#This Row],[Mensaje]]),"")</f>
        <v>https://wa.me/56956063271?text=Hola!%0AServicio del día 11-04%0A *Cliente:* SOCIEDAD COMERCIAL MARBEN PETS LTDA */ Cont: * MSMU3824290*/ HR Entrega: *09:00* /Dirección: *RL705UTA F-852 LA FRAGUA 931, LOTE NUMERO 32 bodega principal</v>
      </c>
    </row>
    <row r="2207" spans="1:38" s="15" customFormat="1" ht="16.5" customHeight="1" x14ac:dyDescent="0.2">
      <c r="A2207" s="15">
        <f>ROW(A2206)</f>
        <v>2206</v>
      </c>
      <c r="B2207" s="15">
        <f>IF(J2207=J2206,B2206+1,1)</f>
        <v>47</v>
      </c>
      <c r="C2207" s="15" t="s">
        <v>236</v>
      </c>
      <c r="D2207" s="25" t="s">
        <v>39</v>
      </c>
      <c r="E2207" s="27">
        <v>298775</v>
      </c>
      <c r="F2207" s="27" t="s">
        <v>3431</v>
      </c>
      <c r="G2207" s="27" t="s">
        <v>64</v>
      </c>
      <c r="H2207" s="27">
        <v>29100</v>
      </c>
      <c r="I2207" s="27" t="s">
        <v>42</v>
      </c>
      <c r="J2207" s="28">
        <v>46123</v>
      </c>
      <c r="K2207" s="26">
        <v>0.375</v>
      </c>
      <c r="L2207" s="26"/>
      <c r="M2207" s="27" t="s">
        <v>164</v>
      </c>
      <c r="N2207" s="25">
        <f>IFERROR(VLOOKUP(M2207,Data!$J$1:$K$58,2,0),"")</f>
        <v>56967398822</v>
      </c>
      <c r="O2207" s="27" t="s">
        <v>165</v>
      </c>
      <c r="P2207" s="27"/>
      <c r="Q2207" s="27" t="s">
        <v>2805</v>
      </c>
      <c r="R2207" s="27" t="s">
        <v>1765</v>
      </c>
      <c r="S2207" s="27" t="s">
        <v>112</v>
      </c>
      <c r="T2207" s="27"/>
      <c r="U2207" s="28">
        <v>46127</v>
      </c>
      <c r="X2207" s="27"/>
      <c r="Y2207" s="27"/>
      <c r="Z2207" s="29"/>
      <c r="AA2207" s="29">
        <v>0.38541666666666669</v>
      </c>
      <c r="AB2207" s="29">
        <v>0.44444444444444442</v>
      </c>
      <c r="AC2207" s="30">
        <v>46123</v>
      </c>
      <c r="AD2207" s="15" t="str">
        <f>IF(Tabla2[[#This Row],[HORA ENTREGA]]="DIRECTO","On time", IF(AA2207&lt;&gt;"",IF(Tabla2[[#This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07" s="15" t="str">
        <f>MID(Tabla2[[#This Row],[TIPO]],1,3)</f>
        <v xml:space="preserve">20 </v>
      </c>
      <c r="AF22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TGHU1141823*/ HR Entrega: *09:00* /Dirección: *RL705UTA F-852 LA FRAGUA 931, LOTE NUMERO 32 bodega principal</v>
      </c>
      <c r="AG2207" s="38" t="str">
        <f>IFERROR(HYPERLINK("https://wa.me/"&amp;Tabla2[[#This Row],[CONTACTO]]&amp;"?text="&amp;Tabla2[[#This Row],[Mensaje]],"Enviar mensaje"),"")</f>
        <v>Enviar mensaje</v>
      </c>
      <c r="AH2207" s="15" t="str">
        <f>CONCATENATE(A2207,F2207)</f>
        <v>2206TGHU1141823</v>
      </c>
      <c r="AI2207" s="15" t="str">
        <f>CONCATENATE("ENT-",A2207)</f>
        <v>ENT-2206</v>
      </c>
      <c r="AJ2207" s="15" t="str">
        <f>IF(Tabla2[[#This Row],[Op]]&lt;&gt;"","ENTREGA","")</f>
        <v>ENTREGA</v>
      </c>
      <c r="AK2207" s="40" t="str">
        <f>(Tabla2[[#This Row],[FECHA ENTREGA]]&amp;Tabla2[[#This Row],[HORA ENTREGA]])</f>
        <v>461230,375</v>
      </c>
      <c r="AL2207" s="34" t="str">
        <f>IFERROR(HYPERLINK("https://wa.me/"&amp;Tabla2[[#This Row],[CONTACTO]]&amp;"?text="&amp;Tabla2[[#This Row],[Mensaje]]),"")</f>
        <v>https://wa.me/56967398822?text=Hola!%0AServicio del día 11-04%0A *Cliente:* SOCIEDAD COMERCIAL MARBEN PETS LTDA */ Cont: * TGHU1141823*/ HR Entrega: *09:00* /Dirección: *RL705UTA F-852 LA FRAGUA 931, LOTE NUMERO 32 bodega principal</v>
      </c>
    </row>
    <row r="2208" spans="1:38" s="15" customFormat="1" ht="16.5" customHeight="1" x14ac:dyDescent="0.2">
      <c r="A2208" s="15">
        <f>ROW(A2207)</f>
        <v>2207</v>
      </c>
      <c r="B2208" s="15">
        <f>IF(J2208=J2207,B2207+1,1)</f>
        <v>48</v>
      </c>
      <c r="C2208" s="15" t="s">
        <v>236</v>
      </c>
      <c r="D2208" s="25" t="s">
        <v>39</v>
      </c>
      <c r="E2208" s="27">
        <v>510527</v>
      </c>
      <c r="F2208" s="27" t="s">
        <v>3432</v>
      </c>
      <c r="G2208" s="27" t="s">
        <v>64</v>
      </c>
      <c r="H2208" s="27">
        <v>26974</v>
      </c>
      <c r="I2208" s="27" t="s">
        <v>42</v>
      </c>
      <c r="J2208" s="28">
        <v>46123</v>
      </c>
      <c r="K2208" s="26">
        <v>0.375</v>
      </c>
      <c r="L2208" s="26"/>
      <c r="M2208" s="27" t="s">
        <v>971</v>
      </c>
      <c r="N2208" s="25">
        <f>IFERROR(VLOOKUP(M2208,Data!$J$1:$K$58,2,0),"")</f>
        <v>56999972473</v>
      </c>
      <c r="O2208" s="27" t="s">
        <v>348</v>
      </c>
      <c r="P2208" s="27"/>
      <c r="Q2208" s="27" t="s">
        <v>3433</v>
      </c>
      <c r="R2208" s="27" t="s">
        <v>1765</v>
      </c>
      <c r="S2208" s="27" t="s">
        <v>72</v>
      </c>
      <c r="T2208" s="27"/>
      <c r="U2208" s="28">
        <v>46128</v>
      </c>
      <c r="X2208" s="27"/>
      <c r="Y2208" s="27"/>
      <c r="Z2208" s="29"/>
      <c r="AA2208" s="29">
        <v>0.38541666666666669</v>
      </c>
      <c r="AB2208" s="29">
        <v>0.66666666666666663</v>
      </c>
      <c r="AC2208" s="30">
        <v>46123</v>
      </c>
      <c r="AD2208" s="15" t="str">
        <f>IF(Tabla2[[#This Row],[HORA ENTREGA]]="DIRECTO","On time", IF(AA2208&lt;&gt;"",IF(Tabla2[[#This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08" s="15" t="str">
        <f>MID(Tabla2[[#This Row],[TIPO]],1,3)</f>
        <v xml:space="preserve">20 </v>
      </c>
      <c r="AF22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MAGU2473178*/ HR Entrega: *09:00* /Dirección: *PRAT 102 VILLA ALEMANA</v>
      </c>
      <c r="AG2208" s="38" t="str">
        <f>IFERROR(HYPERLINK("https://wa.me/"&amp;Tabla2[[#This Row],[CONTACTO]]&amp;"?text="&amp;Tabla2[[#This Row],[Mensaje]],"Enviar mensaje"),"")</f>
        <v>Enviar mensaje</v>
      </c>
      <c r="AH2208" s="15" t="str">
        <f>CONCATENATE(A2208,F2208)</f>
        <v>2207MAGU2473178</v>
      </c>
      <c r="AI2208" s="15" t="str">
        <f>CONCATENATE("ENT-",A2208)</f>
        <v>ENT-2207</v>
      </c>
      <c r="AJ2208" s="15" t="str">
        <f>IF(Tabla2[[#This Row],[Op]]&lt;&gt;"","ENTREGA","")</f>
        <v>ENTREGA</v>
      </c>
      <c r="AK2208" s="40" t="str">
        <f>(Tabla2[[#This Row],[FECHA ENTREGA]]&amp;Tabla2[[#This Row],[HORA ENTREGA]])</f>
        <v>461230,375</v>
      </c>
      <c r="AL2208" s="34" t="str">
        <f>IFERROR(HYPERLINK("https://wa.me/"&amp;Tabla2[[#This Row],[CONTACTO]]&amp;"?text="&amp;Tabla2[[#This Row],[Mensaje]]),"")</f>
        <v>https://wa.me/56999972473?text=Hola!%0AServicio del día 11-04%0A *Cliente:* SOCIEDAD COMERCIAL MARBEN PETS LTDA */ Cont: * MAGU2473178*/ HR Entrega: *09:00* /Dirección: *PRAT 102 VILLA ALEMANA</v>
      </c>
    </row>
    <row r="2209" spans="1:38" s="15" customFormat="1" ht="16.5" customHeight="1" x14ac:dyDescent="0.2">
      <c r="A2209" s="15">
        <f>ROW(A2208)</f>
        <v>2208</v>
      </c>
      <c r="B2209" s="15">
        <f>IF(J2209=J2208,B2208+1,1)</f>
        <v>49</v>
      </c>
      <c r="C2209" s="15" t="s">
        <v>236</v>
      </c>
      <c r="D2209" s="25" t="s">
        <v>39</v>
      </c>
      <c r="E2209" s="27">
        <v>298775</v>
      </c>
      <c r="F2209" s="27" t="s">
        <v>3434</v>
      </c>
      <c r="G2209" s="27" t="s">
        <v>64</v>
      </c>
      <c r="H2209" s="27">
        <v>29100</v>
      </c>
      <c r="I2209" s="27" t="s">
        <v>42</v>
      </c>
      <c r="J2209" s="28">
        <v>46123</v>
      </c>
      <c r="K2209" s="26">
        <v>0.45833333333333331</v>
      </c>
      <c r="L2209" s="26"/>
      <c r="M2209" s="27" t="s">
        <v>155</v>
      </c>
      <c r="N2209" s="25">
        <f>IFERROR(VLOOKUP(M2209,Data!$J$1:$K$58,2,0),"")</f>
        <v>56926181825</v>
      </c>
      <c r="O2209" s="27" t="s">
        <v>98</v>
      </c>
      <c r="P2209" s="27"/>
      <c r="Q2209" s="27" t="s">
        <v>2805</v>
      </c>
      <c r="R2209" s="27" t="s">
        <v>1765</v>
      </c>
      <c r="S2209" s="27" t="s">
        <v>72</v>
      </c>
      <c r="T2209" s="27"/>
      <c r="U2209" s="28">
        <v>46128</v>
      </c>
      <c r="X2209" s="27"/>
      <c r="Y2209" s="27"/>
      <c r="Z2209" s="29"/>
      <c r="AA2209" s="29">
        <v>0.47569444444444442</v>
      </c>
      <c r="AB2209" s="29">
        <v>0.55902777777777779</v>
      </c>
      <c r="AC2209" s="30">
        <v>46123</v>
      </c>
      <c r="AD2209" s="15" t="str">
        <f>IF(Tabla2[[#This Row],[HORA ENTREGA]]="DIRECTO","On time", IF(AA2209&lt;&gt;"",IF(Tabla2[[#This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09" s="15" t="str">
        <f>MID(Tabla2[[#This Row],[TIPO]],1,3)</f>
        <v xml:space="preserve">20 </v>
      </c>
      <c r="AF22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TEMU2805611*/ HR Entrega: *11:00* /Dirección: *RL705UTA F-852 LA FRAGUA 931, LOTE NUMERO 32 bodega principal</v>
      </c>
      <c r="AG2209" s="38" t="str">
        <f>IFERROR(HYPERLINK("https://wa.me/"&amp;Tabla2[[#This Row],[CONTACTO]]&amp;"?text="&amp;Tabla2[[#This Row],[Mensaje]],"Enviar mensaje"),"")</f>
        <v>Enviar mensaje</v>
      </c>
      <c r="AH2209" s="15" t="str">
        <f>CONCATENATE(A2209,F2209)</f>
        <v>2208TEMU2805611</v>
      </c>
      <c r="AI2209" s="15" t="str">
        <f>CONCATENATE("ENT-",A2209)</f>
        <v>ENT-2208</v>
      </c>
      <c r="AJ2209" s="15" t="str">
        <f>IF(Tabla2[[#This Row],[Op]]&lt;&gt;"","ENTREGA","")</f>
        <v>ENTREGA</v>
      </c>
      <c r="AK2209" s="40" t="str">
        <f>(Tabla2[[#This Row],[FECHA ENTREGA]]&amp;Tabla2[[#This Row],[HORA ENTREGA]])</f>
        <v>461230,458333333333333</v>
      </c>
      <c r="AL2209" s="34" t="str">
        <f>IFERROR(HYPERLINK("https://wa.me/"&amp;Tabla2[[#This Row],[CONTACTO]]&amp;"?text="&amp;Tabla2[[#This Row],[Mensaje]]),"")</f>
        <v>https://wa.me/56926181825?text=Hola!%0AServicio del día 11-04%0A *Cliente:* SOCIEDAD COMERCIAL MARBEN PETS LTDA */ Cont: * TEMU2805611*/ HR Entrega: *11:00* /Dirección: *RL705UTA F-852 LA FRAGUA 931, LOTE NUMERO 32 bodega principal</v>
      </c>
    </row>
    <row r="2210" spans="1:38" s="15" customFormat="1" ht="16.5" customHeight="1" x14ac:dyDescent="0.2">
      <c r="A2210" s="15">
        <f>ROW(A2209)</f>
        <v>2209</v>
      </c>
      <c r="B2210" s="15">
        <f>IF(J2210=J2209,B2209+1,1)</f>
        <v>50</v>
      </c>
      <c r="C2210" s="15" t="s">
        <v>236</v>
      </c>
      <c r="D2210" s="25" t="s">
        <v>39</v>
      </c>
      <c r="E2210" s="27">
        <v>298775</v>
      </c>
      <c r="F2210" s="27" t="s">
        <v>3435</v>
      </c>
      <c r="G2210" s="27" t="s">
        <v>64</v>
      </c>
      <c r="H2210" s="27">
        <v>29100</v>
      </c>
      <c r="I2210" s="27" t="s">
        <v>42</v>
      </c>
      <c r="J2210" s="28">
        <v>46123</v>
      </c>
      <c r="K2210" s="26">
        <v>0.45833333333333331</v>
      </c>
      <c r="L2210" s="26"/>
      <c r="M2210" s="27" t="s">
        <v>180</v>
      </c>
      <c r="N2210" s="25">
        <f>IFERROR(VLOOKUP(M2210,Data!$J$1:$K$58,2,0),"")</f>
        <v>56956063271</v>
      </c>
      <c r="O2210" s="27" t="s">
        <v>384</v>
      </c>
      <c r="P2210" s="27"/>
      <c r="Q2210" s="27" t="s">
        <v>2805</v>
      </c>
      <c r="R2210" s="27" t="s">
        <v>1765</v>
      </c>
      <c r="S2210" s="27" t="s">
        <v>112</v>
      </c>
      <c r="T2210" s="27"/>
      <c r="U2210" s="28">
        <v>46128</v>
      </c>
      <c r="X2210" s="27"/>
      <c r="Y2210" s="27"/>
      <c r="Z2210" s="29"/>
      <c r="AA2210" s="29">
        <v>0.46527777777777779</v>
      </c>
      <c r="AB2210" s="29">
        <v>0.54861111111111116</v>
      </c>
      <c r="AC2210" s="30">
        <v>46123</v>
      </c>
      <c r="AD2210" s="15" t="str">
        <f>IF(Tabla2[[#This Row],[HORA ENTREGA]]="DIRECTO","On time", IF(AA2210&lt;&gt;"",IF(Tabla2[[#This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0" s="15" t="str">
        <f>MID(Tabla2[[#This Row],[TIPO]],1,3)</f>
        <v xml:space="preserve">20 </v>
      </c>
      <c r="AF22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MSMU3823987*/ HR Entrega: *11:00* /Dirección: *RL705UTA F-852 LA FRAGUA 931, LOTE NUMERO 32 bodega principal</v>
      </c>
      <c r="AG2210" s="38" t="str">
        <f>IFERROR(HYPERLINK("https://wa.me/"&amp;Tabla2[[#This Row],[CONTACTO]]&amp;"?text="&amp;Tabla2[[#This Row],[Mensaje]],"Enviar mensaje"),"")</f>
        <v>Enviar mensaje</v>
      </c>
      <c r="AH2210" s="15" t="str">
        <f>CONCATENATE(A2210,F2210)</f>
        <v>2209MSMU3823987</v>
      </c>
      <c r="AI2210" s="15" t="str">
        <f>CONCATENATE("ENT-",A2210)</f>
        <v>ENT-2209</v>
      </c>
      <c r="AJ2210" s="15" t="str">
        <f>IF(Tabla2[[#This Row],[Op]]&lt;&gt;"","ENTREGA","")</f>
        <v>ENTREGA</v>
      </c>
      <c r="AK2210" s="40" t="str">
        <f>(Tabla2[[#This Row],[FECHA ENTREGA]]&amp;Tabla2[[#This Row],[HORA ENTREGA]])</f>
        <v>461230,458333333333333</v>
      </c>
      <c r="AL2210" s="34" t="str">
        <f>IFERROR(HYPERLINK("https://wa.me/"&amp;Tabla2[[#This Row],[CONTACTO]]&amp;"?text="&amp;Tabla2[[#This Row],[Mensaje]]),"")</f>
        <v>https://wa.me/56956063271?text=Hola!%0AServicio del día 11-04%0A *Cliente:* SOCIEDAD COMERCIAL MARBEN PETS LTDA */ Cont: * MSMU3823987*/ HR Entrega: *11:00* /Dirección: *RL705UTA F-852 LA FRAGUA 931, LOTE NUMERO 32 bodega principal</v>
      </c>
    </row>
    <row r="2211" spans="1:38" s="15" customFormat="1" ht="16.5" customHeight="1" x14ac:dyDescent="0.2">
      <c r="A2211" s="15">
        <f>ROW(A2210)</f>
        <v>2210</v>
      </c>
      <c r="B2211" s="15">
        <f>IF(J2211=J2210,B2210+1,1)</f>
        <v>51</v>
      </c>
      <c r="C2211" s="15" t="s">
        <v>236</v>
      </c>
      <c r="D2211" s="25" t="s">
        <v>39</v>
      </c>
      <c r="E2211" s="27">
        <v>508693</v>
      </c>
      <c r="F2211" s="27" t="s">
        <v>3436</v>
      </c>
      <c r="G2211" s="27" t="s">
        <v>64</v>
      </c>
      <c r="H2211" s="27">
        <v>29100</v>
      </c>
      <c r="I2211" s="27" t="s">
        <v>42</v>
      </c>
      <c r="J2211" s="28">
        <v>46123</v>
      </c>
      <c r="K2211" s="26">
        <v>0.45833333333333331</v>
      </c>
      <c r="L2211" s="26"/>
      <c r="M2211" s="27" t="s">
        <v>86</v>
      </c>
      <c r="N2211" s="25">
        <f>IFERROR(VLOOKUP(M2211,Data!$J$1:$K$58,2,0),"")</f>
        <v>56956654384</v>
      </c>
      <c r="O2211" s="27" t="s">
        <v>87</v>
      </c>
      <c r="P2211" s="27"/>
      <c r="Q2211" s="27" t="s">
        <v>1785</v>
      </c>
      <c r="R2211" s="27" t="s">
        <v>74</v>
      </c>
      <c r="S2211" s="27" t="s">
        <v>147</v>
      </c>
      <c r="T2211" s="27"/>
      <c r="U2211" s="28">
        <v>46127</v>
      </c>
      <c r="X2211" s="27"/>
      <c r="Y2211" s="27"/>
      <c r="Z2211" s="29"/>
      <c r="AA2211" s="29">
        <v>0.45833333333333331</v>
      </c>
      <c r="AB2211" s="29">
        <v>0.72222222222222221</v>
      </c>
      <c r="AC2211" s="30">
        <v>46123</v>
      </c>
      <c r="AD2211" s="15" t="str">
        <f>IF(Tabla2[[#This Row],[HORA ENTREGA]]="DIRECTO","On time", IF(AA2211&lt;&gt;"",IF(Tabla2[[#This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1" s="15" t="str">
        <f>MID(Tabla2[[#This Row],[TIPO]],1,3)</f>
        <v xml:space="preserve">20 </v>
      </c>
      <c r="AF22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MEDU5964300*/ HR Entrega: *11:00* /Dirección: *El ventisquero 1318. RENCA</v>
      </c>
      <c r="AG2211" s="38" t="str">
        <f>IFERROR(HYPERLINK("https://wa.me/"&amp;Tabla2[[#This Row],[CONTACTO]]&amp;"?text="&amp;Tabla2[[#This Row],[Mensaje]],"Enviar mensaje"),"")</f>
        <v>Enviar mensaje</v>
      </c>
      <c r="AH2211" s="15" t="str">
        <f>CONCATENATE(A2211,F2211)</f>
        <v>2210MEDU5964300</v>
      </c>
      <c r="AI2211" s="15" t="str">
        <f>CONCATENATE("ENT-",A2211)</f>
        <v>ENT-2210</v>
      </c>
      <c r="AJ2211" s="15" t="str">
        <f>IF(Tabla2[[#This Row],[Op]]&lt;&gt;"","ENTREGA","")</f>
        <v>ENTREGA</v>
      </c>
      <c r="AK2211" s="40" t="str">
        <f>(Tabla2[[#This Row],[FECHA ENTREGA]]&amp;Tabla2[[#This Row],[HORA ENTREGA]])</f>
        <v>461230,458333333333333</v>
      </c>
      <c r="AL2211" s="34" t="str">
        <f>IFERROR(HYPERLINK("https://wa.me/"&amp;Tabla2[[#This Row],[CONTACTO]]&amp;"?text="&amp;Tabla2[[#This Row],[Mensaje]]),"")</f>
        <v>https://wa.me/56956654384?text=Hola!%0AServicio del día 11-04%0A *Cliente:* SOCIEDAD COMERCIAL MARBEN PETS LTDA */ Cont: * MEDU5964300*/ HR Entrega: *11:00* /Dirección: *El ventisquero 1318. RENCA</v>
      </c>
    </row>
    <row r="2212" spans="1:38" s="15" customFormat="1" ht="16.5" customHeight="1" x14ac:dyDescent="0.2">
      <c r="A2212" s="15">
        <f>ROW(A2211)</f>
        <v>2211</v>
      </c>
      <c r="B2212" s="15">
        <f>IF(J2212=J2211,B2211+1,1)</f>
        <v>52</v>
      </c>
      <c r="C2212" s="15" t="s">
        <v>236</v>
      </c>
      <c r="D2212" s="25" t="s">
        <v>39</v>
      </c>
      <c r="E2212" s="27">
        <v>298775</v>
      </c>
      <c r="F2212" s="27" t="s">
        <v>3437</v>
      </c>
      <c r="G2212" s="27" t="s">
        <v>64</v>
      </c>
      <c r="H2212" s="27">
        <v>29100</v>
      </c>
      <c r="I2212" s="27" t="s">
        <v>42</v>
      </c>
      <c r="J2212" s="28">
        <v>46123</v>
      </c>
      <c r="K2212" s="26">
        <v>0.45833333333333331</v>
      </c>
      <c r="L2212" s="26"/>
      <c r="M2212" s="27" t="s">
        <v>164</v>
      </c>
      <c r="N2212" s="25">
        <f>IFERROR(VLOOKUP(M2212,Data!$J$1:$K$58,2,0),"")</f>
        <v>56967398822</v>
      </c>
      <c r="O2212" s="27" t="s">
        <v>165</v>
      </c>
      <c r="P2212" s="27"/>
      <c r="Q2212" s="27" t="s">
        <v>2805</v>
      </c>
      <c r="R2212" s="27" t="s">
        <v>1765</v>
      </c>
      <c r="S2212" s="27" t="s">
        <v>308</v>
      </c>
      <c r="T2212" s="27"/>
      <c r="U2212" s="28">
        <v>46127</v>
      </c>
      <c r="X2212" s="27"/>
      <c r="Y2212" s="27"/>
      <c r="Z2212" s="29"/>
      <c r="AA2212" s="29">
        <v>0.4548611111111111</v>
      </c>
      <c r="AB2212" s="29">
        <v>0.5229166666666667</v>
      </c>
      <c r="AC2212" s="30">
        <v>46123</v>
      </c>
      <c r="AD2212" s="15" t="str">
        <f>IF(Tabla2[[#This Row],[HORA ENTREGA]]="DIRECTO","On time", IF(AA2212&lt;&gt;"",IF(Tabla2[[#This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2" s="15" t="str">
        <f>MID(Tabla2[[#This Row],[TIPO]],1,3)</f>
        <v xml:space="preserve">20 </v>
      </c>
      <c r="AF22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MSMU3824005*/ HR Entrega: *11:00* /Dirección: *RL705UTA F-852 LA FRAGUA 931, LOTE NUMERO 32 bodega principal</v>
      </c>
      <c r="AG2212" s="38" t="str">
        <f>IFERROR(HYPERLINK("https://wa.me/"&amp;Tabla2[[#This Row],[CONTACTO]]&amp;"?text="&amp;Tabla2[[#This Row],[Mensaje]],"Enviar mensaje"),"")</f>
        <v>Enviar mensaje</v>
      </c>
      <c r="AH2212" s="15" t="str">
        <f>CONCATENATE(A2212,F2212)</f>
        <v>2211MSMU3824005</v>
      </c>
      <c r="AI2212" s="15" t="str">
        <f>CONCATENATE("ENT-",A2212)</f>
        <v>ENT-2211</v>
      </c>
      <c r="AJ2212" s="15" t="str">
        <f>IF(Tabla2[[#This Row],[Op]]&lt;&gt;"","ENTREGA","")</f>
        <v>ENTREGA</v>
      </c>
      <c r="AK2212" s="40" t="str">
        <f>(Tabla2[[#This Row],[FECHA ENTREGA]]&amp;Tabla2[[#This Row],[HORA ENTREGA]])</f>
        <v>461230,458333333333333</v>
      </c>
      <c r="AL2212" s="34" t="str">
        <f>IFERROR(HYPERLINK("https://wa.me/"&amp;Tabla2[[#This Row],[CONTACTO]]&amp;"?text="&amp;Tabla2[[#This Row],[Mensaje]]),"")</f>
        <v>https://wa.me/56967398822?text=Hola!%0AServicio del día 11-04%0A *Cliente:* SOCIEDAD COMERCIAL MARBEN PETS LTDA */ Cont: * MSMU3824005*/ HR Entrega: *11:00* /Dirección: *RL705UTA F-852 LA FRAGUA 931, LOTE NUMERO 32 bodega principal</v>
      </c>
    </row>
    <row r="2213" spans="1:38" s="15" customFormat="1" ht="16.5" customHeight="1" x14ac:dyDescent="0.2">
      <c r="A2213" s="15">
        <f>ROW(A2212)</f>
        <v>2212</v>
      </c>
      <c r="B2213" s="15">
        <f>IF(J2213=J2212,B2212+1,1)</f>
        <v>53</v>
      </c>
      <c r="C2213" s="15" t="s">
        <v>236</v>
      </c>
      <c r="D2213" s="25" t="s">
        <v>39</v>
      </c>
      <c r="E2213" s="27">
        <v>298775</v>
      </c>
      <c r="F2213" s="27" t="s">
        <v>3438</v>
      </c>
      <c r="G2213" s="27" t="s">
        <v>64</v>
      </c>
      <c r="H2213" s="27">
        <v>29100</v>
      </c>
      <c r="I2213" s="27" t="s">
        <v>42</v>
      </c>
      <c r="J2213" s="28">
        <v>46123</v>
      </c>
      <c r="K2213" s="26">
        <v>0.45833333333333331</v>
      </c>
      <c r="L2213" s="26"/>
      <c r="M2213" s="27" t="s">
        <v>433</v>
      </c>
      <c r="N2213" s="25">
        <f>IFERROR(VLOOKUP(M2213,Data!$J$1:$K$58,2,0),"")</f>
        <v>56994354094</v>
      </c>
      <c r="O2213" s="27" t="s">
        <v>434</v>
      </c>
      <c r="P2213" s="27"/>
      <c r="Q2213" s="27" t="s">
        <v>2805</v>
      </c>
      <c r="R2213" s="27" t="s">
        <v>1765</v>
      </c>
      <c r="S2213" s="27" t="s">
        <v>112</v>
      </c>
      <c r="T2213" s="27"/>
      <c r="U2213" s="28">
        <v>46128</v>
      </c>
      <c r="X2213" s="27"/>
      <c r="Y2213" s="27"/>
      <c r="Z2213" s="29"/>
      <c r="AA2213" s="29">
        <v>0.46180555555555558</v>
      </c>
      <c r="AB2213" s="29">
        <v>0.53819444444444442</v>
      </c>
      <c r="AC2213" s="30">
        <v>46123</v>
      </c>
      <c r="AD2213" s="15" t="str">
        <f>IF(Tabla2[[#This Row],[HORA ENTREGA]]="DIRECTO","On time", IF(AA2213&lt;&gt;"",IF(Tabla2[[#This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3" s="15" t="str">
        <f>MID(Tabla2[[#This Row],[TIPO]],1,3)</f>
        <v xml:space="preserve">20 </v>
      </c>
      <c r="AF22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MSMU3824258*/ HR Entrega: *11:00* /Dirección: *RL705UTA F-852 LA FRAGUA 931, LOTE NUMERO 32 bodega principal</v>
      </c>
      <c r="AG2213" s="38" t="str">
        <f>IFERROR(HYPERLINK("https://wa.me/"&amp;Tabla2[[#This Row],[CONTACTO]]&amp;"?text="&amp;Tabla2[[#This Row],[Mensaje]],"Enviar mensaje"),"")</f>
        <v>Enviar mensaje</v>
      </c>
      <c r="AH2213" s="15" t="str">
        <f>CONCATENATE(A2213,F2213)</f>
        <v>2212MSMU3824258</v>
      </c>
      <c r="AI2213" s="15" t="str">
        <f>CONCATENATE("ENT-",A2213)</f>
        <v>ENT-2212</v>
      </c>
      <c r="AJ2213" s="15" t="str">
        <f>IF(Tabla2[[#This Row],[Op]]&lt;&gt;"","ENTREGA","")</f>
        <v>ENTREGA</v>
      </c>
      <c r="AK2213" s="40" t="str">
        <f>(Tabla2[[#This Row],[FECHA ENTREGA]]&amp;Tabla2[[#This Row],[HORA ENTREGA]])</f>
        <v>461230,458333333333333</v>
      </c>
      <c r="AL2213" s="34" t="str">
        <f>IFERROR(HYPERLINK("https://wa.me/"&amp;Tabla2[[#This Row],[CONTACTO]]&amp;"?text="&amp;Tabla2[[#This Row],[Mensaje]]),"")</f>
        <v>https://wa.me/56994354094?text=Hola!%0AServicio del día 11-04%0A *Cliente:* SOCIEDAD COMERCIAL MARBEN PETS LTDA */ Cont: * MSMU3824258*/ HR Entrega: *11:00* /Dirección: *RL705UTA F-852 LA FRAGUA 931, LOTE NUMERO 32 bodega principal</v>
      </c>
    </row>
    <row r="2214" spans="1:38" s="15" customFormat="1" ht="16.5" customHeight="1" x14ac:dyDescent="0.2">
      <c r="A2214" s="15">
        <f>ROW(A2213)</f>
        <v>2213</v>
      </c>
      <c r="B2214" s="15">
        <f>IF(J2214=J2213,B2213+1,1)</f>
        <v>54</v>
      </c>
      <c r="C2214" s="15" t="s">
        <v>236</v>
      </c>
      <c r="D2214" s="25" t="s">
        <v>39</v>
      </c>
      <c r="E2214" s="27">
        <v>298775</v>
      </c>
      <c r="F2214" s="27" t="s">
        <v>3439</v>
      </c>
      <c r="G2214" s="27" t="s">
        <v>64</v>
      </c>
      <c r="H2214" s="27">
        <v>29100</v>
      </c>
      <c r="I2214" s="27" t="s">
        <v>42</v>
      </c>
      <c r="J2214" s="28">
        <v>46123</v>
      </c>
      <c r="K2214" s="26">
        <v>0.54166666666666663</v>
      </c>
      <c r="L2214" s="26"/>
      <c r="M2214" s="27" t="s">
        <v>82</v>
      </c>
      <c r="N2214" s="25">
        <f>IFERROR(VLOOKUP(M2214,Data!$J$1:$K$58,2,0),"")</f>
        <v>56944277110</v>
      </c>
      <c r="O2214" s="27" t="s">
        <v>83</v>
      </c>
      <c r="P2214" s="27"/>
      <c r="Q2214" s="27" t="s">
        <v>2805</v>
      </c>
      <c r="R2214" s="27" t="s">
        <v>1765</v>
      </c>
      <c r="S2214" s="27" t="s">
        <v>112</v>
      </c>
      <c r="T2214" s="27"/>
      <c r="U2214" s="28">
        <v>46128</v>
      </c>
      <c r="X2214" s="27"/>
      <c r="Y2214" s="27"/>
      <c r="Z2214" s="29"/>
      <c r="AA2214" s="29">
        <v>0.49305555555555558</v>
      </c>
      <c r="AB2214" s="29">
        <v>0.61458333333333337</v>
      </c>
      <c r="AC2214" s="30">
        <v>46123</v>
      </c>
      <c r="AD2214" s="15" t="str">
        <f>IF(Tabla2[[#This Row],[HORA ENTREGA]]="DIRECTO","On time", IF(AA2214&lt;&gt;"",IF(Tabla2[[#This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4" s="15" t="str">
        <f>MID(Tabla2[[#This Row],[TIPO]],1,3)</f>
        <v xml:space="preserve">20 </v>
      </c>
      <c r="AF22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MSBU1391957*/ HR Entrega: *13:00* /Dirección: *RL705UTA F-852 LA FRAGUA 931, LOTE NUMERO 32 bodega principal</v>
      </c>
      <c r="AG2214" s="38" t="str">
        <f>IFERROR(HYPERLINK("https://wa.me/"&amp;Tabla2[[#This Row],[CONTACTO]]&amp;"?text="&amp;Tabla2[[#This Row],[Mensaje]],"Enviar mensaje"),"")</f>
        <v>Enviar mensaje</v>
      </c>
      <c r="AH2214" s="15" t="str">
        <f>CONCATENATE(A2214,F2214)</f>
        <v>2213MSBU1391957</v>
      </c>
      <c r="AI2214" s="15" t="str">
        <f>CONCATENATE("ENT-",A2214)</f>
        <v>ENT-2213</v>
      </c>
      <c r="AJ2214" s="15" t="str">
        <f>IF(Tabla2[[#This Row],[Op]]&lt;&gt;"","ENTREGA","")</f>
        <v>ENTREGA</v>
      </c>
      <c r="AK2214" s="40" t="str">
        <f>(Tabla2[[#This Row],[FECHA ENTREGA]]&amp;Tabla2[[#This Row],[HORA ENTREGA]])</f>
        <v>461230,541666666666667</v>
      </c>
      <c r="AL2214" s="34" t="str">
        <f>IFERROR(HYPERLINK("https://wa.me/"&amp;Tabla2[[#This Row],[CONTACTO]]&amp;"?text="&amp;Tabla2[[#This Row],[Mensaje]]),"")</f>
        <v>https://wa.me/56944277110?text=Hola!%0AServicio del día 11-04%0A *Cliente:* SOCIEDAD COMERCIAL MARBEN PETS LTDA */ Cont: * MSBU1391957*/ HR Entrega: *13:00* /Dirección: *RL705UTA F-852 LA FRAGUA 931, LOTE NUMERO 32 bodega principal</v>
      </c>
    </row>
    <row r="2215" spans="1:38" s="15" customFormat="1" ht="16.5" customHeight="1" x14ac:dyDescent="0.2">
      <c r="A2215" s="15">
        <f>ROW(A2214)</f>
        <v>2214</v>
      </c>
      <c r="B2215" s="15">
        <f>IF(J2215=J2214,B2214+1,1)</f>
        <v>55</v>
      </c>
      <c r="C2215" s="15" t="s">
        <v>236</v>
      </c>
      <c r="D2215" s="25" t="s">
        <v>39</v>
      </c>
      <c r="E2215" s="27">
        <v>298775</v>
      </c>
      <c r="F2215" s="27" t="s">
        <v>3440</v>
      </c>
      <c r="G2215" s="27" t="s">
        <v>64</v>
      </c>
      <c r="H2215" s="27">
        <v>29100</v>
      </c>
      <c r="I2215" s="27" t="s">
        <v>42</v>
      </c>
      <c r="J2215" s="28">
        <v>46123</v>
      </c>
      <c r="K2215" s="26">
        <v>0.54166666666666663</v>
      </c>
      <c r="L2215" s="26"/>
      <c r="M2215" s="27" t="s">
        <v>180</v>
      </c>
      <c r="N2215" s="25">
        <f>IFERROR(VLOOKUP(M2215,Data!$J$1:$K$58,2,0),"")</f>
        <v>56956063271</v>
      </c>
      <c r="O2215" s="27" t="s">
        <v>384</v>
      </c>
      <c r="P2215" s="27"/>
      <c r="Q2215" s="27" t="s">
        <v>2805</v>
      </c>
      <c r="R2215" s="27" t="s">
        <v>1765</v>
      </c>
      <c r="S2215" s="27" t="s">
        <v>3177</v>
      </c>
      <c r="T2215" s="27"/>
      <c r="U2215" s="28">
        <v>46128</v>
      </c>
      <c r="X2215" s="27"/>
      <c r="Y2215" s="27"/>
      <c r="Z2215" s="29"/>
      <c r="AA2215" s="29">
        <v>0.55555555555555558</v>
      </c>
      <c r="AB2215" s="29">
        <v>0.64583333333333337</v>
      </c>
      <c r="AC2215" s="30">
        <v>46123</v>
      </c>
      <c r="AD2215" s="15" t="str">
        <f>IF(Tabla2[[#This Row],[HORA ENTREGA]]="DIRECTO","On time", IF(AA2215&lt;&gt;"",IF(Tabla2[[#This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15" s="15" t="str">
        <f>MID(Tabla2[[#This Row],[TIPO]],1,3)</f>
        <v xml:space="preserve">20 </v>
      </c>
      <c r="AF22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MSNU2026811*/ HR Entrega: *13:00* /Dirección: *RL705UTA F-852 LA FRAGUA 931, LOTE NUMERO 32 bodega principal</v>
      </c>
      <c r="AG2215" s="38" t="str">
        <f>IFERROR(HYPERLINK("https://wa.me/"&amp;Tabla2[[#This Row],[CONTACTO]]&amp;"?text="&amp;Tabla2[[#This Row],[Mensaje]],"Enviar mensaje"),"")</f>
        <v>Enviar mensaje</v>
      </c>
      <c r="AH2215" s="15" t="str">
        <f>CONCATENATE(A2215,F2215)</f>
        <v>2214MSNU2026811</v>
      </c>
      <c r="AI2215" s="15" t="str">
        <f>CONCATENATE("ENT-",A2215)</f>
        <v>ENT-2214</v>
      </c>
      <c r="AJ2215" s="15" t="str">
        <f>IF(Tabla2[[#This Row],[Op]]&lt;&gt;"","ENTREGA","")</f>
        <v>ENTREGA</v>
      </c>
      <c r="AK2215" s="40" t="str">
        <f>(Tabla2[[#This Row],[FECHA ENTREGA]]&amp;Tabla2[[#This Row],[HORA ENTREGA]])</f>
        <v>461230,541666666666667</v>
      </c>
      <c r="AL2215" s="34" t="str">
        <f>IFERROR(HYPERLINK("https://wa.me/"&amp;Tabla2[[#This Row],[CONTACTO]]&amp;"?text="&amp;Tabla2[[#This Row],[Mensaje]]),"")</f>
        <v>https://wa.me/56956063271?text=Hola!%0AServicio del día 11-04%0A *Cliente:* SOCIEDAD COMERCIAL MARBEN PETS LTDA */ Cont: * MSNU2026811*/ HR Entrega: *13:00* /Dirección: *RL705UTA F-852 LA FRAGUA 931, LOTE NUMERO 32 bodega principal</v>
      </c>
    </row>
    <row r="2216" spans="1:38" s="15" customFormat="1" ht="16.5" customHeight="1" x14ac:dyDescent="0.2">
      <c r="A2216" s="15">
        <f>ROW(A2215)</f>
        <v>2215</v>
      </c>
      <c r="B2216" s="15">
        <f>IF(J2216=J2215,B2215+1,1)</f>
        <v>56</v>
      </c>
      <c r="C2216" s="15" t="s">
        <v>236</v>
      </c>
      <c r="D2216" s="25" t="s">
        <v>39</v>
      </c>
      <c r="E2216" s="27">
        <v>298775</v>
      </c>
      <c r="F2216" s="27" t="s">
        <v>3441</v>
      </c>
      <c r="G2216" s="27" t="s">
        <v>64</v>
      </c>
      <c r="H2216" s="27">
        <v>29100</v>
      </c>
      <c r="I2216" s="27" t="s">
        <v>42</v>
      </c>
      <c r="J2216" s="28">
        <v>46123</v>
      </c>
      <c r="K2216" s="26">
        <v>0.54166666666666663</v>
      </c>
      <c r="L2216" s="26"/>
      <c r="M2216" s="27" t="s">
        <v>164</v>
      </c>
      <c r="N2216" s="25">
        <f>IFERROR(VLOOKUP(M2216,Data!$J$1:$K$58,2,0),"")</f>
        <v>56967398822</v>
      </c>
      <c r="O2216" s="27" t="s">
        <v>165</v>
      </c>
      <c r="P2216" s="27"/>
      <c r="Q2216" s="27" t="s">
        <v>2805</v>
      </c>
      <c r="R2216" s="27" t="s">
        <v>1765</v>
      </c>
      <c r="S2216" s="27" t="s">
        <v>112</v>
      </c>
      <c r="T2216" s="27"/>
      <c r="U2216" s="28">
        <v>46128</v>
      </c>
      <c r="X2216" s="27"/>
      <c r="Y2216" s="27"/>
      <c r="Z2216" s="29"/>
      <c r="AA2216" s="29">
        <v>0.53125</v>
      </c>
      <c r="AB2216" s="29">
        <v>0.62152777777777779</v>
      </c>
      <c r="AC2216" s="30">
        <v>46123</v>
      </c>
      <c r="AD2216" s="15" t="str">
        <f>IF(Tabla2[[#This Row],[HORA ENTREGA]]="DIRECTO","On time", IF(AA2216&lt;&gt;"",IF(Tabla2[[#This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6" s="15" t="str">
        <f>MID(Tabla2[[#This Row],[TIPO]],1,3)</f>
        <v xml:space="preserve">20 </v>
      </c>
      <c r="AF22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MSNU3758479*/ HR Entrega: *13:00* /Dirección: *RL705UTA F-852 LA FRAGUA 931, LOTE NUMERO 32 bodega principal</v>
      </c>
      <c r="AG2216" s="38" t="str">
        <f>IFERROR(HYPERLINK("https://wa.me/"&amp;Tabla2[[#This Row],[CONTACTO]]&amp;"?text="&amp;Tabla2[[#This Row],[Mensaje]],"Enviar mensaje"),"")</f>
        <v>Enviar mensaje</v>
      </c>
      <c r="AH2216" s="15" t="str">
        <f>CONCATENATE(A2216,F2216)</f>
        <v>2215MSNU3758479</v>
      </c>
      <c r="AI2216" s="15" t="str">
        <f>CONCATENATE("ENT-",A2216)</f>
        <v>ENT-2215</v>
      </c>
      <c r="AJ2216" s="15" t="str">
        <f>IF(Tabla2[[#This Row],[Op]]&lt;&gt;"","ENTREGA","")</f>
        <v>ENTREGA</v>
      </c>
      <c r="AK2216" s="40" t="str">
        <f>(Tabla2[[#This Row],[FECHA ENTREGA]]&amp;Tabla2[[#This Row],[HORA ENTREGA]])</f>
        <v>461230,541666666666667</v>
      </c>
      <c r="AL2216" s="34" t="str">
        <f>IFERROR(HYPERLINK("https://wa.me/"&amp;Tabla2[[#This Row],[CONTACTO]]&amp;"?text="&amp;Tabla2[[#This Row],[Mensaje]]),"")</f>
        <v>https://wa.me/56967398822?text=Hola!%0AServicio del día 11-04%0A *Cliente:* SOCIEDAD COMERCIAL MARBEN PETS LTDA */ Cont: * MSNU3758479*/ HR Entrega: *13:00* /Dirección: *RL705UTA F-852 LA FRAGUA 931, LOTE NUMERO 32 bodega principal</v>
      </c>
    </row>
    <row r="2217" spans="1:38" s="15" customFormat="1" ht="16.5" customHeight="1" x14ac:dyDescent="0.2">
      <c r="A2217" s="15">
        <f>ROW(A2216)</f>
        <v>2216</v>
      </c>
      <c r="B2217" s="15">
        <f>IF(J2217=J2216,B2216+1,1)</f>
        <v>57</v>
      </c>
      <c r="C2217" s="15" t="s">
        <v>236</v>
      </c>
      <c r="D2217" s="25" t="s">
        <v>39</v>
      </c>
      <c r="E2217" s="27">
        <v>298775</v>
      </c>
      <c r="F2217" s="27" t="s">
        <v>3442</v>
      </c>
      <c r="G2217" s="27" t="s">
        <v>64</v>
      </c>
      <c r="H2217" s="27">
        <v>29100</v>
      </c>
      <c r="I2217" s="27" t="s">
        <v>42</v>
      </c>
      <c r="J2217" s="28">
        <v>46123</v>
      </c>
      <c r="K2217" s="26">
        <v>0.54166666666666663</v>
      </c>
      <c r="L2217" s="26"/>
      <c r="M2217" s="27" t="s">
        <v>433</v>
      </c>
      <c r="N2217" s="25">
        <f>IFERROR(VLOOKUP(M2217,Data!$J$1:$K$58,2,0),"")</f>
        <v>56994354094</v>
      </c>
      <c r="O2217" s="27" t="s">
        <v>434</v>
      </c>
      <c r="P2217" s="27"/>
      <c r="Q2217" s="27" t="s">
        <v>2805</v>
      </c>
      <c r="R2217" s="27" t="s">
        <v>1765</v>
      </c>
      <c r="S2217" s="27" t="s">
        <v>3072</v>
      </c>
      <c r="T2217" s="27"/>
      <c r="U2217" s="28">
        <v>46128</v>
      </c>
      <c r="X2217" s="27"/>
      <c r="Y2217" s="27"/>
      <c r="Z2217" s="29"/>
      <c r="AA2217" s="29">
        <v>0.55555555555555558</v>
      </c>
      <c r="AB2217" s="29">
        <v>0.64583333333333337</v>
      </c>
      <c r="AC2217" s="30">
        <v>46123</v>
      </c>
      <c r="AD2217" s="15" t="str">
        <f>IF(Tabla2[[#This Row],[HORA ENTREGA]]="DIRECTO","On time", IF(AA2217&lt;&gt;"",IF(Tabla2[[#This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17" s="15" t="str">
        <f>MID(Tabla2[[#This Row],[TIPO]],1,3)</f>
        <v xml:space="preserve">20 </v>
      </c>
      <c r="AF22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11-04%0A *Cliente:* SOCIEDAD COMERCIAL MARBEN PETS LTDA */ Cont: * MEDU1000461*/ HR Entrega: *13:00* /Dirección: *RL705UTA F-852 LA FRAGUA 931, LOTE NUMERO 32 bodega principal</v>
      </c>
      <c r="AG2217" s="38" t="str">
        <f>IFERROR(HYPERLINK("https://wa.me/"&amp;Tabla2[[#This Row],[CONTACTO]]&amp;"?text="&amp;Tabla2[[#This Row],[Mensaje]],"Enviar mensaje"),"")</f>
        <v>Enviar mensaje</v>
      </c>
      <c r="AH2217" s="15" t="str">
        <f>CONCATENATE(A2217,F2217)</f>
        <v>2216MEDU1000461</v>
      </c>
      <c r="AI2217" s="15" t="str">
        <f>CONCATENATE("ENT-",A2217)</f>
        <v>ENT-2216</v>
      </c>
      <c r="AJ2217" s="15" t="str">
        <f>IF(Tabla2[[#This Row],[Op]]&lt;&gt;"","ENTREGA","")</f>
        <v>ENTREGA</v>
      </c>
      <c r="AK2217" s="40" t="str">
        <f>(Tabla2[[#This Row],[FECHA ENTREGA]]&amp;Tabla2[[#This Row],[HORA ENTREGA]])</f>
        <v>461230,541666666666667</v>
      </c>
      <c r="AL2217" s="34" t="str">
        <f>IFERROR(HYPERLINK("https://wa.me/"&amp;Tabla2[[#This Row],[CONTACTO]]&amp;"?text="&amp;Tabla2[[#This Row],[Mensaje]]),"")</f>
        <v>https://wa.me/56994354094?text=Hola!%0AServicio del día 11-04%0A *Cliente:* SOCIEDAD COMERCIAL MARBEN PETS LTDA */ Cont: * MEDU1000461*/ HR Entrega: *13:00* /Dirección: *RL705UTA F-852 LA FRAGUA 931, LOTE NUMERO 32 bodega principal</v>
      </c>
    </row>
    <row r="2218" spans="1:38" s="15" customFormat="1" ht="16.5" customHeight="1" x14ac:dyDescent="0.2">
      <c r="A2218" s="15">
        <f>ROW(A2217)</f>
        <v>2217</v>
      </c>
      <c r="B2218" s="15">
        <f>IF(J2218=J2217,B2217+1,1)</f>
        <v>1</v>
      </c>
      <c r="C2218" s="15" t="s">
        <v>698</v>
      </c>
      <c r="D2218" s="25" t="s">
        <v>39</v>
      </c>
      <c r="E2218" s="27">
        <v>302082</v>
      </c>
      <c r="F2218" s="27" t="s">
        <v>3443</v>
      </c>
      <c r="G2218" s="27" t="s">
        <v>41</v>
      </c>
      <c r="H2218" s="27">
        <v>12000</v>
      </c>
      <c r="I2218" s="27" t="s">
        <v>3444</v>
      </c>
      <c r="J2218" s="28">
        <v>46124</v>
      </c>
      <c r="K2218" s="26">
        <v>0.33333333333333331</v>
      </c>
      <c r="L2218" s="26"/>
      <c r="M2218" s="27" t="s">
        <v>133</v>
      </c>
      <c r="N2218" s="25">
        <f>IFERROR(VLOOKUP(M2218,Data!$J$1:$K$58,2,0),"")</f>
        <v>56953801607</v>
      </c>
      <c r="O2218" s="27" t="s">
        <v>134</v>
      </c>
      <c r="P2218" s="27"/>
      <c r="Q2218" s="27" t="s">
        <v>700</v>
      </c>
      <c r="R2218" s="27" t="s">
        <v>280</v>
      </c>
      <c r="S2218" s="27" t="s">
        <v>133</v>
      </c>
      <c r="T2218" s="27"/>
      <c r="U2218" s="28">
        <v>46125</v>
      </c>
      <c r="X2218" s="27"/>
      <c r="Y2218" s="27"/>
      <c r="Z2218" s="29"/>
      <c r="AA2218" s="29">
        <v>0.33333333333333331</v>
      </c>
      <c r="AB2218" s="29">
        <v>0.47222222222222221</v>
      </c>
      <c r="AC2218" s="30">
        <v>46124</v>
      </c>
      <c r="AD2218" s="15" t="str">
        <f>IF(Tabla2[[#This Row],[HORA ENTREGA]]="DIRECTO","On time", IF(AA2218&lt;&gt;"",IF(Tabla2[[#This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8" s="15" t="str">
        <f>MID(Tabla2[[#This Row],[TIPO]],1,3)</f>
        <v xml:space="preserve">40 </v>
      </c>
      <c r="AF22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12-04%0A *Cliente:* IMPORTADORA DCIC SPA */ Cont: * TCLU7890959*/ HR Entrega: *08:00* /Dirección: *PUERTO MADERO 9710 BOD. P01 - P03, PUDAHUEL</v>
      </c>
      <c r="AG2218" s="38" t="str">
        <f>IFERROR(HYPERLINK("https://wa.me/"&amp;Tabla2[[#This Row],[CONTACTO]]&amp;"?text="&amp;Tabla2[[#This Row],[Mensaje]],"Enviar mensaje"),"")</f>
        <v>Enviar mensaje</v>
      </c>
      <c r="AH2218" s="15" t="str">
        <f>CONCATENATE(A2218,F2218)</f>
        <v>2217TCLU7890959</v>
      </c>
      <c r="AI2218" s="15" t="str">
        <f>CONCATENATE("ENT-",A2218)</f>
        <v>ENT-2217</v>
      </c>
      <c r="AJ2218" s="15" t="str">
        <f>IF(Tabla2[[#This Row],[Op]]&lt;&gt;"","ENTREGA","")</f>
        <v>ENTREGA</v>
      </c>
      <c r="AK2218" s="40" t="str">
        <f>(Tabla2[[#This Row],[FECHA ENTREGA]]&amp;Tabla2[[#This Row],[HORA ENTREGA]])</f>
        <v>461240,333333333333333</v>
      </c>
      <c r="AL2218" s="34" t="str">
        <f>IFERROR(HYPERLINK("https://wa.me/"&amp;Tabla2[[#This Row],[CONTACTO]]&amp;"?text="&amp;Tabla2[[#This Row],[Mensaje]]),"")</f>
        <v>https://wa.me/56953801607?text=Hola!%0AServicio del día 12-04%0A *Cliente:* IMPORTADORA DCIC SPA */ Cont: * TCLU7890959*/ HR Entrega: *08:00* /Dirección: *PUERTO MADERO 9710 BOD. P01 - P03, PUDAHUEL</v>
      </c>
    </row>
    <row r="2219" spans="1:38" s="15" customFormat="1" ht="16.5" customHeight="1" x14ac:dyDescent="0.2">
      <c r="A2219" s="15">
        <f>ROW(A2218)</f>
        <v>2218</v>
      </c>
      <c r="B2219" s="15">
        <f>IF(J2219=J2218,B2218+1,1)</f>
        <v>2</v>
      </c>
      <c r="C2219" s="15" t="s">
        <v>698</v>
      </c>
      <c r="D2219" s="25" t="s">
        <v>39</v>
      </c>
      <c r="E2219" s="27">
        <v>302082</v>
      </c>
      <c r="F2219" s="27" t="s">
        <v>3445</v>
      </c>
      <c r="G2219" s="27" t="s">
        <v>41</v>
      </c>
      <c r="H2219" s="27">
        <v>12000</v>
      </c>
      <c r="I2219" s="27" t="s">
        <v>3446</v>
      </c>
      <c r="J2219" s="28">
        <v>46124</v>
      </c>
      <c r="K2219" s="26">
        <v>0.33333333333333331</v>
      </c>
      <c r="L2219" s="26"/>
      <c r="M2219" s="27" t="s">
        <v>60</v>
      </c>
      <c r="N2219" s="25">
        <f>IFERROR(VLOOKUP(M2219,Data!$J$1:$K$58,2,0),"")</f>
        <v>56957438415</v>
      </c>
      <c r="O2219" s="27" t="s">
        <v>234</v>
      </c>
      <c r="P2219" s="27"/>
      <c r="Q2219" s="27" t="s">
        <v>700</v>
      </c>
      <c r="R2219" s="27" t="s">
        <v>280</v>
      </c>
      <c r="S2219" s="27" t="s">
        <v>3125</v>
      </c>
      <c r="T2219" s="27"/>
      <c r="U2219" s="28">
        <v>46126</v>
      </c>
      <c r="X2219" s="27"/>
      <c r="Y2219" s="27"/>
      <c r="Z2219" s="29"/>
      <c r="AA2219" s="29">
        <v>0.33333333333333331</v>
      </c>
      <c r="AB2219" s="29">
        <v>0.47222222222222221</v>
      </c>
      <c r="AC2219" s="30">
        <v>46124</v>
      </c>
      <c r="AD2219" s="15" t="str">
        <f>IF(Tabla2[[#This Row],[HORA ENTREGA]]="DIRECTO","On time", IF(AA2219&lt;&gt;"",IF(Tabla2[[#This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19" s="15" t="str">
        <f>MID(Tabla2[[#This Row],[TIPO]],1,3)</f>
        <v xml:space="preserve">40 </v>
      </c>
      <c r="AF22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12-04%0A *Cliente:* IMPORTADORA DCIC SPA */ Cont: * TCNU6362722*/ HR Entrega: *08:00* /Dirección: *PUERTO MADERO 9710 BOD. P01 - P03, PUDAHUEL</v>
      </c>
      <c r="AG2219" s="38" t="str">
        <f>IFERROR(HYPERLINK("https://wa.me/"&amp;Tabla2[[#This Row],[CONTACTO]]&amp;"?text="&amp;Tabla2[[#This Row],[Mensaje]],"Enviar mensaje"),"")</f>
        <v>Enviar mensaje</v>
      </c>
      <c r="AH2219" s="15" t="str">
        <f>CONCATENATE(A2219,F2219)</f>
        <v>2218TCNU6362722</v>
      </c>
      <c r="AI2219" s="15" t="str">
        <f>CONCATENATE("ENT-",A2219)</f>
        <v>ENT-2218</v>
      </c>
      <c r="AJ2219" s="15" t="str">
        <f>IF(Tabla2[[#This Row],[Op]]&lt;&gt;"","ENTREGA","")</f>
        <v>ENTREGA</v>
      </c>
      <c r="AK2219" s="40" t="str">
        <f>(Tabla2[[#This Row],[FECHA ENTREGA]]&amp;Tabla2[[#This Row],[HORA ENTREGA]])</f>
        <v>461240,333333333333333</v>
      </c>
      <c r="AL2219" s="34" t="str">
        <f>IFERROR(HYPERLINK("https://wa.me/"&amp;Tabla2[[#This Row],[CONTACTO]]&amp;"?text="&amp;Tabla2[[#This Row],[Mensaje]]),"")</f>
        <v>https://wa.me/56957438415?text=Hola!%0AServicio del día 12-04%0A *Cliente:* IMPORTADORA DCIC SPA */ Cont: * TCNU6362722*/ HR Entrega: *08:00* /Dirección: *PUERTO MADERO 9710 BOD. P01 - P03, PUDAHUEL</v>
      </c>
    </row>
    <row r="2220" spans="1:38" s="15" customFormat="1" ht="16.5" customHeight="1" x14ac:dyDescent="0.2">
      <c r="A2220" s="15">
        <f>ROW(A2219)</f>
        <v>2219</v>
      </c>
      <c r="B2220" s="15">
        <f>IF(J2220=J2219,B2219+1,1)</f>
        <v>1</v>
      </c>
      <c r="C2220" s="15" t="s">
        <v>43</v>
      </c>
      <c r="D2220" s="25" t="s">
        <v>39</v>
      </c>
      <c r="E2220" s="27">
        <v>368311</v>
      </c>
      <c r="F2220" s="27" t="s">
        <v>3447</v>
      </c>
      <c r="G2220" s="27" t="s">
        <v>54</v>
      </c>
      <c r="H2220" s="27">
        <v>25300</v>
      </c>
      <c r="I2220" s="27" t="s">
        <v>3448</v>
      </c>
      <c r="J2220" s="28">
        <v>46125</v>
      </c>
      <c r="K2220" s="26">
        <v>0.47916666666666669</v>
      </c>
      <c r="L2220" s="26"/>
      <c r="M2220" s="27" t="s">
        <v>147</v>
      </c>
      <c r="N2220" s="25">
        <f>IFERROR(VLOOKUP(M2220,Data!$J$1:$K$58,2,0),"")</f>
        <v>56935532735</v>
      </c>
      <c r="O2220" s="27" t="s">
        <v>148</v>
      </c>
      <c r="P2220" s="27"/>
      <c r="Q2220" s="27" t="s">
        <v>2948</v>
      </c>
      <c r="R2220" s="27" t="s">
        <v>2942</v>
      </c>
      <c r="S2220" s="27" t="s">
        <v>147</v>
      </c>
      <c r="T2220" s="27"/>
      <c r="U2220" s="28">
        <v>46125</v>
      </c>
      <c r="X2220" s="27"/>
      <c r="Y2220" s="27"/>
      <c r="Z2220" s="29"/>
      <c r="AA2220" s="29">
        <v>0.47569444444444442</v>
      </c>
      <c r="AB2220" s="29">
        <v>0.58333333333333337</v>
      </c>
      <c r="AC2220" s="30">
        <v>46125</v>
      </c>
      <c r="AD2220" s="15" t="str">
        <f>IF(Tabla2[[#This Row],[HORA ENTREGA]]="DIRECTO","On time", IF(AA2220&lt;&gt;"",IF(Tabla2[[#This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20" s="15" t="str">
        <f>MID(Tabla2[[#This Row],[TIPO]],1,3)</f>
        <v xml:space="preserve">40 </v>
      </c>
      <c r="AF22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ALCA SPA */ Cont: * HMMU5456014*/ HR Entrega: *11:30* /Dirección: *Camino del Cerro 4868 Huechuraba.</v>
      </c>
      <c r="AG2220" s="38" t="str">
        <f>IFERROR(HYPERLINK("https://wa.me/"&amp;Tabla2[[#This Row],[CONTACTO]]&amp;"?text="&amp;Tabla2[[#This Row],[Mensaje]],"Enviar mensaje"),"")</f>
        <v>Enviar mensaje</v>
      </c>
      <c r="AH2220" s="15" t="str">
        <f>CONCATENATE(A2220,F2220)</f>
        <v>2219HMMU5456014</v>
      </c>
      <c r="AI2220" s="15" t="str">
        <f>CONCATENATE("ENT-",A2220)</f>
        <v>ENT-2219</v>
      </c>
      <c r="AJ2220" s="15" t="str">
        <f>IF(Tabla2[[#This Row],[Op]]&lt;&gt;"","ENTREGA","")</f>
        <v>ENTREGA</v>
      </c>
      <c r="AK2220" s="40" t="str">
        <f>(Tabla2[[#This Row],[FECHA ENTREGA]]&amp;Tabla2[[#This Row],[HORA ENTREGA]])</f>
        <v>461250,479166666666667</v>
      </c>
      <c r="AL2220" s="34" t="str">
        <f>IFERROR(HYPERLINK("https://wa.me/"&amp;Tabla2[[#This Row],[CONTACTO]]&amp;"?text="&amp;Tabla2[[#This Row],[Mensaje]]),"")</f>
        <v>https://wa.me/56935532735?text=Hola!%0AServicio del día 13-04%0A *Cliente:* ALCA SPA */ Cont: * HMMU5456014*/ HR Entrega: *11:30* /Dirección: *Camino del Cerro 4868 Huechuraba.</v>
      </c>
    </row>
    <row r="2221" spans="1:38" s="15" customFormat="1" ht="16.5" customHeight="1" x14ac:dyDescent="0.2">
      <c r="A2221" s="15">
        <f>ROW(A2220)</f>
        <v>2220</v>
      </c>
      <c r="B2221" s="15">
        <f>IF(J2221=J2220,B2220+1,1)</f>
        <v>2</v>
      </c>
      <c r="C2221" s="15" t="s">
        <v>263</v>
      </c>
      <c r="D2221" s="25" t="s">
        <v>39</v>
      </c>
      <c r="E2221" s="27">
        <v>1287460</v>
      </c>
      <c r="F2221" s="27" t="s">
        <v>3449</v>
      </c>
      <c r="G2221" s="27" t="s">
        <v>41</v>
      </c>
      <c r="H2221" s="27">
        <v>23000</v>
      </c>
      <c r="I2221" s="27" t="s">
        <v>3380</v>
      </c>
      <c r="J2221" s="28">
        <v>46125</v>
      </c>
      <c r="K2221" s="26">
        <v>0.35416666666666669</v>
      </c>
      <c r="L2221" s="26"/>
      <c r="M2221" s="27" t="s">
        <v>180</v>
      </c>
      <c r="N2221" s="25">
        <f>IFERROR(VLOOKUP(M2221,Data!$J$1:$K$58,2,0),"")</f>
        <v>56956063271</v>
      </c>
      <c r="O2221" s="27" t="s">
        <v>384</v>
      </c>
      <c r="P2221" s="27"/>
      <c r="Q2221" s="27" t="s">
        <v>3450</v>
      </c>
      <c r="R2221" s="27" t="s">
        <v>2813</v>
      </c>
      <c r="S2221" s="27" t="s">
        <v>180</v>
      </c>
      <c r="T2221" s="27"/>
      <c r="U2221" s="28">
        <v>46125</v>
      </c>
      <c r="X2221" s="27"/>
      <c r="Y2221" s="27"/>
      <c r="Z2221" s="29"/>
      <c r="AA2221" s="29">
        <v>0.42222222222222222</v>
      </c>
      <c r="AB2221" s="29">
        <v>0.5625</v>
      </c>
      <c r="AC2221" s="30">
        <v>46125</v>
      </c>
      <c r="AD2221" s="15" t="str">
        <f>IF(Tabla2[[#This Row],[HORA ENTREGA]]="DIRECTO","On time", IF(AA2221&lt;&gt;"",IF(Tabla2[[#This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21" s="15" t="str">
        <f>MID(Tabla2[[#This Row],[TIPO]],1,3)</f>
        <v xml:space="preserve">40 </v>
      </c>
      <c r="AF22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BARCEL CHILE S.A. */ Cont: * HAMU3955765*/ HR Entrega: *08:30* /Dirección: *La montaña 1550, Quilicura (Ingreso por portería A).</v>
      </c>
      <c r="AG2221" s="38" t="str">
        <f>IFERROR(HYPERLINK("https://wa.me/"&amp;Tabla2[[#This Row],[CONTACTO]]&amp;"?text="&amp;Tabla2[[#This Row],[Mensaje]],"Enviar mensaje"),"")</f>
        <v>Enviar mensaje</v>
      </c>
      <c r="AH2221" s="15" t="str">
        <f>CONCATENATE(A2221,F2221)</f>
        <v>2220HAMU3955765</v>
      </c>
      <c r="AI2221" s="15" t="str">
        <f>CONCATENATE("ENT-",A2221)</f>
        <v>ENT-2220</v>
      </c>
      <c r="AJ2221" s="15" t="str">
        <f>IF(Tabla2[[#This Row],[Op]]&lt;&gt;"","ENTREGA","")</f>
        <v>ENTREGA</v>
      </c>
      <c r="AK2221" s="40" t="str">
        <f>(Tabla2[[#This Row],[FECHA ENTREGA]]&amp;Tabla2[[#This Row],[HORA ENTREGA]])</f>
        <v>461250,354166666666667</v>
      </c>
      <c r="AL2221" s="34" t="str">
        <f>IFERROR(HYPERLINK("https://wa.me/"&amp;Tabla2[[#This Row],[CONTACTO]]&amp;"?text="&amp;Tabla2[[#This Row],[Mensaje]]),"")</f>
        <v>https://wa.me/56956063271?text=Hola!%0AServicio del día 13-04%0A *Cliente:* BARCEL CHILE S.A. */ Cont: * HAMU3955765*/ HR Entrega: *08:30* /Dirección: *La montaña 1550, Quilicura (Ingreso por portería A).</v>
      </c>
    </row>
    <row r="2222" spans="1:38" s="15" customFormat="1" ht="16.5" customHeight="1" x14ac:dyDescent="0.2">
      <c r="A2222" s="15">
        <f>ROW(A2221)</f>
        <v>2221</v>
      </c>
      <c r="B2222" s="15">
        <f>IF(J2222=J2221,B2221+1,1)</f>
        <v>3</v>
      </c>
      <c r="C2222" s="15" t="s">
        <v>263</v>
      </c>
      <c r="D2222" s="25" t="s">
        <v>39</v>
      </c>
      <c r="E2222" s="27">
        <v>1287460</v>
      </c>
      <c r="F2222" s="27" t="s">
        <v>3451</v>
      </c>
      <c r="G2222" s="27" t="s">
        <v>41</v>
      </c>
      <c r="H2222" s="27">
        <v>23000</v>
      </c>
      <c r="I2222" s="27" t="s">
        <v>3380</v>
      </c>
      <c r="J2222" s="28">
        <v>46125</v>
      </c>
      <c r="K2222" s="26">
        <v>0.35416666666666669</v>
      </c>
      <c r="L2222" s="26"/>
      <c r="M2222" s="27" t="s">
        <v>117</v>
      </c>
      <c r="N2222" s="25">
        <f>IFERROR(VLOOKUP(M2222,Data!$J$1:$K$58,2,0),"")</f>
        <v>56973887539</v>
      </c>
      <c r="O2222" s="27" t="s">
        <v>118</v>
      </c>
      <c r="P2222" s="27"/>
      <c r="Q2222" s="27" t="s">
        <v>3450</v>
      </c>
      <c r="R2222" s="27" t="s">
        <v>2813</v>
      </c>
      <c r="S2222" s="27" t="s">
        <v>117</v>
      </c>
      <c r="T2222" s="27"/>
      <c r="U2222" s="28">
        <v>46125</v>
      </c>
      <c r="X2222" s="27"/>
      <c r="Y2222" s="27"/>
      <c r="Z2222" s="29"/>
      <c r="AA2222" s="29">
        <v>0.35416666666666669</v>
      </c>
      <c r="AB2222" s="29">
        <v>0.46875</v>
      </c>
      <c r="AC2222" s="30">
        <v>46125</v>
      </c>
      <c r="AD2222" s="15" t="str">
        <f>IF(Tabla2[[#This Row],[HORA ENTREGA]]="DIRECTO","On time", IF(AA2222&lt;&gt;"",IF(Tabla2[[#This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22" s="15" t="str">
        <f>MID(Tabla2[[#This Row],[TIPO]],1,3)</f>
        <v xml:space="preserve">40 </v>
      </c>
      <c r="AF22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BARCEL CHILE S.A. */ Cont: * HAMU2898491*/ HR Entrega: *08:30* /Dirección: *La montaña 1550, Quilicura (Ingreso por portería A).</v>
      </c>
      <c r="AG2222" s="38" t="str">
        <f>IFERROR(HYPERLINK("https://wa.me/"&amp;Tabla2[[#This Row],[CONTACTO]]&amp;"?text="&amp;Tabla2[[#This Row],[Mensaje]],"Enviar mensaje"),"")</f>
        <v>Enviar mensaje</v>
      </c>
      <c r="AH2222" s="15" t="str">
        <f>CONCATENATE(A2222,F2222)</f>
        <v>2221HAMU2898491</v>
      </c>
      <c r="AI2222" s="15" t="str">
        <f>CONCATENATE("ENT-",A2222)</f>
        <v>ENT-2221</v>
      </c>
      <c r="AJ2222" s="15" t="str">
        <f>IF(Tabla2[[#This Row],[Op]]&lt;&gt;"","ENTREGA","")</f>
        <v>ENTREGA</v>
      </c>
      <c r="AK2222" s="40" t="str">
        <f>(Tabla2[[#This Row],[FECHA ENTREGA]]&amp;Tabla2[[#This Row],[HORA ENTREGA]])</f>
        <v>461250,354166666666667</v>
      </c>
      <c r="AL2222" s="34" t="str">
        <f>IFERROR(HYPERLINK("https://wa.me/"&amp;Tabla2[[#This Row],[CONTACTO]]&amp;"?text="&amp;Tabla2[[#This Row],[Mensaje]]),"")</f>
        <v>https://wa.me/56973887539?text=Hola!%0AServicio del día 13-04%0A *Cliente:* BARCEL CHILE S.A. */ Cont: * HAMU2898491*/ HR Entrega: *08:30* /Dirección: *La montaña 1550, Quilicura (Ingreso por portería A).</v>
      </c>
    </row>
    <row r="2223" spans="1:38" s="15" customFormat="1" ht="16.5" customHeight="1" x14ac:dyDescent="0.2">
      <c r="A2223" s="15">
        <f>ROW(A2222)</f>
        <v>2222</v>
      </c>
      <c r="B2223" s="15">
        <f>IF(J2223=J2222,B2222+1,1)</f>
        <v>4</v>
      </c>
      <c r="C2223" s="15" t="s">
        <v>263</v>
      </c>
      <c r="D2223" s="25" t="s">
        <v>39</v>
      </c>
      <c r="E2223" s="27">
        <v>1287460</v>
      </c>
      <c r="F2223" s="27" t="s">
        <v>3452</v>
      </c>
      <c r="G2223" s="27" t="s">
        <v>41</v>
      </c>
      <c r="H2223" s="27">
        <v>23000</v>
      </c>
      <c r="I2223" s="27" t="s">
        <v>3380</v>
      </c>
      <c r="J2223" s="28">
        <v>46125</v>
      </c>
      <c r="K2223" s="26">
        <v>0.39583333333333331</v>
      </c>
      <c r="L2223" s="26"/>
      <c r="M2223" s="27" t="s">
        <v>971</v>
      </c>
      <c r="N2223" s="25">
        <f>IFERROR(VLOOKUP(M2223,Data!$J$1:$K$58,2,0),"")</f>
        <v>56999972473</v>
      </c>
      <c r="O2223" s="27" t="s">
        <v>348</v>
      </c>
      <c r="P2223" s="27"/>
      <c r="Q2223" s="27" t="s">
        <v>3450</v>
      </c>
      <c r="R2223" s="27" t="s">
        <v>2813</v>
      </c>
      <c r="S2223" s="27" t="s">
        <v>971</v>
      </c>
      <c r="T2223" s="27"/>
      <c r="U2223" s="28">
        <v>46125</v>
      </c>
      <c r="X2223" s="27"/>
      <c r="Y2223" s="27"/>
      <c r="Z2223" s="29"/>
      <c r="AA2223" s="29">
        <v>0.40972222222222221</v>
      </c>
      <c r="AB2223" s="29">
        <v>0.52777777777777779</v>
      </c>
      <c r="AC2223" s="30">
        <v>46125</v>
      </c>
      <c r="AD2223" s="15" t="str">
        <f>IF(Tabla2[[#This Row],[HORA ENTREGA]]="DIRECTO","On time", IF(AA2223&lt;&gt;"",IF(Tabla2[[#This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23" s="15" t="str">
        <f>MID(Tabla2[[#This Row],[TIPO]],1,3)</f>
        <v xml:space="preserve">40 </v>
      </c>
      <c r="AF22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BARCEL CHILE S.A. */ Cont: * HAMU2199853*/ HR Entrega: *09:30* /Dirección: *La montaña 1550, Quilicura (Ingreso por portería A).</v>
      </c>
      <c r="AG2223" s="38" t="str">
        <f>IFERROR(HYPERLINK("https://wa.me/"&amp;Tabla2[[#This Row],[CONTACTO]]&amp;"?text="&amp;Tabla2[[#This Row],[Mensaje]],"Enviar mensaje"),"")</f>
        <v>Enviar mensaje</v>
      </c>
      <c r="AH2223" s="15" t="str">
        <f>CONCATENATE(A2223,F2223)</f>
        <v>2222HAMU2199853</v>
      </c>
      <c r="AI2223" s="15" t="str">
        <f>CONCATENATE("ENT-",A2223)</f>
        <v>ENT-2222</v>
      </c>
      <c r="AJ2223" s="15" t="str">
        <f>IF(Tabla2[[#This Row],[Op]]&lt;&gt;"","ENTREGA","")</f>
        <v>ENTREGA</v>
      </c>
      <c r="AK2223" s="40" t="str">
        <f>(Tabla2[[#This Row],[FECHA ENTREGA]]&amp;Tabla2[[#This Row],[HORA ENTREGA]])</f>
        <v>461250,395833333333333</v>
      </c>
      <c r="AL2223" s="34" t="str">
        <f>IFERROR(HYPERLINK("https://wa.me/"&amp;Tabla2[[#This Row],[CONTACTO]]&amp;"?text="&amp;Tabla2[[#This Row],[Mensaje]]),"")</f>
        <v>https://wa.me/56999972473?text=Hola!%0AServicio del día 13-04%0A *Cliente:* BARCEL CHILE S.A. */ Cont: * HAMU2199853*/ HR Entrega: *09:30* /Dirección: *La montaña 1550, Quilicura (Ingreso por portería A).</v>
      </c>
    </row>
    <row r="2224" spans="1:38" s="15" customFormat="1" ht="16.5" customHeight="1" x14ac:dyDescent="0.2">
      <c r="A2224" s="15">
        <f>ROW(A2223)</f>
        <v>2223</v>
      </c>
      <c r="B2224" s="15">
        <f>IF(J2224=J2223,B2223+1,1)</f>
        <v>5</v>
      </c>
      <c r="C2224" s="15" t="s">
        <v>263</v>
      </c>
      <c r="D2224" s="25" t="s">
        <v>39</v>
      </c>
      <c r="E2224" s="27">
        <v>1287473</v>
      </c>
      <c r="F2224" s="27" t="s">
        <v>3453</v>
      </c>
      <c r="G2224" s="27" t="s">
        <v>41</v>
      </c>
      <c r="H2224" s="27">
        <v>20097</v>
      </c>
      <c r="I2224" s="27" t="s">
        <v>3380</v>
      </c>
      <c r="J2224" s="28">
        <v>46125</v>
      </c>
      <c r="K2224" s="26">
        <v>0.4375</v>
      </c>
      <c r="L2224" s="26"/>
      <c r="M2224" s="27" t="s">
        <v>296</v>
      </c>
      <c r="N2224" s="25">
        <f>IFERROR(VLOOKUP(M2224,Data!$J$1:$K$58,2,0),"")</f>
        <v>56984994337</v>
      </c>
      <c r="O2224" s="27" t="s">
        <v>297</v>
      </c>
      <c r="P2224" s="27"/>
      <c r="Q2224" s="27" t="s">
        <v>1920</v>
      </c>
      <c r="R2224" s="27" t="s">
        <v>3007</v>
      </c>
      <c r="S2224" s="27" t="s">
        <v>296</v>
      </c>
      <c r="T2224" s="27"/>
      <c r="U2224" s="28">
        <v>46125</v>
      </c>
      <c r="X2224" s="27"/>
      <c r="Y2224" s="27"/>
      <c r="Z2224" s="29"/>
      <c r="AA2224" s="29">
        <v>0.42708333333333331</v>
      </c>
      <c r="AB2224" s="29">
        <v>0.60416666666666663</v>
      </c>
      <c r="AC2224" s="30">
        <v>46125</v>
      </c>
      <c r="AD2224" s="15" t="str">
        <f>IF(Tabla2[[#This Row],[HORA ENTREGA]]="DIRECTO","On time", IF(AA2224&lt;&gt;"",IF(Tabla2[[#This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24" s="15" t="str">
        <f>MID(Tabla2[[#This Row],[TIPO]],1,3)</f>
        <v xml:space="preserve">40 </v>
      </c>
      <c r="AF22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BARCEL CHILE S.A. */ Cont: * HAMU3965486*/ HR Entrega: *10:30* /Dirección: *bodega Agunsa, dirección La montaña 1550, Quilicura </v>
      </c>
      <c r="AG2224" s="38" t="str">
        <f>IFERROR(HYPERLINK("https://wa.me/"&amp;Tabla2[[#This Row],[CONTACTO]]&amp;"?text="&amp;Tabla2[[#This Row],[Mensaje]],"Enviar mensaje"),"")</f>
        <v>Enviar mensaje</v>
      </c>
      <c r="AH2224" s="15" t="str">
        <f>CONCATENATE(A2224,F2224)</f>
        <v>2223HAMU3965486</v>
      </c>
      <c r="AI2224" s="15" t="str">
        <f>CONCATENATE("ENT-",A2224)</f>
        <v>ENT-2223</v>
      </c>
      <c r="AJ2224" s="15" t="str">
        <f>IF(Tabla2[[#This Row],[Op]]&lt;&gt;"","ENTREGA","")</f>
        <v>ENTREGA</v>
      </c>
      <c r="AK2224" s="40" t="str">
        <f>(Tabla2[[#This Row],[FECHA ENTREGA]]&amp;Tabla2[[#This Row],[HORA ENTREGA]])</f>
        <v>461250,4375</v>
      </c>
      <c r="AL2224" s="34" t="str">
        <f>IFERROR(HYPERLINK("https://wa.me/"&amp;Tabla2[[#This Row],[CONTACTO]]&amp;"?text="&amp;Tabla2[[#This Row],[Mensaje]]),"")</f>
        <v xml:space="preserve">https://wa.me/56984994337?text=Hola!%0AServicio del día 13-04%0A *Cliente:* BARCEL CHILE S.A. */ Cont: * HAMU3965486*/ HR Entrega: *10:30* /Dirección: *bodega Agunsa, dirección La montaña 1550, Quilicura </v>
      </c>
    </row>
    <row r="2225" spans="1:38" s="15" customFormat="1" ht="16.5" customHeight="1" x14ac:dyDescent="0.2">
      <c r="A2225" s="15">
        <f>ROW(A2224)</f>
        <v>2224</v>
      </c>
      <c r="B2225" s="15">
        <f>IF(J2225=J2224,B2224+1,1)</f>
        <v>6</v>
      </c>
      <c r="C2225" s="15" t="s">
        <v>263</v>
      </c>
      <c r="D2225" s="25" t="s">
        <v>39</v>
      </c>
      <c r="E2225" s="27">
        <v>1287473</v>
      </c>
      <c r="F2225" s="27" t="s">
        <v>3454</v>
      </c>
      <c r="G2225" s="27" t="s">
        <v>41</v>
      </c>
      <c r="H2225" s="27">
        <v>20097</v>
      </c>
      <c r="I2225" s="27" t="s">
        <v>3380</v>
      </c>
      <c r="J2225" s="28">
        <v>46125</v>
      </c>
      <c r="K2225" s="26">
        <v>0.47916666666666669</v>
      </c>
      <c r="L2225" s="26"/>
      <c r="M2225" s="27" t="s">
        <v>247</v>
      </c>
      <c r="N2225" s="25">
        <f>IFERROR(VLOOKUP(M2225,Data!$J$1:$K$58,2,0),"")</f>
        <v>56953157599</v>
      </c>
      <c r="O2225" s="27" t="s">
        <v>248</v>
      </c>
      <c r="P2225" s="27"/>
      <c r="Q2225" s="27" t="s">
        <v>1920</v>
      </c>
      <c r="R2225" s="27" t="s">
        <v>3007</v>
      </c>
      <c r="S2225" s="27" t="s">
        <v>3455</v>
      </c>
      <c r="T2225" s="27"/>
      <c r="U2225" s="28">
        <v>46125</v>
      </c>
      <c r="X2225" s="27"/>
      <c r="Y2225" s="27"/>
      <c r="Z2225" s="29"/>
      <c r="AA2225" s="29">
        <v>0.53819444444444442</v>
      </c>
      <c r="AB2225" s="29">
        <v>0.63888888888888884</v>
      </c>
      <c r="AC2225" s="30">
        <v>46125</v>
      </c>
      <c r="AD2225" s="15" t="str">
        <f>IF(Tabla2[[#This Row],[HORA ENTREGA]]="DIRECTO","On time", IF(AA2225&lt;&gt;"",IF(Tabla2[[#This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25" s="15" t="str">
        <f>MID(Tabla2[[#This Row],[TIPO]],1,3)</f>
        <v xml:space="preserve">40 </v>
      </c>
      <c r="AF22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BARCEL CHILE S.A. */ Cont: * HAMU1585810*/ HR Entrega: *11:30* /Dirección: *bodega Agunsa, dirección La montaña 1550, Quilicura </v>
      </c>
      <c r="AG2225" s="38" t="str">
        <f>IFERROR(HYPERLINK("https://wa.me/"&amp;Tabla2[[#This Row],[CONTACTO]]&amp;"?text="&amp;Tabla2[[#This Row],[Mensaje]],"Enviar mensaje"),"")</f>
        <v>Enviar mensaje</v>
      </c>
      <c r="AH2225" s="15" t="str">
        <f>CONCATENATE(A2225,F2225)</f>
        <v>2224HAMU1585810</v>
      </c>
      <c r="AI2225" s="15" t="str">
        <f>CONCATENATE("ENT-",A2225)</f>
        <v>ENT-2224</v>
      </c>
      <c r="AJ2225" s="15" t="str">
        <f>IF(Tabla2[[#This Row],[Op]]&lt;&gt;"","ENTREGA","")</f>
        <v>ENTREGA</v>
      </c>
      <c r="AK2225" s="40" t="str">
        <f>(Tabla2[[#This Row],[FECHA ENTREGA]]&amp;Tabla2[[#This Row],[HORA ENTREGA]])</f>
        <v>461250,479166666666667</v>
      </c>
      <c r="AL2225" s="34" t="str">
        <f>IFERROR(HYPERLINK("https://wa.me/"&amp;Tabla2[[#This Row],[CONTACTO]]&amp;"?text="&amp;Tabla2[[#This Row],[Mensaje]]),"")</f>
        <v xml:space="preserve">https://wa.me/56953157599?text=Hola!%0AServicio del día 13-04%0A *Cliente:* BARCEL CHILE S.A. */ Cont: * HAMU1585810*/ HR Entrega: *11:30* /Dirección: *bodega Agunsa, dirección La montaña 1550, Quilicura </v>
      </c>
    </row>
    <row r="2226" spans="1:38" s="15" customFormat="1" ht="16.5" customHeight="1" x14ac:dyDescent="0.2">
      <c r="A2226" s="15">
        <f>ROW(A2225)</f>
        <v>2225</v>
      </c>
      <c r="B2226" s="15">
        <f>IF(J2226=J2225,B2225+1,1)</f>
        <v>7</v>
      </c>
      <c r="C2226" s="15" t="s">
        <v>62</v>
      </c>
      <c r="D2226" s="25" t="s">
        <v>39</v>
      </c>
      <c r="E2226" s="27">
        <v>302855</v>
      </c>
      <c r="F2226" s="27" t="s">
        <v>3456</v>
      </c>
      <c r="G2226" s="27" t="s">
        <v>64</v>
      </c>
      <c r="H2226" s="27">
        <v>24387</v>
      </c>
      <c r="I2226" s="27" t="s">
        <v>3457</v>
      </c>
      <c r="J2226" s="28">
        <v>46125</v>
      </c>
      <c r="K2226" s="26">
        <v>0.33333333333333331</v>
      </c>
      <c r="L2226" s="26" t="s">
        <v>3363</v>
      </c>
      <c r="M2226" s="27" t="s">
        <v>86</v>
      </c>
      <c r="N2226" s="25">
        <f>IFERROR(VLOOKUP(M2226,Data!$J$1:$K$58,2,0),"")</f>
        <v>56956654384</v>
      </c>
      <c r="O2226" s="27" t="s">
        <v>87</v>
      </c>
      <c r="P2226" s="27"/>
      <c r="Q2226" s="27" t="s">
        <v>68</v>
      </c>
      <c r="R2226" s="27" t="s">
        <v>74</v>
      </c>
      <c r="S2226" s="27" t="s">
        <v>3152</v>
      </c>
      <c r="T2226" s="27"/>
      <c r="U2226" s="28">
        <v>46125</v>
      </c>
      <c r="X2226" s="27"/>
      <c r="Y2226" s="27"/>
      <c r="Z2226" s="29"/>
      <c r="AA2226" s="29">
        <v>0.3611111111111111</v>
      </c>
      <c r="AB2226" s="29">
        <v>0.40972222222222221</v>
      </c>
      <c r="AC2226" s="30">
        <v>46125</v>
      </c>
      <c r="AD2226" s="15" t="str">
        <f>IF(Tabla2[[#This Row],[HORA ENTREGA]]="DIRECTO","On time", IF(AA2226&lt;&gt;"",IF(Tabla2[[#This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26" s="15" t="str">
        <f>MID(Tabla2[[#This Row],[TIPO]],1,3)</f>
        <v xml:space="preserve">20 </v>
      </c>
      <c r="AF22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BATERIAS TUBULAR S.A. */ Cont: * MSMU1680439*/ HR Entrega: *08:00* /Dirección: *AV. CHENA PONIENTE 12624, SAN BERNARDO</v>
      </c>
      <c r="AG2226" s="38" t="str">
        <f>IFERROR(HYPERLINK("https://wa.me/"&amp;Tabla2[[#This Row],[CONTACTO]]&amp;"?text="&amp;Tabla2[[#This Row],[Mensaje]],"Enviar mensaje"),"")</f>
        <v>Enviar mensaje</v>
      </c>
      <c r="AH2226" s="15" t="str">
        <f>CONCATENATE(A2226,F2226)</f>
        <v>2225MSMU1680439</v>
      </c>
      <c r="AI2226" s="15" t="str">
        <f>CONCATENATE("ENT-",A2226)</f>
        <v>ENT-2225</v>
      </c>
      <c r="AJ2226" s="15" t="str">
        <f>IF(Tabla2[[#This Row],[Op]]&lt;&gt;"","ENTREGA","")</f>
        <v>ENTREGA</v>
      </c>
      <c r="AK2226" s="40" t="str">
        <f>(Tabla2[[#This Row],[FECHA ENTREGA]]&amp;Tabla2[[#This Row],[HORA ENTREGA]])</f>
        <v>461250,333333333333333</v>
      </c>
      <c r="AL2226" s="34" t="str">
        <f>IFERROR(HYPERLINK("https://wa.me/"&amp;Tabla2[[#This Row],[CONTACTO]]&amp;"?text="&amp;Tabla2[[#This Row],[Mensaje]]),"")</f>
        <v>https://wa.me/56956654384?text=Hola!%0AServicio del día 13-04%0A *Cliente:* BATERIAS TUBULAR S.A. */ Cont: * MSMU1680439*/ HR Entrega: *08:00* /Dirección: *AV. CHENA PONIENTE 12624, SAN BERNARDO</v>
      </c>
    </row>
    <row r="2227" spans="1:38" s="15" customFormat="1" ht="16.5" customHeight="1" x14ac:dyDescent="0.2">
      <c r="A2227" s="15">
        <f>ROW(A2226)</f>
        <v>2226</v>
      </c>
      <c r="B2227" s="15">
        <f>IF(J2227=J2226,B2226+1,1)</f>
        <v>8</v>
      </c>
      <c r="C2227" s="15" t="s">
        <v>62</v>
      </c>
      <c r="D2227" s="25" t="s">
        <v>39</v>
      </c>
      <c r="E2227" s="27">
        <v>302855</v>
      </c>
      <c r="F2227" s="27" t="s">
        <v>3458</v>
      </c>
      <c r="G2227" s="27" t="s">
        <v>64</v>
      </c>
      <c r="H2227" s="27">
        <v>34387</v>
      </c>
      <c r="I2227" s="27" t="s">
        <v>3459</v>
      </c>
      <c r="J2227" s="28">
        <v>46125</v>
      </c>
      <c r="K2227" s="26">
        <v>0.375</v>
      </c>
      <c r="L2227" s="26" t="s">
        <v>3363</v>
      </c>
      <c r="M2227" s="27" t="s">
        <v>3177</v>
      </c>
      <c r="N2227" s="25" t="str">
        <f>IFERROR(VLOOKUP(M2227,Data!$J$1:$K$58,2,0),"")</f>
        <v/>
      </c>
      <c r="O2227" s="27" t="s">
        <v>222</v>
      </c>
      <c r="P2227" s="27"/>
      <c r="Q2227" s="27" t="s">
        <v>68</v>
      </c>
      <c r="R2227" s="27" t="s">
        <v>74</v>
      </c>
      <c r="S2227" s="27" t="s">
        <v>3177</v>
      </c>
      <c r="T2227" s="27"/>
      <c r="U2227" s="28">
        <v>46125</v>
      </c>
      <c r="X2227" s="27"/>
      <c r="Y2227" s="27"/>
      <c r="Z2227" s="29"/>
      <c r="AA2227" s="29">
        <v>0.69791666666666663</v>
      </c>
      <c r="AB2227" s="29">
        <v>0.71180555555555558</v>
      </c>
      <c r="AC2227" s="30">
        <v>46125</v>
      </c>
      <c r="AD2227" s="15" t="str">
        <f>IF(Tabla2[[#This Row],[HORA ENTREGA]]="DIRECTO","On time", IF(AA2227&lt;&gt;"",IF(Tabla2[[#This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27" s="15" t="str">
        <f>MID(Tabla2[[#This Row],[TIPO]],1,3)</f>
        <v xml:space="preserve">20 </v>
      </c>
      <c r="AF22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BATERIAS TUBULAR S.A. */ Cont: * MSMU1108552*/ HR Entrega: *09:00* /Dirección: *AV. CHENA PONIENTE 12624, SAN BERNARDO</v>
      </c>
      <c r="AG2227" s="38" t="str">
        <f>IFERROR(HYPERLINK("https://wa.me/"&amp;Tabla2[[#This Row],[CONTACTO]]&amp;"?text="&amp;Tabla2[[#This Row],[Mensaje]],"Enviar mensaje"),"")</f>
        <v>Enviar mensaje</v>
      </c>
      <c r="AH2227" s="15" t="str">
        <f>CONCATENATE(A2227,F2227)</f>
        <v>2226MSMU1108552</v>
      </c>
      <c r="AI2227" s="15" t="str">
        <f>CONCATENATE("ENT-",A2227)</f>
        <v>ENT-2226</v>
      </c>
      <c r="AJ2227" s="15" t="str">
        <f>IF(Tabla2[[#This Row],[Op]]&lt;&gt;"","ENTREGA","")</f>
        <v>ENTREGA</v>
      </c>
      <c r="AK2227" s="40" t="str">
        <f>(Tabla2[[#This Row],[FECHA ENTREGA]]&amp;Tabla2[[#This Row],[HORA ENTREGA]])</f>
        <v>461250,375</v>
      </c>
      <c r="AL2227" s="34" t="str">
        <f>IFERROR(HYPERLINK("https://wa.me/"&amp;Tabla2[[#This Row],[CONTACTO]]&amp;"?text="&amp;Tabla2[[#This Row],[Mensaje]]),"")</f>
        <v>https://wa.me/?text=Hola!%0AServicio del día 13-04%0A *Cliente:* BATERIAS TUBULAR S.A. */ Cont: * MSMU1108552*/ HR Entrega: *09:00* /Dirección: *AV. CHENA PONIENTE 12624, SAN BERNARDO</v>
      </c>
    </row>
    <row r="2228" spans="1:38" s="15" customFormat="1" ht="16.5" customHeight="1" x14ac:dyDescent="0.2">
      <c r="A2228" s="15">
        <f>ROW(A2227)</f>
        <v>2227</v>
      </c>
      <c r="B2228" s="15">
        <f>IF(J2228=J2227,B2227+1,1)</f>
        <v>9</v>
      </c>
      <c r="C2228" s="15" t="s">
        <v>84</v>
      </c>
      <c r="D2228" s="25" t="s">
        <v>39</v>
      </c>
      <c r="E2228" s="27">
        <v>314466</v>
      </c>
      <c r="F2228" s="27" t="s">
        <v>3460</v>
      </c>
      <c r="G2228" s="27" t="s">
        <v>41</v>
      </c>
      <c r="H2228" s="27">
        <v>3722</v>
      </c>
      <c r="I2228" s="27" t="s">
        <v>42</v>
      </c>
      <c r="J2228" s="28">
        <v>46125</v>
      </c>
      <c r="K2228" s="26">
        <v>0.5</v>
      </c>
      <c r="L2228" s="26"/>
      <c r="M2228" s="27" t="s">
        <v>688</v>
      </c>
      <c r="N2228" s="25">
        <f>IFERROR(VLOOKUP(M2228,Data!$J$1:$K$58,2,0),"")</f>
        <v>56950104102</v>
      </c>
      <c r="O2228" s="27" t="s">
        <v>552</v>
      </c>
      <c r="P2228" s="27"/>
      <c r="Q2228" s="27" t="s">
        <v>1963</v>
      </c>
      <c r="R2228" s="27" t="s">
        <v>218</v>
      </c>
      <c r="S2228" s="27" t="s">
        <v>688</v>
      </c>
      <c r="T2228" s="27"/>
      <c r="U2228" s="28">
        <v>46125</v>
      </c>
      <c r="X2228" s="27"/>
      <c r="Y2228" s="27"/>
      <c r="Z2228" s="29"/>
      <c r="AA2228" s="29">
        <v>0.50347222222222221</v>
      </c>
      <c r="AB2228" s="29">
        <v>0.60069444444444442</v>
      </c>
      <c r="AC2228" s="30">
        <v>46125</v>
      </c>
      <c r="AD2228" s="15" t="str">
        <f>IF(Tabla2[[#This Row],[HORA ENTREGA]]="DIRECTO","On time", IF(AA2228&lt;&gt;"",IF(Tabla2[[#This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28" s="15" t="str">
        <f>MID(Tabla2[[#This Row],[TIPO]],1,3)</f>
        <v xml:space="preserve">40 </v>
      </c>
      <c r="AF22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CANONTEX */ Cont: * TGBU9319165*/ HR Entrega: *12:00* /Dirección: *Av. La Oración N° 1250, Pudahuel</v>
      </c>
      <c r="AG2228" s="38" t="str">
        <f>IFERROR(HYPERLINK("https://wa.me/"&amp;Tabla2[[#This Row],[CONTACTO]]&amp;"?text="&amp;Tabla2[[#This Row],[Mensaje]],"Enviar mensaje"),"")</f>
        <v>Enviar mensaje</v>
      </c>
      <c r="AH2228" s="15" t="str">
        <f>CONCATENATE(A2228,F2228)</f>
        <v>2227TGBU9319165</v>
      </c>
      <c r="AI2228" s="15" t="str">
        <f>CONCATENATE("ENT-",A2228)</f>
        <v>ENT-2227</v>
      </c>
      <c r="AJ2228" s="15" t="str">
        <f>IF(Tabla2[[#This Row],[Op]]&lt;&gt;"","ENTREGA","")</f>
        <v>ENTREGA</v>
      </c>
      <c r="AK2228" s="40" t="str">
        <f>(Tabla2[[#This Row],[FECHA ENTREGA]]&amp;Tabla2[[#This Row],[HORA ENTREGA]])</f>
        <v>461250,5</v>
      </c>
      <c r="AL2228" s="34" t="str">
        <f>IFERROR(HYPERLINK("https://wa.me/"&amp;Tabla2[[#This Row],[CONTACTO]]&amp;"?text="&amp;Tabla2[[#This Row],[Mensaje]]),"")</f>
        <v>https://wa.me/56950104102?text=Hola!%0AServicio del día 13-04%0A *Cliente:* CANONTEX */ Cont: * TGBU9319165*/ HR Entrega: *12:00* /Dirección: *Av. La Oración N° 1250, Pudahuel</v>
      </c>
    </row>
    <row r="2229" spans="1:38" s="15" customFormat="1" ht="16.5" customHeight="1" x14ac:dyDescent="0.2">
      <c r="A2229" s="15">
        <f>ROW(A2228)</f>
        <v>2228</v>
      </c>
      <c r="B2229" s="15">
        <f>IF(J2229=J2228,B2228+1,1)</f>
        <v>10</v>
      </c>
      <c r="C2229" s="15" t="s">
        <v>94</v>
      </c>
      <c r="D2229" s="25" t="s">
        <v>39</v>
      </c>
      <c r="E2229" s="27"/>
      <c r="F2229" s="27" t="s">
        <v>456</v>
      </c>
      <c r="G2229" s="27" t="s">
        <v>456</v>
      </c>
      <c r="H2229" s="27"/>
      <c r="I2229" s="27" t="s">
        <v>42</v>
      </c>
      <c r="J2229" s="28">
        <v>46125</v>
      </c>
      <c r="K2229" s="26">
        <v>0.33333333333333331</v>
      </c>
      <c r="L2229" s="26"/>
      <c r="M2229" s="27" t="s">
        <v>433</v>
      </c>
      <c r="N2229" s="25">
        <f>IFERROR(VLOOKUP(M2229,Data!$J$1:$K$58,2,0),"")</f>
        <v>56994354094</v>
      </c>
      <c r="O2229" s="27" t="s">
        <v>434</v>
      </c>
      <c r="P2229" s="27"/>
      <c r="Q2229" s="27" t="s">
        <v>3201</v>
      </c>
      <c r="R2229" s="27"/>
      <c r="S2229" s="27"/>
      <c r="T2229" s="27"/>
      <c r="U2229" s="28"/>
      <c r="X2229" s="27"/>
      <c r="Y2229" s="27"/>
      <c r="Z2229" s="29"/>
      <c r="AA2229" s="29">
        <v>0.31388888888888888</v>
      </c>
      <c r="AB2229" s="29">
        <v>0.34375</v>
      </c>
      <c r="AC2229" s="30">
        <v>46125</v>
      </c>
      <c r="AD2229" s="15" t="str">
        <f>IF(Tabla2[[#This Row],[HORA ENTREGA]]="DIRECTO","On time", IF(AA2229&lt;&gt;"",IF(Tabla2[[#This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29" s="15" t="str">
        <f>MID(Tabla2[[#This Row],[TIPO]],1,3)</f>
        <v>RAM</v>
      </c>
      <c r="AF22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COMERCIAL E INDUSTRIAL PLASTICOS HOFFENS S.A. */ Cont: * RAMPLA*/ HR Entrega: *08:00* /Dirección: *CAMINO LONQUEN 10707 MAIPÚ</v>
      </c>
      <c r="AG2229" s="38" t="str">
        <f>IFERROR(HYPERLINK("https://wa.me/"&amp;Tabla2[[#This Row],[CONTACTO]]&amp;"?text="&amp;Tabla2[[#This Row],[Mensaje]],"Enviar mensaje"),"")</f>
        <v>Enviar mensaje</v>
      </c>
      <c r="AH2229" s="15" t="str">
        <f>CONCATENATE(A2229,F2229)</f>
        <v>2228RAMPLA</v>
      </c>
      <c r="AI2229" s="15" t="str">
        <f>CONCATENATE("ENT-",A2229)</f>
        <v>ENT-2228</v>
      </c>
      <c r="AJ2229" s="15" t="str">
        <f>IF(Tabla2[[#This Row],[Op]]&lt;&gt;"","ENTREGA","")</f>
        <v>ENTREGA</v>
      </c>
      <c r="AK2229" s="40" t="str">
        <f>(Tabla2[[#This Row],[FECHA ENTREGA]]&amp;Tabla2[[#This Row],[HORA ENTREGA]])</f>
        <v>461250,333333333333333</v>
      </c>
      <c r="AL2229" s="34" t="str">
        <f>IFERROR(HYPERLINK("https://wa.me/"&amp;Tabla2[[#This Row],[CONTACTO]]&amp;"?text="&amp;Tabla2[[#This Row],[Mensaje]]),"")</f>
        <v>https://wa.me/56994354094?text=Hola!%0AServicio del día 13-04%0A *Cliente:* COMERCIAL E INDUSTRIAL PLASTICOS HOFFENS S.A. */ Cont: * RAMPLA*/ HR Entrega: *08:00* /Dirección: *CAMINO LONQUEN 10707 MAIPÚ</v>
      </c>
    </row>
    <row r="2230" spans="1:38" s="15" customFormat="1" ht="16.5" customHeight="1" x14ac:dyDescent="0.2">
      <c r="A2230" s="15">
        <f>ROW(A2229)</f>
        <v>2229</v>
      </c>
      <c r="B2230" s="15">
        <f>IF(J2230=J2229,B2229+1,1)</f>
        <v>11</v>
      </c>
      <c r="C2230" s="15" t="s">
        <v>94</v>
      </c>
      <c r="D2230" s="25" t="s">
        <v>39</v>
      </c>
      <c r="E2230" s="27"/>
      <c r="F2230" s="27" t="s">
        <v>456</v>
      </c>
      <c r="G2230" s="27" t="s">
        <v>456</v>
      </c>
      <c r="H2230" s="27"/>
      <c r="I2230" s="27" t="s">
        <v>42</v>
      </c>
      <c r="J2230" s="28">
        <v>46125</v>
      </c>
      <c r="K2230" s="26">
        <v>0.33333333333333331</v>
      </c>
      <c r="L2230" s="26"/>
      <c r="M2230" s="27" t="s">
        <v>3461</v>
      </c>
      <c r="N2230" s="25">
        <f>IFERROR(VLOOKUP(M2230,Data!$J$1:$K$58,2,0),"")</f>
        <v>56994354094</v>
      </c>
      <c r="O2230" s="27" t="s">
        <v>434</v>
      </c>
      <c r="P2230" s="27"/>
      <c r="Q2230" s="27" t="s">
        <v>3201</v>
      </c>
      <c r="R2230" s="27"/>
      <c r="S2230" s="27"/>
      <c r="T2230" s="27"/>
      <c r="U2230" s="28"/>
      <c r="X2230" s="27"/>
      <c r="Y2230" s="27"/>
      <c r="Z2230" s="29"/>
      <c r="AA2230" s="29">
        <v>0.62152777777777779</v>
      </c>
      <c r="AB2230" s="29">
        <v>0.64444444444444449</v>
      </c>
      <c r="AC2230" s="30">
        <v>46125</v>
      </c>
      <c r="AD2230" s="15" t="str">
        <f>IF(Tabla2[[#This Row],[HORA ENTREGA]]="DIRECTO","On time", IF(AA2230&lt;&gt;"",IF(Tabla2[[#This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30" s="15" t="str">
        <f>MID(Tabla2[[#This Row],[TIPO]],1,3)</f>
        <v>RAM</v>
      </c>
      <c r="AF22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COMERCIAL E INDUSTRIAL PLASTICOS HOFFENS S.A. */ Cont: * RAMPLA*/ HR Entrega: *08:00* /Dirección: *CAMINO LONQUEN 10707 MAIPÚ</v>
      </c>
      <c r="AG2230" s="38" t="str">
        <f>IFERROR(HYPERLINK("https://wa.me/"&amp;Tabla2[[#This Row],[CONTACTO]]&amp;"?text="&amp;Tabla2[[#This Row],[Mensaje]],"Enviar mensaje"),"")</f>
        <v>Enviar mensaje</v>
      </c>
      <c r="AH2230" s="15" t="str">
        <f>CONCATENATE(A2230,F2230)</f>
        <v>2229RAMPLA</v>
      </c>
      <c r="AI2230" s="15" t="str">
        <f>CONCATENATE("ENT-",A2230)</f>
        <v>ENT-2229</v>
      </c>
      <c r="AJ2230" s="15" t="str">
        <f>IF(Tabla2[[#This Row],[Op]]&lt;&gt;"","ENTREGA","")</f>
        <v>ENTREGA</v>
      </c>
      <c r="AK2230" s="40" t="str">
        <f>(Tabla2[[#This Row],[FECHA ENTREGA]]&amp;Tabla2[[#This Row],[HORA ENTREGA]])</f>
        <v>461250,333333333333333</v>
      </c>
      <c r="AL2230" s="34" t="str">
        <f>IFERROR(HYPERLINK("https://wa.me/"&amp;Tabla2[[#This Row],[CONTACTO]]&amp;"?text="&amp;Tabla2[[#This Row],[Mensaje]]),"")</f>
        <v>https://wa.me/56994354094?text=Hola!%0AServicio del día 13-04%0A *Cliente:* COMERCIAL E INDUSTRIAL PLASTICOS HOFFENS S.A. */ Cont: * RAMPLA*/ HR Entrega: *08:00* /Dirección: *CAMINO LONQUEN 10707 MAIPÚ</v>
      </c>
    </row>
    <row r="2231" spans="1:38" s="15" customFormat="1" ht="16.5" customHeight="1" x14ac:dyDescent="0.2">
      <c r="A2231" s="15">
        <f>ROW(A2230)</f>
        <v>2230</v>
      </c>
      <c r="B2231" s="15">
        <f>IF(J2231=J2230,B2230+1,1)</f>
        <v>12</v>
      </c>
      <c r="C2231" s="15" t="s">
        <v>94</v>
      </c>
      <c r="D2231" s="25" t="s">
        <v>39</v>
      </c>
      <c r="E2231" s="27"/>
      <c r="F2231" s="27" t="s">
        <v>456</v>
      </c>
      <c r="G2231" s="27" t="s">
        <v>456</v>
      </c>
      <c r="H2231" s="27"/>
      <c r="I2231" s="27" t="s">
        <v>42</v>
      </c>
      <c r="J2231" s="28">
        <v>46125</v>
      </c>
      <c r="K2231" s="26">
        <v>0.33333333333333331</v>
      </c>
      <c r="L2231" s="26"/>
      <c r="M2231" s="27" t="s">
        <v>126</v>
      </c>
      <c r="N2231" s="25">
        <f>IFERROR(VLOOKUP(M2231,Data!$J$1:$K$58,2,0),"")</f>
        <v>56999270871</v>
      </c>
      <c r="O2231" s="27" t="s">
        <v>127</v>
      </c>
      <c r="P2231" s="27"/>
      <c r="Q2231" s="27" t="s">
        <v>3201</v>
      </c>
      <c r="R2231" s="27"/>
      <c r="S2231" s="27"/>
      <c r="T2231" s="27"/>
      <c r="U2231" s="28"/>
      <c r="X2231" s="27"/>
      <c r="Y2231" s="27"/>
      <c r="Z2231" s="29"/>
      <c r="AA2231" s="29">
        <v>0.3611111111111111</v>
      </c>
      <c r="AB2231" s="29">
        <v>0.3923611111111111</v>
      </c>
      <c r="AC2231" s="30">
        <v>46125</v>
      </c>
      <c r="AD2231" s="15" t="str">
        <f>IF(Tabla2[[#This Row],[HORA ENTREGA]]="DIRECTO","On time", IF(AA2231&lt;&gt;"",IF(Tabla2[[#This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31" s="15" t="str">
        <f>MID(Tabla2[[#This Row],[TIPO]],1,3)</f>
        <v>RAM</v>
      </c>
      <c r="AF22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COMERCIAL E INDUSTRIAL PLASTICOS HOFFENS S.A. */ Cont: * RAMPLA*/ HR Entrega: *08:00* /Dirección: *CAMINO LONQUEN 10707 MAIPÚ</v>
      </c>
      <c r="AG2231" s="38" t="str">
        <f>IFERROR(HYPERLINK("https://wa.me/"&amp;Tabla2[[#This Row],[CONTACTO]]&amp;"?text="&amp;Tabla2[[#This Row],[Mensaje]],"Enviar mensaje"),"")</f>
        <v>Enviar mensaje</v>
      </c>
      <c r="AH2231" s="15" t="str">
        <f>CONCATENATE(A2231,F2231)</f>
        <v>2230RAMPLA</v>
      </c>
      <c r="AI2231" s="15" t="str">
        <f>CONCATENATE("ENT-",A2231)</f>
        <v>ENT-2230</v>
      </c>
      <c r="AJ2231" s="15" t="str">
        <f>IF(Tabla2[[#This Row],[Op]]&lt;&gt;"","ENTREGA","")</f>
        <v>ENTREGA</v>
      </c>
      <c r="AK2231" s="40" t="str">
        <f>(Tabla2[[#This Row],[FECHA ENTREGA]]&amp;Tabla2[[#This Row],[HORA ENTREGA]])</f>
        <v>461250,333333333333333</v>
      </c>
      <c r="AL2231" s="34" t="str">
        <f>IFERROR(HYPERLINK("https://wa.me/"&amp;Tabla2[[#This Row],[CONTACTO]]&amp;"?text="&amp;Tabla2[[#This Row],[Mensaje]]),"")</f>
        <v>https://wa.me/56999270871?text=Hola!%0AServicio del día 13-04%0A *Cliente:* COMERCIAL E INDUSTRIAL PLASTICOS HOFFENS S.A. */ Cont: * RAMPLA*/ HR Entrega: *08:00* /Dirección: *CAMINO LONQUEN 10707 MAIPÚ</v>
      </c>
    </row>
    <row r="2232" spans="1:38" s="15" customFormat="1" ht="16.5" customHeight="1" x14ac:dyDescent="0.2">
      <c r="A2232" s="15">
        <f>ROW(A2231)</f>
        <v>2231</v>
      </c>
      <c r="B2232" s="15">
        <f>IF(J2232=J2231,B2231+1,1)</f>
        <v>13</v>
      </c>
      <c r="C2232" s="15" t="s">
        <v>94</v>
      </c>
      <c r="D2232" s="25" t="s">
        <v>39</v>
      </c>
      <c r="E2232" s="27"/>
      <c r="F2232" s="27" t="s">
        <v>456</v>
      </c>
      <c r="G2232" s="27" t="s">
        <v>456</v>
      </c>
      <c r="H2232" s="27"/>
      <c r="I2232" s="27" t="s">
        <v>42</v>
      </c>
      <c r="J2232" s="28">
        <v>46125</v>
      </c>
      <c r="K2232" s="26">
        <v>0.33333333333333331</v>
      </c>
      <c r="L2232" s="26"/>
      <c r="M2232" s="27"/>
      <c r="N2232" s="25" t="str">
        <f>IFERROR(VLOOKUP(M2232,Data!$J$1:$K$58,2,0),"")</f>
        <v/>
      </c>
      <c r="O2232" s="27"/>
      <c r="P2232" s="27"/>
      <c r="Q2232" s="27" t="s">
        <v>3201</v>
      </c>
      <c r="R2232" s="27"/>
      <c r="S2232" s="27"/>
      <c r="T2232" s="27"/>
      <c r="U2232" s="28"/>
      <c r="X2232" s="27" t="s">
        <v>2473</v>
      </c>
      <c r="Y2232" s="27"/>
      <c r="Z2232" s="29"/>
      <c r="AA2232" s="29"/>
      <c r="AB2232" s="29"/>
      <c r="AC2232" s="30"/>
      <c r="AD2232" s="15" t="str">
        <f>IF(Tabla2[[#This Row],[HORA ENTREGA]]="DIRECTO","On time", IF(AA2232&lt;&gt;"",IF(Tabla2[[#This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232" s="15" t="str">
        <f>MID(Tabla2[[#This Row],[TIPO]],1,3)</f>
        <v>RAM</v>
      </c>
      <c r="AF22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COMERCIAL E INDUSTRIAL PLASTICOS HOFFENS S.A. */ Cont: * RAMPLA*/ HR Entrega: *08:00* /Dirección: *CAMINO LONQUEN 10707 MAIPÚ</v>
      </c>
      <c r="AG2232" s="38" t="str">
        <f>IFERROR(HYPERLINK("https://wa.me/"&amp;Tabla2[[#This Row],[CONTACTO]]&amp;"?text="&amp;Tabla2[[#This Row],[Mensaje]],"Enviar mensaje"),"")</f>
        <v>Enviar mensaje</v>
      </c>
      <c r="AH2232" s="15" t="str">
        <f>CONCATENATE(A2232,F2232)</f>
        <v>2231RAMPLA</v>
      </c>
      <c r="AI2232" s="15" t="str">
        <f>CONCATENATE("ENT-",A2232)</f>
        <v>ENT-2231</v>
      </c>
      <c r="AJ2232" s="15" t="str">
        <f>IF(Tabla2[[#This Row],[Op]]&lt;&gt;"","ENTREGA","")</f>
        <v>ENTREGA</v>
      </c>
      <c r="AK2232" s="40" t="str">
        <f>(Tabla2[[#This Row],[FECHA ENTREGA]]&amp;Tabla2[[#This Row],[HORA ENTREGA]])</f>
        <v>461250,333333333333333</v>
      </c>
      <c r="AL2232" s="34" t="str">
        <f>IFERROR(HYPERLINK("https://wa.me/"&amp;Tabla2[[#This Row],[CONTACTO]]&amp;"?text="&amp;Tabla2[[#This Row],[Mensaje]]),"")</f>
        <v>https://wa.me/?text=Hola!%0AServicio del día 13-04%0A *Cliente:* COMERCIAL E INDUSTRIAL PLASTICOS HOFFENS S.A. */ Cont: * RAMPLA*/ HR Entrega: *08:00* /Dirección: *CAMINO LONQUEN 10707 MAIPÚ</v>
      </c>
    </row>
    <row r="2233" spans="1:38" s="15" customFormat="1" ht="16.5" customHeight="1" x14ac:dyDescent="0.2">
      <c r="A2233" s="15">
        <f>ROW(A2232)</f>
        <v>2232</v>
      </c>
      <c r="B2233" s="15">
        <f>IF(J2233=J2232,B2232+1,1)</f>
        <v>14</v>
      </c>
      <c r="C2233" s="15" t="s">
        <v>38</v>
      </c>
      <c r="D2233" s="25" t="s">
        <v>39</v>
      </c>
      <c r="E2233" s="27">
        <v>302975</v>
      </c>
      <c r="F2233" s="27" t="s">
        <v>3462</v>
      </c>
      <c r="G2233" s="27" t="s">
        <v>41</v>
      </c>
      <c r="H2233" s="27">
        <v>12000</v>
      </c>
      <c r="I2233" s="27" t="s">
        <v>42</v>
      </c>
      <c r="J2233" s="28">
        <v>46125</v>
      </c>
      <c r="K2233" s="26">
        <v>0.625</v>
      </c>
      <c r="L2233" s="26"/>
      <c r="M2233" s="27" t="s">
        <v>82</v>
      </c>
      <c r="N2233" s="25">
        <f>IFERROR(VLOOKUP(M2233,Data!$J$1:$K$58,2,0),"")</f>
        <v>56944277110</v>
      </c>
      <c r="O2233" s="27" t="s">
        <v>83</v>
      </c>
      <c r="P2233" s="27"/>
      <c r="Q2233" s="27" t="s">
        <v>401</v>
      </c>
      <c r="R2233" s="27" t="s">
        <v>183</v>
      </c>
      <c r="S2233" s="27" t="s">
        <v>82</v>
      </c>
      <c r="T2233" s="27"/>
      <c r="U2233" s="28">
        <v>46125</v>
      </c>
      <c r="X2233" s="27"/>
      <c r="Y2233" s="27"/>
      <c r="Z2233" s="29"/>
      <c r="AA2233" s="29">
        <v>0.67361111111111116</v>
      </c>
      <c r="AB2233" s="29">
        <v>0.77083333333333337</v>
      </c>
      <c r="AC2233" s="30">
        <v>46125</v>
      </c>
      <c r="AD2233" s="15" t="str">
        <f>IF(Tabla2[[#This Row],[HORA ENTREGA]]="DIRECTO","On time", IF(AA2233&lt;&gt;"",IF(Tabla2[[#This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33" s="15" t="str">
        <f>MID(Tabla2[[#This Row],[TIPO]],1,3)</f>
        <v xml:space="preserve">40 </v>
      </c>
      <c r="AF22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EL CONTAINER SPA */ Cont: * segu9762074*/ HR Entrega: *15:00* /Dirección: *SAN IGNACIO 951, QUILICURA</v>
      </c>
      <c r="AG2233" s="38" t="str">
        <f>IFERROR(HYPERLINK("https://wa.me/"&amp;Tabla2[[#This Row],[CONTACTO]]&amp;"?text="&amp;Tabla2[[#This Row],[Mensaje]],"Enviar mensaje"),"")</f>
        <v>Enviar mensaje</v>
      </c>
      <c r="AH2233" s="15" t="str">
        <f>CONCATENATE(A2233,F2233)</f>
        <v>2232segu9762074</v>
      </c>
      <c r="AI2233" s="15" t="str">
        <f>CONCATENATE("ENT-",A2233)</f>
        <v>ENT-2232</v>
      </c>
      <c r="AJ2233" s="15" t="str">
        <f>IF(Tabla2[[#This Row],[Op]]&lt;&gt;"","ENTREGA","")</f>
        <v>ENTREGA</v>
      </c>
      <c r="AK2233" s="40" t="str">
        <f>(Tabla2[[#This Row],[FECHA ENTREGA]]&amp;Tabla2[[#This Row],[HORA ENTREGA]])</f>
        <v>461250,625</v>
      </c>
      <c r="AL2233" s="34" t="str">
        <f>IFERROR(HYPERLINK("https://wa.me/"&amp;Tabla2[[#This Row],[CONTACTO]]&amp;"?text="&amp;Tabla2[[#This Row],[Mensaje]]),"")</f>
        <v>https://wa.me/56944277110?text=Hola!%0AServicio del día 13-04%0A *Cliente:* EL CONTAINER SPA */ Cont: * segu9762074*/ HR Entrega: *15:00* /Dirección: *SAN IGNACIO 951, QUILICURA</v>
      </c>
    </row>
    <row r="2234" spans="1:38" s="15" customFormat="1" ht="16.5" customHeight="1" x14ac:dyDescent="0.2">
      <c r="A2234" s="15">
        <f>ROW(A2233)</f>
        <v>2233</v>
      </c>
      <c r="B2234" s="15">
        <f>IF(J2234=J2233,B2233+1,1)</f>
        <v>15</v>
      </c>
      <c r="C2234" s="15" t="s">
        <v>483</v>
      </c>
      <c r="D2234" s="25" t="s">
        <v>39</v>
      </c>
      <c r="E2234" s="27">
        <v>1288008</v>
      </c>
      <c r="F2234" s="27" t="s">
        <v>3463</v>
      </c>
      <c r="G2234" s="27" t="s">
        <v>41</v>
      </c>
      <c r="H2234" s="27">
        <v>20260</v>
      </c>
      <c r="I2234" s="27" t="s">
        <v>42</v>
      </c>
      <c r="J2234" s="28">
        <v>46125</v>
      </c>
      <c r="K2234" s="26">
        <v>0.54166666666666663</v>
      </c>
      <c r="L2234" s="26"/>
      <c r="M2234" s="27" t="s">
        <v>308</v>
      </c>
      <c r="N2234" s="25">
        <f>IFERROR(VLOOKUP(M2234,Data!$J$1:$K$58,2,0),"")</f>
        <v>56966631737</v>
      </c>
      <c r="O2234" s="27" t="s">
        <v>309</v>
      </c>
      <c r="P2234" s="27"/>
      <c r="Q2234" s="27" t="s">
        <v>485</v>
      </c>
      <c r="R2234" s="27" t="s">
        <v>183</v>
      </c>
      <c r="S2234" s="27" t="s">
        <v>308</v>
      </c>
      <c r="T2234" s="27"/>
      <c r="U2234" s="28">
        <v>46125</v>
      </c>
      <c r="X2234" s="27"/>
      <c r="Y2234" s="27"/>
      <c r="Z2234" s="29"/>
      <c r="AA2234" s="29">
        <v>0.55833333333333335</v>
      </c>
      <c r="AB2234" s="29">
        <v>0.66319444444444442</v>
      </c>
      <c r="AC2234" s="30">
        <v>46125</v>
      </c>
      <c r="AD2234" s="15" t="str">
        <f>IF(Tabla2[[#This Row],[HORA ENTREGA]]="DIRECTO","On time", IF(AA2234&lt;&gt;"",IF(Tabla2[[#This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34" s="15" t="str">
        <f>MID(Tabla2[[#This Row],[TIPO]],1,3)</f>
        <v xml:space="preserve">40 </v>
      </c>
      <c r="AF22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IDEAL S A */ Cont: * PIDU4288048*/ HR Entrega: *13:00* /Dirección: *Bodega Nutrabien, Av. Bernardo O´Higgins 3140 </v>
      </c>
      <c r="AG2234" s="38" t="str">
        <f>IFERROR(HYPERLINK("https://wa.me/"&amp;Tabla2[[#This Row],[CONTACTO]]&amp;"?text="&amp;Tabla2[[#This Row],[Mensaje]],"Enviar mensaje"),"")</f>
        <v>Enviar mensaje</v>
      </c>
      <c r="AH2234" s="15" t="str">
        <f>CONCATENATE(A2234,F2234)</f>
        <v>2233PIDU4288048</v>
      </c>
      <c r="AI2234" s="15" t="str">
        <f>CONCATENATE("ENT-",A2234)</f>
        <v>ENT-2233</v>
      </c>
      <c r="AJ2234" s="15" t="str">
        <f>IF(Tabla2[[#This Row],[Op]]&lt;&gt;"","ENTREGA","")</f>
        <v>ENTREGA</v>
      </c>
      <c r="AK2234" s="40" t="str">
        <f>(Tabla2[[#This Row],[FECHA ENTREGA]]&amp;Tabla2[[#This Row],[HORA ENTREGA]])</f>
        <v>461250,541666666666667</v>
      </c>
      <c r="AL2234" s="34" t="str">
        <f>IFERROR(HYPERLINK("https://wa.me/"&amp;Tabla2[[#This Row],[CONTACTO]]&amp;"?text="&amp;Tabla2[[#This Row],[Mensaje]]),"")</f>
        <v xml:space="preserve">https://wa.me/56966631737?text=Hola!%0AServicio del día 13-04%0A *Cliente:* IDEAL S A */ Cont: * PIDU4288048*/ HR Entrega: *13:00* /Dirección: *Bodega Nutrabien, Av. Bernardo O´Higgins 3140 </v>
      </c>
    </row>
    <row r="2235" spans="1:38" s="15" customFormat="1" ht="16.5" customHeight="1" x14ac:dyDescent="0.2">
      <c r="A2235" s="15">
        <f>ROW(A2234)</f>
        <v>2234</v>
      </c>
      <c r="B2235" s="15">
        <f>IF(J2235=J2234,B2234+1,1)</f>
        <v>16</v>
      </c>
      <c r="C2235" s="15" t="s">
        <v>166</v>
      </c>
      <c r="D2235" s="25" t="s">
        <v>39</v>
      </c>
      <c r="E2235" s="27">
        <v>881313</v>
      </c>
      <c r="F2235" s="27" t="s">
        <v>3464</v>
      </c>
      <c r="G2235" s="27" t="s">
        <v>41</v>
      </c>
      <c r="H2235" s="27">
        <v>16500</v>
      </c>
      <c r="I2235" s="27" t="s">
        <v>42</v>
      </c>
      <c r="J2235" s="28">
        <v>46125</v>
      </c>
      <c r="K2235" s="26">
        <v>0.5</v>
      </c>
      <c r="L2235" s="26"/>
      <c r="M2235" s="27" t="s">
        <v>66</v>
      </c>
      <c r="N2235" s="25">
        <f>IFERROR(VLOOKUP(M2235,Data!$J$1:$K$58,2,0),"")</f>
        <v>56993389870</v>
      </c>
      <c r="O2235" s="27" t="s">
        <v>67</v>
      </c>
      <c r="P2235" s="27"/>
      <c r="Q2235" s="27" t="s">
        <v>168</v>
      </c>
      <c r="R2235" s="27" t="s">
        <v>1765</v>
      </c>
      <c r="S2235" s="27" t="s">
        <v>66</v>
      </c>
      <c r="T2235" s="27"/>
      <c r="U2235" s="28">
        <v>46125</v>
      </c>
      <c r="X2235" s="27"/>
      <c r="Y2235" s="27"/>
      <c r="Z2235" s="29"/>
      <c r="AA2235" s="29">
        <v>0.53472222222222221</v>
      </c>
      <c r="AB2235" s="29">
        <v>0.61458333333333337</v>
      </c>
      <c r="AC2235" s="30">
        <v>46125</v>
      </c>
      <c r="AD2235" s="15" t="str">
        <f>IF(Tabla2[[#This Row],[HORA ENTREGA]]="DIRECTO","On time", IF(AA2235&lt;&gt;"",IF(Tabla2[[#This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35" s="15" t="str">
        <f>MID(Tabla2[[#This Row],[TIPO]],1,3)</f>
        <v xml:space="preserve">40 </v>
      </c>
      <c r="AF22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IMPORTADORA Y COMERCIALIZADORA BZ SPA */ Cont: * MSNU5103402*/ HR Entrega: *12:00* /Dirección: *PuertoMadero 9710, Bodega X36. Pudahuel</v>
      </c>
      <c r="AG2235" s="38" t="str">
        <f>IFERROR(HYPERLINK("https://wa.me/"&amp;Tabla2[[#This Row],[CONTACTO]]&amp;"?text="&amp;Tabla2[[#This Row],[Mensaje]],"Enviar mensaje"),"")</f>
        <v>Enviar mensaje</v>
      </c>
      <c r="AH2235" s="15" t="str">
        <f>CONCATENATE(A2235,F2235)</f>
        <v>2234MSNU5103402</v>
      </c>
      <c r="AI2235" s="15" t="str">
        <f>CONCATENATE("ENT-",A2235)</f>
        <v>ENT-2234</v>
      </c>
      <c r="AJ2235" s="15" t="str">
        <f>IF(Tabla2[[#This Row],[Op]]&lt;&gt;"","ENTREGA","")</f>
        <v>ENTREGA</v>
      </c>
      <c r="AK2235" s="40" t="str">
        <f>(Tabla2[[#This Row],[FECHA ENTREGA]]&amp;Tabla2[[#This Row],[HORA ENTREGA]])</f>
        <v>461250,5</v>
      </c>
      <c r="AL2235" s="34" t="str">
        <f>IFERROR(HYPERLINK("https://wa.me/"&amp;Tabla2[[#This Row],[CONTACTO]]&amp;"?text="&amp;Tabla2[[#This Row],[Mensaje]]),"")</f>
        <v>https://wa.me/56993389870?text=Hola!%0AServicio del día 13-04%0A *Cliente:* IMPORTADORA Y COMERCIALIZADORA BZ SPA */ Cont: * MSNU5103402*/ HR Entrega: *12:00* /Dirección: *PuertoMadero 9710, Bodega X36. Pudahuel</v>
      </c>
    </row>
    <row r="2236" spans="1:38" s="15" customFormat="1" ht="16.5" customHeight="1" x14ac:dyDescent="0.2">
      <c r="A2236" s="15">
        <f>ROW(A2235)</f>
        <v>2235</v>
      </c>
      <c r="B2236" s="15">
        <f>IF(J2236=J2235,B2235+1,1)</f>
        <v>17</v>
      </c>
      <c r="C2236" s="15" t="s">
        <v>178</v>
      </c>
      <c r="D2236" s="25" t="s">
        <v>39</v>
      </c>
      <c r="E2236" s="27">
        <v>881664</v>
      </c>
      <c r="F2236" s="27" t="s">
        <v>3465</v>
      </c>
      <c r="G2236" s="27" t="s">
        <v>41</v>
      </c>
      <c r="H2236" s="27">
        <v>5204</v>
      </c>
      <c r="I2236" s="27" t="s">
        <v>3466</v>
      </c>
      <c r="J2236" s="28">
        <v>46125</v>
      </c>
      <c r="K2236" s="26">
        <v>0.33333333333333331</v>
      </c>
      <c r="L2236" s="26"/>
      <c r="M2236" s="27" t="s">
        <v>82</v>
      </c>
      <c r="N2236" s="25">
        <f>IFERROR(VLOOKUP(M2236,Data!$J$1:$K$58,2,0),"")</f>
        <v>56944277110</v>
      </c>
      <c r="O2236" s="27" t="s">
        <v>83</v>
      </c>
      <c r="P2236" s="27"/>
      <c r="Q2236" s="27" t="s">
        <v>1003</v>
      </c>
      <c r="R2236" s="27" t="s">
        <v>446</v>
      </c>
      <c r="S2236" s="27" t="s">
        <v>82</v>
      </c>
      <c r="T2236" s="27"/>
      <c r="U2236" s="28">
        <v>46125</v>
      </c>
      <c r="X2236" s="27"/>
      <c r="Y2236" s="27"/>
      <c r="Z2236" s="29"/>
      <c r="AA2236" s="29">
        <v>0.28125</v>
      </c>
      <c r="AB2236" s="29">
        <v>0.4861111111111111</v>
      </c>
      <c r="AC2236" s="30">
        <v>46125</v>
      </c>
      <c r="AD2236" s="15" t="str">
        <f>IF(Tabla2[[#This Row],[HORA ENTREGA]]="DIRECTO","On time", IF(AA2236&lt;&gt;"",IF(Tabla2[[#This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36" s="15" t="str">
        <f>MID(Tabla2[[#This Row],[TIPO]],1,3)</f>
        <v xml:space="preserve">40 </v>
      </c>
      <c r="AF22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INVERSIERRA S A */ Cont: * ONEU0805491*/ HR Entrega: *08:00* /Dirección: *AVENIDA PEDRO FONTOBA 6350, HUECHURABA</v>
      </c>
      <c r="AG2236" s="38" t="str">
        <f>IFERROR(HYPERLINK("https://wa.me/"&amp;Tabla2[[#This Row],[CONTACTO]]&amp;"?text="&amp;Tabla2[[#This Row],[Mensaje]],"Enviar mensaje"),"")</f>
        <v>Enviar mensaje</v>
      </c>
      <c r="AH2236" s="15" t="str">
        <f>CONCATENATE(A2236,F2236)</f>
        <v>2235ONEU0805491</v>
      </c>
      <c r="AI2236" s="15" t="str">
        <f>CONCATENATE("ENT-",A2236)</f>
        <v>ENT-2235</v>
      </c>
      <c r="AJ2236" s="15" t="str">
        <f>IF(Tabla2[[#This Row],[Op]]&lt;&gt;"","ENTREGA","")</f>
        <v>ENTREGA</v>
      </c>
      <c r="AK2236" s="40" t="str">
        <f>(Tabla2[[#This Row],[FECHA ENTREGA]]&amp;Tabla2[[#This Row],[HORA ENTREGA]])</f>
        <v>461250,333333333333333</v>
      </c>
      <c r="AL2236" s="34" t="str">
        <f>IFERROR(HYPERLINK("https://wa.me/"&amp;Tabla2[[#This Row],[CONTACTO]]&amp;"?text="&amp;Tabla2[[#This Row],[Mensaje]]),"")</f>
        <v>https://wa.me/56944277110?text=Hola!%0AServicio del día 13-04%0A *Cliente:* INVERSIERRA S A */ Cont: * ONEU0805491*/ HR Entrega: *08:00* /Dirección: *AVENIDA PEDRO FONTOBA 6350, HUECHURABA</v>
      </c>
    </row>
    <row r="2237" spans="1:38" s="15" customFormat="1" ht="16.5" customHeight="1" x14ac:dyDescent="0.2">
      <c r="A2237" s="15">
        <f>ROW(A2236)</f>
        <v>2236</v>
      </c>
      <c r="B2237" s="15">
        <f>IF(J2237=J2236,B2236+1,1)</f>
        <v>18</v>
      </c>
      <c r="C2237" s="15" t="s">
        <v>178</v>
      </c>
      <c r="D2237" s="25" t="s">
        <v>39</v>
      </c>
      <c r="E2237" s="27">
        <v>882091</v>
      </c>
      <c r="F2237" s="27" t="s">
        <v>3467</v>
      </c>
      <c r="G2237" s="27" t="s">
        <v>41</v>
      </c>
      <c r="H2237" s="27">
        <v>26200</v>
      </c>
      <c r="I2237" s="27" t="s">
        <v>42</v>
      </c>
      <c r="J2237" s="28">
        <v>46125</v>
      </c>
      <c r="K2237" s="26">
        <v>0.33333333333333331</v>
      </c>
      <c r="L2237" s="26"/>
      <c r="M2237" s="27" t="s">
        <v>164</v>
      </c>
      <c r="N2237" s="25">
        <f>IFERROR(VLOOKUP(M2237,Data!$J$1:$K$58,2,0),"")</f>
        <v>56967398822</v>
      </c>
      <c r="O2237" s="27" t="s">
        <v>165</v>
      </c>
      <c r="P2237" s="27"/>
      <c r="Q2237" s="27" t="s">
        <v>1005</v>
      </c>
      <c r="R2237" s="27" t="s">
        <v>280</v>
      </c>
      <c r="S2237" s="27" t="s">
        <v>164</v>
      </c>
      <c r="T2237" s="27"/>
      <c r="U2237" s="28">
        <v>46125</v>
      </c>
      <c r="X2237" s="27"/>
      <c r="Y2237" s="27"/>
      <c r="Z2237" s="29"/>
      <c r="AA2237" s="29">
        <v>0.2951388888888889</v>
      </c>
      <c r="AB2237" s="29">
        <v>0.45833333333333331</v>
      </c>
      <c r="AC2237" s="30">
        <v>46125</v>
      </c>
      <c r="AD2237" s="15" t="str">
        <f>IF(Tabla2[[#This Row],[HORA ENTREGA]]="DIRECTO","On time", IF(AA2237&lt;&gt;"",IF(Tabla2[[#This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37" s="15" t="str">
        <f>MID(Tabla2[[#This Row],[TIPO]],1,3)</f>
        <v xml:space="preserve">40 </v>
      </c>
      <c r="AF22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INVERSIERRA S A */ Cont: * CGMU5242890*/ HR Entrega: *08:00* /Dirección: *ALCALDE GUZMAN 0121, G32; QUILICURA</v>
      </c>
      <c r="AG2237" s="38" t="str">
        <f>IFERROR(HYPERLINK("https://wa.me/"&amp;Tabla2[[#This Row],[CONTACTO]]&amp;"?text="&amp;Tabla2[[#This Row],[Mensaje]],"Enviar mensaje"),"")</f>
        <v>Enviar mensaje</v>
      </c>
      <c r="AH2237" s="15" t="str">
        <f>CONCATENATE(A2237,F2237)</f>
        <v>2236CGMU5242890</v>
      </c>
      <c r="AI2237" s="15" t="str">
        <f>CONCATENATE("ENT-",A2237)</f>
        <v>ENT-2236</v>
      </c>
      <c r="AJ2237" s="15" t="str">
        <f>IF(Tabla2[[#This Row],[Op]]&lt;&gt;"","ENTREGA","")</f>
        <v>ENTREGA</v>
      </c>
      <c r="AK2237" s="40" t="str">
        <f>(Tabla2[[#This Row],[FECHA ENTREGA]]&amp;Tabla2[[#This Row],[HORA ENTREGA]])</f>
        <v>461250,333333333333333</v>
      </c>
      <c r="AL2237" s="34" t="str">
        <f>IFERROR(HYPERLINK("https://wa.me/"&amp;Tabla2[[#This Row],[CONTACTO]]&amp;"?text="&amp;Tabla2[[#This Row],[Mensaje]]),"")</f>
        <v>https://wa.me/56967398822?text=Hola!%0AServicio del día 13-04%0A *Cliente:* INVERSIERRA S A */ Cont: * CGMU5242890*/ HR Entrega: *08:00* /Dirección: *ALCALDE GUZMAN 0121, G32; QUILICURA</v>
      </c>
    </row>
    <row r="2238" spans="1:38" s="15" customFormat="1" ht="16.5" customHeight="1" x14ac:dyDescent="0.2">
      <c r="A2238" s="15">
        <f>ROW(A2237)</f>
        <v>2237</v>
      </c>
      <c r="B2238" s="15">
        <f>IF(J2238=J2237,B2237+1,1)</f>
        <v>19</v>
      </c>
      <c r="C2238" s="15" t="s">
        <v>178</v>
      </c>
      <c r="D2238" s="25" t="s">
        <v>39</v>
      </c>
      <c r="E2238" s="27">
        <v>881670</v>
      </c>
      <c r="F2238" s="27" t="s">
        <v>3468</v>
      </c>
      <c r="G2238" s="27" t="s">
        <v>41</v>
      </c>
      <c r="H2238" s="27">
        <v>5680</v>
      </c>
      <c r="I2238" s="27" t="s">
        <v>3469</v>
      </c>
      <c r="J2238" s="28">
        <v>46125</v>
      </c>
      <c r="K2238" s="26">
        <v>0.5</v>
      </c>
      <c r="L2238" s="26"/>
      <c r="M2238" s="27" t="s">
        <v>389</v>
      </c>
      <c r="N2238" s="25">
        <f>IFERROR(VLOOKUP(M2238,Data!$J$1:$K$58,2,0),"")</f>
        <v>56988336520</v>
      </c>
      <c r="O2238" s="27" t="s">
        <v>390</v>
      </c>
      <c r="P2238" s="27"/>
      <c r="Q2238" s="27" t="s">
        <v>1003</v>
      </c>
      <c r="R2238" s="27" t="s">
        <v>446</v>
      </c>
      <c r="S2238" s="27" t="s">
        <v>3266</v>
      </c>
      <c r="T2238" s="27"/>
      <c r="U2238" s="28">
        <v>46129</v>
      </c>
      <c r="X2238" s="27"/>
      <c r="Y2238" s="27"/>
      <c r="Z2238" s="29"/>
      <c r="AA2238" s="29">
        <v>0.52569444444444446</v>
      </c>
      <c r="AB2238" s="29">
        <v>0.62847222222222221</v>
      </c>
      <c r="AC2238" s="30">
        <v>46125</v>
      </c>
      <c r="AD2238" s="15" t="str">
        <f>IF(Tabla2[[#This Row],[HORA ENTREGA]]="DIRECTO","On time", IF(AA2238&lt;&gt;"",IF(Tabla2[[#This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38" s="15" t="str">
        <f>MID(Tabla2[[#This Row],[TIPO]],1,3)</f>
        <v xml:space="preserve">40 </v>
      </c>
      <c r="AF22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INVERSIERRA S A */ Cont: * FFAU6718512*/ HR Entrega: *12:00* /Dirección: *AVENIDA PEDRO FONTOBA 6350, HUECHURABA</v>
      </c>
      <c r="AG2238" s="38" t="str">
        <f>IFERROR(HYPERLINK("https://wa.me/"&amp;Tabla2[[#This Row],[CONTACTO]]&amp;"?text="&amp;Tabla2[[#This Row],[Mensaje]],"Enviar mensaje"),"")</f>
        <v>Enviar mensaje</v>
      </c>
      <c r="AH2238" s="15" t="str">
        <f>CONCATENATE(A2238,F2238)</f>
        <v>2237FFAU6718512</v>
      </c>
      <c r="AI2238" s="15" t="str">
        <f>CONCATENATE("ENT-",A2238)</f>
        <v>ENT-2237</v>
      </c>
      <c r="AJ2238" s="15" t="str">
        <f>IF(Tabla2[[#This Row],[Op]]&lt;&gt;"","ENTREGA","")</f>
        <v>ENTREGA</v>
      </c>
      <c r="AK2238" s="40" t="str">
        <f>(Tabla2[[#This Row],[FECHA ENTREGA]]&amp;Tabla2[[#This Row],[HORA ENTREGA]])</f>
        <v>461250,5</v>
      </c>
      <c r="AL2238" s="34" t="str">
        <f>IFERROR(HYPERLINK("https://wa.me/"&amp;Tabla2[[#This Row],[CONTACTO]]&amp;"?text="&amp;Tabla2[[#This Row],[Mensaje]]),"")</f>
        <v>https://wa.me/56988336520?text=Hola!%0AServicio del día 13-04%0A *Cliente:* INVERSIERRA S A */ Cont: * FFAU6718512*/ HR Entrega: *12:00* /Dirección: *AVENIDA PEDRO FONTOBA 6350, HUECHURABA</v>
      </c>
    </row>
    <row r="2239" spans="1:38" s="15" customFormat="1" ht="16.5" customHeight="1" x14ac:dyDescent="0.2">
      <c r="A2239" s="15">
        <f>ROW(A2238)</f>
        <v>2238</v>
      </c>
      <c r="B2239" s="15">
        <f>IF(J2239=J2238,B2238+1,1)</f>
        <v>20</v>
      </c>
      <c r="C2239" s="15" t="s">
        <v>2040</v>
      </c>
      <c r="D2239" s="25" t="s">
        <v>39</v>
      </c>
      <c r="E2239" s="27">
        <v>504054</v>
      </c>
      <c r="F2239" s="27" t="s">
        <v>3470</v>
      </c>
      <c r="G2239" s="27" t="s">
        <v>41</v>
      </c>
      <c r="H2239" s="27">
        <v>4240</v>
      </c>
      <c r="I2239" s="27">
        <v>0.39583333333333331</v>
      </c>
      <c r="J2239" s="28">
        <v>46125</v>
      </c>
      <c r="K2239" s="26">
        <v>0.33333333333333331</v>
      </c>
      <c r="L2239" s="26"/>
      <c r="M2239" s="27" t="s">
        <v>366</v>
      </c>
      <c r="N2239" s="25">
        <f>IFERROR(VLOOKUP(M2239,Data!$J$1:$K$58,2,0),"")</f>
        <v>56967386251</v>
      </c>
      <c r="O2239" s="27" t="s">
        <v>367</v>
      </c>
      <c r="P2239" s="27"/>
      <c r="Q2239" s="27" t="s">
        <v>2042</v>
      </c>
      <c r="R2239" s="27" t="s">
        <v>218</v>
      </c>
      <c r="S2239" s="27" t="s">
        <v>366</v>
      </c>
      <c r="T2239" s="27"/>
      <c r="U2239" s="28">
        <v>46125</v>
      </c>
      <c r="X2239" s="27"/>
      <c r="Y2239" s="27"/>
      <c r="Z2239" s="29"/>
      <c r="AA2239" s="29">
        <v>0.42083333333333334</v>
      </c>
      <c r="AB2239" s="29">
        <v>0.43194444444444446</v>
      </c>
      <c r="AC2239" s="30">
        <v>46125</v>
      </c>
      <c r="AD2239" s="15" t="str">
        <f>IF(Tabla2[[#This Row],[HORA ENTREGA]]="DIRECTO","On time", IF(AA2239&lt;&gt;"",IF(Tabla2[[#This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39" s="15" t="str">
        <f>MID(Tabla2[[#This Row],[TIPO]],1,3)</f>
        <v xml:space="preserve">40 </v>
      </c>
      <c r="AF22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LOG SERVICES SPA */ Cont: * HAMU2530940*/ HR Entrega: *08:00* /Dirección: *CLAUDIO ARRAU 8600, PUDAHUEL</v>
      </c>
      <c r="AG2239" s="38" t="str">
        <f>IFERROR(HYPERLINK("https://wa.me/"&amp;Tabla2[[#This Row],[CONTACTO]]&amp;"?text="&amp;Tabla2[[#This Row],[Mensaje]],"Enviar mensaje"),"")</f>
        <v>Enviar mensaje</v>
      </c>
      <c r="AH2239" s="15" t="str">
        <f>CONCATENATE(A2239,F2239)</f>
        <v>2238HAMU2530940</v>
      </c>
      <c r="AI2239" s="15" t="str">
        <f>CONCATENATE("ENT-",A2239)</f>
        <v>ENT-2238</v>
      </c>
      <c r="AJ2239" s="15" t="str">
        <f>IF(Tabla2[[#This Row],[Op]]&lt;&gt;"","ENTREGA","")</f>
        <v>ENTREGA</v>
      </c>
      <c r="AK2239" s="40" t="str">
        <f>(Tabla2[[#This Row],[FECHA ENTREGA]]&amp;Tabla2[[#This Row],[HORA ENTREGA]])</f>
        <v>461250,333333333333333</v>
      </c>
      <c r="AL2239" s="34" t="str">
        <f>IFERROR(HYPERLINK("https://wa.me/"&amp;Tabla2[[#This Row],[CONTACTO]]&amp;"?text="&amp;Tabla2[[#This Row],[Mensaje]]),"")</f>
        <v>https://wa.me/56967386251?text=Hola!%0AServicio del día 13-04%0A *Cliente:* LOG SERVICES SPA */ Cont: * HAMU2530940*/ HR Entrega: *08:00* /Dirección: *CLAUDIO ARRAU 8600, PUDAHUEL</v>
      </c>
    </row>
    <row r="2240" spans="1:38" s="15" customFormat="1" ht="16.5" customHeight="1" x14ac:dyDescent="0.2">
      <c r="A2240" s="15">
        <f>ROW(A2239)</f>
        <v>2239</v>
      </c>
      <c r="B2240" s="15">
        <f>IF(J2240=J2239,B2239+1,1)</f>
        <v>21</v>
      </c>
      <c r="C2240" s="15" t="s">
        <v>2040</v>
      </c>
      <c r="D2240" s="25" t="s">
        <v>39</v>
      </c>
      <c r="E2240" s="27">
        <v>504054</v>
      </c>
      <c r="F2240" s="27" t="s">
        <v>3471</v>
      </c>
      <c r="G2240" s="27" t="s">
        <v>41</v>
      </c>
      <c r="H2240" s="27">
        <v>4240</v>
      </c>
      <c r="I2240" s="27">
        <v>0.39861111111111114</v>
      </c>
      <c r="J2240" s="28">
        <v>46125</v>
      </c>
      <c r="K2240" s="26">
        <v>0.33333333333333331</v>
      </c>
      <c r="L2240" s="26"/>
      <c r="M2240" s="27" t="s">
        <v>313</v>
      </c>
      <c r="N2240" s="25">
        <f>IFERROR(VLOOKUP(M2240,Data!$J$1:$K$58,2,0),"")</f>
        <v>56967387744</v>
      </c>
      <c r="O2240" s="27" t="s">
        <v>314</v>
      </c>
      <c r="P2240" s="27"/>
      <c r="Q2240" s="27" t="s">
        <v>2042</v>
      </c>
      <c r="R2240" s="27" t="s">
        <v>218</v>
      </c>
      <c r="S2240" s="27" t="s">
        <v>3170</v>
      </c>
      <c r="T2240" s="27"/>
      <c r="U2240" s="28">
        <v>46125</v>
      </c>
      <c r="X2240" s="27"/>
      <c r="Y2240" s="27"/>
      <c r="Z2240" s="29"/>
      <c r="AA2240" s="29">
        <v>0.34166666666666667</v>
      </c>
      <c r="AB2240" s="29">
        <v>0.375</v>
      </c>
      <c r="AC2240" s="30">
        <v>46125</v>
      </c>
      <c r="AD2240" s="15" t="str">
        <f>IF(Tabla2[[#This Row],[HORA ENTREGA]]="DIRECTO","On time", IF(AA2240&lt;&gt;"",IF(Tabla2[[#This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40" s="15" t="str">
        <f>MID(Tabla2[[#This Row],[TIPO]],1,3)</f>
        <v xml:space="preserve">40 </v>
      </c>
      <c r="AF22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LOG SERVICES SPA */ Cont: * HAMU5126824*/ HR Entrega: *08:00* /Dirección: *CLAUDIO ARRAU 8600, PUDAHUEL</v>
      </c>
      <c r="AG2240" s="38" t="str">
        <f>IFERROR(HYPERLINK("https://wa.me/"&amp;Tabla2[[#This Row],[CONTACTO]]&amp;"?text="&amp;Tabla2[[#This Row],[Mensaje]],"Enviar mensaje"),"")</f>
        <v>Enviar mensaje</v>
      </c>
      <c r="AH2240" s="15" t="str">
        <f>CONCATENATE(A2240,F2240)</f>
        <v>2239HAMU5126824</v>
      </c>
      <c r="AI2240" s="15" t="str">
        <f>CONCATENATE("ENT-",A2240)</f>
        <v>ENT-2239</v>
      </c>
      <c r="AJ2240" s="15" t="str">
        <f>IF(Tabla2[[#This Row],[Op]]&lt;&gt;"","ENTREGA","")</f>
        <v>ENTREGA</v>
      </c>
      <c r="AK2240" s="40" t="str">
        <f>(Tabla2[[#This Row],[FECHA ENTREGA]]&amp;Tabla2[[#This Row],[HORA ENTREGA]])</f>
        <v>461250,333333333333333</v>
      </c>
      <c r="AL2240" s="34" t="str">
        <f>IFERROR(HYPERLINK("https://wa.me/"&amp;Tabla2[[#This Row],[CONTACTO]]&amp;"?text="&amp;Tabla2[[#This Row],[Mensaje]]),"")</f>
        <v>https://wa.me/56967387744?text=Hola!%0AServicio del día 13-04%0A *Cliente:* LOG SERVICES SPA */ Cont: * HAMU5126824*/ HR Entrega: *08:00* /Dirección: *CLAUDIO ARRAU 8600, PUDAHUEL</v>
      </c>
    </row>
    <row r="2241" spans="1:38" s="15" customFormat="1" ht="16.5" customHeight="1" x14ac:dyDescent="0.2">
      <c r="A2241" s="15">
        <f>ROW(A2240)</f>
        <v>2240</v>
      </c>
      <c r="B2241" s="15">
        <f>IF(J2241=J2240,B2240+1,1)</f>
        <v>22</v>
      </c>
      <c r="C2241" s="15" t="s">
        <v>2040</v>
      </c>
      <c r="D2241" s="25" t="s">
        <v>39</v>
      </c>
      <c r="E2241" s="27">
        <v>504054</v>
      </c>
      <c r="F2241" s="27" t="s">
        <v>3472</v>
      </c>
      <c r="G2241" s="27" t="s">
        <v>41</v>
      </c>
      <c r="H2241" s="27">
        <v>4240</v>
      </c>
      <c r="I2241" s="27">
        <v>0.3972222222222222</v>
      </c>
      <c r="J2241" s="28">
        <v>46125</v>
      </c>
      <c r="K2241" s="26">
        <v>0.33333333333333331</v>
      </c>
      <c r="L2241" s="26"/>
      <c r="M2241" s="27" t="s">
        <v>215</v>
      </c>
      <c r="N2241" s="25">
        <f>IFERROR(VLOOKUP(M2241,Data!$J$1:$K$58,2,0),"")</f>
        <v>56978089957</v>
      </c>
      <c r="O2241" s="27" t="s">
        <v>216</v>
      </c>
      <c r="P2241" s="27"/>
      <c r="Q2241" s="27" t="s">
        <v>2042</v>
      </c>
      <c r="R2241" s="27" t="s">
        <v>218</v>
      </c>
      <c r="S2241" s="27" t="s">
        <v>3072</v>
      </c>
      <c r="T2241" s="27"/>
      <c r="U2241" s="28">
        <v>46125</v>
      </c>
      <c r="X2241" s="27"/>
      <c r="Y2241" s="27"/>
      <c r="Z2241" s="29"/>
      <c r="AA2241" s="29">
        <v>0.3298611111111111</v>
      </c>
      <c r="AB2241" s="29">
        <v>0.36805555555555558</v>
      </c>
      <c r="AC2241" s="30">
        <v>46125</v>
      </c>
      <c r="AD2241" s="15" t="str">
        <f>IF(Tabla2[[#This Row],[HORA ENTREGA]]="DIRECTO","On time", IF(AA2241&lt;&gt;"",IF(Tabla2[[#This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41" s="15" t="str">
        <f>MID(Tabla2[[#This Row],[TIPO]],1,3)</f>
        <v xml:space="preserve">40 </v>
      </c>
      <c r="AF22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LOG SERVICES SPA */ Cont: * HLXU8599474*/ HR Entrega: *08:00* /Dirección: *CLAUDIO ARRAU 8600, PUDAHUEL</v>
      </c>
      <c r="AG2241" s="38" t="str">
        <f>IFERROR(HYPERLINK("https://wa.me/"&amp;Tabla2[[#This Row],[CONTACTO]]&amp;"?text="&amp;Tabla2[[#This Row],[Mensaje]],"Enviar mensaje"),"")</f>
        <v>Enviar mensaje</v>
      </c>
      <c r="AH2241" s="15" t="str">
        <f>CONCATENATE(A2241,F2241)</f>
        <v>2240HLXU8599474</v>
      </c>
      <c r="AI2241" s="15" t="str">
        <f>CONCATENATE("ENT-",A2241)</f>
        <v>ENT-2240</v>
      </c>
      <c r="AJ2241" s="15" t="str">
        <f>IF(Tabla2[[#This Row],[Op]]&lt;&gt;"","ENTREGA","")</f>
        <v>ENTREGA</v>
      </c>
      <c r="AK2241" s="40" t="str">
        <f>(Tabla2[[#This Row],[FECHA ENTREGA]]&amp;Tabla2[[#This Row],[HORA ENTREGA]])</f>
        <v>461250,333333333333333</v>
      </c>
      <c r="AL2241" s="34" t="str">
        <f>IFERROR(HYPERLINK("https://wa.me/"&amp;Tabla2[[#This Row],[CONTACTO]]&amp;"?text="&amp;Tabla2[[#This Row],[Mensaje]]),"")</f>
        <v>https://wa.me/56978089957?text=Hola!%0AServicio del día 13-04%0A *Cliente:* LOG SERVICES SPA */ Cont: * HLXU8599474*/ HR Entrega: *08:00* /Dirección: *CLAUDIO ARRAU 8600, PUDAHUEL</v>
      </c>
    </row>
    <row r="2242" spans="1:38" s="15" customFormat="1" ht="16.5" customHeight="1" x14ac:dyDescent="0.2">
      <c r="A2242" s="15">
        <f>ROW(A2241)</f>
        <v>2241</v>
      </c>
      <c r="B2242" s="15">
        <f>IF(J2242=J2241,B2241+1,1)</f>
        <v>23</v>
      </c>
      <c r="C2242" s="15" t="s">
        <v>2040</v>
      </c>
      <c r="D2242" s="25" t="s">
        <v>39</v>
      </c>
      <c r="E2242" s="27">
        <v>504054</v>
      </c>
      <c r="F2242" s="27" t="s">
        <v>3473</v>
      </c>
      <c r="G2242" s="27" t="s">
        <v>41</v>
      </c>
      <c r="H2242" s="27">
        <v>4240</v>
      </c>
      <c r="I2242" s="27" t="s">
        <v>2725</v>
      </c>
      <c r="J2242" s="28">
        <v>46125</v>
      </c>
      <c r="K2242" s="26">
        <v>0.375</v>
      </c>
      <c r="L2242" s="26"/>
      <c r="M2242" s="27" t="s">
        <v>313</v>
      </c>
      <c r="N2242" s="25">
        <f>IFERROR(VLOOKUP(M2242,Data!$J$1:$K$58,2,0),"")</f>
        <v>56967387744</v>
      </c>
      <c r="O2242" s="27" t="s">
        <v>314</v>
      </c>
      <c r="P2242" s="27"/>
      <c r="Q2242" s="27" t="s">
        <v>2042</v>
      </c>
      <c r="R2242" s="27" t="s">
        <v>218</v>
      </c>
      <c r="S2242" s="27" t="s">
        <v>3170</v>
      </c>
      <c r="T2242" s="27"/>
      <c r="U2242" s="28">
        <v>46125</v>
      </c>
      <c r="X2242" s="27"/>
      <c r="Y2242" s="27"/>
      <c r="Z2242" s="29"/>
      <c r="AA2242" s="29">
        <v>0.64930555555555558</v>
      </c>
      <c r="AB2242" s="29">
        <v>0.65625</v>
      </c>
      <c r="AC2242" s="30">
        <v>46125</v>
      </c>
      <c r="AD2242" s="15" t="str">
        <f>IF(Tabla2[[#This Row],[HORA ENTREGA]]="DIRECTO","On time", IF(AA2242&lt;&gt;"",IF(Tabla2[[#This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42" s="15" t="str">
        <f>MID(Tabla2[[#This Row],[TIPO]],1,3)</f>
        <v xml:space="preserve">40 </v>
      </c>
      <c r="AF22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LOG SERVICES SPA */ Cont: * UACU5795545*/ HR Entrega: *09:00* /Dirección: *CLAUDIO ARRAU 8600, PUDAHUEL</v>
      </c>
      <c r="AG2242" s="38" t="str">
        <f>IFERROR(HYPERLINK("https://wa.me/"&amp;Tabla2[[#This Row],[CONTACTO]]&amp;"?text="&amp;Tabla2[[#This Row],[Mensaje]],"Enviar mensaje"),"")</f>
        <v>Enviar mensaje</v>
      </c>
      <c r="AH2242" s="15" t="str">
        <f>CONCATENATE(A2242,F2242)</f>
        <v>2241UACU5795545</v>
      </c>
      <c r="AI2242" s="15" t="str">
        <f>CONCATENATE("ENT-",A2242)</f>
        <v>ENT-2241</v>
      </c>
      <c r="AJ2242" s="15" t="str">
        <f>IF(Tabla2[[#This Row],[Op]]&lt;&gt;"","ENTREGA","")</f>
        <v>ENTREGA</v>
      </c>
      <c r="AK2242" s="40" t="str">
        <f>(Tabla2[[#This Row],[FECHA ENTREGA]]&amp;Tabla2[[#This Row],[HORA ENTREGA]])</f>
        <v>461250,375</v>
      </c>
      <c r="AL2242" s="34" t="str">
        <f>IFERROR(HYPERLINK("https://wa.me/"&amp;Tabla2[[#This Row],[CONTACTO]]&amp;"?text="&amp;Tabla2[[#This Row],[Mensaje]]),"")</f>
        <v>https://wa.me/56967387744?text=Hola!%0AServicio del día 13-04%0A *Cliente:* LOG SERVICES SPA */ Cont: * UACU5795545*/ HR Entrega: *09:00* /Dirección: *CLAUDIO ARRAU 8600, PUDAHUEL</v>
      </c>
    </row>
    <row r="2243" spans="1:38" s="15" customFormat="1" ht="16.5" customHeight="1" x14ac:dyDescent="0.2">
      <c r="A2243" s="15">
        <f>ROW(A2242)</f>
        <v>2242</v>
      </c>
      <c r="B2243" s="15">
        <f>IF(J2243=J2242,B2242+1,1)</f>
        <v>24</v>
      </c>
      <c r="C2243" s="15" t="s">
        <v>2040</v>
      </c>
      <c r="D2243" s="25" t="s">
        <v>39</v>
      </c>
      <c r="E2243" s="27">
        <v>504054</v>
      </c>
      <c r="F2243" s="27" t="s">
        <v>3474</v>
      </c>
      <c r="G2243" s="27" t="s">
        <v>41</v>
      </c>
      <c r="H2243" s="27">
        <v>4240</v>
      </c>
      <c r="I2243" s="27">
        <v>0.39305555555555555</v>
      </c>
      <c r="J2243" s="28">
        <v>46125</v>
      </c>
      <c r="K2243" s="26">
        <v>0.375</v>
      </c>
      <c r="L2243" s="26"/>
      <c r="M2243" s="27" t="s">
        <v>233</v>
      </c>
      <c r="N2243" s="25">
        <f>IFERROR(VLOOKUP(M2243,Data!$J$1:$K$58,2,0),"")</f>
        <v>56998494086</v>
      </c>
      <c r="O2243" s="27" t="s">
        <v>234</v>
      </c>
      <c r="P2243" s="27"/>
      <c r="Q2243" s="27" t="s">
        <v>2042</v>
      </c>
      <c r="R2243" s="27" t="s">
        <v>218</v>
      </c>
      <c r="S2243" s="27" t="s">
        <v>3157</v>
      </c>
      <c r="T2243" s="27"/>
      <c r="U2243" s="28">
        <v>46125</v>
      </c>
      <c r="X2243" s="27"/>
      <c r="Y2243" s="27"/>
      <c r="Z2243" s="29"/>
      <c r="AA2243" s="29">
        <v>0.49722222222222223</v>
      </c>
      <c r="AB2243" s="29">
        <v>0.5083333333333333</v>
      </c>
      <c r="AC2243" s="30">
        <v>46125</v>
      </c>
      <c r="AD2243" s="15" t="str">
        <f>IF(Tabla2[[#This Row],[HORA ENTREGA]]="DIRECTO","On time", IF(AA2243&lt;&gt;"",IF(Tabla2[[#This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43" s="15" t="str">
        <f>MID(Tabla2[[#This Row],[TIPO]],1,3)</f>
        <v xml:space="preserve">40 </v>
      </c>
      <c r="AF22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LOG SERVICES SPA */ Cont: * TCLU9558054*/ HR Entrega: *09:00* /Dirección: *CLAUDIO ARRAU 8600, PUDAHUEL</v>
      </c>
      <c r="AG2243" s="38" t="str">
        <f>IFERROR(HYPERLINK("https://wa.me/"&amp;Tabla2[[#This Row],[CONTACTO]]&amp;"?text="&amp;Tabla2[[#This Row],[Mensaje]],"Enviar mensaje"),"")</f>
        <v>Enviar mensaje</v>
      </c>
      <c r="AH2243" s="15" t="str">
        <f>CONCATENATE(A2243,F2243)</f>
        <v>2242TCLU9558054</v>
      </c>
      <c r="AI2243" s="15" t="str">
        <f>CONCATENATE("ENT-",A2243)</f>
        <v>ENT-2242</v>
      </c>
      <c r="AJ2243" s="15" t="str">
        <f>IF(Tabla2[[#This Row],[Op]]&lt;&gt;"","ENTREGA","")</f>
        <v>ENTREGA</v>
      </c>
      <c r="AK2243" s="40" t="str">
        <f>(Tabla2[[#This Row],[FECHA ENTREGA]]&amp;Tabla2[[#This Row],[HORA ENTREGA]])</f>
        <v>461250,375</v>
      </c>
      <c r="AL2243" s="34" t="str">
        <f>IFERROR(HYPERLINK("https://wa.me/"&amp;Tabla2[[#This Row],[CONTACTO]]&amp;"?text="&amp;Tabla2[[#This Row],[Mensaje]]),"")</f>
        <v>https://wa.me/56998494086?text=Hola!%0AServicio del día 13-04%0A *Cliente:* LOG SERVICES SPA */ Cont: * TCLU9558054*/ HR Entrega: *09:00* /Dirección: *CLAUDIO ARRAU 8600, PUDAHUEL</v>
      </c>
    </row>
    <row r="2244" spans="1:38" s="15" customFormat="1" ht="16.5" customHeight="1" x14ac:dyDescent="0.2">
      <c r="A2244" s="15">
        <f>ROW(A2243)</f>
        <v>2243</v>
      </c>
      <c r="B2244" s="15">
        <f>IF(J2244=J2243,B2243+1,1)</f>
        <v>25</v>
      </c>
      <c r="C2244" s="15" t="s">
        <v>204</v>
      </c>
      <c r="D2244" s="25" t="s">
        <v>39</v>
      </c>
      <c r="E2244" s="27">
        <v>1186617</v>
      </c>
      <c r="F2244" s="27" t="s">
        <v>3475</v>
      </c>
      <c r="G2244" s="27" t="s">
        <v>64</v>
      </c>
      <c r="H2244" s="27">
        <v>9000</v>
      </c>
      <c r="I2244" s="27" t="s">
        <v>42</v>
      </c>
      <c r="J2244" s="28">
        <v>46125</v>
      </c>
      <c r="K2244" s="26">
        <v>0.35416666666666669</v>
      </c>
      <c r="L2244" s="26"/>
      <c r="M2244" s="27" t="s">
        <v>273</v>
      </c>
      <c r="N2244" s="25">
        <f>IFERROR(VLOOKUP(M2244,Data!$J$1:$K$58,2,0),"")</f>
        <v>56950103942</v>
      </c>
      <c r="O2244" s="27" t="s">
        <v>274</v>
      </c>
      <c r="P2244" s="27"/>
      <c r="Q2244" s="27" t="s">
        <v>1999</v>
      </c>
      <c r="R2244" s="27" t="s">
        <v>280</v>
      </c>
      <c r="S2244" s="27" t="s">
        <v>366</v>
      </c>
      <c r="T2244" s="27"/>
      <c r="U2244" s="28">
        <v>46128</v>
      </c>
      <c r="X2244" s="27"/>
      <c r="Y2244" s="27"/>
      <c r="Z2244" s="29"/>
      <c r="AA2244" s="29">
        <v>0.29722222222222222</v>
      </c>
      <c r="AB2244" s="29">
        <v>0.4201388888888889</v>
      </c>
      <c r="AC2244" s="30">
        <v>46125</v>
      </c>
      <c r="AD2244" s="15" t="str">
        <f>IF(Tabla2[[#This Row],[HORA ENTREGA]]="DIRECTO","On time", IF(AA2244&lt;&gt;"",IF(Tabla2[[#This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44" s="15" t="str">
        <f>MID(Tabla2[[#This Row],[TIPO]],1,3)</f>
        <v xml:space="preserve">20 </v>
      </c>
      <c r="AF22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OXIQUIM S A */ Cont: * MCDU3140643*/ HR Entrega: *08:30* /Dirección: *CAÑAVERAL 901, QUILICURA</v>
      </c>
      <c r="AG2244" s="38" t="str">
        <f>IFERROR(HYPERLINK("https://wa.me/"&amp;Tabla2[[#This Row],[CONTACTO]]&amp;"?text="&amp;Tabla2[[#This Row],[Mensaje]],"Enviar mensaje"),"")</f>
        <v>Enviar mensaje</v>
      </c>
      <c r="AH2244" s="15" t="str">
        <f>CONCATENATE(A2244,F2244)</f>
        <v>2243MCDU3140643</v>
      </c>
      <c r="AI2244" s="15" t="str">
        <f>CONCATENATE("ENT-",A2244)</f>
        <v>ENT-2243</v>
      </c>
      <c r="AJ2244" s="15" t="str">
        <f>IF(Tabla2[[#This Row],[Op]]&lt;&gt;"","ENTREGA","")</f>
        <v>ENTREGA</v>
      </c>
      <c r="AK2244" s="40" t="str">
        <f>(Tabla2[[#This Row],[FECHA ENTREGA]]&amp;Tabla2[[#This Row],[HORA ENTREGA]])</f>
        <v>461250,354166666666667</v>
      </c>
      <c r="AL2244" s="34" t="str">
        <f>IFERROR(HYPERLINK("https://wa.me/"&amp;Tabla2[[#This Row],[CONTACTO]]&amp;"?text="&amp;Tabla2[[#This Row],[Mensaje]]),"")</f>
        <v>https://wa.me/56950103942?text=Hola!%0AServicio del día 13-04%0A *Cliente:* OXIQUIM S A */ Cont: * MCDU3140643*/ HR Entrega: *08:30* /Dirección: *CAÑAVERAL 901, QUILICURA</v>
      </c>
    </row>
    <row r="2245" spans="1:38" s="15" customFormat="1" ht="16.5" customHeight="1" x14ac:dyDescent="0.2">
      <c r="A2245" s="15">
        <f>ROW(A2244)</f>
        <v>2244</v>
      </c>
      <c r="B2245" s="15">
        <f>IF(J2245=J2244,B2244+1,1)</f>
        <v>26</v>
      </c>
      <c r="C2245" s="15" t="s">
        <v>204</v>
      </c>
      <c r="D2245" s="25" t="s">
        <v>39</v>
      </c>
      <c r="E2245" s="27">
        <v>1191016</v>
      </c>
      <c r="F2245" s="27" t="s">
        <v>3476</v>
      </c>
      <c r="G2245" s="27" t="s">
        <v>41</v>
      </c>
      <c r="H2245" s="27">
        <v>20480</v>
      </c>
      <c r="I2245" s="27" t="s">
        <v>3477</v>
      </c>
      <c r="J2245" s="28">
        <v>46125</v>
      </c>
      <c r="K2245" s="26">
        <v>0.35416666666666669</v>
      </c>
      <c r="L2245" s="26"/>
      <c r="M2245" s="27" t="s">
        <v>112</v>
      </c>
      <c r="N2245" s="25">
        <f>IFERROR(VLOOKUP(M2245,Data!$J$1:$K$58,2,0),"")</f>
        <v>56990025702</v>
      </c>
      <c r="O2245" s="27" t="s">
        <v>61</v>
      </c>
      <c r="P2245" s="27"/>
      <c r="Q2245" s="27" t="s">
        <v>1999</v>
      </c>
      <c r="R2245" s="27" t="s">
        <v>1844</v>
      </c>
      <c r="S2245" s="27" t="s">
        <v>112</v>
      </c>
      <c r="T2245" s="27"/>
      <c r="U2245" s="28">
        <v>46125</v>
      </c>
      <c r="X2245" s="27"/>
      <c r="Y2245" s="27"/>
      <c r="Z2245" s="29"/>
      <c r="AA2245" s="29">
        <v>0.35069444444444442</v>
      </c>
      <c r="AB2245" s="29">
        <v>0.46180555555555558</v>
      </c>
      <c r="AC2245" s="30">
        <v>46125</v>
      </c>
      <c r="AD2245" s="15" t="str">
        <f>IF(Tabla2[[#This Row],[HORA ENTREGA]]="DIRECTO","On time", IF(AA2245&lt;&gt;"",IF(Tabla2[[#This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45" s="15" t="str">
        <f>MID(Tabla2[[#This Row],[TIPO]],1,3)</f>
        <v xml:space="preserve">40 </v>
      </c>
      <c r="AF22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OXIQUIM S A */ Cont: * MRSU3184910*/ HR Entrega: *08:30* /Dirección: *CAÑAVERAL 901, QUILICURA</v>
      </c>
      <c r="AG2245" s="38" t="str">
        <f>IFERROR(HYPERLINK("https://wa.me/"&amp;Tabla2[[#This Row],[CONTACTO]]&amp;"?text="&amp;Tabla2[[#This Row],[Mensaje]],"Enviar mensaje"),"")</f>
        <v>Enviar mensaje</v>
      </c>
      <c r="AH2245" s="15" t="str">
        <f>CONCATENATE(A2245,F2245)</f>
        <v>2244MRSU3184910</v>
      </c>
      <c r="AI2245" s="15" t="str">
        <f>CONCATENATE("ENT-",A2245)</f>
        <v>ENT-2244</v>
      </c>
      <c r="AJ2245" s="15" t="str">
        <f>IF(Tabla2[[#This Row],[Op]]&lt;&gt;"","ENTREGA","")</f>
        <v>ENTREGA</v>
      </c>
      <c r="AK2245" s="40" t="str">
        <f>(Tabla2[[#This Row],[FECHA ENTREGA]]&amp;Tabla2[[#This Row],[HORA ENTREGA]])</f>
        <v>461250,354166666666667</v>
      </c>
      <c r="AL2245" s="34" t="str">
        <f>IFERROR(HYPERLINK("https://wa.me/"&amp;Tabla2[[#This Row],[CONTACTO]]&amp;"?text="&amp;Tabla2[[#This Row],[Mensaje]]),"")</f>
        <v>https://wa.me/56990025702?text=Hola!%0AServicio del día 13-04%0A *Cliente:* OXIQUIM S A */ Cont: * MRSU3184910*/ HR Entrega: *08:30* /Dirección: *CAÑAVERAL 901, QUILICURA</v>
      </c>
    </row>
    <row r="2246" spans="1:38" s="15" customFormat="1" ht="16.5" customHeight="1" x14ac:dyDescent="0.2">
      <c r="A2246" s="15">
        <f>ROW(A2245)</f>
        <v>2245</v>
      </c>
      <c r="B2246" s="15">
        <f>IF(J2246=J2245,B2245+1,1)</f>
        <v>27</v>
      </c>
      <c r="C2246" s="15" t="s">
        <v>204</v>
      </c>
      <c r="D2246" s="25" t="s">
        <v>39</v>
      </c>
      <c r="E2246" s="27" t="s">
        <v>3478</v>
      </c>
      <c r="F2246" s="27" t="s">
        <v>3479</v>
      </c>
      <c r="G2246" s="27" t="s">
        <v>41</v>
      </c>
      <c r="H2246" s="27">
        <v>26288</v>
      </c>
      <c r="I2246" s="27" t="s">
        <v>3480</v>
      </c>
      <c r="J2246" s="28">
        <v>46125</v>
      </c>
      <c r="K2246" s="26">
        <v>0.5</v>
      </c>
      <c r="L2246" s="26"/>
      <c r="M2246" s="27" t="s">
        <v>158</v>
      </c>
      <c r="N2246" s="25">
        <f>IFERROR(VLOOKUP(M2246,Data!$J$1:$K$58,2,0),"")</f>
        <v>56931745801</v>
      </c>
      <c r="O2246" s="27" t="s">
        <v>370</v>
      </c>
      <c r="P2246" s="27"/>
      <c r="Q2246" s="27" t="s">
        <v>1999</v>
      </c>
      <c r="R2246" s="27" t="s">
        <v>1844</v>
      </c>
      <c r="S2246" s="27" t="s">
        <v>158</v>
      </c>
      <c r="T2246" s="27"/>
      <c r="U2246" s="28">
        <v>46125</v>
      </c>
      <c r="X2246" s="27"/>
      <c r="Y2246" s="27"/>
      <c r="Z2246" s="29"/>
      <c r="AA2246" s="29">
        <v>0.5625</v>
      </c>
      <c r="AB2246" s="29">
        <v>0.65277777777777779</v>
      </c>
      <c r="AC2246" s="30">
        <v>46125</v>
      </c>
      <c r="AD2246" s="15" t="str">
        <f>IF(Tabla2[[#This Row],[HORA ENTREGA]]="DIRECTO","On time", IF(AA2246&lt;&gt;"",IF(Tabla2[[#This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46" s="15" t="str">
        <f>MID(Tabla2[[#This Row],[TIPO]],1,3)</f>
        <v xml:space="preserve">40 </v>
      </c>
      <c r="AF22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OXIQUIM S A */ Cont: * SUDU8618376*/ HR Entrega: *12:00* /Dirección: *CAÑAVERAL 901, QUILICURA</v>
      </c>
      <c r="AG2246" s="38" t="str">
        <f>IFERROR(HYPERLINK("https://wa.me/"&amp;Tabla2[[#This Row],[CONTACTO]]&amp;"?text="&amp;Tabla2[[#This Row],[Mensaje]],"Enviar mensaje"),"")</f>
        <v>Enviar mensaje</v>
      </c>
      <c r="AH2246" s="15" t="str">
        <f>CONCATENATE(A2246,F2246)</f>
        <v>2245SUDU8618376</v>
      </c>
      <c r="AI2246" s="15" t="str">
        <f>CONCATENATE("ENT-",A2246)</f>
        <v>ENT-2245</v>
      </c>
      <c r="AJ2246" s="15" t="str">
        <f>IF(Tabla2[[#This Row],[Op]]&lt;&gt;"","ENTREGA","")</f>
        <v>ENTREGA</v>
      </c>
      <c r="AK2246" s="40" t="str">
        <f>(Tabla2[[#This Row],[FECHA ENTREGA]]&amp;Tabla2[[#This Row],[HORA ENTREGA]])</f>
        <v>461250,5</v>
      </c>
      <c r="AL2246" s="34" t="str">
        <f>IFERROR(HYPERLINK("https://wa.me/"&amp;Tabla2[[#This Row],[CONTACTO]]&amp;"?text="&amp;Tabla2[[#This Row],[Mensaje]]),"")</f>
        <v>https://wa.me/56931745801?text=Hola!%0AServicio del día 13-04%0A *Cliente:* OXIQUIM S A */ Cont: * SUDU8618376*/ HR Entrega: *12:00* /Dirección: *CAÑAVERAL 901, QUILICURA</v>
      </c>
    </row>
    <row r="2247" spans="1:38" s="15" customFormat="1" ht="16.5" customHeight="1" x14ac:dyDescent="0.2">
      <c r="A2247" s="15">
        <f>ROW(A2246)</f>
        <v>2246</v>
      </c>
      <c r="B2247" s="15">
        <f>IF(J2247=J2246,B2246+1,1)</f>
        <v>28</v>
      </c>
      <c r="C2247" s="15" t="s">
        <v>1554</v>
      </c>
      <c r="D2247" s="25" t="s">
        <v>39</v>
      </c>
      <c r="E2247" s="27">
        <v>189069</v>
      </c>
      <c r="F2247" s="27" t="s">
        <v>3481</v>
      </c>
      <c r="G2247" s="27" t="s">
        <v>41</v>
      </c>
      <c r="H2247" s="27">
        <v>28205</v>
      </c>
      <c r="I2247" s="27" t="s">
        <v>42</v>
      </c>
      <c r="J2247" s="28">
        <v>46125</v>
      </c>
      <c r="K2247" s="26">
        <v>0.41666666666666669</v>
      </c>
      <c r="L2247" s="26"/>
      <c r="M2247" s="27" t="s">
        <v>144</v>
      </c>
      <c r="N2247" s="25">
        <f>IFERROR(VLOOKUP(M2247,Data!$J$1:$K$58,2,0),"")</f>
        <v>56940144795</v>
      </c>
      <c r="O2247" s="27" t="s">
        <v>145</v>
      </c>
      <c r="P2247" s="27"/>
      <c r="Q2247" s="27" t="s">
        <v>190</v>
      </c>
      <c r="R2247" s="27" t="s">
        <v>1710</v>
      </c>
      <c r="S2247" s="27" t="s">
        <v>3152</v>
      </c>
      <c r="T2247" s="27"/>
      <c r="U2247" s="28">
        <v>46128</v>
      </c>
      <c r="X2247" s="27"/>
      <c r="Y2247" s="27"/>
      <c r="Z2247" s="29"/>
      <c r="AA2247" s="29">
        <v>0.39027777777777778</v>
      </c>
      <c r="AB2247" s="29">
        <v>0.45833333333333331</v>
      </c>
      <c r="AC2247" s="30">
        <v>46125</v>
      </c>
      <c r="AD2247" s="15" t="str">
        <f>IF(Tabla2[[#This Row],[HORA ENTREGA]]="DIRECTO","On time", IF(AA2247&lt;&gt;"",IF(Tabla2[[#This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47" s="15" t="str">
        <f>MID(Tabla2[[#This Row],[TIPO]],1,3)</f>
        <v xml:space="preserve">40 </v>
      </c>
      <c r="AF22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PETROQUIMICA DOW */ Cont: * HLBU3233567*/ HR Entrega: *10:00* /Dirección: *AV. MARTA OSSA RUIZ 601 (CAMINO CASAS VIEJAS); MAIPU </v>
      </c>
      <c r="AG2247" s="38" t="str">
        <f>IFERROR(HYPERLINK("https://wa.me/"&amp;Tabla2[[#This Row],[CONTACTO]]&amp;"?text="&amp;Tabla2[[#This Row],[Mensaje]],"Enviar mensaje"),"")</f>
        <v>Enviar mensaje</v>
      </c>
      <c r="AH2247" s="15" t="str">
        <f>CONCATENATE(A2247,F2247)</f>
        <v>2246HLBU3233567</v>
      </c>
      <c r="AI2247" s="15" t="str">
        <f>CONCATENATE("ENT-",A2247)</f>
        <v>ENT-2246</v>
      </c>
      <c r="AJ2247" s="15" t="str">
        <f>IF(Tabla2[[#This Row],[Op]]&lt;&gt;"","ENTREGA","")</f>
        <v>ENTREGA</v>
      </c>
      <c r="AK2247" s="40" t="str">
        <f>(Tabla2[[#This Row],[FECHA ENTREGA]]&amp;Tabla2[[#This Row],[HORA ENTREGA]])</f>
        <v>461250,416666666666667</v>
      </c>
      <c r="AL2247" s="34" t="str">
        <f>IFERROR(HYPERLINK("https://wa.me/"&amp;Tabla2[[#This Row],[CONTACTO]]&amp;"?text="&amp;Tabla2[[#This Row],[Mensaje]]),"")</f>
        <v xml:space="preserve">https://wa.me/56940144795?text=Hola!%0AServicio del día 13-04%0A *Cliente:* PETROQUIMICA DOW */ Cont: * HLBU3233567*/ HR Entrega: *10:00* /Dirección: *AV. MARTA OSSA RUIZ 601 (CAMINO CASAS VIEJAS); MAIPU </v>
      </c>
    </row>
    <row r="2248" spans="1:38" s="15" customFormat="1" ht="16.5" customHeight="1" x14ac:dyDescent="0.2">
      <c r="A2248" s="15">
        <f>ROW(A2247)</f>
        <v>2247</v>
      </c>
      <c r="B2248" s="15">
        <f>IF(J2248=J2247,B2247+1,1)</f>
        <v>29</v>
      </c>
      <c r="C2248" s="15" t="s">
        <v>1554</v>
      </c>
      <c r="D2248" s="25" t="s">
        <v>39</v>
      </c>
      <c r="E2248" s="27">
        <v>189069</v>
      </c>
      <c r="F2248" s="27" t="s">
        <v>3482</v>
      </c>
      <c r="G2248" s="27" t="s">
        <v>41</v>
      </c>
      <c r="H2248" s="27">
        <v>28205</v>
      </c>
      <c r="I2248" s="27" t="s">
        <v>42</v>
      </c>
      <c r="J2248" s="28">
        <v>46125</v>
      </c>
      <c r="K2248" s="26">
        <v>0.41666666666666669</v>
      </c>
      <c r="L2248" s="26"/>
      <c r="M2248" s="27" t="s">
        <v>300</v>
      </c>
      <c r="N2248" s="25">
        <f>IFERROR(VLOOKUP(M2248,Data!$J$1:$K$58,2,0),"")</f>
        <v>56989844861</v>
      </c>
      <c r="O2248" s="27" t="s">
        <v>301</v>
      </c>
      <c r="P2248" s="27"/>
      <c r="Q2248" s="27" t="s">
        <v>190</v>
      </c>
      <c r="R2248" s="27" t="s">
        <v>1710</v>
      </c>
      <c r="S2248" s="27" t="s">
        <v>300</v>
      </c>
      <c r="T2248" s="27"/>
      <c r="U2248" s="28">
        <v>46125</v>
      </c>
      <c r="X2248" s="27"/>
      <c r="Y2248" s="27"/>
      <c r="Z2248" s="29"/>
      <c r="AA2248" s="29">
        <v>0.52777777777777779</v>
      </c>
      <c r="AB2248" s="29">
        <v>0.62152777777777779</v>
      </c>
      <c r="AC2248" s="30">
        <v>46125</v>
      </c>
      <c r="AD2248" s="15" t="str">
        <f>IF(Tabla2[[#This Row],[HORA ENTREGA]]="DIRECTO","On time", IF(AA2248&lt;&gt;"",IF(Tabla2[[#This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48" s="15" t="str">
        <f>MID(Tabla2[[#This Row],[TIPO]],1,3)</f>
        <v xml:space="preserve">40 </v>
      </c>
      <c r="AF22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PETROQUIMICA DOW */ Cont: * HLBU3436923*/ HR Entrega: *10:00* /Dirección: *AV. MARTA OSSA RUIZ 601 (CAMINO CASAS VIEJAS); MAIPU </v>
      </c>
      <c r="AG2248" s="38" t="str">
        <f>IFERROR(HYPERLINK("https://wa.me/"&amp;Tabla2[[#This Row],[CONTACTO]]&amp;"?text="&amp;Tabla2[[#This Row],[Mensaje]],"Enviar mensaje"),"")</f>
        <v>Enviar mensaje</v>
      </c>
      <c r="AH2248" s="15" t="str">
        <f>CONCATENATE(A2248,F2248)</f>
        <v>2247HLBU3436923</v>
      </c>
      <c r="AI2248" s="15" t="str">
        <f>CONCATENATE("ENT-",A2248)</f>
        <v>ENT-2247</v>
      </c>
      <c r="AJ2248" s="15" t="str">
        <f>IF(Tabla2[[#This Row],[Op]]&lt;&gt;"","ENTREGA","")</f>
        <v>ENTREGA</v>
      </c>
      <c r="AK2248" s="40" t="str">
        <f>(Tabla2[[#This Row],[FECHA ENTREGA]]&amp;Tabla2[[#This Row],[HORA ENTREGA]])</f>
        <v>461250,416666666666667</v>
      </c>
      <c r="AL2248" s="34" t="str">
        <f>IFERROR(HYPERLINK("https://wa.me/"&amp;Tabla2[[#This Row],[CONTACTO]]&amp;"?text="&amp;Tabla2[[#This Row],[Mensaje]]),"")</f>
        <v xml:space="preserve">https://wa.me/56989844861?text=Hola!%0AServicio del día 13-04%0A *Cliente:* PETROQUIMICA DOW */ Cont: * HLBU3436923*/ HR Entrega: *10:00* /Dirección: *AV. MARTA OSSA RUIZ 601 (CAMINO CASAS VIEJAS); MAIPU </v>
      </c>
    </row>
    <row r="2249" spans="1:38" s="15" customFormat="1" ht="16.5" customHeight="1" x14ac:dyDescent="0.2">
      <c r="A2249" s="15">
        <f>ROW(A2248)</f>
        <v>2248</v>
      </c>
      <c r="B2249" s="15">
        <f>IF(J2249=J2248,B2248+1,1)</f>
        <v>30</v>
      </c>
      <c r="C2249" s="15" t="s">
        <v>219</v>
      </c>
      <c r="D2249" s="25" t="s">
        <v>39</v>
      </c>
      <c r="E2249" s="27">
        <v>103567</v>
      </c>
      <c r="F2249" s="27" t="s">
        <v>3483</v>
      </c>
      <c r="G2249" s="27" t="s">
        <v>54</v>
      </c>
      <c r="H2249" s="27">
        <v>23730</v>
      </c>
      <c r="I2249" s="27">
        <v>46123</v>
      </c>
      <c r="J2249" s="28">
        <v>46125</v>
      </c>
      <c r="K2249" s="26">
        <v>0.33333333333333331</v>
      </c>
      <c r="L2249" s="26"/>
      <c r="M2249" s="27" t="s">
        <v>176</v>
      </c>
      <c r="N2249" s="25">
        <f>IFERROR(VLOOKUP(M2249,Data!$J$1:$K$58,2,0),"")</f>
        <v>56968463649</v>
      </c>
      <c r="O2249" s="27" t="s">
        <v>177</v>
      </c>
      <c r="P2249" s="27"/>
      <c r="Q2249" s="27" t="s">
        <v>3484</v>
      </c>
      <c r="R2249" s="27" t="s">
        <v>280</v>
      </c>
      <c r="S2249" s="27" t="s">
        <v>3141</v>
      </c>
      <c r="T2249" s="27"/>
      <c r="U2249" s="28">
        <v>46125</v>
      </c>
      <c r="X2249" s="27"/>
      <c r="Y2249" s="27"/>
      <c r="Z2249" s="29"/>
      <c r="AA2249" s="29">
        <v>0.30902777777777779</v>
      </c>
      <c r="AB2249" s="29">
        <v>0.42569444444444443</v>
      </c>
      <c r="AC2249" s="30">
        <v>46125</v>
      </c>
      <c r="AD2249" s="15" t="str">
        <f>IF(Tabla2[[#This Row],[HORA ENTREGA]]="DIRECTO","On time", IF(AA2249&lt;&gt;"",IF(Tabla2[[#This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49" s="15" t="str">
        <f>MID(Tabla2[[#This Row],[TIPO]],1,3)</f>
        <v xml:space="preserve">40 </v>
      </c>
      <c r="AF22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RENDIC S.A. */ Cont: * TCLU1327423*/ HR Entrega: *08:00* /Dirección: *Camino lo Aguirre 537, Pudahuel, Santiago</v>
      </c>
      <c r="AG2249" s="38" t="str">
        <f>IFERROR(HYPERLINK("https://wa.me/"&amp;Tabla2[[#This Row],[CONTACTO]]&amp;"?text="&amp;Tabla2[[#This Row],[Mensaje]],"Enviar mensaje"),"")</f>
        <v>Enviar mensaje</v>
      </c>
      <c r="AH2249" s="15" t="str">
        <f>CONCATENATE(A2249,F2249)</f>
        <v>2248TCLU1327423</v>
      </c>
      <c r="AI2249" s="15" t="str">
        <f>CONCATENATE("ENT-",A2249)</f>
        <v>ENT-2248</v>
      </c>
      <c r="AJ2249" s="15" t="str">
        <f>IF(Tabla2[[#This Row],[Op]]&lt;&gt;"","ENTREGA","")</f>
        <v>ENTREGA</v>
      </c>
      <c r="AK2249" s="40" t="str">
        <f>(Tabla2[[#This Row],[FECHA ENTREGA]]&amp;Tabla2[[#This Row],[HORA ENTREGA]])</f>
        <v>461250,333333333333333</v>
      </c>
      <c r="AL2249" s="34" t="str">
        <f>IFERROR(HYPERLINK("https://wa.me/"&amp;Tabla2[[#This Row],[CONTACTO]]&amp;"?text="&amp;Tabla2[[#This Row],[Mensaje]]),"")</f>
        <v>https://wa.me/56968463649?text=Hola!%0AServicio del día 13-04%0A *Cliente:* RENDIC S.A. */ Cont: * TCLU1327423*/ HR Entrega: *08:00* /Dirección: *Camino lo Aguirre 537, Pudahuel, Santiago</v>
      </c>
    </row>
    <row r="2250" spans="1:38" s="15" customFormat="1" ht="16.5" customHeight="1" x14ac:dyDescent="0.2">
      <c r="A2250" s="15">
        <f>ROW(A2249)</f>
        <v>2249</v>
      </c>
      <c r="B2250" s="15">
        <f>IF(J2250=J2249,B2249+1,1)</f>
        <v>31</v>
      </c>
      <c r="C2250" s="15" t="s">
        <v>219</v>
      </c>
      <c r="D2250" s="25" t="s">
        <v>39</v>
      </c>
      <c r="E2250" s="27">
        <v>103173</v>
      </c>
      <c r="F2250" s="27" t="s">
        <v>3485</v>
      </c>
      <c r="G2250" s="27" t="s">
        <v>41</v>
      </c>
      <c r="H2250" s="27">
        <v>3970</v>
      </c>
      <c r="I2250" s="27" t="s">
        <v>42</v>
      </c>
      <c r="J2250" s="28">
        <v>46125</v>
      </c>
      <c r="K2250" s="26">
        <v>0.375</v>
      </c>
      <c r="L2250" s="26"/>
      <c r="M2250" s="27" t="s">
        <v>104</v>
      </c>
      <c r="N2250" s="25">
        <f>IFERROR(VLOOKUP(M2250,Data!$J$1:$K$58,2,0),"")</f>
        <v>56966749395</v>
      </c>
      <c r="O2250" s="27" t="s">
        <v>253</v>
      </c>
      <c r="P2250" s="27"/>
      <c r="Q2250" s="27" t="s">
        <v>229</v>
      </c>
      <c r="R2250" s="27" t="s">
        <v>74</v>
      </c>
      <c r="S2250" s="27" t="s">
        <v>60</v>
      </c>
      <c r="T2250" s="27"/>
      <c r="U2250" s="28">
        <v>46127</v>
      </c>
      <c r="X2250" s="27"/>
      <c r="Y2250" s="27"/>
      <c r="Z2250" s="29"/>
      <c r="AA2250" s="29">
        <v>0.3576388888888889</v>
      </c>
      <c r="AB2250" s="29">
        <v>0.4375</v>
      </c>
      <c r="AC2250" s="30">
        <v>46125</v>
      </c>
      <c r="AD2250" s="15" t="str">
        <f>IF(Tabla2[[#This Row],[HORA ENTREGA]]="DIRECTO","On time", IF(AA2250&lt;&gt;"",IF(Tabla2[[#This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50" s="15" t="str">
        <f>MID(Tabla2[[#This Row],[TIPO]],1,3)</f>
        <v xml:space="preserve">40 </v>
      </c>
      <c r="AF22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RENDIC S.A. */ Cont: * MSDU8098824*/ HR Entrega: *09:00* /Dirección: *Avenida Miraflores 9700-Bodega 4C, PUDAHUEL</v>
      </c>
      <c r="AG2250" s="38" t="str">
        <f>IFERROR(HYPERLINK("https://wa.me/"&amp;Tabla2[[#This Row],[CONTACTO]]&amp;"?text="&amp;Tabla2[[#This Row],[Mensaje]],"Enviar mensaje"),"")</f>
        <v>Enviar mensaje</v>
      </c>
      <c r="AH2250" s="15" t="str">
        <f>CONCATENATE(A2250,F2250)</f>
        <v>2249MSDU8098824</v>
      </c>
      <c r="AI2250" s="15" t="str">
        <f>CONCATENATE("ENT-",A2250)</f>
        <v>ENT-2249</v>
      </c>
      <c r="AJ2250" s="15" t="str">
        <f>IF(Tabla2[[#This Row],[Op]]&lt;&gt;"","ENTREGA","")</f>
        <v>ENTREGA</v>
      </c>
      <c r="AK2250" s="40" t="str">
        <f>(Tabla2[[#This Row],[FECHA ENTREGA]]&amp;Tabla2[[#This Row],[HORA ENTREGA]])</f>
        <v>461250,375</v>
      </c>
      <c r="AL2250" s="34" t="str">
        <f>IFERROR(HYPERLINK("https://wa.me/"&amp;Tabla2[[#This Row],[CONTACTO]]&amp;"?text="&amp;Tabla2[[#This Row],[Mensaje]]),"")</f>
        <v>https://wa.me/56966749395?text=Hola!%0AServicio del día 13-04%0A *Cliente:* RENDIC S.A. */ Cont: * MSDU8098824*/ HR Entrega: *09:00* /Dirección: *Avenida Miraflores 9700-Bodega 4C, PUDAHUEL</v>
      </c>
    </row>
    <row r="2251" spans="1:38" s="15" customFormat="1" ht="16.5" customHeight="1" x14ac:dyDescent="0.2">
      <c r="A2251" s="15">
        <f>ROW(A2250)</f>
        <v>2250</v>
      </c>
      <c r="B2251" s="15">
        <f>IF(J2251=J2250,B2250+1,1)</f>
        <v>32</v>
      </c>
      <c r="C2251" s="15" t="s">
        <v>219</v>
      </c>
      <c r="D2251" s="25" t="s">
        <v>39</v>
      </c>
      <c r="E2251" s="27">
        <v>103157</v>
      </c>
      <c r="F2251" s="27" t="s">
        <v>3486</v>
      </c>
      <c r="G2251" s="27" t="s">
        <v>465</v>
      </c>
      <c r="H2251" s="27">
        <v>7161</v>
      </c>
      <c r="I2251" s="27" t="s">
        <v>3487</v>
      </c>
      <c r="J2251" s="28">
        <v>46125</v>
      </c>
      <c r="K2251" s="26">
        <v>0.375</v>
      </c>
      <c r="L2251" s="26"/>
      <c r="M2251" s="27" t="s">
        <v>55</v>
      </c>
      <c r="N2251" s="25">
        <f>IFERROR(VLOOKUP(M2251,Data!$J$1:$K$58,2,0),"")</f>
        <v>56992164782</v>
      </c>
      <c r="O2251" s="27" t="s">
        <v>56</v>
      </c>
      <c r="P2251" s="27"/>
      <c r="Q2251" s="27" t="s">
        <v>229</v>
      </c>
      <c r="R2251" s="27" t="s">
        <v>218</v>
      </c>
      <c r="S2251" s="27" t="s">
        <v>55</v>
      </c>
      <c r="T2251" s="27"/>
      <c r="U2251" s="28">
        <v>46125</v>
      </c>
      <c r="X2251" s="27"/>
      <c r="Y2251" s="27"/>
      <c r="Z2251" s="29"/>
      <c r="AA2251" s="29">
        <v>0.3611111111111111</v>
      </c>
      <c r="AB2251" s="29">
        <v>0.47569444444444442</v>
      </c>
      <c r="AC2251" s="30">
        <v>46125</v>
      </c>
      <c r="AD2251" s="15" t="str">
        <f>IF(Tabla2[[#This Row],[HORA ENTREGA]]="DIRECTO","On time", IF(AA2251&lt;&gt;"",IF(Tabla2[[#This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51" s="15" t="str">
        <f>MID(Tabla2[[#This Row],[TIPO]],1,3)</f>
        <v xml:space="preserve">40 </v>
      </c>
      <c r="AF22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RENDIC S.A. */ Cont: * MRKU0514873*/ HR Entrega: *09:00* /Dirección: *Avenida Miraflores 9700-Bodega 4C, PUDAHUEL</v>
      </c>
      <c r="AG2251" s="38" t="str">
        <f>IFERROR(HYPERLINK("https://wa.me/"&amp;Tabla2[[#This Row],[CONTACTO]]&amp;"?text="&amp;Tabla2[[#This Row],[Mensaje]],"Enviar mensaje"),"")</f>
        <v>Enviar mensaje</v>
      </c>
      <c r="AH2251" s="15" t="str">
        <f>CONCATENATE(A2251,F2251)</f>
        <v>2250MRKU0514873</v>
      </c>
      <c r="AI2251" s="15" t="str">
        <f>CONCATENATE("ENT-",A2251)</f>
        <v>ENT-2250</v>
      </c>
      <c r="AJ2251" s="15" t="str">
        <f>IF(Tabla2[[#This Row],[Op]]&lt;&gt;"","ENTREGA","")</f>
        <v>ENTREGA</v>
      </c>
      <c r="AK2251" s="40" t="str">
        <f>(Tabla2[[#This Row],[FECHA ENTREGA]]&amp;Tabla2[[#This Row],[HORA ENTREGA]])</f>
        <v>461250,375</v>
      </c>
      <c r="AL2251" s="34" t="str">
        <f>IFERROR(HYPERLINK("https://wa.me/"&amp;Tabla2[[#This Row],[CONTACTO]]&amp;"?text="&amp;Tabla2[[#This Row],[Mensaje]]),"")</f>
        <v>https://wa.me/56992164782?text=Hola!%0AServicio del día 13-04%0A *Cliente:* RENDIC S.A. */ Cont: * MRKU0514873*/ HR Entrega: *09:00* /Dirección: *Avenida Miraflores 9700-Bodega 4C, PUDAHUEL</v>
      </c>
    </row>
    <row r="2252" spans="1:38" s="15" customFormat="1" ht="16.5" customHeight="1" x14ac:dyDescent="0.2">
      <c r="A2252" s="15">
        <f>ROW(A2251)</f>
        <v>2251</v>
      </c>
      <c r="B2252" s="15">
        <f>IF(J2252=J2251,B2251+1,1)</f>
        <v>33</v>
      </c>
      <c r="C2252" s="15" t="s">
        <v>219</v>
      </c>
      <c r="D2252" s="25" t="s">
        <v>39</v>
      </c>
      <c r="E2252" s="27"/>
      <c r="F2252" s="27" t="s">
        <v>3488</v>
      </c>
      <c r="G2252" s="27"/>
      <c r="H2252" s="27"/>
      <c r="I2252" s="27" t="s">
        <v>3489</v>
      </c>
      <c r="J2252" s="28">
        <v>46125</v>
      </c>
      <c r="K2252" s="26">
        <v>0.5</v>
      </c>
      <c r="L2252" s="26"/>
      <c r="M2252" s="27" t="s">
        <v>133</v>
      </c>
      <c r="N2252" s="25">
        <f>IFERROR(VLOOKUP(M2252,Data!$J$1:$K$58,2,0),"")</f>
        <v>56953801607</v>
      </c>
      <c r="O2252" s="27" t="s">
        <v>134</v>
      </c>
      <c r="P2252" s="27"/>
      <c r="Q2252" s="27" t="s">
        <v>3484</v>
      </c>
      <c r="R2252" s="27" t="s">
        <v>1844</v>
      </c>
      <c r="S2252" s="27" t="s">
        <v>133</v>
      </c>
      <c r="T2252" s="27"/>
      <c r="U2252" s="28">
        <v>46125</v>
      </c>
      <c r="X2252" s="27"/>
      <c r="Y2252" s="27"/>
      <c r="Z2252" s="29"/>
      <c r="AA2252" s="29">
        <v>0.53472222222222221</v>
      </c>
      <c r="AB2252" s="29">
        <v>0.62847222222222221</v>
      </c>
      <c r="AC2252" s="30">
        <v>46125</v>
      </c>
      <c r="AD2252" s="15" t="str">
        <f>IF(Tabla2[[#This Row],[HORA ENTREGA]]="DIRECTO","On time", IF(AA2252&lt;&gt;"",IF(Tabla2[[#This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52" s="15" t="str">
        <f>MID(Tabla2[[#This Row],[TIPO]],1,3)</f>
        <v/>
      </c>
      <c r="AF22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RENDIC S.A. */ Cont: * MNBU0657133*/ HR Entrega: *12:00* /Dirección: *Camino lo Aguirre 537, Pudahuel, Santiago</v>
      </c>
      <c r="AG2252" s="38" t="str">
        <f>IFERROR(HYPERLINK("https://wa.me/"&amp;Tabla2[[#This Row],[CONTACTO]]&amp;"?text="&amp;Tabla2[[#This Row],[Mensaje]],"Enviar mensaje"),"")</f>
        <v>Enviar mensaje</v>
      </c>
      <c r="AH2252" s="15" t="str">
        <f>CONCATENATE(A2252,F2252)</f>
        <v>2251MNBU0657133</v>
      </c>
      <c r="AI2252" s="15" t="str">
        <f>CONCATENATE("ENT-",A2252)</f>
        <v>ENT-2251</v>
      </c>
      <c r="AJ2252" s="15" t="str">
        <f>IF(Tabla2[[#This Row],[Op]]&lt;&gt;"","ENTREGA","")</f>
        <v>ENTREGA</v>
      </c>
      <c r="AK2252" s="40" t="str">
        <f>(Tabla2[[#This Row],[FECHA ENTREGA]]&amp;Tabla2[[#This Row],[HORA ENTREGA]])</f>
        <v>461250,5</v>
      </c>
      <c r="AL2252" s="34" t="str">
        <f>IFERROR(HYPERLINK("https://wa.me/"&amp;Tabla2[[#This Row],[CONTACTO]]&amp;"?text="&amp;Tabla2[[#This Row],[Mensaje]]),"")</f>
        <v>https://wa.me/56953801607?text=Hola!%0AServicio del día 13-04%0A *Cliente:* RENDIC S.A. */ Cont: * MNBU0657133*/ HR Entrega: *12:00* /Dirección: *Camino lo Aguirre 537, Pudahuel, Santiago</v>
      </c>
    </row>
    <row r="2253" spans="1:38" s="15" customFormat="1" ht="16.5" customHeight="1" x14ac:dyDescent="0.2">
      <c r="A2253" s="15">
        <f>ROW(A2252)</f>
        <v>2252</v>
      </c>
      <c r="B2253" s="15">
        <f>IF(J2253=J2252,B2252+1,1)</f>
        <v>34</v>
      </c>
      <c r="C2253" s="15" t="s">
        <v>230</v>
      </c>
      <c r="D2253" s="25" t="s">
        <v>39</v>
      </c>
      <c r="E2253" s="27">
        <v>143096</v>
      </c>
      <c r="F2253" s="27" t="s">
        <v>3490</v>
      </c>
      <c r="G2253" s="27" t="s">
        <v>64</v>
      </c>
      <c r="H2253" s="27">
        <v>7894</v>
      </c>
      <c r="I2253" s="27" t="s">
        <v>42</v>
      </c>
      <c r="J2253" s="28">
        <v>46125</v>
      </c>
      <c r="K2253" s="26">
        <v>0.375</v>
      </c>
      <c r="L2253" s="26"/>
      <c r="M2253" s="27" t="s">
        <v>77</v>
      </c>
      <c r="N2253" s="25">
        <f>IFERROR(VLOOKUP(M2253,Data!$J$1:$K$58,2,0),"")</f>
        <v>56967384794</v>
      </c>
      <c r="O2253" s="27" t="s">
        <v>78</v>
      </c>
      <c r="P2253" s="27"/>
      <c r="Q2253" s="27" t="s">
        <v>2929</v>
      </c>
      <c r="R2253" s="27" t="s">
        <v>74</v>
      </c>
      <c r="S2253" s="27" t="s">
        <v>77</v>
      </c>
      <c r="T2253" s="27"/>
      <c r="U2253" s="28">
        <v>46125</v>
      </c>
      <c r="X2253" s="27"/>
      <c r="Y2253" s="27"/>
      <c r="Z2253" s="29"/>
      <c r="AA2253" s="29">
        <v>0.37152777777777779</v>
      </c>
      <c r="AB2253" s="29">
        <v>0.41736111111111113</v>
      </c>
      <c r="AC2253" s="30">
        <v>46125</v>
      </c>
      <c r="AD2253" s="15" t="str">
        <f>IF(Tabla2[[#This Row],[HORA ENTREGA]]="DIRECTO","On time", IF(AA2253&lt;&gt;"",IF(Tabla2[[#This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53" s="15" t="str">
        <f>MID(Tabla2[[#This Row],[TIPO]],1,3)</f>
        <v xml:space="preserve">20 </v>
      </c>
      <c r="AF22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SISTEMAS HIDRAULICOS E INDUSTRIALES BALFLEX CHILE */ Cont: * MSNU3539850*/ HR Entrega: *09:00* /Dirección: *SANTA ADELA 10120, MAIPÚ</v>
      </c>
      <c r="AG2253" s="38" t="str">
        <f>IFERROR(HYPERLINK("https://wa.me/"&amp;Tabla2[[#This Row],[CONTACTO]]&amp;"?text="&amp;Tabla2[[#This Row],[Mensaje]],"Enviar mensaje"),"")</f>
        <v>Enviar mensaje</v>
      </c>
      <c r="AH2253" s="15" t="str">
        <f>CONCATENATE(A2253,F2253)</f>
        <v>2252MSNU3539850</v>
      </c>
      <c r="AI2253" s="15" t="str">
        <f>CONCATENATE("ENT-",A2253)</f>
        <v>ENT-2252</v>
      </c>
      <c r="AJ2253" s="15" t="str">
        <f>IF(Tabla2[[#This Row],[Op]]&lt;&gt;"","ENTREGA","")</f>
        <v>ENTREGA</v>
      </c>
      <c r="AK2253" s="40" t="str">
        <f>(Tabla2[[#This Row],[FECHA ENTREGA]]&amp;Tabla2[[#This Row],[HORA ENTREGA]])</f>
        <v>461250,375</v>
      </c>
      <c r="AL2253" s="34" t="str">
        <f>IFERROR(HYPERLINK("https://wa.me/"&amp;Tabla2[[#This Row],[CONTACTO]]&amp;"?text="&amp;Tabla2[[#This Row],[Mensaje]]),"")</f>
        <v>https://wa.me/56967384794?text=Hola!%0AServicio del día 13-04%0A *Cliente:* SISTEMAS HIDRAULICOS E INDUSTRIALES BALFLEX CHILE */ Cont: * MSNU3539850*/ HR Entrega: *09:00* /Dirección: *SANTA ADELA 10120, MAIPÚ</v>
      </c>
    </row>
    <row r="2254" spans="1:38" s="15" customFormat="1" ht="16.5" customHeight="1" x14ac:dyDescent="0.2">
      <c r="A2254" s="15">
        <f>ROW(A2253)</f>
        <v>2253</v>
      </c>
      <c r="B2254" s="15">
        <f>IF(J2254=J2253,B2253+1,1)</f>
        <v>35</v>
      </c>
      <c r="C2254" s="15" t="s">
        <v>236</v>
      </c>
      <c r="D2254" s="25" t="s">
        <v>39</v>
      </c>
      <c r="E2254" s="27">
        <v>510527</v>
      </c>
      <c r="F2254" s="27" t="s">
        <v>3491</v>
      </c>
      <c r="G2254" s="27" t="s">
        <v>64</v>
      </c>
      <c r="H2254" s="27">
        <v>26974</v>
      </c>
      <c r="I2254" s="27" t="s">
        <v>42</v>
      </c>
      <c r="J2254" s="28">
        <v>46125</v>
      </c>
      <c r="K2254" s="26">
        <v>0.29166666666666669</v>
      </c>
      <c r="L2254" s="26"/>
      <c r="M2254" s="27" t="s">
        <v>199</v>
      </c>
      <c r="N2254" s="25">
        <f>IFERROR(VLOOKUP(M2254,Data!$J$1:$K$58,2,0),"")</f>
        <v>56975315726</v>
      </c>
      <c r="O2254" s="27" t="s">
        <v>242</v>
      </c>
      <c r="P2254" s="27"/>
      <c r="Q2254" s="27" t="s">
        <v>908</v>
      </c>
      <c r="R2254" s="27" t="s">
        <v>1765</v>
      </c>
      <c r="S2254" s="27" t="s">
        <v>139</v>
      </c>
      <c r="T2254" s="27"/>
      <c r="U2254" s="28">
        <v>46126</v>
      </c>
      <c r="X2254" s="27" t="s">
        <v>2473</v>
      </c>
      <c r="Y2254" s="27"/>
      <c r="Z2254" s="29"/>
      <c r="AA2254" s="29"/>
      <c r="AB2254" s="29"/>
      <c r="AC2254" s="30"/>
      <c r="AD2254" s="15" t="str">
        <f>IF(Tabla2[[#This Row],[HORA ENTREGA]]="DIRECTO","On time", IF(AA2254&lt;&gt;"",IF(Tabla2[[#This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254" s="15" t="str">
        <f>MID(Tabla2[[#This Row],[TIPO]],1,3)</f>
        <v xml:space="preserve">20 </v>
      </c>
      <c r="AF22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SOCIEDAD COMERCIAL MARBEN PETS LTDA */ Cont: * MEDU3587574*/ HR Entrega: *07:00* /Dirección: *Avenida Buzeta #3558. Estación central. Bodega 48</v>
      </c>
      <c r="AG2254" s="38" t="str">
        <f>IFERROR(HYPERLINK("https://wa.me/"&amp;Tabla2[[#This Row],[CONTACTO]]&amp;"?text="&amp;Tabla2[[#This Row],[Mensaje]],"Enviar mensaje"),"")</f>
        <v>Enviar mensaje</v>
      </c>
      <c r="AH2254" s="15" t="str">
        <f>CONCATENATE(A2254,F2254)</f>
        <v>2253MEDU3587574</v>
      </c>
      <c r="AI2254" s="15" t="str">
        <f>CONCATENATE("ENT-",A2254)</f>
        <v>ENT-2253</v>
      </c>
      <c r="AJ2254" s="15" t="str">
        <f>IF(Tabla2[[#This Row],[Op]]&lt;&gt;"","ENTREGA","")</f>
        <v>ENTREGA</v>
      </c>
      <c r="AK2254" s="40" t="str">
        <f>(Tabla2[[#This Row],[FECHA ENTREGA]]&amp;Tabla2[[#This Row],[HORA ENTREGA]])</f>
        <v>461250,291666666666667</v>
      </c>
      <c r="AL2254" s="34" t="str">
        <f>IFERROR(HYPERLINK("https://wa.me/"&amp;Tabla2[[#This Row],[CONTACTO]]&amp;"?text="&amp;Tabla2[[#This Row],[Mensaje]]),"")</f>
        <v>https://wa.me/56975315726?text=Hola!%0AServicio del día 13-04%0A *Cliente:* SOCIEDAD COMERCIAL MARBEN PETS LTDA */ Cont: * MEDU3587574*/ HR Entrega: *07:00* /Dirección: *Avenida Buzeta #3558. Estación central. Bodega 48</v>
      </c>
    </row>
    <row r="2255" spans="1:38" s="15" customFormat="1" ht="16.5" customHeight="1" x14ac:dyDescent="0.2">
      <c r="A2255" s="15">
        <f>ROW(A2254)</f>
        <v>2254</v>
      </c>
      <c r="B2255" s="15">
        <f>IF(J2255=J2254,B2254+1,1)</f>
        <v>36</v>
      </c>
      <c r="C2255" s="15" t="s">
        <v>236</v>
      </c>
      <c r="D2255" s="25" t="s">
        <v>39</v>
      </c>
      <c r="E2255" s="27">
        <v>510527</v>
      </c>
      <c r="F2255" s="27" t="s">
        <v>3492</v>
      </c>
      <c r="G2255" s="27" t="s">
        <v>64</v>
      </c>
      <c r="H2255" s="27">
        <v>29100</v>
      </c>
      <c r="I2255" s="27" t="s">
        <v>42</v>
      </c>
      <c r="J2255" s="28">
        <v>46125</v>
      </c>
      <c r="K2255" s="26">
        <v>0.29166666666666669</v>
      </c>
      <c r="L2255" s="26"/>
      <c r="M2255" s="27" t="s">
        <v>3177</v>
      </c>
      <c r="N2255" s="25" t="str">
        <f>IFERROR(VLOOKUP(M2255,Data!$J$1:$K$58,2,0),"")</f>
        <v/>
      </c>
      <c r="O2255" s="27" t="s">
        <v>222</v>
      </c>
      <c r="P2255" s="27"/>
      <c r="Q2255" s="27" t="s">
        <v>908</v>
      </c>
      <c r="R2255" s="27" t="s">
        <v>1765</v>
      </c>
      <c r="S2255" s="27" t="s">
        <v>3177</v>
      </c>
      <c r="T2255" s="27"/>
      <c r="U2255" s="28">
        <v>46125</v>
      </c>
      <c r="X2255" s="27"/>
      <c r="Y2255" s="27"/>
      <c r="Z2255" s="29"/>
      <c r="AA2255" s="29">
        <v>0.37986111111111109</v>
      </c>
      <c r="AB2255" s="29">
        <v>0.53819444444444442</v>
      </c>
      <c r="AC2255" s="30">
        <v>46125</v>
      </c>
      <c r="AD2255" s="15" t="str">
        <f>IF(Tabla2[[#This Row],[HORA ENTREGA]]="DIRECTO","On time", IF(AA2255&lt;&gt;"",IF(Tabla2[[#This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55" s="15" t="str">
        <f>MID(Tabla2[[#This Row],[TIPO]],1,3)</f>
        <v xml:space="preserve">20 </v>
      </c>
      <c r="AF22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SOCIEDAD COMERCIAL MARBEN PETS LTDA */ Cont: * MSMU3725342*/ HR Entrega: *07:00* /Dirección: *Avenida Buzeta #3558. Estación central. Bodega 48</v>
      </c>
      <c r="AG2255" s="38" t="str">
        <f>IFERROR(HYPERLINK("https://wa.me/"&amp;Tabla2[[#This Row],[CONTACTO]]&amp;"?text="&amp;Tabla2[[#This Row],[Mensaje]],"Enviar mensaje"),"")</f>
        <v>Enviar mensaje</v>
      </c>
      <c r="AH2255" s="15" t="str">
        <f>CONCATENATE(A2255,F2255)</f>
        <v>2254MSMU3725342</v>
      </c>
      <c r="AI2255" s="15" t="str">
        <f>CONCATENATE("ENT-",A2255)</f>
        <v>ENT-2254</v>
      </c>
      <c r="AJ2255" s="15" t="str">
        <f>IF(Tabla2[[#This Row],[Op]]&lt;&gt;"","ENTREGA","")</f>
        <v>ENTREGA</v>
      </c>
      <c r="AK2255" s="40" t="str">
        <f>(Tabla2[[#This Row],[FECHA ENTREGA]]&amp;Tabla2[[#This Row],[HORA ENTREGA]])</f>
        <v>461250,291666666666667</v>
      </c>
      <c r="AL2255" s="34" t="str">
        <f>IFERROR(HYPERLINK("https://wa.me/"&amp;Tabla2[[#This Row],[CONTACTO]]&amp;"?text="&amp;Tabla2[[#This Row],[Mensaje]]),"")</f>
        <v>https://wa.me/?text=Hola!%0AServicio del día 13-04%0A *Cliente:* SOCIEDAD COMERCIAL MARBEN PETS LTDA */ Cont: * MSMU3725342*/ HR Entrega: *07:00* /Dirección: *Avenida Buzeta #3558. Estación central. Bodega 48</v>
      </c>
    </row>
    <row r="2256" spans="1:38" s="15" customFormat="1" ht="16.5" customHeight="1" x14ac:dyDescent="0.2">
      <c r="A2256" s="15">
        <f>ROW(A2255)</f>
        <v>2255</v>
      </c>
      <c r="B2256" s="15">
        <f>IF(J2256=J2255,B2255+1,1)</f>
        <v>37</v>
      </c>
      <c r="C2256" s="15" t="s">
        <v>236</v>
      </c>
      <c r="D2256" s="25" t="s">
        <v>39</v>
      </c>
      <c r="E2256" s="27">
        <v>298775</v>
      </c>
      <c r="F2256" s="27" t="s">
        <v>3493</v>
      </c>
      <c r="G2256" s="27" t="s">
        <v>64</v>
      </c>
      <c r="H2256" s="27">
        <v>30000</v>
      </c>
      <c r="I2256" s="27" t="s">
        <v>42</v>
      </c>
      <c r="J2256" s="28">
        <v>46125</v>
      </c>
      <c r="K2256" s="26">
        <v>0.33333333333333331</v>
      </c>
      <c r="L2256" s="26"/>
      <c r="M2256" s="27" t="s">
        <v>158</v>
      </c>
      <c r="N2256" s="25">
        <f>IFERROR(VLOOKUP(M2256,Data!$J$1:$K$58,2,0),"")</f>
        <v>56931745801</v>
      </c>
      <c r="O2256" s="27" t="s">
        <v>370</v>
      </c>
      <c r="P2256" s="27"/>
      <c r="Q2256" s="27" t="s">
        <v>1707</v>
      </c>
      <c r="R2256" s="27" t="s">
        <v>1765</v>
      </c>
      <c r="S2256" s="27" t="s">
        <v>3072</v>
      </c>
      <c r="T2256" s="27"/>
      <c r="U2256" s="28">
        <v>46128</v>
      </c>
      <c r="X2256" s="27"/>
      <c r="Y2256" s="27"/>
      <c r="Z2256" s="29"/>
      <c r="AA2256" s="29">
        <v>0.3298611111111111</v>
      </c>
      <c r="AB2256" s="29">
        <v>0.45833333333333331</v>
      </c>
      <c r="AC2256" s="30">
        <v>46125</v>
      </c>
      <c r="AD2256" s="15" t="str">
        <f>IF(Tabla2[[#This Row],[HORA ENTREGA]]="DIRECTO","On time", IF(AA2256&lt;&gt;"",IF(Tabla2[[#This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56" s="15" t="str">
        <f>MID(Tabla2[[#This Row],[TIPO]],1,3)</f>
        <v xml:space="preserve">20 </v>
      </c>
      <c r="AF22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SOCIEDAD COMERCIAL MARBEN PETS LTDA */ Cont: * MSCU6314221*/ HR Entrega: *08:00* /Dirección: *RL705UTA F-852 LA FRAGUA 931, LOTE NUMERO 32 CARPAS BLANCAS </v>
      </c>
      <c r="AG2256" s="38" t="str">
        <f>IFERROR(HYPERLINK("https://wa.me/"&amp;Tabla2[[#This Row],[CONTACTO]]&amp;"?text="&amp;Tabla2[[#This Row],[Mensaje]],"Enviar mensaje"),"")</f>
        <v>Enviar mensaje</v>
      </c>
      <c r="AH2256" s="15" t="str">
        <f>CONCATENATE(A2256,F2256)</f>
        <v>2255MSCU6314221</v>
      </c>
      <c r="AI2256" s="15" t="str">
        <f>CONCATENATE("ENT-",A2256)</f>
        <v>ENT-2255</v>
      </c>
      <c r="AJ2256" s="15" t="str">
        <f>IF(Tabla2[[#This Row],[Op]]&lt;&gt;"","ENTREGA","")</f>
        <v>ENTREGA</v>
      </c>
      <c r="AK2256" s="40" t="str">
        <f>(Tabla2[[#This Row],[FECHA ENTREGA]]&amp;Tabla2[[#This Row],[HORA ENTREGA]])</f>
        <v>461250,333333333333333</v>
      </c>
      <c r="AL2256" s="34" t="str">
        <f>IFERROR(HYPERLINK("https://wa.me/"&amp;Tabla2[[#This Row],[CONTACTO]]&amp;"?text="&amp;Tabla2[[#This Row],[Mensaje]]),"")</f>
        <v xml:space="preserve">https://wa.me/56931745801?text=Hola!%0AServicio del día 13-04%0A *Cliente:* SOCIEDAD COMERCIAL MARBEN PETS LTDA */ Cont: * MSCU6314221*/ HR Entrega: *08:00* /Dirección: *RL705UTA F-852 LA FRAGUA 931, LOTE NUMERO 32 CARPAS BLANCAS </v>
      </c>
    </row>
    <row r="2257" spans="1:38" s="15" customFormat="1" ht="16.5" customHeight="1" x14ac:dyDescent="0.2">
      <c r="A2257" s="15">
        <f>ROW(A2256)</f>
        <v>2256</v>
      </c>
      <c r="B2257" s="15">
        <f>IF(J2257=J2256,B2256+1,1)</f>
        <v>38</v>
      </c>
      <c r="C2257" s="15" t="s">
        <v>236</v>
      </c>
      <c r="D2257" s="25" t="s">
        <v>39</v>
      </c>
      <c r="E2257" s="27">
        <v>508693</v>
      </c>
      <c r="F2257" s="27" t="s">
        <v>3494</v>
      </c>
      <c r="G2257" s="27" t="s">
        <v>64</v>
      </c>
      <c r="H2257" s="27">
        <v>29100</v>
      </c>
      <c r="I2257" s="27" t="s">
        <v>42</v>
      </c>
      <c r="J2257" s="28">
        <v>46125</v>
      </c>
      <c r="K2257" s="26">
        <v>0.33333333333333331</v>
      </c>
      <c r="L2257" s="26" t="s">
        <v>3363</v>
      </c>
      <c r="M2257" s="27" t="s">
        <v>45</v>
      </c>
      <c r="N2257" s="25">
        <f>IFERROR(VLOOKUP(M2257,Data!$J$1:$K$58,2,0),"")</f>
        <v>56950981572</v>
      </c>
      <c r="O2257" s="27" t="s">
        <v>46</v>
      </c>
      <c r="P2257" s="27"/>
      <c r="Q2257" s="27" t="s">
        <v>1853</v>
      </c>
      <c r="R2257" s="27" t="s">
        <v>74</v>
      </c>
      <c r="S2257" s="27" t="s">
        <v>3266</v>
      </c>
      <c r="T2257" s="27"/>
      <c r="U2257" s="28">
        <v>46125</v>
      </c>
      <c r="X2257" s="27"/>
      <c r="Y2257" s="27"/>
      <c r="Z2257" s="29"/>
      <c r="AA2257" s="29">
        <v>0.33333333333333331</v>
      </c>
      <c r="AB2257" s="29">
        <v>0.46875</v>
      </c>
      <c r="AC2257" s="30">
        <v>46125</v>
      </c>
      <c r="AD2257" s="15" t="str">
        <f>IF(Tabla2[[#This Row],[HORA ENTREGA]]="DIRECTO","On time", IF(AA2257&lt;&gt;"",IF(Tabla2[[#This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57" s="15" t="str">
        <f>MID(Tabla2[[#This Row],[TIPO]],1,3)</f>
        <v xml:space="preserve">20 </v>
      </c>
      <c r="AF22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SOCIEDAD COMERCIAL MARBEN PETS LTDA */ Cont: * BEAU2831783*/ HR Entrega: *08:00* /Dirección: *Santa rosa 15551 la pintana</v>
      </c>
      <c r="AG2257" s="38" t="str">
        <f>IFERROR(HYPERLINK("https://wa.me/"&amp;Tabla2[[#This Row],[CONTACTO]]&amp;"?text="&amp;Tabla2[[#This Row],[Mensaje]],"Enviar mensaje"),"")</f>
        <v>Enviar mensaje</v>
      </c>
      <c r="AH2257" s="15" t="str">
        <f>CONCATENATE(A2257,F2257)</f>
        <v>2256BEAU2831783</v>
      </c>
      <c r="AI2257" s="15" t="str">
        <f>CONCATENATE("ENT-",A2257)</f>
        <v>ENT-2256</v>
      </c>
      <c r="AJ2257" s="15" t="str">
        <f>IF(Tabla2[[#This Row],[Op]]&lt;&gt;"","ENTREGA","")</f>
        <v>ENTREGA</v>
      </c>
      <c r="AK2257" s="40" t="str">
        <f>(Tabla2[[#This Row],[FECHA ENTREGA]]&amp;Tabla2[[#This Row],[HORA ENTREGA]])</f>
        <v>461250,333333333333333</v>
      </c>
      <c r="AL2257" s="34" t="str">
        <f>IFERROR(HYPERLINK("https://wa.me/"&amp;Tabla2[[#This Row],[CONTACTO]]&amp;"?text="&amp;Tabla2[[#This Row],[Mensaje]]),"")</f>
        <v>https://wa.me/56950981572?text=Hola!%0AServicio del día 13-04%0A *Cliente:* SOCIEDAD COMERCIAL MARBEN PETS LTDA */ Cont: * BEAU2831783*/ HR Entrega: *08:00* /Dirección: *Santa rosa 15551 la pintana</v>
      </c>
    </row>
    <row r="2258" spans="1:38" s="15" customFormat="1" ht="16.5" customHeight="1" x14ac:dyDescent="0.2">
      <c r="A2258" s="15">
        <f>ROW(A2257)</f>
        <v>2257</v>
      </c>
      <c r="B2258" s="15">
        <f>IF(J2258=J2257,B2257+1,1)</f>
        <v>39</v>
      </c>
      <c r="C2258" s="15" t="s">
        <v>236</v>
      </c>
      <c r="D2258" s="25" t="s">
        <v>39</v>
      </c>
      <c r="E2258" s="27">
        <v>298775</v>
      </c>
      <c r="F2258" s="27" t="s">
        <v>3495</v>
      </c>
      <c r="G2258" s="27" t="s">
        <v>64</v>
      </c>
      <c r="H2258" s="27">
        <v>30000</v>
      </c>
      <c r="I2258" s="27" t="s">
        <v>42</v>
      </c>
      <c r="J2258" s="28">
        <v>46125</v>
      </c>
      <c r="K2258" s="26">
        <v>0.33333333333333331</v>
      </c>
      <c r="L2258" s="26"/>
      <c r="M2258" s="27" t="s">
        <v>211</v>
      </c>
      <c r="N2258" s="25">
        <f>IFERROR(VLOOKUP(M2258,Data!$J$1:$K$58,2,0),"")</f>
        <v>56961282379</v>
      </c>
      <c r="O2258" s="27" t="s">
        <v>212</v>
      </c>
      <c r="P2258" s="27"/>
      <c r="Q2258" s="27" t="s">
        <v>1707</v>
      </c>
      <c r="R2258" s="27" t="s">
        <v>169</v>
      </c>
      <c r="S2258" s="27" t="s">
        <v>151</v>
      </c>
      <c r="T2258" s="27"/>
      <c r="U2258" s="28">
        <v>46128</v>
      </c>
      <c r="X2258" s="27"/>
      <c r="Y2258" s="27"/>
      <c r="Z2258" s="29"/>
      <c r="AA2258" s="29">
        <v>0.34583333333333333</v>
      </c>
      <c r="AB2258" s="29">
        <v>0.66666666666666663</v>
      </c>
      <c r="AC2258" s="30">
        <v>46125</v>
      </c>
      <c r="AD2258" s="15" t="str">
        <f>IF(Tabla2[[#This Row],[HORA ENTREGA]]="DIRECTO","On time", IF(AA2258&lt;&gt;"",IF(Tabla2[[#This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58" s="15" t="str">
        <f>MID(Tabla2[[#This Row],[TIPO]],1,3)</f>
        <v xml:space="preserve">20 </v>
      </c>
      <c r="AF22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SOCIEDAD COMERCIAL MARBEN PETS LTDA */ Cont: * MSNU1853630*/ HR Entrega: *08:00* /Dirección: *RL705UTA F-852 LA FRAGUA 931, LOTE NUMERO 32 CARPAS BLANCAS </v>
      </c>
      <c r="AG2258" s="38" t="str">
        <f>IFERROR(HYPERLINK("https://wa.me/"&amp;Tabla2[[#This Row],[CONTACTO]]&amp;"?text="&amp;Tabla2[[#This Row],[Mensaje]],"Enviar mensaje"),"")</f>
        <v>Enviar mensaje</v>
      </c>
      <c r="AH2258" s="15" t="str">
        <f>CONCATENATE(A2258,F2258)</f>
        <v>2257MSNU1853630</v>
      </c>
      <c r="AI2258" s="15" t="str">
        <f>CONCATENATE("ENT-",A2258)</f>
        <v>ENT-2257</v>
      </c>
      <c r="AJ2258" s="15" t="str">
        <f>IF(Tabla2[[#This Row],[Op]]&lt;&gt;"","ENTREGA","")</f>
        <v>ENTREGA</v>
      </c>
      <c r="AK2258" s="40" t="str">
        <f>(Tabla2[[#This Row],[FECHA ENTREGA]]&amp;Tabla2[[#This Row],[HORA ENTREGA]])</f>
        <v>461250,333333333333333</v>
      </c>
      <c r="AL2258" s="34" t="str">
        <f>IFERROR(HYPERLINK("https://wa.me/"&amp;Tabla2[[#This Row],[CONTACTO]]&amp;"?text="&amp;Tabla2[[#This Row],[Mensaje]]),"")</f>
        <v xml:space="preserve">https://wa.me/56961282379?text=Hola!%0AServicio del día 13-04%0A *Cliente:* SOCIEDAD COMERCIAL MARBEN PETS LTDA */ Cont: * MSNU1853630*/ HR Entrega: *08:00* /Dirección: *RL705UTA F-852 LA FRAGUA 931, LOTE NUMERO 32 CARPAS BLANCAS </v>
      </c>
    </row>
    <row r="2259" spans="1:38" s="15" customFormat="1" ht="16.5" customHeight="1" x14ac:dyDescent="0.2">
      <c r="A2259" s="15">
        <f>ROW(A2258)</f>
        <v>2258</v>
      </c>
      <c r="B2259" s="15">
        <f>IF(J2259=J2258,B2258+1,1)</f>
        <v>40</v>
      </c>
      <c r="C2259" s="15" t="s">
        <v>236</v>
      </c>
      <c r="D2259" s="25" t="s">
        <v>39</v>
      </c>
      <c r="E2259" s="27">
        <v>510527</v>
      </c>
      <c r="F2259" s="27" t="s">
        <v>3496</v>
      </c>
      <c r="G2259" s="27" t="s">
        <v>64</v>
      </c>
      <c r="H2259" s="27">
        <v>30000</v>
      </c>
      <c r="I2259" s="27" t="s">
        <v>42</v>
      </c>
      <c r="J2259" s="28">
        <v>46125</v>
      </c>
      <c r="K2259" s="26">
        <v>0.33333333333333331</v>
      </c>
      <c r="L2259" s="26"/>
      <c r="M2259" s="27" t="s">
        <v>308</v>
      </c>
      <c r="N2259" s="25">
        <f>IFERROR(VLOOKUP(M2259,Data!$J$1:$K$58,2,0),"")</f>
        <v>56966631737</v>
      </c>
      <c r="O2259" s="27" t="s">
        <v>309</v>
      </c>
      <c r="P2259" s="27"/>
      <c r="Q2259" s="27" t="s">
        <v>1707</v>
      </c>
      <c r="R2259" s="27" t="s">
        <v>169</v>
      </c>
      <c r="S2259" s="27" t="s">
        <v>151</v>
      </c>
      <c r="T2259" s="27"/>
      <c r="U2259" s="28">
        <v>46128</v>
      </c>
      <c r="X2259" s="27"/>
      <c r="Y2259" s="27"/>
      <c r="Z2259" s="29"/>
      <c r="AA2259" s="29">
        <v>0.34444444444444444</v>
      </c>
      <c r="AB2259" s="29">
        <v>0.45833333333333331</v>
      </c>
      <c r="AC2259" s="30">
        <v>46125</v>
      </c>
      <c r="AD2259" s="15" t="str">
        <f>IF(Tabla2[[#This Row],[HORA ENTREGA]]="DIRECTO","On time", IF(AA2259&lt;&gt;"",IF(Tabla2[[#This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59" s="15" t="str">
        <f>MID(Tabla2[[#This Row],[TIPO]],1,3)</f>
        <v xml:space="preserve">20 </v>
      </c>
      <c r="AF22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13-04%0A *Cliente:* SOCIEDAD COMERCIAL MARBEN PETS LTDA */ Cont: * MSNU1512090*/ HR Entrega: *08:00* /Dirección: *RL705UTA F-852 LA FRAGUA 931, LOTE NUMERO 32 CARPAS BLANCAS </v>
      </c>
      <c r="AG2259" s="38" t="str">
        <f>IFERROR(HYPERLINK("https://wa.me/"&amp;Tabla2[[#This Row],[CONTACTO]]&amp;"?text="&amp;Tabla2[[#This Row],[Mensaje]],"Enviar mensaje"),"")</f>
        <v>Enviar mensaje</v>
      </c>
      <c r="AH2259" s="15" t="str">
        <f>CONCATENATE(A2259,F2259)</f>
        <v>2258MSNU1512090</v>
      </c>
      <c r="AI2259" s="15" t="str">
        <f>CONCATENATE("ENT-",A2259)</f>
        <v>ENT-2258</v>
      </c>
      <c r="AJ2259" s="15" t="str">
        <f>IF(Tabla2[[#This Row],[Op]]&lt;&gt;"","ENTREGA","")</f>
        <v>ENTREGA</v>
      </c>
      <c r="AK2259" s="40" t="str">
        <f>(Tabla2[[#This Row],[FECHA ENTREGA]]&amp;Tabla2[[#This Row],[HORA ENTREGA]])</f>
        <v>461250,333333333333333</v>
      </c>
      <c r="AL2259" s="34" t="str">
        <f>IFERROR(HYPERLINK("https://wa.me/"&amp;Tabla2[[#This Row],[CONTACTO]]&amp;"?text="&amp;Tabla2[[#This Row],[Mensaje]]),"")</f>
        <v xml:space="preserve">https://wa.me/56966631737?text=Hola!%0AServicio del día 13-04%0A *Cliente:* SOCIEDAD COMERCIAL MARBEN PETS LTDA */ Cont: * MSNU1512090*/ HR Entrega: *08:00* /Dirección: *RL705UTA F-852 LA FRAGUA 931, LOTE NUMERO 32 CARPAS BLANCAS </v>
      </c>
    </row>
    <row r="2260" spans="1:38" s="15" customFormat="1" ht="16.5" customHeight="1" x14ac:dyDescent="0.2">
      <c r="A2260" s="15">
        <f>ROW(A2259)</f>
        <v>2259</v>
      </c>
      <c r="B2260" s="15">
        <f>IF(J2260=J2259,B2259+1,1)</f>
        <v>41</v>
      </c>
      <c r="C2260" s="15" t="s">
        <v>236</v>
      </c>
      <c r="D2260" s="25" t="s">
        <v>39</v>
      </c>
      <c r="E2260" s="27">
        <v>508693</v>
      </c>
      <c r="F2260" s="27" t="s">
        <v>3497</v>
      </c>
      <c r="G2260" s="27" t="s">
        <v>64</v>
      </c>
      <c r="H2260" s="27">
        <v>29100</v>
      </c>
      <c r="I2260" s="27" t="s">
        <v>42</v>
      </c>
      <c r="J2260" s="28">
        <v>46125</v>
      </c>
      <c r="K2260" s="26">
        <v>0.33333333333333331</v>
      </c>
      <c r="L2260" s="26"/>
      <c r="M2260" s="27" t="s">
        <v>241</v>
      </c>
      <c r="N2260" s="25">
        <f>IFERROR(VLOOKUP(M2260,Data!$J$1:$K$58,2,0),"")</f>
        <v>56984880436</v>
      </c>
      <c r="O2260" s="27" t="s">
        <v>242</v>
      </c>
      <c r="P2260" s="27"/>
      <c r="Q2260" s="27" t="s">
        <v>2386</v>
      </c>
      <c r="R2260" s="27" t="s">
        <v>74</v>
      </c>
      <c r="S2260" s="27" t="s">
        <v>3115</v>
      </c>
      <c r="T2260" s="27"/>
      <c r="U2260" s="28">
        <v>46125</v>
      </c>
      <c r="X2260" s="27"/>
      <c r="Y2260" s="27"/>
      <c r="Z2260" s="29"/>
      <c r="AA2260" s="29">
        <v>0.33680555555555558</v>
      </c>
      <c r="AB2260" s="29">
        <v>0.47152777777777777</v>
      </c>
      <c r="AC2260" s="30">
        <v>46125</v>
      </c>
      <c r="AD2260" s="15" t="str">
        <f>IF(Tabla2[[#This Row],[HORA ENTREGA]]="DIRECTO","On time", IF(AA2260&lt;&gt;"",IF(Tabla2[[#This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0" s="15" t="str">
        <f>MID(Tabla2[[#This Row],[TIPO]],1,3)</f>
        <v xml:space="preserve">20 </v>
      </c>
      <c r="AF22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SOCIEDAD COMERCIAL MARBEN PETS LTDA */ Cont: * BMOU2816079*/ HR Entrega: *08:00* /Dirección: *AV. DE LA VICTORIA 2498</v>
      </c>
      <c r="AG2260" s="38" t="str">
        <f>IFERROR(HYPERLINK("https://wa.me/"&amp;Tabla2[[#This Row],[CONTACTO]]&amp;"?text="&amp;Tabla2[[#This Row],[Mensaje]],"Enviar mensaje"),"")</f>
        <v>Enviar mensaje</v>
      </c>
      <c r="AH2260" s="15" t="str">
        <f>CONCATENATE(A2260,F2260)</f>
        <v>2259BMOU2816079</v>
      </c>
      <c r="AI2260" s="15" t="str">
        <f>CONCATENATE("ENT-",A2260)</f>
        <v>ENT-2259</v>
      </c>
      <c r="AJ2260" s="15" t="str">
        <f>IF(Tabla2[[#This Row],[Op]]&lt;&gt;"","ENTREGA","")</f>
        <v>ENTREGA</v>
      </c>
      <c r="AK2260" s="40" t="str">
        <f>(Tabla2[[#This Row],[FECHA ENTREGA]]&amp;Tabla2[[#This Row],[HORA ENTREGA]])</f>
        <v>461250,333333333333333</v>
      </c>
      <c r="AL2260" s="34" t="str">
        <f>IFERROR(HYPERLINK("https://wa.me/"&amp;Tabla2[[#This Row],[CONTACTO]]&amp;"?text="&amp;Tabla2[[#This Row],[Mensaje]]),"")</f>
        <v>https://wa.me/56984880436?text=Hola!%0AServicio del día 13-04%0A *Cliente:* SOCIEDAD COMERCIAL MARBEN PETS LTDA */ Cont: * BMOU2816079*/ HR Entrega: *08:00* /Dirección: *AV. DE LA VICTORIA 2498</v>
      </c>
    </row>
    <row r="2261" spans="1:38" s="15" customFormat="1" ht="16.5" customHeight="1" x14ac:dyDescent="0.2">
      <c r="A2261" s="15">
        <f>ROW(A2260)</f>
        <v>2260</v>
      </c>
      <c r="B2261" s="15">
        <f>IF(J2261=J2260,B2260+1,1)</f>
        <v>42</v>
      </c>
      <c r="C2261" s="15" t="s">
        <v>236</v>
      </c>
      <c r="D2261" s="25" t="s">
        <v>39</v>
      </c>
      <c r="E2261" s="27">
        <v>511046</v>
      </c>
      <c r="F2261" s="27" t="s">
        <v>3498</v>
      </c>
      <c r="G2261" s="27" t="s">
        <v>41</v>
      </c>
      <c r="H2261" s="27">
        <v>10500</v>
      </c>
      <c r="I2261" s="27" t="s">
        <v>42</v>
      </c>
      <c r="J2261" s="28">
        <v>46125</v>
      </c>
      <c r="K2261" s="26">
        <v>0.375</v>
      </c>
      <c r="L2261" s="26"/>
      <c r="M2261" s="27" t="s">
        <v>161</v>
      </c>
      <c r="N2261" s="25">
        <f>IFERROR(VLOOKUP(M2261,Data!$J$1:$K$58,2,0),"")</f>
        <v>56966749408</v>
      </c>
      <c r="O2261" s="27" t="s">
        <v>162</v>
      </c>
      <c r="P2261" s="27"/>
      <c r="Q2261" s="27" t="s">
        <v>3499</v>
      </c>
      <c r="R2261" s="27" t="s">
        <v>1765</v>
      </c>
      <c r="S2261" s="27" t="s">
        <v>51</v>
      </c>
      <c r="T2261" s="27"/>
      <c r="U2261" s="28">
        <v>46129</v>
      </c>
      <c r="X2261" s="27"/>
      <c r="Y2261" s="27"/>
      <c r="Z2261" s="29"/>
      <c r="AA2261" s="29">
        <v>0.37152777777777779</v>
      </c>
      <c r="AB2261" s="29">
        <v>0.50694444444444442</v>
      </c>
      <c r="AC2261" s="30">
        <v>46125</v>
      </c>
      <c r="AD2261" s="15" t="str">
        <f>IF(Tabla2[[#This Row],[HORA ENTREGA]]="DIRECTO","On time", IF(AA2261&lt;&gt;"",IF(Tabla2[[#This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1" s="15" t="str">
        <f>MID(Tabla2[[#This Row],[TIPO]],1,3)</f>
        <v xml:space="preserve">40 </v>
      </c>
      <c r="AF22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SOCIEDAD COMERCIAL MARBEN PETS LTDA */ Cont: * CAAU8062733*/ HR Entrega: *09:00* /Dirección: *bodega principal LA FRAGUA</v>
      </c>
      <c r="AG2261" s="38" t="str">
        <f>IFERROR(HYPERLINK("https://wa.me/"&amp;Tabla2[[#This Row],[CONTACTO]]&amp;"?text="&amp;Tabla2[[#This Row],[Mensaje]],"Enviar mensaje"),"")</f>
        <v>Enviar mensaje</v>
      </c>
      <c r="AH2261" s="15" t="str">
        <f>CONCATENATE(A2261,F2261)</f>
        <v>2260CAAU8062733</v>
      </c>
      <c r="AI2261" s="15" t="str">
        <f>CONCATENATE("ENT-",A2261)</f>
        <v>ENT-2260</v>
      </c>
      <c r="AJ2261" s="15" t="str">
        <f>IF(Tabla2[[#This Row],[Op]]&lt;&gt;"","ENTREGA","")</f>
        <v>ENTREGA</v>
      </c>
      <c r="AK2261" s="40" t="str">
        <f>(Tabla2[[#This Row],[FECHA ENTREGA]]&amp;Tabla2[[#This Row],[HORA ENTREGA]])</f>
        <v>461250,375</v>
      </c>
      <c r="AL2261" s="34" t="str">
        <f>IFERROR(HYPERLINK("https://wa.me/"&amp;Tabla2[[#This Row],[CONTACTO]]&amp;"?text="&amp;Tabla2[[#This Row],[Mensaje]]),"")</f>
        <v>https://wa.me/56966749408?text=Hola!%0AServicio del día 13-04%0A *Cliente:* SOCIEDAD COMERCIAL MARBEN PETS LTDA */ Cont: * CAAU8062733*/ HR Entrega: *09:00* /Dirección: *bodega principal LA FRAGUA</v>
      </c>
    </row>
    <row r="2262" spans="1:38" s="15" customFormat="1" ht="16.5" customHeight="1" x14ac:dyDescent="0.2">
      <c r="A2262" s="15">
        <f>ROW(A2261)</f>
        <v>2261</v>
      </c>
      <c r="B2262" s="15">
        <f>IF(J2262=J2261,B2261+1,1)</f>
        <v>43</v>
      </c>
      <c r="C2262" s="15" t="s">
        <v>239</v>
      </c>
      <c r="D2262" s="25" t="s">
        <v>39</v>
      </c>
      <c r="E2262" s="27">
        <v>301530</v>
      </c>
      <c r="F2262" s="27" t="s">
        <v>3500</v>
      </c>
      <c r="G2262" s="27" t="s">
        <v>41</v>
      </c>
      <c r="H2262" s="27">
        <v>13300</v>
      </c>
      <c r="I2262" s="27" t="s">
        <v>42</v>
      </c>
      <c r="J2262" s="28">
        <v>46125</v>
      </c>
      <c r="K2262" s="26">
        <v>0.33333333333333331</v>
      </c>
      <c r="L2262" s="26"/>
      <c r="M2262" s="27" t="s">
        <v>325</v>
      </c>
      <c r="N2262" s="25">
        <f>IFERROR(VLOOKUP(M2262,Data!$J$1:$K$58,2,0),"")</f>
        <v>56964850744</v>
      </c>
      <c r="O2262" s="27" t="s">
        <v>326</v>
      </c>
      <c r="P2262" s="27"/>
      <c r="Q2262" s="27" t="s">
        <v>1036</v>
      </c>
      <c r="R2262" s="27" t="s">
        <v>183</v>
      </c>
      <c r="S2262" s="27" t="s">
        <v>325</v>
      </c>
      <c r="T2262" s="27"/>
      <c r="U2262" s="28">
        <v>46125</v>
      </c>
      <c r="X2262" s="27"/>
      <c r="Y2262" s="27"/>
      <c r="Z2262" s="29"/>
      <c r="AA2262" s="29">
        <v>0.34166666666666667</v>
      </c>
      <c r="AB2262" s="29">
        <v>0.51388888888888884</v>
      </c>
      <c r="AC2262" s="30">
        <v>46125</v>
      </c>
      <c r="AD2262" s="15" t="str">
        <f>IF(Tabla2[[#This Row],[HORA ENTREGA]]="DIRECTO","On time", IF(AA2262&lt;&gt;"",IF(Tabla2[[#This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2" s="15" t="str">
        <f>MID(Tabla2[[#This Row],[TIPO]],1,3)</f>
        <v xml:space="preserve">40 </v>
      </c>
      <c r="AF22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SUPERMERCADO DEL NEUMATICO LTDA */ Cont: * ONEU0693827*/ HR Entrega: *08:00* /Dirección: *AV. GENERAL VELASQUEZ 10901, SAN BERNARDO</v>
      </c>
      <c r="AG2262" s="38" t="str">
        <f>IFERROR(HYPERLINK("https://wa.me/"&amp;Tabla2[[#This Row],[CONTACTO]]&amp;"?text="&amp;Tabla2[[#This Row],[Mensaje]],"Enviar mensaje"),"")</f>
        <v>Enviar mensaje</v>
      </c>
      <c r="AH2262" s="15" t="str">
        <f>CONCATENATE(A2262,F2262)</f>
        <v>2261ONEU0693827</v>
      </c>
      <c r="AI2262" s="15" t="str">
        <f>CONCATENATE("ENT-",A2262)</f>
        <v>ENT-2261</v>
      </c>
      <c r="AJ2262" s="15" t="str">
        <f>IF(Tabla2[[#This Row],[Op]]&lt;&gt;"","ENTREGA","")</f>
        <v>ENTREGA</v>
      </c>
      <c r="AK2262" s="40" t="str">
        <f>(Tabla2[[#This Row],[FECHA ENTREGA]]&amp;Tabla2[[#This Row],[HORA ENTREGA]])</f>
        <v>461250,333333333333333</v>
      </c>
      <c r="AL2262" s="34" t="str">
        <f>IFERROR(HYPERLINK("https://wa.me/"&amp;Tabla2[[#This Row],[CONTACTO]]&amp;"?text="&amp;Tabla2[[#This Row],[Mensaje]]),"")</f>
        <v>https://wa.me/56964850744?text=Hola!%0AServicio del día 13-04%0A *Cliente:* SUPERMERCADO DEL NEUMATICO LTDA */ Cont: * ONEU0693827*/ HR Entrega: *08:00* /Dirección: *AV. GENERAL VELASQUEZ 10901, SAN BERNARDO</v>
      </c>
    </row>
    <row r="2263" spans="1:38" s="15" customFormat="1" ht="16.5" customHeight="1" x14ac:dyDescent="0.2">
      <c r="A2263" s="15">
        <f>ROW(A2262)</f>
        <v>2262</v>
      </c>
      <c r="B2263" s="15">
        <f>IF(J2263=J2262,B2262+1,1)</f>
        <v>44</v>
      </c>
      <c r="C2263" s="15" t="s">
        <v>239</v>
      </c>
      <c r="D2263" s="25" t="s">
        <v>39</v>
      </c>
      <c r="E2263" s="27">
        <v>301530</v>
      </c>
      <c r="F2263" s="27" t="s">
        <v>3501</v>
      </c>
      <c r="G2263" s="27" t="s">
        <v>41</v>
      </c>
      <c r="H2263" s="27">
        <v>12900</v>
      </c>
      <c r="I2263" s="27" t="s">
        <v>42</v>
      </c>
      <c r="J2263" s="28">
        <v>46125</v>
      </c>
      <c r="K2263" s="26">
        <v>0.4375</v>
      </c>
      <c r="L2263" s="26"/>
      <c r="M2263" s="27" t="s">
        <v>953</v>
      </c>
      <c r="N2263" s="25">
        <f>IFERROR(VLOOKUP(M2263,Data!$J$1:$K$58,2,0),"")</f>
        <v>56967128754</v>
      </c>
      <c r="O2263" s="27" t="s">
        <v>105</v>
      </c>
      <c r="P2263" s="27"/>
      <c r="Q2263" s="27" t="s">
        <v>1036</v>
      </c>
      <c r="R2263" s="27" t="s">
        <v>183</v>
      </c>
      <c r="S2263" s="27" t="s">
        <v>953</v>
      </c>
      <c r="T2263" s="27"/>
      <c r="U2263" s="28">
        <v>46125</v>
      </c>
      <c r="X2263" s="27"/>
      <c r="Y2263" s="27"/>
      <c r="Z2263" s="29"/>
      <c r="AA2263" s="29">
        <v>0.4201388888888889</v>
      </c>
      <c r="AB2263" s="29">
        <v>0.69097222222222221</v>
      </c>
      <c r="AC2263" s="30">
        <v>46125</v>
      </c>
      <c r="AD2263" s="15" t="str">
        <f>IF(Tabla2[[#This Row],[HORA ENTREGA]]="DIRECTO","On time", IF(AA2263&lt;&gt;"",IF(Tabla2[[#This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3" s="15" t="str">
        <f>MID(Tabla2[[#This Row],[TIPO]],1,3)</f>
        <v xml:space="preserve">40 </v>
      </c>
      <c r="AF22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SUPERMERCADO DEL NEUMATICO LTDA */ Cont: * TLLU4558070*/ HR Entrega: *10:30* /Dirección: *AV. GENERAL VELASQUEZ 10901, SAN BERNARDO</v>
      </c>
      <c r="AG2263" s="38" t="str">
        <f>IFERROR(HYPERLINK("https://wa.me/"&amp;Tabla2[[#This Row],[CONTACTO]]&amp;"?text="&amp;Tabla2[[#This Row],[Mensaje]],"Enviar mensaje"),"")</f>
        <v>Enviar mensaje</v>
      </c>
      <c r="AH2263" s="15" t="str">
        <f>CONCATENATE(A2263,F2263)</f>
        <v>2262TLLU4558070</v>
      </c>
      <c r="AI2263" s="15" t="str">
        <f>CONCATENATE("ENT-",A2263)</f>
        <v>ENT-2262</v>
      </c>
      <c r="AJ2263" s="15" t="str">
        <f>IF(Tabla2[[#This Row],[Op]]&lt;&gt;"","ENTREGA","")</f>
        <v>ENTREGA</v>
      </c>
      <c r="AK2263" s="40" t="str">
        <f>(Tabla2[[#This Row],[FECHA ENTREGA]]&amp;Tabla2[[#This Row],[HORA ENTREGA]])</f>
        <v>461250,4375</v>
      </c>
      <c r="AL2263" s="34" t="str">
        <f>IFERROR(HYPERLINK("https://wa.me/"&amp;Tabla2[[#This Row],[CONTACTO]]&amp;"?text="&amp;Tabla2[[#This Row],[Mensaje]]),"")</f>
        <v>https://wa.me/56967128754?text=Hola!%0AServicio del día 13-04%0A *Cliente:* SUPERMERCADO DEL NEUMATICO LTDA */ Cont: * TLLU4558070*/ HR Entrega: *10:30* /Dirección: *AV. GENERAL VELASQUEZ 10901, SAN BERNARDO</v>
      </c>
    </row>
    <row r="2264" spans="1:38" s="15" customFormat="1" ht="16.5" customHeight="1" x14ac:dyDescent="0.2">
      <c r="A2264" s="15">
        <f>ROW(A2263)</f>
        <v>2263</v>
      </c>
      <c r="B2264" s="15">
        <f>IF(J2264=J2263,B2263+1,1)</f>
        <v>45</v>
      </c>
      <c r="C2264" s="15" t="s">
        <v>447</v>
      </c>
      <c r="D2264" s="25" t="s">
        <v>39</v>
      </c>
      <c r="E2264" s="27">
        <v>386894</v>
      </c>
      <c r="F2264" s="27" t="s">
        <v>3502</v>
      </c>
      <c r="G2264" s="27" t="s">
        <v>41</v>
      </c>
      <c r="H2264" s="27">
        <v>22900</v>
      </c>
      <c r="I2264" s="27" t="s">
        <v>42</v>
      </c>
      <c r="J2264" s="28">
        <v>46125</v>
      </c>
      <c r="K2264" s="26">
        <v>0.33333333333333331</v>
      </c>
      <c r="L2264" s="26"/>
      <c r="M2264" s="27" t="s">
        <v>90</v>
      </c>
      <c r="N2264" s="25">
        <f>IFERROR(VLOOKUP(M2264,Data!$J$1:$K$58,2,0),"")</f>
        <v>56987557136</v>
      </c>
      <c r="O2264" s="27" t="s">
        <v>91</v>
      </c>
      <c r="P2264" s="27"/>
      <c r="Q2264" s="27" t="s">
        <v>450</v>
      </c>
      <c r="R2264" s="27" t="s">
        <v>69</v>
      </c>
      <c r="S2264" s="27" t="s">
        <v>90</v>
      </c>
      <c r="T2264" s="27"/>
      <c r="U2264" s="28">
        <v>46125</v>
      </c>
      <c r="X2264" s="27"/>
      <c r="Y2264" s="27"/>
      <c r="Z2264" s="29"/>
      <c r="AA2264" s="29">
        <v>0.33541666666666664</v>
      </c>
      <c r="AB2264" s="29">
        <v>0.51736111111111116</v>
      </c>
      <c r="AC2264" s="30">
        <v>46125</v>
      </c>
      <c r="AD2264" s="15" t="str">
        <f>IF(Tabla2[[#This Row],[HORA ENTREGA]]="DIRECTO","On time", IF(AA2264&lt;&gt;"",IF(Tabla2[[#This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4" s="15" t="str">
        <f>MID(Tabla2[[#This Row],[TIPO]],1,3)</f>
        <v xml:space="preserve">40 </v>
      </c>
      <c r="AF22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TECNIKA S A */ Cont: * SEKU4361746*/ HR Entrega: *08:00* /Dirección: *Los Olivos 1270, Pudahuel</v>
      </c>
      <c r="AG2264" s="38" t="str">
        <f>IFERROR(HYPERLINK("https://wa.me/"&amp;Tabla2[[#This Row],[CONTACTO]]&amp;"?text="&amp;Tabla2[[#This Row],[Mensaje]],"Enviar mensaje"),"")</f>
        <v>Enviar mensaje</v>
      </c>
      <c r="AH2264" s="15" t="str">
        <f>CONCATENATE(A2264,F2264)</f>
        <v>2263SEKU4361746</v>
      </c>
      <c r="AI2264" s="15" t="str">
        <f>CONCATENATE("ENT-",A2264)</f>
        <v>ENT-2263</v>
      </c>
      <c r="AJ2264" s="15" t="str">
        <f>IF(Tabla2[[#This Row],[Op]]&lt;&gt;"","ENTREGA","")</f>
        <v>ENTREGA</v>
      </c>
      <c r="AK2264" s="40" t="str">
        <f>(Tabla2[[#This Row],[FECHA ENTREGA]]&amp;Tabla2[[#This Row],[HORA ENTREGA]])</f>
        <v>461250,333333333333333</v>
      </c>
      <c r="AL2264" s="34" t="str">
        <f>IFERROR(HYPERLINK("https://wa.me/"&amp;Tabla2[[#This Row],[CONTACTO]]&amp;"?text="&amp;Tabla2[[#This Row],[Mensaje]]),"")</f>
        <v>https://wa.me/56987557136?text=Hola!%0AServicio del día 13-04%0A *Cliente:* TECNIKA S A */ Cont: * SEKU4361746*/ HR Entrega: *08:00* /Dirección: *Los Olivos 1270, Pudahuel</v>
      </c>
    </row>
    <row r="2265" spans="1:38" s="15" customFormat="1" ht="16.5" customHeight="1" x14ac:dyDescent="0.2">
      <c r="A2265" s="15">
        <f>ROW(A2264)</f>
        <v>2264</v>
      </c>
      <c r="B2265" s="15">
        <f>IF(J2265=J2264,B2264+1,1)</f>
        <v>46</v>
      </c>
      <c r="C2265" s="15" t="s">
        <v>244</v>
      </c>
      <c r="D2265" s="25" t="s">
        <v>39</v>
      </c>
      <c r="E2265" s="27">
        <v>531826</v>
      </c>
      <c r="F2265" s="27" t="s">
        <v>3503</v>
      </c>
      <c r="G2265" s="27" t="s">
        <v>64</v>
      </c>
      <c r="H2265" s="27">
        <v>12000</v>
      </c>
      <c r="I2265" s="27" t="s">
        <v>3504</v>
      </c>
      <c r="J2265" s="28">
        <v>46125</v>
      </c>
      <c r="K2265" s="26">
        <v>0.375</v>
      </c>
      <c r="L2265" s="26"/>
      <c r="M2265" s="27" t="s">
        <v>60</v>
      </c>
      <c r="N2265" s="25">
        <f>IFERROR(VLOOKUP(M2265,Data!$J$1:$K$58,2,0),"")</f>
        <v>56957438415</v>
      </c>
      <c r="O2265" s="27" t="s">
        <v>98</v>
      </c>
      <c r="P2265" s="27"/>
      <c r="Q2265" s="27" t="s">
        <v>249</v>
      </c>
      <c r="R2265" s="27" t="s">
        <v>183</v>
      </c>
      <c r="S2265" s="27" t="s">
        <v>60</v>
      </c>
      <c r="T2265" s="27"/>
      <c r="U2265" s="28">
        <v>46125</v>
      </c>
      <c r="X2265" s="27"/>
      <c r="Y2265" s="27"/>
      <c r="Z2265" s="29"/>
      <c r="AA2265" s="29">
        <v>0.35416666666666669</v>
      </c>
      <c r="AB2265" s="29">
        <v>0.46180555555555558</v>
      </c>
      <c r="AC2265" s="30">
        <v>46125</v>
      </c>
      <c r="AD2265" s="15" t="str">
        <f>IF(Tabla2[[#This Row],[HORA ENTREGA]]="DIRECTO","On time", IF(AA2265&lt;&gt;"",IF(Tabla2[[#This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5" s="15" t="str">
        <f>MID(Tabla2[[#This Row],[TIPO]],1,3)</f>
        <v xml:space="preserve">20 </v>
      </c>
      <c r="AF22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VILLAR HERMANOS S.A. */ Cont: * PCIU1935913*/ HR Entrega: *09:00* /Dirección: *SALAR DE ATACAMA 1330, PUDAHUEL</v>
      </c>
      <c r="AG2265" s="38" t="str">
        <f>IFERROR(HYPERLINK("https://wa.me/"&amp;Tabla2[[#This Row],[CONTACTO]]&amp;"?text="&amp;Tabla2[[#This Row],[Mensaje]],"Enviar mensaje"),"")</f>
        <v>Enviar mensaje</v>
      </c>
      <c r="AH2265" s="15" t="str">
        <f>CONCATENATE(A2265,F2265)</f>
        <v>2264PCIU1935913</v>
      </c>
      <c r="AI2265" s="15" t="str">
        <f>CONCATENATE("ENT-",A2265)</f>
        <v>ENT-2264</v>
      </c>
      <c r="AJ2265" s="15" t="str">
        <f>IF(Tabla2[[#This Row],[Op]]&lt;&gt;"","ENTREGA","")</f>
        <v>ENTREGA</v>
      </c>
      <c r="AK2265" s="40" t="str">
        <f>(Tabla2[[#This Row],[FECHA ENTREGA]]&amp;Tabla2[[#This Row],[HORA ENTREGA]])</f>
        <v>461250,375</v>
      </c>
      <c r="AL2265" s="34" t="str">
        <f>IFERROR(HYPERLINK("https://wa.me/"&amp;Tabla2[[#This Row],[CONTACTO]]&amp;"?text="&amp;Tabla2[[#This Row],[Mensaje]]),"")</f>
        <v>https://wa.me/56957438415?text=Hola!%0AServicio del día 13-04%0A *Cliente:* VILLAR HERMANOS S.A. */ Cont: * PCIU1935913*/ HR Entrega: *09:00* /Dirección: *SALAR DE ATACAMA 1330, PUDAHUEL</v>
      </c>
    </row>
    <row r="2266" spans="1:38" s="15" customFormat="1" ht="16.5" customHeight="1" x14ac:dyDescent="0.2">
      <c r="A2266" s="15">
        <f>ROW(A2265)</f>
        <v>2265</v>
      </c>
      <c r="B2266" s="15">
        <f>IF(J2266=J2265,B2265+1,1)</f>
        <v>47</v>
      </c>
      <c r="C2266" s="15" t="s">
        <v>244</v>
      </c>
      <c r="D2266" s="25" t="s">
        <v>39</v>
      </c>
      <c r="E2266" s="27">
        <v>531702</v>
      </c>
      <c r="F2266" s="27" t="s">
        <v>3505</v>
      </c>
      <c r="G2266" s="27" t="s">
        <v>64</v>
      </c>
      <c r="H2266" s="27">
        <v>6000</v>
      </c>
      <c r="I2266" s="27" t="s">
        <v>3506</v>
      </c>
      <c r="J2266" s="28">
        <v>46125</v>
      </c>
      <c r="K2266" s="26">
        <v>0.58333333333333337</v>
      </c>
      <c r="L2266" s="26"/>
      <c r="M2266" s="27" t="s">
        <v>273</v>
      </c>
      <c r="N2266" s="25">
        <f>IFERROR(VLOOKUP(M2266,Data!$J$1:$K$58,2,0),"")</f>
        <v>56950103942</v>
      </c>
      <c r="O2266" s="27" t="s">
        <v>274</v>
      </c>
      <c r="P2266" s="27"/>
      <c r="Q2266" s="27" t="s">
        <v>249</v>
      </c>
      <c r="R2266" s="27" t="s">
        <v>218</v>
      </c>
      <c r="S2266" s="27" t="s">
        <v>273</v>
      </c>
      <c r="T2266" s="27"/>
      <c r="U2266" s="28">
        <v>46125</v>
      </c>
      <c r="X2266" s="27"/>
      <c r="Y2266" s="27"/>
      <c r="Z2266" s="29"/>
      <c r="AA2266" s="29">
        <v>0.54861111111111116</v>
      </c>
      <c r="AB2266" s="29">
        <v>0.63541666666666663</v>
      </c>
      <c r="AC2266" s="30">
        <v>46125</v>
      </c>
      <c r="AD2266" s="15" t="str">
        <f>IF(Tabla2[[#This Row],[HORA ENTREGA]]="DIRECTO","On time", IF(AA2266&lt;&gt;"",IF(Tabla2[[#This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6" s="15" t="str">
        <f>MID(Tabla2[[#This Row],[TIPO]],1,3)</f>
        <v xml:space="preserve">20 </v>
      </c>
      <c r="AF22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13-04%0A *Cliente:* VILLAR HERMANOS S.A. */ Cont: * UACU3911482*/ HR Entrega: *14:00* /Dirección: *SALAR DE ATACAMA 1330, PUDAHUEL</v>
      </c>
      <c r="AG2266" s="38" t="str">
        <f>IFERROR(HYPERLINK("https://wa.me/"&amp;Tabla2[[#This Row],[CONTACTO]]&amp;"?text="&amp;Tabla2[[#This Row],[Mensaje]],"Enviar mensaje"),"")</f>
        <v>Enviar mensaje</v>
      </c>
      <c r="AH2266" s="15" t="str">
        <f>CONCATENATE(A2266,F2266)</f>
        <v>2265UACU3911482</v>
      </c>
      <c r="AI2266" s="15" t="str">
        <f>CONCATENATE("ENT-",A2266)</f>
        <v>ENT-2265</v>
      </c>
      <c r="AJ2266" s="15" t="str">
        <f>IF(Tabla2[[#This Row],[Op]]&lt;&gt;"","ENTREGA","")</f>
        <v>ENTREGA</v>
      </c>
      <c r="AK2266" s="40" t="str">
        <f>(Tabla2[[#This Row],[FECHA ENTREGA]]&amp;Tabla2[[#This Row],[HORA ENTREGA]])</f>
        <v>461250,583333333333333</v>
      </c>
      <c r="AL2266" s="34" t="str">
        <f>IFERROR(HYPERLINK("https://wa.me/"&amp;Tabla2[[#This Row],[CONTACTO]]&amp;"?text="&amp;Tabla2[[#This Row],[Mensaje]]),"")</f>
        <v>https://wa.me/56950103942?text=Hola!%0AServicio del día 13-04%0A *Cliente:* VILLAR HERMANOS S.A. */ Cont: * UACU3911482*/ HR Entrega: *14:00* /Dirección: *SALAR DE ATACAMA 1330, PUDAHUEL</v>
      </c>
    </row>
    <row r="2267" spans="1:38" s="15" customFormat="1" ht="16.5" customHeight="1" x14ac:dyDescent="0.2">
      <c r="A2267" s="15">
        <f>ROW(A2266)</f>
        <v>2266</v>
      </c>
      <c r="B2267" s="15">
        <f>IF(J2267=J2266,B2266+1,1)</f>
        <v>1</v>
      </c>
      <c r="C2267" s="15" t="s">
        <v>43</v>
      </c>
      <c r="D2267" s="25" t="s">
        <v>39</v>
      </c>
      <c r="E2267" s="27">
        <v>368459</v>
      </c>
      <c r="F2267" s="27" t="s">
        <v>3507</v>
      </c>
      <c r="G2267" s="27" t="s">
        <v>54</v>
      </c>
      <c r="H2267" s="27">
        <v>25070</v>
      </c>
      <c r="I2267" s="27" t="s">
        <v>3508</v>
      </c>
      <c r="J2267" s="28">
        <v>46126</v>
      </c>
      <c r="K2267" s="26">
        <v>0.47916666666666669</v>
      </c>
      <c r="L2267" s="26"/>
      <c r="M2267" s="27" t="s">
        <v>133</v>
      </c>
      <c r="N2267" s="25">
        <f>IFERROR(VLOOKUP(M2267,Data!$J$1:$K$58,2,0),"")</f>
        <v>56953801607</v>
      </c>
      <c r="O2267" s="27" t="s">
        <v>134</v>
      </c>
      <c r="P2267" s="27"/>
      <c r="Q2267" s="27" t="s">
        <v>3509</v>
      </c>
      <c r="R2267" s="27" t="s">
        <v>48</v>
      </c>
      <c r="S2267" s="27" t="s">
        <v>133</v>
      </c>
      <c r="T2267" s="27"/>
      <c r="U2267" s="28">
        <v>46126</v>
      </c>
      <c r="X2267" s="27"/>
      <c r="Y2267" s="27"/>
      <c r="Z2267" s="29"/>
      <c r="AA2267" s="29">
        <v>0.48819444444444443</v>
      </c>
      <c r="AB2267" s="29">
        <v>0.61111111111111116</v>
      </c>
      <c r="AC2267" s="30">
        <v>46126</v>
      </c>
      <c r="AD2267" s="15" t="str">
        <f>IF(Tabla2[[#This Row],[HORA ENTREGA]]="DIRECTO","On time", IF(AA2267&lt;&gt;"",IF(Tabla2[[#This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7" s="15" t="str">
        <f>MID(Tabla2[[#This Row],[TIPO]],1,3)</f>
        <v xml:space="preserve">40 </v>
      </c>
      <c r="AF22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ALCA SPA */ Cont: * HLBU9626598*/ HR Entrega: *11:30* /Dirección: *Camino Del Cerro 4868 Huechuraba, Santiago.</v>
      </c>
      <c r="AG2267" s="38" t="str">
        <f>IFERROR(HYPERLINK("https://wa.me/"&amp;Tabla2[[#This Row],[CONTACTO]]&amp;"?text="&amp;Tabla2[[#This Row],[Mensaje]],"Enviar mensaje"),"")</f>
        <v>Enviar mensaje</v>
      </c>
      <c r="AH2267" s="15" t="str">
        <f>CONCATENATE(A2267,F2267)</f>
        <v>2266HLBU9626598</v>
      </c>
      <c r="AI2267" s="15" t="str">
        <f>CONCATENATE("ENT-",A2267)</f>
        <v>ENT-2266</v>
      </c>
      <c r="AJ2267" s="15" t="str">
        <f>IF(Tabla2[[#This Row],[Op]]&lt;&gt;"","ENTREGA","")</f>
        <v>ENTREGA</v>
      </c>
      <c r="AK2267" s="40" t="str">
        <f>(Tabla2[[#This Row],[FECHA ENTREGA]]&amp;Tabla2[[#This Row],[HORA ENTREGA]])</f>
        <v>461260,479166666666667</v>
      </c>
      <c r="AL2267" s="34" t="str">
        <f>IFERROR(HYPERLINK("https://wa.me/"&amp;Tabla2[[#This Row],[CONTACTO]]&amp;"?text="&amp;Tabla2[[#This Row],[Mensaje]]),"")</f>
        <v>https://wa.me/56953801607?text=Hola!%0AServicio del día 14-04%0A *Cliente:* ALCA SPA */ Cont: * HLBU9626598*/ HR Entrega: *11:30* /Dirección: *Camino Del Cerro 4868 Huechuraba, Santiago.</v>
      </c>
    </row>
    <row r="2268" spans="1:38" s="15" customFormat="1" ht="16.5" customHeight="1" x14ac:dyDescent="0.2">
      <c r="A2268" s="15">
        <f>ROW(A2267)</f>
        <v>2267</v>
      </c>
      <c r="B2268" s="15">
        <f>IF(J2268=J2267,B2267+1,1)</f>
        <v>2</v>
      </c>
      <c r="C2268" s="15" t="s">
        <v>43</v>
      </c>
      <c r="D2268" s="25" t="s">
        <v>39</v>
      </c>
      <c r="E2268" s="27">
        <v>368385</v>
      </c>
      <c r="F2268" s="27" t="s">
        <v>3510</v>
      </c>
      <c r="G2268" s="27" t="s">
        <v>54</v>
      </c>
      <c r="H2268" s="27">
        <v>27000</v>
      </c>
      <c r="I2268" s="27" t="s">
        <v>3308</v>
      </c>
      <c r="J2268" s="28">
        <v>46126</v>
      </c>
      <c r="K2268" s="26">
        <v>0.60416666666666663</v>
      </c>
      <c r="L2268" s="26"/>
      <c r="M2268" s="27" t="s">
        <v>117</v>
      </c>
      <c r="N2268" s="25">
        <f>IFERROR(VLOOKUP(M2268,Data!$J$1:$K$58,2,0),"")</f>
        <v>56973887539</v>
      </c>
      <c r="O2268" s="27" t="s">
        <v>118</v>
      </c>
      <c r="P2268" s="27"/>
      <c r="Q2268" s="27" t="s">
        <v>801</v>
      </c>
      <c r="R2268" s="27" t="s">
        <v>1821</v>
      </c>
      <c r="S2268" s="27" t="s">
        <v>77</v>
      </c>
      <c r="T2268" s="27"/>
      <c r="U2268" s="28">
        <v>46129</v>
      </c>
      <c r="X2268" s="27"/>
      <c r="Y2268" s="27"/>
      <c r="Z2268" s="29"/>
      <c r="AA2268" s="29">
        <v>0.59583333333333333</v>
      </c>
      <c r="AB2268" s="29">
        <v>0.76041666666666663</v>
      </c>
      <c r="AC2268" s="30">
        <v>46126</v>
      </c>
      <c r="AD2268" s="15" t="str">
        <f>IF(Tabla2[[#This Row],[HORA ENTREGA]]="DIRECTO","On time", IF(AA2268&lt;&gt;"",IF(Tabla2[[#This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8" s="15" t="str">
        <f>MID(Tabla2[[#This Row],[TIPO]],1,3)</f>
        <v xml:space="preserve">40 </v>
      </c>
      <c r="AF22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ALCA SPA */ Cont: * HLBU9854160*/ HR Entrega: *14:30* /Dirección: *Camino Del Cerro 4868 Huechuraba</v>
      </c>
      <c r="AG2268" s="38" t="str">
        <f>IFERROR(HYPERLINK("https://wa.me/"&amp;Tabla2[[#This Row],[CONTACTO]]&amp;"?text="&amp;Tabla2[[#This Row],[Mensaje]],"Enviar mensaje"),"")</f>
        <v>Enviar mensaje</v>
      </c>
      <c r="AH2268" s="15" t="str">
        <f>CONCATENATE(A2268,F2268)</f>
        <v>2267HLBU9854160</v>
      </c>
      <c r="AI2268" s="15" t="str">
        <f>CONCATENATE("ENT-",A2268)</f>
        <v>ENT-2267</v>
      </c>
      <c r="AJ2268" s="15" t="str">
        <f>IF(Tabla2[[#This Row],[Op]]&lt;&gt;"","ENTREGA","")</f>
        <v>ENTREGA</v>
      </c>
      <c r="AK2268" s="40" t="str">
        <f>(Tabla2[[#This Row],[FECHA ENTREGA]]&amp;Tabla2[[#This Row],[HORA ENTREGA]])</f>
        <v>461260,604166666666667</v>
      </c>
      <c r="AL2268" s="34" t="str">
        <f>IFERROR(HYPERLINK("https://wa.me/"&amp;Tabla2[[#This Row],[CONTACTO]]&amp;"?text="&amp;Tabla2[[#This Row],[Mensaje]]),"")</f>
        <v>https://wa.me/56973887539?text=Hola!%0AServicio del día 14-04%0A *Cliente:* ALCA SPA */ Cont: * HLBU9854160*/ HR Entrega: *14:30* /Dirección: *Camino Del Cerro 4868 Huechuraba</v>
      </c>
    </row>
    <row r="2269" spans="1:38" s="15" customFormat="1" ht="16.5" customHeight="1" x14ac:dyDescent="0.2">
      <c r="A2269" s="15">
        <f>ROW(A2268)</f>
        <v>2268</v>
      </c>
      <c r="B2269" s="15">
        <f>IF(J2269=J2268,B2268+1,1)</f>
        <v>3</v>
      </c>
      <c r="C2269" s="15" t="s">
        <v>263</v>
      </c>
      <c r="D2269" s="25" t="s">
        <v>39</v>
      </c>
      <c r="E2269" s="27">
        <v>1287473</v>
      </c>
      <c r="F2269" s="27" t="s">
        <v>3511</v>
      </c>
      <c r="G2269" s="27" t="s">
        <v>41</v>
      </c>
      <c r="H2269" s="27">
        <v>20097</v>
      </c>
      <c r="I2269" s="27" t="s">
        <v>3380</v>
      </c>
      <c r="J2269" s="28">
        <v>46126</v>
      </c>
      <c r="K2269" s="26">
        <v>0.35416666666666669</v>
      </c>
      <c r="L2269" s="26"/>
      <c r="M2269" s="27" t="s">
        <v>112</v>
      </c>
      <c r="N2269" s="25">
        <f>IFERROR(VLOOKUP(M2269,Data!$J$1:$K$58,2,0),"")</f>
        <v>56990025702</v>
      </c>
      <c r="O2269" s="27" t="s">
        <v>61</v>
      </c>
      <c r="P2269" s="27"/>
      <c r="Q2269" s="27" t="s">
        <v>1920</v>
      </c>
      <c r="R2269" s="27" t="s">
        <v>3007</v>
      </c>
      <c r="S2269" s="27" t="s">
        <v>112</v>
      </c>
      <c r="T2269" s="27"/>
      <c r="U2269" s="28">
        <v>46126</v>
      </c>
      <c r="X2269" s="27"/>
      <c r="Y2269" s="27"/>
      <c r="Z2269" s="29"/>
      <c r="AA2269" s="29">
        <v>0.34722222222222221</v>
      </c>
      <c r="AB2269" s="29">
        <v>0.52430555555555558</v>
      </c>
      <c r="AC2269" s="30">
        <v>46126</v>
      </c>
      <c r="AD2269" s="15" t="str">
        <f>IF(Tabla2[[#This Row],[HORA ENTREGA]]="DIRECTO","On time", IF(AA2269&lt;&gt;"",IF(Tabla2[[#This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69" s="15" t="str">
        <f>MID(Tabla2[[#This Row],[TIPO]],1,3)</f>
        <v xml:space="preserve">40 </v>
      </c>
      <c r="AF22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BARCEL CHILE S.A. */ Cont: * HAMU2050514*/ HR Entrega: *08:30* /Dirección: *bodega Agunsa, dirección La montaña 1550, Quilicura </v>
      </c>
      <c r="AG2269" s="38" t="str">
        <f>IFERROR(HYPERLINK("https://wa.me/"&amp;Tabla2[[#This Row],[CONTACTO]]&amp;"?text="&amp;Tabla2[[#This Row],[Mensaje]],"Enviar mensaje"),"")</f>
        <v>Enviar mensaje</v>
      </c>
      <c r="AH2269" s="15" t="str">
        <f>CONCATENATE(A2269,F2269)</f>
        <v>2268HAMU2050514</v>
      </c>
      <c r="AI2269" s="15" t="str">
        <f>CONCATENATE("ENT-",A2269)</f>
        <v>ENT-2268</v>
      </c>
      <c r="AJ2269" s="15" t="str">
        <f>IF(Tabla2[[#This Row],[Op]]&lt;&gt;"","ENTREGA","")</f>
        <v>ENTREGA</v>
      </c>
      <c r="AK2269" s="40" t="str">
        <f>(Tabla2[[#This Row],[FECHA ENTREGA]]&amp;Tabla2[[#This Row],[HORA ENTREGA]])</f>
        <v>461260,354166666666667</v>
      </c>
      <c r="AL2269" s="34" t="str">
        <f>IFERROR(HYPERLINK("https://wa.me/"&amp;Tabla2[[#This Row],[CONTACTO]]&amp;"?text="&amp;Tabla2[[#This Row],[Mensaje]]),"")</f>
        <v xml:space="preserve">https://wa.me/56990025702?text=Hola!%0AServicio del día 14-04%0A *Cliente:* BARCEL CHILE S.A. */ Cont: * HAMU2050514*/ HR Entrega: *08:30* /Dirección: *bodega Agunsa, dirección La montaña 1550, Quilicura </v>
      </c>
    </row>
    <row r="2270" spans="1:38" s="15" customFormat="1" ht="16.5" customHeight="1" x14ac:dyDescent="0.2">
      <c r="A2270" s="15">
        <f>ROW(A2269)</f>
        <v>2269</v>
      </c>
      <c r="B2270" s="15">
        <f>IF(J2270=J2269,B2269+1,1)</f>
        <v>4</v>
      </c>
      <c r="C2270" s="15" t="s">
        <v>263</v>
      </c>
      <c r="D2270" s="25" t="s">
        <v>39</v>
      </c>
      <c r="E2270" s="27">
        <v>1287473</v>
      </c>
      <c r="F2270" s="27" t="s">
        <v>3512</v>
      </c>
      <c r="G2270" s="27" t="s">
        <v>41</v>
      </c>
      <c r="H2270" s="27">
        <v>20097</v>
      </c>
      <c r="I2270" s="27" t="s">
        <v>3380</v>
      </c>
      <c r="J2270" s="28">
        <v>46126</v>
      </c>
      <c r="K2270" s="26">
        <v>0.39583333333333331</v>
      </c>
      <c r="L2270" s="26"/>
      <c r="M2270" s="27" t="s">
        <v>51</v>
      </c>
      <c r="N2270" s="25">
        <f>IFERROR(VLOOKUP(M2270,Data!$J$1:$K$58,2,0),"")</f>
        <v>56967256951</v>
      </c>
      <c r="O2270" s="27" t="s">
        <v>52</v>
      </c>
      <c r="P2270" s="27"/>
      <c r="Q2270" s="27" t="s">
        <v>1920</v>
      </c>
      <c r="R2270" s="27" t="s">
        <v>3007</v>
      </c>
      <c r="S2270" s="27" t="s">
        <v>51</v>
      </c>
      <c r="T2270" s="27"/>
      <c r="U2270" s="28">
        <v>46126</v>
      </c>
      <c r="X2270" s="27"/>
      <c r="Y2270" s="27"/>
      <c r="Z2270" s="29"/>
      <c r="AA2270" s="29">
        <v>0.34027777777777779</v>
      </c>
      <c r="AB2270" s="29">
        <v>0.4513888888888889</v>
      </c>
      <c r="AC2270" s="30">
        <v>46126</v>
      </c>
      <c r="AD2270" s="15" t="str">
        <f>IF(Tabla2[[#This Row],[HORA ENTREGA]]="DIRECTO","On time", IF(AA2270&lt;&gt;"",IF(Tabla2[[#This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70" s="15" t="str">
        <f>MID(Tabla2[[#This Row],[TIPO]],1,3)</f>
        <v xml:space="preserve">40 </v>
      </c>
      <c r="AF22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BARCEL CHILE S.A. */ Cont: * HAMU4216008*/ HR Entrega: *09:30* /Dirección: *bodega Agunsa, dirección La montaña 1550, Quilicura </v>
      </c>
      <c r="AG2270" s="38" t="str">
        <f>IFERROR(HYPERLINK("https://wa.me/"&amp;Tabla2[[#This Row],[CONTACTO]]&amp;"?text="&amp;Tabla2[[#This Row],[Mensaje]],"Enviar mensaje"),"")</f>
        <v>Enviar mensaje</v>
      </c>
      <c r="AH2270" s="15" t="str">
        <f>CONCATENATE(A2270,F2270)</f>
        <v>2269HAMU4216008</v>
      </c>
      <c r="AI2270" s="15" t="str">
        <f>CONCATENATE("ENT-",A2270)</f>
        <v>ENT-2269</v>
      </c>
      <c r="AJ2270" s="15" t="str">
        <f>IF(Tabla2[[#This Row],[Op]]&lt;&gt;"","ENTREGA","")</f>
        <v>ENTREGA</v>
      </c>
      <c r="AK2270" s="40" t="str">
        <f>(Tabla2[[#This Row],[FECHA ENTREGA]]&amp;Tabla2[[#This Row],[HORA ENTREGA]])</f>
        <v>461260,395833333333333</v>
      </c>
      <c r="AL2270" s="34" t="str">
        <f>IFERROR(HYPERLINK("https://wa.me/"&amp;Tabla2[[#This Row],[CONTACTO]]&amp;"?text="&amp;Tabla2[[#This Row],[Mensaje]]),"")</f>
        <v xml:space="preserve">https://wa.me/56967256951?text=Hola!%0AServicio del día 14-04%0A *Cliente:* BARCEL CHILE S.A. */ Cont: * HAMU4216008*/ HR Entrega: *09:30* /Dirección: *bodega Agunsa, dirección La montaña 1550, Quilicura </v>
      </c>
    </row>
    <row r="2271" spans="1:38" s="15" customFormat="1" ht="16.5" customHeight="1" x14ac:dyDescent="0.2">
      <c r="A2271" s="15">
        <f>ROW(A2270)</f>
        <v>2270</v>
      </c>
      <c r="B2271" s="15">
        <f>IF(J2271=J2270,B2270+1,1)</f>
        <v>5</v>
      </c>
      <c r="C2271" s="15" t="s">
        <v>263</v>
      </c>
      <c r="D2271" s="25" t="s">
        <v>39</v>
      </c>
      <c r="E2271" s="27">
        <v>1287473</v>
      </c>
      <c r="F2271" s="27" t="s">
        <v>3513</v>
      </c>
      <c r="G2271" s="27" t="s">
        <v>41</v>
      </c>
      <c r="H2271" s="27">
        <v>20097</v>
      </c>
      <c r="I2271" s="27" t="s">
        <v>3380</v>
      </c>
      <c r="J2271" s="28">
        <v>46126</v>
      </c>
      <c r="K2271" s="26">
        <v>0.4375</v>
      </c>
      <c r="L2271" s="26"/>
      <c r="M2271" s="27" t="s">
        <v>104</v>
      </c>
      <c r="N2271" s="25">
        <f>IFERROR(VLOOKUP(M2271,Data!$J$1:$K$58,2,0),"")</f>
        <v>56966749395</v>
      </c>
      <c r="O2271" s="27" t="s">
        <v>253</v>
      </c>
      <c r="P2271" s="27"/>
      <c r="Q2271" s="27" t="s">
        <v>1920</v>
      </c>
      <c r="R2271" s="27" t="s">
        <v>3007</v>
      </c>
      <c r="S2271" s="27" t="s">
        <v>3352</v>
      </c>
      <c r="T2271" s="27"/>
      <c r="U2271" s="28">
        <v>46126</v>
      </c>
      <c r="X2271" s="27"/>
      <c r="Y2271" s="27"/>
      <c r="Z2271" s="29"/>
      <c r="AA2271" s="29">
        <v>0.50347222222222221</v>
      </c>
      <c r="AB2271" s="29">
        <v>0.57291666666666663</v>
      </c>
      <c r="AC2271" s="30">
        <v>46126</v>
      </c>
      <c r="AD2271" s="15" t="str">
        <f>IF(Tabla2[[#This Row],[HORA ENTREGA]]="DIRECTO","On time", IF(AA2271&lt;&gt;"",IF(Tabla2[[#This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71" s="15" t="str">
        <f>MID(Tabla2[[#This Row],[TIPO]],1,3)</f>
        <v xml:space="preserve">40 </v>
      </c>
      <c r="AF22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BARCEL CHILE S.A. */ Cont: * HAMU2846137*/ HR Entrega: *10:30* /Dirección: *bodega Agunsa, dirección La montaña 1550, Quilicura </v>
      </c>
      <c r="AG2271" s="38" t="str">
        <f>IFERROR(HYPERLINK("https://wa.me/"&amp;Tabla2[[#This Row],[CONTACTO]]&amp;"?text="&amp;Tabla2[[#This Row],[Mensaje]],"Enviar mensaje"),"")</f>
        <v>Enviar mensaje</v>
      </c>
      <c r="AH2271" s="15" t="str">
        <f>CONCATENATE(A2271,F2271)</f>
        <v>2270HAMU2846137</v>
      </c>
      <c r="AI2271" s="15" t="str">
        <f>CONCATENATE("ENT-",A2271)</f>
        <v>ENT-2270</v>
      </c>
      <c r="AJ2271" s="15" t="str">
        <f>IF(Tabla2[[#This Row],[Op]]&lt;&gt;"","ENTREGA","")</f>
        <v>ENTREGA</v>
      </c>
      <c r="AK2271" s="40" t="str">
        <f>(Tabla2[[#This Row],[FECHA ENTREGA]]&amp;Tabla2[[#This Row],[HORA ENTREGA]])</f>
        <v>461260,4375</v>
      </c>
      <c r="AL2271" s="34" t="str">
        <f>IFERROR(HYPERLINK("https://wa.me/"&amp;Tabla2[[#This Row],[CONTACTO]]&amp;"?text="&amp;Tabla2[[#This Row],[Mensaje]]),"")</f>
        <v xml:space="preserve">https://wa.me/56966749395?text=Hola!%0AServicio del día 14-04%0A *Cliente:* BARCEL CHILE S.A. */ Cont: * HAMU2846137*/ HR Entrega: *10:30* /Dirección: *bodega Agunsa, dirección La montaña 1550, Quilicura </v>
      </c>
    </row>
    <row r="2272" spans="1:38" s="15" customFormat="1" ht="16.5" customHeight="1" x14ac:dyDescent="0.2">
      <c r="A2272" s="15">
        <f>ROW(A2271)</f>
        <v>2271</v>
      </c>
      <c r="B2272" s="15">
        <f>IF(J2272=J2271,B2271+1,1)</f>
        <v>6</v>
      </c>
      <c r="C2272" s="15" t="s">
        <v>263</v>
      </c>
      <c r="D2272" s="25" t="s">
        <v>39</v>
      </c>
      <c r="E2272" s="27">
        <v>1288332</v>
      </c>
      <c r="F2272" s="27" t="s">
        <v>3514</v>
      </c>
      <c r="G2272" s="27" t="s">
        <v>41</v>
      </c>
      <c r="H2272" s="27">
        <v>20000</v>
      </c>
      <c r="I2272" s="27" t="s">
        <v>2725</v>
      </c>
      <c r="J2272" s="28">
        <v>46126</v>
      </c>
      <c r="K2272" s="26">
        <v>0.52083333333333337</v>
      </c>
      <c r="L2272" s="26"/>
      <c r="M2272" s="27" t="s">
        <v>199</v>
      </c>
      <c r="N2272" s="25">
        <f>IFERROR(VLOOKUP(M2272,Data!$J$1:$K$58,2,0),"")</f>
        <v>56975315726</v>
      </c>
      <c r="O2272" s="27" t="s">
        <v>200</v>
      </c>
      <c r="P2272" s="27"/>
      <c r="Q2272" s="27" t="s">
        <v>1920</v>
      </c>
      <c r="R2272" s="27" t="s">
        <v>2942</v>
      </c>
      <c r="S2272" s="27" t="s">
        <v>3345</v>
      </c>
      <c r="T2272" s="27"/>
      <c r="U2272" s="28">
        <v>46126</v>
      </c>
      <c r="X2272" s="27"/>
      <c r="Y2272" s="27"/>
      <c r="Z2272" s="29"/>
      <c r="AA2272" s="29">
        <v>0.56736111111111109</v>
      </c>
      <c r="AB2272" s="29">
        <v>0.61944444444444446</v>
      </c>
      <c r="AC2272" s="30">
        <v>46126</v>
      </c>
      <c r="AD2272" s="15" t="str">
        <f>IF(Tabla2[[#This Row],[HORA ENTREGA]]="DIRECTO","On time", IF(AA2272&lt;&gt;"",IF(Tabla2[[#This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72" s="15" t="str">
        <f>MID(Tabla2[[#This Row],[TIPO]],1,3)</f>
        <v xml:space="preserve">40 </v>
      </c>
      <c r="AF22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BARCEL CHILE S.A. */ Cont: * HAMU1359833*/ HR Entrega: *12:30* /Dirección: *bodega Agunsa, dirección La montaña 1550, Quilicura </v>
      </c>
      <c r="AG2272" s="38" t="str">
        <f>IFERROR(HYPERLINK("https://wa.me/"&amp;Tabla2[[#This Row],[CONTACTO]]&amp;"?text="&amp;Tabla2[[#This Row],[Mensaje]],"Enviar mensaje"),"")</f>
        <v>Enviar mensaje</v>
      </c>
      <c r="AH2272" s="15" t="str">
        <f>CONCATENATE(A2272,F2272)</f>
        <v>2271HAMU1359833</v>
      </c>
      <c r="AI2272" s="15" t="str">
        <f>CONCATENATE("ENT-",A2272)</f>
        <v>ENT-2271</v>
      </c>
      <c r="AJ2272" s="15" t="str">
        <f>IF(Tabla2[[#This Row],[Op]]&lt;&gt;"","ENTREGA","")</f>
        <v>ENTREGA</v>
      </c>
      <c r="AK2272" s="40" t="str">
        <f>(Tabla2[[#This Row],[FECHA ENTREGA]]&amp;Tabla2[[#This Row],[HORA ENTREGA]])</f>
        <v>461260,520833333333333</v>
      </c>
      <c r="AL2272" s="34" t="str">
        <f>IFERROR(HYPERLINK("https://wa.me/"&amp;Tabla2[[#This Row],[CONTACTO]]&amp;"?text="&amp;Tabla2[[#This Row],[Mensaje]]),"")</f>
        <v xml:space="preserve">https://wa.me/56975315726?text=Hola!%0AServicio del día 14-04%0A *Cliente:* BARCEL CHILE S.A. */ Cont: * HAMU1359833*/ HR Entrega: *12:30* /Dirección: *bodega Agunsa, dirección La montaña 1550, Quilicura </v>
      </c>
    </row>
    <row r="2273" spans="1:38" s="15" customFormat="1" ht="16.5" customHeight="1" x14ac:dyDescent="0.2">
      <c r="A2273" s="15">
        <f>ROW(A2272)</f>
        <v>2272</v>
      </c>
      <c r="B2273" s="15">
        <f>IF(J2273=J2272,B2272+1,1)</f>
        <v>7</v>
      </c>
      <c r="C2273" s="15" t="s">
        <v>101</v>
      </c>
      <c r="D2273" s="25" t="s">
        <v>39</v>
      </c>
      <c r="E2273" s="27">
        <v>142767</v>
      </c>
      <c r="F2273" s="27" t="s">
        <v>3515</v>
      </c>
      <c r="G2273" s="27" t="s">
        <v>64</v>
      </c>
      <c r="H2273" s="27">
        <v>4000</v>
      </c>
      <c r="I2273" s="27" t="s">
        <v>3516</v>
      </c>
      <c r="J2273" s="28">
        <v>46126</v>
      </c>
      <c r="K2273" s="26">
        <v>0.33333333333333331</v>
      </c>
      <c r="L2273" s="26"/>
      <c r="M2273" s="27" t="s">
        <v>3177</v>
      </c>
      <c r="N2273" s="25" t="str">
        <f>IFERROR(VLOOKUP(M2273,Data!$J$1:$K$58,2,0),"")</f>
        <v/>
      </c>
      <c r="O2273" s="27" t="s">
        <v>222</v>
      </c>
      <c r="P2273" s="27"/>
      <c r="Q2273" s="27" t="s">
        <v>396</v>
      </c>
      <c r="R2273" s="27" t="s">
        <v>895</v>
      </c>
      <c r="S2273" s="27" t="s">
        <v>3177</v>
      </c>
      <c r="T2273" s="27"/>
      <c r="U2273" s="28">
        <v>46126</v>
      </c>
      <c r="X2273" s="27"/>
      <c r="Y2273" s="27"/>
      <c r="Z2273" s="29"/>
      <c r="AA2273" s="29">
        <v>0.52777777777777779</v>
      </c>
      <c r="AB2273" s="29">
        <v>0.65972222222222221</v>
      </c>
      <c r="AC2273" s="30">
        <v>46126</v>
      </c>
      <c r="AD2273" s="15" t="str">
        <f>IF(Tabla2[[#This Row],[HORA ENTREGA]]="DIRECTO","On time", IF(AA2273&lt;&gt;"",IF(Tabla2[[#This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73" s="15" t="str">
        <f>MID(Tabla2[[#This Row],[TIPO]],1,3)</f>
        <v xml:space="preserve">20 </v>
      </c>
      <c r="AF22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COMERCIAL PICHARA SPA */ Cont: * GCXU2480895*/ HR Entrega: *08:00* /Dirección: *OLIVOS 672, RECOLETA</v>
      </c>
      <c r="AG2273" s="38" t="str">
        <f>IFERROR(HYPERLINK("https://wa.me/"&amp;Tabla2[[#This Row],[CONTACTO]]&amp;"?text="&amp;Tabla2[[#This Row],[Mensaje]],"Enviar mensaje"),"")</f>
        <v>Enviar mensaje</v>
      </c>
      <c r="AH2273" s="15" t="str">
        <f>CONCATENATE(A2273,F2273)</f>
        <v>2272GCXU2480895</v>
      </c>
      <c r="AI2273" s="15" t="str">
        <f>CONCATENATE("ENT-",A2273)</f>
        <v>ENT-2272</v>
      </c>
      <c r="AJ2273" s="15" t="str">
        <f>IF(Tabla2[[#This Row],[Op]]&lt;&gt;"","ENTREGA","")</f>
        <v>ENTREGA</v>
      </c>
      <c r="AK2273" s="40" t="str">
        <f>(Tabla2[[#This Row],[FECHA ENTREGA]]&amp;Tabla2[[#This Row],[HORA ENTREGA]])</f>
        <v>461260,333333333333333</v>
      </c>
      <c r="AL2273" s="34" t="str">
        <f>IFERROR(HYPERLINK("https://wa.me/"&amp;Tabla2[[#This Row],[CONTACTO]]&amp;"?text="&amp;Tabla2[[#This Row],[Mensaje]]),"")</f>
        <v>https://wa.me/?text=Hola!%0AServicio del día 14-04%0A *Cliente:* COMERCIAL PICHARA SPA */ Cont: * GCXU2480895*/ HR Entrega: *08:00* /Dirección: *OLIVOS 672, RECOLETA</v>
      </c>
    </row>
    <row r="2274" spans="1:38" s="15" customFormat="1" ht="16.5" customHeight="1" x14ac:dyDescent="0.2">
      <c r="A2274" s="15">
        <f>ROW(A2273)</f>
        <v>2273</v>
      </c>
      <c r="B2274" s="15">
        <f>IF(J2274=J2273,B2273+1,1)</f>
        <v>8</v>
      </c>
      <c r="C2274" s="15" t="s">
        <v>101</v>
      </c>
      <c r="D2274" s="25" t="s">
        <v>39</v>
      </c>
      <c r="E2274" s="27">
        <v>143549</v>
      </c>
      <c r="F2274" s="27" t="s">
        <v>3517</v>
      </c>
      <c r="G2274" s="27" t="s">
        <v>41</v>
      </c>
      <c r="H2274" s="27">
        <v>20000</v>
      </c>
      <c r="I2274" s="27" t="s">
        <v>3518</v>
      </c>
      <c r="J2274" s="28">
        <v>46126</v>
      </c>
      <c r="K2274" s="26">
        <v>0.35416666666666669</v>
      </c>
      <c r="L2274" s="26"/>
      <c r="M2274" s="27" t="s">
        <v>151</v>
      </c>
      <c r="N2274" s="25">
        <f>IFERROR(VLOOKUP(M2274,Data!$J$1:$K$58,2,0),"")</f>
        <v>56973887427</v>
      </c>
      <c r="O2274" s="27" t="s">
        <v>152</v>
      </c>
      <c r="P2274" s="27"/>
      <c r="Q2274" s="27" t="s">
        <v>2112</v>
      </c>
      <c r="R2274" s="27" t="s">
        <v>836</v>
      </c>
      <c r="S2274" s="27" t="s">
        <v>151</v>
      </c>
      <c r="T2274" s="27"/>
      <c r="U2274" s="28">
        <v>46126</v>
      </c>
      <c r="X2274" s="27"/>
      <c r="Y2274" s="27"/>
      <c r="Z2274" s="29"/>
      <c r="AA2274" s="29">
        <v>0.35069444444444442</v>
      </c>
      <c r="AB2274" s="29">
        <v>0.3923611111111111</v>
      </c>
      <c r="AC2274" s="30">
        <v>46126</v>
      </c>
      <c r="AD2274" s="15" t="str">
        <f>IF(Tabla2[[#This Row],[HORA ENTREGA]]="DIRECTO","On time", IF(AA2274&lt;&gt;"",IF(Tabla2[[#This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74" s="15" t="str">
        <f>MID(Tabla2[[#This Row],[TIPO]],1,3)</f>
        <v xml:space="preserve">40 </v>
      </c>
      <c r="AF22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COMERCIAL PICHARA SPA */ Cont: * GCXU5826894*/ HR Entrega: *08:30* /Dirección: *Crucero Peralillo, Parcela 37, Lote 1, Lampa</v>
      </c>
      <c r="AG2274" s="38" t="str">
        <f>IFERROR(HYPERLINK("https://wa.me/"&amp;Tabla2[[#This Row],[CONTACTO]]&amp;"?text="&amp;Tabla2[[#This Row],[Mensaje]],"Enviar mensaje"),"")</f>
        <v>Enviar mensaje</v>
      </c>
      <c r="AH2274" s="15" t="str">
        <f>CONCATENATE(A2274,F2274)</f>
        <v>2273GCXU5826894</v>
      </c>
      <c r="AI2274" s="15" t="str">
        <f>CONCATENATE("ENT-",A2274)</f>
        <v>ENT-2273</v>
      </c>
      <c r="AJ2274" s="15" t="str">
        <f>IF(Tabla2[[#This Row],[Op]]&lt;&gt;"","ENTREGA","")</f>
        <v>ENTREGA</v>
      </c>
      <c r="AK2274" s="40" t="str">
        <f>(Tabla2[[#This Row],[FECHA ENTREGA]]&amp;Tabla2[[#This Row],[HORA ENTREGA]])</f>
        <v>461260,354166666666667</v>
      </c>
      <c r="AL2274" s="34" t="str">
        <f>IFERROR(HYPERLINK("https://wa.me/"&amp;Tabla2[[#This Row],[CONTACTO]]&amp;"?text="&amp;Tabla2[[#This Row],[Mensaje]]),"")</f>
        <v>https://wa.me/56973887427?text=Hola!%0AServicio del día 14-04%0A *Cliente:* COMERCIAL PICHARA SPA */ Cont: * GCXU5826894*/ HR Entrega: *08:30* /Dirección: *Crucero Peralillo, Parcela 37, Lote 1, Lampa</v>
      </c>
    </row>
    <row r="2275" spans="1:38" s="15" customFormat="1" ht="16.5" customHeight="1" x14ac:dyDescent="0.2">
      <c r="A2275" s="15">
        <f>ROW(A2274)</f>
        <v>2274</v>
      </c>
      <c r="B2275" s="15">
        <f>IF(J2275=J2274,B2274+1,1)</f>
        <v>9</v>
      </c>
      <c r="C2275" s="15" t="s">
        <v>101</v>
      </c>
      <c r="D2275" s="25" t="s">
        <v>39</v>
      </c>
      <c r="E2275" s="27">
        <v>143549</v>
      </c>
      <c r="F2275" s="27" t="s">
        <v>3519</v>
      </c>
      <c r="G2275" s="27" t="s">
        <v>41</v>
      </c>
      <c r="H2275" s="27">
        <v>20000</v>
      </c>
      <c r="I2275" s="27" t="s">
        <v>42</v>
      </c>
      <c r="J2275" s="28">
        <v>46126</v>
      </c>
      <c r="K2275" s="26">
        <v>0.35416666666666669</v>
      </c>
      <c r="L2275" s="26"/>
      <c r="M2275" s="27" t="s">
        <v>55</v>
      </c>
      <c r="N2275" s="25">
        <f>IFERROR(VLOOKUP(M2275,Data!$J$1:$K$58,2,0),"")</f>
        <v>56992164782</v>
      </c>
      <c r="O2275" s="27" t="s">
        <v>56</v>
      </c>
      <c r="P2275" s="27"/>
      <c r="Q2275" s="27" t="s">
        <v>2112</v>
      </c>
      <c r="R2275" s="27" t="s">
        <v>836</v>
      </c>
      <c r="S2275" s="27" t="s">
        <v>55</v>
      </c>
      <c r="T2275" s="27"/>
      <c r="U2275" s="28">
        <v>46126</v>
      </c>
      <c r="X2275" s="27"/>
      <c r="Y2275" s="27"/>
      <c r="Z2275" s="29"/>
      <c r="AA2275" s="29">
        <v>0.59097222222222223</v>
      </c>
      <c r="AB2275" s="29">
        <v>0.63888888888888884</v>
      </c>
      <c r="AC2275" s="30">
        <v>46126</v>
      </c>
      <c r="AD2275" s="15" t="str">
        <f>IF(Tabla2[[#This Row],[HORA ENTREGA]]="DIRECTO","On time", IF(AA2275&lt;&gt;"",IF(Tabla2[[#This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75" s="15" t="str">
        <f>MID(Tabla2[[#This Row],[TIPO]],1,3)</f>
        <v xml:space="preserve">40 </v>
      </c>
      <c r="AF22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COMERCIAL PICHARA SPA */ Cont: * GCXU6026638*/ HR Entrega: *08:30* /Dirección: *Crucero Peralillo, Parcela 37, Lote 1, Lampa</v>
      </c>
      <c r="AG2275" s="38" t="str">
        <f>IFERROR(HYPERLINK("https://wa.me/"&amp;Tabla2[[#This Row],[CONTACTO]]&amp;"?text="&amp;Tabla2[[#This Row],[Mensaje]],"Enviar mensaje"),"")</f>
        <v>Enviar mensaje</v>
      </c>
      <c r="AH2275" s="15" t="str">
        <f>CONCATENATE(A2275,F2275)</f>
        <v>2274GCXU6026638</v>
      </c>
      <c r="AI2275" s="15" t="str">
        <f>CONCATENATE("ENT-",A2275)</f>
        <v>ENT-2274</v>
      </c>
      <c r="AJ2275" s="15" t="str">
        <f>IF(Tabla2[[#This Row],[Op]]&lt;&gt;"","ENTREGA","")</f>
        <v>ENTREGA</v>
      </c>
      <c r="AK2275" s="40" t="str">
        <f>(Tabla2[[#This Row],[FECHA ENTREGA]]&amp;Tabla2[[#This Row],[HORA ENTREGA]])</f>
        <v>461260,354166666666667</v>
      </c>
      <c r="AL2275" s="34" t="str">
        <f>IFERROR(HYPERLINK("https://wa.me/"&amp;Tabla2[[#This Row],[CONTACTO]]&amp;"?text="&amp;Tabla2[[#This Row],[Mensaje]]),"")</f>
        <v>https://wa.me/56992164782?text=Hola!%0AServicio del día 14-04%0A *Cliente:* COMERCIAL PICHARA SPA */ Cont: * GCXU6026638*/ HR Entrega: *08:30* /Dirección: *Crucero Peralillo, Parcela 37, Lote 1, Lampa</v>
      </c>
    </row>
    <row r="2276" spans="1:38" s="15" customFormat="1" ht="16.5" customHeight="1" x14ac:dyDescent="0.2">
      <c r="A2276" s="15">
        <f>ROW(A2275)</f>
        <v>2275</v>
      </c>
      <c r="B2276" s="15">
        <f>IF(J2276=J2275,B2275+1,1)</f>
        <v>10</v>
      </c>
      <c r="C2276" s="15" t="s">
        <v>684</v>
      </c>
      <c r="D2276" s="25" t="s">
        <v>39</v>
      </c>
      <c r="E2276" s="27" t="s">
        <v>3520</v>
      </c>
      <c r="F2276" s="27" t="s">
        <v>3521</v>
      </c>
      <c r="G2276" s="27" t="s">
        <v>41</v>
      </c>
      <c r="H2276" s="27">
        <v>24000</v>
      </c>
      <c r="I2276" s="27" t="s">
        <v>3522</v>
      </c>
      <c r="J2276" s="28">
        <v>46126</v>
      </c>
      <c r="K2276" s="26">
        <v>0.54166666666666663</v>
      </c>
      <c r="L2276" s="26"/>
      <c r="M2276" s="27" t="s">
        <v>308</v>
      </c>
      <c r="N2276" s="25">
        <f>IFERROR(VLOOKUP(M2276,Data!$J$1:$K$58,2,0),"")</f>
        <v>56966631737</v>
      </c>
      <c r="O2276" s="27" t="s">
        <v>309</v>
      </c>
      <c r="P2276" s="27"/>
      <c r="Q2276" s="27" t="s">
        <v>686</v>
      </c>
      <c r="R2276" s="27" t="s">
        <v>376</v>
      </c>
      <c r="S2276" s="27" t="s">
        <v>117</v>
      </c>
      <c r="T2276" s="27"/>
      <c r="U2276" s="28">
        <v>46130</v>
      </c>
      <c r="X2276" s="27"/>
      <c r="Y2276" s="27"/>
      <c r="Z2276" s="29"/>
      <c r="AA2276" s="29">
        <v>0.65069444444444446</v>
      </c>
      <c r="AB2276" s="29">
        <v>0.72569444444444442</v>
      </c>
      <c r="AC2276" s="30">
        <v>46126</v>
      </c>
      <c r="AD2276" s="15" t="str">
        <f>IF(Tabla2[[#This Row],[HORA ENTREGA]]="DIRECTO","On time", IF(AA2276&lt;&gt;"",IF(Tabla2[[#This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76" s="15" t="str">
        <f>MID(Tabla2[[#This Row],[TIPO]],1,3)</f>
        <v xml:space="preserve">40 </v>
      </c>
      <c r="AF22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DOKA CHILE ENCOFRADOS LTDA */ Cont: * OOCU7901450*/ HR Entrega: *13:00* /Dirección: *SANTA ISABEL 1697, LAMPA</v>
      </c>
      <c r="AG2276" s="38" t="str">
        <f>IFERROR(HYPERLINK("https://wa.me/"&amp;Tabla2[[#This Row],[CONTACTO]]&amp;"?text="&amp;Tabla2[[#This Row],[Mensaje]],"Enviar mensaje"),"")</f>
        <v>Enviar mensaje</v>
      </c>
      <c r="AH2276" s="15" t="str">
        <f>CONCATENATE(A2276,F2276)</f>
        <v>2275OOCU7901450</v>
      </c>
      <c r="AI2276" s="15" t="str">
        <f>CONCATENATE("ENT-",A2276)</f>
        <v>ENT-2275</v>
      </c>
      <c r="AJ2276" s="15" t="str">
        <f>IF(Tabla2[[#This Row],[Op]]&lt;&gt;"","ENTREGA","")</f>
        <v>ENTREGA</v>
      </c>
      <c r="AK2276" s="40" t="str">
        <f>(Tabla2[[#This Row],[FECHA ENTREGA]]&amp;Tabla2[[#This Row],[HORA ENTREGA]])</f>
        <v>461260,541666666666667</v>
      </c>
      <c r="AL2276" s="34" t="str">
        <f>IFERROR(HYPERLINK("https://wa.me/"&amp;Tabla2[[#This Row],[CONTACTO]]&amp;"?text="&amp;Tabla2[[#This Row],[Mensaje]]),"")</f>
        <v>https://wa.me/56966631737?text=Hola!%0AServicio del día 14-04%0A *Cliente:* DOKA CHILE ENCOFRADOS LTDA */ Cont: * OOCU7901450*/ HR Entrega: *13:00* /Dirección: *SANTA ISABEL 1697, LAMPA</v>
      </c>
    </row>
    <row r="2277" spans="1:38" s="15" customFormat="1" ht="16.5" customHeight="1" x14ac:dyDescent="0.2">
      <c r="A2277" s="15">
        <f>ROW(A2276)</f>
        <v>2276</v>
      </c>
      <c r="B2277" s="15">
        <f>IF(J2277=J2276,B2276+1,1)</f>
        <v>11</v>
      </c>
      <c r="C2277" s="15" t="s">
        <v>698</v>
      </c>
      <c r="D2277" s="25" t="s">
        <v>39</v>
      </c>
      <c r="E2277" s="27">
        <v>302082</v>
      </c>
      <c r="F2277" s="27" t="s">
        <v>3523</v>
      </c>
      <c r="G2277" s="27" t="s">
        <v>41</v>
      </c>
      <c r="H2277" s="27">
        <v>14000</v>
      </c>
      <c r="I2277" s="27" t="s">
        <v>3524</v>
      </c>
      <c r="J2277" s="28">
        <v>46126</v>
      </c>
      <c r="K2277" s="26">
        <v>0.3125</v>
      </c>
      <c r="L2277" s="26"/>
      <c r="M2277" s="27" t="s">
        <v>325</v>
      </c>
      <c r="N2277" s="25">
        <f>IFERROR(VLOOKUP(M2277,Data!$J$1:$K$58,2,0),"")</f>
        <v>56964850744</v>
      </c>
      <c r="O2277" s="27" t="s">
        <v>326</v>
      </c>
      <c r="P2277" s="27"/>
      <c r="Q2277" s="27" t="s">
        <v>700</v>
      </c>
      <c r="R2277" s="27" t="s">
        <v>280</v>
      </c>
      <c r="S2277" s="27" t="s">
        <v>325</v>
      </c>
      <c r="T2277" s="27"/>
      <c r="U2277" s="28">
        <v>46126</v>
      </c>
      <c r="X2277" s="27"/>
      <c r="Y2277" s="27"/>
      <c r="Z2277" s="29"/>
      <c r="AA2277" s="29">
        <v>0.34722222222222221</v>
      </c>
      <c r="AB2277" s="29">
        <v>0.51388888888888884</v>
      </c>
      <c r="AC2277" s="30">
        <v>46126</v>
      </c>
      <c r="AD2277" s="15" t="str">
        <f>IF(Tabla2[[#This Row],[HORA ENTREGA]]="DIRECTO","On time", IF(AA2277&lt;&gt;"",IF(Tabla2[[#This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77" s="15" t="str">
        <f>MID(Tabla2[[#This Row],[TIPO]],1,3)</f>
        <v xml:space="preserve">40 </v>
      </c>
      <c r="AF22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IMPORTADORA DCIC SPA */ Cont: * TCNU1994254*/ HR Entrega: *07:30* /Dirección: *PUERTO MADERO 9710 BOD. P01 - P03, PUDAHUEL</v>
      </c>
      <c r="AG2277" s="38" t="str">
        <f>IFERROR(HYPERLINK("https://wa.me/"&amp;Tabla2[[#This Row],[CONTACTO]]&amp;"?text="&amp;Tabla2[[#This Row],[Mensaje]],"Enviar mensaje"),"")</f>
        <v>Enviar mensaje</v>
      </c>
      <c r="AH2277" s="15" t="str">
        <f>CONCATENATE(A2277,F2277)</f>
        <v>2276TCNU1994254</v>
      </c>
      <c r="AI2277" s="15" t="str">
        <f>CONCATENATE("ENT-",A2277)</f>
        <v>ENT-2276</v>
      </c>
      <c r="AJ2277" s="15" t="str">
        <f>IF(Tabla2[[#This Row],[Op]]&lt;&gt;"","ENTREGA","")</f>
        <v>ENTREGA</v>
      </c>
      <c r="AK2277" s="40" t="str">
        <f>(Tabla2[[#This Row],[FECHA ENTREGA]]&amp;Tabla2[[#This Row],[HORA ENTREGA]])</f>
        <v>461260,3125</v>
      </c>
      <c r="AL2277" s="34" t="str">
        <f>IFERROR(HYPERLINK("https://wa.me/"&amp;Tabla2[[#This Row],[CONTACTO]]&amp;"?text="&amp;Tabla2[[#This Row],[Mensaje]]),"")</f>
        <v>https://wa.me/56964850744?text=Hola!%0AServicio del día 14-04%0A *Cliente:* IMPORTADORA DCIC SPA */ Cont: * TCNU1994254*/ HR Entrega: *07:30* /Dirección: *PUERTO MADERO 9710 BOD. P01 - P03, PUDAHUEL</v>
      </c>
    </row>
    <row r="2278" spans="1:38" s="15" customFormat="1" ht="16.5" customHeight="1" x14ac:dyDescent="0.2">
      <c r="A2278" s="15">
        <f>ROW(A2277)</f>
        <v>2277</v>
      </c>
      <c r="B2278" s="15">
        <f>IF(J2278=J2277,B2277+1,1)</f>
        <v>12</v>
      </c>
      <c r="C2278" s="15" t="s">
        <v>178</v>
      </c>
      <c r="D2278" s="25" t="s">
        <v>39</v>
      </c>
      <c r="E2278" s="27">
        <v>881660</v>
      </c>
      <c r="F2278" s="27" t="s">
        <v>3525</v>
      </c>
      <c r="G2278" s="27" t="s">
        <v>41</v>
      </c>
      <c r="H2278" s="27">
        <v>10000</v>
      </c>
      <c r="I2278" s="27" t="s">
        <v>3526</v>
      </c>
      <c r="J2278" s="28">
        <v>46126</v>
      </c>
      <c r="K2278" s="26">
        <v>0.33333333333333331</v>
      </c>
      <c r="L2278" s="26"/>
      <c r="M2278" s="27" t="s">
        <v>158</v>
      </c>
      <c r="N2278" s="25">
        <f>IFERROR(VLOOKUP(M2278,Data!$J$1:$K$58,2,0),"")</f>
        <v>56931745801</v>
      </c>
      <c r="O2278" s="27" t="s">
        <v>370</v>
      </c>
      <c r="P2278" s="27"/>
      <c r="Q2278" s="27" t="s">
        <v>1003</v>
      </c>
      <c r="R2278" s="27" t="s">
        <v>446</v>
      </c>
      <c r="S2278" s="27" t="s">
        <v>158</v>
      </c>
      <c r="T2278" s="27"/>
      <c r="U2278" s="28">
        <v>46126</v>
      </c>
      <c r="X2278" s="27"/>
      <c r="Y2278" s="27"/>
      <c r="Z2278" s="29"/>
      <c r="AA2278" s="29">
        <v>0.2986111111111111</v>
      </c>
      <c r="AB2278" s="29">
        <v>0.4826388888888889</v>
      </c>
      <c r="AC2278" s="30">
        <v>46126</v>
      </c>
      <c r="AD2278" s="15" t="str">
        <f>IF(Tabla2[[#This Row],[HORA ENTREGA]]="DIRECTO","On time", IF(AA2278&lt;&gt;"",IF(Tabla2[[#This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78" s="15" t="str">
        <f>MID(Tabla2[[#This Row],[TIPO]],1,3)</f>
        <v xml:space="preserve">40 </v>
      </c>
      <c r="AF22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INVERSIERRA S A */ Cont: * TGBU4575924*/ HR Entrega: *08:00* /Dirección: *AVENIDA PEDRO FONTOBA 6350, HUECHURABA</v>
      </c>
      <c r="AG2278" s="38" t="str">
        <f>IFERROR(HYPERLINK("https://wa.me/"&amp;Tabla2[[#This Row],[CONTACTO]]&amp;"?text="&amp;Tabla2[[#This Row],[Mensaje]],"Enviar mensaje"),"")</f>
        <v>Enviar mensaje</v>
      </c>
      <c r="AH2278" s="15" t="str">
        <f>CONCATENATE(A2278,F2278)</f>
        <v>2277TGBU4575924</v>
      </c>
      <c r="AI2278" s="15" t="str">
        <f>CONCATENATE("ENT-",A2278)</f>
        <v>ENT-2277</v>
      </c>
      <c r="AJ2278" s="15" t="str">
        <f>IF(Tabla2[[#This Row],[Op]]&lt;&gt;"","ENTREGA","")</f>
        <v>ENTREGA</v>
      </c>
      <c r="AK2278" s="40" t="str">
        <f>(Tabla2[[#This Row],[FECHA ENTREGA]]&amp;Tabla2[[#This Row],[HORA ENTREGA]])</f>
        <v>461260,333333333333333</v>
      </c>
      <c r="AL2278" s="34" t="str">
        <f>IFERROR(HYPERLINK("https://wa.me/"&amp;Tabla2[[#This Row],[CONTACTO]]&amp;"?text="&amp;Tabla2[[#This Row],[Mensaje]]),"")</f>
        <v>https://wa.me/56931745801?text=Hola!%0AServicio del día 14-04%0A *Cliente:* INVERSIERRA S A */ Cont: * TGBU4575924*/ HR Entrega: *08:00* /Dirección: *AVENIDA PEDRO FONTOBA 6350, HUECHURABA</v>
      </c>
    </row>
    <row r="2279" spans="1:38" s="15" customFormat="1" ht="16.5" customHeight="1" x14ac:dyDescent="0.2">
      <c r="A2279" s="15">
        <f>ROW(A2278)</f>
        <v>2278</v>
      </c>
      <c r="B2279" s="15">
        <f>IF(J2279=J2278,B2278+1,1)</f>
        <v>13</v>
      </c>
      <c r="C2279" s="15" t="s">
        <v>178</v>
      </c>
      <c r="D2279" s="25" t="s">
        <v>39</v>
      </c>
      <c r="E2279" s="27">
        <v>881616</v>
      </c>
      <c r="F2279" s="27" t="s">
        <v>3527</v>
      </c>
      <c r="G2279" s="27" t="s">
        <v>64</v>
      </c>
      <c r="H2279" s="27"/>
      <c r="I2279" s="27" t="s">
        <v>3528</v>
      </c>
      <c r="J2279" s="28">
        <v>46126</v>
      </c>
      <c r="K2279" s="26">
        <v>0.33333333333333331</v>
      </c>
      <c r="L2279" s="26"/>
      <c r="M2279" s="27" t="s">
        <v>215</v>
      </c>
      <c r="N2279" s="25">
        <f>IFERROR(VLOOKUP(M2279,Data!$J$1:$K$58,2,0),"")</f>
        <v>56978089957</v>
      </c>
      <c r="O2279" s="27" t="s">
        <v>216</v>
      </c>
      <c r="P2279" s="27"/>
      <c r="Q2279" s="27" t="s">
        <v>1005</v>
      </c>
      <c r="R2279" s="27" t="s">
        <v>218</v>
      </c>
      <c r="S2279" s="27" t="s">
        <v>3072</v>
      </c>
      <c r="T2279" s="27"/>
      <c r="U2279" s="28">
        <v>46126</v>
      </c>
      <c r="X2279" s="27"/>
      <c r="Y2279" s="27"/>
      <c r="Z2279" s="29"/>
      <c r="AA2279" s="29">
        <v>0.33333333333333331</v>
      </c>
      <c r="AB2279" s="29">
        <v>0.49305555555555558</v>
      </c>
      <c r="AC2279" s="30">
        <v>46126</v>
      </c>
      <c r="AD2279" s="15" t="str">
        <f>IF(Tabla2[[#This Row],[HORA ENTREGA]]="DIRECTO","On time", IF(AA2279&lt;&gt;"",IF(Tabla2[[#This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79" s="15" t="str">
        <f>MID(Tabla2[[#This Row],[TIPO]],1,3)</f>
        <v xml:space="preserve">20 </v>
      </c>
      <c r="AF22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INVERSIERRA S A */ Cont: * HLBU3985190*/ HR Entrega: *08:00* /Dirección: *ALCALDE GUZMAN 0121, G32; QUILICURA</v>
      </c>
      <c r="AG2279" s="38" t="str">
        <f>IFERROR(HYPERLINK("https://wa.me/"&amp;Tabla2[[#This Row],[CONTACTO]]&amp;"?text="&amp;Tabla2[[#This Row],[Mensaje]],"Enviar mensaje"),"")</f>
        <v>Enviar mensaje</v>
      </c>
      <c r="AH2279" s="15" t="str">
        <f>CONCATENATE(A2279,F2279)</f>
        <v>2278HLBU3985190</v>
      </c>
      <c r="AI2279" s="15" t="str">
        <f>CONCATENATE("ENT-",A2279)</f>
        <v>ENT-2278</v>
      </c>
      <c r="AJ2279" s="15" t="str">
        <f>IF(Tabla2[[#This Row],[Op]]&lt;&gt;"","ENTREGA","")</f>
        <v>ENTREGA</v>
      </c>
      <c r="AK2279" s="40" t="str">
        <f>(Tabla2[[#This Row],[FECHA ENTREGA]]&amp;Tabla2[[#This Row],[HORA ENTREGA]])</f>
        <v>461260,333333333333333</v>
      </c>
      <c r="AL2279" s="34" t="str">
        <f>IFERROR(HYPERLINK("https://wa.me/"&amp;Tabla2[[#This Row],[CONTACTO]]&amp;"?text="&amp;Tabla2[[#This Row],[Mensaje]]),"")</f>
        <v>https://wa.me/56978089957?text=Hola!%0AServicio del día 14-04%0A *Cliente:* INVERSIERRA S A */ Cont: * HLBU3985190*/ HR Entrega: *08:00* /Dirección: *ALCALDE GUZMAN 0121, G32; QUILICURA</v>
      </c>
    </row>
    <row r="2280" spans="1:38" s="15" customFormat="1" ht="16.5" customHeight="1" x14ac:dyDescent="0.2">
      <c r="A2280" s="15">
        <f>ROW(A2279)</f>
        <v>2279</v>
      </c>
      <c r="B2280" s="15">
        <f>IF(J2280=J2279,B2279+1,1)</f>
        <v>14</v>
      </c>
      <c r="C2280" s="15" t="s">
        <v>178</v>
      </c>
      <c r="D2280" s="25" t="s">
        <v>39</v>
      </c>
      <c r="E2280" s="27">
        <v>881660</v>
      </c>
      <c r="F2280" s="27" t="s">
        <v>3529</v>
      </c>
      <c r="G2280" s="27" t="s">
        <v>41</v>
      </c>
      <c r="H2280" s="27">
        <v>9000</v>
      </c>
      <c r="I2280" s="27" t="s">
        <v>3530</v>
      </c>
      <c r="J2280" s="28">
        <v>46126</v>
      </c>
      <c r="K2280" s="26">
        <v>0.5</v>
      </c>
      <c r="L2280" s="26"/>
      <c r="M2280" s="27" t="s">
        <v>147</v>
      </c>
      <c r="N2280" s="25">
        <f>IFERROR(VLOOKUP(M2280,Data!$J$1:$K$58,2,0),"")</f>
        <v>56935532735</v>
      </c>
      <c r="O2280" s="27" t="s">
        <v>148</v>
      </c>
      <c r="P2280" s="27"/>
      <c r="Q2280" s="27" t="s">
        <v>1003</v>
      </c>
      <c r="R2280" s="27" t="s">
        <v>446</v>
      </c>
      <c r="S2280" s="27" t="s">
        <v>147</v>
      </c>
      <c r="T2280" s="27"/>
      <c r="U2280" s="28">
        <v>46126</v>
      </c>
      <c r="X2280" s="27"/>
      <c r="Y2280" s="27"/>
      <c r="Z2280" s="29"/>
      <c r="AA2280" s="29">
        <v>0.54513888888888884</v>
      </c>
      <c r="AB2280" s="29">
        <v>0.64930555555555558</v>
      </c>
      <c r="AC2280" s="30">
        <v>46126</v>
      </c>
      <c r="AD2280" s="15" t="str">
        <f>IF(Tabla2[[#This Row],[HORA ENTREGA]]="DIRECTO","On time", IF(AA2280&lt;&gt;"",IF(Tabla2[[#This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80" s="15" t="str">
        <f>MID(Tabla2[[#This Row],[TIPO]],1,3)</f>
        <v xml:space="preserve">40 </v>
      </c>
      <c r="AF22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INVERSIERRA S A */ Cont: * BSIU9597471*/ HR Entrega: *12:00* /Dirección: *AVENIDA PEDRO FONTOBA 6350, HUECHURABA</v>
      </c>
      <c r="AG2280" s="38" t="str">
        <f>IFERROR(HYPERLINK("https://wa.me/"&amp;Tabla2[[#This Row],[CONTACTO]]&amp;"?text="&amp;Tabla2[[#This Row],[Mensaje]],"Enviar mensaje"),"")</f>
        <v>Enviar mensaje</v>
      </c>
      <c r="AH2280" s="15" t="str">
        <f>CONCATENATE(A2280,F2280)</f>
        <v>2279BSIU9597471</v>
      </c>
      <c r="AI2280" s="15" t="str">
        <f>CONCATENATE("ENT-",A2280)</f>
        <v>ENT-2279</v>
      </c>
      <c r="AJ2280" s="15" t="str">
        <f>IF(Tabla2[[#This Row],[Op]]&lt;&gt;"","ENTREGA","")</f>
        <v>ENTREGA</v>
      </c>
      <c r="AK2280" s="40" t="str">
        <f>(Tabla2[[#This Row],[FECHA ENTREGA]]&amp;Tabla2[[#This Row],[HORA ENTREGA]])</f>
        <v>461260,5</v>
      </c>
      <c r="AL2280" s="34" t="str">
        <f>IFERROR(HYPERLINK("https://wa.me/"&amp;Tabla2[[#This Row],[CONTACTO]]&amp;"?text="&amp;Tabla2[[#This Row],[Mensaje]]),"")</f>
        <v>https://wa.me/56935532735?text=Hola!%0AServicio del día 14-04%0A *Cliente:* INVERSIERRA S A */ Cont: * BSIU9597471*/ HR Entrega: *12:00* /Dirección: *AVENIDA PEDRO FONTOBA 6350, HUECHURABA</v>
      </c>
    </row>
    <row r="2281" spans="1:38" s="15" customFormat="1" ht="16.5" customHeight="1" x14ac:dyDescent="0.2">
      <c r="A2281" s="15">
        <f>ROW(A2280)</f>
        <v>2280</v>
      </c>
      <c r="B2281" s="15">
        <f>IF(J2281=J2280,B2280+1,1)</f>
        <v>15</v>
      </c>
      <c r="C2281" s="15" t="s">
        <v>3531</v>
      </c>
      <c r="D2281" s="25" t="s">
        <v>39</v>
      </c>
      <c r="E2281" s="27">
        <v>72614</v>
      </c>
      <c r="F2281" s="27" t="s">
        <v>3532</v>
      </c>
      <c r="G2281" s="27" t="s">
        <v>64</v>
      </c>
      <c r="H2281" s="27">
        <v>5000</v>
      </c>
      <c r="I2281" s="27" t="s">
        <v>42</v>
      </c>
      <c r="J2281" s="28">
        <v>46126</v>
      </c>
      <c r="K2281" s="26">
        <v>0.375</v>
      </c>
      <c r="L2281" s="26"/>
      <c r="M2281" s="27" t="s">
        <v>567</v>
      </c>
      <c r="N2281" s="25">
        <f>IFERROR(VLOOKUP(M2281,Data!$J$1:$K$58,2,0),"")</f>
        <v>56964069749</v>
      </c>
      <c r="O2281" s="27" t="s">
        <v>568</v>
      </c>
      <c r="P2281" s="27"/>
      <c r="Q2281" s="27" t="s">
        <v>3533</v>
      </c>
      <c r="R2281" s="27" t="s">
        <v>218</v>
      </c>
      <c r="S2281" s="27" t="s">
        <v>3177</v>
      </c>
      <c r="T2281" s="27"/>
      <c r="U2281" s="28">
        <v>46128</v>
      </c>
      <c r="X2281" s="27"/>
      <c r="Y2281" s="27" t="s">
        <v>3534</v>
      </c>
      <c r="Z2281" s="29"/>
      <c r="AA2281" s="29"/>
      <c r="AB2281" s="29"/>
      <c r="AC2281" s="30"/>
      <c r="AD2281" s="15" t="str">
        <f>IF(Tabla2[[#This Row],[HORA ENTREGA]]="DIRECTO","On time", IF(AA2281&lt;&gt;"",IF(Tabla2[[#This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281" s="15" t="str">
        <f>MID(Tabla2[[#This Row],[TIPO]],1,3)</f>
        <v xml:space="preserve">20 </v>
      </c>
      <c r="AF22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KAPLAN */ Cont: * HASU1394435*/ HR Entrega: *09:00* /Dirección: *P/DESCONSOLIDAR EN MAIPU</v>
      </c>
      <c r="AG2281" s="38" t="str">
        <f>IFERROR(HYPERLINK("https://wa.me/"&amp;Tabla2[[#This Row],[CONTACTO]]&amp;"?text="&amp;Tabla2[[#This Row],[Mensaje]],"Enviar mensaje"),"")</f>
        <v>Enviar mensaje</v>
      </c>
      <c r="AH2281" s="15" t="str">
        <f>CONCATENATE(A2281,F2281)</f>
        <v>2280HASU1394435</v>
      </c>
      <c r="AI2281" s="15" t="str">
        <f>CONCATENATE("ENT-",A2281)</f>
        <v>ENT-2280</v>
      </c>
      <c r="AJ2281" s="15" t="str">
        <f>IF(Tabla2[[#This Row],[Op]]&lt;&gt;"","ENTREGA","")</f>
        <v>ENTREGA</v>
      </c>
      <c r="AK2281" s="40" t="str">
        <f>(Tabla2[[#This Row],[FECHA ENTREGA]]&amp;Tabla2[[#This Row],[HORA ENTREGA]])</f>
        <v>461260,375</v>
      </c>
      <c r="AL2281" s="34" t="str">
        <f>IFERROR(HYPERLINK("https://wa.me/"&amp;Tabla2[[#This Row],[CONTACTO]]&amp;"?text="&amp;Tabla2[[#This Row],[Mensaje]]),"")</f>
        <v>https://wa.me/56964069749?text=Hola!%0AServicio del día 14-04%0A *Cliente:* KAPLAN */ Cont: * HASU1394435*/ HR Entrega: *09:00* /Dirección: *P/DESCONSOLIDAR EN MAIPU</v>
      </c>
    </row>
    <row r="2282" spans="1:38" s="15" customFormat="1" ht="16.5" customHeight="1" x14ac:dyDescent="0.2">
      <c r="A2282" s="15">
        <f>ROW(A2281)</f>
        <v>2281</v>
      </c>
      <c r="B2282" s="15">
        <f>IF(J2282=J2281,B2281+1,1)</f>
        <v>16</v>
      </c>
      <c r="C2282" s="15" t="s">
        <v>2040</v>
      </c>
      <c r="D2282" s="25" t="s">
        <v>39</v>
      </c>
      <c r="E2282" s="27">
        <v>504054</v>
      </c>
      <c r="F2282" s="27" t="s">
        <v>3535</v>
      </c>
      <c r="G2282" s="27" t="s">
        <v>41</v>
      </c>
      <c r="H2282" s="27">
        <v>6000</v>
      </c>
      <c r="I2282" s="27">
        <v>0.42708333333333298</v>
      </c>
      <c r="J2282" s="28">
        <v>46126</v>
      </c>
      <c r="K2282" s="26">
        <v>0.33333333333333331</v>
      </c>
      <c r="L2282" s="26"/>
      <c r="M2282" s="27" t="s">
        <v>319</v>
      </c>
      <c r="N2282" s="25">
        <f>IFERROR(VLOOKUP(M2282,Data!$J$1:$K$58,2,0),"")</f>
        <v>56948501048</v>
      </c>
      <c r="O2282" s="27" t="s">
        <v>320</v>
      </c>
      <c r="P2282" s="27"/>
      <c r="Q2282" s="27" t="s">
        <v>2042</v>
      </c>
      <c r="R2282" s="27" t="s">
        <v>218</v>
      </c>
      <c r="S2282" s="27" t="s">
        <v>319</v>
      </c>
      <c r="T2282" s="27"/>
      <c r="U2282" s="28">
        <v>46126</v>
      </c>
      <c r="X2282" s="27"/>
      <c r="Y2282" s="27"/>
      <c r="Z2282" s="29"/>
      <c r="AA2282" s="29">
        <v>0.34166666666666667</v>
      </c>
      <c r="AB2282" s="29">
        <v>0.39583333333333331</v>
      </c>
      <c r="AC2282" s="30">
        <v>46126</v>
      </c>
      <c r="AD2282" s="15" t="str">
        <f>IF(Tabla2[[#This Row],[HORA ENTREGA]]="DIRECTO","On time", IF(AA2282&lt;&gt;"",IF(Tabla2[[#This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2" s="15" t="str">
        <f>MID(Tabla2[[#This Row],[TIPO]],1,3)</f>
        <v xml:space="preserve">40 </v>
      </c>
      <c r="AF22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LOG SERVICES SPA */ Cont: * CAAU5557261*/ HR Entrega: *08:00* /Dirección: *CLAUDIO ARRAU 8600, PUDAHUEL</v>
      </c>
      <c r="AG2282" s="38" t="str">
        <f>IFERROR(HYPERLINK("https://wa.me/"&amp;Tabla2[[#This Row],[CONTACTO]]&amp;"?text="&amp;Tabla2[[#This Row],[Mensaje]],"Enviar mensaje"),"")</f>
        <v>Enviar mensaje</v>
      </c>
      <c r="AH2282" s="15" t="str">
        <f>CONCATENATE(A2282,F2282)</f>
        <v>2281CAAU5557261</v>
      </c>
      <c r="AI2282" s="15" t="str">
        <f>CONCATENATE("ENT-",A2282)</f>
        <v>ENT-2281</v>
      </c>
      <c r="AJ2282" s="15" t="str">
        <f>IF(Tabla2[[#This Row],[Op]]&lt;&gt;"","ENTREGA","")</f>
        <v>ENTREGA</v>
      </c>
      <c r="AK2282" s="40" t="str">
        <f>(Tabla2[[#This Row],[FECHA ENTREGA]]&amp;Tabla2[[#This Row],[HORA ENTREGA]])</f>
        <v>461260,333333333333333</v>
      </c>
      <c r="AL2282" s="34" t="str">
        <f>IFERROR(HYPERLINK("https://wa.me/"&amp;Tabla2[[#This Row],[CONTACTO]]&amp;"?text="&amp;Tabla2[[#This Row],[Mensaje]]),"")</f>
        <v>https://wa.me/56948501048?text=Hola!%0AServicio del día 14-04%0A *Cliente:* LOG SERVICES SPA */ Cont: * CAAU5557261*/ HR Entrega: *08:00* /Dirección: *CLAUDIO ARRAU 8600, PUDAHUEL</v>
      </c>
    </row>
    <row r="2283" spans="1:38" s="15" customFormat="1" ht="16.5" customHeight="1" x14ac:dyDescent="0.2">
      <c r="A2283" s="15">
        <f>ROW(A2282)</f>
        <v>2282</v>
      </c>
      <c r="B2283" s="15">
        <f>IF(J2283=J2282,B2282+1,1)</f>
        <v>17</v>
      </c>
      <c r="C2283" s="15" t="s">
        <v>2040</v>
      </c>
      <c r="D2283" s="25" t="s">
        <v>39</v>
      </c>
      <c r="E2283" s="27">
        <v>504054</v>
      </c>
      <c r="F2283" s="27" t="s">
        <v>3536</v>
      </c>
      <c r="G2283" s="27" t="s">
        <v>41</v>
      </c>
      <c r="H2283" s="27">
        <v>6000</v>
      </c>
      <c r="I2283" s="27">
        <v>0.40625</v>
      </c>
      <c r="J2283" s="28">
        <v>46126</v>
      </c>
      <c r="K2283" s="26">
        <v>0.33333333333333331</v>
      </c>
      <c r="L2283" s="26"/>
      <c r="M2283" s="27" t="s">
        <v>199</v>
      </c>
      <c r="N2283" s="25">
        <f>IFERROR(VLOOKUP(M2283,Data!$J$1:$K$58,2,0),"")</f>
        <v>56975315726</v>
      </c>
      <c r="O2283" s="27" t="s">
        <v>200</v>
      </c>
      <c r="P2283" s="27"/>
      <c r="Q2283" s="27" t="s">
        <v>2042</v>
      </c>
      <c r="R2283" s="27" t="s">
        <v>218</v>
      </c>
      <c r="S2283" s="27" t="s">
        <v>3345</v>
      </c>
      <c r="T2283" s="27"/>
      <c r="U2283" s="28">
        <v>46126</v>
      </c>
      <c r="X2283" s="27"/>
      <c r="Y2283" s="27"/>
      <c r="Z2283" s="29"/>
      <c r="AA2283" s="29">
        <v>0.33194444444444443</v>
      </c>
      <c r="AB2283" s="29">
        <v>0.37847222222222221</v>
      </c>
      <c r="AC2283" s="30">
        <v>46126</v>
      </c>
      <c r="AD2283" s="15" t="str">
        <f>IF(Tabla2[[#This Row],[HORA ENTREGA]]="DIRECTO","On time", IF(AA2283&lt;&gt;"",IF(Tabla2[[#This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3" s="15" t="str">
        <f>MID(Tabla2[[#This Row],[TIPO]],1,3)</f>
        <v xml:space="preserve">40 </v>
      </c>
      <c r="AF22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LOG SERVICES SPA */ Cont: * HAMU4488182*/ HR Entrega: *08:00* /Dirección: *CLAUDIO ARRAU 8600, PUDAHUEL</v>
      </c>
      <c r="AG2283" s="38" t="str">
        <f>IFERROR(HYPERLINK("https://wa.me/"&amp;Tabla2[[#This Row],[CONTACTO]]&amp;"?text="&amp;Tabla2[[#This Row],[Mensaje]],"Enviar mensaje"),"")</f>
        <v>Enviar mensaje</v>
      </c>
      <c r="AH2283" s="15" t="str">
        <f>CONCATENATE(A2283,F2283)</f>
        <v>2282HAMU4488182</v>
      </c>
      <c r="AI2283" s="15" t="str">
        <f>CONCATENATE("ENT-",A2283)</f>
        <v>ENT-2282</v>
      </c>
      <c r="AJ2283" s="15" t="str">
        <f>IF(Tabla2[[#This Row],[Op]]&lt;&gt;"","ENTREGA","")</f>
        <v>ENTREGA</v>
      </c>
      <c r="AK2283" s="40" t="str">
        <f>(Tabla2[[#This Row],[FECHA ENTREGA]]&amp;Tabla2[[#This Row],[HORA ENTREGA]])</f>
        <v>461260,333333333333333</v>
      </c>
      <c r="AL2283" s="34" t="str">
        <f>IFERROR(HYPERLINK("https://wa.me/"&amp;Tabla2[[#This Row],[CONTACTO]]&amp;"?text="&amp;Tabla2[[#This Row],[Mensaje]]),"")</f>
        <v>https://wa.me/56975315726?text=Hola!%0AServicio del día 14-04%0A *Cliente:* LOG SERVICES SPA */ Cont: * HAMU4488182*/ HR Entrega: *08:00* /Dirección: *CLAUDIO ARRAU 8600, PUDAHUEL</v>
      </c>
    </row>
    <row r="2284" spans="1:38" s="15" customFormat="1" ht="16.5" customHeight="1" x14ac:dyDescent="0.2">
      <c r="A2284" s="15">
        <f>ROW(A2283)</f>
        <v>2283</v>
      </c>
      <c r="B2284" s="15">
        <f>IF(J2284=J2283,B2283+1,1)</f>
        <v>18</v>
      </c>
      <c r="C2284" s="15" t="s">
        <v>2040</v>
      </c>
      <c r="D2284" s="25" t="s">
        <v>39</v>
      </c>
      <c r="E2284" s="27">
        <v>504054</v>
      </c>
      <c r="F2284" s="27" t="s">
        <v>3537</v>
      </c>
      <c r="G2284" s="27" t="s">
        <v>41</v>
      </c>
      <c r="H2284" s="27">
        <v>6000</v>
      </c>
      <c r="I2284" s="27">
        <v>0.41666666666666669</v>
      </c>
      <c r="J2284" s="28">
        <v>46126</v>
      </c>
      <c r="K2284" s="26">
        <v>0.33333333333333331</v>
      </c>
      <c r="L2284" s="26"/>
      <c r="M2284" s="27" t="s">
        <v>296</v>
      </c>
      <c r="N2284" s="25">
        <f>IFERROR(VLOOKUP(M2284,Data!$J$1:$K$58,2,0),"")</f>
        <v>56984994337</v>
      </c>
      <c r="O2284" s="27" t="s">
        <v>297</v>
      </c>
      <c r="P2284" s="27"/>
      <c r="Q2284" s="27" t="s">
        <v>2042</v>
      </c>
      <c r="R2284" s="27" t="s">
        <v>218</v>
      </c>
      <c r="S2284" s="27" t="s">
        <v>296</v>
      </c>
      <c r="T2284" s="27"/>
      <c r="U2284" s="28">
        <v>46126</v>
      </c>
      <c r="X2284" s="27"/>
      <c r="Y2284" s="27"/>
      <c r="Z2284" s="29"/>
      <c r="AA2284" s="29">
        <v>0.3263888888888889</v>
      </c>
      <c r="AB2284" s="29">
        <v>0.37152777777777779</v>
      </c>
      <c r="AC2284" s="30">
        <v>46126</v>
      </c>
      <c r="AD2284" s="15" t="str">
        <f>IF(Tabla2[[#This Row],[HORA ENTREGA]]="DIRECTO","On time", IF(AA2284&lt;&gt;"",IF(Tabla2[[#This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4" s="15" t="str">
        <f>MID(Tabla2[[#This Row],[TIPO]],1,3)</f>
        <v xml:space="preserve">40 </v>
      </c>
      <c r="AF22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LOG SERVICES SPA */ Cont: * FANU3441618*/ HR Entrega: *08:00* /Dirección: *CLAUDIO ARRAU 8600, PUDAHUEL</v>
      </c>
      <c r="AG2284" s="38" t="str">
        <f>IFERROR(HYPERLINK("https://wa.me/"&amp;Tabla2[[#This Row],[CONTACTO]]&amp;"?text="&amp;Tabla2[[#This Row],[Mensaje]],"Enviar mensaje"),"")</f>
        <v>Enviar mensaje</v>
      </c>
      <c r="AH2284" s="15" t="str">
        <f>CONCATENATE(A2284,F2284)</f>
        <v>2283FANU3441618</v>
      </c>
      <c r="AI2284" s="15" t="str">
        <f>CONCATENATE("ENT-",A2284)</f>
        <v>ENT-2283</v>
      </c>
      <c r="AJ2284" s="15" t="str">
        <f>IF(Tabla2[[#This Row],[Op]]&lt;&gt;"","ENTREGA","")</f>
        <v>ENTREGA</v>
      </c>
      <c r="AK2284" s="40" t="str">
        <f>(Tabla2[[#This Row],[FECHA ENTREGA]]&amp;Tabla2[[#This Row],[HORA ENTREGA]])</f>
        <v>461260,333333333333333</v>
      </c>
      <c r="AL2284" s="34" t="str">
        <f>IFERROR(HYPERLINK("https://wa.me/"&amp;Tabla2[[#This Row],[CONTACTO]]&amp;"?text="&amp;Tabla2[[#This Row],[Mensaje]]),"")</f>
        <v>https://wa.me/56984994337?text=Hola!%0AServicio del día 14-04%0A *Cliente:* LOG SERVICES SPA */ Cont: * FANU3441618*/ HR Entrega: *08:00* /Dirección: *CLAUDIO ARRAU 8600, PUDAHUEL</v>
      </c>
    </row>
    <row r="2285" spans="1:38" s="15" customFormat="1" ht="16.5" customHeight="1" x14ac:dyDescent="0.2">
      <c r="A2285" s="15">
        <f>ROW(A2284)</f>
        <v>2284</v>
      </c>
      <c r="B2285" s="15">
        <f>IF(J2285=J2284,B2284+1,1)</f>
        <v>19</v>
      </c>
      <c r="C2285" s="15" t="s">
        <v>2040</v>
      </c>
      <c r="D2285" s="25" t="s">
        <v>39</v>
      </c>
      <c r="E2285" s="27">
        <v>504054</v>
      </c>
      <c r="F2285" s="27" t="s">
        <v>3538</v>
      </c>
      <c r="G2285" s="27" t="s">
        <v>41</v>
      </c>
      <c r="H2285" s="27">
        <v>6000</v>
      </c>
      <c r="I2285" s="27">
        <v>0.7631944444444444</v>
      </c>
      <c r="J2285" s="28">
        <v>46126</v>
      </c>
      <c r="K2285" s="26">
        <v>0.33333333333333331</v>
      </c>
      <c r="L2285" s="26"/>
      <c r="M2285" s="27" t="s">
        <v>172</v>
      </c>
      <c r="N2285" s="25">
        <f>IFERROR(VLOOKUP(M2285,Data!$J$1:$K$58,2,0),"")</f>
        <v>56985215946</v>
      </c>
      <c r="O2285" s="27" t="s">
        <v>173</v>
      </c>
      <c r="P2285" s="27"/>
      <c r="Q2285" s="27" t="s">
        <v>2042</v>
      </c>
      <c r="R2285" s="27" t="s">
        <v>218</v>
      </c>
      <c r="S2285" s="27" t="s">
        <v>172</v>
      </c>
      <c r="T2285" s="27"/>
      <c r="U2285" s="28">
        <v>46126</v>
      </c>
      <c r="X2285" s="27"/>
      <c r="Y2285" s="27"/>
      <c r="Z2285" s="29"/>
      <c r="AA2285" s="29">
        <v>0.34027777777777779</v>
      </c>
      <c r="AB2285" s="29">
        <v>0.3923611111111111</v>
      </c>
      <c r="AC2285" s="30">
        <v>46126</v>
      </c>
      <c r="AD2285" s="15" t="str">
        <f>IF(Tabla2[[#This Row],[HORA ENTREGA]]="DIRECTO","On time", IF(AA2285&lt;&gt;"",IF(Tabla2[[#This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5" s="15" t="str">
        <f>MID(Tabla2[[#This Row],[TIPO]],1,3)</f>
        <v xml:space="preserve">40 </v>
      </c>
      <c r="AF22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LOG SERVICES SPA */ Cont: * FANU3249462*/ HR Entrega: *08:00* /Dirección: *CLAUDIO ARRAU 8600, PUDAHUEL</v>
      </c>
      <c r="AG2285" s="38" t="str">
        <f>IFERROR(HYPERLINK("https://wa.me/"&amp;Tabla2[[#This Row],[CONTACTO]]&amp;"?text="&amp;Tabla2[[#This Row],[Mensaje]],"Enviar mensaje"),"")</f>
        <v>Enviar mensaje</v>
      </c>
      <c r="AH2285" s="15" t="str">
        <f>CONCATENATE(A2285,F2285)</f>
        <v>2284FANU3249462</v>
      </c>
      <c r="AI2285" s="15" t="str">
        <f>CONCATENATE("ENT-",A2285)</f>
        <v>ENT-2284</v>
      </c>
      <c r="AJ2285" s="15" t="str">
        <f>IF(Tabla2[[#This Row],[Op]]&lt;&gt;"","ENTREGA","")</f>
        <v>ENTREGA</v>
      </c>
      <c r="AK2285" s="40" t="str">
        <f>(Tabla2[[#This Row],[FECHA ENTREGA]]&amp;Tabla2[[#This Row],[HORA ENTREGA]])</f>
        <v>461260,333333333333333</v>
      </c>
      <c r="AL2285" s="34" t="str">
        <f>IFERROR(HYPERLINK("https://wa.me/"&amp;Tabla2[[#This Row],[CONTACTO]]&amp;"?text="&amp;Tabla2[[#This Row],[Mensaje]]),"")</f>
        <v>https://wa.me/56985215946?text=Hola!%0AServicio del día 14-04%0A *Cliente:* LOG SERVICES SPA */ Cont: * FANU3249462*/ HR Entrega: *08:00* /Dirección: *CLAUDIO ARRAU 8600, PUDAHUEL</v>
      </c>
    </row>
    <row r="2286" spans="1:38" s="15" customFormat="1" ht="16.5" customHeight="1" x14ac:dyDescent="0.2">
      <c r="A2286" s="15">
        <f>ROW(A2285)</f>
        <v>2285</v>
      </c>
      <c r="B2286" s="15">
        <f>IF(J2286=J2285,B2285+1,1)</f>
        <v>20</v>
      </c>
      <c r="C2286" s="15" t="s">
        <v>2040</v>
      </c>
      <c r="D2286" s="25" t="s">
        <v>39</v>
      </c>
      <c r="E2286" s="27">
        <v>504054</v>
      </c>
      <c r="F2286" s="27" t="s">
        <v>3539</v>
      </c>
      <c r="G2286" s="27" t="s">
        <v>41</v>
      </c>
      <c r="H2286" s="27">
        <v>6000</v>
      </c>
      <c r="I2286" s="27">
        <v>0.45833333333333331</v>
      </c>
      <c r="J2286" s="28">
        <v>46126</v>
      </c>
      <c r="K2286" s="26">
        <v>0.5</v>
      </c>
      <c r="L2286" s="26"/>
      <c r="M2286" s="27" t="s">
        <v>90</v>
      </c>
      <c r="N2286" s="25">
        <f>IFERROR(VLOOKUP(M2286,Data!$J$1:$K$58,2,0),"")</f>
        <v>56987557136</v>
      </c>
      <c r="O2286" s="27" t="s">
        <v>91</v>
      </c>
      <c r="P2286" s="27"/>
      <c r="Q2286" s="27" t="s">
        <v>2042</v>
      </c>
      <c r="R2286" s="27" t="s">
        <v>218</v>
      </c>
      <c r="S2286" s="27" t="s">
        <v>90</v>
      </c>
      <c r="T2286" s="27"/>
      <c r="U2286" s="28">
        <v>46126</v>
      </c>
      <c r="X2286" s="27"/>
      <c r="Y2286" s="27"/>
      <c r="Z2286" s="29"/>
      <c r="AA2286" s="29">
        <v>0.33333333333333331</v>
      </c>
      <c r="AB2286" s="29">
        <v>0.38541666666666669</v>
      </c>
      <c r="AC2286" s="30">
        <v>46126</v>
      </c>
      <c r="AD2286" s="15" t="str">
        <f>IF(Tabla2[[#This Row],[HORA ENTREGA]]="DIRECTO","On time", IF(AA2286&lt;&gt;"",IF(Tabla2[[#This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6" s="15" t="str">
        <f>MID(Tabla2[[#This Row],[TIPO]],1,3)</f>
        <v xml:space="preserve">40 </v>
      </c>
      <c r="AF22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LOG SERVICES SPA */ Cont: * CAIU4647770*/ HR Entrega: *12:00* /Dirección: *CLAUDIO ARRAU 8600, PUDAHUEL</v>
      </c>
      <c r="AG2286" s="38" t="str">
        <f>IFERROR(HYPERLINK("https://wa.me/"&amp;Tabla2[[#This Row],[CONTACTO]]&amp;"?text="&amp;Tabla2[[#This Row],[Mensaje]],"Enviar mensaje"),"")</f>
        <v>Enviar mensaje</v>
      </c>
      <c r="AH2286" s="15" t="str">
        <f>CONCATENATE(A2286,F2286)</f>
        <v>2285CAIU4647770</v>
      </c>
      <c r="AI2286" s="15" t="str">
        <f>CONCATENATE("ENT-",A2286)</f>
        <v>ENT-2285</v>
      </c>
      <c r="AJ2286" s="15" t="str">
        <f>IF(Tabla2[[#This Row],[Op]]&lt;&gt;"","ENTREGA","")</f>
        <v>ENTREGA</v>
      </c>
      <c r="AK2286" s="40" t="str">
        <f>(Tabla2[[#This Row],[FECHA ENTREGA]]&amp;Tabla2[[#This Row],[HORA ENTREGA]])</f>
        <v>461260,5</v>
      </c>
      <c r="AL2286" s="34" t="str">
        <f>IFERROR(HYPERLINK("https://wa.me/"&amp;Tabla2[[#This Row],[CONTACTO]]&amp;"?text="&amp;Tabla2[[#This Row],[Mensaje]]),"")</f>
        <v>https://wa.me/56987557136?text=Hola!%0AServicio del día 14-04%0A *Cliente:* LOG SERVICES SPA */ Cont: * CAIU4647770*/ HR Entrega: *12:00* /Dirección: *CLAUDIO ARRAU 8600, PUDAHUEL</v>
      </c>
    </row>
    <row r="2287" spans="1:38" s="15" customFormat="1" ht="16.5" customHeight="1" x14ac:dyDescent="0.2">
      <c r="A2287" s="15">
        <f>ROW(A2286)</f>
        <v>2286</v>
      </c>
      <c r="B2287" s="15">
        <f>IF(J2287=J2286,B2286+1,1)</f>
        <v>21</v>
      </c>
      <c r="C2287" s="15" t="s">
        <v>2040</v>
      </c>
      <c r="D2287" s="25" t="s">
        <v>39</v>
      </c>
      <c r="E2287" s="27">
        <v>504054</v>
      </c>
      <c r="F2287" s="27" t="s">
        <v>3540</v>
      </c>
      <c r="G2287" s="27" t="s">
        <v>41</v>
      </c>
      <c r="H2287" s="27">
        <v>6000</v>
      </c>
      <c r="I2287" s="27">
        <v>0.75069444444444444</v>
      </c>
      <c r="J2287" s="28">
        <v>46126</v>
      </c>
      <c r="K2287" s="26"/>
      <c r="L2287" s="26"/>
      <c r="M2287" s="27" t="s">
        <v>117</v>
      </c>
      <c r="N2287" s="25">
        <f>IFERROR(VLOOKUP(M2287,Data!$J$1:$K$58,2,0),"")</f>
        <v>56973887539</v>
      </c>
      <c r="O2287" s="27" t="s">
        <v>118</v>
      </c>
      <c r="P2287" s="27"/>
      <c r="Q2287" s="27" t="s">
        <v>2042</v>
      </c>
      <c r="R2287" s="27" t="s">
        <v>218</v>
      </c>
      <c r="S2287" s="27" t="s">
        <v>117</v>
      </c>
      <c r="T2287" s="27"/>
      <c r="U2287" s="28">
        <v>46126</v>
      </c>
      <c r="X2287" s="27"/>
      <c r="Y2287" s="27"/>
      <c r="Z2287" s="29"/>
      <c r="AA2287" s="29">
        <v>0.31944444444444442</v>
      </c>
      <c r="AB2287" s="29">
        <v>0.36458333333333331</v>
      </c>
      <c r="AC2287" s="30">
        <v>46126</v>
      </c>
      <c r="AD2287" s="15" t="str">
        <f>IF(Tabla2[[#This Row],[HORA ENTREGA]]="DIRECTO","On time", IF(AA2287&lt;&gt;"",IF(Tabla2[[#This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87" s="15" t="str">
        <f>MID(Tabla2[[#This Row],[TIPO]],1,3)</f>
        <v xml:space="preserve">40 </v>
      </c>
      <c r="AF22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LOG SERVICES SPA */ Cont: * FFAU5458149*/ HR Entrega: *00:00* /Dirección: *CLAUDIO ARRAU 8600, PUDAHUEL</v>
      </c>
      <c r="AG2287" s="38" t="str">
        <f>IFERROR(HYPERLINK("https://wa.me/"&amp;Tabla2[[#This Row],[CONTACTO]]&amp;"?text="&amp;Tabla2[[#This Row],[Mensaje]],"Enviar mensaje"),"")</f>
        <v>Enviar mensaje</v>
      </c>
      <c r="AH2287" s="15" t="str">
        <f>CONCATENATE(A2287,F2287)</f>
        <v>2286FFAU5458149</v>
      </c>
      <c r="AI2287" s="15" t="str">
        <f>CONCATENATE("ENT-",A2287)</f>
        <v>ENT-2286</v>
      </c>
      <c r="AJ2287" s="15" t="str">
        <f>IF(Tabla2[[#This Row],[Op]]&lt;&gt;"","ENTREGA","")</f>
        <v>ENTREGA</v>
      </c>
      <c r="AK2287" s="40" t="str">
        <f>(Tabla2[[#This Row],[FECHA ENTREGA]]&amp;Tabla2[[#This Row],[HORA ENTREGA]])</f>
        <v>46126</v>
      </c>
      <c r="AL2287" s="34" t="str">
        <f>IFERROR(HYPERLINK("https://wa.me/"&amp;Tabla2[[#This Row],[CONTACTO]]&amp;"?text="&amp;Tabla2[[#This Row],[Mensaje]]),"")</f>
        <v>https://wa.me/56973887539?text=Hola!%0AServicio del día 14-04%0A *Cliente:* LOG SERVICES SPA */ Cont: * FFAU5458149*/ HR Entrega: *00:00* /Dirección: *CLAUDIO ARRAU 8600, PUDAHUEL</v>
      </c>
    </row>
    <row r="2288" spans="1:38" s="15" customFormat="1" ht="16.5" customHeight="1" x14ac:dyDescent="0.2">
      <c r="A2288" s="15">
        <f>ROW(A2287)</f>
        <v>2287</v>
      </c>
      <c r="B2288" s="15">
        <f>IF(J2288=J2287,B2287+1,1)</f>
        <v>22</v>
      </c>
      <c r="C2288" s="15" t="s">
        <v>3541</v>
      </c>
      <c r="D2288" s="25" t="s">
        <v>39</v>
      </c>
      <c r="E2288" s="27">
        <v>2622496</v>
      </c>
      <c r="F2288" s="27" t="s">
        <v>3542</v>
      </c>
      <c r="G2288" s="27" t="s">
        <v>41</v>
      </c>
      <c r="H2288" s="27">
        <v>10000</v>
      </c>
      <c r="I2288" s="27" t="s">
        <v>42</v>
      </c>
      <c r="J2288" s="28">
        <v>46126</v>
      </c>
      <c r="K2288" s="26">
        <v>0.375</v>
      </c>
      <c r="L2288" s="26"/>
      <c r="M2288" s="27" t="s">
        <v>341</v>
      </c>
      <c r="N2288" s="25">
        <f>IFERROR(VLOOKUP(M2288,Data!$J$1:$K$58,2,0),"")</f>
        <v>56950923536</v>
      </c>
      <c r="O2288" s="27" t="s">
        <v>105</v>
      </c>
      <c r="P2288" s="27"/>
      <c r="Q2288" s="27" t="s">
        <v>153</v>
      </c>
      <c r="R2288" s="27" t="s">
        <v>48</v>
      </c>
      <c r="S2288" s="27" t="s">
        <v>341</v>
      </c>
      <c r="T2288" s="27"/>
      <c r="U2288" s="28">
        <v>46126</v>
      </c>
      <c r="X2288" s="27"/>
      <c r="Y2288" s="27"/>
      <c r="Z2288" s="29"/>
      <c r="AA2288" s="29">
        <v>0.38541666666666669</v>
      </c>
      <c r="AB2288" s="29">
        <v>0.53472222222222221</v>
      </c>
      <c r="AC2288" s="30">
        <v>46126</v>
      </c>
      <c r="AD2288" s="15" t="str">
        <f>IF(Tabla2[[#This Row],[HORA ENTREGA]]="DIRECTO","On time", IF(AA2288&lt;&gt;"",IF(Tabla2[[#This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8" s="15" t="str">
        <f>MID(Tabla2[[#This Row],[TIPO]],1,3)</f>
        <v xml:space="preserve">40 </v>
      </c>
      <c r="AF22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MIDEA */ Cont: * TXGU4042764*/ HR Entrega: *09:00* /Dirección: *BOD. MIEA AGURTO - PUERTO MADERO 9710, BOD. E13; PUDAHUEL </v>
      </c>
      <c r="AG2288" s="38" t="str">
        <f>IFERROR(HYPERLINK("https://wa.me/"&amp;Tabla2[[#This Row],[CONTACTO]]&amp;"?text="&amp;Tabla2[[#This Row],[Mensaje]],"Enviar mensaje"),"")</f>
        <v>Enviar mensaje</v>
      </c>
      <c r="AH2288" s="15" t="str">
        <f>CONCATENATE(A2288,F2288)</f>
        <v>2287TXGU4042764</v>
      </c>
      <c r="AI2288" s="15" t="str">
        <f>CONCATENATE("ENT-",A2288)</f>
        <v>ENT-2287</v>
      </c>
      <c r="AJ2288" s="15" t="str">
        <f>IF(Tabla2[[#This Row],[Op]]&lt;&gt;"","ENTREGA","")</f>
        <v>ENTREGA</v>
      </c>
      <c r="AK2288" s="40" t="str">
        <f>(Tabla2[[#This Row],[FECHA ENTREGA]]&amp;Tabla2[[#This Row],[HORA ENTREGA]])</f>
        <v>461260,375</v>
      </c>
      <c r="AL2288" s="34" t="str">
        <f>IFERROR(HYPERLINK("https://wa.me/"&amp;Tabla2[[#This Row],[CONTACTO]]&amp;"?text="&amp;Tabla2[[#This Row],[Mensaje]]),"")</f>
        <v xml:space="preserve">https://wa.me/56950923536?text=Hola!%0AServicio del día 14-04%0A *Cliente:* MIDEA */ Cont: * TXGU4042764*/ HR Entrega: *09:00* /Dirección: *BOD. MIEA AGURTO - PUERTO MADERO 9710, BOD. E13; PUDAHUEL </v>
      </c>
    </row>
    <row r="2289" spans="1:38" s="15" customFormat="1" ht="16.5" customHeight="1" x14ac:dyDescent="0.2">
      <c r="A2289" s="15">
        <f>ROW(A2288)</f>
        <v>2288</v>
      </c>
      <c r="B2289" s="15">
        <f>IF(J2289=J2288,B2288+1,1)</f>
        <v>23</v>
      </c>
      <c r="C2289" s="15" t="s">
        <v>204</v>
      </c>
      <c r="D2289" s="25" t="s">
        <v>39</v>
      </c>
      <c r="E2289" s="27">
        <v>1185039</v>
      </c>
      <c r="F2289" s="27" t="s">
        <v>3543</v>
      </c>
      <c r="G2289" s="27" t="s">
        <v>41</v>
      </c>
      <c r="H2289" s="27">
        <v>23000</v>
      </c>
      <c r="I2289" s="27" t="s">
        <v>2725</v>
      </c>
      <c r="J2289" s="28">
        <v>46126</v>
      </c>
      <c r="K2289" s="26">
        <v>0.35416666666666669</v>
      </c>
      <c r="L2289" s="26"/>
      <c r="M2289" s="27" t="s">
        <v>77</v>
      </c>
      <c r="N2289" s="25">
        <f>IFERROR(VLOOKUP(M2289,Data!$J$1:$K$58,2,0),"")</f>
        <v>56967384794</v>
      </c>
      <c r="O2289" s="27" t="s">
        <v>78</v>
      </c>
      <c r="P2289" s="27"/>
      <c r="Q2289" s="27" t="s">
        <v>3544</v>
      </c>
      <c r="R2289" s="27" t="s">
        <v>218</v>
      </c>
      <c r="S2289" s="27" t="s">
        <v>77</v>
      </c>
      <c r="T2289" s="27"/>
      <c r="U2289" s="28">
        <v>46126</v>
      </c>
      <c r="X2289" s="27"/>
      <c r="Y2289" s="27"/>
      <c r="Z2289" s="29"/>
      <c r="AA2289" s="29">
        <v>0.35416666666666669</v>
      </c>
      <c r="AB2289" s="29">
        <v>0.46736111111111112</v>
      </c>
      <c r="AC2289" s="30">
        <v>46126</v>
      </c>
      <c r="AD2289" s="15" t="str">
        <f>IF(Tabla2[[#This Row],[HORA ENTREGA]]="DIRECTO","On time", IF(AA2289&lt;&gt;"",IF(Tabla2[[#This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89" s="15" t="str">
        <f>MID(Tabla2[[#This Row],[TIPO]],1,3)</f>
        <v xml:space="preserve">40 </v>
      </c>
      <c r="AF22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OXIQUIM S A */ Cont: * MSKU9451438*/ HR Entrega: *08:30* /Dirección: *AGRICOLA TARAPACA S.A (Ariztia ) - Egaña 1040 Melipilla</v>
      </c>
      <c r="AG2289" s="38" t="str">
        <f>IFERROR(HYPERLINK("https://wa.me/"&amp;Tabla2[[#This Row],[CONTACTO]]&amp;"?text="&amp;Tabla2[[#This Row],[Mensaje]],"Enviar mensaje"),"")</f>
        <v>Enviar mensaje</v>
      </c>
      <c r="AH2289" s="15" t="str">
        <f>CONCATENATE(A2289,F2289)</f>
        <v>2288MSKU9451438</v>
      </c>
      <c r="AI2289" s="15" t="str">
        <f>CONCATENATE("ENT-",A2289)</f>
        <v>ENT-2288</v>
      </c>
      <c r="AJ2289" s="15" t="str">
        <f>IF(Tabla2[[#This Row],[Op]]&lt;&gt;"","ENTREGA","")</f>
        <v>ENTREGA</v>
      </c>
      <c r="AK2289" s="40" t="str">
        <f>(Tabla2[[#This Row],[FECHA ENTREGA]]&amp;Tabla2[[#This Row],[HORA ENTREGA]])</f>
        <v>461260,354166666666667</v>
      </c>
      <c r="AL2289" s="34" t="str">
        <f>IFERROR(HYPERLINK("https://wa.me/"&amp;Tabla2[[#This Row],[CONTACTO]]&amp;"?text="&amp;Tabla2[[#This Row],[Mensaje]]),"")</f>
        <v>https://wa.me/56967384794?text=Hola!%0AServicio del día 14-04%0A *Cliente:* OXIQUIM S A */ Cont: * MSKU9451438*/ HR Entrega: *08:30* /Dirección: *AGRICOLA TARAPACA S.A (Ariztia ) - Egaña 1040 Melipilla</v>
      </c>
    </row>
    <row r="2290" spans="1:38" s="15" customFormat="1" ht="16.5" customHeight="1" x14ac:dyDescent="0.2">
      <c r="A2290" s="15">
        <f>ROW(A2289)</f>
        <v>2289</v>
      </c>
      <c r="B2290" s="15">
        <f>IF(J2290=J2289,B2289+1,1)</f>
        <v>24</v>
      </c>
      <c r="C2290" s="15" t="s">
        <v>204</v>
      </c>
      <c r="D2290" s="25" t="s">
        <v>39</v>
      </c>
      <c r="E2290" s="27" t="s">
        <v>120</v>
      </c>
      <c r="F2290" s="27" t="s">
        <v>456</v>
      </c>
      <c r="G2290" s="27" t="s">
        <v>456</v>
      </c>
      <c r="H2290" s="27"/>
      <c r="I2290" s="27" t="s">
        <v>171</v>
      </c>
      <c r="J2290" s="28">
        <v>46126</v>
      </c>
      <c r="K2290" s="26">
        <v>0.35416666666666669</v>
      </c>
      <c r="L2290" s="26"/>
      <c r="M2290" s="27"/>
      <c r="N2290" s="25" t="str">
        <f>IFERROR(VLOOKUP(M2290,Data!$J$1:$K$58,2,0),"")</f>
        <v/>
      </c>
      <c r="O2290" s="27"/>
      <c r="P2290" s="27"/>
      <c r="Q2290" s="27" t="s">
        <v>1999</v>
      </c>
      <c r="R2290" s="27" t="s">
        <v>3202</v>
      </c>
      <c r="S2290" s="27"/>
      <c r="T2290" s="27"/>
      <c r="U2290" s="28"/>
      <c r="X2290" s="27" t="s">
        <v>3545</v>
      </c>
      <c r="Y2290" s="27"/>
      <c r="Z2290" s="29"/>
      <c r="AA2290" s="29"/>
      <c r="AB2290" s="29"/>
      <c r="AC2290" s="30"/>
      <c r="AD2290" s="15" t="str">
        <f>IF(Tabla2[[#This Row],[HORA ENTREGA]]="DIRECTO","On time", IF(AA2290&lt;&gt;"",IF(Tabla2[[#This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290" s="15" t="str">
        <f>MID(Tabla2[[#This Row],[TIPO]],1,3)</f>
        <v>RAM</v>
      </c>
      <c r="AF22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OXIQUIM S A */ Cont: * RAMPLA*/ HR Entrega: *08:30* /Dirección: *CAÑAVERAL 901, QUILICURA</v>
      </c>
      <c r="AG2290" s="38" t="str">
        <f>IFERROR(HYPERLINK("https://wa.me/"&amp;Tabla2[[#This Row],[CONTACTO]]&amp;"?text="&amp;Tabla2[[#This Row],[Mensaje]],"Enviar mensaje"),"")</f>
        <v>Enviar mensaje</v>
      </c>
      <c r="AH2290" s="15" t="str">
        <f>CONCATENATE(A2290,F2290)</f>
        <v>2289RAMPLA</v>
      </c>
      <c r="AI2290" s="15" t="str">
        <f>CONCATENATE("ENT-",A2290)</f>
        <v>ENT-2289</v>
      </c>
      <c r="AJ2290" s="15" t="str">
        <f>IF(Tabla2[[#This Row],[Op]]&lt;&gt;"","ENTREGA","")</f>
        <v>ENTREGA</v>
      </c>
      <c r="AK2290" s="40" t="str">
        <f>(Tabla2[[#This Row],[FECHA ENTREGA]]&amp;Tabla2[[#This Row],[HORA ENTREGA]])</f>
        <v>461260,354166666666667</v>
      </c>
      <c r="AL2290" s="34" t="str">
        <f>IFERROR(HYPERLINK("https://wa.me/"&amp;Tabla2[[#This Row],[CONTACTO]]&amp;"?text="&amp;Tabla2[[#This Row],[Mensaje]]),"")</f>
        <v>https://wa.me/?text=Hola!%0AServicio del día 14-04%0A *Cliente:* OXIQUIM S A */ Cont: * RAMPLA*/ HR Entrega: *08:30* /Dirección: *CAÑAVERAL 901, QUILICURA</v>
      </c>
    </row>
    <row r="2291" spans="1:38" s="15" customFormat="1" ht="16.5" customHeight="1" x14ac:dyDescent="0.2">
      <c r="A2291" s="15">
        <f>ROW(A2290)</f>
        <v>2290</v>
      </c>
      <c r="B2291" s="15">
        <f>IF(J2291=J2290,B2290+1,1)</f>
        <v>25</v>
      </c>
      <c r="C2291" s="15" t="s">
        <v>1554</v>
      </c>
      <c r="D2291" s="25" t="s">
        <v>39</v>
      </c>
      <c r="E2291" s="27">
        <v>189057</v>
      </c>
      <c r="F2291" s="27" t="s">
        <v>3546</v>
      </c>
      <c r="G2291" s="27" t="s">
        <v>41</v>
      </c>
      <c r="H2291" s="27">
        <v>29000</v>
      </c>
      <c r="I2291" s="27" t="s">
        <v>42</v>
      </c>
      <c r="J2291" s="28">
        <v>46126</v>
      </c>
      <c r="K2291" s="26">
        <v>0.58333333333333337</v>
      </c>
      <c r="L2291" s="26"/>
      <c r="M2291" s="27" t="s">
        <v>953</v>
      </c>
      <c r="N2291" s="25">
        <f>IFERROR(VLOOKUP(M2291,Data!$J$1:$K$58,2,0),"")</f>
        <v>56967128754</v>
      </c>
      <c r="O2291" s="27" t="s">
        <v>367</v>
      </c>
      <c r="P2291" s="27"/>
      <c r="Q2291" s="27" t="s">
        <v>190</v>
      </c>
      <c r="R2291" s="27" t="s">
        <v>218</v>
      </c>
      <c r="S2291" s="27" t="s">
        <v>953</v>
      </c>
      <c r="T2291" s="27"/>
      <c r="U2291" s="28">
        <v>46126</v>
      </c>
      <c r="X2291" s="27"/>
      <c r="Y2291" s="27"/>
      <c r="Z2291" s="29"/>
      <c r="AA2291" s="29">
        <v>0.57430555555555551</v>
      </c>
      <c r="AB2291" s="29">
        <v>0.66597222222222219</v>
      </c>
      <c r="AC2291" s="30">
        <v>46126</v>
      </c>
      <c r="AD2291" s="15" t="str">
        <f>IF(Tabla2[[#This Row],[HORA ENTREGA]]="DIRECTO","On time", IF(AA2291&lt;&gt;"",IF(Tabla2[[#This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91" s="15" t="str">
        <f>MID(Tabla2[[#This Row],[TIPO]],1,3)</f>
        <v xml:space="preserve">40 </v>
      </c>
      <c r="AF22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PETROQUIMICA DOW */ Cont: * SEGU5657830*/ HR Entrega: *14:00* /Dirección: *AV. MARTA OSSA RUIZ 601 (CAMINO CASAS VIEJAS); MAIPU </v>
      </c>
      <c r="AG2291" s="38" t="str">
        <f>IFERROR(HYPERLINK("https://wa.me/"&amp;Tabla2[[#This Row],[CONTACTO]]&amp;"?text="&amp;Tabla2[[#This Row],[Mensaje]],"Enviar mensaje"),"")</f>
        <v>Enviar mensaje</v>
      </c>
      <c r="AH2291" s="15" t="str">
        <f>CONCATENATE(A2291,F2291)</f>
        <v>2290SEGU5657830</v>
      </c>
      <c r="AI2291" s="15" t="str">
        <f>CONCATENATE("ENT-",A2291)</f>
        <v>ENT-2290</v>
      </c>
      <c r="AJ2291" s="15" t="str">
        <f>IF(Tabla2[[#This Row],[Op]]&lt;&gt;"","ENTREGA","")</f>
        <v>ENTREGA</v>
      </c>
      <c r="AK2291" s="40" t="str">
        <f>(Tabla2[[#This Row],[FECHA ENTREGA]]&amp;Tabla2[[#This Row],[HORA ENTREGA]])</f>
        <v>461260,583333333333333</v>
      </c>
      <c r="AL2291" s="34" t="str">
        <f>IFERROR(HYPERLINK("https://wa.me/"&amp;Tabla2[[#This Row],[CONTACTO]]&amp;"?text="&amp;Tabla2[[#This Row],[Mensaje]]),"")</f>
        <v xml:space="preserve">https://wa.me/56967128754?text=Hola!%0AServicio del día 14-04%0A *Cliente:* PETROQUIMICA DOW */ Cont: * SEGU5657830*/ HR Entrega: *14:00* /Dirección: *AV. MARTA OSSA RUIZ 601 (CAMINO CASAS VIEJAS); MAIPU </v>
      </c>
    </row>
    <row r="2292" spans="1:38" s="15" customFormat="1" ht="16.5" customHeight="1" x14ac:dyDescent="0.2">
      <c r="A2292" s="15">
        <f>ROW(A2291)</f>
        <v>2291</v>
      </c>
      <c r="B2292" s="15">
        <f>IF(J2292=J2291,B2291+1,1)</f>
        <v>26</v>
      </c>
      <c r="C2292" s="15" t="s">
        <v>1554</v>
      </c>
      <c r="D2292" s="25" t="s">
        <v>39</v>
      </c>
      <c r="E2292" s="27">
        <v>189053</v>
      </c>
      <c r="F2292" s="27" t="s">
        <v>3547</v>
      </c>
      <c r="G2292" s="27" t="s">
        <v>41</v>
      </c>
      <c r="H2292" s="27">
        <v>29000</v>
      </c>
      <c r="I2292" s="27" t="s">
        <v>42</v>
      </c>
      <c r="J2292" s="28">
        <v>46126</v>
      </c>
      <c r="K2292" s="26">
        <v>0.58333333333333337</v>
      </c>
      <c r="L2292" s="26"/>
      <c r="M2292" s="27" t="s">
        <v>151</v>
      </c>
      <c r="N2292" s="25">
        <f>IFERROR(VLOOKUP(M2292,Data!$J$1:$K$58,2,0),"")</f>
        <v>56973887427</v>
      </c>
      <c r="O2292" s="27" t="s">
        <v>152</v>
      </c>
      <c r="P2292" s="27"/>
      <c r="Q2292" s="27" t="s">
        <v>190</v>
      </c>
      <c r="R2292" s="27" t="s">
        <v>69</v>
      </c>
      <c r="S2292" s="27" t="s">
        <v>151</v>
      </c>
      <c r="T2292" s="27"/>
      <c r="U2292" s="28">
        <v>46127</v>
      </c>
      <c r="X2292" s="27"/>
      <c r="Y2292" s="27"/>
      <c r="Z2292" s="29"/>
      <c r="AA2292" s="29">
        <v>0.66041666666666665</v>
      </c>
      <c r="AB2292" s="29">
        <v>0.71875</v>
      </c>
      <c r="AC2292" s="30">
        <v>46126</v>
      </c>
      <c r="AD2292" s="15" t="str">
        <f>IF(Tabla2[[#This Row],[HORA ENTREGA]]="DIRECTO","On time", IF(AA2292&lt;&gt;"",IF(Tabla2[[#This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92" s="15" t="str">
        <f>MID(Tabla2[[#This Row],[TIPO]],1,3)</f>
        <v xml:space="preserve">40 </v>
      </c>
      <c r="AF22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PETROQUIMICA DOW */ Cont: * RFCU5061473*/ HR Entrega: *14:00* /Dirección: *AV. MARTA OSSA RUIZ 601 (CAMINO CASAS VIEJAS); MAIPU </v>
      </c>
      <c r="AG2292" s="38" t="str">
        <f>IFERROR(HYPERLINK("https://wa.me/"&amp;Tabla2[[#This Row],[CONTACTO]]&amp;"?text="&amp;Tabla2[[#This Row],[Mensaje]],"Enviar mensaje"),"")</f>
        <v>Enviar mensaje</v>
      </c>
      <c r="AH2292" s="15" t="str">
        <f>CONCATENATE(A2292,F2292)</f>
        <v>2291RFCU5061473</v>
      </c>
      <c r="AI2292" s="15" t="str">
        <f>CONCATENATE("ENT-",A2292)</f>
        <v>ENT-2291</v>
      </c>
      <c r="AJ2292" s="15" t="str">
        <f>IF(Tabla2[[#This Row],[Op]]&lt;&gt;"","ENTREGA","")</f>
        <v>ENTREGA</v>
      </c>
      <c r="AK2292" s="40" t="str">
        <f>(Tabla2[[#This Row],[FECHA ENTREGA]]&amp;Tabla2[[#This Row],[HORA ENTREGA]])</f>
        <v>461260,583333333333333</v>
      </c>
      <c r="AL2292" s="34" t="str">
        <f>IFERROR(HYPERLINK("https://wa.me/"&amp;Tabla2[[#This Row],[CONTACTO]]&amp;"?text="&amp;Tabla2[[#This Row],[Mensaje]]),"")</f>
        <v xml:space="preserve">https://wa.me/56973887427?text=Hola!%0AServicio del día 14-04%0A *Cliente:* PETROQUIMICA DOW */ Cont: * RFCU5061473*/ HR Entrega: *14:00* /Dirección: *AV. MARTA OSSA RUIZ 601 (CAMINO CASAS VIEJAS); MAIPU </v>
      </c>
    </row>
    <row r="2293" spans="1:38" s="15" customFormat="1" ht="16.5" customHeight="1" x14ac:dyDescent="0.2">
      <c r="A2293" s="15">
        <f>ROW(A2292)</f>
        <v>2292</v>
      </c>
      <c r="B2293" s="15">
        <f>IF(J2293=J2292,B2292+1,1)</f>
        <v>27</v>
      </c>
      <c r="C2293" s="15" t="s">
        <v>3160</v>
      </c>
      <c r="D2293" s="25" t="s">
        <v>39</v>
      </c>
      <c r="E2293" s="27">
        <v>801750</v>
      </c>
      <c r="F2293" s="27" t="s">
        <v>3548</v>
      </c>
      <c r="G2293" s="27" t="s">
        <v>41</v>
      </c>
      <c r="H2293" s="27">
        <v>27000</v>
      </c>
      <c r="I2293" s="27" t="s">
        <v>3549</v>
      </c>
      <c r="J2293" s="28">
        <v>46126</v>
      </c>
      <c r="K2293" s="26">
        <v>0.29166666666666669</v>
      </c>
      <c r="L2293" s="26"/>
      <c r="M2293" s="27" t="s">
        <v>241</v>
      </c>
      <c r="N2293" s="25">
        <f>IFERROR(VLOOKUP(M2293,Data!$J$1:$K$58,2,0),"")</f>
        <v>56984880436</v>
      </c>
      <c r="O2293" s="27" t="s">
        <v>242</v>
      </c>
      <c r="P2293" s="27"/>
      <c r="Q2293" s="27" t="s">
        <v>3163</v>
      </c>
      <c r="R2293" s="27" t="s">
        <v>280</v>
      </c>
      <c r="S2293" s="27" t="s">
        <v>3115</v>
      </c>
      <c r="T2293" s="27"/>
      <c r="U2293" s="28">
        <v>46126</v>
      </c>
      <c r="X2293" s="27"/>
      <c r="Y2293" s="27"/>
      <c r="Z2293" s="29"/>
      <c r="AA2293" s="29">
        <v>0.29722222222222222</v>
      </c>
      <c r="AB2293" s="29">
        <v>0.35416666666666669</v>
      </c>
      <c r="AC2293" s="30">
        <v>46126</v>
      </c>
      <c r="AD2293" s="15" t="str">
        <f>IF(Tabla2[[#This Row],[HORA ENTREGA]]="DIRECTO","On time", IF(AA2293&lt;&gt;"",IF(Tabla2[[#This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93" s="15" t="str">
        <f>MID(Tabla2[[#This Row],[TIPO]],1,3)</f>
        <v xml:space="preserve">40 </v>
      </c>
      <c r="AF22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PRODALAM S.A. */ Cont: * ONEU9202539*/ HR Entrega: *07:00* /Dirección: *ALBERTO PEPPER 1610, RENCA.</v>
      </c>
      <c r="AG2293" s="38" t="str">
        <f>IFERROR(HYPERLINK("https://wa.me/"&amp;Tabla2[[#This Row],[CONTACTO]]&amp;"?text="&amp;Tabla2[[#This Row],[Mensaje]],"Enviar mensaje"),"")</f>
        <v>Enviar mensaje</v>
      </c>
      <c r="AH2293" s="15" t="str">
        <f>CONCATENATE(A2293,F2293)</f>
        <v>2292ONEU9202539</v>
      </c>
      <c r="AI2293" s="15" t="str">
        <f>CONCATENATE("ENT-",A2293)</f>
        <v>ENT-2292</v>
      </c>
      <c r="AJ2293" s="15" t="str">
        <f>IF(Tabla2[[#This Row],[Op]]&lt;&gt;"","ENTREGA","")</f>
        <v>ENTREGA</v>
      </c>
      <c r="AK2293" s="40" t="str">
        <f>(Tabla2[[#This Row],[FECHA ENTREGA]]&amp;Tabla2[[#This Row],[HORA ENTREGA]])</f>
        <v>461260,291666666666667</v>
      </c>
      <c r="AL2293" s="34" t="str">
        <f>IFERROR(HYPERLINK("https://wa.me/"&amp;Tabla2[[#This Row],[CONTACTO]]&amp;"?text="&amp;Tabla2[[#This Row],[Mensaje]]),"")</f>
        <v>https://wa.me/56984880436?text=Hola!%0AServicio del día 14-04%0A *Cliente:* PRODALAM S.A. */ Cont: * ONEU9202539*/ HR Entrega: *07:00* /Dirección: *ALBERTO PEPPER 1610, RENCA.</v>
      </c>
    </row>
    <row r="2294" spans="1:38" s="15" customFormat="1" ht="16.5" customHeight="1" x14ac:dyDescent="0.2">
      <c r="A2294" s="15">
        <f>ROW(A2293)</f>
        <v>2293</v>
      </c>
      <c r="B2294" s="15">
        <f>IF(J2294=J2293,B2293+1,1)</f>
        <v>28</v>
      </c>
      <c r="C2294" s="15" t="s">
        <v>3160</v>
      </c>
      <c r="D2294" s="25" t="s">
        <v>39</v>
      </c>
      <c r="E2294" s="27" t="s">
        <v>120</v>
      </c>
      <c r="F2294" s="27" t="s">
        <v>3550</v>
      </c>
      <c r="G2294" s="27" t="s">
        <v>64</v>
      </c>
      <c r="H2294" s="27">
        <v>26000</v>
      </c>
      <c r="I2294" s="27" t="s">
        <v>42</v>
      </c>
      <c r="J2294" s="28">
        <v>46126</v>
      </c>
      <c r="K2294" s="26">
        <v>0.33333333333333331</v>
      </c>
      <c r="L2294" s="26"/>
      <c r="M2294" s="27" t="s">
        <v>300</v>
      </c>
      <c r="N2294" s="25">
        <f>IFERROR(VLOOKUP(M2294,Data!$J$1:$K$58,2,0),"")</f>
        <v>56989844861</v>
      </c>
      <c r="O2294" s="27" t="s">
        <v>301</v>
      </c>
      <c r="P2294" s="27"/>
      <c r="Q2294" s="27" t="s">
        <v>3163</v>
      </c>
      <c r="R2294" s="27" t="s">
        <v>3551</v>
      </c>
      <c r="S2294" s="27" t="s">
        <v>300</v>
      </c>
      <c r="T2294" s="27"/>
      <c r="U2294" s="28">
        <v>46126</v>
      </c>
      <c r="X2294" s="27"/>
      <c r="Y2294" s="27"/>
      <c r="Z2294" s="29"/>
      <c r="AA2294" s="29">
        <v>0.31944444444444442</v>
      </c>
      <c r="AB2294" s="29">
        <v>0.52083333333333337</v>
      </c>
      <c r="AC2294" s="30">
        <v>46126</v>
      </c>
      <c r="AD2294" s="15" t="str">
        <f>IF(Tabla2[[#This Row],[HORA ENTREGA]]="DIRECTO","On time", IF(AA2294&lt;&gt;"",IF(Tabla2[[#This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94" s="15" t="str">
        <f>MID(Tabla2[[#This Row],[TIPO]],1,3)</f>
        <v xml:space="preserve">20 </v>
      </c>
      <c r="AF22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PRODALAM S.A. */ Cont: * uetu2452125*/ HR Entrega: *08:00* /Dirección: *ALBERTO PEPPER 1610, RENCA.</v>
      </c>
      <c r="AG2294" s="38" t="str">
        <f>IFERROR(HYPERLINK("https://wa.me/"&amp;Tabla2[[#This Row],[CONTACTO]]&amp;"?text="&amp;Tabla2[[#This Row],[Mensaje]],"Enviar mensaje"),"")</f>
        <v>Enviar mensaje</v>
      </c>
      <c r="AH2294" s="15" t="str">
        <f>CONCATENATE(A2294,F2294)</f>
        <v>2293uetu2452125</v>
      </c>
      <c r="AI2294" s="15" t="str">
        <f>CONCATENATE("ENT-",A2294)</f>
        <v>ENT-2293</v>
      </c>
      <c r="AJ2294" s="15" t="str">
        <f>IF(Tabla2[[#This Row],[Op]]&lt;&gt;"","ENTREGA","")</f>
        <v>ENTREGA</v>
      </c>
      <c r="AK2294" s="40" t="str">
        <f>(Tabla2[[#This Row],[FECHA ENTREGA]]&amp;Tabla2[[#This Row],[HORA ENTREGA]])</f>
        <v>461260,333333333333333</v>
      </c>
      <c r="AL2294" s="34" t="str">
        <f>IFERROR(HYPERLINK("https://wa.me/"&amp;Tabla2[[#This Row],[CONTACTO]]&amp;"?text="&amp;Tabla2[[#This Row],[Mensaje]]),"")</f>
        <v>https://wa.me/56989844861?text=Hola!%0AServicio del día 14-04%0A *Cliente:* PRODALAM S.A. */ Cont: * uetu2452125*/ HR Entrega: *08:00* /Dirección: *ALBERTO PEPPER 1610, RENCA.</v>
      </c>
    </row>
    <row r="2295" spans="1:38" s="15" customFormat="1" ht="16.5" customHeight="1" x14ac:dyDescent="0.2">
      <c r="A2295" s="15">
        <f>ROW(A2294)</f>
        <v>2294</v>
      </c>
      <c r="B2295" s="15">
        <f>IF(J2295=J2294,B2294+1,1)</f>
        <v>29</v>
      </c>
      <c r="C2295" s="15" t="s">
        <v>3160</v>
      </c>
      <c r="D2295" s="25" t="s">
        <v>39</v>
      </c>
      <c r="E2295" s="27" t="s">
        <v>120</v>
      </c>
      <c r="F2295" s="27" t="s">
        <v>3552</v>
      </c>
      <c r="G2295" s="27" t="s">
        <v>64</v>
      </c>
      <c r="H2295" s="27">
        <v>26000</v>
      </c>
      <c r="I2295" s="27" t="s">
        <v>42</v>
      </c>
      <c r="J2295" s="28">
        <v>46126</v>
      </c>
      <c r="K2295" s="26">
        <v>0.375</v>
      </c>
      <c r="L2295" s="26"/>
      <c r="M2295" s="27" t="s">
        <v>164</v>
      </c>
      <c r="N2295" s="25">
        <f>IFERROR(VLOOKUP(M2295,Data!$J$1:$K$58,2,0),"")</f>
        <v>56967398822</v>
      </c>
      <c r="O2295" s="27" t="s">
        <v>165</v>
      </c>
      <c r="P2295" s="27"/>
      <c r="Q2295" s="27" t="s">
        <v>3163</v>
      </c>
      <c r="R2295" s="27" t="s">
        <v>3551</v>
      </c>
      <c r="S2295" s="27" t="s">
        <v>164</v>
      </c>
      <c r="T2295" s="27"/>
      <c r="U2295" s="28">
        <v>46126</v>
      </c>
      <c r="X2295" s="27"/>
      <c r="Y2295" s="27"/>
      <c r="Z2295" s="29"/>
      <c r="AA2295" s="29">
        <v>0.2902777777777778</v>
      </c>
      <c r="AB2295" s="29">
        <v>0.4236111111111111</v>
      </c>
      <c r="AC2295" s="30">
        <v>46126</v>
      </c>
      <c r="AD2295" s="15" t="str">
        <f>IF(Tabla2[[#This Row],[HORA ENTREGA]]="DIRECTO","On time", IF(AA2295&lt;&gt;"",IF(Tabla2[[#This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95" s="15" t="str">
        <f>MID(Tabla2[[#This Row],[TIPO]],1,3)</f>
        <v xml:space="preserve">20 </v>
      </c>
      <c r="AF22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PRODALAM S.A. */ Cont: * uacu3810698*/ HR Entrega: *09:00* /Dirección: *ALBERTO PEPPER 1610, RENCA.</v>
      </c>
      <c r="AG2295" s="38" t="str">
        <f>IFERROR(HYPERLINK("https://wa.me/"&amp;Tabla2[[#This Row],[CONTACTO]]&amp;"?text="&amp;Tabla2[[#This Row],[Mensaje]],"Enviar mensaje"),"")</f>
        <v>Enviar mensaje</v>
      </c>
      <c r="AH2295" s="15" t="str">
        <f>CONCATENATE(A2295,F2295)</f>
        <v>2294uacu3810698</v>
      </c>
      <c r="AI2295" s="15" t="str">
        <f>CONCATENATE("ENT-",A2295)</f>
        <v>ENT-2294</v>
      </c>
      <c r="AJ2295" s="15" t="str">
        <f>IF(Tabla2[[#This Row],[Op]]&lt;&gt;"","ENTREGA","")</f>
        <v>ENTREGA</v>
      </c>
      <c r="AK2295" s="40" t="str">
        <f>(Tabla2[[#This Row],[FECHA ENTREGA]]&amp;Tabla2[[#This Row],[HORA ENTREGA]])</f>
        <v>461260,375</v>
      </c>
      <c r="AL2295" s="34" t="str">
        <f>IFERROR(HYPERLINK("https://wa.me/"&amp;Tabla2[[#This Row],[CONTACTO]]&amp;"?text="&amp;Tabla2[[#This Row],[Mensaje]]),"")</f>
        <v>https://wa.me/56967398822?text=Hola!%0AServicio del día 14-04%0A *Cliente:* PRODALAM S.A. */ Cont: * uacu3810698*/ HR Entrega: *09:00* /Dirección: *ALBERTO PEPPER 1610, RENCA.</v>
      </c>
    </row>
    <row r="2296" spans="1:38" s="15" customFormat="1" ht="16.5" customHeight="1" x14ac:dyDescent="0.2">
      <c r="A2296" s="15">
        <f>ROW(A2295)</f>
        <v>2295</v>
      </c>
      <c r="B2296" s="15">
        <f>IF(J2296=J2295,B2295+1,1)</f>
        <v>30</v>
      </c>
      <c r="C2296" s="15" t="s">
        <v>3160</v>
      </c>
      <c r="D2296" s="25" t="s">
        <v>39</v>
      </c>
      <c r="E2296" s="27" t="s">
        <v>120</v>
      </c>
      <c r="F2296" s="27" t="s">
        <v>3553</v>
      </c>
      <c r="G2296" s="27" t="s">
        <v>64</v>
      </c>
      <c r="H2296" s="27">
        <v>26000</v>
      </c>
      <c r="I2296" s="27" t="s">
        <v>42</v>
      </c>
      <c r="J2296" s="28">
        <v>46126</v>
      </c>
      <c r="K2296" s="26">
        <v>0.45833333333333331</v>
      </c>
      <c r="L2296" s="26"/>
      <c r="M2296" s="27" t="s">
        <v>971</v>
      </c>
      <c r="N2296" s="25">
        <f>IFERROR(VLOOKUP(M2296,Data!$J$1:$K$58,2,0),"")</f>
        <v>56999972473</v>
      </c>
      <c r="O2296" s="27" t="s">
        <v>348</v>
      </c>
      <c r="P2296" s="27"/>
      <c r="Q2296" s="27" t="s">
        <v>3163</v>
      </c>
      <c r="R2296" s="27" t="s">
        <v>218</v>
      </c>
      <c r="S2296" s="27" t="s">
        <v>971</v>
      </c>
      <c r="T2296" s="27"/>
      <c r="U2296" s="28">
        <v>46126</v>
      </c>
      <c r="X2296" s="27"/>
      <c r="Y2296" s="27"/>
      <c r="Z2296" s="29"/>
      <c r="AA2296" s="29">
        <v>0.58125000000000004</v>
      </c>
      <c r="AB2296" s="29">
        <v>0.65972222222222221</v>
      </c>
      <c r="AC2296" s="30">
        <v>46126</v>
      </c>
      <c r="AD2296" s="15" t="str">
        <f>IF(Tabla2[[#This Row],[HORA ENTREGA]]="DIRECTO","On time", IF(AA2296&lt;&gt;"",IF(Tabla2[[#This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96" s="15" t="str">
        <f>MID(Tabla2[[#This Row],[TIPO]],1,3)</f>
        <v xml:space="preserve">20 </v>
      </c>
      <c r="AF22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PRODALAM S.A. */ Cont: * uacu4067967*/ HR Entrega: *11:00* /Dirección: *ALBERTO PEPPER 1610, RENCA.</v>
      </c>
      <c r="AG2296" s="38" t="str">
        <f>IFERROR(HYPERLINK("https://wa.me/"&amp;Tabla2[[#This Row],[CONTACTO]]&amp;"?text="&amp;Tabla2[[#This Row],[Mensaje]],"Enviar mensaje"),"")</f>
        <v>Enviar mensaje</v>
      </c>
      <c r="AH2296" s="15" t="str">
        <f>CONCATENATE(A2296,F2296)</f>
        <v>2295uacu4067967</v>
      </c>
      <c r="AI2296" s="15" t="str">
        <f>CONCATENATE("ENT-",A2296)</f>
        <v>ENT-2295</v>
      </c>
      <c r="AJ2296" s="15" t="str">
        <f>IF(Tabla2[[#This Row],[Op]]&lt;&gt;"","ENTREGA","")</f>
        <v>ENTREGA</v>
      </c>
      <c r="AK2296" s="40" t="str">
        <f>(Tabla2[[#This Row],[FECHA ENTREGA]]&amp;Tabla2[[#This Row],[HORA ENTREGA]])</f>
        <v>461260,458333333333333</v>
      </c>
      <c r="AL2296" s="34" t="str">
        <f>IFERROR(HYPERLINK("https://wa.me/"&amp;Tabla2[[#This Row],[CONTACTO]]&amp;"?text="&amp;Tabla2[[#This Row],[Mensaje]]),"")</f>
        <v>https://wa.me/56999972473?text=Hola!%0AServicio del día 14-04%0A *Cliente:* PRODALAM S.A. */ Cont: * uacu4067967*/ HR Entrega: *11:00* /Dirección: *ALBERTO PEPPER 1610, RENCA.</v>
      </c>
    </row>
    <row r="2297" spans="1:38" s="15" customFormat="1" ht="16.5" customHeight="1" x14ac:dyDescent="0.2">
      <c r="A2297" s="15">
        <f>ROW(A2296)</f>
        <v>2296</v>
      </c>
      <c r="B2297" s="15">
        <f>IF(J2297=J2296,B2296+1,1)</f>
        <v>31</v>
      </c>
      <c r="C2297" s="15" t="s">
        <v>3160</v>
      </c>
      <c r="D2297" s="25" t="s">
        <v>39</v>
      </c>
      <c r="E2297" s="27" t="s">
        <v>120</v>
      </c>
      <c r="F2297" s="27" t="s">
        <v>3554</v>
      </c>
      <c r="G2297" s="27" t="s">
        <v>64</v>
      </c>
      <c r="H2297" s="27">
        <v>26000</v>
      </c>
      <c r="I2297" s="27" t="s">
        <v>42</v>
      </c>
      <c r="J2297" s="28">
        <v>46126</v>
      </c>
      <c r="K2297" s="26">
        <v>0.5</v>
      </c>
      <c r="L2297" s="26"/>
      <c r="M2297" s="27" t="s">
        <v>155</v>
      </c>
      <c r="N2297" s="25">
        <f>IFERROR(VLOOKUP(M2297,Data!$J$1:$K$58,2,0),"")</f>
        <v>56926181825</v>
      </c>
      <c r="O2297" s="27" t="s">
        <v>314</v>
      </c>
      <c r="P2297" s="27"/>
      <c r="Q2297" s="27" t="s">
        <v>3163</v>
      </c>
      <c r="R2297" s="27" t="s">
        <v>3007</v>
      </c>
      <c r="S2297" s="27" t="s">
        <v>155</v>
      </c>
      <c r="T2297" s="27"/>
      <c r="U2297" s="28">
        <v>46126</v>
      </c>
      <c r="X2297" s="27"/>
      <c r="Y2297" s="27"/>
      <c r="Z2297" s="29"/>
      <c r="AA2297" s="29">
        <v>0.63611111111111107</v>
      </c>
      <c r="AB2297" s="29">
        <v>0.68402777777777779</v>
      </c>
      <c r="AC2297" s="30">
        <v>46126</v>
      </c>
      <c r="AD2297" s="15" t="str">
        <f>IF(Tabla2[[#This Row],[HORA ENTREGA]]="DIRECTO","On time", IF(AA2297&lt;&gt;"",IF(Tabla2[[#This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97" s="15" t="str">
        <f>MID(Tabla2[[#This Row],[TIPO]],1,3)</f>
        <v xml:space="preserve">20 </v>
      </c>
      <c r="AF22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PRODALAM S.A. */ Cont: * hlbu2333350*/ HR Entrega: *12:00* /Dirección: *ALBERTO PEPPER 1610, RENCA.</v>
      </c>
      <c r="AG2297" s="38" t="str">
        <f>IFERROR(HYPERLINK("https://wa.me/"&amp;Tabla2[[#This Row],[CONTACTO]]&amp;"?text="&amp;Tabla2[[#This Row],[Mensaje]],"Enviar mensaje"),"")</f>
        <v>Enviar mensaje</v>
      </c>
      <c r="AH2297" s="15" t="str">
        <f>CONCATENATE(A2297,F2297)</f>
        <v>2296hlbu2333350</v>
      </c>
      <c r="AI2297" s="15" t="str">
        <f>CONCATENATE("ENT-",A2297)</f>
        <v>ENT-2296</v>
      </c>
      <c r="AJ2297" s="15" t="str">
        <f>IF(Tabla2[[#This Row],[Op]]&lt;&gt;"","ENTREGA","")</f>
        <v>ENTREGA</v>
      </c>
      <c r="AK2297" s="40" t="str">
        <f>(Tabla2[[#This Row],[FECHA ENTREGA]]&amp;Tabla2[[#This Row],[HORA ENTREGA]])</f>
        <v>461260,5</v>
      </c>
      <c r="AL2297" s="34" t="str">
        <f>IFERROR(HYPERLINK("https://wa.me/"&amp;Tabla2[[#This Row],[CONTACTO]]&amp;"?text="&amp;Tabla2[[#This Row],[Mensaje]]),"")</f>
        <v>https://wa.me/56926181825?text=Hola!%0AServicio del día 14-04%0A *Cliente:* PRODALAM S.A. */ Cont: * hlbu2333350*/ HR Entrega: *12:00* /Dirección: *ALBERTO PEPPER 1610, RENCA.</v>
      </c>
    </row>
    <row r="2298" spans="1:38" s="15" customFormat="1" ht="16.5" customHeight="1" x14ac:dyDescent="0.2">
      <c r="A2298" s="15">
        <f>ROW(A2297)</f>
        <v>2297</v>
      </c>
      <c r="B2298" s="15">
        <f>IF(J2298=J2297,B2297+1,1)</f>
        <v>32</v>
      </c>
      <c r="C2298" s="15" t="s">
        <v>1702</v>
      </c>
      <c r="D2298" s="25" t="s">
        <v>39</v>
      </c>
      <c r="E2298" s="27">
        <v>103481</v>
      </c>
      <c r="F2298" s="27" t="s">
        <v>3555</v>
      </c>
      <c r="G2298" s="27" t="s">
        <v>54</v>
      </c>
      <c r="H2298" s="27">
        <v>27000</v>
      </c>
      <c r="I2298" s="27">
        <v>0.45833333333333331</v>
      </c>
      <c r="J2298" s="28">
        <v>46126</v>
      </c>
      <c r="K2298" s="26" t="s">
        <v>290</v>
      </c>
      <c r="L2298" s="26"/>
      <c r="M2298" s="27" t="s">
        <v>176</v>
      </c>
      <c r="N2298" s="25">
        <f>IFERROR(VLOOKUP(M2298,Data!$J$1:$K$58,2,0),"")</f>
        <v>56968463649</v>
      </c>
      <c r="O2298" s="27" t="s">
        <v>177</v>
      </c>
      <c r="P2298" s="27"/>
      <c r="Q2298" s="27"/>
      <c r="R2298" s="27" t="s">
        <v>2942</v>
      </c>
      <c r="S2298" s="27" t="s">
        <v>3141</v>
      </c>
      <c r="T2298" s="27"/>
      <c r="U2298" s="28">
        <v>46126</v>
      </c>
      <c r="X2298" s="27"/>
      <c r="Y2298" s="27"/>
      <c r="Z2298" s="29"/>
      <c r="AA2298" s="29">
        <v>0.57986111111111116</v>
      </c>
      <c r="AB2298" s="29">
        <v>0.70138888888888884</v>
      </c>
      <c r="AC2298" s="30">
        <v>46126</v>
      </c>
      <c r="AD2298" s="15" t="str">
        <f>IF(Tabla2[[#This Row],[HORA ENTREGA]]="DIRECTO","On time", IF(AA2298&lt;&gt;"",IF(Tabla2[[#This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298" s="15" t="str">
        <f>MID(Tabla2[[#This Row],[TIPO]],1,3)</f>
        <v xml:space="preserve">40 </v>
      </c>
      <c r="AF22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SEA GARDEN */ Cont: * HLBU9412873*/ HR Entrega: *DIRECTO* /Dirección: *</v>
      </c>
      <c r="AG2298" s="38" t="str">
        <f>IFERROR(HYPERLINK("https://wa.me/"&amp;Tabla2[[#This Row],[CONTACTO]]&amp;"?text="&amp;Tabla2[[#This Row],[Mensaje]],"Enviar mensaje"),"")</f>
        <v>Enviar mensaje</v>
      </c>
      <c r="AH2298" s="15" t="str">
        <f>CONCATENATE(A2298,F2298)</f>
        <v>2297HLBU9412873</v>
      </c>
      <c r="AI2298" s="15" t="str">
        <f>CONCATENATE("ENT-",A2298)</f>
        <v>ENT-2297</v>
      </c>
      <c r="AJ2298" s="15" t="str">
        <f>IF(Tabla2[[#This Row],[Op]]&lt;&gt;"","ENTREGA","")</f>
        <v>ENTREGA</v>
      </c>
      <c r="AK2298" s="40" t="str">
        <f>(Tabla2[[#This Row],[FECHA ENTREGA]]&amp;Tabla2[[#This Row],[HORA ENTREGA]])</f>
        <v>46126DIRECTO</v>
      </c>
      <c r="AL2298" s="34" t="str">
        <f>IFERROR(HYPERLINK("https://wa.me/"&amp;Tabla2[[#This Row],[CONTACTO]]&amp;"?text="&amp;Tabla2[[#This Row],[Mensaje]]),"")</f>
        <v>https://wa.me/56968463649?text=Hola!%0AServicio del día 14-04%0A *Cliente:* SEA GARDEN */ Cont: * HLBU9412873*/ HR Entrega: *DIRECTO* /Dirección: *</v>
      </c>
    </row>
    <row r="2299" spans="1:38" s="15" customFormat="1" ht="16.5" customHeight="1" x14ac:dyDescent="0.2">
      <c r="A2299" s="15">
        <f>ROW(A2298)</f>
        <v>2298</v>
      </c>
      <c r="B2299" s="15">
        <f>IF(J2299=J2298,B2298+1,1)</f>
        <v>33</v>
      </c>
      <c r="C2299" s="15" t="s">
        <v>236</v>
      </c>
      <c r="D2299" s="25" t="s">
        <v>39</v>
      </c>
      <c r="E2299" s="27">
        <v>510527</v>
      </c>
      <c r="F2299" s="27" t="s">
        <v>3491</v>
      </c>
      <c r="G2299" s="27" t="s">
        <v>64</v>
      </c>
      <c r="H2299" s="27">
        <v>26974</v>
      </c>
      <c r="I2299" s="27" t="s">
        <v>42</v>
      </c>
      <c r="J2299" s="28">
        <v>46126</v>
      </c>
      <c r="K2299" s="26">
        <v>0.29166666666666669</v>
      </c>
      <c r="L2299" s="26" t="s">
        <v>335</v>
      </c>
      <c r="M2299" s="27" t="s">
        <v>139</v>
      </c>
      <c r="N2299" s="25">
        <f>IFERROR(VLOOKUP(M2299,Data!$J$1:$K$58,2,0),"")</f>
        <v>56965312953</v>
      </c>
      <c r="O2299" s="27" t="s">
        <v>140</v>
      </c>
      <c r="P2299" s="27"/>
      <c r="Q2299" s="27" t="s">
        <v>908</v>
      </c>
      <c r="R2299" s="27" t="s">
        <v>1765</v>
      </c>
      <c r="S2299" s="27" t="s">
        <v>139</v>
      </c>
      <c r="T2299" s="27"/>
      <c r="U2299" s="28">
        <v>46126</v>
      </c>
      <c r="X2299" s="27"/>
      <c r="Y2299" s="27"/>
      <c r="Z2299" s="29"/>
      <c r="AA2299" s="29">
        <v>0.41319444444444442</v>
      </c>
      <c r="AB2299" s="29">
        <v>0.52083333333333337</v>
      </c>
      <c r="AC2299" s="30">
        <v>46126</v>
      </c>
      <c r="AD2299" s="15" t="str">
        <f>IF(Tabla2[[#This Row],[HORA ENTREGA]]="DIRECTO","On time", IF(AA2299&lt;&gt;"",IF(Tabla2[[#This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299" s="15" t="str">
        <f>MID(Tabla2[[#This Row],[TIPO]],1,3)</f>
        <v xml:space="preserve">20 </v>
      </c>
      <c r="AF22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SOCIEDAD COMERCIAL MARBEN PETS LTDA */ Cont: * MEDU3587574*/ HR Entrega: *07:00* /Dirección: *Avenida Buzeta #3558. Estación central. Bodega 48</v>
      </c>
      <c r="AG2299" s="38" t="str">
        <f>IFERROR(HYPERLINK("https://wa.me/"&amp;Tabla2[[#This Row],[CONTACTO]]&amp;"?text="&amp;Tabla2[[#This Row],[Mensaje]],"Enviar mensaje"),"")</f>
        <v>Enviar mensaje</v>
      </c>
      <c r="AH2299" s="15" t="str">
        <f>CONCATENATE(A2299,F2299)</f>
        <v>2298MEDU3587574</v>
      </c>
      <c r="AI2299" s="15" t="str">
        <f>CONCATENATE("ENT-",A2299)</f>
        <v>ENT-2298</v>
      </c>
      <c r="AJ2299" s="15" t="str">
        <f>IF(Tabla2[[#This Row],[Op]]&lt;&gt;"","ENTREGA","")</f>
        <v>ENTREGA</v>
      </c>
      <c r="AK2299" s="40" t="str">
        <f>(Tabla2[[#This Row],[FECHA ENTREGA]]&amp;Tabla2[[#This Row],[HORA ENTREGA]])</f>
        <v>461260,291666666666667</v>
      </c>
      <c r="AL2299" s="34" t="str">
        <f>IFERROR(HYPERLINK("https://wa.me/"&amp;Tabla2[[#This Row],[CONTACTO]]&amp;"?text="&amp;Tabla2[[#This Row],[Mensaje]]),"")</f>
        <v>https://wa.me/56965312953?text=Hola!%0AServicio del día 14-04%0A *Cliente:* SOCIEDAD COMERCIAL MARBEN PETS LTDA */ Cont: * MEDU3587574*/ HR Entrega: *07:00* /Dirección: *Avenida Buzeta #3558. Estación central. Bodega 48</v>
      </c>
    </row>
    <row r="2300" spans="1:38" s="15" customFormat="1" ht="16.5" customHeight="1" x14ac:dyDescent="0.2">
      <c r="A2300" s="15">
        <f>ROW(A2299)</f>
        <v>2299</v>
      </c>
      <c r="B2300" s="15">
        <f>IF(J2300=J2299,B2299+1,1)</f>
        <v>34</v>
      </c>
      <c r="C2300" s="15" t="s">
        <v>236</v>
      </c>
      <c r="D2300" s="25" t="s">
        <v>39</v>
      </c>
      <c r="E2300" s="27">
        <v>299586</v>
      </c>
      <c r="F2300" s="27" t="s">
        <v>3556</v>
      </c>
      <c r="G2300" s="27" t="s">
        <v>3557</v>
      </c>
      <c r="H2300" s="27">
        <v>29100</v>
      </c>
      <c r="I2300" s="27" t="s">
        <v>42</v>
      </c>
      <c r="J2300" s="28">
        <v>46126</v>
      </c>
      <c r="K2300" s="26">
        <v>0.33333333333333331</v>
      </c>
      <c r="L2300" s="26"/>
      <c r="M2300" s="27" t="s">
        <v>72</v>
      </c>
      <c r="N2300" s="25">
        <f>IFERROR(VLOOKUP(M2300,Data!$J$1:$K$58,2,0),"")</f>
        <v>56978089148</v>
      </c>
      <c r="O2300" s="27" t="s">
        <v>73</v>
      </c>
      <c r="P2300" s="27"/>
      <c r="Q2300" s="27" t="s">
        <v>2218</v>
      </c>
      <c r="R2300" s="27" t="s">
        <v>1765</v>
      </c>
      <c r="S2300" s="27" t="s">
        <v>72</v>
      </c>
      <c r="T2300" s="27"/>
      <c r="U2300" s="28">
        <v>46126</v>
      </c>
      <c r="X2300" s="27"/>
      <c r="Y2300" s="27"/>
      <c r="Z2300" s="29"/>
      <c r="AA2300" s="29">
        <v>0.3888888888888889</v>
      </c>
      <c r="AB2300" s="29">
        <v>0.65625</v>
      </c>
      <c r="AC2300" s="30">
        <v>46126</v>
      </c>
      <c r="AD2300" s="15" t="str">
        <f>IF(Tabla2[[#This Row],[HORA ENTREGA]]="DIRECTO","On time", IF(AA2300&lt;&gt;"",IF(Tabla2[[#This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00" s="15" t="str">
        <f>MID(Tabla2[[#This Row],[TIPO]],1,3)</f>
        <v xml:space="preserve">20 </v>
      </c>
      <c r="AF23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SOCIEDAD COMERCIAL MARBEN PETS LTDA */ Cont: * MSBU2878702*/ HR Entrega: *08:00* /Dirección: *Santa Teresa 998 la ligua</v>
      </c>
      <c r="AG2300" s="38" t="str">
        <f>IFERROR(HYPERLINK("https://wa.me/"&amp;Tabla2[[#This Row],[CONTACTO]]&amp;"?text="&amp;Tabla2[[#This Row],[Mensaje]],"Enviar mensaje"),"")</f>
        <v>Enviar mensaje</v>
      </c>
      <c r="AH2300" s="15" t="str">
        <f>CONCATENATE(A2300,F2300)</f>
        <v>2299MSBU2878702</v>
      </c>
      <c r="AI2300" s="15" t="str">
        <f>CONCATENATE("ENT-",A2300)</f>
        <v>ENT-2299</v>
      </c>
      <c r="AJ2300" s="15" t="str">
        <f>IF(Tabla2[[#This Row],[Op]]&lt;&gt;"","ENTREGA","")</f>
        <v>ENTREGA</v>
      </c>
      <c r="AK2300" s="40" t="str">
        <f>(Tabla2[[#This Row],[FECHA ENTREGA]]&amp;Tabla2[[#This Row],[HORA ENTREGA]])</f>
        <v>461260,333333333333333</v>
      </c>
      <c r="AL2300" s="34" t="str">
        <f>IFERROR(HYPERLINK("https://wa.me/"&amp;Tabla2[[#This Row],[CONTACTO]]&amp;"?text="&amp;Tabla2[[#This Row],[Mensaje]]),"")</f>
        <v>https://wa.me/56978089148?text=Hola!%0AServicio del día 14-04%0A *Cliente:* SOCIEDAD COMERCIAL MARBEN PETS LTDA */ Cont: * MSBU2878702*/ HR Entrega: *08:00* /Dirección: *Santa Teresa 998 la ligua</v>
      </c>
    </row>
    <row r="2301" spans="1:38" s="15" customFormat="1" ht="16.5" customHeight="1" x14ac:dyDescent="0.2">
      <c r="A2301" s="15">
        <f>ROW(A2300)</f>
        <v>2300</v>
      </c>
      <c r="B2301" s="15">
        <f>IF(J2301=J2300,B2300+1,1)</f>
        <v>35</v>
      </c>
      <c r="C2301" s="15" t="s">
        <v>236</v>
      </c>
      <c r="D2301" s="25" t="s">
        <v>39</v>
      </c>
      <c r="E2301" s="27">
        <v>508693</v>
      </c>
      <c r="F2301" s="27" t="s">
        <v>3558</v>
      </c>
      <c r="G2301" s="27" t="s">
        <v>64</v>
      </c>
      <c r="H2301" s="27">
        <v>26974</v>
      </c>
      <c r="I2301" s="27" t="s">
        <v>42</v>
      </c>
      <c r="J2301" s="28">
        <v>46126</v>
      </c>
      <c r="K2301" s="26">
        <v>0.375</v>
      </c>
      <c r="L2301" s="26" t="s">
        <v>335</v>
      </c>
      <c r="M2301" s="27" t="s">
        <v>45</v>
      </c>
      <c r="N2301" s="25">
        <f>IFERROR(VLOOKUP(M2301,Data!$J$1:$K$58,2,0),"")</f>
        <v>56950981572</v>
      </c>
      <c r="O2301" s="27" t="s">
        <v>46</v>
      </c>
      <c r="P2301" s="27"/>
      <c r="Q2301" s="27" t="s">
        <v>238</v>
      </c>
      <c r="R2301" s="27" t="s">
        <v>74</v>
      </c>
      <c r="S2301" s="27" t="s">
        <v>3266</v>
      </c>
      <c r="T2301" s="27"/>
      <c r="U2301" s="28">
        <v>46126</v>
      </c>
      <c r="X2301" s="27"/>
      <c r="Y2301" s="27"/>
      <c r="Z2301" s="29"/>
      <c r="AA2301" s="29">
        <v>0.32777777777777778</v>
      </c>
      <c r="AB2301" s="29">
        <v>0.47916666666666669</v>
      </c>
      <c r="AC2301" s="30">
        <v>46126</v>
      </c>
      <c r="AD2301" s="15" t="str">
        <f>IF(Tabla2[[#This Row],[HORA ENTREGA]]="DIRECTO","On time", IF(AA2301&lt;&gt;"",IF(Tabla2[[#This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01" s="15" t="str">
        <f>MID(Tabla2[[#This Row],[TIPO]],1,3)</f>
        <v xml:space="preserve">20 </v>
      </c>
      <c r="AF23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SOCIEDAD COMERCIAL MARBEN PETS LTDA */ Cont: * TGHU0417310*/ HR Entrega: *09:00* /Dirección: *CARRETERA GENERAL SAN MARTIN 8250 BODEGA A 21 QUILICURA</v>
      </c>
      <c r="AG2301" s="38" t="str">
        <f>IFERROR(HYPERLINK("https://wa.me/"&amp;Tabla2[[#This Row],[CONTACTO]]&amp;"?text="&amp;Tabla2[[#This Row],[Mensaje]],"Enviar mensaje"),"")</f>
        <v>Enviar mensaje</v>
      </c>
      <c r="AH2301" s="15" t="str">
        <f>CONCATENATE(A2301,F2301)</f>
        <v>2300TGHU0417310</v>
      </c>
      <c r="AI2301" s="15" t="str">
        <f>CONCATENATE("ENT-",A2301)</f>
        <v>ENT-2300</v>
      </c>
      <c r="AJ2301" s="15" t="str">
        <f>IF(Tabla2[[#This Row],[Op]]&lt;&gt;"","ENTREGA","")</f>
        <v>ENTREGA</v>
      </c>
      <c r="AK2301" s="40" t="str">
        <f>(Tabla2[[#This Row],[FECHA ENTREGA]]&amp;Tabla2[[#This Row],[HORA ENTREGA]])</f>
        <v>461260,375</v>
      </c>
      <c r="AL2301" s="34" t="str">
        <f>IFERROR(HYPERLINK("https://wa.me/"&amp;Tabla2[[#This Row],[CONTACTO]]&amp;"?text="&amp;Tabla2[[#This Row],[Mensaje]]),"")</f>
        <v>https://wa.me/56950981572?text=Hola!%0AServicio del día 14-04%0A *Cliente:* SOCIEDAD COMERCIAL MARBEN PETS LTDA */ Cont: * TGHU0417310*/ HR Entrega: *09:00* /Dirección: *CARRETERA GENERAL SAN MARTIN 8250 BODEGA A 21 QUILICURA</v>
      </c>
    </row>
    <row r="2302" spans="1:38" s="15" customFormat="1" ht="16.5" customHeight="1" x14ac:dyDescent="0.2">
      <c r="A2302" s="15">
        <f>ROW(A2301)</f>
        <v>2301</v>
      </c>
      <c r="B2302" s="15">
        <f>IF(J2302=J2301,B2301+1,1)</f>
        <v>36</v>
      </c>
      <c r="C2302" s="15" t="s">
        <v>236</v>
      </c>
      <c r="D2302" s="25" t="s">
        <v>39</v>
      </c>
      <c r="E2302" s="27">
        <v>298775</v>
      </c>
      <c r="F2302" s="27" t="s">
        <v>3559</v>
      </c>
      <c r="G2302" s="27" t="s">
        <v>64</v>
      </c>
      <c r="H2302" s="27">
        <v>30000</v>
      </c>
      <c r="I2302" s="27" t="s">
        <v>42</v>
      </c>
      <c r="J2302" s="28">
        <v>46126</v>
      </c>
      <c r="K2302" s="26">
        <v>0.54166666666666663</v>
      </c>
      <c r="L2302" s="26"/>
      <c r="M2302" s="27" t="s">
        <v>247</v>
      </c>
      <c r="N2302" s="25">
        <f>IFERROR(VLOOKUP(M2302,Data!$J$1:$K$58,2,0),"")</f>
        <v>56953157599</v>
      </c>
      <c r="O2302" s="27" t="s">
        <v>181</v>
      </c>
      <c r="P2302" s="27"/>
      <c r="Q2302" s="27" t="s">
        <v>2805</v>
      </c>
      <c r="R2302" s="27" t="s">
        <v>169</v>
      </c>
      <c r="S2302" s="27" t="s">
        <v>325</v>
      </c>
      <c r="T2302" s="27"/>
      <c r="U2302" s="28">
        <v>46127</v>
      </c>
      <c r="X2302" s="27"/>
      <c r="Y2302" s="27"/>
      <c r="Z2302" s="29"/>
      <c r="AA2302" s="29">
        <v>0.41666666666666669</v>
      </c>
      <c r="AB2302" s="29">
        <v>0.55555555555555558</v>
      </c>
      <c r="AC2302" s="30">
        <v>46126</v>
      </c>
      <c r="AD2302" s="15" t="str">
        <f>IF(Tabla2[[#This Row],[HORA ENTREGA]]="DIRECTO","On time", IF(AA2302&lt;&gt;"",IF(Tabla2[[#This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02" s="15" t="str">
        <f>MID(Tabla2[[#This Row],[TIPO]],1,3)</f>
        <v xml:space="preserve">20 </v>
      </c>
      <c r="AF23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SOCIEDAD COMERCIAL MARBEN PETS LTDA */ Cont: * DFSU1321251*/ HR Entrega: *13:00* /Dirección: *RL705UTA F-852 LA FRAGUA 931, LOTE NUMERO 32 bodega principal</v>
      </c>
      <c r="AG2302" s="38" t="str">
        <f>IFERROR(HYPERLINK("https://wa.me/"&amp;Tabla2[[#This Row],[CONTACTO]]&amp;"?text="&amp;Tabla2[[#This Row],[Mensaje]],"Enviar mensaje"),"")</f>
        <v>Enviar mensaje</v>
      </c>
      <c r="AH2302" s="15" t="str">
        <f>CONCATENATE(A2302,F2302)</f>
        <v>2301DFSU1321251</v>
      </c>
      <c r="AI2302" s="15" t="str">
        <f>CONCATENATE("ENT-",A2302)</f>
        <v>ENT-2301</v>
      </c>
      <c r="AJ2302" s="15" t="str">
        <f>IF(Tabla2[[#This Row],[Op]]&lt;&gt;"","ENTREGA","")</f>
        <v>ENTREGA</v>
      </c>
      <c r="AK2302" s="40" t="str">
        <f>(Tabla2[[#This Row],[FECHA ENTREGA]]&amp;Tabla2[[#This Row],[HORA ENTREGA]])</f>
        <v>461260,541666666666667</v>
      </c>
      <c r="AL2302" s="34" t="str">
        <f>IFERROR(HYPERLINK("https://wa.me/"&amp;Tabla2[[#This Row],[CONTACTO]]&amp;"?text="&amp;Tabla2[[#This Row],[Mensaje]]),"")</f>
        <v>https://wa.me/56953157599?text=Hola!%0AServicio del día 14-04%0A *Cliente:* SOCIEDAD COMERCIAL MARBEN PETS LTDA */ Cont: * DFSU1321251*/ HR Entrega: *13:00* /Dirección: *RL705UTA F-852 LA FRAGUA 931, LOTE NUMERO 32 bodega principal</v>
      </c>
    </row>
    <row r="2303" spans="1:38" s="15" customFormat="1" ht="16.5" customHeight="1" x14ac:dyDescent="0.2">
      <c r="A2303" s="15">
        <f>ROW(A2302)</f>
        <v>2302</v>
      </c>
      <c r="B2303" s="15">
        <f>IF(J2303=J2302,B2302+1,1)</f>
        <v>37</v>
      </c>
      <c r="C2303" s="15" t="s">
        <v>236</v>
      </c>
      <c r="D2303" s="25" t="s">
        <v>39</v>
      </c>
      <c r="E2303" s="27">
        <v>298775</v>
      </c>
      <c r="F2303" s="27" t="s">
        <v>3560</v>
      </c>
      <c r="G2303" s="27" t="s">
        <v>64</v>
      </c>
      <c r="H2303" s="27">
        <v>30000</v>
      </c>
      <c r="I2303" s="27" t="s">
        <v>42</v>
      </c>
      <c r="J2303" s="28">
        <v>46126</v>
      </c>
      <c r="K2303" s="26">
        <v>0.54166666666666663</v>
      </c>
      <c r="L2303" s="26"/>
      <c r="M2303" s="27" t="s">
        <v>308</v>
      </c>
      <c r="N2303" s="25">
        <f>IFERROR(VLOOKUP(M2303,Data!$J$1:$K$58,2,0),"")</f>
        <v>56966631737</v>
      </c>
      <c r="O2303" s="27" t="s">
        <v>181</v>
      </c>
      <c r="P2303" s="27"/>
      <c r="Q2303" s="27" t="s">
        <v>2805</v>
      </c>
      <c r="R2303" s="27" t="s">
        <v>169</v>
      </c>
      <c r="S2303" s="27" t="s">
        <v>112</v>
      </c>
      <c r="T2303" s="27"/>
      <c r="U2303" s="28">
        <v>46127</v>
      </c>
      <c r="X2303" s="27"/>
      <c r="Y2303" s="27"/>
      <c r="Z2303" s="29"/>
      <c r="AA2303" s="29">
        <v>0.56944444444444442</v>
      </c>
      <c r="AB2303" s="29">
        <v>0.70833333333333337</v>
      </c>
      <c r="AC2303" s="30">
        <v>46126</v>
      </c>
      <c r="AD2303" s="15" t="str">
        <f>IF(Tabla2[[#This Row],[HORA ENTREGA]]="DIRECTO","On time", IF(AA2303&lt;&gt;"",IF(Tabla2[[#This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03" s="15" t="str">
        <f>MID(Tabla2[[#This Row],[TIPO]],1,3)</f>
        <v xml:space="preserve">20 </v>
      </c>
      <c r="AF23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SOCIEDAD COMERCIAL MARBEN PETS LTDA */ Cont: * MSMU2211101*/ HR Entrega: *13:00* /Dirección: *RL705UTA F-852 LA FRAGUA 931, LOTE NUMERO 32 bodega principal</v>
      </c>
      <c r="AG2303" s="38" t="str">
        <f>IFERROR(HYPERLINK("https://wa.me/"&amp;Tabla2[[#This Row],[CONTACTO]]&amp;"?text="&amp;Tabla2[[#This Row],[Mensaje]],"Enviar mensaje"),"")</f>
        <v>Enviar mensaje</v>
      </c>
      <c r="AH2303" s="15" t="str">
        <f>CONCATENATE(A2303,F2303)</f>
        <v>2302MSMU2211101</v>
      </c>
      <c r="AI2303" s="15" t="str">
        <f>CONCATENATE("ENT-",A2303)</f>
        <v>ENT-2302</v>
      </c>
      <c r="AJ2303" s="15" t="str">
        <f>IF(Tabla2[[#This Row],[Op]]&lt;&gt;"","ENTREGA","")</f>
        <v>ENTREGA</v>
      </c>
      <c r="AK2303" s="40" t="str">
        <f>(Tabla2[[#This Row],[FECHA ENTREGA]]&amp;Tabla2[[#This Row],[HORA ENTREGA]])</f>
        <v>461260,541666666666667</v>
      </c>
      <c r="AL2303" s="34" t="str">
        <f>IFERROR(HYPERLINK("https://wa.me/"&amp;Tabla2[[#This Row],[CONTACTO]]&amp;"?text="&amp;Tabla2[[#This Row],[Mensaje]]),"")</f>
        <v>https://wa.me/56966631737?text=Hola!%0AServicio del día 14-04%0A *Cliente:* SOCIEDAD COMERCIAL MARBEN PETS LTDA */ Cont: * MSMU2211101*/ HR Entrega: *13:00* /Dirección: *RL705UTA F-852 LA FRAGUA 931, LOTE NUMERO 32 bodega principal</v>
      </c>
    </row>
    <row r="2304" spans="1:38" s="15" customFormat="1" ht="16.5" customHeight="1" x14ac:dyDescent="0.2">
      <c r="A2304" s="15">
        <f>ROW(A2303)</f>
        <v>2303</v>
      </c>
      <c r="B2304" s="15">
        <f>IF(J2304=J2303,B2303+1,1)</f>
        <v>38</v>
      </c>
      <c r="C2304" s="15" t="s">
        <v>239</v>
      </c>
      <c r="D2304" s="25" t="s">
        <v>39</v>
      </c>
      <c r="E2304" s="27">
        <v>300871</v>
      </c>
      <c r="F2304" s="27" t="s">
        <v>3561</v>
      </c>
      <c r="G2304" s="27" t="s">
        <v>41</v>
      </c>
      <c r="H2304" s="27">
        <v>15000</v>
      </c>
      <c r="I2304" s="27" t="s">
        <v>42</v>
      </c>
      <c r="J2304" s="28">
        <v>46126</v>
      </c>
      <c r="K2304" s="26">
        <v>0.33333333333333331</v>
      </c>
      <c r="L2304" s="26"/>
      <c r="M2304" s="27" t="s">
        <v>144</v>
      </c>
      <c r="N2304" s="25">
        <f>IFERROR(VLOOKUP(M2304,Data!$J$1:$K$58,2,0),"")</f>
        <v>56940144795</v>
      </c>
      <c r="O2304" s="27" t="s">
        <v>145</v>
      </c>
      <c r="P2304" s="27"/>
      <c r="Q2304" s="27" t="s">
        <v>1036</v>
      </c>
      <c r="R2304" s="27" t="s">
        <v>74</v>
      </c>
      <c r="S2304" s="27" t="s">
        <v>144</v>
      </c>
      <c r="T2304" s="27"/>
      <c r="U2304" s="28">
        <v>46126</v>
      </c>
      <c r="X2304" s="27"/>
      <c r="Y2304" s="27"/>
      <c r="Z2304" s="29"/>
      <c r="AA2304" s="29">
        <v>0.32777777777777778</v>
      </c>
      <c r="AB2304" s="29">
        <v>0.43055555555555558</v>
      </c>
      <c r="AC2304" s="30">
        <v>46126</v>
      </c>
      <c r="AD2304" s="15" t="str">
        <f>IF(Tabla2[[#This Row],[HORA ENTREGA]]="DIRECTO","On time", IF(AA2304&lt;&gt;"",IF(Tabla2[[#This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04" s="15" t="str">
        <f>MID(Tabla2[[#This Row],[TIPO]],1,3)</f>
        <v xml:space="preserve">40 </v>
      </c>
      <c r="AF23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SUPERMERCADO DEL NEUMATICO LTDA */ Cont: * MSMU6681309*/ HR Entrega: *08:00* /Dirección: *AV. GENERAL VELASQUEZ 10901, SAN BERNARDO</v>
      </c>
      <c r="AG2304" s="38" t="str">
        <f>IFERROR(HYPERLINK("https://wa.me/"&amp;Tabla2[[#This Row],[CONTACTO]]&amp;"?text="&amp;Tabla2[[#This Row],[Mensaje]],"Enviar mensaje"),"")</f>
        <v>Enviar mensaje</v>
      </c>
      <c r="AH2304" s="15" t="str">
        <f>CONCATENATE(A2304,F2304)</f>
        <v>2303MSMU6681309</v>
      </c>
      <c r="AI2304" s="15" t="str">
        <f>CONCATENATE("ENT-",A2304)</f>
        <v>ENT-2303</v>
      </c>
      <c r="AJ2304" s="15" t="str">
        <f>IF(Tabla2[[#This Row],[Op]]&lt;&gt;"","ENTREGA","")</f>
        <v>ENTREGA</v>
      </c>
      <c r="AK2304" s="40" t="str">
        <f>(Tabla2[[#This Row],[FECHA ENTREGA]]&amp;Tabla2[[#This Row],[HORA ENTREGA]])</f>
        <v>461260,333333333333333</v>
      </c>
      <c r="AL2304" s="34" t="str">
        <f>IFERROR(HYPERLINK("https://wa.me/"&amp;Tabla2[[#This Row],[CONTACTO]]&amp;"?text="&amp;Tabla2[[#This Row],[Mensaje]]),"")</f>
        <v>https://wa.me/56940144795?text=Hola!%0AServicio del día 14-04%0A *Cliente:* SUPERMERCADO DEL NEUMATICO LTDA */ Cont: * MSMU6681309*/ HR Entrega: *08:00* /Dirección: *AV. GENERAL VELASQUEZ 10901, SAN BERNARDO</v>
      </c>
    </row>
    <row r="2305" spans="1:38" s="15" customFormat="1" ht="16.5" customHeight="1" x14ac:dyDescent="0.2">
      <c r="A2305" s="15">
        <f>ROW(A2304)</f>
        <v>2304</v>
      </c>
      <c r="B2305" s="15">
        <f>IF(J2305=J2304,B2304+1,1)</f>
        <v>39</v>
      </c>
      <c r="C2305" s="15" t="s">
        <v>239</v>
      </c>
      <c r="D2305" s="25" t="s">
        <v>39</v>
      </c>
      <c r="E2305" s="27">
        <v>301676</v>
      </c>
      <c r="F2305" s="27" t="s">
        <v>3562</v>
      </c>
      <c r="G2305" s="27" t="s">
        <v>41</v>
      </c>
      <c r="H2305" s="27">
        <v>15000</v>
      </c>
      <c r="I2305" s="27" t="s">
        <v>3563</v>
      </c>
      <c r="J2305" s="28">
        <v>46126</v>
      </c>
      <c r="K2305" s="26">
        <v>0.4375</v>
      </c>
      <c r="L2305" s="26"/>
      <c r="M2305" s="27" t="s">
        <v>86</v>
      </c>
      <c r="N2305" s="25">
        <f>IFERROR(VLOOKUP(M2305,Data!$J$1:$K$58,2,0),"")</f>
        <v>56956654384</v>
      </c>
      <c r="O2305" s="27" t="s">
        <v>87</v>
      </c>
      <c r="P2305" s="27"/>
      <c r="Q2305" s="27" t="s">
        <v>1036</v>
      </c>
      <c r="R2305" s="27" t="s">
        <v>74</v>
      </c>
      <c r="S2305" s="27" t="s">
        <v>3152</v>
      </c>
      <c r="T2305" s="27"/>
      <c r="U2305" s="28">
        <v>46126</v>
      </c>
      <c r="X2305" s="27"/>
      <c r="Y2305" s="27"/>
      <c r="Z2305" s="29"/>
      <c r="AA2305" s="29">
        <v>0.6166666666666667</v>
      </c>
      <c r="AB2305" s="29">
        <v>0.71180555555555558</v>
      </c>
      <c r="AC2305" s="30">
        <v>46126</v>
      </c>
      <c r="AD2305" s="15" t="str">
        <f>IF(Tabla2[[#This Row],[HORA ENTREGA]]="DIRECTO","On time", IF(AA2305&lt;&gt;"",IF(Tabla2[[#This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05" s="15" t="str">
        <f>MID(Tabla2[[#This Row],[TIPO]],1,3)</f>
        <v xml:space="preserve">40 </v>
      </c>
      <c r="AF23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SUPERMERCADO DEL NEUMATICO LTDA */ Cont: * MSNU7757927*/ HR Entrega: *10:30* /Dirección: *AV. GENERAL VELASQUEZ 10901, SAN BERNARDO</v>
      </c>
      <c r="AG2305" s="38" t="str">
        <f>IFERROR(HYPERLINK("https://wa.me/"&amp;Tabla2[[#This Row],[CONTACTO]]&amp;"?text="&amp;Tabla2[[#This Row],[Mensaje]],"Enviar mensaje"),"")</f>
        <v>Enviar mensaje</v>
      </c>
      <c r="AH2305" s="15" t="str">
        <f>CONCATENATE(A2305,F2305)</f>
        <v>2304MSNU7757927</v>
      </c>
      <c r="AI2305" s="15" t="str">
        <f>CONCATENATE("ENT-",A2305)</f>
        <v>ENT-2304</v>
      </c>
      <c r="AJ2305" s="15" t="str">
        <f>IF(Tabla2[[#This Row],[Op]]&lt;&gt;"","ENTREGA","")</f>
        <v>ENTREGA</v>
      </c>
      <c r="AK2305" s="40" t="str">
        <f>(Tabla2[[#This Row],[FECHA ENTREGA]]&amp;Tabla2[[#This Row],[HORA ENTREGA]])</f>
        <v>461260,4375</v>
      </c>
      <c r="AL2305" s="34" t="str">
        <f>IFERROR(HYPERLINK("https://wa.me/"&amp;Tabla2[[#This Row],[CONTACTO]]&amp;"?text="&amp;Tabla2[[#This Row],[Mensaje]]),"")</f>
        <v>https://wa.me/56956654384?text=Hola!%0AServicio del día 14-04%0A *Cliente:* SUPERMERCADO DEL NEUMATICO LTDA */ Cont: * MSNU7757927*/ HR Entrega: *10:30* /Dirección: *AV. GENERAL VELASQUEZ 10901, SAN BERNARDO</v>
      </c>
    </row>
    <row r="2306" spans="1:38" s="15" customFormat="1" ht="16.5" customHeight="1" x14ac:dyDescent="0.2">
      <c r="A2306" s="15">
        <f>ROW(A2305)</f>
        <v>2305</v>
      </c>
      <c r="B2306" s="15">
        <f>IF(J2306=J2305,B2305+1,1)</f>
        <v>40</v>
      </c>
      <c r="C2306" s="15" t="s">
        <v>447</v>
      </c>
      <c r="D2306" s="25" t="s">
        <v>39</v>
      </c>
      <c r="E2306" s="27">
        <v>386898</v>
      </c>
      <c r="F2306" s="27" t="s">
        <v>3564</v>
      </c>
      <c r="G2306" s="27" t="s">
        <v>41</v>
      </c>
      <c r="H2306" s="27">
        <v>6941</v>
      </c>
      <c r="I2306" s="27" t="s">
        <v>3308</v>
      </c>
      <c r="J2306" s="28">
        <v>46126</v>
      </c>
      <c r="K2306" s="26">
        <v>0.33333333333333331</v>
      </c>
      <c r="L2306" s="26"/>
      <c r="M2306" s="27" t="s">
        <v>225</v>
      </c>
      <c r="N2306" s="25">
        <f>IFERROR(VLOOKUP(M2306,Data!$J$1:$K$58,2,0),"")</f>
        <v>56978811158</v>
      </c>
      <c r="O2306" s="27" t="s">
        <v>226</v>
      </c>
      <c r="P2306" s="27"/>
      <c r="Q2306" s="27" t="s">
        <v>450</v>
      </c>
      <c r="R2306" s="27" t="s">
        <v>183</v>
      </c>
      <c r="S2306" s="27" t="s">
        <v>225</v>
      </c>
      <c r="T2306" s="27"/>
      <c r="U2306" s="28">
        <v>46126</v>
      </c>
      <c r="X2306" s="27"/>
      <c r="Y2306" s="27"/>
      <c r="Z2306" s="29"/>
      <c r="AA2306" s="29">
        <v>0.30902777777777779</v>
      </c>
      <c r="AB2306" s="29">
        <v>0.44097222222222221</v>
      </c>
      <c r="AC2306" s="30">
        <v>46126</v>
      </c>
      <c r="AD2306" s="15" t="str">
        <f>IF(Tabla2[[#This Row],[HORA ENTREGA]]="DIRECTO","On time", IF(AA2306&lt;&gt;"",IF(Tabla2[[#This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06" s="15" t="str">
        <f>MID(Tabla2[[#This Row],[TIPO]],1,3)</f>
        <v xml:space="preserve">40 </v>
      </c>
      <c r="AF23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TECNIKA S A */ Cont: * ONEU1851980*/ HR Entrega: *08:00* /Dirección: *Los Olivos 1270, Pudahuel</v>
      </c>
      <c r="AG2306" s="38" t="str">
        <f>IFERROR(HYPERLINK("https://wa.me/"&amp;Tabla2[[#This Row],[CONTACTO]]&amp;"?text="&amp;Tabla2[[#This Row],[Mensaje]],"Enviar mensaje"),"")</f>
        <v>Enviar mensaje</v>
      </c>
      <c r="AH2306" s="15" t="str">
        <f>CONCATENATE(A2306,F2306)</f>
        <v>2305ONEU1851980</v>
      </c>
      <c r="AI2306" s="15" t="str">
        <f>CONCATENATE("ENT-",A2306)</f>
        <v>ENT-2305</v>
      </c>
      <c r="AJ2306" s="15" t="str">
        <f>IF(Tabla2[[#This Row],[Op]]&lt;&gt;"","ENTREGA","")</f>
        <v>ENTREGA</v>
      </c>
      <c r="AK2306" s="40" t="str">
        <f>(Tabla2[[#This Row],[FECHA ENTREGA]]&amp;Tabla2[[#This Row],[HORA ENTREGA]])</f>
        <v>461260,333333333333333</v>
      </c>
      <c r="AL2306" s="34" t="str">
        <f>IFERROR(HYPERLINK("https://wa.me/"&amp;Tabla2[[#This Row],[CONTACTO]]&amp;"?text="&amp;Tabla2[[#This Row],[Mensaje]]),"")</f>
        <v>https://wa.me/56978811158?text=Hola!%0AServicio del día 14-04%0A *Cliente:* TECNIKA S A */ Cont: * ONEU1851980*/ HR Entrega: *08:00* /Dirección: *Los Olivos 1270, Pudahuel</v>
      </c>
    </row>
    <row r="2307" spans="1:38" s="15" customFormat="1" ht="16.5" customHeight="1" x14ac:dyDescent="0.2">
      <c r="A2307" s="15">
        <f>ROW(A2306)</f>
        <v>2306</v>
      </c>
      <c r="B2307" s="15">
        <f>IF(J2307=J2306,B2306+1,1)</f>
        <v>41</v>
      </c>
      <c r="C2307" s="15" t="s">
        <v>2344</v>
      </c>
      <c r="D2307" s="25" t="s">
        <v>39</v>
      </c>
      <c r="E2307" s="27">
        <v>1198765</v>
      </c>
      <c r="F2307" s="27" t="s">
        <v>3565</v>
      </c>
      <c r="G2307" s="27" t="s">
        <v>41</v>
      </c>
      <c r="H2307" s="27">
        <v>6896</v>
      </c>
      <c r="I2307" s="27" t="s">
        <v>3308</v>
      </c>
      <c r="J2307" s="28">
        <v>46126</v>
      </c>
      <c r="K2307" s="26">
        <v>0.33333333333333331</v>
      </c>
      <c r="L2307" s="26"/>
      <c r="M2307" s="27" t="s">
        <v>389</v>
      </c>
      <c r="N2307" s="25">
        <f>IFERROR(VLOOKUP(M2307,Data!$J$1:$K$58,2,0),"")</f>
        <v>56988336520</v>
      </c>
      <c r="O2307" s="27" t="s">
        <v>390</v>
      </c>
      <c r="P2307" s="27"/>
      <c r="Q2307" s="27" t="s">
        <v>3110</v>
      </c>
      <c r="R2307" s="27" t="s">
        <v>836</v>
      </c>
      <c r="S2307" s="27" t="s">
        <v>389</v>
      </c>
      <c r="T2307" s="27"/>
      <c r="U2307" s="28">
        <v>46126</v>
      </c>
      <c r="X2307" s="27"/>
      <c r="Y2307" s="27"/>
      <c r="Z2307" s="29"/>
      <c r="AA2307" s="29">
        <v>0.28611111111111109</v>
      </c>
      <c r="AB2307" s="29">
        <v>0.42708333333333331</v>
      </c>
      <c r="AC2307" s="30">
        <v>46126</v>
      </c>
      <c r="AD2307" s="15" t="str">
        <f>IF(Tabla2[[#This Row],[HORA ENTREGA]]="DIRECTO","On time", IF(AA2307&lt;&gt;"",IF(Tabla2[[#This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07" s="15" t="str">
        <f>MID(Tabla2[[#This Row],[TIPO]],1,3)</f>
        <v xml:space="preserve">40 </v>
      </c>
      <c r="AF23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THE ANDES BRANDS */ Cont: * ECMU5763390*/ HR Entrega: *08:00* /Dirección: *Boulevard Poniente, Modulos 21 y 22 Enea, Pudahuel </v>
      </c>
      <c r="AG2307" s="38" t="str">
        <f>IFERROR(HYPERLINK("https://wa.me/"&amp;Tabla2[[#This Row],[CONTACTO]]&amp;"?text="&amp;Tabla2[[#This Row],[Mensaje]],"Enviar mensaje"),"")</f>
        <v>Enviar mensaje</v>
      </c>
      <c r="AH2307" s="15" t="str">
        <f>CONCATENATE(A2307,F2307)</f>
        <v>2306ECMU5763390</v>
      </c>
      <c r="AI2307" s="15" t="str">
        <f>CONCATENATE("ENT-",A2307)</f>
        <v>ENT-2306</v>
      </c>
      <c r="AJ2307" s="15" t="str">
        <f>IF(Tabla2[[#This Row],[Op]]&lt;&gt;"","ENTREGA","")</f>
        <v>ENTREGA</v>
      </c>
      <c r="AK2307" s="40" t="str">
        <f>(Tabla2[[#This Row],[FECHA ENTREGA]]&amp;Tabla2[[#This Row],[HORA ENTREGA]])</f>
        <v>461260,333333333333333</v>
      </c>
      <c r="AL2307" s="34" t="str">
        <f>IFERROR(HYPERLINK("https://wa.me/"&amp;Tabla2[[#This Row],[CONTACTO]]&amp;"?text="&amp;Tabla2[[#This Row],[Mensaje]]),"")</f>
        <v xml:space="preserve">https://wa.me/56988336520?text=Hola!%0AServicio del día 14-04%0A *Cliente:* THE ANDES BRANDS */ Cont: * ECMU5763390*/ HR Entrega: *08:00* /Dirección: *Boulevard Poniente, Modulos 21 y 22 Enea, Pudahuel </v>
      </c>
    </row>
    <row r="2308" spans="1:38" s="15" customFormat="1" ht="16.5" customHeight="1" x14ac:dyDescent="0.2">
      <c r="A2308" s="15">
        <f>ROW(A2307)</f>
        <v>2307</v>
      </c>
      <c r="B2308" s="15">
        <f>IF(J2308=J2307,B2307+1,1)</f>
        <v>42</v>
      </c>
      <c r="C2308" s="15" t="s">
        <v>2344</v>
      </c>
      <c r="D2308" s="25" t="s">
        <v>39</v>
      </c>
      <c r="E2308" s="27">
        <v>1198765</v>
      </c>
      <c r="F2308" s="27" t="s">
        <v>3566</v>
      </c>
      <c r="G2308" s="27" t="s">
        <v>41</v>
      </c>
      <c r="H2308" s="27">
        <v>6656</v>
      </c>
      <c r="I2308" s="27" t="s">
        <v>3308</v>
      </c>
      <c r="J2308" s="28">
        <v>46126</v>
      </c>
      <c r="K2308" s="26">
        <v>0.33333333333333331</v>
      </c>
      <c r="L2308" s="26"/>
      <c r="M2308" s="27" t="s">
        <v>233</v>
      </c>
      <c r="N2308" s="25">
        <f>IFERROR(VLOOKUP(M2308,Data!$J$1:$K$58,2,0),"")</f>
        <v>56998494086</v>
      </c>
      <c r="O2308" s="27" t="s">
        <v>234</v>
      </c>
      <c r="P2308" s="27"/>
      <c r="Q2308" s="27" t="s">
        <v>3110</v>
      </c>
      <c r="R2308" s="27" t="s">
        <v>836</v>
      </c>
      <c r="S2308" s="27" t="s">
        <v>3157</v>
      </c>
      <c r="T2308" s="27"/>
      <c r="U2308" s="28">
        <v>46126</v>
      </c>
      <c r="X2308" s="27"/>
      <c r="Y2308" s="27"/>
      <c r="Z2308" s="29"/>
      <c r="AA2308" s="29">
        <v>0.33888888888888891</v>
      </c>
      <c r="AB2308" s="29">
        <v>0.4861111111111111</v>
      </c>
      <c r="AC2308" s="30">
        <v>46126</v>
      </c>
      <c r="AD2308" s="15" t="str">
        <f>IF(Tabla2[[#This Row],[HORA ENTREGA]]="DIRECTO","On time", IF(AA2308&lt;&gt;"",IF(Tabla2[[#This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08" s="15" t="str">
        <f>MID(Tabla2[[#This Row],[TIPO]],1,3)</f>
        <v xml:space="preserve">40 </v>
      </c>
      <c r="AF23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14-04%0A *Cliente:* THE ANDES BRANDS */ Cont: * ECMU5762900*/ HR Entrega: *08:00* /Dirección: *Boulevard Poniente, Modulos 21 y 22 Enea, Pudahuel </v>
      </c>
      <c r="AG2308" s="38" t="str">
        <f>IFERROR(HYPERLINK("https://wa.me/"&amp;Tabla2[[#This Row],[CONTACTO]]&amp;"?text="&amp;Tabla2[[#This Row],[Mensaje]],"Enviar mensaje"),"")</f>
        <v>Enviar mensaje</v>
      </c>
      <c r="AH2308" s="15" t="str">
        <f>CONCATENATE(A2308,F2308)</f>
        <v>2307ECMU5762900</v>
      </c>
      <c r="AI2308" s="15" t="str">
        <f>CONCATENATE("ENT-",A2308)</f>
        <v>ENT-2307</v>
      </c>
      <c r="AJ2308" s="15" t="str">
        <f>IF(Tabla2[[#This Row],[Op]]&lt;&gt;"","ENTREGA","")</f>
        <v>ENTREGA</v>
      </c>
      <c r="AK2308" s="40" t="str">
        <f>(Tabla2[[#This Row],[FECHA ENTREGA]]&amp;Tabla2[[#This Row],[HORA ENTREGA]])</f>
        <v>461260,333333333333333</v>
      </c>
      <c r="AL2308" s="34" t="str">
        <f>IFERROR(HYPERLINK("https://wa.me/"&amp;Tabla2[[#This Row],[CONTACTO]]&amp;"?text="&amp;Tabla2[[#This Row],[Mensaje]]),"")</f>
        <v xml:space="preserve">https://wa.me/56998494086?text=Hola!%0AServicio del día 14-04%0A *Cliente:* THE ANDES BRANDS */ Cont: * ECMU5762900*/ HR Entrega: *08:00* /Dirección: *Boulevard Poniente, Modulos 21 y 22 Enea, Pudahuel </v>
      </c>
    </row>
    <row r="2309" spans="1:38" s="15" customFormat="1" ht="16.5" customHeight="1" x14ac:dyDescent="0.2">
      <c r="A2309" s="15">
        <f>ROW(A2308)</f>
        <v>2308</v>
      </c>
      <c r="B2309" s="15">
        <f>IF(J2309=J2308,B2308+1,1)</f>
        <v>43</v>
      </c>
      <c r="C2309" s="15" t="s">
        <v>1565</v>
      </c>
      <c r="D2309" s="25" t="s">
        <v>39</v>
      </c>
      <c r="E2309" s="27">
        <v>300966</v>
      </c>
      <c r="F2309" s="27" t="s">
        <v>3567</v>
      </c>
      <c r="G2309" s="27" t="s">
        <v>41</v>
      </c>
      <c r="H2309" s="27">
        <v>32000</v>
      </c>
      <c r="I2309" s="27" t="s">
        <v>42</v>
      </c>
      <c r="J2309" s="28">
        <v>46126</v>
      </c>
      <c r="K2309" s="26">
        <v>0.375</v>
      </c>
      <c r="L2309" s="26"/>
      <c r="M2309" s="27" t="s">
        <v>273</v>
      </c>
      <c r="N2309" s="25">
        <f>IFERROR(VLOOKUP(M2309,Data!$J$1:$K$58,2,0),"")</f>
        <v>56950103942</v>
      </c>
      <c r="O2309" s="27" t="s">
        <v>274</v>
      </c>
      <c r="P2309" s="27"/>
      <c r="Q2309" s="27" t="s">
        <v>3533</v>
      </c>
      <c r="R2309" s="27" t="s">
        <v>183</v>
      </c>
      <c r="S2309" s="27" t="s">
        <v>273</v>
      </c>
      <c r="T2309" s="27"/>
      <c r="U2309" s="28">
        <v>46126</v>
      </c>
      <c r="X2309" s="27"/>
      <c r="Y2309" s="27" t="s">
        <v>3534</v>
      </c>
      <c r="Z2309" s="29"/>
      <c r="AA2309" s="29"/>
      <c r="AB2309" s="29"/>
      <c r="AC2309" s="30"/>
      <c r="AD2309" s="15" t="str">
        <f>IF(Tabla2[[#This Row],[HORA ENTREGA]]="DIRECTO","On time", IF(AA2309&lt;&gt;"",IF(Tabla2[[#This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309" s="15" t="str">
        <f>MID(Tabla2[[#This Row],[TIPO]],1,3)</f>
        <v xml:space="preserve">40 </v>
      </c>
      <c r="AF23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TRANSPERF */ Cont: * whsu6157626*/ HR Entrega: *09:00* /Dirección: *P/DESCONSOLIDAR EN MAIPU</v>
      </c>
      <c r="AG2309" s="38" t="str">
        <f>IFERROR(HYPERLINK("https://wa.me/"&amp;Tabla2[[#This Row],[CONTACTO]]&amp;"?text="&amp;Tabla2[[#This Row],[Mensaje]],"Enviar mensaje"),"")</f>
        <v>Enviar mensaje</v>
      </c>
      <c r="AH2309" s="15" t="str">
        <f>CONCATENATE(A2309,F2309)</f>
        <v>2308whsu6157626</v>
      </c>
      <c r="AI2309" s="15" t="str">
        <f>CONCATENATE("ENT-",A2309)</f>
        <v>ENT-2308</v>
      </c>
      <c r="AJ2309" s="15" t="str">
        <f>IF(Tabla2[[#This Row],[Op]]&lt;&gt;"","ENTREGA","")</f>
        <v>ENTREGA</v>
      </c>
      <c r="AK2309" s="40" t="str">
        <f>(Tabla2[[#This Row],[FECHA ENTREGA]]&amp;Tabla2[[#This Row],[HORA ENTREGA]])</f>
        <v>461260,375</v>
      </c>
      <c r="AL2309" s="34" t="str">
        <f>IFERROR(HYPERLINK("https://wa.me/"&amp;Tabla2[[#This Row],[CONTACTO]]&amp;"?text="&amp;Tabla2[[#This Row],[Mensaje]]),"")</f>
        <v>https://wa.me/56950103942?text=Hola!%0AServicio del día 14-04%0A *Cliente:* TRANSPERF */ Cont: * whsu6157626*/ HR Entrega: *09:00* /Dirección: *P/DESCONSOLIDAR EN MAIPU</v>
      </c>
    </row>
    <row r="2310" spans="1:38" s="15" customFormat="1" ht="16.5" customHeight="1" x14ac:dyDescent="0.2">
      <c r="A2310" s="15">
        <f>ROW(A2309)</f>
        <v>2309</v>
      </c>
      <c r="B2310" s="15">
        <f>IF(J2310=J2309,B2309+1,1)</f>
        <v>44</v>
      </c>
      <c r="C2310" s="15" t="s">
        <v>1714</v>
      </c>
      <c r="D2310" s="25" t="s">
        <v>39</v>
      </c>
      <c r="E2310" s="27">
        <v>302628</v>
      </c>
      <c r="F2310" s="27" t="s">
        <v>3568</v>
      </c>
      <c r="G2310" s="27" t="s">
        <v>64</v>
      </c>
      <c r="H2310" s="27">
        <v>8000</v>
      </c>
      <c r="I2310" s="27" t="s">
        <v>42</v>
      </c>
      <c r="J2310" s="28">
        <v>46126</v>
      </c>
      <c r="K2310" s="26">
        <v>0.35416666666666669</v>
      </c>
      <c r="L2310" s="26"/>
      <c r="M2310" s="27" t="s">
        <v>180</v>
      </c>
      <c r="N2310" s="25">
        <f>IFERROR(VLOOKUP(M2310,Data!$J$1:$K$58,2,0),"")</f>
        <v>56956063271</v>
      </c>
      <c r="O2310" s="27" t="s">
        <v>384</v>
      </c>
      <c r="P2310" s="27"/>
      <c r="Q2310" s="27" t="s">
        <v>2990</v>
      </c>
      <c r="R2310" s="27" t="s">
        <v>218</v>
      </c>
      <c r="S2310" s="27" t="s">
        <v>180</v>
      </c>
      <c r="T2310" s="27"/>
      <c r="U2310" s="28">
        <v>46126</v>
      </c>
      <c r="X2310" s="27"/>
      <c r="Y2310" s="27"/>
      <c r="Z2310" s="29"/>
      <c r="AA2310" s="29">
        <v>0.30902777777777779</v>
      </c>
      <c r="AB2310" s="29">
        <v>0.41944444444444445</v>
      </c>
      <c r="AC2310" s="30">
        <v>46126</v>
      </c>
      <c r="AD2310" s="15" t="str">
        <f>IF(Tabla2[[#This Row],[HORA ENTREGA]]="DIRECTO","On time", IF(AA2310&lt;&gt;"",IF(Tabla2[[#This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0" s="15" t="str">
        <f>MID(Tabla2[[#This Row],[TIPO]],1,3)</f>
        <v xml:space="preserve">20 </v>
      </c>
      <c r="AF23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WURTH */ Cont: * MSKU4483108*/ HR Entrega: *08:30* /Dirección: *BOD.ID LOGISTIC - CAMINO CHORRILLOS UNO 21, PARCELA 21, LAMPA</v>
      </c>
      <c r="AG2310" s="38" t="str">
        <f>IFERROR(HYPERLINK("https://wa.me/"&amp;Tabla2[[#This Row],[CONTACTO]]&amp;"?text="&amp;Tabla2[[#This Row],[Mensaje]],"Enviar mensaje"),"")</f>
        <v>Enviar mensaje</v>
      </c>
      <c r="AH2310" s="15" t="str">
        <f>CONCATENATE(A2310,F2310)</f>
        <v>2309MSKU4483108</v>
      </c>
      <c r="AI2310" s="15" t="str">
        <f>CONCATENATE("ENT-",A2310)</f>
        <v>ENT-2309</v>
      </c>
      <c r="AJ2310" s="15" t="str">
        <f>IF(Tabla2[[#This Row],[Op]]&lt;&gt;"","ENTREGA","")</f>
        <v>ENTREGA</v>
      </c>
      <c r="AK2310" s="40" t="str">
        <f>(Tabla2[[#This Row],[FECHA ENTREGA]]&amp;Tabla2[[#This Row],[HORA ENTREGA]])</f>
        <v>461260,354166666666667</v>
      </c>
      <c r="AL2310" s="34" t="str">
        <f>IFERROR(HYPERLINK("https://wa.me/"&amp;Tabla2[[#This Row],[CONTACTO]]&amp;"?text="&amp;Tabla2[[#This Row],[Mensaje]]),"")</f>
        <v>https://wa.me/56956063271?text=Hola!%0AServicio del día 14-04%0A *Cliente:* WURTH */ Cont: * MSKU4483108*/ HR Entrega: *08:30* /Dirección: *BOD.ID LOGISTIC - CAMINO CHORRILLOS UNO 21, PARCELA 21, LAMPA</v>
      </c>
    </row>
    <row r="2311" spans="1:38" s="15" customFormat="1" ht="16.5" customHeight="1" x14ac:dyDescent="0.2">
      <c r="A2311" s="15">
        <f>ROW(A2310)</f>
        <v>2310</v>
      </c>
      <c r="B2311" s="15">
        <f>IF(J2311=J2310,B2310+1,1)</f>
        <v>45</v>
      </c>
      <c r="C2311" s="15" t="s">
        <v>1714</v>
      </c>
      <c r="D2311" s="25" t="s">
        <v>39</v>
      </c>
      <c r="E2311" s="27">
        <v>301251</v>
      </c>
      <c r="F2311" s="27" t="s">
        <v>3569</v>
      </c>
      <c r="G2311" s="27" t="s">
        <v>64</v>
      </c>
      <c r="H2311" s="27">
        <v>13000</v>
      </c>
      <c r="I2311" s="27" t="s">
        <v>42</v>
      </c>
      <c r="J2311" s="28">
        <v>46126</v>
      </c>
      <c r="K2311" s="26">
        <v>0.35416666666666669</v>
      </c>
      <c r="L2311" s="26" t="s">
        <v>335</v>
      </c>
      <c r="M2311" s="27" t="s">
        <v>3177</v>
      </c>
      <c r="N2311" s="25" t="str">
        <f>IFERROR(VLOOKUP(M2311,Data!$J$1:$K$58,2,0),"")</f>
        <v/>
      </c>
      <c r="O2311" s="27" t="s">
        <v>67</v>
      </c>
      <c r="P2311" s="27"/>
      <c r="Q2311" s="27" t="s">
        <v>3376</v>
      </c>
      <c r="R2311" s="27" t="s">
        <v>218</v>
      </c>
      <c r="S2311" s="27" t="s">
        <v>3177</v>
      </c>
      <c r="T2311" s="27"/>
      <c r="U2311" s="28">
        <v>46126</v>
      </c>
      <c r="X2311" s="27"/>
      <c r="Y2311" s="27"/>
      <c r="Z2311" s="29"/>
      <c r="AA2311" s="29">
        <v>0.31597222222222221</v>
      </c>
      <c r="AB2311" s="29">
        <v>0.3576388888888889</v>
      </c>
      <c r="AC2311" s="30">
        <v>46126</v>
      </c>
      <c r="AD2311" s="15" t="str">
        <f>IF(Tabla2[[#This Row],[HORA ENTREGA]]="DIRECTO","On time", IF(AA2311&lt;&gt;"",IF(Tabla2[[#This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1" s="15" t="str">
        <f>MID(Tabla2[[#This Row],[TIPO]],1,3)</f>
        <v xml:space="preserve">20 </v>
      </c>
      <c r="AF23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WURTH */ Cont: * MSKU5151793*/ HR Entrega: *08:30* /Dirección: *AV. LO ESPEJO 1740, BOD. 4; SAN BERNARDO</v>
      </c>
      <c r="AG2311" s="38" t="str">
        <f>IFERROR(HYPERLINK("https://wa.me/"&amp;Tabla2[[#This Row],[CONTACTO]]&amp;"?text="&amp;Tabla2[[#This Row],[Mensaje]],"Enviar mensaje"),"")</f>
        <v>Enviar mensaje</v>
      </c>
      <c r="AH2311" s="15" t="str">
        <f>CONCATENATE(A2311,F2311)</f>
        <v>2310MSKU5151793</v>
      </c>
      <c r="AI2311" s="15" t="str">
        <f>CONCATENATE("ENT-",A2311)</f>
        <v>ENT-2310</v>
      </c>
      <c r="AJ2311" s="15" t="str">
        <f>IF(Tabla2[[#This Row],[Op]]&lt;&gt;"","ENTREGA","")</f>
        <v>ENTREGA</v>
      </c>
      <c r="AK2311" s="40" t="str">
        <f>(Tabla2[[#This Row],[FECHA ENTREGA]]&amp;Tabla2[[#This Row],[HORA ENTREGA]])</f>
        <v>461260,354166666666667</v>
      </c>
      <c r="AL2311" s="34" t="str">
        <f>IFERROR(HYPERLINK("https://wa.me/"&amp;Tabla2[[#This Row],[CONTACTO]]&amp;"?text="&amp;Tabla2[[#This Row],[Mensaje]]),"")</f>
        <v>https://wa.me/?text=Hola!%0AServicio del día 14-04%0A *Cliente:* WURTH */ Cont: * MSKU5151793*/ HR Entrega: *08:30* /Dirección: *AV. LO ESPEJO 1740, BOD. 4; SAN BERNARDO</v>
      </c>
    </row>
    <row r="2312" spans="1:38" s="15" customFormat="1" ht="16.5" customHeight="1" x14ac:dyDescent="0.2">
      <c r="A2312" s="15">
        <f>ROW(A2311)</f>
        <v>2311</v>
      </c>
      <c r="B2312" s="15">
        <f>IF(J2312=J2311,B2311+1,1)</f>
        <v>46</v>
      </c>
      <c r="C2312" s="15" t="s">
        <v>455</v>
      </c>
      <c r="D2312" s="25" t="s">
        <v>39</v>
      </c>
      <c r="E2312" s="27">
        <v>312832</v>
      </c>
      <c r="F2312" s="27" t="s">
        <v>3570</v>
      </c>
      <c r="G2312" s="27" t="s">
        <v>2213</v>
      </c>
      <c r="H2312" s="27">
        <v>24420</v>
      </c>
      <c r="I2312" s="27" t="s">
        <v>42</v>
      </c>
      <c r="J2312" s="28">
        <v>46126</v>
      </c>
      <c r="K2312" s="26">
        <v>0.66666666666666663</v>
      </c>
      <c r="L2312" s="26" t="s">
        <v>3571</v>
      </c>
      <c r="M2312" s="27" t="s">
        <v>126</v>
      </c>
      <c r="N2312" s="25">
        <f>IFERROR(VLOOKUP(M2312,Data!$J$1:$K$58,2,0),"")</f>
        <v>56999270871</v>
      </c>
      <c r="O2312" s="27" t="s">
        <v>127</v>
      </c>
      <c r="P2312" s="27"/>
      <c r="Q2312" s="27" t="s">
        <v>457</v>
      </c>
      <c r="R2312" s="27" t="s">
        <v>3551</v>
      </c>
      <c r="S2312" s="27" t="s">
        <v>3072</v>
      </c>
      <c r="T2312" s="27"/>
      <c r="U2312" s="28">
        <v>46062</v>
      </c>
      <c r="X2312" s="27"/>
      <c r="Y2312" s="27"/>
      <c r="Z2312" s="29"/>
      <c r="AA2312" s="29">
        <v>0.60069444444444442</v>
      </c>
      <c r="AB2312" s="29">
        <v>0.63194444444444442</v>
      </c>
      <c r="AC2312" s="30">
        <v>46126</v>
      </c>
      <c r="AD2312" s="15" t="str">
        <f>IF(Tabla2[[#This Row],[HORA ENTREGA]]="DIRECTO","On time", IF(AA2312&lt;&gt;"",IF(Tabla2[[#This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2" s="15" t="str">
        <f>MID(Tabla2[[#This Row],[TIPO]],1,3)</f>
        <v>LCL</v>
      </c>
      <c r="AF23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14-04%0A *Cliente:* YANY CABACH */ Cont: * CMAU2477620*/ HR Entrega: *16:00* /Dirección: *CAMINO INTERNACIONAL 5250, BOD. C13 - C14, VIÑA DEL MAR</v>
      </c>
      <c r="AG2312" s="38" t="str">
        <f>IFERROR(HYPERLINK("https://wa.me/"&amp;Tabla2[[#This Row],[CONTACTO]]&amp;"?text="&amp;Tabla2[[#This Row],[Mensaje]],"Enviar mensaje"),"")</f>
        <v>Enviar mensaje</v>
      </c>
      <c r="AH2312" s="15" t="str">
        <f>CONCATENATE(A2312,F2312)</f>
        <v>2311CMAU2477620</v>
      </c>
      <c r="AI2312" s="15" t="str">
        <f>CONCATENATE("ENT-",A2312)</f>
        <v>ENT-2311</v>
      </c>
      <c r="AJ2312" s="15" t="str">
        <f>IF(Tabla2[[#This Row],[Op]]&lt;&gt;"","ENTREGA","")</f>
        <v>ENTREGA</v>
      </c>
      <c r="AK2312" s="40" t="str">
        <f>(Tabla2[[#This Row],[FECHA ENTREGA]]&amp;Tabla2[[#This Row],[HORA ENTREGA]])</f>
        <v>461260,666666666666667</v>
      </c>
      <c r="AL2312" s="34" t="str">
        <f>IFERROR(HYPERLINK("https://wa.me/"&amp;Tabla2[[#This Row],[CONTACTO]]&amp;"?text="&amp;Tabla2[[#This Row],[Mensaje]]),"")</f>
        <v>https://wa.me/56999270871?text=Hola!%0AServicio del día 14-04%0A *Cliente:* YANY CABACH */ Cont: * CMAU2477620*/ HR Entrega: *16:00* /Dirección: *CAMINO INTERNACIONAL 5250, BOD. C13 - C14, VIÑA DEL MAR</v>
      </c>
    </row>
    <row r="2313" spans="1:38" s="15" customFormat="1" ht="16.5" customHeight="1" x14ac:dyDescent="0.2">
      <c r="A2313" s="15">
        <f>ROW(A2312)</f>
        <v>2312</v>
      </c>
      <c r="B2313" s="15">
        <f>IF(J2313=J2312,B2312+1,1)</f>
        <v>1</v>
      </c>
      <c r="C2313" s="15" t="s">
        <v>43</v>
      </c>
      <c r="D2313" s="25" t="s">
        <v>39</v>
      </c>
      <c r="E2313" s="27">
        <v>368458</v>
      </c>
      <c r="F2313" s="27" t="s">
        <v>3572</v>
      </c>
      <c r="G2313" s="27" t="s">
        <v>54</v>
      </c>
      <c r="H2313" s="27">
        <v>25300</v>
      </c>
      <c r="I2313" s="27" t="s">
        <v>3573</v>
      </c>
      <c r="J2313" s="28">
        <v>46127</v>
      </c>
      <c r="K2313" s="26">
        <v>0.58333333333333337</v>
      </c>
      <c r="L2313" s="26"/>
      <c r="M2313" s="27" t="s">
        <v>176</v>
      </c>
      <c r="N2313" s="25">
        <f>IFERROR(VLOOKUP(M2313,Data!$J$1:$K$58,2,0),"")</f>
        <v>56968463649</v>
      </c>
      <c r="O2313" s="27" t="s">
        <v>177</v>
      </c>
      <c r="P2313" s="27"/>
      <c r="Q2313" s="27" t="s">
        <v>1656</v>
      </c>
      <c r="R2313" s="27" t="s">
        <v>183</v>
      </c>
      <c r="S2313" s="27" t="s">
        <v>3141</v>
      </c>
      <c r="T2313" s="27"/>
      <c r="U2313" s="28">
        <v>46127</v>
      </c>
      <c r="X2313" s="27"/>
      <c r="Y2313" s="27"/>
      <c r="Z2313" s="29"/>
      <c r="AA2313" s="29">
        <v>0.60277777777777775</v>
      </c>
      <c r="AB2313" s="29">
        <v>0.71527777777777779</v>
      </c>
      <c r="AC2313" s="30">
        <v>46127</v>
      </c>
      <c r="AD2313" s="15" t="str">
        <f>IF(Tabla2[[#This Row],[HORA ENTREGA]]="DIRECTO","On time", IF(AA2313&lt;&gt;"",IF(Tabla2[[#This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13" s="15" t="str">
        <f>MID(Tabla2[[#This Row],[TIPO]],1,3)</f>
        <v xml:space="preserve">40 </v>
      </c>
      <c r="AF23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ALCA SPA */ Cont: * HDMU5650910*/ HR Entrega: *14:00* /Dirección: *Camino del Cerro 4868 Huechuraba, Santiago.</v>
      </c>
      <c r="AG2313" s="38" t="str">
        <f>IFERROR(HYPERLINK("https://wa.me/"&amp;Tabla2[[#This Row],[CONTACTO]]&amp;"?text="&amp;Tabla2[[#This Row],[Mensaje]],"Enviar mensaje"),"")</f>
        <v>Enviar mensaje</v>
      </c>
      <c r="AH2313" s="15" t="str">
        <f>CONCATENATE(A2313,F2313)</f>
        <v>2312HDMU5650910</v>
      </c>
      <c r="AI2313" s="15" t="str">
        <f>CONCATENATE("ENT-",A2313)</f>
        <v>ENT-2312</v>
      </c>
      <c r="AJ2313" s="15" t="str">
        <f>IF(Tabla2[[#This Row],[Op]]&lt;&gt;"","ENTREGA","")</f>
        <v>ENTREGA</v>
      </c>
      <c r="AK2313" s="40" t="str">
        <f>(Tabla2[[#This Row],[FECHA ENTREGA]]&amp;Tabla2[[#This Row],[HORA ENTREGA]])</f>
        <v>461270,583333333333333</v>
      </c>
      <c r="AL2313" s="34" t="str">
        <f>IFERROR(HYPERLINK("https://wa.me/"&amp;Tabla2[[#This Row],[CONTACTO]]&amp;"?text="&amp;Tabla2[[#This Row],[Mensaje]]),"")</f>
        <v>https://wa.me/56968463649?text=Hola!%0AServicio del día 15-04%0A *Cliente:* ALCA SPA */ Cont: * HDMU5650910*/ HR Entrega: *14:00* /Dirección: *Camino del Cerro 4868 Huechuraba, Santiago.</v>
      </c>
    </row>
    <row r="2314" spans="1:38" s="15" customFormat="1" ht="16.5" customHeight="1" x14ac:dyDescent="0.2">
      <c r="A2314" s="15">
        <f>ROW(A2313)</f>
        <v>2313</v>
      </c>
      <c r="B2314" s="15">
        <f>IF(J2314=J2313,B2313+1,1)</f>
        <v>2</v>
      </c>
      <c r="C2314" s="15" t="s">
        <v>2679</v>
      </c>
      <c r="D2314" s="25" t="s">
        <v>39</v>
      </c>
      <c r="E2314" s="27">
        <v>303637</v>
      </c>
      <c r="F2314" s="27" t="s">
        <v>3574</v>
      </c>
      <c r="G2314" s="27" t="s">
        <v>41</v>
      </c>
      <c r="H2314" s="27">
        <v>29000</v>
      </c>
      <c r="I2314" s="27" t="s">
        <v>3575</v>
      </c>
      <c r="J2314" s="28">
        <v>46127</v>
      </c>
      <c r="K2314" s="26">
        <v>0.33333333333333331</v>
      </c>
      <c r="L2314" s="26"/>
      <c r="M2314" s="27" t="s">
        <v>66</v>
      </c>
      <c r="N2314" s="25">
        <f>IFERROR(VLOOKUP(M2314,Data!$J$1:$K$58,2,0),"")</f>
        <v>56993389870</v>
      </c>
      <c r="O2314" s="27" t="s">
        <v>67</v>
      </c>
      <c r="P2314" s="27"/>
      <c r="Q2314" s="27" t="s">
        <v>47</v>
      </c>
      <c r="R2314" s="27" t="s">
        <v>48</v>
      </c>
      <c r="S2314" s="27" t="s">
        <v>66</v>
      </c>
      <c r="T2314" s="27"/>
      <c r="U2314" s="28">
        <v>46127</v>
      </c>
      <c r="X2314" s="27"/>
      <c r="Y2314" s="27"/>
      <c r="Z2314" s="29"/>
      <c r="AA2314" s="29">
        <v>0.30208333333333331</v>
      </c>
      <c r="AB2314" s="29">
        <v>0.44097222222222221</v>
      </c>
      <c r="AC2314" s="30">
        <v>46127</v>
      </c>
      <c r="AD2314" s="15" t="str">
        <f>IF(Tabla2[[#This Row],[HORA ENTREGA]]="DIRECTO","On time", IF(AA2314&lt;&gt;"",IF(Tabla2[[#This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4" s="15" t="str">
        <f>MID(Tabla2[[#This Row],[TIPO]],1,3)</f>
        <v xml:space="preserve">40 </v>
      </c>
      <c r="AF23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ALLCA SPA */ Cont: * CXRU1383933*/ HR Entrega: *08:00* /Dirección: *BERNARDO O"HIGGINS 158 COLINA</v>
      </c>
      <c r="AG2314" s="38" t="str">
        <f>IFERROR(HYPERLINK("https://wa.me/"&amp;Tabla2[[#This Row],[CONTACTO]]&amp;"?text="&amp;Tabla2[[#This Row],[Mensaje]],"Enviar mensaje"),"")</f>
        <v>Enviar mensaje</v>
      </c>
      <c r="AH2314" s="15" t="str">
        <f>CONCATENATE(A2314,F2314)</f>
        <v>2313CXRU1383933</v>
      </c>
      <c r="AI2314" s="15" t="str">
        <f>CONCATENATE("ENT-",A2314)</f>
        <v>ENT-2313</v>
      </c>
      <c r="AJ2314" s="15" t="str">
        <f>IF(Tabla2[[#This Row],[Op]]&lt;&gt;"","ENTREGA","")</f>
        <v>ENTREGA</v>
      </c>
      <c r="AK2314" s="40" t="str">
        <f>(Tabla2[[#This Row],[FECHA ENTREGA]]&amp;Tabla2[[#This Row],[HORA ENTREGA]])</f>
        <v>461270,333333333333333</v>
      </c>
      <c r="AL2314" s="34" t="str">
        <f>IFERROR(HYPERLINK("https://wa.me/"&amp;Tabla2[[#This Row],[CONTACTO]]&amp;"?text="&amp;Tabla2[[#This Row],[Mensaje]]),"")</f>
        <v>https://wa.me/56993389870?text=Hola!%0AServicio del día 15-04%0A *Cliente:* ALLCA SPA */ Cont: * CXRU1383933*/ HR Entrega: *08:00* /Dirección: *BERNARDO O"HIGGINS 158 COLINA</v>
      </c>
    </row>
    <row r="2315" spans="1:38" s="15" customFormat="1" ht="16.5" customHeight="1" x14ac:dyDescent="0.2">
      <c r="A2315" s="15">
        <f>ROW(A2314)</f>
        <v>2314</v>
      </c>
      <c r="B2315" s="15">
        <f>IF(J2315=J2314,B2314+1,1)</f>
        <v>3</v>
      </c>
      <c r="C2315" s="15" t="s">
        <v>517</v>
      </c>
      <c r="D2315" s="25" t="s">
        <v>122</v>
      </c>
      <c r="E2315" s="27" t="s">
        <v>3576</v>
      </c>
      <c r="F2315" s="27" t="s">
        <v>3577</v>
      </c>
      <c r="G2315" s="27" t="s">
        <v>41</v>
      </c>
      <c r="H2315" s="27"/>
      <c r="I2315" s="27" t="s">
        <v>3578</v>
      </c>
      <c r="J2315" s="28">
        <v>46127</v>
      </c>
      <c r="K2315" s="26">
        <v>0.33333333333333331</v>
      </c>
      <c r="L2315" s="26"/>
      <c r="M2315" s="27" t="s">
        <v>147</v>
      </c>
      <c r="N2315" s="25">
        <f>IFERROR(VLOOKUP(M2315,Data!$J$1:$K$58,2,0),"")</f>
        <v>56935532735</v>
      </c>
      <c r="O2315" s="27" t="s">
        <v>148</v>
      </c>
      <c r="P2315" s="27"/>
      <c r="Q2315" s="27"/>
      <c r="R2315" s="27"/>
      <c r="S2315" s="27"/>
      <c r="T2315" s="27"/>
      <c r="U2315" s="28"/>
      <c r="X2315" s="27"/>
      <c r="Y2315" s="27"/>
      <c r="Z2315" s="29"/>
      <c r="AA2315" s="29">
        <v>5.5555555555555558E-3</v>
      </c>
      <c r="AB2315" s="29">
        <v>0.40625</v>
      </c>
      <c r="AC2315" s="30">
        <v>46127</v>
      </c>
      <c r="AD2315" s="15" t="str">
        <f>IF(Tabla2[[#This Row],[HORA ENTREGA]]="DIRECTO","On time", IF(AA2315&lt;&gt;"",IF(Tabla2[[#This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5" s="15" t="str">
        <f>MID(Tabla2[[#This Row],[TIPO]],1,3)</f>
        <v xml:space="preserve">40 </v>
      </c>
      <c r="AF23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ARESTI CHILE WINE S.A. */ Cont: * DyCSANANTONIO*/ HR Entrega: *08:00* /Dirección: *</v>
      </c>
      <c r="AG2315" s="38" t="str">
        <f>IFERROR(HYPERLINK("https://wa.me/"&amp;Tabla2[[#This Row],[CONTACTO]]&amp;"?text="&amp;Tabla2[[#This Row],[Mensaje]],"Enviar mensaje"),"")</f>
        <v>Enviar mensaje</v>
      </c>
      <c r="AH2315" s="15" t="str">
        <f>CONCATENATE(A2315,F2315)</f>
        <v>2314DyCSANANTONIO</v>
      </c>
      <c r="AI2315" s="15" t="str">
        <f>CONCATENATE("ENT-",A2315)</f>
        <v>ENT-2314</v>
      </c>
      <c r="AJ2315" s="15" t="str">
        <f>IF(Tabla2[[#This Row],[Op]]&lt;&gt;"","ENTREGA","")</f>
        <v>ENTREGA</v>
      </c>
      <c r="AK2315" s="40" t="str">
        <f>(Tabla2[[#This Row],[FECHA ENTREGA]]&amp;Tabla2[[#This Row],[HORA ENTREGA]])</f>
        <v>461270,333333333333333</v>
      </c>
      <c r="AL2315" s="34" t="str">
        <f>IFERROR(HYPERLINK("https://wa.me/"&amp;Tabla2[[#This Row],[CONTACTO]]&amp;"?text="&amp;Tabla2[[#This Row],[Mensaje]]),"")</f>
        <v>https://wa.me/56935532735?text=Hola!%0AServicio del día 15-04%0A *Cliente:* ARESTI CHILE WINE S.A. */ Cont: * DyCSANANTONIO*/ HR Entrega: *08:00* /Dirección: *</v>
      </c>
    </row>
    <row r="2316" spans="1:38" s="15" customFormat="1" ht="16.5" customHeight="1" x14ac:dyDescent="0.2">
      <c r="A2316" s="15">
        <f>ROW(A2315)</f>
        <v>2315</v>
      </c>
      <c r="B2316" s="15">
        <f>IF(J2316=J2315,B2315+1,1)</f>
        <v>4</v>
      </c>
      <c r="C2316" s="15" t="s">
        <v>263</v>
      </c>
      <c r="D2316" s="25" t="s">
        <v>39</v>
      </c>
      <c r="E2316" s="27">
        <v>1288183</v>
      </c>
      <c r="F2316" s="27" t="s">
        <v>3579</v>
      </c>
      <c r="G2316" s="27" t="s">
        <v>41</v>
      </c>
      <c r="H2316" s="27">
        <v>20097</v>
      </c>
      <c r="I2316" s="27" t="s">
        <v>2725</v>
      </c>
      <c r="J2316" s="28">
        <v>46127</v>
      </c>
      <c r="K2316" s="26">
        <v>0.35416666666666669</v>
      </c>
      <c r="L2316" s="26"/>
      <c r="M2316" s="27" t="s">
        <v>60</v>
      </c>
      <c r="N2316" s="25">
        <f>IFERROR(VLOOKUP(M2316,Data!$J$1:$K$58,2,0),"")</f>
        <v>56957438415</v>
      </c>
      <c r="O2316" s="27" t="s">
        <v>98</v>
      </c>
      <c r="P2316" s="27"/>
      <c r="Q2316" s="27" t="s">
        <v>3580</v>
      </c>
      <c r="R2316" s="27" t="s">
        <v>1821</v>
      </c>
      <c r="S2316" s="27" t="s">
        <v>60</v>
      </c>
      <c r="T2316" s="27"/>
      <c r="U2316" s="28">
        <v>46127</v>
      </c>
      <c r="X2316" s="27"/>
      <c r="Y2316" s="27"/>
      <c r="Z2316" s="29"/>
      <c r="AA2316" s="29">
        <v>0.30694444444444446</v>
      </c>
      <c r="AB2316" s="29">
        <v>0.42986111111111114</v>
      </c>
      <c r="AC2316" s="30">
        <v>46127</v>
      </c>
      <c r="AD2316" s="15" t="str">
        <f>IF(Tabla2[[#This Row],[HORA ENTREGA]]="DIRECTO","On time", IF(AA2316&lt;&gt;"",IF(Tabla2[[#This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6" s="15" t="str">
        <f>MID(Tabla2[[#This Row],[TIPO]],1,3)</f>
        <v xml:space="preserve">40 </v>
      </c>
      <c r="AF23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BARCEL CHILE S.A. */ Cont: * HAMU2798044*/ HR Entrega: *08:30* /Dirección: *Agunsa, dirección La montaña 1550, Quilicura </v>
      </c>
      <c r="AG2316" s="38" t="str">
        <f>IFERROR(HYPERLINK("https://wa.me/"&amp;Tabla2[[#This Row],[CONTACTO]]&amp;"?text="&amp;Tabla2[[#This Row],[Mensaje]],"Enviar mensaje"),"")</f>
        <v>Enviar mensaje</v>
      </c>
      <c r="AH2316" s="15" t="str">
        <f>CONCATENATE(A2316,F2316)</f>
        <v>2315HAMU2798044</v>
      </c>
      <c r="AI2316" s="15" t="str">
        <f>CONCATENATE("ENT-",A2316)</f>
        <v>ENT-2315</v>
      </c>
      <c r="AJ2316" s="15" t="str">
        <f>IF(Tabla2[[#This Row],[Op]]&lt;&gt;"","ENTREGA","")</f>
        <v>ENTREGA</v>
      </c>
      <c r="AK2316" s="40" t="str">
        <f>(Tabla2[[#This Row],[FECHA ENTREGA]]&amp;Tabla2[[#This Row],[HORA ENTREGA]])</f>
        <v>461270,354166666666667</v>
      </c>
      <c r="AL2316" s="34" t="str">
        <f>IFERROR(HYPERLINK("https://wa.me/"&amp;Tabla2[[#This Row],[CONTACTO]]&amp;"?text="&amp;Tabla2[[#This Row],[Mensaje]]),"")</f>
        <v xml:space="preserve">https://wa.me/56957438415?text=Hola!%0AServicio del día 15-04%0A *Cliente:* BARCEL CHILE S.A. */ Cont: * HAMU2798044*/ HR Entrega: *08:30* /Dirección: *Agunsa, dirección La montaña 1550, Quilicura </v>
      </c>
    </row>
    <row r="2317" spans="1:38" s="15" customFormat="1" ht="16.5" customHeight="1" x14ac:dyDescent="0.2">
      <c r="A2317" s="15">
        <f>ROW(A2316)</f>
        <v>2316</v>
      </c>
      <c r="B2317" s="15">
        <f>IF(J2317=J2316,B2316+1,1)</f>
        <v>5</v>
      </c>
      <c r="C2317" s="15" t="s">
        <v>263</v>
      </c>
      <c r="D2317" s="25" t="s">
        <v>39</v>
      </c>
      <c r="E2317" s="27">
        <v>1288183</v>
      </c>
      <c r="F2317" s="27" t="s">
        <v>3581</v>
      </c>
      <c r="G2317" s="27" t="s">
        <v>41</v>
      </c>
      <c r="H2317" s="27">
        <v>20097</v>
      </c>
      <c r="I2317" s="27" t="s">
        <v>2725</v>
      </c>
      <c r="J2317" s="28">
        <v>46127</v>
      </c>
      <c r="K2317" s="26">
        <v>0.39583333333333331</v>
      </c>
      <c r="L2317" s="26"/>
      <c r="M2317" s="27" t="s">
        <v>86</v>
      </c>
      <c r="N2317" s="25">
        <f>IFERROR(VLOOKUP(M2317,Data!$J$1:$K$58,2,0),"")</f>
        <v>56956654384</v>
      </c>
      <c r="O2317" s="27" t="s">
        <v>87</v>
      </c>
      <c r="P2317" s="27"/>
      <c r="Q2317" s="27" t="s">
        <v>3580</v>
      </c>
      <c r="R2317" s="27" t="s">
        <v>1821</v>
      </c>
      <c r="S2317" s="27" t="s">
        <v>3152</v>
      </c>
      <c r="T2317" s="27"/>
      <c r="U2317" s="28">
        <v>46127</v>
      </c>
      <c r="X2317" s="27"/>
      <c r="Y2317" s="27"/>
      <c r="Z2317" s="29"/>
      <c r="AA2317" s="29">
        <v>0.38194444444444442</v>
      </c>
      <c r="AB2317" s="29">
        <v>0.46875</v>
      </c>
      <c r="AC2317" s="30">
        <v>46127</v>
      </c>
      <c r="AD2317" s="15" t="str">
        <f>IF(Tabla2[[#This Row],[HORA ENTREGA]]="DIRECTO","On time", IF(AA2317&lt;&gt;"",IF(Tabla2[[#This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7" s="15" t="str">
        <f>MID(Tabla2[[#This Row],[TIPO]],1,3)</f>
        <v xml:space="preserve">40 </v>
      </c>
      <c r="AF23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BARCEL CHILE S.A. */ Cont: * FANU3344618*/ HR Entrega: *09:30* /Dirección: *Agunsa, dirección La montaña 1550, Quilicura </v>
      </c>
      <c r="AG2317" s="38" t="str">
        <f>IFERROR(HYPERLINK("https://wa.me/"&amp;Tabla2[[#This Row],[CONTACTO]]&amp;"?text="&amp;Tabla2[[#This Row],[Mensaje]],"Enviar mensaje"),"")</f>
        <v>Enviar mensaje</v>
      </c>
      <c r="AH2317" s="15" t="str">
        <f>CONCATENATE(A2317,F2317)</f>
        <v>2316FANU3344618</v>
      </c>
      <c r="AI2317" s="15" t="str">
        <f>CONCATENATE("ENT-",A2317)</f>
        <v>ENT-2316</v>
      </c>
      <c r="AJ2317" s="15" t="str">
        <f>IF(Tabla2[[#This Row],[Op]]&lt;&gt;"","ENTREGA","")</f>
        <v>ENTREGA</v>
      </c>
      <c r="AK2317" s="40" t="str">
        <f>(Tabla2[[#This Row],[FECHA ENTREGA]]&amp;Tabla2[[#This Row],[HORA ENTREGA]])</f>
        <v>461270,395833333333333</v>
      </c>
      <c r="AL2317" s="34" t="str">
        <f>IFERROR(HYPERLINK("https://wa.me/"&amp;Tabla2[[#This Row],[CONTACTO]]&amp;"?text="&amp;Tabla2[[#This Row],[Mensaje]]),"")</f>
        <v xml:space="preserve">https://wa.me/56956654384?text=Hola!%0AServicio del día 15-04%0A *Cliente:* BARCEL CHILE S.A. */ Cont: * FANU3344618*/ HR Entrega: *09:30* /Dirección: *Agunsa, dirección La montaña 1550, Quilicura </v>
      </c>
    </row>
    <row r="2318" spans="1:38" s="15" customFormat="1" ht="16.5" customHeight="1" x14ac:dyDescent="0.2">
      <c r="A2318" s="15">
        <f>ROW(A2317)</f>
        <v>2317</v>
      </c>
      <c r="B2318" s="15">
        <f>IF(J2318=J2317,B2317+1,1)</f>
        <v>6</v>
      </c>
      <c r="C2318" s="15" t="s">
        <v>263</v>
      </c>
      <c r="D2318" s="25" t="s">
        <v>39</v>
      </c>
      <c r="E2318" s="27">
        <v>1288183</v>
      </c>
      <c r="F2318" s="27" t="s">
        <v>3582</v>
      </c>
      <c r="G2318" s="27" t="s">
        <v>41</v>
      </c>
      <c r="H2318" s="27">
        <v>20097</v>
      </c>
      <c r="I2318" s="27" t="s">
        <v>2725</v>
      </c>
      <c r="J2318" s="28">
        <v>46127</v>
      </c>
      <c r="K2318" s="26">
        <v>0.4375</v>
      </c>
      <c r="L2318" s="26"/>
      <c r="M2318" s="27" t="s">
        <v>389</v>
      </c>
      <c r="N2318" s="25">
        <f>IFERROR(VLOOKUP(M2318,Data!$J$1:$K$58,2,0),"")</f>
        <v>56988336520</v>
      </c>
      <c r="O2318" s="27" t="s">
        <v>390</v>
      </c>
      <c r="P2318" s="27"/>
      <c r="Q2318" s="27" t="s">
        <v>3580</v>
      </c>
      <c r="R2318" s="27" t="s">
        <v>1821</v>
      </c>
      <c r="S2318" s="27" t="s">
        <v>3125</v>
      </c>
      <c r="T2318" s="27"/>
      <c r="U2318" s="28">
        <v>46127</v>
      </c>
      <c r="X2318" s="27"/>
      <c r="Y2318" s="27"/>
      <c r="Z2318" s="29"/>
      <c r="AA2318" s="29">
        <v>0.40277777777777779</v>
      </c>
      <c r="AB2318" s="29">
        <v>0.52361111111111114</v>
      </c>
      <c r="AC2318" s="30">
        <v>46127</v>
      </c>
      <c r="AD2318" s="15" t="str">
        <f>IF(Tabla2[[#This Row],[HORA ENTREGA]]="DIRECTO","On time", IF(AA2318&lt;&gt;"",IF(Tabla2[[#This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8" s="15" t="str">
        <f>MID(Tabla2[[#This Row],[TIPO]],1,3)</f>
        <v xml:space="preserve">40 </v>
      </c>
      <c r="AF23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BARCEL CHILE S.A. */ Cont: * HAMU3564415*/ HR Entrega: *10:30* /Dirección: *Agunsa, dirección La montaña 1550, Quilicura </v>
      </c>
      <c r="AG2318" s="38" t="str">
        <f>IFERROR(HYPERLINK("https://wa.me/"&amp;Tabla2[[#This Row],[CONTACTO]]&amp;"?text="&amp;Tabla2[[#This Row],[Mensaje]],"Enviar mensaje"),"")</f>
        <v>Enviar mensaje</v>
      </c>
      <c r="AH2318" s="15" t="str">
        <f>CONCATENATE(A2318,F2318)</f>
        <v>2317HAMU3564415</v>
      </c>
      <c r="AI2318" s="15" t="str">
        <f>CONCATENATE("ENT-",A2318)</f>
        <v>ENT-2317</v>
      </c>
      <c r="AJ2318" s="15" t="str">
        <f>IF(Tabla2[[#This Row],[Op]]&lt;&gt;"","ENTREGA","")</f>
        <v>ENTREGA</v>
      </c>
      <c r="AK2318" s="40" t="str">
        <f>(Tabla2[[#This Row],[FECHA ENTREGA]]&amp;Tabla2[[#This Row],[HORA ENTREGA]])</f>
        <v>461270,4375</v>
      </c>
      <c r="AL2318" s="34" t="str">
        <f>IFERROR(HYPERLINK("https://wa.me/"&amp;Tabla2[[#This Row],[CONTACTO]]&amp;"?text="&amp;Tabla2[[#This Row],[Mensaje]]),"")</f>
        <v xml:space="preserve">https://wa.me/56988336520?text=Hola!%0AServicio del día 15-04%0A *Cliente:* BARCEL CHILE S.A. */ Cont: * HAMU3564415*/ HR Entrega: *10:30* /Dirección: *Agunsa, dirección La montaña 1550, Quilicura </v>
      </c>
    </row>
    <row r="2319" spans="1:38" s="15" customFormat="1" ht="16.5" customHeight="1" x14ac:dyDescent="0.2">
      <c r="A2319" s="15">
        <f>ROW(A2318)</f>
        <v>2318</v>
      </c>
      <c r="B2319" s="15">
        <f>IF(J2319=J2318,B2318+1,1)</f>
        <v>7</v>
      </c>
      <c r="C2319" s="15" t="s">
        <v>263</v>
      </c>
      <c r="D2319" s="25" t="s">
        <v>39</v>
      </c>
      <c r="E2319" s="27">
        <v>1288183</v>
      </c>
      <c r="F2319" s="27" t="s">
        <v>3583</v>
      </c>
      <c r="G2319" s="27" t="s">
        <v>41</v>
      </c>
      <c r="H2319" s="27">
        <v>20097</v>
      </c>
      <c r="I2319" s="27" t="s">
        <v>2725</v>
      </c>
      <c r="J2319" s="28">
        <v>46127</v>
      </c>
      <c r="K2319" s="26">
        <v>0.47916666666666669</v>
      </c>
      <c r="L2319" s="26"/>
      <c r="M2319" s="27" t="s">
        <v>139</v>
      </c>
      <c r="N2319" s="25">
        <f>IFERROR(VLOOKUP(M2319,Data!$J$1:$K$58,2,0),"")</f>
        <v>56965312953</v>
      </c>
      <c r="O2319" s="27" t="s">
        <v>140</v>
      </c>
      <c r="P2319" s="27"/>
      <c r="Q2319" s="27" t="s">
        <v>3580</v>
      </c>
      <c r="R2319" s="27" t="s">
        <v>1821</v>
      </c>
      <c r="S2319" s="27" t="s">
        <v>139</v>
      </c>
      <c r="T2319" s="27"/>
      <c r="U2319" s="28">
        <v>46127</v>
      </c>
      <c r="X2319" s="27"/>
      <c r="Y2319" s="27"/>
      <c r="Z2319" s="29"/>
      <c r="AA2319" s="29">
        <v>0.42708333333333331</v>
      </c>
      <c r="AB2319" s="29">
        <v>0.56180555555555556</v>
      </c>
      <c r="AC2319" s="30">
        <v>46127</v>
      </c>
      <c r="AD2319" s="15" t="str">
        <f>IF(Tabla2[[#This Row],[HORA ENTREGA]]="DIRECTO","On time", IF(AA2319&lt;&gt;"",IF(Tabla2[[#This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19" s="15" t="str">
        <f>MID(Tabla2[[#This Row],[TIPO]],1,3)</f>
        <v xml:space="preserve">40 </v>
      </c>
      <c r="AF23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BARCEL CHILE S.A. */ Cont: * HAMU2102412*/ HR Entrega: *11:30* /Dirección: *Agunsa, dirección La montaña 1550, Quilicura </v>
      </c>
      <c r="AG2319" s="38" t="str">
        <f>IFERROR(HYPERLINK("https://wa.me/"&amp;Tabla2[[#This Row],[CONTACTO]]&amp;"?text="&amp;Tabla2[[#This Row],[Mensaje]],"Enviar mensaje"),"")</f>
        <v>Enviar mensaje</v>
      </c>
      <c r="AH2319" s="15" t="str">
        <f>CONCATENATE(A2319,F2319)</f>
        <v>2318HAMU2102412</v>
      </c>
      <c r="AI2319" s="15" t="str">
        <f>CONCATENATE("ENT-",A2319)</f>
        <v>ENT-2318</v>
      </c>
      <c r="AJ2319" s="15" t="str">
        <f>IF(Tabla2[[#This Row],[Op]]&lt;&gt;"","ENTREGA","")</f>
        <v>ENTREGA</v>
      </c>
      <c r="AK2319" s="40" t="str">
        <f>(Tabla2[[#This Row],[FECHA ENTREGA]]&amp;Tabla2[[#This Row],[HORA ENTREGA]])</f>
        <v>461270,479166666666667</v>
      </c>
      <c r="AL2319" s="34" t="str">
        <f>IFERROR(HYPERLINK("https://wa.me/"&amp;Tabla2[[#This Row],[CONTACTO]]&amp;"?text="&amp;Tabla2[[#This Row],[Mensaje]]),"")</f>
        <v xml:space="preserve">https://wa.me/56965312953?text=Hola!%0AServicio del día 15-04%0A *Cliente:* BARCEL CHILE S.A. */ Cont: * HAMU2102412*/ HR Entrega: *11:30* /Dirección: *Agunsa, dirección La montaña 1550, Quilicura </v>
      </c>
    </row>
    <row r="2320" spans="1:38" s="15" customFormat="1" ht="16.5" customHeight="1" x14ac:dyDescent="0.2">
      <c r="A2320" s="15">
        <f>ROW(A2319)</f>
        <v>2319</v>
      </c>
      <c r="B2320" s="15">
        <f>IF(J2320=J2319,B2319+1,1)</f>
        <v>8</v>
      </c>
      <c r="C2320" s="15" t="s">
        <v>263</v>
      </c>
      <c r="D2320" s="25" t="s">
        <v>39</v>
      </c>
      <c r="E2320" s="27">
        <v>1288183</v>
      </c>
      <c r="F2320" s="27" t="s">
        <v>3584</v>
      </c>
      <c r="G2320" s="27" t="s">
        <v>41</v>
      </c>
      <c r="H2320" s="27">
        <v>20097</v>
      </c>
      <c r="I2320" s="27" t="s">
        <v>2725</v>
      </c>
      <c r="J2320" s="28">
        <v>46127</v>
      </c>
      <c r="K2320" s="26">
        <v>0.52083333333333337</v>
      </c>
      <c r="L2320" s="26"/>
      <c r="M2320" s="27" t="s">
        <v>273</v>
      </c>
      <c r="N2320" s="25">
        <f>IFERROR(VLOOKUP(M2320,Data!$J$1:$K$58,2,0),"")</f>
        <v>56950103942</v>
      </c>
      <c r="O2320" s="27" t="s">
        <v>159</v>
      </c>
      <c r="P2320" s="27"/>
      <c r="Q2320" s="27" t="s">
        <v>3580</v>
      </c>
      <c r="R2320" s="27" t="s">
        <v>1821</v>
      </c>
      <c r="S2320" s="27" t="s">
        <v>155</v>
      </c>
      <c r="T2320" s="27"/>
      <c r="U2320" s="28">
        <v>46129</v>
      </c>
      <c r="X2320" s="27"/>
      <c r="Y2320" s="27"/>
      <c r="Z2320" s="29"/>
      <c r="AA2320" s="29">
        <v>0.59583333333333333</v>
      </c>
      <c r="AB2320" s="29">
        <v>0.72916666666666663</v>
      </c>
      <c r="AC2320" s="30">
        <v>46127</v>
      </c>
      <c r="AD2320" s="15" t="str">
        <f>IF(Tabla2[[#This Row],[HORA ENTREGA]]="DIRECTO","On time", IF(AA2320&lt;&gt;"",IF(Tabla2[[#This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20" s="15" t="str">
        <f>MID(Tabla2[[#This Row],[TIPO]],1,3)</f>
        <v xml:space="preserve">40 </v>
      </c>
      <c r="AF23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BARCEL CHILE S.A. */ Cont: * HAMU4142100*/ HR Entrega: *12:30* /Dirección: *Agunsa, dirección La montaña 1550, Quilicura </v>
      </c>
      <c r="AG2320" s="38" t="str">
        <f>IFERROR(HYPERLINK("https://wa.me/"&amp;Tabla2[[#This Row],[CONTACTO]]&amp;"?text="&amp;Tabla2[[#This Row],[Mensaje]],"Enviar mensaje"),"")</f>
        <v>Enviar mensaje</v>
      </c>
      <c r="AH2320" s="15" t="str">
        <f>CONCATENATE(A2320,F2320)</f>
        <v>2319HAMU4142100</v>
      </c>
      <c r="AI2320" s="15" t="str">
        <f>CONCATENATE("ENT-",A2320)</f>
        <v>ENT-2319</v>
      </c>
      <c r="AJ2320" s="15" t="str">
        <f>IF(Tabla2[[#This Row],[Op]]&lt;&gt;"","ENTREGA","")</f>
        <v>ENTREGA</v>
      </c>
      <c r="AK2320" s="40" t="str">
        <f>(Tabla2[[#This Row],[FECHA ENTREGA]]&amp;Tabla2[[#This Row],[HORA ENTREGA]])</f>
        <v>461270,520833333333333</v>
      </c>
      <c r="AL2320" s="34" t="str">
        <f>IFERROR(HYPERLINK("https://wa.me/"&amp;Tabla2[[#This Row],[CONTACTO]]&amp;"?text="&amp;Tabla2[[#This Row],[Mensaje]]),"")</f>
        <v xml:space="preserve">https://wa.me/56950103942?text=Hola!%0AServicio del día 15-04%0A *Cliente:* BARCEL CHILE S.A. */ Cont: * HAMU4142100*/ HR Entrega: *12:30* /Dirección: *Agunsa, dirección La montaña 1550, Quilicura </v>
      </c>
    </row>
    <row r="2321" spans="1:38" s="15" customFormat="1" ht="16.5" customHeight="1" x14ac:dyDescent="0.2">
      <c r="A2321" s="15">
        <f>ROW(A2320)</f>
        <v>2320</v>
      </c>
      <c r="B2321" s="15">
        <f>IF(J2321=J2320,B2320+1,1)</f>
        <v>9</v>
      </c>
      <c r="C2321" s="15" t="s">
        <v>275</v>
      </c>
      <c r="D2321" s="25" t="s">
        <v>39</v>
      </c>
      <c r="E2321" s="27">
        <v>303640</v>
      </c>
      <c r="F2321" s="27" t="s">
        <v>3585</v>
      </c>
      <c r="G2321" s="27" t="s">
        <v>41</v>
      </c>
      <c r="H2321" s="27">
        <v>27121</v>
      </c>
      <c r="I2321" s="27" t="s">
        <v>3586</v>
      </c>
      <c r="J2321" s="28">
        <v>46127</v>
      </c>
      <c r="K2321" s="26">
        <v>0.41666666666666669</v>
      </c>
      <c r="L2321" s="26"/>
      <c r="M2321" s="27" t="s">
        <v>158</v>
      </c>
      <c r="N2321" s="25">
        <f>IFERROR(VLOOKUP(M2321,Data!$J$1:$K$58,2,0),"")</f>
        <v>56931745801</v>
      </c>
      <c r="O2321" s="27" t="s">
        <v>370</v>
      </c>
      <c r="P2321" s="27"/>
      <c r="Q2321" s="27" t="s">
        <v>47</v>
      </c>
      <c r="R2321" s="27" t="s">
        <v>48</v>
      </c>
      <c r="S2321" s="27" t="s">
        <v>158</v>
      </c>
      <c r="T2321" s="27"/>
      <c r="U2321" s="28">
        <v>46127</v>
      </c>
      <c r="X2321" s="27"/>
      <c r="Y2321" s="27"/>
      <c r="Z2321" s="29"/>
      <c r="AA2321" s="29">
        <v>0.30902777777777779</v>
      </c>
      <c r="AB2321" s="29">
        <v>0.53749999999999998</v>
      </c>
      <c r="AC2321" s="30">
        <v>46127</v>
      </c>
      <c r="AD2321" s="15" t="str">
        <f>IF(Tabla2[[#This Row],[HORA ENTREGA]]="DIRECTO","On time", IF(AA2321&lt;&gt;"",IF(Tabla2[[#This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21" s="15" t="str">
        <f>MID(Tabla2[[#This Row],[TIPO]],1,3)</f>
        <v xml:space="preserve">40 </v>
      </c>
      <c r="AF23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COMERCIAL CANADA SPA */ Cont: * TRIU8189716*/ HR Entrega: *10:00* /Dirección: *BERNARDO O"HIGGINS 158 COLINA</v>
      </c>
      <c r="AG2321" s="38" t="str">
        <f>IFERROR(HYPERLINK("https://wa.me/"&amp;Tabla2[[#This Row],[CONTACTO]]&amp;"?text="&amp;Tabla2[[#This Row],[Mensaje]],"Enviar mensaje"),"")</f>
        <v>Enviar mensaje</v>
      </c>
      <c r="AH2321" s="15" t="str">
        <f>CONCATENATE(A2321,F2321)</f>
        <v>2320TRIU8189716</v>
      </c>
      <c r="AI2321" s="15" t="str">
        <f>CONCATENATE("ENT-",A2321)</f>
        <v>ENT-2320</v>
      </c>
      <c r="AJ2321" s="15" t="str">
        <f>IF(Tabla2[[#This Row],[Op]]&lt;&gt;"","ENTREGA","")</f>
        <v>ENTREGA</v>
      </c>
      <c r="AK2321" s="40" t="str">
        <f>(Tabla2[[#This Row],[FECHA ENTREGA]]&amp;Tabla2[[#This Row],[HORA ENTREGA]])</f>
        <v>461270,416666666666667</v>
      </c>
      <c r="AL2321" s="34" t="str">
        <f>IFERROR(HYPERLINK("https://wa.me/"&amp;Tabla2[[#This Row],[CONTACTO]]&amp;"?text="&amp;Tabla2[[#This Row],[Mensaje]]),"")</f>
        <v>https://wa.me/56931745801?text=Hola!%0AServicio del día 15-04%0A *Cliente:* COMERCIAL CANADA SPA */ Cont: * TRIU8189716*/ HR Entrega: *10:00* /Dirección: *BERNARDO O"HIGGINS 158 COLINA</v>
      </c>
    </row>
    <row r="2322" spans="1:38" s="15" customFormat="1" ht="16.5" customHeight="1" x14ac:dyDescent="0.2">
      <c r="A2322" s="15">
        <f>ROW(A2321)</f>
        <v>2321</v>
      </c>
      <c r="B2322" s="15">
        <f>IF(J2322=J2321,B2321+1,1)</f>
        <v>10</v>
      </c>
      <c r="C2322" s="15" t="s">
        <v>3587</v>
      </c>
      <c r="D2322" s="25" t="s">
        <v>39</v>
      </c>
      <c r="E2322" s="27">
        <v>301225</v>
      </c>
      <c r="F2322" s="27" t="s">
        <v>3588</v>
      </c>
      <c r="G2322" s="27" t="s">
        <v>64</v>
      </c>
      <c r="H2322" s="27">
        <v>2554</v>
      </c>
      <c r="I2322" s="27" t="s">
        <v>3589</v>
      </c>
      <c r="J2322" s="28">
        <v>46127</v>
      </c>
      <c r="K2322" s="26" t="s">
        <v>290</v>
      </c>
      <c r="L2322" s="26"/>
      <c r="M2322" s="27" t="s">
        <v>225</v>
      </c>
      <c r="N2322" s="25">
        <f>IFERROR(VLOOKUP(M2322,Data!$J$1:$K$58,2,0),"")</f>
        <v>56978811158</v>
      </c>
      <c r="O2322" s="27" t="s">
        <v>226</v>
      </c>
      <c r="P2322" s="27"/>
      <c r="Q2322" s="27" t="s">
        <v>3590</v>
      </c>
      <c r="R2322" s="27" t="s">
        <v>1593</v>
      </c>
      <c r="S2322" s="27" t="s">
        <v>225</v>
      </c>
      <c r="T2322" s="27"/>
      <c r="U2322" s="28">
        <v>46127</v>
      </c>
      <c r="X2322" s="27"/>
      <c r="Y2322" s="27"/>
      <c r="Z2322" s="29"/>
      <c r="AA2322" s="29">
        <v>0.46527777777777779</v>
      </c>
      <c r="AB2322" s="29">
        <v>0.49652777777777779</v>
      </c>
      <c r="AC2322" s="30">
        <v>46127</v>
      </c>
      <c r="AD2322" s="15" t="str">
        <f>IF(Tabla2[[#This Row],[HORA ENTREGA]]="DIRECTO","On time", IF(AA2322&lt;&gt;"",IF(Tabla2[[#This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22" s="15" t="str">
        <f>MID(Tabla2[[#This Row],[TIPO]],1,3)</f>
        <v xml:space="preserve">20 </v>
      </c>
      <c r="AF23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EROSHOP */ Cont: * MEDU6178163*/ HR Entrega: *DIRECTO* /Dirección: *MONTEVIDEO 542 RECOLETA </v>
      </c>
      <c r="AG2322" s="38" t="str">
        <f>IFERROR(HYPERLINK("https://wa.me/"&amp;Tabla2[[#This Row],[CONTACTO]]&amp;"?text="&amp;Tabla2[[#This Row],[Mensaje]],"Enviar mensaje"),"")</f>
        <v>Enviar mensaje</v>
      </c>
      <c r="AH2322" s="15" t="str">
        <f>CONCATENATE(A2322,F2322)</f>
        <v>2321MEDU6178163</v>
      </c>
      <c r="AI2322" s="15" t="str">
        <f>CONCATENATE("ENT-",A2322)</f>
        <v>ENT-2321</v>
      </c>
      <c r="AJ2322" s="15" t="str">
        <f>IF(Tabla2[[#This Row],[Op]]&lt;&gt;"","ENTREGA","")</f>
        <v>ENTREGA</v>
      </c>
      <c r="AK2322" s="40" t="str">
        <f>(Tabla2[[#This Row],[FECHA ENTREGA]]&amp;Tabla2[[#This Row],[HORA ENTREGA]])</f>
        <v>46127DIRECTO</v>
      </c>
      <c r="AL2322" s="34" t="str">
        <f>IFERROR(HYPERLINK("https://wa.me/"&amp;Tabla2[[#This Row],[CONTACTO]]&amp;"?text="&amp;Tabla2[[#This Row],[Mensaje]]),"")</f>
        <v xml:space="preserve">https://wa.me/56978811158?text=Hola!%0AServicio del día 15-04%0A *Cliente:* EROSHOP */ Cont: * MEDU6178163*/ HR Entrega: *DIRECTO* /Dirección: *MONTEVIDEO 542 RECOLETA </v>
      </c>
    </row>
    <row r="2323" spans="1:38" s="15" customFormat="1" ht="16.5" customHeight="1" x14ac:dyDescent="0.2">
      <c r="A2323" s="15">
        <f>ROW(A2322)</f>
        <v>2322</v>
      </c>
      <c r="B2323" s="15">
        <f>IF(J2323=J2322,B2322+1,1)</f>
        <v>11</v>
      </c>
      <c r="C2323" s="15" t="s">
        <v>292</v>
      </c>
      <c r="D2323" s="25" t="s">
        <v>39</v>
      </c>
      <c r="E2323" s="27">
        <v>303421</v>
      </c>
      <c r="F2323" s="27" t="s">
        <v>3591</v>
      </c>
      <c r="G2323" s="27" t="s">
        <v>294</v>
      </c>
      <c r="H2323" s="27">
        <v>23000</v>
      </c>
      <c r="I2323" s="27" t="s">
        <v>3592</v>
      </c>
      <c r="J2323" s="28">
        <v>46127</v>
      </c>
      <c r="K2323" s="26">
        <v>0.375</v>
      </c>
      <c r="L2323" s="26"/>
      <c r="M2323" s="27" t="s">
        <v>313</v>
      </c>
      <c r="N2323" s="25">
        <f>IFERROR(VLOOKUP(M2323,Data!$J$1:$K$58,2,0),"")</f>
        <v>56967387744</v>
      </c>
      <c r="O2323" s="27" t="s">
        <v>314</v>
      </c>
      <c r="P2323" s="27"/>
      <c r="Q2323" s="27" t="s">
        <v>690</v>
      </c>
      <c r="R2323" s="27" t="s">
        <v>69</v>
      </c>
      <c r="S2323" s="27" t="s">
        <v>3170</v>
      </c>
      <c r="T2323" s="27"/>
      <c r="U2323" s="28">
        <v>46127</v>
      </c>
      <c r="X2323" s="27"/>
      <c r="Y2323" s="27"/>
      <c r="Z2323" s="29"/>
      <c r="AA2323" s="29">
        <v>0.4201388888888889</v>
      </c>
      <c r="AB2323" s="29">
        <v>0.52083333333333337</v>
      </c>
      <c r="AC2323" s="30">
        <v>46127</v>
      </c>
      <c r="AD2323" s="15" t="str">
        <f>IF(Tabla2[[#This Row],[HORA ENTREGA]]="DIRECTO","On time", IF(AA2323&lt;&gt;"",IF(Tabla2[[#This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23" s="15" t="str">
        <f>MID(Tabla2[[#This Row],[TIPO]],1,3)</f>
        <v xml:space="preserve">40 </v>
      </c>
      <c r="AF23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FASSI CHILE S.A. */ Cont: * HLBU8185585*/ HR Entrega: *09:00* /Dirección: *Barrón Vieyra 10-A, Colina</v>
      </c>
      <c r="AG2323" s="38" t="str">
        <f>IFERROR(HYPERLINK("https://wa.me/"&amp;Tabla2[[#This Row],[CONTACTO]]&amp;"?text="&amp;Tabla2[[#This Row],[Mensaje]],"Enviar mensaje"),"")</f>
        <v>Enviar mensaje</v>
      </c>
      <c r="AH2323" s="15" t="str">
        <f>CONCATENATE(A2323,F2323)</f>
        <v>2322HLBU8185585</v>
      </c>
      <c r="AI2323" s="15" t="str">
        <f>CONCATENATE("ENT-",A2323)</f>
        <v>ENT-2322</v>
      </c>
      <c r="AJ2323" s="15" t="str">
        <f>IF(Tabla2[[#This Row],[Op]]&lt;&gt;"","ENTREGA","")</f>
        <v>ENTREGA</v>
      </c>
      <c r="AK2323" s="40" t="str">
        <f>(Tabla2[[#This Row],[FECHA ENTREGA]]&amp;Tabla2[[#This Row],[HORA ENTREGA]])</f>
        <v>461270,375</v>
      </c>
      <c r="AL2323" s="34" t="str">
        <f>IFERROR(HYPERLINK("https://wa.me/"&amp;Tabla2[[#This Row],[CONTACTO]]&amp;"?text="&amp;Tabla2[[#This Row],[Mensaje]]),"")</f>
        <v>https://wa.me/56967387744?text=Hola!%0AServicio del día 15-04%0A *Cliente:* FASSI CHILE S.A. */ Cont: * HLBU8185585*/ HR Entrega: *09:00* /Dirección: *Barrón Vieyra 10-A, Colina</v>
      </c>
    </row>
    <row r="2324" spans="1:38" s="15" customFormat="1" ht="16.5" customHeight="1" x14ac:dyDescent="0.2">
      <c r="A2324" s="15">
        <f>ROW(A2323)</f>
        <v>2323</v>
      </c>
      <c r="B2324" s="15">
        <f>IF(J2324=J2323,B2323+1,1)</f>
        <v>12</v>
      </c>
      <c r="C2324" s="15" t="s">
        <v>292</v>
      </c>
      <c r="D2324" s="25" t="s">
        <v>39</v>
      </c>
      <c r="E2324" s="27">
        <v>303411</v>
      </c>
      <c r="F2324" s="27" t="s">
        <v>3593</v>
      </c>
      <c r="G2324" s="27" t="s">
        <v>294</v>
      </c>
      <c r="H2324" s="27">
        <v>23000</v>
      </c>
      <c r="I2324" s="27" t="s">
        <v>3594</v>
      </c>
      <c r="J2324" s="28">
        <v>46127</v>
      </c>
      <c r="K2324" s="26">
        <v>0.47916666666666669</v>
      </c>
      <c r="L2324" s="26"/>
      <c r="M2324" s="27" t="s">
        <v>104</v>
      </c>
      <c r="N2324" s="25">
        <f>IFERROR(VLOOKUP(M2324,Data!$J$1:$K$58,2,0),"")</f>
        <v>56966749395</v>
      </c>
      <c r="O2324" s="27" t="s">
        <v>253</v>
      </c>
      <c r="P2324" s="27"/>
      <c r="Q2324" s="27" t="s">
        <v>690</v>
      </c>
      <c r="R2324" s="27" t="s">
        <v>48</v>
      </c>
      <c r="S2324" s="27" t="s">
        <v>3352</v>
      </c>
      <c r="T2324" s="27"/>
      <c r="U2324" s="28">
        <v>46127</v>
      </c>
      <c r="X2324" s="27"/>
      <c r="Y2324" s="27"/>
      <c r="Z2324" s="29"/>
      <c r="AA2324" s="29">
        <v>0.42708333333333331</v>
      </c>
      <c r="AB2324" s="29">
        <v>0.63194444444444442</v>
      </c>
      <c r="AC2324" s="30">
        <v>46127</v>
      </c>
      <c r="AD2324" s="15" t="str">
        <f>IF(Tabla2[[#This Row],[HORA ENTREGA]]="DIRECTO","On time", IF(AA2324&lt;&gt;"",IF(Tabla2[[#This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24" s="15" t="str">
        <f>MID(Tabla2[[#This Row],[TIPO]],1,3)</f>
        <v xml:space="preserve">40 </v>
      </c>
      <c r="AF23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FASSI CHILE S.A. */ Cont: * HLBU8231145*/ HR Entrega: *11:30* /Dirección: *Barrón Vieyra 10-A, Colina</v>
      </c>
      <c r="AG2324" s="38" t="str">
        <f>IFERROR(HYPERLINK("https://wa.me/"&amp;Tabla2[[#This Row],[CONTACTO]]&amp;"?text="&amp;Tabla2[[#This Row],[Mensaje]],"Enviar mensaje"),"")</f>
        <v>Enviar mensaje</v>
      </c>
      <c r="AH2324" s="15" t="str">
        <f>CONCATENATE(A2324,F2324)</f>
        <v>2323HLBU8231145</v>
      </c>
      <c r="AI2324" s="15" t="str">
        <f>CONCATENATE("ENT-",A2324)</f>
        <v>ENT-2323</v>
      </c>
      <c r="AJ2324" s="15" t="str">
        <f>IF(Tabla2[[#This Row],[Op]]&lt;&gt;"","ENTREGA","")</f>
        <v>ENTREGA</v>
      </c>
      <c r="AK2324" s="40" t="str">
        <f>(Tabla2[[#This Row],[FECHA ENTREGA]]&amp;Tabla2[[#This Row],[HORA ENTREGA]])</f>
        <v>461270,479166666666667</v>
      </c>
      <c r="AL2324" s="34" t="str">
        <f>IFERROR(HYPERLINK("https://wa.me/"&amp;Tabla2[[#This Row],[CONTACTO]]&amp;"?text="&amp;Tabla2[[#This Row],[Mensaje]]),"")</f>
        <v>https://wa.me/56966749395?text=Hola!%0AServicio del día 15-04%0A *Cliente:* FASSI CHILE S.A. */ Cont: * HLBU8231145*/ HR Entrega: *11:30* /Dirección: *Barrón Vieyra 10-A, Colina</v>
      </c>
    </row>
    <row r="2325" spans="1:38" s="15" customFormat="1" ht="16.5" customHeight="1" x14ac:dyDescent="0.2">
      <c r="A2325" s="15">
        <f>ROW(A2324)</f>
        <v>2324</v>
      </c>
      <c r="B2325" s="15">
        <f>IF(J2325=J2324,B2324+1,1)</f>
        <v>13</v>
      </c>
      <c r="C2325" s="15" t="s">
        <v>2705</v>
      </c>
      <c r="D2325" s="25" t="s">
        <v>39</v>
      </c>
      <c r="E2325" s="27">
        <v>301333</v>
      </c>
      <c r="F2325" s="27" t="s">
        <v>3595</v>
      </c>
      <c r="G2325" s="27" t="s">
        <v>41</v>
      </c>
      <c r="H2325" s="27">
        <v>24000</v>
      </c>
      <c r="I2325" s="27" t="s">
        <v>3596</v>
      </c>
      <c r="J2325" s="28">
        <v>46127</v>
      </c>
      <c r="K2325" s="26">
        <v>0.35416666666666669</v>
      </c>
      <c r="L2325" s="26"/>
      <c r="M2325" s="27" t="s">
        <v>3597</v>
      </c>
      <c r="N2325" s="25">
        <f>IFERROR(VLOOKUP(M2325,Data!$J$1:$K$58,2,0),"")</f>
        <v>56961282379</v>
      </c>
      <c r="O2325" s="27" t="s">
        <v>212</v>
      </c>
      <c r="P2325" s="27"/>
      <c r="Q2325" s="27" t="s">
        <v>2707</v>
      </c>
      <c r="R2325" s="27" t="s">
        <v>100</v>
      </c>
      <c r="S2325" s="27" t="s">
        <v>211</v>
      </c>
      <c r="T2325" s="27"/>
      <c r="U2325" s="28">
        <v>46127</v>
      </c>
      <c r="X2325" s="27"/>
      <c r="Y2325" s="27"/>
      <c r="Z2325" s="29"/>
      <c r="AA2325" s="29">
        <v>0.35069444444444442</v>
      </c>
      <c r="AB2325" s="29">
        <v>0.4236111111111111</v>
      </c>
      <c r="AC2325" s="30">
        <v>46127</v>
      </c>
      <c r="AD2325" s="15" t="str">
        <f>IF(Tabla2[[#This Row],[HORA ENTREGA]]="DIRECTO","On time", IF(AA2325&lt;&gt;"",IF(Tabla2[[#This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25" s="15" t="str">
        <f>MID(Tabla2[[#This Row],[TIPO]],1,3)</f>
        <v xml:space="preserve">40 </v>
      </c>
      <c r="AF23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IMPORTADORA MONSERRAT SPA */ Cont: * FANU3471016*/ HR Entrega: *08:30* /Dirección: *PRESIDENTE FREI MONTALVA 5151 OF 9 CONCHALI</v>
      </c>
      <c r="AG2325" s="38" t="str">
        <f>IFERROR(HYPERLINK("https://wa.me/"&amp;Tabla2[[#This Row],[CONTACTO]]&amp;"?text="&amp;Tabla2[[#This Row],[Mensaje]],"Enviar mensaje"),"")</f>
        <v>Enviar mensaje</v>
      </c>
      <c r="AH2325" s="15" t="str">
        <f>CONCATENATE(A2325,F2325)</f>
        <v>2324FANU3471016</v>
      </c>
      <c r="AI2325" s="15" t="str">
        <f>CONCATENATE("ENT-",A2325)</f>
        <v>ENT-2324</v>
      </c>
      <c r="AJ2325" s="15" t="str">
        <f>IF(Tabla2[[#This Row],[Op]]&lt;&gt;"","ENTREGA","")</f>
        <v>ENTREGA</v>
      </c>
      <c r="AK2325" s="40" t="str">
        <f>(Tabla2[[#This Row],[FECHA ENTREGA]]&amp;Tabla2[[#This Row],[HORA ENTREGA]])</f>
        <v>461270,354166666666667</v>
      </c>
      <c r="AL2325" s="34" t="str">
        <f>IFERROR(HYPERLINK("https://wa.me/"&amp;Tabla2[[#This Row],[CONTACTO]]&amp;"?text="&amp;Tabla2[[#This Row],[Mensaje]]),"")</f>
        <v>https://wa.me/56961282379?text=Hola!%0AServicio del día 15-04%0A *Cliente:* IMPORTADORA MONSERRAT SPA */ Cont: * FANU3471016*/ HR Entrega: *08:30* /Dirección: *PRESIDENTE FREI MONTALVA 5151 OF 9 CONCHALI</v>
      </c>
    </row>
    <row r="2326" spans="1:38" s="15" customFormat="1" ht="16.5" customHeight="1" x14ac:dyDescent="0.2">
      <c r="A2326" s="15">
        <f>ROW(A2325)</f>
        <v>2325</v>
      </c>
      <c r="B2326" s="15">
        <f>IF(J2326=J2325,B2325+1,1)</f>
        <v>14</v>
      </c>
      <c r="C2326" s="15" t="s">
        <v>166</v>
      </c>
      <c r="D2326" s="25" t="s">
        <v>39</v>
      </c>
      <c r="E2326" s="27">
        <v>881311</v>
      </c>
      <c r="F2326" s="27" t="s">
        <v>3598</v>
      </c>
      <c r="G2326" s="27" t="s">
        <v>41</v>
      </c>
      <c r="H2326" s="27">
        <v>14700</v>
      </c>
      <c r="I2326" s="27" t="s">
        <v>42</v>
      </c>
      <c r="J2326" s="28">
        <v>46127</v>
      </c>
      <c r="K2326" s="26">
        <v>0.5</v>
      </c>
      <c r="L2326" s="26"/>
      <c r="M2326" s="27" t="s">
        <v>144</v>
      </c>
      <c r="N2326" s="25">
        <f>IFERROR(VLOOKUP(M2326,Data!$J$1:$K$58,2,0),"")</f>
        <v>56940144795</v>
      </c>
      <c r="O2326" s="27" t="s">
        <v>145</v>
      </c>
      <c r="P2326" s="27"/>
      <c r="Q2326" s="27" t="s">
        <v>168</v>
      </c>
      <c r="R2326" s="27" t="s">
        <v>74</v>
      </c>
      <c r="S2326" s="27" t="s">
        <v>144</v>
      </c>
      <c r="T2326" s="27"/>
      <c r="U2326" s="28">
        <v>46127</v>
      </c>
      <c r="X2326" s="27"/>
      <c r="Y2326" s="27"/>
      <c r="Z2326" s="29"/>
      <c r="AA2326" s="29">
        <v>0.64097222222222228</v>
      </c>
      <c r="AB2326" s="29">
        <v>0.73263888888888884</v>
      </c>
      <c r="AC2326" s="30">
        <v>46127</v>
      </c>
      <c r="AD2326" s="15" t="str">
        <f>IF(Tabla2[[#This Row],[HORA ENTREGA]]="DIRECTO","On time", IF(AA2326&lt;&gt;"",IF(Tabla2[[#This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26" s="15" t="str">
        <f>MID(Tabla2[[#This Row],[TIPO]],1,3)</f>
        <v xml:space="preserve">40 </v>
      </c>
      <c r="AF23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IMPORTADORA Y COMERCIALIZADORA BZ SPA */ Cont: * MSDU7827520*/ HR Entrega: *12:00* /Dirección: *PuertoMadero 9710, Bodega X36. Pudahuel</v>
      </c>
      <c r="AG2326" s="38" t="str">
        <f>IFERROR(HYPERLINK("https://wa.me/"&amp;Tabla2[[#This Row],[CONTACTO]]&amp;"?text="&amp;Tabla2[[#This Row],[Mensaje]],"Enviar mensaje"),"")</f>
        <v>Enviar mensaje</v>
      </c>
      <c r="AH2326" s="15" t="str">
        <f>CONCATENATE(A2326,F2326)</f>
        <v>2325MSDU7827520</v>
      </c>
      <c r="AI2326" s="15" t="str">
        <f>CONCATENATE("ENT-",A2326)</f>
        <v>ENT-2325</v>
      </c>
      <c r="AJ2326" s="15" t="str">
        <f>IF(Tabla2[[#This Row],[Op]]&lt;&gt;"","ENTREGA","")</f>
        <v>ENTREGA</v>
      </c>
      <c r="AK2326" s="40" t="str">
        <f>(Tabla2[[#This Row],[FECHA ENTREGA]]&amp;Tabla2[[#This Row],[HORA ENTREGA]])</f>
        <v>461270,5</v>
      </c>
      <c r="AL2326" s="34" t="str">
        <f>IFERROR(HYPERLINK("https://wa.me/"&amp;Tabla2[[#This Row],[CONTACTO]]&amp;"?text="&amp;Tabla2[[#This Row],[Mensaje]]),"")</f>
        <v>https://wa.me/56940144795?text=Hola!%0AServicio del día 15-04%0A *Cliente:* IMPORTADORA Y COMERCIALIZADORA BZ SPA */ Cont: * MSDU7827520*/ HR Entrega: *12:00* /Dirección: *PuertoMadero 9710, Bodega X36. Pudahuel</v>
      </c>
    </row>
    <row r="2327" spans="1:38" s="15" customFormat="1" ht="16.5" customHeight="1" x14ac:dyDescent="0.2">
      <c r="A2327" s="15">
        <f>ROW(A2326)</f>
        <v>2326</v>
      </c>
      <c r="B2327" s="15">
        <f>IF(J2327=J2326,B2326+1,1)</f>
        <v>15</v>
      </c>
      <c r="C2327" s="15" t="s">
        <v>178</v>
      </c>
      <c r="D2327" s="25" t="s">
        <v>39</v>
      </c>
      <c r="E2327" s="27">
        <v>881664</v>
      </c>
      <c r="F2327" s="27" t="s">
        <v>3599</v>
      </c>
      <c r="G2327" s="27" t="s">
        <v>41</v>
      </c>
      <c r="H2327" s="27">
        <v>5389</v>
      </c>
      <c r="I2327" s="27" t="s">
        <v>2725</v>
      </c>
      <c r="J2327" s="28">
        <v>46127</v>
      </c>
      <c r="K2327" s="26">
        <v>0.33333333333333331</v>
      </c>
      <c r="L2327" s="26"/>
      <c r="M2327" s="27" t="s">
        <v>341</v>
      </c>
      <c r="N2327" s="25">
        <f>IFERROR(VLOOKUP(M2327,Data!$J$1:$K$58,2,0),"")</f>
        <v>56950923536</v>
      </c>
      <c r="O2327" s="27" t="s">
        <v>105</v>
      </c>
      <c r="P2327" s="27"/>
      <c r="Q2327" s="27" t="s">
        <v>1003</v>
      </c>
      <c r="R2327" s="27" t="s">
        <v>1747</v>
      </c>
      <c r="S2327" s="27" t="s">
        <v>341</v>
      </c>
      <c r="T2327" s="27"/>
      <c r="U2327" s="28">
        <v>46127</v>
      </c>
      <c r="X2327" s="27"/>
      <c r="Y2327" s="27"/>
      <c r="Z2327" s="29"/>
      <c r="AA2327" s="29">
        <v>0.37152777777777779</v>
      </c>
      <c r="AB2327" s="29">
        <v>0.50694444444444442</v>
      </c>
      <c r="AC2327" s="30">
        <v>46127</v>
      </c>
      <c r="AD2327" s="15" t="str">
        <f>IF(Tabla2[[#This Row],[HORA ENTREGA]]="DIRECTO","On time", IF(AA2327&lt;&gt;"",IF(Tabla2[[#This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27" s="15" t="str">
        <f>MID(Tabla2[[#This Row],[TIPO]],1,3)</f>
        <v xml:space="preserve">40 </v>
      </c>
      <c r="AF23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INVERSIERRA S A */ Cont: * TCNU5704820*/ HR Entrega: *08:00* /Dirección: *AVENIDA PEDRO FONTOBA 6350, HUECHURABA</v>
      </c>
      <c r="AG2327" s="38" t="str">
        <f>IFERROR(HYPERLINK("https://wa.me/"&amp;Tabla2[[#This Row],[CONTACTO]]&amp;"?text="&amp;Tabla2[[#This Row],[Mensaje]],"Enviar mensaje"),"")</f>
        <v>Enviar mensaje</v>
      </c>
      <c r="AH2327" s="15" t="str">
        <f>CONCATENATE(A2327,F2327)</f>
        <v>2326TCNU5704820</v>
      </c>
      <c r="AI2327" s="15" t="str">
        <f>CONCATENATE("ENT-",A2327)</f>
        <v>ENT-2326</v>
      </c>
      <c r="AJ2327" s="15" t="str">
        <f>IF(Tabla2[[#This Row],[Op]]&lt;&gt;"","ENTREGA","")</f>
        <v>ENTREGA</v>
      </c>
      <c r="AK2327" s="40" t="str">
        <f>(Tabla2[[#This Row],[FECHA ENTREGA]]&amp;Tabla2[[#This Row],[HORA ENTREGA]])</f>
        <v>461270,333333333333333</v>
      </c>
      <c r="AL2327" s="34" t="str">
        <f>IFERROR(HYPERLINK("https://wa.me/"&amp;Tabla2[[#This Row],[CONTACTO]]&amp;"?text="&amp;Tabla2[[#This Row],[Mensaje]]),"")</f>
        <v>https://wa.me/56950923536?text=Hola!%0AServicio del día 15-04%0A *Cliente:* INVERSIERRA S A */ Cont: * TCNU5704820*/ HR Entrega: *08:00* /Dirección: *AVENIDA PEDRO FONTOBA 6350, HUECHURABA</v>
      </c>
    </row>
    <row r="2328" spans="1:38" s="15" customFormat="1" ht="16.5" customHeight="1" x14ac:dyDescent="0.2">
      <c r="A2328" s="15">
        <f>ROW(A2327)</f>
        <v>2327</v>
      </c>
      <c r="B2328" s="15">
        <f>IF(J2328=J2327,B2327+1,1)</f>
        <v>16</v>
      </c>
      <c r="C2328" s="15" t="s">
        <v>178</v>
      </c>
      <c r="D2328" s="25" t="s">
        <v>39</v>
      </c>
      <c r="E2328" s="27">
        <v>882147</v>
      </c>
      <c r="F2328" s="27" t="s">
        <v>3600</v>
      </c>
      <c r="G2328" s="27" t="s">
        <v>41</v>
      </c>
      <c r="H2328" s="27">
        <v>25184</v>
      </c>
      <c r="I2328" s="27" t="s">
        <v>2725</v>
      </c>
      <c r="J2328" s="28">
        <v>46127</v>
      </c>
      <c r="K2328" s="26">
        <v>0.33333333333333331</v>
      </c>
      <c r="L2328" s="26"/>
      <c r="M2328" s="27" t="s">
        <v>133</v>
      </c>
      <c r="N2328" s="25">
        <f>IFERROR(VLOOKUP(M2328,Data!$J$1:$K$58,2,0),"")</f>
        <v>56953801607</v>
      </c>
      <c r="O2328" s="27" t="s">
        <v>134</v>
      </c>
      <c r="P2328" s="27"/>
      <c r="Q2328" s="27" t="s">
        <v>1005</v>
      </c>
      <c r="R2328" s="27" t="s">
        <v>2126</v>
      </c>
      <c r="S2328" s="27" t="s">
        <v>133</v>
      </c>
      <c r="T2328" s="27"/>
      <c r="U2328" s="28">
        <v>46127</v>
      </c>
      <c r="X2328" s="27"/>
      <c r="Y2328" s="27"/>
      <c r="Z2328" s="29"/>
      <c r="AA2328" s="29">
        <v>0.29166666666666669</v>
      </c>
      <c r="AB2328" s="29">
        <v>0.53680555555555554</v>
      </c>
      <c r="AC2328" s="30">
        <v>46127</v>
      </c>
      <c r="AD2328" s="15" t="str">
        <f>IF(Tabla2[[#This Row],[HORA ENTREGA]]="DIRECTO","On time", IF(AA2328&lt;&gt;"",IF(Tabla2[[#This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28" s="15" t="str">
        <f>MID(Tabla2[[#This Row],[TIPO]],1,3)</f>
        <v xml:space="preserve">40 </v>
      </c>
      <c r="AF23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INVERSIERRA S A */ Cont: * GAOU6534935*/ HR Entrega: *08:00* /Dirección: *ALCALDE GUZMAN 0121, G32; QUILICURA</v>
      </c>
      <c r="AG2328" s="38" t="str">
        <f>IFERROR(HYPERLINK("https://wa.me/"&amp;Tabla2[[#This Row],[CONTACTO]]&amp;"?text="&amp;Tabla2[[#This Row],[Mensaje]],"Enviar mensaje"),"")</f>
        <v>Enviar mensaje</v>
      </c>
      <c r="AH2328" s="15" t="str">
        <f>CONCATENATE(A2328,F2328)</f>
        <v>2327GAOU6534935</v>
      </c>
      <c r="AI2328" s="15" t="str">
        <f>CONCATENATE("ENT-",A2328)</f>
        <v>ENT-2327</v>
      </c>
      <c r="AJ2328" s="15" t="str">
        <f>IF(Tabla2[[#This Row],[Op]]&lt;&gt;"","ENTREGA","")</f>
        <v>ENTREGA</v>
      </c>
      <c r="AK2328" s="40" t="str">
        <f>(Tabla2[[#This Row],[FECHA ENTREGA]]&amp;Tabla2[[#This Row],[HORA ENTREGA]])</f>
        <v>461270,333333333333333</v>
      </c>
      <c r="AL2328" s="34" t="str">
        <f>IFERROR(HYPERLINK("https://wa.me/"&amp;Tabla2[[#This Row],[CONTACTO]]&amp;"?text="&amp;Tabla2[[#This Row],[Mensaje]]),"")</f>
        <v>https://wa.me/56953801607?text=Hola!%0AServicio del día 15-04%0A *Cliente:* INVERSIERRA S A */ Cont: * GAOU6534935*/ HR Entrega: *08:00* /Dirección: *ALCALDE GUZMAN 0121, G32; QUILICURA</v>
      </c>
    </row>
    <row r="2329" spans="1:38" s="15" customFormat="1" ht="16.5" customHeight="1" x14ac:dyDescent="0.2">
      <c r="A2329" s="15">
        <f>ROW(A2328)</f>
        <v>2328</v>
      </c>
      <c r="B2329" s="15">
        <f>IF(J2329=J2328,B2328+1,1)</f>
        <v>17</v>
      </c>
      <c r="C2329" s="15" t="s">
        <v>178</v>
      </c>
      <c r="D2329" s="25" t="s">
        <v>39</v>
      </c>
      <c r="E2329" s="27">
        <v>881743</v>
      </c>
      <c r="F2329" s="27" t="s">
        <v>3601</v>
      </c>
      <c r="G2329" s="27" t="s">
        <v>41</v>
      </c>
      <c r="H2329" s="27">
        <v>9400</v>
      </c>
      <c r="I2329" s="27" t="s">
        <v>42</v>
      </c>
      <c r="J2329" s="28">
        <v>46127</v>
      </c>
      <c r="K2329" s="26">
        <v>0.5</v>
      </c>
      <c r="L2329" s="26"/>
      <c r="M2329" s="27" t="s">
        <v>55</v>
      </c>
      <c r="N2329" s="25">
        <f>IFERROR(VLOOKUP(M2329,Data!$J$1:$K$58,2,0),"")</f>
        <v>56992164782</v>
      </c>
      <c r="O2329" s="27" t="s">
        <v>56</v>
      </c>
      <c r="P2329" s="27"/>
      <c r="Q2329" s="27" t="s">
        <v>1003</v>
      </c>
      <c r="R2329" s="27" t="s">
        <v>1747</v>
      </c>
      <c r="S2329" s="27" t="s">
        <v>55</v>
      </c>
      <c r="T2329" s="27"/>
      <c r="U2329" s="28">
        <v>46127</v>
      </c>
      <c r="X2329" s="27"/>
      <c r="Y2329" s="27"/>
      <c r="Z2329" s="29"/>
      <c r="AA2329" s="29">
        <v>0.56041666666666667</v>
      </c>
      <c r="AB2329" s="29">
        <v>0.67361111111111116</v>
      </c>
      <c r="AC2329" s="30">
        <v>46127</v>
      </c>
      <c r="AD2329" s="15" t="str">
        <f>IF(Tabla2[[#This Row],[HORA ENTREGA]]="DIRECTO","On time", IF(AA2329&lt;&gt;"",IF(Tabla2[[#This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29" s="15" t="str">
        <f>MID(Tabla2[[#This Row],[TIPO]],1,3)</f>
        <v xml:space="preserve">40 </v>
      </c>
      <c r="AF23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INVERSIERRA S A */ Cont: * TRHU5889203*/ HR Entrega: *12:00* /Dirección: *AVENIDA PEDRO FONTOBA 6350, HUECHURABA</v>
      </c>
      <c r="AG2329" s="38" t="str">
        <f>IFERROR(HYPERLINK("https://wa.me/"&amp;Tabla2[[#This Row],[CONTACTO]]&amp;"?text="&amp;Tabla2[[#This Row],[Mensaje]],"Enviar mensaje"),"")</f>
        <v>Enviar mensaje</v>
      </c>
      <c r="AH2329" s="15" t="str">
        <f>CONCATENATE(A2329,F2329)</f>
        <v>2328TRHU5889203</v>
      </c>
      <c r="AI2329" s="15" t="str">
        <f>CONCATENATE("ENT-",A2329)</f>
        <v>ENT-2328</v>
      </c>
      <c r="AJ2329" s="15" t="str">
        <f>IF(Tabla2[[#This Row],[Op]]&lt;&gt;"","ENTREGA","")</f>
        <v>ENTREGA</v>
      </c>
      <c r="AK2329" s="40" t="str">
        <f>(Tabla2[[#This Row],[FECHA ENTREGA]]&amp;Tabla2[[#This Row],[HORA ENTREGA]])</f>
        <v>461270,5</v>
      </c>
      <c r="AL2329" s="34" t="str">
        <f>IFERROR(HYPERLINK("https://wa.me/"&amp;Tabla2[[#This Row],[CONTACTO]]&amp;"?text="&amp;Tabla2[[#This Row],[Mensaje]]),"")</f>
        <v>https://wa.me/56992164782?text=Hola!%0AServicio del día 15-04%0A *Cliente:* INVERSIERRA S A */ Cont: * TRHU5889203*/ HR Entrega: *12:00* /Dirección: *AVENIDA PEDRO FONTOBA 6350, HUECHURABA</v>
      </c>
    </row>
    <row r="2330" spans="1:38" s="15" customFormat="1" ht="16.5" customHeight="1" x14ac:dyDescent="0.2">
      <c r="A2330" s="15">
        <f>ROW(A2329)</f>
        <v>2329</v>
      </c>
      <c r="B2330" s="15">
        <f>IF(J2330=J2329,B2329+1,1)</f>
        <v>18</v>
      </c>
      <c r="C2330" s="15" t="s">
        <v>2040</v>
      </c>
      <c r="D2330" s="25" t="s">
        <v>39</v>
      </c>
      <c r="E2330" s="27">
        <v>504054</v>
      </c>
      <c r="F2330" s="27" t="s">
        <v>3602</v>
      </c>
      <c r="G2330" s="27" t="s">
        <v>41</v>
      </c>
      <c r="H2330" s="27">
        <v>6000</v>
      </c>
      <c r="I2330" s="27">
        <v>0.39583333333333331</v>
      </c>
      <c r="J2330" s="28">
        <v>46127</v>
      </c>
      <c r="K2330" s="26">
        <v>0.33333333333333331</v>
      </c>
      <c r="L2330" s="26"/>
      <c r="M2330" s="27" t="s">
        <v>273</v>
      </c>
      <c r="N2330" s="25">
        <f>IFERROR(VLOOKUP(M2330,Data!$J$1:$K$58,2,0),"")</f>
        <v>56950103942</v>
      </c>
      <c r="O2330" s="27" t="s">
        <v>159</v>
      </c>
      <c r="P2330" s="27"/>
      <c r="Q2330" s="27" t="s">
        <v>2042</v>
      </c>
      <c r="R2330" s="27" t="s">
        <v>218</v>
      </c>
      <c r="S2330" s="27" t="s">
        <v>273</v>
      </c>
      <c r="T2330" s="27"/>
      <c r="U2330" s="28">
        <v>46127</v>
      </c>
      <c r="X2330" s="27"/>
      <c r="Y2330" s="27"/>
      <c r="Z2330" s="29"/>
      <c r="AA2330" s="29">
        <v>0.30694444444444446</v>
      </c>
      <c r="AB2330" s="29">
        <v>0.36458333333333331</v>
      </c>
      <c r="AC2330" s="30">
        <v>46127</v>
      </c>
      <c r="AD2330" s="15" t="str">
        <f>IF(Tabla2[[#This Row],[HORA ENTREGA]]="DIRECTO","On time", IF(AA2330&lt;&gt;"",IF(Tabla2[[#This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30" s="15" t="str">
        <f>MID(Tabla2[[#This Row],[TIPO]],1,3)</f>
        <v xml:space="preserve">40 </v>
      </c>
      <c r="AF23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LOG SERVICES SPA */ Cont: * HAMU4537409*/ HR Entrega: *08:00* /Dirección: *CLAUDIO ARRAU 8600, PUDAHUEL</v>
      </c>
      <c r="AG2330" s="38" t="str">
        <f>IFERROR(HYPERLINK("https://wa.me/"&amp;Tabla2[[#This Row],[CONTACTO]]&amp;"?text="&amp;Tabla2[[#This Row],[Mensaje]],"Enviar mensaje"),"")</f>
        <v>Enviar mensaje</v>
      </c>
      <c r="AH2330" s="15" t="str">
        <f>CONCATENATE(A2330,F2330)</f>
        <v>2329HAMU4537409</v>
      </c>
      <c r="AI2330" s="15" t="str">
        <f>CONCATENATE("ENT-",A2330)</f>
        <v>ENT-2329</v>
      </c>
      <c r="AJ2330" s="15" t="str">
        <f>IF(Tabla2[[#This Row],[Op]]&lt;&gt;"","ENTREGA","")</f>
        <v>ENTREGA</v>
      </c>
      <c r="AK2330" s="40" t="str">
        <f>(Tabla2[[#This Row],[FECHA ENTREGA]]&amp;Tabla2[[#This Row],[HORA ENTREGA]])</f>
        <v>461270,333333333333333</v>
      </c>
      <c r="AL2330" s="34" t="str">
        <f>IFERROR(HYPERLINK("https://wa.me/"&amp;Tabla2[[#This Row],[CONTACTO]]&amp;"?text="&amp;Tabla2[[#This Row],[Mensaje]]),"")</f>
        <v>https://wa.me/56950103942?text=Hola!%0AServicio del día 15-04%0A *Cliente:* LOG SERVICES SPA */ Cont: * HAMU4537409*/ HR Entrega: *08:00* /Dirección: *CLAUDIO ARRAU 8600, PUDAHUEL</v>
      </c>
    </row>
    <row r="2331" spans="1:38" s="15" customFormat="1" ht="16.5" customHeight="1" x14ac:dyDescent="0.2">
      <c r="A2331" s="15">
        <f>ROW(A2330)</f>
        <v>2330</v>
      </c>
      <c r="B2331" s="15">
        <f>IF(J2331=J2330,B2330+1,1)</f>
        <v>19</v>
      </c>
      <c r="C2331" s="15" t="s">
        <v>2040</v>
      </c>
      <c r="D2331" s="25" t="s">
        <v>39</v>
      </c>
      <c r="E2331" s="27">
        <v>504054</v>
      </c>
      <c r="F2331" s="27" t="s">
        <v>3603</v>
      </c>
      <c r="G2331" s="27" t="s">
        <v>41</v>
      </c>
      <c r="H2331" s="27">
        <v>6000</v>
      </c>
      <c r="I2331" s="27">
        <v>0.375</v>
      </c>
      <c r="J2331" s="28">
        <v>46127</v>
      </c>
      <c r="K2331" s="26">
        <v>0.33333333333333331</v>
      </c>
      <c r="L2331" s="26"/>
      <c r="M2331" s="27" t="s">
        <v>45</v>
      </c>
      <c r="N2331" s="25">
        <f>IFERROR(VLOOKUP(M2331,Data!$J$1:$K$58,2,0),"")</f>
        <v>56950981572</v>
      </c>
      <c r="O2331" s="27" t="s">
        <v>46</v>
      </c>
      <c r="P2331" s="27"/>
      <c r="Q2331" s="27" t="s">
        <v>2042</v>
      </c>
      <c r="R2331" s="27" t="s">
        <v>218</v>
      </c>
      <c r="S2331" s="27" t="s">
        <v>3266</v>
      </c>
      <c r="T2331" s="27"/>
      <c r="U2331" s="28">
        <v>46127</v>
      </c>
      <c r="X2331" s="27"/>
      <c r="Y2331" s="27"/>
      <c r="Z2331" s="29"/>
      <c r="AA2331" s="29">
        <v>0.31944444444444442</v>
      </c>
      <c r="AB2331" s="29">
        <v>0.37847222222222221</v>
      </c>
      <c r="AC2331" s="30">
        <v>46127</v>
      </c>
      <c r="AD2331" s="15" t="str">
        <f>IF(Tabla2[[#This Row],[HORA ENTREGA]]="DIRECTO","On time", IF(AA2331&lt;&gt;"",IF(Tabla2[[#This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31" s="15" t="str">
        <f>MID(Tabla2[[#This Row],[TIPO]],1,3)</f>
        <v xml:space="preserve">40 </v>
      </c>
      <c r="AF23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LOG SERVICES SPA */ Cont: * HAMU2201992*/ HR Entrega: *08:00* /Dirección: *CLAUDIO ARRAU 8600, PUDAHUEL</v>
      </c>
      <c r="AG2331" s="38" t="str">
        <f>IFERROR(HYPERLINK("https://wa.me/"&amp;Tabla2[[#This Row],[CONTACTO]]&amp;"?text="&amp;Tabla2[[#This Row],[Mensaje]],"Enviar mensaje"),"")</f>
        <v>Enviar mensaje</v>
      </c>
      <c r="AH2331" s="15" t="str">
        <f>CONCATENATE(A2331,F2331)</f>
        <v>2330HAMU2201992</v>
      </c>
      <c r="AI2331" s="15" t="str">
        <f>CONCATENATE("ENT-",A2331)</f>
        <v>ENT-2330</v>
      </c>
      <c r="AJ2331" s="15" t="str">
        <f>IF(Tabla2[[#This Row],[Op]]&lt;&gt;"","ENTREGA","")</f>
        <v>ENTREGA</v>
      </c>
      <c r="AK2331" s="40" t="str">
        <f>(Tabla2[[#This Row],[FECHA ENTREGA]]&amp;Tabla2[[#This Row],[HORA ENTREGA]])</f>
        <v>461270,333333333333333</v>
      </c>
      <c r="AL2331" s="34" t="str">
        <f>IFERROR(HYPERLINK("https://wa.me/"&amp;Tabla2[[#This Row],[CONTACTO]]&amp;"?text="&amp;Tabla2[[#This Row],[Mensaje]]),"")</f>
        <v>https://wa.me/56950981572?text=Hola!%0AServicio del día 15-04%0A *Cliente:* LOG SERVICES SPA */ Cont: * HAMU2201992*/ HR Entrega: *08:00* /Dirección: *CLAUDIO ARRAU 8600, PUDAHUEL</v>
      </c>
    </row>
    <row r="2332" spans="1:38" s="15" customFormat="1" ht="16.5" customHeight="1" x14ac:dyDescent="0.2">
      <c r="A2332" s="15">
        <f>ROW(A2331)</f>
        <v>2331</v>
      </c>
      <c r="B2332" s="15">
        <f>IF(J2332=J2331,B2331+1,1)</f>
        <v>20</v>
      </c>
      <c r="C2332" s="15" t="s">
        <v>2040</v>
      </c>
      <c r="D2332" s="25" t="s">
        <v>39</v>
      </c>
      <c r="E2332" s="27">
        <v>504054</v>
      </c>
      <c r="F2332" s="27" t="s">
        <v>3604</v>
      </c>
      <c r="G2332" s="27" t="s">
        <v>41</v>
      </c>
      <c r="H2332" s="27">
        <v>6000</v>
      </c>
      <c r="I2332" s="27">
        <v>0.38541666666666669</v>
      </c>
      <c r="J2332" s="28">
        <v>46127</v>
      </c>
      <c r="K2332" s="26">
        <v>0.33333333333333331</v>
      </c>
      <c r="L2332" s="26"/>
      <c r="M2332" s="27" t="s">
        <v>161</v>
      </c>
      <c r="N2332" s="25">
        <f>IFERROR(VLOOKUP(M2332,Data!$J$1:$K$58,2,0),"")</f>
        <v>56966749408</v>
      </c>
      <c r="O2332" s="27" t="s">
        <v>162</v>
      </c>
      <c r="P2332" s="27"/>
      <c r="Q2332" s="27" t="s">
        <v>2042</v>
      </c>
      <c r="R2332" s="27" t="s">
        <v>218</v>
      </c>
      <c r="S2332" s="27" t="s">
        <v>161</v>
      </c>
      <c r="T2332" s="27"/>
      <c r="U2332" s="28">
        <v>46127</v>
      </c>
      <c r="X2332" s="27"/>
      <c r="Y2332" s="27"/>
      <c r="Z2332" s="29"/>
      <c r="AA2332" s="29">
        <v>0.3298611111111111</v>
      </c>
      <c r="AB2332" s="29">
        <v>0.38333333333333336</v>
      </c>
      <c r="AC2332" s="30">
        <v>46127</v>
      </c>
      <c r="AD2332" s="15" t="str">
        <f>IF(Tabla2[[#This Row],[HORA ENTREGA]]="DIRECTO","On time", IF(AA2332&lt;&gt;"",IF(Tabla2[[#This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32" s="15" t="str">
        <f>MID(Tabla2[[#This Row],[TIPO]],1,3)</f>
        <v xml:space="preserve">40 </v>
      </c>
      <c r="AF23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LOG SERVICES SPA */ Cont: * FANU1176032*/ HR Entrega: *08:00* /Dirección: *CLAUDIO ARRAU 8600, PUDAHUEL</v>
      </c>
      <c r="AG2332" s="38" t="str">
        <f>IFERROR(HYPERLINK("https://wa.me/"&amp;Tabla2[[#This Row],[CONTACTO]]&amp;"?text="&amp;Tabla2[[#This Row],[Mensaje]],"Enviar mensaje"),"")</f>
        <v>Enviar mensaje</v>
      </c>
      <c r="AH2332" s="15" t="str">
        <f>CONCATENATE(A2332,F2332)</f>
        <v>2331FANU1176032</v>
      </c>
      <c r="AI2332" s="15" t="str">
        <f>CONCATENATE("ENT-",A2332)</f>
        <v>ENT-2331</v>
      </c>
      <c r="AJ2332" s="15" t="str">
        <f>IF(Tabla2[[#This Row],[Op]]&lt;&gt;"","ENTREGA","")</f>
        <v>ENTREGA</v>
      </c>
      <c r="AK2332" s="40" t="str">
        <f>(Tabla2[[#This Row],[FECHA ENTREGA]]&amp;Tabla2[[#This Row],[HORA ENTREGA]])</f>
        <v>461270,333333333333333</v>
      </c>
      <c r="AL2332" s="34" t="str">
        <f>IFERROR(HYPERLINK("https://wa.me/"&amp;Tabla2[[#This Row],[CONTACTO]]&amp;"?text="&amp;Tabla2[[#This Row],[Mensaje]]),"")</f>
        <v>https://wa.me/56966749408?text=Hola!%0AServicio del día 15-04%0A *Cliente:* LOG SERVICES SPA */ Cont: * FANU1176032*/ HR Entrega: *08:00* /Dirección: *CLAUDIO ARRAU 8600, PUDAHUEL</v>
      </c>
    </row>
    <row r="2333" spans="1:38" s="15" customFormat="1" ht="16.5" customHeight="1" x14ac:dyDescent="0.2">
      <c r="A2333" s="15">
        <f>ROW(A2332)</f>
        <v>2332</v>
      </c>
      <c r="B2333" s="15">
        <f>IF(J2333=J2332,B2332+1,1)</f>
        <v>21</v>
      </c>
      <c r="C2333" s="15" t="s">
        <v>1148</v>
      </c>
      <c r="D2333" s="25" t="s">
        <v>39</v>
      </c>
      <c r="E2333" s="27">
        <v>303935</v>
      </c>
      <c r="F2333" s="27" t="s">
        <v>3605</v>
      </c>
      <c r="G2333" s="27" t="s">
        <v>41</v>
      </c>
      <c r="H2333" s="27">
        <v>9658</v>
      </c>
      <c r="I2333" s="27" t="s">
        <v>3606</v>
      </c>
      <c r="J2333" s="28">
        <v>46127</v>
      </c>
      <c r="K2333" s="26" t="s">
        <v>290</v>
      </c>
      <c r="L2333" s="26"/>
      <c r="M2333" s="27" t="s">
        <v>180</v>
      </c>
      <c r="N2333" s="25">
        <f>IFERROR(VLOOKUP(M2333,Data!$J$1:$K$58,2,0),"")</f>
        <v>56956063271</v>
      </c>
      <c r="O2333" s="27" t="s">
        <v>384</v>
      </c>
      <c r="P2333" s="27"/>
      <c r="Q2333" s="27" t="s">
        <v>3607</v>
      </c>
      <c r="R2333" s="27" t="s">
        <v>218</v>
      </c>
      <c r="S2333" s="27" t="s">
        <v>180</v>
      </c>
      <c r="T2333" s="27"/>
      <c r="U2333" s="28">
        <v>46127</v>
      </c>
      <c r="X2333" s="27"/>
      <c r="Y2333" s="27"/>
      <c r="Z2333" s="29"/>
      <c r="AA2333" s="29">
        <v>0.51388888888888884</v>
      </c>
      <c r="AB2333" s="29">
        <v>0.72916666666666663</v>
      </c>
      <c r="AC2333" s="30">
        <v>46127</v>
      </c>
      <c r="AD2333" s="15" t="str">
        <f>IF(Tabla2[[#This Row],[HORA ENTREGA]]="DIRECTO","On time", IF(AA2333&lt;&gt;"",IF(Tabla2[[#This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33" s="15" t="str">
        <f>MID(Tabla2[[#This Row],[TIPO]],1,3)</f>
        <v xml:space="preserve">40 </v>
      </c>
      <c r="AF23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MAYEKAWA CHILE */ Cont: * GCXU5820005*/ HR Entrega: *DIRECTO* /Dirección: *Avanza park lo espejo, Av Roberto Simpson</v>
      </c>
      <c r="AG2333" s="38" t="str">
        <f>IFERROR(HYPERLINK("https://wa.me/"&amp;Tabla2[[#This Row],[CONTACTO]]&amp;"?text="&amp;Tabla2[[#This Row],[Mensaje]],"Enviar mensaje"),"")</f>
        <v>Enviar mensaje</v>
      </c>
      <c r="AH2333" s="15" t="str">
        <f>CONCATENATE(A2333,F2333)</f>
        <v>2332GCXU5820005</v>
      </c>
      <c r="AI2333" s="15" t="str">
        <f>CONCATENATE("ENT-",A2333)</f>
        <v>ENT-2332</v>
      </c>
      <c r="AJ2333" s="15" t="str">
        <f>IF(Tabla2[[#This Row],[Op]]&lt;&gt;"","ENTREGA","")</f>
        <v>ENTREGA</v>
      </c>
      <c r="AK2333" s="40" t="str">
        <f>(Tabla2[[#This Row],[FECHA ENTREGA]]&amp;Tabla2[[#This Row],[HORA ENTREGA]])</f>
        <v>46127DIRECTO</v>
      </c>
      <c r="AL2333" s="34" t="str">
        <f>IFERROR(HYPERLINK("https://wa.me/"&amp;Tabla2[[#This Row],[CONTACTO]]&amp;"?text="&amp;Tabla2[[#This Row],[Mensaje]]),"")</f>
        <v>https://wa.me/56956063271?text=Hola!%0AServicio del día 15-04%0A *Cliente:* MAYEKAWA CHILE */ Cont: * GCXU5820005*/ HR Entrega: *DIRECTO* /Dirección: *Avanza park lo espejo, Av Roberto Simpson</v>
      </c>
    </row>
    <row r="2334" spans="1:38" s="15" customFormat="1" ht="16.5" customHeight="1" x14ac:dyDescent="0.2">
      <c r="A2334" s="15">
        <f>ROW(A2333)</f>
        <v>2333</v>
      </c>
      <c r="B2334" s="15">
        <f>IF(J2334=J2333,B2333+1,1)</f>
        <v>22</v>
      </c>
      <c r="C2334" s="15" t="s">
        <v>555</v>
      </c>
      <c r="D2334" s="25" t="s">
        <v>39</v>
      </c>
      <c r="E2334" s="27"/>
      <c r="F2334" s="27" t="s">
        <v>456</v>
      </c>
      <c r="G2334" s="27" t="s">
        <v>456</v>
      </c>
      <c r="H2334" s="27"/>
      <c r="I2334" s="27" t="s">
        <v>42</v>
      </c>
      <c r="J2334" s="28">
        <v>46127</v>
      </c>
      <c r="K2334" s="26">
        <v>0.70833333333333337</v>
      </c>
      <c r="L2334" s="26"/>
      <c r="M2334" s="27" t="s">
        <v>90</v>
      </c>
      <c r="N2334" s="25">
        <f>IFERROR(VLOOKUP(M2334,Data!$J$1:$K$58,2,0),"")</f>
        <v>56987557136</v>
      </c>
      <c r="O2334" s="27" t="s">
        <v>91</v>
      </c>
      <c r="P2334" s="27"/>
      <c r="Q2334" s="27" t="s">
        <v>558</v>
      </c>
      <c r="R2334" s="27"/>
      <c r="S2334" s="27"/>
      <c r="T2334" s="27"/>
      <c r="U2334" s="28"/>
      <c r="X2334" s="27" t="s">
        <v>1901</v>
      </c>
      <c r="Y2334" s="27"/>
      <c r="Z2334" s="29"/>
      <c r="AA2334" s="29"/>
      <c r="AB2334" s="29"/>
      <c r="AC2334" s="30"/>
      <c r="AD2334" s="15" t="str">
        <f>IF(Tabla2[[#This Row],[HORA ENTREGA]]="DIRECTO","On time", IF(AA2334&lt;&gt;"",IF(Tabla2[[#This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334" s="15" t="str">
        <f>MID(Tabla2[[#This Row],[TIPO]],1,3)</f>
        <v>RAM</v>
      </c>
      <c r="AF23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NICOMA */ Cont: * RAMPLA*/ HR Entrega: *17:00* /Dirección: *SAN NICOLAS 860, BOD. 7; SAN MIGUEL</v>
      </c>
      <c r="AG2334" s="38" t="str">
        <f>IFERROR(HYPERLINK("https://wa.me/"&amp;Tabla2[[#This Row],[CONTACTO]]&amp;"?text="&amp;Tabla2[[#This Row],[Mensaje]],"Enviar mensaje"),"")</f>
        <v>Enviar mensaje</v>
      </c>
      <c r="AH2334" s="15" t="str">
        <f>CONCATENATE(A2334,F2334)</f>
        <v>2333RAMPLA</v>
      </c>
      <c r="AI2334" s="15" t="str">
        <f>CONCATENATE("ENT-",A2334)</f>
        <v>ENT-2333</v>
      </c>
      <c r="AJ2334" s="15" t="str">
        <f>IF(Tabla2[[#This Row],[Op]]&lt;&gt;"","ENTREGA","")</f>
        <v>ENTREGA</v>
      </c>
      <c r="AK2334" s="40" t="str">
        <f>(Tabla2[[#This Row],[FECHA ENTREGA]]&amp;Tabla2[[#This Row],[HORA ENTREGA]])</f>
        <v>461270,708333333333333</v>
      </c>
      <c r="AL2334" s="34" t="str">
        <f>IFERROR(HYPERLINK("https://wa.me/"&amp;Tabla2[[#This Row],[CONTACTO]]&amp;"?text="&amp;Tabla2[[#This Row],[Mensaje]]),"")</f>
        <v>https://wa.me/56987557136?text=Hola!%0AServicio del día 15-04%0A *Cliente:* NICOMA */ Cont: * RAMPLA*/ HR Entrega: *17:00* /Dirección: *SAN NICOLAS 860, BOD. 7; SAN MIGUEL</v>
      </c>
    </row>
    <row r="2335" spans="1:38" s="15" customFormat="1" ht="16.5" customHeight="1" x14ac:dyDescent="0.2">
      <c r="A2335" s="15">
        <f>ROW(A2334)</f>
        <v>2334</v>
      </c>
      <c r="B2335" s="15">
        <f>IF(J2335=J2334,B2334+1,1)</f>
        <v>23</v>
      </c>
      <c r="C2335" s="15" t="s">
        <v>555</v>
      </c>
      <c r="D2335" s="25" t="s">
        <v>39</v>
      </c>
      <c r="E2335" s="27"/>
      <c r="F2335" s="27" t="s">
        <v>456</v>
      </c>
      <c r="G2335" s="27" t="s">
        <v>456</v>
      </c>
      <c r="H2335" s="27"/>
      <c r="I2335" s="27" t="s">
        <v>42</v>
      </c>
      <c r="J2335" s="28">
        <v>46127</v>
      </c>
      <c r="K2335" s="26">
        <v>0.70833333333333337</v>
      </c>
      <c r="L2335" s="26"/>
      <c r="M2335" s="27"/>
      <c r="N2335" s="25" t="str">
        <f>IFERROR(VLOOKUP(M2335,Data!$J$1:$K$58,2,0),"")</f>
        <v/>
      </c>
      <c r="O2335" s="27"/>
      <c r="P2335" s="27"/>
      <c r="Q2335" s="27" t="s">
        <v>558</v>
      </c>
      <c r="R2335" s="27"/>
      <c r="S2335" s="27"/>
      <c r="T2335" s="27"/>
      <c r="U2335" s="28"/>
      <c r="X2335" s="27" t="s">
        <v>1901</v>
      </c>
      <c r="Y2335" s="27"/>
      <c r="Z2335" s="29"/>
      <c r="AA2335" s="29"/>
      <c r="AB2335" s="29"/>
      <c r="AC2335" s="30"/>
      <c r="AD2335" s="15" t="str">
        <f>IF(Tabla2[[#This Row],[HORA ENTREGA]]="DIRECTO","On time", IF(AA2335&lt;&gt;"",IF(Tabla2[[#This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335" s="15" t="str">
        <f>MID(Tabla2[[#This Row],[TIPO]],1,3)</f>
        <v>RAM</v>
      </c>
      <c r="AF23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NICOMA */ Cont: * RAMPLA*/ HR Entrega: *17:00* /Dirección: *SAN NICOLAS 860, BOD. 7; SAN MIGUEL</v>
      </c>
      <c r="AG2335" s="38" t="str">
        <f>IFERROR(HYPERLINK("https://wa.me/"&amp;Tabla2[[#This Row],[CONTACTO]]&amp;"?text="&amp;Tabla2[[#This Row],[Mensaje]],"Enviar mensaje"),"")</f>
        <v>Enviar mensaje</v>
      </c>
      <c r="AH2335" s="15" t="str">
        <f>CONCATENATE(A2335,F2335)</f>
        <v>2334RAMPLA</v>
      </c>
      <c r="AI2335" s="15" t="str">
        <f>CONCATENATE("ENT-",A2335)</f>
        <v>ENT-2334</v>
      </c>
      <c r="AJ2335" s="15" t="str">
        <f>IF(Tabla2[[#This Row],[Op]]&lt;&gt;"","ENTREGA","")</f>
        <v>ENTREGA</v>
      </c>
      <c r="AK2335" s="40" t="str">
        <f>(Tabla2[[#This Row],[FECHA ENTREGA]]&amp;Tabla2[[#This Row],[HORA ENTREGA]])</f>
        <v>461270,708333333333333</v>
      </c>
      <c r="AL2335" s="34" t="str">
        <f>IFERROR(HYPERLINK("https://wa.me/"&amp;Tabla2[[#This Row],[CONTACTO]]&amp;"?text="&amp;Tabla2[[#This Row],[Mensaje]]),"")</f>
        <v>https://wa.me/?text=Hola!%0AServicio del día 15-04%0A *Cliente:* NICOMA */ Cont: * RAMPLA*/ HR Entrega: *17:00* /Dirección: *SAN NICOLAS 860, BOD. 7; SAN MIGUEL</v>
      </c>
    </row>
    <row r="2336" spans="1:38" s="15" customFormat="1" ht="16.5" customHeight="1" x14ac:dyDescent="0.2">
      <c r="A2336" s="15">
        <f>ROW(A2335)</f>
        <v>2335</v>
      </c>
      <c r="B2336" s="15">
        <f>IF(J2336=J2335,B2335+1,1)</f>
        <v>24</v>
      </c>
      <c r="C2336" s="15" t="s">
        <v>1554</v>
      </c>
      <c r="D2336" s="25" t="s">
        <v>39</v>
      </c>
      <c r="E2336" s="27">
        <v>189054</v>
      </c>
      <c r="F2336" s="27" t="s">
        <v>3608</v>
      </c>
      <c r="G2336" s="27" t="s">
        <v>41</v>
      </c>
      <c r="H2336" s="27">
        <v>28205</v>
      </c>
      <c r="I2336" s="27" t="s">
        <v>171</v>
      </c>
      <c r="J2336" s="28">
        <v>46127</v>
      </c>
      <c r="K2336" s="26">
        <v>0.58333333333333337</v>
      </c>
      <c r="L2336" s="26" t="s">
        <v>171</v>
      </c>
      <c r="M2336" s="27" t="s">
        <v>221</v>
      </c>
      <c r="N2336" s="25">
        <f>IFERROR(VLOOKUP(M2336,Data!$J$1:$K$58,2,0),"")</f>
        <v>56965378427</v>
      </c>
      <c r="O2336" s="27" t="s">
        <v>78</v>
      </c>
      <c r="P2336" s="27"/>
      <c r="Q2336" s="27" t="s">
        <v>190</v>
      </c>
      <c r="R2336" s="27" t="s">
        <v>69</v>
      </c>
      <c r="S2336" s="27" t="s">
        <v>77</v>
      </c>
      <c r="T2336" s="27"/>
      <c r="U2336" s="28">
        <v>46128</v>
      </c>
      <c r="X2336" s="27"/>
      <c r="Y2336" s="27"/>
      <c r="Z2336" s="29"/>
      <c r="AA2336" s="29">
        <v>0.47569444444444442</v>
      </c>
      <c r="AB2336" s="29">
        <v>0.53055555555555556</v>
      </c>
      <c r="AC2336" s="30">
        <v>46127</v>
      </c>
      <c r="AD2336" s="15" t="str">
        <f>IF(Tabla2[[#This Row],[HORA ENTREGA]]="DIRECTO","On time", IF(AA2336&lt;&gt;"",IF(Tabla2[[#This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36" s="15" t="str">
        <f>MID(Tabla2[[#This Row],[TIPO]],1,3)</f>
        <v xml:space="preserve">40 </v>
      </c>
      <c r="AF23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PETROQUIMICA DOW */ Cont: * FANU1946128*/ HR Entrega: *14:00* /Dirección: *AV. MARTA OSSA RUIZ 601 (CAMINO CASAS VIEJAS); MAIPU </v>
      </c>
      <c r="AG2336" s="38" t="str">
        <f>IFERROR(HYPERLINK("https://wa.me/"&amp;Tabla2[[#This Row],[CONTACTO]]&amp;"?text="&amp;Tabla2[[#This Row],[Mensaje]],"Enviar mensaje"),"")</f>
        <v>Enviar mensaje</v>
      </c>
      <c r="AH2336" s="15" t="str">
        <f>CONCATENATE(A2336,F2336)</f>
        <v>2335FANU1946128</v>
      </c>
      <c r="AI2336" s="15" t="str">
        <f>CONCATENATE("ENT-",A2336)</f>
        <v>ENT-2335</v>
      </c>
      <c r="AJ2336" s="15" t="str">
        <f>IF(Tabla2[[#This Row],[Op]]&lt;&gt;"","ENTREGA","")</f>
        <v>ENTREGA</v>
      </c>
      <c r="AK2336" s="40" t="str">
        <f>(Tabla2[[#This Row],[FECHA ENTREGA]]&amp;Tabla2[[#This Row],[HORA ENTREGA]])</f>
        <v>461270,583333333333333</v>
      </c>
      <c r="AL2336" s="34" t="str">
        <f>IFERROR(HYPERLINK("https://wa.me/"&amp;Tabla2[[#This Row],[CONTACTO]]&amp;"?text="&amp;Tabla2[[#This Row],[Mensaje]]),"")</f>
        <v xml:space="preserve">https://wa.me/56965378427?text=Hola!%0AServicio del día 15-04%0A *Cliente:* PETROQUIMICA DOW */ Cont: * FANU1946128*/ HR Entrega: *14:00* /Dirección: *AV. MARTA OSSA RUIZ 601 (CAMINO CASAS VIEJAS); MAIPU </v>
      </c>
    </row>
    <row r="2337" spans="1:38" s="15" customFormat="1" ht="16.5" customHeight="1" x14ac:dyDescent="0.2">
      <c r="A2337" s="15">
        <f>ROW(A2336)</f>
        <v>2336</v>
      </c>
      <c r="B2337" s="15">
        <f>IF(J2337=J2336,B2336+1,1)</f>
        <v>25</v>
      </c>
      <c r="C2337" s="15" t="s">
        <v>1554</v>
      </c>
      <c r="D2337" s="25" t="s">
        <v>39</v>
      </c>
      <c r="E2337" s="27">
        <v>189054</v>
      </c>
      <c r="F2337" s="27" t="s">
        <v>3609</v>
      </c>
      <c r="G2337" s="27" t="s">
        <v>41</v>
      </c>
      <c r="H2337" s="27">
        <v>14900</v>
      </c>
      <c r="I2337" s="27" t="s">
        <v>42</v>
      </c>
      <c r="J2337" s="28">
        <v>46127</v>
      </c>
      <c r="K2337" s="26">
        <v>0.58333333333333337</v>
      </c>
      <c r="L2337" s="26"/>
      <c r="M2337" s="27" t="s">
        <v>72</v>
      </c>
      <c r="N2337" s="25">
        <f>IFERROR(VLOOKUP(M2337,Data!$J$1:$K$58,2,0),"")</f>
        <v>56978089148</v>
      </c>
      <c r="O2337" s="27" t="s">
        <v>73</v>
      </c>
      <c r="P2337" s="27"/>
      <c r="Q2337" s="27" t="s">
        <v>190</v>
      </c>
      <c r="R2337" s="27" t="s">
        <v>69</v>
      </c>
      <c r="S2337" s="27" t="s">
        <v>3177</v>
      </c>
      <c r="T2337" s="27"/>
      <c r="U2337" s="28">
        <v>46129</v>
      </c>
      <c r="X2337" s="27"/>
      <c r="Y2337" s="27"/>
      <c r="Z2337" s="29"/>
      <c r="AA2337" s="29">
        <v>0.67013888888888884</v>
      </c>
      <c r="AB2337" s="29">
        <v>0.69791666666666663</v>
      </c>
      <c r="AC2337" s="30">
        <v>46127</v>
      </c>
      <c r="AD2337" s="15" t="str">
        <f>IF(Tabla2[[#This Row],[HORA ENTREGA]]="DIRECTO","On time", IF(AA2337&lt;&gt;"",IF(Tabla2[[#This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37" s="15" t="str">
        <f>MID(Tabla2[[#This Row],[TIPO]],1,3)</f>
        <v xml:space="preserve">40 </v>
      </c>
      <c r="AF23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PETROQUIMICA DOW */ Cont: * HLBU2676600*/ HR Entrega: *14:00* /Dirección: *AV. MARTA OSSA RUIZ 601 (CAMINO CASAS VIEJAS); MAIPU </v>
      </c>
      <c r="AG2337" s="38" t="str">
        <f>IFERROR(HYPERLINK("https://wa.me/"&amp;Tabla2[[#This Row],[CONTACTO]]&amp;"?text="&amp;Tabla2[[#This Row],[Mensaje]],"Enviar mensaje"),"")</f>
        <v>Enviar mensaje</v>
      </c>
      <c r="AH2337" s="15" t="str">
        <f>CONCATENATE(A2337,F2337)</f>
        <v>2336HLBU2676600</v>
      </c>
      <c r="AI2337" s="15" t="str">
        <f>CONCATENATE("ENT-",A2337)</f>
        <v>ENT-2336</v>
      </c>
      <c r="AJ2337" s="15" t="str">
        <f>IF(Tabla2[[#This Row],[Op]]&lt;&gt;"","ENTREGA","")</f>
        <v>ENTREGA</v>
      </c>
      <c r="AK2337" s="40" t="str">
        <f>(Tabla2[[#This Row],[FECHA ENTREGA]]&amp;Tabla2[[#This Row],[HORA ENTREGA]])</f>
        <v>461270,583333333333333</v>
      </c>
      <c r="AL2337" s="34" t="str">
        <f>IFERROR(HYPERLINK("https://wa.me/"&amp;Tabla2[[#This Row],[CONTACTO]]&amp;"?text="&amp;Tabla2[[#This Row],[Mensaje]]),"")</f>
        <v xml:space="preserve">https://wa.me/56978089148?text=Hola!%0AServicio del día 15-04%0A *Cliente:* PETROQUIMICA DOW */ Cont: * HLBU2676600*/ HR Entrega: *14:00* /Dirección: *AV. MARTA OSSA RUIZ 601 (CAMINO CASAS VIEJAS); MAIPU </v>
      </c>
    </row>
    <row r="2338" spans="1:38" s="15" customFormat="1" ht="16.5" customHeight="1" x14ac:dyDescent="0.2">
      <c r="A2338" s="15">
        <f>ROW(A2337)</f>
        <v>2337</v>
      </c>
      <c r="B2338" s="15">
        <f>IF(J2338=J2337,B2337+1,1)</f>
        <v>26</v>
      </c>
      <c r="C2338" s="15" t="s">
        <v>3160</v>
      </c>
      <c r="D2338" s="25" t="s">
        <v>39</v>
      </c>
      <c r="E2338" s="27">
        <v>801750</v>
      </c>
      <c r="F2338" s="27" t="s">
        <v>3610</v>
      </c>
      <c r="G2338" s="27" t="s">
        <v>41</v>
      </c>
      <c r="H2338" s="27">
        <v>24848</v>
      </c>
      <c r="I2338" s="27" t="s">
        <v>42</v>
      </c>
      <c r="J2338" s="28">
        <v>46127</v>
      </c>
      <c r="K2338" s="26">
        <v>0.375</v>
      </c>
      <c r="L2338" s="26"/>
      <c r="M2338" s="27" t="s">
        <v>649</v>
      </c>
      <c r="N2338" s="25">
        <f>IFERROR(VLOOKUP(M2338,Data!$J$1:$K$58,2,0),"")</f>
        <v>56939438073</v>
      </c>
      <c r="O2338" s="27" t="s">
        <v>203</v>
      </c>
      <c r="P2338" s="27"/>
      <c r="Q2338" s="27" t="s">
        <v>3163</v>
      </c>
      <c r="R2338" s="27" t="s">
        <v>280</v>
      </c>
      <c r="S2338" s="27" t="s">
        <v>3125</v>
      </c>
      <c r="T2338" s="27"/>
      <c r="U2338" s="28">
        <v>46127</v>
      </c>
      <c r="X2338" s="27"/>
      <c r="Y2338" s="27"/>
      <c r="Z2338" s="29"/>
      <c r="AA2338" s="29">
        <v>0.33333333333333331</v>
      </c>
      <c r="AB2338" s="29">
        <v>0.3888888888888889</v>
      </c>
      <c r="AC2338" s="30">
        <v>46127</v>
      </c>
      <c r="AD2338" s="15" t="str">
        <f>IF(Tabla2[[#This Row],[HORA ENTREGA]]="DIRECTO","On time", IF(AA2338&lt;&gt;"",IF(Tabla2[[#This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38" s="15" t="str">
        <f>MID(Tabla2[[#This Row],[TIPO]],1,3)</f>
        <v xml:space="preserve">40 </v>
      </c>
      <c r="AF23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PRODALAM S.A. */ Cont: * IKSU4001260*/ HR Entrega: *09:00* /Dirección: *ALBERTO PEPPER 1610, RENCA.</v>
      </c>
      <c r="AG2338" s="38" t="str">
        <f>IFERROR(HYPERLINK("https://wa.me/"&amp;Tabla2[[#This Row],[CONTACTO]]&amp;"?text="&amp;Tabla2[[#This Row],[Mensaje]],"Enviar mensaje"),"")</f>
        <v>Enviar mensaje</v>
      </c>
      <c r="AH2338" s="15" t="str">
        <f>CONCATENATE(A2338,F2338)</f>
        <v>2337IKSU4001260</v>
      </c>
      <c r="AI2338" s="15" t="str">
        <f>CONCATENATE("ENT-",A2338)</f>
        <v>ENT-2337</v>
      </c>
      <c r="AJ2338" s="15" t="str">
        <f>IF(Tabla2[[#This Row],[Op]]&lt;&gt;"","ENTREGA","")</f>
        <v>ENTREGA</v>
      </c>
      <c r="AK2338" s="40" t="str">
        <f>(Tabla2[[#This Row],[FECHA ENTREGA]]&amp;Tabla2[[#This Row],[HORA ENTREGA]])</f>
        <v>461270,375</v>
      </c>
      <c r="AL2338" s="34" t="str">
        <f>IFERROR(HYPERLINK("https://wa.me/"&amp;Tabla2[[#This Row],[CONTACTO]]&amp;"?text="&amp;Tabla2[[#This Row],[Mensaje]]),"")</f>
        <v>https://wa.me/56939438073?text=Hola!%0AServicio del día 15-04%0A *Cliente:* PRODALAM S.A. */ Cont: * IKSU4001260*/ HR Entrega: *09:00* /Dirección: *ALBERTO PEPPER 1610, RENCA.</v>
      </c>
    </row>
    <row r="2339" spans="1:38" s="15" customFormat="1" ht="16.5" customHeight="1" x14ac:dyDescent="0.2">
      <c r="A2339" s="15">
        <f>ROW(A2338)</f>
        <v>2338</v>
      </c>
      <c r="B2339" s="15">
        <f>IF(J2339=J2338,B2338+1,1)</f>
        <v>27</v>
      </c>
      <c r="C2339" s="15" t="s">
        <v>3160</v>
      </c>
      <c r="D2339" s="25" t="s">
        <v>39</v>
      </c>
      <c r="E2339" s="27">
        <v>801750</v>
      </c>
      <c r="F2339" s="27" t="s">
        <v>3611</v>
      </c>
      <c r="G2339" s="27" t="s">
        <v>41</v>
      </c>
      <c r="H2339" s="27">
        <v>25000</v>
      </c>
      <c r="I2339" s="27" t="s">
        <v>3612</v>
      </c>
      <c r="J2339" s="28">
        <v>46127</v>
      </c>
      <c r="K2339" s="26">
        <v>0.41666666666666669</v>
      </c>
      <c r="L2339" s="26"/>
      <c r="M2339" s="27" t="s">
        <v>155</v>
      </c>
      <c r="N2339" s="25">
        <f>IFERROR(VLOOKUP(M2339,Data!$J$1:$K$58,2,0),"")</f>
        <v>56926181825</v>
      </c>
      <c r="O2339" s="27" t="s">
        <v>297</v>
      </c>
      <c r="P2339" s="27"/>
      <c r="Q2339" s="27" t="s">
        <v>3163</v>
      </c>
      <c r="R2339" s="27" t="s">
        <v>280</v>
      </c>
      <c r="S2339" s="27" t="s">
        <v>155</v>
      </c>
      <c r="T2339" s="27"/>
      <c r="U2339" s="28">
        <v>46127</v>
      </c>
      <c r="X2339" s="27"/>
      <c r="Y2339" s="27"/>
      <c r="Z2339" s="29"/>
      <c r="AA2339" s="29">
        <v>0.37152777777777779</v>
      </c>
      <c r="AB2339" s="29">
        <v>0.43611111111111112</v>
      </c>
      <c r="AC2339" s="30">
        <v>46127</v>
      </c>
      <c r="AD2339" s="15" t="str">
        <f>IF(Tabla2[[#This Row],[HORA ENTREGA]]="DIRECTO","On time", IF(AA2339&lt;&gt;"",IF(Tabla2[[#This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39" s="15" t="str">
        <f>MID(Tabla2[[#This Row],[TIPO]],1,3)</f>
        <v xml:space="preserve">40 </v>
      </c>
      <c r="AF23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PRODALAM S.A. */ Cont: * IKSU2509205*/ HR Entrega: *10:00* /Dirección: *ALBERTO PEPPER 1610, RENCA.</v>
      </c>
      <c r="AG2339" s="38" t="str">
        <f>IFERROR(HYPERLINK("https://wa.me/"&amp;Tabla2[[#This Row],[CONTACTO]]&amp;"?text="&amp;Tabla2[[#This Row],[Mensaje]],"Enviar mensaje"),"")</f>
        <v>Enviar mensaje</v>
      </c>
      <c r="AH2339" s="15" t="str">
        <f>CONCATENATE(A2339,F2339)</f>
        <v>2338IKSU2509205</v>
      </c>
      <c r="AI2339" s="15" t="str">
        <f>CONCATENATE("ENT-",A2339)</f>
        <v>ENT-2338</v>
      </c>
      <c r="AJ2339" s="15" t="str">
        <f>IF(Tabla2[[#This Row],[Op]]&lt;&gt;"","ENTREGA","")</f>
        <v>ENTREGA</v>
      </c>
      <c r="AK2339" s="40" t="str">
        <f>(Tabla2[[#This Row],[FECHA ENTREGA]]&amp;Tabla2[[#This Row],[HORA ENTREGA]])</f>
        <v>461270,416666666666667</v>
      </c>
      <c r="AL2339" s="34" t="str">
        <f>IFERROR(HYPERLINK("https://wa.me/"&amp;Tabla2[[#This Row],[CONTACTO]]&amp;"?text="&amp;Tabla2[[#This Row],[Mensaje]]),"")</f>
        <v>https://wa.me/56926181825?text=Hola!%0AServicio del día 15-04%0A *Cliente:* PRODALAM S.A. */ Cont: * IKSU2509205*/ HR Entrega: *10:00* /Dirección: *ALBERTO PEPPER 1610, RENCA.</v>
      </c>
    </row>
    <row r="2340" spans="1:38" s="15" customFormat="1" ht="16.5" customHeight="1" x14ac:dyDescent="0.2">
      <c r="A2340" s="15">
        <f>ROW(A2339)</f>
        <v>2339</v>
      </c>
      <c r="B2340" s="15">
        <f>IF(J2340=J2339,B2339+1,1)</f>
        <v>28</v>
      </c>
      <c r="C2340" s="15" t="s">
        <v>3160</v>
      </c>
      <c r="D2340" s="25" t="s">
        <v>39</v>
      </c>
      <c r="E2340" s="27">
        <v>801750</v>
      </c>
      <c r="F2340" s="27" t="s">
        <v>3613</v>
      </c>
      <c r="G2340" s="27" t="s">
        <v>41</v>
      </c>
      <c r="H2340" s="27">
        <v>24900</v>
      </c>
      <c r="I2340" s="27" t="s">
        <v>3614</v>
      </c>
      <c r="J2340" s="28">
        <v>46127</v>
      </c>
      <c r="K2340" s="26">
        <v>0.45833333333333331</v>
      </c>
      <c r="L2340" s="26"/>
      <c r="M2340" s="27" t="s">
        <v>126</v>
      </c>
      <c r="N2340" s="25">
        <f>IFERROR(VLOOKUP(M2340,Data!$J$1:$K$58,2,0),"")</f>
        <v>56999270871</v>
      </c>
      <c r="O2340" s="27" t="s">
        <v>127</v>
      </c>
      <c r="P2340" s="27"/>
      <c r="Q2340" s="27" t="s">
        <v>3163</v>
      </c>
      <c r="R2340" s="27" t="s">
        <v>280</v>
      </c>
      <c r="S2340" s="27" t="s">
        <v>126</v>
      </c>
      <c r="T2340" s="27"/>
      <c r="U2340" s="28">
        <v>46127</v>
      </c>
      <c r="X2340" s="27"/>
      <c r="Y2340" s="27"/>
      <c r="Z2340" s="29"/>
      <c r="AA2340" s="29">
        <v>0.47361111111111109</v>
      </c>
      <c r="AB2340" s="29">
        <v>0.53125</v>
      </c>
      <c r="AC2340" s="30">
        <v>46127</v>
      </c>
      <c r="AD2340" s="15" t="str">
        <f>IF(Tabla2[[#This Row],[HORA ENTREGA]]="DIRECTO","On time", IF(AA2340&lt;&gt;"",IF(Tabla2[[#This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40" s="15" t="str">
        <f>MID(Tabla2[[#This Row],[TIPO]],1,3)</f>
        <v xml:space="preserve">40 </v>
      </c>
      <c r="AF23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PRODALAM S.A. */ Cont: * IKSU2523841*/ HR Entrega: *11:00* /Dirección: *ALBERTO PEPPER 1610, RENCA.</v>
      </c>
      <c r="AG2340" s="38" t="str">
        <f>IFERROR(HYPERLINK("https://wa.me/"&amp;Tabla2[[#This Row],[CONTACTO]]&amp;"?text="&amp;Tabla2[[#This Row],[Mensaje]],"Enviar mensaje"),"")</f>
        <v>Enviar mensaje</v>
      </c>
      <c r="AH2340" s="15" t="str">
        <f>CONCATENATE(A2340,F2340)</f>
        <v>2339IKSU2523841</v>
      </c>
      <c r="AI2340" s="15" t="str">
        <f>CONCATENATE("ENT-",A2340)</f>
        <v>ENT-2339</v>
      </c>
      <c r="AJ2340" s="15" t="str">
        <f>IF(Tabla2[[#This Row],[Op]]&lt;&gt;"","ENTREGA","")</f>
        <v>ENTREGA</v>
      </c>
      <c r="AK2340" s="40" t="str">
        <f>(Tabla2[[#This Row],[FECHA ENTREGA]]&amp;Tabla2[[#This Row],[HORA ENTREGA]])</f>
        <v>461270,458333333333333</v>
      </c>
      <c r="AL2340" s="34" t="str">
        <f>IFERROR(HYPERLINK("https://wa.me/"&amp;Tabla2[[#This Row],[CONTACTO]]&amp;"?text="&amp;Tabla2[[#This Row],[Mensaje]]),"")</f>
        <v>https://wa.me/56999270871?text=Hola!%0AServicio del día 15-04%0A *Cliente:* PRODALAM S.A. */ Cont: * IKSU2523841*/ HR Entrega: *11:00* /Dirección: *ALBERTO PEPPER 1610, RENCA.</v>
      </c>
    </row>
    <row r="2341" spans="1:38" s="15" customFormat="1" ht="16.5" customHeight="1" x14ac:dyDescent="0.2">
      <c r="A2341" s="15">
        <f>ROW(A2340)</f>
        <v>2340</v>
      </c>
      <c r="B2341" s="15">
        <f>IF(J2341=J2340,B2340+1,1)</f>
        <v>29</v>
      </c>
      <c r="C2341" s="15" t="s">
        <v>3160</v>
      </c>
      <c r="D2341" s="25" t="s">
        <v>39</v>
      </c>
      <c r="E2341" s="27">
        <v>804683</v>
      </c>
      <c r="F2341" s="27" t="s">
        <v>3615</v>
      </c>
      <c r="G2341" s="27" t="s">
        <v>41</v>
      </c>
      <c r="H2341" s="27">
        <v>25400</v>
      </c>
      <c r="I2341" s="27" t="s">
        <v>3616</v>
      </c>
      <c r="J2341" s="28">
        <v>46127</v>
      </c>
      <c r="K2341" s="26">
        <v>0.54166666666666663</v>
      </c>
      <c r="L2341" s="26"/>
      <c r="M2341" s="27" t="s">
        <v>319</v>
      </c>
      <c r="N2341" s="25">
        <f>IFERROR(VLOOKUP(M2341,Data!$J$1:$K$58,2,0),"")</f>
        <v>56948501048</v>
      </c>
      <c r="O2341" s="27" t="s">
        <v>320</v>
      </c>
      <c r="P2341" s="27"/>
      <c r="Q2341" s="27" t="s">
        <v>3163</v>
      </c>
      <c r="R2341" s="27" t="s">
        <v>280</v>
      </c>
      <c r="S2341" s="27" t="s">
        <v>319</v>
      </c>
      <c r="T2341" s="27"/>
      <c r="U2341" s="28">
        <v>46127</v>
      </c>
      <c r="X2341" s="27"/>
      <c r="Y2341" s="27"/>
      <c r="Z2341" s="29"/>
      <c r="AA2341" s="29">
        <v>0.6430555555555556</v>
      </c>
      <c r="AB2341" s="29">
        <v>0.72222222222222221</v>
      </c>
      <c r="AC2341" s="30">
        <v>46127</v>
      </c>
      <c r="AD2341" s="15" t="str">
        <f>IF(Tabla2[[#This Row],[HORA ENTREGA]]="DIRECTO","On time", IF(AA2341&lt;&gt;"",IF(Tabla2[[#This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41" s="15" t="str">
        <f>MID(Tabla2[[#This Row],[TIPO]],1,3)</f>
        <v xml:space="preserve">40 </v>
      </c>
      <c r="AF23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PRODALAM S.A. */ Cont: * CGMU5161150*/ HR Entrega: *13:00* /Dirección: *ALBERTO PEPPER 1610, RENCA.</v>
      </c>
      <c r="AG2341" s="38" t="str">
        <f>IFERROR(HYPERLINK("https://wa.me/"&amp;Tabla2[[#This Row],[CONTACTO]]&amp;"?text="&amp;Tabla2[[#This Row],[Mensaje]],"Enviar mensaje"),"")</f>
        <v>Enviar mensaje</v>
      </c>
      <c r="AH2341" s="15" t="str">
        <f>CONCATENATE(A2341,F2341)</f>
        <v>2340CGMU5161150</v>
      </c>
      <c r="AI2341" s="15" t="str">
        <f>CONCATENATE("ENT-",A2341)</f>
        <v>ENT-2340</v>
      </c>
      <c r="AJ2341" s="15" t="str">
        <f>IF(Tabla2[[#This Row],[Op]]&lt;&gt;"","ENTREGA","")</f>
        <v>ENTREGA</v>
      </c>
      <c r="AK2341" s="40" t="str">
        <f>(Tabla2[[#This Row],[FECHA ENTREGA]]&amp;Tabla2[[#This Row],[HORA ENTREGA]])</f>
        <v>461270,541666666666667</v>
      </c>
      <c r="AL2341" s="34" t="str">
        <f>IFERROR(HYPERLINK("https://wa.me/"&amp;Tabla2[[#This Row],[CONTACTO]]&amp;"?text="&amp;Tabla2[[#This Row],[Mensaje]]),"")</f>
        <v>https://wa.me/56948501048?text=Hola!%0AServicio del día 15-04%0A *Cliente:* PRODALAM S.A. */ Cont: * CGMU5161150*/ HR Entrega: *13:00* /Dirección: *ALBERTO PEPPER 1610, RENCA.</v>
      </c>
    </row>
    <row r="2342" spans="1:38" s="15" customFormat="1" ht="16.5" customHeight="1" x14ac:dyDescent="0.2">
      <c r="A2342" s="15">
        <f>ROW(A2341)</f>
        <v>2341</v>
      </c>
      <c r="B2342" s="15">
        <f>IF(J2342=J2341,B2341+1,1)</f>
        <v>30</v>
      </c>
      <c r="C2342" s="15" t="s">
        <v>3160</v>
      </c>
      <c r="D2342" s="25" t="s">
        <v>39</v>
      </c>
      <c r="E2342" s="27">
        <v>804683</v>
      </c>
      <c r="F2342" s="27" t="s">
        <v>3617</v>
      </c>
      <c r="G2342" s="27" t="s">
        <v>41</v>
      </c>
      <c r="H2342" s="27">
        <v>24700</v>
      </c>
      <c r="I2342" s="27" t="s">
        <v>3618</v>
      </c>
      <c r="J2342" s="28">
        <v>46127</v>
      </c>
      <c r="K2342" s="26">
        <v>0.54166666666666663</v>
      </c>
      <c r="L2342" s="26"/>
      <c r="M2342" s="27" t="s">
        <v>971</v>
      </c>
      <c r="N2342" s="25">
        <f>IFERROR(VLOOKUP(M2342,Data!$J$1:$K$58,2,0),"")</f>
        <v>56999972473</v>
      </c>
      <c r="O2342" s="27" t="s">
        <v>348</v>
      </c>
      <c r="P2342" s="27"/>
      <c r="Q2342" s="27" t="s">
        <v>3163</v>
      </c>
      <c r="R2342" s="27" t="s">
        <v>280</v>
      </c>
      <c r="S2342" s="27" t="s">
        <v>971</v>
      </c>
      <c r="T2342" s="27"/>
      <c r="U2342" s="28">
        <v>46127</v>
      </c>
      <c r="X2342" s="27"/>
      <c r="Y2342" s="27"/>
      <c r="Z2342" s="29"/>
      <c r="AA2342" s="29">
        <v>0.60069444444444442</v>
      </c>
      <c r="AB2342" s="29">
        <v>0.66319444444444442</v>
      </c>
      <c r="AC2342" s="30">
        <v>46127</v>
      </c>
      <c r="AD2342" s="15" t="str">
        <f>IF(Tabla2[[#This Row],[HORA ENTREGA]]="DIRECTO","On time", IF(AA2342&lt;&gt;"",IF(Tabla2[[#This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42" s="15" t="str">
        <f>MID(Tabla2[[#This Row],[TIPO]],1,3)</f>
        <v xml:space="preserve">40 </v>
      </c>
      <c r="AF23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PRODALAM S.A. */ Cont: * CGMU6601470*/ HR Entrega: *13:00* /Dirección: *ALBERTO PEPPER 1610, RENCA.</v>
      </c>
      <c r="AG2342" s="38" t="str">
        <f>IFERROR(HYPERLINK("https://wa.me/"&amp;Tabla2[[#This Row],[CONTACTO]]&amp;"?text="&amp;Tabla2[[#This Row],[Mensaje]],"Enviar mensaje"),"")</f>
        <v>Enviar mensaje</v>
      </c>
      <c r="AH2342" s="15" t="str">
        <f>CONCATENATE(A2342,F2342)</f>
        <v>2341CGMU6601470</v>
      </c>
      <c r="AI2342" s="15" t="str">
        <f>CONCATENATE("ENT-",A2342)</f>
        <v>ENT-2341</v>
      </c>
      <c r="AJ2342" s="15" t="str">
        <f>IF(Tabla2[[#This Row],[Op]]&lt;&gt;"","ENTREGA","")</f>
        <v>ENTREGA</v>
      </c>
      <c r="AK2342" s="40" t="str">
        <f>(Tabla2[[#This Row],[FECHA ENTREGA]]&amp;Tabla2[[#This Row],[HORA ENTREGA]])</f>
        <v>461270,541666666666667</v>
      </c>
      <c r="AL2342" s="34" t="str">
        <f>IFERROR(HYPERLINK("https://wa.me/"&amp;Tabla2[[#This Row],[CONTACTO]]&amp;"?text="&amp;Tabla2[[#This Row],[Mensaje]]),"")</f>
        <v>https://wa.me/56999972473?text=Hola!%0AServicio del día 15-04%0A *Cliente:* PRODALAM S.A. */ Cont: * CGMU6601470*/ HR Entrega: *13:00* /Dirección: *ALBERTO PEPPER 1610, RENCA.</v>
      </c>
    </row>
    <row r="2343" spans="1:38" s="15" customFormat="1" ht="16.5" customHeight="1" x14ac:dyDescent="0.2">
      <c r="A2343" s="15">
        <f>ROW(A2342)</f>
        <v>2342</v>
      </c>
      <c r="B2343" s="15">
        <f>IF(J2343=J2342,B2342+1,1)</f>
        <v>31</v>
      </c>
      <c r="C2343" s="15" t="s">
        <v>219</v>
      </c>
      <c r="D2343" s="25" t="s">
        <v>39</v>
      </c>
      <c r="E2343" s="27">
        <v>102834</v>
      </c>
      <c r="F2343" s="27" t="s">
        <v>3619</v>
      </c>
      <c r="G2343" s="27" t="s">
        <v>41</v>
      </c>
      <c r="H2343" s="27">
        <v>22000</v>
      </c>
      <c r="I2343" s="27" t="s">
        <v>42</v>
      </c>
      <c r="J2343" s="28">
        <v>46127</v>
      </c>
      <c r="K2343" s="26">
        <v>0.29166666666666669</v>
      </c>
      <c r="L2343" s="26"/>
      <c r="M2343" s="27" t="s">
        <v>172</v>
      </c>
      <c r="N2343" s="25">
        <f>IFERROR(VLOOKUP(M2343,Data!$J$1:$K$58,2,0),"")</f>
        <v>56985215946</v>
      </c>
      <c r="O2343" s="27" t="s">
        <v>173</v>
      </c>
      <c r="P2343" s="27"/>
      <c r="Q2343" s="27" t="s">
        <v>229</v>
      </c>
      <c r="R2343" s="27" t="s">
        <v>74</v>
      </c>
      <c r="S2343" s="27" t="s">
        <v>3620</v>
      </c>
      <c r="T2343" s="27"/>
      <c r="U2343" s="28">
        <v>46127</v>
      </c>
      <c r="X2343" s="27"/>
      <c r="Y2343" s="27"/>
      <c r="Z2343" s="29"/>
      <c r="AA2343" s="29">
        <v>0.30138888888888887</v>
      </c>
      <c r="AB2343" s="29">
        <v>0.45624999999999999</v>
      </c>
      <c r="AC2343" s="30">
        <v>46127</v>
      </c>
      <c r="AD2343" s="15" t="str">
        <f>IF(Tabla2[[#This Row],[HORA ENTREGA]]="DIRECTO","On time", IF(AA2343&lt;&gt;"",IF(Tabla2[[#This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43" s="15" t="str">
        <f>MID(Tabla2[[#This Row],[TIPO]],1,3)</f>
        <v xml:space="preserve">40 </v>
      </c>
      <c r="AF23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RENDIC S.A. */ Cont: * CAAU8178467*/ HR Entrega: *07:00* /Dirección: *Avenida Miraflores 9700-Bodega 4C, PUDAHUEL</v>
      </c>
      <c r="AG2343" s="38" t="str">
        <f>IFERROR(HYPERLINK("https://wa.me/"&amp;Tabla2[[#This Row],[CONTACTO]]&amp;"?text="&amp;Tabla2[[#This Row],[Mensaje]],"Enviar mensaje"),"")</f>
        <v>Enviar mensaje</v>
      </c>
      <c r="AH2343" s="15" t="str">
        <f>CONCATENATE(A2343,F2343)</f>
        <v>2342CAAU8178467</v>
      </c>
      <c r="AI2343" s="15" t="str">
        <f>CONCATENATE("ENT-",A2343)</f>
        <v>ENT-2342</v>
      </c>
      <c r="AJ2343" s="15" t="str">
        <f>IF(Tabla2[[#This Row],[Op]]&lt;&gt;"","ENTREGA","")</f>
        <v>ENTREGA</v>
      </c>
      <c r="AK2343" s="40" t="str">
        <f>(Tabla2[[#This Row],[FECHA ENTREGA]]&amp;Tabla2[[#This Row],[HORA ENTREGA]])</f>
        <v>461270,291666666666667</v>
      </c>
      <c r="AL2343" s="34" t="str">
        <f>IFERROR(HYPERLINK("https://wa.me/"&amp;Tabla2[[#This Row],[CONTACTO]]&amp;"?text="&amp;Tabla2[[#This Row],[Mensaje]]),"")</f>
        <v>https://wa.me/56985215946?text=Hola!%0AServicio del día 15-04%0A *Cliente:* RENDIC S.A. */ Cont: * CAAU8178467*/ HR Entrega: *07:00* /Dirección: *Avenida Miraflores 9700-Bodega 4C, PUDAHUEL</v>
      </c>
    </row>
    <row r="2344" spans="1:38" s="15" customFormat="1" ht="16.5" customHeight="1" x14ac:dyDescent="0.2">
      <c r="A2344" s="15">
        <f>ROW(A2343)</f>
        <v>2343</v>
      </c>
      <c r="B2344" s="15">
        <f>IF(J2344=J2343,B2343+1,1)</f>
        <v>32</v>
      </c>
      <c r="C2344" s="15" t="s">
        <v>219</v>
      </c>
      <c r="D2344" s="25" t="s">
        <v>39</v>
      </c>
      <c r="E2344" s="27">
        <v>102834</v>
      </c>
      <c r="F2344" s="27" t="s">
        <v>3621</v>
      </c>
      <c r="G2344" s="27" t="s">
        <v>41</v>
      </c>
      <c r="H2344" s="27">
        <v>22000</v>
      </c>
      <c r="I2344" s="27" t="s">
        <v>42</v>
      </c>
      <c r="J2344" s="28">
        <v>46127</v>
      </c>
      <c r="K2344" s="26">
        <v>0.29166666666666669</v>
      </c>
      <c r="L2344" s="26"/>
      <c r="M2344" s="27" t="s">
        <v>215</v>
      </c>
      <c r="N2344" s="25">
        <f>IFERROR(VLOOKUP(M2344,Data!$J$1:$K$58,2,0),"")</f>
        <v>56978089957</v>
      </c>
      <c r="O2344" s="27" t="s">
        <v>216</v>
      </c>
      <c r="P2344" s="27"/>
      <c r="Q2344" s="27" t="s">
        <v>229</v>
      </c>
      <c r="R2344" s="27" t="s">
        <v>74</v>
      </c>
      <c r="S2344" s="27" t="s">
        <v>3072</v>
      </c>
      <c r="T2344" s="27"/>
      <c r="U2344" s="28">
        <v>46127</v>
      </c>
      <c r="X2344" s="27"/>
      <c r="Y2344" s="27"/>
      <c r="Z2344" s="29"/>
      <c r="AA2344" s="29">
        <v>0.28125</v>
      </c>
      <c r="AB2344" s="29">
        <v>0.38541666666666669</v>
      </c>
      <c r="AC2344" s="30">
        <v>46127</v>
      </c>
      <c r="AD2344" s="15" t="str">
        <f>IF(Tabla2[[#This Row],[HORA ENTREGA]]="DIRECTO","On time", IF(AA2344&lt;&gt;"",IF(Tabla2[[#This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44" s="15" t="str">
        <f>MID(Tabla2[[#This Row],[TIPO]],1,3)</f>
        <v xml:space="preserve">40 </v>
      </c>
      <c r="AF23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RENDIC S.A. */ Cont: * TLLU5057237*/ HR Entrega: *07:00* /Dirección: *Avenida Miraflores 9700-Bodega 4C, PUDAHUEL</v>
      </c>
      <c r="AG2344" s="38" t="str">
        <f>IFERROR(HYPERLINK("https://wa.me/"&amp;Tabla2[[#This Row],[CONTACTO]]&amp;"?text="&amp;Tabla2[[#This Row],[Mensaje]],"Enviar mensaje"),"")</f>
        <v>Enviar mensaje</v>
      </c>
      <c r="AH2344" s="15" t="str">
        <f>CONCATENATE(A2344,F2344)</f>
        <v>2343TLLU5057237</v>
      </c>
      <c r="AI2344" s="15" t="str">
        <f>CONCATENATE("ENT-",A2344)</f>
        <v>ENT-2343</v>
      </c>
      <c r="AJ2344" s="15" t="str">
        <f>IF(Tabla2[[#This Row],[Op]]&lt;&gt;"","ENTREGA","")</f>
        <v>ENTREGA</v>
      </c>
      <c r="AK2344" s="40" t="str">
        <f>(Tabla2[[#This Row],[FECHA ENTREGA]]&amp;Tabla2[[#This Row],[HORA ENTREGA]])</f>
        <v>461270,291666666666667</v>
      </c>
      <c r="AL2344" s="34" t="str">
        <f>IFERROR(HYPERLINK("https://wa.me/"&amp;Tabla2[[#This Row],[CONTACTO]]&amp;"?text="&amp;Tabla2[[#This Row],[Mensaje]]),"")</f>
        <v>https://wa.me/56978089957?text=Hola!%0AServicio del día 15-04%0A *Cliente:* RENDIC S.A. */ Cont: * TLLU5057237*/ HR Entrega: *07:00* /Dirección: *Avenida Miraflores 9700-Bodega 4C, PUDAHUEL</v>
      </c>
    </row>
    <row r="2345" spans="1:38" s="15" customFormat="1" ht="16.5" customHeight="1" x14ac:dyDescent="0.2">
      <c r="A2345" s="15">
        <f>ROW(A2344)</f>
        <v>2344</v>
      </c>
      <c r="B2345" s="15">
        <f>IF(J2345=J2344,B2344+1,1)</f>
        <v>33</v>
      </c>
      <c r="C2345" s="15" t="s">
        <v>219</v>
      </c>
      <c r="D2345" s="25" t="s">
        <v>39</v>
      </c>
      <c r="E2345" s="27">
        <v>103360</v>
      </c>
      <c r="F2345" s="27" t="s">
        <v>3622</v>
      </c>
      <c r="G2345" s="27" t="s">
        <v>64</v>
      </c>
      <c r="H2345" s="27">
        <v>10000</v>
      </c>
      <c r="I2345" s="27" t="s">
        <v>42</v>
      </c>
      <c r="J2345" s="28">
        <v>46127</v>
      </c>
      <c r="K2345" s="26">
        <v>0.375</v>
      </c>
      <c r="L2345" s="26" t="s">
        <v>335</v>
      </c>
      <c r="M2345" s="27" t="s">
        <v>3177</v>
      </c>
      <c r="N2345" s="25" t="str">
        <f>IFERROR(VLOOKUP(M2345,Data!$J$1:$K$58,2,0),"")</f>
        <v/>
      </c>
      <c r="O2345" s="27" t="s">
        <v>222</v>
      </c>
      <c r="P2345" s="27"/>
      <c r="Q2345" s="27" t="s">
        <v>229</v>
      </c>
      <c r="R2345" s="27" t="s">
        <v>218</v>
      </c>
      <c r="S2345" s="27" t="s">
        <v>3177</v>
      </c>
      <c r="T2345" s="27"/>
      <c r="U2345" s="28">
        <v>46127</v>
      </c>
      <c r="X2345" s="27"/>
      <c r="Y2345" s="27"/>
      <c r="Z2345" s="29"/>
      <c r="AA2345" s="29">
        <v>0.35208333333333336</v>
      </c>
      <c r="AB2345" s="29">
        <v>0.39027777777777778</v>
      </c>
      <c r="AC2345" s="30">
        <v>46127</v>
      </c>
      <c r="AD2345" s="15" t="str">
        <f>IF(Tabla2[[#This Row],[HORA ENTREGA]]="DIRECTO","On time", IF(AA2345&lt;&gt;"",IF(Tabla2[[#This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45" s="15" t="str">
        <f>MID(Tabla2[[#This Row],[TIPO]],1,3)</f>
        <v xml:space="preserve">20 </v>
      </c>
      <c r="AF23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RENDIC S.A. */ Cont: * MRKU7882440*/ HR Entrega: *09:00* /Dirección: *Avenida Miraflores 9700-Bodega 4C, PUDAHUEL</v>
      </c>
      <c r="AG2345" s="38" t="str">
        <f>IFERROR(HYPERLINK("https://wa.me/"&amp;Tabla2[[#This Row],[CONTACTO]]&amp;"?text="&amp;Tabla2[[#This Row],[Mensaje]],"Enviar mensaje"),"")</f>
        <v>Enviar mensaje</v>
      </c>
      <c r="AH2345" s="15" t="str">
        <f>CONCATENATE(A2345,F2345)</f>
        <v>2344MRKU7882440</v>
      </c>
      <c r="AI2345" s="15" t="str">
        <f>CONCATENATE("ENT-",A2345)</f>
        <v>ENT-2344</v>
      </c>
      <c r="AJ2345" s="15" t="str">
        <f>IF(Tabla2[[#This Row],[Op]]&lt;&gt;"","ENTREGA","")</f>
        <v>ENTREGA</v>
      </c>
      <c r="AK2345" s="40" t="str">
        <f>(Tabla2[[#This Row],[FECHA ENTREGA]]&amp;Tabla2[[#This Row],[HORA ENTREGA]])</f>
        <v>461270,375</v>
      </c>
      <c r="AL2345" s="34" t="str">
        <f>IFERROR(HYPERLINK("https://wa.me/"&amp;Tabla2[[#This Row],[CONTACTO]]&amp;"?text="&amp;Tabla2[[#This Row],[Mensaje]]),"")</f>
        <v>https://wa.me/?text=Hola!%0AServicio del día 15-04%0A *Cliente:* RENDIC S.A. */ Cont: * MRKU7882440*/ HR Entrega: *09:00* /Dirección: *Avenida Miraflores 9700-Bodega 4C, PUDAHUEL</v>
      </c>
    </row>
    <row r="2346" spans="1:38" s="15" customFormat="1" ht="16.5" customHeight="1" x14ac:dyDescent="0.2">
      <c r="A2346" s="15">
        <f>ROW(A2345)</f>
        <v>2345</v>
      </c>
      <c r="B2346" s="15">
        <f>IF(J2346=J2345,B2345+1,1)</f>
        <v>34</v>
      </c>
      <c r="C2346" s="15" t="s">
        <v>219</v>
      </c>
      <c r="D2346" s="25" t="s">
        <v>39</v>
      </c>
      <c r="E2346" s="27">
        <v>102970</v>
      </c>
      <c r="F2346" s="27" t="s">
        <v>3623</v>
      </c>
      <c r="G2346" s="27" t="s">
        <v>41</v>
      </c>
      <c r="H2346" s="27">
        <v>31000</v>
      </c>
      <c r="I2346" s="27" t="s">
        <v>42</v>
      </c>
      <c r="J2346" s="28">
        <v>46127</v>
      </c>
      <c r="K2346" s="26">
        <v>0.45833333333333331</v>
      </c>
      <c r="L2346" s="26"/>
      <c r="M2346" s="27" t="s">
        <v>300</v>
      </c>
      <c r="N2346" s="25">
        <f>IFERROR(VLOOKUP(M2346,Data!$J$1:$K$58,2,0),"")</f>
        <v>56989844861</v>
      </c>
      <c r="O2346" s="27" t="s">
        <v>301</v>
      </c>
      <c r="P2346" s="27"/>
      <c r="Q2346" s="27" t="s">
        <v>229</v>
      </c>
      <c r="R2346" s="27" t="s">
        <v>74</v>
      </c>
      <c r="S2346" s="27" t="s">
        <v>300</v>
      </c>
      <c r="T2346" s="27"/>
      <c r="U2346" s="28">
        <v>46127</v>
      </c>
      <c r="X2346" s="27"/>
      <c r="Y2346" s="27"/>
      <c r="Z2346" s="29"/>
      <c r="AA2346" s="29">
        <v>0.41319444444444442</v>
      </c>
      <c r="AB2346" s="29">
        <v>0.49305555555555558</v>
      </c>
      <c r="AC2346" s="30">
        <v>46127</v>
      </c>
      <c r="AD2346" s="15" t="str">
        <f>IF(Tabla2[[#This Row],[HORA ENTREGA]]="DIRECTO","On time", IF(AA2346&lt;&gt;"",IF(Tabla2[[#This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46" s="15" t="str">
        <f>MID(Tabla2[[#This Row],[TIPO]],1,3)</f>
        <v xml:space="preserve">40 </v>
      </c>
      <c r="AF23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RENDIC S.A. */ Cont: * TIIU4469578*/ HR Entrega: *11:00* /Dirección: *Avenida Miraflores 9700-Bodega 4C, PUDAHUEL</v>
      </c>
      <c r="AG2346" s="38" t="str">
        <f>IFERROR(HYPERLINK("https://wa.me/"&amp;Tabla2[[#This Row],[CONTACTO]]&amp;"?text="&amp;Tabla2[[#This Row],[Mensaje]],"Enviar mensaje"),"")</f>
        <v>Enviar mensaje</v>
      </c>
      <c r="AH2346" s="15" t="str">
        <f>CONCATENATE(A2346,F2346)</f>
        <v>2345TIIU4469578</v>
      </c>
      <c r="AI2346" s="15" t="str">
        <f>CONCATENATE("ENT-",A2346)</f>
        <v>ENT-2345</v>
      </c>
      <c r="AJ2346" s="15" t="str">
        <f>IF(Tabla2[[#This Row],[Op]]&lt;&gt;"","ENTREGA","")</f>
        <v>ENTREGA</v>
      </c>
      <c r="AK2346" s="40" t="str">
        <f>(Tabla2[[#This Row],[FECHA ENTREGA]]&amp;Tabla2[[#This Row],[HORA ENTREGA]])</f>
        <v>461270,458333333333333</v>
      </c>
      <c r="AL2346" s="34" t="str">
        <f>IFERROR(HYPERLINK("https://wa.me/"&amp;Tabla2[[#This Row],[CONTACTO]]&amp;"?text="&amp;Tabla2[[#This Row],[Mensaje]]),"")</f>
        <v>https://wa.me/56989844861?text=Hola!%0AServicio del día 15-04%0A *Cliente:* RENDIC S.A. */ Cont: * TIIU4469578*/ HR Entrega: *11:00* /Dirección: *Avenida Miraflores 9700-Bodega 4C, PUDAHUEL</v>
      </c>
    </row>
    <row r="2347" spans="1:38" s="15" customFormat="1" ht="16.5" customHeight="1" x14ac:dyDescent="0.2">
      <c r="A2347" s="15">
        <f>ROW(A2346)</f>
        <v>2346</v>
      </c>
      <c r="B2347" s="15">
        <f>IF(J2347=J2346,B2346+1,1)</f>
        <v>35</v>
      </c>
      <c r="C2347" s="15" t="s">
        <v>566</v>
      </c>
      <c r="D2347" s="25" t="s">
        <v>122</v>
      </c>
      <c r="E2347" s="27" t="s">
        <v>120</v>
      </c>
      <c r="F2347" s="27" t="s">
        <v>456</v>
      </c>
      <c r="G2347" s="27" t="s">
        <v>456</v>
      </c>
      <c r="H2347" s="27" t="s">
        <v>120</v>
      </c>
      <c r="I2347" s="27" t="s">
        <v>120</v>
      </c>
      <c r="J2347" s="28">
        <v>46127</v>
      </c>
      <c r="K2347" s="26">
        <v>0.29166666666666669</v>
      </c>
      <c r="L2347" s="26"/>
      <c r="M2347" s="27" t="s">
        <v>567</v>
      </c>
      <c r="N2347" s="25">
        <f>IFERROR(VLOOKUP(M2347,Data!$J$1:$K$58,2,0),"")</f>
        <v>56964069749</v>
      </c>
      <c r="O2347" s="27" t="s">
        <v>568</v>
      </c>
      <c r="P2347" s="27"/>
      <c r="Q2347" s="27" t="s">
        <v>569</v>
      </c>
      <c r="R2347" s="27"/>
      <c r="S2347" s="27"/>
      <c r="T2347" s="27"/>
      <c r="U2347" s="28"/>
      <c r="X2347" s="27"/>
      <c r="Y2347" s="27" t="s">
        <v>2271</v>
      </c>
      <c r="Z2347" s="29"/>
      <c r="AA2347" s="29"/>
      <c r="AB2347" s="29"/>
      <c r="AC2347" s="30"/>
      <c r="AD2347" s="15" t="str">
        <f>IF(Tabla2[[#This Row],[HORA ENTREGA]]="DIRECTO","On time", IF(AA2347&lt;&gt;"",IF(Tabla2[[#This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347" s="15" t="str">
        <f>MID(Tabla2[[#This Row],[TIPO]],1,3)</f>
        <v>RAM</v>
      </c>
      <c r="AF23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RITRAMA S.A. */ Cont: * RAMPLA*/ HR Entrega: *07:00* /Dirección: *AV. TUPUNGATO 3420, PLACILLA</v>
      </c>
      <c r="AG2347" s="38" t="str">
        <f>IFERROR(HYPERLINK("https://wa.me/"&amp;Tabla2[[#This Row],[CONTACTO]]&amp;"?text="&amp;Tabla2[[#This Row],[Mensaje]],"Enviar mensaje"),"")</f>
        <v>Enviar mensaje</v>
      </c>
      <c r="AH2347" s="15" t="str">
        <f>CONCATENATE(A2347,F2347)</f>
        <v>2346RAMPLA</v>
      </c>
      <c r="AI2347" s="15" t="str">
        <f>CONCATENATE("ENT-",A2347)</f>
        <v>ENT-2346</v>
      </c>
      <c r="AJ2347" s="15" t="str">
        <f>IF(Tabla2[[#This Row],[Op]]&lt;&gt;"","ENTREGA","")</f>
        <v>ENTREGA</v>
      </c>
      <c r="AK2347" s="40" t="str">
        <f>(Tabla2[[#This Row],[FECHA ENTREGA]]&amp;Tabla2[[#This Row],[HORA ENTREGA]])</f>
        <v>461270,291666666666667</v>
      </c>
      <c r="AL2347" s="34" t="str">
        <f>IFERROR(HYPERLINK("https://wa.me/"&amp;Tabla2[[#This Row],[CONTACTO]]&amp;"?text="&amp;Tabla2[[#This Row],[Mensaje]]),"")</f>
        <v>https://wa.me/56964069749?text=Hola!%0AServicio del día 15-04%0A *Cliente:* RITRAMA S.A. */ Cont: * RAMPLA*/ HR Entrega: *07:00* /Dirección: *AV. TUPUNGATO 3420, PLACILLA</v>
      </c>
    </row>
    <row r="2348" spans="1:38" s="15" customFormat="1" ht="16.5" customHeight="1" x14ac:dyDescent="0.2">
      <c r="A2348" s="15">
        <f>ROW(A2347)</f>
        <v>2347</v>
      </c>
      <c r="B2348" s="15">
        <f>IF(J2348=J2347,B2347+1,1)</f>
        <v>36</v>
      </c>
      <c r="C2348" s="15" t="s">
        <v>566</v>
      </c>
      <c r="D2348" s="25" t="s">
        <v>122</v>
      </c>
      <c r="E2348" s="27" t="s">
        <v>120</v>
      </c>
      <c r="F2348" s="27" t="s">
        <v>456</v>
      </c>
      <c r="G2348" s="27" t="s">
        <v>456</v>
      </c>
      <c r="H2348" s="27" t="s">
        <v>120</v>
      </c>
      <c r="I2348" s="27" t="s">
        <v>120</v>
      </c>
      <c r="J2348" s="28">
        <v>46127</v>
      </c>
      <c r="K2348" s="26">
        <v>0.29166666666666669</v>
      </c>
      <c r="L2348" s="26"/>
      <c r="M2348" s="27" t="s">
        <v>570</v>
      </c>
      <c r="N2348" s="25">
        <f>IFERROR(VLOOKUP(M2348,Data!$J$1:$K$58,2,0),"")</f>
        <v>56973887322</v>
      </c>
      <c r="O2348" s="27" t="s">
        <v>738</v>
      </c>
      <c r="P2348" s="27"/>
      <c r="Q2348" s="27" t="s">
        <v>569</v>
      </c>
      <c r="R2348" s="27"/>
      <c r="S2348" s="27"/>
      <c r="T2348" s="27"/>
      <c r="U2348" s="28"/>
      <c r="X2348" s="27"/>
      <c r="Y2348" s="27" t="s">
        <v>2271</v>
      </c>
      <c r="Z2348" s="29"/>
      <c r="AA2348" s="29"/>
      <c r="AB2348" s="29"/>
      <c r="AC2348" s="30"/>
      <c r="AD2348" s="15" t="str">
        <f>IF(Tabla2[[#This Row],[HORA ENTREGA]]="DIRECTO","On time", IF(AA2348&lt;&gt;"",IF(Tabla2[[#This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348" s="15" t="str">
        <f>MID(Tabla2[[#This Row],[TIPO]],1,3)</f>
        <v>RAM</v>
      </c>
      <c r="AF23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RITRAMA S.A. */ Cont: * RAMPLA*/ HR Entrega: *07:00* /Dirección: *AV. TUPUNGATO 3420, PLACILLA</v>
      </c>
      <c r="AG2348" s="38" t="str">
        <f>IFERROR(HYPERLINK("https://wa.me/"&amp;Tabla2[[#This Row],[CONTACTO]]&amp;"?text="&amp;Tabla2[[#This Row],[Mensaje]],"Enviar mensaje"),"")</f>
        <v>Enviar mensaje</v>
      </c>
      <c r="AH2348" s="15" t="str">
        <f>CONCATENATE(A2348,F2348)</f>
        <v>2347RAMPLA</v>
      </c>
      <c r="AI2348" s="15" t="str">
        <f>CONCATENATE("ENT-",A2348)</f>
        <v>ENT-2347</v>
      </c>
      <c r="AJ2348" s="15" t="str">
        <f>IF(Tabla2[[#This Row],[Op]]&lt;&gt;"","ENTREGA","")</f>
        <v>ENTREGA</v>
      </c>
      <c r="AK2348" s="40" t="str">
        <f>(Tabla2[[#This Row],[FECHA ENTREGA]]&amp;Tabla2[[#This Row],[HORA ENTREGA]])</f>
        <v>461270,291666666666667</v>
      </c>
      <c r="AL2348" s="34" t="str">
        <f>IFERROR(HYPERLINK("https://wa.me/"&amp;Tabla2[[#This Row],[CONTACTO]]&amp;"?text="&amp;Tabla2[[#This Row],[Mensaje]]),"")</f>
        <v>https://wa.me/56973887322?text=Hola!%0AServicio del día 15-04%0A *Cliente:* RITRAMA S.A. */ Cont: * RAMPLA*/ HR Entrega: *07:00* /Dirección: *AV. TUPUNGATO 3420, PLACILLA</v>
      </c>
    </row>
    <row r="2349" spans="1:38" s="15" customFormat="1" ht="16.5" customHeight="1" x14ac:dyDescent="0.2">
      <c r="A2349" s="15">
        <f>ROW(A2348)</f>
        <v>2348</v>
      </c>
      <c r="B2349" s="15">
        <f>IF(J2349=J2348,B2348+1,1)</f>
        <v>37</v>
      </c>
      <c r="C2349" s="15" t="s">
        <v>236</v>
      </c>
      <c r="D2349" s="25" t="s">
        <v>39</v>
      </c>
      <c r="E2349" s="27">
        <v>508693</v>
      </c>
      <c r="F2349" s="27" t="s">
        <v>3624</v>
      </c>
      <c r="G2349" s="27" t="s">
        <v>64</v>
      </c>
      <c r="H2349" s="27">
        <v>27135</v>
      </c>
      <c r="I2349" s="27" t="s">
        <v>42</v>
      </c>
      <c r="J2349" s="28">
        <v>46127</v>
      </c>
      <c r="K2349" s="26">
        <v>0.22916666666666666</v>
      </c>
      <c r="L2349" s="26"/>
      <c r="M2349" s="27" t="s">
        <v>72</v>
      </c>
      <c r="N2349" s="25">
        <f>IFERROR(VLOOKUP(M2349,Data!$J$1:$K$58,2,0),"")</f>
        <v>56978089148</v>
      </c>
      <c r="O2349" s="27" t="s">
        <v>73</v>
      </c>
      <c r="P2349" s="27"/>
      <c r="Q2349" s="27" t="s">
        <v>1785</v>
      </c>
      <c r="R2349" s="27" t="s">
        <v>74</v>
      </c>
      <c r="S2349" s="27" t="s">
        <v>147</v>
      </c>
      <c r="T2349" s="27"/>
      <c r="U2349" s="28">
        <v>46127</v>
      </c>
      <c r="X2349" s="27"/>
      <c r="Y2349" s="27"/>
      <c r="Z2349" s="29"/>
      <c r="AA2349" s="29">
        <v>0.22708333333333333</v>
      </c>
      <c r="AB2349" s="29">
        <v>0.4201388888888889</v>
      </c>
      <c r="AC2349" s="30">
        <v>46127</v>
      </c>
      <c r="AD2349" s="15" t="str">
        <f>IF(Tabla2[[#This Row],[HORA ENTREGA]]="DIRECTO","On time", IF(AA2349&lt;&gt;"",IF(Tabla2[[#This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49" s="15" t="str">
        <f>MID(Tabla2[[#This Row],[TIPO]],1,3)</f>
        <v xml:space="preserve">20 </v>
      </c>
      <c r="AF23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SOCIEDAD COMERCIAL MARBEN PETS LTDA */ Cont: * CXDU1952887*/ HR Entrega: *05:30* /Dirección: *El ventisquero 1318. RENCA</v>
      </c>
      <c r="AG2349" s="38" t="str">
        <f>IFERROR(HYPERLINK("https://wa.me/"&amp;Tabla2[[#This Row],[CONTACTO]]&amp;"?text="&amp;Tabla2[[#This Row],[Mensaje]],"Enviar mensaje"),"")</f>
        <v>Enviar mensaje</v>
      </c>
      <c r="AH2349" s="15" t="str">
        <f>CONCATENATE(A2349,F2349)</f>
        <v>2348CXDU1952887</v>
      </c>
      <c r="AI2349" s="15" t="str">
        <f>CONCATENATE("ENT-",A2349)</f>
        <v>ENT-2348</v>
      </c>
      <c r="AJ2349" s="15" t="str">
        <f>IF(Tabla2[[#This Row],[Op]]&lt;&gt;"","ENTREGA","")</f>
        <v>ENTREGA</v>
      </c>
      <c r="AK2349" s="40" t="str">
        <f>(Tabla2[[#This Row],[FECHA ENTREGA]]&amp;Tabla2[[#This Row],[HORA ENTREGA]])</f>
        <v>461270,229166666666667</v>
      </c>
      <c r="AL2349" s="34" t="str">
        <f>IFERROR(HYPERLINK("https://wa.me/"&amp;Tabla2[[#This Row],[CONTACTO]]&amp;"?text="&amp;Tabla2[[#This Row],[Mensaje]]),"")</f>
        <v>https://wa.me/56978089148?text=Hola!%0AServicio del día 15-04%0A *Cliente:* SOCIEDAD COMERCIAL MARBEN PETS LTDA */ Cont: * CXDU1952887*/ HR Entrega: *05:30* /Dirección: *El ventisquero 1318. RENCA</v>
      </c>
    </row>
    <row r="2350" spans="1:38" s="15" customFormat="1" ht="16.5" customHeight="1" x14ac:dyDescent="0.2">
      <c r="A2350" s="15">
        <f>ROW(A2349)</f>
        <v>2349</v>
      </c>
      <c r="B2350" s="15">
        <f>IF(J2350=J2349,B2349+1,1)</f>
        <v>38</v>
      </c>
      <c r="C2350" s="15" t="s">
        <v>236</v>
      </c>
      <c r="D2350" s="25" t="s">
        <v>39</v>
      </c>
      <c r="E2350" s="27">
        <v>298775</v>
      </c>
      <c r="F2350" s="27" t="s">
        <v>3625</v>
      </c>
      <c r="G2350" s="27" t="s">
        <v>64</v>
      </c>
      <c r="H2350" s="27">
        <v>30000</v>
      </c>
      <c r="I2350" s="27" t="s">
        <v>42</v>
      </c>
      <c r="J2350" s="28">
        <v>46127</v>
      </c>
      <c r="K2350" s="26">
        <v>0.54166666666666663</v>
      </c>
      <c r="L2350" s="26"/>
      <c r="M2350" s="27" t="s">
        <v>433</v>
      </c>
      <c r="N2350" s="25">
        <f>IFERROR(VLOOKUP(M2350,Data!$J$1:$K$58,2,0),"")</f>
        <v>56994354094</v>
      </c>
      <c r="O2350" s="27" t="s">
        <v>181</v>
      </c>
      <c r="P2350" s="27"/>
      <c r="Q2350" s="27" t="s">
        <v>2805</v>
      </c>
      <c r="R2350" s="27" t="s">
        <v>169</v>
      </c>
      <c r="S2350" s="27" t="s">
        <v>112</v>
      </c>
      <c r="T2350" s="27"/>
      <c r="U2350" s="28">
        <v>46127</v>
      </c>
      <c r="X2350" s="27"/>
      <c r="Y2350" s="27"/>
      <c r="Z2350" s="29"/>
      <c r="AA2350" s="29">
        <v>0.37152777777777779</v>
      </c>
      <c r="AB2350" s="29">
        <v>0.4861111111111111</v>
      </c>
      <c r="AC2350" s="30">
        <v>46127</v>
      </c>
      <c r="AD2350" s="15" t="str">
        <f>IF(Tabla2[[#This Row],[HORA ENTREGA]]="DIRECTO","On time", IF(AA2350&lt;&gt;"",IF(Tabla2[[#This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0" s="15" t="str">
        <f>MID(Tabla2[[#This Row],[TIPO]],1,3)</f>
        <v xml:space="preserve">20 </v>
      </c>
      <c r="AF23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SOCIEDAD COMERCIAL MARBEN PETS LTDA */ Cont: * MSNU3039794*/ HR Entrega: *13:00* /Dirección: *RL705UTA F-852 LA FRAGUA 931, LOTE NUMERO 32 bodega principal</v>
      </c>
      <c r="AG2350" s="38" t="str">
        <f>IFERROR(HYPERLINK("https://wa.me/"&amp;Tabla2[[#This Row],[CONTACTO]]&amp;"?text="&amp;Tabla2[[#This Row],[Mensaje]],"Enviar mensaje"),"")</f>
        <v>Enviar mensaje</v>
      </c>
      <c r="AH2350" s="15" t="str">
        <f>CONCATENATE(A2350,F2350)</f>
        <v>2349MSNU3039794</v>
      </c>
      <c r="AI2350" s="15" t="str">
        <f>CONCATENATE("ENT-",A2350)</f>
        <v>ENT-2349</v>
      </c>
      <c r="AJ2350" s="15" t="str">
        <f>IF(Tabla2[[#This Row],[Op]]&lt;&gt;"","ENTREGA","")</f>
        <v>ENTREGA</v>
      </c>
      <c r="AK2350" s="40" t="str">
        <f>(Tabla2[[#This Row],[FECHA ENTREGA]]&amp;Tabla2[[#This Row],[HORA ENTREGA]])</f>
        <v>461270,541666666666667</v>
      </c>
      <c r="AL2350" s="34" t="str">
        <f>IFERROR(HYPERLINK("https://wa.me/"&amp;Tabla2[[#This Row],[CONTACTO]]&amp;"?text="&amp;Tabla2[[#This Row],[Mensaje]]),"")</f>
        <v>https://wa.me/56994354094?text=Hola!%0AServicio del día 15-04%0A *Cliente:* SOCIEDAD COMERCIAL MARBEN PETS LTDA */ Cont: * MSNU3039794*/ HR Entrega: *13:00* /Dirección: *RL705UTA F-852 LA FRAGUA 931, LOTE NUMERO 32 bodega principal</v>
      </c>
    </row>
    <row r="2351" spans="1:38" s="15" customFormat="1" ht="16.5" customHeight="1" x14ac:dyDescent="0.2">
      <c r="A2351" s="15">
        <f>ROW(A2350)</f>
        <v>2350</v>
      </c>
      <c r="B2351" s="15">
        <f>IF(J2351=J2350,B2350+1,1)</f>
        <v>39</v>
      </c>
      <c r="C2351" s="15" t="s">
        <v>236</v>
      </c>
      <c r="D2351" s="25" t="s">
        <v>39</v>
      </c>
      <c r="E2351" s="27">
        <v>298775</v>
      </c>
      <c r="F2351" s="27" t="s">
        <v>3626</v>
      </c>
      <c r="G2351" s="27" t="s">
        <v>64</v>
      </c>
      <c r="H2351" s="27">
        <v>30000</v>
      </c>
      <c r="I2351" s="27" t="s">
        <v>42</v>
      </c>
      <c r="J2351" s="28">
        <v>46127</v>
      </c>
      <c r="K2351" s="26">
        <v>0.54166666666666663</v>
      </c>
      <c r="L2351" s="26"/>
      <c r="M2351" s="27" t="s">
        <v>433</v>
      </c>
      <c r="N2351" s="25">
        <f>IFERROR(VLOOKUP(M2351,Data!$J$1:$K$58,2,0),"")</f>
        <v>56994354094</v>
      </c>
      <c r="O2351" s="27" t="s">
        <v>181</v>
      </c>
      <c r="P2351" s="27"/>
      <c r="Q2351" s="27" t="s">
        <v>2805</v>
      </c>
      <c r="R2351" s="27" t="s">
        <v>169</v>
      </c>
      <c r="S2351" s="27" t="s">
        <v>325</v>
      </c>
      <c r="T2351" s="27"/>
      <c r="U2351" s="28">
        <v>46127</v>
      </c>
      <c r="X2351" s="27"/>
      <c r="Y2351" s="27"/>
      <c r="Z2351" s="29"/>
      <c r="AA2351" s="29">
        <v>0.49513888888888891</v>
      </c>
      <c r="AB2351" s="29">
        <v>0.61944444444444446</v>
      </c>
      <c r="AC2351" s="30">
        <v>46127</v>
      </c>
      <c r="AD2351" s="15" t="str">
        <f>IF(Tabla2[[#This Row],[HORA ENTREGA]]="DIRECTO","On time", IF(AA2351&lt;&gt;"",IF(Tabla2[[#This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1" s="15" t="str">
        <f>MID(Tabla2[[#This Row],[TIPO]],1,3)</f>
        <v xml:space="preserve">20 </v>
      </c>
      <c r="AF23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SOCIEDAD COMERCIAL MARBEN PETS LTDA */ Cont: * MSMU3824957*/ HR Entrega: *13:00* /Dirección: *RL705UTA F-852 LA FRAGUA 931, LOTE NUMERO 32 bodega principal</v>
      </c>
      <c r="AG2351" s="38" t="str">
        <f>IFERROR(HYPERLINK("https://wa.me/"&amp;Tabla2[[#This Row],[CONTACTO]]&amp;"?text="&amp;Tabla2[[#This Row],[Mensaje]],"Enviar mensaje"),"")</f>
        <v>Enviar mensaje</v>
      </c>
      <c r="AH2351" s="15" t="str">
        <f>CONCATENATE(A2351,F2351)</f>
        <v>2350MSMU3824957</v>
      </c>
      <c r="AI2351" s="15" t="str">
        <f>CONCATENATE("ENT-",A2351)</f>
        <v>ENT-2350</v>
      </c>
      <c r="AJ2351" s="15" t="str">
        <f>IF(Tabla2[[#This Row],[Op]]&lt;&gt;"","ENTREGA","")</f>
        <v>ENTREGA</v>
      </c>
      <c r="AK2351" s="40" t="str">
        <f>(Tabla2[[#This Row],[FECHA ENTREGA]]&amp;Tabla2[[#This Row],[HORA ENTREGA]])</f>
        <v>461270,541666666666667</v>
      </c>
      <c r="AL2351" s="34" t="str">
        <f>IFERROR(HYPERLINK("https://wa.me/"&amp;Tabla2[[#This Row],[CONTACTO]]&amp;"?text="&amp;Tabla2[[#This Row],[Mensaje]]),"")</f>
        <v>https://wa.me/56994354094?text=Hola!%0AServicio del día 15-04%0A *Cliente:* SOCIEDAD COMERCIAL MARBEN PETS LTDA */ Cont: * MSMU3824957*/ HR Entrega: *13:00* /Dirección: *RL705UTA F-852 LA FRAGUA 931, LOTE NUMERO 32 bodega principal</v>
      </c>
    </row>
    <row r="2352" spans="1:38" s="15" customFormat="1" ht="16.5" customHeight="1" x14ac:dyDescent="0.2">
      <c r="A2352" s="15">
        <f>ROW(A2351)</f>
        <v>2351</v>
      </c>
      <c r="B2352" s="15">
        <f>IF(J2352=J2351,B2351+1,1)</f>
        <v>40</v>
      </c>
      <c r="C2352" s="15" t="s">
        <v>236</v>
      </c>
      <c r="D2352" s="25" t="s">
        <v>39</v>
      </c>
      <c r="E2352" s="27">
        <v>508693</v>
      </c>
      <c r="F2352" s="27" t="s">
        <v>3627</v>
      </c>
      <c r="G2352" s="27" t="s">
        <v>64</v>
      </c>
      <c r="H2352" s="27">
        <v>27135</v>
      </c>
      <c r="I2352" s="27" t="s">
        <v>42</v>
      </c>
      <c r="J2352" s="28">
        <v>46127</v>
      </c>
      <c r="K2352" s="26">
        <v>0.70833333333333337</v>
      </c>
      <c r="L2352" s="26"/>
      <c r="M2352" s="27" t="s">
        <v>172</v>
      </c>
      <c r="N2352" s="25">
        <f>IFERROR(VLOOKUP(M2352,Data!$J$1:$K$58,2,0),"")</f>
        <v>56985215946</v>
      </c>
      <c r="O2352" s="27" t="s">
        <v>173</v>
      </c>
      <c r="P2352" s="27"/>
      <c r="Q2352" s="27" t="s">
        <v>908</v>
      </c>
      <c r="R2352" s="27" t="s">
        <v>74</v>
      </c>
      <c r="S2352" s="27" t="s">
        <v>3620</v>
      </c>
      <c r="T2352" s="27"/>
      <c r="U2352" s="28">
        <v>46128</v>
      </c>
      <c r="X2352" s="27"/>
      <c r="Y2352" s="27"/>
      <c r="Z2352" s="29"/>
      <c r="AA2352" s="29">
        <v>0.75416666666666665</v>
      </c>
      <c r="AB2352" s="29">
        <v>0.85069444444444442</v>
      </c>
      <c r="AC2352" s="30">
        <v>46127</v>
      </c>
      <c r="AD2352" s="15" t="str">
        <f>IF(Tabla2[[#This Row],[HORA ENTREGA]]="DIRECTO","On time", IF(AA2352&lt;&gt;"",IF(Tabla2[[#This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52" s="15" t="str">
        <f>MID(Tabla2[[#This Row],[TIPO]],1,3)</f>
        <v xml:space="preserve">20 </v>
      </c>
      <c r="AF23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SOCIEDAD COMERCIAL MARBEN PETS LTDA */ Cont: * CAIU2782596*/ HR Entrega: *17:00* /Dirección: *Avenida Buzeta #3558. Estación central. Bodega 48</v>
      </c>
      <c r="AG2352" s="38" t="str">
        <f>IFERROR(HYPERLINK("https://wa.me/"&amp;Tabla2[[#This Row],[CONTACTO]]&amp;"?text="&amp;Tabla2[[#This Row],[Mensaje]],"Enviar mensaje"),"")</f>
        <v>Enviar mensaje</v>
      </c>
      <c r="AH2352" s="15" t="str">
        <f>CONCATENATE(A2352,F2352)</f>
        <v>2351CAIU2782596</v>
      </c>
      <c r="AI2352" s="15" t="str">
        <f>CONCATENATE("ENT-",A2352)</f>
        <v>ENT-2351</v>
      </c>
      <c r="AJ2352" s="15" t="str">
        <f>IF(Tabla2[[#This Row],[Op]]&lt;&gt;"","ENTREGA","")</f>
        <v>ENTREGA</v>
      </c>
      <c r="AK2352" s="40" t="str">
        <f>(Tabla2[[#This Row],[FECHA ENTREGA]]&amp;Tabla2[[#This Row],[HORA ENTREGA]])</f>
        <v>461270,708333333333333</v>
      </c>
      <c r="AL2352" s="34" t="str">
        <f>IFERROR(HYPERLINK("https://wa.me/"&amp;Tabla2[[#This Row],[CONTACTO]]&amp;"?text="&amp;Tabla2[[#This Row],[Mensaje]]),"")</f>
        <v>https://wa.me/56985215946?text=Hola!%0AServicio del día 15-04%0A *Cliente:* SOCIEDAD COMERCIAL MARBEN PETS LTDA */ Cont: * CAIU2782596*/ HR Entrega: *17:00* /Dirección: *Avenida Buzeta #3558. Estación central. Bodega 48</v>
      </c>
    </row>
    <row r="2353" spans="1:38" s="15" customFormat="1" ht="16.5" customHeight="1" x14ac:dyDescent="0.2">
      <c r="A2353" s="15">
        <f>ROW(A2352)</f>
        <v>2352</v>
      </c>
      <c r="B2353" s="15">
        <f>IF(J2353=J2352,B2352+1,1)</f>
        <v>41</v>
      </c>
      <c r="C2353" s="15" t="s">
        <v>239</v>
      </c>
      <c r="D2353" s="25" t="s">
        <v>39</v>
      </c>
      <c r="E2353" s="27">
        <v>302665</v>
      </c>
      <c r="F2353" s="27" t="s">
        <v>3628</v>
      </c>
      <c r="G2353" s="27" t="s">
        <v>41</v>
      </c>
      <c r="H2353" s="27">
        <v>17337</v>
      </c>
      <c r="I2353" s="27" t="s">
        <v>42</v>
      </c>
      <c r="J2353" s="28">
        <v>46127</v>
      </c>
      <c r="K2353" s="26">
        <v>0.33333333333333331</v>
      </c>
      <c r="L2353" s="26"/>
      <c r="M2353" s="27" t="s">
        <v>347</v>
      </c>
      <c r="N2353" s="25">
        <f>IFERROR(VLOOKUP(M2353,Data!$J$1:$K$58,2,0),"")</f>
        <v>56976511010</v>
      </c>
      <c r="O2353" s="27" t="s">
        <v>516</v>
      </c>
      <c r="P2353" s="27"/>
      <c r="Q2353" s="27" t="s">
        <v>1036</v>
      </c>
      <c r="R2353" s="27" t="s">
        <v>48</v>
      </c>
      <c r="S2353" s="27" t="s">
        <v>3101</v>
      </c>
      <c r="T2353" s="27"/>
      <c r="U2353" s="28">
        <v>46127</v>
      </c>
      <c r="X2353" s="27"/>
      <c r="Y2353" s="27"/>
      <c r="Z2353" s="29"/>
      <c r="AA2353" s="29">
        <v>0.3034722222222222</v>
      </c>
      <c r="AB2353" s="29">
        <v>0.53819444444444442</v>
      </c>
      <c r="AC2353" s="30">
        <v>46127</v>
      </c>
      <c r="AD2353" s="15" t="str">
        <f>IF(Tabla2[[#This Row],[HORA ENTREGA]]="DIRECTO","On time", IF(AA2353&lt;&gt;"",IF(Tabla2[[#This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3" s="15" t="str">
        <f>MID(Tabla2[[#This Row],[TIPO]],1,3)</f>
        <v xml:space="preserve">40 </v>
      </c>
      <c r="AF23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SUPERMERCADO DEL NEUMATICO LTDA */ Cont: * CMAU5842921*/ HR Entrega: *08:00* /Dirección: *AV. GENERAL VELASQUEZ 10901, SAN BERNARDO</v>
      </c>
      <c r="AG2353" s="38" t="str">
        <f>IFERROR(HYPERLINK("https://wa.me/"&amp;Tabla2[[#This Row],[CONTACTO]]&amp;"?text="&amp;Tabla2[[#This Row],[Mensaje]],"Enviar mensaje"),"")</f>
        <v>Enviar mensaje</v>
      </c>
      <c r="AH2353" s="15" t="str">
        <f>CONCATENATE(A2353,F2353)</f>
        <v>2352CMAU5842921</v>
      </c>
      <c r="AI2353" s="15" t="str">
        <f>CONCATENATE("ENT-",A2353)</f>
        <v>ENT-2352</v>
      </c>
      <c r="AJ2353" s="15" t="str">
        <f>IF(Tabla2[[#This Row],[Op]]&lt;&gt;"","ENTREGA","")</f>
        <v>ENTREGA</v>
      </c>
      <c r="AK2353" s="40" t="str">
        <f>(Tabla2[[#This Row],[FECHA ENTREGA]]&amp;Tabla2[[#This Row],[HORA ENTREGA]])</f>
        <v>461270,333333333333333</v>
      </c>
      <c r="AL2353" s="34" t="str">
        <f>IFERROR(HYPERLINK("https://wa.me/"&amp;Tabla2[[#This Row],[CONTACTO]]&amp;"?text="&amp;Tabla2[[#This Row],[Mensaje]]),"")</f>
        <v>https://wa.me/56976511010?text=Hola!%0AServicio del día 15-04%0A *Cliente:* SUPERMERCADO DEL NEUMATICO LTDA */ Cont: * CMAU5842921*/ HR Entrega: *08:00* /Dirección: *AV. GENERAL VELASQUEZ 10901, SAN BERNARDO</v>
      </c>
    </row>
    <row r="2354" spans="1:38" s="15" customFormat="1" ht="16.5" customHeight="1" x14ac:dyDescent="0.2">
      <c r="A2354" s="15">
        <f>ROW(A2353)</f>
        <v>2353</v>
      </c>
      <c r="B2354" s="15">
        <f>IF(J2354=J2353,B2353+1,1)</f>
        <v>42</v>
      </c>
      <c r="C2354" s="15" t="s">
        <v>447</v>
      </c>
      <c r="D2354" s="25" t="s">
        <v>39</v>
      </c>
      <c r="E2354" s="27">
        <v>386898</v>
      </c>
      <c r="F2354" s="27" t="s">
        <v>3629</v>
      </c>
      <c r="G2354" s="27" t="s">
        <v>41</v>
      </c>
      <c r="H2354" s="27">
        <v>7218</v>
      </c>
      <c r="I2354" s="27" t="s">
        <v>3630</v>
      </c>
      <c r="J2354" s="28">
        <v>46127</v>
      </c>
      <c r="K2354" s="26">
        <v>0.33333333333333331</v>
      </c>
      <c r="L2354" s="26"/>
      <c r="M2354" s="27" t="s">
        <v>51</v>
      </c>
      <c r="N2354" s="25">
        <f>IFERROR(VLOOKUP(M2354,Data!$J$1:$K$58,2,0),"")</f>
        <v>56967256951</v>
      </c>
      <c r="O2354" s="27" t="s">
        <v>52</v>
      </c>
      <c r="P2354" s="27"/>
      <c r="Q2354" s="27" t="s">
        <v>450</v>
      </c>
      <c r="R2354" s="27" t="s">
        <v>183</v>
      </c>
      <c r="S2354" s="27" t="s">
        <v>3219</v>
      </c>
      <c r="T2354" s="27"/>
      <c r="U2354" s="28">
        <v>46127</v>
      </c>
      <c r="X2354" s="27"/>
      <c r="Y2354" s="27"/>
      <c r="Z2354" s="29"/>
      <c r="AA2354" s="29">
        <v>0.30902777777777779</v>
      </c>
      <c r="AB2354" s="29">
        <v>0.4236111111111111</v>
      </c>
      <c r="AC2354" s="30">
        <v>46127</v>
      </c>
      <c r="AD2354" s="15" t="str">
        <f>IF(Tabla2[[#This Row],[HORA ENTREGA]]="DIRECTO","On time", IF(AA2354&lt;&gt;"",IF(Tabla2[[#This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4" s="15" t="str">
        <f>MID(Tabla2[[#This Row],[TIPO]],1,3)</f>
        <v xml:space="preserve">40 </v>
      </c>
      <c r="AF23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TECNIKA S A */ Cont: * TXGU8982598*/ HR Entrega: *08:00* /Dirección: *Los Olivos 1270, Pudahuel</v>
      </c>
      <c r="AG2354" s="38" t="str">
        <f>IFERROR(HYPERLINK("https://wa.me/"&amp;Tabla2[[#This Row],[CONTACTO]]&amp;"?text="&amp;Tabla2[[#This Row],[Mensaje]],"Enviar mensaje"),"")</f>
        <v>Enviar mensaje</v>
      </c>
      <c r="AH2354" s="15" t="str">
        <f>CONCATENATE(A2354,F2354)</f>
        <v>2353TXGU8982598</v>
      </c>
      <c r="AI2354" s="15" t="str">
        <f>CONCATENATE("ENT-",A2354)</f>
        <v>ENT-2353</v>
      </c>
      <c r="AJ2354" s="15" t="str">
        <f>IF(Tabla2[[#This Row],[Op]]&lt;&gt;"","ENTREGA","")</f>
        <v>ENTREGA</v>
      </c>
      <c r="AK2354" s="40" t="str">
        <f>(Tabla2[[#This Row],[FECHA ENTREGA]]&amp;Tabla2[[#This Row],[HORA ENTREGA]])</f>
        <v>461270,333333333333333</v>
      </c>
      <c r="AL2354" s="34" t="str">
        <f>IFERROR(HYPERLINK("https://wa.me/"&amp;Tabla2[[#This Row],[CONTACTO]]&amp;"?text="&amp;Tabla2[[#This Row],[Mensaje]]),"")</f>
        <v>https://wa.me/56967256951?text=Hola!%0AServicio del día 15-04%0A *Cliente:* TECNIKA S A */ Cont: * TXGU8982598*/ HR Entrega: *08:00* /Dirección: *Los Olivos 1270, Pudahuel</v>
      </c>
    </row>
    <row r="2355" spans="1:38" s="15" customFormat="1" ht="16.5" customHeight="1" x14ac:dyDescent="0.2">
      <c r="A2355" s="15">
        <f>ROW(A2354)</f>
        <v>2354</v>
      </c>
      <c r="B2355" s="15">
        <f>IF(J2355=J2354,B2354+1,1)</f>
        <v>43</v>
      </c>
      <c r="C2355" s="15" t="s">
        <v>2344</v>
      </c>
      <c r="D2355" s="25" t="s">
        <v>39</v>
      </c>
      <c r="E2355" s="27">
        <v>1199708</v>
      </c>
      <c r="F2355" s="27" t="s">
        <v>3631</v>
      </c>
      <c r="G2355" s="27" t="s">
        <v>41</v>
      </c>
      <c r="H2355" s="27">
        <v>6897</v>
      </c>
      <c r="I2355" s="27" t="s">
        <v>3308</v>
      </c>
      <c r="J2355" s="28">
        <v>46127</v>
      </c>
      <c r="K2355" s="26">
        <v>0.33333333333333331</v>
      </c>
      <c r="L2355" s="26"/>
      <c r="M2355" s="27" t="s">
        <v>319</v>
      </c>
      <c r="N2355" s="25">
        <f>IFERROR(VLOOKUP(M2355,Data!$J$1:$K$58,2,0),"")</f>
        <v>56948501048</v>
      </c>
      <c r="O2355" s="27" t="s">
        <v>320</v>
      </c>
      <c r="P2355" s="27"/>
      <c r="Q2355" s="27" t="s">
        <v>3110</v>
      </c>
      <c r="R2355" s="27" t="s">
        <v>836</v>
      </c>
      <c r="S2355" s="27" t="s">
        <v>319</v>
      </c>
      <c r="T2355" s="27"/>
      <c r="U2355" s="28">
        <v>46127</v>
      </c>
      <c r="X2355" s="27"/>
      <c r="Y2355" s="27"/>
      <c r="Z2355" s="29"/>
      <c r="AA2355" s="29">
        <v>0.32708333333333334</v>
      </c>
      <c r="AB2355" s="29">
        <v>0.47569444444444442</v>
      </c>
      <c r="AC2355" s="30">
        <v>46127</v>
      </c>
      <c r="AD2355" s="15" t="str">
        <f>IF(Tabla2[[#This Row],[HORA ENTREGA]]="DIRECTO","On time", IF(AA2355&lt;&gt;"",IF(Tabla2[[#This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5" s="15" t="str">
        <f>MID(Tabla2[[#This Row],[TIPO]],1,3)</f>
        <v xml:space="preserve">40 </v>
      </c>
      <c r="AF23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THE ANDES BRANDS */ Cont: * CGMU6976775*/ HR Entrega: *08:00* /Dirección: *Boulevard Poniente, Modulos 21 y 22 Enea, Pudahuel </v>
      </c>
      <c r="AG2355" s="38" t="str">
        <f>IFERROR(HYPERLINK("https://wa.me/"&amp;Tabla2[[#This Row],[CONTACTO]]&amp;"?text="&amp;Tabla2[[#This Row],[Mensaje]],"Enviar mensaje"),"")</f>
        <v>Enviar mensaje</v>
      </c>
      <c r="AH2355" s="15" t="str">
        <f>CONCATENATE(A2355,F2355)</f>
        <v>2354CGMU6976775</v>
      </c>
      <c r="AI2355" s="15" t="str">
        <f>CONCATENATE("ENT-",A2355)</f>
        <v>ENT-2354</v>
      </c>
      <c r="AJ2355" s="15" t="str">
        <f>IF(Tabla2[[#This Row],[Op]]&lt;&gt;"","ENTREGA","")</f>
        <v>ENTREGA</v>
      </c>
      <c r="AK2355" s="40" t="str">
        <f>(Tabla2[[#This Row],[FECHA ENTREGA]]&amp;Tabla2[[#This Row],[HORA ENTREGA]])</f>
        <v>461270,333333333333333</v>
      </c>
      <c r="AL2355" s="34" t="str">
        <f>IFERROR(HYPERLINK("https://wa.me/"&amp;Tabla2[[#This Row],[CONTACTO]]&amp;"?text="&amp;Tabla2[[#This Row],[Mensaje]]),"")</f>
        <v xml:space="preserve">https://wa.me/56948501048?text=Hola!%0AServicio del día 15-04%0A *Cliente:* THE ANDES BRANDS */ Cont: * CGMU6976775*/ HR Entrega: *08:00* /Dirección: *Boulevard Poniente, Modulos 21 y 22 Enea, Pudahuel </v>
      </c>
    </row>
    <row r="2356" spans="1:38" s="15" customFormat="1" ht="16.5" customHeight="1" x14ac:dyDescent="0.2">
      <c r="A2356" s="15">
        <f>ROW(A2355)</f>
        <v>2355</v>
      </c>
      <c r="B2356" s="15">
        <f>IF(J2356=J2355,B2355+1,1)</f>
        <v>44</v>
      </c>
      <c r="C2356" s="15" t="s">
        <v>2344</v>
      </c>
      <c r="D2356" s="25" t="s">
        <v>39</v>
      </c>
      <c r="E2356" s="27">
        <v>1199699</v>
      </c>
      <c r="F2356" s="27" t="s">
        <v>3632</v>
      </c>
      <c r="G2356" s="27" t="s">
        <v>41</v>
      </c>
      <c r="H2356" s="27">
        <v>9022</v>
      </c>
      <c r="I2356" s="27" t="s">
        <v>3308</v>
      </c>
      <c r="J2356" s="28">
        <v>46127</v>
      </c>
      <c r="K2356" s="26">
        <v>0.33333333333333331</v>
      </c>
      <c r="L2356" s="26"/>
      <c r="M2356" s="27" t="s">
        <v>55</v>
      </c>
      <c r="N2356" s="25">
        <f>IFERROR(VLOOKUP(M2356,Data!$J$1:$K$58,2,0),"")</f>
        <v>56992164782</v>
      </c>
      <c r="O2356" s="27" t="s">
        <v>56</v>
      </c>
      <c r="P2356" s="27"/>
      <c r="Q2356" s="27" t="s">
        <v>3110</v>
      </c>
      <c r="R2356" s="27" t="s">
        <v>376</v>
      </c>
      <c r="S2356" s="27" t="s">
        <v>55</v>
      </c>
      <c r="T2356" s="27"/>
      <c r="U2356" s="28">
        <v>46127</v>
      </c>
      <c r="X2356" s="27"/>
      <c r="Y2356" s="27"/>
      <c r="Z2356" s="29"/>
      <c r="AA2356" s="29">
        <v>0.2986111111111111</v>
      </c>
      <c r="AB2356" s="29">
        <v>0.43055555555555558</v>
      </c>
      <c r="AC2356" s="30">
        <v>46127</v>
      </c>
      <c r="AD2356" s="15" t="str">
        <f>IF(Tabla2[[#This Row],[HORA ENTREGA]]="DIRECTO","On time", IF(AA2356&lt;&gt;"",IF(Tabla2[[#This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6" s="15" t="str">
        <f>MID(Tabla2[[#This Row],[TIPO]],1,3)</f>
        <v xml:space="preserve">40 </v>
      </c>
      <c r="AF23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15-04%0A *Cliente:* THE ANDES BRANDS */ Cont: * ECMU5794180*/ HR Entrega: *08:00* /Dirección: *Boulevard Poniente, Modulos 21 y 22 Enea, Pudahuel </v>
      </c>
      <c r="AG2356" s="38" t="str">
        <f>IFERROR(HYPERLINK("https://wa.me/"&amp;Tabla2[[#This Row],[CONTACTO]]&amp;"?text="&amp;Tabla2[[#This Row],[Mensaje]],"Enviar mensaje"),"")</f>
        <v>Enviar mensaje</v>
      </c>
      <c r="AH2356" s="15" t="str">
        <f>CONCATENATE(A2356,F2356)</f>
        <v>2355ECMU5794180</v>
      </c>
      <c r="AI2356" s="15" t="str">
        <f>CONCATENATE("ENT-",A2356)</f>
        <v>ENT-2355</v>
      </c>
      <c r="AJ2356" s="15" t="str">
        <f>IF(Tabla2[[#This Row],[Op]]&lt;&gt;"","ENTREGA","")</f>
        <v>ENTREGA</v>
      </c>
      <c r="AK2356" s="40" t="str">
        <f>(Tabla2[[#This Row],[FECHA ENTREGA]]&amp;Tabla2[[#This Row],[HORA ENTREGA]])</f>
        <v>461270,333333333333333</v>
      </c>
      <c r="AL2356" s="34" t="str">
        <f>IFERROR(HYPERLINK("https://wa.me/"&amp;Tabla2[[#This Row],[CONTACTO]]&amp;"?text="&amp;Tabla2[[#This Row],[Mensaje]]),"")</f>
        <v xml:space="preserve">https://wa.me/56992164782?text=Hola!%0AServicio del día 15-04%0A *Cliente:* THE ANDES BRANDS */ Cont: * ECMU5794180*/ HR Entrega: *08:00* /Dirección: *Boulevard Poniente, Modulos 21 y 22 Enea, Pudahuel </v>
      </c>
    </row>
    <row r="2357" spans="1:38" s="15" customFormat="1" ht="16.5" customHeight="1" x14ac:dyDescent="0.2">
      <c r="A2357" s="15">
        <f>ROW(A2356)</f>
        <v>2356</v>
      </c>
      <c r="B2357" s="15">
        <f>IF(J2357=J2356,B2356+1,1)</f>
        <v>45</v>
      </c>
      <c r="C2357" s="15" t="s">
        <v>244</v>
      </c>
      <c r="D2357" s="25" t="s">
        <v>39</v>
      </c>
      <c r="E2357" s="27">
        <v>531853</v>
      </c>
      <c r="F2357" s="27" t="s">
        <v>3633</v>
      </c>
      <c r="G2357" s="27" t="s">
        <v>41</v>
      </c>
      <c r="H2357" s="27">
        <v>9476</v>
      </c>
      <c r="I2357" s="27" t="s">
        <v>3634</v>
      </c>
      <c r="J2357" s="28">
        <v>46127</v>
      </c>
      <c r="K2357" s="26">
        <v>0.375</v>
      </c>
      <c r="L2357" s="26"/>
      <c r="M2357" s="27" t="s">
        <v>3635</v>
      </c>
      <c r="N2357" s="25">
        <f>IFERROR(VLOOKUP(M2357,Data!$J$1:$K$58,2,0),"")</f>
        <v>56944277110</v>
      </c>
      <c r="O2357" s="27" t="s">
        <v>83</v>
      </c>
      <c r="P2357" s="27"/>
      <c r="Q2357" s="27" t="s">
        <v>249</v>
      </c>
      <c r="R2357" s="27" t="s">
        <v>48</v>
      </c>
      <c r="S2357" s="27" t="s">
        <v>82</v>
      </c>
      <c r="T2357" s="27"/>
      <c r="U2357" s="28">
        <v>46127</v>
      </c>
      <c r="X2357" s="27"/>
      <c r="Y2357" s="27"/>
      <c r="Z2357" s="29"/>
      <c r="AA2357" s="29">
        <v>0.3611111111111111</v>
      </c>
      <c r="AB2357" s="29">
        <v>0.51041666666666663</v>
      </c>
      <c r="AC2357" s="30">
        <v>46127</v>
      </c>
      <c r="AD2357" s="15" t="str">
        <f>IF(Tabla2[[#This Row],[HORA ENTREGA]]="DIRECTO","On time", IF(AA2357&lt;&gt;"",IF(Tabla2[[#This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57" s="15" t="str">
        <f>MID(Tabla2[[#This Row],[TIPO]],1,3)</f>
        <v xml:space="preserve">40 </v>
      </c>
      <c r="AF23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VILLAR HERMANOS S.A. */ Cont: * BEAU4698793*/ HR Entrega: *09:00* /Dirección: *SALAR DE ATACAMA 1330, PUDAHUEL</v>
      </c>
      <c r="AG2357" s="38" t="str">
        <f>IFERROR(HYPERLINK("https://wa.me/"&amp;Tabla2[[#This Row],[CONTACTO]]&amp;"?text="&amp;Tabla2[[#This Row],[Mensaje]],"Enviar mensaje"),"")</f>
        <v>Enviar mensaje</v>
      </c>
      <c r="AH2357" s="15" t="str">
        <f>CONCATENATE(A2357,F2357)</f>
        <v>2356BEAU4698793</v>
      </c>
      <c r="AI2357" s="15" t="str">
        <f>CONCATENATE("ENT-",A2357)</f>
        <v>ENT-2356</v>
      </c>
      <c r="AJ2357" s="15" t="str">
        <f>IF(Tabla2[[#This Row],[Op]]&lt;&gt;"","ENTREGA","")</f>
        <v>ENTREGA</v>
      </c>
      <c r="AK2357" s="40" t="str">
        <f>(Tabla2[[#This Row],[FECHA ENTREGA]]&amp;Tabla2[[#This Row],[HORA ENTREGA]])</f>
        <v>461270,375</v>
      </c>
      <c r="AL2357" s="34" t="str">
        <f>IFERROR(HYPERLINK("https://wa.me/"&amp;Tabla2[[#This Row],[CONTACTO]]&amp;"?text="&amp;Tabla2[[#This Row],[Mensaje]]),"")</f>
        <v>https://wa.me/56944277110?text=Hola!%0AServicio del día 15-04%0A *Cliente:* VILLAR HERMANOS S.A. */ Cont: * BEAU4698793*/ HR Entrega: *09:00* /Dirección: *SALAR DE ATACAMA 1330, PUDAHUEL</v>
      </c>
    </row>
    <row r="2358" spans="1:38" s="15" customFormat="1" ht="16.5" customHeight="1" x14ac:dyDescent="0.2">
      <c r="A2358" s="15">
        <f>ROW(A2357)</f>
        <v>2357</v>
      </c>
      <c r="B2358" s="15">
        <f>IF(J2358=J2357,B2357+1,1)</f>
        <v>46</v>
      </c>
      <c r="C2358" s="15" t="s">
        <v>580</v>
      </c>
      <c r="D2358" s="25" t="s">
        <v>39</v>
      </c>
      <c r="E2358" s="27">
        <v>299305</v>
      </c>
      <c r="F2358" s="27" t="s">
        <v>3636</v>
      </c>
      <c r="G2358" s="27" t="s">
        <v>41</v>
      </c>
      <c r="H2358" s="27">
        <v>4231</v>
      </c>
      <c r="I2358" s="27" t="s">
        <v>3637</v>
      </c>
      <c r="J2358" s="28">
        <v>46127</v>
      </c>
      <c r="K2358" s="26">
        <v>0.54166666666666663</v>
      </c>
      <c r="L2358" s="26"/>
      <c r="M2358" s="27" t="s">
        <v>161</v>
      </c>
      <c r="N2358" s="25">
        <f>IFERROR(VLOOKUP(M2358,Data!$J$1:$K$58,2,0),"")</f>
        <v>56966749408</v>
      </c>
      <c r="O2358" s="27" t="s">
        <v>162</v>
      </c>
      <c r="P2358" s="27"/>
      <c r="Q2358" s="27" t="s">
        <v>2819</v>
      </c>
      <c r="R2358" s="27" t="s">
        <v>218</v>
      </c>
      <c r="S2358" s="27" t="s">
        <v>161</v>
      </c>
      <c r="T2358" s="27"/>
      <c r="U2358" s="28">
        <v>46127</v>
      </c>
      <c r="X2358" s="27"/>
      <c r="Y2358" s="27"/>
      <c r="Z2358" s="29"/>
      <c r="AA2358" s="29">
        <v>0.58750000000000002</v>
      </c>
      <c r="AB2358" s="29">
        <v>0.61805555555555558</v>
      </c>
      <c r="AC2358" s="30">
        <v>46127</v>
      </c>
      <c r="AD2358" s="15" t="str">
        <f>IF(Tabla2[[#This Row],[HORA ENTREGA]]="DIRECTO","On time", IF(AA2358&lt;&gt;"",IF(Tabla2[[#This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58" s="15" t="str">
        <f>MID(Tabla2[[#This Row],[TIPO]],1,3)</f>
        <v xml:space="preserve">40 </v>
      </c>
      <c r="AF23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15-04%0A *Cliente:* WURTH CHILE LTDA */ Cont: * SELU4095540*/ HR Entrega: *13:00* /Dirección: *CORONEL STGO BUERAS 1345, PADRE HURTADO</v>
      </c>
      <c r="AG2358" s="38" t="str">
        <f>IFERROR(HYPERLINK("https://wa.me/"&amp;Tabla2[[#This Row],[CONTACTO]]&amp;"?text="&amp;Tabla2[[#This Row],[Mensaje]],"Enviar mensaje"),"")</f>
        <v>Enviar mensaje</v>
      </c>
      <c r="AH2358" s="15" t="str">
        <f>CONCATENATE(A2358,F2358)</f>
        <v>2357SELU4095540</v>
      </c>
      <c r="AI2358" s="15" t="str">
        <f>CONCATENATE("ENT-",A2358)</f>
        <v>ENT-2357</v>
      </c>
      <c r="AJ2358" s="15" t="str">
        <f>IF(Tabla2[[#This Row],[Op]]&lt;&gt;"","ENTREGA","")</f>
        <v>ENTREGA</v>
      </c>
      <c r="AK2358" s="40" t="str">
        <f>(Tabla2[[#This Row],[FECHA ENTREGA]]&amp;Tabla2[[#This Row],[HORA ENTREGA]])</f>
        <v>461270,541666666666667</v>
      </c>
      <c r="AL2358" s="34" t="str">
        <f>IFERROR(HYPERLINK("https://wa.me/"&amp;Tabla2[[#This Row],[CONTACTO]]&amp;"?text="&amp;Tabla2[[#This Row],[Mensaje]]),"")</f>
        <v>https://wa.me/56966749408?text=Hola!%0AServicio del día 15-04%0A *Cliente:* WURTH CHILE LTDA */ Cont: * SELU4095540*/ HR Entrega: *13:00* /Dirección: *CORONEL STGO BUERAS 1345, PADRE HURTADO</v>
      </c>
    </row>
    <row r="2359" spans="1:38" s="15" customFormat="1" ht="16.5" customHeight="1" x14ac:dyDescent="0.2">
      <c r="A2359" s="15">
        <f>ROW(A2358)</f>
        <v>2358</v>
      </c>
      <c r="B2359" s="15">
        <f>IF(J2359=J2358,B2358+1,1)</f>
        <v>1</v>
      </c>
      <c r="C2359" s="15" t="s">
        <v>517</v>
      </c>
      <c r="D2359" s="25" t="s">
        <v>122</v>
      </c>
      <c r="E2359" s="27" t="s">
        <v>3638</v>
      </c>
      <c r="F2359" s="27" t="s">
        <v>3577</v>
      </c>
      <c r="G2359" s="27" t="s">
        <v>64</v>
      </c>
      <c r="H2359" s="27"/>
      <c r="I2359" s="27" t="s">
        <v>3578</v>
      </c>
      <c r="J2359" s="28">
        <v>46128</v>
      </c>
      <c r="K2359" s="26">
        <v>0.33333333333333331</v>
      </c>
      <c r="L2359" s="26" t="s">
        <v>3639</v>
      </c>
      <c r="M2359" s="27" t="s">
        <v>953</v>
      </c>
      <c r="N2359" s="25">
        <f>IFERROR(VLOOKUP(M2359,Data!$J$1:$K$58,2,0),"")</f>
        <v>56967128754</v>
      </c>
      <c r="O2359" s="27" t="s">
        <v>3640</v>
      </c>
      <c r="P2359" s="27"/>
      <c r="Q2359" s="27"/>
      <c r="R2359" s="27"/>
      <c r="S2359" s="27"/>
      <c r="T2359" s="27"/>
      <c r="U2359" s="28"/>
      <c r="X2359" s="27"/>
      <c r="Y2359" s="27"/>
      <c r="Z2359" s="29"/>
      <c r="AA2359" s="29">
        <v>0.35416666666666669</v>
      </c>
      <c r="AB2359" s="29">
        <v>0.42708333333333331</v>
      </c>
      <c r="AC2359" s="30">
        <v>46128</v>
      </c>
      <c r="AD2359" s="15" t="str">
        <f>IF(Tabla2[[#This Row],[HORA ENTREGA]]="DIRECTO","On time", IF(AA2359&lt;&gt;"",IF(Tabla2[[#This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59" s="15" t="str">
        <f>MID(Tabla2[[#This Row],[TIPO]],1,3)</f>
        <v xml:space="preserve">20 </v>
      </c>
      <c r="AF23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ARESTI CHILE WINE S.A. */ Cont: * DyCSANANTONIO*/ HR Entrega: *08:00* /Dirección: *</v>
      </c>
      <c r="AG2359" s="38" t="str">
        <f>IFERROR(HYPERLINK("https://wa.me/"&amp;Tabla2[[#This Row],[CONTACTO]]&amp;"?text="&amp;Tabla2[[#This Row],[Mensaje]],"Enviar mensaje"),"")</f>
        <v>Enviar mensaje</v>
      </c>
      <c r="AH2359" s="15" t="str">
        <f>CONCATENATE(A2359,F2359)</f>
        <v>2358DyCSANANTONIO</v>
      </c>
      <c r="AI2359" s="15" t="str">
        <f>CONCATENATE("ENT-",A2359)</f>
        <v>ENT-2358</v>
      </c>
      <c r="AJ2359" s="15" t="str">
        <f>IF(Tabla2[[#This Row],[Op]]&lt;&gt;"","ENTREGA","")</f>
        <v>ENTREGA</v>
      </c>
      <c r="AK2359" s="40" t="str">
        <f>(Tabla2[[#This Row],[FECHA ENTREGA]]&amp;Tabla2[[#This Row],[HORA ENTREGA]])</f>
        <v>461280,333333333333333</v>
      </c>
      <c r="AL2359" s="34" t="str">
        <f>IFERROR(HYPERLINK("https://wa.me/"&amp;Tabla2[[#This Row],[CONTACTO]]&amp;"?text="&amp;Tabla2[[#This Row],[Mensaje]]),"")</f>
        <v>https://wa.me/56967128754?text=Hola!%0AServicio del día 16-04%0A *Cliente:* ARESTI CHILE WINE S.A. */ Cont: * DyCSANANTONIO*/ HR Entrega: *08:00* /Dirección: *</v>
      </c>
    </row>
    <row r="2360" spans="1:38" s="15" customFormat="1" ht="16.5" customHeight="1" x14ac:dyDescent="0.2">
      <c r="A2360" s="15">
        <f>ROW(A2359)</f>
        <v>2359</v>
      </c>
      <c r="B2360" s="15">
        <f>IF(J2360=J2359,B2359+1,1)</f>
        <v>2</v>
      </c>
      <c r="C2360" s="15" t="s">
        <v>263</v>
      </c>
      <c r="D2360" s="25" t="s">
        <v>39</v>
      </c>
      <c r="E2360" s="27">
        <v>1288188</v>
      </c>
      <c r="F2360" s="27" t="s">
        <v>3641</v>
      </c>
      <c r="G2360" s="27" t="s">
        <v>41</v>
      </c>
      <c r="H2360" s="27">
        <v>20097</v>
      </c>
      <c r="I2360" s="27" t="s">
        <v>42</v>
      </c>
      <c r="J2360" s="28">
        <v>46128</v>
      </c>
      <c r="K2360" s="26">
        <v>0.35416666666666669</v>
      </c>
      <c r="L2360" s="26"/>
      <c r="M2360" s="27" t="s">
        <v>215</v>
      </c>
      <c r="N2360" s="25">
        <f>IFERROR(VLOOKUP(M2360,Data!$J$1:$K$58,2,0),"")</f>
        <v>56978089957</v>
      </c>
      <c r="O2360" s="27" t="s">
        <v>216</v>
      </c>
      <c r="P2360" s="27"/>
      <c r="Q2360" s="27" t="s">
        <v>1920</v>
      </c>
      <c r="R2360" s="27" t="s">
        <v>3007</v>
      </c>
      <c r="S2360" s="27" t="s">
        <v>3072</v>
      </c>
      <c r="T2360" s="27"/>
      <c r="U2360" s="28">
        <v>46128</v>
      </c>
      <c r="X2360" s="27"/>
      <c r="Y2360" s="27"/>
      <c r="Z2360" s="29"/>
      <c r="AA2360" s="29">
        <v>0.33333333333333331</v>
      </c>
      <c r="AB2360" s="29">
        <v>0.4513888888888889</v>
      </c>
      <c r="AC2360" s="30">
        <v>46128</v>
      </c>
      <c r="AD2360" s="15" t="str">
        <f>IF(Tabla2[[#This Row],[HORA ENTREGA]]="DIRECTO","On time", IF(AA2360&lt;&gt;"",IF(Tabla2[[#This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60" s="15" t="str">
        <f>MID(Tabla2[[#This Row],[TIPO]],1,3)</f>
        <v xml:space="preserve">40 </v>
      </c>
      <c r="AF23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BARCEL CHILE S.A. */ Cont: * HAMU1788139*/ HR Entrega: *08:30* /Dirección: *bodega Agunsa, dirección La montaña 1550, Quilicura </v>
      </c>
      <c r="AG2360" s="38" t="str">
        <f>IFERROR(HYPERLINK("https://wa.me/"&amp;Tabla2[[#This Row],[CONTACTO]]&amp;"?text="&amp;Tabla2[[#This Row],[Mensaje]],"Enviar mensaje"),"")</f>
        <v>Enviar mensaje</v>
      </c>
      <c r="AH2360" s="15" t="str">
        <f>CONCATENATE(A2360,F2360)</f>
        <v>2359HAMU1788139</v>
      </c>
      <c r="AI2360" s="15" t="str">
        <f>CONCATENATE("ENT-",A2360)</f>
        <v>ENT-2359</v>
      </c>
      <c r="AJ2360" s="15" t="str">
        <f>IF(Tabla2[[#This Row],[Op]]&lt;&gt;"","ENTREGA","")</f>
        <v>ENTREGA</v>
      </c>
      <c r="AK2360" s="40" t="str">
        <f>(Tabla2[[#This Row],[FECHA ENTREGA]]&amp;Tabla2[[#This Row],[HORA ENTREGA]])</f>
        <v>461280,354166666666667</v>
      </c>
      <c r="AL2360" s="34" t="str">
        <f>IFERROR(HYPERLINK("https://wa.me/"&amp;Tabla2[[#This Row],[CONTACTO]]&amp;"?text="&amp;Tabla2[[#This Row],[Mensaje]]),"")</f>
        <v xml:space="preserve">https://wa.me/56978089957?text=Hola!%0AServicio del día 16-04%0A *Cliente:* BARCEL CHILE S.A. */ Cont: * HAMU1788139*/ HR Entrega: *08:30* /Dirección: *bodega Agunsa, dirección La montaña 1550, Quilicura </v>
      </c>
    </row>
    <row r="2361" spans="1:38" s="15" customFormat="1" ht="16.5" customHeight="1" x14ac:dyDescent="0.2">
      <c r="A2361" s="15">
        <f>ROW(A2360)</f>
        <v>2360</v>
      </c>
      <c r="B2361" s="15">
        <f>IF(J2361=J2360,B2360+1,1)</f>
        <v>3</v>
      </c>
      <c r="C2361" s="15" t="s">
        <v>263</v>
      </c>
      <c r="D2361" s="25" t="s">
        <v>39</v>
      </c>
      <c r="E2361" s="27">
        <v>1288188</v>
      </c>
      <c r="F2361" s="27" t="s">
        <v>3642</v>
      </c>
      <c r="G2361" s="27" t="s">
        <v>41</v>
      </c>
      <c r="H2361" s="27">
        <v>20097</v>
      </c>
      <c r="I2361" s="27" t="s">
        <v>42</v>
      </c>
      <c r="J2361" s="28">
        <v>46128</v>
      </c>
      <c r="K2361" s="26">
        <v>0.39583333333333331</v>
      </c>
      <c r="L2361" s="26"/>
      <c r="M2361" s="27" t="s">
        <v>180</v>
      </c>
      <c r="N2361" s="25">
        <f>IFERROR(VLOOKUP(M2361,Data!$J$1:$K$58,2,0),"")</f>
        <v>56956063271</v>
      </c>
      <c r="O2361" s="27" t="s">
        <v>3643</v>
      </c>
      <c r="P2361" s="27"/>
      <c r="Q2361" s="27" t="s">
        <v>1920</v>
      </c>
      <c r="R2361" s="27" t="s">
        <v>3007</v>
      </c>
      <c r="S2361" s="27" t="s">
        <v>3152</v>
      </c>
      <c r="T2361" s="27"/>
      <c r="U2361" s="28">
        <v>46128</v>
      </c>
      <c r="X2361" s="27"/>
      <c r="Y2361" s="27"/>
      <c r="Z2361" s="29"/>
      <c r="AA2361" s="29">
        <v>0.35833333333333334</v>
      </c>
      <c r="AB2361" s="29">
        <v>0.50347222222222221</v>
      </c>
      <c r="AC2361" s="30">
        <v>46128</v>
      </c>
      <c r="AD2361" s="15" t="str">
        <f>IF(Tabla2[[#This Row],[HORA ENTREGA]]="DIRECTO","On time", IF(AA2361&lt;&gt;"",IF(Tabla2[[#This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61" s="15" t="str">
        <f>MID(Tabla2[[#This Row],[TIPO]],1,3)</f>
        <v xml:space="preserve">40 </v>
      </c>
      <c r="AF23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BARCEL CHILE S.A. */ Cont: * HAMU4159675*/ HR Entrega: *09:30* /Dirección: *bodega Agunsa, dirección La montaña 1550, Quilicura </v>
      </c>
      <c r="AG2361" s="38" t="str">
        <f>IFERROR(HYPERLINK("https://wa.me/"&amp;Tabla2[[#This Row],[CONTACTO]]&amp;"?text="&amp;Tabla2[[#This Row],[Mensaje]],"Enviar mensaje"),"")</f>
        <v>Enviar mensaje</v>
      </c>
      <c r="AH2361" s="15" t="str">
        <f>CONCATENATE(A2361,F2361)</f>
        <v>2360HAMU4159675</v>
      </c>
      <c r="AI2361" s="15" t="str">
        <f>CONCATENATE("ENT-",A2361)</f>
        <v>ENT-2360</v>
      </c>
      <c r="AJ2361" s="15" t="str">
        <f>IF(Tabla2[[#This Row],[Op]]&lt;&gt;"","ENTREGA","")</f>
        <v>ENTREGA</v>
      </c>
      <c r="AK2361" s="40" t="str">
        <f>(Tabla2[[#This Row],[FECHA ENTREGA]]&amp;Tabla2[[#This Row],[HORA ENTREGA]])</f>
        <v>461280,395833333333333</v>
      </c>
      <c r="AL2361" s="34" t="str">
        <f>IFERROR(HYPERLINK("https://wa.me/"&amp;Tabla2[[#This Row],[CONTACTO]]&amp;"?text="&amp;Tabla2[[#This Row],[Mensaje]]),"")</f>
        <v xml:space="preserve">https://wa.me/56956063271?text=Hola!%0AServicio del día 16-04%0A *Cliente:* BARCEL CHILE S.A. */ Cont: * HAMU4159675*/ HR Entrega: *09:30* /Dirección: *bodega Agunsa, dirección La montaña 1550, Quilicura </v>
      </c>
    </row>
    <row r="2362" spans="1:38" s="15" customFormat="1" ht="16.5" customHeight="1" x14ac:dyDescent="0.2">
      <c r="A2362" s="15">
        <f>ROW(A2361)</f>
        <v>2361</v>
      </c>
      <c r="B2362" s="15">
        <f>IF(J2362=J2361,B2361+1,1)</f>
        <v>4</v>
      </c>
      <c r="C2362" s="15" t="s">
        <v>263</v>
      </c>
      <c r="D2362" s="25" t="s">
        <v>39</v>
      </c>
      <c r="E2362" s="27">
        <v>1288188</v>
      </c>
      <c r="F2362" s="27" t="s">
        <v>3644</v>
      </c>
      <c r="G2362" s="27" t="s">
        <v>41</v>
      </c>
      <c r="H2362" s="27">
        <v>20097</v>
      </c>
      <c r="I2362" s="27" t="s">
        <v>42</v>
      </c>
      <c r="J2362" s="28">
        <v>46128</v>
      </c>
      <c r="K2362" s="26">
        <v>0.4375</v>
      </c>
      <c r="L2362" s="26"/>
      <c r="M2362" s="27" t="s">
        <v>72</v>
      </c>
      <c r="N2362" s="25">
        <f>IFERROR(VLOOKUP(M2362,Data!$J$1:$K$58,2,0),"")</f>
        <v>56978089148</v>
      </c>
      <c r="O2362" s="27" t="s">
        <v>73</v>
      </c>
      <c r="P2362" s="27"/>
      <c r="Q2362" s="27" t="s">
        <v>1920</v>
      </c>
      <c r="R2362" s="27" t="s">
        <v>3007</v>
      </c>
      <c r="S2362" s="27" t="s">
        <v>72</v>
      </c>
      <c r="T2362" s="27"/>
      <c r="U2362" s="28">
        <v>46128</v>
      </c>
      <c r="X2362" s="27"/>
      <c r="Y2362" s="27"/>
      <c r="Z2362" s="29"/>
      <c r="AA2362" s="29">
        <v>0.3923611111111111</v>
      </c>
      <c r="AB2362" s="29">
        <v>0.56805555555555554</v>
      </c>
      <c r="AC2362" s="30">
        <v>46128</v>
      </c>
      <c r="AD2362" s="15" t="str">
        <f>IF(Tabla2[[#This Row],[HORA ENTREGA]]="DIRECTO","On time", IF(AA2362&lt;&gt;"",IF(Tabla2[[#This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62" s="15" t="str">
        <f>MID(Tabla2[[#This Row],[TIPO]],1,3)</f>
        <v xml:space="preserve">40 </v>
      </c>
      <c r="AF23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BARCEL CHILE S.A. */ Cont: * HAMU4170822*/ HR Entrega: *10:30* /Dirección: *bodega Agunsa, dirección La montaña 1550, Quilicura </v>
      </c>
      <c r="AG2362" s="38" t="str">
        <f>IFERROR(HYPERLINK("https://wa.me/"&amp;Tabla2[[#This Row],[CONTACTO]]&amp;"?text="&amp;Tabla2[[#This Row],[Mensaje]],"Enviar mensaje"),"")</f>
        <v>Enviar mensaje</v>
      </c>
      <c r="AH2362" s="15" t="str">
        <f>CONCATENATE(A2362,F2362)</f>
        <v>2361HAMU4170822</v>
      </c>
      <c r="AI2362" s="15" t="str">
        <f>CONCATENATE("ENT-",A2362)</f>
        <v>ENT-2361</v>
      </c>
      <c r="AJ2362" s="15" t="str">
        <f>IF(Tabla2[[#This Row],[Op]]&lt;&gt;"","ENTREGA","")</f>
        <v>ENTREGA</v>
      </c>
      <c r="AK2362" s="40" t="str">
        <f>(Tabla2[[#This Row],[FECHA ENTREGA]]&amp;Tabla2[[#This Row],[HORA ENTREGA]])</f>
        <v>461280,4375</v>
      </c>
      <c r="AL2362" s="34" t="str">
        <f>IFERROR(HYPERLINK("https://wa.me/"&amp;Tabla2[[#This Row],[CONTACTO]]&amp;"?text="&amp;Tabla2[[#This Row],[Mensaje]]),"")</f>
        <v xml:space="preserve">https://wa.me/56978089148?text=Hola!%0AServicio del día 16-04%0A *Cliente:* BARCEL CHILE S.A. */ Cont: * HAMU4170822*/ HR Entrega: *10:30* /Dirección: *bodega Agunsa, dirección La montaña 1550, Quilicura </v>
      </c>
    </row>
    <row r="2363" spans="1:38" s="15" customFormat="1" ht="16.5" customHeight="1" x14ac:dyDescent="0.2">
      <c r="A2363" s="15">
        <f>ROW(A2362)</f>
        <v>2362</v>
      </c>
      <c r="B2363" s="15">
        <f>IF(J2363=J2362,B2362+1,1)</f>
        <v>5</v>
      </c>
      <c r="C2363" s="15" t="s">
        <v>263</v>
      </c>
      <c r="D2363" s="25" t="s">
        <v>39</v>
      </c>
      <c r="E2363" s="27">
        <v>1288188</v>
      </c>
      <c r="F2363" s="27" t="s">
        <v>3645</v>
      </c>
      <c r="G2363" s="27" t="s">
        <v>41</v>
      </c>
      <c r="H2363" s="27">
        <v>20097</v>
      </c>
      <c r="I2363" s="27" t="s">
        <v>42</v>
      </c>
      <c r="J2363" s="28">
        <v>46128</v>
      </c>
      <c r="K2363" s="26">
        <v>0.47916666666666669</v>
      </c>
      <c r="L2363" s="26"/>
      <c r="M2363" s="27" t="s">
        <v>82</v>
      </c>
      <c r="N2363" s="25">
        <f>IFERROR(VLOOKUP(M2363,Data!$J$1:$K$58,2,0),"")</f>
        <v>56944277110</v>
      </c>
      <c r="O2363" s="27" t="s">
        <v>3646</v>
      </c>
      <c r="P2363" s="27"/>
      <c r="Q2363" s="27" t="s">
        <v>1920</v>
      </c>
      <c r="R2363" s="27" t="s">
        <v>3007</v>
      </c>
      <c r="S2363" s="27" t="s">
        <v>3455</v>
      </c>
      <c r="T2363" s="27"/>
      <c r="U2363" s="28">
        <v>46133</v>
      </c>
      <c r="X2363" s="27"/>
      <c r="Y2363" s="27"/>
      <c r="Z2363" s="29"/>
      <c r="AA2363" s="29">
        <v>0.52916666666666667</v>
      </c>
      <c r="AB2363" s="29">
        <v>0.69444444444444442</v>
      </c>
      <c r="AC2363" s="30">
        <v>46128</v>
      </c>
      <c r="AD2363" s="15" t="str">
        <f>IF(Tabla2[[#This Row],[HORA ENTREGA]]="DIRECTO","On time", IF(AA2363&lt;&gt;"",IF(Tabla2[[#This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63" s="15" t="str">
        <f>MID(Tabla2[[#This Row],[TIPO]],1,3)</f>
        <v xml:space="preserve">40 </v>
      </c>
      <c r="AF23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BARCEL CHILE S.A. */ Cont: * HAMU5008380*/ HR Entrega: *11:30* /Dirección: *bodega Agunsa, dirección La montaña 1550, Quilicura </v>
      </c>
      <c r="AG2363" s="38" t="str">
        <f>IFERROR(HYPERLINK("https://wa.me/"&amp;Tabla2[[#This Row],[CONTACTO]]&amp;"?text="&amp;Tabla2[[#This Row],[Mensaje]],"Enviar mensaje"),"")</f>
        <v>Enviar mensaje</v>
      </c>
      <c r="AH2363" s="15" t="str">
        <f>CONCATENATE(A2363,F2363)</f>
        <v>2362HAMU5008380</v>
      </c>
      <c r="AI2363" s="15" t="str">
        <f>CONCATENATE("ENT-",A2363)</f>
        <v>ENT-2362</v>
      </c>
      <c r="AJ2363" s="15" t="str">
        <f>IF(Tabla2[[#This Row],[Op]]&lt;&gt;"","ENTREGA","")</f>
        <v>ENTREGA</v>
      </c>
      <c r="AK2363" s="40" t="str">
        <f>(Tabla2[[#This Row],[FECHA ENTREGA]]&amp;Tabla2[[#This Row],[HORA ENTREGA]])</f>
        <v>461280,479166666666667</v>
      </c>
      <c r="AL2363" s="34" t="str">
        <f>IFERROR(HYPERLINK("https://wa.me/"&amp;Tabla2[[#This Row],[CONTACTO]]&amp;"?text="&amp;Tabla2[[#This Row],[Mensaje]]),"")</f>
        <v xml:space="preserve">https://wa.me/56944277110?text=Hola!%0AServicio del día 16-04%0A *Cliente:* BARCEL CHILE S.A. */ Cont: * HAMU5008380*/ HR Entrega: *11:30* /Dirección: *bodega Agunsa, dirección La montaña 1550, Quilicura </v>
      </c>
    </row>
    <row r="2364" spans="1:38" s="15" customFormat="1" ht="16.5" customHeight="1" x14ac:dyDescent="0.2">
      <c r="A2364" s="15">
        <f>ROW(A2363)</f>
        <v>2363</v>
      </c>
      <c r="B2364" s="15">
        <f>IF(J2364=J2363,B2363+1,1)</f>
        <v>6</v>
      </c>
      <c r="C2364" s="15" t="s">
        <v>263</v>
      </c>
      <c r="D2364" s="25" t="s">
        <v>39</v>
      </c>
      <c r="E2364" s="27">
        <v>1288188</v>
      </c>
      <c r="F2364" s="27" t="s">
        <v>3647</v>
      </c>
      <c r="G2364" s="27" t="s">
        <v>41</v>
      </c>
      <c r="H2364" s="27">
        <v>20097</v>
      </c>
      <c r="I2364" s="27" t="s">
        <v>42</v>
      </c>
      <c r="J2364" s="28">
        <v>46128</v>
      </c>
      <c r="K2364" s="26">
        <v>0.5</v>
      </c>
      <c r="L2364" s="26"/>
      <c r="M2364" s="27" t="s">
        <v>649</v>
      </c>
      <c r="N2364" s="25">
        <f>IFERROR(VLOOKUP(M2364,Data!$J$1:$K$58,2,0),"")</f>
        <v>56939438073</v>
      </c>
      <c r="O2364" s="27" t="s">
        <v>203</v>
      </c>
      <c r="P2364" s="27"/>
      <c r="Q2364" s="27" t="s">
        <v>1920</v>
      </c>
      <c r="R2364" s="27" t="s">
        <v>3007</v>
      </c>
      <c r="S2364" s="27" t="s">
        <v>112</v>
      </c>
      <c r="T2364" s="27"/>
      <c r="U2364" s="28">
        <v>46133</v>
      </c>
      <c r="X2364" s="27"/>
      <c r="Y2364" s="27"/>
      <c r="Z2364" s="29"/>
      <c r="AA2364" s="29">
        <v>0.65277777777777779</v>
      </c>
      <c r="AB2364" s="29">
        <v>0.74305555555555558</v>
      </c>
      <c r="AC2364" s="30">
        <v>46128</v>
      </c>
      <c r="AD2364" s="15" t="str">
        <f>IF(Tabla2[[#This Row],[HORA ENTREGA]]="DIRECTO","On time", IF(AA2364&lt;&gt;"",IF(Tabla2[[#This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64" s="15" t="str">
        <f>MID(Tabla2[[#This Row],[TIPO]],1,3)</f>
        <v xml:space="preserve">40 </v>
      </c>
      <c r="AF23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BARCEL CHILE S.A. */ Cont: * HAMU5075943*/ HR Entrega: *12:00* /Dirección: *bodega Agunsa, dirección La montaña 1550, Quilicura </v>
      </c>
      <c r="AG2364" s="38" t="str">
        <f>IFERROR(HYPERLINK("https://wa.me/"&amp;Tabla2[[#This Row],[CONTACTO]]&amp;"?text="&amp;Tabla2[[#This Row],[Mensaje]],"Enviar mensaje"),"")</f>
        <v>Enviar mensaje</v>
      </c>
      <c r="AH2364" s="15" t="str">
        <f>CONCATENATE(A2364,F2364)</f>
        <v>2363HAMU5075943</v>
      </c>
      <c r="AI2364" s="15" t="str">
        <f>CONCATENATE("ENT-",A2364)</f>
        <v>ENT-2363</v>
      </c>
      <c r="AJ2364" s="15" t="str">
        <f>IF(Tabla2[[#This Row],[Op]]&lt;&gt;"","ENTREGA","")</f>
        <v>ENTREGA</v>
      </c>
      <c r="AK2364" s="40" t="str">
        <f>(Tabla2[[#This Row],[FECHA ENTREGA]]&amp;Tabla2[[#This Row],[HORA ENTREGA]])</f>
        <v>461280,5</v>
      </c>
      <c r="AL2364" s="34" t="str">
        <f>IFERROR(HYPERLINK("https://wa.me/"&amp;Tabla2[[#This Row],[CONTACTO]]&amp;"?text="&amp;Tabla2[[#This Row],[Mensaje]]),"")</f>
        <v xml:space="preserve">https://wa.me/56939438073?text=Hola!%0AServicio del día 16-04%0A *Cliente:* BARCEL CHILE S.A. */ Cont: * HAMU5075943*/ HR Entrega: *12:00* /Dirección: *bodega Agunsa, dirección La montaña 1550, Quilicura </v>
      </c>
    </row>
    <row r="2365" spans="1:38" s="15" customFormat="1" ht="16.5" customHeight="1" x14ac:dyDescent="0.2">
      <c r="A2365" s="15">
        <f>ROW(A2364)</f>
        <v>2364</v>
      </c>
      <c r="B2365" s="15">
        <f>IF(J2365=J2364,B2364+1,1)</f>
        <v>7</v>
      </c>
      <c r="C2365" s="15" t="s">
        <v>75</v>
      </c>
      <c r="D2365" s="25" t="s">
        <v>39</v>
      </c>
      <c r="E2365" s="27">
        <v>303509</v>
      </c>
      <c r="F2365" s="27" t="s">
        <v>3648</v>
      </c>
      <c r="G2365" s="27" t="s">
        <v>41</v>
      </c>
      <c r="H2365" s="27">
        <v>5500</v>
      </c>
      <c r="I2365" s="27" t="s">
        <v>3649</v>
      </c>
      <c r="J2365" s="28">
        <v>46128</v>
      </c>
      <c r="K2365" s="26" t="s">
        <v>290</v>
      </c>
      <c r="L2365" s="26"/>
      <c r="M2365" s="27" t="s">
        <v>90</v>
      </c>
      <c r="N2365" s="25">
        <f>IFERROR(VLOOKUP(M2365,Data!$J$1:$K$58,2,0),"")</f>
        <v>56987557136</v>
      </c>
      <c r="O2365" s="27" t="s">
        <v>91</v>
      </c>
      <c r="P2365" s="27"/>
      <c r="Q2365" s="27" t="s">
        <v>79</v>
      </c>
      <c r="R2365" s="27" t="s">
        <v>74</v>
      </c>
      <c r="S2365" s="27" t="s">
        <v>90</v>
      </c>
      <c r="T2365" s="27"/>
      <c r="U2365" s="28">
        <v>46128</v>
      </c>
      <c r="X2365" s="27"/>
      <c r="Y2365" s="27"/>
      <c r="Z2365" s="29"/>
      <c r="AA2365" s="29">
        <v>0.48402777777777778</v>
      </c>
      <c r="AB2365" s="29">
        <v>0.63888888888888884</v>
      </c>
      <c r="AC2365" s="30">
        <v>46128</v>
      </c>
      <c r="AD2365" s="15" t="str">
        <f>IF(Tabla2[[#This Row],[HORA ENTREGA]]="DIRECTO","On time", IF(AA2365&lt;&gt;"",IF(Tabla2[[#This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65" s="15" t="str">
        <f>MID(Tabla2[[#This Row],[TIPO]],1,3)</f>
        <v xml:space="preserve">40 </v>
      </c>
      <c r="AF23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BAYONA SPA */ Cont: * MSNU5940456*/ HR Entrega: *DIRECTO* /Dirección: * BOULEVAR 1313 BODENOR FLEX CENTER ENEA, PUDAHUEL</v>
      </c>
      <c r="AG2365" s="38" t="str">
        <f>IFERROR(HYPERLINK("https://wa.me/"&amp;Tabla2[[#This Row],[CONTACTO]]&amp;"?text="&amp;Tabla2[[#This Row],[Mensaje]],"Enviar mensaje"),"")</f>
        <v>Enviar mensaje</v>
      </c>
      <c r="AH2365" s="15" t="str">
        <f>CONCATENATE(A2365,F2365)</f>
        <v>2364MSNU5940456</v>
      </c>
      <c r="AI2365" s="15" t="str">
        <f>CONCATENATE("ENT-",A2365)</f>
        <v>ENT-2364</v>
      </c>
      <c r="AJ2365" s="15" t="str">
        <f>IF(Tabla2[[#This Row],[Op]]&lt;&gt;"","ENTREGA","")</f>
        <v>ENTREGA</v>
      </c>
      <c r="AK2365" s="40" t="str">
        <f>(Tabla2[[#This Row],[FECHA ENTREGA]]&amp;Tabla2[[#This Row],[HORA ENTREGA]])</f>
        <v>46128DIRECTO</v>
      </c>
      <c r="AL2365" s="34" t="str">
        <f>IFERROR(HYPERLINK("https://wa.me/"&amp;Tabla2[[#This Row],[CONTACTO]]&amp;"?text="&amp;Tabla2[[#This Row],[Mensaje]]),"")</f>
        <v>https://wa.me/56987557136?text=Hola!%0AServicio del día 16-04%0A *Cliente:* BAYONA SPA */ Cont: * MSNU5940456*/ HR Entrega: *DIRECTO* /Dirección: * BOULEVAR 1313 BODENOR FLEX CENTER ENEA, PUDAHUEL</v>
      </c>
    </row>
    <row r="2366" spans="1:38" s="15" customFormat="1" ht="16.5" customHeight="1" x14ac:dyDescent="0.2">
      <c r="A2366" s="15">
        <f>ROW(A2365)</f>
        <v>2365</v>
      </c>
      <c r="B2366" s="15">
        <f>IF(J2366=J2365,B2365+1,1)</f>
        <v>8</v>
      </c>
      <c r="C2366" s="15" t="s">
        <v>84</v>
      </c>
      <c r="D2366" s="25" t="s">
        <v>39</v>
      </c>
      <c r="E2366" s="27">
        <v>314468</v>
      </c>
      <c r="F2366" s="27" t="s">
        <v>3650</v>
      </c>
      <c r="G2366" s="27" t="s">
        <v>41</v>
      </c>
      <c r="H2366" s="27">
        <v>5886</v>
      </c>
      <c r="I2366" s="27" t="s">
        <v>42</v>
      </c>
      <c r="J2366" s="28">
        <v>46128</v>
      </c>
      <c r="K2366" s="26">
        <v>0.5</v>
      </c>
      <c r="L2366" s="26"/>
      <c r="M2366" s="27" t="s">
        <v>313</v>
      </c>
      <c r="N2366" s="25">
        <f>IFERROR(VLOOKUP(M2366,Data!$J$1:$K$58,2,0),"")</f>
        <v>56967387744</v>
      </c>
      <c r="O2366" s="27" t="s">
        <v>314</v>
      </c>
      <c r="P2366" s="27"/>
      <c r="Q2366" s="27" t="s">
        <v>1963</v>
      </c>
      <c r="R2366" s="27" t="s">
        <v>218</v>
      </c>
      <c r="S2366" s="27" t="s">
        <v>3177</v>
      </c>
      <c r="T2366" s="27"/>
      <c r="U2366" s="28">
        <v>46128</v>
      </c>
      <c r="X2366" s="27"/>
      <c r="Y2366" s="27"/>
      <c r="Z2366" s="29"/>
      <c r="AA2366" s="29">
        <v>0.49305555555555558</v>
      </c>
      <c r="AB2366" s="29">
        <v>0.62430555555555556</v>
      </c>
      <c r="AC2366" s="30">
        <v>46128</v>
      </c>
      <c r="AD2366" s="15" t="str">
        <f>IF(Tabla2[[#This Row],[HORA ENTREGA]]="DIRECTO","On time", IF(AA2366&lt;&gt;"",IF(Tabla2[[#This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66" s="15" t="str">
        <f>MID(Tabla2[[#This Row],[TIPO]],1,3)</f>
        <v xml:space="preserve">40 </v>
      </c>
      <c r="AF23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CANONTEX */ Cont: * MRKU2072554*/ HR Entrega: *12:00* /Dirección: *Av. La Oración N° 1250, Pudahuel</v>
      </c>
      <c r="AG2366" s="38" t="str">
        <f>IFERROR(HYPERLINK("https://wa.me/"&amp;Tabla2[[#This Row],[CONTACTO]]&amp;"?text="&amp;Tabla2[[#This Row],[Mensaje]],"Enviar mensaje"),"")</f>
        <v>Enviar mensaje</v>
      </c>
      <c r="AH2366" s="15" t="str">
        <f>CONCATENATE(A2366,F2366)</f>
        <v>2365MRKU2072554</v>
      </c>
      <c r="AI2366" s="15" t="str">
        <f>CONCATENATE("ENT-",A2366)</f>
        <v>ENT-2365</v>
      </c>
      <c r="AJ2366" s="15" t="str">
        <f>IF(Tabla2[[#This Row],[Op]]&lt;&gt;"","ENTREGA","")</f>
        <v>ENTREGA</v>
      </c>
      <c r="AK2366" s="40" t="str">
        <f>(Tabla2[[#This Row],[FECHA ENTREGA]]&amp;Tabla2[[#This Row],[HORA ENTREGA]])</f>
        <v>461280,5</v>
      </c>
      <c r="AL2366" s="34" t="str">
        <f>IFERROR(HYPERLINK("https://wa.me/"&amp;Tabla2[[#This Row],[CONTACTO]]&amp;"?text="&amp;Tabla2[[#This Row],[Mensaje]]),"")</f>
        <v>https://wa.me/56967387744?text=Hola!%0AServicio del día 16-04%0A *Cliente:* CANONTEX */ Cont: * MRKU2072554*/ HR Entrega: *12:00* /Dirección: *Av. La Oración N° 1250, Pudahuel</v>
      </c>
    </row>
    <row r="2367" spans="1:38" s="15" customFormat="1" ht="16.5" customHeight="1" x14ac:dyDescent="0.2">
      <c r="A2367" s="15">
        <f>ROW(A2366)</f>
        <v>2366</v>
      </c>
      <c r="B2367" s="15">
        <f>IF(J2367=J2366,B2366+1,1)</f>
        <v>9</v>
      </c>
      <c r="C2367" s="15" t="s">
        <v>812</v>
      </c>
      <c r="D2367" s="25" t="s">
        <v>39</v>
      </c>
      <c r="E2367" s="27">
        <v>303262</v>
      </c>
      <c r="F2367" s="27" t="s">
        <v>3651</v>
      </c>
      <c r="G2367" s="27" t="s">
        <v>64</v>
      </c>
      <c r="H2367" s="27">
        <v>8806</v>
      </c>
      <c r="I2367" s="27" t="s">
        <v>3652</v>
      </c>
      <c r="J2367" s="28">
        <v>46128</v>
      </c>
      <c r="K2367" s="26">
        <v>0.5</v>
      </c>
      <c r="L2367" s="26"/>
      <c r="M2367" s="27" t="s">
        <v>161</v>
      </c>
      <c r="N2367" s="25">
        <f>IFERROR(VLOOKUP(M2367,Data!$J$1:$K$58,2,0),"")</f>
        <v>56966749408</v>
      </c>
      <c r="O2367" s="27" t="s">
        <v>3653</v>
      </c>
      <c r="P2367" s="27"/>
      <c r="Q2367" s="27" t="s">
        <v>815</v>
      </c>
      <c r="R2367" s="27" t="s">
        <v>3654</v>
      </c>
      <c r="S2367" s="27" t="s">
        <v>161</v>
      </c>
      <c r="T2367" s="27"/>
      <c r="U2367" s="28">
        <v>46128</v>
      </c>
      <c r="X2367" s="27"/>
      <c r="Y2367" s="27"/>
      <c r="Z2367" s="29"/>
      <c r="AA2367" s="29">
        <v>0.51736111111111116</v>
      </c>
      <c r="AB2367" s="29">
        <v>0.53819444444444442</v>
      </c>
      <c r="AC2367" s="30">
        <v>46128</v>
      </c>
      <c r="AD2367" s="15" t="str">
        <f>IF(Tabla2[[#This Row],[HORA ENTREGA]]="DIRECTO","On time", IF(AA2367&lt;&gt;"",IF(Tabla2[[#This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67" s="15" t="str">
        <f>MID(Tabla2[[#This Row],[TIPO]],1,3)</f>
        <v xml:space="preserve">20 </v>
      </c>
      <c r="AF23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COMERCIAL ANDEXPORT LTDA */ Cont: * TCLU3035570*/ HR Entrega: *12:00* /Dirección: *AV. BOULEVARD AEROPUERTO NORTE 9627; ENEA - PUDAHUEL</v>
      </c>
      <c r="AG2367" s="38" t="str">
        <f>IFERROR(HYPERLINK("https://wa.me/"&amp;Tabla2[[#This Row],[CONTACTO]]&amp;"?text="&amp;Tabla2[[#This Row],[Mensaje]],"Enviar mensaje"),"")</f>
        <v>Enviar mensaje</v>
      </c>
      <c r="AH2367" s="15" t="str">
        <f>CONCATENATE(A2367,F2367)</f>
        <v>2366TCLU3035570</v>
      </c>
      <c r="AI2367" s="15" t="str">
        <f>CONCATENATE("ENT-",A2367)</f>
        <v>ENT-2366</v>
      </c>
      <c r="AJ2367" s="15" t="str">
        <f>IF(Tabla2[[#This Row],[Op]]&lt;&gt;"","ENTREGA","")</f>
        <v>ENTREGA</v>
      </c>
      <c r="AK2367" s="40" t="str">
        <f>(Tabla2[[#This Row],[FECHA ENTREGA]]&amp;Tabla2[[#This Row],[HORA ENTREGA]])</f>
        <v>461280,5</v>
      </c>
      <c r="AL2367" s="34" t="str">
        <f>IFERROR(HYPERLINK("https://wa.me/"&amp;Tabla2[[#This Row],[CONTACTO]]&amp;"?text="&amp;Tabla2[[#This Row],[Mensaje]]),"")</f>
        <v>https://wa.me/56966749408?text=Hola!%0AServicio del día 16-04%0A *Cliente:* COMERCIAL ANDEXPORT LTDA */ Cont: * TCLU3035570*/ HR Entrega: *12:00* /Dirección: *AV. BOULEVARD AEROPUERTO NORTE 9627; ENEA - PUDAHUEL</v>
      </c>
    </row>
    <row r="2368" spans="1:38" s="15" customFormat="1" ht="16.5" customHeight="1" x14ac:dyDescent="0.2">
      <c r="A2368" s="15">
        <f>ROW(A2367)</f>
        <v>2367</v>
      </c>
      <c r="B2368" s="15">
        <f>IF(J2368=J2367,B2367+1,1)</f>
        <v>10</v>
      </c>
      <c r="C2368" s="15" t="s">
        <v>812</v>
      </c>
      <c r="D2368" s="25" t="s">
        <v>39</v>
      </c>
      <c r="E2368" s="27">
        <v>303262</v>
      </c>
      <c r="F2368" s="27" t="s">
        <v>3655</v>
      </c>
      <c r="G2368" s="27" t="s">
        <v>41</v>
      </c>
      <c r="H2368" s="27">
        <v>20779</v>
      </c>
      <c r="I2368" s="27" t="s">
        <v>42</v>
      </c>
      <c r="J2368" s="28">
        <v>46128</v>
      </c>
      <c r="K2368" s="26">
        <v>0.5</v>
      </c>
      <c r="L2368" s="26"/>
      <c r="M2368" s="27" t="s">
        <v>51</v>
      </c>
      <c r="N2368" s="25">
        <f>IFERROR(VLOOKUP(M2368,Data!$J$1:$K$58,2,0),"")</f>
        <v>56967256951</v>
      </c>
      <c r="O2368" s="27" t="s">
        <v>3656</v>
      </c>
      <c r="P2368" s="27"/>
      <c r="Q2368" s="27" t="s">
        <v>815</v>
      </c>
      <c r="R2368" s="27" t="s">
        <v>3654</v>
      </c>
      <c r="S2368" s="27" t="s">
        <v>3219</v>
      </c>
      <c r="T2368" s="27"/>
      <c r="U2368" s="28">
        <v>46128</v>
      </c>
      <c r="X2368" s="27"/>
      <c r="Y2368" s="27"/>
      <c r="Z2368" s="29"/>
      <c r="AA2368" s="29">
        <v>0.60416666666666663</v>
      </c>
      <c r="AB2368" s="29">
        <v>0.64722222222222225</v>
      </c>
      <c r="AC2368" s="30">
        <v>46128</v>
      </c>
      <c r="AD2368" s="15" t="str">
        <f>IF(Tabla2[[#This Row],[HORA ENTREGA]]="DIRECTO","On time", IF(AA2368&lt;&gt;"",IF(Tabla2[[#This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68" s="15" t="str">
        <f>MID(Tabla2[[#This Row],[TIPO]],1,3)</f>
        <v xml:space="preserve">40 </v>
      </c>
      <c r="AF23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COMERCIAL ANDEXPORT LTDA */ Cont: * MSMU6571132*/ HR Entrega: *12:00* /Dirección: *AV. BOULEVARD AEROPUERTO NORTE 9627; ENEA - PUDAHUEL</v>
      </c>
      <c r="AG2368" s="38" t="str">
        <f>IFERROR(HYPERLINK("https://wa.me/"&amp;Tabla2[[#This Row],[CONTACTO]]&amp;"?text="&amp;Tabla2[[#This Row],[Mensaje]],"Enviar mensaje"),"")</f>
        <v>Enviar mensaje</v>
      </c>
      <c r="AH2368" s="15" t="str">
        <f>CONCATENATE(A2368,F2368)</f>
        <v>2367MSMU6571132</v>
      </c>
      <c r="AI2368" s="15" t="str">
        <f>CONCATENATE("ENT-",A2368)</f>
        <v>ENT-2367</v>
      </c>
      <c r="AJ2368" s="15" t="str">
        <f>IF(Tabla2[[#This Row],[Op]]&lt;&gt;"","ENTREGA","")</f>
        <v>ENTREGA</v>
      </c>
      <c r="AK2368" s="40" t="str">
        <f>(Tabla2[[#This Row],[FECHA ENTREGA]]&amp;Tabla2[[#This Row],[HORA ENTREGA]])</f>
        <v>461280,5</v>
      </c>
      <c r="AL2368" s="34" t="str">
        <f>IFERROR(HYPERLINK("https://wa.me/"&amp;Tabla2[[#This Row],[CONTACTO]]&amp;"?text="&amp;Tabla2[[#This Row],[Mensaje]]),"")</f>
        <v>https://wa.me/56967256951?text=Hola!%0AServicio del día 16-04%0A *Cliente:* COMERCIAL ANDEXPORT LTDA */ Cont: * MSMU6571132*/ HR Entrega: *12:00* /Dirección: *AV. BOULEVARD AEROPUERTO NORTE 9627; ENEA - PUDAHUEL</v>
      </c>
    </row>
    <row r="2369" spans="1:38" s="15" customFormat="1" ht="16.5" customHeight="1" x14ac:dyDescent="0.2">
      <c r="A2369" s="15">
        <f>ROW(A2368)</f>
        <v>2368</v>
      </c>
      <c r="B2369" s="15">
        <f>IF(J2369=J2368,B2368+1,1)</f>
        <v>11</v>
      </c>
      <c r="C2369" s="15" t="s">
        <v>275</v>
      </c>
      <c r="D2369" s="25" t="s">
        <v>39</v>
      </c>
      <c r="E2369" s="27">
        <v>303640</v>
      </c>
      <c r="F2369" s="27" t="s">
        <v>3657</v>
      </c>
      <c r="G2369" s="27" t="s">
        <v>41</v>
      </c>
      <c r="H2369" s="27">
        <v>31000</v>
      </c>
      <c r="I2369" s="27" t="s">
        <v>42</v>
      </c>
      <c r="J2369" s="28">
        <v>46128</v>
      </c>
      <c r="K2369" s="26">
        <v>0.33333333333333331</v>
      </c>
      <c r="L2369" s="26"/>
      <c r="M2369" s="27" t="s">
        <v>55</v>
      </c>
      <c r="N2369" s="25">
        <f>IFERROR(VLOOKUP(M2369,Data!$J$1:$K$58,2,0),"")</f>
        <v>56992164782</v>
      </c>
      <c r="O2369" s="27" t="s">
        <v>3658</v>
      </c>
      <c r="P2369" s="27"/>
      <c r="Q2369" s="27" t="s">
        <v>47</v>
      </c>
      <c r="R2369" s="27" t="s">
        <v>48</v>
      </c>
      <c r="S2369" s="27" t="s">
        <v>55</v>
      </c>
      <c r="T2369" s="27"/>
      <c r="U2369" s="28">
        <v>46128</v>
      </c>
      <c r="X2369" s="27"/>
      <c r="Y2369" s="27"/>
      <c r="Z2369" s="29"/>
      <c r="AA2369" s="29">
        <v>0.30416666666666664</v>
      </c>
      <c r="AB2369" s="29">
        <v>0.43055555555555558</v>
      </c>
      <c r="AC2369" s="30">
        <v>46128</v>
      </c>
      <c r="AD2369" s="15" t="str">
        <f>IF(Tabla2[[#This Row],[HORA ENTREGA]]="DIRECTO","On time", IF(AA2369&lt;&gt;"",IF(Tabla2[[#This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69" s="15" t="str">
        <f>MID(Tabla2[[#This Row],[TIPO]],1,3)</f>
        <v xml:space="preserve">40 </v>
      </c>
      <c r="AF23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COMERCIAL CANADA SPA */ Cont: * TTNU8002918*/ HR Entrega: *08:00* /Dirección: *BERNARDO O"HIGGINS 158 COLINA</v>
      </c>
      <c r="AG2369" s="38" t="str">
        <f>IFERROR(HYPERLINK("https://wa.me/"&amp;Tabla2[[#This Row],[CONTACTO]]&amp;"?text="&amp;Tabla2[[#This Row],[Mensaje]],"Enviar mensaje"),"")</f>
        <v>Enviar mensaje</v>
      </c>
      <c r="AH2369" s="15" t="str">
        <f>CONCATENATE(A2369,F2369)</f>
        <v>2368TTNU8002918</v>
      </c>
      <c r="AI2369" s="15" t="str">
        <f>CONCATENATE("ENT-",A2369)</f>
        <v>ENT-2368</v>
      </c>
      <c r="AJ2369" s="15" t="str">
        <f>IF(Tabla2[[#This Row],[Op]]&lt;&gt;"","ENTREGA","")</f>
        <v>ENTREGA</v>
      </c>
      <c r="AK2369" s="40" t="str">
        <f>(Tabla2[[#This Row],[FECHA ENTREGA]]&amp;Tabla2[[#This Row],[HORA ENTREGA]])</f>
        <v>461280,333333333333333</v>
      </c>
      <c r="AL2369" s="34" t="str">
        <f>IFERROR(HYPERLINK("https://wa.me/"&amp;Tabla2[[#This Row],[CONTACTO]]&amp;"?text="&amp;Tabla2[[#This Row],[Mensaje]]),"")</f>
        <v>https://wa.me/56992164782?text=Hola!%0AServicio del día 16-04%0A *Cliente:* COMERCIAL CANADA SPA */ Cont: * TTNU8002918*/ HR Entrega: *08:00* /Dirección: *BERNARDO O"HIGGINS 158 COLINA</v>
      </c>
    </row>
    <row r="2370" spans="1:38" s="15" customFormat="1" ht="16.5" customHeight="1" x14ac:dyDescent="0.2">
      <c r="A2370" s="15">
        <f>ROW(A2369)</f>
        <v>2369</v>
      </c>
      <c r="B2370" s="15">
        <f>IF(J2370=J2369,B2369+1,1)</f>
        <v>12</v>
      </c>
      <c r="C2370" s="15" t="s">
        <v>275</v>
      </c>
      <c r="D2370" s="25" t="s">
        <v>39</v>
      </c>
      <c r="E2370" s="27">
        <v>303640</v>
      </c>
      <c r="F2370" s="27" t="s">
        <v>3659</v>
      </c>
      <c r="G2370" s="27" t="s">
        <v>41</v>
      </c>
      <c r="H2370" s="27">
        <v>31000</v>
      </c>
      <c r="I2370" s="27" t="s">
        <v>42</v>
      </c>
      <c r="J2370" s="28">
        <v>46128</v>
      </c>
      <c r="K2370" s="26">
        <v>0.41666666666666669</v>
      </c>
      <c r="L2370" s="26"/>
      <c r="M2370" s="27" t="s">
        <v>77</v>
      </c>
      <c r="N2370" s="25">
        <f>IFERROR(VLOOKUP(M2370,Data!$J$1:$K$58,2,0),"")</f>
        <v>56967384794</v>
      </c>
      <c r="O2370" s="27" t="s">
        <v>78</v>
      </c>
      <c r="P2370" s="27"/>
      <c r="Q2370" s="27" t="s">
        <v>47</v>
      </c>
      <c r="R2370" s="27" t="s">
        <v>48</v>
      </c>
      <c r="S2370" s="27" t="s">
        <v>133</v>
      </c>
      <c r="T2370" s="27"/>
      <c r="U2370" s="28">
        <v>46129</v>
      </c>
      <c r="X2370" s="27"/>
      <c r="Y2370" s="27"/>
      <c r="Z2370" s="29"/>
      <c r="AA2370" s="29">
        <v>0.58750000000000002</v>
      </c>
      <c r="AB2370" s="29">
        <v>0.67013888888888884</v>
      </c>
      <c r="AC2370" s="30">
        <v>46128</v>
      </c>
      <c r="AD2370" s="15" t="str">
        <f>IF(Tabla2[[#This Row],[HORA ENTREGA]]="DIRECTO","On time", IF(AA2370&lt;&gt;"",IF(Tabla2[[#This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70" s="15" t="str">
        <f>MID(Tabla2[[#This Row],[TIPO]],1,3)</f>
        <v xml:space="preserve">40 </v>
      </c>
      <c r="AF23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COMERCIAL CANADA SPA */ Cont: * CGMU5109018*/ HR Entrega: *10:00* /Dirección: *BERNARDO O"HIGGINS 158 COLINA</v>
      </c>
      <c r="AG2370" s="38" t="str">
        <f>IFERROR(HYPERLINK("https://wa.me/"&amp;Tabla2[[#This Row],[CONTACTO]]&amp;"?text="&amp;Tabla2[[#This Row],[Mensaje]],"Enviar mensaje"),"")</f>
        <v>Enviar mensaje</v>
      </c>
      <c r="AH2370" s="15" t="str">
        <f>CONCATENATE(A2370,F2370)</f>
        <v>2369CGMU5109018</v>
      </c>
      <c r="AI2370" s="15" t="str">
        <f>CONCATENATE("ENT-",A2370)</f>
        <v>ENT-2369</v>
      </c>
      <c r="AJ2370" s="15" t="str">
        <f>IF(Tabla2[[#This Row],[Op]]&lt;&gt;"","ENTREGA","")</f>
        <v>ENTREGA</v>
      </c>
      <c r="AK2370" s="40" t="str">
        <f>(Tabla2[[#This Row],[FECHA ENTREGA]]&amp;Tabla2[[#This Row],[HORA ENTREGA]])</f>
        <v>461280,416666666666667</v>
      </c>
      <c r="AL2370" s="34" t="str">
        <f>IFERROR(HYPERLINK("https://wa.me/"&amp;Tabla2[[#This Row],[CONTACTO]]&amp;"?text="&amp;Tabla2[[#This Row],[Mensaje]]),"")</f>
        <v>https://wa.me/56967384794?text=Hola!%0AServicio del día 16-04%0A *Cliente:* COMERCIAL CANADA SPA */ Cont: * CGMU5109018*/ HR Entrega: *10:00* /Dirección: *BERNARDO O"HIGGINS 158 COLINA</v>
      </c>
    </row>
    <row r="2371" spans="1:38" s="15" customFormat="1" ht="16.5" customHeight="1" x14ac:dyDescent="0.2">
      <c r="A2371" s="15">
        <f>ROW(A2370)</f>
        <v>2370</v>
      </c>
      <c r="B2371" s="15">
        <f>IF(J2371=J2370,B2370+1,1)</f>
        <v>13</v>
      </c>
      <c r="C2371" s="15" t="s">
        <v>3660</v>
      </c>
      <c r="D2371" s="25" t="s">
        <v>122</v>
      </c>
      <c r="E2371" s="27">
        <v>269259963</v>
      </c>
      <c r="F2371" s="27"/>
      <c r="G2371" s="27" t="s">
        <v>41</v>
      </c>
      <c r="H2371" s="27"/>
      <c r="I2371" s="27" t="s">
        <v>218</v>
      </c>
      <c r="J2371" s="28">
        <v>46128</v>
      </c>
      <c r="K2371" s="26">
        <v>0.35416666666666669</v>
      </c>
      <c r="L2371" s="26"/>
      <c r="M2371" s="27" t="s">
        <v>45</v>
      </c>
      <c r="N2371" s="25">
        <f>IFERROR(VLOOKUP(M2371,Data!$J$1:$K$58,2,0),"")</f>
        <v>56950981572</v>
      </c>
      <c r="O2371" s="27" t="s">
        <v>3661</v>
      </c>
      <c r="P2371" s="27"/>
      <c r="Q2371" s="27" t="s">
        <v>3662</v>
      </c>
      <c r="R2371" s="27"/>
      <c r="S2371" s="27"/>
      <c r="T2371" s="27"/>
      <c r="U2371" s="28"/>
      <c r="X2371" s="27"/>
      <c r="Y2371" s="27"/>
      <c r="Z2371" s="29"/>
      <c r="AA2371" s="29">
        <v>0.35416666666666669</v>
      </c>
      <c r="AB2371" s="29">
        <v>0.42708333333333331</v>
      </c>
      <c r="AC2371" s="30">
        <v>46128</v>
      </c>
      <c r="AD2371" s="15" t="str">
        <f>IF(Tabla2[[#This Row],[HORA ENTREGA]]="DIRECTO","On time", IF(AA2371&lt;&gt;"",IF(Tabla2[[#This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71" s="15" t="str">
        <f>MID(Tabla2[[#This Row],[TIPO]],1,3)</f>
        <v xml:space="preserve">40 </v>
      </c>
      <c r="AF23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COMERCIAL GL GROUP S.A. */ Cont: * */ HR Entrega: *08:30* /Dirección: *Av. Einstein 309, Recoleta</v>
      </c>
      <c r="AG2371" s="38" t="str">
        <f>IFERROR(HYPERLINK("https://wa.me/"&amp;Tabla2[[#This Row],[CONTACTO]]&amp;"?text="&amp;Tabla2[[#This Row],[Mensaje]],"Enviar mensaje"),"")</f>
        <v>Enviar mensaje</v>
      </c>
      <c r="AH2371" s="15" t="str">
        <f>CONCATENATE(A2371,F2371)</f>
        <v>2370</v>
      </c>
      <c r="AI2371" s="15" t="str">
        <f>CONCATENATE("ENT-",A2371)</f>
        <v>ENT-2370</v>
      </c>
      <c r="AJ2371" s="15" t="str">
        <f>IF(Tabla2[[#This Row],[Op]]&lt;&gt;"","ENTREGA","")</f>
        <v>ENTREGA</v>
      </c>
      <c r="AK2371" s="40" t="str">
        <f>(Tabla2[[#This Row],[FECHA ENTREGA]]&amp;Tabla2[[#This Row],[HORA ENTREGA]])</f>
        <v>461280,354166666666667</v>
      </c>
      <c r="AL2371" s="34" t="str">
        <f>IFERROR(HYPERLINK("https://wa.me/"&amp;Tabla2[[#This Row],[CONTACTO]]&amp;"?text="&amp;Tabla2[[#This Row],[Mensaje]]),"")</f>
        <v>https://wa.me/56950981572?text=Hola!%0AServicio del día 16-04%0A *Cliente:* COMERCIAL GL GROUP S.A. */ Cont: * */ HR Entrega: *08:30* /Dirección: *Av. Einstein 309, Recoleta</v>
      </c>
    </row>
    <row r="2372" spans="1:38" s="15" customFormat="1" ht="16.5" customHeight="1" x14ac:dyDescent="0.2">
      <c r="A2372" s="15">
        <f>ROW(A2371)</f>
        <v>2371</v>
      </c>
      <c r="B2372" s="15">
        <f>IF(J2372=J2371,B2371+1,1)</f>
        <v>14</v>
      </c>
      <c r="C2372" s="15" t="s">
        <v>288</v>
      </c>
      <c r="D2372" s="25" t="s">
        <v>39</v>
      </c>
      <c r="E2372" s="27">
        <v>103284</v>
      </c>
      <c r="F2372" s="27" t="s">
        <v>3663</v>
      </c>
      <c r="G2372" s="27" t="s">
        <v>54</v>
      </c>
      <c r="H2372" s="27">
        <v>19137</v>
      </c>
      <c r="I2372" s="27" t="s">
        <v>3664</v>
      </c>
      <c r="J2372" s="28">
        <v>46128</v>
      </c>
      <c r="K2372" s="26">
        <v>0.45833333333333331</v>
      </c>
      <c r="L2372" s="26"/>
      <c r="M2372" s="27" t="s">
        <v>176</v>
      </c>
      <c r="N2372" s="25">
        <f>IFERROR(VLOOKUP(M2372,Data!$J$1:$K$58,2,0),"")</f>
        <v>56968463649</v>
      </c>
      <c r="O2372" s="27" t="s">
        <v>177</v>
      </c>
      <c r="P2372" s="27"/>
      <c r="Q2372" s="27" t="s">
        <v>291</v>
      </c>
      <c r="R2372" s="27" t="s">
        <v>218</v>
      </c>
      <c r="S2372" s="27" t="s">
        <v>3141</v>
      </c>
      <c r="T2372" s="27"/>
      <c r="U2372" s="28">
        <v>46128</v>
      </c>
      <c r="X2372" s="27"/>
      <c r="Y2372" s="27"/>
      <c r="Z2372" s="29"/>
      <c r="AA2372" s="29">
        <v>0.55972222222222223</v>
      </c>
      <c r="AB2372" s="29">
        <v>0.69791666666666663</v>
      </c>
      <c r="AC2372" s="30">
        <v>46128</v>
      </c>
      <c r="AD2372" s="15" t="str">
        <f>IF(Tabla2[[#This Row],[HORA ENTREGA]]="DIRECTO","On time", IF(AA2372&lt;&gt;"",IF(Tabla2[[#This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72" s="15" t="str">
        <f>MID(Tabla2[[#This Row],[TIPO]],1,3)</f>
        <v xml:space="preserve">40 </v>
      </c>
      <c r="AF23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COMERCIAL SEA GARDEN SPA */ Cont: * HLBU6034260*/ HR Entrega: *11:00* /Dirección: *LOS MAITENES PONIENTE 1332; PUDAHUEL</v>
      </c>
      <c r="AG2372" s="38" t="str">
        <f>IFERROR(HYPERLINK("https://wa.me/"&amp;Tabla2[[#This Row],[CONTACTO]]&amp;"?text="&amp;Tabla2[[#This Row],[Mensaje]],"Enviar mensaje"),"")</f>
        <v>Enviar mensaje</v>
      </c>
      <c r="AH2372" s="15" t="str">
        <f>CONCATENATE(A2372,F2372)</f>
        <v>2371HLBU6034260</v>
      </c>
      <c r="AI2372" s="15" t="str">
        <f>CONCATENATE("ENT-",A2372)</f>
        <v>ENT-2371</v>
      </c>
      <c r="AJ2372" s="15" t="str">
        <f>IF(Tabla2[[#This Row],[Op]]&lt;&gt;"","ENTREGA","")</f>
        <v>ENTREGA</v>
      </c>
      <c r="AK2372" s="40" t="str">
        <f>(Tabla2[[#This Row],[FECHA ENTREGA]]&amp;Tabla2[[#This Row],[HORA ENTREGA]])</f>
        <v>461280,458333333333333</v>
      </c>
      <c r="AL2372" s="34" t="str">
        <f>IFERROR(HYPERLINK("https://wa.me/"&amp;Tabla2[[#This Row],[CONTACTO]]&amp;"?text="&amp;Tabla2[[#This Row],[Mensaje]]),"")</f>
        <v>https://wa.me/56968463649?text=Hola!%0AServicio del día 16-04%0A *Cliente:* COMERCIAL SEA GARDEN SPA */ Cont: * HLBU6034260*/ HR Entrega: *11:00* /Dirección: *LOS MAITENES PONIENTE 1332; PUDAHUEL</v>
      </c>
    </row>
    <row r="2373" spans="1:38" s="15" customFormat="1" ht="16.5" customHeight="1" x14ac:dyDescent="0.2">
      <c r="A2373" s="15">
        <f>ROW(A2372)</f>
        <v>2372</v>
      </c>
      <c r="B2373" s="15">
        <f>IF(J2373=J2372,B2372+1,1)</f>
        <v>15</v>
      </c>
      <c r="C2373" s="15" t="s">
        <v>3665</v>
      </c>
      <c r="D2373" s="25" t="s">
        <v>39</v>
      </c>
      <c r="E2373" s="27">
        <v>303454</v>
      </c>
      <c r="F2373" s="27" t="s">
        <v>3666</v>
      </c>
      <c r="G2373" s="27" t="s">
        <v>41</v>
      </c>
      <c r="H2373" s="27">
        <v>5043</v>
      </c>
      <c r="I2373" s="27" t="s">
        <v>42</v>
      </c>
      <c r="J2373" s="28">
        <v>46128</v>
      </c>
      <c r="K2373" s="26">
        <v>0.375</v>
      </c>
      <c r="L2373" s="26"/>
      <c r="M2373" s="27" t="s">
        <v>688</v>
      </c>
      <c r="N2373" s="25">
        <f>IFERROR(VLOOKUP(M2373,Data!$J$1:$K$58,2,0),"")</f>
        <v>56950104102</v>
      </c>
      <c r="O2373" s="27" t="s">
        <v>552</v>
      </c>
      <c r="P2373" s="27"/>
      <c r="Q2373" s="27" t="s">
        <v>3667</v>
      </c>
      <c r="R2373" s="27" t="s">
        <v>218</v>
      </c>
      <c r="S2373" s="27" t="s">
        <v>225</v>
      </c>
      <c r="T2373" s="27"/>
      <c r="U2373" s="28">
        <v>46128</v>
      </c>
      <c r="X2373" s="27"/>
      <c r="Y2373" s="27"/>
      <c r="Z2373" s="29"/>
      <c r="AA2373" s="29"/>
      <c r="AB2373" s="29"/>
      <c r="AC2373" s="30"/>
      <c r="AD2373" s="15" t="str">
        <f>IF(Tabla2[[#This Row],[HORA ENTREGA]]="DIRECTO","On time", IF(AA2373&lt;&gt;"",IF(Tabla2[[#This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373" s="15" t="str">
        <f>MID(Tabla2[[#This Row],[TIPO]],1,3)</f>
        <v xml:space="preserve">40 </v>
      </c>
      <c r="AF23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EECOL INDUSTRIAL ELECTRIC LTDA */ Cont: * SEKU6733966*/ HR Entrega: *09:00* /Dirección: *la vara 3310, San bernardo </v>
      </c>
      <c r="AG2373" s="38" t="str">
        <f>IFERROR(HYPERLINK("https://wa.me/"&amp;Tabla2[[#This Row],[CONTACTO]]&amp;"?text="&amp;Tabla2[[#This Row],[Mensaje]],"Enviar mensaje"),"")</f>
        <v>Enviar mensaje</v>
      </c>
      <c r="AH2373" s="15" t="str">
        <f>CONCATENATE(A2373,F2373)</f>
        <v>2372SEKU6733966</v>
      </c>
      <c r="AI2373" s="15" t="str">
        <f>CONCATENATE("ENT-",A2373)</f>
        <v>ENT-2372</v>
      </c>
      <c r="AJ2373" s="15" t="str">
        <f>IF(Tabla2[[#This Row],[Op]]&lt;&gt;"","ENTREGA","")</f>
        <v>ENTREGA</v>
      </c>
      <c r="AK2373" s="40" t="str">
        <f>(Tabla2[[#This Row],[FECHA ENTREGA]]&amp;Tabla2[[#This Row],[HORA ENTREGA]])</f>
        <v>461280,375</v>
      </c>
      <c r="AL2373" s="34" t="str">
        <f>IFERROR(HYPERLINK("https://wa.me/"&amp;Tabla2[[#This Row],[CONTACTO]]&amp;"?text="&amp;Tabla2[[#This Row],[Mensaje]]),"")</f>
        <v xml:space="preserve">https://wa.me/56950104102?text=Hola!%0AServicio del día 16-04%0A *Cliente:* EECOL INDUSTRIAL ELECTRIC LTDA */ Cont: * SEKU6733966*/ HR Entrega: *09:00* /Dirección: *la vara 3310, San bernardo </v>
      </c>
    </row>
    <row r="2374" spans="1:38" s="15" customFormat="1" ht="16.5" customHeight="1" x14ac:dyDescent="0.2">
      <c r="A2374" s="15">
        <f>ROW(A2373)</f>
        <v>2373</v>
      </c>
      <c r="B2374" s="15">
        <f>IF(J2374=J2373,B2373+1,1)</f>
        <v>16</v>
      </c>
      <c r="C2374" s="15" t="s">
        <v>38</v>
      </c>
      <c r="D2374" s="25" t="s">
        <v>39</v>
      </c>
      <c r="E2374" s="27">
        <v>302655</v>
      </c>
      <c r="F2374" s="27" t="s">
        <v>3668</v>
      </c>
      <c r="G2374" s="27" t="s">
        <v>41</v>
      </c>
      <c r="H2374" s="27">
        <v>25000</v>
      </c>
      <c r="I2374" s="27" t="s">
        <v>42</v>
      </c>
      <c r="J2374" s="28">
        <v>46128</v>
      </c>
      <c r="K2374" s="26">
        <v>0.625</v>
      </c>
      <c r="L2374" s="26"/>
      <c r="M2374" s="27" t="s">
        <v>164</v>
      </c>
      <c r="N2374" s="25">
        <f>IFERROR(VLOOKUP(M2374,Data!$J$1:$K$58,2,0),"")</f>
        <v>56967398822</v>
      </c>
      <c r="O2374" s="27" t="s">
        <v>165</v>
      </c>
      <c r="P2374" s="27"/>
      <c r="Q2374" s="27" t="s">
        <v>401</v>
      </c>
      <c r="R2374" s="27" t="s">
        <v>1593</v>
      </c>
      <c r="S2374" s="27" t="s">
        <v>273</v>
      </c>
      <c r="T2374" s="27"/>
      <c r="U2374" s="28">
        <v>46129</v>
      </c>
      <c r="X2374" s="27"/>
      <c r="Y2374" s="27"/>
      <c r="Z2374" s="29"/>
      <c r="AA2374" s="29">
        <v>0.66666666666666663</v>
      </c>
      <c r="AB2374" s="29">
        <v>0.79513888888888884</v>
      </c>
      <c r="AC2374" s="30">
        <v>46128</v>
      </c>
      <c r="AD2374" s="15" t="str">
        <f>IF(Tabla2[[#This Row],[HORA ENTREGA]]="DIRECTO","On time", IF(AA2374&lt;&gt;"",IF(Tabla2[[#This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74" s="15" t="str">
        <f>MID(Tabla2[[#This Row],[TIPO]],1,3)</f>
        <v xml:space="preserve">40 </v>
      </c>
      <c r="AF23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EL CONTAINER SPA */ Cont: * UETU7757174*/ HR Entrega: *15:00* /Dirección: *SAN IGNACIO 951, QUILICURA</v>
      </c>
      <c r="AG2374" s="38" t="str">
        <f>IFERROR(HYPERLINK("https://wa.me/"&amp;Tabla2[[#This Row],[CONTACTO]]&amp;"?text="&amp;Tabla2[[#This Row],[Mensaje]],"Enviar mensaje"),"")</f>
        <v>Enviar mensaje</v>
      </c>
      <c r="AH2374" s="15" t="str">
        <f>CONCATENATE(A2374,F2374)</f>
        <v>2373UETU7757174</v>
      </c>
      <c r="AI2374" s="15" t="str">
        <f>CONCATENATE("ENT-",A2374)</f>
        <v>ENT-2373</v>
      </c>
      <c r="AJ2374" s="15" t="str">
        <f>IF(Tabla2[[#This Row],[Op]]&lt;&gt;"","ENTREGA","")</f>
        <v>ENTREGA</v>
      </c>
      <c r="AK2374" s="40" t="str">
        <f>(Tabla2[[#This Row],[FECHA ENTREGA]]&amp;Tabla2[[#This Row],[HORA ENTREGA]])</f>
        <v>461280,625</v>
      </c>
      <c r="AL2374" s="34" t="str">
        <f>IFERROR(HYPERLINK("https://wa.me/"&amp;Tabla2[[#This Row],[CONTACTO]]&amp;"?text="&amp;Tabla2[[#This Row],[Mensaje]]),"")</f>
        <v>https://wa.me/56967398822?text=Hola!%0AServicio del día 16-04%0A *Cliente:* EL CONTAINER SPA */ Cont: * UETU7757174*/ HR Entrega: *15:00* /Dirección: *SAN IGNACIO 951, QUILICURA</v>
      </c>
    </row>
    <row r="2375" spans="1:38" s="15" customFormat="1" ht="16.5" customHeight="1" x14ac:dyDescent="0.2">
      <c r="A2375" s="15">
        <f>ROW(A2374)</f>
        <v>2374</v>
      </c>
      <c r="B2375" s="15">
        <f>IF(J2375=J2374,B2374+1,1)</f>
        <v>17</v>
      </c>
      <c r="C2375" s="15" t="s">
        <v>302</v>
      </c>
      <c r="D2375" s="25" t="s">
        <v>39</v>
      </c>
      <c r="E2375" s="27">
        <v>1199938</v>
      </c>
      <c r="F2375" s="27" t="s">
        <v>3669</v>
      </c>
      <c r="G2375" s="27" t="s">
        <v>41</v>
      </c>
      <c r="H2375" s="27">
        <v>12915</v>
      </c>
      <c r="I2375" s="27" t="s">
        <v>42</v>
      </c>
      <c r="J2375" s="28">
        <v>46128</v>
      </c>
      <c r="K2375" s="26">
        <v>0.54166666666666663</v>
      </c>
      <c r="L2375" s="26"/>
      <c r="M2375" s="27" t="s">
        <v>389</v>
      </c>
      <c r="N2375" s="25">
        <f>IFERROR(VLOOKUP(M2375,Data!$J$1:$K$58,2,0),"")</f>
        <v>56988336520</v>
      </c>
      <c r="O2375" s="27" t="s">
        <v>390</v>
      </c>
      <c r="P2375" s="27"/>
      <c r="Q2375" s="27" t="s">
        <v>3215</v>
      </c>
      <c r="R2375" s="27" t="s">
        <v>1546</v>
      </c>
      <c r="S2375" s="27" t="s">
        <v>389</v>
      </c>
      <c r="T2375" s="27"/>
      <c r="U2375" s="28">
        <v>46128</v>
      </c>
      <c r="X2375" s="27"/>
      <c r="Y2375" s="27"/>
      <c r="Z2375" s="29"/>
      <c r="AA2375" s="29">
        <v>0.64722222222222225</v>
      </c>
      <c r="AB2375" s="29">
        <v>0.69791666666666663</v>
      </c>
      <c r="AC2375" s="30">
        <v>46128</v>
      </c>
      <c r="AD2375" s="15" t="str">
        <f>IF(Tabla2[[#This Row],[HORA ENTREGA]]="DIRECTO","On time", IF(AA2375&lt;&gt;"",IF(Tabla2[[#This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75" s="15" t="str">
        <f>MID(Tabla2[[#This Row],[TIPO]],1,3)</f>
        <v xml:space="preserve">40 </v>
      </c>
      <c r="AF23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GRAYSON GROUP  */ Cont: * UACU6023016*/ HR Entrega: *13:00* /Dirección: *Av. Eduardo Frei Montalva 7050 Bodega 5, Quilicura</v>
      </c>
      <c r="AG2375" s="38" t="str">
        <f>IFERROR(HYPERLINK("https://wa.me/"&amp;Tabla2[[#This Row],[CONTACTO]]&amp;"?text="&amp;Tabla2[[#This Row],[Mensaje]],"Enviar mensaje"),"")</f>
        <v>Enviar mensaje</v>
      </c>
      <c r="AH2375" s="15" t="str">
        <f>CONCATENATE(A2375,F2375)</f>
        <v>2374UACU6023016</v>
      </c>
      <c r="AI2375" s="15" t="str">
        <f>CONCATENATE("ENT-",A2375)</f>
        <v>ENT-2374</v>
      </c>
      <c r="AJ2375" s="15" t="str">
        <f>IF(Tabla2[[#This Row],[Op]]&lt;&gt;"","ENTREGA","")</f>
        <v>ENTREGA</v>
      </c>
      <c r="AK2375" s="40" t="str">
        <f>(Tabla2[[#This Row],[FECHA ENTREGA]]&amp;Tabla2[[#This Row],[HORA ENTREGA]])</f>
        <v>461280,541666666666667</v>
      </c>
      <c r="AL2375" s="34" t="str">
        <f>IFERROR(HYPERLINK("https://wa.me/"&amp;Tabla2[[#This Row],[CONTACTO]]&amp;"?text="&amp;Tabla2[[#This Row],[Mensaje]]),"")</f>
        <v>https://wa.me/56988336520?text=Hola!%0AServicio del día 16-04%0A *Cliente:* GRAYSON GROUP  */ Cont: * UACU6023016*/ HR Entrega: *13:00* /Dirección: *Av. Eduardo Frei Montalva 7050 Bodega 5, Quilicura</v>
      </c>
    </row>
    <row r="2376" spans="1:38" s="15" customFormat="1" ht="16.5" customHeight="1" x14ac:dyDescent="0.2">
      <c r="A2376" s="15">
        <f>ROW(A2375)</f>
        <v>2375</v>
      </c>
      <c r="B2376" s="15">
        <f>IF(J2376=J2375,B2375+1,1)</f>
        <v>18</v>
      </c>
      <c r="C2376" s="15" t="s">
        <v>1770</v>
      </c>
      <c r="D2376" s="25" t="s">
        <v>39</v>
      </c>
      <c r="E2376" s="27">
        <v>1288415</v>
      </c>
      <c r="F2376" s="27" t="s">
        <v>3670</v>
      </c>
      <c r="G2376" s="27" t="s">
        <v>64</v>
      </c>
      <c r="H2376" s="27">
        <v>5100</v>
      </c>
      <c r="I2376" s="27" t="s">
        <v>42</v>
      </c>
      <c r="J2376" s="28">
        <v>46128</v>
      </c>
      <c r="K2376" s="26">
        <v>0.41666666666666669</v>
      </c>
      <c r="L2376" s="26"/>
      <c r="M2376" s="27" t="s">
        <v>341</v>
      </c>
      <c r="N2376" s="25">
        <f>IFERROR(VLOOKUP(M2376,Data!$J$1:$K$58,2,0),"")</f>
        <v>56950923536</v>
      </c>
      <c r="O2376" s="27" t="s">
        <v>105</v>
      </c>
      <c r="P2376" s="27"/>
      <c r="Q2376" s="27" t="s">
        <v>1847</v>
      </c>
      <c r="R2376" s="27" t="s">
        <v>183</v>
      </c>
      <c r="S2376" s="27" t="s">
        <v>341</v>
      </c>
      <c r="T2376" s="27"/>
      <c r="U2376" s="28">
        <v>46128</v>
      </c>
      <c r="X2376" s="27"/>
      <c r="Y2376" s="27"/>
      <c r="Z2376" s="29"/>
      <c r="AA2376" s="29">
        <v>0.39930555555555558</v>
      </c>
      <c r="AB2376" s="29">
        <v>0.51527777777777772</v>
      </c>
      <c r="AC2376" s="30">
        <v>46128</v>
      </c>
      <c r="AD2376" s="15" t="str">
        <f>IF(Tabla2[[#This Row],[HORA ENTREGA]]="DIRECTO","On time", IF(AA2376&lt;&gt;"",IF(Tabla2[[#This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76" s="15" t="str">
        <f>MID(Tabla2[[#This Row],[TIPO]],1,3)</f>
        <v xml:space="preserve">20 </v>
      </c>
      <c r="AF23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IDEAL */ Cont: * KOCU2207837*/ HR Entrega: *10:00* /Dirección: *Av. Cañaveral 870, Quilicura</v>
      </c>
      <c r="AG2376" s="38" t="str">
        <f>IFERROR(HYPERLINK("https://wa.me/"&amp;Tabla2[[#This Row],[CONTACTO]]&amp;"?text="&amp;Tabla2[[#This Row],[Mensaje]],"Enviar mensaje"),"")</f>
        <v>Enviar mensaje</v>
      </c>
      <c r="AH2376" s="15" t="str">
        <f>CONCATENATE(A2376,F2376)</f>
        <v>2375KOCU2207837</v>
      </c>
      <c r="AI2376" s="15" t="str">
        <f>CONCATENATE("ENT-",A2376)</f>
        <v>ENT-2375</v>
      </c>
      <c r="AJ2376" s="15" t="str">
        <f>IF(Tabla2[[#This Row],[Op]]&lt;&gt;"","ENTREGA","")</f>
        <v>ENTREGA</v>
      </c>
      <c r="AK2376" s="40" t="str">
        <f>(Tabla2[[#This Row],[FECHA ENTREGA]]&amp;Tabla2[[#This Row],[HORA ENTREGA]])</f>
        <v>461280,416666666666667</v>
      </c>
      <c r="AL2376" s="34" t="str">
        <f>IFERROR(HYPERLINK("https://wa.me/"&amp;Tabla2[[#This Row],[CONTACTO]]&amp;"?text="&amp;Tabla2[[#This Row],[Mensaje]]),"")</f>
        <v>https://wa.me/56950923536?text=Hola!%0AServicio del día 16-04%0A *Cliente:* IDEAL */ Cont: * KOCU2207837*/ HR Entrega: *10:00* /Dirección: *Av. Cañaveral 870, Quilicura</v>
      </c>
    </row>
    <row r="2377" spans="1:38" s="15" customFormat="1" ht="16.5" customHeight="1" x14ac:dyDescent="0.2">
      <c r="A2377" s="15">
        <f>ROW(A2376)</f>
        <v>2376</v>
      </c>
      <c r="B2377" s="15">
        <f>IF(J2377=J2376,B2376+1,1)</f>
        <v>19</v>
      </c>
      <c r="C2377" s="15" t="s">
        <v>698</v>
      </c>
      <c r="D2377" s="25" t="s">
        <v>39</v>
      </c>
      <c r="E2377" s="27">
        <v>300566</v>
      </c>
      <c r="F2377" s="27" t="s">
        <v>3671</v>
      </c>
      <c r="G2377" s="27" t="s">
        <v>41</v>
      </c>
      <c r="H2377" s="27">
        <v>8352</v>
      </c>
      <c r="I2377" s="27" t="s">
        <v>3672</v>
      </c>
      <c r="J2377" s="28">
        <v>46128</v>
      </c>
      <c r="K2377" s="26" t="s">
        <v>290</v>
      </c>
      <c r="L2377" s="26"/>
      <c r="M2377" s="27" t="s">
        <v>144</v>
      </c>
      <c r="N2377" s="25">
        <f>IFERROR(VLOOKUP(M2377,Data!$J$1:$K$58,2,0),"")</f>
        <v>56940144795</v>
      </c>
      <c r="O2377" s="27" t="s">
        <v>145</v>
      </c>
      <c r="P2377" s="27"/>
      <c r="Q2377" s="27" t="s">
        <v>700</v>
      </c>
      <c r="R2377" s="27" t="s">
        <v>48</v>
      </c>
      <c r="S2377" s="27" t="s">
        <v>144</v>
      </c>
      <c r="T2377" s="27"/>
      <c r="U2377" s="28">
        <v>46128</v>
      </c>
      <c r="X2377" s="27"/>
      <c r="Y2377" s="27"/>
      <c r="Z2377" s="29"/>
      <c r="AA2377" s="29">
        <v>0.60416666666666663</v>
      </c>
      <c r="AB2377" s="29">
        <v>0.67013888888888884</v>
      </c>
      <c r="AC2377" s="30">
        <v>46128</v>
      </c>
      <c r="AD2377" s="15" t="str">
        <f>IF(Tabla2[[#This Row],[HORA ENTREGA]]="DIRECTO","On time", IF(AA2377&lt;&gt;"",IF(Tabla2[[#This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77" s="15" t="str">
        <f>MID(Tabla2[[#This Row],[TIPO]],1,3)</f>
        <v xml:space="preserve">40 </v>
      </c>
      <c r="AF23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IMPORTADORA DCIC SPA */ Cont: * TXGU7314845*/ HR Entrega: *DIRECTO* /Dirección: *PUERTO MADERO 9710 BOD. P01 - P03, PUDAHUEL</v>
      </c>
      <c r="AG2377" s="38" t="str">
        <f>IFERROR(HYPERLINK("https://wa.me/"&amp;Tabla2[[#This Row],[CONTACTO]]&amp;"?text="&amp;Tabla2[[#This Row],[Mensaje]],"Enviar mensaje"),"")</f>
        <v>Enviar mensaje</v>
      </c>
      <c r="AH2377" s="15" t="str">
        <f>CONCATENATE(A2377,F2377)</f>
        <v>2376TXGU7314845</v>
      </c>
      <c r="AI2377" s="15" t="str">
        <f>CONCATENATE("ENT-",A2377)</f>
        <v>ENT-2376</v>
      </c>
      <c r="AJ2377" s="15" t="str">
        <f>IF(Tabla2[[#This Row],[Op]]&lt;&gt;"","ENTREGA","")</f>
        <v>ENTREGA</v>
      </c>
      <c r="AK2377" s="40" t="str">
        <f>(Tabla2[[#This Row],[FECHA ENTREGA]]&amp;Tabla2[[#This Row],[HORA ENTREGA]])</f>
        <v>46128DIRECTO</v>
      </c>
      <c r="AL2377" s="34" t="str">
        <f>IFERROR(HYPERLINK("https://wa.me/"&amp;Tabla2[[#This Row],[CONTACTO]]&amp;"?text="&amp;Tabla2[[#This Row],[Mensaje]]),"")</f>
        <v>https://wa.me/56940144795?text=Hola!%0AServicio del día 16-04%0A *Cliente:* IMPORTADORA DCIC SPA */ Cont: * TXGU7314845*/ HR Entrega: *DIRECTO* /Dirección: *PUERTO MADERO 9710 BOD. P01 - P03, PUDAHUEL</v>
      </c>
    </row>
    <row r="2378" spans="1:38" s="15" customFormat="1" ht="16.5" customHeight="1" x14ac:dyDescent="0.2">
      <c r="A2378" s="15">
        <f>ROW(A2377)</f>
        <v>2377</v>
      </c>
      <c r="B2378" s="15">
        <f>IF(J2378=J2377,B2377+1,1)</f>
        <v>20</v>
      </c>
      <c r="C2378" s="15" t="s">
        <v>166</v>
      </c>
      <c r="D2378" s="25" t="s">
        <v>39</v>
      </c>
      <c r="E2378" s="27">
        <v>8822986</v>
      </c>
      <c r="F2378" s="27" t="s">
        <v>3673</v>
      </c>
      <c r="G2378" s="27" t="s">
        <v>41</v>
      </c>
      <c r="H2378" s="27">
        <v>13965</v>
      </c>
      <c r="I2378" s="27" t="s">
        <v>42</v>
      </c>
      <c r="J2378" s="28">
        <v>46128</v>
      </c>
      <c r="K2378" s="26">
        <v>0.5</v>
      </c>
      <c r="L2378" s="26"/>
      <c r="M2378" s="27" t="s">
        <v>325</v>
      </c>
      <c r="N2378" s="25">
        <f>IFERROR(VLOOKUP(M2378,Data!$J$1:$K$58,2,0),"")</f>
        <v>56964850744</v>
      </c>
      <c r="O2378" s="27" t="s">
        <v>3674</v>
      </c>
      <c r="P2378" s="27"/>
      <c r="Q2378" s="27" t="s">
        <v>168</v>
      </c>
      <c r="R2378" s="27" t="s">
        <v>48</v>
      </c>
      <c r="S2378" s="27" t="s">
        <v>325</v>
      </c>
      <c r="T2378" s="27"/>
      <c r="U2378" s="28">
        <v>46128</v>
      </c>
      <c r="X2378" s="27"/>
      <c r="Y2378" s="27"/>
      <c r="Z2378" s="29"/>
      <c r="AA2378" s="29">
        <v>0.53472222222222221</v>
      </c>
      <c r="AB2378" s="29">
        <v>0.60069444444444442</v>
      </c>
      <c r="AC2378" s="30">
        <v>46128</v>
      </c>
      <c r="AD2378" s="15" t="str">
        <f>IF(Tabla2[[#This Row],[HORA ENTREGA]]="DIRECTO","On time", IF(AA2378&lt;&gt;"",IF(Tabla2[[#This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78" s="15" t="str">
        <f>MID(Tabla2[[#This Row],[TIPO]],1,3)</f>
        <v xml:space="preserve">40 </v>
      </c>
      <c r="AF23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IMPORTADORA Y COMERCIALIZADORA BZ SPA */ Cont: * TGBU5983324*/ HR Entrega: *12:00* /Dirección: *PuertoMadero 9710, Bodega X36. Pudahuel</v>
      </c>
      <c r="AG2378" s="38" t="str">
        <f>IFERROR(HYPERLINK("https://wa.me/"&amp;Tabla2[[#This Row],[CONTACTO]]&amp;"?text="&amp;Tabla2[[#This Row],[Mensaje]],"Enviar mensaje"),"")</f>
        <v>Enviar mensaje</v>
      </c>
      <c r="AH2378" s="15" t="str">
        <f>CONCATENATE(A2378,F2378)</f>
        <v>2377TGBU5983324</v>
      </c>
      <c r="AI2378" s="15" t="str">
        <f>CONCATENATE("ENT-",A2378)</f>
        <v>ENT-2377</v>
      </c>
      <c r="AJ2378" s="15" t="str">
        <f>IF(Tabla2[[#This Row],[Op]]&lt;&gt;"","ENTREGA","")</f>
        <v>ENTREGA</v>
      </c>
      <c r="AK2378" s="40" t="str">
        <f>(Tabla2[[#This Row],[FECHA ENTREGA]]&amp;Tabla2[[#This Row],[HORA ENTREGA]])</f>
        <v>461280,5</v>
      </c>
      <c r="AL2378" s="34" t="str">
        <f>IFERROR(HYPERLINK("https://wa.me/"&amp;Tabla2[[#This Row],[CONTACTO]]&amp;"?text="&amp;Tabla2[[#This Row],[Mensaje]]),"")</f>
        <v>https://wa.me/56964850744?text=Hola!%0AServicio del día 16-04%0A *Cliente:* IMPORTADORA Y COMERCIALIZADORA BZ SPA */ Cont: * TGBU5983324*/ HR Entrega: *12:00* /Dirección: *PuertoMadero 9710, Bodega X36. Pudahuel</v>
      </c>
    </row>
    <row r="2379" spans="1:38" s="15" customFormat="1" ht="16.5" customHeight="1" x14ac:dyDescent="0.2">
      <c r="A2379" s="15">
        <f>ROW(A2378)</f>
        <v>2378</v>
      </c>
      <c r="B2379" s="15">
        <f>IF(J2379=J2378,B2378+1,1)</f>
        <v>21</v>
      </c>
      <c r="C2379" s="15" t="s">
        <v>178</v>
      </c>
      <c r="D2379" s="25" t="s">
        <v>39</v>
      </c>
      <c r="E2379" s="27">
        <v>881748</v>
      </c>
      <c r="F2379" s="27" t="s">
        <v>3675</v>
      </c>
      <c r="G2379" s="27" t="s">
        <v>41</v>
      </c>
      <c r="H2379" s="27">
        <v>9400</v>
      </c>
      <c r="I2379" s="27" t="s">
        <v>42</v>
      </c>
      <c r="J2379" s="28">
        <v>46128</v>
      </c>
      <c r="K2379" s="26">
        <v>0.33333333333333331</v>
      </c>
      <c r="L2379" s="26"/>
      <c r="M2379" s="27" t="s">
        <v>60</v>
      </c>
      <c r="N2379" s="25">
        <f>IFERROR(VLOOKUP(M2379,Data!$J$1:$K$58,2,0),"")</f>
        <v>56957438415</v>
      </c>
      <c r="O2379" s="27" t="s">
        <v>3676</v>
      </c>
      <c r="P2379" s="27"/>
      <c r="Q2379" s="27" t="s">
        <v>1003</v>
      </c>
      <c r="R2379" s="27" t="s">
        <v>1747</v>
      </c>
      <c r="S2379" s="27" t="s">
        <v>60</v>
      </c>
      <c r="T2379" s="27"/>
      <c r="U2379" s="28">
        <v>46128</v>
      </c>
      <c r="X2379" s="27"/>
      <c r="Y2379" s="27"/>
      <c r="Z2379" s="29"/>
      <c r="AA2379" s="29">
        <v>0.33333333333333331</v>
      </c>
      <c r="AB2379" s="29">
        <v>0.49375000000000002</v>
      </c>
      <c r="AC2379" s="30">
        <v>46128</v>
      </c>
      <c r="AD2379" s="15" t="str">
        <f>IF(Tabla2[[#This Row],[HORA ENTREGA]]="DIRECTO","On time", IF(AA2379&lt;&gt;"",IF(Tabla2[[#This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79" s="15" t="str">
        <f>MID(Tabla2[[#This Row],[TIPO]],1,3)</f>
        <v xml:space="preserve">40 </v>
      </c>
      <c r="AF23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INVERSIERRA S A */ Cont: * TCLU9464649*/ HR Entrega: *08:00* /Dirección: *AVENIDA PEDRO FONTOBA 6350, HUECHURABA</v>
      </c>
      <c r="AG2379" s="38" t="str">
        <f>IFERROR(HYPERLINK("https://wa.me/"&amp;Tabla2[[#This Row],[CONTACTO]]&amp;"?text="&amp;Tabla2[[#This Row],[Mensaje]],"Enviar mensaje"),"")</f>
        <v>Enviar mensaje</v>
      </c>
      <c r="AH2379" s="15" t="str">
        <f>CONCATENATE(A2379,F2379)</f>
        <v>2378TCLU9464649</v>
      </c>
      <c r="AI2379" s="15" t="str">
        <f>CONCATENATE("ENT-",A2379)</f>
        <v>ENT-2378</v>
      </c>
      <c r="AJ2379" s="15" t="str">
        <f>IF(Tabla2[[#This Row],[Op]]&lt;&gt;"","ENTREGA","")</f>
        <v>ENTREGA</v>
      </c>
      <c r="AK2379" s="40" t="str">
        <f>(Tabla2[[#This Row],[FECHA ENTREGA]]&amp;Tabla2[[#This Row],[HORA ENTREGA]])</f>
        <v>461280,333333333333333</v>
      </c>
      <c r="AL2379" s="34" t="str">
        <f>IFERROR(HYPERLINK("https://wa.me/"&amp;Tabla2[[#This Row],[CONTACTO]]&amp;"?text="&amp;Tabla2[[#This Row],[Mensaje]]),"")</f>
        <v>https://wa.me/56957438415?text=Hola!%0AServicio del día 16-04%0A *Cliente:* INVERSIERRA S A */ Cont: * TCLU9464649*/ HR Entrega: *08:00* /Dirección: *AVENIDA PEDRO FONTOBA 6350, HUECHURABA</v>
      </c>
    </row>
    <row r="2380" spans="1:38" s="15" customFormat="1" ht="16.5" customHeight="1" x14ac:dyDescent="0.2">
      <c r="A2380" s="15">
        <f>ROW(A2379)</f>
        <v>2379</v>
      </c>
      <c r="B2380" s="15">
        <f>IF(J2380=J2379,B2379+1,1)</f>
        <v>22</v>
      </c>
      <c r="C2380" s="15" t="s">
        <v>178</v>
      </c>
      <c r="D2380" s="25" t="s">
        <v>39</v>
      </c>
      <c r="E2380" s="27">
        <v>881743</v>
      </c>
      <c r="F2380" s="27" t="s">
        <v>3677</v>
      </c>
      <c r="G2380" s="27" t="s">
        <v>41</v>
      </c>
      <c r="H2380" s="27">
        <v>10000</v>
      </c>
      <c r="I2380" s="27" t="s">
        <v>42</v>
      </c>
      <c r="J2380" s="28">
        <v>46128</v>
      </c>
      <c r="K2380" s="26">
        <v>0.5</v>
      </c>
      <c r="L2380" s="26"/>
      <c r="M2380" s="27" t="s">
        <v>104</v>
      </c>
      <c r="N2380" s="25">
        <f>IFERROR(VLOOKUP(M2380,Data!$J$1:$K$58,2,0),"")</f>
        <v>56966749395</v>
      </c>
      <c r="O2380" s="27" t="s">
        <v>253</v>
      </c>
      <c r="P2380" s="27"/>
      <c r="Q2380" s="27" t="s">
        <v>1003</v>
      </c>
      <c r="R2380" s="27" t="s">
        <v>1747</v>
      </c>
      <c r="S2380" s="27" t="s">
        <v>3352</v>
      </c>
      <c r="T2380" s="27"/>
      <c r="U2380" s="28">
        <v>46128</v>
      </c>
      <c r="X2380" s="27"/>
      <c r="Y2380" s="27"/>
      <c r="Z2380" s="29"/>
      <c r="AA2380" s="29">
        <v>0.4826388888888889</v>
      </c>
      <c r="AB2380" s="29">
        <v>0.65972222222222221</v>
      </c>
      <c r="AC2380" s="30">
        <v>46128</v>
      </c>
      <c r="AD2380" s="15" t="str">
        <f>IF(Tabla2[[#This Row],[HORA ENTREGA]]="DIRECTO","On time", IF(AA2380&lt;&gt;"",IF(Tabla2[[#This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80" s="15" t="str">
        <f>MID(Tabla2[[#This Row],[TIPO]],1,3)</f>
        <v xml:space="preserve">40 </v>
      </c>
      <c r="AF23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INVERSIERRA S A */ Cont: * ONEU5146910*/ HR Entrega: *12:00* /Dirección: *AVENIDA PEDRO FONTOBA 6350, HUECHURABA</v>
      </c>
      <c r="AG2380" s="38" t="str">
        <f>IFERROR(HYPERLINK("https://wa.me/"&amp;Tabla2[[#This Row],[CONTACTO]]&amp;"?text="&amp;Tabla2[[#This Row],[Mensaje]],"Enviar mensaje"),"")</f>
        <v>Enviar mensaje</v>
      </c>
      <c r="AH2380" s="15" t="str">
        <f>CONCATENATE(A2380,F2380)</f>
        <v>2379ONEU5146910</v>
      </c>
      <c r="AI2380" s="15" t="str">
        <f>CONCATENATE("ENT-",A2380)</f>
        <v>ENT-2379</v>
      </c>
      <c r="AJ2380" s="15" t="str">
        <f>IF(Tabla2[[#This Row],[Op]]&lt;&gt;"","ENTREGA","")</f>
        <v>ENTREGA</v>
      </c>
      <c r="AK2380" s="40" t="str">
        <f>(Tabla2[[#This Row],[FECHA ENTREGA]]&amp;Tabla2[[#This Row],[HORA ENTREGA]])</f>
        <v>461280,5</v>
      </c>
      <c r="AL2380" s="34" t="str">
        <f>IFERROR(HYPERLINK("https://wa.me/"&amp;Tabla2[[#This Row],[CONTACTO]]&amp;"?text="&amp;Tabla2[[#This Row],[Mensaje]]),"")</f>
        <v>https://wa.me/56966749395?text=Hola!%0AServicio del día 16-04%0A *Cliente:* INVERSIERRA S A */ Cont: * ONEU5146910*/ HR Entrega: *12:00* /Dirección: *AVENIDA PEDRO FONTOBA 6350, HUECHURABA</v>
      </c>
    </row>
    <row r="2381" spans="1:38" s="15" customFormat="1" ht="16.5" customHeight="1" x14ac:dyDescent="0.2">
      <c r="A2381" s="15">
        <f>ROW(A2380)</f>
        <v>2380</v>
      </c>
      <c r="B2381" s="15">
        <f>IF(J2381=J2380,B2380+1,1)</f>
        <v>23</v>
      </c>
      <c r="C2381" s="15" t="s">
        <v>2040</v>
      </c>
      <c r="D2381" s="25" t="s">
        <v>39</v>
      </c>
      <c r="E2381" s="27">
        <v>504054</v>
      </c>
      <c r="F2381" s="27" t="s">
        <v>3678</v>
      </c>
      <c r="G2381" s="27" t="s">
        <v>41</v>
      </c>
      <c r="H2381" s="27">
        <v>6000</v>
      </c>
      <c r="I2381" s="27" t="s">
        <v>2725</v>
      </c>
      <c r="J2381" s="28">
        <v>46128</v>
      </c>
      <c r="K2381" s="26">
        <v>0.33333333333333331</v>
      </c>
      <c r="L2381" s="26"/>
      <c r="M2381" s="27" t="s">
        <v>155</v>
      </c>
      <c r="N2381" s="25">
        <f>IFERROR(VLOOKUP(M2381,Data!$J$1:$K$58,2,0),"")</f>
        <v>56926181825</v>
      </c>
      <c r="O2381" s="27" t="s">
        <v>370</v>
      </c>
      <c r="P2381" s="27"/>
      <c r="Q2381" s="27" t="s">
        <v>2042</v>
      </c>
      <c r="R2381" s="27" t="s">
        <v>218</v>
      </c>
      <c r="S2381" s="27" t="s">
        <v>155</v>
      </c>
      <c r="T2381" s="27"/>
      <c r="U2381" s="28">
        <v>46128</v>
      </c>
      <c r="X2381" s="27"/>
      <c r="Y2381" s="27"/>
      <c r="Z2381" s="29"/>
      <c r="AA2381" s="29">
        <v>0.30208333333333331</v>
      </c>
      <c r="AB2381" s="29">
        <v>0.37013888888888891</v>
      </c>
      <c r="AC2381" s="30">
        <v>46128</v>
      </c>
      <c r="AD2381" s="15" t="str">
        <f>IF(Tabla2[[#This Row],[HORA ENTREGA]]="DIRECTO","On time", IF(AA2381&lt;&gt;"",IF(Tabla2[[#This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81" s="15" t="str">
        <f>MID(Tabla2[[#This Row],[TIPO]],1,3)</f>
        <v xml:space="preserve">40 </v>
      </c>
      <c r="AF23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FANU1644874*/ HR Entrega: *08:00* /Dirección: *CLAUDIO ARRAU 8600, PUDAHUEL</v>
      </c>
      <c r="AG2381" s="38" t="str">
        <f>IFERROR(HYPERLINK("https://wa.me/"&amp;Tabla2[[#This Row],[CONTACTO]]&amp;"?text="&amp;Tabla2[[#This Row],[Mensaje]],"Enviar mensaje"),"")</f>
        <v>Enviar mensaje</v>
      </c>
      <c r="AH2381" s="15" t="str">
        <f>CONCATENATE(A2381,F2381)</f>
        <v>2380FANU1644874</v>
      </c>
      <c r="AI2381" s="15" t="str">
        <f>CONCATENATE("ENT-",A2381)</f>
        <v>ENT-2380</v>
      </c>
      <c r="AJ2381" s="15" t="str">
        <f>IF(Tabla2[[#This Row],[Op]]&lt;&gt;"","ENTREGA","")</f>
        <v>ENTREGA</v>
      </c>
      <c r="AK2381" s="40" t="str">
        <f>(Tabla2[[#This Row],[FECHA ENTREGA]]&amp;Tabla2[[#This Row],[HORA ENTREGA]])</f>
        <v>461280,333333333333333</v>
      </c>
      <c r="AL2381" s="34" t="str">
        <f>IFERROR(HYPERLINK("https://wa.me/"&amp;Tabla2[[#This Row],[CONTACTO]]&amp;"?text="&amp;Tabla2[[#This Row],[Mensaje]]),"")</f>
        <v>https://wa.me/56926181825?text=Hola!%0AServicio del día 16-04%0A *Cliente:* LOG SERVICES SPA */ Cont: * FANU1644874*/ HR Entrega: *08:00* /Dirección: *CLAUDIO ARRAU 8600, PUDAHUEL</v>
      </c>
    </row>
    <row r="2382" spans="1:38" s="15" customFormat="1" ht="16.5" customHeight="1" x14ac:dyDescent="0.2">
      <c r="A2382" s="15">
        <f>ROW(A2381)</f>
        <v>2381</v>
      </c>
      <c r="B2382" s="15">
        <f>IF(J2382=J2381,B2381+1,1)</f>
        <v>24</v>
      </c>
      <c r="C2382" s="15" t="s">
        <v>2040</v>
      </c>
      <c r="D2382" s="25" t="s">
        <v>39</v>
      </c>
      <c r="E2382" s="27">
        <v>504054</v>
      </c>
      <c r="F2382" s="27" t="s">
        <v>3679</v>
      </c>
      <c r="G2382" s="27" t="s">
        <v>41</v>
      </c>
      <c r="H2382" s="27">
        <v>6000</v>
      </c>
      <c r="I2382" s="27" t="s">
        <v>2725</v>
      </c>
      <c r="J2382" s="28">
        <v>46128</v>
      </c>
      <c r="K2382" s="26">
        <v>0.33333333333333331</v>
      </c>
      <c r="L2382" s="26"/>
      <c r="M2382" s="27" t="s">
        <v>366</v>
      </c>
      <c r="N2382" s="25">
        <f>IFERROR(VLOOKUP(M2382,Data!$J$1:$K$58,2,0),"")</f>
        <v>56967386251</v>
      </c>
      <c r="O2382" s="27" t="s">
        <v>367</v>
      </c>
      <c r="P2382" s="27"/>
      <c r="Q2382" s="27" t="s">
        <v>2042</v>
      </c>
      <c r="R2382" s="27" t="s">
        <v>218</v>
      </c>
      <c r="S2382" s="27" t="s">
        <v>366</v>
      </c>
      <c r="T2382" s="27"/>
      <c r="U2382" s="28">
        <v>46128</v>
      </c>
      <c r="X2382" s="27"/>
      <c r="Y2382" s="27"/>
      <c r="Z2382" s="29"/>
      <c r="AA2382" s="29">
        <v>0.33333333333333331</v>
      </c>
      <c r="AB2382" s="29">
        <v>0.37152777777777779</v>
      </c>
      <c r="AC2382" s="30">
        <v>46128</v>
      </c>
      <c r="AD2382" s="15" t="str">
        <f>IF(Tabla2[[#This Row],[HORA ENTREGA]]="DIRECTO","On time", IF(AA2382&lt;&gt;"",IF(Tabla2[[#This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82" s="15" t="str">
        <f>MID(Tabla2[[#This Row],[TIPO]],1,3)</f>
        <v xml:space="preserve">40 </v>
      </c>
      <c r="AF23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FANU1976605*/ HR Entrega: *08:00* /Dirección: *CLAUDIO ARRAU 8600, PUDAHUEL</v>
      </c>
      <c r="AG2382" s="38" t="str">
        <f>IFERROR(HYPERLINK("https://wa.me/"&amp;Tabla2[[#This Row],[CONTACTO]]&amp;"?text="&amp;Tabla2[[#This Row],[Mensaje]],"Enviar mensaje"),"")</f>
        <v>Enviar mensaje</v>
      </c>
      <c r="AH2382" s="15" t="str">
        <f>CONCATENATE(A2382,F2382)</f>
        <v>2381FANU1976605</v>
      </c>
      <c r="AI2382" s="15" t="str">
        <f>CONCATENATE("ENT-",A2382)</f>
        <v>ENT-2381</v>
      </c>
      <c r="AJ2382" s="15" t="str">
        <f>IF(Tabla2[[#This Row],[Op]]&lt;&gt;"","ENTREGA","")</f>
        <v>ENTREGA</v>
      </c>
      <c r="AK2382" s="40" t="str">
        <f>(Tabla2[[#This Row],[FECHA ENTREGA]]&amp;Tabla2[[#This Row],[HORA ENTREGA]])</f>
        <v>461280,333333333333333</v>
      </c>
      <c r="AL2382" s="34" t="str">
        <f>IFERROR(HYPERLINK("https://wa.me/"&amp;Tabla2[[#This Row],[CONTACTO]]&amp;"?text="&amp;Tabla2[[#This Row],[Mensaje]]),"")</f>
        <v>https://wa.me/56967386251?text=Hola!%0AServicio del día 16-04%0A *Cliente:* LOG SERVICES SPA */ Cont: * FANU1976605*/ HR Entrega: *08:00* /Dirección: *CLAUDIO ARRAU 8600, PUDAHUEL</v>
      </c>
    </row>
    <row r="2383" spans="1:38" s="15" customFormat="1" ht="16.5" customHeight="1" x14ac:dyDescent="0.2">
      <c r="A2383" s="15">
        <f>ROW(A2382)</f>
        <v>2382</v>
      </c>
      <c r="B2383" s="15">
        <f>IF(J2383=J2382,B2382+1,1)</f>
        <v>25</v>
      </c>
      <c r="C2383" s="15" t="s">
        <v>2040</v>
      </c>
      <c r="D2383" s="25" t="s">
        <v>39</v>
      </c>
      <c r="E2383" s="27">
        <v>504054</v>
      </c>
      <c r="F2383" s="27" t="s">
        <v>3680</v>
      </c>
      <c r="G2383" s="27" t="s">
        <v>41</v>
      </c>
      <c r="H2383" s="27">
        <v>6000</v>
      </c>
      <c r="I2383" s="27">
        <v>0.74236111111111114</v>
      </c>
      <c r="J2383" s="28">
        <v>46128</v>
      </c>
      <c r="K2383" s="26">
        <v>0.33333333333333331</v>
      </c>
      <c r="L2383" s="26"/>
      <c r="M2383" s="27" t="s">
        <v>241</v>
      </c>
      <c r="N2383" s="25">
        <f>IFERROR(VLOOKUP(M2383,Data!$J$1:$K$58,2,0),"")</f>
        <v>56984880436</v>
      </c>
      <c r="O2383" s="27" t="s">
        <v>3681</v>
      </c>
      <c r="P2383" s="27"/>
      <c r="Q2383" s="27" t="s">
        <v>2042</v>
      </c>
      <c r="R2383" s="27" t="s">
        <v>218</v>
      </c>
      <c r="S2383" s="27" t="s">
        <v>3115</v>
      </c>
      <c r="T2383" s="27"/>
      <c r="U2383" s="28">
        <v>46128</v>
      </c>
      <c r="X2383" s="27"/>
      <c r="Y2383" s="27"/>
      <c r="Z2383" s="29"/>
      <c r="AA2383" s="29">
        <v>0.35069444444444442</v>
      </c>
      <c r="AB2383" s="29">
        <v>0.39583333333333331</v>
      </c>
      <c r="AC2383" s="30">
        <v>46128</v>
      </c>
      <c r="AD2383" s="15" t="str">
        <f>IF(Tabla2[[#This Row],[HORA ENTREGA]]="DIRECTO","On time", IF(AA2383&lt;&gt;"",IF(Tabla2[[#This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83" s="15" t="str">
        <f>MID(Tabla2[[#This Row],[TIPO]],1,3)</f>
        <v xml:space="preserve">40 </v>
      </c>
      <c r="AF23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HAMU3072210*/ HR Entrega: *08:00* /Dirección: *CLAUDIO ARRAU 8600, PUDAHUEL</v>
      </c>
      <c r="AG2383" s="38" t="str">
        <f>IFERROR(HYPERLINK("https://wa.me/"&amp;Tabla2[[#This Row],[CONTACTO]]&amp;"?text="&amp;Tabla2[[#This Row],[Mensaje]],"Enviar mensaje"),"")</f>
        <v>Enviar mensaje</v>
      </c>
      <c r="AH2383" s="15" t="str">
        <f>CONCATENATE(A2383,F2383)</f>
        <v>2382HAMU3072210</v>
      </c>
      <c r="AI2383" s="15" t="str">
        <f>CONCATENATE("ENT-",A2383)</f>
        <v>ENT-2382</v>
      </c>
      <c r="AJ2383" s="15" t="str">
        <f>IF(Tabla2[[#This Row],[Op]]&lt;&gt;"","ENTREGA","")</f>
        <v>ENTREGA</v>
      </c>
      <c r="AK2383" s="40" t="str">
        <f>(Tabla2[[#This Row],[FECHA ENTREGA]]&amp;Tabla2[[#This Row],[HORA ENTREGA]])</f>
        <v>461280,333333333333333</v>
      </c>
      <c r="AL2383" s="34" t="str">
        <f>IFERROR(HYPERLINK("https://wa.me/"&amp;Tabla2[[#This Row],[CONTACTO]]&amp;"?text="&amp;Tabla2[[#This Row],[Mensaje]]),"")</f>
        <v>https://wa.me/56984880436?text=Hola!%0AServicio del día 16-04%0A *Cliente:* LOG SERVICES SPA */ Cont: * HAMU3072210*/ HR Entrega: *08:00* /Dirección: *CLAUDIO ARRAU 8600, PUDAHUEL</v>
      </c>
    </row>
    <row r="2384" spans="1:38" s="15" customFormat="1" ht="16.5" customHeight="1" x14ac:dyDescent="0.2">
      <c r="A2384" s="15">
        <f>ROW(A2383)</f>
        <v>2383</v>
      </c>
      <c r="B2384" s="15">
        <f>IF(J2384=J2383,B2383+1,1)</f>
        <v>26</v>
      </c>
      <c r="C2384" s="15" t="s">
        <v>2040</v>
      </c>
      <c r="D2384" s="25" t="s">
        <v>39</v>
      </c>
      <c r="E2384" s="27">
        <v>504054</v>
      </c>
      <c r="F2384" s="27" t="s">
        <v>3682</v>
      </c>
      <c r="G2384" s="27" t="s">
        <v>41</v>
      </c>
      <c r="H2384" s="27">
        <v>6000</v>
      </c>
      <c r="I2384" s="27">
        <v>0.73819444444444449</v>
      </c>
      <c r="J2384" s="28">
        <v>46128</v>
      </c>
      <c r="K2384" s="26">
        <v>0.5</v>
      </c>
      <c r="L2384" s="26"/>
      <c r="M2384" s="27" t="s">
        <v>155</v>
      </c>
      <c r="N2384" s="25">
        <f>IFERROR(VLOOKUP(M2384,Data!$J$1:$K$58,2,0),"")</f>
        <v>56926181825</v>
      </c>
      <c r="O2384" s="27" t="s">
        <v>370</v>
      </c>
      <c r="P2384" s="27"/>
      <c r="Q2384" s="27" t="s">
        <v>2042</v>
      </c>
      <c r="R2384" s="27" t="s">
        <v>218</v>
      </c>
      <c r="S2384" s="27" t="s">
        <v>155</v>
      </c>
      <c r="T2384" s="27"/>
      <c r="U2384" s="28">
        <v>46128</v>
      </c>
      <c r="X2384" s="27"/>
      <c r="Y2384" s="27"/>
      <c r="Z2384" s="29"/>
      <c r="AA2384" s="29">
        <v>0.55069444444444449</v>
      </c>
      <c r="AB2384" s="29">
        <v>0.59097222222222223</v>
      </c>
      <c r="AC2384" s="30">
        <v>46128</v>
      </c>
      <c r="AD2384" s="15" t="str">
        <f>IF(Tabla2[[#This Row],[HORA ENTREGA]]="DIRECTO","On time", IF(AA2384&lt;&gt;"",IF(Tabla2[[#This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84" s="15" t="str">
        <f>MID(Tabla2[[#This Row],[TIPO]],1,3)</f>
        <v xml:space="preserve">40 </v>
      </c>
      <c r="AF23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HAMU2708647*/ HR Entrega: *12:00* /Dirección: *CLAUDIO ARRAU 8600, PUDAHUEL</v>
      </c>
      <c r="AG2384" s="38" t="str">
        <f>IFERROR(HYPERLINK("https://wa.me/"&amp;Tabla2[[#This Row],[CONTACTO]]&amp;"?text="&amp;Tabla2[[#This Row],[Mensaje]],"Enviar mensaje"),"")</f>
        <v>Enviar mensaje</v>
      </c>
      <c r="AH2384" s="15" t="str">
        <f>CONCATENATE(A2384,F2384)</f>
        <v>2383HAMU2708647</v>
      </c>
      <c r="AI2384" s="15" t="str">
        <f>CONCATENATE("ENT-",A2384)</f>
        <v>ENT-2383</v>
      </c>
      <c r="AJ2384" s="15" t="str">
        <f>IF(Tabla2[[#This Row],[Op]]&lt;&gt;"","ENTREGA","")</f>
        <v>ENTREGA</v>
      </c>
      <c r="AK2384" s="40" t="str">
        <f>(Tabla2[[#This Row],[FECHA ENTREGA]]&amp;Tabla2[[#This Row],[HORA ENTREGA]])</f>
        <v>461280,5</v>
      </c>
      <c r="AL2384" s="34" t="str">
        <f>IFERROR(HYPERLINK("https://wa.me/"&amp;Tabla2[[#This Row],[CONTACTO]]&amp;"?text="&amp;Tabla2[[#This Row],[Mensaje]]),"")</f>
        <v>https://wa.me/56926181825?text=Hola!%0AServicio del día 16-04%0A *Cliente:* LOG SERVICES SPA */ Cont: * HAMU2708647*/ HR Entrega: *12:00* /Dirección: *CLAUDIO ARRAU 8600, PUDAHUEL</v>
      </c>
    </row>
    <row r="2385" spans="1:38" s="15" customFormat="1" ht="16.5" customHeight="1" x14ac:dyDescent="0.2">
      <c r="A2385" s="15">
        <f>ROW(A2384)</f>
        <v>2384</v>
      </c>
      <c r="B2385" s="15">
        <f>IF(J2385=J2384,B2384+1,1)</f>
        <v>27</v>
      </c>
      <c r="C2385" s="15" t="s">
        <v>2040</v>
      </c>
      <c r="D2385" s="25" t="s">
        <v>39</v>
      </c>
      <c r="E2385" s="27">
        <v>504054</v>
      </c>
      <c r="F2385" s="27" t="s">
        <v>3683</v>
      </c>
      <c r="G2385" s="27" t="s">
        <v>41</v>
      </c>
      <c r="H2385" s="27">
        <v>6000</v>
      </c>
      <c r="I2385" s="27" t="s">
        <v>42</v>
      </c>
      <c r="J2385" s="28">
        <v>46128</v>
      </c>
      <c r="K2385" s="26">
        <v>0.5</v>
      </c>
      <c r="L2385" s="26"/>
      <c r="M2385" s="27" t="s">
        <v>319</v>
      </c>
      <c r="N2385" s="25">
        <f>IFERROR(VLOOKUP(M2385,Data!$J$1:$K$58,2,0),"")</f>
        <v>56948501048</v>
      </c>
      <c r="O2385" s="27" t="s">
        <v>320</v>
      </c>
      <c r="P2385" s="27"/>
      <c r="Q2385" s="27" t="s">
        <v>2042</v>
      </c>
      <c r="R2385" s="27" t="s">
        <v>218</v>
      </c>
      <c r="S2385" s="27" t="s">
        <v>319</v>
      </c>
      <c r="T2385" s="27"/>
      <c r="U2385" s="28">
        <v>46128</v>
      </c>
      <c r="X2385" s="27"/>
      <c r="Y2385" s="27"/>
      <c r="Z2385" s="29"/>
      <c r="AA2385" s="29">
        <v>0.34722222222222221</v>
      </c>
      <c r="AB2385" s="29">
        <v>0.39097222222222222</v>
      </c>
      <c r="AC2385" s="30">
        <v>46128</v>
      </c>
      <c r="AD2385" s="15" t="str">
        <f>IF(Tabla2[[#This Row],[HORA ENTREGA]]="DIRECTO","On time", IF(AA2385&lt;&gt;"",IF(Tabla2[[#This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85" s="15" t="str">
        <f>MID(Tabla2[[#This Row],[TIPO]],1,3)</f>
        <v xml:space="preserve">40 </v>
      </c>
      <c r="AF23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FANU3659050*/ HR Entrega: *12:00* /Dirección: *CLAUDIO ARRAU 8600, PUDAHUEL</v>
      </c>
      <c r="AG2385" s="38" t="str">
        <f>IFERROR(HYPERLINK("https://wa.me/"&amp;Tabla2[[#This Row],[CONTACTO]]&amp;"?text="&amp;Tabla2[[#This Row],[Mensaje]],"Enviar mensaje"),"")</f>
        <v>Enviar mensaje</v>
      </c>
      <c r="AH2385" s="15" t="str">
        <f>CONCATENATE(A2385,F2385)</f>
        <v>2384FANU3659050</v>
      </c>
      <c r="AI2385" s="15" t="str">
        <f>CONCATENATE("ENT-",A2385)</f>
        <v>ENT-2384</v>
      </c>
      <c r="AJ2385" s="15" t="str">
        <f>IF(Tabla2[[#This Row],[Op]]&lt;&gt;"","ENTREGA","")</f>
        <v>ENTREGA</v>
      </c>
      <c r="AK2385" s="40" t="str">
        <f>(Tabla2[[#This Row],[FECHA ENTREGA]]&amp;Tabla2[[#This Row],[HORA ENTREGA]])</f>
        <v>461280,5</v>
      </c>
      <c r="AL2385" s="34" t="str">
        <f>IFERROR(HYPERLINK("https://wa.me/"&amp;Tabla2[[#This Row],[CONTACTO]]&amp;"?text="&amp;Tabla2[[#This Row],[Mensaje]]),"")</f>
        <v>https://wa.me/56948501048?text=Hola!%0AServicio del día 16-04%0A *Cliente:* LOG SERVICES SPA */ Cont: * FANU3659050*/ HR Entrega: *12:00* /Dirección: *CLAUDIO ARRAU 8600, PUDAHUEL</v>
      </c>
    </row>
    <row r="2386" spans="1:38" s="15" customFormat="1" ht="16.5" customHeight="1" x14ac:dyDescent="0.2">
      <c r="A2386" s="15">
        <f>ROW(A2385)</f>
        <v>2385</v>
      </c>
      <c r="B2386" s="15">
        <f>IF(J2386=J2385,B2385+1,1)</f>
        <v>28</v>
      </c>
      <c r="C2386" s="15" t="s">
        <v>2040</v>
      </c>
      <c r="D2386" s="25" t="s">
        <v>39</v>
      </c>
      <c r="E2386" s="27">
        <v>504054</v>
      </c>
      <c r="F2386" s="27" t="s">
        <v>3684</v>
      </c>
      <c r="G2386" s="27" t="s">
        <v>41</v>
      </c>
      <c r="H2386" s="27">
        <v>6000</v>
      </c>
      <c r="I2386" s="27">
        <v>0.74027777777777781</v>
      </c>
      <c r="J2386" s="28">
        <v>46128</v>
      </c>
      <c r="K2386" s="26">
        <v>0.5</v>
      </c>
      <c r="L2386" s="26"/>
      <c r="M2386" s="27" t="s">
        <v>66</v>
      </c>
      <c r="N2386" s="25">
        <f>IFERROR(VLOOKUP(M2386,Data!$J$1:$K$58,2,0),"")</f>
        <v>56993389870</v>
      </c>
      <c r="O2386" s="27" t="s">
        <v>67</v>
      </c>
      <c r="P2386" s="27"/>
      <c r="Q2386" s="27" t="s">
        <v>2042</v>
      </c>
      <c r="R2386" s="27" t="s">
        <v>218</v>
      </c>
      <c r="S2386" s="27" t="s">
        <v>66</v>
      </c>
      <c r="T2386" s="27"/>
      <c r="U2386" s="28">
        <v>46128</v>
      </c>
      <c r="X2386" s="27"/>
      <c r="Y2386" s="27"/>
      <c r="Z2386" s="29"/>
      <c r="AA2386" s="29">
        <v>0.59027777777777779</v>
      </c>
      <c r="AB2386" s="29">
        <v>0.60277777777777775</v>
      </c>
      <c r="AC2386" s="30">
        <v>46128</v>
      </c>
      <c r="AD2386" s="15" t="str">
        <f>IF(Tabla2[[#This Row],[HORA ENTREGA]]="DIRECTO","On time", IF(AA2386&lt;&gt;"",IF(Tabla2[[#This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86" s="15" t="str">
        <f>MID(Tabla2[[#This Row],[TIPO]],1,3)</f>
        <v xml:space="preserve">40 </v>
      </c>
      <c r="AF23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FANU3560216*/ HR Entrega: *12:00* /Dirección: *CLAUDIO ARRAU 8600, PUDAHUEL</v>
      </c>
      <c r="AG2386" s="38" t="str">
        <f>IFERROR(HYPERLINK("https://wa.me/"&amp;Tabla2[[#This Row],[CONTACTO]]&amp;"?text="&amp;Tabla2[[#This Row],[Mensaje]],"Enviar mensaje"),"")</f>
        <v>Enviar mensaje</v>
      </c>
      <c r="AH2386" s="15" t="str">
        <f>CONCATENATE(A2386,F2386)</f>
        <v>2385FANU3560216</v>
      </c>
      <c r="AI2386" s="15" t="str">
        <f>CONCATENATE("ENT-",A2386)</f>
        <v>ENT-2385</v>
      </c>
      <c r="AJ2386" s="15" t="str">
        <f>IF(Tabla2[[#This Row],[Op]]&lt;&gt;"","ENTREGA","")</f>
        <v>ENTREGA</v>
      </c>
      <c r="AK2386" s="40" t="str">
        <f>(Tabla2[[#This Row],[FECHA ENTREGA]]&amp;Tabla2[[#This Row],[HORA ENTREGA]])</f>
        <v>461280,5</v>
      </c>
      <c r="AL2386" s="34" t="str">
        <f>IFERROR(HYPERLINK("https://wa.me/"&amp;Tabla2[[#This Row],[CONTACTO]]&amp;"?text="&amp;Tabla2[[#This Row],[Mensaje]]),"")</f>
        <v>https://wa.me/56993389870?text=Hola!%0AServicio del día 16-04%0A *Cliente:* LOG SERVICES SPA */ Cont: * FANU3560216*/ HR Entrega: *12:00* /Dirección: *CLAUDIO ARRAU 8600, PUDAHUEL</v>
      </c>
    </row>
    <row r="2387" spans="1:38" s="15" customFormat="1" ht="16.5" customHeight="1" x14ac:dyDescent="0.2">
      <c r="A2387" s="15">
        <f>ROW(A2386)</f>
        <v>2386</v>
      </c>
      <c r="B2387" s="15">
        <f>IF(J2387=J2386,B2386+1,1)</f>
        <v>29</v>
      </c>
      <c r="C2387" s="15" t="s">
        <v>2040</v>
      </c>
      <c r="D2387" s="25" t="s">
        <v>39</v>
      </c>
      <c r="E2387" s="27">
        <v>504054</v>
      </c>
      <c r="F2387" s="27" t="s">
        <v>3685</v>
      </c>
      <c r="G2387" s="27" t="s">
        <v>41</v>
      </c>
      <c r="H2387" s="27">
        <v>6000</v>
      </c>
      <c r="I2387" s="27">
        <v>0.73402777777777772</v>
      </c>
      <c r="J2387" s="28">
        <v>46128</v>
      </c>
      <c r="K2387" s="26">
        <v>0.5</v>
      </c>
      <c r="L2387" s="26"/>
      <c r="M2387" s="27" t="s">
        <v>971</v>
      </c>
      <c r="N2387" s="25">
        <f>IFERROR(VLOOKUP(M2387,Data!$J$1:$K$58,2,0),"")</f>
        <v>56999972473</v>
      </c>
      <c r="O2387" s="27" t="s">
        <v>348</v>
      </c>
      <c r="P2387" s="27"/>
      <c r="Q2387" s="27" t="s">
        <v>2042</v>
      </c>
      <c r="R2387" s="27" t="s">
        <v>218</v>
      </c>
      <c r="S2387" s="27" t="s">
        <v>971</v>
      </c>
      <c r="T2387" s="27"/>
      <c r="U2387" s="28">
        <v>46128</v>
      </c>
      <c r="X2387" s="27"/>
      <c r="Y2387" s="27"/>
      <c r="Z2387" s="29"/>
      <c r="AA2387" s="29">
        <v>0.34722222222222221</v>
      </c>
      <c r="AB2387" s="29">
        <v>0.38472222222222224</v>
      </c>
      <c r="AC2387" s="30">
        <v>46128</v>
      </c>
      <c r="AD2387" s="15" t="str">
        <f>IF(Tabla2[[#This Row],[HORA ENTREGA]]="DIRECTO","On time", IF(AA2387&lt;&gt;"",IF(Tabla2[[#This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87" s="15" t="str">
        <f>MID(Tabla2[[#This Row],[TIPO]],1,3)</f>
        <v xml:space="preserve">40 </v>
      </c>
      <c r="AF23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HAMU3044780*/ HR Entrega: *12:00* /Dirección: *CLAUDIO ARRAU 8600, PUDAHUEL</v>
      </c>
      <c r="AG2387" s="38" t="str">
        <f>IFERROR(HYPERLINK("https://wa.me/"&amp;Tabla2[[#This Row],[CONTACTO]]&amp;"?text="&amp;Tabla2[[#This Row],[Mensaje]],"Enviar mensaje"),"")</f>
        <v>Enviar mensaje</v>
      </c>
      <c r="AH2387" s="15" t="str">
        <f>CONCATENATE(A2387,F2387)</f>
        <v>2386HAMU3044780</v>
      </c>
      <c r="AI2387" s="15" t="str">
        <f>CONCATENATE("ENT-",A2387)</f>
        <v>ENT-2386</v>
      </c>
      <c r="AJ2387" s="15" t="str">
        <f>IF(Tabla2[[#This Row],[Op]]&lt;&gt;"","ENTREGA","")</f>
        <v>ENTREGA</v>
      </c>
      <c r="AK2387" s="40" t="str">
        <f>(Tabla2[[#This Row],[FECHA ENTREGA]]&amp;Tabla2[[#This Row],[HORA ENTREGA]])</f>
        <v>461280,5</v>
      </c>
      <c r="AL2387" s="34" t="str">
        <f>IFERROR(HYPERLINK("https://wa.me/"&amp;Tabla2[[#This Row],[CONTACTO]]&amp;"?text="&amp;Tabla2[[#This Row],[Mensaje]]),"")</f>
        <v>https://wa.me/56999972473?text=Hola!%0AServicio del día 16-04%0A *Cliente:* LOG SERVICES SPA */ Cont: * HAMU3044780*/ HR Entrega: *12:00* /Dirección: *CLAUDIO ARRAU 8600, PUDAHUEL</v>
      </c>
    </row>
    <row r="2388" spans="1:38" s="15" customFormat="1" ht="16.5" customHeight="1" x14ac:dyDescent="0.2">
      <c r="A2388" s="15">
        <f>ROW(A2387)</f>
        <v>2387</v>
      </c>
      <c r="B2388" s="15">
        <f>IF(J2388=J2387,B2387+1,1)</f>
        <v>30</v>
      </c>
      <c r="C2388" s="15" t="s">
        <v>2040</v>
      </c>
      <c r="D2388" s="25" t="s">
        <v>39</v>
      </c>
      <c r="E2388" s="27">
        <v>504054</v>
      </c>
      <c r="F2388" s="27" t="s">
        <v>3686</v>
      </c>
      <c r="G2388" s="27" t="s">
        <v>41</v>
      </c>
      <c r="H2388" s="27">
        <v>6000</v>
      </c>
      <c r="I2388" s="27" t="s">
        <v>42</v>
      </c>
      <c r="J2388" s="28">
        <v>46128</v>
      </c>
      <c r="K2388" s="26">
        <v>0.5</v>
      </c>
      <c r="L2388" s="26"/>
      <c r="M2388" s="27" t="s">
        <v>971</v>
      </c>
      <c r="N2388" s="25">
        <f>IFERROR(VLOOKUP(M2388,Data!$J$1:$K$58,2,0),"")</f>
        <v>56999972473</v>
      </c>
      <c r="O2388" s="27" t="s">
        <v>3687</v>
      </c>
      <c r="P2388" s="27"/>
      <c r="Q2388" s="27" t="s">
        <v>2042</v>
      </c>
      <c r="R2388" s="27" t="s">
        <v>218</v>
      </c>
      <c r="S2388" s="27" t="s">
        <v>971</v>
      </c>
      <c r="T2388" s="27"/>
      <c r="U2388" s="28">
        <v>46128</v>
      </c>
      <c r="X2388" s="27"/>
      <c r="Y2388" s="27"/>
      <c r="Z2388" s="29"/>
      <c r="AA2388" s="29">
        <v>0.59027777777777779</v>
      </c>
      <c r="AB2388" s="29">
        <v>0.60277777777777775</v>
      </c>
      <c r="AC2388" s="30">
        <v>46128</v>
      </c>
      <c r="AD2388" s="15" t="str">
        <f>IF(Tabla2[[#This Row],[HORA ENTREGA]]="DIRECTO","On time", IF(AA2388&lt;&gt;"",IF(Tabla2[[#This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88" s="15" t="str">
        <f>MID(Tabla2[[#This Row],[TIPO]],1,3)</f>
        <v xml:space="preserve">40 </v>
      </c>
      <c r="AF23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LOG SERVICES SPA */ Cont: * CAIU4478807*/ HR Entrega: *12:00* /Dirección: *CLAUDIO ARRAU 8600, PUDAHUEL</v>
      </c>
      <c r="AG2388" s="38" t="str">
        <f>IFERROR(HYPERLINK("https://wa.me/"&amp;Tabla2[[#This Row],[CONTACTO]]&amp;"?text="&amp;Tabla2[[#This Row],[Mensaje]],"Enviar mensaje"),"")</f>
        <v>Enviar mensaje</v>
      </c>
      <c r="AH2388" s="15" t="str">
        <f>CONCATENATE(A2388,F2388)</f>
        <v>2387CAIU4478807</v>
      </c>
      <c r="AI2388" s="15" t="str">
        <f>CONCATENATE("ENT-",A2388)</f>
        <v>ENT-2387</v>
      </c>
      <c r="AJ2388" s="15" t="str">
        <f>IF(Tabla2[[#This Row],[Op]]&lt;&gt;"","ENTREGA","")</f>
        <v>ENTREGA</v>
      </c>
      <c r="AK2388" s="40" t="str">
        <f>(Tabla2[[#This Row],[FECHA ENTREGA]]&amp;Tabla2[[#This Row],[HORA ENTREGA]])</f>
        <v>461280,5</v>
      </c>
      <c r="AL2388" s="34" t="str">
        <f>IFERROR(HYPERLINK("https://wa.me/"&amp;Tabla2[[#This Row],[CONTACTO]]&amp;"?text="&amp;Tabla2[[#This Row],[Mensaje]]),"")</f>
        <v>https://wa.me/56999972473?text=Hola!%0AServicio del día 16-04%0A *Cliente:* LOG SERVICES SPA */ Cont: * CAIU4478807*/ HR Entrega: *12:00* /Dirección: *CLAUDIO ARRAU 8600, PUDAHUEL</v>
      </c>
    </row>
    <row r="2389" spans="1:38" s="15" customFormat="1" ht="16.5" customHeight="1" x14ac:dyDescent="0.2">
      <c r="A2389" s="15">
        <f>ROW(A2388)</f>
        <v>2388</v>
      </c>
      <c r="B2389" s="15">
        <f>IF(J2389=J2388,B2388+1,1)</f>
        <v>31</v>
      </c>
      <c r="C2389" s="15" t="s">
        <v>1554</v>
      </c>
      <c r="D2389" s="25" t="s">
        <v>39</v>
      </c>
      <c r="E2389" s="27">
        <v>189186</v>
      </c>
      <c r="F2389" s="27" t="s">
        <v>3688</v>
      </c>
      <c r="G2389" s="27" t="s">
        <v>41</v>
      </c>
      <c r="H2389" s="27">
        <v>28205</v>
      </c>
      <c r="I2389" s="27" t="s">
        <v>2725</v>
      </c>
      <c r="J2389" s="28">
        <v>46128</v>
      </c>
      <c r="K2389" s="26">
        <v>0.33333333333333331</v>
      </c>
      <c r="L2389" s="26"/>
      <c r="M2389" s="27" t="s">
        <v>313</v>
      </c>
      <c r="N2389" s="25">
        <f>IFERROR(VLOOKUP(M2389,Data!$J$1:$K$58,2,0),"")</f>
        <v>56967387744</v>
      </c>
      <c r="O2389" s="27" t="s">
        <v>3689</v>
      </c>
      <c r="P2389" s="27"/>
      <c r="Q2389" s="27" t="s">
        <v>190</v>
      </c>
      <c r="R2389" s="27" t="s">
        <v>1821</v>
      </c>
      <c r="S2389" s="27" t="s">
        <v>3170</v>
      </c>
      <c r="T2389" s="27"/>
      <c r="U2389" s="28">
        <v>46128</v>
      </c>
      <c r="X2389" s="27"/>
      <c r="Y2389" s="27"/>
      <c r="Z2389" s="29"/>
      <c r="AA2389" s="29">
        <v>0.34375</v>
      </c>
      <c r="AB2389" s="29">
        <v>0.44097222222222221</v>
      </c>
      <c r="AC2389" s="30">
        <v>46128</v>
      </c>
      <c r="AD2389" s="15" t="str">
        <f>IF(Tabla2[[#This Row],[HORA ENTREGA]]="DIRECTO","On time", IF(AA2389&lt;&gt;"",IF(Tabla2[[#This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89" s="15" t="str">
        <f>MID(Tabla2[[#This Row],[TIPO]],1,3)</f>
        <v xml:space="preserve">40 </v>
      </c>
      <c r="AF23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PETROQUIMICA DOW */ Cont: * HAMU1274232*/ HR Entrega: *08:00* /Dirección: *AV. MARTA OSSA RUIZ 601 (CAMINO CASAS VIEJAS); MAIPU </v>
      </c>
      <c r="AG2389" s="38" t="str">
        <f>IFERROR(HYPERLINK("https://wa.me/"&amp;Tabla2[[#This Row],[CONTACTO]]&amp;"?text="&amp;Tabla2[[#This Row],[Mensaje]],"Enviar mensaje"),"")</f>
        <v>Enviar mensaje</v>
      </c>
      <c r="AH2389" s="15" t="str">
        <f>CONCATENATE(A2389,F2389)</f>
        <v>2388HAMU1274232</v>
      </c>
      <c r="AI2389" s="15" t="str">
        <f>CONCATENATE("ENT-",A2389)</f>
        <v>ENT-2388</v>
      </c>
      <c r="AJ2389" s="15" t="str">
        <f>IF(Tabla2[[#This Row],[Op]]&lt;&gt;"","ENTREGA","")</f>
        <v>ENTREGA</v>
      </c>
      <c r="AK2389" s="40" t="str">
        <f>(Tabla2[[#This Row],[FECHA ENTREGA]]&amp;Tabla2[[#This Row],[HORA ENTREGA]])</f>
        <v>461280,333333333333333</v>
      </c>
      <c r="AL2389" s="34" t="str">
        <f>IFERROR(HYPERLINK("https://wa.me/"&amp;Tabla2[[#This Row],[CONTACTO]]&amp;"?text="&amp;Tabla2[[#This Row],[Mensaje]]),"")</f>
        <v xml:space="preserve">https://wa.me/56967387744?text=Hola!%0AServicio del día 16-04%0A *Cliente:* PETROQUIMICA DOW */ Cont: * HAMU1274232*/ HR Entrega: *08:00* /Dirección: *AV. MARTA OSSA RUIZ 601 (CAMINO CASAS VIEJAS); MAIPU </v>
      </c>
    </row>
    <row r="2390" spans="1:38" s="15" customFormat="1" ht="16.5" customHeight="1" x14ac:dyDescent="0.2">
      <c r="A2390" s="15">
        <f>ROW(A2389)</f>
        <v>2389</v>
      </c>
      <c r="B2390" s="15">
        <f>IF(J2390=J2389,B2389+1,1)</f>
        <v>32</v>
      </c>
      <c r="C2390" s="15" t="s">
        <v>1554</v>
      </c>
      <c r="D2390" s="25" t="s">
        <v>39</v>
      </c>
      <c r="E2390" s="27">
        <v>189186</v>
      </c>
      <c r="F2390" s="27" t="s">
        <v>3690</v>
      </c>
      <c r="G2390" s="27" t="s">
        <v>41</v>
      </c>
      <c r="H2390" s="27">
        <v>28205</v>
      </c>
      <c r="I2390" s="27" t="s">
        <v>42</v>
      </c>
      <c r="J2390" s="28">
        <v>46128</v>
      </c>
      <c r="K2390" s="26">
        <v>0.33333333333333331</v>
      </c>
      <c r="L2390" s="26"/>
      <c r="M2390" s="27" t="s">
        <v>233</v>
      </c>
      <c r="N2390" s="25">
        <f>IFERROR(VLOOKUP(M2390,Data!$J$1:$K$58,2,0),"")</f>
        <v>56998494086</v>
      </c>
      <c r="O2390" s="27" t="s">
        <v>3691</v>
      </c>
      <c r="P2390" s="27"/>
      <c r="Q2390" s="27" t="s">
        <v>190</v>
      </c>
      <c r="R2390" s="27" t="s">
        <v>1821</v>
      </c>
      <c r="S2390" s="27" t="s">
        <v>3157</v>
      </c>
      <c r="T2390" s="27"/>
      <c r="U2390" s="28">
        <v>46128</v>
      </c>
      <c r="X2390" s="27"/>
      <c r="Y2390" s="27"/>
      <c r="Z2390" s="29"/>
      <c r="AA2390" s="29">
        <v>0.33194444444444443</v>
      </c>
      <c r="AB2390" s="29">
        <v>0.41666666666666669</v>
      </c>
      <c r="AC2390" s="30">
        <v>46128</v>
      </c>
      <c r="AD2390" s="15" t="str">
        <f>IF(Tabla2[[#This Row],[HORA ENTREGA]]="DIRECTO","On time", IF(AA2390&lt;&gt;"",IF(Tabla2[[#This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90" s="15" t="str">
        <f>MID(Tabla2[[#This Row],[TIPO]],1,3)</f>
        <v xml:space="preserve">40 </v>
      </c>
      <c r="AF23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PETROQUIMICA DOW */ Cont: * HLXU8170704*/ HR Entrega: *08:00* /Dirección: *AV. MARTA OSSA RUIZ 601 (CAMINO CASAS VIEJAS); MAIPU </v>
      </c>
      <c r="AG2390" s="38" t="str">
        <f>IFERROR(HYPERLINK("https://wa.me/"&amp;Tabla2[[#This Row],[CONTACTO]]&amp;"?text="&amp;Tabla2[[#This Row],[Mensaje]],"Enviar mensaje"),"")</f>
        <v>Enviar mensaje</v>
      </c>
      <c r="AH2390" s="15" t="str">
        <f>CONCATENATE(A2390,F2390)</f>
        <v>2389HLXU8170704</v>
      </c>
      <c r="AI2390" s="15" t="str">
        <f>CONCATENATE("ENT-",A2390)</f>
        <v>ENT-2389</v>
      </c>
      <c r="AJ2390" s="15" t="str">
        <f>IF(Tabla2[[#This Row],[Op]]&lt;&gt;"","ENTREGA","")</f>
        <v>ENTREGA</v>
      </c>
      <c r="AK2390" s="40" t="str">
        <f>(Tabla2[[#This Row],[FECHA ENTREGA]]&amp;Tabla2[[#This Row],[HORA ENTREGA]])</f>
        <v>461280,333333333333333</v>
      </c>
      <c r="AL2390" s="34" t="str">
        <f>IFERROR(HYPERLINK("https://wa.me/"&amp;Tabla2[[#This Row],[CONTACTO]]&amp;"?text="&amp;Tabla2[[#This Row],[Mensaje]]),"")</f>
        <v xml:space="preserve">https://wa.me/56998494086?text=Hola!%0AServicio del día 16-04%0A *Cliente:* PETROQUIMICA DOW */ Cont: * HLXU8170704*/ HR Entrega: *08:00* /Dirección: *AV. MARTA OSSA RUIZ 601 (CAMINO CASAS VIEJAS); MAIPU </v>
      </c>
    </row>
    <row r="2391" spans="1:38" s="15" customFormat="1" ht="16.5" customHeight="1" x14ac:dyDescent="0.2">
      <c r="A2391" s="15">
        <f>ROW(A2390)</f>
        <v>2390</v>
      </c>
      <c r="B2391" s="15">
        <f>IF(J2391=J2390,B2390+1,1)</f>
        <v>33</v>
      </c>
      <c r="C2391" s="15" t="s">
        <v>3160</v>
      </c>
      <c r="D2391" s="25" t="s">
        <v>39</v>
      </c>
      <c r="E2391" s="27"/>
      <c r="F2391" s="27" t="s">
        <v>3692</v>
      </c>
      <c r="G2391" s="27" t="s">
        <v>41</v>
      </c>
      <c r="H2391" s="27">
        <v>30300</v>
      </c>
      <c r="I2391" s="27" t="s">
        <v>42</v>
      </c>
      <c r="J2391" s="28">
        <v>46128</v>
      </c>
      <c r="K2391" s="26">
        <v>0.33333333333333331</v>
      </c>
      <c r="L2391" s="26"/>
      <c r="M2391" s="27" t="s">
        <v>112</v>
      </c>
      <c r="N2391" s="25">
        <f>IFERROR(VLOOKUP(M2391,Data!$J$1:$K$58,2,0),"")</f>
        <v>56990025702</v>
      </c>
      <c r="O2391" s="27" t="s">
        <v>3693</v>
      </c>
      <c r="P2391" s="27"/>
      <c r="Q2391" s="27" t="s">
        <v>3163</v>
      </c>
      <c r="R2391" s="27" t="s">
        <v>280</v>
      </c>
      <c r="S2391" s="27" t="s">
        <v>112</v>
      </c>
      <c r="T2391" s="27"/>
      <c r="U2391" s="28">
        <v>46128</v>
      </c>
      <c r="X2391" s="27"/>
      <c r="Y2391" s="27"/>
      <c r="Z2391" s="29"/>
      <c r="AA2391" s="29">
        <v>0.31736111111111109</v>
      </c>
      <c r="AB2391" s="29">
        <v>0.36805555555555558</v>
      </c>
      <c r="AC2391" s="30">
        <v>46128</v>
      </c>
      <c r="AD2391" s="15" t="str">
        <f>IF(Tabla2[[#This Row],[HORA ENTREGA]]="DIRECTO","On time", IF(AA2391&lt;&gt;"",IF(Tabla2[[#This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91" s="15" t="str">
        <f>MID(Tabla2[[#This Row],[TIPO]],1,3)</f>
        <v xml:space="preserve">40 </v>
      </c>
      <c r="AF23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PRODALAM S.A. */ Cont: * IKSU5206645*/ HR Entrega: *08:00* /Dirección: *ALBERTO PEPPER 1610, RENCA.</v>
      </c>
      <c r="AG2391" s="38" t="str">
        <f>IFERROR(HYPERLINK("https://wa.me/"&amp;Tabla2[[#This Row],[CONTACTO]]&amp;"?text="&amp;Tabla2[[#This Row],[Mensaje]],"Enviar mensaje"),"")</f>
        <v>Enviar mensaje</v>
      </c>
      <c r="AH2391" s="15" t="str">
        <f>CONCATENATE(A2391,F2391)</f>
        <v>2390IKSU5206645</v>
      </c>
      <c r="AI2391" s="15" t="str">
        <f>CONCATENATE("ENT-",A2391)</f>
        <v>ENT-2390</v>
      </c>
      <c r="AJ2391" s="15" t="str">
        <f>IF(Tabla2[[#This Row],[Op]]&lt;&gt;"","ENTREGA","")</f>
        <v>ENTREGA</v>
      </c>
      <c r="AK2391" s="40" t="str">
        <f>(Tabla2[[#This Row],[FECHA ENTREGA]]&amp;Tabla2[[#This Row],[HORA ENTREGA]])</f>
        <v>461280,333333333333333</v>
      </c>
      <c r="AL2391" s="34" t="str">
        <f>IFERROR(HYPERLINK("https://wa.me/"&amp;Tabla2[[#This Row],[CONTACTO]]&amp;"?text="&amp;Tabla2[[#This Row],[Mensaje]]),"")</f>
        <v>https://wa.me/56990025702?text=Hola!%0AServicio del día 16-04%0A *Cliente:* PRODALAM S.A. */ Cont: * IKSU5206645*/ HR Entrega: *08:00* /Dirección: *ALBERTO PEPPER 1610, RENCA.</v>
      </c>
    </row>
    <row r="2392" spans="1:38" s="15" customFormat="1" ht="16.5" customHeight="1" x14ac:dyDescent="0.2">
      <c r="A2392" s="15">
        <f>ROW(A2391)</f>
        <v>2391</v>
      </c>
      <c r="B2392" s="15">
        <f>IF(J2392=J2391,B2391+1,1)</f>
        <v>34</v>
      </c>
      <c r="C2392" s="15" t="s">
        <v>3160</v>
      </c>
      <c r="D2392" s="25" t="s">
        <v>39</v>
      </c>
      <c r="E2392" s="27"/>
      <c r="F2392" s="27" t="s">
        <v>3694</v>
      </c>
      <c r="G2392" s="27" t="s">
        <v>41</v>
      </c>
      <c r="H2392" s="27">
        <v>28084</v>
      </c>
      <c r="I2392" s="27" t="s">
        <v>42</v>
      </c>
      <c r="J2392" s="28">
        <v>46128</v>
      </c>
      <c r="K2392" s="26">
        <v>0.375</v>
      </c>
      <c r="L2392" s="26"/>
      <c r="M2392" s="27" t="s">
        <v>66</v>
      </c>
      <c r="N2392" s="25">
        <f>IFERROR(VLOOKUP(M2392,Data!$J$1:$K$58,2,0),"")</f>
        <v>56993389870</v>
      </c>
      <c r="O2392" s="27" t="s">
        <v>67</v>
      </c>
      <c r="P2392" s="27"/>
      <c r="Q2392" s="27" t="s">
        <v>3163</v>
      </c>
      <c r="R2392" s="27" t="s">
        <v>280</v>
      </c>
      <c r="S2392" s="27" t="s">
        <v>66</v>
      </c>
      <c r="T2392" s="27"/>
      <c r="U2392" s="28">
        <v>46128</v>
      </c>
      <c r="X2392" s="27"/>
      <c r="Y2392" s="27"/>
      <c r="Z2392" s="29"/>
      <c r="AA2392" s="29">
        <v>0.34097222222222223</v>
      </c>
      <c r="AB2392" s="29">
        <v>0.42708333333333331</v>
      </c>
      <c r="AC2392" s="30">
        <v>46128</v>
      </c>
      <c r="AD2392" s="15" t="str">
        <f>IF(Tabla2[[#This Row],[HORA ENTREGA]]="DIRECTO","On time", IF(AA2392&lt;&gt;"",IF(Tabla2[[#This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92" s="15" t="str">
        <f>MID(Tabla2[[#This Row],[TIPO]],1,3)</f>
        <v xml:space="preserve">40 </v>
      </c>
      <c r="AF23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PRODALAM S.A. */ Cont: * TTNU8274834*/ HR Entrega: *09:00* /Dirección: *ALBERTO PEPPER 1610, RENCA.</v>
      </c>
      <c r="AG2392" s="38" t="str">
        <f>IFERROR(HYPERLINK("https://wa.me/"&amp;Tabla2[[#This Row],[CONTACTO]]&amp;"?text="&amp;Tabla2[[#This Row],[Mensaje]],"Enviar mensaje"),"")</f>
        <v>Enviar mensaje</v>
      </c>
      <c r="AH2392" s="15" t="str">
        <f>CONCATENATE(A2392,F2392)</f>
        <v>2391TTNU8274834</v>
      </c>
      <c r="AI2392" s="15" t="str">
        <f>CONCATENATE("ENT-",A2392)</f>
        <v>ENT-2391</v>
      </c>
      <c r="AJ2392" s="15" t="str">
        <f>IF(Tabla2[[#This Row],[Op]]&lt;&gt;"","ENTREGA","")</f>
        <v>ENTREGA</v>
      </c>
      <c r="AK2392" s="40" t="str">
        <f>(Tabla2[[#This Row],[FECHA ENTREGA]]&amp;Tabla2[[#This Row],[HORA ENTREGA]])</f>
        <v>461280,375</v>
      </c>
      <c r="AL2392" s="34" t="str">
        <f>IFERROR(HYPERLINK("https://wa.me/"&amp;Tabla2[[#This Row],[CONTACTO]]&amp;"?text="&amp;Tabla2[[#This Row],[Mensaje]]),"")</f>
        <v>https://wa.me/56993389870?text=Hola!%0AServicio del día 16-04%0A *Cliente:* PRODALAM S.A. */ Cont: * TTNU8274834*/ HR Entrega: *09:00* /Dirección: *ALBERTO PEPPER 1610, RENCA.</v>
      </c>
    </row>
    <row r="2393" spans="1:38" s="15" customFormat="1" ht="16.5" customHeight="1" x14ac:dyDescent="0.2">
      <c r="A2393" s="15">
        <f>ROW(A2392)</f>
        <v>2392</v>
      </c>
      <c r="B2393" s="15">
        <f>IF(J2393=J2392,B2392+1,1)</f>
        <v>35</v>
      </c>
      <c r="C2393" s="15" t="s">
        <v>3160</v>
      </c>
      <c r="D2393" s="25" t="s">
        <v>39</v>
      </c>
      <c r="E2393" s="27"/>
      <c r="F2393" s="27" t="s">
        <v>3695</v>
      </c>
      <c r="G2393" s="27" t="s">
        <v>41</v>
      </c>
      <c r="H2393" s="27">
        <v>27784</v>
      </c>
      <c r="I2393" s="27" t="s">
        <v>42</v>
      </c>
      <c r="J2393" s="28">
        <v>46128</v>
      </c>
      <c r="K2393" s="26">
        <v>0.45833333333333331</v>
      </c>
      <c r="L2393" s="26"/>
      <c r="M2393" s="27" t="s">
        <v>147</v>
      </c>
      <c r="N2393" s="25">
        <f>IFERROR(VLOOKUP(M2393,Data!$J$1:$K$58,2,0),"")</f>
        <v>56935532735</v>
      </c>
      <c r="O2393" s="27" t="s">
        <v>3696</v>
      </c>
      <c r="P2393" s="27"/>
      <c r="Q2393" s="27" t="s">
        <v>3163</v>
      </c>
      <c r="R2393" s="27" t="s">
        <v>280</v>
      </c>
      <c r="S2393" s="27" t="s">
        <v>147</v>
      </c>
      <c r="T2393" s="27"/>
      <c r="U2393" s="28">
        <v>46128</v>
      </c>
      <c r="X2393" s="27"/>
      <c r="Y2393" s="27"/>
      <c r="Z2393" s="29"/>
      <c r="AA2393" s="29">
        <v>0.47916666666666669</v>
      </c>
      <c r="AB2393" s="29">
        <v>0.54513888888888884</v>
      </c>
      <c r="AC2393" s="30">
        <v>46128</v>
      </c>
      <c r="AD2393" s="15" t="str">
        <f>IF(Tabla2[[#This Row],[HORA ENTREGA]]="DIRECTO","On time", IF(AA2393&lt;&gt;"",IF(Tabla2[[#This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93" s="15" t="str">
        <f>MID(Tabla2[[#This Row],[TIPO]],1,3)</f>
        <v xml:space="preserve">40 </v>
      </c>
      <c r="AF23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PRODALAM S.A. */ Cont: * TTNU8381452*/ HR Entrega: *11:00* /Dirección: *ALBERTO PEPPER 1610, RENCA.</v>
      </c>
      <c r="AG2393" s="38" t="str">
        <f>IFERROR(HYPERLINK("https://wa.me/"&amp;Tabla2[[#This Row],[CONTACTO]]&amp;"?text="&amp;Tabla2[[#This Row],[Mensaje]],"Enviar mensaje"),"")</f>
        <v>Enviar mensaje</v>
      </c>
      <c r="AH2393" s="15" t="str">
        <f>CONCATENATE(A2393,F2393)</f>
        <v>2392TTNU8381452</v>
      </c>
      <c r="AI2393" s="15" t="str">
        <f>CONCATENATE("ENT-",A2393)</f>
        <v>ENT-2392</v>
      </c>
      <c r="AJ2393" s="15" t="str">
        <f>IF(Tabla2[[#This Row],[Op]]&lt;&gt;"","ENTREGA","")</f>
        <v>ENTREGA</v>
      </c>
      <c r="AK2393" s="40" t="str">
        <f>(Tabla2[[#This Row],[FECHA ENTREGA]]&amp;Tabla2[[#This Row],[HORA ENTREGA]])</f>
        <v>461280,458333333333333</v>
      </c>
      <c r="AL2393" s="34" t="str">
        <f>IFERROR(HYPERLINK("https://wa.me/"&amp;Tabla2[[#This Row],[CONTACTO]]&amp;"?text="&amp;Tabla2[[#This Row],[Mensaje]]),"")</f>
        <v>https://wa.me/56935532735?text=Hola!%0AServicio del día 16-04%0A *Cliente:* PRODALAM S.A. */ Cont: * TTNU8381452*/ HR Entrega: *11:00* /Dirección: *ALBERTO PEPPER 1610, RENCA.</v>
      </c>
    </row>
    <row r="2394" spans="1:38" s="15" customFormat="1" ht="16.5" customHeight="1" x14ac:dyDescent="0.2">
      <c r="A2394" s="15">
        <f>ROW(A2393)</f>
        <v>2393</v>
      </c>
      <c r="B2394" s="15">
        <f>IF(J2394=J2393,B2393+1,1)</f>
        <v>36</v>
      </c>
      <c r="C2394" s="15" t="s">
        <v>3160</v>
      </c>
      <c r="D2394" s="25" t="s">
        <v>39</v>
      </c>
      <c r="E2394" s="27"/>
      <c r="F2394" s="27" t="s">
        <v>3697</v>
      </c>
      <c r="G2394" s="27" t="s">
        <v>41</v>
      </c>
      <c r="H2394" s="27">
        <v>28484</v>
      </c>
      <c r="I2394" s="27" t="s">
        <v>42</v>
      </c>
      <c r="J2394" s="28">
        <v>46128</v>
      </c>
      <c r="K2394" s="26">
        <v>0.5</v>
      </c>
      <c r="L2394" s="26"/>
      <c r="M2394" s="27" t="s">
        <v>117</v>
      </c>
      <c r="N2394" s="25">
        <f>IFERROR(VLOOKUP(M2394,Data!$J$1:$K$58,2,0),"")</f>
        <v>56973887539</v>
      </c>
      <c r="O2394" s="27" t="s">
        <v>3698</v>
      </c>
      <c r="P2394" s="27"/>
      <c r="Q2394" s="27" t="s">
        <v>3163</v>
      </c>
      <c r="R2394" s="27" t="s">
        <v>280</v>
      </c>
      <c r="S2394" s="27" t="s">
        <v>117</v>
      </c>
      <c r="T2394" s="27"/>
      <c r="U2394" s="28">
        <v>46128</v>
      </c>
      <c r="X2394" s="27"/>
      <c r="Y2394" s="27"/>
      <c r="Z2394" s="29"/>
      <c r="AA2394" s="29">
        <v>0.57291666666666663</v>
      </c>
      <c r="AB2394" s="29">
        <v>0.63541666666666663</v>
      </c>
      <c r="AC2394" s="30">
        <v>46128</v>
      </c>
      <c r="AD2394" s="15" t="str">
        <f>IF(Tabla2[[#This Row],[HORA ENTREGA]]="DIRECTO","On time", IF(AA2394&lt;&gt;"",IF(Tabla2[[#This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94" s="15" t="str">
        <f>MID(Tabla2[[#This Row],[TIPO]],1,3)</f>
        <v xml:space="preserve">40 </v>
      </c>
      <c r="AF23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PRODALAM S.A. */ Cont: * CGMU5575700*/ HR Entrega: *12:00* /Dirección: *ALBERTO PEPPER 1610, RENCA.</v>
      </c>
      <c r="AG2394" s="38" t="str">
        <f>IFERROR(HYPERLINK("https://wa.me/"&amp;Tabla2[[#This Row],[CONTACTO]]&amp;"?text="&amp;Tabla2[[#This Row],[Mensaje]],"Enviar mensaje"),"")</f>
        <v>Enviar mensaje</v>
      </c>
      <c r="AH2394" s="15" t="str">
        <f>CONCATENATE(A2394,F2394)</f>
        <v>2393CGMU5575700</v>
      </c>
      <c r="AI2394" s="15" t="str">
        <f>CONCATENATE("ENT-",A2394)</f>
        <v>ENT-2393</v>
      </c>
      <c r="AJ2394" s="15" t="str">
        <f>IF(Tabla2[[#This Row],[Op]]&lt;&gt;"","ENTREGA","")</f>
        <v>ENTREGA</v>
      </c>
      <c r="AK2394" s="40" t="str">
        <f>(Tabla2[[#This Row],[FECHA ENTREGA]]&amp;Tabla2[[#This Row],[HORA ENTREGA]])</f>
        <v>461280,5</v>
      </c>
      <c r="AL2394" s="34" t="str">
        <f>IFERROR(HYPERLINK("https://wa.me/"&amp;Tabla2[[#This Row],[CONTACTO]]&amp;"?text="&amp;Tabla2[[#This Row],[Mensaje]]),"")</f>
        <v>https://wa.me/56973887539?text=Hola!%0AServicio del día 16-04%0A *Cliente:* PRODALAM S.A. */ Cont: * CGMU5575700*/ HR Entrega: *12:00* /Dirección: *ALBERTO PEPPER 1610, RENCA.</v>
      </c>
    </row>
    <row r="2395" spans="1:38" s="15" customFormat="1" ht="16.5" customHeight="1" x14ac:dyDescent="0.2">
      <c r="A2395" s="15">
        <f>ROW(A2394)</f>
        <v>2394</v>
      </c>
      <c r="B2395" s="15">
        <f>IF(J2395=J2394,B2394+1,1)</f>
        <v>37</v>
      </c>
      <c r="C2395" s="15" t="s">
        <v>213</v>
      </c>
      <c r="D2395" s="25" t="s">
        <v>39</v>
      </c>
      <c r="E2395" s="27">
        <v>301587</v>
      </c>
      <c r="F2395" s="27" t="s">
        <v>3699</v>
      </c>
      <c r="G2395" s="27" t="s">
        <v>64</v>
      </c>
      <c r="H2395" s="27">
        <v>1441</v>
      </c>
      <c r="I2395" s="27" t="s">
        <v>42</v>
      </c>
      <c r="J2395" s="28">
        <v>46128</v>
      </c>
      <c r="K2395" s="26">
        <v>0.5</v>
      </c>
      <c r="L2395" s="26"/>
      <c r="M2395" s="27" t="s">
        <v>172</v>
      </c>
      <c r="N2395" s="25">
        <f>IFERROR(VLOOKUP(M2395,Data!$J$1:$K$58,2,0),"")</f>
        <v>56985215946</v>
      </c>
      <c r="O2395" s="27" t="s">
        <v>3700</v>
      </c>
      <c r="P2395" s="27"/>
      <c r="Q2395" s="27" t="s">
        <v>3701</v>
      </c>
      <c r="R2395" s="27" t="s">
        <v>218</v>
      </c>
      <c r="S2395" s="27" t="s">
        <v>3620</v>
      </c>
      <c r="T2395" s="27"/>
      <c r="U2395" s="28">
        <v>46128</v>
      </c>
      <c r="X2395" s="27"/>
      <c r="Y2395" s="27"/>
      <c r="Z2395" s="29"/>
      <c r="AA2395" s="29">
        <v>0.58333333333333337</v>
      </c>
      <c r="AB2395" s="29">
        <v>0.62361111111111112</v>
      </c>
      <c r="AC2395" s="30">
        <v>46128</v>
      </c>
      <c r="AD2395" s="15" t="str">
        <f>IF(Tabla2[[#This Row],[HORA ENTREGA]]="DIRECTO","On time", IF(AA2395&lt;&gt;"",IF(Tabla2[[#This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95" s="15" t="str">
        <f>MID(Tabla2[[#This Row],[TIPO]],1,3)</f>
        <v xml:space="preserve">20 </v>
      </c>
      <c r="AF23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PTM CHILE LTDA */ Cont: * hlbu4067856*/ HR Entrega: *12:00* /Dirección: *Issa Pichara 830 Bodega 5D</v>
      </c>
      <c r="AG2395" s="38" t="str">
        <f>IFERROR(HYPERLINK("https://wa.me/"&amp;Tabla2[[#This Row],[CONTACTO]]&amp;"?text="&amp;Tabla2[[#This Row],[Mensaje]],"Enviar mensaje"),"")</f>
        <v>Enviar mensaje</v>
      </c>
      <c r="AH2395" s="15" t="str">
        <f>CONCATENATE(A2395,F2395)</f>
        <v>2394hlbu4067856</v>
      </c>
      <c r="AI2395" s="15" t="str">
        <f>CONCATENATE("ENT-",A2395)</f>
        <v>ENT-2394</v>
      </c>
      <c r="AJ2395" s="15" t="str">
        <f>IF(Tabla2[[#This Row],[Op]]&lt;&gt;"","ENTREGA","")</f>
        <v>ENTREGA</v>
      </c>
      <c r="AK2395" s="40" t="str">
        <f>(Tabla2[[#This Row],[FECHA ENTREGA]]&amp;Tabla2[[#This Row],[HORA ENTREGA]])</f>
        <v>461280,5</v>
      </c>
      <c r="AL2395" s="34" t="str">
        <f>IFERROR(HYPERLINK("https://wa.me/"&amp;Tabla2[[#This Row],[CONTACTO]]&amp;"?text="&amp;Tabla2[[#This Row],[Mensaje]]),"")</f>
        <v>https://wa.me/56985215946?text=Hola!%0AServicio del día 16-04%0A *Cliente:* PTM CHILE LTDA */ Cont: * hlbu4067856*/ HR Entrega: *12:00* /Dirección: *Issa Pichara 830 Bodega 5D</v>
      </c>
    </row>
    <row r="2396" spans="1:38" s="15" customFormat="1" ht="16.5" customHeight="1" x14ac:dyDescent="0.2">
      <c r="A2396" s="15">
        <f>ROW(A2395)</f>
        <v>2395</v>
      </c>
      <c r="B2396" s="15">
        <f>IF(J2396=J2395,B2395+1,1)</f>
        <v>38</v>
      </c>
      <c r="C2396" s="15" t="s">
        <v>219</v>
      </c>
      <c r="D2396" s="25" t="s">
        <v>39</v>
      </c>
      <c r="E2396" s="27">
        <v>103204</v>
      </c>
      <c r="F2396" s="27" t="s">
        <v>3702</v>
      </c>
      <c r="G2396" s="27" t="s">
        <v>41</v>
      </c>
      <c r="H2396" s="27">
        <v>28724</v>
      </c>
      <c r="I2396" s="27" t="s">
        <v>42</v>
      </c>
      <c r="J2396" s="28">
        <v>46128</v>
      </c>
      <c r="K2396" s="26">
        <v>0.29166666666666669</v>
      </c>
      <c r="L2396" s="26"/>
      <c r="M2396" s="27" t="s">
        <v>151</v>
      </c>
      <c r="N2396" s="25">
        <f>IFERROR(VLOOKUP(M2396,Data!$J$1:$K$58,2,0),"")</f>
        <v>56973887427</v>
      </c>
      <c r="O2396" s="27" t="s">
        <v>3703</v>
      </c>
      <c r="P2396" s="27"/>
      <c r="Q2396" s="27" t="s">
        <v>229</v>
      </c>
      <c r="R2396" s="27" t="s">
        <v>74</v>
      </c>
      <c r="S2396" s="27" t="s">
        <v>151</v>
      </c>
      <c r="T2396" s="27"/>
      <c r="U2396" s="28">
        <v>46128</v>
      </c>
      <c r="X2396" s="27"/>
      <c r="Y2396" s="27"/>
      <c r="Z2396" s="29"/>
      <c r="AA2396" s="29">
        <v>0.29166666666666669</v>
      </c>
      <c r="AB2396" s="29">
        <v>0.4513888888888889</v>
      </c>
      <c r="AC2396" s="30">
        <v>46128</v>
      </c>
      <c r="AD2396" s="15" t="str">
        <f>IF(Tabla2[[#This Row],[HORA ENTREGA]]="DIRECTO","On time", IF(AA2396&lt;&gt;"",IF(Tabla2[[#This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96" s="15" t="str">
        <f>MID(Tabla2[[#This Row],[TIPO]],1,3)</f>
        <v xml:space="preserve">40 </v>
      </c>
      <c r="AF23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RENDIC S.A. */ Cont: * TRHU6555113*/ HR Entrega: *07:00* /Dirección: *Avenida Miraflores 9700-Bodega 4C, PUDAHUEL</v>
      </c>
      <c r="AG2396" s="38" t="str">
        <f>IFERROR(HYPERLINK("https://wa.me/"&amp;Tabla2[[#This Row],[CONTACTO]]&amp;"?text="&amp;Tabla2[[#This Row],[Mensaje]],"Enviar mensaje"),"")</f>
        <v>Enviar mensaje</v>
      </c>
      <c r="AH2396" s="15" t="str">
        <f>CONCATENATE(A2396,F2396)</f>
        <v>2395TRHU6555113</v>
      </c>
      <c r="AI2396" s="15" t="str">
        <f>CONCATENATE("ENT-",A2396)</f>
        <v>ENT-2395</v>
      </c>
      <c r="AJ2396" s="15" t="str">
        <f>IF(Tabla2[[#This Row],[Op]]&lt;&gt;"","ENTREGA","")</f>
        <v>ENTREGA</v>
      </c>
      <c r="AK2396" s="40" t="str">
        <f>(Tabla2[[#This Row],[FECHA ENTREGA]]&amp;Tabla2[[#This Row],[HORA ENTREGA]])</f>
        <v>461280,291666666666667</v>
      </c>
      <c r="AL2396" s="34" t="str">
        <f>IFERROR(HYPERLINK("https://wa.me/"&amp;Tabla2[[#This Row],[CONTACTO]]&amp;"?text="&amp;Tabla2[[#This Row],[Mensaje]]),"")</f>
        <v>https://wa.me/56973887427?text=Hola!%0AServicio del día 16-04%0A *Cliente:* RENDIC S.A. */ Cont: * TRHU6555113*/ HR Entrega: *07:00* /Dirección: *Avenida Miraflores 9700-Bodega 4C, PUDAHUEL</v>
      </c>
    </row>
    <row r="2397" spans="1:38" s="15" customFormat="1" ht="16.5" customHeight="1" x14ac:dyDescent="0.2">
      <c r="A2397" s="15">
        <f>ROW(A2396)</f>
        <v>2396</v>
      </c>
      <c r="B2397" s="15">
        <f>IF(J2397=J2396,B2396+1,1)</f>
        <v>39</v>
      </c>
      <c r="C2397" s="15" t="s">
        <v>219</v>
      </c>
      <c r="D2397" s="25" t="s">
        <v>39</v>
      </c>
      <c r="E2397" s="27">
        <v>103061</v>
      </c>
      <c r="F2397" s="27" t="s">
        <v>3704</v>
      </c>
      <c r="G2397" s="27" t="s">
        <v>41</v>
      </c>
      <c r="H2397" s="27">
        <v>9726</v>
      </c>
      <c r="I2397" s="27" t="s">
        <v>42</v>
      </c>
      <c r="J2397" s="28">
        <v>46128</v>
      </c>
      <c r="K2397" s="26">
        <v>0.29166666666666669</v>
      </c>
      <c r="L2397" s="26"/>
      <c r="M2397" s="27" t="s">
        <v>3705</v>
      </c>
      <c r="N2397" s="25">
        <f>IFERROR(VLOOKUP(M2397,Data!$J$1:$K$58,2,0),"")</f>
        <v>56984994337</v>
      </c>
      <c r="O2397" s="27" t="s">
        <v>297</v>
      </c>
      <c r="P2397" s="27"/>
      <c r="Q2397" s="27" t="s">
        <v>229</v>
      </c>
      <c r="R2397" s="27" t="s">
        <v>74</v>
      </c>
      <c r="S2397" s="27" t="s">
        <v>296</v>
      </c>
      <c r="T2397" s="27"/>
      <c r="U2397" s="28">
        <v>46128</v>
      </c>
      <c r="X2397" s="27"/>
      <c r="Y2397" s="27"/>
      <c r="Z2397" s="29"/>
      <c r="AA2397" s="29">
        <v>0.2951388888888889</v>
      </c>
      <c r="AB2397" s="29">
        <v>0.46180555555555558</v>
      </c>
      <c r="AC2397" s="30">
        <v>46128</v>
      </c>
      <c r="AD2397" s="15" t="str">
        <f>IF(Tabla2[[#This Row],[HORA ENTREGA]]="DIRECTO","On time", IF(AA2397&lt;&gt;"",IF(Tabla2[[#This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97" s="15" t="str">
        <f>MID(Tabla2[[#This Row],[TIPO]],1,3)</f>
        <v xml:space="preserve">40 </v>
      </c>
      <c r="AF23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RENDIC S.A. */ Cont: * TRHU7532318*/ HR Entrega: *07:00* /Dirección: *Avenida Miraflores 9700-Bodega 4C, PUDAHUEL</v>
      </c>
      <c r="AG2397" s="38" t="str">
        <f>IFERROR(HYPERLINK("https://wa.me/"&amp;Tabla2[[#This Row],[CONTACTO]]&amp;"?text="&amp;Tabla2[[#This Row],[Mensaje]],"Enviar mensaje"),"")</f>
        <v>Enviar mensaje</v>
      </c>
      <c r="AH2397" s="15" t="str">
        <f>CONCATENATE(A2397,F2397)</f>
        <v>2396TRHU7532318</v>
      </c>
      <c r="AI2397" s="15" t="str">
        <f>CONCATENATE("ENT-",A2397)</f>
        <v>ENT-2396</v>
      </c>
      <c r="AJ2397" s="15" t="str">
        <f>IF(Tabla2[[#This Row],[Op]]&lt;&gt;"","ENTREGA","")</f>
        <v>ENTREGA</v>
      </c>
      <c r="AK2397" s="40" t="str">
        <f>(Tabla2[[#This Row],[FECHA ENTREGA]]&amp;Tabla2[[#This Row],[HORA ENTREGA]])</f>
        <v>461280,291666666666667</v>
      </c>
      <c r="AL2397" s="34" t="str">
        <f>IFERROR(HYPERLINK("https://wa.me/"&amp;Tabla2[[#This Row],[CONTACTO]]&amp;"?text="&amp;Tabla2[[#This Row],[Mensaje]]),"")</f>
        <v>https://wa.me/56984994337?text=Hola!%0AServicio del día 16-04%0A *Cliente:* RENDIC S.A. */ Cont: * TRHU7532318*/ HR Entrega: *07:00* /Dirección: *Avenida Miraflores 9700-Bodega 4C, PUDAHUEL</v>
      </c>
    </row>
    <row r="2398" spans="1:38" s="15" customFormat="1" ht="16.5" customHeight="1" x14ac:dyDescent="0.2">
      <c r="A2398" s="15">
        <f>ROW(A2397)</f>
        <v>2397</v>
      </c>
      <c r="B2398" s="15">
        <f>IF(J2398=J2397,B2397+1,1)</f>
        <v>40</v>
      </c>
      <c r="C2398" s="15" t="s">
        <v>1157</v>
      </c>
      <c r="D2398" s="25" t="s">
        <v>39</v>
      </c>
      <c r="E2398" s="27">
        <v>302597</v>
      </c>
      <c r="F2398" s="27" t="s">
        <v>3706</v>
      </c>
      <c r="G2398" s="27" t="s">
        <v>41</v>
      </c>
      <c r="H2398" s="27">
        <v>26000</v>
      </c>
      <c r="I2398" s="27" t="s">
        <v>3707</v>
      </c>
      <c r="J2398" s="28">
        <v>46128</v>
      </c>
      <c r="K2398" s="26">
        <v>0.375</v>
      </c>
      <c r="L2398" s="26"/>
      <c r="M2398" s="27" t="s">
        <v>133</v>
      </c>
      <c r="N2398" s="25">
        <f>IFERROR(VLOOKUP(M2398,Data!$J$1:$K$58,2,0),"")</f>
        <v>56953801607</v>
      </c>
      <c r="O2398" s="27" t="s">
        <v>134</v>
      </c>
      <c r="P2398" s="27"/>
      <c r="Q2398" s="27" t="s">
        <v>3708</v>
      </c>
      <c r="R2398" s="27" t="s">
        <v>2126</v>
      </c>
      <c r="S2398" s="27" t="s">
        <v>133</v>
      </c>
      <c r="T2398" s="27"/>
      <c r="U2398" s="28">
        <v>46128</v>
      </c>
      <c r="X2398" s="27"/>
      <c r="Y2398" s="27"/>
      <c r="Z2398" s="29"/>
      <c r="AA2398" s="29">
        <v>0.30555555555555558</v>
      </c>
      <c r="AB2398" s="29">
        <v>0.37430555555555556</v>
      </c>
      <c r="AC2398" s="30">
        <v>46128</v>
      </c>
      <c r="AD2398" s="15" t="str">
        <f>IF(Tabla2[[#This Row],[HORA ENTREGA]]="DIRECTO","On time", IF(AA2398&lt;&gt;"",IF(Tabla2[[#This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398" s="15" t="str">
        <f>MID(Tabla2[[#This Row],[TIPO]],1,3)</f>
        <v xml:space="preserve">40 </v>
      </c>
      <c r="AF23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SEEMANN TRADER Y COMPANIA LTDA */ Cont: * FANU1911820*/ HR Entrega: *09:00* /Dirección: *Cerro Portezuelo 9931, Bodega F3, Quilicura</v>
      </c>
      <c r="AG2398" s="38" t="str">
        <f>IFERROR(HYPERLINK("https://wa.me/"&amp;Tabla2[[#This Row],[CONTACTO]]&amp;"?text="&amp;Tabla2[[#This Row],[Mensaje]],"Enviar mensaje"),"")</f>
        <v>Enviar mensaje</v>
      </c>
      <c r="AH2398" s="15" t="str">
        <f>CONCATENATE(A2398,F2398)</f>
        <v>2397FANU1911820</v>
      </c>
      <c r="AI2398" s="15" t="str">
        <f>CONCATENATE("ENT-",A2398)</f>
        <v>ENT-2397</v>
      </c>
      <c r="AJ2398" s="15" t="str">
        <f>IF(Tabla2[[#This Row],[Op]]&lt;&gt;"","ENTREGA","")</f>
        <v>ENTREGA</v>
      </c>
      <c r="AK2398" s="40" t="str">
        <f>(Tabla2[[#This Row],[FECHA ENTREGA]]&amp;Tabla2[[#This Row],[HORA ENTREGA]])</f>
        <v>461280,375</v>
      </c>
      <c r="AL2398" s="34" t="str">
        <f>IFERROR(HYPERLINK("https://wa.me/"&amp;Tabla2[[#This Row],[CONTACTO]]&amp;"?text="&amp;Tabla2[[#This Row],[Mensaje]]),"")</f>
        <v>https://wa.me/56953801607?text=Hola!%0AServicio del día 16-04%0A *Cliente:* SEEMANN TRADER Y COMPANIA LTDA */ Cont: * FANU1911820*/ HR Entrega: *09:00* /Dirección: *Cerro Portezuelo 9931, Bodega F3, Quilicura</v>
      </c>
    </row>
    <row r="2399" spans="1:38" s="15" customFormat="1" ht="16.5" customHeight="1" x14ac:dyDescent="0.2">
      <c r="A2399" s="15">
        <f>ROW(A2398)</f>
        <v>2398</v>
      </c>
      <c r="B2399" s="15">
        <f>IF(J2399=J2398,B2398+1,1)</f>
        <v>41</v>
      </c>
      <c r="C2399" s="15" t="s">
        <v>1157</v>
      </c>
      <c r="D2399" s="25" t="s">
        <v>39</v>
      </c>
      <c r="E2399" s="27">
        <v>302597</v>
      </c>
      <c r="F2399" s="27" t="s">
        <v>3709</v>
      </c>
      <c r="G2399" s="27" t="s">
        <v>41</v>
      </c>
      <c r="H2399" s="27">
        <v>26000</v>
      </c>
      <c r="I2399" s="27" t="s">
        <v>3707</v>
      </c>
      <c r="J2399" s="28">
        <v>46128</v>
      </c>
      <c r="K2399" s="26">
        <v>0.375</v>
      </c>
      <c r="L2399" s="26"/>
      <c r="M2399" s="27" t="s">
        <v>164</v>
      </c>
      <c r="N2399" s="25">
        <f>IFERROR(VLOOKUP(M2399,Data!$J$1:$K$58,2,0),"")</f>
        <v>56967398822</v>
      </c>
      <c r="O2399" s="27" t="s">
        <v>3710</v>
      </c>
      <c r="P2399" s="27"/>
      <c r="Q2399" s="27" t="s">
        <v>3708</v>
      </c>
      <c r="R2399" s="27" t="s">
        <v>2126</v>
      </c>
      <c r="S2399" s="27" t="s">
        <v>164</v>
      </c>
      <c r="T2399" s="27"/>
      <c r="U2399" s="28">
        <v>46128</v>
      </c>
      <c r="X2399" s="27"/>
      <c r="Y2399" s="27"/>
      <c r="Z2399" s="29"/>
      <c r="AA2399" s="29">
        <v>0.52083333333333337</v>
      </c>
      <c r="AB2399" s="29">
        <v>0.55902777777777779</v>
      </c>
      <c r="AC2399" s="30">
        <v>46128</v>
      </c>
      <c r="AD2399" s="15" t="str">
        <f>IF(Tabla2[[#This Row],[HORA ENTREGA]]="DIRECTO","On time", IF(AA2399&lt;&gt;"",IF(Tabla2[[#This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399" s="15" t="str">
        <f>MID(Tabla2[[#This Row],[TIPO]],1,3)</f>
        <v xml:space="preserve">40 </v>
      </c>
      <c r="AF23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SEEMANN TRADER Y COMPANIA LTDA */ Cont: * HAMU2765117*/ HR Entrega: *09:00* /Dirección: *Cerro Portezuelo 9931, Bodega F3, Quilicura</v>
      </c>
      <c r="AG2399" s="38" t="str">
        <f>IFERROR(HYPERLINK("https://wa.me/"&amp;Tabla2[[#This Row],[CONTACTO]]&amp;"?text="&amp;Tabla2[[#This Row],[Mensaje]],"Enviar mensaje"),"")</f>
        <v>Enviar mensaje</v>
      </c>
      <c r="AH2399" s="15" t="str">
        <f>CONCATENATE(A2399,F2399)</f>
        <v>2398HAMU2765117</v>
      </c>
      <c r="AI2399" s="15" t="str">
        <f>CONCATENATE("ENT-",A2399)</f>
        <v>ENT-2398</v>
      </c>
      <c r="AJ2399" s="15" t="str">
        <f>IF(Tabla2[[#This Row],[Op]]&lt;&gt;"","ENTREGA","")</f>
        <v>ENTREGA</v>
      </c>
      <c r="AK2399" s="40" t="str">
        <f>(Tabla2[[#This Row],[FECHA ENTREGA]]&amp;Tabla2[[#This Row],[HORA ENTREGA]])</f>
        <v>461280,375</v>
      </c>
      <c r="AL2399" s="34" t="str">
        <f>IFERROR(HYPERLINK("https://wa.me/"&amp;Tabla2[[#This Row],[CONTACTO]]&amp;"?text="&amp;Tabla2[[#This Row],[Mensaje]]),"")</f>
        <v>https://wa.me/56967398822?text=Hola!%0AServicio del día 16-04%0A *Cliente:* SEEMANN TRADER Y COMPANIA LTDA */ Cont: * HAMU2765117*/ HR Entrega: *09:00* /Dirección: *Cerro Portezuelo 9931, Bodega F3, Quilicura</v>
      </c>
    </row>
    <row r="2400" spans="1:38" s="15" customFormat="1" ht="16.5" customHeight="1" x14ac:dyDescent="0.2">
      <c r="A2400" s="15">
        <f>ROW(A2399)</f>
        <v>2399</v>
      </c>
      <c r="B2400" s="15">
        <f>IF(J2400=J2399,B2399+1,1)</f>
        <v>42</v>
      </c>
      <c r="C2400" s="15" t="s">
        <v>236</v>
      </c>
      <c r="D2400" s="25" t="s">
        <v>39</v>
      </c>
      <c r="E2400" s="27">
        <v>508693</v>
      </c>
      <c r="F2400" s="27" t="s">
        <v>3711</v>
      </c>
      <c r="G2400" s="27" t="s">
        <v>64</v>
      </c>
      <c r="H2400" s="27">
        <v>29400</v>
      </c>
      <c r="I2400" s="27" t="s">
        <v>42</v>
      </c>
      <c r="J2400" s="28">
        <v>46128</v>
      </c>
      <c r="K2400" s="26">
        <v>0.22916666666666666</v>
      </c>
      <c r="L2400" s="26"/>
      <c r="M2400" s="27" t="s">
        <v>273</v>
      </c>
      <c r="N2400" s="25">
        <f>IFERROR(VLOOKUP(M2400,Data!$J$1:$K$58,2,0),"")</f>
        <v>56950103942</v>
      </c>
      <c r="O2400" s="27" t="s">
        <v>3646</v>
      </c>
      <c r="P2400" s="27"/>
      <c r="Q2400" s="27" t="s">
        <v>1785</v>
      </c>
      <c r="R2400" s="27" t="s">
        <v>74</v>
      </c>
      <c r="S2400" s="27" t="s">
        <v>273</v>
      </c>
      <c r="T2400" s="27"/>
      <c r="U2400" s="28">
        <v>46128</v>
      </c>
      <c r="X2400" s="27"/>
      <c r="Y2400" s="27"/>
      <c r="Z2400" s="29"/>
      <c r="AA2400" s="29">
        <v>0.25486111111111109</v>
      </c>
      <c r="AB2400" s="29">
        <v>0.42708333333333331</v>
      </c>
      <c r="AC2400" s="30">
        <v>46128</v>
      </c>
      <c r="AD2400" s="15" t="str">
        <f>IF(Tabla2[[#This Row],[HORA ENTREGA]]="DIRECTO","On time", IF(AA2400&lt;&gt;"",IF(Tabla2[[#This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00" s="15" t="str">
        <f>MID(Tabla2[[#This Row],[TIPO]],1,3)</f>
        <v xml:space="preserve">20 </v>
      </c>
      <c r="AF24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SOCIEDAD COMERCIAL MARBEN PETS LTDA */ Cont: * MEDU6984169*/ HR Entrega: *05:30* /Dirección: *El ventisquero 1318. RENCA</v>
      </c>
      <c r="AG2400" s="38" t="str">
        <f>IFERROR(HYPERLINK("https://wa.me/"&amp;Tabla2[[#This Row],[CONTACTO]]&amp;"?text="&amp;Tabla2[[#This Row],[Mensaje]],"Enviar mensaje"),"")</f>
        <v>Enviar mensaje</v>
      </c>
      <c r="AH2400" s="15" t="str">
        <f>CONCATENATE(A2400,F2400)</f>
        <v>2399MEDU6984169</v>
      </c>
      <c r="AI2400" s="15" t="str">
        <f>CONCATENATE("ENT-",A2400)</f>
        <v>ENT-2399</v>
      </c>
      <c r="AJ2400" s="15" t="str">
        <f>IF(Tabla2[[#This Row],[Op]]&lt;&gt;"","ENTREGA","")</f>
        <v>ENTREGA</v>
      </c>
      <c r="AK2400" s="40" t="str">
        <f>(Tabla2[[#This Row],[FECHA ENTREGA]]&amp;Tabla2[[#This Row],[HORA ENTREGA]])</f>
        <v>461280,229166666666667</v>
      </c>
      <c r="AL2400" s="34" t="str">
        <f>IFERROR(HYPERLINK("https://wa.me/"&amp;Tabla2[[#This Row],[CONTACTO]]&amp;"?text="&amp;Tabla2[[#This Row],[Mensaje]]),"")</f>
        <v>https://wa.me/56950103942?text=Hola!%0AServicio del día 16-04%0A *Cliente:* SOCIEDAD COMERCIAL MARBEN PETS LTDA */ Cont: * MEDU6984169*/ HR Entrega: *05:30* /Dirección: *El ventisquero 1318. RENCA</v>
      </c>
    </row>
    <row r="2401" spans="1:38" s="15" customFormat="1" ht="16.5" customHeight="1" x14ac:dyDescent="0.2">
      <c r="A2401" s="15">
        <f>ROW(A2400)</f>
        <v>2400</v>
      </c>
      <c r="B2401" s="15">
        <f>IF(J2401=J2400,B2400+1,1)</f>
        <v>43</v>
      </c>
      <c r="C2401" s="15" t="s">
        <v>236</v>
      </c>
      <c r="D2401" s="25" t="s">
        <v>39</v>
      </c>
      <c r="E2401" s="27">
        <v>510527</v>
      </c>
      <c r="F2401" s="27" t="s">
        <v>3712</v>
      </c>
      <c r="G2401" s="27" t="s">
        <v>64</v>
      </c>
      <c r="H2401" s="27">
        <v>26982</v>
      </c>
      <c r="I2401" s="27" t="s">
        <v>42</v>
      </c>
      <c r="J2401" s="28">
        <v>46128</v>
      </c>
      <c r="K2401" s="26">
        <v>0.33333333333333331</v>
      </c>
      <c r="L2401" s="26" t="s">
        <v>335</v>
      </c>
      <c r="M2401" s="27" t="s">
        <v>221</v>
      </c>
      <c r="N2401" s="25">
        <f>IFERROR(VLOOKUP(M2401,Data!$J$1:$K$58,2,0),"")</f>
        <v>56965378427</v>
      </c>
      <c r="O2401" s="27" t="s">
        <v>222</v>
      </c>
      <c r="P2401" s="27"/>
      <c r="Q2401" s="27" t="s">
        <v>1853</v>
      </c>
      <c r="R2401" s="27" t="s">
        <v>3654</v>
      </c>
      <c r="S2401" s="27" t="s">
        <v>3177</v>
      </c>
      <c r="T2401" s="27"/>
      <c r="U2401" s="28">
        <v>46128</v>
      </c>
      <c r="X2401" s="27"/>
      <c r="Y2401" s="27"/>
      <c r="Z2401" s="29"/>
      <c r="AA2401" s="29">
        <v>0.31111111111111112</v>
      </c>
      <c r="AB2401" s="29">
        <v>0.44791666666666669</v>
      </c>
      <c r="AC2401" s="30">
        <v>46128</v>
      </c>
      <c r="AD2401" s="15" t="str">
        <f>IF(Tabla2[[#This Row],[HORA ENTREGA]]="DIRECTO","On time", IF(AA2401&lt;&gt;"",IF(Tabla2[[#This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1" s="15" t="str">
        <f>MID(Tabla2[[#This Row],[TIPO]],1,3)</f>
        <v xml:space="preserve">20 </v>
      </c>
      <c r="AF24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SOCIEDAD COMERCIAL MARBEN PETS LTDA */ Cont: * MSMU2974757*/ HR Entrega: *08:00* /Dirección: *Santa rosa 15551 la pintana</v>
      </c>
      <c r="AG2401" s="38" t="str">
        <f>IFERROR(HYPERLINK("https://wa.me/"&amp;Tabla2[[#This Row],[CONTACTO]]&amp;"?text="&amp;Tabla2[[#This Row],[Mensaje]],"Enviar mensaje"),"")</f>
        <v>Enviar mensaje</v>
      </c>
      <c r="AH2401" s="15" t="str">
        <f>CONCATENATE(A2401,F2401)</f>
        <v>2400MSMU2974757</v>
      </c>
      <c r="AI2401" s="15" t="str">
        <f>CONCATENATE("ENT-",A2401)</f>
        <v>ENT-2400</v>
      </c>
      <c r="AJ2401" s="15" t="str">
        <f>IF(Tabla2[[#This Row],[Op]]&lt;&gt;"","ENTREGA","")</f>
        <v>ENTREGA</v>
      </c>
      <c r="AK2401" s="40" t="str">
        <f>(Tabla2[[#This Row],[FECHA ENTREGA]]&amp;Tabla2[[#This Row],[HORA ENTREGA]])</f>
        <v>461280,333333333333333</v>
      </c>
      <c r="AL2401" s="34" t="str">
        <f>IFERROR(HYPERLINK("https://wa.me/"&amp;Tabla2[[#This Row],[CONTACTO]]&amp;"?text="&amp;Tabla2[[#This Row],[Mensaje]]),"")</f>
        <v>https://wa.me/56965378427?text=Hola!%0AServicio del día 16-04%0A *Cliente:* SOCIEDAD COMERCIAL MARBEN PETS LTDA */ Cont: * MSMU2974757*/ HR Entrega: *08:00* /Dirección: *Santa rosa 15551 la pintana</v>
      </c>
    </row>
    <row r="2402" spans="1:38" s="15" customFormat="1" ht="16.5" customHeight="1" x14ac:dyDescent="0.2">
      <c r="A2402" s="15">
        <f>ROW(A2401)</f>
        <v>2401</v>
      </c>
      <c r="B2402" s="15">
        <f>IF(J2402=J2401,B2401+1,1)</f>
        <v>44</v>
      </c>
      <c r="C2402" s="15" t="s">
        <v>360</v>
      </c>
      <c r="D2402" s="25" t="s">
        <v>39</v>
      </c>
      <c r="E2402" s="27">
        <v>316359</v>
      </c>
      <c r="F2402" s="27" t="s">
        <v>3713</v>
      </c>
      <c r="G2402" s="27" t="s">
        <v>64</v>
      </c>
      <c r="H2402" s="27">
        <v>6200</v>
      </c>
      <c r="I2402" s="27" t="s">
        <v>42</v>
      </c>
      <c r="J2402" s="28">
        <v>46128</v>
      </c>
      <c r="K2402" s="26">
        <v>0.33333333333333331</v>
      </c>
      <c r="L2402" s="26"/>
      <c r="M2402" s="27" t="s">
        <v>308</v>
      </c>
      <c r="N2402" s="25">
        <f>IFERROR(VLOOKUP(M2402,Data!$J$1:$K$58,2,0),"")</f>
        <v>56966631737</v>
      </c>
      <c r="O2402" s="27" t="s">
        <v>3714</v>
      </c>
      <c r="P2402" s="27"/>
      <c r="Q2402" s="27" t="s">
        <v>362</v>
      </c>
      <c r="R2402" s="27" t="s">
        <v>218</v>
      </c>
      <c r="S2402" s="27" t="s">
        <v>308</v>
      </c>
      <c r="T2402" s="27"/>
      <c r="U2402" s="28">
        <v>46128</v>
      </c>
      <c r="X2402" s="27"/>
      <c r="Y2402" s="27"/>
      <c r="Z2402" s="29"/>
      <c r="AA2402" s="29">
        <v>0.34722222222222221</v>
      </c>
      <c r="AB2402" s="29">
        <v>0.43402777777777779</v>
      </c>
      <c r="AC2402" s="30">
        <v>46128</v>
      </c>
      <c r="AD2402" s="15" t="str">
        <f>IF(Tabla2[[#This Row],[HORA ENTREGA]]="DIRECTO","On time", IF(AA2402&lt;&gt;"",IF(Tabla2[[#This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02" s="15" t="str">
        <f>MID(Tabla2[[#This Row],[TIPO]],1,3)</f>
        <v xml:space="preserve">20 </v>
      </c>
      <c r="AF24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SUMINISTROS TELEFONICOS Y COMPUTACIONALES ESTEC LT */ Cont: * MRKU9991619*/ HR Entrega: *08:00* /Dirección: *AVENIDA PEDRO DE VALDIVIA 5964, MACUL</v>
      </c>
      <c r="AG2402" s="38" t="str">
        <f>IFERROR(HYPERLINK("https://wa.me/"&amp;Tabla2[[#This Row],[CONTACTO]]&amp;"?text="&amp;Tabla2[[#This Row],[Mensaje]],"Enviar mensaje"),"")</f>
        <v>Enviar mensaje</v>
      </c>
      <c r="AH2402" s="15" t="str">
        <f>CONCATENATE(A2402,F2402)</f>
        <v>2401MRKU9991619</v>
      </c>
      <c r="AI2402" s="15" t="str">
        <f>CONCATENATE("ENT-",A2402)</f>
        <v>ENT-2401</v>
      </c>
      <c r="AJ2402" s="15" t="str">
        <f>IF(Tabla2[[#This Row],[Op]]&lt;&gt;"","ENTREGA","")</f>
        <v>ENTREGA</v>
      </c>
      <c r="AK2402" s="40" t="str">
        <f>(Tabla2[[#This Row],[FECHA ENTREGA]]&amp;Tabla2[[#This Row],[HORA ENTREGA]])</f>
        <v>461280,333333333333333</v>
      </c>
      <c r="AL2402" s="34" t="str">
        <f>IFERROR(HYPERLINK("https://wa.me/"&amp;Tabla2[[#This Row],[CONTACTO]]&amp;"?text="&amp;Tabla2[[#This Row],[Mensaje]]),"")</f>
        <v>https://wa.me/56966631737?text=Hola!%0AServicio del día 16-04%0A *Cliente:* SUMINISTROS TELEFONICOS Y COMPUTACIONALES ESTEC LT */ Cont: * MRKU9991619*/ HR Entrega: *08:00* /Dirección: *AVENIDA PEDRO DE VALDIVIA 5964, MACUL</v>
      </c>
    </row>
    <row r="2403" spans="1:38" s="15" customFormat="1" ht="16.5" customHeight="1" x14ac:dyDescent="0.2">
      <c r="A2403" s="15">
        <f>ROW(A2402)</f>
        <v>2402</v>
      </c>
      <c r="B2403" s="15">
        <f>IF(J2403=J2402,B2402+1,1)</f>
        <v>45</v>
      </c>
      <c r="C2403" s="15" t="s">
        <v>239</v>
      </c>
      <c r="D2403" s="25" t="s">
        <v>39</v>
      </c>
      <c r="E2403" s="27">
        <v>302665</v>
      </c>
      <c r="F2403" s="27" t="s">
        <v>3715</v>
      </c>
      <c r="G2403" s="27" t="s">
        <v>41</v>
      </c>
      <c r="H2403" s="27">
        <v>14237</v>
      </c>
      <c r="I2403" s="27" t="s">
        <v>3716</v>
      </c>
      <c r="J2403" s="28">
        <v>46128</v>
      </c>
      <c r="K2403" s="26">
        <v>0.33333333333333331</v>
      </c>
      <c r="L2403" s="26"/>
      <c r="M2403" s="27" t="s">
        <v>347</v>
      </c>
      <c r="N2403" s="25">
        <f>IFERROR(VLOOKUP(M2403,Data!$J$1:$K$58,2,0),"")</f>
        <v>56976511010</v>
      </c>
      <c r="O2403" s="27" t="s">
        <v>3717</v>
      </c>
      <c r="P2403" s="27"/>
      <c r="Q2403" s="27" t="s">
        <v>1036</v>
      </c>
      <c r="R2403" s="27" t="s">
        <v>48</v>
      </c>
      <c r="S2403" s="27" t="s">
        <v>3101</v>
      </c>
      <c r="T2403" s="27"/>
      <c r="U2403" s="28">
        <v>46128</v>
      </c>
      <c r="X2403" s="27"/>
      <c r="Y2403" s="27"/>
      <c r="Z2403" s="29"/>
      <c r="AA2403" s="29">
        <v>0.30208333333333331</v>
      </c>
      <c r="AB2403" s="29">
        <v>0.44791666666666669</v>
      </c>
      <c r="AC2403" s="30">
        <v>46128</v>
      </c>
      <c r="AD2403" s="15" t="str">
        <f>IF(Tabla2[[#This Row],[HORA ENTREGA]]="DIRECTO","On time", IF(AA2403&lt;&gt;"",IF(Tabla2[[#This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3" s="15" t="str">
        <f>MID(Tabla2[[#This Row],[TIPO]],1,3)</f>
        <v xml:space="preserve">40 </v>
      </c>
      <c r="AF24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16-04%0A *Cliente:* SUPERMERCADO DEL NEUMATICO LTDA */ Cont: * CMAU6136827*/ HR Entrega: *08:00* /Dirección: *AV. GENERAL VELASQUEZ 10901, SAN BERNARDO</v>
      </c>
      <c r="AG2403" s="38" t="str">
        <f>IFERROR(HYPERLINK("https://wa.me/"&amp;Tabla2[[#This Row],[CONTACTO]]&amp;"?text="&amp;Tabla2[[#This Row],[Mensaje]],"Enviar mensaje"),"")</f>
        <v>Enviar mensaje</v>
      </c>
      <c r="AH2403" s="15" t="str">
        <f>CONCATENATE(A2403,F2403)</f>
        <v>2402CMAU6136827</v>
      </c>
      <c r="AI2403" s="15" t="str">
        <f>CONCATENATE("ENT-",A2403)</f>
        <v>ENT-2402</v>
      </c>
      <c r="AJ2403" s="15" t="str">
        <f>IF(Tabla2[[#This Row],[Op]]&lt;&gt;"","ENTREGA","")</f>
        <v>ENTREGA</v>
      </c>
      <c r="AK2403" s="40" t="str">
        <f>(Tabla2[[#This Row],[FECHA ENTREGA]]&amp;Tabla2[[#This Row],[HORA ENTREGA]])</f>
        <v>461280,333333333333333</v>
      </c>
      <c r="AL2403" s="34" t="str">
        <f>IFERROR(HYPERLINK("https://wa.me/"&amp;Tabla2[[#This Row],[CONTACTO]]&amp;"?text="&amp;Tabla2[[#This Row],[Mensaje]]),"")</f>
        <v>https://wa.me/56976511010?text=Hola!%0AServicio del día 16-04%0A *Cliente:* SUPERMERCADO DEL NEUMATICO LTDA */ Cont: * CMAU6136827*/ HR Entrega: *08:00* /Dirección: *AV. GENERAL VELASQUEZ 10901, SAN BERNARDO</v>
      </c>
    </row>
    <row r="2404" spans="1:38" s="15" customFormat="1" ht="16.5" customHeight="1" x14ac:dyDescent="0.2">
      <c r="A2404" s="15">
        <f>ROW(A2403)</f>
        <v>2403</v>
      </c>
      <c r="B2404" s="15">
        <f>IF(J2404=J2403,B2403+1,1)</f>
        <v>46</v>
      </c>
      <c r="C2404" s="15" t="s">
        <v>2344</v>
      </c>
      <c r="D2404" s="25" t="s">
        <v>39</v>
      </c>
      <c r="E2404" s="27">
        <v>1199703</v>
      </c>
      <c r="F2404" s="27" t="s">
        <v>3718</v>
      </c>
      <c r="G2404" s="27" t="s">
        <v>41</v>
      </c>
      <c r="H2404" s="27">
        <v>7138</v>
      </c>
      <c r="I2404" s="27" t="s">
        <v>3308</v>
      </c>
      <c r="J2404" s="28">
        <v>46128</v>
      </c>
      <c r="K2404" s="26">
        <v>0.33333333333333331</v>
      </c>
      <c r="L2404" s="26"/>
      <c r="M2404" s="27" t="s">
        <v>225</v>
      </c>
      <c r="N2404" s="25">
        <f>IFERROR(VLOOKUP(M2404,Data!$J$1:$K$58,2,0),"")</f>
        <v>56978811158</v>
      </c>
      <c r="O2404" s="27" t="s">
        <v>3719</v>
      </c>
      <c r="P2404" s="27"/>
      <c r="Q2404" s="27" t="s">
        <v>3110</v>
      </c>
      <c r="R2404" s="27" t="s">
        <v>376</v>
      </c>
      <c r="S2404" s="27" t="s">
        <v>225</v>
      </c>
      <c r="T2404" s="27"/>
      <c r="U2404" s="28">
        <v>46128</v>
      </c>
      <c r="X2404" s="27"/>
      <c r="Y2404" s="27"/>
      <c r="Z2404" s="29"/>
      <c r="AA2404" s="29">
        <v>0.28472222222222221</v>
      </c>
      <c r="AB2404" s="29">
        <v>0.4236111111111111</v>
      </c>
      <c r="AC2404" s="30">
        <v>46128</v>
      </c>
      <c r="AD2404" s="15" t="str">
        <f>IF(Tabla2[[#This Row],[HORA ENTREGA]]="DIRECTO","On time", IF(AA2404&lt;&gt;"",IF(Tabla2[[#This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4" s="15" t="str">
        <f>MID(Tabla2[[#This Row],[TIPO]],1,3)</f>
        <v xml:space="preserve">40 </v>
      </c>
      <c r="AF24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16-04%0A *Cliente:* THE ANDES BRANDS */ Cont: * TXGU7960608*/ HR Entrega: *08:00* /Dirección: *Boulevard Poniente, Modulos 21 y 22 Enea, Pudahuel </v>
      </c>
      <c r="AG2404" s="38" t="str">
        <f>IFERROR(HYPERLINK("https://wa.me/"&amp;Tabla2[[#This Row],[CONTACTO]]&amp;"?text="&amp;Tabla2[[#This Row],[Mensaje]],"Enviar mensaje"),"")</f>
        <v>Enviar mensaje</v>
      </c>
      <c r="AH2404" s="15" t="str">
        <f>CONCATENATE(A2404,F2404)</f>
        <v>2403TXGU7960608</v>
      </c>
      <c r="AI2404" s="15" t="str">
        <f>CONCATENATE("ENT-",A2404)</f>
        <v>ENT-2403</v>
      </c>
      <c r="AJ2404" s="15" t="str">
        <f>IF(Tabla2[[#This Row],[Op]]&lt;&gt;"","ENTREGA","")</f>
        <v>ENTREGA</v>
      </c>
      <c r="AK2404" s="40" t="str">
        <f>(Tabla2[[#This Row],[FECHA ENTREGA]]&amp;Tabla2[[#This Row],[HORA ENTREGA]])</f>
        <v>461280,333333333333333</v>
      </c>
      <c r="AL2404" s="34" t="str">
        <f>IFERROR(HYPERLINK("https://wa.me/"&amp;Tabla2[[#This Row],[CONTACTO]]&amp;"?text="&amp;Tabla2[[#This Row],[Mensaje]]),"")</f>
        <v xml:space="preserve">https://wa.me/56978811158?text=Hola!%0AServicio del día 16-04%0A *Cliente:* THE ANDES BRANDS */ Cont: * TXGU7960608*/ HR Entrega: *08:00* /Dirección: *Boulevard Poniente, Modulos 21 y 22 Enea, Pudahuel </v>
      </c>
    </row>
    <row r="2405" spans="1:38" s="15" customFormat="1" ht="16.5" customHeight="1" x14ac:dyDescent="0.2">
      <c r="A2405" s="15">
        <f>ROW(A2404)</f>
        <v>2404</v>
      </c>
      <c r="B2405" s="15">
        <f>IF(J2405=J2404,B2404+1,1)</f>
        <v>1</v>
      </c>
      <c r="C2405" s="15" t="s">
        <v>517</v>
      </c>
      <c r="D2405" s="25" t="s">
        <v>122</v>
      </c>
      <c r="E2405" s="27" t="s">
        <v>3720</v>
      </c>
      <c r="F2405" s="27" t="s">
        <v>3577</v>
      </c>
      <c r="G2405" s="27" t="s">
        <v>41</v>
      </c>
      <c r="H2405" s="27"/>
      <c r="I2405" s="27" t="s">
        <v>3578</v>
      </c>
      <c r="J2405" s="28">
        <v>46129</v>
      </c>
      <c r="K2405" s="26">
        <v>0.39583333333333331</v>
      </c>
      <c r="L2405" s="26"/>
      <c r="M2405" s="27" t="s">
        <v>172</v>
      </c>
      <c r="N2405" s="25">
        <f>IFERROR(VLOOKUP(M2405,Data!$J$1:$K$58,2,0),"")</f>
        <v>56985215946</v>
      </c>
      <c r="O2405" s="27" t="s">
        <v>173</v>
      </c>
      <c r="P2405" s="27"/>
      <c r="Q2405" s="27"/>
      <c r="R2405" s="27"/>
      <c r="S2405" s="27"/>
      <c r="T2405" s="27"/>
      <c r="U2405" s="28"/>
      <c r="X2405" s="27"/>
      <c r="Y2405" s="27"/>
      <c r="Z2405" s="29"/>
      <c r="AA2405" s="29">
        <v>0.41805555555555557</v>
      </c>
      <c r="AB2405" s="29">
        <v>0.51041666666666663</v>
      </c>
      <c r="AC2405" s="30">
        <v>46129</v>
      </c>
      <c r="AD2405" s="15" t="str">
        <f>IF(Tabla2[[#This Row],[HORA ENTREGA]]="DIRECTO","On time", IF(AA2405&lt;&gt;"",IF(Tabla2[[#This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05" s="15" t="str">
        <f>MID(Tabla2[[#This Row],[TIPO]],1,3)</f>
        <v xml:space="preserve">40 </v>
      </c>
      <c r="AF24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ARESTI CHILE WINE S.A. */ Cont: * DyCSANANTONIO*/ HR Entrega: *09:30* /Dirección: *</v>
      </c>
      <c r="AG2405" s="38" t="str">
        <f>IFERROR(HYPERLINK("https://wa.me/"&amp;Tabla2[[#This Row],[CONTACTO]]&amp;"?text="&amp;Tabla2[[#This Row],[Mensaje]],"Enviar mensaje"),"")</f>
        <v>Enviar mensaje</v>
      </c>
      <c r="AH2405" s="15" t="str">
        <f>CONCATENATE(A2405,F2405)</f>
        <v>2404DyCSANANTONIO</v>
      </c>
      <c r="AI2405" s="15" t="str">
        <f>CONCATENATE("ENT-",A2405)</f>
        <v>ENT-2404</v>
      </c>
      <c r="AJ2405" s="15" t="str">
        <f>IF(Tabla2[[#This Row],[Op]]&lt;&gt;"","ENTREGA","")</f>
        <v>ENTREGA</v>
      </c>
      <c r="AK2405" s="40" t="str">
        <f>(Tabla2[[#This Row],[FECHA ENTREGA]]&amp;Tabla2[[#This Row],[HORA ENTREGA]])</f>
        <v>461290,395833333333333</v>
      </c>
      <c r="AL2405" s="34" t="str">
        <f>IFERROR(HYPERLINK("https://wa.me/"&amp;Tabla2[[#This Row],[CONTACTO]]&amp;"?text="&amp;Tabla2[[#This Row],[Mensaje]]),"")</f>
        <v>https://wa.me/56985215946?text=Hola!%0AServicio del día 17-04%0A *Cliente:* ARESTI CHILE WINE S.A. */ Cont: * DyCSANANTONIO*/ HR Entrega: *09:30* /Dirección: *</v>
      </c>
    </row>
    <row r="2406" spans="1:38" s="15" customFormat="1" ht="16.5" customHeight="1" x14ac:dyDescent="0.2">
      <c r="A2406" s="15">
        <f>ROW(A2405)</f>
        <v>2405</v>
      </c>
      <c r="B2406" s="15">
        <f>IF(J2406=J2405,B2405+1,1)</f>
        <v>2</v>
      </c>
      <c r="C2406" s="15" t="s">
        <v>517</v>
      </c>
      <c r="D2406" s="25" t="s">
        <v>122</v>
      </c>
      <c r="E2406" s="27" t="s">
        <v>3721</v>
      </c>
      <c r="F2406" s="27" t="s">
        <v>3577</v>
      </c>
      <c r="G2406" s="27" t="s">
        <v>64</v>
      </c>
      <c r="H2406" s="27"/>
      <c r="I2406" s="27" t="s">
        <v>3578</v>
      </c>
      <c r="J2406" s="28">
        <v>46129</v>
      </c>
      <c r="K2406" s="26">
        <v>0.41666666666666669</v>
      </c>
      <c r="L2406" s="26" t="s">
        <v>3639</v>
      </c>
      <c r="M2406" s="27" t="s">
        <v>313</v>
      </c>
      <c r="N2406" s="25">
        <f>IFERROR(VLOOKUP(M2406,Data!$J$1:$K$58,2,0),"")</f>
        <v>56967387744</v>
      </c>
      <c r="O2406" s="27" t="s">
        <v>314</v>
      </c>
      <c r="P2406" s="27"/>
      <c r="Q2406" s="27"/>
      <c r="R2406" s="27"/>
      <c r="S2406" s="27"/>
      <c r="T2406" s="27"/>
      <c r="U2406" s="28"/>
      <c r="X2406" s="27"/>
      <c r="Y2406" s="27"/>
      <c r="Z2406" s="29"/>
      <c r="AA2406" s="29">
        <v>0.4236111111111111</v>
      </c>
      <c r="AB2406" s="29">
        <v>0.54861111111111116</v>
      </c>
      <c r="AC2406" s="30">
        <v>46129</v>
      </c>
      <c r="AD2406" s="15" t="str">
        <f>IF(Tabla2[[#This Row],[HORA ENTREGA]]="DIRECTO","On time", IF(AA2406&lt;&gt;"",IF(Tabla2[[#This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6" s="15" t="str">
        <f>MID(Tabla2[[#This Row],[TIPO]],1,3)</f>
        <v xml:space="preserve">20 </v>
      </c>
      <c r="AF24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ARESTI CHILE WINE S.A. */ Cont: * DyCSANANTONIO*/ HR Entrega: *10:00* /Dirección: *</v>
      </c>
      <c r="AG2406" s="38" t="str">
        <f>IFERROR(HYPERLINK("https://wa.me/"&amp;Tabla2[[#This Row],[CONTACTO]]&amp;"?text="&amp;Tabla2[[#This Row],[Mensaje]],"Enviar mensaje"),"")</f>
        <v>Enviar mensaje</v>
      </c>
      <c r="AH2406" s="15" t="str">
        <f>CONCATENATE(A2406,F2406)</f>
        <v>2405DyCSANANTONIO</v>
      </c>
      <c r="AI2406" s="15" t="str">
        <f>CONCATENATE("ENT-",A2406)</f>
        <v>ENT-2405</v>
      </c>
      <c r="AJ2406" s="15" t="str">
        <f>IF(Tabla2[[#This Row],[Op]]&lt;&gt;"","ENTREGA","")</f>
        <v>ENTREGA</v>
      </c>
      <c r="AK2406" s="40" t="str">
        <f>(Tabla2[[#This Row],[FECHA ENTREGA]]&amp;Tabla2[[#This Row],[HORA ENTREGA]])</f>
        <v>461290,416666666666667</v>
      </c>
      <c r="AL2406" s="34" t="str">
        <f>IFERROR(HYPERLINK("https://wa.me/"&amp;Tabla2[[#This Row],[CONTACTO]]&amp;"?text="&amp;Tabla2[[#This Row],[Mensaje]]),"")</f>
        <v>https://wa.me/56967387744?text=Hola!%0AServicio del día 17-04%0A *Cliente:* ARESTI CHILE WINE S.A. */ Cont: * DyCSANANTONIO*/ HR Entrega: *10:00* /Dirección: *</v>
      </c>
    </row>
    <row r="2407" spans="1:38" s="15" customFormat="1" ht="16.5" customHeight="1" x14ac:dyDescent="0.2">
      <c r="A2407" s="15">
        <f>ROW(A2406)</f>
        <v>2406</v>
      </c>
      <c r="B2407" s="15">
        <f>IF(J2407=J2406,B2406+1,1)</f>
        <v>3</v>
      </c>
      <c r="C2407" s="15" t="s">
        <v>517</v>
      </c>
      <c r="D2407" s="25" t="s">
        <v>122</v>
      </c>
      <c r="E2407" s="27" t="s">
        <v>3722</v>
      </c>
      <c r="F2407" s="27" t="s">
        <v>3577</v>
      </c>
      <c r="G2407" s="27" t="s">
        <v>41</v>
      </c>
      <c r="H2407" s="27"/>
      <c r="I2407" s="27" t="s">
        <v>3578</v>
      </c>
      <c r="J2407" s="28">
        <v>46129</v>
      </c>
      <c r="K2407" s="26">
        <v>0.45833333333333331</v>
      </c>
      <c r="L2407" s="26"/>
      <c r="M2407" s="27" t="s">
        <v>117</v>
      </c>
      <c r="N2407" s="25">
        <f>IFERROR(VLOOKUP(M2407,Data!$J$1:$K$58,2,0),"")</f>
        <v>56973887539</v>
      </c>
      <c r="O2407" s="27" t="s">
        <v>118</v>
      </c>
      <c r="P2407" s="27"/>
      <c r="Q2407" s="27"/>
      <c r="R2407" s="27"/>
      <c r="S2407" s="27"/>
      <c r="T2407" s="27"/>
      <c r="U2407" s="28"/>
      <c r="X2407" s="27"/>
      <c r="Y2407" s="27"/>
      <c r="Z2407" s="29"/>
      <c r="AA2407" s="29">
        <v>0.40277777777777779</v>
      </c>
      <c r="AB2407" s="29">
        <v>0.44097222222222221</v>
      </c>
      <c r="AC2407" s="30">
        <v>46129</v>
      </c>
      <c r="AD2407" s="15" t="str">
        <f>IF(Tabla2[[#This Row],[HORA ENTREGA]]="DIRECTO","On time", IF(AA2407&lt;&gt;"",IF(Tabla2[[#This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7" s="15" t="str">
        <f>MID(Tabla2[[#This Row],[TIPO]],1,3)</f>
        <v xml:space="preserve">40 </v>
      </c>
      <c r="AF24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ARESTI CHILE WINE S.A. */ Cont: * DyCSANANTONIO*/ HR Entrega: *11:00* /Dirección: *</v>
      </c>
      <c r="AG2407" s="38" t="str">
        <f>IFERROR(HYPERLINK("https://wa.me/"&amp;Tabla2[[#This Row],[CONTACTO]]&amp;"?text="&amp;Tabla2[[#This Row],[Mensaje]],"Enviar mensaje"),"")</f>
        <v>Enviar mensaje</v>
      </c>
      <c r="AH2407" s="15" t="str">
        <f>CONCATENATE(A2407,F2407)</f>
        <v>2406DyCSANANTONIO</v>
      </c>
      <c r="AI2407" s="15" t="str">
        <f>CONCATENATE("ENT-",A2407)</f>
        <v>ENT-2406</v>
      </c>
      <c r="AJ2407" s="15" t="str">
        <f>IF(Tabla2[[#This Row],[Op]]&lt;&gt;"","ENTREGA","")</f>
        <v>ENTREGA</v>
      </c>
      <c r="AK2407" s="40" t="str">
        <f>(Tabla2[[#This Row],[FECHA ENTREGA]]&amp;Tabla2[[#This Row],[HORA ENTREGA]])</f>
        <v>461290,458333333333333</v>
      </c>
      <c r="AL2407" s="34" t="str">
        <f>IFERROR(HYPERLINK("https://wa.me/"&amp;Tabla2[[#This Row],[CONTACTO]]&amp;"?text="&amp;Tabla2[[#This Row],[Mensaje]]),"")</f>
        <v>https://wa.me/56973887539?text=Hola!%0AServicio del día 17-04%0A *Cliente:* ARESTI CHILE WINE S.A. */ Cont: * DyCSANANTONIO*/ HR Entrega: *11:00* /Dirección: *</v>
      </c>
    </row>
    <row r="2408" spans="1:38" s="15" customFormat="1" ht="16.5" customHeight="1" x14ac:dyDescent="0.2">
      <c r="A2408" s="15">
        <f>ROW(A2407)</f>
        <v>2407</v>
      </c>
      <c r="B2408" s="15">
        <f>IF(J2408=J2407,B2407+1,1)</f>
        <v>4</v>
      </c>
      <c r="C2408" s="15" t="s">
        <v>517</v>
      </c>
      <c r="D2408" s="25" t="s">
        <v>122</v>
      </c>
      <c r="E2408" s="27" t="s">
        <v>3723</v>
      </c>
      <c r="F2408" s="27" t="s">
        <v>3577</v>
      </c>
      <c r="G2408" s="27" t="s">
        <v>41</v>
      </c>
      <c r="H2408" s="27"/>
      <c r="I2408" s="27" t="s">
        <v>3578</v>
      </c>
      <c r="J2408" s="28">
        <v>46129</v>
      </c>
      <c r="K2408" s="26">
        <v>0.58333333333333337</v>
      </c>
      <c r="L2408" s="26"/>
      <c r="M2408" s="27" t="s">
        <v>147</v>
      </c>
      <c r="N2408" s="25">
        <f>IFERROR(VLOOKUP(M2408,Data!$J$1:$K$58,2,0),"")</f>
        <v>56935532735</v>
      </c>
      <c r="O2408" s="27" t="s">
        <v>148</v>
      </c>
      <c r="P2408" s="27"/>
      <c r="Q2408" s="27"/>
      <c r="R2408" s="27"/>
      <c r="S2408" s="27"/>
      <c r="T2408" s="27"/>
      <c r="U2408" s="28"/>
      <c r="X2408" s="27"/>
      <c r="Y2408" s="27"/>
      <c r="Z2408" s="29"/>
      <c r="AA2408" s="29">
        <v>0.54513888888888884</v>
      </c>
      <c r="AB2408" s="29">
        <v>0.59722222222222221</v>
      </c>
      <c r="AC2408" s="30">
        <v>46129</v>
      </c>
      <c r="AD2408" s="15" t="str">
        <f>IF(Tabla2[[#This Row],[HORA ENTREGA]]="DIRECTO","On time", IF(AA2408&lt;&gt;"",IF(Tabla2[[#This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8" s="15" t="str">
        <f>MID(Tabla2[[#This Row],[TIPO]],1,3)</f>
        <v xml:space="preserve">40 </v>
      </c>
      <c r="AF24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ARESTI CHILE WINE S.A. */ Cont: * DyCSANANTONIO*/ HR Entrega: *14:00* /Dirección: *</v>
      </c>
      <c r="AG2408" s="38" t="str">
        <f>IFERROR(HYPERLINK("https://wa.me/"&amp;Tabla2[[#This Row],[CONTACTO]]&amp;"?text="&amp;Tabla2[[#This Row],[Mensaje]],"Enviar mensaje"),"")</f>
        <v>Enviar mensaje</v>
      </c>
      <c r="AH2408" s="15" t="str">
        <f>CONCATENATE(A2408,F2408)</f>
        <v>2407DyCSANANTONIO</v>
      </c>
      <c r="AI2408" s="15" t="str">
        <f>CONCATENATE("ENT-",A2408)</f>
        <v>ENT-2407</v>
      </c>
      <c r="AJ2408" s="15" t="str">
        <f>IF(Tabla2[[#This Row],[Op]]&lt;&gt;"","ENTREGA","")</f>
        <v>ENTREGA</v>
      </c>
      <c r="AK2408" s="40" t="str">
        <f>(Tabla2[[#This Row],[FECHA ENTREGA]]&amp;Tabla2[[#This Row],[HORA ENTREGA]])</f>
        <v>461290,583333333333333</v>
      </c>
      <c r="AL2408" s="34" t="str">
        <f>IFERROR(HYPERLINK("https://wa.me/"&amp;Tabla2[[#This Row],[CONTACTO]]&amp;"?text="&amp;Tabla2[[#This Row],[Mensaje]]),"")</f>
        <v>https://wa.me/56935532735?text=Hola!%0AServicio del día 17-04%0A *Cliente:* ARESTI CHILE WINE S.A. */ Cont: * DyCSANANTONIO*/ HR Entrega: *14:00* /Dirección: *</v>
      </c>
    </row>
    <row r="2409" spans="1:38" s="15" customFormat="1" ht="16.5" customHeight="1" x14ac:dyDescent="0.2">
      <c r="A2409" s="15">
        <f>ROW(A2408)</f>
        <v>2408</v>
      </c>
      <c r="B2409" s="15">
        <f>IF(J2409=J2408,B2408+1,1)</f>
        <v>5</v>
      </c>
      <c r="C2409" s="15" t="s">
        <v>263</v>
      </c>
      <c r="D2409" s="25" t="s">
        <v>39</v>
      </c>
      <c r="E2409" s="27">
        <v>1288191</v>
      </c>
      <c r="F2409" s="27" t="s">
        <v>3724</v>
      </c>
      <c r="G2409" s="27" t="s">
        <v>41</v>
      </c>
      <c r="H2409" s="27">
        <v>20097</v>
      </c>
      <c r="I2409" s="27" t="s">
        <v>42</v>
      </c>
      <c r="J2409" s="28">
        <v>46129</v>
      </c>
      <c r="K2409" s="26">
        <v>0.35416666666666669</v>
      </c>
      <c r="L2409" s="26"/>
      <c r="M2409" s="27" t="s">
        <v>433</v>
      </c>
      <c r="N2409" s="25">
        <f>IFERROR(VLOOKUP(M2409,Data!$J$1:$K$58,2,0),"")</f>
        <v>56994354094</v>
      </c>
      <c r="O2409" s="27" t="s">
        <v>434</v>
      </c>
      <c r="P2409" s="27"/>
      <c r="Q2409" s="27" t="s">
        <v>1920</v>
      </c>
      <c r="R2409" s="27" t="s">
        <v>69</v>
      </c>
      <c r="S2409" s="27" t="s">
        <v>433</v>
      </c>
      <c r="T2409" s="27"/>
      <c r="U2409" s="28">
        <v>46129</v>
      </c>
      <c r="X2409" s="27"/>
      <c r="Y2409" s="27"/>
      <c r="Z2409" s="29"/>
      <c r="AA2409" s="29">
        <v>0.30486111111111114</v>
      </c>
      <c r="AB2409" s="29">
        <v>0.4548611111111111</v>
      </c>
      <c r="AC2409" s="30">
        <v>46129</v>
      </c>
      <c r="AD2409" s="15" t="str">
        <f>IF(Tabla2[[#This Row],[HORA ENTREGA]]="DIRECTO","On time", IF(AA2409&lt;&gt;"",IF(Tabla2[[#This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09" s="15" t="str">
        <f>MID(Tabla2[[#This Row],[TIPO]],1,3)</f>
        <v xml:space="preserve">40 </v>
      </c>
      <c r="AF24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BARCEL CHILE S.A. */ Cont: * HAMU3072164*/ HR Entrega: *08:30* /Dirección: *bodega Agunsa, dirección La montaña 1550, Quilicura </v>
      </c>
      <c r="AG2409" s="38" t="str">
        <f>IFERROR(HYPERLINK("https://wa.me/"&amp;Tabla2[[#This Row],[CONTACTO]]&amp;"?text="&amp;Tabla2[[#This Row],[Mensaje]],"Enviar mensaje"),"")</f>
        <v>Enviar mensaje</v>
      </c>
      <c r="AH2409" s="15" t="str">
        <f>CONCATENATE(A2409,F2409)</f>
        <v>2408HAMU3072164</v>
      </c>
      <c r="AI2409" s="15" t="str">
        <f>CONCATENATE("ENT-",A2409)</f>
        <v>ENT-2408</v>
      </c>
      <c r="AJ2409" s="15" t="str">
        <f>IF(Tabla2[[#This Row],[Op]]&lt;&gt;"","ENTREGA","")</f>
        <v>ENTREGA</v>
      </c>
      <c r="AK2409" s="40" t="str">
        <f>(Tabla2[[#This Row],[FECHA ENTREGA]]&amp;Tabla2[[#This Row],[HORA ENTREGA]])</f>
        <v>461290,354166666666667</v>
      </c>
      <c r="AL2409" s="34" t="str">
        <f>IFERROR(HYPERLINK("https://wa.me/"&amp;Tabla2[[#This Row],[CONTACTO]]&amp;"?text="&amp;Tabla2[[#This Row],[Mensaje]]),"")</f>
        <v xml:space="preserve">https://wa.me/56994354094?text=Hola!%0AServicio del día 17-04%0A *Cliente:* BARCEL CHILE S.A. */ Cont: * HAMU3072164*/ HR Entrega: *08:30* /Dirección: *bodega Agunsa, dirección La montaña 1550, Quilicura </v>
      </c>
    </row>
    <row r="2410" spans="1:38" s="15" customFormat="1" ht="16.5" customHeight="1" x14ac:dyDescent="0.2">
      <c r="A2410" s="15">
        <f>ROW(A2409)</f>
        <v>2409</v>
      </c>
      <c r="B2410" s="15">
        <f>IF(J2410=J2409,B2409+1,1)</f>
        <v>6</v>
      </c>
      <c r="C2410" s="15" t="s">
        <v>263</v>
      </c>
      <c r="D2410" s="25" t="s">
        <v>39</v>
      </c>
      <c r="E2410" s="27">
        <v>1288191</v>
      </c>
      <c r="F2410" s="27" t="s">
        <v>3725</v>
      </c>
      <c r="G2410" s="27" t="s">
        <v>41</v>
      </c>
      <c r="H2410" s="27">
        <v>20097</v>
      </c>
      <c r="I2410" s="27"/>
      <c r="J2410" s="28">
        <v>46129</v>
      </c>
      <c r="K2410" s="26">
        <v>0.39583333333333331</v>
      </c>
      <c r="L2410" s="26"/>
      <c r="M2410" s="27" t="s">
        <v>241</v>
      </c>
      <c r="N2410" s="25">
        <f>IFERROR(VLOOKUP(M2410,Data!$J$1:$K$58,2,0),"")</f>
        <v>56984880436</v>
      </c>
      <c r="O2410" s="27" t="s">
        <v>242</v>
      </c>
      <c r="P2410" s="27"/>
      <c r="Q2410" s="27" t="s">
        <v>1920</v>
      </c>
      <c r="R2410" s="27" t="s">
        <v>69</v>
      </c>
      <c r="S2410" s="27" t="s">
        <v>3115</v>
      </c>
      <c r="T2410" s="27"/>
      <c r="U2410" s="28">
        <v>46129</v>
      </c>
      <c r="X2410" s="27"/>
      <c r="Y2410" s="27"/>
      <c r="Z2410" s="29"/>
      <c r="AA2410" s="29">
        <v>0.55277777777777781</v>
      </c>
      <c r="AB2410" s="29">
        <v>0.67361111111111116</v>
      </c>
      <c r="AC2410" s="30">
        <v>46129</v>
      </c>
      <c r="AD2410" s="15" t="str">
        <f>IF(Tabla2[[#This Row],[HORA ENTREGA]]="DIRECTO","On time", IF(AA2410&lt;&gt;"",IF(Tabla2[[#This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10" s="15" t="str">
        <f>MID(Tabla2[[#This Row],[TIPO]],1,3)</f>
        <v xml:space="preserve">40 </v>
      </c>
      <c r="AF24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BARCEL CHILE S.A. */ Cont: * HAMU4010803*/ HR Entrega: *09:30* /Dirección: *bodega Agunsa, dirección La montaña 1550, Quilicura </v>
      </c>
      <c r="AG2410" s="38" t="str">
        <f>IFERROR(HYPERLINK("https://wa.me/"&amp;Tabla2[[#This Row],[CONTACTO]]&amp;"?text="&amp;Tabla2[[#This Row],[Mensaje]],"Enviar mensaje"),"")</f>
        <v>Enviar mensaje</v>
      </c>
      <c r="AH2410" s="15" t="str">
        <f>CONCATENATE(A2410,F2410)</f>
        <v>2409HAMU4010803</v>
      </c>
      <c r="AI2410" s="15" t="str">
        <f>CONCATENATE("ENT-",A2410)</f>
        <v>ENT-2409</v>
      </c>
      <c r="AJ2410" s="15" t="str">
        <f>IF(Tabla2[[#This Row],[Op]]&lt;&gt;"","ENTREGA","")</f>
        <v>ENTREGA</v>
      </c>
      <c r="AK2410" s="40" t="str">
        <f>(Tabla2[[#This Row],[FECHA ENTREGA]]&amp;Tabla2[[#This Row],[HORA ENTREGA]])</f>
        <v>461290,395833333333333</v>
      </c>
      <c r="AL2410" s="34" t="str">
        <f>IFERROR(HYPERLINK("https://wa.me/"&amp;Tabla2[[#This Row],[CONTACTO]]&amp;"?text="&amp;Tabla2[[#This Row],[Mensaje]]),"")</f>
        <v xml:space="preserve">https://wa.me/56984880436?text=Hola!%0AServicio del día 17-04%0A *Cliente:* BARCEL CHILE S.A. */ Cont: * HAMU4010803*/ HR Entrega: *09:30* /Dirección: *bodega Agunsa, dirección La montaña 1550, Quilicura </v>
      </c>
    </row>
    <row r="2411" spans="1:38" s="15" customFormat="1" ht="16.5" customHeight="1" x14ac:dyDescent="0.2">
      <c r="A2411" s="15">
        <f>ROW(A2410)</f>
        <v>2410</v>
      </c>
      <c r="B2411" s="15">
        <f>IF(J2411=J2410,B2410+1,1)</f>
        <v>7</v>
      </c>
      <c r="C2411" s="15" t="s">
        <v>263</v>
      </c>
      <c r="D2411" s="25" t="s">
        <v>39</v>
      </c>
      <c r="E2411" s="27">
        <v>1288191</v>
      </c>
      <c r="F2411" s="27" t="s">
        <v>3726</v>
      </c>
      <c r="G2411" s="27" t="s">
        <v>41</v>
      </c>
      <c r="H2411" s="27">
        <v>20097</v>
      </c>
      <c r="I2411" s="27" t="s">
        <v>42</v>
      </c>
      <c r="J2411" s="28">
        <v>46129</v>
      </c>
      <c r="K2411" s="26">
        <v>0.4375</v>
      </c>
      <c r="L2411" s="26"/>
      <c r="M2411" s="27" t="s">
        <v>72</v>
      </c>
      <c r="N2411" s="25">
        <f>IFERROR(VLOOKUP(M2411,Data!$J$1:$K$58,2,0),"")</f>
        <v>56978089148</v>
      </c>
      <c r="O2411" s="27" t="s">
        <v>73</v>
      </c>
      <c r="P2411" s="27"/>
      <c r="Q2411" s="27" t="s">
        <v>1920</v>
      </c>
      <c r="R2411" s="27" t="s">
        <v>69</v>
      </c>
      <c r="S2411" s="27" t="s">
        <v>72</v>
      </c>
      <c r="T2411" s="27"/>
      <c r="U2411" s="28">
        <v>46129</v>
      </c>
      <c r="X2411" s="27"/>
      <c r="Y2411" s="27"/>
      <c r="Z2411" s="29"/>
      <c r="AA2411" s="29">
        <v>0.4201388888888889</v>
      </c>
      <c r="AB2411" s="29">
        <v>0.52430555555555558</v>
      </c>
      <c r="AC2411" s="30">
        <v>46129</v>
      </c>
      <c r="AD2411" s="15" t="str">
        <f>IF(Tabla2[[#This Row],[HORA ENTREGA]]="DIRECTO","On time", IF(AA2411&lt;&gt;"",IF(Tabla2[[#This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11" s="15" t="str">
        <f>MID(Tabla2[[#This Row],[TIPO]],1,3)</f>
        <v xml:space="preserve">40 </v>
      </c>
      <c r="AF24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BARCEL CHILE S.A. */ Cont: * HAMU3312943*/ HR Entrega: *10:30* /Dirección: *bodega Agunsa, dirección La montaña 1550, Quilicura </v>
      </c>
      <c r="AG2411" s="38" t="str">
        <f>IFERROR(HYPERLINK("https://wa.me/"&amp;Tabla2[[#This Row],[CONTACTO]]&amp;"?text="&amp;Tabla2[[#This Row],[Mensaje]],"Enviar mensaje"),"")</f>
        <v>Enviar mensaje</v>
      </c>
      <c r="AH2411" s="15" t="str">
        <f>CONCATENATE(A2411,F2411)</f>
        <v>2410HAMU3312943</v>
      </c>
      <c r="AI2411" s="15" t="str">
        <f>CONCATENATE("ENT-",A2411)</f>
        <v>ENT-2410</v>
      </c>
      <c r="AJ2411" s="15" t="str">
        <f>IF(Tabla2[[#This Row],[Op]]&lt;&gt;"","ENTREGA","")</f>
        <v>ENTREGA</v>
      </c>
      <c r="AK2411" s="40" t="str">
        <f>(Tabla2[[#This Row],[FECHA ENTREGA]]&amp;Tabla2[[#This Row],[HORA ENTREGA]])</f>
        <v>461290,4375</v>
      </c>
      <c r="AL2411" s="34" t="str">
        <f>IFERROR(HYPERLINK("https://wa.me/"&amp;Tabla2[[#This Row],[CONTACTO]]&amp;"?text="&amp;Tabla2[[#This Row],[Mensaje]]),"")</f>
        <v xml:space="preserve">https://wa.me/56978089148?text=Hola!%0AServicio del día 17-04%0A *Cliente:* BARCEL CHILE S.A. */ Cont: * HAMU3312943*/ HR Entrega: *10:30* /Dirección: *bodega Agunsa, dirección La montaña 1550, Quilicura </v>
      </c>
    </row>
    <row r="2412" spans="1:38" s="15" customFormat="1" ht="16.5" customHeight="1" x14ac:dyDescent="0.2">
      <c r="A2412" s="15">
        <f>ROW(A2411)</f>
        <v>2411</v>
      </c>
      <c r="B2412" s="15">
        <f>IF(J2412=J2411,B2411+1,1)</f>
        <v>8</v>
      </c>
      <c r="C2412" s="15" t="s">
        <v>263</v>
      </c>
      <c r="D2412" s="25" t="s">
        <v>39</v>
      </c>
      <c r="E2412" s="27">
        <v>1288191</v>
      </c>
      <c r="F2412" s="27" t="s">
        <v>3727</v>
      </c>
      <c r="G2412" s="27" t="s">
        <v>41</v>
      </c>
      <c r="H2412" s="27">
        <v>20097</v>
      </c>
      <c r="I2412" s="27" t="s">
        <v>42</v>
      </c>
      <c r="J2412" s="28">
        <v>46129</v>
      </c>
      <c r="K2412" s="26">
        <v>0.47916666666666669</v>
      </c>
      <c r="L2412" s="26"/>
      <c r="M2412" s="27" t="s">
        <v>953</v>
      </c>
      <c r="N2412" s="25">
        <f>IFERROR(VLOOKUP(M2412,Data!$J$1:$K$58,2,0),"")</f>
        <v>56967128754</v>
      </c>
      <c r="O2412" s="27" t="s">
        <v>226</v>
      </c>
      <c r="P2412" s="27"/>
      <c r="Q2412" s="27" t="s">
        <v>1920</v>
      </c>
      <c r="R2412" s="27" t="s">
        <v>69</v>
      </c>
      <c r="S2412" s="27" t="s">
        <v>953</v>
      </c>
      <c r="T2412" s="27"/>
      <c r="U2412" s="28">
        <v>46129</v>
      </c>
      <c r="X2412" s="27"/>
      <c r="Y2412" s="27"/>
      <c r="Z2412" s="29"/>
      <c r="AA2412" s="29">
        <v>0.47152777777777777</v>
      </c>
      <c r="AB2412" s="29">
        <v>0.57638888888888884</v>
      </c>
      <c r="AC2412" s="30">
        <v>46129</v>
      </c>
      <c r="AD2412" s="15" t="str">
        <f>IF(Tabla2[[#This Row],[HORA ENTREGA]]="DIRECTO","On time", IF(AA2412&lt;&gt;"",IF(Tabla2[[#This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12" s="15" t="str">
        <f>MID(Tabla2[[#This Row],[TIPO]],1,3)</f>
        <v xml:space="preserve">40 </v>
      </c>
      <c r="AF24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BARCEL CHILE S.A. */ Cont: * HAMU2197589*/ HR Entrega: *11:30* /Dirección: *bodega Agunsa, dirección La montaña 1550, Quilicura </v>
      </c>
      <c r="AG2412" s="38" t="str">
        <f>IFERROR(HYPERLINK("https://wa.me/"&amp;Tabla2[[#This Row],[CONTACTO]]&amp;"?text="&amp;Tabla2[[#This Row],[Mensaje]],"Enviar mensaje"),"")</f>
        <v>Enviar mensaje</v>
      </c>
      <c r="AH2412" s="15" t="str">
        <f>CONCATENATE(A2412,F2412)</f>
        <v>2411HAMU2197589</v>
      </c>
      <c r="AI2412" s="15" t="str">
        <f>CONCATENATE("ENT-",A2412)</f>
        <v>ENT-2411</v>
      </c>
      <c r="AJ2412" s="15" t="str">
        <f>IF(Tabla2[[#This Row],[Op]]&lt;&gt;"","ENTREGA","")</f>
        <v>ENTREGA</v>
      </c>
      <c r="AK2412" s="40" t="str">
        <f>(Tabla2[[#This Row],[FECHA ENTREGA]]&amp;Tabla2[[#This Row],[HORA ENTREGA]])</f>
        <v>461290,479166666666667</v>
      </c>
      <c r="AL2412" s="34" t="str">
        <f>IFERROR(HYPERLINK("https://wa.me/"&amp;Tabla2[[#This Row],[CONTACTO]]&amp;"?text="&amp;Tabla2[[#This Row],[Mensaje]]),"")</f>
        <v xml:space="preserve">https://wa.me/56967128754?text=Hola!%0AServicio del día 17-04%0A *Cliente:* BARCEL CHILE S.A. */ Cont: * HAMU2197589*/ HR Entrega: *11:30* /Dirección: *bodega Agunsa, dirección La montaña 1550, Quilicura </v>
      </c>
    </row>
    <row r="2413" spans="1:38" s="15" customFormat="1" ht="16.5" customHeight="1" x14ac:dyDescent="0.2">
      <c r="A2413" s="15">
        <f>ROW(A2412)</f>
        <v>2412</v>
      </c>
      <c r="B2413" s="15">
        <f>IF(J2413=J2412,B2412+1,1)</f>
        <v>9</v>
      </c>
      <c r="C2413" s="15" t="s">
        <v>263</v>
      </c>
      <c r="D2413" s="25" t="s">
        <v>39</v>
      </c>
      <c r="E2413" s="27">
        <v>1288191</v>
      </c>
      <c r="F2413" s="27" t="s">
        <v>3728</v>
      </c>
      <c r="G2413" s="27" t="s">
        <v>41</v>
      </c>
      <c r="H2413" s="27">
        <v>20097</v>
      </c>
      <c r="I2413" s="27" t="s">
        <v>42</v>
      </c>
      <c r="J2413" s="28">
        <v>46129</v>
      </c>
      <c r="K2413" s="26">
        <v>0.5</v>
      </c>
      <c r="L2413" s="26"/>
      <c r="M2413" s="27" t="s">
        <v>66</v>
      </c>
      <c r="N2413" s="25">
        <f>IFERROR(VLOOKUP(M2413,Data!$J$1:$K$58,2,0),"")</f>
        <v>56993389870</v>
      </c>
      <c r="O2413" s="27" t="s">
        <v>67</v>
      </c>
      <c r="P2413" s="27"/>
      <c r="Q2413" s="27" t="s">
        <v>1920</v>
      </c>
      <c r="R2413" s="27" t="s">
        <v>69</v>
      </c>
      <c r="S2413" s="27" t="s">
        <v>66</v>
      </c>
      <c r="T2413" s="27"/>
      <c r="U2413" s="28">
        <v>46129</v>
      </c>
      <c r="X2413" s="27"/>
      <c r="Y2413" s="27"/>
      <c r="Z2413" s="29"/>
      <c r="AA2413" s="29">
        <v>0.56944444444444442</v>
      </c>
      <c r="AB2413" s="29">
        <v>0.72916666666666663</v>
      </c>
      <c r="AC2413" s="30">
        <v>46129</v>
      </c>
      <c r="AD2413" s="15" t="str">
        <f>IF(Tabla2[[#This Row],[HORA ENTREGA]]="DIRECTO","On time", IF(AA2413&lt;&gt;"",IF(Tabla2[[#This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13" s="15" t="str">
        <f>MID(Tabla2[[#This Row],[TIPO]],1,3)</f>
        <v xml:space="preserve">40 </v>
      </c>
      <c r="AF24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BARCEL CHILE S.A. */ Cont: * HAMU2216333*/ HR Entrega: *12:00* /Dirección: *bodega Agunsa, dirección La montaña 1550, Quilicura </v>
      </c>
      <c r="AG2413" s="38" t="str">
        <f>IFERROR(HYPERLINK("https://wa.me/"&amp;Tabla2[[#This Row],[CONTACTO]]&amp;"?text="&amp;Tabla2[[#This Row],[Mensaje]],"Enviar mensaje"),"")</f>
        <v>Enviar mensaje</v>
      </c>
      <c r="AH2413" s="15" t="str">
        <f>CONCATENATE(A2413,F2413)</f>
        <v>2412HAMU2216333</v>
      </c>
      <c r="AI2413" s="15" t="str">
        <f>CONCATENATE("ENT-",A2413)</f>
        <v>ENT-2412</v>
      </c>
      <c r="AJ2413" s="15" t="str">
        <f>IF(Tabla2[[#This Row],[Op]]&lt;&gt;"","ENTREGA","")</f>
        <v>ENTREGA</v>
      </c>
      <c r="AK2413" s="40" t="str">
        <f>(Tabla2[[#This Row],[FECHA ENTREGA]]&amp;Tabla2[[#This Row],[HORA ENTREGA]])</f>
        <v>461290,5</v>
      </c>
      <c r="AL2413" s="34" t="str">
        <f>IFERROR(HYPERLINK("https://wa.me/"&amp;Tabla2[[#This Row],[CONTACTO]]&amp;"?text="&amp;Tabla2[[#This Row],[Mensaje]]),"")</f>
        <v xml:space="preserve">https://wa.me/56993389870?text=Hola!%0AServicio del día 17-04%0A *Cliente:* BARCEL CHILE S.A. */ Cont: * HAMU2216333*/ HR Entrega: *12:00* /Dirección: *bodega Agunsa, dirección La montaña 1550, Quilicura </v>
      </c>
    </row>
    <row r="2414" spans="1:38" s="15" customFormat="1" ht="16.5" customHeight="1" x14ac:dyDescent="0.2">
      <c r="A2414" s="15">
        <f>ROW(A2413)</f>
        <v>2413</v>
      </c>
      <c r="B2414" s="15">
        <f>IF(J2414=J2413,B2413+1,1)</f>
        <v>10</v>
      </c>
      <c r="C2414" s="15" t="s">
        <v>75</v>
      </c>
      <c r="D2414" s="25" t="s">
        <v>39</v>
      </c>
      <c r="E2414" s="27">
        <v>303507</v>
      </c>
      <c r="F2414" s="27" t="s">
        <v>3729</v>
      </c>
      <c r="G2414" s="27" t="s">
        <v>41</v>
      </c>
      <c r="H2414" s="27">
        <v>5500</v>
      </c>
      <c r="I2414" s="27" t="s">
        <v>3730</v>
      </c>
      <c r="J2414" s="28">
        <v>46129</v>
      </c>
      <c r="K2414" s="26">
        <v>0.33333333333333331</v>
      </c>
      <c r="L2414" s="26" t="s">
        <v>3731</v>
      </c>
      <c r="M2414" s="27" t="s">
        <v>126</v>
      </c>
      <c r="N2414" s="25">
        <f>IFERROR(VLOOKUP(M2414,Data!$J$1:$K$58,2,0),"")</f>
        <v>56999270871</v>
      </c>
      <c r="O2414" s="27" t="s">
        <v>127</v>
      </c>
      <c r="P2414" s="27"/>
      <c r="Q2414" s="27" t="s">
        <v>79</v>
      </c>
      <c r="R2414" s="27" t="s">
        <v>74</v>
      </c>
      <c r="S2414" s="27" t="s">
        <v>126</v>
      </c>
      <c r="T2414" s="27"/>
      <c r="U2414" s="28">
        <v>46129</v>
      </c>
      <c r="X2414" s="27"/>
      <c r="Y2414" s="27"/>
      <c r="Z2414" s="29"/>
      <c r="AA2414" s="29">
        <v>0.35208333333333336</v>
      </c>
      <c r="AB2414" s="29">
        <v>0.44097222222222221</v>
      </c>
      <c r="AC2414" s="30">
        <v>46129</v>
      </c>
      <c r="AD2414" s="15" t="str">
        <f>IF(Tabla2[[#This Row],[HORA ENTREGA]]="DIRECTO","On time", IF(AA2414&lt;&gt;"",IF(Tabla2[[#This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14" s="15" t="str">
        <f>MID(Tabla2[[#This Row],[TIPO]],1,3)</f>
        <v xml:space="preserve">40 </v>
      </c>
      <c r="AF24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BAYONA SPA */ Cont: * MSNU6742223*/ HR Entrega: *08:00* /Dirección: * BOULEVAR 1313 BODENOR FLEX CENTER ENEA, PUDAHUEL</v>
      </c>
      <c r="AG2414" s="38" t="str">
        <f>IFERROR(HYPERLINK("https://wa.me/"&amp;Tabla2[[#This Row],[CONTACTO]]&amp;"?text="&amp;Tabla2[[#This Row],[Mensaje]],"Enviar mensaje"),"")</f>
        <v>Enviar mensaje</v>
      </c>
      <c r="AH2414" s="15" t="str">
        <f>CONCATENATE(A2414,F2414)</f>
        <v>2413MSNU6742223</v>
      </c>
      <c r="AI2414" s="15" t="str">
        <f>CONCATENATE("ENT-",A2414)</f>
        <v>ENT-2413</v>
      </c>
      <c r="AJ2414" s="15" t="str">
        <f>IF(Tabla2[[#This Row],[Op]]&lt;&gt;"","ENTREGA","")</f>
        <v>ENTREGA</v>
      </c>
      <c r="AK2414" s="40" t="str">
        <f>(Tabla2[[#This Row],[FECHA ENTREGA]]&amp;Tabla2[[#This Row],[HORA ENTREGA]])</f>
        <v>461290,333333333333333</v>
      </c>
      <c r="AL2414" s="34" t="str">
        <f>IFERROR(HYPERLINK("https://wa.me/"&amp;Tabla2[[#This Row],[CONTACTO]]&amp;"?text="&amp;Tabla2[[#This Row],[Mensaje]]),"")</f>
        <v>https://wa.me/56999270871?text=Hola!%0AServicio del día 17-04%0A *Cliente:* BAYONA SPA */ Cont: * MSNU6742223*/ HR Entrega: *08:00* /Dirección: * BOULEVAR 1313 BODENOR FLEX CENTER ENEA, PUDAHUEL</v>
      </c>
    </row>
    <row r="2415" spans="1:38" s="15" customFormat="1" ht="16.5" customHeight="1" x14ac:dyDescent="0.2">
      <c r="A2415" s="15">
        <f>ROW(A2414)</f>
        <v>2414</v>
      </c>
      <c r="B2415" s="15">
        <f>IF(J2415=J2414,B2414+1,1)</f>
        <v>11</v>
      </c>
      <c r="C2415" s="15" t="s">
        <v>84</v>
      </c>
      <c r="D2415" s="25" t="s">
        <v>39</v>
      </c>
      <c r="E2415" s="27">
        <v>314709</v>
      </c>
      <c r="F2415" s="27" t="s">
        <v>3732</v>
      </c>
      <c r="G2415" s="27" t="s">
        <v>41</v>
      </c>
      <c r="H2415" s="27">
        <v>20000</v>
      </c>
      <c r="I2415" s="27" t="s">
        <v>3733</v>
      </c>
      <c r="J2415" s="28">
        <v>46129</v>
      </c>
      <c r="K2415" s="26">
        <v>0.375</v>
      </c>
      <c r="L2415" s="26"/>
      <c r="M2415" s="27" t="s">
        <v>296</v>
      </c>
      <c r="N2415" s="25">
        <f>IFERROR(VLOOKUP(M2415,Data!$J$1:$K$58,2,0),"")</f>
        <v>56984994337</v>
      </c>
      <c r="O2415" s="27" t="s">
        <v>297</v>
      </c>
      <c r="P2415" s="27"/>
      <c r="Q2415" s="27" t="s">
        <v>467</v>
      </c>
      <c r="R2415" s="27" t="s">
        <v>218</v>
      </c>
      <c r="S2415" s="27" t="s">
        <v>296</v>
      </c>
      <c r="T2415" s="27"/>
      <c r="U2415" s="28">
        <v>46129</v>
      </c>
      <c r="X2415" s="27"/>
      <c r="Y2415" s="27"/>
      <c r="Z2415" s="29"/>
      <c r="AA2415" s="29">
        <v>0.31527777777777777</v>
      </c>
      <c r="AB2415" s="29">
        <v>0.50972222222222219</v>
      </c>
      <c r="AC2415" s="30">
        <v>46129</v>
      </c>
      <c r="AD2415" s="15" t="str">
        <f>IF(Tabla2[[#This Row],[HORA ENTREGA]]="DIRECTO","On time", IF(AA2415&lt;&gt;"",IF(Tabla2[[#This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15" s="15" t="str">
        <f>MID(Tabla2[[#This Row],[TIPO]],1,3)</f>
        <v xml:space="preserve">40 </v>
      </c>
      <c r="AF24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CANONTEX */ Cont: * TCNU5320065*/ HR Entrega: *09:00* /Dirección: *Patricia Viñuela N°334, Lampa (BODEGA MPR) </v>
      </c>
      <c r="AG2415" s="38" t="str">
        <f>IFERROR(HYPERLINK("https://wa.me/"&amp;Tabla2[[#This Row],[CONTACTO]]&amp;"?text="&amp;Tabla2[[#This Row],[Mensaje]],"Enviar mensaje"),"")</f>
        <v>Enviar mensaje</v>
      </c>
      <c r="AH2415" s="15" t="str">
        <f>CONCATENATE(A2415,F2415)</f>
        <v>2414TCNU5320065</v>
      </c>
      <c r="AI2415" s="15" t="str">
        <f>CONCATENATE("ENT-",A2415)</f>
        <v>ENT-2414</v>
      </c>
      <c r="AJ2415" s="15" t="str">
        <f>IF(Tabla2[[#This Row],[Op]]&lt;&gt;"","ENTREGA","")</f>
        <v>ENTREGA</v>
      </c>
      <c r="AK2415" s="40" t="str">
        <f>(Tabla2[[#This Row],[FECHA ENTREGA]]&amp;Tabla2[[#This Row],[HORA ENTREGA]])</f>
        <v>461290,375</v>
      </c>
      <c r="AL2415" s="34" t="str">
        <f>IFERROR(HYPERLINK("https://wa.me/"&amp;Tabla2[[#This Row],[CONTACTO]]&amp;"?text="&amp;Tabla2[[#This Row],[Mensaje]]),"")</f>
        <v xml:space="preserve">https://wa.me/56984994337?text=Hola!%0AServicio del día 17-04%0A *Cliente:* CANONTEX */ Cont: * TCNU5320065*/ HR Entrega: *09:00* /Dirección: *Patricia Viñuela N°334, Lampa (BODEGA MPR) </v>
      </c>
    </row>
    <row r="2416" spans="1:38" s="15" customFormat="1" ht="16.5" customHeight="1" x14ac:dyDescent="0.2">
      <c r="A2416" s="15">
        <f>ROW(A2415)</f>
        <v>2415</v>
      </c>
      <c r="B2416" s="15">
        <f>IF(J2416=J2415,B2415+1,1)</f>
        <v>12</v>
      </c>
      <c r="C2416" s="15" t="s">
        <v>84</v>
      </c>
      <c r="D2416" s="25" t="s">
        <v>39</v>
      </c>
      <c r="E2416" s="27">
        <v>314468</v>
      </c>
      <c r="F2416" s="27" t="s">
        <v>3734</v>
      </c>
      <c r="G2416" s="27" t="s">
        <v>41</v>
      </c>
      <c r="H2416" s="27">
        <v>5541</v>
      </c>
      <c r="I2416" s="27" t="s">
        <v>42</v>
      </c>
      <c r="J2416" s="28">
        <v>46129</v>
      </c>
      <c r="K2416" s="26">
        <v>0.5</v>
      </c>
      <c r="L2416" s="26"/>
      <c r="M2416" s="27" t="s">
        <v>325</v>
      </c>
      <c r="N2416" s="25">
        <f>IFERROR(VLOOKUP(M2416,Data!$J$1:$K$58,2,0),"")</f>
        <v>56964850744</v>
      </c>
      <c r="O2416" s="27" t="s">
        <v>326</v>
      </c>
      <c r="P2416" s="27"/>
      <c r="Q2416" s="27" t="s">
        <v>1963</v>
      </c>
      <c r="R2416" s="27" t="s">
        <v>218</v>
      </c>
      <c r="S2416" s="27" t="s">
        <v>325</v>
      </c>
      <c r="T2416" s="27"/>
      <c r="U2416" s="28">
        <v>46129</v>
      </c>
      <c r="X2416" s="27"/>
      <c r="Y2416" s="27"/>
      <c r="Z2416" s="29"/>
      <c r="AA2416" s="29">
        <v>0.55069444444444449</v>
      </c>
      <c r="AB2416" s="29">
        <v>0.62847222222222221</v>
      </c>
      <c r="AC2416" s="30">
        <v>46129</v>
      </c>
      <c r="AD2416" s="15" t="str">
        <f>IF(Tabla2[[#This Row],[HORA ENTREGA]]="DIRECTO","On time", IF(AA2416&lt;&gt;"",IF(Tabla2[[#This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16" s="15" t="str">
        <f>MID(Tabla2[[#This Row],[TIPO]],1,3)</f>
        <v xml:space="preserve">40 </v>
      </c>
      <c r="AF24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CANONTEX */ Cont: * MRSU3271506*/ HR Entrega: *12:00* /Dirección: *Av. La Oración N° 1250, Pudahuel</v>
      </c>
      <c r="AG2416" s="38" t="str">
        <f>IFERROR(HYPERLINK("https://wa.me/"&amp;Tabla2[[#This Row],[CONTACTO]]&amp;"?text="&amp;Tabla2[[#This Row],[Mensaje]],"Enviar mensaje"),"")</f>
        <v>Enviar mensaje</v>
      </c>
      <c r="AH2416" s="15" t="str">
        <f>CONCATENATE(A2416,F2416)</f>
        <v>2415MRSU3271506</v>
      </c>
      <c r="AI2416" s="15" t="str">
        <f>CONCATENATE("ENT-",A2416)</f>
        <v>ENT-2415</v>
      </c>
      <c r="AJ2416" s="15" t="str">
        <f>IF(Tabla2[[#This Row],[Op]]&lt;&gt;"","ENTREGA","")</f>
        <v>ENTREGA</v>
      </c>
      <c r="AK2416" s="40" t="str">
        <f>(Tabla2[[#This Row],[FECHA ENTREGA]]&amp;Tabla2[[#This Row],[HORA ENTREGA]])</f>
        <v>461290,5</v>
      </c>
      <c r="AL2416" s="34" t="str">
        <f>IFERROR(HYPERLINK("https://wa.me/"&amp;Tabla2[[#This Row],[CONTACTO]]&amp;"?text="&amp;Tabla2[[#This Row],[Mensaje]]),"")</f>
        <v>https://wa.me/56964850744?text=Hola!%0AServicio del día 17-04%0A *Cliente:* CANONTEX */ Cont: * MRSU3271506*/ HR Entrega: *12:00* /Dirección: *Av. La Oración N° 1250, Pudahuel</v>
      </c>
    </row>
    <row r="2417" spans="1:38" s="15" customFormat="1" ht="16.5" customHeight="1" x14ac:dyDescent="0.2">
      <c r="A2417" s="15">
        <f>ROW(A2416)</f>
        <v>2416</v>
      </c>
      <c r="B2417" s="15">
        <f>IF(J2417=J2416,B2416+1,1)</f>
        <v>13</v>
      </c>
      <c r="C2417" s="15" t="s">
        <v>275</v>
      </c>
      <c r="D2417" s="25" t="s">
        <v>39</v>
      </c>
      <c r="E2417" s="27">
        <v>303640</v>
      </c>
      <c r="F2417" s="27" t="s">
        <v>3735</v>
      </c>
      <c r="G2417" s="27" t="s">
        <v>41</v>
      </c>
      <c r="H2417" s="27">
        <v>31000</v>
      </c>
      <c r="I2417" s="27" t="s">
        <v>42</v>
      </c>
      <c r="J2417" s="28">
        <v>46129</v>
      </c>
      <c r="K2417" s="26">
        <v>0.33333333333333331</v>
      </c>
      <c r="L2417" s="26"/>
      <c r="M2417" s="27" t="s">
        <v>133</v>
      </c>
      <c r="N2417" s="25">
        <f>IFERROR(VLOOKUP(M2417,Data!$J$1:$K$58,2,0),"")</f>
        <v>56953801607</v>
      </c>
      <c r="O2417" s="27" t="s">
        <v>134</v>
      </c>
      <c r="P2417" s="27"/>
      <c r="Q2417" s="27" t="s">
        <v>47</v>
      </c>
      <c r="R2417" s="27" t="s">
        <v>48</v>
      </c>
      <c r="S2417" s="27" t="s">
        <v>133</v>
      </c>
      <c r="T2417" s="27"/>
      <c r="U2417" s="28">
        <v>46129</v>
      </c>
      <c r="X2417" s="27"/>
      <c r="Y2417" s="27"/>
      <c r="Z2417" s="29"/>
      <c r="AA2417" s="29">
        <v>0.2951388888888889</v>
      </c>
      <c r="AB2417" s="29">
        <v>0.42708333333333331</v>
      </c>
      <c r="AC2417" s="30">
        <v>46129</v>
      </c>
      <c r="AD2417" s="15" t="str">
        <f>IF(Tabla2[[#This Row],[HORA ENTREGA]]="DIRECTO","On time", IF(AA2417&lt;&gt;"",IF(Tabla2[[#This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17" s="15" t="str">
        <f>MID(Tabla2[[#This Row],[TIPO]],1,3)</f>
        <v xml:space="preserve">40 </v>
      </c>
      <c r="AF24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COMERCIAL CANADA SPA */ Cont: * CGMU5175088*/ HR Entrega: *08:00* /Dirección: *BERNARDO O"HIGGINS 158 COLINA</v>
      </c>
      <c r="AG2417" s="38" t="str">
        <f>IFERROR(HYPERLINK("https://wa.me/"&amp;Tabla2[[#This Row],[CONTACTO]]&amp;"?text="&amp;Tabla2[[#This Row],[Mensaje]],"Enviar mensaje"),"")</f>
        <v>Enviar mensaje</v>
      </c>
      <c r="AH2417" s="15" t="str">
        <f>CONCATENATE(A2417,F2417)</f>
        <v>2416CGMU5175088</v>
      </c>
      <c r="AI2417" s="15" t="str">
        <f>CONCATENATE("ENT-",A2417)</f>
        <v>ENT-2416</v>
      </c>
      <c r="AJ2417" s="15" t="str">
        <f>IF(Tabla2[[#This Row],[Op]]&lt;&gt;"","ENTREGA","")</f>
        <v>ENTREGA</v>
      </c>
      <c r="AK2417" s="40" t="str">
        <f>(Tabla2[[#This Row],[FECHA ENTREGA]]&amp;Tabla2[[#This Row],[HORA ENTREGA]])</f>
        <v>461290,333333333333333</v>
      </c>
      <c r="AL2417" s="34" t="str">
        <f>IFERROR(HYPERLINK("https://wa.me/"&amp;Tabla2[[#This Row],[CONTACTO]]&amp;"?text="&amp;Tabla2[[#This Row],[Mensaje]]),"")</f>
        <v>https://wa.me/56953801607?text=Hola!%0AServicio del día 17-04%0A *Cliente:* COMERCIAL CANADA SPA */ Cont: * CGMU5175088*/ HR Entrega: *08:00* /Dirección: *BERNARDO O"HIGGINS 158 COLINA</v>
      </c>
    </row>
    <row r="2418" spans="1:38" s="15" customFormat="1" ht="16.5" customHeight="1" x14ac:dyDescent="0.2">
      <c r="A2418" s="15">
        <f>ROW(A2417)</f>
        <v>2417</v>
      </c>
      <c r="B2418" s="15">
        <f>IF(J2418=J2417,B2417+1,1)</f>
        <v>14</v>
      </c>
      <c r="C2418" s="15" t="s">
        <v>275</v>
      </c>
      <c r="D2418" s="25" t="s">
        <v>39</v>
      </c>
      <c r="E2418" s="27">
        <v>303640</v>
      </c>
      <c r="F2418" s="27" t="s">
        <v>3736</v>
      </c>
      <c r="G2418" s="27" t="s">
        <v>41</v>
      </c>
      <c r="H2418" s="27">
        <v>31000</v>
      </c>
      <c r="I2418" s="27" t="s">
        <v>42</v>
      </c>
      <c r="J2418" s="28">
        <v>46129</v>
      </c>
      <c r="K2418" s="26">
        <v>0.41666666666666669</v>
      </c>
      <c r="L2418" s="26"/>
      <c r="M2418" s="27" t="s">
        <v>139</v>
      </c>
      <c r="N2418" s="25">
        <f>IFERROR(VLOOKUP(M2418,Data!$J$1:$K$58,2,0),"")</f>
        <v>56965312953</v>
      </c>
      <c r="O2418" s="27" t="s">
        <v>140</v>
      </c>
      <c r="P2418" s="27"/>
      <c r="Q2418" s="27" t="s">
        <v>47</v>
      </c>
      <c r="R2418" s="27" t="s">
        <v>48</v>
      </c>
      <c r="S2418" s="27" t="s">
        <v>3125</v>
      </c>
      <c r="T2418" s="27"/>
      <c r="U2418" s="28">
        <v>46132</v>
      </c>
      <c r="X2418" s="27"/>
      <c r="Y2418" s="27"/>
      <c r="Z2418" s="29"/>
      <c r="AA2418" s="29">
        <v>0.48125000000000001</v>
      </c>
      <c r="AB2418" s="29">
        <v>0.56458333333333333</v>
      </c>
      <c r="AC2418" s="30">
        <v>46129</v>
      </c>
      <c r="AD2418" s="15" t="str">
        <f>IF(Tabla2[[#This Row],[HORA ENTREGA]]="DIRECTO","On time", IF(AA2418&lt;&gt;"",IF(Tabla2[[#This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18" s="15" t="str">
        <f>MID(Tabla2[[#This Row],[TIPO]],1,3)</f>
        <v xml:space="preserve">40 </v>
      </c>
      <c r="AF24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COMERCIAL CANADA SPA */ Cont: * SEGU9062065*/ HR Entrega: *10:00* /Dirección: *BERNARDO O"HIGGINS 158 COLINA</v>
      </c>
      <c r="AG2418" s="38" t="str">
        <f>IFERROR(HYPERLINK("https://wa.me/"&amp;Tabla2[[#This Row],[CONTACTO]]&amp;"?text="&amp;Tabla2[[#This Row],[Mensaje]],"Enviar mensaje"),"")</f>
        <v>Enviar mensaje</v>
      </c>
      <c r="AH2418" s="15" t="str">
        <f>CONCATENATE(A2418,F2418)</f>
        <v>2417SEGU9062065</v>
      </c>
      <c r="AI2418" s="15" t="str">
        <f>CONCATENATE("ENT-",A2418)</f>
        <v>ENT-2417</v>
      </c>
      <c r="AJ2418" s="15" t="str">
        <f>IF(Tabla2[[#This Row],[Op]]&lt;&gt;"","ENTREGA","")</f>
        <v>ENTREGA</v>
      </c>
      <c r="AK2418" s="40" t="str">
        <f>(Tabla2[[#This Row],[FECHA ENTREGA]]&amp;Tabla2[[#This Row],[HORA ENTREGA]])</f>
        <v>461290,416666666666667</v>
      </c>
      <c r="AL2418" s="34" t="str">
        <f>IFERROR(HYPERLINK("https://wa.me/"&amp;Tabla2[[#This Row],[CONTACTO]]&amp;"?text="&amp;Tabla2[[#This Row],[Mensaje]]),"")</f>
        <v>https://wa.me/56965312953?text=Hola!%0AServicio del día 17-04%0A *Cliente:* COMERCIAL CANADA SPA */ Cont: * SEGU9062065*/ HR Entrega: *10:00* /Dirección: *BERNARDO O"HIGGINS 158 COLINA</v>
      </c>
    </row>
    <row r="2419" spans="1:38" s="15" customFormat="1" ht="16.5" customHeight="1" x14ac:dyDescent="0.2">
      <c r="A2419" s="15">
        <f>ROW(A2418)</f>
        <v>2418</v>
      </c>
      <c r="B2419" s="15">
        <f>IF(J2419=J2418,B2418+1,1)</f>
        <v>15</v>
      </c>
      <c r="C2419" s="15" t="s">
        <v>3665</v>
      </c>
      <c r="D2419" s="25" t="s">
        <v>39</v>
      </c>
      <c r="E2419" s="27">
        <v>302844</v>
      </c>
      <c r="F2419" s="27" t="s">
        <v>3737</v>
      </c>
      <c r="G2419" s="27" t="s">
        <v>41</v>
      </c>
      <c r="H2419" s="27">
        <v>27708</v>
      </c>
      <c r="I2419" s="27" t="s">
        <v>1887</v>
      </c>
      <c r="J2419" s="28">
        <v>46129</v>
      </c>
      <c r="K2419" s="26">
        <v>0.375</v>
      </c>
      <c r="L2419" s="26" t="s">
        <v>3738</v>
      </c>
      <c r="M2419" s="27" t="s">
        <v>77</v>
      </c>
      <c r="N2419" s="25">
        <f>IFERROR(VLOOKUP(M2419,Data!$J$1:$K$58,2,0),"")</f>
        <v>56967384794</v>
      </c>
      <c r="O2419" s="27" t="s">
        <v>78</v>
      </c>
      <c r="P2419" s="27"/>
      <c r="Q2419" s="27" t="s">
        <v>3739</v>
      </c>
      <c r="R2419" s="27" t="s">
        <v>376</v>
      </c>
      <c r="S2419" s="27" t="s">
        <v>570</v>
      </c>
      <c r="T2419" s="27"/>
      <c r="U2419" s="28">
        <v>46129</v>
      </c>
      <c r="X2419" s="27"/>
      <c r="Y2419" s="27"/>
      <c r="Z2419" s="29"/>
      <c r="AA2419" s="29">
        <v>0.30833333333333335</v>
      </c>
      <c r="AB2419" s="29">
        <v>0.41319444444444442</v>
      </c>
      <c r="AC2419" s="30">
        <v>46129</v>
      </c>
      <c r="AD2419" s="15" t="str">
        <f>IF(Tabla2[[#This Row],[HORA ENTREGA]]="DIRECTO","On time", IF(AA2419&lt;&gt;"",IF(Tabla2[[#This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19" s="15" t="str">
        <f>MID(Tabla2[[#This Row],[TIPO]],1,3)</f>
        <v xml:space="preserve">40 </v>
      </c>
      <c r="AF24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EECOL INDUSTRIAL ELECTRIC LTDA */ Cont: * TRHU5538338*/ HR Entrega: *09:00* /Dirección: *Camino la vara 3310, San bernardo</v>
      </c>
      <c r="AG2419" s="38" t="str">
        <f>IFERROR(HYPERLINK("https://wa.me/"&amp;Tabla2[[#This Row],[CONTACTO]]&amp;"?text="&amp;Tabla2[[#This Row],[Mensaje]],"Enviar mensaje"),"")</f>
        <v>Enviar mensaje</v>
      </c>
      <c r="AH2419" s="15" t="str">
        <f>CONCATENATE(A2419,F2419)</f>
        <v>2418TRHU5538338</v>
      </c>
      <c r="AI2419" s="15" t="str">
        <f>CONCATENATE("ENT-",A2419)</f>
        <v>ENT-2418</v>
      </c>
      <c r="AJ2419" s="15" t="str">
        <f>IF(Tabla2[[#This Row],[Op]]&lt;&gt;"","ENTREGA","")</f>
        <v>ENTREGA</v>
      </c>
      <c r="AK2419" s="40" t="str">
        <f>(Tabla2[[#This Row],[FECHA ENTREGA]]&amp;Tabla2[[#This Row],[HORA ENTREGA]])</f>
        <v>461290,375</v>
      </c>
      <c r="AL2419" s="34" t="str">
        <f>IFERROR(HYPERLINK("https://wa.me/"&amp;Tabla2[[#This Row],[CONTACTO]]&amp;"?text="&amp;Tabla2[[#This Row],[Mensaje]]),"")</f>
        <v>https://wa.me/56967384794?text=Hola!%0AServicio del día 17-04%0A *Cliente:* EECOL INDUSTRIAL ELECTRIC LTDA */ Cont: * TRHU5538338*/ HR Entrega: *09:00* /Dirección: *Camino la vara 3310, San bernardo</v>
      </c>
    </row>
    <row r="2420" spans="1:38" s="15" customFormat="1" ht="16.5" customHeight="1" x14ac:dyDescent="0.2">
      <c r="A2420" s="15">
        <f>ROW(A2419)</f>
        <v>2419</v>
      </c>
      <c r="B2420" s="15">
        <f>IF(J2420=J2419,B2419+1,1)</f>
        <v>16</v>
      </c>
      <c r="C2420" s="15" t="s">
        <v>3665</v>
      </c>
      <c r="D2420" s="25" t="s">
        <v>39</v>
      </c>
      <c r="E2420" s="27">
        <v>303448</v>
      </c>
      <c r="F2420" s="27" t="s">
        <v>3740</v>
      </c>
      <c r="G2420" s="27" t="s">
        <v>41</v>
      </c>
      <c r="H2420" s="27">
        <v>10069</v>
      </c>
      <c r="I2420" s="27">
        <v>303448</v>
      </c>
      <c r="J2420" s="28">
        <v>46129</v>
      </c>
      <c r="K2420" s="26">
        <v>0.5</v>
      </c>
      <c r="L2420" s="26"/>
      <c r="M2420" s="27" t="s">
        <v>151</v>
      </c>
      <c r="N2420" s="25">
        <f>IFERROR(VLOOKUP(M2420,Data!$J$1:$K$58,2,0),"")</f>
        <v>56973887427</v>
      </c>
      <c r="O2420" s="27" t="s">
        <v>152</v>
      </c>
      <c r="P2420" s="27"/>
      <c r="Q2420" s="27" t="s">
        <v>79</v>
      </c>
      <c r="R2420" s="27" t="s">
        <v>69</v>
      </c>
      <c r="S2420" s="27" t="s">
        <v>570</v>
      </c>
      <c r="T2420" s="27"/>
      <c r="U2420" s="28">
        <v>46129</v>
      </c>
      <c r="X2420" s="27"/>
      <c r="Y2420" s="27"/>
      <c r="Z2420" s="29"/>
      <c r="AA2420" s="29">
        <v>0.49722222222222223</v>
      </c>
      <c r="AB2420" s="29">
        <v>0.52361111111111114</v>
      </c>
      <c r="AC2420" s="30">
        <v>46129</v>
      </c>
      <c r="AD2420" s="15" t="str">
        <f>IF(Tabla2[[#This Row],[HORA ENTREGA]]="DIRECTO","On time", IF(AA2420&lt;&gt;"",IF(Tabla2[[#This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20" s="15" t="str">
        <f>MID(Tabla2[[#This Row],[TIPO]],1,3)</f>
        <v xml:space="preserve">40 </v>
      </c>
      <c r="AF24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EECOL INDUSTRIAL ELECTRIC LTDA */ Cont: * UACU5952135*/ HR Entrega: *12:00* /Dirección: * BOULEVAR 1313 BODENOR FLEX CENTER ENEA, PUDAHUEL</v>
      </c>
      <c r="AG2420" s="38" t="str">
        <f>IFERROR(HYPERLINK("https://wa.me/"&amp;Tabla2[[#This Row],[CONTACTO]]&amp;"?text="&amp;Tabla2[[#This Row],[Mensaje]],"Enviar mensaje"),"")</f>
        <v>Enviar mensaje</v>
      </c>
      <c r="AH2420" s="15" t="str">
        <f>CONCATENATE(A2420,F2420)</f>
        <v>2419UACU5952135</v>
      </c>
      <c r="AI2420" s="15" t="str">
        <f>CONCATENATE("ENT-",A2420)</f>
        <v>ENT-2419</v>
      </c>
      <c r="AJ2420" s="15" t="str">
        <f>IF(Tabla2[[#This Row],[Op]]&lt;&gt;"","ENTREGA","")</f>
        <v>ENTREGA</v>
      </c>
      <c r="AK2420" s="40" t="str">
        <f>(Tabla2[[#This Row],[FECHA ENTREGA]]&amp;Tabla2[[#This Row],[HORA ENTREGA]])</f>
        <v>461290,5</v>
      </c>
      <c r="AL2420" s="34" t="str">
        <f>IFERROR(HYPERLINK("https://wa.me/"&amp;Tabla2[[#This Row],[CONTACTO]]&amp;"?text="&amp;Tabla2[[#This Row],[Mensaje]]),"")</f>
        <v>https://wa.me/56973887427?text=Hola!%0AServicio del día 17-04%0A *Cliente:* EECOL INDUSTRIAL ELECTRIC LTDA */ Cont: * UACU5952135*/ HR Entrega: *12:00* /Dirección: * BOULEVAR 1313 BODENOR FLEX CENTER ENEA, PUDAHUEL</v>
      </c>
    </row>
    <row r="2421" spans="1:38" s="15" customFormat="1" ht="16.5" customHeight="1" x14ac:dyDescent="0.2">
      <c r="A2421" s="15">
        <f>ROW(A2420)</f>
        <v>2420</v>
      </c>
      <c r="B2421" s="15">
        <f>IF(J2421=J2420,B2420+1,1)</f>
        <v>17</v>
      </c>
      <c r="C2421" s="15" t="s">
        <v>166</v>
      </c>
      <c r="D2421" s="25" t="s">
        <v>39</v>
      </c>
      <c r="E2421" s="27">
        <v>883105</v>
      </c>
      <c r="F2421" s="27" t="s">
        <v>3741</v>
      </c>
      <c r="G2421" s="27" t="s">
        <v>41</v>
      </c>
      <c r="H2421" s="27">
        <v>28000</v>
      </c>
      <c r="I2421" s="27" t="s">
        <v>42</v>
      </c>
      <c r="J2421" s="28">
        <v>46129</v>
      </c>
      <c r="K2421" s="26">
        <v>0.33333333333333331</v>
      </c>
      <c r="L2421" s="26"/>
      <c r="M2421" s="27" t="s">
        <v>389</v>
      </c>
      <c r="N2421" s="25">
        <f>IFERROR(VLOOKUP(M2421,Data!$J$1:$K$58,2,0),"")</f>
        <v>56988336520</v>
      </c>
      <c r="O2421" s="27" t="s">
        <v>390</v>
      </c>
      <c r="P2421" s="27"/>
      <c r="Q2421" s="27" t="s">
        <v>168</v>
      </c>
      <c r="R2421" s="27" t="s">
        <v>1747</v>
      </c>
      <c r="S2421" s="27" t="s">
        <v>389</v>
      </c>
      <c r="T2421" s="27"/>
      <c r="U2421" s="28">
        <v>46129</v>
      </c>
      <c r="X2421" s="27"/>
      <c r="Y2421" s="27"/>
      <c r="Z2421" s="29"/>
      <c r="AA2421" s="29">
        <v>0.48125000000000001</v>
      </c>
      <c r="AB2421" s="29">
        <v>0.64583333333333337</v>
      </c>
      <c r="AC2421" s="30">
        <v>46129</v>
      </c>
      <c r="AD2421" s="15" t="str">
        <f>IF(Tabla2[[#This Row],[HORA ENTREGA]]="DIRECTO","On time", IF(AA2421&lt;&gt;"",IF(Tabla2[[#This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21" s="15" t="str">
        <f>MID(Tabla2[[#This Row],[TIPO]],1,3)</f>
        <v xml:space="preserve">40 </v>
      </c>
      <c r="AF24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IMPORTADORA Y COMERCIALIZADORA BZ SPA */ Cont: * ONEU7650508*/ HR Entrega: *08:00* /Dirección: *PuertoMadero 9710, Bodega X36. Pudahuel</v>
      </c>
      <c r="AG2421" s="38" t="str">
        <f>IFERROR(HYPERLINK("https://wa.me/"&amp;Tabla2[[#This Row],[CONTACTO]]&amp;"?text="&amp;Tabla2[[#This Row],[Mensaje]],"Enviar mensaje"),"")</f>
        <v>Enviar mensaje</v>
      </c>
      <c r="AH2421" s="15" t="str">
        <f>CONCATENATE(A2421,F2421)</f>
        <v>2420ONEU7650508</v>
      </c>
      <c r="AI2421" s="15" t="str">
        <f>CONCATENATE("ENT-",A2421)</f>
        <v>ENT-2420</v>
      </c>
      <c r="AJ2421" s="15" t="str">
        <f>IF(Tabla2[[#This Row],[Op]]&lt;&gt;"","ENTREGA","")</f>
        <v>ENTREGA</v>
      </c>
      <c r="AK2421" s="40" t="str">
        <f>(Tabla2[[#This Row],[FECHA ENTREGA]]&amp;Tabla2[[#This Row],[HORA ENTREGA]])</f>
        <v>461290,333333333333333</v>
      </c>
      <c r="AL2421" s="34" t="str">
        <f>IFERROR(HYPERLINK("https://wa.me/"&amp;Tabla2[[#This Row],[CONTACTO]]&amp;"?text="&amp;Tabla2[[#This Row],[Mensaje]]),"")</f>
        <v>https://wa.me/56988336520?text=Hola!%0AServicio del día 17-04%0A *Cliente:* IMPORTADORA Y COMERCIALIZADORA BZ SPA */ Cont: * ONEU7650508*/ HR Entrega: *08:00* /Dirección: *PuertoMadero 9710, Bodega X36. Pudahuel</v>
      </c>
    </row>
    <row r="2422" spans="1:38" s="15" customFormat="1" ht="16.5" customHeight="1" x14ac:dyDescent="0.2">
      <c r="A2422" s="15">
        <f>ROW(A2421)</f>
        <v>2421</v>
      </c>
      <c r="B2422" s="15">
        <f>IF(J2422=J2421,B2421+1,1)</f>
        <v>18</v>
      </c>
      <c r="C2422" s="15" t="s">
        <v>166</v>
      </c>
      <c r="D2422" s="25" t="s">
        <v>39</v>
      </c>
      <c r="E2422" s="27">
        <v>882311</v>
      </c>
      <c r="F2422" s="27" t="s">
        <v>3742</v>
      </c>
      <c r="G2422" s="27" t="s">
        <v>41</v>
      </c>
      <c r="H2422" s="27">
        <v>9016</v>
      </c>
      <c r="I2422" s="27" t="s">
        <v>42</v>
      </c>
      <c r="J2422" s="28">
        <v>46129</v>
      </c>
      <c r="K2422" s="26">
        <v>0.375</v>
      </c>
      <c r="L2422" s="26"/>
      <c r="M2422" s="27" t="s">
        <v>45</v>
      </c>
      <c r="N2422" s="25">
        <f>IFERROR(VLOOKUP(M2422,Data!$J$1:$K$58,2,0),"")</f>
        <v>56950981572</v>
      </c>
      <c r="O2422" s="27" t="s">
        <v>46</v>
      </c>
      <c r="P2422" s="27"/>
      <c r="Q2422" s="27" t="s">
        <v>168</v>
      </c>
      <c r="R2422" s="27" t="s">
        <v>48</v>
      </c>
      <c r="S2422" s="27" t="s">
        <v>3266</v>
      </c>
      <c r="T2422" s="27"/>
      <c r="U2422" s="28">
        <v>46129</v>
      </c>
      <c r="X2422" s="27"/>
      <c r="Y2422" s="27"/>
      <c r="Z2422" s="29"/>
      <c r="AA2422" s="29">
        <v>0.33333333333333331</v>
      </c>
      <c r="AB2422" s="29">
        <v>0.43055555555555558</v>
      </c>
      <c r="AC2422" s="30">
        <v>46129</v>
      </c>
      <c r="AD2422" s="15" t="str">
        <f>IF(Tabla2[[#This Row],[HORA ENTREGA]]="DIRECTO","On time", IF(AA2422&lt;&gt;"",IF(Tabla2[[#This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22" s="15" t="str">
        <f>MID(Tabla2[[#This Row],[TIPO]],1,3)</f>
        <v xml:space="preserve">40 </v>
      </c>
      <c r="AF24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IMPORTADORA Y COMERCIALIZADORA BZ SPA */ Cont: * GESU6720810*/ HR Entrega: *09:00* /Dirección: *PuertoMadero 9710, Bodega X36. Pudahuel</v>
      </c>
      <c r="AG2422" s="38" t="str">
        <f>IFERROR(HYPERLINK("https://wa.me/"&amp;Tabla2[[#This Row],[CONTACTO]]&amp;"?text="&amp;Tabla2[[#This Row],[Mensaje]],"Enviar mensaje"),"")</f>
        <v>Enviar mensaje</v>
      </c>
      <c r="AH2422" s="15" t="str">
        <f>CONCATENATE(A2422,F2422)</f>
        <v>2421GESU6720810</v>
      </c>
      <c r="AI2422" s="15" t="str">
        <f>CONCATENATE("ENT-",A2422)</f>
        <v>ENT-2421</v>
      </c>
      <c r="AJ2422" s="15" t="str">
        <f>IF(Tabla2[[#This Row],[Op]]&lt;&gt;"","ENTREGA","")</f>
        <v>ENTREGA</v>
      </c>
      <c r="AK2422" s="40" t="str">
        <f>(Tabla2[[#This Row],[FECHA ENTREGA]]&amp;Tabla2[[#This Row],[HORA ENTREGA]])</f>
        <v>461290,375</v>
      </c>
      <c r="AL2422" s="34" t="str">
        <f>IFERROR(HYPERLINK("https://wa.me/"&amp;Tabla2[[#This Row],[CONTACTO]]&amp;"?text="&amp;Tabla2[[#This Row],[Mensaje]]),"")</f>
        <v>https://wa.me/56950981572?text=Hola!%0AServicio del día 17-04%0A *Cliente:* IMPORTADORA Y COMERCIALIZADORA BZ SPA */ Cont: * GESU6720810*/ HR Entrega: *09:00* /Dirección: *PuertoMadero 9710, Bodega X36. Pudahuel</v>
      </c>
    </row>
    <row r="2423" spans="1:38" s="15" customFormat="1" ht="16.5" customHeight="1" x14ac:dyDescent="0.2">
      <c r="A2423" s="15">
        <f>ROW(A2422)</f>
        <v>2422</v>
      </c>
      <c r="B2423" s="15">
        <f>IF(J2423=J2422,B2422+1,1)</f>
        <v>19</v>
      </c>
      <c r="C2423" s="15" t="s">
        <v>178</v>
      </c>
      <c r="D2423" s="25" t="s">
        <v>39</v>
      </c>
      <c r="E2423" s="27">
        <v>881670</v>
      </c>
      <c r="F2423" s="27" t="s">
        <v>3743</v>
      </c>
      <c r="G2423" s="27" t="s">
        <v>41</v>
      </c>
      <c r="H2423" s="27">
        <v>9700</v>
      </c>
      <c r="I2423" s="27" t="s">
        <v>42</v>
      </c>
      <c r="J2423" s="28">
        <v>46129</v>
      </c>
      <c r="K2423" s="26">
        <v>0.33333333333333331</v>
      </c>
      <c r="L2423" s="26"/>
      <c r="M2423" s="27" t="s">
        <v>164</v>
      </c>
      <c r="N2423" s="25">
        <f>IFERROR(VLOOKUP(M2423,Data!$J$1:$K$58,2,0),"")</f>
        <v>56967398822</v>
      </c>
      <c r="O2423" s="27" t="s">
        <v>165</v>
      </c>
      <c r="P2423" s="27"/>
      <c r="Q2423" s="27" t="s">
        <v>1003</v>
      </c>
      <c r="R2423" s="27" t="s">
        <v>1747</v>
      </c>
      <c r="S2423" s="27" t="s">
        <v>164</v>
      </c>
      <c r="T2423" s="27"/>
      <c r="U2423" s="28">
        <v>46129</v>
      </c>
      <c r="X2423" s="27"/>
      <c r="Y2423" s="27"/>
      <c r="Z2423" s="29"/>
      <c r="AA2423" s="29">
        <v>0.27083333333333331</v>
      </c>
      <c r="AB2423" s="29">
        <v>0.46875</v>
      </c>
      <c r="AC2423" s="30">
        <v>46129</v>
      </c>
      <c r="AD2423" s="15" t="str">
        <f>IF(Tabla2[[#This Row],[HORA ENTREGA]]="DIRECTO","On time", IF(AA2423&lt;&gt;"",IF(Tabla2[[#This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23" s="15" t="str">
        <f>MID(Tabla2[[#This Row],[TIPO]],1,3)</f>
        <v xml:space="preserve">40 </v>
      </c>
      <c r="AF24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INVERSIERRA S A */ Cont: * FFAU6725569*/ HR Entrega: *08:00* /Dirección: *AVENIDA PEDRO FONTOBA 6350, HUECHURABA</v>
      </c>
      <c r="AG2423" s="38" t="str">
        <f>IFERROR(HYPERLINK("https://wa.me/"&amp;Tabla2[[#This Row],[CONTACTO]]&amp;"?text="&amp;Tabla2[[#This Row],[Mensaje]],"Enviar mensaje"),"")</f>
        <v>Enviar mensaje</v>
      </c>
      <c r="AH2423" s="15" t="str">
        <f>CONCATENATE(A2423,F2423)</f>
        <v>2422FFAU6725569</v>
      </c>
      <c r="AI2423" s="15" t="str">
        <f>CONCATENATE("ENT-",A2423)</f>
        <v>ENT-2422</v>
      </c>
      <c r="AJ2423" s="15" t="str">
        <f>IF(Tabla2[[#This Row],[Op]]&lt;&gt;"","ENTREGA","")</f>
        <v>ENTREGA</v>
      </c>
      <c r="AK2423" s="40" t="str">
        <f>(Tabla2[[#This Row],[FECHA ENTREGA]]&amp;Tabla2[[#This Row],[HORA ENTREGA]])</f>
        <v>461290,333333333333333</v>
      </c>
      <c r="AL2423" s="34" t="str">
        <f>IFERROR(HYPERLINK("https://wa.me/"&amp;Tabla2[[#This Row],[CONTACTO]]&amp;"?text="&amp;Tabla2[[#This Row],[Mensaje]]),"")</f>
        <v>https://wa.me/56967398822?text=Hola!%0AServicio del día 17-04%0A *Cliente:* INVERSIERRA S A */ Cont: * FFAU6725569*/ HR Entrega: *08:00* /Dirección: *AVENIDA PEDRO FONTOBA 6350, HUECHURABA</v>
      </c>
    </row>
    <row r="2424" spans="1:38" s="15" customFormat="1" ht="16.5" customHeight="1" x14ac:dyDescent="0.2">
      <c r="A2424" s="15">
        <f>ROW(A2423)</f>
        <v>2423</v>
      </c>
      <c r="B2424" s="15">
        <f>IF(J2424=J2423,B2423+1,1)</f>
        <v>20</v>
      </c>
      <c r="C2424" s="15" t="s">
        <v>178</v>
      </c>
      <c r="D2424" s="25" t="s">
        <v>39</v>
      </c>
      <c r="E2424" s="27">
        <v>881660</v>
      </c>
      <c r="F2424" s="27" t="s">
        <v>3744</v>
      </c>
      <c r="G2424" s="27" t="s">
        <v>41</v>
      </c>
      <c r="H2424" s="27">
        <v>9700</v>
      </c>
      <c r="I2424" s="27" t="s">
        <v>42</v>
      </c>
      <c r="J2424" s="28">
        <v>46129</v>
      </c>
      <c r="K2424" s="26">
        <v>0.5</v>
      </c>
      <c r="L2424" s="26"/>
      <c r="M2424" s="27" t="s">
        <v>308</v>
      </c>
      <c r="N2424" s="25">
        <f>IFERROR(VLOOKUP(M2424,Data!$J$1:$K$58,2,0),"")</f>
        <v>56966631737</v>
      </c>
      <c r="O2424" s="27" t="s">
        <v>309</v>
      </c>
      <c r="P2424" s="27"/>
      <c r="Q2424" s="27" t="s">
        <v>1003</v>
      </c>
      <c r="R2424" s="27" t="s">
        <v>1747</v>
      </c>
      <c r="S2424" s="27" t="s">
        <v>308</v>
      </c>
      <c r="T2424" s="27"/>
      <c r="U2424" s="28">
        <v>46129</v>
      </c>
      <c r="X2424" s="27"/>
      <c r="Y2424" s="27"/>
      <c r="Z2424" s="29"/>
      <c r="AA2424" s="29">
        <v>0.59097222222222223</v>
      </c>
      <c r="AB2424" s="29">
        <v>0.66666666666666663</v>
      </c>
      <c r="AC2424" s="30">
        <v>46129</v>
      </c>
      <c r="AD2424" s="15" t="str">
        <f>IF(Tabla2[[#This Row],[HORA ENTREGA]]="DIRECTO","On time", IF(AA2424&lt;&gt;"",IF(Tabla2[[#This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24" s="15" t="str">
        <f>MID(Tabla2[[#This Row],[TIPO]],1,3)</f>
        <v xml:space="preserve">40 </v>
      </c>
      <c r="AF24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INVERSIERRA S A */ Cont: * TCNU4190840*/ HR Entrega: *12:00* /Dirección: *AVENIDA PEDRO FONTOBA 6350, HUECHURABA</v>
      </c>
      <c r="AG2424" s="38" t="str">
        <f>IFERROR(HYPERLINK("https://wa.me/"&amp;Tabla2[[#This Row],[CONTACTO]]&amp;"?text="&amp;Tabla2[[#This Row],[Mensaje]],"Enviar mensaje"),"")</f>
        <v>Enviar mensaje</v>
      </c>
      <c r="AH2424" s="15" t="str">
        <f>CONCATENATE(A2424,F2424)</f>
        <v>2423TCNU4190840</v>
      </c>
      <c r="AI2424" s="15" t="str">
        <f>CONCATENATE("ENT-",A2424)</f>
        <v>ENT-2423</v>
      </c>
      <c r="AJ2424" s="15" t="str">
        <f>IF(Tabla2[[#This Row],[Op]]&lt;&gt;"","ENTREGA","")</f>
        <v>ENTREGA</v>
      </c>
      <c r="AK2424" s="40" t="str">
        <f>(Tabla2[[#This Row],[FECHA ENTREGA]]&amp;Tabla2[[#This Row],[HORA ENTREGA]])</f>
        <v>461290,5</v>
      </c>
      <c r="AL2424" s="34" t="str">
        <f>IFERROR(HYPERLINK("https://wa.me/"&amp;Tabla2[[#This Row],[CONTACTO]]&amp;"?text="&amp;Tabla2[[#This Row],[Mensaje]]),"")</f>
        <v>https://wa.me/56966631737?text=Hola!%0AServicio del día 17-04%0A *Cliente:* INVERSIERRA S A */ Cont: * TCNU4190840*/ HR Entrega: *12:00* /Dirección: *AVENIDA PEDRO FONTOBA 6350, HUECHURABA</v>
      </c>
    </row>
    <row r="2425" spans="1:38" s="15" customFormat="1" ht="16.5" customHeight="1" x14ac:dyDescent="0.2">
      <c r="A2425" s="15">
        <f>ROW(A2424)</f>
        <v>2424</v>
      </c>
      <c r="B2425" s="15">
        <f>IF(J2425=J2424,B2424+1,1)</f>
        <v>21</v>
      </c>
      <c r="C2425" s="15" t="s">
        <v>2040</v>
      </c>
      <c r="D2425" s="25" t="s">
        <v>39</v>
      </c>
      <c r="E2425" s="27">
        <v>504054</v>
      </c>
      <c r="F2425" s="27" t="s">
        <v>3418</v>
      </c>
      <c r="G2425" s="27" t="s">
        <v>41</v>
      </c>
      <c r="H2425" s="27">
        <v>4240</v>
      </c>
      <c r="I2425" s="27">
        <v>0.391666666666667</v>
      </c>
      <c r="J2425" s="28">
        <v>46129</v>
      </c>
      <c r="K2425" s="26">
        <v>0.33333333333333331</v>
      </c>
      <c r="L2425" s="26" t="s">
        <v>3745</v>
      </c>
      <c r="M2425" s="27" t="s">
        <v>273</v>
      </c>
      <c r="N2425" s="25">
        <f>IFERROR(VLOOKUP(M2425,Data!$J$1:$K$58,2,0),"")</f>
        <v>56950103942</v>
      </c>
      <c r="O2425" s="27" t="s">
        <v>274</v>
      </c>
      <c r="P2425" s="27"/>
      <c r="Q2425" s="27" t="s">
        <v>2042</v>
      </c>
      <c r="R2425" s="27" t="s">
        <v>218</v>
      </c>
      <c r="S2425" s="27" t="s">
        <v>273</v>
      </c>
      <c r="T2425" s="27"/>
      <c r="U2425" s="28">
        <v>46129</v>
      </c>
      <c r="X2425" s="27"/>
      <c r="Y2425" s="27"/>
      <c r="Z2425" s="29"/>
      <c r="AA2425" s="29">
        <v>0.58333333333333337</v>
      </c>
      <c r="AB2425" s="29">
        <v>0.60416666666666663</v>
      </c>
      <c r="AC2425" s="30">
        <v>46129</v>
      </c>
      <c r="AD2425" s="15" t="str">
        <f>IF(Tabla2[[#This Row],[HORA ENTREGA]]="DIRECTO","On time", IF(AA2425&lt;&gt;"",IF(Tabla2[[#This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25" s="15" t="str">
        <f>MID(Tabla2[[#This Row],[TIPO]],1,3)</f>
        <v xml:space="preserve">40 </v>
      </c>
      <c r="AF24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TLLU5264065*/ HR Entrega: *08:00* /Dirección: *CLAUDIO ARRAU 8600, PUDAHUEL</v>
      </c>
      <c r="AG2425" s="38" t="str">
        <f>IFERROR(HYPERLINK("https://wa.me/"&amp;Tabla2[[#This Row],[CONTACTO]]&amp;"?text="&amp;Tabla2[[#This Row],[Mensaje]],"Enviar mensaje"),"")</f>
        <v>Enviar mensaje</v>
      </c>
      <c r="AH2425" s="15" t="str">
        <f>CONCATENATE(A2425,F2425)</f>
        <v>2424TLLU5264065</v>
      </c>
      <c r="AI2425" s="15" t="str">
        <f>CONCATENATE("ENT-",A2425)</f>
        <v>ENT-2424</v>
      </c>
      <c r="AJ2425" s="15" t="str">
        <f>IF(Tabla2[[#This Row],[Op]]&lt;&gt;"","ENTREGA","")</f>
        <v>ENTREGA</v>
      </c>
      <c r="AK2425" s="40" t="str">
        <f>(Tabla2[[#This Row],[FECHA ENTREGA]]&amp;Tabla2[[#This Row],[HORA ENTREGA]])</f>
        <v>461290,333333333333333</v>
      </c>
      <c r="AL2425" s="34" t="str">
        <f>IFERROR(HYPERLINK("https://wa.me/"&amp;Tabla2[[#This Row],[CONTACTO]]&amp;"?text="&amp;Tabla2[[#This Row],[Mensaje]]),"")</f>
        <v>https://wa.me/56950103942?text=Hola!%0AServicio del día 17-04%0A *Cliente:* LOG SERVICES SPA */ Cont: * TLLU5264065*/ HR Entrega: *08:00* /Dirección: *CLAUDIO ARRAU 8600, PUDAHUEL</v>
      </c>
    </row>
    <row r="2426" spans="1:38" s="15" customFormat="1" ht="16.5" customHeight="1" x14ac:dyDescent="0.2">
      <c r="A2426" s="15">
        <f>ROW(A2425)</f>
        <v>2425</v>
      </c>
      <c r="B2426" s="15">
        <f>IF(J2426=J2425,B2425+1,1)</f>
        <v>22</v>
      </c>
      <c r="C2426" s="15" t="s">
        <v>2040</v>
      </c>
      <c r="D2426" s="25" t="s">
        <v>39</v>
      </c>
      <c r="E2426" s="27">
        <v>504054</v>
      </c>
      <c r="F2426" s="27" t="s">
        <v>3746</v>
      </c>
      <c r="G2426" s="27" t="s">
        <v>41</v>
      </c>
      <c r="H2426" s="27">
        <v>6000</v>
      </c>
      <c r="I2426" s="27">
        <v>0.74652777777777779</v>
      </c>
      <c r="J2426" s="28">
        <v>46129</v>
      </c>
      <c r="K2426" s="26">
        <v>0.33333333333333331</v>
      </c>
      <c r="L2426" s="26" t="s">
        <v>3745</v>
      </c>
      <c r="M2426" s="27" t="s">
        <v>688</v>
      </c>
      <c r="N2426" s="25">
        <f>IFERROR(VLOOKUP(M2426,Data!$J$1:$K$58,2,0),"")</f>
        <v>56950104102</v>
      </c>
      <c r="O2426" s="27" t="s">
        <v>552</v>
      </c>
      <c r="P2426" s="27"/>
      <c r="Q2426" s="27" t="s">
        <v>2042</v>
      </c>
      <c r="R2426" s="27" t="s">
        <v>218</v>
      </c>
      <c r="S2426" s="27" t="s">
        <v>688</v>
      </c>
      <c r="T2426" s="27"/>
      <c r="U2426" s="28">
        <v>46129</v>
      </c>
      <c r="X2426" s="27"/>
      <c r="Y2426" s="27"/>
      <c r="Z2426" s="29"/>
      <c r="AA2426" s="29">
        <v>0.3298611111111111</v>
      </c>
      <c r="AB2426" s="29">
        <v>0.39097222222222222</v>
      </c>
      <c r="AC2426" s="30">
        <v>46129</v>
      </c>
      <c r="AD2426" s="15" t="str">
        <f>IF(Tabla2[[#This Row],[HORA ENTREGA]]="DIRECTO","On time", IF(AA2426&lt;&gt;"",IF(Tabla2[[#This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26" s="15" t="str">
        <f>MID(Tabla2[[#This Row],[TIPO]],1,3)</f>
        <v xml:space="preserve">40 </v>
      </c>
      <c r="AF24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HAMU2021440*/ HR Entrega: *08:00* /Dirección: *CLAUDIO ARRAU 8600, PUDAHUEL</v>
      </c>
      <c r="AG2426" s="38" t="str">
        <f>IFERROR(HYPERLINK("https://wa.me/"&amp;Tabla2[[#This Row],[CONTACTO]]&amp;"?text="&amp;Tabla2[[#This Row],[Mensaje]],"Enviar mensaje"),"")</f>
        <v>Enviar mensaje</v>
      </c>
      <c r="AH2426" s="15" t="str">
        <f>CONCATENATE(A2426,F2426)</f>
        <v>2425HAMU2021440</v>
      </c>
      <c r="AI2426" s="15" t="str">
        <f>CONCATENATE("ENT-",A2426)</f>
        <v>ENT-2425</v>
      </c>
      <c r="AJ2426" s="15" t="str">
        <f>IF(Tabla2[[#This Row],[Op]]&lt;&gt;"","ENTREGA","")</f>
        <v>ENTREGA</v>
      </c>
      <c r="AK2426" s="40" t="str">
        <f>(Tabla2[[#This Row],[FECHA ENTREGA]]&amp;Tabla2[[#This Row],[HORA ENTREGA]])</f>
        <v>461290,333333333333333</v>
      </c>
      <c r="AL2426" s="34" t="str">
        <f>IFERROR(HYPERLINK("https://wa.me/"&amp;Tabla2[[#This Row],[CONTACTO]]&amp;"?text="&amp;Tabla2[[#This Row],[Mensaje]]),"")</f>
        <v>https://wa.me/56950104102?text=Hola!%0AServicio del día 17-04%0A *Cliente:* LOG SERVICES SPA */ Cont: * HAMU2021440*/ HR Entrega: *08:00* /Dirección: *CLAUDIO ARRAU 8600, PUDAHUEL</v>
      </c>
    </row>
    <row r="2427" spans="1:38" s="15" customFormat="1" ht="16.5" customHeight="1" x14ac:dyDescent="0.2">
      <c r="A2427" s="15">
        <f>ROW(A2426)</f>
        <v>2426</v>
      </c>
      <c r="B2427" s="15">
        <f>IF(J2427=J2426,B2426+1,1)</f>
        <v>23</v>
      </c>
      <c r="C2427" s="15" t="s">
        <v>2040</v>
      </c>
      <c r="D2427" s="25" t="s">
        <v>39</v>
      </c>
      <c r="E2427" s="27">
        <v>504054</v>
      </c>
      <c r="F2427" s="27" t="s">
        <v>3747</v>
      </c>
      <c r="G2427" s="27" t="s">
        <v>41</v>
      </c>
      <c r="H2427" s="27">
        <v>6000</v>
      </c>
      <c r="I2427" s="27">
        <v>0.74861111111111112</v>
      </c>
      <c r="J2427" s="28">
        <v>46129</v>
      </c>
      <c r="K2427" s="26">
        <v>0.33333333333333331</v>
      </c>
      <c r="L2427" s="26"/>
      <c r="M2427" s="27" t="s">
        <v>347</v>
      </c>
      <c r="N2427" s="25">
        <f>IFERROR(VLOOKUP(M2427,Data!$J$1:$K$58,2,0),"")</f>
        <v>56976511010</v>
      </c>
      <c r="O2427" s="27" t="s">
        <v>516</v>
      </c>
      <c r="P2427" s="27"/>
      <c r="Q2427" s="27" t="s">
        <v>2042</v>
      </c>
      <c r="R2427" s="27" t="s">
        <v>218</v>
      </c>
      <c r="S2427" s="27" t="s">
        <v>3101</v>
      </c>
      <c r="T2427" s="27"/>
      <c r="U2427" s="28">
        <v>46129</v>
      </c>
      <c r="X2427" s="27"/>
      <c r="Y2427" s="27"/>
      <c r="Z2427" s="29"/>
      <c r="AA2427" s="29">
        <v>0.625</v>
      </c>
      <c r="AB2427" s="29">
        <v>0.64513888888888893</v>
      </c>
      <c r="AC2427" s="30">
        <v>46129</v>
      </c>
      <c r="AD2427" s="15" t="str">
        <f>IF(Tabla2[[#This Row],[HORA ENTREGA]]="DIRECTO","On time", IF(AA2427&lt;&gt;"",IF(Tabla2[[#This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27" s="15" t="str">
        <f>MID(Tabla2[[#This Row],[TIPO]],1,3)</f>
        <v xml:space="preserve">40 </v>
      </c>
      <c r="AF24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HAMU1999738*/ HR Entrega: *08:00* /Dirección: *CLAUDIO ARRAU 8600, PUDAHUEL</v>
      </c>
      <c r="AG2427" s="38" t="str">
        <f>IFERROR(HYPERLINK("https://wa.me/"&amp;Tabla2[[#This Row],[CONTACTO]]&amp;"?text="&amp;Tabla2[[#This Row],[Mensaje]],"Enviar mensaje"),"")</f>
        <v>Enviar mensaje</v>
      </c>
      <c r="AH2427" s="15" t="str">
        <f>CONCATENATE(A2427,F2427)</f>
        <v>2426HAMU1999738</v>
      </c>
      <c r="AI2427" s="15" t="str">
        <f>CONCATENATE("ENT-",A2427)</f>
        <v>ENT-2426</v>
      </c>
      <c r="AJ2427" s="15" t="str">
        <f>IF(Tabla2[[#This Row],[Op]]&lt;&gt;"","ENTREGA","")</f>
        <v>ENTREGA</v>
      </c>
      <c r="AK2427" s="40" t="str">
        <f>(Tabla2[[#This Row],[FECHA ENTREGA]]&amp;Tabla2[[#This Row],[HORA ENTREGA]])</f>
        <v>461290,333333333333333</v>
      </c>
      <c r="AL2427" s="34" t="str">
        <f>IFERROR(HYPERLINK("https://wa.me/"&amp;Tabla2[[#This Row],[CONTACTO]]&amp;"?text="&amp;Tabla2[[#This Row],[Mensaje]]),"")</f>
        <v>https://wa.me/56976511010?text=Hola!%0AServicio del día 17-04%0A *Cliente:* LOG SERVICES SPA */ Cont: * HAMU1999738*/ HR Entrega: *08:00* /Dirección: *CLAUDIO ARRAU 8600, PUDAHUEL</v>
      </c>
    </row>
    <row r="2428" spans="1:38" s="15" customFormat="1" ht="16.5" customHeight="1" x14ac:dyDescent="0.2">
      <c r="A2428" s="15">
        <f>ROW(A2427)</f>
        <v>2427</v>
      </c>
      <c r="B2428" s="15">
        <f>IF(J2428=J2427,B2427+1,1)</f>
        <v>24</v>
      </c>
      <c r="C2428" s="15" t="s">
        <v>2040</v>
      </c>
      <c r="D2428" s="25" t="s">
        <v>39</v>
      </c>
      <c r="E2428" s="27">
        <v>504054</v>
      </c>
      <c r="F2428" s="27" t="s">
        <v>3748</v>
      </c>
      <c r="G2428" s="27" t="s">
        <v>41</v>
      </c>
      <c r="H2428" s="27">
        <v>6000</v>
      </c>
      <c r="I2428" s="27">
        <v>0.73611111111111116</v>
      </c>
      <c r="J2428" s="28">
        <v>46129</v>
      </c>
      <c r="K2428" s="26">
        <v>0.5</v>
      </c>
      <c r="L2428" s="26"/>
      <c r="M2428" s="27" t="s">
        <v>144</v>
      </c>
      <c r="N2428" s="25">
        <f>IFERROR(VLOOKUP(M2428,Data!$J$1:$K$58,2,0),"")</f>
        <v>56940144795</v>
      </c>
      <c r="O2428" s="27" t="s">
        <v>145</v>
      </c>
      <c r="P2428" s="27"/>
      <c r="Q2428" s="27" t="s">
        <v>2042</v>
      </c>
      <c r="R2428" s="27" t="s">
        <v>402</v>
      </c>
      <c r="S2428" s="27" t="s">
        <v>144</v>
      </c>
      <c r="T2428" s="27"/>
      <c r="U2428" s="28">
        <v>46129</v>
      </c>
      <c r="X2428" s="27"/>
      <c r="Y2428" s="27"/>
      <c r="Z2428" s="29"/>
      <c r="AA2428" s="29">
        <v>0.3125</v>
      </c>
      <c r="AB2428" s="29">
        <v>0.38124999999999998</v>
      </c>
      <c r="AC2428" s="30">
        <v>46129</v>
      </c>
      <c r="AD2428" s="15" t="str">
        <f>IF(Tabla2[[#This Row],[HORA ENTREGA]]="DIRECTO","On time", IF(AA2428&lt;&gt;"",IF(Tabla2[[#This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28" s="15" t="str">
        <f>MID(Tabla2[[#This Row],[TIPO]],1,3)</f>
        <v xml:space="preserve">40 </v>
      </c>
      <c r="AF24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HAMU4026414*/ HR Entrega: *12:00* /Dirección: *CLAUDIO ARRAU 8600, PUDAHUEL</v>
      </c>
      <c r="AG2428" s="38" t="str">
        <f>IFERROR(HYPERLINK("https://wa.me/"&amp;Tabla2[[#This Row],[CONTACTO]]&amp;"?text="&amp;Tabla2[[#This Row],[Mensaje]],"Enviar mensaje"),"")</f>
        <v>Enviar mensaje</v>
      </c>
      <c r="AH2428" s="15" t="str">
        <f>CONCATENATE(A2428,F2428)</f>
        <v>2427HAMU4026414</v>
      </c>
      <c r="AI2428" s="15" t="str">
        <f>CONCATENATE("ENT-",A2428)</f>
        <v>ENT-2427</v>
      </c>
      <c r="AJ2428" s="15" t="str">
        <f>IF(Tabla2[[#This Row],[Op]]&lt;&gt;"","ENTREGA","")</f>
        <v>ENTREGA</v>
      </c>
      <c r="AK2428" s="40" t="str">
        <f>(Tabla2[[#This Row],[FECHA ENTREGA]]&amp;Tabla2[[#This Row],[HORA ENTREGA]])</f>
        <v>461290,5</v>
      </c>
      <c r="AL2428" s="34" t="str">
        <f>IFERROR(HYPERLINK("https://wa.me/"&amp;Tabla2[[#This Row],[CONTACTO]]&amp;"?text="&amp;Tabla2[[#This Row],[Mensaje]]),"")</f>
        <v>https://wa.me/56940144795?text=Hola!%0AServicio del día 17-04%0A *Cliente:* LOG SERVICES SPA */ Cont: * HAMU4026414*/ HR Entrega: *12:00* /Dirección: *CLAUDIO ARRAU 8600, PUDAHUEL</v>
      </c>
    </row>
    <row r="2429" spans="1:38" s="15" customFormat="1" ht="16.5" customHeight="1" x14ac:dyDescent="0.2">
      <c r="A2429" s="15">
        <f>ROW(A2428)</f>
        <v>2428</v>
      </c>
      <c r="B2429" s="15">
        <f>IF(J2429=J2428,B2428+1,1)</f>
        <v>25</v>
      </c>
      <c r="C2429" s="15" t="s">
        <v>2040</v>
      </c>
      <c r="D2429" s="25" t="s">
        <v>39</v>
      </c>
      <c r="E2429" s="27">
        <v>504054</v>
      </c>
      <c r="F2429" s="27" t="s">
        <v>3749</v>
      </c>
      <c r="G2429" s="27" t="s">
        <v>41</v>
      </c>
      <c r="H2429" s="27">
        <v>6000</v>
      </c>
      <c r="I2429" s="27" t="s">
        <v>42</v>
      </c>
      <c r="J2429" s="28">
        <v>46129</v>
      </c>
      <c r="K2429" s="26">
        <v>0.5</v>
      </c>
      <c r="L2429" s="26"/>
      <c r="M2429" s="27" t="s">
        <v>688</v>
      </c>
      <c r="N2429" s="25">
        <f>IFERROR(VLOOKUP(M2429,Data!$J$1:$K$58,2,0),"")</f>
        <v>56950104102</v>
      </c>
      <c r="O2429" s="27" t="s">
        <v>552</v>
      </c>
      <c r="P2429" s="27"/>
      <c r="Q2429" s="27" t="s">
        <v>2042</v>
      </c>
      <c r="R2429" s="27" t="s">
        <v>218</v>
      </c>
      <c r="S2429" s="27" t="s">
        <v>688</v>
      </c>
      <c r="T2429" s="27"/>
      <c r="U2429" s="28">
        <v>46129</v>
      </c>
      <c r="X2429" s="27"/>
      <c r="Y2429" s="27"/>
      <c r="Z2429" s="29"/>
      <c r="AA2429" s="29">
        <v>0.54513888888888884</v>
      </c>
      <c r="AB2429" s="29">
        <v>0.59375</v>
      </c>
      <c r="AC2429" s="30">
        <v>46129</v>
      </c>
      <c r="AD2429" s="15" t="str">
        <f>IF(Tabla2[[#This Row],[HORA ENTREGA]]="DIRECTO","On time", IF(AA2429&lt;&gt;"",IF(Tabla2[[#This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29" s="15" t="str">
        <f>MID(Tabla2[[#This Row],[TIPO]],1,3)</f>
        <v xml:space="preserve">40 </v>
      </c>
      <c r="AF24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fanu3844608*/ HR Entrega: *12:00* /Dirección: *CLAUDIO ARRAU 8600, PUDAHUEL</v>
      </c>
      <c r="AG2429" s="38" t="str">
        <f>IFERROR(HYPERLINK("https://wa.me/"&amp;Tabla2[[#This Row],[CONTACTO]]&amp;"?text="&amp;Tabla2[[#This Row],[Mensaje]],"Enviar mensaje"),"")</f>
        <v>Enviar mensaje</v>
      </c>
      <c r="AH2429" s="15" t="str">
        <f>CONCATENATE(A2429,F2429)</f>
        <v>2428fanu3844608</v>
      </c>
      <c r="AI2429" s="15" t="str">
        <f>CONCATENATE("ENT-",A2429)</f>
        <v>ENT-2428</v>
      </c>
      <c r="AJ2429" s="15" t="str">
        <f>IF(Tabla2[[#This Row],[Op]]&lt;&gt;"","ENTREGA","")</f>
        <v>ENTREGA</v>
      </c>
      <c r="AK2429" s="40" t="str">
        <f>(Tabla2[[#This Row],[FECHA ENTREGA]]&amp;Tabla2[[#This Row],[HORA ENTREGA]])</f>
        <v>461290,5</v>
      </c>
      <c r="AL2429" s="34" t="str">
        <f>IFERROR(HYPERLINK("https://wa.me/"&amp;Tabla2[[#This Row],[CONTACTO]]&amp;"?text="&amp;Tabla2[[#This Row],[Mensaje]]),"")</f>
        <v>https://wa.me/56950104102?text=Hola!%0AServicio del día 17-04%0A *Cliente:* LOG SERVICES SPA */ Cont: * fanu3844608*/ HR Entrega: *12:00* /Dirección: *CLAUDIO ARRAU 8600, PUDAHUEL</v>
      </c>
    </row>
    <row r="2430" spans="1:38" s="15" customFormat="1" ht="16.5" customHeight="1" x14ac:dyDescent="0.2">
      <c r="A2430" s="15">
        <f>ROW(A2429)</f>
        <v>2429</v>
      </c>
      <c r="B2430" s="15">
        <f>IF(J2430=J2429,B2429+1,1)</f>
        <v>26</v>
      </c>
      <c r="C2430" s="15" t="s">
        <v>2040</v>
      </c>
      <c r="D2430" s="25" t="s">
        <v>39</v>
      </c>
      <c r="E2430" s="27">
        <v>504054</v>
      </c>
      <c r="F2430" s="27" t="s">
        <v>3750</v>
      </c>
      <c r="G2430" s="27" t="s">
        <v>41</v>
      </c>
      <c r="H2430" s="27">
        <v>6000</v>
      </c>
      <c r="I2430" s="27">
        <v>0.75902777777777775</v>
      </c>
      <c r="J2430" s="28">
        <v>46129</v>
      </c>
      <c r="K2430" s="26">
        <v>0.5</v>
      </c>
      <c r="L2430" s="26"/>
      <c r="M2430" s="27" t="s">
        <v>60</v>
      </c>
      <c r="N2430" s="25">
        <f>IFERROR(VLOOKUP(M2430,Data!$J$1:$K$58,2,0),"")</f>
        <v>56957438415</v>
      </c>
      <c r="O2430" s="27" t="s">
        <v>98</v>
      </c>
      <c r="P2430" s="27"/>
      <c r="Q2430" s="27" t="s">
        <v>2042</v>
      </c>
      <c r="R2430" s="27" t="s">
        <v>218</v>
      </c>
      <c r="S2430" s="27" t="s">
        <v>60</v>
      </c>
      <c r="T2430" s="27"/>
      <c r="U2430" s="28">
        <v>46129</v>
      </c>
      <c r="X2430" s="27"/>
      <c r="Y2430" s="27"/>
      <c r="Z2430" s="29"/>
      <c r="AA2430" s="29">
        <v>0.60833333333333328</v>
      </c>
      <c r="AB2430" s="29">
        <v>0.61944444444444446</v>
      </c>
      <c r="AC2430" s="30">
        <v>46129</v>
      </c>
      <c r="AD2430" s="15" t="str">
        <f>IF(Tabla2[[#This Row],[HORA ENTREGA]]="DIRECTO","On time", IF(AA2430&lt;&gt;"",IF(Tabla2[[#This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30" s="15" t="str">
        <f>MID(Tabla2[[#This Row],[TIPO]],1,3)</f>
        <v xml:space="preserve">40 </v>
      </c>
      <c r="AF24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FANU1761551*/ HR Entrega: *12:00* /Dirección: *CLAUDIO ARRAU 8600, PUDAHUEL</v>
      </c>
      <c r="AG2430" s="38" t="str">
        <f>IFERROR(HYPERLINK("https://wa.me/"&amp;Tabla2[[#This Row],[CONTACTO]]&amp;"?text="&amp;Tabla2[[#This Row],[Mensaje]],"Enviar mensaje"),"")</f>
        <v>Enviar mensaje</v>
      </c>
      <c r="AH2430" s="15" t="str">
        <f>CONCATENATE(A2430,F2430)</f>
        <v>2429FANU1761551</v>
      </c>
      <c r="AI2430" s="15" t="str">
        <f>CONCATENATE("ENT-",A2430)</f>
        <v>ENT-2429</v>
      </c>
      <c r="AJ2430" s="15" t="str">
        <f>IF(Tabla2[[#This Row],[Op]]&lt;&gt;"","ENTREGA","")</f>
        <v>ENTREGA</v>
      </c>
      <c r="AK2430" s="40" t="str">
        <f>(Tabla2[[#This Row],[FECHA ENTREGA]]&amp;Tabla2[[#This Row],[HORA ENTREGA]])</f>
        <v>461290,5</v>
      </c>
      <c r="AL2430" s="34" t="str">
        <f>IFERROR(HYPERLINK("https://wa.me/"&amp;Tabla2[[#This Row],[CONTACTO]]&amp;"?text="&amp;Tabla2[[#This Row],[Mensaje]]),"")</f>
        <v>https://wa.me/56957438415?text=Hola!%0AServicio del día 17-04%0A *Cliente:* LOG SERVICES SPA */ Cont: * FANU1761551*/ HR Entrega: *12:00* /Dirección: *CLAUDIO ARRAU 8600, PUDAHUEL</v>
      </c>
    </row>
    <row r="2431" spans="1:38" s="15" customFormat="1" ht="16.5" customHeight="1" x14ac:dyDescent="0.2">
      <c r="A2431" s="15">
        <f>ROW(A2430)</f>
        <v>2430</v>
      </c>
      <c r="B2431" s="15">
        <f>IF(J2431=J2430,B2430+1,1)</f>
        <v>27</v>
      </c>
      <c r="C2431" s="15" t="s">
        <v>2040</v>
      </c>
      <c r="D2431" s="25" t="s">
        <v>39</v>
      </c>
      <c r="E2431" s="27">
        <v>504054</v>
      </c>
      <c r="F2431" s="27" t="s">
        <v>3751</v>
      </c>
      <c r="G2431" s="27" t="s">
        <v>41</v>
      </c>
      <c r="H2431" s="27">
        <v>6000</v>
      </c>
      <c r="I2431" s="27">
        <v>0.7319444444444444</v>
      </c>
      <c r="J2431" s="28">
        <v>46129</v>
      </c>
      <c r="K2431" s="26">
        <v>0.5</v>
      </c>
      <c r="L2431" s="26"/>
      <c r="M2431" s="27" t="s">
        <v>347</v>
      </c>
      <c r="N2431" s="25">
        <f>IFERROR(VLOOKUP(M2431,Data!$J$1:$K$58,2,0),"")</f>
        <v>56976511010</v>
      </c>
      <c r="O2431" s="27" t="s">
        <v>516</v>
      </c>
      <c r="P2431" s="27"/>
      <c r="Q2431" s="27" t="s">
        <v>2042</v>
      </c>
      <c r="R2431" s="27" t="s">
        <v>218</v>
      </c>
      <c r="S2431" s="27" t="s">
        <v>3101</v>
      </c>
      <c r="T2431" s="27"/>
      <c r="U2431" s="28">
        <v>46129</v>
      </c>
      <c r="X2431" s="27"/>
      <c r="Y2431" s="27"/>
      <c r="Z2431" s="29"/>
      <c r="AA2431" s="29">
        <v>0.29166666666666669</v>
      </c>
      <c r="AB2431" s="29">
        <v>0.37152777777777779</v>
      </c>
      <c r="AC2431" s="30">
        <v>46129</v>
      </c>
      <c r="AD2431" s="15" t="str">
        <f>IF(Tabla2[[#This Row],[HORA ENTREGA]]="DIRECTO","On time", IF(AA2431&lt;&gt;"",IF(Tabla2[[#This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31" s="15" t="str">
        <f>MID(Tabla2[[#This Row],[TIPO]],1,3)</f>
        <v xml:space="preserve">40 </v>
      </c>
      <c r="AF24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HAMU3568940*/ HR Entrega: *12:00* /Dirección: *CLAUDIO ARRAU 8600, PUDAHUEL</v>
      </c>
      <c r="AG2431" s="38" t="str">
        <f>IFERROR(HYPERLINK("https://wa.me/"&amp;Tabla2[[#This Row],[CONTACTO]]&amp;"?text="&amp;Tabla2[[#This Row],[Mensaje]],"Enviar mensaje"),"")</f>
        <v>Enviar mensaje</v>
      </c>
      <c r="AH2431" s="15" t="str">
        <f>CONCATENATE(A2431,F2431)</f>
        <v>2430HAMU3568940</v>
      </c>
      <c r="AI2431" s="15" t="str">
        <f>CONCATENATE("ENT-",A2431)</f>
        <v>ENT-2430</v>
      </c>
      <c r="AJ2431" s="15" t="str">
        <f>IF(Tabla2[[#This Row],[Op]]&lt;&gt;"","ENTREGA","")</f>
        <v>ENTREGA</v>
      </c>
      <c r="AK2431" s="40" t="str">
        <f>(Tabla2[[#This Row],[FECHA ENTREGA]]&amp;Tabla2[[#This Row],[HORA ENTREGA]])</f>
        <v>461290,5</v>
      </c>
      <c r="AL2431" s="34" t="str">
        <f>IFERROR(HYPERLINK("https://wa.me/"&amp;Tabla2[[#This Row],[CONTACTO]]&amp;"?text="&amp;Tabla2[[#This Row],[Mensaje]]),"")</f>
        <v>https://wa.me/56976511010?text=Hola!%0AServicio del día 17-04%0A *Cliente:* LOG SERVICES SPA */ Cont: * HAMU3568940*/ HR Entrega: *12:00* /Dirección: *CLAUDIO ARRAU 8600, PUDAHUEL</v>
      </c>
    </row>
    <row r="2432" spans="1:38" s="15" customFormat="1" ht="16.5" customHeight="1" x14ac:dyDescent="0.2">
      <c r="A2432" s="15">
        <f>ROW(A2431)</f>
        <v>2431</v>
      </c>
      <c r="B2432" s="15">
        <f>IF(J2432=J2431,B2431+1,1)</f>
        <v>28</v>
      </c>
      <c r="C2432" s="15" t="s">
        <v>2040</v>
      </c>
      <c r="D2432" s="25" t="s">
        <v>39</v>
      </c>
      <c r="E2432" s="27">
        <v>504054</v>
      </c>
      <c r="F2432" s="27" t="s">
        <v>3752</v>
      </c>
      <c r="G2432" s="27" t="s">
        <v>41</v>
      </c>
      <c r="H2432" s="27">
        <v>6000</v>
      </c>
      <c r="I2432" s="27">
        <v>0.75486111111111109</v>
      </c>
      <c r="J2432" s="28">
        <v>46129</v>
      </c>
      <c r="K2432" s="26">
        <v>0.5</v>
      </c>
      <c r="L2432" s="26"/>
      <c r="M2432" s="27" t="s">
        <v>300</v>
      </c>
      <c r="N2432" s="25">
        <f>IFERROR(VLOOKUP(M2432,Data!$J$1:$K$58,2,0),"")</f>
        <v>56989844861</v>
      </c>
      <c r="O2432" s="27" t="s">
        <v>301</v>
      </c>
      <c r="P2432" s="27"/>
      <c r="Q2432" s="27" t="s">
        <v>2042</v>
      </c>
      <c r="R2432" s="27" t="s">
        <v>218</v>
      </c>
      <c r="S2432" s="27" t="s">
        <v>300</v>
      </c>
      <c r="T2432" s="27"/>
      <c r="U2432" s="28">
        <v>46129</v>
      </c>
      <c r="X2432" s="27"/>
      <c r="Y2432" s="27"/>
      <c r="Z2432" s="29"/>
      <c r="AA2432" s="29">
        <v>0.60069444444444442</v>
      </c>
      <c r="AB2432" s="29">
        <v>0.61111111111111116</v>
      </c>
      <c r="AC2432" s="30">
        <v>46129</v>
      </c>
      <c r="AD2432" s="15" t="str">
        <f>IF(Tabla2[[#This Row],[HORA ENTREGA]]="DIRECTO","On time", IF(AA2432&lt;&gt;"",IF(Tabla2[[#This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32" s="15" t="str">
        <f>MID(Tabla2[[#This Row],[TIPO]],1,3)</f>
        <v xml:space="preserve">40 </v>
      </c>
      <c r="AF24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LOG SERVICES SPA */ Cont: * HAMU3982631*/ HR Entrega: *12:00* /Dirección: *CLAUDIO ARRAU 8600, PUDAHUEL</v>
      </c>
      <c r="AG2432" s="38" t="str">
        <f>IFERROR(HYPERLINK("https://wa.me/"&amp;Tabla2[[#This Row],[CONTACTO]]&amp;"?text="&amp;Tabla2[[#This Row],[Mensaje]],"Enviar mensaje"),"")</f>
        <v>Enviar mensaje</v>
      </c>
      <c r="AH2432" s="15" t="str">
        <f>CONCATENATE(A2432,F2432)</f>
        <v>2431HAMU3982631</v>
      </c>
      <c r="AI2432" s="15" t="str">
        <f>CONCATENATE("ENT-",A2432)</f>
        <v>ENT-2431</v>
      </c>
      <c r="AJ2432" s="15" t="str">
        <f>IF(Tabla2[[#This Row],[Op]]&lt;&gt;"","ENTREGA","")</f>
        <v>ENTREGA</v>
      </c>
      <c r="AK2432" s="40" t="str">
        <f>(Tabla2[[#This Row],[FECHA ENTREGA]]&amp;Tabla2[[#This Row],[HORA ENTREGA]])</f>
        <v>461290,5</v>
      </c>
      <c r="AL2432" s="34" t="str">
        <f>IFERROR(HYPERLINK("https://wa.me/"&amp;Tabla2[[#This Row],[CONTACTO]]&amp;"?text="&amp;Tabla2[[#This Row],[Mensaje]]),"")</f>
        <v>https://wa.me/56989844861?text=Hola!%0AServicio del día 17-04%0A *Cliente:* LOG SERVICES SPA */ Cont: * HAMU3982631*/ HR Entrega: *12:00* /Dirección: *CLAUDIO ARRAU 8600, PUDAHUEL</v>
      </c>
    </row>
    <row r="2433" spans="1:38" s="15" customFormat="1" ht="16.5" customHeight="1" x14ac:dyDescent="0.2">
      <c r="A2433" s="15">
        <f>ROW(A2432)</f>
        <v>2432</v>
      </c>
      <c r="B2433" s="15">
        <f>IF(J2433=J2432,B2432+1,1)</f>
        <v>29</v>
      </c>
      <c r="C2433" s="15" t="s">
        <v>879</v>
      </c>
      <c r="D2433" s="25" t="s">
        <v>39</v>
      </c>
      <c r="E2433" s="27">
        <v>303104</v>
      </c>
      <c r="F2433" s="27" t="s">
        <v>3753</v>
      </c>
      <c r="G2433" s="27" t="s">
        <v>64</v>
      </c>
      <c r="H2433" s="27">
        <v>23218</v>
      </c>
      <c r="I2433" s="27" t="s">
        <v>42</v>
      </c>
      <c r="J2433" s="28">
        <v>46129</v>
      </c>
      <c r="K2433" s="26">
        <v>0.33333333333333331</v>
      </c>
      <c r="L2433" s="26"/>
      <c r="M2433" s="27" t="s">
        <v>341</v>
      </c>
      <c r="N2433" s="25">
        <f>IFERROR(VLOOKUP(M2433,Data!$J$1:$K$58,2,0),"")</f>
        <v>56950923536</v>
      </c>
      <c r="O2433" s="27" t="s">
        <v>105</v>
      </c>
      <c r="P2433" s="27"/>
      <c r="Q2433" s="27" t="s">
        <v>881</v>
      </c>
      <c r="R2433" s="27" t="s">
        <v>218</v>
      </c>
      <c r="S2433" s="27" t="s">
        <v>341</v>
      </c>
      <c r="T2433" s="27"/>
      <c r="U2433" s="28">
        <v>46129</v>
      </c>
      <c r="X2433" s="27"/>
      <c r="Y2433" s="27"/>
      <c r="Z2433" s="29"/>
      <c r="AA2433" s="29">
        <v>0.3263888888888889</v>
      </c>
      <c r="AB2433" s="29">
        <v>0.46180555555555558</v>
      </c>
      <c r="AC2433" s="30">
        <v>46129</v>
      </c>
      <c r="AD2433" s="15" t="str">
        <f>IF(Tabla2[[#This Row],[HORA ENTREGA]]="DIRECTO","On time", IF(AA2433&lt;&gt;"",IF(Tabla2[[#This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33" s="15" t="str">
        <f>MID(Tabla2[[#This Row],[TIPO]],1,3)</f>
        <v xml:space="preserve">20 </v>
      </c>
      <c r="AF24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MC GARCIA */ Cont: * HLBU3564360*/ HR Entrega: *08:00* /Dirección: *AV. DOCTOR AMADOR NEGHME 03639, LA PINTANA, BODEGA #41</v>
      </c>
      <c r="AG2433" s="38" t="str">
        <f>IFERROR(HYPERLINK("https://wa.me/"&amp;Tabla2[[#This Row],[CONTACTO]]&amp;"?text="&amp;Tabla2[[#This Row],[Mensaje]],"Enviar mensaje"),"")</f>
        <v>Enviar mensaje</v>
      </c>
      <c r="AH2433" s="15" t="str">
        <f>CONCATENATE(A2433,F2433)</f>
        <v>2432HLBU3564360</v>
      </c>
      <c r="AI2433" s="15" t="str">
        <f>CONCATENATE("ENT-",A2433)</f>
        <v>ENT-2432</v>
      </c>
      <c r="AJ2433" s="15" t="str">
        <f>IF(Tabla2[[#This Row],[Op]]&lt;&gt;"","ENTREGA","")</f>
        <v>ENTREGA</v>
      </c>
      <c r="AK2433" s="40" t="str">
        <f>(Tabla2[[#This Row],[FECHA ENTREGA]]&amp;Tabla2[[#This Row],[HORA ENTREGA]])</f>
        <v>461290,333333333333333</v>
      </c>
      <c r="AL2433" s="34" t="str">
        <f>IFERROR(HYPERLINK("https://wa.me/"&amp;Tabla2[[#This Row],[CONTACTO]]&amp;"?text="&amp;Tabla2[[#This Row],[Mensaje]]),"")</f>
        <v>https://wa.me/56950923536?text=Hola!%0AServicio del día 17-04%0A *Cliente:* MC GARCIA */ Cont: * HLBU3564360*/ HR Entrega: *08:00* /Dirección: *AV. DOCTOR AMADOR NEGHME 03639, LA PINTANA, BODEGA #41</v>
      </c>
    </row>
    <row r="2434" spans="1:38" s="15" customFormat="1" ht="16.5" customHeight="1" x14ac:dyDescent="0.2">
      <c r="A2434" s="15">
        <f>ROW(A2433)</f>
        <v>2433</v>
      </c>
      <c r="B2434" s="15">
        <f>IF(J2434=J2433,B2433+1,1)</f>
        <v>30</v>
      </c>
      <c r="C2434" s="15" t="s">
        <v>1554</v>
      </c>
      <c r="D2434" s="25" t="s">
        <v>39</v>
      </c>
      <c r="E2434" s="27">
        <v>189249</v>
      </c>
      <c r="F2434" s="27" t="s">
        <v>3754</v>
      </c>
      <c r="G2434" s="27" t="s">
        <v>41</v>
      </c>
      <c r="H2434" s="27">
        <v>27000</v>
      </c>
      <c r="I2434" s="27" t="s">
        <v>3755</v>
      </c>
      <c r="J2434" s="28">
        <v>46129</v>
      </c>
      <c r="K2434" s="26">
        <v>0.33333333333333331</v>
      </c>
      <c r="L2434" s="26"/>
      <c r="M2434" s="27" t="s">
        <v>158</v>
      </c>
      <c r="N2434" s="25">
        <f>IFERROR(VLOOKUP(M2434,Data!$J$1:$K$58,2,0),"")</f>
        <v>56931745801</v>
      </c>
      <c r="O2434" s="27" t="s">
        <v>370</v>
      </c>
      <c r="P2434" s="27"/>
      <c r="Q2434" s="27" t="s">
        <v>190</v>
      </c>
      <c r="R2434" s="27" t="s">
        <v>218</v>
      </c>
      <c r="S2434" s="27" t="s">
        <v>158</v>
      </c>
      <c r="T2434" s="27"/>
      <c r="U2434" s="28">
        <v>46129</v>
      </c>
      <c r="X2434" s="27"/>
      <c r="Y2434" s="27"/>
      <c r="Z2434" s="29"/>
      <c r="AA2434" s="29">
        <v>0.28194444444444444</v>
      </c>
      <c r="AB2434" s="29">
        <v>0.44444444444444442</v>
      </c>
      <c r="AC2434" s="30">
        <v>46129</v>
      </c>
      <c r="AD2434" s="15" t="str">
        <f>IF(Tabla2[[#This Row],[HORA ENTREGA]]="DIRECTO","On time", IF(AA2434&lt;&gt;"",IF(Tabla2[[#This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34" s="15" t="str">
        <f>MID(Tabla2[[#This Row],[TIPO]],1,3)</f>
        <v xml:space="preserve">40 </v>
      </c>
      <c r="AF24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PETROQUIMICA DOW */ Cont: * MRKU2419216*/ HR Entrega: *08:00* /Dirección: *AV. MARTA OSSA RUIZ 601 (CAMINO CASAS VIEJAS); MAIPU </v>
      </c>
      <c r="AG2434" s="38" t="str">
        <f>IFERROR(HYPERLINK("https://wa.me/"&amp;Tabla2[[#This Row],[CONTACTO]]&amp;"?text="&amp;Tabla2[[#This Row],[Mensaje]],"Enviar mensaje"),"")</f>
        <v>Enviar mensaje</v>
      </c>
      <c r="AH2434" s="15" t="str">
        <f>CONCATENATE(A2434,F2434)</f>
        <v>2433MRKU2419216</v>
      </c>
      <c r="AI2434" s="15" t="str">
        <f>CONCATENATE("ENT-",A2434)</f>
        <v>ENT-2433</v>
      </c>
      <c r="AJ2434" s="15" t="str">
        <f>IF(Tabla2[[#This Row],[Op]]&lt;&gt;"","ENTREGA","")</f>
        <v>ENTREGA</v>
      </c>
      <c r="AK2434" s="40" t="str">
        <f>(Tabla2[[#This Row],[FECHA ENTREGA]]&amp;Tabla2[[#This Row],[HORA ENTREGA]])</f>
        <v>461290,333333333333333</v>
      </c>
      <c r="AL2434" s="34" t="str">
        <f>IFERROR(HYPERLINK("https://wa.me/"&amp;Tabla2[[#This Row],[CONTACTO]]&amp;"?text="&amp;Tabla2[[#This Row],[Mensaje]]),"")</f>
        <v xml:space="preserve">https://wa.me/56931745801?text=Hola!%0AServicio del día 17-04%0A *Cliente:* PETROQUIMICA DOW */ Cont: * MRKU2419216*/ HR Entrega: *08:00* /Dirección: *AV. MARTA OSSA RUIZ 601 (CAMINO CASAS VIEJAS); MAIPU </v>
      </c>
    </row>
    <row r="2435" spans="1:38" s="15" customFormat="1" ht="16.5" customHeight="1" x14ac:dyDescent="0.2">
      <c r="A2435" s="15">
        <f>ROW(A2434)</f>
        <v>2434</v>
      </c>
      <c r="B2435" s="15">
        <f>IF(J2435=J2434,B2434+1,1)</f>
        <v>31</v>
      </c>
      <c r="C2435" s="15" t="s">
        <v>1554</v>
      </c>
      <c r="D2435" s="25" t="s">
        <v>39</v>
      </c>
      <c r="E2435" s="27">
        <v>189249</v>
      </c>
      <c r="F2435" s="27" t="s">
        <v>3756</v>
      </c>
      <c r="G2435" s="27" t="s">
        <v>41</v>
      </c>
      <c r="H2435" s="27">
        <v>27000</v>
      </c>
      <c r="I2435" s="27" t="s">
        <v>3757</v>
      </c>
      <c r="J2435" s="28">
        <v>46129</v>
      </c>
      <c r="K2435" s="26">
        <v>0.41666666666666669</v>
      </c>
      <c r="L2435" s="26"/>
      <c r="M2435" s="27" t="s">
        <v>180</v>
      </c>
      <c r="N2435" s="25">
        <f>IFERROR(VLOOKUP(M2435,Data!$J$1:$K$58,2,0),"")</f>
        <v>56956063271</v>
      </c>
      <c r="O2435" s="27" t="s">
        <v>384</v>
      </c>
      <c r="P2435" s="27"/>
      <c r="Q2435" s="27" t="s">
        <v>190</v>
      </c>
      <c r="R2435" s="27" t="s">
        <v>218</v>
      </c>
      <c r="S2435" s="27" t="s">
        <v>180</v>
      </c>
      <c r="T2435" s="27"/>
      <c r="U2435" s="28">
        <v>46129</v>
      </c>
      <c r="X2435" s="27"/>
      <c r="Y2435" s="27"/>
      <c r="Z2435" s="29"/>
      <c r="AA2435" s="29">
        <v>0.43333333333333335</v>
      </c>
      <c r="AB2435" s="29">
        <v>0.49305555555555558</v>
      </c>
      <c r="AC2435" s="30">
        <v>46129</v>
      </c>
      <c r="AD2435" s="15" t="str">
        <f>IF(Tabla2[[#This Row],[HORA ENTREGA]]="DIRECTO","On time", IF(AA2435&lt;&gt;"",IF(Tabla2[[#This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35" s="15" t="str">
        <f>MID(Tabla2[[#This Row],[TIPO]],1,3)</f>
        <v xml:space="preserve">40 </v>
      </c>
      <c r="AF24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PETROQUIMICA DOW */ Cont: * MSKU0664520*/ HR Entrega: *10:00* /Dirección: *AV. MARTA OSSA RUIZ 601 (CAMINO CASAS VIEJAS); MAIPU </v>
      </c>
      <c r="AG2435" s="38" t="str">
        <f>IFERROR(HYPERLINK("https://wa.me/"&amp;Tabla2[[#This Row],[CONTACTO]]&amp;"?text="&amp;Tabla2[[#This Row],[Mensaje]],"Enviar mensaje"),"")</f>
        <v>Enviar mensaje</v>
      </c>
      <c r="AH2435" s="15" t="str">
        <f>CONCATENATE(A2435,F2435)</f>
        <v>2434MSKU0664520</v>
      </c>
      <c r="AI2435" s="15" t="str">
        <f>CONCATENATE("ENT-",A2435)</f>
        <v>ENT-2434</v>
      </c>
      <c r="AJ2435" s="15" t="str">
        <f>IF(Tabla2[[#This Row],[Op]]&lt;&gt;"","ENTREGA","")</f>
        <v>ENTREGA</v>
      </c>
      <c r="AK2435" s="40" t="str">
        <f>(Tabla2[[#This Row],[FECHA ENTREGA]]&amp;Tabla2[[#This Row],[HORA ENTREGA]])</f>
        <v>461290,416666666666667</v>
      </c>
      <c r="AL2435" s="34" t="str">
        <f>IFERROR(HYPERLINK("https://wa.me/"&amp;Tabla2[[#This Row],[CONTACTO]]&amp;"?text="&amp;Tabla2[[#This Row],[Mensaje]]),"")</f>
        <v xml:space="preserve">https://wa.me/56956063271?text=Hola!%0AServicio del día 17-04%0A *Cliente:* PETROQUIMICA DOW */ Cont: * MSKU0664520*/ HR Entrega: *10:00* /Dirección: *AV. MARTA OSSA RUIZ 601 (CAMINO CASAS VIEJAS); MAIPU </v>
      </c>
    </row>
    <row r="2436" spans="1:38" s="15" customFormat="1" ht="16.5" customHeight="1" x14ac:dyDescent="0.2">
      <c r="A2436" s="15">
        <f>ROW(A2435)</f>
        <v>2435</v>
      </c>
      <c r="B2436" s="15">
        <f>IF(J2436=J2435,B2435+1,1)</f>
        <v>32</v>
      </c>
      <c r="C2436" s="15" t="s">
        <v>1554</v>
      </c>
      <c r="D2436" s="25" t="s">
        <v>39</v>
      </c>
      <c r="E2436" s="27">
        <v>189249</v>
      </c>
      <c r="F2436" s="27" t="s">
        <v>3758</v>
      </c>
      <c r="G2436" s="27" t="s">
        <v>41</v>
      </c>
      <c r="H2436" s="27">
        <v>27000</v>
      </c>
      <c r="I2436" s="27" t="s">
        <v>171</v>
      </c>
      <c r="J2436" s="28">
        <v>46129</v>
      </c>
      <c r="K2436" s="26">
        <v>0.5</v>
      </c>
      <c r="L2436" s="26"/>
      <c r="M2436" s="27" t="s">
        <v>211</v>
      </c>
      <c r="N2436" s="25">
        <f>IFERROR(VLOOKUP(M2436,Data!$J$1:$K$58,2,0),"")</f>
        <v>56961282379</v>
      </c>
      <c r="O2436" s="27" t="s">
        <v>91</v>
      </c>
      <c r="P2436" s="27"/>
      <c r="Q2436" s="27" t="s">
        <v>190</v>
      </c>
      <c r="R2436" s="27" t="s">
        <v>218</v>
      </c>
      <c r="S2436" s="27" t="s">
        <v>139</v>
      </c>
      <c r="T2436" s="27"/>
      <c r="U2436" s="28">
        <v>46129</v>
      </c>
      <c r="X2436" s="27"/>
      <c r="Y2436" s="27"/>
      <c r="Z2436" s="29"/>
      <c r="AA2436" s="29">
        <v>0.59722222222222221</v>
      </c>
      <c r="AB2436" s="29">
        <v>0.66666666666666663</v>
      </c>
      <c r="AC2436" s="30">
        <v>46129</v>
      </c>
      <c r="AD2436" s="15" t="str">
        <f>IF(Tabla2[[#This Row],[HORA ENTREGA]]="DIRECTO","On time", IF(AA2436&lt;&gt;"",IF(Tabla2[[#This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36" s="15" t="str">
        <f>MID(Tabla2[[#This Row],[TIPO]],1,3)</f>
        <v xml:space="preserve">40 </v>
      </c>
      <c r="AF24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PETROQUIMICA DOW */ Cont: * TCLU4949122*/ HR Entrega: *12:00* /Dirección: *AV. MARTA OSSA RUIZ 601 (CAMINO CASAS VIEJAS); MAIPU </v>
      </c>
      <c r="AG2436" s="38" t="str">
        <f>IFERROR(HYPERLINK("https://wa.me/"&amp;Tabla2[[#This Row],[CONTACTO]]&amp;"?text="&amp;Tabla2[[#This Row],[Mensaje]],"Enviar mensaje"),"")</f>
        <v>Enviar mensaje</v>
      </c>
      <c r="AH2436" s="15" t="str">
        <f>CONCATENATE(A2436,F2436)</f>
        <v>2435TCLU4949122</v>
      </c>
      <c r="AI2436" s="15" t="str">
        <f>CONCATENATE("ENT-",A2436)</f>
        <v>ENT-2435</v>
      </c>
      <c r="AJ2436" s="15" t="str">
        <f>IF(Tabla2[[#This Row],[Op]]&lt;&gt;"","ENTREGA","")</f>
        <v>ENTREGA</v>
      </c>
      <c r="AK2436" s="40" t="str">
        <f>(Tabla2[[#This Row],[FECHA ENTREGA]]&amp;Tabla2[[#This Row],[HORA ENTREGA]])</f>
        <v>461290,5</v>
      </c>
      <c r="AL2436" s="34" t="str">
        <f>IFERROR(HYPERLINK("https://wa.me/"&amp;Tabla2[[#This Row],[CONTACTO]]&amp;"?text="&amp;Tabla2[[#This Row],[Mensaje]]),"")</f>
        <v xml:space="preserve">https://wa.me/56961282379?text=Hola!%0AServicio del día 17-04%0A *Cliente:* PETROQUIMICA DOW */ Cont: * TCLU4949122*/ HR Entrega: *12:00* /Dirección: *AV. MARTA OSSA RUIZ 601 (CAMINO CASAS VIEJAS); MAIPU </v>
      </c>
    </row>
    <row r="2437" spans="1:38" s="15" customFormat="1" ht="16.5" customHeight="1" x14ac:dyDescent="0.2">
      <c r="A2437" s="15">
        <f>ROW(A2436)</f>
        <v>2436</v>
      </c>
      <c r="B2437" s="15">
        <f>IF(J2437=J2436,B2436+1,1)</f>
        <v>33</v>
      </c>
      <c r="C2437" s="15" t="s">
        <v>3160</v>
      </c>
      <c r="D2437" s="25" t="s">
        <v>39</v>
      </c>
      <c r="E2437" s="27">
        <v>805490</v>
      </c>
      <c r="F2437" s="27" t="s">
        <v>3759</v>
      </c>
      <c r="G2437" s="27" t="s">
        <v>41</v>
      </c>
      <c r="H2437" s="27">
        <v>24100</v>
      </c>
      <c r="I2437" s="27" t="s">
        <v>3760</v>
      </c>
      <c r="J2437" s="28">
        <v>46129</v>
      </c>
      <c r="K2437" s="26">
        <v>0.33333333333333331</v>
      </c>
      <c r="L2437" s="26"/>
      <c r="M2437" s="27" t="s">
        <v>211</v>
      </c>
      <c r="N2437" s="25">
        <f>IFERROR(VLOOKUP(M2437,Data!$J$1:$K$58,2,0),"")</f>
        <v>56961282379</v>
      </c>
      <c r="O2437" s="27" t="s">
        <v>212</v>
      </c>
      <c r="P2437" s="27"/>
      <c r="Q2437" s="27" t="s">
        <v>3163</v>
      </c>
      <c r="R2437" s="27" t="s">
        <v>662</v>
      </c>
      <c r="S2437" s="27" t="s">
        <v>211</v>
      </c>
      <c r="T2437" s="27"/>
      <c r="U2437" s="28">
        <v>46129</v>
      </c>
      <c r="X2437" s="27"/>
      <c r="Y2437" s="27"/>
      <c r="Z2437" s="29"/>
      <c r="AA2437" s="29">
        <v>0.3215277777777778</v>
      </c>
      <c r="AB2437" s="29">
        <v>0.40416666666666667</v>
      </c>
      <c r="AC2437" s="30">
        <v>46129</v>
      </c>
      <c r="AD2437" s="15" t="str">
        <f>IF(Tabla2[[#This Row],[HORA ENTREGA]]="DIRECTO","On time", IF(AA2437&lt;&gt;"",IF(Tabla2[[#This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37" s="15" t="str">
        <f>MID(Tabla2[[#This Row],[TIPO]],1,3)</f>
        <v xml:space="preserve">40 </v>
      </c>
      <c r="AF24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PRODALAM S.A. */ Cont: * MSKU1819550*/ HR Entrega: *08:00* /Dirección: *ALBERTO PEPPER 1610, RENCA.</v>
      </c>
      <c r="AG2437" s="38" t="str">
        <f>IFERROR(HYPERLINK("https://wa.me/"&amp;Tabla2[[#This Row],[CONTACTO]]&amp;"?text="&amp;Tabla2[[#This Row],[Mensaje]],"Enviar mensaje"),"")</f>
        <v>Enviar mensaje</v>
      </c>
      <c r="AH2437" s="15" t="str">
        <f>CONCATENATE(A2437,F2437)</f>
        <v>2436MSKU1819550</v>
      </c>
      <c r="AI2437" s="15" t="str">
        <f>CONCATENATE("ENT-",A2437)</f>
        <v>ENT-2436</v>
      </c>
      <c r="AJ2437" s="15" t="str">
        <f>IF(Tabla2[[#This Row],[Op]]&lt;&gt;"","ENTREGA","")</f>
        <v>ENTREGA</v>
      </c>
      <c r="AK2437" s="40" t="str">
        <f>(Tabla2[[#This Row],[FECHA ENTREGA]]&amp;Tabla2[[#This Row],[HORA ENTREGA]])</f>
        <v>461290,333333333333333</v>
      </c>
      <c r="AL2437" s="34" t="str">
        <f>IFERROR(HYPERLINK("https://wa.me/"&amp;Tabla2[[#This Row],[CONTACTO]]&amp;"?text="&amp;Tabla2[[#This Row],[Mensaje]]),"")</f>
        <v>https://wa.me/56961282379?text=Hola!%0AServicio del día 17-04%0A *Cliente:* PRODALAM S.A. */ Cont: * MSKU1819550*/ HR Entrega: *08:00* /Dirección: *ALBERTO PEPPER 1610, RENCA.</v>
      </c>
    </row>
    <row r="2438" spans="1:38" s="15" customFormat="1" ht="16.5" customHeight="1" x14ac:dyDescent="0.2">
      <c r="A2438" s="15">
        <f>ROW(A2437)</f>
        <v>2437</v>
      </c>
      <c r="B2438" s="15">
        <f>IF(J2438=J2437,B2437+1,1)</f>
        <v>34</v>
      </c>
      <c r="C2438" s="15" t="s">
        <v>3160</v>
      </c>
      <c r="D2438" s="25" t="s">
        <v>39</v>
      </c>
      <c r="E2438" s="27">
        <v>805490</v>
      </c>
      <c r="F2438" s="27" t="s">
        <v>3761</v>
      </c>
      <c r="G2438" s="27" t="s">
        <v>41</v>
      </c>
      <c r="H2438" s="27">
        <v>24100</v>
      </c>
      <c r="I2438" s="27" t="s">
        <v>3762</v>
      </c>
      <c r="J2438" s="28">
        <v>46129</v>
      </c>
      <c r="K2438" s="26">
        <v>0.375</v>
      </c>
      <c r="L2438" s="26"/>
      <c r="M2438" s="27" t="s">
        <v>300</v>
      </c>
      <c r="N2438" s="25">
        <f>IFERROR(VLOOKUP(M2438,Data!$J$1:$K$58,2,0),"")</f>
        <v>56989844861</v>
      </c>
      <c r="O2438" s="27" t="s">
        <v>301</v>
      </c>
      <c r="P2438" s="27"/>
      <c r="Q2438" s="27" t="s">
        <v>3163</v>
      </c>
      <c r="R2438" s="27" t="s">
        <v>662</v>
      </c>
      <c r="S2438" s="27" t="s">
        <v>300</v>
      </c>
      <c r="T2438" s="27"/>
      <c r="U2438" s="28">
        <v>46129</v>
      </c>
      <c r="X2438" s="27"/>
      <c r="Y2438" s="27"/>
      <c r="Z2438" s="29"/>
      <c r="AA2438" s="29">
        <v>0.35972222222222222</v>
      </c>
      <c r="AB2438" s="29">
        <v>0.4375</v>
      </c>
      <c r="AC2438" s="30">
        <v>46129</v>
      </c>
      <c r="AD2438" s="15" t="str">
        <f>IF(Tabla2[[#This Row],[HORA ENTREGA]]="DIRECTO","On time", IF(AA2438&lt;&gt;"",IF(Tabla2[[#This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38" s="15" t="str">
        <f>MID(Tabla2[[#This Row],[TIPO]],1,3)</f>
        <v xml:space="preserve">40 </v>
      </c>
      <c r="AF24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PRODALAM S.A. */ Cont: * MRSU9313044*/ HR Entrega: *09:00* /Dirección: *ALBERTO PEPPER 1610, RENCA.</v>
      </c>
      <c r="AG2438" s="38" t="str">
        <f>IFERROR(HYPERLINK("https://wa.me/"&amp;Tabla2[[#This Row],[CONTACTO]]&amp;"?text="&amp;Tabla2[[#This Row],[Mensaje]],"Enviar mensaje"),"")</f>
        <v>Enviar mensaje</v>
      </c>
      <c r="AH2438" s="15" t="str">
        <f>CONCATENATE(A2438,F2438)</f>
        <v>2437MRSU9313044</v>
      </c>
      <c r="AI2438" s="15" t="str">
        <f>CONCATENATE("ENT-",A2438)</f>
        <v>ENT-2437</v>
      </c>
      <c r="AJ2438" s="15" t="str">
        <f>IF(Tabla2[[#This Row],[Op]]&lt;&gt;"","ENTREGA","")</f>
        <v>ENTREGA</v>
      </c>
      <c r="AK2438" s="40" t="str">
        <f>(Tabla2[[#This Row],[FECHA ENTREGA]]&amp;Tabla2[[#This Row],[HORA ENTREGA]])</f>
        <v>461290,375</v>
      </c>
      <c r="AL2438" s="34" t="str">
        <f>IFERROR(HYPERLINK("https://wa.me/"&amp;Tabla2[[#This Row],[CONTACTO]]&amp;"?text="&amp;Tabla2[[#This Row],[Mensaje]]),"")</f>
        <v>https://wa.me/56989844861?text=Hola!%0AServicio del día 17-04%0A *Cliente:* PRODALAM S.A. */ Cont: * MRSU9313044*/ HR Entrega: *09:00* /Dirección: *ALBERTO PEPPER 1610, RENCA.</v>
      </c>
    </row>
    <row r="2439" spans="1:38" s="15" customFormat="1" ht="16.5" customHeight="1" x14ac:dyDescent="0.2">
      <c r="A2439" s="15">
        <f>ROW(A2438)</f>
        <v>2438</v>
      </c>
      <c r="B2439" s="15">
        <f>IF(J2439=J2438,B2438+1,1)</f>
        <v>35</v>
      </c>
      <c r="C2439" s="15" t="s">
        <v>3160</v>
      </c>
      <c r="D2439" s="25" t="s">
        <v>39</v>
      </c>
      <c r="E2439" s="27">
        <v>805254</v>
      </c>
      <c r="F2439" s="27" t="s">
        <v>3763</v>
      </c>
      <c r="G2439" s="27" t="s">
        <v>41</v>
      </c>
      <c r="H2439" s="27">
        <v>11766</v>
      </c>
      <c r="I2439" s="27" t="s">
        <v>42</v>
      </c>
      <c r="J2439" s="28">
        <v>46129</v>
      </c>
      <c r="K2439" s="26">
        <v>0.45833333333333331</v>
      </c>
      <c r="L2439" s="26"/>
      <c r="M2439" s="27" t="s">
        <v>112</v>
      </c>
      <c r="N2439" s="25">
        <f>IFERROR(VLOOKUP(M2439,Data!$J$1:$K$58,2,0),"")</f>
        <v>56990025702</v>
      </c>
      <c r="O2439" s="27" t="s">
        <v>61</v>
      </c>
      <c r="P2439" s="27"/>
      <c r="Q2439" s="27" t="s">
        <v>3163</v>
      </c>
      <c r="R2439" s="27" t="s">
        <v>218</v>
      </c>
      <c r="S2439" s="27" t="s">
        <v>112</v>
      </c>
      <c r="T2439" s="27"/>
      <c r="U2439" s="28">
        <v>46129</v>
      </c>
      <c r="X2439" s="27"/>
      <c r="Y2439" s="27"/>
      <c r="Z2439" s="29"/>
      <c r="AA2439" s="29">
        <v>0.48958333333333331</v>
      </c>
      <c r="AB2439" s="29">
        <v>0.54513888888888884</v>
      </c>
      <c r="AC2439" s="30">
        <v>46129</v>
      </c>
      <c r="AD2439" s="15" t="str">
        <f>IF(Tabla2[[#This Row],[HORA ENTREGA]]="DIRECTO","On time", IF(AA2439&lt;&gt;"",IF(Tabla2[[#This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39" s="15" t="str">
        <f>MID(Tabla2[[#This Row],[TIPO]],1,3)</f>
        <v xml:space="preserve">40 </v>
      </c>
      <c r="AF24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PRODALAM S.A. */ Cont: * MRSU5840181*/ HR Entrega: *11:00* /Dirección: *ALBERTO PEPPER 1610, RENCA.</v>
      </c>
      <c r="AG2439" s="38" t="str">
        <f>IFERROR(HYPERLINK("https://wa.me/"&amp;Tabla2[[#This Row],[CONTACTO]]&amp;"?text="&amp;Tabla2[[#This Row],[Mensaje]],"Enviar mensaje"),"")</f>
        <v>Enviar mensaje</v>
      </c>
      <c r="AH2439" s="15" t="str">
        <f>CONCATENATE(A2439,F2439)</f>
        <v>2438MRSU5840181</v>
      </c>
      <c r="AI2439" s="15" t="str">
        <f>CONCATENATE("ENT-",A2439)</f>
        <v>ENT-2438</v>
      </c>
      <c r="AJ2439" s="15" t="str">
        <f>IF(Tabla2[[#This Row],[Op]]&lt;&gt;"","ENTREGA","")</f>
        <v>ENTREGA</v>
      </c>
      <c r="AK2439" s="40" t="str">
        <f>(Tabla2[[#This Row],[FECHA ENTREGA]]&amp;Tabla2[[#This Row],[HORA ENTREGA]])</f>
        <v>461290,458333333333333</v>
      </c>
      <c r="AL2439" s="34" t="str">
        <f>IFERROR(HYPERLINK("https://wa.me/"&amp;Tabla2[[#This Row],[CONTACTO]]&amp;"?text="&amp;Tabla2[[#This Row],[Mensaje]]),"")</f>
        <v>https://wa.me/56990025702?text=Hola!%0AServicio del día 17-04%0A *Cliente:* PRODALAM S.A. */ Cont: * MRSU5840181*/ HR Entrega: *11:00* /Dirección: *ALBERTO PEPPER 1610, RENCA.</v>
      </c>
    </row>
    <row r="2440" spans="1:38" s="15" customFormat="1" ht="16.5" customHeight="1" x14ac:dyDescent="0.2">
      <c r="A2440" s="15">
        <f>ROW(A2439)</f>
        <v>2439</v>
      </c>
      <c r="B2440" s="15">
        <f>IF(J2440=J2439,B2439+1,1)</f>
        <v>36</v>
      </c>
      <c r="C2440" s="15" t="s">
        <v>213</v>
      </c>
      <c r="D2440" s="25" t="s">
        <v>39</v>
      </c>
      <c r="E2440" s="27">
        <v>299234</v>
      </c>
      <c r="F2440" s="27" t="s">
        <v>3764</v>
      </c>
      <c r="G2440" s="27" t="s">
        <v>465</v>
      </c>
      <c r="H2440" s="27">
        <v>2840</v>
      </c>
      <c r="I2440" s="27" t="s">
        <v>42</v>
      </c>
      <c r="J2440" s="28">
        <v>46129</v>
      </c>
      <c r="K2440" s="26">
        <v>0.375</v>
      </c>
      <c r="L2440" s="26"/>
      <c r="M2440" s="27" t="s">
        <v>176</v>
      </c>
      <c r="N2440" s="25">
        <f>IFERROR(VLOOKUP(M2440,Data!$J$1:$K$58,2,0),"")</f>
        <v>56968463649</v>
      </c>
      <c r="O2440" s="27" t="s">
        <v>177</v>
      </c>
      <c r="P2440" s="27"/>
      <c r="Q2440" s="27" t="s">
        <v>3701</v>
      </c>
      <c r="R2440" s="27" t="s">
        <v>1593</v>
      </c>
      <c r="S2440" s="27" t="s">
        <v>3141</v>
      </c>
      <c r="T2440" s="27"/>
      <c r="U2440" s="28">
        <v>46129</v>
      </c>
      <c r="X2440" s="27"/>
      <c r="Y2440" s="27"/>
      <c r="Z2440" s="29"/>
      <c r="AA2440" s="29">
        <v>0.3298611111111111</v>
      </c>
      <c r="AB2440" s="29">
        <v>0.50347222222222221</v>
      </c>
      <c r="AC2440" s="30">
        <v>46129</v>
      </c>
      <c r="AD2440" s="15" t="str">
        <f>IF(Tabla2[[#This Row],[HORA ENTREGA]]="DIRECTO","On time", IF(AA2440&lt;&gt;"",IF(Tabla2[[#This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0" s="15" t="str">
        <f>MID(Tabla2[[#This Row],[TIPO]],1,3)</f>
        <v xml:space="preserve">40 </v>
      </c>
      <c r="AF24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PTM CHILE LTDA */ Cont: * msmu7265353*/ HR Entrega: *09:00* /Dirección: *Issa Pichara 830 Bodega 5D</v>
      </c>
      <c r="AG2440" s="38" t="str">
        <f>IFERROR(HYPERLINK("https://wa.me/"&amp;Tabla2[[#This Row],[CONTACTO]]&amp;"?text="&amp;Tabla2[[#This Row],[Mensaje]],"Enviar mensaje"),"")</f>
        <v>Enviar mensaje</v>
      </c>
      <c r="AH2440" s="15" t="str">
        <f>CONCATENATE(A2440,F2440)</f>
        <v>2439msmu7265353</v>
      </c>
      <c r="AI2440" s="15" t="str">
        <f>CONCATENATE("ENT-",A2440)</f>
        <v>ENT-2439</v>
      </c>
      <c r="AJ2440" s="15" t="str">
        <f>IF(Tabla2[[#This Row],[Op]]&lt;&gt;"","ENTREGA","")</f>
        <v>ENTREGA</v>
      </c>
      <c r="AK2440" s="40" t="str">
        <f>(Tabla2[[#This Row],[FECHA ENTREGA]]&amp;Tabla2[[#This Row],[HORA ENTREGA]])</f>
        <v>461290,375</v>
      </c>
      <c r="AL2440" s="34" t="str">
        <f>IFERROR(HYPERLINK("https://wa.me/"&amp;Tabla2[[#This Row],[CONTACTO]]&amp;"?text="&amp;Tabla2[[#This Row],[Mensaje]]),"")</f>
        <v>https://wa.me/56968463649?text=Hola!%0AServicio del día 17-04%0A *Cliente:* PTM CHILE LTDA */ Cont: * msmu7265353*/ HR Entrega: *09:00* /Dirección: *Issa Pichara 830 Bodega 5D</v>
      </c>
    </row>
    <row r="2441" spans="1:38" s="15" customFormat="1" ht="16.5" customHeight="1" x14ac:dyDescent="0.2">
      <c r="A2441" s="15">
        <f>ROW(A2440)</f>
        <v>2440</v>
      </c>
      <c r="B2441" s="15">
        <f>IF(J2441=J2440,B2440+1,1)</f>
        <v>37</v>
      </c>
      <c r="C2441" s="15" t="s">
        <v>219</v>
      </c>
      <c r="D2441" s="25" t="s">
        <v>39</v>
      </c>
      <c r="E2441" s="27">
        <v>103105</v>
      </c>
      <c r="F2441" s="27" t="s">
        <v>3765</v>
      </c>
      <c r="G2441" s="27" t="s">
        <v>64</v>
      </c>
      <c r="H2441" s="27">
        <v>23800</v>
      </c>
      <c r="I2441" s="27" t="s">
        <v>42</v>
      </c>
      <c r="J2441" s="28">
        <v>46129</v>
      </c>
      <c r="K2441" s="26">
        <v>0.29166666666666669</v>
      </c>
      <c r="L2441" s="26" t="s">
        <v>3363</v>
      </c>
      <c r="M2441" s="27" t="s">
        <v>51</v>
      </c>
      <c r="N2441" s="25">
        <f>IFERROR(VLOOKUP(M2441,Data!$J$1:$K$58,2,0),"")</f>
        <v>56967256951</v>
      </c>
      <c r="O2441" s="27" t="s">
        <v>52</v>
      </c>
      <c r="P2441" s="27"/>
      <c r="Q2441" s="27" t="s">
        <v>229</v>
      </c>
      <c r="R2441" s="27" t="s">
        <v>69</v>
      </c>
      <c r="S2441" s="27" t="s">
        <v>3219</v>
      </c>
      <c r="T2441" s="27"/>
      <c r="U2441" s="28">
        <v>46129</v>
      </c>
      <c r="X2441" s="27"/>
      <c r="Y2441" s="27"/>
      <c r="Z2441" s="29"/>
      <c r="AA2441" s="29">
        <v>0.28680555555555554</v>
      </c>
      <c r="AB2441" s="29">
        <v>0.375</v>
      </c>
      <c r="AC2441" s="30">
        <v>46129</v>
      </c>
      <c r="AD2441" s="15" t="str">
        <f>IF(Tabla2[[#This Row],[HORA ENTREGA]]="DIRECTO","On time", IF(AA2441&lt;&gt;"",IF(Tabla2[[#This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1" s="15" t="str">
        <f>MID(Tabla2[[#This Row],[TIPO]],1,3)</f>
        <v xml:space="preserve">20 </v>
      </c>
      <c r="AF24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RENDIC S.A. */ Cont: * HLBU2621681*/ HR Entrega: *07:00* /Dirección: *Avenida Miraflores 9700-Bodega 4C, PUDAHUEL</v>
      </c>
      <c r="AG2441" s="38" t="str">
        <f>IFERROR(HYPERLINK("https://wa.me/"&amp;Tabla2[[#This Row],[CONTACTO]]&amp;"?text="&amp;Tabla2[[#This Row],[Mensaje]],"Enviar mensaje"),"")</f>
        <v>Enviar mensaje</v>
      </c>
      <c r="AH2441" s="15" t="str">
        <f>CONCATENATE(A2441,F2441)</f>
        <v>2440HLBU2621681</v>
      </c>
      <c r="AI2441" s="15" t="str">
        <f>CONCATENATE("ENT-",A2441)</f>
        <v>ENT-2440</v>
      </c>
      <c r="AJ2441" s="15" t="str">
        <f>IF(Tabla2[[#This Row],[Op]]&lt;&gt;"","ENTREGA","")</f>
        <v>ENTREGA</v>
      </c>
      <c r="AK2441" s="40" t="str">
        <f>(Tabla2[[#This Row],[FECHA ENTREGA]]&amp;Tabla2[[#This Row],[HORA ENTREGA]])</f>
        <v>461290,291666666666667</v>
      </c>
      <c r="AL2441" s="34" t="str">
        <f>IFERROR(HYPERLINK("https://wa.me/"&amp;Tabla2[[#This Row],[CONTACTO]]&amp;"?text="&amp;Tabla2[[#This Row],[Mensaje]]),"")</f>
        <v>https://wa.me/56967256951?text=Hola!%0AServicio del día 17-04%0A *Cliente:* RENDIC S.A. */ Cont: * HLBU2621681*/ HR Entrega: *07:00* /Dirección: *Avenida Miraflores 9700-Bodega 4C, PUDAHUEL</v>
      </c>
    </row>
    <row r="2442" spans="1:38" s="15" customFormat="1" ht="16.5" customHeight="1" x14ac:dyDescent="0.2">
      <c r="A2442" s="15">
        <f>ROW(A2441)</f>
        <v>2441</v>
      </c>
      <c r="B2442" s="15">
        <f>IF(J2442=J2441,B2441+1,1)</f>
        <v>38</v>
      </c>
      <c r="C2442" s="15" t="s">
        <v>219</v>
      </c>
      <c r="D2442" s="25" t="s">
        <v>39</v>
      </c>
      <c r="E2442" s="27">
        <v>102894</v>
      </c>
      <c r="F2442" s="27" t="s">
        <v>3766</v>
      </c>
      <c r="G2442" s="27" t="s">
        <v>41</v>
      </c>
      <c r="H2442" s="27">
        <v>19164</v>
      </c>
      <c r="I2442" s="27" t="s">
        <v>42</v>
      </c>
      <c r="J2442" s="28">
        <v>46129</v>
      </c>
      <c r="K2442" s="26">
        <v>0.3125</v>
      </c>
      <c r="L2442" s="26"/>
      <c r="M2442" s="27" t="s">
        <v>161</v>
      </c>
      <c r="N2442" s="25">
        <f>IFERROR(VLOOKUP(M2442,Data!$J$1:$K$58,2,0),"")</f>
        <v>56966749408</v>
      </c>
      <c r="O2442" s="27" t="s">
        <v>162</v>
      </c>
      <c r="P2442" s="27"/>
      <c r="Q2442" s="27" t="s">
        <v>227</v>
      </c>
      <c r="R2442" s="27" t="s">
        <v>3007</v>
      </c>
      <c r="S2442" s="27" t="s">
        <v>161</v>
      </c>
      <c r="T2442" s="27"/>
      <c r="U2442" s="28">
        <v>46130</v>
      </c>
      <c r="X2442" s="27"/>
      <c r="Y2442" s="27"/>
      <c r="Z2442" s="29"/>
      <c r="AA2442" s="29">
        <v>8.6805555555555552E-2</v>
      </c>
      <c r="AB2442" s="29">
        <v>0.49305555555555558</v>
      </c>
      <c r="AC2442" s="30">
        <v>46129</v>
      </c>
      <c r="AD2442" s="15" t="str">
        <f>IF(Tabla2[[#This Row],[HORA ENTREGA]]="DIRECTO","On time", IF(AA2442&lt;&gt;"",IF(Tabla2[[#This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2" s="15" t="str">
        <f>MID(Tabla2[[#This Row],[TIPO]],1,3)</f>
        <v xml:space="preserve">40 </v>
      </c>
      <c r="AF24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RENDIC S.A. */ Cont: * HLBU2797686*/ HR Entrega: *07:30* /Dirección: *PARCELA 109 A COQUIMBO</v>
      </c>
      <c r="AG2442" s="38" t="str">
        <f>IFERROR(HYPERLINK("https://wa.me/"&amp;Tabla2[[#This Row],[CONTACTO]]&amp;"?text="&amp;Tabla2[[#This Row],[Mensaje]],"Enviar mensaje"),"")</f>
        <v>Enviar mensaje</v>
      </c>
      <c r="AH2442" s="15" t="str">
        <f>CONCATENATE(A2442,F2442)</f>
        <v>2441HLBU2797686</v>
      </c>
      <c r="AI2442" s="15" t="str">
        <f>CONCATENATE("ENT-",A2442)</f>
        <v>ENT-2441</v>
      </c>
      <c r="AJ2442" s="15" t="str">
        <f>IF(Tabla2[[#This Row],[Op]]&lt;&gt;"","ENTREGA","")</f>
        <v>ENTREGA</v>
      </c>
      <c r="AK2442" s="40" t="str">
        <f>(Tabla2[[#This Row],[FECHA ENTREGA]]&amp;Tabla2[[#This Row],[HORA ENTREGA]])</f>
        <v>461290,3125</v>
      </c>
      <c r="AL2442" s="34" t="str">
        <f>IFERROR(HYPERLINK("https://wa.me/"&amp;Tabla2[[#This Row],[CONTACTO]]&amp;"?text="&amp;Tabla2[[#This Row],[Mensaje]]),"")</f>
        <v>https://wa.me/56966749408?text=Hola!%0AServicio del día 17-04%0A *Cliente:* RENDIC S.A. */ Cont: * HLBU2797686*/ HR Entrega: *07:30* /Dirección: *PARCELA 109 A COQUIMBO</v>
      </c>
    </row>
    <row r="2443" spans="1:38" s="15" customFormat="1" ht="16.5" customHeight="1" x14ac:dyDescent="0.2">
      <c r="A2443" s="15">
        <f>ROW(A2442)</f>
        <v>2442</v>
      </c>
      <c r="B2443" s="15">
        <f>IF(J2443=J2442,B2442+1,1)</f>
        <v>39</v>
      </c>
      <c r="C2443" s="15" t="s">
        <v>219</v>
      </c>
      <c r="D2443" s="25" t="s">
        <v>39</v>
      </c>
      <c r="E2443" s="27">
        <v>102970</v>
      </c>
      <c r="F2443" s="27" t="s">
        <v>3767</v>
      </c>
      <c r="G2443" s="27" t="s">
        <v>41</v>
      </c>
      <c r="H2443" s="27">
        <v>29700</v>
      </c>
      <c r="I2443" s="27" t="s">
        <v>42</v>
      </c>
      <c r="J2443" s="28">
        <v>46129</v>
      </c>
      <c r="K2443" s="26">
        <v>0.375</v>
      </c>
      <c r="L2443" s="26"/>
      <c r="M2443" s="27" t="s">
        <v>82</v>
      </c>
      <c r="N2443" s="25">
        <f>IFERROR(VLOOKUP(M2443,Data!$J$1:$K$58,2,0),"")</f>
        <v>56944277110</v>
      </c>
      <c r="O2443" s="27" t="s">
        <v>83</v>
      </c>
      <c r="P2443" s="27"/>
      <c r="Q2443" s="27" t="s">
        <v>229</v>
      </c>
      <c r="R2443" s="27" t="s">
        <v>74</v>
      </c>
      <c r="S2443" s="27" t="s">
        <v>82</v>
      </c>
      <c r="T2443" s="27"/>
      <c r="U2443" s="28">
        <v>46129</v>
      </c>
      <c r="X2443" s="27"/>
      <c r="Y2443" s="27"/>
      <c r="Z2443" s="29"/>
      <c r="AA2443" s="29">
        <v>0.3576388888888889</v>
      </c>
      <c r="AB2443" s="29">
        <v>0.40972222222222221</v>
      </c>
      <c r="AC2443" s="30">
        <v>46129</v>
      </c>
      <c r="AD2443" s="15" t="str">
        <f>IF(Tabla2[[#This Row],[HORA ENTREGA]]="DIRECTO","On time", IF(AA2443&lt;&gt;"",IF(Tabla2[[#This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3" s="15" t="str">
        <f>MID(Tabla2[[#This Row],[TIPO]],1,3)</f>
        <v xml:space="preserve">40 </v>
      </c>
      <c r="AF24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RENDIC S.A. */ Cont: * FFAU3014314*/ HR Entrega: *09:00* /Dirección: *Avenida Miraflores 9700-Bodega 4C, PUDAHUEL</v>
      </c>
      <c r="AG2443" s="38" t="str">
        <f>IFERROR(HYPERLINK("https://wa.me/"&amp;Tabla2[[#This Row],[CONTACTO]]&amp;"?text="&amp;Tabla2[[#This Row],[Mensaje]],"Enviar mensaje"),"")</f>
        <v>Enviar mensaje</v>
      </c>
      <c r="AH2443" s="15" t="str">
        <f>CONCATENATE(A2443,F2443)</f>
        <v>2442FFAU3014314</v>
      </c>
      <c r="AI2443" s="15" t="str">
        <f>CONCATENATE("ENT-",A2443)</f>
        <v>ENT-2442</v>
      </c>
      <c r="AJ2443" s="15" t="str">
        <f>IF(Tabla2[[#This Row],[Op]]&lt;&gt;"","ENTREGA","")</f>
        <v>ENTREGA</v>
      </c>
      <c r="AK2443" s="40" t="str">
        <f>(Tabla2[[#This Row],[FECHA ENTREGA]]&amp;Tabla2[[#This Row],[HORA ENTREGA]])</f>
        <v>461290,375</v>
      </c>
      <c r="AL2443" s="34" t="str">
        <f>IFERROR(HYPERLINK("https://wa.me/"&amp;Tabla2[[#This Row],[CONTACTO]]&amp;"?text="&amp;Tabla2[[#This Row],[Mensaje]]),"")</f>
        <v>https://wa.me/56944277110?text=Hola!%0AServicio del día 17-04%0A *Cliente:* RENDIC S.A. */ Cont: * FFAU3014314*/ HR Entrega: *09:00* /Dirección: *Avenida Miraflores 9700-Bodega 4C, PUDAHUEL</v>
      </c>
    </row>
    <row r="2444" spans="1:38" s="15" customFormat="1" ht="16.5" customHeight="1" x14ac:dyDescent="0.2">
      <c r="A2444" s="15">
        <f>ROW(A2443)</f>
        <v>2443</v>
      </c>
      <c r="B2444" s="15">
        <f>IF(J2444=J2443,B2443+1,1)</f>
        <v>40</v>
      </c>
      <c r="C2444" s="15" t="s">
        <v>566</v>
      </c>
      <c r="D2444" s="25" t="s">
        <v>122</v>
      </c>
      <c r="E2444" s="27" t="s">
        <v>120</v>
      </c>
      <c r="F2444" s="27" t="s">
        <v>456</v>
      </c>
      <c r="G2444" s="27" t="s">
        <v>456</v>
      </c>
      <c r="H2444" s="27" t="s">
        <v>120</v>
      </c>
      <c r="I2444" s="27" t="s">
        <v>120</v>
      </c>
      <c r="J2444" s="28">
        <v>46129</v>
      </c>
      <c r="K2444" s="26">
        <v>0.29166666666666669</v>
      </c>
      <c r="L2444" s="26"/>
      <c r="M2444" s="27" t="s">
        <v>567</v>
      </c>
      <c r="N2444" s="25">
        <f>IFERROR(VLOOKUP(M2444,Data!$J$1:$K$58,2,0),"")</f>
        <v>56964069749</v>
      </c>
      <c r="O2444" s="27" t="s">
        <v>568</v>
      </c>
      <c r="P2444" s="27"/>
      <c r="Q2444" s="27" t="s">
        <v>569</v>
      </c>
      <c r="R2444" s="27"/>
      <c r="S2444" s="27"/>
      <c r="T2444" s="27"/>
      <c r="U2444" s="28"/>
      <c r="X2444" s="27" t="s">
        <v>2271</v>
      </c>
      <c r="Y2444" s="27"/>
      <c r="Z2444" s="29"/>
      <c r="AA2444" s="29"/>
      <c r="AB2444" s="29"/>
      <c r="AC2444" s="30"/>
      <c r="AD2444" s="15" t="str">
        <f>IF(Tabla2[[#This Row],[HORA ENTREGA]]="DIRECTO","On time", IF(AA2444&lt;&gt;"",IF(Tabla2[[#This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444" s="15" t="str">
        <f>MID(Tabla2[[#This Row],[TIPO]],1,3)</f>
        <v>RAM</v>
      </c>
      <c r="AF24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RITRAMA S.A. */ Cont: * RAMPLA*/ HR Entrega: *07:00* /Dirección: *AV. TUPUNGATO 3420, PLACILLA</v>
      </c>
      <c r="AG2444" s="38" t="str">
        <f>IFERROR(HYPERLINK("https://wa.me/"&amp;Tabla2[[#This Row],[CONTACTO]]&amp;"?text="&amp;Tabla2[[#This Row],[Mensaje]],"Enviar mensaje"),"")</f>
        <v>Enviar mensaje</v>
      </c>
      <c r="AH2444" s="15" t="str">
        <f>CONCATENATE(A2444,F2444)</f>
        <v>2443RAMPLA</v>
      </c>
      <c r="AI2444" s="15" t="str">
        <f>CONCATENATE("ENT-",A2444)</f>
        <v>ENT-2443</v>
      </c>
      <c r="AJ2444" s="15" t="str">
        <f>IF(Tabla2[[#This Row],[Op]]&lt;&gt;"","ENTREGA","")</f>
        <v>ENTREGA</v>
      </c>
      <c r="AK2444" s="40" t="str">
        <f>(Tabla2[[#This Row],[FECHA ENTREGA]]&amp;Tabla2[[#This Row],[HORA ENTREGA]])</f>
        <v>461290,291666666666667</v>
      </c>
      <c r="AL2444" s="34" t="str">
        <f>IFERROR(HYPERLINK("https://wa.me/"&amp;Tabla2[[#This Row],[CONTACTO]]&amp;"?text="&amp;Tabla2[[#This Row],[Mensaje]]),"")</f>
        <v>https://wa.me/56964069749?text=Hola!%0AServicio del día 17-04%0A *Cliente:* RITRAMA S.A. */ Cont: * RAMPLA*/ HR Entrega: *07:00* /Dirección: *AV. TUPUNGATO 3420, PLACILLA</v>
      </c>
    </row>
    <row r="2445" spans="1:38" s="15" customFormat="1" ht="16.5" customHeight="1" x14ac:dyDescent="0.2">
      <c r="A2445" s="15">
        <f>ROW(A2444)</f>
        <v>2444</v>
      </c>
      <c r="B2445" s="15">
        <f>IF(J2445=J2444,B2444+1,1)</f>
        <v>41</v>
      </c>
      <c r="C2445" s="15" t="s">
        <v>566</v>
      </c>
      <c r="D2445" s="25" t="s">
        <v>122</v>
      </c>
      <c r="E2445" s="27" t="s">
        <v>120</v>
      </c>
      <c r="F2445" s="27" t="s">
        <v>456</v>
      </c>
      <c r="G2445" s="27" t="s">
        <v>456</v>
      </c>
      <c r="H2445" s="27" t="s">
        <v>120</v>
      </c>
      <c r="I2445" s="27" t="s">
        <v>120</v>
      </c>
      <c r="J2445" s="28">
        <v>46129</v>
      </c>
      <c r="K2445" s="26">
        <v>0.29166666666666669</v>
      </c>
      <c r="L2445" s="26"/>
      <c r="M2445" s="27" t="s">
        <v>570</v>
      </c>
      <c r="N2445" s="25">
        <f>IFERROR(VLOOKUP(M2445,Data!$J$1:$K$58,2,0),"")</f>
        <v>56973887322</v>
      </c>
      <c r="O2445" s="27" t="s">
        <v>738</v>
      </c>
      <c r="P2445" s="27"/>
      <c r="Q2445" s="27" t="s">
        <v>569</v>
      </c>
      <c r="R2445" s="27"/>
      <c r="S2445" s="27"/>
      <c r="T2445" s="27"/>
      <c r="U2445" s="28"/>
      <c r="X2445" s="27" t="s">
        <v>2271</v>
      </c>
      <c r="Y2445" s="27"/>
      <c r="Z2445" s="29"/>
      <c r="AA2445" s="29"/>
      <c r="AB2445" s="29"/>
      <c r="AC2445" s="30"/>
      <c r="AD2445" s="15" t="str">
        <f>IF(Tabla2[[#This Row],[HORA ENTREGA]]="DIRECTO","On time", IF(AA2445&lt;&gt;"",IF(Tabla2[[#This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445" s="15" t="str">
        <f>MID(Tabla2[[#This Row],[TIPO]],1,3)</f>
        <v>RAM</v>
      </c>
      <c r="AF24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RITRAMA S.A. */ Cont: * RAMPLA*/ HR Entrega: *07:00* /Dirección: *AV. TUPUNGATO 3420, PLACILLA</v>
      </c>
      <c r="AG2445" s="38" t="str">
        <f>IFERROR(HYPERLINK("https://wa.me/"&amp;Tabla2[[#This Row],[CONTACTO]]&amp;"?text="&amp;Tabla2[[#This Row],[Mensaje]],"Enviar mensaje"),"")</f>
        <v>Enviar mensaje</v>
      </c>
      <c r="AH2445" s="15" t="str">
        <f>CONCATENATE(A2445,F2445)</f>
        <v>2444RAMPLA</v>
      </c>
      <c r="AI2445" s="15" t="str">
        <f>CONCATENATE("ENT-",A2445)</f>
        <v>ENT-2444</v>
      </c>
      <c r="AJ2445" s="15" t="str">
        <f>IF(Tabla2[[#This Row],[Op]]&lt;&gt;"","ENTREGA","")</f>
        <v>ENTREGA</v>
      </c>
      <c r="AK2445" s="40" t="str">
        <f>(Tabla2[[#This Row],[FECHA ENTREGA]]&amp;Tabla2[[#This Row],[HORA ENTREGA]])</f>
        <v>461290,291666666666667</v>
      </c>
      <c r="AL2445" s="34" t="str">
        <f>IFERROR(HYPERLINK("https://wa.me/"&amp;Tabla2[[#This Row],[CONTACTO]]&amp;"?text="&amp;Tabla2[[#This Row],[Mensaje]]),"")</f>
        <v>https://wa.me/56973887322?text=Hola!%0AServicio del día 17-04%0A *Cliente:* RITRAMA S.A. */ Cont: * RAMPLA*/ HR Entrega: *07:00* /Dirección: *AV. TUPUNGATO 3420, PLACILLA</v>
      </c>
    </row>
    <row r="2446" spans="1:38" s="15" customFormat="1" ht="16.5" customHeight="1" x14ac:dyDescent="0.2">
      <c r="A2446" s="15">
        <f>ROW(A2445)</f>
        <v>2445</v>
      </c>
      <c r="B2446" s="15">
        <f>IF(J2446=J2445,B2445+1,1)</f>
        <v>42</v>
      </c>
      <c r="C2446" s="15" t="s">
        <v>236</v>
      </c>
      <c r="D2446" s="25" t="s">
        <v>39</v>
      </c>
      <c r="E2446" s="27">
        <v>508693</v>
      </c>
      <c r="F2446" s="27" t="s">
        <v>3768</v>
      </c>
      <c r="G2446" s="27" t="s">
        <v>64</v>
      </c>
      <c r="H2446" s="27">
        <v>29400</v>
      </c>
      <c r="I2446" s="27" t="s">
        <v>42</v>
      </c>
      <c r="J2446" s="28">
        <v>46129</v>
      </c>
      <c r="K2446" s="26">
        <v>0.29166666666666669</v>
      </c>
      <c r="L2446" s="26" t="s">
        <v>335</v>
      </c>
      <c r="M2446" s="27" t="s">
        <v>104</v>
      </c>
      <c r="N2446" s="25">
        <f>IFERROR(VLOOKUP(M2446,Data!$J$1:$K$58,2,0),"")</f>
        <v>56966749395</v>
      </c>
      <c r="O2446" s="27" t="s">
        <v>253</v>
      </c>
      <c r="P2446" s="27"/>
      <c r="Q2446" s="27" t="s">
        <v>1223</v>
      </c>
      <c r="R2446" s="27" t="s">
        <v>74</v>
      </c>
      <c r="S2446" s="27" t="s">
        <v>3352</v>
      </c>
      <c r="T2446" s="27"/>
      <c r="U2446" s="28">
        <v>46129</v>
      </c>
      <c r="X2446" s="27"/>
      <c r="Y2446" s="27"/>
      <c r="Z2446" s="29"/>
      <c r="AA2446" s="29">
        <v>0.2673611111111111</v>
      </c>
      <c r="AB2446" s="29">
        <v>0.4375</v>
      </c>
      <c r="AC2446" s="30">
        <v>46129</v>
      </c>
      <c r="AD2446" s="15" t="str">
        <f>IF(Tabla2[[#This Row],[HORA ENTREGA]]="DIRECTO","On time", IF(AA2446&lt;&gt;"",IF(Tabla2[[#This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6" s="15" t="str">
        <f>MID(Tabla2[[#This Row],[TIPO]],1,3)</f>
        <v xml:space="preserve">20 </v>
      </c>
      <c r="AF24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SOCIEDAD COMERCIAL MARBEN PETS LTDA */ Cont: * MEDU5026926*/ HR Entrega: *07:00* /Dirección: *VOLCAN OSORNO 57, EL BOSQUE BODEGA C1</v>
      </c>
      <c r="AG2446" s="38" t="str">
        <f>IFERROR(HYPERLINK("https://wa.me/"&amp;Tabla2[[#This Row],[CONTACTO]]&amp;"?text="&amp;Tabla2[[#This Row],[Mensaje]],"Enviar mensaje"),"")</f>
        <v>Enviar mensaje</v>
      </c>
      <c r="AH2446" s="15" t="str">
        <f>CONCATENATE(A2446,F2446)</f>
        <v>2445MEDU5026926</v>
      </c>
      <c r="AI2446" s="15" t="str">
        <f>CONCATENATE("ENT-",A2446)</f>
        <v>ENT-2445</v>
      </c>
      <c r="AJ2446" s="15" t="str">
        <f>IF(Tabla2[[#This Row],[Op]]&lt;&gt;"","ENTREGA","")</f>
        <v>ENTREGA</v>
      </c>
      <c r="AK2446" s="40" t="str">
        <f>(Tabla2[[#This Row],[FECHA ENTREGA]]&amp;Tabla2[[#This Row],[HORA ENTREGA]])</f>
        <v>461290,291666666666667</v>
      </c>
      <c r="AL2446" s="34" t="str">
        <f>IFERROR(HYPERLINK("https://wa.me/"&amp;Tabla2[[#This Row],[CONTACTO]]&amp;"?text="&amp;Tabla2[[#This Row],[Mensaje]]),"")</f>
        <v>https://wa.me/56966749395?text=Hola!%0AServicio del día 17-04%0A *Cliente:* SOCIEDAD COMERCIAL MARBEN PETS LTDA */ Cont: * MEDU5026926*/ HR Entrega: *07:00* /Dirección: *VOLCAN OSORNO 57, EL BOSQUE BODEGA C1</v>
      </c>
    </row>
    <row r="2447" spans="1:38" s="15" customFormat="1" ht="16.5" customHeight="1" x14ac:dyDescent="0.2">
      <c r="A2447" s="15">
        <f>ROW(A2446)</f>
        <v>2446</v>
      </c>
      <c r="B2447" s="15">
        <f>IF(J2447=J2446,B2446+1,1)</f>
        <v>43</v>
      </c>
      <c r="C2447" s="15" t="s">
        <v>236</v>
      </c>
      <c r="D2447" s="25" t="s">
        <v>39</v>
      </c>
      <c r="E2447" s="27">
        <v>508693</v>
      </c>
      <c r="F2447" s="27" t="s">
        <v>3769</v>
      </c>
      <c r="G2447" s="27" t="s">
        <v>64</v>
      </c>
      <c r="H2447" s="27">
        <v>29400</v>
      </c>
      <c r="I2447" s="27" t="s">
        <v>42</v>
      </c>
      <c r="J2447" s="28">
        <v>46129</v>
      </c>
      <c r="K2447" s="26">
        <v>0.33333333333333331</v>
      </c>
      <c r="L2447" s="26"/>
      <c r="M2447" s="27" t="s">
        <v>180</v>
      </c>
      <c r="N2447" s="25">
        <f>IFERROR(VLOOKUP(M2447,Data!$J$1:$K$58,2,0),"")</f>
        <v>56956063271</v>
      </c>
      <c r="O2447" s="27" t="s">
        <v>56</v>
      </c>
      <c r="P2447" s="27"/>
      <c r="Q2447" s="27" t="s">
        <v>1707</v>
      </c>
      <c r="R2447" s="27" t="s">
        <v>74</v>
      </c>
      <c r="S2447" s="27" t="s">
        <v>3157</v>
      </c>
      <c r="T2447" s="27"/>
      <c r="U2447" s="28">
        <v>46129</v>
      </c>
      <c r="X2447" s="27"/>
      <c r="Y2447" s="27"/>
      <c r="Z2447" s="29"/>
      <c r="AA2447" s="29">
        <v>0.3298611111111111</v>
      </c>
      <c r="AB2447" s="29">
        <v>0.68055555555555558</v>
      </c>
      <c r="AC2447" s="30">
        <v>46129</v>
      </c>
      <c r="AD2447" s="15" t="str">
        <f>IF(Tabla2[[#This Row],[HORA ENTREGA]]="DIRECTO","On time", IF(AA2447&lt;&gt;"",IF(Tabla2[[#This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7" s="15" t="str">
        <f>MID(Tabla2[[#This Row],[TIPO]],1,3)</f>
        <v xml:space="preserve">20 </v>
      </c>
      <c r="AF24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SOCIEDAD COMERCIAL MARBEN PETS LTDA */ Cont: * TLLU3424082*/ HR Entrega: *08:00* /Dirección: *RL705UTA F-852 LA FRAGUA 931, LOTE NUMERO 32 CARPAS BLANCAS </v>
      </c>
      <c r="AG2447" s="38" t="str">
        <f>IFERROR(HYPERLINK("https://wa.me/"&amp;Tabla2[[#This Row],[CONTACTO]]&amp;"?text="&amp;Tabla2[[#This Row],[Mensaje]],"Enviar mensaje"),"")</f>
        <v>Enviar mensaje</v>
      </c>
      <c r="AH2447" s="15" t="str">
        <f>CONCATENATE(A2447,F2447)</f>
        <v>2446TLLU3424082</v>
      </c>
      <c r="AI2447" s="15" t="str">
        <f>CONCATENATE("ENT-",A2447)</f>
        <v>ENT-2446</v>
      </c>
      <c r="AJ2447" s="15" t="str">
        <f>IF(Tabla2[[#This Row],[Op]]&lt;&gt;"","ENTREGA","")</f>
        <v>ENTREGA</v>
      </c>
      <c r="AK2447" s="40" t="str">
        <f>(Tabla2[[#This Row],[FECHA ENTREGA]]&amp;Tabla2[[#This Row],[HORA ENTREGA]])</f>
        <v>461290,333333333333333</v>
      </c>
      <c r="AL2447" s="34" t="str">
        <f>IFERROR(HYPERLINK("https://wa.me/"&amp;Tabla2[[#This Row],[CONTACTO]]&amp;"?text="&amp;Tabla2[[#This Row],[Mensaje]]),"")</f>
        <v xml:space="preserve">https://wa.me/56956063271?text=Hola!%0AServicio del día 17-04%0A *Cliente:* SOCIEDAD COMERCIAL MARBEN PETS LTDA */ Cont: * TLLU3424082*/ HR Entrega: *08:00* /Dirección: *RL705UTA F-852 LA FRAGUA 931, LOTE NUMERO 32 CARPAS BLANCAS </v>
      </c>
    </row>
    <row r="2448" spans="1:38" s="15" customFormat="1" ht="16.5" customHeight="1" x14ac:dyDescent="0.2">
      <c r="A2448" s="15">
        <f>ROW(A2447)</f>
        <v>2447</v>
      </c>
      <c r="B2448" s="15">
        <f>IF(J2448=J2447,B2447+1,1)</f>
        <v>44</v>
      </c>
      <c r="C2448" s="15" t="s">
        <v>236</v>
      </c>
      <c r="D2448" s="25" t="s">
        <v>39</v>
      </c>
      <c r="E2448" s="27">
        <v>510527</v>
      </c>
      <c r="F2448" s="27" t="s">
        <v>3770</v>
      </c>
      <c r="G2448" s="27" t="s">
        <v>64</v>
      </c>
      <c r="H2448" s="27">
        <v>26982</v>
      </c>
      <c r="I2448" s="27" t="s">
        <v>42</v>
      </c>
      <c r="J2448" s="28">
        <v>46129</v>
      </c>
      <c r="K2448" s="26">
        <v>0.33333333333333331</v>
      </c>
      <c r="L2448" s="26"/>
      <c r="M2448" s="27" t="s">
        <v>953</v>
      </c>
      <c r="N2448" s="25">
        <f>IFERROR(VLOOKUP(M2448,Data!$J$1:$K$58,2,0),"")</f>
        <v>56967128754</v>
      </c>
      <c r="O2448" s="27" t="s">
        <v>181</v>
      </c>
      <c r="P2448" s="27"/>
      <c r="Q2448" s="27" t="s">
        <v>1707</v>
      </c>
      <c r="R2448" s="27" t="s">
        <v>3654</v>
      </c>
      <c r="S2448" s="27" t="s">
        <v>3345</v>
      </c>
      <c r="T2448" s="27"/>
      <c r="U2448" s="28">
        <v>46130</v>
      </c>
      <c r="X2448" s="27"/>
      <c r="Y2448" s="27"/>
      <c r="Z2448" s="29"/>
      <c r="AA2448" s="29">
        <v>0.38472222222222224</v>
      </c>
      <c r="AB2448" s="29">
        <v>0.64583333333333337</v>
      </c>
      <c r="AC2448" s="30">
        <v>46129</v>
      </c>
      <c r="AD2448" s="15" t="str">
        <f>IF(Tabla2[[#This Row],[HORA ENTREGA]]="DIRECTO","On time", IF(AA2448&lt;&gt;"",IF(Tabla2[[#This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48" s="15" t="str">
        <f>MID(Tabla2[[#This Row],[TIPO]],1,3)</f>
        <v xml:space="preserve">20 </v>
      </c>
      <c r="AF24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17-04%0A *Cliente:* SOCIEDAD COMERCIAL MARBEN PETS LTDA */ Cont: * MSBU3315529*/ HR Entrega: *08:00* /Dirección: *RL705UTA F-852 LA FRAGUA 931, LOTE NUMERO 32 CARPAS BLANCAS </v>
      </c>
      <c r="AG2448" s="38" t="str">
        <f>IFERROR(HYPERLINK("https://wa.me/"&amp;Tabla2[[#This Row],[CONTACTO]]&amp;"?text="&amp;Tabla2[[#This Row],[Mensaje]],"Enviar mensaje"),"")</f>
        <v>Enviar mensaje</v>
      </c>
      <c r="AH2448" s="15" t="str">
        <f>CONCATENATE(A2448,F2448)</f>
        <v>2447MSBU3315529</v>
      </c>
      <c r="AI2448" s="15" t="str">
        <f>CONCATENATE("ENT-",A2448)</f>
        <v>ENT-2447</v>
      </c>
      <c r="AJ2448" s="15" t="str">
        <f>IF(Tabla2[[#This Row],[Op]]&lt;&gt;"","ENTREGA","")</f>
        <v>ENTREGA</v>
      </c>
      <c r="AK2448" s="40" t="str">
        <f>(Tabla2[[#This Row],[FECHA ENTREGA]]&amp;Tabla2[[#This Row],[HORA ENTREGA]])</f>
        <v>461290,333333333333333</v>
      </c>
      <c r="AL2448" s="34" t="str">
        <f>IFERROR(HYPERLINK("https://wa.me/"&amp;Tabla2[[#This Row],[CONTACTO]]&amp;"?text="&amp;Tabla2[[#This Row],[Mensaje]]),"")</f>
        <v xml:space="preserve">https://wa.me/56967128754?text=Hola!%0AServicio del día 17-04%0A *Cliente:* SOCIEDAD COMERCIAL MARBEN PETS LTDA */ Cont: * MSBU3315529*/ HR Entrega: *08:00* /Dirección: *RL705UTA F-852 LA FRAGUA 931, LOTE NUMERO 32 CARPAS BLANCAS </v>
      </c>
    </row>
    <row r="2449" spans="1:38" s="15" customFormat="1" ht="16.5" customHeight="1" x14ac:dyDescent="0.2">
      <c r="A2449" s="15">
        <f>ROW(A2448)</f>
        <v>2448</v>
      </c>
      <c r="B2449" s="15">
        <f>IF(J2449=J2448,B2448+1,1)</f>
        <v>45</v>
      </c>
      <c r="C2449" s="15" t="s">
        <v>236</v>
      </c>
      <c r="D2449" s="25" t="s">
        <v>39</v>
      </c>
      <c r="E2449" s="27">
        <v>508693</v>
      </c>
      <c r="F2449" s="27" t="s">
        <v>3771</v>
      </c>
      <c r="G2449" s="27" t="s">
        <v>64</v>
      </c>
      <c r="H2449" s="27">
        <v>29100</v>
      </c>
      <c r="I2449" s="27" t="s">
        <v>42</v>
      </c>
      <c r="J2449" s="28">
        <v>46129</v>
      </c>
      <c r="K2449" s="26">
        <v>0.375</v>
      </c>
      <c r="L2449" s="26" t="s">
        <v>3363</v>
      </c>
      <c r="M2449" s="27" t="s">
        <v>233</v>
      </c>
      <c r="N2449" s="25">
        <f>IFERROR(VLOOKUP(M2449,Data!$J$1:$K$58,2,0),"")</f>
        <v>56998494086</v>
      </c>
      <c r="O2449" s="27" t="s">
        <v>234</v>
      </c>
      <c r="P2449" s="27"/>
      <c r="Q2449" s="27" t="s">
        <v>238</v>
      </c>
      <c r="R2449" s="27" t="s">
        <v>74</v>
      </c>
      <c r="S2449" s="27" t="s">
        <v>3157</v>
      </c>
      <c r="T2449" s="27"/>
      <c r="U2449" s="28">
        <v>46129</v>
      </c>
      <c r="X2449" s="27"/>
      <c r="Y2449" s="27"/>
      <c r="Z2449" s="29"/>
      <c r="AA2449" s="29">
        <v>0.35069444444444442</v>
      </c>
      <c r="AB2449" s="29">
        <v>0.4826388888888889</v>
      </c>
      <c r="AC2449" s="30">
        <v>46129</v>
      </c>
      <c r="AD2449" s="15" t="str">
        <f>IF(Tabla2[[#This Row],[HORA ENTREGA]]="DIRECTO","On time", IF(AA2449&lt;&gt;"",IF(Tabla2[[#This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49" s="15" t="str">
        <f>MID(Tabla2[[#This Row],[TIPO]],1,3)</f>
        <v xml:space="preserve">20 </v>
      </c>
      <c r="AF24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SOCIEDAD COMERCIAL MARBEN PETS LTDA */ Cont: * TCLU6927945*/ HR Entrega: *09:00* /Dirección: *CARRETERA GENERAL SAN MARTIN 8250 BODEGA A 21 QUILICURA</v>
      </c>
      <c r="AG2449" s="38" t="str">
        <f>IFERROR(HYPERLINK("https://wa.me/"&amp;Tabla2[[#This Row],[CONTACTO]]&amp;"?text="&amp;Tabla2[[#This Row],[Mensaje]],"Enviar mensaje"),"")</f>
        <v>Enviar mensaje</v>
      </c>
      <c r="AH2449" s="15" t="str">
        <f>CONCATENATE(A2449,F2449)</f>
        <v>2448TCLU6927945</v>
      </c>
      <c r="AI2449" s="15" t="str">
        <f>CONCATENATE("ENT-",A2449)</f>
        <v>ENT-2448</v>
      </c>
      <c r="AJ2449" s="15" t="str">
        <f>IF(Tabla2[[#This Row],[Op]]&lt;&gt;"","ENTREGA","")</f>
        <v>ENTREGA</v>
      </c>
      <c r="AK2449" s="40" t="str">
        <f>(Tabla2[[#This Row],[FECHA ENTREGA]]&amp;Tabla2[[#This Row],[HORA ENTREGA]])</f>
        <v>461290,375</v>
      </c>
      <c r="AL2449" s="34" t="str">
        <f>IFERROR(HYPERLINK("https://wa.me/"&amp;Tabla2[[#This Row],[CONTACTO]]&amp;"?text="&amp;Tabla2[[#This Row],[Mensaje]]),"")</f>
        <v>https://wa.me/56998494086?text=Hola!%0AServicio del día 17-04%0A *Cliente:* SOCIEDAD COMERCIAL MARBEN PETS LTDA */ Cont: * TCLU6927945*/ HR Entrega: *09:00* /Dirección: *CARRETERA GENERAL SAN MARTIN 8250 BODEGA A 21 QUILICURA</v>
      </c>
    </row>
    <row r="2450" spans="1:38" s="15" customFormat="1" ht="16.5" customHeight="1" x14ac:dyDescent="0.2">
      <c r="A2450" s="15">
        <f>ROW(A2449)</f>
        <v>2449</v>
      </c>
      <c r="B2450" s="15">
        <f>IF(J2450=J2449,B2449+1,1)</f>
        <v>46</v>
      </c>
      <c r="C2450" s="15" t="s">
        <v>236</v>
      </c>
      <c r="D2450" s="25" t="s">
        <v>39</v>
      </c>
      <c r="E2450" s="27">
        <v>508693</v>
      </c>
      <c r="F2450" s="27" t="s">
        <v>3772</v>
      </c>
      <c r="G2450" s="27" t="s">
        <v>64</v>
      </c>
      <c r="H2450" s="27">
        <v>29300</v>
      </c>
      <c r="I2450" s="27" t="s">
        <v>42</v>
      </c>
      <c r="J2450" s="28">
        <v>46129</v>
      </c>
      <c r="K2450" s="26">
        <v>0.45833333333333331</v>
      </c>
      <c r="L2450" s="26" t="s">
        <v>335</v>
      </c>
      <c r="M2450" s="27" t="s">
        <v>221</v>
      </c>
      <c r="N2450" s="25">
        <f>IFERROR(VLOOKUP(M2450,Data!$J$1:$K$58,2,0),"")</f>
        <v>56965378427</v>
      </c>
      <c r="O2450" s="27" t="s">
        <v>222</v>
      </c>
      <c r="P2450" s="27"/>
      <c r="Q2450" s="27" t="s">
        <v>1223</v>
      </c>
      <c r="R2450" s="27" t="s">
        <v>74</v>
      </c>
      <c r="S2450" s="27" t="s">
        <v>3177</v>
      </c>
      <c r="T2450" s="27"/>
      <c r="U2450" s="28">
        <v>46129</v>
      </c>
      <c r="X2450" s="27"/>
      <c r="Y2450" s="27"/>
      <c r="Z2450" s="29"/>
      <c r="AA2450" s="29">
        <v>0.43541666666666667</v>
      </c>
      <c r="AB2450" s="29">
        <v>0.59513888888888888</v>
      </c>
      <c r="AC2450" s="30">
        <v>46129</v>
      </c>
      <c r="AD2450" s="15" t="str">
        <f>IF(Tabla2[[#This Row],[HORA ENTREGA]]="DIRECTO","On time", IF(AA2450&lt;&gt;"",IF(Tabla2[[#This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0" s="15" t="str">
        <f>MID(Tabla2[[#This Row],[TIPO]],1,3)</f>
        <v xml:space="preserve">20 </v>
      </c>
      <c r="AF24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SOCIEDAD COMERCIAL MARBEN PETS LTDA */ Cont: * TGHU1837811*/ HR Entrega: *11:00* /Dirección: *VOLCAN OSORNO 57, EL BOSQUE BODEGA C1</v>
      </c>
      <c r="AG2450" s="38" t="str">
        <f>IFERROR(HYPERLINK("https://wa.me/"&amp;Tabla2[[#This Row],[CONTACTO]]&amp;"?text="&amp;Tabla2[[#This Row],[Mensaje]],"Enviar mensaje"),"")</f>
        <v>Enviar mensaje</v>
      </c>
      <c r="AH2450" s="15" t="str">
        <f>CONCATENATE(A2450,F2450)</f>
        <v>2449TGHU1837811</v>
      </c>
      <c r="AI2450" s="15" t="str">
        <f>CONCATENATE("ENT-",A2450)</f>
        <v>ENT-2449</v>
      </c>
      <c r="AJ2450" s="15" t="str">
        <f>IF(Tabla2[[#This Row],[Op]]&lt;&gt;"","ENTREGA","")</f>
        <v>ENTREGA</v>
      </c>
      <c r="AK2450" s="40" t="str">
        <f>(Tabla2[[#This Row],[FECHA ENTREGA]]&amp;Tabla2[[#This Row],[HORA ENTREGA]])</f>
        <v>461290,458333333333333</v>
      </c>
      <c r="AL2450" s="34" t="str">
        <f>IFERROR(HYPERLINK("https://wa.me/"&amp;Tabla2[[#This Row],[CONTACTO]]&amp;"?text="&amp;Tabla2[[#This Row],[Mensaje]]),"")</f>
        <v>https://wa.me/56965378427?text=Hola!%0AServicio del día 17-04%0A *Cliente:* SOCIEDAD COMERCIAL MARBEN PETS LTDA */ Cont: * TGHU1837811*/ HR Entrega: *11:00* /Dirección: *VOLCAN OSORNO 57, EL BOSQUE BODEGA C1</v>
      </c>
    </row>
    <row r="2451" spans="1:38" s="15" customFormat="1" ht="16.5" customHeight="1" x14ac:dyDescent="0.2">
      <c r="A2451" s="15">
        <f>ROW(A2450)</f>
        <v>2450</v>
      </c>
      <c r="B2451" s="15">
        <f>IF(J2451=J2450,B2450+1,1)</f>
        <v>47</v>
      </c>
      <c r="C2451" s="15" t="s">
        <v>1709</v>
      </c>
      <c r="D2451" s="25" t="s">
        <v>39</v>
      </c>
      <c r="E2451" s="27">
        <v>387080</v>
      </c>
      <c r="F2451" s="27" t="s">
        <v>3773</v>
      </c>
      <c r="G2451" s="27" t="s">
        <v>41</v>
      </c>
      <c r="H2451" s="27">
        <v>16000</v>
      </c>
      <c r="I2451" s="27" t="s">
        <v>42</v>
      </c>
      <c r="J2451" s="28">
        <v>46129</v>
      </c>
      <c r="K2451" s="26">
        <v>0.33333333333333331</v>
      </c>
      <c r="L2451" s="26"/>
      <c r="M2451" s="27" t="s">
        <v>86</v>
      </c>
      <c r="N2451" s="25">
        <f>IFERROR(VLOOKUP(M2451,Data!$J$1:$K$58,2,0),"")</f>
        <v>56956654384</v>
      </c>
      <c r="O2451" s="27" t="s">
        <v>87</v>
      </c>
      <c r="P2451" s="27"/>
      <c r="Q2451" s="27" t="s">
        <v>450</v>
      </c>
      <c r="R2451" s="27" t="s">
        <v>402</v>
      </c>
      <c r="S2451" s="27" t="s">
        <v>3152</v>
      </c>
      <c r="T2451" s="27"/>
      <c r="U2451" s="28">
        <v>46129</v>
      </c>
      <c r="X2451" s="27"/>
      <c r="Y2451" s="27"/>
      <c r="Z2451" s="29"/>
      <c r="AA2451" s="29">
        <v>0.33819444444444446</v>
      </c>
      <c r="AB2451" s="29">
        <v>0.4548611111111111</v>
      </c>
      <c r="AC2451" s="30">
        <v>46129</v>
      </c>
      <c r="AD2451" s="15" t="str">
        <f>IF(Tabla2[[#This Row],[HORA ENTREGA]]="DIRECTO","On time", IF(AA2451&lt;&gt;"",IF(Tabla2[[#This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1" s="15" t="str">
        <f>MID(Tabla2[[#This Row],[TIPO]],1,3)</f>
        <v xml:space="preserve">40 </v>
      </c>
      <c r="AF24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TECNIKA */ Cont: * HAMU3303978*/ HR Entrega: *08:00* /Dirección: *Los Olivos 1270, Pudahuel</v>
      </c>
      <c r="AG2451" s="38" t="str">
        <f>IFERROR(HYPERLINK("https://wa.me/"&amp;Tabla2[[#This Row],[CONTACTO]]&amp;"?text="&amp;Tabla2[[#This Row],[Mensaje]],"Enviar mensaje"),"")</f>
        <v>Enviar mensaje</v>
      </c>
      <c r="AH2451" s="15" t="str">
        <f>CONCATENATE(A2451,F2451)</f>
        <v>2450HAMU3303978</v>
      </c>
      <c r="AI2451" s="15" t="str">
        <f>CONCATENATE("ENT-",A2451)</f>
        <v>ENT-2450</v>
      </c>
      <c r="AJ2451" s="15" t="str">
        <f>IF(Tabla2[[#This Row],[Op]]&lt;&gt;"","ENTREGA","")</f>
        <v>ENTREGA</v>
      </c>
      <c r="AK2451" s="40" t="str">
        <f>(Tabla2[[#This Row],[FECHA ENTREGA]]&amp;Tabla2[[#This Row],[HORA ENTREGA]])</f>
        <v>461290,333333333333333</v>
      </c>
      <c r="AL2451" s="34" t="str">
        <f>IFERROR(HYPERLINK("https://wa.me/"&amp;Tabla2[[#This Row],[CONTACTO]]&amp;"?text="&amp;Tabla2[[#This Row],[Mensaje]]),"")</f>
        <v>https://wa.me/56956654384?text=Hola!%0AServicio del día 17-04%0A *Cliente:* TECNIKA */ Cont: * HAMU3303978*/ HR Entrega: *08:00* /Dirección: *Los Olivos 1270, Pudahuel</v>
      </c>
    </row>
    <row r="2452" spans="1:38" s="15" customFormat="1" ht="16.5" customHeight="1" x14ac:dyDescent="0.2">
      <c r="A2452" s="15">
        <f>ROW(A2451)</f>
        <v>2451</v>
      </c>
      <c r="B2452" s="15">
        <f>IF(J2452=J2451,B2451+1,1)</f>
        <v>48</v>
      </c>
      <c r="C2452" s="15" t="s">
        <v>2344</v>
      </c>
      <c r="D2452" s="25" t="s">
        <v>39</v>
      </c>
      <c r="E2452" s="27">
        <v>1199686</v>
      </c>
      <c r="F2452" s="27" t="s">
        <v>3774</v>
      </c>
      <c r="G2452" s="27" t="s">
        <v>64</v>
      </c>
      <c r="H2452" s="27">
        <v>4980</v>
      </c>
      <c r="I2452" s="27" t="s">
        <v>42</v>
      </c>
      <c r="J2452" s="28">
        <v>46129</v>
      </c>
      <c r="K2452" s="26">
        <v>0.5</v>
      </c>
      <c r="L2452" s="26"/>
      <c r="M2452" s="27" t="s">
        <v>366</v>
      </c>
      <c r="N2452" s="25">
        <f>IFERROR(VLOOKUP(M2452,Data!$J$1:$K$58,2,0),"")</f>
        <v>56967386251</v>
      </c>
      <c r="O2452" s="27" t="s">
        <v>367</v>
      </c>
      <c r="P2452" s="27"/>
      <c r="Q2452" s="27" t="s">
        <v>3775</v>
      </c>
      <c r="R2452" s="27" t="s">
        <v>376</v>
      </c>
      <c r="S2452" s="27" t="s">
        <v>366</v>
      </c>
      <c r="T2452" s="27"/>
      <c r="U2452" s="28">
        <v>46129</v>
      </c>
      <c r="X2452" s="27"/>
      <c r="Y2452" s="27"/>
      <c r="Z2452" s="29"/>
      <c r="AA2452" s="29">
        <v>0.56041666666666667</v>
      </c>
      <c r="AB2452" s="29">
        <v>0.62916666666666665</v>
      </c>
      <c r="AC2452" s="30">
        <v>46129</v>
      </c>
      <c r="AD2452" s="15" t="str">
        <f>IF(Tabla2[[#This Row],[HORA ENTREGA]]="DIRECTO","On time", IF(AA2452&lt;&gt;"",IF(Tabla2[[#This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52" s="15" t="str">
        <f>MID(Tabla2[[#This Row],[TIPO]],1,3)</f>
        <v xml:space="preserve">20 </v>
      </c>
      <c r="AF24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THE ANDES BRANDS */ Cont: * TIIU2687945*/ HR Entrega: *12:00* /Dirección: *Puerto Santiago #259 Pudahuel</v>
      </c>
      <c r="AG2452" s="38" t="str">
        <f>IFERROR(HYPERLINK("https://wa.me/"&amp;Tabla2[[#This Row],[CONTACTO]]&amp;"?text="&amp;Tabla2[[#This Row],[Mensaje]],"Enviar mensaje"),"")</f>
        <v>Enviar mensaje</v>
      </c>
      <c r="AH2452" s="15" t="str">
        <f>CONCATENATE(A2452,F2452)</f>
        <v>2451TIIU2687945</v>
      </c>
      <c r="AI2452" s="15" t="str">
        <f>CONCATENATE("ENT-",A2452)</f>
        <v>ENT-2451</v>
      </c>
      <c r="AJ2452" s="15" t="str">
        <f>IF(Tabla2[[#This Row],[Op]]&lt;&gt;"","ENTREGA","")</f>
        <v>ENTREGA</v>
      </c>
      <c r="AK2452" s="40" t="str">
        <f>(Tabla2[[#This Row],[FECHA ENTREGA]]&amp;Tabla2[[#This Row],[HORA ENTREGA]])</f>
        <v>461290,5</v>
      </c>
      <c r="AL2452" s="34" t="str">
        <f>IFERROR(HYPERLINK("https://wa.me/"&amp;Tabla2[[#This Row],[CONTACTO]]&amp;"?text="&amp;Tabla2[[#This Row],[Mensaje]]),"")</f>
        <v>https://wa.me/56967386251?text=Hola!%0AServicio del día 17-04%0A *Cliente:* THE ANDES BRANDS */ Cont: * TIIU2687945*/ HR Entrega: *12:00* /Dirección: *Puerto Santiago #259 Pudahuel</v>
      </c>
    </row>
    <row r="2453" spans="1:38" s="15" customFormat="1" ht="16.5" customHeight="1" x14ac:dyDescent="0.2">
      <c r="A2453" s="15">
        <f>ROW(A2452)</f>
        <v>2452</v>
      </c>
      <c r="B2453" s="15">
        <f>IF(J2453=J2452,B2452+1,1)</f>
        <v>49</v>
      </c>
      <c r="C2453" s="15" t="s">
        <v>580</v>
      </c>
      <c r="D2453" s="25" t="s">
        <v>39</v>
      </c>
      <c r="E2453" s="27">
        <v>301280</v>
      </c>
      <c r="F2453" s="27" t="s">
        <v>3776</v>
      </c>
      <c r="G2453" s="27" t="s">
        <v>64</v>
      </c>
      <c r="H2453" s="27">
        <v>27007</v>
      </c>
      <c r="I2453" s="27" t="s">
        <v>3777</v>
      </c>
      <c r="J2453" s="28">
        <v>46129</v>
      </c>
      <c r="K2453" s="26">
        <v>0.33333333333333331</v>
      </c>
      <c r="L2453" s="26" t="s">
        <v>3363</v>
      </c>
      <c r="M2453" s="27" t="s">
        <v>649</v>
      </c>
      <c r="N2453" s="25">
        <f>IFERROR(VLOOKUP(M2453,Data!$J$1:$K$58,2,0),"")</f>
        <v>56939438073</v>
      </c>
      <c r="O2453" s="27" t="s">
        <v>203</v>
      </c>
      <c r="P2453" s="27"/>
      <c r="Q2453" s="27" t="s">
        <v>3376</v>
      </c>
      <c r="R2453" s="27" t="s">
        <v>280</v>
      </c>
      <c r="S2453" s="27" t="s">
        <v>3125</v>
      </c>
      <c r="T2453" s="27"/>
      <c r="U2453" s="28">
        <v>46129</v>
      </c>
      <c r="X2453" s="27"/>
      <c r="Y2453" s="27"/>
      <c r="Z2453" s="29"/>
      <c r="AA2453" s="29">
        <v>0.32777777777777778</v>
      </c>
      <c r="AB2453" s="29">
        <v>0.39583333333333331</v>
      </c>
      <c r="AC2453" s="30">
        <v>46129</v>
      </c>
      <c r="AD2453" s="15" t="str">
        <f>IF(Tabla2[[#This Row],[HORA ENTREGA]]="DIRECTO","On time", IF(AA2453&lt;&gt;"",IF(Tabla2[[#This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3" s="15" t="str">
        <f>MID(Tabla2[[#This Row],[TIPO]],1,3)</f>
        <v xml:space="preserve">20 </v>
      </c>
      <c r="AF24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WURTH CHILE LTDA */ Cont: * MCDU3140751*/ HR Entrega: *08:00* /Dirección: *AV. LO ESPEJO 1740, BOD. 4; SAN BERNARDO</v>
      </c>
      <c r="AG2453" s="38" t="str">
        <f>IFERROR(HYPERLINK("https://wa.me/"&amp;Tabla2[[#This Row],[CONTACTO]]&amp;"?text="&amp;Tabla2[[#This Row],[Mensaje]],"Enviar mensaje"),"")</f>
        <v>Enviar mensaje</v>
      </c>
      <c r="AH2453" s="15" t="str">
        <f>CONCATENATE(A2453,F2453)</f>
        <v>2452MCDU3140751</v>
      </c>
      <c r="AI2453" s="15" t="str">
        <f>CONCATENATE("ENT-",A2453)</f>
        <v>ENT-2452</v>
      </c>
      <c r="AJ2453" s="15" t="str">
        <f>IF(Tabla2[[#This Row],[Op]]&lt;&gt;"","ENTREGA","")</f>
        <v>ENTREGA</v>
      </c>
      <c r="AK2453" s="40" t="str">
        <f>(Tabla2[[#This Row],[FECHA ENTREGA]]&amp;Tabla2[[#This Row],[HORA ENTREGA]])</f>
        <v>461290,333333333333333</v>
      </c>
      <c r="AL2453" s="34" t="str">
        <f>IFERROR(HYPERLINK("https://wa.me/"&amp;Tabla2[[#This Row],[CONTACTO]]&amp;"?text="&amp;Tabla2[[#This Row],[Mensaje]]),"")</f>
        <v>https://wa.me/56939438073?text=Hola!%0AServicio del día 17-04%0A *Cliente:* WURTH CHILE LTDA */ Cont: * MCDU3140751*/ HR Entrega: *08:00* /Dirección: *AV. LO ESPEJO 1740, BOD. 4; SAN BERNARDO</v>
      </c>
    </row>
    <row r="2454" spans="1:38" s="15" customFormat="1" ht="16.5" customHeight="1" x14ac:dyDescent="0.2">
      <c r="A2454" s="15">
        <f>ROW(A2453)</f>
        <v>2453</v>
      </c>
      <c r="B2454" s="15">
        <f>IF(J2454=J2453,B2453+1,1)</f>
        <v>50</v>
      </c>
      <c r="C2454" s="15" t="s">
        <v>580</v>
      </c>
      <c r="D2454" s="25" t="s">
        <v>39</v>
      </c>
      <c r="E2454" s="27">
        <v>301275</v>
      </c>
      <c r="F2454" s="27" t="s">
        <v>3778</v>
      </c>
      <c r="G2454" s="27" t="s">
        <v>41</v>
      </c>
      <c r="H2454" s="27">
        <v>17000</v>
      </c>
      <c r="I2454" s="27" t="s">
        <v>42</v>
      </c>
      <c r="J2454" s="28">
        <v>46129</v>
      </c>
      <c r="K2454" s="26">
        <v>0.35416666666666669</v>
      </c>
      <c r="L2454" s="26" t="s">
        <v>271</v>
      </c>
      <c r="M2454" s="27" t="s">
        <v>155</v>
      </c>
      <c r="N2454" s="25">
        <f>IFERROR(VLOOKUP(M2454,Data!$J$1:$K$58,2,0),"")</f>
        <v>56926181825</v>
      </c>
      <c r="O2454" s="27" t="s">
        <v>348</v>
      </c>
      <c r="P2454" s="27"/>
      <c r="Q2454" s="27" t="s">
        <v>582</v>
      </c>
      <c r="R2454" s="27" t="s">
        <v>48</v>
      </c>
      <c r="S2454" s="27" t="s">
        <v>155</v>
      </c>
      <c r="T2454" s="27"/>
      <c r="U2454" s="28">
        <v>46129</v>
      </c>
      <c r="X2454" s="27"/>
      <c r="Y2454" s="27"/>
      <c r="Z2454" s="29"/>
      <c r="AA2454" s="29">
        <v>0.3263888888888889</v>
      </c>
      <c r="AB2454" s="29">
        <v>0.61458333333333337</v>
      </c>
      <c r="AC2454" s="30">
        <v>46129</v>
      </c>
      <c r="AD2454" s="15" t="str">
        <f>IF(Tabla2[[#This Row],[HORA ENTREGA]]="DIRECTO","On time", IF(AA2454&lt;&gt;"",IF(Tabla2[[#This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4" s="15" t="str">
        <f>MID(Tabla2[[#This Row],[TIPO]],1,3)</f>
        <v xml:space="preserve">40 </v>
      </c>
      <c r="AF24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WURTH CHILE LTDA */ Cont: * TRIU8133717*/ HR Entrega: *08:30* /Dirección: *SAN BERNARDO</v>
      </c>
      <c r="AG2454" s="38" t="str">
        <f>IFERROR(HYPERLINK("https://wa.me/"&amp;Tabla2[[#This Row],[CONTACTO]]&amp;"?text="&amp;Tabla2[[#This Row],[Mensaje]],"Enviar mensaje"),"")</f>
        <v>Enviar mensaje</v>
      </c>
      <c r="AH2454" s="15" t="str">
        <f>CONCATENATE(A2454,F2454)</f>
        <v>2453TRIU8133717</v>
      </c>
      <c r="AI2454" s="15" t="str">
        <f>CONCATENATE("ENT-",A2454)</f>
        <v>ENT-2453</v>
      </c>
      <c r="AJ2454" s="15" t="str">
        <f>IF(Tabla2[[#This Row],[Op]]&lt;&gt;"","ENTREGA","")</f>
        <v>ENTREGA</v>
      </c>
      <c r="AK2454" s="40" t="str">
        <f>(Tabla2[[#This Row],[FECHA ENTREGA]]&amp;Tabla2[[#This Row],[HORA ENTREGA]])</f>
        <v>461290,354166666666667</v>
      </c>
      <c r="AL2454" s="34" t="str">
        <f>IFERROR(HYPERLINK("https://wa.me/"&amp;Tabla2[[#This Row],[CONTACTO]]&amp;"?text="&amp;Tabla2[[#This Row],[Mensaje]]),"")</f>
        <v>https://wa.me/56926181825?text=Hola!%0AServicio del día 17-04%0A *Cliente:* WURTH CHILE LTDA */ Cont: * TRIU8133717*/ HR Entrega: *08:30* /Dirección: *SAN BERNARDO</v>
      </c>
    </row>
    <row r="2455" spans="1:38" s="15" customFormat="1" ht="16.5" customHeight="1" x14ac:dyDescent="0.2">
      <c r="A2455" s="15">
        <f>ROW(A2454)</f>
        <v>2454</v>
      </c>
      <c r="B2455" s="15">
        <f>IF(J2455=J2454,B2454+1,1)</f>
        <v>51</v>
      </c>
      <c r="C2455" s="15" t="s">
        <v>580</v>
      </c>
      <c r="D2455" s="25" t="s">
        <v>39</v>
      </c>
      <c r="E2455" s="27">
        <v>301275</v>
      </c>
      <c r="F2455" s="27" t="s">
        <v>3779</v>
      </c>
      <c r="G2455" s="27" t="s">
        <v>41</v>
      </c>
      <c r="H2455" s="27">
        <v>16000</v>
      </c>
      <c r="I2455" s="27" t="s">
        <v>42</v>
      </c>
      <c r="J2455" s="28">
        <v>46129</v>
      </c>
      <c r="K2455" s="26">
        <v>0.35416666666666669</v>
      </c>
      <c r="L2455" s="26" t="s">
        <v>271</v>
      </c>
      <c r="M2455" s="27" t="s">
        <v>215</v>
      </c>
      <c r="N2455" s="25">
        <f>IFERROR(VLOOKUP(M2455,Data!$J$1:$K$58,2,0),"")</f>
        <v>56978089957</v>
      </c>
      <c r="O2455" s="27" t="s">
        <v>216</v>
      </c>
      <c r="P2455" s="27"/>
      <c r="Q2455" s="27" t="s">
        <v>582</v>
      </c>
      <c r="R2455" s="27" t="s">
        <v>48</v>
      </c>
      <c r="S2455" s="27" t="s">
        <v>3072</v>
      </c>
      <c r="T2455" s="27"/>
      <c r="U2455" s="28">
        <v>46129</v>
      </c>
      <c r="X2455" s="27"/>
      <c r="Y2455" s="27"/>
      <c r="Z2455" s="29"/>
      <c r="AA2455" s="29">
        <v>0.32083333333333336</v>
      </c>
      <c r="AB2455" s="29">
        <v>0.53819444444444442</v>
      </c>
      <c r="AC2455" s="30">
        <v>46129</v>
      </c>
      <c r="AD2455" s="15" t="str">
        <f>IF(Tabla2[[#This Row],[HORA ENTREGA]]="DIRECTO","On time", IF(AA2455&lt;&gt;"",IF(Tabla2[[#This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5" s="15" t="str">
        <f>MID(Tabla2[[#This Row],[TIPO]],1,3)</f>
        <v xml:space="preserve">40 </v>
      </c>
      <c r="AF24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17-04%0A *Cliente:* WURTH CHILE LTDA */ Cont: * TTNU8609080*/ HR Entrega: *08:30* /Dirección: *SAN BERNARDO</v>
      </c>
      <c r="AG2455" s="38" t="str">
        <f>IFERROR(HYPERLINK("https://wa.me/"&amp;Tabla2[[#This Row],[CONTACTO]]&amp;"?text="&amp;Tabla2[[#This Row],[Mensaje]],"Enviar mensaje"),"")</f>
        <v>Enviar mensaje</v>
      </c>
      <c r="AH2455" s="15" t="str">
        <f>CONCATENATE(A2455,F2455)</f>
        <v>2454TTNU8609080</v>
      </c>
      <c r="AI2455" s="15" t="str">
        <f>CONCATENATE("ENT-",A2455)</f>
        <v>ENT-2454</v>
      </c>
      <c r="AJ2455" s="15" t="str">
        <f>IF(Tabla2[[#This Row],[Op]]&lt;&gt;"","ENTREGA","")</f>
        <v>ENTREGA</v>
      </c>
      <c r="AK2455" s="40" t="str">
        <f>(Tabla2[[#This Row],[FECHA ENTREGA]]&amp;Tabla2[[#This Row],[HORA ENTREGA]])</f>
        <v>461290,354166666666667</v>
      </c>
      <c r="AL2455" s="34" t="str">
        <f>IFERROR(HYPERLINK("https://wa.me/"&amp;Tabla2[[#This Row],[CONTACTO]]&amp;"?text="&amp;Tabla2[[#This Row],[Mensaje]]),"")</f>
        <v>https://wa.me/56978089957?text=Hola!%0AServicio del día 17-04%0A *Cliente:* WURTH CHILE LTDA */ Cont: * TTNU8609080*/ HR Entrega: *08:30* /Dirección: *SAN BERNARDO</v>
      </c>
    </row>
    <row r="2456" spans="1:38" s="15" customFormat="1" ht="16.5" customHeight="1" x14ac:dyDescent="0.2">
      <c r="A2456" s="15">
        <f>ROW(A2455)</f>
        <v>2455</v>
      </c>
      <c r="B2456" s="15">
        <f>IF(J2456=J2455,B2455+1,1)</f>
        <v>1</v>
      </c>
      <c r="C2456" s="15" t="s">
        <v>263</v>
      </c>
      <c r="D2456" s="25" t="s">
        <v>39</v>
      </c>
      <c r="E2456" s="27">
        <v>1288192</v>
      </c>
      <c r="F2456" s="27" t="s">
        <v>3780</v>
      </c>
      <c r="G2456" s="27" t="s">
        <v>41</v>
      </c>
      <c r="H2456" s="27">
        <v>20097</v>
      </c>
      <c r="I2456" s="27" t="s">
        <v>42</v>
      </c>
      <c r="J2456" s="28">
        <v>46130</v>
      </c>
      <c r="K2456" s="26">
        <v>0.35416666666666669</v>
      </c>
      <c r="L2456" s="26"/>
      <c r="M2456" s="27" t="s">
        <v>300</v>
      </c>
      <c r="N2456" s="25">
        <f>IFERROR(VLOOKUP(M2456,Data!$J$1:$K$58,2,0),"")</f>
        <v>56989844861</v>
      </c>
      <c r="O2456" s="27" t="s">
        <v>301</v>
      </c>
      <c r="P2456" s="27"/>
      <c r="Q2456" s="27" t="s">
        <v>1920</v>
      </c>
      <c r="R2456" s="27" t="s">
        <v>3007</v>
      </c>
      <c r="S2456" s="27" t="s">
        <v>126</v>
      </c>
      <c r="T2456" s="27"/>
      <c r="U2456" s="28">
        <v>46132</v>
      </c>
      <c r="X2456" s="27"/>
      <c r="Y2456" s="27"/>
      <c r="Z2456" s="29"/>
      <c r="AA2456" s="29">
        <v>0.34722222222222221</v>
      </c>
      <c r="AB2456" s="29">
        <v>0.45833333333333331</v>
      </c>
      <c r="AC2456" s="30">
        <v>46130</v>
      </c>
      <c r="AD2456" s="15" t="str">
        <f>IF(Tabla2[[#This Row],[HORA ENTREGA]]="DIRECTO","On time", IF(AA2456&lt;&gt;"",IF(Tabla2[[#This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6" s="15" t="str">
        <f>MID(Tabla2[[#This Row],[TIPO]],1,3)</f>
        <v xml:space="preserve">40 </v>
      </c>
      <c r="AF24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18-04%0A *Cliente:* BARCEL CHILE S.A. */ Cont: * HAMU4830295*/ HR Entrega: *08:30* /Dirección: *bodega Agunsa, dirección La montaña 1550, Quilicura </v>
      </c>
      <c r="AG2456" s="38" t="str">
        <f>IFERROR(HYPERLINK("https://wa.me/"&amp;Tabla2[[#This Row],[CONTACTO]]&amp;"?text="&amp;Tabla2[[#This Row],[Mensaje]],"Enviar mensaje"),"")</f>
        <v>Enviar mensaje</v>
      </c>
      <c r="AH2456" s="15" t="str">
        <f>CONCATENATE(A2456,F2456)</f>
        <v>2455HAMU4830295</v>
      </c>
      <c r="AI2456" s="15" t="str">
        <f>CONCATENATE("ENT-",A2456)</f>
        <v>ENT-2455</v>
      </c>
      <c r="AJ2456" s="15" t="str">
        <f>IF(Tabla2[[#This Row],[Op]]&lt;&gt;"","ENTREGA","")</f>
        <v>ENTREGA</v>
      </c>
      <c r="AK2456" s="40" t="str">
        <f>(Tabla2[[#This Row],[FECHA ENTREGA]]&amp;Tabla2[[#This Row],[HORA ENTREGA]])</f>
        <v>461300,354166666666667</v>
      </c>
      <c r="AL2456" s="34" t="str">
        <f>IFERROR(HYPERLINK("https://wa.me/"&amp;Tabla2[[#This Row],[CONTACTO]]&amp;"?text="&amp;Tabla2[[#This Row],[Mensaje]]),"")</f>
        <v xml:space="preserve">https://wa.me/56989844861?text=Hola!%0AServicio del día 18-04%0A *Cliente:* BARCEL CHILE S.A. */ Cont: * HAMU4830295*/ HR Entrega: *08:30* /Dirección: *bodega Agunsa, dirección La montaña 1550, Quilicura </v>
      </c>
    </row>
    <row r="2457" spans="1:38" s="15" customFormat="1" ht="16.5" customHeight="1" x14ac:dyDescent="0.2">
      <c r="A2457" s="15">
        <f>ROW(A2456)</f>
        <v>2456</v>
      </c>
      <c r="B2457" s="15">
        <f>IF(J2457=J2456,B2456+1,1)</f>
        <v>2</v>
      </c>
      <c r="C2457" s="15" t="s">
        <v>263</v>
      </c>
      <c r="D2457" s="25" t="s">
        <v>39</v>
      </c>
      <c r="E2457" s="27">
        <v>1288192</v>
      </c>
      <c r="F2457" s="27" t="s">
        <v>3781</v>
      </c>
      <c r="G2457" s="27" t="s">
        <v>41</v>
      </c>
      <c r="H2457" s="27">
        <v>20097</v>
      </c>
      <c r="I2457" s="27" t="s">
        <v>42</v>
      </c>
      <c r="J2457" s="28">
        <v>46130</v>
      </c>
      <c r="K2457" s="26">
        <v>0.39583333333333331</v>
      </c>
      <c r="L2457" s="26"/>
      <c r="M2457" s="27" t="s">
        <v>72</v>
      </c>
      <c r="N2457" s="25">
        <f>IFERROR(VLOOKUP(M2457,Data!$J$1:$K$58,2,0),"")</f>
        <v>56978089148</v>
      </c>
      <c r="O2457" s="27" t="s">
        <v>222</v>
      </c>
      <c r="P2457" s="27"/>
      <c r="Q2457" s="27" t="s">
        <v>1920</v>
      </c>
      <c r="R2457" s="27" t="s">
        <v>3007</v>
      </c>
      <c r="S2457" s="27" t="s">
        <v>72</v>
      </c>
      <c r="T2457" s="27"/>
      <c r="U2457" s="28">
        <v>46132</v>
      </c>
      <c r="X2457" s="27"/>
      <c r="Y2457" s="27"/>
      <c r="Z2457" s="29"/>
      <c r="AA2457" s="29">
        <v>0.3576388888888889</v>
      </c>
      <c r="AB2457" s="29">
        <v>0.5</v>
      </c>
      <c r="AC2457" s="30">
        <v>46130</v>
      </c>
      <c r="AD2457" s="15" t="str">
        <f>IF(Tabla2[[#This Row],[HORA ENTREGA]]="DIRECTO","On time", IF(AA2457&lt;&gt;"",IF(Tabla2[[#This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7" s="15" t="str">
        <f>MID(Tabla2[[#This Row],[TIPO]],1,3)</f>
        <v xml:space="preserve">40 </v>
      </c>
      <c r="AF24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18-04%0A *Cliente:* BARCEL CHILE S.A. */ Cont: * HAMU3032080*/ HR Entrega: *09:30* /Dirección: *bodega Agunsa, dirección La montaña 1550, Quilicura </v>
      </c>
      <c r="AG2457" s="38" t="str">
        <f>IFERROR(HYPERLINK("https://wa.me/"&amp;Tabla2[[#This Row],[CONTACTO]]&amp;"?text="&amp;Tabla2[[#This Row],[Mensaje]],"Enviar mensaje"),"")</f>
        <v>Enviar mensaje</v>
      </c>
      <c r="AH2457" s="15" t="str">
        <f>CONCATENATE(A2457,F2457)</f>
        <v>2456HAMU3032080</v>
      </c>
      <c r="AI2457" s="15" t="str">
        <f>CONCATENATE("ENT-",A2457)</f>
        <v>ENT-2456</v>
      </c>
      <c r="AJ2457" s="15" t="str">
        <f>IF(Tabla2[[#This Row],[Op]]&lt;&gt;"","ENTREGA","")</f>
        <v>ENTREGA</v>
      </c>
      <c r="AK2457" s="40" t="str">
        <f>(Tabla2[[#This Row],[FECHA ENTREGA]]&amp;Tabla2[[#This Row],[HORA ENTREGA]])</f>
        <v>461300,395833333333333</v>
      </c>
      <c r="AL2457" s="34" t="str">
        <f>IFERROR(HYPERLINK("https://wa.me/"&amp;Tabla2[[#This Row],[CONTACTO]]&amp;"?text="&amp;Tabla2[[#This Row],[Mensaje]]),"")</f>
        <v xml:space="preserve">https://wa.me/56978089148?text=Hola!%0AServicio del día 18-04%0A *Cliente:* BARCEL CHILE S.A. */ Cont: * HAMU3032080*/ HR Entrega: *09:30* /Dirección: *bodega Agunsa, dirección La montaña 1550, Quilicura </v>
      </c>
    </row>
    <row r="2458" spans="1:38" s="15" customFormat="1" ht="16.5" customHeight="1" x14ac:dyDescent="0.2">
      <c r="A2458" s="15">
        <f>ROW(A2457)</f>
        <v>2457</v>
      </c>
      <c r="B2458" s="15">
        <f>IF(J2458=J2457,B2457+1,1)</f>
        <v>3</v>
      </c>
      <c r="C2458" s="15" t="s">
        <v>263</v>
      </c>
      <c r="D2458" s="25" t="s">
        <v>39</v>
      </c>
      <c r="E2458" s="27">
        <v>1288192</v>
      </c>
      <c r="F2458" s="27" t="s">
        <v>3782</v>
      </c>
      <c r="G2458" s="27" t="s">
        <v>41</v>
      </c>
      <c r="H2458" s="27">
        <v>20097</v>
      </c>
      <c r="I2458" s="27" t="s">
        <v>42</v>
      </c>
      <c r="J2458" s="28">
        <v>46130</v>
      </c>
      <c r="K2458" s="26">
        <v>0.4375</v>
      </c>
      <c r="L2458" s="26"/>
      <c r="M2458" s="27" t="s">
        <v>241</v>
      </c>
      <c r="N2458" s="25">
        <f>IFERROR(VLOOKUP(M2458,Data!$J$1:$K$58,2,0),"")</f>
        <v>56984880436</v>
      </c>
      <c r="O2458" s="27" t="s">
        <v>242</v>
      </c>
      <c r="P2458" s="27"/>
      <c r="Q2458" s="27" t="s">
        <v>1920</v>
      </c>
      <c r="R2458" s="27" t="s">
        <v>3007</v>
      </c>
      <c r="S2458" s="27" t="s">
        <v>971</v>
      </c>
      <c r="T2458" s="27"/>
      <c r="U2458" s="28">
        <v>46132</v>
      </c>
      <c r="X2458" s="27"/>
      <c r="Y2458" s="27"/>
      <c r="Z2458" s="29"/>
      <c r="AA2458" s="29">
        <v>0.4201388888888889</v>
      </c>
      <c r="AB2458" s="29">
        <v>0.55555555555555558</v>
      </c>
      <c r="AC2458" s="30">
        <v>46130</v>
      </c>
      <c r="AD2458" s="15" t="str">
        <f>IF(Tabla2[[#This Row],[HORA ENTREGA]]="DIRECTO","On time", IF(AA2458&lt;&gt;"",IF(Tabla2[[#This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8" s="15" t="str">
        <f>MID(Tabla2[[#This Row],[TIPO]],1,3)</f>
        <v xml:space="preserve">40 </v>
      </c>
      <c r="AF24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18-04%0A *Cliente:* BARCEL CHILE S.A. */ Cont: * HAMU2480990*/ HR Entrega: *10:30* /Dirección: *bodega Agunsa, dirección La montaña 1550, Quilicura </v>
      </c>
      <c r="AG2458" s="38" t="str">
        <f>IFERROR(HYPERLINK("https://wa.me/"&amp;Tabla2[[#This Row],[CONTACTO]]&amp;"?text="&amp;Tabla2[[#This Row],[Mensaje]],"Enviar mensaje"),"")</f>
        <v>Enviar mensaje</v>
      </c>
      <c r="AH2458" s="15" t="str">
        <f>CONCATENATE(A2458,F2458)</f>
        <v>2457HAMU2480990</v>
      </c>
      <c r="AI2458" s="15" t="str">
        <f>CONCATENATE("ENT-",A2458)</f>
        <v>ENT-2457</v>
      </c>
      <c r="AJ2458" s="15" t="str">
        <f>IF(Tabla2[[#This Row],[Op]]&lt;&gt;"","ENTREGA","")</f>
        <v>ENTREGA</v>
      </c>
      <c r="AK2458" s="40" t="str">
        <f>(Tabla2[[#This Row],[FECHA ENTREGA]]&amp;Tabla2[[#This Row],[HORA ENTREGA]])</f>
        <v>461300,4375</v>
      </c>
      <c r="AL2458" s="34" t="str">
        <f>IFERROR(HYPERLINK("https://wa.me/"&amp;Tabla2[[#This Row],[CONTACTO]]&amp;"?text="&amp;Tabla2[[#This Row],[Mensaje]]),"")</f>
        <v xml:space="preserve">https://wa.me/56984880436?text=Hola!%0AServicio del día 18-04%0A *Cliente:* BARCEL CHILE S.A. */ Cont: * HAMU2480990*/ HR Entrega: *10:30* /Dirección: *bodega Agunsa, dirección La montaña 1550, Quilicura </v>
      </c>
    </row>
    <row r="2459" spans="1:38" s="15" customFormat="1" ht="16.5" customHeight="1" x14ac:dyDescent="0.2">
      <c r="A2459" s="15">
        <f>ROW(A2458)</f>
        <v>2458</v>
      </c>
      <c r="B2459" s="15">
        <f>IF(J2459=J2458,B2458+1,1)</f>
        <v>4</v>
      </c>
      <c r="C2459" s="15" t="s">
        <v>263</v>
      </c>
      <c r="D2459" s="25" t="s">
        <v>39</v>
      </c>
      <c r="E2459" s="27">
        <v>1288192</v>
      </c>
      <c r="F2459" s="27" t="s">
        <v>3783</v>
      </c>
      <c r="G2459" s="27" t="s">
        <v>41</v>
      </c>
      <c r="H2459" s="27">
        <v>20097</v>
      </c>
      <c r="I2459" s="27" t="s">
        <v>42</v>
      </c>
      <c r="J2459" s="28">
        <v>46130</v>
      </c>
      <c r="K2459" s="26">
        <v>0.47916666666666669</v>
      </c>
      <c r="L2459" s="26"/>
      <c r="M2459" s="27" t="s">
        <v>221</v>
      </c>
      <c r="N2459" s="25">
        <f>IFERROR(VLOOKUP(M2459,Data!$J$1:$K$58,2,0),"")</f>
        <v>56965378427</v>
      </c>
      <c r="O2459" s="27" t="s">
        <v>73</v>
      </c>
      <c r="P2459" s="27"/>
      <c r="Q2459" s="27" t="s">
        <v>1920</v>
      </c>
      <c r="R2459" s="27" t="s">
        <v>3007</v>
      </c>
      <c r="S2459" s="27" t="s">
        <v>225</v>
      </c>
      <c r="T2459" s="27"/>
      <c r="U2459" s="28">
        <v>46132</v>
      </c>
      <c r="X2459" s="27"/>
      <c r="Y2459" s="27"/>
      <c r="Z2459" s="29"/>
      <c r="AA2459" s="29">
        <v>0.33333333333333331</v>
      </c>
      <c r="AB2459" s="29">
        <v>0.4201388888888889</v>
      </c>
      <c r="AC2459" s="30">
        <v>46130</v>
      </c>
      <c r="AD2459" s="15" t="str">
        <f>IF(Tabla2[[#This Row],[HORA ENTREGA]]="DIRECTO","On time", IF(AA2459&lt;&gt;"",IF(Tabla2[[#This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59" s="15" t="str">
        <f>MID(Tabla2[[#This Row],[TIPO]],1,3)</f>
        <v xml:space="preserve">40 </v>
      </c>
      <c r="AF24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18-04%0A *Cliente:* BARCEL CHILE S.A. */ Cont: * BSIU8205581*/ HR Entrega: *11:30* /Dirección: *bodega Agunsa, dirección La montaña 1550, Quilicura </v>
      </c>
      <c r="AG2459" s="38" t="str">
        <f>IFERROR(HYPERLINK("https://wa.me/"&amp;Tabla2[[#This Row],[CONTACTO]]&amp;"?text="&amp;Tabla2[[#This Row],[Mensaje]],"Enviar mensaje"),"")</f>
        <v>Enviar mensaje</v>
      </c>
      <c r="AH2459" s="15" t="str">
        <f>CONCATENATE(A2459,F2459)</f>
        <v>2458BSIU8205581</v>
      </c>
      <c r="AI2459" s="15" t="str">
        <f>CONCATENATE("ENT-",A2459)</f>
        <v>ENT-2458</v>
      </c>
      <c r="AJ2459" s="15" t="str">
        <f>IF(Tabla2[[#This Row],[Op]]&lt;&gt;"","ENTREGA","")</f>
        <v>ENTREGA</v>
      </c>
      <c r="AK2459" s="40" t="str">
        <f>(Tabla2[[#This Row],[FECHA ENTREGA]]&amp;Tabla2[[#This Row],[HORA ENTREGA]])</f>
        <v>461300,479166666666667</v>
      </c>
      <c r="AL2459" s="34" t="str">
        <f>IFERROR(HYPERLINK("https://wa.me/"&amp;Tabla2[[#This Row],[CONTACTO]]&amp;"?text="&amp;Tabla2[[#This Row],[Mensaje]]),"")</f>
        <v xml:space="preserve">https://wa.me/56965378427?text=Hola!%0AServicio del día 18-04%0A *Cliente:* BARCEL CHILE S.A. */ Cont: * BSIU8205581*/ HR Entrega: *11:30* /Dirección: *bodega Agunsa, dirección La montaña 1550, Quilicura </v>
      </c>
    </row>
    <row r="2460" spans="1:38" s="15" customFormat="1" ht="16.5" customHeight="1" x14ac:dyDescent="0.2">
      <c r="A2460" s="15">
        <f>ROW(A2459)</f>
        <v>2459</v>
      </c>
      <c r="B2460" s="15">
        <f>IF(J2460=J2459,B2459+1,1)</f>
        <v>5</v>
      </c>
      <c r="C2460" s="15" t="s">
        <v>263</v>
      </c>
      <c r="D2460" s="25" t="s">
        <v>39</v>
      </c>
      <c r="E2460" s="27">
        <v>1288192</v>
      </c>
      <c r="F2460" s="27" t="s">
        <v>3784</v>
      </c>
      <c r="G2460" s="27" t="s">
        <v>41</v>
      </c>
      <c r="H2460" s="27">
        <v>20097</v>
      </c>
      <c r="I2460" s="27" t="s">
        <v>42</v>
      </c>
      <c r="J2460" s="28">
        <v>46130</v>
      </c>
      <c r="K2460" s="26">
        <v>0.5</v>
      </c>
      <c r="L2460" s="26"/>
      <c r="M2460" s="27" t="s">
        <v>45</v>
      </c>
      <c r="N2460" s="25">
        <f>IFERROR(VLOOKUP(M2460,Data!$J$1:$K$58,2,0),"")</f>
        <v>56950981572</v>
      </c>
      <c r="O2460" s="27" t="s">
        <v>46</v>
      </c>
      <c r="P2460" s="27"/>
      <c r="Q2460" s="27" t="s">
        <v>1920</v>
      </c>
      <c r="R2460" s="27" t="s">
        <v>3007</v>
      </c>
      <c r="S2460" s="27" t="s">
        <v>296</v>
      </c>
      <c r="T2460" s="27"/>
      <c r="U2460" s="28">
        <v>46132</v>
      </c>
      <c r="X2460" s="27"/>
      <c r="Y2460" s="27"/>
      <c r="Z2460" s="29"/>
      <c r="AA2460" s="29">
        <v>0.41319444444444442</v>
      </c>
      <c r="AB2460" s="29">
        <v>0.55347222222222225</v>
      </c>
      <c r="AC2460" s="30">
        <v>46130</v>
      </c>
      <c r="AD2460" s="15" t="str">
        <f>IF(Tabla2[[#This Row],[HORA ENTREGA]]="DIRECTO","On time", IF(AA2460&lt;&gt;"",IF(Tabla2[[#This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60" s="15" t="str">
        <f>MID(Tabla2[[#This Row],[TIPO]],1,3)</f>
        <v xml:space="preserve">40 </v>
      </c>
      <c r="AF24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18-04%0A *Cliente:* BARCEL CHILE S.A. */ Cont: * HAMU2513239*/ HR Entrega: *12:00* /Dirección: *bodega Agunsa, dirección La montaña 1550, Quilicura </v>
      </c>
      <c r="AG2460" s="38" t="str">
        <f>IFERROR(HYPERLINK("https://wa.me/"&amp;Tabla2[[#This Row],[CONTACTO]]&amp;"?text="&amp;Tabla2[[#This Row],[Mensaje]],"Enviar mensaje"),"")</f>
        <v>Enviar mensaje</v>
      </c>
      <c r="AH2460" s="15" t="str">
        <f>CONCATENATE(A2460,F2460)</f>
        <v>2459HAMU2513239</v>
      </c>
      <c r="AI2460" s="15" t="str">
        <f>CONCATENATE("ENT-",A2460)</f>
        <v>ENT-2459</v>
      </c>
      <c r="AJ2460" s="15" t="str">
        <f>IF(Tabla2[[#This Row],[Op]]&lt;&gt;"","ENTREGA","")</f>
        <v>ENTREGA</v>
      </c>
      <c r="AK2460" s="40" t="str">
        <f>(Tabla2[[#This Row],[FECHA ENTREGA]]&amp;Tabla2[[#This Row],[HORA ENTREGA]])</f>
        <v>461300,5</v>
      </c>
      <c r="AL2460" s="34" t="str">
        <f>IFERROR(HYPERLINK("https://wa.me/"&amp;Tabla2[[#This Row],[CONTACTO]]&amp;"?text="&amp;Tabla2[[#This Row],[Mensaje]]),"")</f>
        <v xml:space="preserve">https://wa.me/56950981572?text=Hola!%0AServicio del día 18-04%0A *Cliente:* BARCEL CHILE S.A. */ Cont: * HAMU2513239*/ HR Entrega: *12:00* /Dirección: *bodega Agunsa, dirección La montaña 1550, Quilicura </v>
      </c>
    </row>
    <row r="2461" spans="1:38" s="15" customFormat="1" ht="16.5" customHeight="1" x14ac:dyDescent="0.2">
      <c r="A2461" s="15">
        <f>ROW(A2460)</f>
        <v>2460</v>
      </c>
      <c r="B2461" s="15">
        <f>IF(J2461=J2460,B2460+1,1)</f>
        <v>6</v>
      </c>
      <c r="C2461" s="15" t="s">
        <v>75</v>
      </c>
      <c r="D2461" s="25" t="s">
        <v>39</v>
      </c>
      <c r="E2461" s="27">
        <v>303507</v>
      </c>
      <c r="F2461" s="27" t="s">
        <v>3785</v>
      </c>
      <c r="G2461" s="27" t="s">
        <v>41</v>
      </c>
      <c r="H2461" s="27">
        <v>5500</v>
      </c>
      <c r="I2461" s="27" t="s">
        <v>3786</v>
      </c>
      <c r="J2461" s="28">
        <v>46130</v>
      </c>
      <c r="K2461" s="26">
        <v>0.33333333333333331</v>
      </c>
      <c r="L2461" s="26" t="s">
        <v>3731</v>
      </c>
      <c r="M2461" s="27" t="s">
        <v>51</v>
      </c>
      <c r="N2461" s="25">
        <f>IFERROR(VLOOKUP(M2461,Data!$J$1:$K$58,2,0),"")</f>
        <v>56967256951</v>
      </c>
      <c r="O2461" s="27" t="s">
        <v>52</v>
      </c>
      <c r="P2461" s="27"/>
      <c r="Q2461" s="27" t="s">
        <v>79</v>
      </c>
      <c r="R2461" s="27" t="s">
        <v>74</v>
      </c>
      <c r="S2461" s="27" t="s">
        <v>3219</v>
      </c>
      <c r="T2461" s="27"/>
      <c r="U2461" s="28">
        <v>46130</v>
      </c>
      <c r="X2461" s="27"/>
      <c r="Y2461" s="27"/>
      <c r="Z2461" s="29"/>
      <c r="AA2461" s="29">
        <v>0.33333333333333331</v>
      </c>
      <c r="AB2461" s="29">
        <v>0.44791666666666669</v>
      </c>
      <c r="AC2461" s="30">
        <v>46130</v>
      </c>
      <c r="AD2461" s="15" t="str">
        <f>IF(Tabla2[[#This Row],[HORA ENTREGA]]="DIRECTO","On time", IF(AA2461&lt;&gt;"",IF(Tabla2[[#This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61" s="15" t="str">
        <f>MID(Tabla2[[#This Row],[TIPO]],1,3)</f>
        <v xml:space="preserve">40 </v>
      </c>
      <c r="AF24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18-04%0A *Cliente:* BAYONA SPA */ Cont: * MSDU6592226*/ HR Entrega: *08:00* /Dirección: * BOULEVAR 1313 BODENOR FLEX CENTER ENEA, PUDAHUEL</v>
      </c>
      <c r="AG2461" s="38" t="str">
        <f>IFERROR(HYPERLINK("https://wa.me/"&amp;Tabla2[[#This Row],[CONTACTO]]&amp;"?text="&amp;Tabla2[[#This Row],[Mensaje]],"Enviar mensaje"),"")</f>
        <v>Enviar mensaje</v>
      </c>
      <c r="AH2461" s="15" t="str">
        <f>CONCATENATE(A2461,F2461)</f>
        <v>2460MSDU6592226</v>
      </c>
      <c r="AI2461" s="15" t="str">
        <f>CONCATENATE("ENT-",A2461)</f>
        <v>ENT-2460</v>
      </c>
      <c r="AJ2461" s="15" t="str">
        <f>IF(Tabla2[[#This Row],[Op]]&lt;&gt;"","ENTREGA","")</f>
        <v>ENTREGA</v>
      </c>
      <c r="AK2461" s="40" t="str">
        <f>(Tabla2[[#This Row],[FECHA ENTREGA]]&amp;Tabla2[[#This Row],[HORA ENTREGA]])</f>
        <v>461300,333333333333333</v>
      </c>
      <c r="AL2461" s="34" t="str">
        <f>IFERROR(HYPERLINK("https://wa.me/"&amp;Tabla2[[#This Row],[CONTACTO]]&amp;"?text="&amp;Tabla2[[#This Row],[Mensaje]]),"")</f>
        <v>https://wa.me/56967256951?text=Hola!%0AServicio del día 18-04%0A *Cliente:* BAYONA SPA */ Cont: * MSDU6592226*/ HR Entrega: *08:00* /Dirección: * BOULEVAR 1313 BODENOR FLEX CENTER ENEA, PUDAHUEL</v>
      </c>
    </row>
    <row r="2462" spans="1:38" s="15" customFormat="1" ht="16.5" customHeight="1" x14ac:dyDescent="0.2">
      <c r="A2462" s="15">
        <f>ROW(A2461)</f>
        <v>2461</v>
      </c>
      <c r="B2462" s="15">
        <f>IF(J2462=J2461,B2461+1,1)</f>
        <v>7</v>
      </c>
      <c r="C2462" s="15" t="s">
        <v>94</v>
      </c>
      <c r="D2462" s="25" t="s">
        <v>39</v>
      </c>
      <c r="E2462" s="27"/>
      <c r="F2462" s="27" t="s">
        <v>456</v>
      </c>
      <c r="G2462" s="27" t="s">
        <v>456</v>
      </c>
      <c r="H2462" s="27"/>
      <c r="I2462" s="27" t="s">
        <v>42</v>
      </c>
      <c r="J2462" s="28">
        <v>46130</v>
      </c>
      <c r="K2462" s="26">
        <v>0.33333333333333331</v>
      </c>
      <c r="L2462" s="26"/>
      <c r="M2462" s="27" t="s">
        <v>161</v>
      </c>
      <c r="N2462" s="25">
        <f>IFERROR(VLOOKUP(M2462,Data!$J$1:$K$58,2,0),"")</f>
        <v>56966749408</v>
      </c>
      <c r="O2462" s="27" t="s">
        <v>162</v>
      </c>
      <c r="P2462" s="27"/>
      <c r="Q2462" s="27" t="s">
        <v>3201</v>
      </c>
      <c r="R2462" s="27"/>
      <c r="S2462" s="27"/>
      <c r="T2462" s="27"/>
      <c r="U2462" s="28"/>
      <c r="X2462" s="27"/>
      <c r="Y2462" s="27"/>
      <c r="Z2462" s="29"/>
      <c r="AA2462" s="29">
        <v>0.50555555555555554</v>
      </c>
      <c r="AB2462" s="29">
        <v>0.53472222222222221</v>
      </c>
      <c r="AC2462" s="30">
        <v>46130</v>
      </c>
      <c r="AD2462" s="15" t="str">
        <f>IF(Tabla2[[#This Row],[HORA ENTREGA]]="DIRECTO","On time", IF(AA2462&lt;&gt;"",IF(Tabla2[[#This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62" s="15" t="str">
        <f>MID(Tabla2[[#This Row],[TIPO]],1,3)</f>
        <v>RAM</v>
      </c>
      <c r="AF24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18-04%0A *Cliente:* COMERCIAL E INDUSTRIAL PLASTICOS HOFFENS S.A. */ Cont: * RAMPLA*/ HR Entrega: *08:00* /Dirección: *CAMINO LONQUEN 10707 MAIPÚ</v>
      </c>
      <c r="AG2462" s="38" t="str">
        <f>IFERROR(HYPERLINK("https://wa.me/"&amp;Tabla2[[#This Row],[CONTACTO]]&amp;"?text="&amp;Tabla2[[#This Row],[Mensaje]],"Enviar mensaje"),"")</f>
        <v>Enviar mensaje</v>
      </c>
      <c r="AH2462" s="15" t="str">
        <f>CONCATENATE(A2462,F2462)</f>
        <v>2461RAMPLA</v>
      </c>
      <c r="AI2462" s="15" t="str">
        <f>CONCATENATE("ENT-",A2462)</f>
        <v>ENT-2461</v>
      </c>
      <c r="AJ2462" s="15" t="str">
        <f>IF(Tabla2[[#This Row],[Op]]&lt;&gt;"","ENTREGA","")</f>
        <v>ENTREGA</v>
      </c>
      <c r="AK2462" s="40" t="str">
        <f>(Tabla2[[#This Row],[FECHA ENTREGA]]&amp;Tabla2[[#This Row],[HORA ENTREGA]])</f>
        <v>461300,333333333333333</v>
      </c>
      <c r="AL2462" s="34" t="str">
        <f>IFERROR(HYPERLINK("https://wa.me/"&amp;Tabla2[[#This Row],[CONTACTO]]&amp;"?text="&amp;Tabla2[[#This Row],[Mensaje]]),"")</f>
        <v>https://wa.me/56966749408?text=Hola!%0AServicio del día 18-04%0A *Cliente:* COMERCIAL E INDUSTRIAL PLASTICOS HOFFENS S.A. */ Cont: * RAMPLA*/ HR Entrega: *08:00* /Dirección: *CAMINO LONQUEN 10707 MAIPÚ</v>
      </c>
    </row>
    <row r="2463" spans="1:38" s="15" customFormat="1" ht="16.5" customHeight="1" x14ac:dyDescent="0.2">
      <c r="A2463" s="15">
        <f>ROW(A2462)</f>
        <v>2462</v>
      </c>
      <c r="B2463" s="15">
        <f>IF(J2463=J2462,B2462+1,1)</f>
        <v>1</v>
      </c>
      <c r="C2463" s="15" t="s">
        <v>263</v>
      </c>
      <c r="D2463" s="25" t="s">
        <v>39</v>
      </c>
      <c r="E2463" s="27">
        <v>1288190</v>
      </c>
      <c r="F2463" s="27" t="s">
        <v>3787</v>
      </c>
      <c r="G2463" s="27" t="s">
        <v>41</v>
      </c>
      <c r="H2463" s="27">
        <v>20097</v>
      </c>
      <c r="I2463" s="27"/>
      <c r="J2463" s="28">
        <v>46132</v>
      </c>
      <c r="K2463" s="26">
        <v>0.35416666666666669</v>
      </c>
      <c r="L2463" s="26"/>
      <c r="M2463" s="27" t="s">
        <v>199</v>
      </c>
      <c r="N2463" s="25">
        <f>IFERROR(VLOOKUP(M2463,Data!$J$1:$K$58,2,0),"")</f>
        <v>56975315726</v>
      </c>
      <c r="O2463" s="27" t="s">
        <v>200</v>
      </c>
      <c r="P2463" s="27"/>
      <c r="Q2463" s="27" t="s">
        <v>1920</v>
      </c>
      <c r="R2463" s="27" t="s">
        <v>3007</v>
      </c>
      <c r="S2463" s="27" t="s">
        <v>3345</v>
      </c>
      <c r="T2463" s="27"/>
      <c r="U2463" s="28">
        <v>46132</v>
      </c>
      <c r="X2463" s="27"/>
      <c r="Y2463" s="27"/>
      <c r="Z2463" s="29"/>
      <c r="AA2463" s="29">
        <v>0.34722222222222221</v>
      </c>
      <c r="AB2463" s="29">
        <v>0.40972222222222221</v>
      </c>
      <c r="AC2463" s="30">
        <v>46132</v>
      </c>
      <c r="AD2463" s="15" t="str">
        <f>IF(Tabla2[[#This Row],[HORA ENTREGA]]="DIRECTO","On time", IF(AA2463&lt;&gt;"",IF(Tabla2[[#This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63" s="15" t="str">
        <f>MID(Tabla2[[#This Row],[TIPO]],1,3)</f>
        <v xml:space="preserve">40 </v>
      </c>
      <c r="AF24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BARCEL CHILE S.A. */ Cont: * HAMU1452289*/ HR Entrega: *08:30* /Dirección: *bodega Agunsa, dirección La montaña 1550, Quilicura </v>
      </c>
      <c r="AG2463" s="38" t="str">
        <f>IFERROR(HYPERLINK("https://wa.me/"&amp;Tabla2[[#This Row],[CONTACTO]]&amp;"?text="&amp;Tabla2[[#This Row],[Mensaje]],"Enviar mensaje"),"")</f>
        <v>Enviar mensaje</v>
      </c>
      <c r="AH2463" s="15" t="str">
        <f>CONCATENATE(A2463,F2463)</f>
        <v>2462HAMU1452289</v>
      </c>
      <c r="AI2463" s="15" t="str">
        <f>CONCATENATE("ENT-",A2463)</f>
        <v>ENT-2462</v>
      </c>
      <c r="AJ2463" s="15" t="str">
        <f>IF(Tabla2[[#This Row],[Op]]&lt;&gt;"","ENTREGA","")</f>
        <v>ENTREGA</v>
      </c>
      <c r="AK2463" s="40" t="str">
        <f>(Tabla2[[#This Row],[FECHA ENTREGA]]&amp;Tabla2[[#This Row],[HORA ENTREGA]])</f>
        <v>461320,354166666666667</v>
      </c>
      <c r="AL2463" s="34" t="str">
        <f>IFERROR(HYPERLINK("https://wa.me/"&amp;Tabla2[[#This Row],[CONTACTO]]&amp;"?text="&amp;Tabla2[[#This Row],[Mensaje]]),"")</f>
        <v xml:space="preserve">https://wa.me/56975315726?text=Hola!%0AServicio del día 20-04%0A *Cliente:* BARCEL CHILE S.A. */ Cont: * HAMU1452289*/ HR Entrega: *08:30* /Dirección: *bodega Agunsa, dirección La montaña 1550, Quilicura </v>
      </c>
    </row>
    <row r="2464" spans="1:38" s="15" customFormat="1" ht="16.5" customHeight="1" x14ac:dyDescent="0.2">
      <c r="A2464" s="15">
        <f>ROW(A2463)</f>
        <v>2463</v>
      </c>
      <c r="B2464" s="15">
        <f>IF(J2464=J2463,B2463+1,1)</f>
        <v>2</v>
      </c>
      <c r="C2464" s="15" t="s">
        <v>263</v>
      </c>
      <c r="D2464" s="25" t="s">
        <v>39</v>
      </c>
      <c r="E2464" s="27">
        <v>1288190</v>
      </c>
      <c r="F2464" s="27" t="s">
        <v>3788</v>
      </c>
      <c r="G2464" s="27" t="s">
        <v>41</v>
      </c>
      <c r="H2464" s="27">
        <v>20097</v>
      </c>
      <c r="I2464" s="27"/>
      <c r="J2464" s="28">
        <v>46132</v>
      </c>
      <c r="K2464" s="26">
        <v>0.39583333333333331</v>
      </c>
      <c r="L2464" s="26"/>
      <c r="M2464" s="27" t="s">
        <v>117</v>
      </c>
      <c r="N2464" s="25">
        <f>IFERROR(VLOOKUP(M2464,Data!$J$1:$K$58,2,0),"")</f>
        <v>56973887539</v>
      </c>
      <c r="O2464" s="27" t="s">
        <v>118</v>
      </c>
      <c r="P2464" s="27"/>
      <c r="Q2464" s="27" t="s">
        <v>1920</v>
      </c>
      <c r="R2464" s="27" t="s">
        <v>3007</v>
      </c>
      <c r="S2464" s="27" t="s">
        <v>117</v>
      </c>
      <c r="T2464" s="27"/>
      <c r="U2464" s="28">
        <v>46132</v>
      </c>
      <c r="X2464" s="27"/>
      <c r="Y2464" s="27"/>
      <c r="Z2464" s="29"/>
      <c r="AA2464" s="29">
        <v>0.36180555555555555</v>
      </c>
      <c r="AB2464" s="29">
        <v>0.44791666666666669</v>
      </c>
      <c r="AC2464" s="30">
        <v>46132</v>
      </c>
      <c r="AD2464" s="15" t="str">
        <f>IF(Tabla2[[#This Row],[HORA ENTREGA]]="DIRECTO","On time", IF(AA2464&lt;&gt;"",IF(Tabla2[[#This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64" s="15" t="str">
        <f>MID(Tabla2[[#This Row],[TIPO]],1,3)</f>
        <v xml:space="preserve">40 </v>
      </c>
      <c r="AF24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BARCEL CHILE S.A. */ Cont: * HAMU4302750*/ HR Entrega: *09:30* /Dirección: *bodega Agunsa, dirección La montaña 1550, Quilicura </v>
      </c>
      <c r="AG2464" s="38" t="str">
        <f>IFERROR(HYPERLINK("https://wa.me/"&amp;Tabla2[[#This Row],[CONTACTO]]&amp;"?text="&amp;Tabla2[[#This Row],[Mensaje]],"Enviar mensaje"),"")</f>
        <v>Enviar mensaje</v>
      </c>
      <c r="AH2464" s="15" t="str">
        <f>CONCATENATE(A2464,F2464)</f>
        <v>2463HAMU4302750</v>
      </c>
      <c r="AI2464" s="15" t="str">
        <f>CONCATENATE("ENT-",A2464)</f>
        <v>ENT-2463</v>
      </c>
      <c r="AJ2464" s="15" t="str">
        <f>IF(Tabla2[[#This Row],[Op]]&lt;&gt;"","ENTREGA","")</f>
        <v>ENTREGA</v>
      </c>
      <c r="AK2464" s="40" t="str">
        <f>(Tabla2[[#This Row],[FECHA ENTREGA]]&amp;Tabla2[[#This Row],[HORA ENTREGA]])</f>
        <v>461320,395833333333333</v>
      </c>
      <c r="AL2464" s="34" t="str">
        <f>IFERROR(HYPERLINK("https://wa.me/"&amp;Tabla2[[#This Row],[CONTACTO]]&amp;"?text="&amp;Tabla2[[#This Row],[Mensaje]]),"")</f>
        <v xml:space="preserve">https://wa.me/56973887539?text=Hola!%0AServicio del día 20-04%0A *Cliente:* BARCEL CHILE S.A. */ Cont: * HAMU4302750*/ HR Entrega: *09:30* /Dirección: *bodega Agunsa, dirección La montaña 1550, Quilicura </v>
      </c>
    </row>
    <row r="2465" spans="1:38" s="15" customFormat="1" ht="16.5" customHeight="1" x14ac:dyDescent="0.2">
      <c r="A2465" s="15">
        <f>ROW(A2464)</f>
        <v>2464</v>
      </c>
      <c r="B2465" s="15">
        <f>IF(J2465=J2464,B2464+1,1)</f>
        <v>3</v>
      </c>
      <c r="C2465" s="15" t="s">
        <v>263</v>
      </c>
      <c r="D2465" s="25" t="s">
        <v>39</v>
      </c>
      <c r="E2465" s="27">
        <v>1288190</v>
      </c>
      <c r="F2465" s="27" t="s">
        <v>3789</v>
      </c>
      <c r="G2465" s="27" t="s">
        <v>41</v>
      </c>
      <c r="H2465" s="27">
        <v>20097</v>
      </c>
      <c r="I2465" s="27"/>
      <c r="J2465" s="28">
        <v>46132</v>
      </c>
      <c r="K2465" s="26">
        <v>0.4375</v>
      </c>
      <c r="L2465" s="26"/>
      <c r="M2465" s="27" t="s">
        <v>180</v>
      </c>
      <c r="N2465" s="25">
        <f>IFERROR(VLOOKUP(M2465,Data!$J$1:$K$58,2,0),"")</f>
        <v>56956063271</v>
      </c>
      <c r="O2465" s="27" t="s">
        <v>384</v>
      </c>
      <c r="P2465" s="27"/>
      <c r="Q2465" s="27" t="s">
        <v>1920</v>
      </c>
      <c r="R2465" s="27" t="s">
        <v>3007</v>
      </c>
      <c r="S2465" s="27" t="s">
        <v>180</v>
      </c>
      <c r="T2465" s="27"/>
      <c r="U2465" s="28">
        <v>46132</v>
      </c>
      <c r="X2465" s="27"/>
      <c r="Y2465" s="27"/>
      <c r="Z2465" s="29"/>
      <c r="AA2465" s="29">
        <v>0.38750000000000001</v>
      </c>
      <c r="AB2465" s="29">
        <v>0.47916666666666669</v>
      </c>
      <c r="AC2465" s="30">
        <v>46132</v>
      </c>
      <c r="AD2465" s="15" t="str">
        <f>IF(Tabla2[[#This Row],[HORA ENTREGA]]="DIRECTO","On time", IF(AA2465&lt;&gt;"",IF(Tabla2[[#This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65" s="15" t="str">
        <f>MID(Tabla2[[#This Row],[TIPO]],1,3)</f>
        <v xml:space="preserve">40 </v>
      </c>
      <c r="AF24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BARCEL CHILE S.A. */ Cont: * HAMU2760183*/ HR Entrega: *10:30* /Dirección: *bodega Agunsa, dirección La montaña 1550, Quilicura </v>
      </c>
      <c r="AG2465" s="38" t="str">
        <f>IFERROR(HYPERLINK("https://wa.me/"&amp;Tabla2[[#This Row],[CONTACTO]]&amp;"?text="&amp;Tabla2[[#This Row],[Mensaje]],"Enviar mensaje"),"")</f>
        <v>Enviar mensaje</v>
      </c>
      <c r="AH2465" s="15" t="str">
        <f>CONCATENATE(A2465,F2465)</f>
        <v>2464HAMU2760183</v>
      </c>
      <c r="AI2465" s="15" t="str">
        <f>CONCATENATE("ENT-",A2465)</f>
        <v>ENT-2464</v>
      </c>
      <c r="AJ2465" s="15" t="str">
        <f>IF(Tabla2[[#This Row],[Op]]&lt;&gt;"","ENTREGA","")</f>
        <v>ENTREGA</v>
      </c>
      <c r="AK2465" s="40" t="str">
        <f>(Tabla2[[#This Row],[FECHA ENTREGA]]&amp;Tabla2[[#This Row],[HORA ENTREGA]])</f>
        <v>461320,4375</v>
      </c>
      <c r="AL2465" s="34" t="str">
        <f>IFERROR(HYPERLINK("https://wa.me/"&amp;Tabla2[[#This Row],[CONTACTO]]&amp;"?text="&amp;Tabla2[[#This Row],[Mensaje]]),"")</f>
        <v xml:space="preserve">https://wa.me/56956063271?text=Hola!%0AServicio del día 20-04%0A *Cliente:* BARCEL CHILE S.A. */ Cont: * HAMU2760183*/ HR Entrega: *10:30* /Dirección: *bodega Agunsa, dirección La montaña 1550, Quilicura </v>
      </c>
    </row>
    <row r="2466" spans="1:38" s="15" customFormat="1" ht="16.5" customHeight="1" x14ac:dyDescent="0.2">
      <c r="A2466" s="15">
        <f>ROW(A2465)</f>
        <v>2465</v>
      </c>
      <c r="B2466" s="15">
        <f>IF(J2466=J2465,B2465+1,1)</f>
        <v>4</v>
      </c>
      <c r="C2466" s="15" t="s">
        <v>263</v>
      </c>
      <c r="D2466" s="25" t="s">
        <v>39</v>
      </c>
      <c r="E2466" s="27">
        <v>1288190</v>
      </c>
      <c r="F2466" s="27" t="s">
        <v>3790</v>
      </c>
      <c r="G2466" s="27" t="s">
        <v>41</v>
      </c>
      <c r="H2466" s="27">
        <v>20097</v>
      </c>
      <c r="I2466" s="27"/>
      <c r="J2466" s="28">
        <v>46132</v>
      </c>
      <c r="K2466" s="26">
        <v>0.47916666666666669</v>
      </c>
      <c r="L2466" s="26"/>
      <c r="M2466" s="27" t="s">
        <v>221</v>
      </c>
      <c r="N2466" s="25">
        <f>IFERROR(VLOOKUP(M2466,Data!$J$1:$K$58,2,0),"")</f>
        <v>56965378427</v>
      </c>
      <c r="O2466" s="27" t="s">
        <v>222</v>
      </c>
      <c r="P2466" s="27"/>
      <c r="Q2466" s="27" t="s">
        <v>1920</v>
      </c>
      <c r="R2466" s="27" t="s">
        <v>3007</v>
      </c>
      <c r="S2466" s="27" t="s">
        <v>3177</v>
      </c>
      <c r="T2466" s="27"/>
      <c r="U2466" s="28">
        <v>46132</v>
      </c>
      <c r="X2466" s="27"/>
      <c r="Y2466" s="27"/>
      <c r="Z2466" s="29"/>
      <c r="AA2466" s="29">
        <v>0.40763888888888888</v>
      </c>
      <c r="AB2466" s="29">
        <v>0.53472222222222221</v>
      </c>
      <c r="AC2466" s="30">
        <v>46132</v>
      </c>
      <c r="AD2466" s="15" t="str">
        <f>IF(Tabla2[[#This Row],[HORA ENTREGA]]="DIRECTO","On time", IF(AA2466&lt;&gt;"",IF(Tabla2[[#This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66" s="15" t="str">
        <f>MID(Tabla2[[#This Row],[TIPO]],1,3)</f>
        <v xml:space="preserve">40 </v>
      </c>
      <c r="AF24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BARCEL CHILE S.A. */ Cont: * FANU1391349*/ HR Entrega: *11:30* /Dirección: *bodega Agunsa, dirección La montaña 1550, Quilicura </v>
      </c>
      <c r="AG2466" s="38" t="str">
        <f>IFERROR(HYPERLINK("https://wa.me/"&amp;Tabla2[[#This Row],[CONTACTO]]&amp;"?text="&amp;Tabla2[[#This Row],[Mensaje]],"Enviar mensaje"),"")</f>
        <v>Enviar mensaje</v>
      </c>
      <c r="AH2466" s="15" t="str">
        <f>CONCATENATE(A2466,F2466)</f>
        <v>2465FANU1391349</v>
      </c>
      <c r="AI2466" s="15" t="str">
        <f>CONCATENATE("ENT-",A2466)</f>
        <v>ENT-2465</v>
      </c>
      <c r="AJ2466" s="15" t="str">
        <f>IF(Tabla2[[#This Row],[Op]]&lt;&gt;"","ENTREGA","")</f>
        <v>ENTREGA</v>
      </c>
      <c r="AK2466" s="40" t="str">
        <f>(Tabla2[[#This Row],[FECHA ENTREGA]]&amp;Tabla2[[#This Row],[HORA ENTREGA]])</f>
        <v>461320,479166666666667</v>
      </c>
      <c r="AL2466" s="34" t="str">
        <f>IFERROR(HYPERLINK("https://wa.me/"&amp;Tabla2[[#This Row],[CONTACTO]]&amp;"?text="&amp;Tabla2[[#This Row],[Mensaje]]),"")</f>
        <v xml:space="preserve">https://wa.me/56965378427?text=Hola!%0AServicio del día 20-04%0A *Cliente:* BARCEL CHILE S.A. */ Cont: * FANU1391349*/ HR Entrega: *11:30* /Dirección: *bodega Agunsa, dirección La montaña 1550, Quilicura </v>
      </c>
    </row>
    <row r="2467" spans="1:38" s="15" customFormat="1" ht="16.5" customHeight="1" x14ac:dyDescent="0.2">
      <c r="A2467" s="15">
        <f>ROW(A2466)</f>
        <v>2466</v>
      </c>
      <c r="B2467" s="15">
        <f>IF(J2467=J2466,B2466+1,1)</f>
        <v>5</v>
      </c>
      <c r="C2467" s="15" t="s">
        <v>263</v>
      </c>
      <c r="D2467" s="25" t="s">
        <v>39</v>
      </c>
      <c r="E2467" s="27">
        <v>1288190</v>
      </c>
      <c r="F2467" s="27" t="s">
        <v>3791</v>
      </c>
      <c r="G2467" s="27" t="s">
        <v>41</v>
      </c>
      <c r="H2467" s="27">
        <v>20097</v>
      </c>
      <c r="I2467" s="27"/>
      <c r="J2467" s="28">
        <v>46132</v>
      </c>
      <c r="K2467" s="26" t="s">
        <v>3792</v>
      </c>
      <c r="L2467" s="26"/>
      <c r="M2467" s="27" t="s">
        <v>104</v>
      </c>
      <c r="N2467" s="25">
        <f>IFERROR(VLOOKUP(M2467,Data!$J$1:$K$58,2,0),"")</f>
        <v>56966749395</v>
      </c>
      <c r="O2467" s="27" t="s">
        <v>253</v>
      </c>
      <c r="P2467" s="27"/>
      <c r="Q2467" s="27" t="s">
        <v>1920</v>
      </c>
      <c r="R2467" s="27" t="s">
        <v>3007</v>
      </c>
      <c r="S2467" s="27" t="s">
        <v>3352</v>
      </c>
      <c r="T2467" s="27"/>
      <c r="U2467" s="28">
        <v>46132</v>
      </c>
      <c r="X2467" s="27"/>
      <c r="Y2467" s="27"/>
      <c r="Z2467" s="29"/>
      <c r="AA2467" s="29">
        <v>0.58333333333333337</v>
      </c>
      <c r="AB2467" s="29">
        <v>0.66666666666666663</v>
      </c>
      <c r="AC2467" s="30">
        <v>46132</v>
      </c>
      <c r="AD2467" s="15" t="e">
        <f>IF(Tabla2[[#This Row],[HORA ENTREGA]]="DIRECTO","On time", IF(AA2467&lt;&gt;"",IF(Tabla2[[#This Row],[Fecha Real Entrega]]&lt;Tabla2[[#This Row],[FECHA ENTREGA]],"On time",IF(Tabla2[[#This Row],[Hora Real Entrega]]&lt;=Tabla2[[#This Row],[HORA ENTREGA]]+(15/1440),"On time","Off time")),"Sin llegada"))</f>
        <v>#VALUE!</v>
      </c>
      <c r="AE2467" s="15" t="str">
        <f>MID(Tabla2[[#This Row],[TIPO]],1,3)</f>
        <v xml:space="preserve">40 </v>
      </c>
      <c r="AF24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BARCEL CHILE S.A. */ Cont: * HAMU3907622*/ HR Entrega: *12.00* /Dirección: *bodega Agunsa, dirección La montaña 1550, Quilicura </v>
      </c>
      <c r="AG2467" s="38" t="str">
        <f>IFERROR(HYPERLINK("https://wa.me/"&amp;Tabla2[[#This Row],[CONTACTO]]&amp;"?text="&amp;Tabla2[[#This Row],[Mensaje]],"Enviar mensaje"),"")</f>
        <v>Enviar mensaje</v>
      </c>
      <c r="AH2467" s="15" t="str">
        <f>CONCATENATE(A2467,F2467)</f>
        <v>2466HAMU3907622</v>
      </c>
      <c r="AI2467" s="15" t="str">
        <f>CONCATENATE("ENT-",A2467)</f>
        <v>ENT-2466</v>
      </c>
      <c r="AJ2467" s="15" t="str">
        <f>IF(Tabla2[[#This Row],[Op]]&lt;&gt;"","ENTREGA","")</f>
        <v>ENTREGA</v>
      </c>
      <c r="AK2467" s="40" t="str">
        <f>(Tabla2[[#This Row],[FECHA ENTREGA]]&amp;Tabla2[[#This Row],[HORA ENTREGA]])</f>
        <v>4613212.00</v>
      </c>
      <c r="AL2467" s="34" t="str">
        <f>IFERROR(HYPERLINK("https://wa.me/"&amp;Tabla2[[#This Row],[CONTACTO]]&amp;"?text="&amp;Tabla2[[#This Row],[Mensaje]]),"")</f>
        <v xml:space="preserve">https://wa.me/56966749395?text=Hola!%0AServicio del día 20-04%0A *Cliente:* BARCEL CHILE S.A. */ Cont: * HAMU3907622*/ HR Entrega: *12.00* /Dirección: *bodega Agunsa, dirección La montaña 1550, Quilicura </v>
      </c>
    </row>
    <row r="2468" spans="1:38" s="15" customFormat="1" ht="16.5" customHeight="1" x14ac:dyDescent="0.2">
      <c r="A2468" s="15">
        <f>ROW(A2467)</f>
        <v>2467</v>
      </c>
      <c r="B2468" s="15">
        <f>IF(J2468=J2467,B2467+1,1)</f>
        <v>6</v>
      </c>
      <c r="C2468" s="15" t="s">
        <v>62</v>
      </c>
      <c r="D2468" s="25" t="s">
        <v>39</v>
      </c>
      <c r="E2468" s="27">
        <v>302879</v>
      </c>
      <c r="F2468" s="27" t="s">
        <v>3793</v>
      </c>
      <c r="G2468" s="27" t="s">
        <v>64</v>
      </c>
      <c r="H2468" s="27">
        <v>6130</v>
      </c>
      <c r="I2468" s="27" t="s">
        <v>42</v>
      </c>
      <c r="J2468" s="28">
        <v>46132</v>
      </c>
      <c r="K2468" s="26">
        <v>0.375</v>
      </c>
      <c r="L2468" s="26"/>
      <c r="M2468" s="27" t="s">
        <v>161</v>
      </c>
      <c r="N2468" s="25">
        <f>IFERROR(VLOOKUP(M2468,Data!$J$1:$K$58,2,0),"")</f>
        <v>56966749408</v>
      </c>
      <c r="O2468" s="27" t="s">
        <v>162</v>
      </c>
      <c r="P2468" s="27"/>
      <c r="Q2468" s="27" t="s">
        <v>3794</v>
      </c>
      <c r="R2468" s="27" t="s">
        <v>169</v>
      </c>
      <c r="S2468" s="27" t="s">
        <v>161</v>
      </c>
      <c r="T2468" s="27"/>
      <c r="U2468" s="28">
        <v>46132</v>
      </c>
      <c r="X2468" s="27"/>
      <c r="Y2468" s="27"/>
      <c r="Z2468" s="29"/>
      <c r="AA2468" s="29">
        <v>0.40277777777777779</v>
      </c>
      <c r="AB2468" s="29">
        <v>0.48472222222222222</v>
      </c>
      <c r="AC2468" s="30">
        <v>46132</v>
      </c>
      <c r="AD2468" s="15" t="str">
        <f>IF(Tabla2[[#This Row],[HORA ENTREGA]]="DIRECTO","On time", IF(AA2468&lt;&gt;"",IF(Tabla2[[#This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68" s="15" t="str">
        <f>MID(Tabla2[[#This Row],[TIPO]],1,3)</f>
        <v xml:space="preserve">20 </v>
      </c>
      <c r="AF24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BATERIAS TUBULAR S.A. */ Cont: * CAIU2739223*/ HR Entrega: *09:00* /Dirección: *Av.  Américo Vespucio Norte, 1361 Quilicura, Santiago Chile </v>
      </c>
      <c r="AG2468" s="38" t="str">
        <f>IFERROR(HYPERLINK("https://wa.me/"&amp;Tabla2[[#This Row],[CONTACTO]]&amp;"?text="&amp;Tabla2[[#This Row],[Mensaje]],"Enviar mensaje"),"")</f>
        <v>Enviar mensaje</v>
      </c>
      <c r="AH2468" s="15" t="str">
        <f>CONCATENATE(A2468,F2468)</f>
        <v>2467CAIU2739223</v>
      </c>
      <c r="AI2468" s="15" t="str">
        <f>CONCATENATE("ENT-",A2468)</f>
        <v>ENT-2467</v>
      </c>
      <c r="AJ2468" s="15" t="str">
        <f>IF(Tabla2[[#This Row],[Op]]&lt;&gt;"","ENTREGA","")</f>
        <v>ENTREGA</v>
      </c>
      <c r="AK2468" s="40" t="str">
        <f>(Tabla2[[#This Row],[FECHA ENTREGA]]&amp;Tabla2[[#This Row],[HORA ENTREGA]])</f>
        <v>461320,375</v>
      </c>
      <c r="AL2468" s="34" t="str">
        <f>IFERROR(HYPERLINK("https://wa.me/"&amp;Tabla2[[#This Row],[CONTACTO]]&amp;"?text="&amp;Tabla2[[#This Row],[Mensaje]]),"")</f>
        <v xml:space="preserve">https://wa.me/56966749408?text=Hola!%0AServicio del día 20-04%0A *Cliente:* BATERIAS TUBULAR S.A. */ Cont: * CAIU2739223*/ HR Entrega: *09:00* /Dirección: *Av.  Américo Vespucio Norte, 1361 Quilicura, Santiago Chile </v>
      </c>
    </row>
    <row r="2469" spans="1:38" s="15" customFormat="1" ht="16.5" customHeight="1" x14ac:dyDescent="0.2">
      <c r="A2469" s="15">
        <f>ROW(A2468)</f>
        <v>2468</v>
      </c>
      <c r="B2469" s="15">
        <f>IF(J2469=J2468,B2468+1,1)</f>
        <v>7</v>
      </c>
      <c r="C2469" s="15" t="s">
        <v>62</v>
      </c>
      <c r="D2469" s="25" t="s">
        <v>39</v>
      </c>
      <c r="E2469" s="27">
        <v>302879</v>
      </c>
      <c r="F2469" s="27" t="s">
        <v>3795</v>
      </c>
      <c r="G2469" s="27" t="s">
        <v>41</v>
      </c>
      <c r="H2469" s="27">
        <v>17040</v>
      </c>
      <c r="I2469" s="27" t="s">
        <v>42</v>
      </c>
      <c r="J2469" s="28">
        <v>46132</v>
      </c>
      <c r="K2469" s="26">
        <v>0.5</v>
      </c>
      <c r="L2469" s="26"/>
      <c r="M2469" s="27" t="s">
        <v>66</v>
      </c>
      <c r="N2469" s="25">
        <f>IFERROR(VLOOKUP(M2469,Data!$J$1:$K$58,2,0),"")</f>
        <v>56993389870</v>
      </c>
      <c r="O2469" s="27" t="s">
        <v>67</v>
      </c>
      <c r="P2469" s="27"/>
      <c r="Q2469" s="27" t="s">
        <v>3794</v>
      </c>
      <c r="R2469" s="27" t="s">
        <v>169</v>
      </c>
      <c r="S2469" s="27" t="s">
        <v>66</v>
      </c>
      <c r="T2469" s="27"/>
      <c r="U2469" s="28">
        <v>46132</v>
      </c>
      <c r="X2469" s="27"/>
      <c r="Y2469" s="27"/>
      <c r="Z2469" s="29"/>
      <c r="AA2469" s="29">
        <v>0.54374999999999996</v>
      </c>
      <c r="AB2469" s="29">
        <v>0.69652777777777775</v>
      </c>
      <c r="AC2469" s="30">
        <v>46132</v>
      </c>
      <c r="AD2469" s="15" t="str">
        <f>IF(Tabla2[[#This Row],[HORA ENTREGA]]="DIRECTO","On time", IF(AA2469&lt;&gt;"",IF(Tabla2[[#This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69" s="15" t="str">
        <f>MID(Tabla2[[#This Row],[TIPO]],1,3)</f>
        <v xml:space="preserve">40 </v>
      </c>
      <c r="AF24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BATERIAS TUBULAR S.A. */ Cont: * MSDU4509059*/ HR Entrega: *12:00* /Dirección: *Av.  Américo Vespucio Norte, 1361 Quilicura, Santiago Chile </v>
      </c>
      <c r="AG2469" s="38" t="str">
        <f>IFERROR(HYPERLINK("https://wa.me/"&amp;Tabla2[[#This Row],[CONTACTO]]&amp;"?text="&amp;Tabla2[[#This Row],[Mensaje]],"Enviar mensaje"),"")</f>
        <v>Enviar mensaje</v>
      </c>
      <c r="AH2469" s="15" t="str">
        <f>CONCATENATE(A2469,F2469)</f>
        <v>2468MSDU4509059</v>
      </c>
      <c r="AI2469" s="15" t="str">
        <f>CONCATENATE("ENT-",A2469)</f>
        <v>ENT-2468</v>
      </c>
      <c r="AJ2469" s="15" t="str">
        <f>IF(Tabla2[[#This Row],[Op]]&lt;&gt;"","ENTREGA","")</f>
        <v>ENTREGA</v>
      </c>
      <c r="AK2469" s="40" t="str">
        <f>(Tabla2[[#This Row],[FECHA ENTREGA]]&amp;Tabla2[[#This Row],[HORA ENTREGA]])</f>
        <v>461320,5</v>
      </c>
      <c r="AL2469" s="34" t="str">
        <f>IFERROR(HYPERLINK("https://wa.me/"&amp;Tabla2[[#This Row],[CONTACTO]]&amp;"?text="&amp;Tabla2[[#This Row],[Mensaje]]),"")</f>
        <v xml:space="preserve">https://wa.me/56993389870?text=Hola!%0AServicio del día 20-04%0A *Cliente:* BATERIAS TUBULAR S.A. */ Cont: * MSDU4509059*/ HR Entrega: *12:00* /Dirección: *Av.  Américo Vespucio Norte, 1361 Quilicura, Santiago Chile </v>
      </c>
    </row>
    <row r="2470" spans="1:38" s="15" customFormat="1" ht="16.5" customHeight="1" x14ac:dyDescent="0.2">
      <c r="A2470" s="15">
        <f>ROW(A2469)</f>
        <v>2469</v>
      </c>
      <c r="B2470" s="15">
        <f>IF(J2470=J2469,B2469+1,1)</f>
        <v>8</v>
      </c>
      <c r="C2470" s="15" t="s">
        <v>75</v>
      </c>
      <c r="D2470" s="25" t="s">
        <v>39</v>
      </c>
      <c r="E2470" s="27">
        <v>303507</v>
      </c>
      <c r="F2470" s="27" t="s">
        <v>3796</v>
      </c>
      <c r="G2470" s="27" t="s">
        <v>41</v>
      </c>
      <c r="H2470" s="27">
        <v>5500</v>
      </c>
      <c r="I2470" s="27" t="s">
        <v>3797</v>
      </c>
      <c r="J2470" s="28">
        <v>46132</v>
      </c>
      <c r="K2470" s="26">
        <v>0.45833333333333331</v>
      </c>
      <c r="L2470" s="26" t="s">
        <v>3731</v>
      </c>
      <c r="M2470" s="27" t="s">
        <v>389</v>
      </c>
      <c r="N2470" s="25">
        <f>IFERROR(VLOOKUP(M2470,Data!$J$1:$K$58,2,0),"")</f>
        <v>56988336520</v>
      </c>
      <c r="O2470" s="27" t="s">
        <v>390</v>
      </c>
      <c r="P2470" s="27"/>
      <c r="Q2470" s="27" t="s">
        <v>79</v>
      </c>
      <c r="R2470" s="27" t="s">
        <v>74</v>
      </c>
      <c r="S2470" s="27" t="s">
        <v>389</v>
      </c>
      <c r="T2470" s="27"/>
      <c r="U2470" s="28">
        <v>46132</v>
      </c>
      <c r="X2470" s="27"/>
      <c r="Y2470" s="27"/>
      <c r="Z2470" s="29"/>
      <c r="AA2470" s="29">
        <v>0.43611111111111112</v>
      </c>
      <c r="AB2470" s="29">
        <v>0.56597222222222221</v>
      </c>
      <c r="AC2470" s="30">
        <v>46132</v>
      </c>
      <c r="AD2470" s="15" t="str">
        <f>IF(Tabla2[[#This Row],[HORA ENTREGA]]="DIRECTO","On time", IF(AA2470&lt;&gt;"",IF(Tabla2[[#This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0" s="15" t="str">
        <f>MID(Tabla2[[#This Row],[TIPO]],1,3)</f>
        <v xml:space="preserve">40 </v>
      </c>
      <c r="AF24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BAYONA SPA */ Cont: * TXGU4338416*/ HR Entrega: *11:00* /Dirección: * BOULEVAR 1313 BODENOR FLEX CENTER ENEA, PUDAHUEL</v>
      </c>
      <c r="AG2470" s="38" t="str">
        <f>IFERROR(HYPERLINK("https://wa.me/"&amp;Tabla2[[#This Row],[CONTACTO]]&amp;"?text="&amp;Tabla2[[#This Row],[Mensaje]],"Enviar mensaje"),"")</f>
        <v>Enviar mensaje</v>
      </c>
      <c r="AH2470" s="15" t="str">
        <f>CONCATENATE(A2470,F2470)</f>
        <v>2469TXGU4338416</v>
      </c>
      <c r="AI2470" s="15" t="str">
        <f>CONCATENATE("ENT-",A2470)</f>
        <v>ENT-2469</v>
      </c>
      <c r="AJ2470" s="15" t="str">
        <f>IF(Tabla2[[#This Row],[Op]]&lt;&gt;"","ENTREGA","")</f>
        <v>ENTREGA</v>
      </c>
      <c r="AK2470" s="40" t="str">
        <f>(Tabla2[[#This Row],[FECHA ENTREGA]]&amp;Tabla2[[#This Row],[HORA ENTREGA]])</f>
        <v>461320,458333333333333</v>
      </c>
      <c r="AL2470" s="34" t="str">
        <f>IFERROR(HYPERLINK("https://wa.me/"&amp;Tabla2[[#This Row],[CONTACTO]]&amp;"?text="&amp;Tabla2[[#This Row],[Mensaje]]),"")</f>
        <v>https://wa.me/56988336520?text=Hola!%0AServicio del día 20-04%0A *Cliente:* BAYONA SPA */ Cont: * TXGU4338416*/ HR Entrega: *11:00* /Dirección: * BOULEVAR 1313 BODENOR FLEX CENTER ENEA, PUDAHUEL</v>
      </c>
    </row>
    <row r="2471" spans="1:38" s="15" customFormat="1" ht="16.5" customHeight="1" x14ac:dyDescent="0.2">
      <c r="A2471" s="15">
        <f>ROW(A2470)</f>
        <v>2470</v>
      </c>
      <c r="B2471" s="15">
        <f>IF(J2471=J2470,B2470+1,1)</f>
        <v>9</v>
      </c>
      <c r="C2471" s="15" t="s">
        <v>806</v>
      </c>
      <c r="D2471" s="25" t="s">
        <v>39</v>
      </c>
      <c r="E2471" s="27">
        <v>302240</v>
      </c>
      <c r="F2471" s="27" t="s">
        <v>3798</v>
      </c>
      <c r="G2471" s="27" t="s">
        <v>41</v>
      </c>
      <c r="H2471" s="27">
        <v>9471</v>
      </c>
      <c r="I2471" s="27" t="s">
        <v>3799</v>
      </c>
      <c r="J2471" s="28">
        <v>46132</v>
      </c>
      <c r="K2471" s="26">
        <v>0.375</v>
      </c>
      <c r="L2471" s="26"/>
      <c r="M2471" s="27" t="s">
        <v>325</v>
      </c>
      <c r="N2471" s="25">
        <f>IFERROR(VLOOKUP(M2471,Data!$J$1:$K$58,2,0),"")</f>
        <v>56964850744</v>
      </c>
      <c r="O2471" s="27" t="s">
        <v>326</v>
      </c>
      <c r="P2471" s="27"/>
      <c r="Q2471" s="27" t="s">
        <v>1574</v>
      </c>
      <c r="R2471" s="27" t="s">
        <v>1593</v>
      </c>
      <c r="S2471" s="27" t="s">
        <v>325</v>
      </c>
      <c r="T2471" s="27"/>
      <c r="U2471" s="28">
        <v>46132</v>
      </c>
      <c r="X2471" s="27"/>
      <c r="Y2471" s="27"/>
      <c r="Z2471" s="29"/>
      <c r="AA2471" s="29">
        <v>0.375</v>
      </c>
      <c r="AB2471" s="29">
        <v>0.28819444444444442</v>
      </c>
      <c r="AC2471" s="30">
        <v>46132</v>
      </c>
      <c r="AD2471" s="15" t="str">
        <f>IF(Tabla2[[#This Row],[HORA ENTREGA]]="DIRECTO","On time", IF(AA2471&lt;&gt;"",IF(Tabla2[[#This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1" s="15" t="str">
        <f>MID(Tabla2[[#This Row],[TIPO]],1,3)</f>
        <v xml:space="preserve">40 </v>
      </c>
      <c r="AF24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BLASCOOL RETAIL SPA */ Cont: * MSMU7721860*/ HR Entrega: *09:00* /Dirección: *Lo Echevers 550, bodega 40-41. Quilicura. STGO</v>
      </c>
      <c r="AG2471" s="38" t="str">
        <f>IFERROR(HYPERLINK("https://wa.me/"&amp;Tabla2[[#This Row],[CONTACTO]]&amp;"?text="&amp;Tabla2[[#This Row],[Mensaje]],"Enviar mensaje"),"")</f>
        <v>Enviar mensaje</v>
      </c>
      <c r="AH2471" s="15" t="str">
        <f>CONCATENATE(A2471,F2471)</f>
        <v>2470MSMU7721860</v>
      </c>
      <c r="AI2471" s="15" t="str">
        <f>CONCATENATE("ENT-",A2471)</f>
        <v>ENT-2470</v>
      </c>
      <c r="AJ2471" s="15" t="str">
        <f>IF(Tabla2[[#This Row],[Op]]&lt;&gt;"","ENTREGA","")</f>
        <v>ENTREGA</v>
      </c>
      <c r="AK2471" s="40" t="str">
        <f>(Tabla2[[#This Row],[FECHA ENTREGA]]&amp;Tabla2[[#This Row],[HORA ENTREGA]])</f>
        <v>461320,375</v>
      </c>
      <c r="AL2471" s="34" t="str">
        <f>IFERROR(HYPERLINK("https://wa.me/"&amp;Tabla2[[#This Row],[CONTACTO]]&amp;"?text="&amp;Tabla2[[#This Row],[Mensaje]]),"")</f>
        <v>https://wa.me/56964850744?text=Hola!%0AServicio del día 20-04%0A *Cliente:* BLASCOOL RETAIL SPA */ Cont: * MSMU7721860*/ HR Entrega: *09:00* /Dirección: *Lo Echevers 550, bodega 40-41. Quilicura. STGO</v>
      </c>
    </row>
    <row r="2472" spans="1:38" s="15" customFormat="1" ht="16.5" customHeight="1" x14ac:dyDescent="0.2">
      <c r="A2472" s="15">
        <f>ROW(A2471)</f>
        <v>2471</v>
      </c>
      <c r="B2472" s="15">
        <f>IF(J2472=J2471,B2471+1,1)</f>
        <v>10</v>
      </c>
      <c r="C2472" s="15" t="s">
        <v>806</v>
      </c>
      <c r="D2472" s="25" t="s">
        <v>39</v>
      </c>
      <c r="E2472" s="27">
        <v>301352</v>
      </c>
      <c r="F2472" s="27" t="s">
        <v>3800</v>
      </c>
      <c r="G2472" s="27" t="s">
        <v>41</v>
      </c>
      <c r="H2472" s="27">
        <v>22630</v>
      </c>
      <c r="I2472" s="27" t="s">
        <v>3801</v>
      </c>
      <c r="J2472" s="28">
        <v>46132</v>
      </c>
      <c r="K2472" s="26">
        <v>0.5</v>
      </c>
      <c r="L2472" s="26"/>
      <c r="M2472" s="27"/>
      <c r="N2472" s="25" t="str">
        <f>IFERROR(VLOOKUP(M2472,Data!$J$1:$K$58,2,0),"")</f>
        <v/>
      </c>
      <c r="O2472" s="27"/>
      <c r="P2472" s="27"/>
      <c r="Q2472" s="27" t="s">
        <v>1660</v>
      </c>
      <c r="R2472" s="27" t="s">
        <v>183</v>
      </c>
      <c r="S2472" s="27" t="s">
        <v>112</v>
      </c>
      <c r="T2472" s="27"/>
      <c r="U2472" s="28">
        <v>46134</v>
      </c>
      <c r="X2472" s="27" t="s">
        <v>3802</v>
      </c>
      <c r="Y2472" s="27"/>
      <c r="Z2472" s="29"/>
      <c r="AA2472" s="29"/>
      <c r="AB2472" s="29"/>
      <c r="AC2472" s="30"/>
      <c r="AD2472" s="15" t="str">
        <f>IF(Tabla2[[#This Row],[HORA ENTREGA]]="DIRECTO","On time", IF(AA2472&lt;&gt;"",IF(Tabla2[[#This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472" s="15" t="str">
        <f>MID(Tabla2[[#This Row],[TIPO]],1,3)</f>
        <v xml:space="preserve">40 </v>
      </c>
      <c r="AF24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BLASCOOL RETAIL SPA */ Cont: * BSIU8106866*/ HR Entrega: *12:00* /Dirección: *Lo Echevers 550, bodega 40-41. Quilicura. STGO.</v>
      </c>
      <c r="AG2472" s="38" t="str">
        <f>IFERROR(HYPERLINK("https://wa.me/"&amp;Tabla2[[#This Row],[CONTACTO]]&amp;"?text="&amp;Tabla2[[#This Row],[Mensaje]],"Enviar mensaje"),"")</f>
        <v>Enviar mensaje</v>
      </c>
      <c r="AH2472" s="15" t="str">
        <f>CONCATENATE(A2472,F2472)</f>
        <v>2471BSIU8106866</v>
      </c>
      <c r="AI2472" s="15" t="str">
        <f>CONCATENATE("ENT-",A2472)</f>
        <v>ENT-2471</v>
      </c>
      <c r="AJ2472" s="15" t="str">
        <f>IF(Tabla2[[#This Row],[Op]]&lt;&gt;"","ENTREGA","")</f>
        <v>ENTREGA</v>
      </c>
      <c r="AK2472" s="40" t="str">
        <f>(Tabla2[[#This Row],[FECHA ENTREGA]]&amp;Tabla2[[#This Row],[HORA ENTREGA]])</f>
        <v>461320,5</v>
      </c>
      <c r="AL2472" s="34" t="str">
        <f>IFERROR(HYPERLINK("https://wa.me/"&amp;Tabla2[[#This Row],[CONTACTO]]&amp;"?text="&amp;Tabla2[[#This Row],[Mensaje]]),"")</f>
        <v>https://wa.me/?text=Hola!%0AServicio del día 20-04%0A *Cliente:* BLASCOOL RETAIL SPA */ Cont: * BSIU8106866*/ HR Entrega: *12:00* /Dirección: *Lo Echevers 550, bodega 40-41. Quilicura. STGO.</v>
      </c>
    </row>
    <row r="2473" spans="1:38" s="15" customFormat="1" ht="16.5" customHeight="1" x14ac:dyDescent="0.2">
      <c r="A2473" s="15">
        <f>ROW(A2472)</f>
        <v>2472</v>
      </c>
      <c r="B2473" s="15">
        <f>IF(J2473=J2472,B2472+1,1)</f>
        <v>11</v>
      </c>
      <c r="C2473" s="15" t="s">
        <v>84</v>
      </c>
      <c r="D2473" s="25" t="s">
        <v>39</v>
      </c>
      <c r="E2473" s="27">
        <v>314115</v>
      </c>
      <c r="F2473" s="27" t="s">
        <v>3803</v>
      </c>
      <c r="G2473" s="27" t="s">
        <v>41</v>
      </c>
      <c r="H2473" s="27">
        <v>23151</v>
      </c>
      <c r="I2473" s="27" t="s">
        <v>3804</v>
      </c>
      <c r="J2473" s="28">
        <v>46132</v>
      </c>
      <c r="K2473" s="26">
        <v>0.375</v>
      </c>
      <c r="L2473" s="26"/>
      <c r="M2473" s="27" t="s">
        <v>241</v>
      </c>
      <c r="N2473" s="25">
        <f>IFERROR(VLOOKUP(M2473,Data!$J$1:$K$58,2,0),"")</f>
        <v>56984880436</v>
      </c>
      <c r="O2473" s="27" t="s">
        <v>242</v>
      </c>
      <c r="P2473" s="27"/>
      <c r="Q2473" s="27" t="s">
        <v>467</v>
      </c>
      <c r="R2473" s="27" t="s">
        <v>3007</v>
      </c>
      <c r="S2473" s="27" t="s">
        <v>3115</v>
      </c>
      <c r="T2473" s="27"/>
      <c r="U2473" s="28">
        <v>46132</v>
      </c>
      <c r="X2473" s="27"/>
      <c r="Y2473" s="27"/>
      <c r="Z2473" s="29"/>
      <c r="AA2473" s="29">
        <v>0.37708333333333333</v>
      </c>
      <c r="AB2473" s="29">
        <v>0.4826388888888889</v>
      </c>
      <c r="AC2473" s="30">
        <v>46132</v>
      </c>
      <c r="AD2473" s="15" t="str">
        <f>IF(Tabla2[[#This Row],[HORA ENTREGA]]="DIRECTO","On time", IF(AA2473&lt;&gt;"",IF(Tabla2[[#This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3" s="15" t="str">
        <f>MID(Tabla2[[#This Row],[TIPO]],1,3)</f>
        <v xml:space="preserve">40 </v>
      </c>
      <c r="AF24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CANONTEX */ Cont: * HAMU1221253*/ HR Entrega: *09:00* /Dirección: *Patricia Viñuela N°334, Lampa (BODEGA MPR) </v>
      </c>
      <c r="AG2473" s="38" t="str">
        <f>IFERROR(HYPERLINK("https://wa.me/"&amp;Tabla2[[#This Row],[CONTACTO]]&amp;"?text="&amp;Tabla2[[#This Row],[Mensaje]],"Enviar mensaje"),"")</f>
        <v>Enviar mensaje</v>
      </c>
      <c r="AH2473" s="15" t="str">
        <f>CONCATENATE(A2473,F2473)</f>
        <v>2472HAMU1221253</v>
      </c>
      <c r="AI2473" s="15" t="str">
        <f>CONCATENATE("ENT-",A2473)</f>
        <v>ENT-2472</v>
      </c>
      <c r="AJ2473" s="15" t="str">
        <f>IF(Tabla2[[#This Row],[Op]]&lt;&gt;"","ENTREGA","")</f>
        <v>ENTREGA</v>
      </c>
      <c r="AK2473" s="40" t="str">
        <f>(Tabla2[[#This Row],[FECHA ENTREGA]]&amp;Tabla2[[#This Row],[HORA ENTREGA]])</f>
        <v>461320,375</v>
      </c>
      <c r="AL2473" s="34" t="str">
        <f>IFERROR(HYPERLINK("https://wa.me/"&amp;Tabla2[[#This Row],[CONTACTO]]&amp;"?text="&amp;Tabla2[[#This Row],[Mensaje]]),"")</f>
        <v xml:space="preserve">https://wa.me/56984880436?text=Hola!%0AServicio del día 20-04%0A *Cliente:* CANONTEX */ Cont: * HAMU1221253*/ HR Entrega: *09:00* /Dirección: *Patricia Viñuela N°334, Lampa (BODEGA MPR) </v>
      </c>
    </row>
    <row r="2474" spans="1:38" s="15" customFormat="1" ht="16.5" customHeight="1" x14ac:dyDescent="0.2">
      <c r="A2474" s="15">
        <f>ROW(A2473)</f>
        <v>2473</v>
      </c>
      <c r="B2474" s="15">
        <f>IF(J2474=J2473,B2473+1,1)</f>
        <v>12</v>
      </c>
      <c r="C2474" s="15" t="s">
        <v>84</v>
      </c>
      <c r="D2474" s="25" t="s">
        <v>39</v>
      </c>
      <c r="E2474" s="27">
        <v>314115</v>
      </c>
      <c r="F2474" s="27" t="s">
        <v>3805</v>
      </c>
      <c r="G2474" s="27" t="s">
        <v>41</v>
      </c>
      <c r="H2474" s="27">
        <v>23213</v>
      </c>
      <c r="I2474" s="27" t="s">
        <v>3806</v>
      </c>
      <c r="J2474" s="28">
        <v>46132</v>
      </c>
      <c r="K2474" s="26">
        <v>0.45833333333333331</v>
      </c>
      <c r="L2474" s="26"/>
      <c r="M2474" s="27" t="s">
        <v>341</v>
      </c>
      <c r="N2474" s="25">
        <f>IFERROR(VLOOKUP(M2474,Data!$J$1:$K$58,2,0),"")</f>
        <v>56950923536</v>
      </c>
      <c r="O2474" s="27" t="s">
        <v>105</v>
      </c>
      <c r="P2474" s="27"/>
      <c r="Q2474" s="27" t="s">
        <v>467</v>
      </c>
      <c r="R2474" s="27" t="s">
        <v>3007</v>
      </c>
      <c r="S2474" s="27" t="s">
        <v>300</v>
      </c>
      <c r="T2474" s="27"/>
      <c r="U2474" s="28">
        <v>46133</v>
      </c>
      <c r="X2474" s="27"/>
      <c r="Y2474" s="27"/>
      <c r="Z2474" s="29"/>
      <c r="AA2474" s="29">
        <v>0.47361111111111109</v>
      </c>
      <c r="AB2474" s="29">
        <v>0.54861111111111116</v>
      </c>
      <c r="AC2474" s="30">
        <v>46132</v>
      </c>
      <c r="AD2474" s="15" t="str">
        <f>IF(Tabla2[[#This Row],[HORA ENTREGA]]="DIRECTO","On time", IF(AA2474&lt;&gt;"",IF(Tabla2[[#This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74" s="15" t="str">
        <f>MID(Tabla2[[#This Row],[TIPO]],1,3)</f>
        <v xml:space="preserve">40 </v>
      </c>
      <c r="AF24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CANONTEX */ Cont: * HAMU1852290*/ HR Entrega: *11:00* /Dirección: *Patricia Viñuela N°334, Lampa (BODEGA MPR) </v>
      </c>
      <c r="AG2474" s="38" t="str">
        <f>IFERROR(HYPERLINK("https://wa.me/"&amp;Tabla2[[#This Row],[CONTACTO]]&amp;"?text="&amp;Tabla2[[#This Row],[Mensaje]],"Enviar mensaje"),"")</f>
        <v>Enviar mensaje</v>
      </c>
      <c r="AH2474" s="15" t="str">
        <f>CONCATENATE(A2474,F2474)</f>
        <v>2473HAMU1852290</v>
      </c>
      <c r="AI2474" s="15" t="str">
        <f>CONCATENATE("ENT-",A2474)</f>
        <v>ENT-2473</v>
      </c>
      <c r="AJ2474" s="15" t="str">
        <f>IF(Tabla2[[#This Row],[Op]]&lt;&gt;"","ENTREGA","")</f>
        <v>ENTREGA</v>
      </c>
      <c r="AK2474" s="40" t="str">
        <f>(Tabla2[[#This Row],[FECHA ENTREGA]]&amp;Tabla2[[#This Row],[HORA ENTREGA]])</f>
        <v>461320,458333333333333</v>
      </c>
      <c r="AL2474" s="34" t="str">
        <f>IFERROR(HYPERLINK("https://wa.me/"&amp;Tabla2[[#This Row],[CONTACTO]]&amp;"?text="&amp;Tabla2[[#This Row],[Mensaje]]),"")</f>
        <v xml:space="preserve">https://wa.me/56950923536?text=Hola!%0AServicio del día 20-04%0A *Cliente:* CANONTEX */ Cont: * HAMU1852290*/ HR Entrega: *11:00* /Dirección: *Patricia Viñuela N°334, Lampa (BODEGA MPR) </v>
      </c>
    </row>
    <row r="2475" spans="1:38" s="15" customFormat="1" ht="16.5" customHeight="1" x14ac:dyDescent="0.2">
      <c r="A2475" s="15">
        <f>ROW(A2474)</f>
        <v>2474</v>
      </c>
      <c r="B2475" s="15">
        <f>IF(J2475=J2474,B2474+1,1)</f>
        <v>13</v>
      </c>
      <c r="C2475" s="15" t="s">
        <v>275</v>
      </c>
      <c r="D2475" s="25" t="s">
        <v>39</v>
      </c>
      <c r="E2475" s="27">
        <v>303640</v>
      </c>
      <c r="F2475" s="27" t="s">
        <v>3807</v>
      </c>
      <c r="G2475" s="27" t="s">
        <v>41</v>
      </c>
      <c r="H2475" s="27">
        <v>31000</v>
      </c>
      <c r="I2475" s="27" t="s">
        <v>42</v>
      </c>
      <c r="J2475" s="28">
        <v>46132</v>
      </c>
      <c r="K2475" s="26">
        <v>0.33333333333333331</v>
      </c>
      <c r="L2475" s="26"/>
      <c r="M2475" s="27" t="s">
        <v>273</v>
      </c>
      <c r="N2475" s="25">
        <f>IFERROR(VLOOKUP(M2475,Data!$J$1:$K$58,2,0),"")</f>
        <v>56950103942</v>
      </c>
      <c r="O2475" s="27" t="s">
        <v>274</v>
      </c>
      <c r="P2475" s="27"/>
      <c r="Q2475" s="27" t="s">
        <v>47</v>
      </c>
      <c r="R2475" s="27" t="s">
        <v>48</v>
      </c>
      <c r="S2475" s="27" t="s">
        <v>273</v>
      </c>
      <c r="T2475" s="27"/>
      <c r="U2475" s="28">
        <v>46132</v>
      </c>
      <c r="X2475" s="27"/>
      <c r="Y2475" s="27"/>
      <c r="Z2475" s="29"/>
      <c r="AA2475" s="29">
        <v>0.31944444444444442</v>
      </c>
      <c r="AB2475" s="29">
        <v>0.44444444444444442</v>
      </c>
      <c r="AC2475" s="30">
        <v>46132</v>
      </c>
      <c r="AD2475" s="15" t="str">
        <f>IF(Tabla2[[#This Row],[HORA ENTREGA]]="DIRECTO","On time", IF(AA2475&lt;&gt;"",IF(Tabla2[[#This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5" s="15" t="str">
        <f>MID(Tabla2[[#This Row],[TIPO]],1,3)</f>
        <v xml:space="preserve">40 </v>
      </c>
      <c r="AF24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COMERCIAL CANADA SPA */ Cont: * CGMU9375952*/ HR Entrega: *08:00* /Dirección: *BERNARDO O"HIGGINS 158 COLINA</v>
      </c>
      <c r="AG2475" s="38" t="str">
        <f>IFERROR(HYPERLINK("https://wa.me/"&amp;Tabla2[[#This Row],[CONTACTO]]&amp;"?text="&amp;Tabla2[[#This Row],[Mensaje]],"Enviar mensaje"),"")</f>
        <v>Enviar mensaje</v>
      </c>
      <c r="AH2475" s="15" t="str">
        <f>CONCATENATE(A2475,F2475)</f>
        <v>2474CGMU9375952</v>
      </c>
      <c r="AI2475" s="15" t="str">
        <f>CONCATENATE("ENT-",A2475)</f>
        <v>ENT-2474</v>
      </c>
      <c r="AJ2475" s="15" t="str">
        <f>IF(Tabla2[[#This Row],[Op]]&lt;&gt;"","ENTREGA","")</f>
        <v>ENTREGA</v>
      </c>
      <c r="AK2475" s="40" t="str">
        <f>(Tabla2[[#This Row],[FECHA ENTREGA]]&amp;Tabla2[[#This Row],[HORA ENTREGA]])</f>
        <v>461320,333333333333333</v>
      </c>
      <c r="AL2475" s="34" t="str">
        <f>IFERROR(HYPERLINK("https://wa.me/"&amp;Tabla2[[#This Row],[CONTACTO]]&amp;"?text="&amp;Tabla2[[#This Row],[Mensaje]]),"")</f>
        <v>https://wa.me/56950103942?text=Hola!%0AServicio del día 20-04%0A *Cliente:* COMERCIAL CANADA SPA */ Cont: * CGMU9375952*/ HR Entrega: *08:00* /Dirección: *BERNARDO O"HIGGINS 158 COLINA</v>
      </c>
    </row>
    <row r="2476" spans="1:38" s="15" customFormat="1" ht="16.5" customHeight="1" x14ac:dyDescent="0.2">
      <c r="A2476" s="15">
        <f>ROW(A2475)</f>
        <v>2475</v>
      </c>
      <c r="B2476" s="15">
        <f>IF(J2476=J2475,B2475+1,1)</f>
        <v>14</v>
      </c>
      <c r="C2476" s="15" t="s">
        <v>275</v>
      </c>
      <c r="D2476" s="25" t="s">
        <v>39</v>
      </c>
      <c r="E2476" s="27">
        <v>303640</v>
      </c>
      <c r="F2476" s="27" t="s">
        <v>3808</v>
      </c>
      <c r="G2476" s="27" t="s">
        <v>41</v>
      </c>
      <c r="H2476" s="27">
        <v>31000</v>
      </c>
      <c r="I2476" s="27" t="s">
        <v>42</v>
      </c>
      <c r="J2476" s="28">
        <v>46132</v>
      </c>
      <c r="K2476" s="26">
        <v>0.41666666666666669</v>
      </c>
      <c r="L2476" s="26"/>
      <c r="M2476" s="27" t="s">
        <v>300</v>
      </c>
      <c r="N2476" s="25">
        <f>IFERROR(VLOOKUP(M2476,Data!$J$1:$K$58,2,0),"")</f>
        <v>56989844861</v>
      </c>
      <c r="O2476" s="27" t="s">
        <v>301</v>
      </c>
      <c r="P2476" s="27"/>
      <c r="Q2476" s="27" t="s">
        <v>47</v>
      </c>
      <c r="R2476" s="27" t="s">
        <v>48</v>
      </c>
      <c r="S2476" s="27" t="s">
        <v>300</v>
      </c>
      <c r="T2476" s="27"/>
      <c r="U2476" s="28">
        <v>46132</v>
      </c>
      <c r="X2476" s="27"/>
      <c r="Y2476" s="27"/>
      <c r="Z2476" s="29"/>
      <c r="AA2476" s="29">
        <v>0.41666666666666669</v>
      </c>
      <c r="AB2476" s="29">
        <v>0.53472222222222221</v>
      </c>
      <c r="AC2476" s="30">
        <v>46132</v>
      </c>
      <c r="AD2476" s="15" t="str">
        <f>IF(Tabla2[[#This Row],[HORA ENTREGA]]="DIRECTO","On time", IF(AA2476&lt;&gt;"",IF(Tabla2[[#This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6" s="15" t="str">
        <f>MID(Tabla2[[#This Row],[TIPO]],1,3)</f>
        <v xml:space="preserve">40 </v>
      </c>
      <c r="AF24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COMERCIAL CANADA SPA */ Cont: * CGMU9382490*/ HR Entrega: *10:00* /Dirección: *BERNARDO O"HIGGINS 158 COLINA</v>
      </c>
      <c r="AG2476" s="38" t="str">
        <f>IFERROR(HYPERLINK("https://wa.me/"&amp;Tabla2[[#This Row],[CONTACTO]]&amp;"?text="&amp;Tabla2[[#This Row],[Mensaje]],"Enviar mensaje"),"")</f>
        <v>Enviar mensaje</v>
      </c>
      <c r="AH2476" s="15" t="str">
        <f>CONCATENATE(A2476,F2476)</f>
        <v>2475CGMU9382490</v>
      </c>
      <c r="AI2476" s="15" t="str">
        <f>CONCATENATE("ENT-",A2476)</f>
        <v>ENT-2475</v>
      </c>
      <c r="AJ2476" s="15" t="str">
        <f>IF(Tabla2[[#This Row],[Op]]&lt;&gt;"","ENTREGA","")</f>
        <v>ENTREGA</v>
      </c>
      <c r="AK2476" s="40" t="str">
        <f>(Tabla2[[#This Row],[FECHA ENTREGA]]&amp;Tabla2[[#This Row],[HORA ENTREGA]])</f>
        <v>461320,416666666666667</v>
      </c>
      <c r="AL2476" s="34" t="str">
        <f>IFERROR(HYPERLINK("https://wa.me/"&amp;Tabla2[[#This Row],[CONTACTO]]&amp;"?text="&amp;Tabla2[[#This Row],[Mensaje]]),"")</f>
        <v>https://wa.me/56989844861?text=Hola!%0AServicio del día 20-04%0A *Cliente:* COMERCIAL CANADA SPA */ Cont: * CGMU9382490*/ HR Entrega: *10:00* /Dirección: *BERNARDO O"HIGGINS 158 COLINA</v>
      </c>
    </row>
    <row r="2477" spans="1:38" s="15" customFormat="1" ht="16.5" customHeight="1" x14ac:dyDescent="0.2">
      <c r="A2477" s="15">
        <f>ROW(A2476)</f>
        <v>2476</v>
      </c>
      <c r="B2477" s="15">
        <f>IF(J2477=J2476,B2476+1,1)</f>
        <v>15</v>
      </c>
      <c r="C2477" s="15" t="s">
        <v>275</v>
      </c>
      <c r="D2477" s="25" t="s">
        <v>39</v>
      </c>
      <c r="E2477" s="27">
        <v>303640</v>
      </c>
      <c r="F2477" s="27" t="s">
        <v>3809</v>
      </c>
      <c r="G2477" s="27" t="s">
        <v>41</v>
      </c>
      <c r="H2477" s="27">
        <v>31000</v>
      </c>
      <c r="I2477" s="27" t="s">
        <v>42</v>
      </c>
      <c r="J2477" s="28">
        <v>46132</v>
      </c>
      <c r="K2477" s="26">
        <v>0.5</v>
      </c>
      <c r="L2477" s="26"/>
      <c r="M2477" s="27" t="s">
        <v>158</v>
      </c>
      <c r="N2477" s="25">
        <f>IFERROR(VLOOKUP(M2477,Data!$J$1:$K$58,2,0),"")</f>
        <v>56931745801</v>
      </c>
      <c r="O2477" s="27" t="s">
        <v>370</v>
      </c>
      <c r="P2477" s="27"/>
      <c r="Q2477" s="27" t="s">
        <v>47</v>
      </c>
      <c r="R2477" s="27" t="s">
        <v>48</v>
      </c>
      <c r="S2477" s="27" t="s">
        <v>158</v>
      </c>
      <c r="T2477" s="27"/>
      <c r="U2477" s="28">
        <v>46132</v>
      </c>
      <c r="X2477" s="27"/>
      <c r="Y2477" s="27"/>
      <c r="Z2477" s="29"/>
      <c r="AA2477" s="29">
        <v>0.58333333333333337</v>
      </c>
      <c r="AB2477" s="29">
        <v>0.65625</v>
      </c>
      <c r="AC2477" s="30">
        <v>46132</v>
      </c>
      <c r="AD2477" s="15" t="str">
        <f>IF(Tabla2[[#This Row],[HORA ENTREGA]]="DIRECTO","On time", IF(AA2477&lt;&gt;"",IF(Tabla2[[#This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77" s="15" t="str">
        <f>MID(Tabla2[[#This Row],[TIPO]],1,3)</f>
        <v xml:space="preserve">40 </v>
      </c>
      <c r="AF24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COMERCIAL CANADA SPA */ Cont: * SEGU9535091*/ HR Entrega: *12:00* /Dirección: *BERNARDO O"HIGGINS 158 COLINA</v>
      </c>
      <c r="AG2477" s="38" t="str">
        <f>IFERROR(HYPERLINK("https://wa.me/"&amp;Tabla2[[#This Row],[CONTACTO]]&amp;"?text="&amp;Tabla2[[#This Row],[Mensaje]],"Enviar mensaje"),"")</f>
        <v>Enviar mensaje</v>
      </c>
      <c r="AH2477" s="15" t="str">
        <f>CONCATENATE(A2477,F2477)</f>
        <v>2476SEGU9535091</v>
      </c>
      <c r="AI2477" s="15" t="str">
        <f>CONCATENATE("ENT-",A2477)</f>
        <v>ENT-2476</v>
      </c>
      <c r="AJ2477" s="15" t="str">
        <f>IF(Tabla2[[#This Row],[Op]]&lt;&gt;"","ENTREGA","")</f>
        <v>ENTREGA</v>
      </c>
      <c r="AK2477" s="40" t="str">
        <f>(Tabla2[[#This Row],[FECHA ENTREGA]]&amp;Tabla2[[#This Row],[HORA ENTREGA]])</f>
        <v>461320,5</v>
      </c>
      <c r="AL2477" s="34" t="str">
        <f>IFERROR(HYPERLINK("https://wa.me/"&amp;Tabla2[[#This Row],[CONTACTO]]&amp;"?text="&amp;Tabla2[[#This Row],[Mensaje]]),"")</f>
        <v>https://wa.me/56931745801?text=Hola!%0AServicio del día 20-04%0A *Cliente:* COMERCIAL CANADA SPA */ Cont: * SEGU9535091*/ HR Entrega: *12:00* /Dirección: *BERNARDO O"HIGGINS 158 COLINA</v>
      </c>
    </row>
    <row r="2478" spans="1:38" s="15" customFormat="1" ht="16.5" customHeight="1" x14ac:dyDescent="0.2">
      <c r="A2478" s="15">
        <f>ROW(A2477)</f>
        <v>2477</v>
      </c>
      <c r="B2478" s="15">
        <f>IF(J2478=J2477,B2477+1,1)</f>
        <v>16</v>
      </c>
      <c r="C2478" s="15" t="s">
        <v>114</v>
      </c>
      <c r="D2478" s="25" t="s">
        <v>39</v>
      </c>
      <c r="E2478" s="27">
        <v>301360</v>
      </c>
      <c r="F2478" s="27" t="s">
        <v>3810</v>
      </c>
      <c r="G2478" s="27" t="s">
        <v>41</v>
      </c>
      <c r="H2478" s="27">
        <v>21355</v>
      </c>
      <c r="I2478" s="27" t="s">
        <v>42</v>
      </c>
      <c r="J2478" s="28">
        <v>46132</v>
      </c>
      <c r="K2478" s="26">
        <v>0.35416666666666669</v>
      </c>
      <c r="L2478" s="26"/>
      <c r="M2478" s="27" t="s">
        <v>112</v>
      </c>
      <c r="N2478" s="25">
        <f>IFERROR(VLOOKUP(M2478,Data!$J$1:$K$58,2,0),"")</f>
        <v>56990025702</v>
      </c>
      <c r="O2478" s="27" t="s">
        <v>61</v>
      </c>
      <c r="P2478" s="27"/>
      <c r="Q2478" s="27" t="s">
        <v>3811</v>
      </c>
      <c r="R2478" s="27" t="s">
        <v>93</v>
      </c>
      <c r="S2478" s="27" t="s">
        <v>112</v>
      </c>
      <c r="T2478" s="27"/>
      <c r="U2478" s="28">
        <v>46132</v>
      </c>
      <c r="X2478" s="27"/>
      <c r="Y2478" s="27"/>
      <c r="Z2478" s="29"/>
      <c r="AA2478" s="29">
        <v>0.34861111111111109</v>
      </c>
      <c r="AB2478" s="29">
        <v>0.56597222222222221</v>
      </c>
      <c r="AC2478" s="30">
        <v>46132</v>
      </c>
      <c r="AD2478" s="15" t="str">
        <f>IF(Tabla2[[#This Row],[HORA ENTREGA]]="DIRECTO","On time", IF(AA2478&lt;&gt;"",IF(Tabla2[[#This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8" s="15" t="str">
        <f>MID(Tabla2[[#This Row],[TIPO]],1,3)</f>
        <v xml:space="preserve">40 </v>
      </c>
      <c r="AF24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FLEX EQUIPOS DE DESCANSO CHILE */ Cont: * HASU4333449*/ HR Entrega: *08:30* /Dirección: *MERSAN (José Joaquín Prieto 9001, Lo Espejo</v>
      </c>
      <c r="AG2478" s="38" t="str">
        <f>IFERROR(HYPERLINK("https://wa.me/"&amp;Tabla2[[#This Row],[CONTACTO]]&amp;"?text="&amp;Tabla2[[#This Row],[Mensaje]],"Enviar mensaje"),"")</f>
        <v>Enviar mensaje</v>
      </c>
      <c r="AH2478" s="15" t="str">
        <f>CONCATENATE(A2478,F2478)</f>
        <v>2477HASU4333449</v>
      </c>
      <c r="AI2478" s="15" t="str">
        <f>CONCATENATE("ENT-",A2478)</f>
        <v>ENT-2477</v>
      </c>
      <c r="AJ2478" s="15" t="str">
        <f>IF(Tabla2[[#This Row],[Op]]&lt;&gt;"","ENTREGA","")</f>
        <v>ENTREGA</v>
      </c>
      <c r="AK2478" s="40" t="str">
        <f>(Tabla2[[#This Row],[FECHA ENTREGA]]&amp;Tabla2[[#This Row],[HORA ENTREGA]])</f>
        <v>461320,354166666666667</v>
      </c>
      <c r="AL2478" s="34" t="str">
        <f>IFERROR(HYPERLINK("https://wa.me/"&amp;Tabla2[[#This Row],[CONTACTO]]&amp;"?text="&amp;Tabla2[[#This Row],[Mensaje]]),"")</f>
        <v>https://wa.me/56990025702?text=Hola!%0AServicio del día 20-04%0A *Cliente:* FLEX EQUIPOS DE DESCANSO CHILE */ Cont: * HASU4333449*/ HR Entrega: *08:30* /Dirección: *MERSAN (José Joaquín Prieto 9001, Lo Espejo</v>
      </c>
    </row>
    <row r="2479" spans="1:38" s="15" customFormat="1" ht="16.5" customHeight="1" x14ac:dyDescent="0.2">
      <c r="A2479" s="15">
        <f>ROW(A2478)</f>
        <v>2478</v>
      </c>
      <c r="B2479" s="15">
        <f>IF(J2479=J2478,B2478+1,1)</f>
        <v>17</v>
      </c>
      <c r="C2479" s="15" t="s">
        <v>149</v>
      </c>
      <c r="D2479" s="25" t="s">
        <v>39</v>
      </c>
      <c r="E2479" s="27">
        <v>2621897</v>
      </c>
      <c r="F2479" s="27" t="s">
        <v>3812</v>
      </c>
      <c r="G2479" s="27" t="s">
        <v>41</v>
      </c>
      <c r="H2479" s="27">
        <v>13560</v>
      </c>
      <c r="I2479" s="27" t="s">
        <v>42</v>
      </c>
      <c r="J2479" s="28">
        <v>46132</v>
      </c>
      <c r="K2479" s="26">
        <v>0.375</v>
      </c>
      <c r="L2479" s="26"/>
      <c r="M2479" s="27" t="s">
        <v>86</v>
      </c>
      <c r="N2479" s="25">
        <f>IFERROR(VLOOKUP(M2479,Data!$J$1:$K$58,2,0),"")</f>
        <v>56956654384</v>
      </c>
      <c r="O2479" s="27" t="s">
        <v>87</v>
      </c>
      <c r="P2479" s="27"/>
      <c r="Q2479" s="27" t="s">
        <v>153</v>
      </c>
      <c r="R2479" s="27" t="s">
        <v>1747</v>
      </c>
      <c r="S2479" s="27" t="s">
        <v>3152</v>
      </c>
      <c r="T2479" s="27"/>
      <c r="U2479" s="28">
        <v>46132</v>
      </c>
      <c r="X2479" s="27"/>
      <c r="Y2479" s="27"/>
      <c r="Z2479" s="29"/>
      <c r="AA2479" s="29">
        <v>0.35833333333333334</v>
      </c>
      <c r="AB2479" s="29">
        <v>0.52083333333333337</v>
      </c>
      <c r="AC2479" s="30">
        <v>46132</v>
      </c>
      <c r="AD2479" s="15" t="str">
        <f>IF(Tabla2[[#This Row],[HORA ENTREGA]]="DIRECTO","On time", IF(AA2479&lt;&gt;"",IF(Tabla2[[#This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79" s="15" t="str">
        <f>MID(Tabla2[[#This Row],[TIPO]],1,3)</f>
        <v xml:space="preserve">40 </v>
      </c>
      <c r="AF24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IMPORTADORA MIDEA CARRIER CHILE LTDA */ Cont: * EITU1545293*/ HR Entrega: *09:00* /Dirección: *BOD. MIEA AGURTO - PUERTO MADERO 9710, BOD. E13; PUDAHUEL </v>
      </c>
      <c r="AG2479" s="38" t="str">
        <f>IFERROR(HYPERLINK("https://wa.me/"&amp;Tabla2[[#This Row],[CONTACTO]]&amp;"?text="&amp;Tabla2[[#This Row],[Mensaje]],"Enviar mensaje"),"")</f>
        <v>Enviar mensaje</v>
      </c>
      <c r="AH2479" s="15" t="str">
        <f>CONCATENATE(A2479,F2479)</f>
        <v>2478EITU1545293</v>
      </c>
      <c r="AI2479" s="15" t="str">
        <f>CONCATENATE("ENT-",A2479)</f>
        <v>ENT-2478</v>
      </c>
      <c r="AJ2479" s="15" t="str">
        <f>IF(Tabla2[[#This Row],[Op]]&lt;&gt;"","ENTREGA","")</f>
        <v>ENTREGA</v>
      </c>
      <c r="AK2479" s="40" t="str">
        <f>(Tabla2[[#This Row],[FECHA ENTREGA]]&amp;Tabla2[[#This Row],[HORA ENTREGA]])</f>
        <v>461320,375</v>
      </c>
      <c r="AL2479" s="34" t="str">
        <f>IFERROR(HYPERLINK("https://wa.me/"&amp;Tabla2[[#This Row],[CONTACTO]]&amp;"?text="&amp;Tabla2[[#This Row],[Mensaje]]),"")</f>
        <v xml:space="preserve">https://wa.me/56956654384?text=Hola!%0AServicio del día 20-04%0A *Cliente:* IMPORTADORA MIDEA CARRIER CHILE LTDA */ Cont: * EITU1545293*/ HR Entrega: *09:00* /Dirección: *BOD. MIEA AGURTO - PUERTO MADERO 9710, BOD. E13; PUDAHUEL </v>
      </c>
    </row>
    <row r="2480" spans="1:38" s="15" customFormat="1" ht="16.5" customHeight="1" x14ac:dyDescent="0.2">
      <c r="A2480" s="15">
        <f>ROW(A2479)</f>
        <v>2479</v>
      </c>
      <c r="B2480" s="15">
        <f>IF(J2480=J2479,B2479+1,1)</f>
        <v>18</v>
      </c>
      <c r="C2480" s="15" t="s">
        <v>149</v>
      </c>
      <c r="D2480" s="25" t="s">
        <v>39</v>
      </c>
      <c r="E2480" s="27">
        <v>2617919</v>
      </c>
      <c r="F2480" s="27" t="s">
        <v>3813</v>
      </c>
      <c r="G2480" s="27" t="s">
        <v>41</v>
      </c>
      <c r="H2480" s="27">
        <v>18660</v>
      </c>
      <c r="I2480" s="27" t="s">
        <v>42</v>
      </c>
      <c r="J2480" s="28">
        <v>46132</v>
      </c>
      <c r="K2480" s="26">
        <v>0.41666666666666669</v>
      </c>
      <c r="L2480" s="26"/>
      <c r="M2480" s="27" t="s">
        <v>45</v>
      </c>
      <c r="N2480" s="25">
        <f>IFERROR(VLOOKUP(M2480,Data!$J$1:$K$58,2,0),"")</f>
        <v>56950981572</v>
      </c>
      <c r="O2480" s="27" t="s">
        <v>46</v>
      </c>
      <c r="P2480" s="27"/>
      <c r="Q2480" s="27" t="s">
        <v>153</v>
      </c>
      <c r="R2480" s="27" t="s">
        <v>1747</v>
      </c>
      <c r="S2480" s="27" t="s">
        <v>3266</v>
      </c>
      <c r="T2480" s="27"/>
      <c r="U2480" s="28">
        <v>46132</v>
      </c>
      <c r="X2480" s="27"/>
      <c r="Y2480" s="27"/>
      <c r="Z2480" s="29"/>
      <c r="AA2480" s="29">
        <v>0.35972222222222222</v>
      </c>
      <c r="AB2480" s="29">
        <v>0.60763888888888884</v>
      </c>
      <c r="AC2480" s="30">
        <v>46132</v>
      </c>
      <c r="AD2480" s="15" t="str">
        <f>IF(Tabla2[[#This Row],[HORA ENTREGA]]="DIRECTO","On time", IF(AA2480&lt;&gt;"",IF(Tabla2[[#This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80" s="15" t="str">
        <f>MID(Tabla2[[#This Row],[TIPO]],1,3)</f>
        <v xml:space="preserve">40 </v>
      </c>
      <c r="AF24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IMPORTADORA MIDEA CARRIER CHILE LTDA */ Cont: * GAOU6949504*/ HR Entrega: *10:00* /Dirección: *BOD. MIEA AGURTO - PUERTO MADERO 9710, BOD. E13; PUDAHUEL </v>
      </c>
      <c r="AG2480" s="38" t="str">
        <f>IFERROR(HYPERLINK("https://wa.me/"&amp;Tabla2[[#This Row],[CONTACTO]]&amp;"?text="&amp;Tabla2[[#This Row],[Mensaje]],"Enviar mensaje"),"")</f>
        <v>Enviar mensaje</v>
      </c>
      <c r="AH2480" s="15" t="str">
        <f>CONCATENATE(A2480,F2480)</f>
        <v>2479GAOU6949504</v>
      </c>
      <c r="AI2480" s="15" t="str">
        <f>CONCATENATE("ENT-",A2480)</f>
        <v>ENT-2479</v>
      </c>
      <c r="AJ2480" s="15" t="str">
        <f>IF(Tabla2[[#This Row],[Op]]&lt;&gt;"","ENTREGA","")</f>
        <v>ENTREGA</v>
      </c>
      <c r="AK2480" s="40" t="str">
        <f>(Tabla2[[#This Row],[FECHA ENTREGA]]&amp;Tabla2[[#This Row],[HORA ENTREGA]])</f>
        <v>461320,416666666666667</v>
      </c>
      <c r="AL2480" s="34" t="str">
        <f>IFERROR(HYPERLINK("https://wa.me/"&amp;Tabla2[[#This Row],[CONTACTO]]&amp;"?text="&amp;Tabla2[[#This Row],[Mensaje]]),"")</f>
        <v xml:space="preserve">https://wa.me/56950981572?text=Hola!%0AServicio del día 20-04%0A *Cliente:* IMPORTADORA MIDEA CARRIER CHILE LTDA */ Cont: * GAOU6949504*/ HR Entrega: *10:00* /Dirección: *BOD. MIEA AGURTO - PUERTO MADERO 9710, BOD. E13; PUDAHUEL </v>
      </c>
    </row>
    <row r="2481" spans="1:38" s="15" customFormat="1" ht="16.5" customHeight="1" x14ac:dyDescent="0.2">
      <c r="A2481" s="15">
        <f>ROW(A2480)</f>
        <v>2480</v>
      </c>
      <c r="B2481" s="15">
        <f>IF(J2481=J2480,B2480+1,1)</f>
        <v>19</v>
      </c>
      <c r="C2481" s="15" t="s">
        <v>149</v>
      </c>
      <c r="D2481" s="25" t="s">
        <v>39</v>
      </c>
      <c r="E2481" s="27">
        <v>2617806</v>
      </c>
      <c r="F2481" s="27" t="s">
        <v>3814</v>
      </c>
      <c r="G2481" s="27" t="s">
        <v>41</v>
      </c>
      <c r="H2481" s="27">
        <v>9780</v>
      </c>
      <c r="I2481" s="27" t="s">
        <v>42</v>
      </c>
      <c r="J2481" s="28">
        <v>46132</v>
      </c>
      <c r="K2481" s="26">
        <v>0.45833333333333331</v>
      </c>
      <c r="L2481" s="26"/>
      <c r="M2481" s="27" t="s">
        <v>347</v>
      </c>
      <c r="N2481" s="25">
        <f>IFERROR(VLOOKUP(M2481,Data!$J$1:$K$58,2,0),"")</f>
        <v>56976511010</v>
      </c>
      <c r="O2481" s="27" t="s">
        <v>516</v>
      </c>
      <c r="P2481" s="27"/>
      <c r="Q2481" s="27" t="s">
        <v>153</v>
      </c>
      <c r="R2481" s="27" t="s">
        <v>1747</v>
      </c>
      <c r="S2481" s="27" t="s">
        <v>90</v>
      </c>
      <c r="T2481" s="27"/>
      <c r="U2481" s="28">
        <v>46133</v>
      </c>
      <c r="X2481" s="27"/>
      <c r="Y2481" s="27"/>
      <c r="Z2481" s="29"/>
      <c r="AA2481" s="29">
        <v>0.54374999999999996</v>
      </c>
      <c r="AB2481" s="29">
        <v>0.82291666666666663</v>
      </c>
      <c r="AC2481" s="30">
        <v>46132</v>
      </c>
      <c r="AD2481" s="15" t="str">
        <f>IF(Tabla2[[#This Row],[HORA ENTREGA]]="DIRECTO","On time", IF(AA2481&lt;&gt;"",IF(Tabla2[[#This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81" s="15" t="str">
        <f>MID(Tabla2[[#This Row],[TIPO]],1,3)</f>
        <v xml:space="preserve">40 </v>
      </c>
      <c r="AF24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IMPORTADORA MIDEA CARRIER CHILE LTDA */ Cont: * TGBU4017286*/ HR Entrega: *11:00* /Dirección: *BOD. MIEA AGURTO - PUERTO MADERO 9710, BOD. E13; PUDAHUEL </v>
      </c>
      <c r="AG2481" s="38" t="str">
        <f>IFERROR(HYPERLINK("https://wa.me/"&amp;Tabla2[[#This Row],[CONTACTO]]&amp;"?text="&amp;Tabla2[[#This Row],[Mensaje]],"Enviar mensaje"),"")</f>
        <v>Enviar mensaje</v>
      </c>
      <c r="AH2481" s="15" t="str">
        <f>CONCATENATE(A2481,F2481)</f>
        <v>2480TGBU4017286</v>
      </c>
      <c r="AI2481" s="15" t="str">
        <f>CONCATENATE("ENT-",A2481)</f>
        <v>ENT-2480</v>
      </c>
      <c r="AJ2481" s="15" t="str">
        <f>IF(Tabla2[[#This Row],[Op]]&lt;&gt;"","ENTREGA","")</f>
        <v>ENTREGA</v>
      </c>
      <c r="AK2481" s="40" t="str">
        <f>(Tabla2[[#This Row],[FECHA ENTREGA]]&amp;Tabla2[[#This Row],[HORA ENTREGA]])</f>
        <v>461320,458333333333333</v>
      </c>
      <c r="AL2481" s="34" t="str">
        <f>IFERROR(HYPERLINK("https://wa.me/"&amp;Tabla2[[#This Row],[CONTACTO]]&amp;"?text="&amp;Tabla2[[#This Row],[Mensaje]]),"")</f>
        <v xml:space="preserve">https://wa.me/56976511010?text=Hola!%0AServicio del día 20-04%0A *Cliente:* IMPORTADORA MIDEA CARRIER CHILE LTDA */ Cont: * TGBU4017286*/ HR Entrega: *11:00* /Dirección: *BOD. MIEA AGURTO - PUERTO MADERO 9710, BOD. E13; PUDAHUEL </v>
      </c>
    </row>
    <row r="2482" spans="1:38" s="15" customFormat="1" ht="16.5" customHeight="1" x14ac:dyDescent="0.2">
      <c r="A2482" s="15">
        <f>ROW(A2481)</f>
        <v>2481</v>
      </c>
      <c r="B2482" s="15">
        <f>IF(J2482=J2481,B2481+1,1)</f>
        <v>20</v>
      </c>
      <c r="C2482" s="15" t="s">
        <v>149</v>
      </c>
      <c r="D2482" s="25" t="s">
        <v>39</v>
      </c>
      <c r="E2482" s="27">
        <v>2618264</v>
      </c>
      <c r="F2482" s="27" t="s">
        <v>3815</v>
      </c>
      <c r="G2482" s="27" t="s">
        <v>41</v>
      </c>
      <c r="H2482" s="27">
        <v>8700</v>
      </c>
      <c r="I2482" s="27" t="s">
        <v>42</v>
      </c>
      <c r="J2482" s="28">
        <v>46132</v>
      </c>
      <c r="K2482" s="26">
        <v>0.54166666666666663</v>
      </c>
      <c r="L2482" s="26"/>
      <c r="M2482" s="27" t="s">
        <v>161</v>
      </c>
      <c r="N2482" s="25">
        <f>IFERROR(VLOOKUP(M2482,Data!$J$1:$K$58,2,0),"")</f>
        <v>56966749408</v>
      </c>
      <c r="O2482" s="27" t="s">
        <v>162</v>
      </c>
      <c r="P2482" s="27"/>
      <c r="Q2482" s="27" t="s">
        <v>153</v>
      </c>
      <c r="R2482" s="27" t="s">
        <v>280</v>
      </c>
      <c r="S2482" s="27" t="s">
        <v>161</v>
      </c>
      <c r="T2482" s="27"/>
      <c r="U2482" s="28">
        <v>46133</v>
      </c>
      <c r="X2482" s="27"/>
      <c r="Y2482" s="27"/>
      <c r="Z2482" s="29"/>
      <c r="AA2482" s="29">
        <v>0.65277777777777779</v>
      </c>
      <c r="AB2482" s="29">
        <v>0.79861111111111116</v>
      </c>
      <c r="AC2482" s="30">
        <v>46132</v>
      </c>
      <c r="AD2482" s="15" t="str">
        <f>IF(Tabla2[[#This Row],[HORA ENTREGA]]="DIRECTO","On time", IF(AA2482&lt;&gt;"",IF(Tabla2[[#This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82" s="15" t="str">
        <f>MID(Tabla2[[#This Row],[TIPO]],1,3)</f>
        <v xml:space="preserve">40 </v>
      </c>
      <c r="AF24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IMPORTADORA MIDEA CARRIER CHILE LTDA */ Cont: * NYKU5147781*/ HR Entrega: *13:00* /Dirección: *BOD. MIEA AGURTO - PUERTO MADERO 9710, BOD. E13; PUDAHUEL </v>
      </c>
      <c r="AG2482" s="38" t="str">
        <f>IFERROR(HYPERLINK("https://wa.me/"&amp;Tabla2[[#This Row],[CONTACTO]]&amp;"?text="&amp;Tabla2[[#This Row],[Mensaje]],"Enviar mensaje"),"")</f>
        <v>Enviar mensaje</v>
      </c>
      <c r="AH2482" s="15" t="str">
        <f>CONCATENATE(A2482,F2482)</f>
        <v>2481NYKU5147781</v>
      </c>
      <c r="AI2482" s="15" t="str">
        <f>CONCATENATE("ENT-",A2482)</f>
        <v>ENT-2481</v>
      </c>
      <c r="AJ2482" s="15" t="str">
        <f>IF(Tabla2[[#This Row],[Op]]&lt;&gt;"","ENTREGA","")</f>
        <v>ENTREGA</v>
      </c>
      <c r="AK2482" s="40" t="str">
        <f>(Tabla2[[#This Row],[FECHA ENTREGA]]&amp;Tabla2[[#This Row],[HORA ENTREGA]])</f>
        <v>461320,541666666666667</v>
      </c>
      <c r="AL2482" s="34" t="str">
        <f>IFERROR(HYPERLINK("https://wa.me/"&amp;Tabla2[[#This Row],[CONTACTO]]&amp;"?text="&amp;Tabla2[[#This Row],[Mensaje]]),"")</f>
        <v xml:space="preserve">https://wa.me/56966749408?text=Hola!%0AServicio del día 20-04%0A *Cliente:* IMPORTADORA MIDEA CARRIER CHILE LTDA */ Cont: * NYKU5147781*/ HR Entrega: *13:00* /Dirección: *BOD. MIEA AGURTO - PUERTO MADERO 9710, BOD. E13; PUDAHUEL </v>
      </c>
    </row>
    <row r="2483" spans="1:38" s="15" customFormat="1" ht="16.5" customHeight="1" x14ac:dyDescent="0.2">
      <c r="A2483" s="15">
        <f>ROW(A2482)</f>
        <v>2482</v>
      </c>
      <c r="B2483" s="15">
        <f>IF(J2483=J2482,B2482+1,1)</f>
        <v>21</v>
      </c>
      <c r="C2483" s="15" t="s">
        <v>149</v>
      </c>
      <c r="D2483" s="25" t="s">
        <v>39</v>
      </c>
      <c r="E2483" s="27">
        <v>2618264</v>
      </c>
      <c r="F2483" s="27" t="s">
        <v>3816</v>
      </c>
      <c r="G2483" s="27" t="s">
        <v>41</v>
      </c>
      <c r="H2483" s="27">
        <v>8700</v>
      </c>
      <c r="I2483" s="27" t="s">
        <v>42</v>
      </c>
      <c r="J2483" s="28">
        <v>46132</v>
      </c>
      <c r="K2483" s="26">
        <v>0.54166666666666663</v>
      </c>
      <c r="L2483" s="26"/>
      <c r="M2483" s="27" t="s">
        <v>72</v>
      </c>
      <c r="N2483" s="25">
        <f>IFERROR(VLOOKUP(M2483,Data!$J$1:$K$58,2,0),"")</f>
        <v>56978089148</v>
      </c>
      <c r="O2483" s="27" t="s">
        <v>73</v>
      </c>
      <c r="P2483" s="27"/>
      <c r="Q2483" s="27" t="s">
        <v>153</v>
      </c>
      <c r="R2483" s="27" t="s">
        <v>280</v>
      </c>
      <c r="S2483" s="27" t="s">
        <v>72</v>
      </c>
      <c r="T2483" s="27"/>
      <c r="U2483" s="28">
        <v>46132</v>
      </c>
      <c r="X2483" s="27"/>
      <c r="Y2483" s="27"/>
      <c r="Z2483" s="29"/>
      <c r="AA2483" s="29">
        <v>0.59236111111111112</v>
      </c>
      <c r="AB2483" s="29">
        <v>0.77430555555555558</v>
      </c>
      <c r="AC2483" s="30">
        <v>46132</v>
      </c>
      <c r="AD2483" s="15" t="str">
        <f>IF(Tabla2[[#This Row],[HORA ENTREGA]]="DIRECTO","On time", IF(AA2483&lt;&gt;"",IF(Tabla2[[#This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83" s="15" t="str">
        <f>MID(Tabla2[[#This Row],[TIPO]],1,3)</f>
        <v xml:space="preserve">40 </v>
      </c>
      <c r="AF24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IMPORTADORA MIDEA CARRIER CHILE LTDA */ Cont: * FDCU0352491*/ HR Entrega: *13:00* /Dirección: *BOD. MIEA AGURTO - PUERTO MADERO 9710, BOD. E13; PUDAHUEL </v>
      </c>
      <c r="AG2483" s="38" t="str">
        <f>IFERROR(HYPERLINK("https://wa.me/"&amp;Tabla2[[#This Row],[CONTACTO]]&amp;"?text="&amp;Tabla2[[#This Row],[Mensaje]],"Enviar mensaje"),"")</f>
        <v>Enviar mensaje</v>
      </c>
      <c r="AH2483" s="15" t="str">
        <f>CONCATENATE(A2483,F2483)</f>
        <v>2482FDCU0352491</v>
      </c>
      <c r="AI2483" s="15" t="str">
        <f>CONCATENATE("ENT-",A2483)</f>
        <v>ENT-2482</v>
      </c>
      <c r="AJ2483" s="15" t="str">
        <f>IF(Tabla2[[#This Row],[Op]]&lt;&gt;"","ENTREGA","")</f>
        <v>ENTREGA</v>
      </c>
      <c r="AK2483" s="40" t="str">
        <f>(Tabla2[[#This Row],[FECHA ENTREGA]]&amp;Tabla2[[#This Row],[HORA ENTREGA]])</f>
        <v>461320,541666666666667</v>
      </c>
      <c r="AL2483" s="34" t="str">
        <f>IFERROR(HYPERLINK("https://wa.me/"&amp;Tabla2[[#This Row],[CONTACTO]]&amp;"?text="&amp;Tabla2[[#This Row],[Mensaje]]),"")</f>
        <v xml:space="preserve">https://wa.me/56978089148?text=Hola!%0AServicio del día 20-04%0A *Cliente:* IMPORTADORA MIDEA CARRIER CHILE LTDA */ Cont: * FDCU0352491*/ HR Entrega: *13:00* /Dirección: *BOD. MIEA AGURTO - PUERTO MADERO 9710, BOD. E13; PUDAHUEL </v>
      </c>
    </row>
    <row r="2484" spans="1:38" s="15" customFormat="1" ht="16.5" customHeight="1" x14ac:dyDescent="0.2">
      <c r="A2484" s="15">
        <f>ROW(A2483)</f>
        <v>2483</v>
      </c>
      <c r="B2484" s="15">
        <f>IF(J2484=J2483,B2483+1,1)</f>
        <v>22</v>
      </c>
      <c r="C2484" s="15" t="s">
        <v>178</v>
      </c>
      <c r="D2484" s="25" t="s">
        <v>39</v>
      </c>
      <c r="E2484" s="27">
        <v>883205</v>
      </c>
      <c r="F2484" s="27" t="s">
        <v>3817</v>
      </c>
      <c r="G2484" s="27" t="s">
        <v>41</v>
      </c>
      <c r="H2484" s="27">
        <v>17600</v>
      </c>
      <c r="I2484" s="27" t="s">
        <v>42</v>
      </c>
      <c r="J2484" s="28">
        <v>46132</v>
      </c>
      <c r="K2484" s="26">
        <v>0.33333333333333331</v>
      </c>
      <c r="L2484" s="26"/>
      <c r="M2484" s="27" t="s">
        <v>3818</v>
      </c>
      <c r="N2484" s="25">
        <f>IFERROR(VLOOKUP(M2484,Data!$J$1:$K$58,2,0),"")</f>
        <v>56965312953</v>
      </c>
      <c r="O2484" s="27" t="s">
        <v>140</v>
      </c>
      <c r="P2484" s="27"/>
      <c r="Q2484" s="27" t="s">
        <v>1003</v>
      </c>
      <c r="R2484" s="27" t="s">
        <v>1765</v>
      </c>
      <c r="S2484" s="27" t="s">
        <v>139</v>
      </c>
      <c r="T2484" s="27"/>
      <c r="U2484" s="28">
        <v>46132</v>
      </c>
      <c r="X2484" s="27"/>
      <c r="Y2484" s="27"/>
      <c r="Z2484" s="29"/>
      <c r="AA2484" s="29">
        <v>0.30555555555555558</v>
      </c>
      <c r="AB2484" s="29">
        <v>0.55555555555555558</v>
      </c>
      <c r="AC2484" s="30">
        <v>46132</v>
      </c>
      <c r="AD2484" s="15" t="str">
        <f>IF(Tabla2[[#This Row],[HORA ENTREGA]]="DIRECTO","On time", IF(AA2484&lt;&gt;"",IF(Tabla2[[#This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84" s="15" t="str">
        <f>MID(Tabla2[[#This Row],[TIPO]],1,3)</f>
        <v xml:space="preserve">40 </v>
      </c>
      <c r="AF24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INVERSIERRA S A */ Cont: * MSDU5512550*/ HR Entrega: *08:00* /Dirección: *AVENIDA PEDRO FONTOBA 6350, HUECHURABA</v>
      </c>
      <c r="AG2484" s="38" t="str">
        <f>IFERROR(HYPERLINK("https://wa.me/"&amp;Tabla2[[#This Row],[CONTACTO]]&amp;"?text="&amp;Tabla2[[#This Row],[Mensaje]],"Enviar mensaje"),"")</f>
        <v>Enviar mensaje</v>
      </c>
      <c r="AH2484" s="15" t="str">
        <f>CONCATENATE(A2484,F2484)</f>
        <v>2483MSDU5512550</v>
      </c>
      <c r="AI2484" s="15" t="str">
        <f>CONCATENATE("ENT-",A2484)</f>
        <v>ENT-2483</v>
      </c>
      <c r="AJ2484" s="15" t="str">
        <f>IF(Tabla2[[#This Row],[Op]]&lt;&gt;"","ENTREGA","")</f>
        <v>ENTREGA</v>
      </c>
      <c r="AK2484" s="40" t="str">
        <f>(Tabla2[[#This Row],[FECHA ENTREGA]]&amp;Tabla2[[#This Row],[HORA ENTREGA]])</f>
        <v>461320,333333333333333</v>
      </c>
      <c r="AL2484" s="34" t="str">
        <f>IFERROR(HYPERLINK("https://wa.me/"&amp;Tabla2[[#This Row],[CONTACTO]]&amp;"?text="&amp;Tabla2[[#This Row],[Mensaje]]),"")</f>
        <v>https://wa.me/56965312953?text=Hola!%0AServicio del día 20-04%0A *Cliente:* INVERSIERRA S A */ Cont: * MSDU5512550*/ HR Entrega: *08:00* /Dirección: *AVENIDA PEDRO FONTOBA 6350, HUECHURABA</v>
      </c>
    </row>
    <row r="2485" spans="1:38" s="15" customFormat="1" ht="16.5" customHeight="1" x14ac:dyDescent="0.2">
      <c r="A2485" s="15">
        <f>ROW(A2484)</f>
        <v>2484</v>
      </c>
      <c r="B2485" s="15">
        <f>IF(J2485=J2484,B2484+1,1)</f>
        <v>23</v>
      </c>
      <c r="C2485" s="15" t="s">
        <v>178</v>
      </c>
      <c r="D2485" s="25" t="s">
        <v>39</v>
      </c>
      <c r="E2485" s="27">
        <v>881748</v>
      </c>
      <c r="F2485" s="27" t="s">
        <v>3819</v>
      </c>
      <c r="G2485" s="27" t="s">
        <v>41</v>
      </c>
      <c r="H2485" s="27">
        <v>10000</v>
      </c>
      <c r="I2485" s="27" t="s">
        <v>42</v>
      </c>
      <c r="J2485" s="28">
        <v>46132</v>
      </c>
      <c r="K2485" s="26">
        <v>0.5</v>
      </c>
      <c r="L2485" s="26"/>
      <c r="M2485" s="27" t="s">
        <v>3820</v>
      </c>
      <c r="N2485" s="25">
        <f>IFERROR(VLOOKUP(M2485,Data!$J$1:$K$58,2,0),"")</f>
        <v>56953801607</v>
      </c>
      <c r="O2485" s="27" t="s">
        <v>134</v>
      </c>
      <c r="P2485" s="27"/>
      <c r="Q2485" s="27" t="s">
        <v>1003</v>
      </c>
      <c r="R2485" s="27" t="s">
        <v>1747</v>
      </c>
      <c r="S2485" s="27" t="s">
        <v>90</v>
      </c>
      <c r="T2485" s="27"/>
      <c r="U2485" s="28">
        <v>46133</v>
      </c>
      <c r="X2485" s="27"/>
      <c r="Y2485" s="27"/>
      <c r="Z2485" s="29"/>
      <c r="AA2485" s="29">
        <v>0.51736111111111116</v>
      </c>
      <c r="AB2485" s="29">
        <v>0.69097222222222221</v>
      </c>
      <c r="AC2485" s="30">
        <v>46132</v>
      </c>
      <c r="AD2485" s="15" t="str">
        <f>IF(Tabla2[[#This Row],[HORA ENTREGA]]="DIRECTO","On time", IF(AA2485&lt;&gt;"",IF(Tabla2[[#This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85" s="15" t="str">
        <f>MID(Tabla2[[#This Row],[TIPO]],1,3)</f>
        <v xml:space="preserve">40 </v>
      </c>
      <c r="AF24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INVERSIERRA S A */ Cont: * ONEU0247342*/ HR Entrega: *12:00* /Dirección: *AVENIDA PEDRO FONTOBA 6350, HUECHURABA</v>
      </c>
      <c r="AG2485" s="38" t="str">
        <f>IFERROR(HYPERLINK("https://wa.me/"&amp;Tabla2[[#This Row],[CONTACTO]]&amp;"?text="&amp;Tabla2[[#This Row],[Mensaje]],"Enviar mensaje"),"")</f>
        <v>Enviar mensaje</v>
      </c>
      <c r="AH2485" s="15" t="str">
        <f>CONCATENATE(A2485,F2485)</f>
        <v>2484ONEU0247342</v>
      </c>
      <c r="AI2485" s="15" t="str">
        <f>CONCATENATE("ENT-",A2485)</f>
        <v>ENT-2484</v>
      </c>
      <c r="AJ2485" s="15" t="str">
        <f>IF(Tabla2[[#This Row],[Op]]&lt;&gt;"","ENTREGA","")</f>
        <v>ENTREGA</v>
      </c>
      <c r="AK2485" s="40" t="str">
        <f>(Tabla2[[#This Row],[FECHA ENTREGA]]&amp;Tabla2[[#This Row],[HORA ENTREGA]])</f>
        <v>461320,5</v>
      </c>
      <c r="AL2485" s="34" t="str">
        <f>IFERROR(HYPERLINK("https://wa.me/"&amp;Tabla2[[#This Row],[CONTACTO]]&amp;"?text="&amp;Tabla2[[#This Row],[Mensaje]]),"")</f>
        <v>https://wa.me/56953801607?text=Hola!%0AServicio del día 20-04%0A *Cliente:* INVERSIERRA S A */ Cont: * ONEU0247342*/ HR Entrega: *12:00* /Dirección: *AVENIDA PEDRO FONTOBA 6350, HUECHURABA</v>
      </c>
    </row>
    <row r="2486" spans="1:38" s="15" customFormat="1" ht="16.5" customHeight="1" x14ac:dyDescent="0.2">
      <c r="A2486" s="15">
        <f>ROW(A2485)</f>
        <v>2485</v>
      </c>
      <c r="B2486" s="15">
        <f>IF(J2486=J2485,B2485+1,1)</f>
        <v>24</v>
      </c>
      <c r="C2486" s="15" t="s">
        <v>204</v>
      </c>
      <c r="D2486" s="25" t="s">
        <v>39</v>
      </c>
      <c r="E2486" s="27">
        <v>1193168</v>
      </c>
      <c r="F2486" s="27" t="s">
        <v>3821</v>
      </c>
      <c r="G2486" s="27" t="s">
        <v>41</v>
      </c>
      <c r="H2486" s="27">
        <v>20900</v>
      </c>
      <c r="I2486" s="27" t="s">
        <v>3822</v>
      </c>
      <c r="J2486" s="28">
        <v>46132</v>
      </c>
      <c r="K2486" s="26">
        <v>0.375</v>
      </c>
      <c r="L2486" s="26"/>
      <c r="M2486" s="27" t="s">
        <v>51</v>
      </c>
      <c r="N2486" s="25">
        <f>IFERROR(VLOOKUP(M2486,Data!$J$1:$K$58,2,0),"")</f>
        <v>56967256951</v>
      </c>
      <c r="O2486" s="27" t="s">
        <v>52</v>
      </c>
      <c r="P2486" s="27"/>
      <c r="Q2486" s="27" t="s">
        <v>3823</v>
      </c>
      <c r="R2486" s="27" t="s">
        <v>3824</v>
      </c>
      <c r="S2486" s="27" t="s">
        <v>3219</v>
      </c>
      <c r="T2486" s="27"/>
      <c r="U2486" s="28">
        <v>46132</v>
      </c>
      <c r="X2486" s="27"/>
      <c r="Y2486" s="27"/>
      <c r="Z2486" s="29"/>
      <c r="AA2486" s="29">
        <v>0.3125</v>
      </c>
      <c r="AB2486" s="29">
        <v>0.40625</v>
      </c>
      <c r="AC2486" s="30">
        <v>46132</v>
      </c>
      <c r="AD2486" s="15" t="str">
        <f>IF(Tabla2[[#This Row],[HORA ENTREGA]]="DIRECTO","On time", IF(AA2486&lt;&gt;"",IF(Tabla2[[#This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86" s="15" t="str">
        <f>MID(Tabla2[[#This Row],[TIPO]],1,3)</f>
        <v xml:space="preserve">40 </v>
      </c>
      <c r="AF24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OXIQUIM S A */ Cont: * HPCU5134179*/ HR Entrega: *09:00* /Dirección: *CAÑAVERAL 901 , QUILICURA</v>
      </c>
      <c r="AG2486" s="38" t="str">
        <f>IFERROR(HYPERLINK("https://wa.me/"&amp;Tabla2[[#This Row],[CONTACTO]]&amp;"?text="&amp;Tabla2[[#This Row],[Mensaje]],"Enviar mensaje"),"")</f>
        <v>Enviar mensaje</v>
      </c>
      <c r="AH2486" s="15" t="str">
        <f>CONCATENATE(A2486,F2486)</f>
        <v>2485HPCU5134179</v>
      </c>
      <c r="AI2486" s="15" t="str">
        <f>CONCATENATE("ENT-",A2486)</f>
        <v>ENT-2485</v>
      </c>
      <c r="AJ2486" s="15" t="str">
        <f>IF(Tabla2[[#This Row],[Op]]&lt;&gt;"","ENTREGA","")</f>
        <v>ENTREGA</v>
      </c>
      <c r="AK2486" s="40" t="str">
        <f>(Tabla2[[#This Row],[FECHA ENTREGA]]&amp;Tabla2[[#This Row],[HORA ENTREGA]])</f>
        <v>461320,375</v>
      </c>
      <c r="AL2486" s="34" t="str">
        <f>IFERROR(HYPERLINK("https://wa.me/"&amp;Tabla2[[#This Row],[CONTACTO]]&amp;"?text="&amp;Tabla2[[#This Row],[Mensaje]]),"")</f>
        <v>https://wa.me/56967256951?text=Hola!%0AServicio del día 20-04%0A *Cliente:* OXIQUIM S A */ Cont: * HPCU5134179*/ HR Entrega: *09:00* /Dirección: *CAÑAVERAL 901 , QUILICURA</v>
      </c>
    </row>
    <row r="2487" spans="1:38" s="15" customFormat="1" ht="16.5" customHeight="1" x14ac:dyDescent="0.2">
      <c r="A2487" s="15">
        <f>ROW(A2486)</f>
        <v>2486</v>
      </c>
      <c r="B2487" s="15">
        <f>IF(J2487=J2486,B2486+1,1)</f>
        <v>25</v>
      </c>
      <c r="C2487" s="15" t="s">
        <v>1554</v>
      </c>
      <c r="D2487" s="25" t="s">
        <v>39</v>
      </c>
      <c r="E2487" s="27">
        <v>189184</v>
      </c>
      <c r="F2487" s="27" t="s">
        <v>3825</v>
      </c>
      <c r="G2487" s="27" t="s">
        <v>41</v>
      </c>
      <c r="H2487" s="27">
        <v>28801</v>
      </c>
      <c r="I2487" s="27" t="s">
        <v>42</v>
      </c>
      <c r="J2487" s="28">
        <v>46132</v>
      </c>
      <c r="K2487" s="26">
        <v>0.58333333333333337</v>
      </c>
      <c r="L2487" s="26"/>
      <c r="M2487" s="27" t="s">
        <v>211</v>
      </c>
      <c r="N2487" s="25">
        <f>IFERROR(VLOOKUP(M2487,Data!$J$1:$K$58,2,0),"")</f>
        <v>56961282379</v>
      </c>
      <c r="O2487" s="27" t="s">
        <v>212</v>
      </c>
      <c r="P2487" s="27"/>
      <c r="Q2487" s="27" t="s">
        <v>190</v>
      </c>
      <c r="R2487" s="27" t="s">
        <v>69</v>
      </c>
      <c r="S2487" s="27" t="s">
        <v>211</v>
      </c>
      <c r="T2487" s="27"/>
      <c r="U2487" s="28">
        <v>46132</v>
      </c>
      <c r="X2487" s="27"/>
      <c r="Y2487" s="27"/>
      <c r="Z2487" s="29"/>
      <c r="AA2487" s="29">
        <v>0.57986111111111116</v>
      </c>
      <c r="AB2487" s="29">
        <v>0.64236111111111116</v>
      </c>
      <c r="AC2487" s="30">
        <v>46132</v>
      </c>
      <c r="AD2487" s="15" t="str">
        <f>IF(Tabla2[[#This Row],[HORA ENTREGA]]="DIRECTO","On time", IF(AA2487&lt;&gt;"",IF(Tabla2[[#This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87" s="15" t="str">
        <f>MID(Tabla2[[#This Row],[TIPO]],1,3)</f>
        <v xml:space="preserve">40 </v>
      </c>
      <c r="AF24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PETROQUIMICA DOW */ Cont: * FANU1137988*/ HR Entrega: *14:00* /Dirección: *AV. MARTA OSSA RUIZ 601 (CAMINO CASAS VIEJAS); MAIPU </v>
      </c>
      <c r="AG2487" s="38" t="str">
        <f>IFERROR(HYPERLINK("https://wa.me/"&amp;Tabla2[[#This Row],[CONTACTO]]&amp;"?text="&amp;Tabla2[[#This Row],[Mensaje]],"Enviar mensaje"),"")</f>
        <v>Enviar mensaje</v>
      </c>
      <c r="AH2487" s="15" t="str">
        <f>CONCATENATE(A2487,F2487)</f>
        <v>2486FANU1137988</v>
      </c>
      <c r="AI2487" s="15" t="str">
        <f>CONCATENATE("ENT-",A2487)</f>
        <v>ENT-2486</v>
      </c>
      <c r="AJ2487" s="15" t="str">
        <f>IF(Tabla2[[#This Row],[Op]]&lt;&gt;"","ENTREGA","")</f>
        <v>ENTREGA</v>
      </c>
      <c r="AK2487" s="40" t="str">
        <f>(Tabla2[[#This Row],[FECHA ENTREGA]]&amp;Tabla2[[#This Row],[HORA ENTREGA]])</f>
        <v>461320,583333333333333</v>
      </c>
      <c r="AL2487" s="34" t="str">
        <f>IFERROR(HYPERLINK("https://wa.me/"&amp;Tabla2[[#This Row],[CONTACTO]]&amp;"?text="&amp;Tabla2[[#This Row],[Mensaje]]),"")</f>
        <v xml:space="preserve">https://wa.me/56961282379?text=Hola!%0AServicio del día 20-04%0A *Cliente:* PETROQUIMICA DOW */ Cont: * FANU1137988*/ HR Entrega: *14:00* /Dirección: *AV. MARTA OSSA RUIZ 601 (CAMINO CASAS VIEJAS); MAIPU </v>
      </c>
    </row>
    <row r="2488" spans="1:38" s="15" customFormat="1" ht="16.5" customHeight="1" x14ac:dyDescent="0.2">
      <c r="A2488" s="15">
        <f>ROW(A2487)</f>
        <v>2487</v>
      </c>
      <c r="B2488" s="15">
        <f>IF(J2488=J2487,B2487+1,1)</f>
        <v>26</v>
      </c>
      <c r="C2488" s="15" t="s">
        <v>1554</v>
      </c>
      <c r="D2488" s="25" t="s">
        <v>39</v>
      </c>
      <c r="E2488" s="27">
        <v>189226</v>
      </c>
      <c r="F2488" s="27" t="s">
        <v>3826</v>
      </c>
      <c r="G2488" s="27" t="s">
        <v>41</v>
      </c>
      <c r="H2488" s="27">
        <v>28900</v>
      </c>
      <c r="I2488" s="27" t="s">
        <v>42</v>
      </c>
      <c r="J2488" s="28">
        <v>46132</v>
      </c>
      <c r="K2488" s="26">
        <v>0.58333333333333337</v>
      </c>
      <c r="L2488" s="26"/>
      <c r="M2488" s="27" t="s">
        <v>366</v>
      </c>
      <c r="N2488" s="25">
        <f>IFERROR(VLOOKUP(M2488,Data!$J$1:$K$58,2,0),"")</f>
        <v>56967386251</v>
      </c>
      <c r="O2488" s="27" t="s">
        <v>367</v>
      </c>
      <c r="P2488" s="27"/>
      <c r="Q2488" s="27" t="s">
        <v>190</v>
      </c>
      <c r="R2488" s="27" t="s">
        <v>183</v>
      </c>
      <c r="S2488" s="27" t="s">
        <v>366</v>
      </c>
      <c r="T2488" s="27"/>
      <c r="U2488" s="28">
        <v>46132</v>
      </c>
      <c r="X2488" s="27"/>
      <c r="Y2488" s="27"/>
      <c r="Z2488" s="29"/>
      <c r="AA2488" s="29">
        <v>0.64097222222222228</v>
      </c>
      <c r="AB2488" s="29">
        <v>0.68402777777777779</v>
      </c>
      <c r="AC2488" s="30">
        <v>46132</v>
      </c>
      <c r="AD2488" s="15" t="str">
        <f>IF(Tabla2[[#This Row],[HORA ENTREGA]]="DIRECTO","On time", IF(AA2488&lt;&gt;"",IF(Tabla2[[#This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88" s="15" t="str">
        <f>MID(Tabla2[[#This Row],[TIPO]],1,3)</f>
        <v xml:space="preserve">40 </v>
      </c>
      <c r="AF24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20-04%0A *Cliente:* PETROQUIMICA DOW */ Cont: * CAAU8800502*/ HR Entrega: *14:00* /Dirección: *AV. MARTA OSSA RUIZ 601 (CAMINO CASAS VIEJAS); MAIPU </v>
      </c>
      <c r="AG2488" s="38" t="str">
        <f>IFERROR(HYPERLINK("https://wa.me/"&amp;Tabla2[[#This Row],[CONTACTO]]&amp;"?text="&amp;Tabla2[[#This Row],[Mensaje]],"Enviar mensaje"),"")</f>
        <v>Enviar mensaje</v>
      </c>
      <c r="AH2488" s="15" t="str">
        <f>CONCATENATE(A2488,F2488)</f>
        <v>2487CAAU8800502</v>
      </c>
      <c r="AI2488" s="15" t="str">
        <f>CONCATENATE("ENT-",A2488)</f>
        <v>ENT-2487</v>
      </c>
      <c r="AJ2488" s="15" t="str">
        <f>IF(Tabla2[[#This Row],[Op]]&lt;&gt;"","ENTREGA","")</f>
        <v>ENTREGA</v>
      </c>
      <c r="AK2488" s="40" t="str">
        <f>(Tabla2[[#This Row],[FECHA ENTREGA]]&amp;Tabla2[[#This Row],[HORA ENTREGA]])</f>
        <v>461320,583333333333333</v>
      </c>
      <c r="AL2488" s="34" t="str">
        <f>IFERROR(HYPERLINK("https://wa.me/"&amp;Tabla2[[#This Row],[CONTACTO]]&amp;"?text="&amp;Tabla2[[#This Row],[Mensaje]]),"")</f>
        <v xml:space="preserve">https://wa.me/56967386251?text=Hola!%0AServicio del día 20-04%0A *Cliente:* PETROQUIMICA DOW */ Cont: * CAAU8800502*/ HR Entrega: *14:00* /Dirección: *AV. MARTA OSSA RUIZ 601 (CAMINO CASAS VIEJAS); MAIPU </v>
      </c>
    </row>
    <row r="2489" spans="1:38" s="15" customFormat="1" ht="16.5" customHeight="1" x14ac:dyDescent="0.2">
      <c r="A2489" s="15">
        <f>ROW(A2488)</f>
        <v>2488</v>
      </c>
      <c r="B2489" s="15">
        <f>IF(J2489=J2488,B2488+1,1)</f>
        <v>27</v>
      </c>
      <c r="C2489" s="15" t="s">
        <v>3827</v>
      </c>
      <c r="D2489" s="25" t="s">
        <v>39</v>
      </c>
      <c r="E2489" s="27">
        <v>304082</v>
      </c>
      <c r="F2489" s="27" t="s">
        <v>3828</v>
      </c>
      <c r="G2489" s="27" t="s">
        <v>41</v>
      </c>
      <c r="H2489" s="27">
        <v>26574</v>
      </c>
      <c r="I2489" s="27" t="s">
        <v>3829</v>
      </c>
      <c r="J2489" s="28">
        <v>46132</v>
      </c>
      <c r="K2489" s="26">
        <v>0.33333333333333331</v>
      </c>
      <c r="L2489" s="26"/>
      <c r="M2489" s="27" t="s">
        <v>433</v>
      </c>
      <c r="N2489" s="25">
        <f>IFERROR(VLOOKUP(M2489,Data!$J$1:$K$58,2,0),"")</f>
        <v>56994354094</v>
      </c>
      <c r="O2489" s="27" t="s">
        <v>434</v>
      </c>
      <c r="P2489" s="27"/>
      <c r="Q2489" s="27" t="s">
        <v>3830</v>
      </c>
      <c r="R2489" s="27" t="s">
        <v>183</v>
      </c>
      <c r="S2489" s="27" t="s">
        <v>433</v>
      </c>
      <c r="T2489" s="27"/>
      <c r="U2489" s="28">
        <v>46132</v>
      </c>
      <c r="X2489" s="27"/>
      <c r="Y2489" s="27"/>
      <c r="Z2489" s="29"/>
      <c r="AA2489" s="29">
        <v>0.30902777777777779</v>
      </c>
      <c r="AB2489" s="29">
        <v>0.41666666666666669</v>
      </c>
      <c r="AC2489" s="30">
        <v>46132</v>
      </c>
      <c r="AD2489" s="15" t="str">
        <f>IF(Tabla2[[#This Row],[HORA ENTREGA]]="DIRECTO","On time", IF(AA2489&lt;&gt;"",IF(Tabla2[[#This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89" s="15" t="str">
        <f>MID(Tabla2[[#This Row],[TIPO]],1,3)</f>
        <v xml:space="preserve">40 </v>
      </c>
      <c r="AF24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PLASTICOS REF. EYE FIBERGLASS */ Cont: * PCIU6116908*/ HR Entrega: *08:00* /Dirección: *Carretera General San Martin 980 San Felipe</v>
      </c>
      <c r="AG2489" s="38" t="str">
        <f>IFERROR(HYPERLINK("https://wa.me/"&amp;Tabla2[[#This Row],[CONTACTO]]&amp;"?text="&amp;Tabla2[[#This Row],[Mensaje]],"Enviar mensaje"),"")</f>
        <v>Enviar mensaje</v>
      </c>
      <c r="AH2489" s="15" t="str">
        <f>CONCATENATE(A2489,F2489)</f>
        <v>2488PCIU6116908</v>
      </c>
      <c r="AI2489" s="15" t="str">
        <f>CONCATENATE("ENT-",A2489)</f>
        <v>ENT-2488</v>
      </c>
      <c r="AJ2489" s="15" t="str">
        <f>IF(Tabla2[[#This Row],[Op]]&lt;&gt;"","ENTREGA","")</f>
        <v>ENTREGA</v>
      </c>
      <c r="AK2489" s="40" t="str">
        <f>(Tabla2[[#This Row],[FECHA ENTREGA]]&amp;Tabla2[[#This Row],[HORA ENTREGA]])</f>
        <v>461320,333333333333333</v>
      </c>
      <c r="AL2489" s="34" t="str">
        <f>IFERROR(HYPERLINK("https://wa.me/"&amp;Tabla2[[#This Row],[CONTACTO]]&amp;"?text="&amp;Tabla2[[#This Row],[Mensaje]]),"")</f>
        <v>https://wa.me/56994354094?text=Hola!%0AServicio del día 20-04%0A *Cliente:* PLASTICOS REF. EYE FIBERGLASS */ Cont: * PCIU6116908*/ HR Entrega: *08:00* /Dirección: *Carretera General San Martin 980 San Felipe</v>
      </c>
    </row>
    <row r="2490" spans="1:38" s="15" customFormat="1" ht="16.5" customHeight="1" x14ac:dyDescent="0.2">
      <c r="A2490" s="15">
        <f>ROW(A2489)</f>
        <v>2489</v>
      </c>
      <c r="B2490" s="15">
        <f>IF(J2490=J2489,B2489+1,1)</f>
        <v>28</v>
      </c>
      <c r="C2490" s="15" t="s">
        <v>3160</v>
      </c>
      <c r="D2490" s="25" t="s">
        <v>39</v>
      </c>
      <c r="E2490" s="27">
        <v>806058</v>
      </c>
      <c r="F2490" s="27" t="s">
        <v>3831</v>
      </c>
      <c r="G2490" s="27" t="s">
        <v>41</v>
      </c>
      <c r="H2490" s="27">
        <v>26720</v>
      </c>
      <c r="I2490" s="27" t="s">
        <v>171</v>
      </c>
      <c r="J2490" s="28">
        <v>46132</v>
      </c>
      <c r="K2490" s="26">
        <v>0.375</v>
      </c>
      <c r="L2490" s="26" t="s">
        <v>3832</v>
      </c>
      <c r="M2490" s="27" t="s">
        <v>151</v>
      </c>
      <c r="N2490" s="25">
        <f>IFERROR(VLOOKUP(M2490,Data!$J$1:$K$58,2,0),"")</f>
        <v>56973887427</v>
      </c>
      <c r="O2490" s="27" t="s">
        <v>3703</v>
      </c>
      <c r="P2490" s="27"/>
      <c r="Q2490" s="27" t="s">
        <v>3163</v>
      </c>
      <c r="R2490" s="27"/>
      <c r="S2490" s="27"/>
      <c r="T2490" s="27"/>
      <c r="U2490" s="28"/>
      <c r="X2490" s="27"/>
      <c r="Y2490" s="27"/>
      <c r="Z2490" s="29"/>
      <c r="AA2490" s="29">
        <v>0.49513888888888891</v>
      </c>
      <c r="AB2490" s="29">
        <v>0.54513888888888884</v>
      </c>
      <c r="AC2490" s="30">
        <v>46132</v>
      </c>
      <c r="AD2490" s="15" t="str">
        <f>IF(Tabla2[[#This Row],[HORA ENTREGA]]="DIRECTO","On time", IF(AA2490&lt;&gt;"",IF(Tabla2[[#This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90" s="15" t="str">
        <f>MID(Tabla2[[#This Row],[TIPO]],1,3)</f>
        <v xml:space="preserve">40 </v>
      </c>
      <c r="AF24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PRODALAM S.A. */ Cont: * FFAU6102065*/ HR Entrega: *09:00* /Dirección: *ALBERTO PEPPER 1610, RENCA.</v>
      </c>
      <c r="AG2490" s="38" t="str">
        <f>IFERROR(HYPERLINK("https://wa.me/"&amp;Tabla2[[#This Row],[CONTACTO]]&amp;"?text="&amp;Tabla2[[#This Row],[Mensaje]],"Enviar mensaje"),"")</f>
        <v>Enviar mensaje</v>
      </c>
      <c r="AH2490" s="15" t="str">
        <f>CONCATENATE(A2490,F2490)</f>
        <v>2489FFAU6102065</v>
      </c>
      <c r="AI2490" s="15" t="str">
        <f>CONCATENATE("ENT-",A2490)</f>
        <v>ENT-2489</v>
      </c>
      <c r="AJ2490" s="15" t="str">
        <f>IF(Tabla2[[#This Row],[Op]]&lt;&gt;"","ENTREGA","")</f>
        <v>ENTREGA</v>
      </c>
      <c r="AK2490" s="40" t="str">
        <f>(Tabla2[[#This Row],[FECHA ENTREGA]]&amp;Tabla2[[#This Row],[HORA ENTREGA]])</f>
        <v>461320,375</v>
      </c>
      <c r="AL2490" s="34" t="str">
        <f>IFERROR(HYPERLINK("https://wa.me/"&amp;Tabla2[[#This Row],[CONTACTO]]&amp;"?text="&amp;Tabla2[[#This Row],[Mensaje]]),"")</f>
        <v>https://wa.me/56973887427?text=Hola!%0AServicio del día 20-04%0A *Cliente:* PRODALAM S.A. */ Cont: * FFAU6102065*/ HR Entrega: *09:00* /Dirección: *ALBERTO PEPPER 1610, RENCA.</v>
      </c>
    </row>
    <row r="2491" spans="1:38" s="15" customFormat="1" ht="16.5" customHeight="1" x14ac:dyDescent="0.2">
      <c r="A2491" s="15">
        <f>ROW(A2490)</f>
        <v>2490</v>
      </c>
      <c r="B2491" s="15">
        <f>IF(J2491=J2490,B2490+1,1)</f>
        <v>29</v>
      </c>
      <c r="C2491" s="15" t="s">
        <v>3160</v>
      </c>
      <c r="D2491" s="25" t="s">
        <v>39</v>
      </c>
      <c r="E2491" s="27">
        <v>806058</v>
      </c>
      <c r="F2491" s="27" t="s">
        <v>3833</v>
      </c>
      <c r="G2491" s="27" t="s">
        <v>41</v>
      </c>
      <c r="H2491" s="27">
        <v>26720</v>
      </c>
      <c r="I2491" s="27" t="s">
        <v>171</v>
      </c>
      <c r="J2491" s="28">
        <v>46132</v>
      </c>
      <c r="K2491" s="26">
        <v>0.41666666666666669</v>
      </c>
      <c r="L2491" s="26" t="s">
        <v>3832</v>
      </c>
      <c r="M2491" s="27" t="s">
        <v>90</v>
      </c>
      <c r="N2491" s="25">
        <f>IFERROR(VLOOKUP(M2491,Data!$J$1:$K$58,2,0),"")</f>
        <v>56987557136</v>
      </c>
      <c r="O2491" s="27" t="s">
        <v>3834</v>
      </c>
      <c r="P2491" s="27"/>
      <c r="Q2491" s="27" t="s">
        <v>3163</v>
      </c>
      <c r="R2491" s="27"/>
      <c r="S2491" s="27"/>
      <c r="T2491" s="27"/>
      <c r="U2491" s="28"/>
      <c r="X2491" s="27"/>
      <c r="Y2491" s="27"/>
      <c r="Z2491" s="29"/>
      <c r="AA2491" s="29">
        <v>0.49652777777777779</v>
      </c>
      <c r="AB2491" s="29">
        <v>0.5625</v>
      </c>
      <c r="AC2491" s="30">
        <v>46132</v>
      </c>
      <c r="AD2491" s="15" t="str">
        <f>IF(Tabla2[[#This Row],[HORA ENTREGA]]="DIRECTO","On time", IF(AA2491&lt;&gt;"",IF(Tabla2[[#This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91" s="15" t="str">
        <f>MID(Tabla2[[#This Row],[TIPO]],1,3)</f>
        <v xml:space="preserve">40 </v>
      </c>
      <c r="AF24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PRODALAM S.A. */ Cont: * OOCU9740652*/ HR Entrega: *10:00* /Dirección: *ALBERTO PEPPER 1610, RENCA.</v>
      </c>
      <c r="AG2491" s="38" t="str">
        <f>IFERROR(HYPERLINK("https://wa.me/"&amp;Tabla2[[#This Row],[CONTACTO]]&amp;"?text="&amp;Tabla2[[#This Row],[Mensaje]],"Enviar mensaje"),"")</f>
        <v>Enviar mensaje</v>
      </c>
      <c r="AH2491" s="15" t="str">
        <f>CONCATENATE(A2491,F2491)</f>
        <v>2490OOCU9740652</v>
      </c>
      <c r="AI2491" s="15" t="str">
        <f>CONCATENATE("ENT-",A2491)</f>
        <v>ENT-2490</v>
      </c>
      <c r="AJ2491" s="15" t="str">
        <f>IF(Tabla2[[#This Row],[Op]]&lt;&gt;"","ENTREGA","")</f>
        <v>ENTREGA</v>
      </c>
      <c r="AK2491" s="40" t="str">
        <f>(Tabla2[[#This Row],[FECHA ENTREGA]]&amp;Tabla2[[#This Row],[HORA ENTREGA]])</f>
        <v>461320,416666666666667</v>
      </c>
      <c r="AL2491" s="34" t="str">
        <f>IFERROR(HYPERLINK("https://wa.me/"&amp;Tabla2[[#This Row],[CONTACTO]]&amp;"?text="&amp;Tabla2[[#This Row],[Mensaje]]),"")</f>
        <v>https://wa.me/56987557136?text=Hola!%0AServicio del día 20-04%0A *Cliente:* PRODALAM S.A. */ Cont: * OOCU9740652*/ HR Entrega: *10:00* /Dirección: *ALBERTO PEPPER 1610, RENCA.</v>
      </c>
    </row>
    <row r="2492" spans="1:38" s="15" customFormat="1" ht="16.5" customHeight="1" x14ac:dyDescent="0.2">
      <c r="A2492" s="15">
        <f>ROW(A2491)</f>
        <v>2491</v>
      </c>
      <c r="B2492" s="15">
        <f>IF(J2492=J2491,B2491+1,1)</f>
        <v>30</v>
      </c>
      <c r="C2492" s="15" t="s">
        <v>3160</v>
      </c>
      <c r="D2492" s="25" t="s">
        <v>39</v>
      </c>
      <c r="E2492" s="27">
        <v>806058</v>
      </c>
      <c r="F2492" s="27" t="s">
        <v>3835</v>
      </c>
      <c r="G2492" s="27" t="s">
        <v>41</v>
      </c>
      <c r="H2492" s="27">
        <v>26720</v>
      </c>
      <c r="I2492" s="27" t="s">
        <v>171</v>
      </c>
      <c r="J2492" s="28">
        <v>46132</v>
      </c>
      <c r="K2492" s="26">
        <v>0.45833333333333331</v>
      </c>
      <c r="L2492" s="26" t="s">
        <v>3832</v>
      </c>
      <c r="M2492" s="27" t="s">
        <v>151</v>
      </c>
      <c r="N2492" s="25">
        <f>IFERROR(VLOOKUP(M2492,Data!$J$1:$K$58,2,0),"")</f>
        <v>56973887427</v>
      </c>
      <c r="O2492" s="27" t="s">
        <v>3703</v>
      </c>
      <c r="P2492" s="27"/>
      <c r="Q2492" s="27" t="s">
        <v>3163</v>
      </c>
      <c r="R2492" s="27" t="s">
        <v>183</v>
      </c>
      <c r="S2492" s="27" t="s">
        <v>77</v>
      </c>
      <c r="T2492" s="27"/>
      <c r="U2492" s="28">
        <v>46129</v>
      </c>
      <c r="X2492" s="27" t="s">
        <v>3836</v>
      </c>
      <c r="Y2492" s="27"/>
      <c r="Z2492" s="29"/>
      <c r="AA2492" s="29"/>
      <c r="AB2492" s="29"/>
      <c r="AC2492" s="30"/>
      <c r="AD2492" s="15" t="str">
        <f>IF(Tabla2[[#This Row],[HORA ENTREGA]]="DIRECTO","On time", IF(AA2492&lt;&gt;"",IF(Tabla2[[#This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492" s="15" t="str">
        <f>MID(Tabla2[[#This Row],[TIPO]],1,3)</f>
        <v xml:space="preserve">40 </v>
      </c>
      <c r="AF24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PRODALAM S.A. */ Cont: * ONEU0673970*/ HR Entrega: *11:00* /Dirección: *ALBERTO PEPPER 1610, RENCA.</v>
      </c>
      <c r="AG2492" s="38" t="str">
        <f>IFERROR(HYPERLINK("https://wa.me/"&amp;Tabla2[[#This Row],[CONTACTO]]&amp;"?text="&amp;Tabla2[[#This Row],[Mensaje]],"Enviar mensaje"),"")</f>
        <v>Enviar mensaje</v>
      </c>
      <c r="AH2492" s="15" t="str">
        <f>CONCATENATE(A2492,F2492)</f>
        <v>2491ONEU0673970</v>
      </c>
      <c r="AI2492" s="15" t="str">
        <f>CONCATENATE("ENT-",A2492)</f>
        <v>ENT-2491</v>
      </c>
      <c r="AJ2492" s="15" t="str">
        <f>IF(Tabla2[[#This Row],[Op]]&lt;&gt;"","ENTREGA","")</f>
        <v>ENTREGA</v>
      </c>
      <c r="AK2492" s="40" t="str">
        <f>(Tabla2[[#This Row],[FECHA ENTREGA]]&amp;Tabla2[[#This Row],[HORA ENTREGA]])</f>
        <v>461320,458333333333333</v>
      </c>
      <c r="AL2492" s="34" t="str">
        <f>IFERROR(HYPERLINK("https://wa.me/"&amp;Tabla2[[#This Row],[CONTACTO]]&amp;"?text="&amp;Tabla2[[#This Row],[Mensaje]]),"")</f>
        <v>https://wa.me/56973887427?text=Hola!%0AServicio del día 20-04%0A *Cliente:* PRODALAM S.A. */ Cont: * ONEU0673970*/ HR Entrega: *11:00* /Dirección: *ALBERTO PEPPER 1610, RENCA.</v>
      </c>
    </row>
    <row r="2493" spans="1:38" s="15" customFormat="1" ht="16.5" customHeight="1" x14ac:dyDescent="0.2">
      <c r="A2493" s="15">
        <f>ROW(A2492)</f>
        <v>2492</v>
      </c>
      <c r="B2493" s="15">
        <f>IF(J2493=J2492,B2492+1,1)</f>
        <v>31</v>
      </c>
      <c r="C2493" s="15" t="s">
        <v>1157</v>
      </c>
      <c r="D2493" s="25" t="s">
        <v>39</v>
      </c>
      <c r="E2493" s="27">
        <v>304152</v>
      </c>
      <c r="F2493" s="27" t="s">
        <v>3837</v>
      </c>
      <c r="G2493" s="27" t="s">
        <v>41</v>
      </c>
      <c r="H2493" s="27">
        <v>19100</v>
      </c>
      <c r="I2493" s="27" t="s">
        <v>42</v>
      </c>
      <c r="J2493" s="28">
        <v>46132</v>
      </c>
      <c r="K2493" s="26">
        <v>0.54166666666666663</v>
      </c>
      <c r="L2493" s="26" t="s">
        <v>3838</v>
      </c>
      <c r="M2493" s="27" t="s">
        <v>953</v>
      </c>
      <c r="N2493" s="25">
        <f>IFERROR(VLOOKUP(M2493,Data!$J$1:$K$58,2,0),"")</f>
        <v>56967128754</v>
      </c>
      <c r="O2493" s="27" t="s">
        <v>3839</v>
      </c>
      <c r="P2493" s="27"/>
      <c r="Q2493" s="27" t="s">
        <v>3840</v>
      </c>
      <c r="R2493" s="27" t="s">
        <v>2126</v>
      </c>
      <c r="S2493" s="27" t="s">
        <v>300</v>
      </c>
      <c r="T2493" s="27"/>
      <c r="U2493" s="28">
        <v>46133</v>
      </c>
      <c r="X2493" s="27"/>
      <c r="Y2493" s="27"/>
      <c r="Z2493" s="29"/>
      <c r="AA2493" s="29">
        <v>0.55902777777777779</v>
      </c>
      <c r="AB2493" s="29">
        <v>0.70486111111111116</v>
      </c>
      <c r="AC2493" s="30">
        <v>46132</v>
      </c>
      <c r="AD2493" s="15" t="str">
        <f>IF(Tabla2[[#This Row],[HORA ENTREGA]]="DIRECTO","On time", IF(AA2493&lt;&gt;"",IF(Tabla2[[#This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93" s="15" t="str">
        <f>MID(Tabla2[[#This Row],[TIPO]],1,3)</f>
        <v xml:space="preserve">40 </v>
      </c>
      <c r="AF24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SEEMANN TRADER Y COMPANIA LTDA */ Cont: * HAMU5156583*/ HR Entrega: *13:00* /Dirección: *LO ERRAZURIZ 926, CERRILLOS</v>
      </c>
      <c r="AG2493" s="38" t="str">
        <f>IFERROR(HYPERLINK("https://wa.me/"&amp;Tabla2[[#This Row],[CONTACTO]]&amp;"?text="&amp;Tabla2[[#This Row],[Mensaje]],"Enviar mensaje"),"")</f>
        <v>Enviar mensaje</v>
      </c>
      <c r="AH2493" s="15" t="str">
        <f>CONCATENATE(A2493,F2493)</f>
        <v>2492HAMU5156583</v>
      </c>
      <c r="AI2493" s="15" t="str">
        <f>CONCATENATE("ENT-",A2493)</f>
        <v>ENT-2492</v>
      </c>
      <c r="AJ2493" s="15" t="str">
        <f>IF(Tabla2[[#This Row],[Op]]&lt;&gt;"","ENTREGA","")</f>
        <v>ENTREGA</v>
      </c>
      <c r="AK2493" s="40" t="str">
        <f>(Tabla2[[#This Row],[FECHA ENTREGA]]&amp;Tabla2[[#This Row],[HORA ENTREGA]])</f>
        <v>461320,541666666666667</v>
      </c>
      <c r="AL2493" s="34" t="str">
        <f>IFERROR(HYPERLINK("https://wa.me/"&amp;Tabla2[[#This Row],[CONTACTO]]&amp;"?text="&amp;Tabla2[[#This Row],[Mensaje]]),"")</f>
        <v>https://wa.me/56967128754?text=Hola!%0AServicio del día 20-04%0A *Cliente:* SEEMANN TRADER Y COMPANIA LTDA */ Cont: * HAMU5156583*/ HR Entrega: *13:00* /Dirección: *LO ERRAZURIZ 926, CERRILLOS</v>
      </c>
    </row>
    <row r="2494" spans="1:38" s="15" customFormat="1" ht="16.5" customHeight="1" x14ac:dyDescent="0.2">
      <c r="A2494" s="15">
        <f>ROW(A2493)</f>
        <v>2493</v>
      </c>
      <c r="B2494" s="15">
        <f>IF(J2494=J2493,B2493+1,1)</f>
        <v>32</v>
      </c>
      <c r="C2494" s="15" t="s">
        <v>3841</v>
      </c>
      <c r="D2494" s="25" t="s">
        <v>39</v>
      </c>
      <c r="E2494" s="27" t="s">
        <v>3842</v>
      </c>
      <c r="F2494" s="27" t="s">
        <v>3843</v>
      </c>
      <c r="G2494" s="27" t="s">
        <v>41</v>
      </c>
      <c r="H2494" s="27">
        <v>4088</v>
      </c>
      <c r="I2494" s="27" t="s">
        <v>1887</v>
      </c>
      <c r="J2494" s="28">
        <v>46132</v>
      </c>
      <c r="K2494" s="26">
        <v>0.375</v>
      </c>
      <c r="L2494" s="26"/>
      <c r="M2494" s="27" t="s">
        <v>172</v>
      </c>
      <c r="N2494" s="25">
        <f>IFERROR(VLOOKUP(M2494,Data!$J$1:$K$58,2,0),"")</f>
        <v>56985215946</v>
      </c>
      <c r="O2494" s="27" t="s">
        <v>3844</v>
      </c>
      <c r="P2494" s="27"/>
      <c r="Q2494" s="27" t="s">
        <v>3845</v>
      </c>
      <c r="R2494" s="27" t="s">
        <v>195</v>
      </c>
      <c r="S2494" s="27"/>
      <c r="T2494" s="27"/>
      <c r="U2494" s="28"/>
      <c r="X2494" s="27" t="s">
        <v>3846</v>
      </c>
      <c r="Y2494" s="27"/>
      <c r="Z2494" s="29"/>
      <c r="AA2494" s="29"/>
      <c r="AB2494" s="29"/>
      <c r="AC2494" s="30"/>
      <c r="AD2494" s="15" t="str">
        <f>IF(Tabla2[[#This Row],[HORA ENTREGA]]="DIRECTO","On time", IF(AA2494&lt;&gt;"",IF(Tabla2[[#This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494" s="15" t="str">
        <f>MID(Tabla2[[#This Row],[TIPO]],1,3)</f>
        <v xml:space="preserve">40 </v>
      </c>
      <c r="AF24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SOCIEDAD AGRICOLA SAN JORGE */ Cont: * MSNU7232839*/ HR Entrega: *09:00* /Dirección: *DESCONSOLIDADO EN MAIPU</v>
      </c>
      <c r="AG2494" s="38" t="str">
        <f>IFERROR(HYPERLINK("https://wa.me/"&amp;Tabla2[[#This Row],[CONTACTO]]&amp;"?text="&amp;Tabla2[[#This Row],[Mensaje]],"Enviar mensaje"),"")</f>
        <v>Enviar mensaje</v>
      </c>
      <c r="AH2494" s="15" t="str">
        <f>CONCATENATE(A2494,F2494)</f>
        <v>2493MSNU7232839</v>
      </c>
      <c r="AI2494" s="15" t="str">
        <f>CONCATENATE("ENT-",A2494)</f>
        <v>ENT-2493</v>
      </c>
      <c r="AJ2494" s="15" t="str">
        <f>IF(Tabla2[[#This Row],[Op]]&lt;&gt;"","ENTREGA","")</f>
        <v>ENTREGA</v>
      </c>
      <c r="AK2494" s="40" t="str">
        <f>(Tabla2[[#This Row],[FECHA ENTREGA]]&amp;Tabla2[[#This Row],[HORA ENTREGA]])</f>
        <v>461320,375</v>
      </c>
      <c r="AL2494" s="34" t="str">
        <f>IFERROR(HYPERLINK("https://wa.me/"&amp;Tabla2[[#This Row],[CONTACTO]]&amp;"?text="&amp;Tabla2[[#This Row],[Mensaje]]),"")</f>
        <v>https://wa.me/56985215946?text=Hola!%0AServicio del día 20-04%0A *Cliente:* SOCIEDAD AGRICOLA SAN JORGE */ Cont: * MSNU7232839*/ HR Entrega: *09:00* /Dirección: *DESCONSOLIDADO EN MAIPU</v>
      </c>
    </row>
    <row r="2495" spans="1:38" s="15" customFormat="1" ht="16.5" customHeight="1" x14ac:dyDescent="0.2">
      <c r="A2495" s="15">
        <f>ROW(A2494)</f>
        <v>2494</v>
      </c>
      <c r="B2495" s="15">
        <f>IF(J2495=J2494,B2494+1,1)</f>
        <v>33</v>
      </c>
      <c r="C2495" s="15" t="s">
        <v>236</v>
      </c>
      <c r="D2495" s="25" t="s">
        <v>39</v>
      </c>
      <c r="E2495" s="27">
        <v>299586</v>
      </c>
      <c r="F2495" s="27" t="s">
        <v>3847</v>
      </c>
      <c r="G2495" s="27" t="s">
        <v>64</v>
      </c>
      <c r="H2495" s="27">
        <v>26940</v>
      </c>
      <c r="I2495" s="27" t="s">
        <v>3848</v>
      </c>
      <c r="J2495" s="28">
        <v>46132</v>
      </c>
      <c r="K2495" s="26">
        <v>0.33333333333333331</v>
      </c>
      <c r="L2495" s="26"/>
      <c r="M2495" s="27" t="s">
        <v>296</v>
      </c>
      <c r="N2495" s="25">
        <f>IFERROR(VLOOKUP(M2495,Data!$J$1:$K$58,2,0),"")</f>
        <v>56984994337</v>
      </c>
      <c r="O2495" s="27" t="s">
        <v>3849</v>
      </c>
      <c r="P2495" s="27"/>
      <c r="Q2495" s="27" t="s">
        <v>3850</v>
      </c>
      <c r="R2495" s="27" t="s">
        <v>169</v>
      </c>
      <c r="S2495" s="27" t="s">
        <v>112</v>
      </c>
      <c r="T2495" s="27"/>
      <c r="U2495" s="28">
        <v>46133</v>
      </c>
      <c r="X2495" s="27"/>
      <c r="Y2495" s="27"/>
      <c r="Z2495" s="29"/>
      <c r="AA2495" s="29">
        <v>0.39583333333333331</v>
      </c>
      <c r="AB2495" s="29">
        <v>0.54791666666666672</v>
      </c>
      <c r="AC2495" s="30">
        <v>46132</v>
      </c>
      <c r="AD2495" s="15" t="str">
        <f>IF(Tabla2[[#This Row],[HORA ENTREGA]]="DIRECTO","On time", IF(AA2495&lt;&gt;"",IF(Tabla2[[#This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95" s="15" t="str">
        <f>MID(Tabla2[[#This Row],[TIPO]],1,3)</f>
        <v xml:space="preserve">20 </v>
      </c>
      <c r="AF24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SOCIEDAD COMERCIAL MARBEN PETS LTDA */ Cont: * MSBU1565690*/ HR Entrega: *08:00* /Dirección: *CARPAS BLANCAS</v>
      </c>
      <c r="AG2495" s="38" t="str">
        <f>IFERROR(HYPERLINK("https://wa.me/"&amp;Tabla2[[#This Row],[CONTACTO]]&amp;"?text="&amp;Tabla2[[#This Row],[Mensaje]],"Enviar mensaje"),"")</f>
        <v>Enviar mensaje</v>
      </c>
      <c r="AH2495" s="15" t="str">
        <f>CONCATENATE(A2495,F2495)</f>
        <v>2494MSBU1565690</v>
      </c>
      <c r="AI2495" s="15" t="str">
        <f>CONCATENATE("ENT-",A2495)</f>
        <v>ENT-2494</v>
      </c>
      <c r="AJ2495" s="15" t="str">
        <f>IF(Tabla2[[#This Row],[Op]]&lt;&gt;"","ENTREGA","")</f>
        <v>ENTREGA</v>
      </c>
      <c r="AK2495" s="40" t="str">
        <f>(Tabla2[[#This Row],[FECHA ENTREGA]]&amp;Tabla2[[#This Row],[HORA ENTREGA]])</f>
        <v>461320,333333333333333</v>
      </c>
      <c r="AL2495" s="34" t="str">
        <f>IFERROR(HYPERLINK("https://wa.me/"&amp;Tabla2[[#This Row],[CONTACTO]]&amp;"?text="&amp;Tabla2[[#This Row],[Mensaje]]),"")</f>
        <v>https://wa.me/56984994337?text=Hola!%0AServicio del día 20-04%0A *Cliente:* SOCIEDAD COMERCIAL MARBEN PETS LTDA */ Cont: * MSBU1565690*/ HR Entrega: *08:00* /Dirección: *CARPAS BLANCAS</v>
      </c>
    </row>
    <row r="2496" spans="1:38" s="15" customFormat="1" ht="16.5" customHeight="1" x14ac:dyDescent="0.2">
      <c r="A2496" s="15">
        <f>ROW(A2495)</f>
        <v>2495</v>
      </c>
      <c r="B2496" s="15">
        <f>IF(J2496=J2495,B2495+1,1)</f>
        <v>34</v>
      </c>
      <c r="C2496" s="15" t="s">
        <v>1313</v>
      </c>
      <c r="D2496" s="25" t="s">
        <v>39</v>
      </c>
      <c r="E2496" s="27">
        <v>303945</v>
      </c>
      <c r="F2496" s="27" t="s">
        <v>3851</v>
      </c>
      <c r="G2496" s="27" t="s">
        <v>64</v>
      </c>
      <c r="H2496" s="27">
        <v>3462</v>
      </c>
      <c r="I2496" s="27" t="s">
        <v>3852</v>
      </c>
      <c r="J2496" s="28">
        <v>46132</v>
      </c>
      <c r="K2496" s="26">
        <v>0.5</v>
      </c>
      <c r="L2496" s="26"/>
      <c r="M2496" s="27" t="s">
        <v>233</v>
      </c>
      <c r="N2496" s="25">
        <f>IFERROR(VLOOKUP(M2496,Data!$J$1:$K$58,2,0),"")</f>
        <v>56998494086</v>
      </c>
      <c r="O2496" s="27" t="s">
        <v>234</v>
      </c>
      <c r="P2496" s="27"/>
      <c r="Q2496" s="27" t="s">
        <v>1316</v>
      </c>
      <c r="R2496" s="27" t="s">
        <v>69</v>
      </c>
      <c r="S2496" s="27" t="s">
        <v>3157</v>
      </c>
      <c r="T2496" s="27"/>
      <c r="U2496" s="28">
        <v>46132</v>
      </c>
      <c r="X2496" s="27"/>
      <c r="Y2496" s="27"/>
      <c r="Z2496" s="29"/>
      <c r="AA2496" s="29">
        <v>0.59027777777777779</v>
      </c>
      <c r="AB2496" s="29">
        <v>0.71180555555555558</v>
      </c>
      <c r="AC2496" s="30">
        <v>46132</v>
      </c>
      <c r="AD2496" s="15" t="str">
        <f>IF(Tabla2[[#This Row],[HORA ENTREGA]]="DIRECTO","On time", IF(AA2496&lt;&gt;"",IF(Tabla2[[#This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496" s="15" t="str">
        <f>MID(Tabla2[[#This Row],[TIPO]],1,3)</f>
        <v xml:space="preserve">20 </v>
      </c>
      <c r="AF24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STAR CLUTCH S A */ Cont: * SLSU2119406*/ HR Entrega: *12:00* /Dirección: *CAMINO SAN PEDRO 9580, PUDAHUEL</v>
      </c>
      <c r="AG2496" s="38" t="str">
        <f>IFERROR(HYPERLINK("https://wa.me/"&amp;Tabla2[[#This Row],[CONTACTO]]&amp;"?text="&amp;Tabla2[[#This Row],[Mensaje]],"Enviar mensaje"),"")</f>
        <v>Enviar mensaje</v>
      </c>
      <c r="AH2496" s="15" t="str">
        <f>CONCATENATE(A2496,F2496)</f>
        <v>2495SLSU2119406</v>
      </c>
      <c r="AI2496" s="15" t="str">
        <f>CONCATENATE("ENT-",A2496)</f>
        <v>ENT-2495</v>
      </c>
      <c r="AJ2496" s="15" t="str">
        <f>IF(Tabla2[[#This Row],[Op]]&lt;&gt;"","ENTREGA","")</f>
        <v>ENTREGA</v>
      </c>
      <c r="AK2496" s="40" t="str">
        <f>(Tabla2[[#This Row],[FECHA ENTREGA]]&amp;Tabla2[[#This Row],[HORA ENTREGA]])</f>
        <v>461320,5</v>
      </c>
      <c r="AL2496" s="34" t="str">
        <f>IFERROR(HYPERLINK("https://wa.me/"&amp;Tabla2[[#This Row],[CONTACTO]]&amp;"?text="&amp;Tabla2[[#This Row],[Mensaje]]),"")</f>
        <v>https://wa.me/56998494086?text=Hola!%0AServicio del día 20-04%0A *Cliente:* STAR CLUTCH S A */ Cont: * SLSU2119406*/ HR Entrega: *12:00* /Dirección: *CAMINO SAN PEDRO 9580, PUDAHUEL</v>
      </c>
    </row>
    <row r="2497" spans="1:38" s="15" customFormat="1" ht="16.5" customHeight="1" x14ac:dyDescent="0.2">
      <c r="A2497" s="15">
        <f>ROW(A2496)</f>
        <v>2496</v>
      </c>
      <c r="B2497" s="15">
        <f>IF(J2497=J2496,B2496+1,1)</f>
        <v>35</v>
      </c>
      <c r="C2497" s="15" t="s">
        <v>360</v>
      </c>
      <c r="D2497" s="25" t="s">
        <v>39</v>
      </c>
      <c r="E2497" s="27">
        <v>316162</v>
      </c>
      <c r="F2497" s="27" t="s">
        <v>3853</v>
      </c>
      <c r="G2497" s="27" t="s">
        <v>41</v>
      </c>
      <c r="H2497" s="27">
        <v>6406</v>
      </c>
      <c r="I2497" s="27" t="s">
        <v>42</v>
      </c>
      <c r="J2497" s="28">
        <v>46132</v>
      </c>
      <c r="K2497" s="26">
        <v>0.33333333333333331</v>
      </c>
      <c r="L2497" s="26"/>
      <c r="M2497" s="27" t="s">
        <v>674</v>
      </c>
      <c r="N2497" s="25">
        <f>IFERROR(VLOOKUP(M2497,Data!$J$1:$K$58,2,0),"")</f>
        <v>56967386018</v>
      </c>
      <c r="O2497" s="27" t="s">
        <v>356</v>
      </c>
      <c r="P2497" s="27"/>
      <c r="Q2497" s="27" t="s">
        <v>362</v>
      </c>
      <c r="R2497" s="27" t="s">
        <v>218</v>
      </c>
      <c r="S2497" s="27" t="s">
        <v>77</v>
      </c>
      <c r="T2497" s="27"/>
      <c r="U2497" s="28">
        <v>46132</v>
      </c>
      <c r="X2497" s="27"/>
      <c r="Y2497" s="27"/>
      <c r="Z2497" s="29"/>
      <c r="AA2497" s="29">
        <v>0.33333333333333331</v>
      </c>
      <c r="AB2497" s="29">
        <v>0.44791666666666669</v>
      </c>
      <c r="AC2497" s="30">
        <v>46132</v>
      </c>
      <c r="AD2497" s="15" t="str">
        <f>IF(Tabla2[[#This Row],[HORA ENTREGA]]="DIRECTO","On time", IF(AA2497&lt;&gt;"",IF(Tabla2[[#This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97" s="15" t="str">
        <f>MID(Tabla2[[#This Row],[TIPO]],1,3)</f>
        <v xml:space="preserve">40 </v>
      </c>
      <c r="AF24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SUMINISTROS TELEFONICOS Y COMPUTACIONALES ESTEC LT */ Cont: * CLHU8559450*/ HR Entrega: *08:00* /Dirección: *AVENIDA PEDRO DE VALDIVIA 5964, MACUL</v>
      </c>
      <c r="AG2497" s="38" t="str">
        <f>IFERROR(HYPERLINK("https://wa.me/"&amp;Tabla2[[#This Row],[CONTACTO]]&amp;"?text="&amp;Tabla2[[#This Row],[Mensaje]],"Enviar mensaje"),"")</f>
        <v>Enviar mensaje</v>
      </c>
      <c r="AH2497" s="15" t="str">
        <f>CONCATENATE(A2497,F2497)</f>
        <v>2496CLHU8559450</v>
      </c>
      <c r="AI2497" s="15" t="str">
        <f>CONCATENATE("ENT-",A2497)</f>
        <v>ENT-2496</v>
      </c>
      <c r="AJ2497" s="15" t="str">
        <f>IF(Tabla2[[#This Row],[Op]]&lt;&gt;"","ENTREGA","")</f>
        <v>ENTREGA</v>
      </c>
      <c r="AK2497" s="40" t="str">
        <f>(Tabla2[[#This Row],[FECHA ENTREGA]]&amp;Tabla2[[#This Row],[HORA ENTREGA]])</f>
        <v>461320,333333333333333</v>
      </c>
      <c r="AL2497" s="34" t="str">
        <f>IFERROR(HYPERLINK("https://wa.me/"&amp;Tabla2[[#This Row],[CONTACTO]]&amp;"?text="&amp;Tabla2[[#This Row],[Mensaje]]),"")</f>
        <v>https://wa.me/56967386018?text=Hola!%0AServicio del día 20-04%0A *Cliente:* SUMINISTROS TELEFONICOS Y COMPUTACIONALES ESTEC LT */ Cont: * CLHU8559450*/ HR Entrega: *08:00* /Dirección: *AVENIDA PEDRO DE VALDIVIA 5964, MACUL</v>
      </c>
    </row>
    <row r="2498" spans="1:38" s="15" customFormat="1" ht="16.5" customHeight="1" x14ac:dyDescent="0.2">
      <c r="A2498" s="15">
        <f>ROW(A2497)</f>
        <v>2497</v>
      </c>
      <c r="B2498" s="15">
        <f>IF(J2498=J2497,B2497+1,1)</f>
        <v>36</v>
      </c>
      <c r="C2498" s="15" t="s">
        <v>239</v>
      </c>
      <c r="D2498" s="25" t="s">
        <v>39</v>
      </c>
      <c r="E2498" s="27">
        <v>303671</v>
      </c>
      <c r="F2498" s="27" t="s">
        <v>3854</v>
      </c>
      <c r="G2498" s="27" t="s">
        <v>41</v>
      </c>
      <c r="H2498" s="27">
        <v>12644</v>
      </c>
      <c r="I2498" s="27" t="s">
        <v>3855</v>
      </c>
      <c r="J2498" s="28">
        <v>46132</v>
      </c>
      <c r="K2498" s="26">
        <v>0.33333333333333331</v>
      </c>
      <c r="L2498" s="26"/>
      <c r="M2498" s="27" t="s">
        <v>176</v>
      </c>
      <c r="N2498" s="25">
        <f>IFERROR(VLOOKUP(M2498,Data!$J$1:$K$58,2,0),"")</f>
        <v>56968463649</v>
      </c>
      <c r="O2498" s="27" t="s">
        <v>177</v>
      </c>
      <c r="P2498" s="27"/>
      <c r="Q2498" s="27" t="s">
        <v>1036</v>
      </c>
      <c r="R2498" s="27" t="s">
        <v>1593</v>
      </c>
      <c r="S2498" s="27" t="s">
        <v>3141</v>
      </c>
      <c r="T2498" s="27"/>
      <c r="U2498" s="28">
        <v>46132</v>
      </c>
      <c r="X2498" s="27"/>
      <c r="Y2498" s="27"/>
      <c r="Z2498" s="29"/>
      <c r="AA2498" s="29">
        <v>0.31944444444444442</v>
      </c>
      <c r="AB2498" s="29">
        <v>0.48958333333333331</v>
      </c>
      <c r="AC2498" s="30">
        <v>46132</v>
      </c>
      <c r="AD2498" s="15" t="str">
        <f>IF(Tabla2[[#This Row],[HORA ENTREGA]]="DIRECTO","On time", IF(AA2498&lt;&gt;"",IF(Tabla2[[#This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98" s="15" t="str">
        <f>MID(Tabla2[[#This Row],[TIPO]],1,3)</f>
        <v xml:space="preserve">40 </v>
      </c>
      <c r="AF24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SUPERMERCADO DEL NEUMATICO LTDA */ Cont: * MSMU4358468*/ HR Entrega: *08:00* /Dirección: *AV. GENERAL VELASQUEZ 10901, SAN BERNARDO</v>
      </c>
      <c r="AG2498" s="38" t="str">
        <f>IFERROR(HYPERLINK("https://wa.me/"&amp;Tabla2[[#This Row],[CONTACTO]]&amp;"?text="&amp;Tabla2[[#This Row],[Mensaje]],"Enviar mensaje"),"")</f>
        <v>Enviar mensaje</v>
      </c>
      <c r="AH2498" s="15" t="str">
        <f>CONCATENATE(A2498,F2498)</f>
        <v>2497MSMU4358468</v>
      </c>
      <c r="AI2498" s="15" t="str">
        <f>CONCATENATE("ENT-",A2498)</f>
        <v>ENT-2497</v>
      </c>
      <c r="AJ2498" s="15" t="str">
        <f>IF(Tabla2[[#This Row],[Op]]&lt;&gt;"","ENTREGA","")</f>
        <v>ENTREGA</v>
      </c>
      <c r="AK2498" s="40" t="str">
        <f>(Tabla2[[#This Row],[FECHA ENTREGA]]&amp;Tabla2[[#This Row],[HORA ENTREGA]])</f>
        <v>461320,333333333333333</v>
      </c>
      <c r="AL2498" s="34" t="str">
        <f>IFERROR(HYPERLINK("https://wa.me/"&amp;Tabla2[[#This Row],[CONTACTO]]&amp;"?text="&amp;Tabla2[[#This Row],[Mensaje]]),"")</f>
        <v>https://wa.me/56968463649?text=Hola!%0AServicio del día 20-04%0A *Cliente:* SUPERMERCADO DEL NEUMATICO LTDA */ Cont: * MSMU4358468*/ HR Entrega: *08:00* /Dirección: *AV. GENERAL VELASQUEZ 10901, SAN BERNARDO</v>
      </c>
    </row>
    <row r="2499" spans="1:38" s="15" customFormat="1" ht="16.5" customHeight="1" x14ac:dyDescent="0.2">
      <c r="A2499" s="15">
        <f>ROW(A2498)</f>
        <v>2498</v>
      </c>
      <c r="B2499" s="15">
        <f>IF(J2499=J2498,B2498+1,1)</f>
        <v>37</v>
      </c>
      <c r="C2499" s="15" t="s">
        <v>239</v>
      </c>
      <c r="D2499" s="25" t="s">
        <v>39</v>
      </c>
      <c r="E2499" s="27">
        <v>299537</v>
      </c>
      <c r="F2499" s="27" t="s">
        <v>3856</v>
      </c>
      <c r="G2499" s="27" t="s">
        <v>41</v>
      </c>
      <c r="H2499" s="27">
        <v>14773</v>
      </c>
      <c r="I2499" s="27" t="s">
        <v>3857</v>
      </c>
      <c r="J2499" s="28">
        <v>46132</v>
      </c>
      <c r="K2499" s="26">
        <v>0.4375</v>
      </c>
      <c r="L2499" s="26"/>
      <c r="M2499" s="27" t="s">
        <v>155</v>
      </c>
      <c r="N2499" s="25">
        <f>IFERROR(VLOOKUP(M2499,Data!$J$1:$K$58,2,0),"")</f>
        <v>56926181825</v>
      </c>
      <c r="O2499" s="27" t="s">
        <v>165</v>
      </c>
      <c r="P2499" s="27"/>
      <c r="Q2499" s="27" t="s">
        <v>1036</v>
      </c>
      <c r="R2499" s="27" t="s">
        <v>74</v>
      </c>
      <c r="S2499" s="27" t="s">
        <v>155</v>
      </c>
      <c r="T2499" s="27"/>
      <c r="U2499" s="28">
        <v>46132</v>
      </c>
      <c r="X2499" s="27"/>
      <c r="Y2499" s="27"/>
      <c r="Z2499" s="29"/>
      <c r="AA2499" s="29">
        <v>0.3888888888888889</v>
      </c>
      <c r="AB2499" s="29">
        <v>0.65625</v>
      </c>
      <c r="AC2499" s="30">
        <v>46132</v>
      </c>
      <c r="AD2499" s="15" t="str">
        <f>IF(Tabla2[[#This Row],[HORA ENTREGA]]="DIRECTO","On time", IF(AA2499&lt;&gt;"",IF(Tabla2[[#This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499" s="15" t="str">
        <f>MID(Tabla2[[#This Row],[TIPO]],1,3)</f>
        <v xml:space="preserve">40 </v>
      </c>
      <c r="AF24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SUPERMERCADO DEL NEUMATICO LTDA */ Cont: * WHSU6197911*/ HR Entrega: *10:30* /Dirección: *AV. GENERAL VELASQUEZ 10901, SAN BERNARDO</v>
      </c>
      <c r="AG2499" s="38" t="str">
        <f>IFERROR(HYPERLINK("https://wa.me/"&amp;Tabla2[[#This Row],[CONTACTO]]&amp;"?text="&amp;Tabla2[[#This Row],[Mensaje]],"Enviar mensaje"),"")</f>
        <v>Enviar mensaje</v>
      </c>
      <c r="AH2499" s="15" t="str">
        <f>CONCATENATE(A2499,F2499)</f>
        <v>2498WHSU6197911</v>
      </c>
      <c r="AI2499" s="15" t="str">
        <f>CONCATENATE("ENT-",A2499)</f>
        <v>ENT-2498</v>
      </c>
      <c r="AJ2499" s="15" t="str">
        <f>IF(Tabla2[[#This Row],[Op]]&lt;&gt;"","ENTREGA","")</f>
        <v>ENTREGA</v>
      </c>
      <c r="AK2499" s="40" t="str">
        <f>(Tabla2[[#This Row],[FECHA ENTREGA]]&amp;Tabla2[[#This Row],[HORA ENTREGA]])</f>
        <v>461320,4375</v>
      </c>
      <c r="AL2499" s="34" t="str">
        <f>IFERROR(HYPERLINK("https://wa.me/"&amp;Tabla2[[#This Row],[CONTACTO]]&amp;"?text="&amp;Tabla2[[#This Row],[Mensaje]]),"")</f>
        <v>https://wa.me/56926181825?text=Hola!%0AServicio del día 20-04%0A *Cliente:* SUPERMERCADO DEL NEUMATICO LTDA */ Cont: * WHSU6197911*/ HR Entrega: *10:30* /Dirección: *AV. GENERAL VELASQUEZ 10901, SAN BERNARDO</v>
      </c>
    </row>
    <row r="2500" spans="1:38" s="15" customFormat="1" ht="16.5" customHeight="1" x14ac:dyDescent="0.2">
      <c r="A2500" s="15">
        <f>ROW(A2499)</f>
        <v>2499</v>
      </c>
      <c r="B2500" s="15">
        <f>IF(J2500=J2499,B2499+1,1)</f>
        <v>38</v>
      </c>
      <c r="C2500" s="15" t="s">
        <v>239</v>
      </c>
      <c r="D2500" s="25" t="s">
        <v>39</v>
      </c>
      <c r="E2500" s="27">
        <v>303079</v>
      </c>
      <c r="F2500" s="27" t="s">
        <v>3858</v>
      </c>
      <c r="G2500" s="27" t="s">
        <v>41</v>
      </c>
      <c r="H2500" s="27">
        <v>16660</v>
      </c>
      <c r="I2500" s="27" t="s">
        <v>42</v>
      </c>
      <c r="J2500" s="28">
        <v>46132</v>
      </c>
      <c r="K2500" s="26">
        <v>0.58333333333333337</v>
      </c>
      <c r="L2500" s="26"/>
      <c r="M2500" s="27" t="s">
        <v>308</v>
      </c>
      <c r="N2500" s="25">
        <f>IFERROR(VLOOKUP(M2500,Data!$J$1:$K$58,2,0),"")</f>
        <v>56966631737</v>
      </c>
      <c r="O2500" s="27" t="s">
        <v>309</v>
      </c>
      <c r="P2500" s="27"/>
      <c r="Q2500" s="27" t="s">
        <v>1036</v>
      </c>
      <c r="R2500" s="27" t="s">
        <v>1994</v>
      </c>
      <c r="S2500" s="27" t="s">
        <v>308</v>
      </c>
      <c r="T2500" s="27"/>
      <c r="U2500" s="28">
        <v>46132</v>
      </c>
      <c r="X2500" s="27"/>
      <c r="Y2500" s="27"/>
      <c r="Z2500" s="29"/>
      <c r="AA2500" s="29">
        <v>0.58680555555555558</v>
      </c>
      <c r="AB2500" s="29">
        <v>0.72083333333333333</v>
      </c>
      <c r="AC2500" s="30">
        <v>46132</v>
      </c>
      <c r="AD2500" s="15" t="str">
        <f>IF(Tabla2[[#This Row],[HORA ENTREGA]]="DIRECTO","On time", IF(AA2500&lt;&gt;"",IF(Tabla2[[#This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0" s="15" t="str">
        <f>MID(Tabla2[[#This Row],[TIPO]],1,3)</f>
        <v xml:space="preserve">40 </v>
      </c>
      <c r="AF25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SUPERMERCADO DEL NEUMATICO LTDA */ Cont: * MSMU5831507*/ HR Entrega: *14:00* /Dirección: *AV. GENERAL VELASQUEZ 10901, SAN BERNARDO</v>
      </c>
      <c r="AG2500" s="38" t="str">
        <f>IFERROR(HYPERLINK("https://wa.me/"&amp;Tabla2[[#This Row],[CONTACTO]]&amp;"?text="&amp;Tabla2[[#This Row],[Mensaje]],"Enviar mensaje"),"")</f>
        <v>Enviar mensaje</v>
      </c>
      <c r="AH2500" s="15" t="str">
        <f>CONCATENATE(A2500,F2500)</f>
        <v>2499MSMU5831507</v>
      </c>
      <c r="AI2500" s="15" t="str">
        <f>CONCATENATE("ENT-",A2500)</f>
        <v>ENT-2499</v>
      </c>
      <c r="AJ2500" s="15" t="str">
        <f>IF(Tabla2[[#This Row],[Op]]&lt;&gt;"","ENTREGA","")</f>
        <v>ENTREGA</v>
      </c>
      <c r="AK2500" s="40" t="str">
        <f>(Tabla2[[#This Row],[FECHA ENTREGA]]&amp;Tabla2[[#This Row],[HORA ENTREGA]])</f>
        <v>461320,583333333333333</v>
      </c>
      <c r="AL2500" s="34" t="str">
        <f>IFERROR(HYPERLINK("https://wa.me/"&amp;Tabla2[[#This Row],[CONTACTO]]&amp;"?text="&amp;Tabla2[[#This Row],[Mensaje]]),"")</f>
        <v>https://wa.me/56966631737?text=Hola!%0AServicio del día 20-04%0A *Cliente:* SUPERMERCADO DEL NEUMATICO LTDA */ Cont: * MSMU5831507*/ HR Entrega: *14:00* /Dirección: *AV. GENERAL VELASQUEZ 10901, SAN BERNARDO</v>
      </c>
    </row>
    <row r="2501" spans="1:38" s="15" customFormat="1" ht="16.5" customHeight="1" x14ac:dyDescent="0.2">
      <c r="A2501" s="15">
        <f>ROW(A2500)</f>
        <v>2500</v>
      </c>
      <c r="B2501" s="15">
        <f>IF(J2501=J2500,B2500+1,1)</f>
        <v>39</v>
      </c>
      <c r="C2501" s="15" t="s">
        <v>447</v>
      </c>
      <c r="D2501" s="25" t="s">
        <v>39</v>
      </c>
      <c r="E2501" s="27">
        <v>386896</v>
      </c>
      <c r="F2501" s="27" t="s">
        <v>3859</v>
      </c>
      <c r="G2501" s="27" t="s">
        <v>41</v>
      </c>
      <c r="H2501" s="27">
        <v>14900</v>
      </c>
      <c r="I2501" s="27" t="s">
        <v>42</v>
      </c>
      <c r="J2501" s="28">
        <v>46132</v>
      </c>
      <c r="K2501" s="26">
        <v>0.33333333333333331</v>
      </c>
      <c r="L2501" s="26"/>
      <c r="M2501" s="27" t="s">
        <v>319</v>
      </c>
      <c r="N2501" s="25">
        <f>IFERROR(VLOOKUP(M2501,Data!$J$1:$K$58,2,0),"")</f>
        <v>56948501048</v>
      </c>
      <c r="O2501" s="27" t="s">
        <v>320</v>
      </c>
      <c r="P2501" s="27"/>
      <c r="Q2501" s="27" t="s">
        <v>450</v>
      </c>
      <c r="R2501" s="27" t="s">
        <v>48</v>
      </c>
      <c r="S2501" s="27" t="s">
        <v>319</v>
      </c>
      <c r="T2501" s="27"/>
      <c r="U2501" s="28">
        <v>46132</v>
      </c>
      <c r="X2501" s="27"/>
      <c r="Y2501" s="27"/>
      <c r="Z2501" s="29"/>
      <c r="AA2501" s="29">
        <v>0.34722222222222221</v>
      </c>
      <c r="AB2501" s="29">
        <v>0.40625</v>
      </c>
      <c r="AC2501" s="30">
        <v>46132</v>
      </c>
      <c r="AD2501" s="15" t="str">
        <f>IF(Tabla2[[#This Row],[HORA ENTREGA]]="DIRECTO","On time", IF(AA2501&lt;&gt;"",IF(Tabla2[[#This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01" s="15" t="str">
        <f>MID(Tabla2[[#This Row],[TIPO]],1,3)</f>
        <v xml:space="preserve">40 </v>
      </c>
      <c r="AF25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TECNIKA S A */ Cont: * FCIU7572040*/ HR Entrega: *08:00* /Dirección: *Los Olivos 1270, Pudahuel</v>
      </c>
      <c r="AG2501" s="38" t="str">
        <f>IFERROR(HYPERLINK("https://wa.me/"&amp;Tabla2[[#This Row],[CONTACTO]]&amp;"?text="&amp;Tabla2[[#This Row],[Mensaje]],"Enviar mensaje"),"")</f>
        <v>Enviar mensaje</v>
      </c>
      <c r="AH2501" s="15" t="str">
        <f>CONCATENATE(A2501,F2501)</f>
        <v>2500FCIU7572040</v>
      </c>
      <c r="AI2501" s="15" t="str">
        <f>CONCATENATE("ENT-",A2501)</f>
        <v>ENT-2500</v>
      </c>
      <c r="AJ2501" s="15" t="str">
        <f>IF(Tabla2[[#This Row],[Op]]&lt;&gt;"","ENTREGA","")</f>
        <v>ENTREGA</v>
      </c>
      <c r="AK2501" s="40" t="str">
        <f>(Tabla2[[#This Row],[FECHA ENTREGA]]&amp;Tabla2[[#This Row],[HORA ENTREGA]])</f>
        <v>461320,333333333333333</v>
      </c>
      <c r="AL2501" s="34" t="str">
        <f>IFERROR(HYPERLINK("https://wa.me/"&amp;Tabla2[[#This Row],[CONTACTO]]&amp;"?text="&amp;Tabla2[[#This Row],[Mensaje]]),"")</f>
        <v>https://wa.me/56948501048?text=Hola!%0AServicio del día 20-04%0A *Cliente:* TECNIKA S A */ Cont: * FCIU7572040*/ HR Entrega: *08:00* /Dirección: *Los Olivos 1270, Pudahuel</v>
      </c>
    </row>
    <row r="2502" spans="1:38" s="15" customFormat="1" ht="16.5" customHeight="1" x14ac:dyDescent="0.2">
      <c r="A2502" s="15">
        <f>ROW(A2501)</f>
        <v>2501</v>
      </c>
      <c r="B2502" s="15">
        <f>IF(J2502=J2501,B2501+1,1)</f>
        <v>40</v>
      </c>
      <c r="C2502" s="15" t="s">
        <v>447</v>
      </c>
      <c r="D2502" s="25" t="s">
        <v>39</v>
      </c>
      <c r="E2502" s="27">
        <v>386893</v>
      </c>
      <c r="F2502" s="27" t="s">
        <v>3860</v>
      </c>
      <c r="G2502" s="27" t="s">
        <v>41</v>
      </c>
      <c r="H2502" s="27">
        <v>14900</v>
      </c>
      <c r="I2502" s="27" t="s">
        <v>42</v>
      </c>
      <c r="J2502" s="28">
        <v>46132</v>
      </c>
      <c r="K2502" s="26">
        <v>0.39583333333333331</v>
      </c>
      <c r="L2502" s="26"/>
      <c r="M2502" s="27" t="s">
        <v>649</v>
      </c>
      <c r="N2502" s="25">
        <f>IFERROR(VLOOKUP(M2502,Data!$J$1:$K$58,2,0),"")</f>
        <v>56939438073</v>
      </c>
      <c r="O2502" s="27" t="s">
        <v>203</v>
      </c>
      <c r="P2502" s="27"/>
      <c r="Q2502" s="27" t="s">
        <v>450</v>
      </c>
      <c r="R2502" s="27" t="s">
        <v>48</v>
      </c>
      <c r="S2502" s="27" t="s">
        <v>3125</v>
      </c>
      <c r="T2502" s="27"/>
      <c r="U2502" s="28">
        <v>46132</v>
      </c>
      <c r="X2502" s="27"/>
      <c r="Y2502" s="27"/>
      <c r="Z2502" s="29"/>
      <c r="AA2502" s="29">
        <v>0.3888888888888889</v>
      </c>
      <c r="AB2502" s="29">
        <v>0.51736111111111116</v>
      </c>
      <c r="AC2502" s="30">
        <v>46132</v>
      </c>
      <c r="AD2502" s="15" t="str">
        <f>IF(Tabla2[[#This Row],[HORA ENTREGA]]="DIRECTO","On time", IF(AA2502&lt;&gt;"",IF(Tabla2[[#This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2" s="15" t="str">
        <f>MID(Tabla2[[#This Row],[TIPO]],1,3)</f>
        <v xml:space="preserve">40 </v>
      </c>
      <c r="AF25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TECNIKA S A */ Cont: * RFCU5076494*/ HR Entrega: *09:30* /Dirección: *Los Olivos 1270, Pudahuel</v>
      </c>
      <c r="AG2502" s="38" t="str">
        <f>IFERROR(HYPERLINK("https://wa.me/"&amp;Tabla2[[#This Row],[CONTACTO]]&amp;"?text="&amp;Tabla2[[#This Row],[Mensaje]],"Enviar mensaje"),"")</f>
        <v>Enviar mensaje</v>
      </c>
      <c r="AH2502" s="15" t="str">
        <f>CONCATENATE(A2502,F2502)</f>
        <v>2501RFCU5076494</v>
      </c>
      <c r="AI2502" s="15" t="str">
        <f>CONCATENATE("ENT-",A2502)</f>
        <v>ENT-2501</v>
      </c>
      <c r="AJ2502" s="15" t="str">
        <f>IF(Tabla2[[#This Row],[Op]]&lt;&gt;"","ENTREGA","")</f>
        <v>ENTREGA</v>
      </c>
      <c r="AK2502" s="40" t="str">
        <f>(Tabla2[[#This Row],[FECHA ENTREGA]]&amp;Tabla2[[#This Row],[HORA ENTREGA]])</f>
        <v>461320,395833333333333</v>
      </c>
      <c r="AL2502" s="34" t="str">
        <f>IFERROR(HYPERLINK("https://wa.me/"&amp;Tabla2[[#This Row],[CONTACTO]]&amp;"?text="&amp;Tabla2[[#This Row],[Mensaje]]),"")</f>
        <v>https://wa.me/56939438073?text=Hola!%0AServicio del día 20-04%0A *Cliente:* TECNIKA S A */ Cont: * RFCU5076494*/ HR Entrega: *09:30* /Dirección: *Los Olivos 1270, Pudahuel</v>
      </c>
    </row>
    <row r="2503" spans="1:38" s="15" customFormat="1" ht="16.5" customHeight="1" x14ac:dyDescent="0.2">
      <c r="A2503" s="15">
        <f>ROW(A2502)</f>
        <v>2502</v>
      </c>
      <c r="B2503" s="15">
        <f>IF(J2503=J2502,B2502+1,1)</f>
        <v>41</v>
      </c>
      <c r="C2503" s="15" t="s">
        <v>580</v>
      </c>
      <c r="D2503" s="25" t="s">
        <v>39</v>
      </c>
      <c r="E2503" s="27">
        <v>302624</v>
      </c>
      <c r="F2503" s="27" t="s">
        <v>3861</v>
      </c>
      <c r="G2503" s="27" t="s">
        <v>41</v>
      </c>
      <c r="H2503" s="27">
        <v>11000</v>
      </c>
      <c r="I2503" s="27" t="s">
        <v>42</v>
      </c>
      <c r="J2503" s="28">
        <v>46132</v>
      </c>
      <c r="K2503" s="26">
        <v>0.35416666666666669</v>
      </c>
      <c r="L2503" s="26"/>
      <c r="M2503" s="27" t="s">
        <v>144</v>
      </c>
      <c r="N2503" s="25">
        <f>IFERROR(VLOOKUP(M2503,Data!$J$1:$K$58,2,0),"")</f>
        <v>56940144795</v>
      </c>
      <c r="O2503" s="27" t="s">
        <v>145</v>
      </c>
      <c r="P2503" s="27"/>
      <c r="Q2503" s="27" t="s">
        <v>585</v>
      </c>
      <c r="R2503" s="27" t="s">
        <v>376</v>
      </c>
      <c r="S2503" s="27" t="s">
        <v>144</v>
      </c>
      <c r="T2503" s="27"/>
      <c r="U2503" s="28">
        <v>46132</v>
      </c>
      <c r="X2503" s="27"/>
      <c r="Y2503" s="27"/>
      <c r="Z2503" s="29"/>
      <c r="AA2503" s="29">
        <v>0.36875000000000002</v>
      </c>
      <c r="AB2503" s="29">
        <v>0.40972222222222221</v>
      </c>
      <c r="AC2503" s="30">
        <v>46132</v>
      </c>
      <c r="AD2503" s="15" t="str">
        <f>IF(Tabla2[[#This Row],[HORA ENTREGA]]="DIRECTO","On time", IF(AA2503&lt;&gt;"",IF(Tabla2[[#This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03" s="15" t="str">
        <f>MID(Tabla2[[#This Row],[TIPO]],1,3)</f>
        <v xml:space="preserve">40 </v>
      </c>
      <c r="AF25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WURTH CHILE LTDA */ Cont: * CRSU9371499*/ HR Entrega: *08:30* /Dirección: *PADRE HURTADO</v>
      </c>
      <c r="AG2503" s="38" t="str">
        <f>IFERROR(HYPERLINK("https://wa.me/"&amp;Tabla2[[#This Row],[CONTACTO]]&amp;"?text="&amp;Tabla2[[#This Row],[Mensaje]],"Enviar mensaje"),"")</f>
        <v>Enviar mensaje</v>
      </c>
      <c r="AH2503" s="15" t="str">
        <f>CONCATENATE(A2503,F2503)</f>
        <v>2502CRSU9371499</v>
      </c>
      <c r="AI2503" s="15" t="str">
        <f>CONCATENATE("ENT-",A2503)</f>
        <v>ENT-2502</v>
      </c>
      <c r="AJ2503" s="15" t="str">
        <f>IF(Tabla2[[#This Row],[Op]]&lt;&gt;"","ENTREGA","")</f>
        <v>ENTREGA</v>
      </c>
      <c r="AK2503" s="40" t="str">
        <f>(Tabla2[[#This Row],[FECHA ENTREGA]]&amp;Tabla2[[#This Row],[HORA ENTREGA]])</f>
        <v>461320,354166666666667</v>
      </c>
      <c r="AL2503" s="34" t="str">
        <f>IFERROR(HYPERLINK("https://wa.me/"&amp;Tabla2[[#This Row],[CONTACTO]]&amp;"?text="&amp;Tabla2[[#This Row],[Mensaje]]),"")</f>
        <v>https://wa.me/56940144795?text=Hola!%0AServicio del día 20-04%0A *Cliente:* WURTH CHILE LTDA */ Cont: * CRSU9371499*/ HR Entrega: *08:30* /Dirección: *PADRE HURTADO</v>
      </c>
    </row>
    <row r="2504" spans="1:38" s="15" customFormat="1" ht="16.5" customHeight="1" x14ac:dyDescent="0.2">
      <c r="A2504" s="15">
        <f>ROW(A2503)</f>
        <v>2503</v>
      </c>
      <c r="B2504" s="15">
        <f>IF(J2504=J2503,B2503+1,1)</f>
        <v>42</v>
      </c>
      <c r="C2504" s="15" t="s">
        <v>580</v>
      </c>
      <c r="D2504" s="25" t="s">
        <v>39</v>
      </c>
      <c r="E2504" s="27">
        <v>301275</v>
      </c>
      <c r="F2504" s="27" t="s">
        <v>3862</v>
      </c>
      <c r="G2504" s="27" t="s">
        <v>41</v>
      </c>
      <c r="H2504" s="27">
        <v>10000</v>
      </c>
      <c r="I2504" s="27" t="s">
        <v>42</v>
      </c>
      <c r="J2504" s="28">
        <v>46132</v>
      </c>
      <c r="K2504" s="26">
        <v>0.4375</v>
      </c>
      <c r="L2504" s="26" t="s">
        <v>271</v>
      </c>
      <c r="M2504" s="27" t="s">
        <v>313</v>
      </c>
      <c r="N2504" s="25">
        <f>IFERROR(VLOOKUP(M2504,Data!$J$1:$K$58,2,0),"")</f>
        <v>56967387744</v>
      </c>
      <c r="O2504" s="27" t="s">
        <v>314</v>
      </c>
      <c r="P2504" s="27"/>
      <c r="Q2504" s="27" t="s">
        <v>582</v>
      </c>
      <c r="R2504" s="27" t="s">
        <v>48</v>
      </c>
      <c r="S2504" s="27" t="s">
        <v>3170</v>
      </c>
      <c r="T2504" s="27"/>
      <c r="U2504" s="28">
        <v>46132</v>
      </c>
      <c r="X2504" s="27"/>
      <c r="Y2504" s="27"/>
      <c r="Z2504" s="29"/>
      <c r="AA2504" s="29">
        <v>0.4201388888888889</v>
      </c>
      <c r="AB2504" s="29">
        <v>0.53680555555555554</v>
      </c>
      <c r="AC2504" s="30">
        <v>46132</v>
      </c>
      <c r="AD2504" s="15" t="str">
        <f>IF(Tabla2[[#This Row],[HORA ENTREGA]]="DIRECTO","On time", IF(AA2504&lt;&gt;"",IF(Tabla2[[#This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4" s="15" t="str">
        <f>MID(Tabla2[[#This Row],[TIPO]],1,3)</f>
        <v xml:space="preserve">40 </v>
      </c>
      <c r="AF25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20-04%0A *Cliente:* WURTH CHILE LTDA */ Cont: * CXRU1359290*/ HR Entrega: *10:30* /Dirección: *SAN BERNARDO</v>
      </c>
      <c r="AG2504" s="38" t="str">
        <f>IFERROR(HYPERLINK("https://wa.me/"&amp;Tabla2[[#This Row],[CONTACTO]]&amp;"?text="&amp;Tabla2[[#This Row],[Mensaje]],"Enviar mensaje"),"")</f>
        <v>Enviar mensaje</v>
      </c>
      <c r="AH2504" s="15" t="str">
        <f>CONCATENATE(A2504,F2504)</f>
        <v>2503CXRU1359290</v>
      </c>
      <c r="AI2504" s="15" t="str">
        <f>CONCATENATE("ENT-",A2504)</f>
        <v>ENT-2503</v>
      </c>
      <c r="AJ2504" s="15" t="str">
        <f>IF(Tabla2[[#This Row],[Op]]&lt;&gt;"","ENTREGA","")</f>
        <v>ENTREGA</v>
      </c>
      <c r="AK2504" s="40" t="str">
        <f>(Tabla2[[#This Row],[FECHA ENTREGA]]&amp;Tabla2[[#This Row],[HORA ENTREGA]])</f>
        <v>461320,4375</v>
      </c>
      <c r="AL2504" s="34" t="str">
        <f>IFERROR(HYPERLINK("https://wa.me/"&amp;Tabla2[[#This Row],[CONTACTO]]&amp;"?text="&amp;Tabla2[[#This Row],[Mensaje]]),"")</f>
        <v>https://wa.me/56967387744?text=Hola!%0AServicio del día 20-04%0A *Cliente:* WURTH CHILE LTDA */ Cont: * CXRU1359290*/ HR Entrega: *10:30* /Dirección: *SAN BERNARDO</v>
      </c>
    </row>
    <row r="2505" spans="1:38" s="15" customFormat="1" ht="16.5" customHeight="1" x14ac:dyDescent="0.2">
      <c r="A2505" s="15">
        <f>ROW(A2504)</f>
        <v>2504</v>
      </c>
      <c r="B2505" s="15">
        <f>IF(J2505=J2504,B2504+1,1)</f>
        <v>1</v>
      </c>
      <c r="C2505" s="15" t="s">
        <v>517</v>
      </c>
      <c r="D2505" s="25" t="s">
        <v>122</v>
      </c>
      <c r="E2505" s="27" t="s">
        <v>3863</v>
      </c>
      <c r="F2505" s="27"/>
      <c r="G2505" s="27" t="s">
        <v>41</v>
      </c>
      <c r="H2505" s="27"/>
      <c r="I2505" s="27" t="s">
        <v>3864</v>
      </c>
      <c r="J2505" s="28">
        <v>46133</v>
      </c>
      <c r="K2505" s="26">
        <v>0.5</v>
      </c>
      <c r="L2505" s="26"/>
      <c r="M2505" s="27" t="s">
        <v>3597</v>
      </c>
      <c r="N2505" s="25">
        <f>IFERROR(VLOOKUP(M2505,Data!$J$1:$K$58,2,0),"")</f>
        <v>56961282379</v>
      </c>
      <c r="O2505" s="27" t="s">
        <v>3865</v>
      </c>
      <c r="P2505" s="27"/>
      <c r="Q2505" s="27" t="s">
        <v>3866</v>
      </c>
      <c r="R2505" s="27"/>
      <c r="S2505" s="27"/>
      <c r="T2505" s="27"/>
      <c r="U2505" s="28"/>
      <c r="X2505" s="27"/>
      <c r="Y2505" s="27"/>
      <c r="Z2505" s="29"/>
      <c r="AA2505" s="29">
        <v>0.47430555555555554</v>
      </c>
      <c r="AB2505" s="29">
        <v>0.69444444444444442</v>
      </c>
      <c r="AC2505" s="30">
        <v>46133</v>
      </c>
      <c r="AD2505" s="15" t="str">
        <f>IF(Tabla2[[#This Row],[HORA ENTREGA]]="DIRECTO","On time", IF(AA2505&lt;&gt;"",IF(Tabla2[[#This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5" s="15" t="str">
        <f>MID(Tabla2[[#This Row],[TIPO]],1,3)</f>
        <v xml:space="preserve">40 </v>
      </c>
      <c r="AF25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ARESTI CHILE WINE S.A. */ Cont: * */ HR Entrega: *12:00* /Dirección: *CONSOLIDADO: BELLAVISTA S/N, RIO CLARO; BOD. HACIENDA ARESTI</v>
      </c>
      <c r="AG2505" s="38" t="str">
        <f>IFERROR(HYPERLINK("https://wa.me/"&amp;Tabla2[[#This Row],[CONTACTO]]&amp;"?text="&amp;Tabla2[[#This Row],[Mensaje]],"Enviar mensaje"),"")</f>
        <v>Enviar mensaje</v>
      </c>
      <c r="AH2505" s="15" t="str">
        <f>CONCATENATE(A2505,F2505)</f>
        <v>2504</v>
      </c>
      <c r="AI2505" s="15" t="str">
        <f>CONCATENATE("ENT-",A2505)</f>
        <v>ENT-2504</v>
      </c>
      <c r="AJ2505" s="15" t="str">
        <f>IF(Tabla2[[#This Row],[Op]]&lt;&gt;"","ENTREGA","")</f>
        <v>ENTREGA</v>
      </c>
      <c r="AK2505" s="40" t="str">
        <f>(Tabla2[[#This Row],[FECHA ENTREGA]]&amp;Tabla2[[#This Row],[HORA ENTREGA]])</f>
        <v>461330,5</v>
      </c>
      <c r="AL2505" s="34" t="str">
        <f>IFERROR(HYPERLINK("https://wa.me/"&amp;Tabla2[[#This Row],[CONTACTO]]&amp;"?text="&amp;Tabla2[[#This Row],[Mensaje]]),"")</f>
        <v>https://wa.me/56961282379?text=Hola!%0AServicio del día 21-04%0A *Cliente:* ARESTI CHILE WINE S.A. */ Cont: * */ HR Entrega: *12:00* /Dirección: *CONSOLIDADO: BELLAVISTA S/N, RIO CLARO; BOD. HACIENDA ARESTI</v>
      </c>
    </row>
    <row r="2506" spans="1:38" s="15" customFormat="1" ht="16.5" customHeight="1" x14ac:dyDescent="0.2">
      <c r="A2506" s="15">
        <f>ROW(A2505)</f>
        <v>2505</v>
      </c>
      <c r="B2506" s="15">
        <f>IF(J2506=J2505,B2505+1,1)</f>
        <v>2</v>
      </c>
      <c r="C2506" s="15" t="s">
        <v>517</v>
      </c>
      <c r="D2506" s="25" t="s">
        <v>122</v>
      </c>
      <c r="E2506" s="27" t="s">
        <v>3867</v>
      </c>
      <c r="F2506" s="27"/>
      <c r="G2506" s="27" t="s">
        <v>41</v>
      </c>
      <c r="H2506" s="27"/>
      <c r="I2506" s="27" t="s">
        <v>3864</v>
      </c>
      <c r="J2506" s="28">
        <v>46133</v>
      </c>
      <c r="K2506" s="26">
        <v>0.58333333333333337</v>
      </c>
      <c r="L2506" s="26"/>
      <c r="M2506" s="27" t="s">
        <v>389</v>
      </c>
      <c r="N2506" s="25">
        <f>IFERROR(VLOOKUP(M2506,Data!$J$1:$K$58,2,0),"")</f>
        <v>56988336520</v>
      </c>
      <c r="O2506" s="27" t="s">
        <v>3868</v>
      </c>
      <c r="P2506" s="27"/>
      <c r="Q2506" s="27" t="s">
        <v>3866</v>
      </c>
      <c r="R2506" s="27"/>
      <c r="S2506" s="27"/>
      <c r="T2506" s="27"/>
      <c r="U2506" s="28"/>
      <c r="X2506" s="27"/>
      <c r="Y2506" s="27"/>
      <c r="Z2506" s="29"/>
      <c r="AA2506" s="29">
        <v>0.52083333333333337</v>
      </c>
      <c r="AB2506" s="29">
        <v>0.73611111111111116</v>
      </c>
      <c r="AC2506" s="30">
        <v>46133</v>
      </c>
      <c r="AD2506" s="15" t="str">
        <f>IF(Tabla2[[#This Row],[HORA ENTREGA]]="DIRECTO","On time", IF(AA2506&lt;&gt;"",IF(Tabla2[[#This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6" s="15" t="str">
        <f>MID(Tabla2[[#This Row],[TIPO]],1,3)</f>
        <v xml:space="preserve">40 </v>
      </c>
      <c r="AF25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ARESTI CHILE WINE S.A. */ Cont: * */ HR Entrega: *14:00* /Dirección: *CONSOLIDADO: BELLAVISTA S/N, RIO CLARO; BOD. HACIENDA ARESTI</v>
      </c>
      <c r="AG2506" s="38" t="str">
        <f>IFERROR(HYPERLINK("https://wa.me/"&amp;Tabla2[[#This Row],[CONTACTO]]&amp;"?text="&amp;Tabla2[[#This Row],[Mensaje]],"Enviar mensaje"),"")</f>
        <v>Enviar mensaje</v>
      </c>
      <c r="AH2506" s="15" t="str">
        <f>CONCATENATE(A2506,F2506)</f>
        <v>2505</v>
      </c>
      <c r="AI2506" s="15" t="str">
        <f>CONCATENATE("ENT-",A2506)</f>
        <v>ENT-2505</v>
      </c>
      <c r="AJ2506" s="15" t="str">
        <f>IF(Tabla2[[#This Row],[Op]]&lt;&gt;"","ENTREGA","")</f>
        <v>ENTREGA</v>
      </c>
      <c r="AK2506" s="40" t="str">
        <f>(Tabla2[[#This Row],[FECHA ENTREGA]]&amp;Tabla2[[#This Row],[HORA ENTREGA]])</f>
        <v>461330,583333333333333</v>
      </c>
      <c r="AL2506" s="34" t="str">
        <f>IFERROR(HYPERLINK("https://wa.me/"&amp;Tabla2[[#This Row],[CONTACTO]]&amp;"?text="&amp;Tabla2[[#This Row],[Mensaje]]),"")</f>
        <v>https://wa.me/56988336520?text=Hola!%0AServicio del día 21-04%0A *Cliente:* ARESTI CHILE WINE S.A. */ Cont: * */ HR Entrega: *14:00* /Dirección: *CONSOLIDADO: BELLAVISTA S/N, RIO CLARO; BOD. HACIENDA ARESTI</v>
      </c>
    </row>
    <row r="2507" spans="1:38" s="15" customFormat="1" ht="16.5" customHeight="1" x14ac:dyDescent="0.2">
      <c r="A2507" s="15">
        <f>ROW(A2506)</f>
        <v>2506</v>
      </c>
      <c r="B2507" s="15">
        <f>IF(J2507=J2506,B2506+1,1)</f>
        <v>3</v>
      </c>
      <c r="C2507" s="15" t="s">
        <v>263</v>
      </c>
      <c r="D2507" s="25" t="s">
        <v>39</v>
      </c>
      <c r="E2507" s="27">
        <v>1290218</v>
      </c>
      <c r="F2507" s="27" t="s">
        <v>3869</v>
      </c>
      <c r="G2507" s="27" t="s">
        <v>64</v>
      </c>
      <c r="H2507" s="27">
        <v>10140</v>
      </c>
      <c r="I2507" s="27" t="s">
        <v>3870</v>
      </c>
      <c r="J2507" s="28">
        <v>46133</v>
      </c>
      <c r="K2507" s="26">
        <v>0.375</v>
      </c>
      <c r="L2507" s="26" t="s">
        <v>1851</v>
      </c>
      <c r="M2507" s="27" t="s">
        <v>313</v>
      </c>
      <c r="N2507" s="25">
        <f>IFERROR(VLOOKUP(M2507,Data!$J$1:$K$58,2,0),"")</f>
        <v>56967387744</v>
      </c>
      <c r="O2507" s="27" t="s">
        <v>3871</v>
      </c>
      <c r="P2507" s="27"/>
      <c r="Q2507" s="27" t="s">
        <v>2886</v>
      </c>
      <c r="R2507" s="27" t="s">
        <v>3872</v>
      </c>
      <c r="S2507" s="27" t="s">
        <v>3170</v>
      </c>
      <c r="T2507" s="27"/>
      <c r="U2507" s="28">
        <v>46133</v>
      </c>
      <c r="X2507" s="27"/>
      <c r="Y2507" s="27"/>
      <c r="Z2507" s="29"/>
      <c r="AA2507" s="29">
        <v>0.375</v>
      </c>
      <c r="AB2507" s="29">
        <v>0.4548611111111111</v>
      </c>
      <c r="AC2507" s="30">
        <v>46133</v>
      </c>
      <c r="AD2507" s="15" t="str">
        <f>IF(Tabla2[[#This Row],[HORA ENTREGA]]="DIRECTO","On time", IF(AA2507&lt;&gt;"",IF(Tabla2[[#This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7" s="15" t="str">
        <f>MID(Tabla2[[#This Row],[TIPO]],1,3)</f>
        <v xml:space="preserve">20 </v>
      </c>
      <c r="AF25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BARCEL CHILE S.A. */ Cont: * TIIU2535578*/ HR Entrega: *09:00* /Dirección: *BODEGA AGUNSA, AVENIDA LA MONTAÑA 1550 (INGRESO PORTERIA A)</v>
      </c>
      <c r="AG2507" s="38" t="str">
        <f>IFERROR(HYPERLINK("https://wa.me/"&amp;Tabla2[[#This Row],[CONTACTO]]&amp;"?text="&amp;Tabla2[[#This Row],[Mensaje]],"Enviar mensaje"),"")</f>
        <v>Enviar mensaje</v>
      </c>
      <c r="AH2507" s="15" t="str">
        <f>CONCATENATE(A2507,F2507)</f>
        <v>2506TIIU2535578</v>
      </c>
      <c r="AI2507" s="15" t="str">
        <f>CONCATENATE("ENT-",A2507)</f>
        <v>ENT-2506</v>
      </c>
      <c r="AJ2507" s="15" t="str">
        <f>IF(Tabla2[[#This Row],[Op]]&lt;&gt;"","ENTREGA","")</f>
        <v>ENTREGA</v>
      </c>
      <c r="AK2507" s="40" t="str">
        <f>(Tabla2[[#This Row],[FECHA ENTREGA]]&amp;Tabla2[[#This Row],[HORA ENTREGA]])</f>
        <v>461330,375</v>
      </c>
      <c r="AL2507" s="34" t="str">
        <f>IFERROR(HYPERLINK("https://wa.me/"&amp;Tabla2[[#This Row],[CONTACTO]]&amp;"?text="&amp;Tabla2[[#This Row],[Mensaje]]),"")</f>
        <v>https://wa.me/56967387744?text=Hola!%0AServicio del día 21-04%0A *Cliente:* BARCEL CHILE S.A. */ Cont: * TIIU2535578*/ HR Entrega: *09:00* /Dirección: *BODEGA AGUNSA, AVENIDA LA MONTAÑA 1550 (INGRESO PORTERIA A)</v>
      </c>
    </row>
    <row r="2508" spans="1:38" s="15" customFormat="1" ht="16.5" customHeight="1" x14ac:dyDescent="0.2">
      <c r="A2508" s="15">
        <f>ROW(A2507)</f>
        <v>2507</v>
      </c>
      <c r="B2508" s="15">
        <f>IF(J2508=J2507,B2507+1,1)</f>
        <v>4</v>
      </c>
      <c r="C2508" s="15" t="s">
        <v>263</v>
      </c>
      <c r="D2508" s="25" t="s">
        <v>39</v>
      </c>
      <c r="E2508" s="27">
        <v>1290216</v>
      </c>
      <c r="F2508" s="27" t="s">
        <v>3873</v>
      </c>
      <c r="G2508" s="27" t="s">
        <v>64</v>
      </c>
      <c r="H2508" s="27">
        <v>10154</v>
      </c>
      <c r="I2508" s="27" t="s">
        <v>3874</v>
      </c>
      <c r="J2508" s="28">
        <v>46133</v>
      </c>
      <c r="K2508" s="26">
        <v>0.375</v>
      </c>
      <c r="L2508" s="26" t="s">
        <v>1851</v>
      </c>
      <c r="M2508" s="27" t="s">
        <v>433</v>
      </c>
      <c r="N2508" s="25">
        <f>IFERROR(VLOOKUP(M2508,Data!$J$1:$K$58,2,0),"")</f>
        <v>56994354094</v>
      </c>
      <c r="O2508" s="27" t="s">
        <v>3875</v>
      </c>
      <c r="P2508" s="27"/>
      <c r="Q2508" s="27" t="s">
        <v>2886</v>
      </c>
      <c r="R2508" s="27" t="s">
        <v>218</v>
      </c>
      <c r="S2508" s="27" t="s">
        <v>433</v>
      </c>
      <c r="T2508" s="27"/>
      <c r="U2508" s="28">
        <v>46133</v>
      </c>
      <c r="X2508" s="27"/>
      <c r="Y2508" s="27"/>
      <c r="Z2508" s="29"/>
      <c r="AA2508" s="29">
        <v>0.34166666666666667</v>
      </c>
      <c r="AB2508" s="29">
        <v>0.37847222222222221</v>
      </c>
      <c r="AC2508" s="30">
        <v>46133</v>
      </c>
      <c r="AD2508" s="15" t="str">
        <f>IF(Tabla2[[#This Row],[HORA ENTREGA]]="DIRECTO","On time", IF(AA2508&lt;&gt;"",IF(Tabla2[[#This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8" s="15" t="str">
        <f>MID(Tabla2[[#This Row],[TIPO]],1,3)</f>
        <v xml:space="preserve">20 </v>
      </c>
      <c r="AF25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BARCEL CHILE S.A. */ Cont: * FTAU1925670*/ HR Entrega: *09:00* /Dirección: *BODEGA AGUNSA, AVENIDA LA MONTAÑA 1550 (INGRESO PORTERIA A)</v>
      </c>
      <c r="AG2508" s="38" t="str">
        <f>IFERROR(HYPERLINK("https://wa.me/"&amp;Tabla2[[#This Row],[CONTACTO]]&amp;"?text="&amp;Tabla2[[#This Row],[Mensaje]],"Enviar mensaje"),"")</f>
        <v>Enviar mensaje</v>
      </c>
      <c r="AH2508" s="15" t="str">
        <f>CONCATENATE(A2508,F2508)</f>
        <v>2507FTAU1925670</v>
      </c>
      <c r="AI2508" s="15" t="str">
        <f>CONCATENATE("ENT-",A2508)</f>
        <v>ENT-2507</v>
      </c>
      <c r="AJ2508" s="15" t="str">
        <f>IF(Tabla2[[#This Row],[Op]]&lt;&gt;"","ENTREGA","")</f>
        <v>ENTREGA</v>
      </c>
      <c r="AK2508" s="40" t="str">
        <f>(Tabla2[[#This Row],[FECHA ENTREGA]]&amp;Tabla2[[#This Row],[HORA ENTREGA]])</f>
        <v>461330,375</v>
      </c>
      <c r="AL2508" s="34" t="str">
        <f>IFERROR(HYPERLINK("https://wa.me/"&amp;Tabla2[[#This Row],[CONTACTO]]&amp;"?text="&amp;Tabla2[[#This Row],[Mensaje]]),"")</f>
        <v>https://wa.me/56994354094?text=Hola!%0AServicio del día 21-04%0A *Cliente:* BARCEL CHILE S.A. */ Cont: * FTAU1925670*/ HR Entrega: *09:00* /Dirección: *BODEGA AGUNSA, AVENIDA LA MONTAÑA 1550 (INGRESO PORTERIA A)</v>
      </c>
    </row>
    <row r="2509" spans="1:38" s="15" customFormat="1" ht="16.5" customHeight="1" x14ac:dyDescent="0.2">
      <c r="A2509" s="15">
        <f>ROW(A2508)</f>
        <v>2508</v>
      </c>
      <c r="B2509" s="15">
        <f>IF(J2509=J2508,B2508+1,1)</f>
        <v>5</v>
      </c>
      <c r="C2509" s="15" t="s">
        <v>263</v>
      </c>
      <c r="D2509" s="25" t="s">
        <v>39</v>
      </c>
      <c r="E2509" s="27">
        <v>1290221</v>
      </c>
      <c r="F2509" s="27" t="s">
        <v>3876</v>
      </c>
      <c r="G2509" s="27" t="s">
        <v>41</v>
      </c>
      <c r="H2509" s="27">
        <v>17510</v>
      </c>
      <c r="I2509" s="27" t="s">
        <v>3877</v>
      </c>
      <c r="J2509" s="28">
        <v>46133</v>
      </c>
      <c r="K2509" s="26">
        <v>0.375</v>
      </c>
      <c r="L2509" s="26"/>
      <c r="M2509" s="27" t="s">
        <v>3878</v>
      </c>
      <c r="N2509" s="25">
        <f>IFERROR(VLOOKUP(M2509,Data!$J$1:$K$58,2,0),"")</f>
        <v>56999972473</v>
      </c>
      <c r="O2509" s="27" t="s">
        <v>3879</v>
      </c>
      <c r="P2509" s="27"/>
      <c r="Q2509" s="27" t="s">
        <v>2886</v>
      </c>
      <c r="R2509" s="27" t="s">
        <v>218</v>
      </c>
      <c r="S2509" s="27" t="s">
        <v>971</v>
      </c>
      <c r="T2509" s="27"/>
      <c r="U2509" s="28">
        <v>46133</v>
      </c>
      <c r="X2509" s="27"/>
      <c r="Y2509" s="27"/>
      <c r="Z2509" s="29"/>
      <c r="AA2509" s="29">
        <v>0.375</v>
      </c>
      <c r="AB2509" s="29">
        <v>0.4375</v>
      </c>
      <c r="AC2509" s="30">
        <v>46133</v>
      </c>
      <c r="AD2509" s="15" t="str">
        <f>IF(Tabla2[[#This Row],[HORA ENTREGA]]="DIRECTO","On time", IF(AA2509&lt;&gt;"",IF(Tabla2[[#This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09" s="15" t="str">
        <f>MID(Tabla2[[#This Row],[TIPO]],1,3)</f>
        <v xml:space="preserve">40 </v>
      </c>
      <c r="AF25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BARCEL CHILE S.A. */ Cont: * GCXU5098090*/ HR Entrega: *09:00* /Dirección: *BODEGA AGUNSA, AVENIDA LA MONTAÑA 1550 (INGRESO PORTERIA A)</v>
      </c>
      <c r="AG2509" s="38" t="str">
        <f>IFERROR(HYPERLINK("https://wa.me/"&amp;Tabla2[[#This Row],[CONTACTO]]&amp;"?text="&amp;Tabla2[[#This Row],[Mensaje]],"Enviar mensaje"),"")</f>
        <v>Enviar mensaje</v>
      </c>
      <c r="AH2509" s="15" t="str">
        <f>CONCATENATE(A2509,F2509)</f>
        <v>2508GCXU5098090</v>
      </c>
      <c r="AI2509" s="15" t="str">
        <f>CONCATENATE("ENT-",A2509)</f>
        <v>ENT-2508</v>
      </c>
      <c r="AJ2509" s="15" t="str">
        <f>IF(Tabla2[[#This Row],[Op]]&lt;&gt;"","ENTREGA","")</f>
        <v>ENTREGA</v>
      </c>
      <c r="AK2509" s="40" t="str">
        <f>(Tabla2[[#This Row],[FECHA ENTREGA]]&amp;Tabla2[[#This Row],[HORA ENTREGA]])</f>
        <v>461330,375</v>
      </c>
      <c r="AL2509" s="34" t="str">
        <f>IFERROR(HYPERLINK("https://wa.me/"&amp;Tabla2[[#This Row],[CONTACTO]]&amp;"?text="&amp;Tabla2[[#This Row],[Mensaje]]),"")</f>
        <v>https://wa.me/56999972473?text=Hola!%0AServicio del día 21-04%0A *Cliente:* BARCEL CHILE S.A. */ Cont: * GCXU5098090*/ HR Entrega: *09:00* /Dirección: *BODEGA AGUNSA, AVENIDA LA MONTAÑA 1550 (INGRESO PORTERIA A)</v>
      </c>
    </row>
    <row r="2510" spans="1:38" s="15" customFormat="1" ht="16.5" customHeight="1" x14ac:dyDescent="0.2">
      <c r="A2510" s="15">
        <f>ROW(A2509)</f>
        <v>2509</v>
      </c>
      <c r="B2510" s="15">
        <f>IF(J2510=J2509,B2509+1,1)</f>
        <v>6</v>
      </c>
      <c r="C2510" s="15" t="s">
        <v>62</v>
      </c>
      <c r="D2510" s="25" t="s">
        <v>39</v>
      </c>
      <c r="E2510" s="27">
        <v>302879</v>
      </c>
      <c r="F2510" s="27" t="s">
        <v>3880</v>
      </c>
      <c r="G2510" s="27" t="s">
        <v>41</v>
      </c>
      <c r="H2510" s="27">
        <v>17040</v>
      </c>
      <c r="I2510" s="27" t="s">
        <v>42</v>
      </c>
      <c r="J2510" s="28">
        <v>46133</v>
      </c>
      <c r="K2510" s="26">
        <v>0.375</v>
      </c>
      <c r="L2510" s="26"/>
      <c r="M2510" s="27" t="s">
        <v>176</v>
      </c>
      <c r="N2510" s="25">
        <f>IFERROR(VLOOKUP(M2510,Data!$J$1:$K$58,2,0),"")</f>
        <v>56968463649</v>
      </c>
      <c r="O2510" s="27" t="s">
        <v>3881</v>
      </c>
      <c r="P2510" s="27"/>
      <c r="Q2510" s="27" t="s">
        <v>3794</v>
      </c>
      <c r="R2510" s="27" t="s">
        <v>169</v>
      </c>
      <c r="S2510" s="27" t="s">
        <v>3141</v>
      </c>
      <c r="T2510" s="27"/>
      <c r="U2510" s="28">
        <v>46133</v>
      </c>
      <c r="X2510" s="27"/>
      <c r="Y2510" s="27"/>
      <c r="Z2510" s="29"/>
      <c r="AA2510" s="29">
        <v>0.32500000000000001</v>
      </c>
      <c r="AB2510" s="29">
        <v>0.54513888888888884</v>
      </c>
      <c r="AC2510" s="30">
        <v>46133</v>
      </c>
      <c r="AD2510" s="15" t="str">
        <f>IF(Tabla2[[#This Row],[HORA ENTREGA]]="DIRECTO","On time", IF(AA2510&lt;&gt;"",IF(Tabla2[[#This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0" s="15" t="str">
        <f>MID(Tabla2[[#This Row],[TIPO]],1,3)</f>
        <v xml:space="preserve">40 </v>
      </c>
      <c r="AF25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BATERIAS TUBULAR S.A. */ Cont: * CAAU5115681*/ HR Entrega: *09:00* /Dirección: *Av.  Américo Vespucio Norte, 1361 Quilicura, Santiago Chile </v>
      </c>
      <c r="AG2510" s="38" t="str">
        <f>IFERROR(HYPERLINK("https://wa.me/"&amp;Tabla2[[#This Row],[CONTACTO]]&amp;"?text="&amp;Tabla2[[#This Row],[Mensaje]],"Enviar mensaje"),"")</f>
        <v>Enviar mensaje</v>
      </c>
      <c r="AH2510" s="15" t="str">
        <f>CONCATENATE(A2510,F2510)</f>
        <v>2509CAAU5115681</v>
      </c>
      <c r="AI2510" s="15" t="str">
        <f>CONCATENATE("ENT-",A2510)</f>
        <v>ENT-2509</v>
      </c>
      <c r="AJ2510" s="15" t="str">
        <f>IF(Tabla2[[#This Row],[Op]]&lt;&gt;"","ENTREGA","")</f>
        <v>ENTREGA</v>
      </c>
      <c r="AK2510" s="40" t="str">
        <f>(Tabla2[[#This Row],[FECHA ENTREGA]]&amp;Tabla2[[#This Row],[HORA ENTREGA]])</f>
        <v>461330,375</v>
      </c>
      <c r="AL2510" s="34" t="str">
        <f>IFERROR(HYPERLINK("https://wa.me/"&amp;Tabla2[[#This Row],[CONTACTO]]&amp;"?text="&amp;Tabla2[[#This Row],[Mensaje]]),"")</f>
        <v xml:space="preserve">https://wa.me/56968463649?text=Hola!%0AServicio del día 21-04%0A *Cliente:* BATERIAS TUBULAR S.A. */ Cont: * CAAU5115681*/ HR Entrega: *09:00* /Dirección: *Av.  Américo Vespucio Norte, 1361 Quilicura, Santiago Chile </v>
      </c>
    </row>
    <row r="2511" spans="1:38" s="15" customFormat="1" ht="16.5" customHeight="1" x14ac:dyDescent="0.2">
      <c r="A2511" s="15">
        <f>ROW(A2510)</f>
        <v>2510</v>
      </c>
      <c r="B2511" s="15">
        <f>IF(J2511=J2510,B2510+1,1)</f>
        <v>7</v>
      </c>
      <c r="C2511" s="15" t="s">
        <v>62</v>
      </c>
      <c r="D2511" s="25" t="s">
        <v>39</v>
      </c>
      <c r="E2511" s="27">
        <v>302879</v>
      </c>
      <c r="F2511" s="27" t="s">
        <v>3882</v>
      </c>
      <c r="G2511" s="27" t="s">
        <v>41</v>
      </c>
      <c r="H2511" s="27">
        <v>17040</v>
      </c>
      <c r="I2511" s="27" t="s">
        <v>42</v>
      </c>
      <c r="J2511" s="28">
        <v>46133</v>
      </c>
      <c r="K2511" s="26">
        <v>0.5</v>
      </c>
      <c r="L2511" s="26"/>
      <c r="M2511" s="27" t="s">
        <v>296</v>
      </c>
      <c r="N2511" s="25">
        <f>IFERROR(VLOOKUP(M2511,Data!$J$1:$K$58,2,0),"")</f>
        <v>56984994337</v>
      </c>
      <c r="O2511" s="27" t="s">
        <v>3849</v>
      </c>
      <c r="P2511" s="27"/>
      <c r="Q2511" s="27" t="s">
        <v>3794</v>
      </c>
      <c r="R2511" s="27" t="s">
        <v>169</v>
      </c>
      <c r="S2511" s="27" t="s">
        <v>90</v>
      </c>
      <c r="T2511" s="27"/>
      <c r="U2511" s="28">
        <v>46134</v>
      </c>
      <c r="X2511" s="27"/>
      <c r="Y2511" s="27"/>
      <c r="Z2511" s="29"/>
      <c r="AA2511" s="29">
        <v>0.48749999999999999</v>
      </c>
      <c r="AB2511" s="29">
        <v>0.73263888888888884</v>
      </c>
      <c r="AC2511" s="30">
        <v>46133</v>
      </c>
      <c r="AD2511" s="15" t="str">
        <f>IF(Tabla2[[#This Row],[HORA ENTREGA]]="DIRECTO","On time", IF(AA2511&lt;&gt;"",IF(Tabla2[[#This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1" s="15" t="str">
        <f>MID(Tabla2[[#This Row],[TIPO]],1,3)</f>
        <v xml:space="preserve">40 </v>
      </c>
      <c r="AF25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BATERIAS TUBULAR S.A. */ Cont: * TIIU6005473*/ HR Entrega: *12:00* /Dirección: *Av.  Américo Vespucio Norte, 1361 Quilicura, Santiago Chile </v>
      </c>
      <c r="AG2511" s="38" t="str">
        <f>IFERROR(HYPERLINK("https://wa.me/"&amp;Tabla2[[#This Row],[CONTACTO]]&amp;"?text="&amp;Tabla2[[#This Row],[Mensaje]],"Enviar mensaje"),"")</f>
        <v>Enviar mensaje</v>
      </c>
      <c r="AH2511" s="15" t="str">
        <f>CONCATENATE(A2511,F2511)</f>
        <v>2510TIIU6005473</v>
      </c>
      <c r="AI2511" s="15" t="str">
        <f>CONCATENATE("ENT-",A2511)</f>
        <v>ENT-2510</v>
      </c>
      <c r="AJ2511" s="15" t="str">
        <f>IF(Tabla2[[#This Row],[Op]]&lt;&gt;"","ENTREGA","")</f>
        <v>ENTREGA</v>
      </c>
      <c r="AK2511" s="40" t="str">
        <f>(Tabla2[[#This Row],[FECHA ENTREGA]]&amp;Tabla2[[#This Row],[HORA ENTREGA]])</f>
        <v>461330,5</v>
      </c>
      <c r="AL2511" s="34" t="str">
        <f>IFERROR(HYPERLINK("https://wa.me/"&amp;Tabla2[[#This Row],[CONTACTO]]&amp;"?text="&amp;Tabla2[[#This Row],[Mensaje]]),"")</f>
        <v xml:space="preserve">https://wa.me/56984994337?text=Hola!%0AServicio del día 21-04%0A *Cliente:* BATERIAS TUBULAR S.A. */ Cont: * TIIU6005473*/ HR Entrega: *12:00* /Dirección: *Av.  Américo Vespucio Norte, 1361 Quilicura, Santiago Chile </v>
      </c>
    </row>
    <row r="2512" spans="1:38" s="15" customFormat="1" ht="16.5" customHeight="1" x14ac:dyDescent="0.2">
      <c r="A2512" s="15">
        <f>ROW(A2511)</f>
        <v>2511</v>
      </c>
      <c r="B2512" s="15">
        <f>IF(J2512=J2511,B2511+1,1)</f>
        <v>8</v>
      </c>
      <c r="C2512" s="15" t="s">
        <v>75</v>
      </c>
      <c r="D2512" s="25" t="s">
        <v>39</v>
      </c>
      <c r="E2512" s="27">
        <v>303737</v>
      </c>
      <c r="F2512" s="27" t="s">
        <v>3883</v>
      </c>
      <c r="G2512" s="27" t="s">
        <v>41</v>
      </c>
      <c r="H2512" s="27">
        <v>8600</v>
      </c>
      <c r="I2512" s="27" t="s">
        <v>3884</v>
      </c>
      <c r="J2512" s="28">
        <v>46133</v>
      </c>
      <c r="K2512" s="26">
        <v>0.33333333333333331</v>
      </c>
      <c r="L2512" s="26" t="s">
        <v>3731</v>
      </c>
      <c r="M2512" s="27" t="s">
        <v>3635</v>
      </c>
      <c r="N2512" s="25">
        <f>IFERROR(VLOOKUP(M2512,Data!$J$1:$K$58,2,0),"")</f>
        <v>56944277110</v>
      </c>
      <c r="O2512" s="27" t="s">
        <v>83</v>
      </c>
      <c r="P2512" s="27"/>
      <c r="Q2512" s="27" t="s">
        <v>79</v>
      </c>
      <c r="R2512" s="27" t="s">
        <v>280</v>
      </c>
      <c r="S2512" s="27" t="s">
        <v>82</v>
      </c>
      <c r="T2512" s="27"/>
      <c r="U2512" s="28">
        <v>46133</v>
      </c>
      <c r="X2512" s="27"/>
      <c r="Y2512" s="27"/>
      <c r="Z2512" s="29"/>
      <c r="AA2512" s="29">
        <v>0.3263888888888889</v>
      </c>
      <c r="AB2512" s="29">
        <v>0.44722222222222224</v>
      </c>
      <c r="AC2512" s="30">
        <v>46133</v>
      </c>
      <c r="AD2512" s="15" t="str">
        <f>IF(Tabla2[[#This Row],[HORA ENTREGA]]="DIRECTO","On time", IF(AA2512&lt;&gt;"",IF(Tabla2[[#This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2" s="15" t="str">
        <f>MID(Tabla2[[#This Row],[TIPO]],1,3)</f>
        <v xml:space="preserve">40 </v>
      </c>
      <c r="AF25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BAYONA SPA */ Cont: * ONEU5868614*/ HR Entrega: *08:00* /Dirección: * BOULEVAR 1313 BODENOR FLEX CENTER ENEA, PUDAHUEL</v>
      </c>
      <c r="AG2512" s="38" t="str">
        <f>IFERROR(HYPERLINK("https://wa.me/"&amp;Tabla2[[#This Row],[CONTACTO]]&amp;"?text="&amp;Tabla2[[#This Row],[Mensaje]],"Enviar mensaje"),"")</f>
        <v>Enviar mensaje</v>
      </c>
      <c r="AH2512" s="15" t="str">
        <f>CONCATENATE(A2512,F2512)</f>
        <v>2511ONEU5868614</v>
      </c>
      <c r="AI2512" s="15" t="str">
        <f>CONCATENATE("ENT-",A2512)</f>
        <v>ENT-2511</v>
      </c>
      <c r="AJ2512" s="15" t="str">
        <f>IF(Tabla2[[#This Row],[Op]]&lt;&gt;"","ENTREGA","")</f>
        <v>ENTREGA</v>
      </c>
      <c r="AK2512" s="40" t="str">
        <f>(Tabla2[[#This Row],[FECHA ENTREGA]]&amp;Tabla2[[#This Row],[HORA ENTREGA]])</f>
        <v>461330,333333333333333</v>
      </c>
      <c r="AL2512" s="34" t="str">
        <f>IFERROR(HYPERLINK("https://wa.me/"&amp;Tabla2[[#This Row],[CONTACTO]]&amp;"?text="&amp;Tabla2[[#This Row],[Mensaje]]),"")</f>
        <v>https://wa.me/56944277110?text=Hola!%0AServicio del día 21-04%0A *Cliente:* BAYONA SPA */ Cont: * ONEU5868614*/ HR Entrega: *08:00* /Dirección: * BOULEVAR 1313 BODENOR FLEX CENTER ENEA, PUDAHUEL</v>
      </c>
    </row>
    <row r="2513" spans="1:38" s="15" customFormat="1" ht="16.5" customHeight="1" x14ac:dyDescent="0.2">
      <c r="A2513" s="15">
        <f>ROW(A2512)</f>
        <v>2512</v>
      </c>
      <c r="B2513" s="15">
        <f>IF(J2513=J2512,B2512+1,1)</f>
        <v>9</v>
      </c>
      <c r="C2513" s="15" t="s">
        <v>75</v>
      </c>
      <c r="D2513" s="25" t="s">
        <v>39</v>
      </c>
      <c r="E2513" s="27">
        <v>303737</v>
      </c>
      <c r="F2513" s="27" t="s">
        <v>3885</v>
      </c>
      <c r="G2513" s="27" t="s">
        <v>41</v>
      </c>
      <c r="H2513" s="27">
        <v>8400</v>
      </c>
      <c r="I2513" s="27" t="s">
        <v>3886</v>
      </c>
      <c r="J2513" s="28">
        <v>46133</v>
      </c>
      <c r="K2513" s="26">
        <v>0.41666666666666669</v>
      </c>
      <c r="L2513" s="26" t="s">
        <v>3731</v>
      </c>
      <c r="M2513" s="27" t="s">
        <v>51</v>
      </c>
      <c r="N2513" s="25">
        <f>IFERROR(VLOOKUP(M2513,Data!$J$1:$K$58,2,0),"")</f>
        <v>56967256951</v>
      </c>
      <c r="O2513" s="27" t="s">
        <v>52</v>
      </c>
      <c r="P2513" s="27"/>
      <c r="Q2513" s="27" t="s">
        <v>79</v>
      </c>
      <c r="R2513" s="27" t="s">
        <v>280</v>
      </c>
      <c r="S2513" s="27" t="s">
        <v>3219</v>
      </c>
      <c r="T2513" s="27"/>
      <c r="U2513" s="28">
        <v>46133</v>
      </c>
      <c r="X2513" s="27"/>
      <c r="Y2513" s="27"/>
      <c r="Z2513" s="29"/>
      <c r="AA2513" s="29">
        <v>0.38541666666666669</v>
      </c>
      <c r="AB2513" s="29">
        <v>0.57291666666666663</v>
      </c>
      <c r="AC2513" s="30">
        <v>46133</v>
      </c>
      <c r="AD2513" s="15" t="str">
        <f>IF(Tabla2[[#This Row],[HORA ENTREGA]]="DIRECTO","On time", IF(AA2513&lt;&gt;"",IF(Tabla2[[#This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3" s="15" t="str">
        <f>MID(Tabla2[[#This Row],[TIPO]],1,3)</f>
        <v xml:space="preserve">40 </v>
      </c>
      <c r="AF25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BAYONA SPA */ Cont: * TRHU6273887*/ HR Entrega: *10:00* /Dirección: * BOULEVAR 1313 BODENOR FLEX CENTER ENEA, PUDAHUEL</v>
      </c>
      <c r="AG2513" s="38" t="str">
        <f>IFERROR(HYPERLINK("https://wa.me/"&amp;Tabla2[[#This Row],[CONTACTO]]&amp;"?text="&amp;Tabla2[[#This Row],[Mensaje]],"Enviar mensaje"),"")</f>
        <v>Enviar mensaje</v>
      </c>
      <c r="AH2513" s="15" t="str">
        <f>CONCATENATE(A2513,F2513)</f>
        <v>2512TRHU6273887</v>
      </c>
      <c r="AI2513" s="15" t="str">
        <f>CONCATENATE("ENT-",A2513)</f>
        <v>ENT-2512</v>
      </c>
      <c r="AJ2513" s="15" t="str">
        <f>IF(Tabla2[[#This Row],[Op]]&lt;&gt;"","ENTREGA","")</f>
        <v>ENTREGA</v>
      </c>
      <c r="AK2513" s="40" t="str">
        <f>(Tabla2[[#This Row],[FECHA ENTREGA]]&amp;Tabla2[[#This Row],[HORA ENTREGA]])</f>
        <v>461330,416666666666667</v>
      </c>
      <c r="AL2513" s="34" t="str">
        <f>IFERROR(HYPERLINK("https://wa.me/"&amp;Tabla2[[#This Row],[CONTACTO]]&amp;"?text="&amp;Tabla2[[#This Row],[Mensaje]]),"")</f>
        <v>https://wa.me/56967256951?text=Hola!%0AServicio del día 21-04%0A *Cliente:* BAYONA SPA */ Cont: * TRHU6273887*/ HR Entrega: *10:00* /Dirección: * BOULEVAR 1313 BODENOR FLEX CENTER ENEA, PUDAHUEL</v>
      </c>
    </row>
    <row r="2514" spans="1:38" s="15" customFormat="1" ht="16.5" customHeight="1" x14ac:dyDescent="0.2">
      <c r="A2514" s="15">
        <f>ROW(A2513)</f>
        <v>2513</v>
      </c>
      <c r="B2514" s="15">
        <f>IF(J2514=J2513,B2513+1,1)</f>
        <v>10</v>
      </c>
      <c r="C2514" s="15" t="s">
        <v>84</v>
      </c>
      <c r="D2514" s="25" t="s">
        <v>39</v>
      </c>
      <c r="E2514" s="27">
        <v>314412</v>
      </c>
      <c r="F2514" s="27" t="s">
        <v>3887</v>
      </c>
      <c r="G2514" s="27" t="s">
        <v>41</v>
      </c>
      <c r="H2514" s="27">
        <v>19500</v>
      </c>
      <c r="I2514" s="27" t="s">
        <v>42</v>
      </c>
      <c r="J2514" s="28">
        <v>46133</v>
      </c>
      <c r="K2514" s="26">
        <v>0.33333333333333331</v>
      </c>
      <c r="L2514" s="26"/>
      <c r="M2514" s="27" t="s">
        <v>139</v>
      </c>
      <c r="N2514" s="25">
        <f>IFERROR(VLOOKUP(M2514,Data!$J$1:$K$58,2,0),"")</f>
        <v>56965312953</v>
      </c>
      <c r="O2514" s="27" t="s">
        <v>3888</v>
      </c>
      <c r="P2514" s="27"/>
      <c r="Q2514" s="27" t="s">
        <v>3200</v>
      </c>
      <c r="R2514" s="27" t="s">
        <v>74</v>
      </c>
      <c r="S2514" s="27" t="s">
        <v>139</v>
      </c>
      <c r="T2514" s="27"/>
      <c r="U2514" s="28">
        <v>46133</v>
      </c>
      <c r="X2514" s="27"/>
      <c r="Y2514" s="27"/>
      <c r="Z2514" s="29"/>
      <c r="AA2514" s="29">
        <v>0.32291666666666669</v>
      </c>
      <c r="AB2514" s="29">
        <v>0.49652777777777779</v>
      </c>
      <c r="AC2514" s="30">
        <v>46133</v>
      </c>
      <c r="AD2514" s="15" t="str">
        <f>IF(Tabla2[[#This Row],[HORA ENTREGA]]="DIRECTO","On time", IF(AA2514&lt;&gt;"",IF(Tabla2[[#This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4" s="15" t="str">
        <f>MID(Tabla2[[#This Row],[TIPO]],1,3)</f>
        <v xml:space="preserve">40 </v>
      </c>
      <c r="AF25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CANONTEX */ Cont: * UETU6630333*/ HR Entrega: *08:00* /Dirección: *AV. LA ORACIÓN N° 1250, PUDAHUEL, (ENEA) </v>
      </c>
      <c r="AG2514" s="38" t="str">
        <f>IFERROR(HYPERLINK("https://wa.me/"&amp;Tabla2[[#This Row],[CONTACTO]]&amp;"?text="&amp;Tabla2[[#This Row],[Mensaje]],"Enviar mensaje"),"")</f>
        <v>Enviar mensaje</v>
      </c>
      <c r="AH2514" s="15" t="str">
        <f>CONCATENATE(A2514,F2514)</f>
        <v>2513UETU6630333</v>
      </c>
      <c r="AI2514" s="15" t="str">
        <f>CONCATENATE("ENT-",A2514)</f>
        <v>ENT-2513</v>
      </c>
      <c r="AJ2514" s="15" t="str">
        <f>IF(Tabla2[[#This Row],[Op]]&lt;&gt;"","ENTREGA","")</f>
        <v>ENTREGA</v>
      </c>
      <c r="AK2514" s="40" t="str">
        <f>(Tabla2[[#This Row],[FECHA ENTREGA]]&amp;Tabla2[[#This Row],[HORA ENTREGA]])</f>
        <v>461330,333333333333333</v>
      </c>
      <c r="AL2514" s="34" t="str">
        <f>IFERROR(HYPERLINK("https://wa.me/"&amp;Tabla2[[#This Row],[CONTACTO]]&amp;"?text="&amp;Tabla2[[#This Row],[Mensaje]]),"")</f>
        <v xml:space="preserve">https://wa.me/56965312953?text=Hola!%0AServicio del día 21-04%0A *Cliente:* CANONTEX */ Cont: * UETU6630333*/ HR Entrega: *08:00* /Dirección: *AV. LA ORACIÓN N° 1250, PUDAHUEL, (ENEA) </v>
      </c>
    </row>
    <row r="2515" spans="1:38" s="15" customFormat="1" ht="16.5" customHeight="1" x14ac:dyDescent="0.2">
      <c r="A2515" s="15">
        <f>ROW(A2514)</f>
        <v>2514</v>
      </c>
      <c r="B2515" s="15">
        <f>IF(J2515=J2514,B2514+1,1)</f>
        <v>11</v>
      </c>
      <c r="C2515" s="15" t="s">
        <v>84</v>
      </c>
      <c r="D2515" s="25" t="s">
        <v>39</v>
      </c>
      <c r="E2515" s="27">
        <v>314115</v>
      </c>
      <c r="F2515" s="27" t="s">
        <v>3889</v>
      </c>
      <c r="G2515" s="27" t="s">
        <v>41</v>
      </c>
      <c r="H2515" s="27">
        <v>23242</v>
      </c>
      <c r="I2515" s="27" t="s">
        <v>3890</v>
      </c>
      <c r="J2515" s="28">
        <v>46133</v>
      </c>
      <c r="K2515" s="26">
        <v>0.375</v>
      </c>
      <c r="L2515" s="26"/>
      <c r="M2515" s="27" t="s">
        <v>341</v>
      </c>
      <c r="N2515" s="25">
        <f>IFERROR(VLOOKUP(M2515,Data!$J$1:$K$58,2,0),"")</f>
        <v>56950923536</v>
      </c>
      <c r="O2515" s="27" t="s">
        <v>3891</v>
      </c>
      <c r="P2515" s="27"/>
      <c r="Q2515" s="27" t="s">
        <v>467</v>
      </c>
      <c r="R2515" s="27" t="s">
        <v>402</v>
      </c>
      <c r="S2515" s="27" t="s">
        <v>341</v>
      </c>
      <c r="T2515" s="27"/>
      <c r="U2515" s="28">
        <v>46133</v>
      </c>
      <c r="X2515" s="27"/>
      <c r="Y2515" s="27"/>
      <c r="Z2515" s="29"/>
      <c r="AA2515" s="29">
        <v>0.37638888888888888</v>
      </c>
      <c r="AB2515" s="29">
        <v>0.51875000000000004</v>
      </c>
      <c r="AC2515" s="30">
        <v>46133</v>
      </c>
      <c r="AD2515" s="15" t="str">
        <f>IF(Tabla2[[#This Row],[HORA ENTREGA]]="DIRECTO","On time", IF(AA2515&lt;&gt;"",IF(Tabla2[[#This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5" s="15" t="str">
        <f>MID(Tabla2[[#This Row],[TIPO]],1,3)</f>
        <v xml:space="preserve">40 </v>
      </c>
      <c r="AF25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CANONTEX */ Cont: * UETU5908158*/ HR Entrega: *09:00* /Dirección: *Patricia Viñuela N°334, Lampa (BODEGA MPR) </v>
      </c>
      <c r="AG2515" s="38" t="str">
        <f>IFERROR(HYPERLINK("https://wa.me/"&amp;Tabla2[[#This Row],[CONTACTO]]&amp;"?text="&amp;Tabla2[[#This Row],[Mensaje]],"Enviar mensaje"),"")</f>
        <v>Enviar mensaje</v>
      </c>
      <c r="AH2515" s="15" t="str">
        <f>CONCATENATE(A2515,F2515)</f>
        <v>2514UETU5908158</v>
      </c>
      <c r="AI2515" s="15" t="str">
        <f>CONCATENATE("ENT-",A2515)</f>
        <v>ENT-2514</v>
      </c>
      <c r="AJ2515" s="15" t="str">
        <f>IF(Tabla2[[#This Row],[Op]]&lt;&gt;"","ENTREGA","")</f>
        <v>ENTREGA</v>
      </c>
      <c r="AK2515" s="40" t="str">
        <f>(Tabla2[[#This Row],[FECHA ENTREGA]]&amp;Tabla2[[#This Row],[HORA ENTREGA]])</f>
        <v>461330,375</v>
      </c>
      <c r="AL2515" s="34" t="str">
        <f>IFERROR(HYPERLINK("https://wa.me/"&amp;Tabla2[[#This Row],[CONTACTO]]&amp;"?text="&amp;Tabla2[[#This Row],[Mensaje]]),"")</f>
        <v xml:space="preserve">https://wa.me/56950923536?text=Hola!%0AServicio del día 21-04%0A *Cliente:* CANONTEX */ Cont: * UETU5908158*/ HR Entrega: *09:00* /Dirección: *Patricia Viñuela N°334, Lampa (BODEGA MPR) </v>
      </c>
    </row>
    <row r="2516" spans="1:38" s="15" customFormat="1" ht="16.5" customHeight="1" x14ac:dyDescent="0.2">
      <c r="A2516" s="15">
        <f>ROW(A2515)</f>
        <v>2515</v>
      </c>
      <c r="B2516" s="15">
        <f>IF(J2516=J2515,B2515+1,1)</f>
        <v>12</v>
      </c>
      <c r="C2516" s="15" t="s">
        <v>84</v>
      </c>
      <c r="D2516" s="25" t="s">
        <v>39</v>
      </c>
      <c r="E2516" s="27">
        <v>314623</v>
      </c>
      <c r="F2516" s="27" t="s">
        <v>3892</v>
      </c>
      <c r="G2516" s="27" t="s">
        <v>41</v>
      </c>
      <c r="H2516" s="27">
        <v>28600</v>
      </c>
      <c r="I2516" s="27" t="s">
        <v>42</v>
      </c>
      <c r="J2516" s="28">
        <v>46133</v>
      </c>
      <c r="K2516" s="26">
        <v>0.45833333333333331</v>
      </c>
      <c r="L2516" s="26"/>
      <c r="M2516" s="27" t="s">
        <v>77</v>
      </c>
      <c r="N2516" s="25">
        <f>IFERROR(VLOOKUP(M2516,Data!$J$1:$K$58,2,0),"")</f>
        <v>56967384794</v>
      </c>
      <c r="O2516" s="27" t="s">
        <v>3893</v>
      </c>
      <c r="P2516" s="27"/>
      <c r="Q2516" s="27" t="s">
        <v>3894</v>
      </c>
      <c r="R2516" s="27" t="s">
        <v>1821</v>
      </c>
      <c r="S2516" s="27" t="s">
        <v>77</v>
      </c>
      <c r="T2516" s="27"/>
      <c r="U2516" s="28">
        <v>46133</v>
      </c>
      <c r="X2516" s="27"/>
      <c r="Y2516" s="27"/>
      <c r="Z2516" s="29"/>
      <c r="AA2516" s="29">
        <v>0.35069444444444442</v>
      </c>
      <c r="AB2516" s="29">
        <v>0.44930555555555557</v>
      </c>
      <c r="AC2516" s="30">
        <v>46133</v>
      </c>
      <c r="AD2516" s="15" t="str">
        <f>IF(Tabla2[[#This Row],[HORA ENTREGA]]="DIRECTO","On time", IF(AA2516&lt;&gt;"",IF(Tabla2[[#This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6" s="15" t="str">
        <f>MID(Tabla2[[#This Row],[TIPO]],1,3)</f>
        <v xml:space="preserve">40 </v>
      </c>
      <c r="AF25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CANONTEX */ Cont: * HAMU5049245*/ HR Entrega: *11:00* /Dirección: *PATRICIA VIÑUELA N°334, LAMPA (BODEGA MPR) </v>
      </c>
      <c r="AG2516" s="38" t="str">
        <f>IFERROR(HYPERLINK("https://wa.me/"&amp;Tabla2[[#This Row],[CONTACTO]]&amp;"?text="&amp;Tabla2[[#This Row],[Mensaje]],"Enviar mensaje"),"")</f>
        <v>Enviar mensaje</v>
      </c>
      <c r="AH2516" s="15" t="str">
        <f>CONCATENATE(A2516,F2516)</f>
        <v>2515HAMU5049245</v>
      </c>
      <c r="AI2516" s="15" t="str">
        <f>CONCATENATE("ENT-",A2516)</f>
        <v>ENT-2515</v>
      </c>
      <c r="AJ2516" s="15" t="str">
        <f>IF(Tabla2[[#This Row],[Op]]&lt;&gt;"","ENTREGA","")</f>
        <v>ENTREGA</v>
      </c>
      <c r="AK2516" s="40" t="str">
        <f>(Tabla2[[#This Row],[FECHA ENTREGA]]&amp;Tabla2[[#This Row],[HORA ENTREGA]])</f>
        <v>461330,458333333333333</v>
      </c>
      <c r="AL2516" s="34" t="str">
        <f>IFERROR(HYPERLINK("https://wa.me/"&amp;Tabla2[[#This Row],[CONTACTO]]&amp;"?text="&amp;Tabla2[[#This Row],[Mensaje]]),"")</f>
        <v xml:space="preserve">https://wa.me/56967384794?text=Hola!%0AServicio del día 21-04%0A *Cliente:* CANONTEX */ Cont: * HAMU5049245*/ HR Entrega: *11:00* /Dirección: *PATRICIA VIÑUELA N°334, LAMPA (BODEGA MPR) </v>
      </c>
    </row>
    <row r="2517" spans="1:38" s="15" customFormat="1" ht="16.5" customHeight="1" x14ac:dyDescent="0.2">
      <c r="A2517" s="15">
        <f>ROW(A2516)</f>
        <v>2516</v>
      </c>
      <c r="B2517" s="15">
        <f>IF(J2517=J2516,B2516+1,1)</f>
        <v>13</v>
      </c>
      <c r="C2517" s="15" t="s">
        <v>275</v>
      </c>
      <c r="D2517" s="25" t="s">
        <v>39</v>
      </c>
      <c r="E2517" s="27">
        <v>303640</v>
      </c>
      <c r="F2517" s="27" t="s">
        <v>3895</v>
      </c>
      <c r="G2517" s="27" t="s">
        <v>41</v>
      </c>
      <c r="H2517" s="27">
        <v>31000</v>
      </c>
      <c r="I2517" s="27" t="s">
        <v>42</v>
      </c>
      <c r="J2517" s="28">
        <v>46133</v>
      </c>
      <c r="K2517" s="26">
        <v>0.33333333333333331</v>
      </c>
      <c r="L2517" s="26"/>
      <c r="M2517" s="27" t="s">
        <v>215</v>
      </c>
      <c r="N2517" s="25">
        <f>IFERROR(VLOOKUP(M2517,Data!$J$1:$K$58,2,0),"")</f>
        <v>56978089957</v>
      </c>
      <c r="O2517" s="27" t="s">
        <v>216</v>
      </c>
      <c r="P2517" s="27"/>
      <c r="Q2517" s="27" t="s">
        <v>47</v>
      </c>
      <c r="R2517" s="27" t="s">
        <v>48</v>
      </c>
      <c r="S2517" s="27" t="s">
        <v>3072</v>
      </c>
      <c r="T2517" s="27"/>
      <c r="U2517" s="28">
        <v>46133</v>
      </c>
      <c r="X2517" s="27"/>
      <c r="Y2517" s="27"/>
      <c r="Z2517" s="29"/>
      <c r="AA2517" s="29">
        <v>0.33055555555555555</v>
      </c>
      <c r="AB2517" s="29">
        <v>0.41666666666666669</v>
      </c>
      <c r="AC2517" s="30">
        <v>46133</v>
      </c>
      <c r="AD2517" s="15" t="str">
        <f>IF(Tabla2[[#This Row],[HORA ENTREGA]]="DIRECTO","On time", IF(AA2517&lt;&gt;"",IF(Tabla2[[#This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7" s="15" t="str">
        <f>MID(Tabla2[[#This Row],[TIPO]],1,3)</f>
        <v xml:space="preserve">40 </v>
      </c>
      <c r="AF25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COMERCIAL CANADA SPA */ Cont: * SZLU9653884*/ HR Entrega: *08:00* /Dirección: *BERNARDO O"HIGGINS 158 COLINA</v>
      </c>
      <c r="AG2517" s="38" t="str">
        <f>IFERROR(HYPERLINK("https://wa.me/"&amp;Tabla2[[#This Row],[CONTACTO]]&amp;"?text="&amp;Tabla2[[#This Row],[Mensaje]],"Enviar mensaje"),"")</f>
        <v>Enviar mensaje</v>
      </c>
      <c r="AH2517" s="15" t="str">
        <f>CONCATENATE(A2517,F2517)</f>
        <v>2516SZLU9653884</v>
      </c>
      <c r="AI2517" s="15" t="str">
        <f>CONCATENATE("ENT-",A2517)</f>
        <v>ENT-2516</v>
      </c>
      <c r="AJ2517" s="15" t="str">
        <f>IF(Tabla2[[#This Row],[Op]]&lt;&gt;"","ENTREGA","")</f>
        <v>ENTREGA</v>
      </c>
      <c r="AK2517" s="40" t="str">
        <f>(Tabla2[[#This Row],[FECHA ENTREGA]]&amp;Tabla2[[#This Row],[HORA ENTREGA]])</f>
        <v>461330,333333333333333</v>
      </c>
      <c r="AL2517" s="34" t="str">
        <f>IFERROR(HYPERLINK("https://wa.me/"&amp;Tabla2[[#This Row],[CONTACTO]]&amp;"?text="&amp;Tabla2[[#This Row],[Mensaje]]),"")</f>
        <v>https://wa.me/56978089957?text=Hola!%0AServicio del día 21-04%0A *Cliente:* COMERCIAL CANADA SPA */ Cont: * SZLU9653884*/ HR Entrega: *08:00* /Dirección: *BERNARDO O"HIGGINS 158 COLINA</v>
      </c>
    </row>
    <row r="2518" spans="1:38" s="15" customFormat="1" ht="16.5" customHeight="1" x14ac:dyDescent="0.2">
      <c r="A2518" s="15">
        <f>ROW(A2517)</f>
        <v>2517</v>
      </c>
      <c r="B2518" s="15">
        <f>IF(J2518=J2517,B2517+1,1)</f>
        <v>14</v>
      </c>
      <c r="C2518" s="15" t="s">
        <v>275</v>
      </c>
      <c r="D2518" s="25" t="s">
        <v>39</v>
      </c>
      <c r="E2518" s="27">
        <v>303640</v>
      </c>
      <c r="F2518" s="27" t="s">
        <v>3896</v>
      </c>
      <c r="G2518" s="27" t="s">
        <v>41</v>
      </c>
      <c r="H2518" s="27">
        <v>31000</v>
      </c>
      <c r="I2518" s="27" t="s">
        <v>42</v>
      </c>
      <c r="J2518" s="28">
        <v>46133</v>
      </c>
      <c r="K2518" s="26">
        <v>0.41666666666666669</v>
      </c>
      <c r="L2518" s="26"/>
      <c r="M2518" s="27" t="s">
        <v>225</v>
      </c>
      <c r="N2518" s="25">
        <f>IFERROR(VLOOKUP(M2518,Data!$J$1:$K$58,2,0),"")</f>
        <v>56978811158</v>
      </c>
      <c r="O2518" s="27" t="s">
        <v>3719</v>
      </c>
      <c r="P2518" s="27"/>
      <c r="Q2518" s="27" t="s">
        <v>47</v>
      </c>
      <c r="R2518" s="27" t="s">
        <v>48</v>
      </c>
      <c r="S2518" s="27" t="s">
        <v>225</v>
      </c>
      <c r="T2518" s="27"/>
      <c r="U2518" s="28">
        <v>46133</v>
      </c>
      <c r="X2518" s="27"/>
      <c r="Y2518" s="27"/>
      <c r="Z2518" s="29"/>
      <c r="AA2518" s="29">
        <v>0.39027777777777778</v>
      </c>
      <c r="AB2518" s="29">
        <v>0.50902777777777775</v>
      </c>
      <c r="AC2518" s="30">
        <v>46133</v>
      </c>
      <c r="AD2518" s="15" t="str">
        <f>IF(Tabla2[[#This Row],[HORA ENTREGA]]="DIRECTO","On time", IF(AA2518&lt;&gt;"",IF(Tabla2[[#This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18" s="15" t="str">
        <f>MID(Tabla2[[#This Row],[TIPO]],1,3)</f>
        <v xml:space="preserve">40 </v>
      </c>
      <c r="AF25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COMERCIAL CANADA SPA */ Cont: * SZLU9897237*/ HR Entrega: *10:00* /Dirección: *BERNARDO O"HIGGINS 158 COLINA</v>
      </c>
      <c r="AG2518" s="38" t="str">
        <f>IFERROR(HYPERLINK("https://wa.me/"&amp;Tabla2[[#This Row],[CONTACTO]]&amp;"?text="&amp;Tabla2[[#This Row],[Mensaje]],"Enviar mensaje"),"")</f>
        <v>Enviar mensaje</v>
      </c>
      <c r="AH2518" s="15" t="str">
        <f>CONCATENATE(A2518,F2518)</f>
        <v>2517SZLU9897237</v>
      </c>
      <c r="AI2518" s="15" t="str">
        <f>CONCATENATE("ENT-",A2518)</f>
        <v>ENT-2517</v>
      </c>
      <c r="AJ2518" s="15" t="str">
        <f>IF(Tabla2[[#This Row],[Op]]&lt;&gt;"","ENTREGA","")</f>
        <v>ENTREGA</v>
      </c>
      <c r="AK2518" s="40" t="str">
        <f>(Tabla2[[#This Row],[FECHA ENTREGA]]&amp;Tabla2[[#This Row],[HORA ENTREGA]])</f>
        <v>461330,416666666666667</v>
      </c>
      <c r="AL2518" s="34" t="str">
        <f>IFERROR(HYPERLINK("https://wa.me/"&amp;Tabla2[[#This Row],[CONTACTO]]&amp;"?text="&amp;Tabla2[[#This Row],[Mensaje]]),"")</f>
        <v>https://wa.me/56978811158?text=Hola!%0AServicio del día 21-04%0A *Cliente:* COMERCIAL CANADA SPA */ Cont: * SZLU9897237*/ HR Entrega: *10:00* /Dirección: *BERNARDO O"HIGGINS 158 COLINA</v>
      </c>
    </row>
    <row r="2519" spans="1:38" s="15" customFormat="1" ht="16.5" customHeight="1" x14ac:dyDescent="0.2">
      <c r="A2519" s="15">
        <f>ROW(A2518)</f>
        <v>2518</v>
      </c>
      <c r="B2519" s="15">
        <f>IF(J2519=J2518,B2518+1,1)</f>
        <v>15</v>
      </c>
      <c r="C2519" s="15" t="s">
        <v>275</v>
      </c>
      <c r="D2519" s="25" t="s">
        <v>39</v>
      </c>
      <c r="E2519" s="27">
        <v>303640</v>
      </c>
      <c r="F2519" s="27" t="s">
        <v>3897</v>
      </c>
      <c r="G2519" s="27" t="s">
        <v>41</v>
      </c>
      <c r="H2519" s="27">
        <v>31000</v>
      </c>
      <c r="I2519" s="27" t="s">
        <v>42</v>
      </c>
      <c r="J2519" s="28">
        <v>46133</v>
      </c>
      <c r="K2519" s="26">
        <v>0.5</v>
      </c>
      <c r="L2519" s="26"/>
      <c r="M2519" s="27" t="s">
        <v>308</v>
      </c>
      <c r="N2519" s="25">
        <f>IFERROR(VLOOKUP(M2519,Data!$J$1:$K$58,2,0),"")</f>
        <v>56966631737</v>
      </c>
      <c r="O2519" s="27" t="s">
        <v>309</v>
      </c>
      <c r="P2519" s="27"/>
      <c r="Q2519" s="27" t="s">
        <v>47</v>
      </c>
      <c r="R2519" s="27" t="s">
        <v>48</v>
      </c>
      <c r="S2519" s="27" t="s">
        <v>308</v>
      </c>
      <c r="T2519" s="27"/>
      <c r="U2519" s="28">
        <v>46133</v>
      </c>
      <c r="X2519" s="27"/>
      <c r="Y2519" s="27"/>
      <c r="Z2519" s="29"/>
      <c r="AA2519" s="29">
        <v>0.52222222222222225</v>
      </c>
      <c r="AB2519" s="29">
        <v>0.68055555555555558</v>
      </c>
      <c r="AC2519" s="30">
        <v>46133</v>
      </c>
      <c r="AD2519" s="15" t="str">
        <f>IF(Tabla2[[#This Row],[HORA ENTREGA]]="DIRECTO","On time", IF(AA2519&lt;&gt;"",IF(Tabla2[[#This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19" s="15" t="str">
        <f>MID(Tabla2[[#This Row],[TIPO]],1,3)</f>
        <v xml:space="preserve">40 </v>
      </c>
      <c r="AF25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COMERCIAL CANADA SPA */ Cont: * CGMU5200072*/ HR Entrega: *12:00* /Dirección: *BERNARDO O"HIGGINS 158 COLINA</v>
      </c>
      <c r="AG2519" s="38" t="str">
        <f>IFERROR(HYPERLINK("https://wa.me/"&amp;Tabla2[[#This Row],[CONTACTO]]&amp;"?text="&amp;Tabla2[[#This Row],[Mensaje]],"Enviar mensaje"),"")</f>
        <v>Enviar mensaje</v>
      </c>
      <c r="AH2519" s="15" t="str">
        <f>CONCATENATE(A2519,F2519)</f>
        <v>2518CGMU5200072</v>
      </c>
      <c r="AI2519" s="15" t="str">
        <f>CONCATENATE("ENT-",A2519)</f>
        <v>ENT-2518</v>
      </c>
      <c r="AJ2519" s="15" t="str">
        <f>IF(Tabla2[[#This Row],[Op]]&lt;&gt;"","ENTREGA","")</f>
        <v>ENTREGA</v>
      </c>
      <c r="AK2519" s="40" t="str">
        <f>(Tabla2[[#This Row],[FECHA ENTREGA]]&amp;Tabla2[[#This Row],[HORA ENTREGA]])</f>
        <v>461330,5</v>
      </c>
      <c r="AL2519" s="34" t="str">
        <f>IFERROR(HYPERLINK("https://wa.me/"&amp;Tabla2[[#This Row],[CONTACTO]]&amp;"?text="&amp;Tabla2[[#This Row],[Mensaje]]),"")</f>
        <v>https://wa.me/56966631737?text=Hola!%0AServicio del día 21-04%0A *Cliente:* COMERCIAL CANADA SPA */ Cont: * CGMU5200072*/ HR Entrega: *12:00* /Dirección: *BERNARDO O"HIGGINS 158 COLINA</v>
      </c>
    </row>
    <row r="2520" spans="1:38" s="15" customFormat="1" ht="16.5" customHeight="1" x14ac:dyDescent="0.2">
      <c r="A2520" s="15">
        <f>ROW(A2519)</f>
        <v>2519</v>
      </c>
      <c r="B2520" s="15">
        <f>IF(J2520=J2519,B2519+1,1)</f>
        <v>16</v>
      </c>
      <c r="C2520" s="15" t="s">
        <v>101</v>
      </c>
      <c r="D2520" s="25" t="s">
        <v>39</v>
      </c>
      <c r="E2520" s="27">
        <v>143656</v>
      </c>
      <c r="F2520" s="27" t="s">
        <v>3898</v>
      </c>
      <c r="G2520" s="27" t="s">
        <v>41</v>
      </c>
      <c r="H2520" s="27">
        <v>19500</v>
      </c>
      <c r="I2520" s="27" t="s">
        <v>42</v>
      </c>
      <c r="J2520" s="28">
        <v>46133</v>
      </c>
      <c r="K2520" s="26">
        <v>0.35416666666666669</v>
      </c>
      <c r="L2520" s="26"/>
      <c r="M2520" s="27" t="s">
        <v>60</v>
      </c>
      <c r="N2520" s="25">
        <f>IFERROR(VLOOKUP(M2520,Data!$J$1:$K$58,2,0),"")</f>
        <v>56957438415</v>
      </c>
      <c r="O2520" s="27" t="s">
        <v>3676</v>
      </c>
      <c r="P2520" s="27"/>
      <c r="Q2520" s="27" t="s">
        <v>3137</v>
      </c>
      <c r="R2520" s="27" t="s">
        <v>376</v>
      </c>
      <c r="S2520" s="27" t="s">
        <v>60</v>
      </c>
      <c r="T2520" s="27"/>
      <c r="U2520" s="28">
        <v>46133</v>
      </c>
      <c r="X2520" s="27"/>
      <c r="Y2520" s="27"/>
      <c r="Z2520" s="29"/>
      <c r="AA2520" s="29">
        <v>0.35208333333333336</v>
      </c>
      <c r="AB2520" s="29">
        <v>0.40277777777777779</v>
      </c>
      <c r="AC2520" s="30">
        <v>46133</v>
      </c>
      <c r="AD2520" s="15" t="str">
        <f>IF(Tabla2[[#This Row],[HORA ENTREGA]]="DIRECTO","On time", IF(AA2520&lt;&gt;"",IF(Tabla2[[#This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0" s="15" t="str">
        <f>MID(Tabla2[[#This Row],[TIPO]],1,3)</f>
        <v xml:space="preserve">40 </v>
      </c>
      <c r="AF25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COMERCIAL PICHARA SPA */ Cont: * CMAU9819262*/ HR Entrega: *08:30* /Dirección: *BOD. TW - CRUCE PERALILLO, PARCELA 37 - LOTE 1; LAMPA </v>
      </c>
      <c r="AG2520" s="38" t="str">
        <f>IFERROR(HYPERLINK("https://wa.me/"&amp;Tabla2[[#This Row],[CONTACTO]]&amp;"?text="&amp;Tabla2[[#This Row],[Mensaje]],"Enviar mensaje"),"")</f>
        <v>Enviar mensaje</v>
      </c>
      <c r="AH2520" s="15" t="str">
        <f>CONCATENATE(A2520,F2520)</f>
        <v>2519CMAU9819262</v>
      </c>
      <c r="AI2520" s="15" t="str">
        <f>CONCATENATE("ENT-",A2520)</f>
        <v>ENT-2519</v>
      </c>
      <c r="AJ2520" s="15" t="str">
        <f>IF(Tabla2[[#This Row],[Op]]&lt;&gt;"","ENTREGA","")</f>
        <v>ENTREGA</v>
      </c>
      <c r="AK2520" s="40" t="str">
        <f>(Tabla2[[#This Row],[FECHA ENTREGA]]&amp;Tabla2[[#This Row],[HORA ENTREGA]])</f>
        <v>461330,354166666666667</v>
      </c>
      <c r="AL2520" s="34" t="str">
        <f>IFERROR(HYPERLINK("https://wa.me/"&amp;Tabla2[[#This Row],[CONTACTO]]&amp;"?text="&amp;Tabla2[[#This Row],[Mensaje]]),"")</f>
        <v xml:space="preserve">https://wa.me/56957438415?text=Hola!%0AServicio del día 21-04%0A *Cliente:* COMERCIAL PICHARA SPA */ Cont: * CMAU9819262*/ HR Entrega: *08:30* /Dirección: *BOD. TW - CRUCE PERALILLO, PARCELA 37 - LOTE 1; LAMPA </v>
      </c>
    </row>
    <row r="2521" spans="1:38" s="15" customFormat="1" ht="16.5" customHeight="1" x14ac:dyDescent="0.2">
      <c r="A2521" s="15">
        <f>ROW(A2520)</f>
        <v>2520</v>
      </c>
      <c r="B2521" s="15">
        <f>IF(J2521=J2520,B2520+1,1)</f>
        <v>17</v>
      </c>
      <c r="C2521" s="15" t="s">
        <v>101</v>
      </c>
      <c r="D2521" s="25" t="s">
        <v>39</v>
      </c>
      <c r="E2521" s="27">
        <v>143657</v>
      </c>
      <c r="F2521" s="27" t="s">
        <v>3899</v>
      </c>
      <c r="G2521" s="27" t="s">
        <v>41</v>
      </c>
      <c r="H2521" s="27">
        <v>19800</v>
      </c>
      <c r="I2521" s="27" t="s">
        <v>42</v>
      </c>
      <c r="J2521" s="28">
        <v>46133</v>
      </c>
      <c r="K2521" s="26">
        <v>0.58333333333333337</v>
      </c>
      <c r="L2521" s="26"/>
      <c r="M2521" s="27" t="s">
        <v>77</v>
      </c>
      <c r="N2521" s="25">
        <f>IFERROR(VLOOKUP(M2521,Data!$J$1:$K$58,2,0),"")</f>
        <v>56967384794</v>
      </c>
      <c r="O2521" s="27" t="s">
        <v>3893</v>
      </c>
      <c r="P2521" s="27"/>
      <c r="Q2521" s="27" t="s">
        <v>3137</v>
      </c>
      <c r="R2521" s="27" t="s">
        <v>376</v>
      </c>
      <c r="S2521" s="27" t="s">
        <v>77</v>
      </c>
      <c r="T2521" s="27"/>
      <c r="U2521" s="28">
        <v>46133</v>
      </c>
      <c r="X2521" s="27"/>
      <c r="Y2521" s="27"/>
      <c r="Z2521" s="29"/>
      <c r="AA2521" s="29">
        <v>0.59861111111111109</v>
      </c>
      <c r="AB2521" s="29">
        <v>0.64444444444444449</v>
      </c>
      <c r="AC2521" s="30">
        <v>46133</v>
      </c>
      <c r="AD2521" s="15" t="str">
        <f>IF(Tabla2[[#This Row],[HORA ENTREGA]]="DIRECTO","On time", IF(AA2521&lt;&gt;"",IF(Tabla2[[#This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21" s="15" t="str">
        <f>MID(Tabla2[[#This Row],[TIPO]],1,3)</f>
        <v xml:space="preserve">40 </v>
      </c>
      <c r="AF25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COMERCIAL PICHARA SPA */ Cont: * TIIU6276310*/ HR Entrega: *14:00* /Dirección: *BOD. TW - CRUCE PERALILLO, PARCELA 37 - LOTE 1; LAMPA </v>
      </c>
      <c r="AG2521" s="38" t="str">
        <f>IFERROR(HYPERLINK("https://wa.me/"&amp;Tabla2[[#This Row],[CONTACTO]]&amp;"?text="&amp;Tabla2[[#This Row],[Mensaje]],"Enviar mensaje"),"")</f>
        <v>Enviar mensaje</v>
      </c>
      <c r="AH2521" s="15" t="str">
        <f>CONCATENATE(A2521,F2521)</f>
        <v>2520TIIU6276310</v>
      </c>
      <c r="AI2521" s="15" t="str">
        <f>CONCATENATE("ENT-",A2521)</f>
        <v>ENT-2520</v>
      </c>
      <c r="AJ2521" s="15" t="str">
        <f>IF(Tabla2[[#This Row],[Op]]&lt;&gt;"","ENTREGA","")</f>
        <v>ENTREGA</v>
      </c>
      <c r="AK2521" s="40" t="str">
        <f>(Tabla2[[#This Row],[FECHA ENTREGA]]&amp;Tabla2[[#This Row],[HORA ENTREGA]])</f>
        <v>461330,583333333333333</v>
      </c>
      <c r="AL2521" s="34" t="str">
        <f>IFERROR(HYPERLINK("https://wa.me/"&amp;Tabla2[[#This Row],[CONTACTO]]&amp;"?text="&amp;Tabla2[[#This Row],[Mensaje]]),"")</f>
        <v xml:space="preserve">https://wa.me/56967384794?text=Hola!%0AServicio del día 21-04%0A *Cliente:* COMERCIAL PICHARA SPA */ Cont: * TIIU6276310*/ HR Entrega: *14:00* /Dirección: *BOD. TW - CRUCE PERALILLO, PARCELA 37 - LOTE 1; LAMPA </v>
      </c>
    </row>
    <row r="2522" spans="1:38" s="15" customFormat="1" ht="16.5" customHeight="1" x14ac:dyDescent="0.2">
      <c r="A2522" s="15">
        <f>ROW(A2521)</f>
        <v>2521</v>
      </c>
      <c r="B2522" s="15">
        <f>IF(J2522=J2521,B2521+1,1)</f>
        <v>18</v>
      </c>
      <c r="C2522" s="15" t="s">
        <v>110</v>
      </c>
      <c r="D2522" s="25" t="s">
        <v>39</v>
      </c>
      <c r="E2522" s="27">
        <v>2028637</v>
      </c>
      <c r="F2522" s="27" t="s">
        <v>3900</v>
      </c>
      <c r="G2522" s="27" t="s">
        <v>3901</v>
      </c>
      <c r="H2522" s="27">
        <v>33100</v>
      </c>
      <c r="I2522" s="27" t="s">
        <v>42</v>
      </c>
      <c r="J2522" s="28">
        <v>46133</v>
      </c>
      <c r="K2522" s="26">
        <v>0.33333333333333331</v>
      </c>
      <c r="L2522" s="26"/>
      <c r="M2522" s="27" t="s">
        <v>3902</v>
      </c>
      <c r="N2522" s="25">
        <f>IFERROR(VLOOKUP(M2522,Data!$J$1:$K$58,2,0),"")</f>
        <v>56973887427</v>
      </c>
      <c r="O2522" s="27" t="s">
        <v>3703</v>
      </c>
      <c r="P2522" s="27"/>
      <c r="Q2522" s="27" t="s">
        <v>113</v>
      </c>
      <c r="R2522" s="27" t="s">
        <v>218</v>
      </c>
      <c r="S2522" s="27" t="s">
        <v>151</v>
      </c>
      <c r="T2522" s="27"/>
      <c r="U2522" s="28">
        <v>46133</v>
      </c>
      <c r="X2522" s="27"/>
      <c r="Y2522" s="27"/>
      <c r="Z2522" s="29"/>
      <c r="AA2522" s="29">
        <v>0.33333333333333331</v>
      </c>
      <c r="AB2522" s="29">
        <v>0.33333333333333331</v>
      </c>
      <c r="AC2522" s="30">
        <v>46133</v>
      </c>
      <c r="AD2522" s="15" t="str">
        <f>IF(Tabla2[[#This Row],[HORA ENTREGA]]="DIRECTO","On time", IF(AA2522&lt;&gt;"",IF(Tabla2[[#This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2" s="15" t="str">
        <f>MID(Tabla2[[#This Row],[TIPO]],1,3)</f>
        <v xml:space="preserve">40 </v>
      </c>
      <c r="AF25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COMERCIAL SANDOVAL E HIJOS LTDA */ Cont: * MMAU1470641*/ HR Entrega: *08:00* /Dirección: *SANTA ISABEL 370; LAMPA</v>
      </c>
      <c r="AG2522" s="38" t="str">
        <f>IFERROR(HYPERLINK("https://wa.me/"&amp;Tabla2[[#This Row],[CONTACTO]]&amp;"?text="&amp;Tabla2[[#This Row],[Mensaje]],"Enviar mensaje"),"")</f>
        <v>Enviar mensaje</v>
      </c>
      <c r="AH2522" s="15" t="str">
        <f>CONCATENATE(A2522,F2522)</f>
        <v>2521MMAU1470641</v>
      </c>
      <c r="AI2522" s="15" t="str">
        <f>CONCATENATE("ENT-",A2522)</f>
        <v>ENT-2521</v>
      </c>
      <c r="AJ2522" s="15" t="str">
        <f>IF(Tabla2[[#This Row],[Op]]&lt;&gt;"","ENTREGA","")</f>
        <v>ENTREGA</v>
      </c>
      <c r="AK2522" s="40" t="str">
        <f>(Tabla2[[#This Row],[FECHA ENTREGA]]&amp;Tabla2[[#This Row],[HORA ENTREGA]])</f>
        <v>461330,333333333333333</v>
      </c>
      <c r="AL2522" s="34" t="str">
        <f>IFERROR(HYPERLINK("https://wa.me/"&amp;Tabla2[[#This Row],[CONTACTO]]&amp;"?text="&amp;Tabla2[[#This Row],[Mensaje]]),"")</f>
        <v>https://wa.me/56973887427?text=Hola!%0AServicio del día 21-04%0A *Cliente:* COMERCIAL SANDOVAL E HIJOS LTDA */ Cont: * MMAU1470641*/ HR Entrega: *08:00* /Dirección: *SANTA ISABEL 370; LAMPA</v>
      </c>
    </row>
    <row r="2523" spans="1:38" s="15" customFormat="1" ht="16.5" customHeight="1" x14ac:dyDescent="0.2">
      <c r="A2523" s="15">
        <f>ROW(A2522)</f>
        <v>2522</v>
      </c>
      <c r="B2523" s="15">
        <f>IF(J2523=J2522,B2522+1,1)</f>
        <v>19</v>
      </c>
      <c r="C2523" s="15" t="s">
        <v>110</v>
      </c>
      <c r="D2523" s="25" t="s">
        <v>39</v>
      </c>
      <c r="E2523" s="27">
        <v>2028637</v>
      </c>
      <c r="F2523" s="27" t="s">
        <v>3903</v>
      </c>
      <c r="G2523" s="27" t="s">
        <v>3901</v>
      </c>
      <c r="H2523" s="27">
        <v>33100</v>
      </c>
      <c r="I2523" s="27" t="s">
        <v>42</v>
      </c>
      <c r="J2523" s="28">
        <v>46133</v>
      </c>
      <c r="K2523" s="26">
        <v>0.5</v>
      </c>
      <c r="L2523" s="26"/>
      <c r="M2523" s="27" t="s">
        <v>155</v>
      </c>
      <c r="N2523" s="25">
        <f>IFERROR(VLOOKUP(M2523,Data!$J$1:$K$58,2,0),"")</f>
        <v>56926181825</v>
      </c>
      <c r="O2523" s="27" t="s">
        <v>3717</v>
      </c>
      <c r="P2523" s="27"/>
      <c r="Q2523" s="27" t="s">
        <v>113</v>
      </c>
      <c r="R2523" s="27" t="s">
        <v>218</v>
      </c>
      <c r="S2523" s="27" t="s">
        <v>155</v>
      </c>
      <c r="T2523" s="27"/>
      <c r="U2523" s="28">
        <v>46133</v>
      </c>
      <c r="X2523" s="27"/>
      <c r="Y2523" s="27"/>
      <c r="Z2523" s="29"/>
      <c r="AA2523" s="29">
        <v>0.5</v>
      </c>
      <c r="AB2523" s="29">
        <v>0.49791666666666667</v>
      </c>
      <c r="AC2523" s="30">
        <v>46133</v>
      </c>
      <c r="AD2523" s="15" t="str">
        <f>IF(Tabla2[[#This Row],[HORA ENTREGA]]="DIRECTO","On time", IF(AA2523&lt;&gt;"",IF(Tabla2[[#This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3" s="15" t="str">
        <f>MID(Tabla2[[#This Row],[TIPO]],1,3)</f>
        <v xml:space="preserve">40 </v>
      </c>
      <c r="AF25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COMERCIAL SANDOVAL E HIJOS LTDA */ Cont: * MMAU1464700*/ HR Entrega: *12:00* /Dirección: *SANTA ISABEL 370; LAMPA</v>
      </c>
      <c r="AG2523" s="38" t="str">
        <f>IFERROR(HYPERLINK("https://wa.me/"&amp;Tabla2[[#This Row],[CONTACTO]]&amp;"?text="&amp;Tabla2[[#This Row],[Mensaje]],"Enviar mensaje"),"")</f>
        <v>Enviar mensaje</v>
      </c>
      <c r="AH2523" s="15" t="str">
        <f>CONCATENATE(A2523,F2523)</f>
        <v>2522MMAU1464700</v>
      </c>
      <c r="AI2523" s="15" t="str">
        <f>CONCATENATE("ENT-",A2523)</f>
        <v>ENT-2522</v>
      </c>
      <c r="AJ2523" s="15" t="str">
        <f>IF(Tabla2[[#This Row],[Op]]&lt;&gt;"","ENTREGA","")</f>
        <v>ENTREGA</v>
      </c>
      <c r="AK2523" s="40" t="str">
        <f>(Tabla2[[#This Row],[FECHA ENTREGA]]&amp;Tabla2[[#This Row],[HORA ENTREGA]])</f>
        <v>461330,5</v>
      </c>
      <c r="AL2523" s="34" t="str">
        <f>IFERROR(HYPERLINK("https://wa.me/"&amp;Tabla2[[#This Row],[CONTACTO]]&amp;"?text="&amp;Tabla2[[#This Row],[Mensaje]]),"")</f>
        <v>https://wa.me/56926181825?text=Hola!%0AServicio del día 21-04%0A *Cliente:* COMERCIAL SANDOVAL E HIJOS LTDA */ Cont: * MMAU1464700*/ HR Entrega: *12:00* /Dirección: *SANTA ISABEL 370; LAMPA</v>
      </c>
    </row>
    <row r="2524" spans="1:38" s="15" customFormat="1" ht="16.5" customHeight="1" x14ac:dyDescent="0.2">
      <c r="A2524" s="15">
        <f>ROW(A2523)</f>
        <v>2523</v>
      </c>
      <c r="B2524" s="15">
        <f>IF(J2524=J2523,B2523+1,1)</f>
        <v>20</v>
      </c>
      <c r="C2524" s="15" t="s">
        <v>110</v>
      </c>
      <c r="D2524" s="25" t="s">
        <v>39</v>
      </c>
      <c r="E2524" s="27">
        <v>2028637</v>
      </c>
      <c r="F2524" s="27" t="s">
        <v>3904</v>
      </c>
      <c r="G2524" s="27" t="s">
        <v>3901</v>
      </c>
      <c r="H2524" s="27">
        <v>33100</v>
      </c>
      <c r="I2524" s="27" t="s">
        <v>42</v>
      </c>
      <c r="J2524" s="28">
        <v>46133</v>
      </c>
      <c r="K2524" s="26">
        <v>0.58333333333333337</v>
      </c>
      <c r="L2524" s="26"/>
      <c r="M2524" s="27" t="s">
        <v>126</v>
      </c>
      <c r="N2524" s="25">
        <f>IFERROR(VLOOKUP(M2524,Data!$J$1:$K$58,2,0),"")</f>
        <v>56999270871</v>
      </c>
      <c r="O2524" s="27" t="s">
        <v>3905</v>
      </c>
      <c r="P2524" s="27"/>
      <c r="Q2524" s="27" t="s">
        <v>113</v>
      </c>
      <c r="R2524" s="27" t="s">
        <v>218</v>
      </c>
      <c r="S2524" s="27" t="s">
        <v>126</v>
      </c>
      <c r="T2524" s="27"/>
      <c r="U2524" s="28">
        <v>46133</v>
      </c>
      <c r="X2524" s="27"/>
      <c r="Y2524" s="27"/>
      <c r="Z2524" s="29"/>
      <c r="AA2524" s="29">
        <v>0.58333333333333337</v>
      </c>
      <c r="AB2524" s="29">
        <v>0.60902777777777772</v>
      </c>
      <c r="AC2524" s="30">
        <v>46133</v>
      </c>
      <c r="AD2524" s="15" t="str">
        <f>IF(Tabla2[[#This Row],[HORA ENTREGA]]="DIRECTO","On time", IF(AA2524&lt;&gt;"",IF(Tabla2[[#This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4" s="15" t="str">
        <f>MID(Tabla2[[#This Row],[TIPO]],1,3)</f>
        <v xml:space="preserve">40 </v>
      </c>
      <c r="AF25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COMERCIAL SANDOVAL E HIJOS LTDA */ Cont: * MMAU1465727*/ HR Entrega: *14:00* /Dirección: *SANTA ISABEL 370; LAMPA</v>
      </c>
      <c r="AG2524" s="38" t="str">
        <f>IFERROR(HYPERLINK("https://wa.me/"&amp;Tabla2[[#This Row],[CONTACTO]]&amp;"?text="&amp;Tabla2[[#This Row],[Mensaje]],"Enviar mensaje"),"")</f>
        <v>Enviar mensaje</v>
      </c>
      <c r="AH2524" s="15" t="str">
        <f>CONCATENATE(A2524,F2524)</f>
        <v>2523MMAU1465727</v>
      </c>
      <c r="AI2524" s="15" t="str">
        <f>CONCATENATE("ENT-",A2524)</f>
        <v>ENT-2523</v>
      </c>
      <c r="AJ2524" s="15" t="str">
        <f>IF(Tabla2[[#This Row],[Op]]&lt;&gt;"","ENTREGA","")</f>
        <v>ENTREGA</v>
      </c>
      <c r="AK2524" s="40" t="str">
        <f>(Tabla2[[#This Row],[FECHA ENTREGA]]&amp;Tabla2[[#This Row],[HORA ENTREGA]])</f>
        <v>461330,583333333333333</v>
      </c>
      <c r="AL2524" s="34" t="str">
        <f>IFERROR(HYPERLINK("https://wa.me/"&amp;Tabla2[[#This Row],[CONTACTO]]&amp;"?text="&amp;Tabla2[[#This Row],[Mensaje]]),"")</f>
        <v>https://wa.me/56999270871?text=Hola!%0AServicio del día 21-04%0A *Cliente:* COMERCIAL SANDOVAL E HIJOS LTDA */ Cont: * MMAU1465727*/ HR Entrega: *14:00* /Dirección: *SANTA ISABEL 370; LAMPA</v>
      </c>
    </row>
    <row r="2525" spans="1:38" s="15" customFormat="1" ht="16.5" customHeight="1" x14ac:dyDescent="0.2">
      <c r="A2525" s="15">
        <f>ROW(A2524)</f>
        <v>2524</v>
      </c>
      <c r="B2525" s="15">
        <f>IF(J2525=J2524,B2524+1,1)</f>
        <v>21</v>
      </c>
      <c r="C2525" s="15" t="s">
        <v>3906</v>
      </c>
      <c r="D2525" s="25" t="s">
        <v>39</v>
      </c>
      <c r="E2525" s="27">
        <v>74628</v>
      </c>
      <c r="F2525" s="27" t="s">
        <v>3907</v>
      </c>
      <c r="G2525" s="27" t="s">
        <v>41</v>
      </c>
      <c r="H2525" s="27">
        <v>9500</v>
      </c>
      <c r="I2525" s="27" t="s">
        <v>42</v>
      </c>
      <c r="J2525" s="28">
        <v>46133</v>
      </c>
      <c r="K2525" s="26">
        <v>0.41666666666666669</v>
      </c>
      <c r="L2525" s="26"/>
      <c r="M2525" s="27" t="s">
        <v>55</v>
      </c>
      <c r="N2525" s="25">
        <f>IFERROR(VLOOKUP(M2525,Data!$J$1:$K$58,2,0),"")</f>
        <v>56992164782</v>
      </c>
      <c r="O2525" s="27" t="s">
        <v>3908</v>
      </c>
      <c r="P2525" s="27"/>
      <c r="Q2525" s="27" t="s">
        <v>3909</v>
      </c>
      <c r="R2525" s="27" t="s">
        <v>218</v>
      </c>
      <c r="S2525" s="27" t="s">
        <v>55</v>
      </c>
      <c r="T2525" s="27"/>
      <c r="U2525" s="28">
        <v>46133</v>
      </c>
      <c r="X2525" s="27"/>
      <c r="Y2525" s="27"/>
      <c r="Z2525" s="29"/>
      <c r="AA2525" s="29">
        <v>0.3923611111111111</v>
      </c>
      <c r="AB2525" s="29">
        <v>0.44791666666666669</v>
      </c>
      <c r="AC2525" s="30">
        <v>46133</v>
      </c>
      <c r="AD2525" s="15" t="str">
        <f>IF(Tabla2[[#This Row],[HORA ENTREGA]]="DIRECTO","On time", IF(AA2525&lt;&gt;"",IF(Tabla2[[#This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5" s="15" t="str">
        <f>MID(Tabla2[[#This Row],[TIPO]],1,3)</f>
        <v xml:space="preserve">40 </v>
      </c>
      <c r="AF25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COMERCIALIZADORA SWEET HOGAR SPA */ Cont: * HLBU2694610*/ HR Entrega: *10:00* /Dirección: *Las acacias 2469, La Pintana</v>
      </c>
      <c r="AG2525" s="38" t="str">
        <f>IFERROR(HYPERLINK("https://wa.me/"&amp;Tabla2[[#This Row],[CONTACTO]]&amp;"?text="&amp;Tabla2[[#This Row],[Mensaje]],"Enviar mensaje"),"")</f>
        <v>Enviar mensaje</v>
      </c>
      <c r="AH2525" s="15" t="str">
        <f>CONCATENATE(A2525,F2525)</f>
        <v>2524HLBU2694610</v>
      </c>
      <c r="AI2525" s="15" t="str">
        <f>CONCATENATE("ENT-",A2525)</f>
        <v>ENT-2524</v>
      </c>
      <c r="AJ2525" s="15" t="str">
        <f>IF(Tabla2[[#This Row],[Op]]&lt;&gt;"","ENTREGA","")</f>
        <v>ENTREGA</v>
      </c>
      <c r="AK2525" s="40" t="str">
        <f>(Tabla2[[#This Row],[FECHA ENTREGA]]&amp;Tabla2[[#This Row],[HORA ENTREGA]])</f>
        <v>461330,416666666666667</v>
      </c>
      <c r="AL2525" s="34" t="str">
        <f>IFERROR(HYPERLINK("https://wa.me/"&amp;Tabla2[[#This Row],[CONTACTO]]&amp;"?text="&amp;Tabla2[[#This Row],[Mensaje]]),"")</f>
        <v>https://wa.me/56992164782?text=Hola!%0AServicio del día 21-04%0A *Cliente:* COMERCIALIZADORA SWEET HOGAR SPA */ Cont: * HLBU2694610*/ HR Entrega: *10:00* /Dirección: *Las acacias 2469, La Pintana</v>
      </c>
    </row>
    <row r="2526" spans="1:38" s="15" customFormat="1" ht="16.5" customHeight="1" x14ac:dyDescent="0.2">
      <c r="A2526" s="15">
        <f>ROW(A2525)</f>
        <v>2525</v>
      </c>
      <c r="B2526" s="15">
        <f>IF(J2526=J2525,B2525+1,1)</f>
        <v>22</v>
      </c>
      <c r="C2526" s="15" t="s">
        <v>3910</v>
      </c>
      <c r="D2526" s="25" t="s">
        <v>39</v>
      </c>
      <c r="E2526" s="27">
        <v>303766</v>
      </c>
      <c r="F2526" s="27" t="s">
        <v>3911</v>
      </c>
      <c r="G2526" s="27" t="s">
        <v>64</v>
      </c>
      <c r="H2526" s="27">
        <v>9030</v>
      </c>
      <c r="I2526" s="27" t="s">
        <v>42</v>
      </c>
      <c r="J2526" s="28">
        <v>46133</v>
      </c>
      <c r="K2526" s="26">
        <v>0.375</v>
      </c>
      <c r="L2526" s="26" t="s">
        <v>3311</v>
      </c>
      <c r="M2526" s="27" t="s">
        <v>233</v>
      </c>
      <c r="N2526" s="25">
        <f>IFERROR(VLOOKUP(M2526,Data!$J$1:$K$58,2,0),"")</f>
        <v>56998494086</v>
      </c>
      <c r="O2526" s="27" t="s">
        <v>234</v>
      </c>
      <c r="P2526" s="27"/>
      <c r="Q2526" s="27" t="s">
        <v>3912</v>
      </c>
      <c r="R2526" s="27" t="s">
        <v>3913</v>
      </c>
      <c r="S2526" s="27" t="s">
        <v>3157</v>
      </c>
      <c r="T2526" s="27"/>
      <c r="U2526" s="28">
        <v>46133</v>
      </c>
      <c r="X2526" s="27"/>
      <c r="Y2526" s="27"/>
      <c r="Z2526" s="29"/>
      <c r="AA2526" s="29">
        <v>0.37152777777777779</v>
      </c>
      <c r="AB2526" s="29">
        <v>0.42638888888888887</v>
      </c>
      <c r="AC2526" s="30">
        <v>46133</v>
      </c>
      <c r="AD2526" s="15" t="str">
        <f>IF(Tabla2[[#This Row],[HORA ENTREGA]]="DIRECTO","On time", IF(AA2526&lt;&gt;"",IF(Tabla2[[#This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6" s="15" t="str">
        <f>MID(Tabla2[[#This Row],[TIPO]],1,3)</f>
        <v xml:space="preserve">20 </v>
      </c>
      <c r="AF25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DEXIMA S.A. */ Cont: * MRKU7834837*/ HR Entrega: *09:00* /Dirección: *ALCALDE GUZMAN 0121; QUILICURA</v>
      </c>
      <c r="AG2526" s="38" t="str">
        <f>IFERROR(HYPERLINK("https://wa.me/"&amp;Tabla2[[#This Row],[CONTACTO]]&amp;"?text="&amp;Tabla2[[#This Row],[Mensaje]],"Enviar mensaje"),"")</f>
        <v>Enviar mensaje</v>
      </c>
      <c r="AH2526" s="15" t="str">
        <f>CONCATENATE(A2526,F2526)</f>
        <v>2525MRKU7834837</v>
      </c>
      <c r="AI2526" s="15" t="str">
        <f>CONCATENATE("ENT-",A2526)</f>
        <v>ENT-2525</v>
      </c>
      <c r="AJ2526" s="15" t="str">
        <f>IF(Tabla2[[#This Row],[Op]]&lt;&gt;"","ENTREGA","")</f>
        <v>ENTREGA</v>
      </c>
      <c r="AK2526" s="40" t="str">
        <f>(Tabla2[[#This Row],[FECHA ENTREGA]]&amp;Tabla2[[#This Row],[HORA ENTREGA]])</f>
        <v>461330,375</v>
      </c>
      <c r="AL2526" s="34" t="str">
        <f>IFERROR(HYPERLINK("https://wa.me/"&amp;Tabla2[[#This Row],[CONTACTO]]&amp;"?text="&amp;Tabla2[[#This Row],[Mensaje]]),"")</f>
        <v>https://wa.me/56998494086?text=Hola!%0AServicio del día 21-04%0A *Cliente:* DEXIMA S.A. */ Cont: * MRKU7834837*/ HR Entrega: *09:00* /Dirección: *ALCALDE GUZMAN 0121; QUILICURA</v>
      </c>
    </row>
    <row r="2527" spans="1:38" s="15" customFormat="1" ht="16.5" customHeight="1" x14ac:dyDescent="0.2">
      <c r="A2527" s="15">
        <f>ROW(A2526)</f>
        <v>2526</v>
      </c>
      <c r="B2527" s="15">
        <f>IF(J2527=J2526,B2526+1,1)</f>
        <v>23</v>
      </c>
      <c r="C2527" s="15" t="s">
        <v>114</v>
      </c>
      <c r="D2527" s="25" t="s">
        <v>39</v>
      </c>
      <c r="E2527" s="27">
        <v>302332</v>
      </c>
      <c r="F2527" s="27" t="s">
        <v>3914</v>
      </c>
      <c r="G2527" s="27" t="s">
        <v>41</v>
      </c>
      <c r="H2527" s="27"/>
      <c r="I2527" s="27" t="s">
        <v>3915</v>
      </c>
      <c r="J2527" s="28">
        <v>46133</v>
      </c>
      <c r="K2527" s="26">
        <v>0.35416666666666669</v>
      </c>
      <c r="L2527" s="26"/>
      <c r="M2527" s="27" t="s">
        <v>104</v>
      </c>
      <c r="N2527" s="25">
        <f>IFERROR(VLOOKUP(M2527,Data!$J$1:$K$58,2,0),"")</f>
        <v>56966749395</v>
      </c>
      <c r="O2527" s="27" t="s">
        <v>253</v>
      </c>
      <c r="P2527" s="27"/>
      <c r="Q2527" s="27" t="s">
        <v>3916</v>
      </c>
      <c r="R2527" s="27" t="s">
        <v>3917</v>
      </c>
      <c r="S2527" s="27" t="s">
        <v>3352</v>
      </c>
      <c r="T2527" s="27"/>
      <c r="U2527" s="28">
        <v>46133</v>
      </c>
      <c r="X2527" s="27"/>
      <c r="Y2527" s="27"/>
      <c r="Z2527" s="29"/>
      <c r="AA2527" s="29">
        <v>0.2951388888888889</v>
      </c>
      <c r="AB2527" s="29">
        <v>0.51041666666666663</v>
      </c>
      <c r="AC2527" s="30">
        <v>46133</v>
      </c>
      <c r="AD2527" s="15" t="str">
        <f>IF(Tabla2[[#This Row],[HORA ENTREGA]]="DIRECTO","On time", IF(AA2527&lt;&gt;"",IF(Tabla2[[#This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7" s="15" t="str">
        <f>MID(Tabla2[[#This Row],[TIPO]],1,3)</f>
        <v xml:space="preserve">40 </v>
      </c>
      <c r="AF25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FLEX EQUIPOS DE DESCANSO CHILE */ Cont: * HLBU2014219*/ HR Entrega: *08:30* /Dirección: *MERSAN (JOSÉ JOAQUÍN PRIETO 9001, LO ESPEJO. BODEGAS: 7-8-9-10-15-16-17-18)</v>
      </c>
      <c r="AG2527" s="38" t="str">
        <f>IFERROR(HYPERLINK("https://wa.me/"&amp;Tabla2[[#This Row],[CONTACTO]]&amp;"?text="&amp;Tabla2[[#This Row],[Mensaje]],"Enviar mensaje"),"")</f>
        <v>Enviar mensaje</v>
      </c>
      <c r="AH2527" s="15" t="str">
        <f>CONCATENATE(A2527,F2527)</f>
        <v>2526HLBU2014219</v>
      </c>
      <c r="AI2527" s="15" t="str">
        <f>CONCATENATE("ENT-",A2527)</f>
        <v>ENT-2526</v>
      </c>
      <c r="AJ2527" s="15" t="str">
        <f>IF(Tabla2[[#This Row],[Op]]&lt;&gt;"","ENTREGA","")</f>
        <v>ENTREGA</v>
      </c>
      <c r="AK2527" s="40" t="str">
        <f>(Tabla2[[#This Row],[FECHA ENTREGA]]&amp;Tabla2[[#This Row],[HORA ENTREGA]])</f>
        <v>461330,354166666666667</v>
      </c>
      <c r="AL2527" s="34" t="str">
        <f>IFERROR(HYPERLINK("https://wa.me/"&amp;Tabla2[[#This Row],[CONTACTO]]&amp;"?text="&amp;Tabla2[[#This Row],[Mensaje]]),"")</f>
        <v>https://wa.me/56966749395?text=Hola!%0AServicio del día 21-04%0A *Cliente:* FLEX EQUIPOS DE DESCANSO CHILE */ Cont: * HLBU2014219*/ HR Entrega: *08:30* /Dirección: *MERSAN (JOSÉ JOAQUÍN PRIETO 9001, LO ESPEJO. BODEGAS: 7-8-9-10-15-16-17-18)</v>
      </c>
    </row>
    <row r="2528" spans="1:38" s="15" customFormat="1" ht="16.5" customHeight="1" x14ac:dyDescent="0.2">
      <c r="A2528" s="15">
        <f>ROW(A2527)</f>
        <v>2527</v>
      </c>
      <c r="B2528" s="15">
        <f>IF(J2528=J2527,B2527+1,1)</f>
        <v>24</v>
      </c>
      <c r="C2528" s="15" t="s">
        <v>627</v>
      </c>
      <c r="D2528" s="25" t="s">
        <v>39</v>
      </c>
      <c r="E2528" s="27">
        <v>304403</v>
      </c>
      <c r="F2528" s="27" t="s">
        <v>3918</v>
      </c>
      <c r="G2528" s="27" t="s">
        <v>41</v>
      </c>
      <c r="H2528" s="27">
        <v>4688</v>
      </c>
      <c r="I2528" s="27" t="s">
        <v>3919</v>
      </c>
      <c r="J2528" s="28">
        <v>46133</v>
      </c>
      <c r="K2528" s="26">
        <v>0.375</v>
      </c>
      <c r="L2528" s="26"/>
      <c r="M2528" s="27" t="s">
        <v>86</v>
      </c>
      <c r="N2528" s="25">
        <f>IFERROR(VLOOKUP(M2528,Data!$J$1:$K$58,2,0),"")</f>
        <v>56956654384</v>
      </c>
      <c r="O2528" s="27" t="s">
        <v>3920</v>
      </c>
      <c r="P2528" s="27"/>
      <c r="Q2528" s="27" t="s">
        <v>3921</v>
      </c>
      <c r="R2528" s="27" t="s">
        <v>183</v>
      </c>
      <c r="S2528" s="27" t="s">
        <v>3152</v>
      </c>
      <c r="T2528" s="27"/>
      <c r="U2528" s="28">
        <v>46133</v>
      </c>
      <c r="X2528" s="27"/>
      <c r="Y2528" s="27"/>
      <c r="Z2528" s="29"/>
      <c r="AA2528" s="29">
        <v>0.37569444444444444</v>
      </c>
      <c r="AB2528" s="29">
        <v>0.46111111111111114</v>
      </c>
      <c r="AC2528" s="30">
        <v>46133</v>
      </c>
      <c r="AD2528" s="15" t="str">
        <f>IF(Tabla2[[#This Row],[HORA ENTREGA]]="DIRECTO","On time", IF(AA2528&lt;&gt;"",IF(Tabla2[[#This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8" s="15" t="str">
        <f>MID(Tabla2[[#This Row],[TIPO]],1,3)</f>
        <v xml:space="preserve">40 </v>
      </c>
      <c r="AF25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GENERACION SERVICIO Y ARRIENDO SPA */ Cont: * TRHU7007135*/ HR Entrega: *09:00* /Dirección: *Arturo Prat 143; la Cisterna</v>
      </c>
      <c r="AG2528" s="38" t="str">
        <f>IFERROR(HYPERLINK("https://wa.me/"&amp;Tabla2[[#This Row],[CONTACTO]]&amp;"?text="&amp;Tabla2[[#This Row],[Mensaje]],"Enviar mensaje"),"")</f>
        <v>Enviar mensaje</v>
      </c>
      <c r="AH2528" s="15" t="str">
        <f>CONCATENATE(A2528,F2528)</f>
        <v>2527TRHU7007135</v>
      </c>
      <c r="AI2528" s="15" t="str">
        <f>CONCATENATE("ENT-",A2528)</f>
        <v>ENT-2527</v>
      </c>
      <c r="AJ2528" s="15" t="str">
        <f>IF(Tabla2[[#This Row],[Op]]&lt;&gt;"","ENTREGA","")</f>
        <v>ENTREGA</v>
      </c>
      <c r="AK2528" s="40" t="str">
        <f>(Tabla2[[#This Row],[FECHA ENTREGA]]&amp;Tabla2[[#This Row],[HORA ENTREGA]])</f>
        <v>461330,375</v>
      </c>
      <c r="AL2528" s="34" t="str">
        <f>IFERROR(HYPERLINK("https://wa.me/"&amp;Tabla2[[#This Row],[CONTACTO]]&amp;"?text="&amp;Tabla2[[#This Row],[Mensaje]]),"")</f>
        <v>https://wa.me/56956654384?text=Hola!%0AServicio del día 21-04%0A *Cliente:* GENERACION SERVICIO Y ARRIENDO SPA */ Cont: * TRHU7007135*/ HR Entrega: *09:00* /Dirección: *Arturo Prat 143; la Cisterna</v>
      </c>
    </row>
    <row r="2529" spans="1:38" s="15" customFormat="1" ht="16.5" customHeight="1" x14ac:dyDescent="0.2">
      <c r="A2529" s="15">
        <f>ROW(A2528)</f>
        <v>2528</v>
      </c>
      <c r="B2529" s="15">
        <f>IF(J2529=J2528,B2528+1,1)</f>
        <v>25</v>
      </c>
      <c r="C2529" s="15" t="s">
        <v>483</v>
      </c>
      <c r="D2529" s="25" t="s">
        <v>39</v>
      </c>
      <c r="E2529" s="27">
        <v>1287471</v>
      </c>
      <c r="F2529" s="27" t="s">
        <v>3922</v>
      </c>
      <c r="G2529" s="27" t="s">
        <v>41</v>
      </c>
      <c r="H2529" s="27">
        <v>16899</v>
      </c>
      <c r="I2529" s="27" t="s">
        <v>42</v>
      </c>
      <c r="J2529" s="28">
        <v>46133</v>
      </c>
      <c r="K2529" s="26">
        <v>0.35416666666666669</v>
      </c>
      <c r="L2529" s="26"/>
      <c r="M2529" s="27" t="s">
        <v>45</v>
      </c>
      <c r="N2529" s="25">
        <f>IFERROR(VLOOKUP(M2529,Data!$J$1:$K$58,2,0),"")</f>
        <v>56950981572</v>
      </c>
      <c r="O2529" s="27" t="s">
        <v>3661</v>
      </c>
      <c r="P2529" s="27"/>
      <c r="Q2529" s="27" t="s">
        <v>3923</v>
      </c>
      <c r="R2529" s="27" t="s">
        <v>69</v>
      </c>
      <c r="S2529" s="27" t="s">
        <v>3266</v>
      </c>
      <c r="T2529" s="27"/>
      <c r="U2529" s="28">
        <v>46133</v>
      </c>
      <c r="X2529" s="27"/>
      <c r="Y2529" s="27"/>
      <c r="Z2529" s="29"/>
      <c r="AA2529" s="29">
        <v>0.34444444444444444</v>
      </c>
      <c r="AB2529" s="29">
        <v>0.3888888888888889</v>
      </c>
      <c r="AC2529" s="30">
        <v>46133</v>
      </c>
      <c r="AD2529" s="15" t="str">
        <f>IF(Tabla2[[#This Row],[HORA ENTREGA]]="DIRECTO","On time", IF(AA2529&lt;&gt;"",IF(Tabla2[[#This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29" s="15" t="str">
        <f>MID(Tabla2[[#This Row],[TIPO]],1,3)</f>
        <v xml:space="preserve">40 </v>
      </c>
      <c r="AF25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IDEAL S A */ Cont: * BEAU4553064*/ HR Entrega: *08:30* /Dirección: *BODEGA AGUNSA, AVENIDA LA MONTAÑA 1550  (INGRESO PORTERIA A)</v>
      </c>
      <c r="AG2529" s="38" t="str">
        <f>IFERROR(HYPERLINK("https://wa.me/"&amp;Tabla2[[#This Row],[CONTACTO]]&amp;"?text="&amp;Tabla2[[#This Row],[Mensaje]],"Enviar mensaje"),"")</f>
        <v>Enviar mensaje</v>
      </c>
      <c r="AH2529" s="15" t="str">
        <f>CONCATENATE(A2529,F2529)</f>
        <v>2528BEAU4553064</v>
      </c>
      <c r="AI2529" s="15" t="str">
        <f>CONCATENATE("ENT-",A2529)</f>
        <v>ENT-2528</v>
      </c>
      <c r="AJ2529" s="15" t="str">
        <f>IF(Tabla2[[#This Row],[Op]]&lt;&gt;"","ENTREGA","")</f>
        <v>ENTREGA</v>
      </c>
      <c r="AK2529" s="40" t="str">
        <f>(Tabla2[[#This Row],[FECHA ENTREGA]]&amp;Tabla2[[#This Row],[HORA ENTREGA]])</f>
        <v>461330,354166666666667</v>
      </c>
      <c r="AL2529" s="34" t="str">
        <f>IFERROR(HYPERLINK("https://wa.me/"&amp;Tabla2[[#This Row],[CONTACTO]]&amp;"?text="&amp;Tabla2[[#This Row],[Mensaje]]),"")</f>
        <v>https://wa.me/56950981572?text=Hola!%0AServicio del día 21-04%0A *Cliente:* IDEAL S A */ Cont: * BEAU4553064*/ HR Entrega: *08:30* /Dirección: *BODEGA AGUNSA, AVENIDA LA MONTAÑA 1550  (INGRESO PORTERIA A)</v>
      </c>
    </row>
    <row r="2530" spans="1:38" s="15" customFormat="1" ht="16.5" customHeight="1" x14ac:dyDescent="0.2">
      <c r="A2530" s="15">
        <f>ROW(A2529)</f>
        <v>2529</v>
      </c>
      <c r="B2530" s="15">
        <f>IF(J2530=J2529,B2529+1,1)</f>
        <v>26</v>
      </c>
      <c r="C2530" s="15" t="s">
        <v>166</v>
      </c>
      <c r="D2530" s="25" t="s">
        <v>39</v>
      </c>
      <c r="E2530" s="27">
        <v>883105</v>
      </c>
      <c r="F2530" s="27" t="s">
        <v>3924</v>
      </c>
      <c r="G2530" s="27" t="s">
        <v>41</v>
      </c>
      <c r="H2530" s="27">
        <v>26000</v>
      </c>
      <c r="I2530" s="27" t="s">
        <v>42</v>
      </c>
      <c r="J2530" s="28">
        <v>46133</v>
      </c>
      <c r="K2530" s="26">
        <v>0.5</v>
      </c>
      <c r="L2530" s="26"/>
      <c r="M2530" s="27" t="s">
        <v>133</v>
      </c>
      <c r="N2530" s="25">
        <f>IFERROR(VLOOKUP(M2530,Data!$J$1:$K$58,2,0),"")</f>
        <v>56953801607</v>
      </c>
      <c r="O2530" s="27" t="s">
        <v>3925</v>
      </c>
      <c r="P2530" s="27"/>
      <c r="Q2530" s="27" t="s">
        <v>3147</v>
      </c>
      <c r="R2530" s="27" t="s">
        <v>446</v>
      </c>
      <c r="S2530" s="27" t="s">
        <v>133</v>
      </c>
      <c r="T2530" s="27"/>
      <c r="U2530" s="28">
        <v>46133</v>
      </c>
      <c r="X2530" s="27"/>
      <c r="Y2530" s="27"/>
      <c r="Z2530" s="29"/>
      <c r="AA2530" s="29">
        <v>0.43402777777777779</v>
      </c>
      <c r="AB2530" s="29">
        <v>0.65625</v>
      </c>
      <c r="AC2530" s="30">
        <v>46133</v>
      </c>
      <c r="AD2530" s="15" t="str">
        <f>IF(Tabla2[[#This Row],[HORA ENTREGA]]="DIRECTO","On time", IF(AA2530&lt;&gt;"",IF(Tabla2[[#This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0" s="15" t="str">
        <f>MID(Tabla2[[#This Row],[TIPO]],1,3)</f>
        <v xml:space="preserve">40 </v>
      </c>
      <c r="AF25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IMPORTADORA Y COMERCIALIZADORA BZ SPA */ Cont: * ONEU7654329*/ HR Entrega: *12:00* /Dirección: *PUERTO MADERO 9710, X36. PUDAHUEL. </v>
      </c>
      <c r="AG2530" s="38" t="str">
        <f>IFERROR(HYPERLINK("https://wa.me/"&amp;Tabla2[[#This Row],[CONTACTO]]&amp;"?text="&amp;Tabla2[[#This Row],[Mensaje]],"Enviar mensaje"),"")</f>
        <v>Enviar mensaje</v>
      </c>
      <c r="AH2530" s="15" t="str">
        <f>CONCATENATE(A2530,F2530)</f>
        <v>2529ONEU7654329</v>
      </c>
      <c r="AI2530" s="15" t="str">
        <f>CONCATENATE("ENT-",A2530)</f>
        <v>ENT-2529</v>
      </c>
      <c r="AJ2530" s="15" t="str">
        <f>IF(Tabla2[[#This Row],[Op]]&lt;&gt;"","ENTREGA","")</f>
        <v>ENTREGA</v>
      </c>
      <c r="AK2530" s="40" t="str">
        <f>(Tabla2[[#This Row],[FECHA ENTREGA]]&amp;Tabla2[[#This Row],[HORA ENTREGA]])</f>
        <v>461330,5</v>
      </c>
      <c r="AL2530" s="34" t="str">
        <f>IFERROR(HYPERLINK("https://wa.me/"&amp;Tabla2[[#This Row],[CONTACTO]]&amp;"?text="&amp;Tabla2[[#This Row],[Mensaje]]),"")</f>
        <v>https://wa.me/56953801607?text=Hola!%0AServicio del día 21-04%0A *Cliente:* IMPORTADORA Y COMERCIALIZADORA BZ SPA */ Cont: * ONEU7654329*/ HR Entrega: *12:00* /Dirección: *PUERTO MADERO 9710, X36. PUDAHUEL. </v>
      </c>
    </row>
    <row r="2531" spans="1:38" s="15" customFormat="1" ht="16.5" customHeight="1" x14ac:dyDescent="0.2">
      <c r="A2531" s="15">
        <f>ROW(A2530)</f>
        <v>2530</v>
      </c>
      <c r="B2531" s="15">
        <f>IF(J2531=J2530,B2530+1,1)</f>
        <v>27</v>
      </c>
      <c r="C2531" s="15" t="s">
        <v>204</v>
      </c>
      <c r="D2531" s="25" t="s">
        <v>39</v>
      </c>
      <c r="E2531" s="27">
        <v>1183606</v>
      </c>
      <c r="F2531" s="27" t="s">
        <v>3926</v>
      </c>
      <c r="G2531" s="27" t="s">
        <v>465</v>
      </c>
      <c r="H2531" s="27">
        <v>30200</v>
      </c>
      <c r="I2531" s="27" t="s">
        <v>42</v>
      </c>
      <c r="J2531" s="28">
        <v>46133</v>
      </c>
      <c r="K2531" s="26">
        <v>0.35416666666666669</v>
      </c>
      <c r="L2531" s="26"/>
      <c r="M2531" s="27" t="s">
        <v>164</v>
      </c>
      <c r="N2531" s="25">
        <f>IFERROR(VLOOKUP(M2531,Data!$J$1:$K$58,2,0),"")</f>
        <v>56967398822</v>
      </c>
      <c r="O2531" s="27" t="s">
        <v>3927</v>
      </c>
      <c r="P2531" s="27"/>
      <c r="Q2531" s="27" t="s">
        <v>207</v>
      </c>
      <c r="R2531" s="27" t="s">
        <v>1994</v>
      </c>
      <c r="S2531" s="27" t="s">
        <v>164</v>
      </c>
      <c r="T2531" s="27"/>
      <c r="U2531" s="28">
        <v>46133</v>
      </c>
      <c r="X2531" s="27"/>
      <c r="Y2531" s="27"/>
      <c r="Z2531" s="29"/>
      <c r="AA2531" s="29">
        <v>0.29305555555555557</v>
      </c>
      <c r="AB2531" s="29">
        <v>0.48958333333333331</v>
      </c>
      <c r="AC2531" s="30">
        <v>46133</v>
      </c>
      <c r="AD2531" s="15" t="str">
        <f>IF(Tabla2[[#This Row],[HORA ENTREGA]]="DIRECTO","On time", IF(AA2531&lt;&gt;"",IF(Tabla2[[#This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1" s="15" t="str">
        <f>MID(Tabla2[[#This Row],[TIPO]],1,3)</f>
        <v xml:space="preserve">40 </v>
      </c>
      <c r="AF25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OXIQUIM S A */ Cont: * whsu8412778*/ HR Entrega: *08:30* /Dirección: *CAÑAVERAL 901; QUILICURA </v>
      </c>
      <c r="AG2531" s="38" t="str">
        <f>IFERROR(HYPERLINK("https://wa.me/"&amp;Tabla2[[#This Row],[CONTACTO]]&amp;"?text="&amp;Tabla2[[#This Row],[Mensaje]],"Enviar mensaje"),"")</f>
        <v>Enviar mensaje</v>
      </c>
      <c r="AH2531" s="15" t="str">
        <f>CONCATENATE(A2531,F2531)</f>
        <v>2530whsu8412778</v>
      </c>
      <c r="AI2531" s="15" t="str">
        <f>CONCATENATE("ENT-",A2531)</f>
        <v>ENT-2530</v>
      </c>
      <c r="AJ2531" s="15" t="str">
        <f>IF(Tabla2[[#This Row],[Op]]&lt;&gt;"","ENTREGA","")</f>
        <v>ENTREGA</v>
      </c>
      <c r="AK2531" s="40" t="str">
        <f>(Tabla2[[#This Row],[FECHA ENTREGA]]&amp;Tabla2[[#This Row],[HORA ENTREGA]])</f>
        <v>461330,354166666666667</v>
      </c>
      <c r="AL2531" s="34" t="str">
        <f>IFERROR(HYPERLINK("https://wa.me/"&amp;Tabla2[[#This Row],[CONTACTO]]&amp;"?text="&amp;Tabla2[[#This Row],[Mensaje]]),"")</f>
        <v xml:space="preserve">https://wa.me/56967398822?text=Hola!%0AServicio del día 21-04%0A *Cliente:* OXIQUIM S A */ Cont: * whsu8412778*/ HR Entrega: *08:30* /Dirección: *CAÑAVERAL 901; QUILICURA </v>
      </c>
    </row>
    <row r="2532" spans="1:38" s="15" customFormat="1" ht="16.5" customHeight="1" x14ac:dyDescent="0.2">
      <c r="A2532" s="15">
        <f>ROW(A2531)</f>
        <v>2531</v>
      </c>
      <c r="B2532" s="15">
        <f>IF(J2532=J2531,B2531+1,1)</f>
        <v>28</v>
      </c>
      <c r="C2532" s="15" t="s">
        <v>204</v>
      </c>
      <c r="D2532" s="25" t="s">
        <v>39</v>
      </c>
      <c r="E2532" s="27">
        <v>1191186</v>
      </c>
      <c r="F2532" s="27" t="s">
        <v>3928</v>
      </c>
      <c r="G2532" s="27" t="s">
        <v>64</v>
      </c>
      <c r="H2532" s="27">
        <v>24600</v>
      </c>
      <c r="I2532" s="27" t="s">
        <v>42</v>
      </c>
      <c r="J2532" s="28">
        <v>46133</v>
      </c>
      <c r="K2532" s="26">
        <v>0.60416666666666663</v>
      </c>
      <c r="L2532" s="26"/>
      <c r="M2532" s="27" t="s">
        <v>233</v>
      </c>
      <c r="N2532" s="25">
        <f>IFERROR(VLOOKUP(M2532,Data!$J$1:$K$58,2,0),"")</f>
        <v>56998494086</v>
      </c>
      <c r="O2532" s="27" t="s">
        <v>234</v>
      </c>
      <c r="P2532" s="27"/>
      <c r="Q2532" s="27" t="s">
        <v>3929</v>
      </c>
      <c r="R2532" s="27" t="s">
        <v>1994</v>
      </c>
      <c r="S2532" s="27" t="s">
        <v>3157</v>
      </c>
      <c r="T2532" s="27"/>
      <c r="U2532" s="28">
        <v>46133</v>
      </c>
      <c r="X2532" s="27"/>
      <c r="Y2532" s="27"/>
      <c r="Z2532" s="29"/>
      <c r="AA2532" s="29">
        <v>0.65277777777777779</v>
      </c>
      <c r="AB2532" s="29">
        <v>0.69097222222222221</v>
      </c>
      <c r="AC2532" s="30">
        <v>46133</v>
      </c>
      <c r="AD2532" s="15" t="str">
        <f>IF(Tabla2[[#This Row],[HORA ENTREGA]]="DIRECTO","On time", IF(AA2532&lt;&gt;"",IF(Tabla2[[#This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32" s="15" t="str">
        <f>MID(Tabla2[[#This Row],[TIPO]],1,3)</f>
        <v xml:space="preserve">20 </v>
      </c>
      <c r="AF25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OXIQUIM S A */ Cont: * MSBU3205162*/ HR Entrega: *14:30* /Dirección: *MEGALOGISTICA NOVICIADO - CAM. EL NOVICIADO 1107, LAMPA</v>
      </c>
      <c r="AG2532" s="38" t="str">
        <f>IFERROR(HYPERLINK("https://wa.me/"&amp;Tabla2[[#This Row],[CONTACTO]]&amp;"?text="&amp;Tabla2[[#This Row],[Mensaje]],"Enviar mensaje"),"")</f>
        <v>Enviar mensaje</v>
      </c>
      <c r="AH2532" s="15" t="str">
        <f>CONCATENATE(A2532,F2532)</f>
        <v>2531MSBU3205162</v>
      </c>
      <c r="AI2532" s="15" t="str">
        <f>CONCATENATE("ENT-",A2532)</f>
        <v>ENT-2531</v>
      </c>
      <c r="AJ2532" s="15" t="str">
        <f>IF(Tabla2[[#This Row],[Op]]&lt;&gt;"","ENTREGA","")</f>
        <v>ENTREGA</v>
      </c>
      <c r="AK2532" s="40" t="str">
        <f>(Tabla2[[#This Row],[FECHA ENTREGA]]&amp;Tabla2[[#This Row],[HORA ENTREGA]])</f>
        <v>461330,604166666666667</v>
      </c>
      <c r="AL2532" s="34" t="str">
        <f>IFERROR(HYPERLINK("https://wa.me/"&amp;Tabla2[[#This Row],[CONTACTO]]&amp;"?text="&amp;Tabla2[[#This Row],[Mensaje]]),"")</f>
        <v>https://wa.me/56998494086?text=Hola!%0AServicio del día 21-04%0A *Cliente:* OXIQUIM S A */ Cont: * MSBU3205162*/ HR Entrega: *14:30* /Dirección: *MEGALOGISTICA NOVICIADO - CAM. EL NOVICIADO 1107, LAMPA</v>
      </c>
    </row>
    <row r="2533" spans="1:38" s="15" customFormat="1" ht="16.5" customHeight="1" x14ac:dyDescent="0.2">
      <c r="A2533" s="15">
        <f>ROW(A2532)</f>
        <v>2532</v>
      </c>
      <c r="B2533" s="15">
        <f>IF(J2533=J2532,B2532+1,1)</f>
        <v>29</v>
      </c>
      <c r="C2533" s="15" t="s">
        <v>204</v>
      </c>
      <c r="D2533" s="25" t="s">
        <v>39</v>
      </c>
      <c r="E2533" s="27">
        <v>1191186</v>
      </c>
      <c r="F2533" s="27" t="s">
        <v>3930</v>
      </c>
      <c r="G2533" s="27" t="s">
        <v>64</v>
      </c>
      <c r="H2533" s="27">
        <v>24600</v>
      </c>
      <c r="I2533" s="27" t="s">
        <v>171</v>
      </c>
      <c r="J2533" s="28">
        <v>46133</v>
      </c>
      <c r="K2533" s="26">
        <v>0.64583333333333337</v>
      </c>
      <c r="L2533" s="26"/>
      <c r="M2533" s="27" t="s">
        <v>172</v>
      </c>
      <c r="N2533" s="25">
        <f>IFERROR(VLOOKUP(M2533,Data!$J$1:$K$58,2,0),"")</f>
        <v>56985215946</v>
      </c>
      <c r="O2533" s="27" t="s">
        <v>3931</v>
      </c>
      <c r="P2533" s="27"/>
      <c r="Q2533" s="27" t="s">
        <v>3929</v>
      </c>
      <c r="R2533" s="27" t="s">
        <v>1994</v>
      </c>
      <c r="S2533" s="27" t="s">
        <v>172</v>
      </c>
      <c r="T2533" s="27"/>
      <c r="U2533" s="28">
        <v>46133</v>
      </c>
      <c r="X2533" s="27"/>
      <c r="Y2533" s="27"/>
      <c r="Z2533" s="29"/>
      <c r="AA2533" s="29">
        <v>0.39166666666666666</v>
      </c>
      <c r="AB2533" s="29">
        <v>0.4513888888888889</v>
      </c>
      <c r="AC2533" s="30">
        <v>46133</v>
      </c>
      <c r="AD2533" s="15" t="str">
        <f>IF(Tabla2[[#This Row],[HORA ENTREGA]]="DIRECTO","On time", IF(AA2533&lt;&gt;"",IF(Tabla2[[#This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3" s="15" t="str">
        <f>MID(Tabla2[[#This Row],[TIPO]],1,3)</f>
        <v xml:space="preserve">20 </v>
      </c>
      <c r="AF25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OXIQUIM S A */ Cont: * SEKU1338676*/ HR Entrega: *15:30* /Dirección: *MEGALOGISTICA NOVICIADO - CAM. EL NOVICIADO 1107, LAMPA</v>
      </c>
      <c r="AG2533" s="38" t="str">
        <f>IFERROR(HYPERLINK("https://wa.me/"&amp;Tabla2[[#This Row],[CONTACTO]]&amp;"?text="&amp;Tabla2[[#This Row],[Mensaje]],"Enviar mensaje"),"")</f>
        <v>Enviar mensaje</v>
      </c>
      <c r="AH2533" s="15" t="str">
        <f>CONCATENATE(A2533,F2533)</f>
        <v>2532SEKU1338676</v>
      </c>
      <c r="AI2533" s="15" t="str">
        <f>CONCATENATE("ENT-",A2533)</f>
        <v>ENT-2532</v>
      </c>
      <c r="AJ2533" s="15" t="str">
        <f>IF(Tabla2[[#This Row],[Op]]&lt;&gt;"","ENTREGA","")</f>
        <v>ENTREGA</v>
      </c>
      <c r="AK2533" s="40" t="str">
        <f>(Tabla2[[#This Row],[FECHA ENTREGA]]&amp;Tabla2[[#This Row],[HORA ENTREGA]])</f>
        <v>461330,645833333333333</v>
      </c>
      <c r="AL2533" s="34" t="str">
        <f>IFERROR(HYPERLINK("https://wa.me/"&amp;Tabla2[[#This Row],[CONTACTO]]&amp;"?text="&amp;Tabla2[[#This Row],[Mensaje]]),"")</f>
        <v>https://wa.me/56985215946?text=Hola!%0AServicio del día 21-04%0A *Cliente:* OXIQUIM S A */ Cont: * SEKU1338676*/ HR Entrega: *15:30* /Dirección: *MEGALOGISTICA NOVICIADO - CAM. EL NOVICIADO 1107, LAMPA</v>
      </c>
    </row>
    <row r="2534" spans="1:38" s="15" customFormat="1" ht="16.5" customHeight="1" x14ac:dyDescent="0.2">
      <c r="A2534" s="15">
        <f>ROW(A2533)</f>
        <v>2533</v>
      </c>
      <c r="B2534" s="15">
        <f>IF(J2534=J2533,B2533+1,1)</f>
        <v>30</v>
      </c>
      <c r="C2534" s="15" t="s">
        <v>204</v>
      </c>
      <c r="D2534" s="25" t="s">
        <v>39</v>
      </c>
      <c r="E2534" s="27">
        <v>1189069</v>
      </c>
      <c r="F2534" s="27" t="s">
        <v>3932</v>
      </c>
      <c r="G2534" s="27" t="s">
        <v>64</v>
      </c>
      <c r="H2534" s="27">
        <v>12500</v>
      </c>
      <c r="I2534" s="27" t="s">
        <v>3933</v>
      </c>
      <c r="J2534" s="28">
        <v>46133</v>
      </c>
      <c r="K2534" s="26" t="s">
        <v>290</v>
      </c>
      <c r="L2534" s="26"/>
      <c r="M2534" s="27" t="s">
        <v>158</v>
      </c>
      <c r="N2534" s="25">
        <f>IFERROR(VLOOKUP(M2534,Data!$J$1:$K$58,2,0),"")</f>
        <v>56931745801</v>
      </c>
      <c r="O2534" s="27" t="s">
        <v>3934</v>
      </c>
      <c r="P2534" s="27"/>
      <c r="Q2534" s="27" t="s">
        <v>207</v>
      </c>
      <c r="R2534" s="27" t="s">
        <v>183</v>
      </c>
      <c r="S2534" s="27" t="s">
        <v>158</v>
      </c>
      <c r="T2534" s="27"/>
      <c r="U2534" s="28">
        <v>46133</v>
      </c>
      <c r="X2534" s="27"/>
      <c r="Y2534" s="27"/>
      <c r="Z2534" s="29"/>
      <c r="AA2534" s="29">
        <v>0.46875</v>
      </c>
      <c r="AB2534" s="29">
        <v>0.625</v>
      </c>
      <c r="AC2534" s="30">
        <v>46133</v>
      </c>
      <c r="AD2534" s="15" t="str">
        <f>IF(Tabla2[[#This Row],[HORA ENTREGA]]="DIRECTO","On time", IF(AA2534&lt;&gt;"",IF(Tabla2[[#This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4" s="15" t="str">
        <f>MID(Tabla2[[#This Row],[TIPO]],1,3)</f>
        <v xml:space="preserve">20 </v>
      </c>
      <c r="AF25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OXIQUIM S A */ Cont: * HPCU2982324*/ HR Entrega: *DIRECTO* /Dirección: *CAÑAVERAL 901; QUILICURA </v>
      </c>
      <c r="AG2534" s="38" t="str">
        <f>IFERROR(HYPERLINK("https://wa.me/"&amp;Tabla2[[#This Row],[CONTACTO]]&amp;"?text="&amp;Tabla2[[#This Row],[Mensaje]],"Enviar mensaje"),"")</f>
        <v>Enviar mensaje</v>
      </c>
      <c r="AH2534" s="15" t="str">
        <f>CONCATENATE(A2534,F2534)</f>
        <v>2533HPCU2982324</v>
      </c>
      <c r="AI2534" s="15" t="str">
        <f>CONCATENATE("ENT-",A2534)</f>
        <v>ENT-2533</v>
      </c>
      <c r="AJ2534" s="15" t="str">
        <f>IF(Tabla2[[#This Row],[Op]]&lt;&gt;"","ENTREGA","")</f>
        <v>ENTREGA</v>
      </c>
      <c r="AK2534" s="40" t="str">
        <f>(Tabla2[[#This Row],[FECHA ENTREGA]]&amp;Tabla2[[#This Row],[HORA ENTREGA]])</f>
        <v>46133DIRECTO</v>
      </c>
      <c r="AL2534" s="34" t="str">
        <f>IFERROR(HYPERLINK("https://wa.me/"&amp;Tabla2[[#This Row],[CONTACTO]]&amp;"?text="&amp;Tabla2[[#This Row],[Mensaje]]),"")</f>
        <v xml:space="preserve">https://wa.me/56931745801?text=Hola!%0AServicio del día 21-04%0A *Cliente:* OXIQUIM S A */ Cont: * HPCU2982324*/ HR Entrega: *DIRECTO* /Dirección: *CAÑAVERAL 901; QUILICURA </v>
      </c>
    </row>
    <row r="2535" spans="1:38" s="15" customFormat="1" ht="16.5" customHeight="1" x14ac:dyDescent="0.2">
      <c r="A2535" s="15">
        <f>ROW(A2534)</f>
        <v>2534</v>
      </c>
      <c r="B2535" s="15">
        <f>IF(J2535=J2534,B2534+1,1)</f>
        <v>31</v>
      </c>
      <c r="C2535" s="15" t="s">
        <v>1554</v>
      </c>
      <c r="D2535" s="25" t="s">
        <v>39</v>
      </c>
      <c r="E2535" s="27">
        <v>189226</v>
      </c>
      <c r="F2535" s="27" t="s">
        <v>3935</v>
      </c>
      <c r="G2535" s="27" t="s">
        <v>41</v>
      </c>
      <c r="H2535" s="27">
        <v>28900</v>
      </c>
      <c r="I2535" s="27" t="s">
        <v>42</v>
      </c>
      <c r="J2535" s="28">
        <v>46133</v>
      </c>
      <c r="K2535" s="26">
        <v>0.41666666666666669</v>
      </c>
      <c r="L2535" s="26"/>
      <c r="M2535" s="27" t="s">
        <v>366</v>
      </c>
      <c r="N2535" s="25">
        <f>IFERROR(VLOOKUP(M2535,Data!$J$1:$K$58,2,0),"")</f>
        <v>56967386251</v>
      </c>
      <c r="O2535" s="27" t="s">
        <v>367</v>
      </c>
      <c r="P2535" s="27"/>
      <c r="Q2535" s="27" t="s">
        <v>190</v>
      </c>
      <c r="R2535" s="27" t="s">
        <v>183</v>
      </c>
      <c r="S2535" s="27" t="s">
        <v>366</v>
      </c>
      <c r="T2535" s="27"/>
      <c r="U2535" s="28">
        <v>46133</v>
      </c>
      <c r="X2535" s="27"/>
      <c r="Y2535" s="27"/>
      <c r="Z2535" s="29"/>
      <c r="AA2535" s="29">
        <v>0.33680555555555558</v>
      </c>
      <c r="AB2535" s="29">
        <v>0.45833333333333331</v>
      </c>
      <c r="AC2535" s="30">
        <v>46133</v>
      </c>
      <c r="AD2535" s="15" t="str">
        <f>IF(Tabla2[[#This Row],[HORA ENTREGA]]="DIRECTO","On time", IF(AA2535&lt;&gt;"",IF(Tabla2[[#This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5" s="15" t="str">
        <f>MID(Tabla2[[#This Row],[TIPO]],1,3)</f>
        <v xml:space="preserve">40 </v>
      </c>
      <c r="AF25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PETROQUIMICA DOW */ Cont: * FFAU3654477*/ HR Entrega: *10:00* /Dirección: *AV. MARTA OSSA RUIZ 601 (CAMINO CASAS VIEJAS); MAIPU </v>
      </c>
      <c r="AG2535" s="38" t="str">
        <f>IFERROR(HYPERLINK("https://wa.me/"&amp;Tabla2[[#This Row],[CONTACTO]]&amp;"?text="&amp;Tabla2[[#This Row],[Mensaje]],"Enviar mensaje"),"")</f>
        <v>Enviar mensaje</v>
      </c>
      <c r="AH2535" s="15" t="str">
        <f>CONCATENATE(A2535,F2535)</f>
        <v>2534FFAU3654477</v>
      </c>
      <c r="AI2535" s="15" t="str">
        <f>CONCATENATE("ENT-",A2535)</f>
        <v>ENT-2534</v>
      </c>
      <c r="AJ2535" s="15" t="str">
        <f>IF(Tabla2[[#This Row],[Op]]&lt;&gt;"","ENTREGA","")</f>
        <v>ENTREGA</v>
      </c>
      <c r="AK2535" s="40" t="str">
        <f>(Tabla2[[#This Row],[FECHA ENTREGA]]&amp;Tabla2[[#This Row],[HORA ENTREGA]])</f>
        <v>461330,416666666666667</v>
      </c>
      <c r="AL2535" s="34" t="str">
        <f>IFERROR(HYPERLINK("https://wa.me/"&amp;Tabla2[[#This Row],[CONTACTO]]&amp;"?text="&amp;Tabla2[[#This Row],[Mensaje]]),"")</f>
        <v xml:space="preserve">https://wa.me/56967386251?text=Hola!%0AServicio del día 21-04%0A *Cliente:* PETROQUIMICA DOW */ Cont: * FFAU3654477*/ HR Entrega: *10:00* /Dirección: *AV. MARTA OSSA RUIZ 601 (CAMINO CASAS VIEJAS); MAIPU </v>
      </c>
    </row>
    <row r="2536" spans="1:38" s="15" customFormat="1" ht="16.5" customHeight="1" x14ac:dyDescent="0.2">
      <c r="A2536" s="15">
        <f>ROW(A2535)</f>
        <v>2535</v>
      </c>
      <c r="B2536" s="15">
        <f>IF(J2536=J2535,B2535+1,1)</f>
        <v>32</v>
      </c>
      <c r="C2536" s="15" t="s">
        <v>1554</v>
      </c>
      <c r="D2536" s="25" t="s">
        <v>39</v>
      </c>
      <c r="E2536" s="27">
        <v>189226</v>
      </c>
      <c r="F2536" s="27" t="s">
        <v>3936</v>
      </c>
      <c r="G2536" s="27" t="s">
        <v>41</v>
      </c>
      <c r="H2536" s="27">
        <v>28900</v>
      </c>
      <c r="I2536" s="27" t="s">
        <v>42</v>
      </c>
      <c r="J2536" s="28">
        <v>46133</v>
      </c>
      <c r="K2536" s="26">
        <v>0.41666666666666669</v>
      </c>
      <c r="L2536" s="26"/>
      <c r="M2536" s="27" t="s">
        <v>3177</v>
      </c>
      <c r="N2536" s="25" t="str">
        <f>IFERROR(VLOOKUP(M2536,Data!$J$1:$K$58,2,0),"")</f>
        <v/>
      </c>
      <c r="O2536" s="27" t="s">
        <v>3937</v>
      </c>
      <c r="P2536" s="27"/>
      <c r="Q2536" s="27" t="s">
        <v>190</v>
      </c>
      <c r="R2536" s="27" t="s">
        <v>183</v>
      </c>
      <c r="S2536" s="27" t="s">
        <v>3177</v>
      </c>
      <c r="T2536" s="27"/>
      <c r="U2536" s="28">
        <v>46133</v>
      </c>
      <c r="X2536" s="27"/>
      <c r="Y2536" s="27"/>
      <c r="Z2536" s="29"/>
      <c r="AA2536" s="29">
        <v>0.39930555555555558</v>
      </c>
      <c r="AB2536" s="29">
        <v>0.51736111111111116</v>
      </c>
      <c r="AC2536" s="30">
        <v>46133</v>
      </c>
      <c r="AD2536" s="15" t="str">
        <f>IF(Tabla2[[#This Row],[HORA ENTREGA]]="DIRECTO","On time", IF(AA2536&lt;&gt;"",IF(Tabla2[[#This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6" s="15" t="str">
        <f>MID(Tabla2[[#This Row],[TIPO]],1,3)</f>
        <v xml:space="preserve">40 </v>
      </c>
      <c r="AF25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21-04%0A *Cliente:* PETROQUIMICA DOW */ Cont: * CXDU1665803*/ HR Entrega: *10:00* /Dirección: *AV. MARTA OSSA RUIZ 601 (CAMINO CASAS VIEJAS); MAIPU </v>
      </c>
      <c r="AG2536" s="38" t="str">
        <f>IFERROR(HYPERLINK("https://wa.me/"&amp;Tabla2[[#This Row],[CONTACTO]]&amp;"?text="&amp;Tabla2[[#This Row],[Mensaje]],"Enviar mensaje"),"")</f>
        <v>Enviar mensaje</v>
      </c>
      <c r="AH2536" s="15" t="str">
        <f>CONCATENATE(A2536,F2536)</f>
        <v>2535CXDU1665803</v>
      </c>
      <c r="AI2536" s="15" t="str">
        <f>CONCATENATE("ENT-",A2536)</f>
        <v>ENT-2535</v>
      </c>
      <c r="AJ2536" s="15" t="str">
        <f>IF(Tabla2[[#This Row],[Op]]&lt;&gt;"","ENTREGA","")</f>
        <v>ENTREGA</v>
      </c>
      <c r="AK2536" s="40" t="str">
        <f>(Tabla2[[#This Row],[FECHA ENTREGA]]&amp;Tabla2[[#This Row],[HORA ENTREGA]])</f>
        <v>461330,416666666666667</v>
      </c>
      <c r="AL2536" s="34" t="str">
        <f>IFERROR(HYPERLINK("https://wa.me/"&amp;Tabla2[[#This Row],[CONTACTO]]&amp;"?text="&amp;Tabla2[[#This Row],[Mensaje]]),"")</f>
        <v xml:space="preserve">https://wa.me/?text=Hola!%0AServicio del día 21-04%0A *Cliente:* PETROQUIMICA DOW */ Cont: * CXDU1665803*/ HR Entrega: *10:00* /Dirección: *AV. MARTA OSSA RUIZ 601 (CAMINO CASAS VIEJAS); MAIPU </v>
      </c>
    </row>
    <row r="2537" spans="1:38" s="15" customFormat="1" ht="16.5" customHeight="1" x14ac:dyDescent="0.2">
      <c r="A2537" s="15">
        <f>ROW(A2536)</f>
        <v>2536</v>
      </c>
      <c r="B2537" s="15">
        <f>IF(J2537=J2536,B2536+1,1)</f>
        <v>33</v>
      </c>
      <c r="C2537" s="15" t="s">
        <v>3160</v>
      </c>
      <c r="D2537" s="25" t="s">
        <v>39</v>
      </c>
      <c r="E2537" s="27"/>
      <c r="F2537" s="27" t="s">
        <v>3938</v>
      </c>
      <c r="G2537" s="27" t="s">
        <v>41</v>
      </c>
      <c r="H2537" s="27"/>
      <c r="I2537" s="27"/>
      <c r="J2537" s="28">
        <v>46133</v>
      </c>
      <c r="K2537" s="26">
        <v>0.33333333333333331</v>
      </c>
      <c r="L2537" s="26"/>
      <c r="M2537" s="27" t="s">
        <v>66</v>
      </c>
      <c r="N2537" s="25">
        <f>IFERROR(VLOOKUP(M2537,Data!$J$1:$K$58,2,0),"")</f>
        <v>56993389870</v>
      </c>
      <c r="O2537" s="27" t="s">
        <v>3939</v>
      </c>
      <c r="P2537" s="27"/>
      <c r="Q2537" s="27" t="s">
        <v>3163</v>
      </c>
      <c r="R2537" s="27" t="s">
        <v>2126</v>
      </c>
      <c r="S2537" s="27" t="s">
        <v>66</v>
      </c>
      <c r="T2537" s="27"/>
      <c r="U2537" s="28">
        <v>46133</v>
      </c>
      <c r="X2537" s="27"/>
      <c r="Y2537" s="27"/>
      <c r="Z2537" s="29"/>
      <c r="AA2537" s="29">
        <v>0.29236111111111113</v>
      </c>
      <c r="AB2537" s="29">
        <v>0.3576388888888889</v>
      </c>
      <c r="AC2537" s="30">
        <v>46133</v>
      </c>
      <c r="AD2537" s="15" t="str">
        <f>IF(Tabla2[[#This Row],[HORA ENTREGA]]="DIRECTO","On time", IF(AA2537&lt;&gt;"",IF(Tabla2[[#This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7" s="15" t="str">
        <f>MID(Tabla2[[#This Row],[TIPO]],1,3)</f>
        <v xml:space="preserve">40 </v>
      </c>
      <c r="AF25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PRODALAM S.A. */ Cont: * FANU1451807*/ HR Entrega: *08:00* /Dirección: *ALBERTO PEPPER 1610, RENCA.</v>
      </c>
      <c r="AG2537" s="38" t="str">
        <f>IFERROR(HYPERLINK("https://wa.me/"&amp;Tabla2[[#This Row],[CONTACTO]]&amp;"?text="&amp;Tabla2[[#This Row],[Mensaje]],"Enviar mensaje"),"")</f>
        <v>Enviar mensaje</v>
      </c>
      <c r="AH2537" s="15" t="str">
        <f>CONCATENATE(A2537,F2537)</f>
        <v>2536FANU1451807</v>
      </c>
      <c r="AI2537" s="15" t="str">
        <f>CONCATENATE("ENT-",A2537)</f>
        <v>ENT-2536</v>
      </c>
      <c r="AJ2537" s="15" t="str">
        <f>IF(Tabla2[[#This Row],[Op]]&lt;&gt;"","ENTREGA","")</f>
        <v>ENTREGA</v>
      </c>
      <c r="AK2537" s="40" t="str">
        <f>(Tabla2[[#This Row],[FECHA ENTREGA]]&amp;Tabla2[[#This Row],[HORA ENTREGA]])</f>
        <v>461330,333333333333333</v>
      </c>
      <c r="AL2537" s="34" t="str">
        <f>IFERROR(HYPERLINK("https://wa.me/"&amp;Tabla2[[#This Row],[CONTACTO]]&amp;"?text="&amp;Tabla2[[#This Row],[Mensaje]]),"")</f>
        <v>https://wa.me/56993389870?text=Hola!%0AServicio del día 21-04%0A *Cliente:* PRODALAM S.A. */ Cont: * FANU1451807*/ HR Entrega: *08:00* /Dirección: *ALBERTO PEPPER 1610, RENCA.</v>
      </c>
    </row>
    <row r="2538" spans="1:38" s="15" customFormat="1" ht="16.5" customHeight="1" x14ac:dyDescent="0.2">
      <c r="A2538" s="15">
        <f>ROW(A2537)</f>
        <v>2537</v>
      </c>
      <c r="B2538" s="15">
        <f>IF(J2538=J2537,B2537+1,1)</f>
        <v>34</v>
      </c>
      <c r="C2538" s="15" t="s">
        <v>3160</v>
      </c>
      <c r="D2538" s="25" t="s">
        <v>39</v>
      </c>
      <c r="E2538" s="27"/>
      <c r="F2538" s="27" t="s">
        <v>3940</v>
      </c>
      <c r="G2538" s="27" t="s">
        <v>41</v>
      </c>
      <c r="H2538" s="27"/>
      <c r="I2538" s="27"/>
      <c r="J2538" s="28">
        <v>46133</v>
      </c>
      <c r="K2538" s="26">
        <v>0.375</v>
      </c>
      <c r="L2538" s="26"/>
      <c r="M2538" s="27" t="s">
        <v>147</v>
      </c>
      <c r="N2538" s="25">
        <f>IFERROR(VLOOKUP(M2538,Data!$J$1:$K$58,2,0),"")</f>
        <v>56935532735</v>
      </c>
      <c r="O2538" s="27" t="s">
        <v>3839</v>
      </c>
      <c r="P2538" s="27"/>
      <c r="Q2538" s="27" t="s">
        <v>3163</v>
      </c>
      <c r="R2538" s="27" t="s">
        <v>69</v>
      </c>
      <c r="S2538" s="27" t="s">
        <v>147</v>
      </c>
      <c r="T2538" s="27"/>
      <c r="U2538" s="28">
        <v>46133</v>
      </c>
      <c r="X2538" s="27"/>
      <c r="Y2538" s="27"/>
      <c r="Z2538" s="29"/>
      <c r="AA2538" s="29">
        <v>0.33333333333333331</v>
      </c>
      <c r="AB2538" s="29">
        <v>0.42708333333333331</v>
      </c>
      <c r="AC2538" s="30">
        <v>46133</v>
      </c>
      <c r="AD2538" s="15" t="str">
        <f>IF(Tabla2[[#This Row],[HORA ENTREGA]]="DIRECTO","On time", IF(AA2538&lt;&gt;"",IF(Tabla2[[#This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38" s="15" t="str">
        <f>MID(Tabla2[[#This Row],[TIPO]],1,3)</f>
        <v xml:space="preserve">40 </v>
      </c>
      <c r="AF25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PRODALAM S.A. */ Cont: * HAMU1308693*/ HR Entrega: *09:00* /Dirección: *ALBERTO PEPPER 1610, RENCA.</v>
      </c>
      <c r="AG2538" s="38" t="str">
        <f>IFERROR(HYPERLINK("https://wa.me/"&amp;Tabla2[[#This Row],[CONTACTO]]&amp;"?text="&amp;Tabla2[[#This Row],[Mensaje]],"Enviar mensaje"),"")</f>
        <v>Enviar mensaje</v>
      </c>
      <c r="AH2538" s="15" t="str">
        <f>CONCATENATE(A2538,F2538)</f>
        <v>2537HAMU1308693</v>
      </c>
      <c r="AI2538" s="15" t="str">
        <f>CONCATENATE("ENT-",A2538)</f>
        <v>ENT-2537</v>
      </c>
      <c r="AJ2538" s="15" t="str">
        <f>IF(Tabla2[[#This Row],[Op]]&lt;&gt;"","ENTREGA","")</f>
        <v>ENTREGA</v>
      </c>
      <c r="AK2538" s="40" t="str">
        <f>(Tabla2[[#This Row],[FECHA ENTREGA]]&amp;Tabla2[[#This Row],[HORA ENTREGA]])</f>
        <v>461330,375</v>
      </c>
      <c r="AL2538" s="34" t="str">
        <f>IFERROR(HYPERLINK("https://wa.me/"&amp;Tabla2[[#This Row],[CONTACTO]]&amp;"?text="&amp;Tabla2[[#This Row],[Mensaje]]),"")</f>
        <v>https://wa.me/56935532735?text=Hola!%0AServicio del día 21-04%0A *Cliente:* PRODALAM S.A. */ Cont: * HAMU1308693*/ HR Entrega: *09:00* /Dirección: *ALBERTO PEPPER 1610, RENCA.</v>
      </c>
    </row>
    <row r="2539" spans="1:38" s="15" customFormat="1" ht="16.5" customHeight="1" x14ac:dyDescent="0.2">
      <c r="A2539" s="15">
        <f>ROW(A2538)</f>
        <v>2538</v>
      </c>
      <c r="B2539" s="15">
        <f>IF(J2539=J2538,B2538+1,1)</f>
        <v>35</v>
      </c>
      <c r="C2539" s="15" t="s">
        <v>3160</v>
      </c>
      <c r="D2539" s="25" t="s">
        <v>39</v>
      </c>
      <c r="E2539" s="27">
        <v>803912</v>
      </c>
      <c r="F2539" s="27" t="s">
        <v>3941</v>
      </c>
      <c r="G2539" s="27" t="s">
        <v>41</v>
      </c>
      <c r="H2539" s="27"/>
      <c r="I2539" s="27"/>
      <c r="J2539" s="28">
        <v>46133</v>
      </c>
      <c r="K2539" s="26">
        <v>0.41666666666666669</v>
      </c>
      <c r="L2539" s="26" t="s">
        <v>3832</v>
      </c>
      <c r="M2539" s="27" t="s">
        <v>90</v>
      </c>
      <c r="N2539" s="25">
        <f>IFERROR(VLOOKUP(M2539,Data!$J$1:$K$58,2,0),"")</f>
        <v>56987557136</v>
      </c>
      <c r="O2539" s="27" t="s">
        <v>3834</v>
      </c>
      <c r="P2539" s="27"/>
      <c r="Q2539" s="27" t="s">
        <v>3163</v>
      </c>
      <c r="R2539" s="27" t="s">
        <v>280</v>
      </c>
      <c r="S2539" s="27" t="s">
        <v>77</v>
      </c>
      <c r="T2539" s="27"/>
      <c r="U2539" s="28">
        <v>46133</v>
      </c>
      <c r="X2539" s="27"/>
      <c r="Y2539" s="27"/>
      <c r="Z2539" s="29"/>
      <c r="AA2539" s="29">
        <v>0.64236111111111116</v>
      </c>
      <c r="AB2539" s="29">
        <v>0.72222222222222221</v>
      </c>
      <c r="AC2539" s="30">
        <v>46133</v>
      </c>
      <c r="AD2539" s="15" t="str">
        <f>IF(Tabla2[[#This Row],[HORA ENTREGA]]="DIRECTO","On time", IF(AA2539&lt;&gt;"",IF(Tabla2[[#This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39" s="15" t="str">
        <f>MID(Tabla2[[#This Row],[TIPO]],1,3)</f>
        <v xml:space="preserve">40 </v>
      </c>
      <c r="AF25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PRODALAM S.A. */ Cont: * CAIU5672761*/ HR Entrega: *10:00* /Dirección: *ALBERTO PEPPER 1610, RENCA.</v>
      </c>
      <c r="AG2539" s="38" t="str">
        <f>IFERROR(HYPERLINK("https://wa.me/"&amp;Tabla2[[#This Row],[CONTACTO]]&amp;"?text="&amp;Tabla2[[#This Row],[Mensaje]],"Enviar mensaje"),"")</f>
        <v>Enviar mensaje</v>
      </c>
      <c r="AH2539" s="15" t="str">
        <f>CONCATENATE(A2539,F2539)</f>
        <v>2538CAIU5672761</v>
      </c>
      <c r="AI2539" s="15" t="str">
        <f>CONCATENATE("ENT-",A2539)</f>
        <v>ENT-2538</v>
      </c>
      <c r="AJ2539" s="15" t="str">
        <f>IF(Tabla2[[#This Row],[Op]]&lt;&gt;"","ENTREGA","")</f>
        <v>ENTREGA</v>
      </c>
      <c r="AK2539" s="40" t="str">
        <f>(Tabla2[[#This Row],[FECHA ENTREGA]]&amp;Tabla2[[#This Row],[HORA ENTREGA]])</f>
        <v>461330,416666666666667</v>
      </c>
      <c r="AL2539" s="34" t="str">
        <f>IFERROR(HYPERLINK("https://wa.me/"&amp;Tabla2[[#This Row],[CONTACTO]]&amp;"?text="&amp;Tabla2[[#This Row],[Mensaje]]),"")</f>
        <v>https://wa.me/56987557136?text=Hola!%0AServicio del día 21-04%0A *Cliente:* PRODALAM S.A. */ Cont: * CAIU5672761*/ HR Entrega: *10:00* /Dirección: *ALBERTO PEPPER 1610, RENCA.</v>
      </c>
    </row>
    <row r="2540" spans="1:38" s="15" customFormat="1" ht="16.5" customHeight="1" x14ac:dyDescent="0.2">
      <c r="A2540" s="15">
        <f>ROW(A2539)</f>
        <v>2539</v>
      </c>
      <c r="B2540" s="15">
        <f>IF(J2540=J2539,B2539+1,1)</f>
        <v>36</v>
      </c>
      <c r="C2540" s="15" t="s">
        <v>3160</v>
      </c>
      <c r="D2540" s="25" t="s">
        <v>39</v>
      </c>
      <c r="E2540" s="27"/>
      <c r="F2540" s="27" t="s">
        <v>3942</v>
      </c>
      <c r="G2540" s="27" t="s">
        <v>41</v>
      </c>
      <c r="H2540" s="27"/>
      <c r="I2540" s="27"/>
      <c r="J2540" s="28">
        <v>46133</v>
      </c>
      <c r="K2540" s="26">
        <v>0.45833333333333331</v>
      </c>
      <c r="L2540" s="26"/>
      <c r="M2540" s="27" t="s">
        <v>180</v>
      </c>
      <c r="N2540" s="25">
        <f>IFERROR(VLOOKUP(M2540,Data!$J$1:$K$58,2,0),"")</f>
        <v>56956063271</v>
      </c>
      <c r="O2540" s="27" t="s">
        <v>3943</v>
      </c>
      <c r="P2540" s="27"/>
      <c r="Q2540" s="27" t="s">
        <v>3163</v>
      </c>
      <c r="R2540" s="27" t="s">
        <v>48</v>
      </c>
      <c r="S2540" s="27" t="s">
        <v>180</v>
      </c>
      <c r="T2540" s="27"/>
      <c r="U2540" s="28">
        <v>46133</v>
      </c>
      <c r="X2540" s="27"/>
      <c r="Y2540" s="27"/>
      <c r="Z2540" s="29"/>
      <c r="AA2540" s="29">
        <v>0.4201388888888889</v>
      </c>
      <c r="AB2540" s="29">
        <v>0.49652777777777779</v>
      </c>
      <c r="AC2540" s="30">
        <v>46133</v>
      </c>
      <c r="AD2540" s="15" t="str">
        <f>IF(Tabla2[[#This Row],[HORA ENTREGA]]="DIRECTO","On time", IF(AA2540&lt;&gt;"",IF(Tabla2[[#This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0" s="15" t="str">
        <f>MID(Tabla2[[#This Row],[TIPO]],1,3)</f>
        <v xml:space="preserve">40 </v>
      </c>
      <c r="AF25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PRODALAM S.A. */ Cont: * BSIU3031419*/ HR Entrega: *11:00* /Dirección: *ALBERTO PEPPER 1610, RENCA.</v>
      </c>
      <c r="AG2540" s="38" t="str">
        <f>IFERROR(HYPERLINK("https://wa.me/"&amp;Tabla2[[#This Row],[CONTACTO]]&amp;"?text="&amp;Tabla2[[#This Row],[Mensaje]],"Enviar mensaje"),"")</f>
        <v>Enviar mensaje</v>
      </c>
      <c r="AH2540" s="15" t="str">
        <f>CONCATENATE(A2540,F2540)</f>
        <v>2539BSIU3031419</v>
      </c>
      <c r="AI2540" s="15" t="str">
        <f>CONCATENATE("ENT-",A2540)</f>
        <v>ENT-2539</v>
      </c>
      <c r="AJ2540" s="15" t="str">
        <f>IF(Tabla2[[#This Row],[Op]]&lt;&gt;"","ENTREGA","")</f>
        <v>ENTREGA</v>
      </c>
      <c r="AK2540" s="40" t="str">
        <f>(Tabla2[[#This Row],[FECHA ENTREGA]]&amp;Tabla2[[#This Row],[HORA ENTREGA]])</f>
        <v>461330,458333333333333</v>
      </c>
      <c r="AL2540" s="34" t="str">
        <f>IFERROR(HYPERLINK("https://wa.me/"&amp;Tabla2[[#This Row],[CONTACTO]]&amp;"?text="&amp;Tabla2[[#This Row],[Mensaje]]),"")</f>
        <v>https://wa.me/56956063271?text=Hola!%0AServicio del día 21-04%0A *Cliente:* PRODALAM S.A. */ Cont: * BSIU3031419*/ HR Entrega: *11:00* /Dirección: *ALBERTO PEPPER 1610, RENCA.</v>
      </c>
    </row>
    <row r="2541" spans="1:38" s="15" customFormat="1" ht="16.5" customHeight="1" x14ac:dyDescent="0.2">
      <c r="A2541" s="15">
        <f>ROW(A2540)</f>
        <v>2540</v>
      </c>
      <c r="B2541" s="15">
        <f>IF(J2541=J2540,B2540+1,1)</f>
        <v>37</v>
      </c>
      <c r="C2541" s="15" t="s">
        <v>3160</v>
      </c>
      <c r="D2541" s="25" t="s">
        <v>39</v>
      </c>
      <c r="E2541" s="27"/>
      <c r="F2541" s="27" t="s">
        <v>3944</v>
      </c>
      <c r="G2541" s="27" t="s">
        <v>41</v>
      </c>
      <c r="H2541" s="27"/>
      <c r="I2541" s="27"/>
      <c r="J2541" s="28">
        <v>46133</v>
      </c>
      <c r="K2541" s="26">
        <v>0.5</v>
      </c>
      <c r="L2541" s="26" t="s">
        <v>3832</v>
      </c>
      <c r="M2541" s="27" t="s">
        <v>674</v>
      </c>
      <c r="N2541" s="25">
        <f>IFERROR(VLOOKUP(M2541,Data!$J$1:$K$58,2,0),"")</f>
        <v>56967386018</v>
      </c>
      <c r="O2541" s="27" t="s">
        <v>356</v>
      </c>
      <c r="P2541" s="27"/>
      <c r="Q2541" s="27" t="s">
        <v>3163</v>
      </c>
      <c r="R2541" s="27" t="s">
        <v>280</v>
      </c>
      <c r="S2541" s="27" t="s">
        <v>433</v>
      </c>
      <c r="T2541" s="27"/>
      <c r="U2541" s="28">
        <v>46133</v>
      </c>
      <c r="X2541" s="27"/>
      <c r="Y2541" s="27"/>
      <c r="Z2541" s="29"/>
      <c r="AA2541" s="29">
        <v>0.57638888888888884</v>
      </c>
      <c r="AB2541" s="29">
        <v>0.66319444444444442</v>
      </c>
      <c r="AC2541" s="30">
        <v>46133</v>
      </c>
      <c r="AD2541" s="15" t="str">
        <f>IF(Tabla2[[#This Row],[HORA ENTREGA]]="DIRECTO","On time", IF(AA2541&lt;&gt;"",IF(Tabla2[[#This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41" s="15" t="str">
        <f>MID(Tabla2[[#This Row],[TIPO]],1,3)</f>
        <v xml:space="preserve">40 </v>
      </c>
      <c r="AF25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PRODALAM S.A. */ Cont: * ONEU9010752*/ HR Entrega: *12:00* /Dirección: *ALBERTO PEPPER 1610, RENCA.</v>
      </c>
      <c r="AG2541" s="38" t="str">
        <f>IFERROR(HYPERLINK("https://wa.me/"&amp;Tabla2[[#This Row],[CONTACTO]]&amp;"?text="&amp;Tabla2[[#This Row],[Mensaje]],"Enviar mensaje"),"")</f>
        <v>Enviar mensaje</v>
      </c>
      <c r="AH2541" s="15" t="str">
        <f>CONCATENATE(A2541,F2541)</f>
        <v>2540ONEU9010752</v>
      </c>
      <c r="AI2541" s="15" t="str">
        <f>CONCATENATE("ENT-",A2541)</f>
        <v>ENT-2540</v>
      </c>
      <c r="AJ2541" s="15" t="str">
        <f>IF(Tabla2[[#This Row],[Op]]&lt;&gt;"","ENTREGA","")</f>
        <v>ENTREGA</v>
      </c>
      <c r="AK2541" s="40" t="str">
        <f>(Tabla2[[#This Row],[FECHA ENTREGA]]&amp;Tabla2[[#This Row],[HORA ENTREGA]])</f>
        <v>461330,5</v>
      </c>
      <c r="AL2541" s="34" t="str">
        <f>IFERROR(HYPERLINK("https://wa.me/"&amp;Tabla2[[#This Row],[CONTACTO]]&amp;"?text="&amp;Tabla2[[#This Row],[Mensaje]]),"")</f>
        <v>https://wa.me/56967386018?text=Hola!%0AServicio del día 21-04%0A *Cliente:* PRODALAM S.A. */ Cont: * ONEU9010752*/ HR Entrega: *12:00* /Dirección: *ALBERTO PEPPER 1610, RENCA.</v>
      </c>
    </row>
    <row r="2542" spans="1:38" s="15" customFormat="1" ht="16.5" customHeight="1" x14ac:dyDescent="0.2">
      <c r="A2542" s="15">
        <f>ROW(A2541)</f>
        <v>2541</v>
      </c>
      <c r="B2542" s="15">
        <f>IF(J2542=J2541,B2541+1,1)</f>
        <v>38</v>
      </c>
      <c r="C2542" s="15" t="s">
        <v>1157</v>
      </c>
      <c r="D2542" s="25" t="s">
        <v>39</v>
      </c>
      <c r="E2542" s="27">
        <v>303472</v>
      </c>
      <c r="F2542" s="27" t="s">
        <v>3945</v>
      </c>
      <c r="G2542" s="27" t="s">
        <v>41</v>
      </c>
      <c r="H2542" s="27">
        <v>27827</v>
      </c>
      <c r="I2542" s="27" t="s">
        <v>42</v>
      </c>
      <c r="J2542" s="28">
        <v>46133</v>
      </c>
      <c r="K2542" s="26">
        <v>0.375</v>
      </c>
      <c r="L2542" s="26" t="s">
        <v>3946</v>
      </c>
      <c r="M2542" s="27" t="s">
        <v>325</v>
      </c>
      <c r="N2542" s="25">
        <f>IFERROR(VLOOKUP(M2542,Data!$J$1:$K$58,2,0),"")</f>
        <v>56964850744</v>
      </c>
      <c r="O2542" s="27" t="s">
        <v>326</v>
      </c>
      <c r="P2542" s="27"/>
      <c r="Q2542" s="27" t="s">
        <v>3947</v>
      </c>
      <c r="R2542" s="27" t="s">
        <v>69</v>
      </c>
      <c r="S2542" s="27" t="s">
        <v>325</v>
      </c>
      <c r="T2542" s="27"/>
      <c r="U2542" s="28">
        <v>46133</v>
      </c>
      <c r="X2542" s="27"/>
      <c r="Y2542" s="27"/>
      <c r="Z2542" s="29"/>
      <c r="AA2542" s="29">
        <v>0.40972222222222221</v>
      </c>
      <c r="AB2542" s="29">
        <v>0.65972222222222221</v>
      </c>
      <c r="AC2542" s="30">
        <v>46133</v>
      </c>
      <c r="AD2542" s="15" t="str">
        <f>IF(Tabla2[[#This Row],[HORA ENTREGA]]="DIRECTO","On time", IF(AA2542&lt;&gt;"",IF(Tabla2[[#This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42" s="15" t="str">
        <f>MID(Tabla2[[#This Row],[TIPO]],1,3)</f>
        <v xml:space="preserve">40 </v>
      </c>
      <c r="AF25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SEEMANN TRADER Y COMPANIA LTDA */ Cont: * HLBU2419644*/ HR Entrega: *09:00* /Dirección: *Av. Lo Espejo 03450 San Bernardo</v>
      </c>
      <c r="AG2542" s="38" t="str">
        <f>IFERROR(HYPERLINK("https://wa.me/"&amp;Tabla2[[#This Row],[CONTACTO]]&amp;"?text="&amp;Tabla2[[#This Row],[Mensaje]],"Enviar mensaje"),"")</f>
        <v>Enviar mensaje</v>
      </c>
      <c r="AH2542" s="15" t="str">
        <f>CONCATENATE(A2542,F2542)</f>
        <v>2541HLBU2419644</v>
      </c>
      <c r="AI2542" s="15" t="str">
        <f>CONCATENATE("ENT-",A2542)</f>
        <v>ENT-2541</v>
      </c>
      <c r="AJ2542" s="15" t="str">
        <f>IF(Tabla2[[#This Row],[Op]]&lt;&gt;"","ENTREGA","")</f>
        <v>ENTREGA</v>
      </c>
      <c r="AK2542" s="40" t="str">
        <f>(Tabla2[[#This Row],[FECHA ENTREGA]]&amp;Tabla2[[#This Row],[HORA ENTREGA]])</f>
        <v>461330,375</v>
      </c>
      <c r="AL2542" s="34" t="str">
        <f>IFERROR(HYPERLINK("https://wa.me/"&amp;Tabla2[[#This Row],[CONTACTO]]&amp;"?text="&amp;Tabla2[[#This Row],[Mensaje]]),"")</f>
        <v>https://wa.me/56964850744?text=Hola!%0AServicio del día 21-04%0A *Cliente:* SEEMANN TRADER Y COMPANIA LTDA */ Cont: * HLBU2419644*/ HR Entrega: *09:00* /Dirección: *Av. Lo Espejo 03450 San Bernardo</v>
      </c>
    </row>
    <row r="2543" spans="1:38" s="15" customFormat="1" ht="16.5" customHeight="1" x14ac:dyDescent="0.2">
      <c r="A2543" s="15">
        <f>ROW(A2542)</f>
        <v>2542</v>
      </c>
      <c r="B2543" s="15">
        <f>IF(J2543=J2542,B2542+1,1)</f>
        <v>39</v>
      </c>
      <c r="C2543" s="15" t="s">
        <v>239</v>
      </c>
      <c r="D2543" s="25" t="s">
        <v>39</v>
      </c>
      <c r="E2543" s="27"/>
      <c r="F2543" s="27" t="s">
        <v>3948</v>
      </c>
      <c r="G2543" s="27" t="s">
        <v>41</v>
      </c>
      <c r="H2543" s="27"/>
      <c r="I2543" s="27"/>
      <c r="J2543" s="28">
        <v>46133</v>
      </c>
      <c r="K2543" s="26">
        <v>0.33333333333333331</v>
      </c>
      <c r="L2543" s="26"/>
      <c r="M2543" s="27" t="s">
        <v>241</v>
      </c>
      <c r="N2543" s="25">
        <f>IFERROR(VLOOKUP(M2543,Data!$J$1:$K$58,2,0),"")</f>
        <v>56984880436</v>
      </c>
      <c r="O2543" s="27" t="s">
        <v>242</v>
      </c>
      <c r="P2543" s="27"/>
      <c r="Q2543" s="27" t="s">
        <v>1036</v>
      </c>
      <c r="R2543" s="27" t="s">
        <v>74</v>
      </c>
      <c r="S2543" s="27" t="s">
        <v>3115</v>
      </c>
      <c r="T2543" s="27"/>
      <c r="U2543" s="28">
        <v>46133</v>
      </c>
      <c r="X2543" s="27"/>
      <c r="Y2543" s="27"/>
      <c r="Z2543" s="29"/>
      <c r="AA2543" s="29">
        <v>0.33194444444444443</v>
      </c>
      <c r="AB2543" s="29">
        <v>0.4861111111111111</v>
      </c>
      <c r="AC2543" s="30">
        <v>46133</v>
      </c>
      <c r="AD2543" s="15" t="str">
        <f>IF(Tabla2[[#This Row],[HORA ENTREGA]]="DIRECTO","On time", IF(AA2543&lt;&gt;"",IF(Tabla2[[#This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3" s="15" t="str">
        <f>MID(Tabla2[[#This Row],[TIPO]],1,3)</f>
        <v xml:space="preserve">40 </v>
      </c>
      <c r="AF25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SUPERMERCADO DEL NEUMATICO LTDA */ Cont: * MSDU7145860*/ HR Entrega: *08:00* /Dirección: *AV. GENERAL VELASQUEZ 10901, SAN BERNARDO</v>
      </c>
      <c r="AG2543" s="38" t="str">
        <f>IFERROR(HYPERLINK("https://wa.me/"&amp;Tabla2[[#This Row],[CONTACTO]]&amp;"?text="&amp;Tabla2[[#This Row],[Mensaje]],"Enviar mensaje"),"")</f>
        <v>Enviar mensaje</v>
      </c>
      <c r="AH2543" s="15" t="str">
        <f>CONCATENATE(A2543,F2543)</f>
        <v>2542MSDU7145860</v>
      </c>
      <c r="AI2543" s="15" t="str">
        <f>CONCATENATE("ENT-",A2543)</f>
        <v>ENT-2542</v>
      </c>
      <c r="AJ2543" s="15" t="str">
        <f>IF(Tabla2[[#This Row],[Op]]&lt;&gt;"","ENTREGA","")</f>
        <v>ENTREGA</v>
      </c>
      <c r="AK2543" s="40" t="str">
        <f>(Tabla2[[#This Row],[FECHA ENTREGA]]&amp;Tabla2[[#This Row],[HORA ENTREGA]])</f>
        <v>461330,333333333333333</v>
      </c>
      <c r="AL2543" s="34" t="str">
        <f>IFERROR(HYPERLINK("https://wa.me/"&amp;Tabla2[[#This Row],[CONTACTO]]&amp;"?text="&amp;Tabla2[[#This Row],[Mensaje]]),"")</f>
        <v>https://wa.me/56984880436?text=Hola!%0AServicio del día 21-04%0A *Cliente:* SUPERMERCADO DEL NEUMATICO LTDA */ Cont: * MSDU7145860*/ HR Entrega: *08:00* /Dirección: *AV. GENERAL VELASQUEZ 10901, SAN BERNARDO</v>
      </c>
    </row>
    <row r="2544" spans="1:38" s="15" customFormat="1" ht="16.5" customHeight="1" x14ac:dyDescent="0.2">
      <c r="A2544" s="15">
        <f>ROW(A2543)</f>
        <v>2543</v>
      </c>
      <c r="B2544" s="15">
        <f>IF(J2544=J2543,B2543+1,1)</f>
        <v>40</v>
      </c>
      <c r="C2544" s="15" t="s">
        <v>239</v>
      </c>
      <c r="D2544" s="25" t="s">
        <v>39</v>
      </c>
      <c r="E2544" s="27"/>
      <c r="F2544" s="27" t="s">
        <v>3949</v>
      </c>
      <c r="G2544" s="27" t="s">
        <v>41</v>
      </c>
      <c r="H2544" s="27"/>
      <c r="I2544" s="27"/>
      <c r="J2544" s="28">
        <v>46133</v>
      </c>
      <c r="K2544" s="26">
        <v>0.4375</v>
      </c>
      <c r="L2544" s="26"/>
      <c r="M2544" s="27" t="s">
        <v>199</v>
      </c>
      <c r="N2544" s="25">
        <f>IFERROR(VLOOKUP(M2544,Data!$J$1:$K$58,2,0),"")</f>
        <v>56975315726</v>
      </c>
      <c r="O2544" s="27" t="s">
        <v>3950</v>
      </c>
      <c r="P2544" s="27"/>
      <c r="Q2544" s="27" t="s">
        <v>1036</v>
      </c>
      <c r="R2544" s="27" t="s">
        <v>1994</v>
      </c>
      <c r="S2544" s="27" t="s">
        <v>3345</v>
      </c>
      <c r="T2544" s="27"/>
      <c r="U2544" s="28">
        <v>46133</v>
      </c>
      <c r="X2544" s="27"/>
      <c r="Y2544" s="27"/>
      <c r="Z2544" s="29"/>
      <c r="AA2544" s="29">
        <v>0.41666666666666669</v>
      </c>
      <c r="AB2544" s="29">
        <v>0.67152777777777772</v>
      </c>
      <c r="AC2544" s="30">
        <v>46133</v>
      </c>
      <c r="AD2544" s="15" t="str">
        <f>IF(Tabla2[[#This Row],[HORA ENTREGA]]="DIRECTO","On time", IF(AA2544&lt;&gt;"",IF(Tabla2[[#This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4" s="15" t="str">
        <f>MID(Tabla2[[#This Row],[TIPO]],1,3)</f>
        <v xml:space="preserve">40 </v>
      </c>
      <c r="AF25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SUPERMERCADO DEL NEUMATICO LTDA */ Cont: * BMOU6131519*/ HR Entrega: *10:30* /Dirección: *AV. GENERAL VELASQUEZ 10901, SAN BERNARDO</v>
      </c>
      <c r="AG2544" s="38" t="str">
        <f>IFERROR(HYPERLINK("https://wa.me/"&amp;Tabla2[[#This Row],[CONTACTO]]&amp;"?text="&amp;Tabla2[[#This Row],[Mensaje]],"Enviar mensaje"),"")</f>
        <v>Enviar mensaje</v>
      </c>
      <c r="AH2544" s="15" t="str">
        <f>CONCATENATE(A2544,F2544)</f>
        <v>2543BMOU6131519</v>
      </c>
      <c r="AI2544" s="15" t="str">
        <f>CONCATENATE("ENT-",A2544)</f>
        <v>ENT-2543</v>
      </c>
      <c r="AJ2544" s="15" t="str">
        <f>IF(Tabla2[[#This Row],[Op]]&lt;&gt;"","ENTREGA","")</f>
        <v>ENTREGA</v>
      </c>
      <c r="AK2544" s="40" t="str">
        <f>(Tabla2[[#This Row],[FECHA ENTREGA]]&amp;Tabla2[[#This Row],[HORA ENTREGA]])</f>
        <v>461330,4375</v>
      </c>
      <c r="AL2544" s="34" t="str">
        <f>IFERROR(HYPERLINK("https://wa.me/"&amp;Tabla2[[#This Row],[CONTACTO]]&amp;"?text="&amp;Tabla2[[#This Row],[Mensaje]]),"")</f>
        <v>https://wa.me/56975315726?text=Hola!%0AServicio del día 21-04%0A *Cliente:* SUPERMERCADO DEL NEUMATICO LTDA */ Cont: * BMOU6131519*/ HR Entrega: *10:30* /Dirección: *AV. GENERAL VELASQUEZ 10901, SAN BERNARDO</v>
      </c>
    </row>
    <row r="2545" spans="1:38" s="15" customFormat="1" ht="16.5" customHeight="1" x14ac:dyDescent="0.2">
      <c r="A2545" s="15">
        <f>ROW(A2544)</f>
        <v>2544</v>
      </c>
      <c r="B2545" s="15">
        <f>IF(J2545=J2544,B2544+1,1)</f>
        <v>41</v>
      </c>
      <c r="C2545" s="15" t="s">
        <v>239</v>
      </c>
      <c r="D2545" s="25" t="s">
        <v>39</v>
      </c>
      <c r="E2545" s="27"/>
      <c r="F2545" s="27" t="s">
        <v>3951</v>
      </c>
      <c r="G2545" s="27" t="s">
        <v>41</v>
      </c>
      <c r="H2545" s="27"/>
      <c r="I2545" s="27"/>
      <c r="J2545" s="28">
        <v>46133</v>
      </c>
      <c r="K2545" s="26">
        <v>0.45833333333333331</v>
      </c>
      <c r="L2545" s="26"/>
      <c r="M2545" s="27" t="s">
        <v>117</v>
      </c>
      <c r="N2545" s="25">
        <f>IFERROR(VLOOKUP(M2545,Data!$J$1:$K$58,2,0),"")</f>
        <v>56973887539</v>
      </c>
      <c r="O2545" s="27" t="s">
        <v>3698</v>
      </c>
      <c r="P2545" s="27"/>
      <c r="Q2545" s="27" t="s">
        <v>2878</v>
      </c>
      <c r="R2545" s="27" t="s">
        <v>1994</v>
      </c>
      <c r="S2545" s="27" t="s">
        <v>117</v>
      </c>
      <c r="T2545" s="27"/>
      <c r="U2545" s="28">
        <v>46133</v>
      </c>
      <c r="X2545" s="27"/>
      <c r="Y2545" s="27"/>
      <c r="Z2545" s="29"/>
      <c r="AA2545" s="29">
        <v>0.43819444444444444</v>
      </c>
      <c r="AB2545" s="29">
        <v>0.4861111111111111</v>
      </c>
      <c r="AC2545" s="30">
        <v>46133</v>
      </c>
      <c r="AD2545" s="15" t="str">
        <f>IF(Tabla2[[#This Row],[HORA ENTREGA]]="DIRECTO","On time", IF(AA2545&lt;&gt;"",IF(Tabla2[[#This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5" s="15" t="str">
        <f>MID(Tabla2[[#This Row],[TIPO]],1,3)</f>
        <v xml:space="preserve">40 </v>
      </c>
      <c r="AF25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SUPERMERCADO DEL NEUMATICO LTDA */ Cont: * MEDU8884997*/ HR Entrega: *11:00* /Dirección: *AV. PRESIDENTE EDUARDO FREY MONTALVA 4480, RENCA</v>
      </c>
      <c r="AG2545" s="38" t="str">
        <f>IFERROR(HYPERLINK("https://wa.me/"&amp;Tabla2[[#This Row],[CONTACTO]]&amp;"?text="&amp;Tabla2[[#This Row],[Mensaje]],"Enviar mensaje"),"")</f>
        <v>Enviar mensaje</v>
      </c>
      <c r="AH2545" s="15" t="str">
        <f>CONCATENATE(A2545,F2545)</f>
        <v>2544MEDU8884997</v>
      </c>
      <c r="AI2545" s="15" t="str">
        <f>CONCATENATE("ENT-",A2545)</f>
        <v>ENT-2544</v>
      </c>
      <c r="AJ2545" s="15" t="str">
        <f>IF(Tabla2[[#This Row],[Op]]&lt;&gt;"","ENTREGA","")</f>
        <v>ENTREGA</v>
      </c>
      <c r="AK2545" s="40" t="str">
        <f>(Tabla2[[#This Row],[FECHA ENTREGA]]&amp;Tabla2[[#This Row],[HORA ENTREGA]])</f>
        <v>461330,458333333333333</v>
      </c>
      <c r="AL2545" s="34" t="str">
        <f>IFERROR(HYPERLINK("https://wa.me/"&amp;Tabla2[[#This Row],[CONTACTO]]&amp;"?text="&amp;Tabla2[[#This Row],[Mensaje]]),"")</f>
        <v>https://wa.me/56973887539?text=Hola!%0AServicio del día 21-04%0A *Cliente:* SUPERMERCADO DEL NEUMATICO LTDA */ Cont: * MEDU8884997*/ HR Entrega: *11:00* /Dirección: *AV. PRESIDENTE EDUARDO FREY MONTALVA 4480, RENCA</v>
      </c>
    </row>
    <row r="2546" spans="1:38" s="15" customFormat="1" ht="16.5" customHeight="1" x14ac:dyDescent="0.2">
      <c r="A2546" s="15">
        <f>ROW(A2545)</f>
        <v>2545</v>
      </c>
      <c r="B2546" s="15">
        <f>IF(J2546=J2545,B2545+1,1)</f>
        <v>42</v>
      </c>
      <c r="C2546" s="15" t="s">
        <v>239</v>
      </c>
      <c r="D2546" s="25" t="s">
        <v>39</v>
      </c>
      <c r="E2546" s="27"/>
      <c r="F2546" s="27" t="s">
        <v>3952</v>
      </c>
      <c r="G2546" s="27" t="s">
        <v>41</v>
      </c>
      <c r="H2546" s="27"/>
      <c r="I2546" s="27"/>
      <c r="J2546" s="28">
        <v>46133</v>
      </c>
      <c r="K2546" s="26">
        <v>0.54166666666666663</v>
      </c>
      <c r="L2546" s="26"/>
      <c r="M2546" s="27" t="s">
        <v>3953</v>
      </c>
      <c r="N2546" s="25">
        <f>IFERROR(VLOOKUP(M2546,Data!$J$1:$K$58,2,0),"")</f>
        <v>56950104102</v>
      </c>
      <c r="O2546" s="27" t="s">
        <v>3954</v>
      </c>
      <c r="P2546" s="27"/>
      <c r="Q2546" s="27" t="s">
        <v>1036</v>
      </c>
      <c r="R2546" s="27" t="s">
        <v>74</v>
      </c>
      <c r="S2546" s="27" t="s">
        <v>133</v>
      </c>
      <c r="T2546" s="27"/>
      <c r="U2546" s="28">
        <v>46135</v>
      </c>
      <c r="X2546" s="27"/>
      <c r="Y2546" s="27"/>
      <c r="Z2546" s="29"/>
      <c r="AA2546" s="29">
        <v>0.50347222222222221</v>
      </c>
      <c r="AB2546" s="29">
        <v>0.69791666666666663</v>
      </c>
      <c r="AC2546" s="30">
        <v>46133</v>
      </c>
      <c r="AD2546" s="15" t="str">
        <f>IF(Tabla2[[#This Row],[HORA ENTREGA]]="DIRECTO","On time", IF(AA2546&lt;&gt;"",IF(Tabla2[[#This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6" s="15" t="str">
        <f>MID(Tabla2[[#This Row],[TIPO]],1,3)</f>
        <v xml:space="preserve">40 </v>
      </c>
      <c r="AF25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SUPERMERCADO DEL NEUMATICO LTDA */ Cont: * MSMU6572798*/ HR Entrega: *13:00* /Dirección: *AV. GENERAL VELASQUEZ 10901, SAN BERNARDO</v>
      </c>
      <c r="AG2546" s="38" t="str">
        <f>IFERROR(HYPERLINK("https://wa.me/"&amp;Tabla2[[#This Row],[CONTACTO]]&amp;"?text="&amp;Tabla2[[#This Row],[Mensaje]],"Enviar mensaje"),"")</f>
        <v>Enviar mensaje</v>
      </c>
      <c r="AH2546" s="15" t="str">
        <f>CONCATENATE(A2546,F2546)</f>
        <v>2545MSMU6572798</v>
      </c>
      <c r="AI2546" s="15" t="str">
        <f>CONCATENATE("ENT-",A2546)</f>
        <v>ENT-2545</v>
      </c>
      <c r="AJ2546" s="15" t="str">
        <f>IF(Tabla2[[#This Row],[Op]]&lt;&gt;"","ENTREGA","")</f>
        <v>ENTREGA</v>
      </c>
      <c r="AK2546" s="40" t="str">
        <f>(Tabla2[[#This Row],[FECHA ENTREGA]]&amp;Tabla2[[#This Row],[HORA ENTREGA]])</f>
        <v>461330,541666666666667</v>
      </c>
      <c r="AL2546" s="34" t="str">
        <f>IFERROR(HYPERLINK("https://wa.me/"&amp;Tabla2[[#This Row],[CONTACTO]]&amp;"?text="&amp;Tabla2[[#This Row],[Mensaje]]),"")</f>
        <v>https://wa.me/56950104102?text=Hola!%0AServicio del día 21-04%0A *Cliente:* SUPERMERCADO DEL NEUMATICO LTDA */ Cont: * MSMU6572798*/ HR Entrega: *13:00* /Dirección: *AV. GENERAL VELASQUEZ 10901, SAN BERNARDO</v>
      </c>
    </row>
    <row r="2547" spans="1:38" s="15" customFormat="1" ht="16.5" customHeight="1" x14ac:dyDescent="0.2">
      <c r="A2547" s="15">
        <f>ROW(A2546)</f>
        <v>2546</v>
      </c>
      <c r="B2547" s="15">
        <f>IF(J2547=J2546,B2546+1,1)</f>
        <v>43</v>
      </c>
      <c r="C2547" s="15" t="s">
        <v>1163</v>
      </c>
      <c r="D2547" s="25" t="s">
        <v>39</v>
      </c>
      <c r="E2547" s="27">
        <v>303744</v>
      </c>
      <c r="F2547" s="27" t="s">
        <v>3955</v>
      </c>
      <c r="G2547" s="27" t="s">
        <v>41</v>
      </c>
      <c r="H2547" s="27">
        <v>28300</v>
      </c>
      <c r="I2547" s="27" t="s">
        <v>42</v>
      </c>
      <c r="J2547" s="28">
        <v>46133</v>
      </c>
      <c r="K2547" s="26">
        <v>0.58333333333333337</v>
      </c>
      <c r="L2547" s="26"/>
      <c r="M2547" s="27" t="s">
        <v>319</v>
      </c>
      <c r="N2547" s="25">
        <f>IFERROR(VLOOKUP(M2547,Data!$J$1:$K$58,2,0),"")</f>
        <v>56948501048</v>
      </c>
      <c r="O2547" s="27" t="s">
        <v>3956</v>
      </c>
      <c r="P2547" s="27"/>
      <c r="Q2547" s="27" t="s">
        <v>2016</v>
      </c>
      <c r="R2547" s="27" t="s">
        <v>218</v>
      </c>
      <c r="S2547" s="27" t="s">
        <v>319</v>
      </c>
      <c r="T2547" s="27"/>
      <c r="U2547" s="28">
        <v>46134</v>
      </c>
      <c r="X2547" s="27"/>
      <c r="Y2547" s="27"/>
      <c r="Z2547" s="29"/>
      <c r="AA2547" s="29">
        <v>0.57638888888888884</v>
      </c>
      <c r="AB2547" s="29">
        <v>0.87152777777777779</v>
      </c>
      <c r="AC2547" s="30">
        <v>46133</v>
      </c>
      <c r="AD2547" s="15" t="str">
        <f>IF(Tabla2[[#This Row],[HORA ENTREGA]]="DIRECTO","On time", IF(AA2547&lt;&gt;"",IF(Tabla2[[#This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7" s="15" t="str">
        <f>MID(Tabla2[[#This Row],[TIPO]],1,3)</f>
        <v xml:space="preserve">40 </v>
      </c>
      <c r="AF25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TOC-TOCK */ Cont: * MMAU1467611*/ HR Entrega: *14:00* /Dirección: *RUTA 5 SUR KM 42 CALETERA ORIENTE PARCELA 194- PAINE</v>
      </c>
      <c r="AG2547" s="38" t="str">
        <f>IFERROR(HYPERLINK("https://wa.me/"&amp;Tabla2[[#This Row],[CONTACTO]]&amp;"?text="&amp;Tabla2[[#This Row],[Mensaje]],"Enviar mensaje"),"")</f>
        <v>Enviar mensaje</v>
      </c>
      <c r="AH2547" s="15" t="str">
        <f>CONCATENATE(A2547,F2547)</f>
        <v>2546MMAU1467611</v>
      </c>
      <c r="AI2547" s="15" t="str">
        <f>CONCATENATE("ENT-",A2547)</f>
        <v>ENT-2546</v>
      </c>
      <c r="AJ2547" s="15" t="str">
        <f>IF(Tabla2[[#This Row],[Op]]&lt;&gt;"","ENTREGA","")</f>
        <v>ENTREGA</v>
      </c>
      <c r="AK2547" s="40" t="str">
        <f>(Tabla2[[#This Row],[FECHA ENTREGA]]&amp;Tabla2[[#This Row],[HORA ENTREGA]])</f>
        <v>461330,583333333333333</v>
      </c>
      <c r="AL2547" s="34" t="str">
        <f>IFERROR(HYPERLINK("https://wa.me/"&amp;Tabla2[[#This Row],[CONTACTO]]&amp;"?text="&amp;Tabla2[[#This Row],[Mensaje]]),"")</f>
        <v>https://wa.me/56948501048?text=Hola!%0AServicio del día 21-04%0A *Cliente:* TOC-TOCK */ Cont: * MMAU1467611*/ HR Entrega: *14:00* /Dirección: *RUTA 5 SUR KM 42 CALETERA ORIENTE PARCELA 194- PAINE</v>
      </c>
    </row>
    <row r="2548" spans="1:38" s="15" customFormat="1" ht="16.5" customHeight="1" x14ac:dyDescent="0.2">
      <c r="A2548" s="15">
        <f>ROW(A2547)</f>
        <v>2547</v>
      </c>
      <c r="B2548" s="15">
        <f>IF(J2548=J2547,B2547+1,1)</f>
        <v>44</v>
      </c>
      <c r="C2548" s="15" t="s">
        <v>244</v>
      </c>
      <c r="D2548" s="25" t="s">
        <v>39</v>
      </c>
      <c r="E2548" s="27">
        <v>532120</v>
      </c>
      <c r="F2548" s="27" t="s">
        <v>3957</v>
      </c>
      <c r="G2548" s="27" t="s">
        <v>64</v>
      </c>
      <c r="H2548" s="27">
        <v>9700</v>
      </c>
      <c r="I2548" s="27" t="s">
        <v>3874</v>
      </c>
      <c r="J2548" s="28">
        <v>46133</v>
      </c>
      <c r="K2548" s="26">
        <v>0.375</v>
      </c>
      <c r="L2548" s="26"/>
      <c r="M2548" s="27" t="s">
        <v>273</v>
      </c>
      <c r="N2548" s="25">
        <f>IFERROR(VLOOKUP(M2548,Data!$J$1:$K$58,2,0),"")</f>
        <v>56950103942</v>
      </c>
      <c r="O2548" s="27" t="s">
        <v>3958</v>
      </c>
      <c r="P2548" s="27"/>
      <c r="Q2548" s="27" t="s">
        <v>249</v>
      </c>
      <c r="R2548" s="27" t="s">
        <v>183</v>
      </c>
      <c r="S2548" s="27" t="s">
        <v>273</v>
      </c>
      <c r="T2548" s="27"/>
      <c r="U2548" s="28">
        <v>46133</v>
      </c>
      <c r="X2548" s="27"/>
      <c r="Y2548" s="27"/>
      <c r="Z2548" s="29"/>
      <c r="AA2548" s="29">
        <v>0.30069444444444443</v>
      </c>
      <c r="AB2548" s="29">
        <v>0.40277777777777779</v>
      </c>
      <c r="AC2548" s="30">
        <v>46133</v>
      </c>
      <c r="AD2548" s="15" t="str">
        <f>IF(Tabla2[[#This Row],[HORA ENTREGA]]="DIRECTO","On time", IF(AA2548&lt;&gt;"",IF(Tabla2[[#This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8" s="15" t="str">
        <f>MID(Tabla2[[#This Row],[TIPO]],1,3)</f>
        <v xml:space="preserve">20 </v>
      </c>
      <c r="AF25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VILLAR HERMANOS S.A. */ Cont: * ONEU2015963*/ HR Entrega: *09:00* /Dirección: *SALAR DE ATACAMA 1330, PUDAHUEL</v>
      </c>
      <c r="AG2548" s="38" t="str">
        <f>IFERROR(HYPERLINK("https://wa.me/"&amp;Tabla2[[#This Row],[CONTACTO]]&amp;"?text="&amp;Tabla2[[#This Row],[Mensaje]],"Enviar mensaje"),"")</f>
        <v>Enviar mensaje</v>
      </c>
      <c r="AH2548" s="15" t="str">
        <f>CONCATENATE(A2548,F2548)</f>
        <v>2547ONEU2015963</v>
      </c>
      <c r="AI2548" s="15" t="str">
        <f>CONCATENATE("ENT-",A2548)</f>
        <v>ENT-2547</v>
      </c>
      <c r="AJ2548" s="15" t="str">
        <f>IF(Tabla2[[#This Row],[Op]]&lt;&gt;"","ENTREGA","")</f>
        <v>ENTREGA</v>
      </c>
      <c r="AK2548" s="40" t="str">
        <f>(Tabla2[[#This Row],[FECHA ENTREGA]]&amp;Tabla2[[#This Row],[HORA ENTREGA]])</f>
        <v>461330,375</v>
      </c>
      <c r="AL2548" s="34" t="str">
        <f>IFERROR(HYPERLINK("https://wa.me/"&amp;Tabla2[[#This Row],[CONTACTO]]&amp;"?text="&amp;Tabla2[[#This Row],[Mensaje]]),"")</f>
        <v>https://wa.me/56950103942?text=Hola!%0AServicio del día 21-04%0A *Cliente:* VILLAR HERMANOS S.A. */ Cont: * ONEU2015963*/ HR Entrega: *09:00* /Dirección: *SALAR DE ATACAMA 1330, PUDAHUEL</v>
      </c>
    </row>
    <row r="2549" spans="1:38" s="15" customFormat="1" ht="16.5" customHeight="1" x14ac:dyDescent="0.2">
      <c r="A2549" s="15">
        <f>ROW(A2548)</f>
        <v>2548</v>
      </c>
      <c r="B2549" s="15">
        <f>IF(J2549=J2548,B2548+1,1)</f>
        <v>45</v>
      </c>
      <c r="C2549" s="15" t="s">
        <v>580</v>
      </c>
      <c r="D2549" s="25" t="s">
        <v>39</v>
      </c>
      <c r="E2549" s="27">
        <v>303480</v>
      </c>
      <c r="F2549" s="27" t="s">
        <v>3959</v>
      </c>
      <c r="G2549" s="27" t="s">
        <v>41</v>
      </c>
      <c r="H2549" s="27">
        <v>15000</v>
      </c>
      <c r="I2549" s="27" t="s">
        <v>42</v>
      </c>
      <c r="J2549" s="28">
        <v>46133</v>
      </c>
      <c r="K2549" s="26">
        <v>0.35416666666666669</v>
      </c>
      <c r="L2549" s="26" t="s">
        <v>271</v>
      </c>
      <c r="M2549" s="27" t="s">
        <v>144</v>
      </c>
      <c r="N2549" s="25">
        <f>IFERROR(VLOOKUP(M2549,Data!$J$1:$K$58,2,0),"")</f>
        <v>56940144795</v>
      </c>
      <c r="O2549" s="27" t="s">
        <v>145</v>
      </c>
      <c r="P2549" s="27"/>
      <c r="Q2549" s="27" t="s">
        <v>582</v>
      </c>
      <c r="R2549" s="27" t="s">
        <v>183</v>
      </c>
      <c r="S2549" s="27" t="s">
        <v>144</v>
      </c>
      <c r="T2549" s="27"/>
      <c r="U2549" s="28">
        <v>46133</v>
      </c>
      <c r="X2549" s="27"/>
      <c r="Y2549" s="27"/>
      <c r="Z2549" s="29"/>
      <c r="AA2549" s="29">
        <v>0.34722222222222221</v>
      </c>
      <c r="AB2549" s="29">
        <v>0.48958333333333331</v>
      </c>
      <c r="AC2549" s="30">
        <v>46133</v>
      </c>
      <c r="AD2549" s="15" t="str">
        <f>IF(Tabla2[[#This Row],[HORA ENTREGA]]="DIRECTO","On time", IF(AA2549&lt;&gt;"",IF(Tabla2[[#This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49" s="15" t="str">
        <f>MID(Tabla2[[#This Row],[TIPO]],1,3)</f>
        <v xml:space="preserve">40 </v>
      </c>
      <c r="AF25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21-04%0A *Cliente:* WURTH CHILE LTDA */ Cont: * PCIU8708866*/ HR Entrega: *08:30* /Dirección: *SAN BERNARDO</v>
      </c>
      <c r="AG2549" s="38" t="str">
        <f>IFERROR(HYPERLINK("https://wa.me/"&amp;Tabla2[[#This Row],[CONTACTO]]&amp;"?text="&amp;Tabla2[[#This Row],[Mensaje]],"Enviar mensaje"),"")</f>
        <v>Enviar mensaje</v>
      </c>
      <c r="AH2549" s="15" t="str">
        <f>CONCATENATE(A2549,F2549)</f>
        <v>2548PCIU8708866</v>
      </c>
      <c r="AI2549" s="15" t="str">
        <f>CONCATENATE("ENT-",A2549)</f>
        <v>ENT-2548</v>
      </c>
      <c r="AJ2549" s="15" t="str">
        <f>IF(Tabla2[[#This Row],[Op]]&lt;&gt;"","ENTREGA","")</f>
        <v>ENTREGA</v>
      </c>
      <c r="AK2549" s="40" t="str">
        <f>(Tabla2[[#This Row],[FECHA ENTREGA]]&amp;Tabla2[[#This Row],[HORA ENTREGA]])</f>
        <v>461330,354166666666667</v>
      </c>
      <c r="AL2549" s="34" t="str">
        <f>IFERROR(HYPERLINK("https://wa.me/"&amp;Tabla2[[#This Row],[CONTACTO]]&amp;"?text="&amp;Tabla2[[#This Row],[Mensaje]]),"")</f>
        <v>https://wa.me/56940144795?text=Hola!%0AServicio del día 21-04%0A *Cliente:* WURTH CHILE LTDA */ Cont: * PCIU8708866*/ HR Entrega: *08:30* /Dirección: *SAN BERNARDO</v>
      </c>
    </row>
    <row r="2550" spans="1:38" s="15" customFormat="1" ht="16.5" customHeight="1" x14ac:dyDescent="0.2">
      <c r="A2550" s="15">
        <f>ROW(A2549)</f>
        <v>2549</v>
      </c>
      <c r="B2550" s="15">
        <f>IF(J2550=J2549,B2549+1,1)</f>
        <v>1</v>
      </c>
      <c r="C2550" s="15" t="s">
        <v>43</v>
      </c>
      <c r="D2550" s="25" t="s">
        <v>39</v>
      </c>
      <c r="E2550" s="27">
        <v>370363</v>
      </c>
      <c r="F2550" s="27" t="s">
        <v>3960</v>
      </c>
      <c r="G2550" s="27" t="s">
        <v>54</v>
      </c>
      <c r="H2550" s="27">
        <v>26250</v>
      </c>
      <c r="I2550" s="27" t="s">
        <v>3961</v>
      </c>
      <c r="J2550" s="28">
        <v>46134</v>
      </c>
      <c r="K2550" s="26">
        <v>0.41666666666666669</v>
      </c>
      <c r="L2550" s="26"/>
      <c r="M2550" s="27" t="s">
        <v>133</v>
      </c>
      <c r="N2550" s="25">
        <f>IFERROR(VLOOKUP(M2550,Data!$J$1:$K$58,2,0),"")</f>
        <v>56953801607</v>
      </c>
      <c r="O2550" s="27" t="s">
        <v>3925</v>
      </c>
      <c r="P2550" s="27"/>
      <c r="Q2550" s="27" t="s">
        <v>3962</v>
      </c>
      <c r="R2550" s="27" t="s">
        <v>48</v>
      </c>
      <c r="S2550" s="27" t="s">
        <v>133</v>
      </c>
      <c r="T2550" s="27"/>
      <c r="U2550" s="28">
        <v>46134</v>
      </c>
      <c r="X2550" s="27"/>
      <c r="Y2550" s="27"/>
      <c r="Z2550" s="29"/>
      <c r="AA2550" s="29">
        <v>0.44444444444444442</v>
      </c>
      <c r="AB2550" s="29">
        <v>0.6118055555555556</v>
      </c>
      <c r="AC2550" s="30">
        <v>46134</v>
      </c>
      <c r="AD2550" s="15" t="str">
        <f>IF(Tabla2[[#This Row],[HORA ENTREGA]]="DIRECTO","On time", IF(AA2550&lt;&gt;"",IF(Tabla2[[#This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50" s="15" t="str">
        <f>MID(Tabla2[[#This Row],[TIPO]],1,3)</f>
        <v xml:space="preserve">40 </v>
      </c>
      <c r="AF25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ALCA SPA */ Cont: * CGMU9394046*/ HR Entrega: *10:00* /Dirección: *Av. Américo Vespucio 1955, Renca, Santiago</v>
      </c>
      <c r="AG2550" s="38" t="str">
        <f>IFERROR(HYPERLINK("https://wa.me/"&amp;Tabla2[[#This Row],[CONTACTO]]&amp;"?text="&amp;Tabla2[[#This Row],[Mensaje]],"Enviar mensaje"),"")</f>
        <v>Enviar mensaje</v>
      </c>
      <c r="AH2550" s="15" t="str">
        <f>CONCATENATE(A2550,F2550)</f>
        <v>2549CGMU9394046</v>
      </c>
      <c r="AI2550" s="15" t="str">
        <f>CONCATENATE("ENT-",A2550)</f>
        <v>ENT-2549</v>
      </c>
      <c r="AJ2550" s="15" t="str">
        <f>IF(Tabla2[[#This Row],[Op]]&lt;&gt;"","ENTREGA","")</f>
        <v>ENTREGA</v>
      </c>
      <c r="AK2550" s="40" t="str">
        <f>(Tabla2[[#This Row],[FECHA ENTREGA]]&amp;Tabla2[[#This Row],[HORA ENTREGA]])</f>
        <v>461340,416666666666667</v>
      </c>
      <c r="AL2550" s="34" t="str">
        <f>IFERROR(HYPERLINK("https://wa.me/"&amp;Tabla2[[#This Row],[CONTACTO]]&amp;"?text="&amp;Tabla2[[#This Row],[Mensaje]]),"")</f>
        <v>https://wa.me/56953801607?text=Hola!%0AServicio del día 22-04%0A *Cliente:* ALCA SPA */ Cont: * CGMU9394046*/ HR Entrega: *10:00* /Dirección: *Av. Américo Vespucio 1955, Renca, Santiago</v>
      </c>
    </row>
    <row r="2551" spans="1:38" s="15" customFormat="1" ht="16.5" customHeight="1" x14ac:dyDescent="0.2">
      <c r="A2551" s="15">
        <f>ROW(A2550)</f>
        <v>2550</v>
      </c>
      <c r="B2551" s="15">
        <f>IF(J2551=J2550,B2550+1,1)</f>
        <v>2</v>
      </c>
      <c r="C2551" s="15" t="s">
        <v>43</v>
      </c>
      <c r="D2551" s="25" t="s">
        <v>39</v>
      </c>
      <c r="E2551" s="27">
        <v>370363</v>
      </c>
      <c r="F2551" s="27" t="s">
        <v>3963</v>
      </c>
      <c r="G2551" s="27" t="s">
        <v>54</v>
      </c>
      <c r="H2551" s="27">
        <v>26250</v>
      </c>
      <c r="I2551" s="27" t="s">
        <v>3964</v>
      </c>
      <c r="J2551" s="28">
        <v>46134</v>
      </c>
      <c r="K2551" s="26">
        <v>0.47916666666666669</v>
      </c>
      <c r="L2551" s="26"/>
      <c r="M2551" s="27" t="s">
        <v>147</v>
      </c>
      <c r="N2551" s="25">
        <f>IFERROR(VLOOKUP(M2551,Data!$J$1:$K$58,2,0),"")</f>
        <v>56935532735</v>
      </c>
      <c r="O2551" s="27" t="s">
        <v>3839</v>
      </c>
      <c r="P2551" s="27"/>
      <c r="Q2551" s="27" t="s">
        <v>1656</v>
      </c>
      <c r="R2551" s="27" t="s">
        <v>48</v>
      </c>
      <c r="S2551" s="27" t="s">
        <v>147</v>
      </c>
      <c r="T2551" s="27"/>
      <c r="U2551" s="28">
        <v>46134</v>
      </c>
      <c r="X2551" s="27"/>
      <c r="Y2551" s="27"/>
      <c r="Z2551" s="29"/>
      <c r="AA2551" s="29">
        <v>0.47569444444444442</v>
      </c>
      <c r="AB2551" s="29">
        <v>0.6020833333333333</v>
      </c>
      <c r="AC2551" s="30">
        <v>46134</v>
      </c>
      <c r="AD2551" s="15" t="str">
        <f>IF(Tabla2[[#This Row],[HORA ENTREGA]]="DIRECTO","On time", IF(AA2551&lt;&gt;"",IF(Tabla2[[#This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51" s="15" t="str">
        <f>MID(Tabla2[[#This Row],[TIPO]],1,3)</f>
        <v xml:space="preserve">40 </v>
      </c>
      <c r="AF25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ALCA SPA */ Cont: * TLLU1070919*/ HR Entrega: *11:30* /Dirección: *Camino del Cerro 4868 Huechuraba, Santiago.</v>
      </c>
      <c r="AG2551" s="38" t="str">
        <f>IFERROR(HYPERLINK("https://wa.me/"&amp;Tabla2[[#This Row],[CONTACTO]]&amp;"?text="&amp;Tabla2[[#This Row],[Mensaje]],"Enviar mensaje"),"")</f>
        <v>Enviar mensaje</v>
      </c>
      <c r="AH2551" s="15" t="str">
        <f>CONCATENATE(A2551,F2551)</f>
        <v>2550TLLU1070919</v>
      </c>
      <c r="AI2551" s="15" t="str">
        <f>CONCATENATE("ENT-",A2551)</f>
        <v>ENT-2550</v>
      </c>
      <c r="AJ2551" s="15" t="str">
        <f>IF(Tabla2[[#This Row],[Op]]&lt;&gt;"","ENTREGA","")</f>
        <v>ENTREGA</v>
      </c>
      <c r="AK2551" s="40" t="str">
        <f>(Tabla2[[#This Row],[FECHA ENTREGA]]&amp;Tabla2[[#This Row],[HORA ENTREGA]])</f>
        <v>461340,479166666666667</v>
      </c>
      <c r="AL2551" s="34" t="str">
        <f>IFERROR(HYPERLINK("https://wa.me/"&amp;Tabla2[[#This Row],[CONTACTO]]&amp;"?text="&amp;Tabla2[[#This Row],[Mensaje]]),"")</f>
        <v>https://wa.me/56935532735?text=Hola!%0AServicio del día 22-04%0A *Cliente:* ALCA SPA */ Cont: * TLLU1070919*/ HR Entrega: *11:30* /Dirección: *Camino del Cerro 4868 Huechuraba, Santiago.</v>
      </c>
    </row>
    <row r="2552" spans="1:38" s="15" customFormat="1" ht="16.5" customHeight="1" x14ac:dyDescent="0.2">
      <c r="A2552" s="15">
        <f>ROW(A2551)</f>
        <v>2551</v>
      </c>
      <c r="B2552" s="15">
        <f>IF(J2552=J2551,B2551+1,1)</f>
        <v>3</v>
      </c>
      <c r="C2552" s="15" t="s">
        <v>43</v>
      </c>
      <c r="D2552" s="25" t="s">
        <v>39</v>
      </c>
      <c r="E2552" s="27">
        <v>370363</v>
      </c>
      <c r="F2552" s="27" t="s">
        <v>3965</v>
      </c>
      <c r="G2552" s="27" t="s">
        <v>54</v>
      </c>
      <c r="H2552" s="27">
        <v>26250</v>
      </c>
      <c r="I2552" s="27" t="s">
        <v>3966</v>
      </c>
      <c r="J2552" s="28">
        <v>46134</v>
      </c>
      <c r="K2552" s="26">
        <v>0.5</v>
      </c>
      <c r="L2552" s="26"/>
      <c r="M2552" s="27" t="s">
        <v>144</v>
      </c>
      <c r="N2552" s="25">
        <f>IFERROR(VLOOKUP(M2552,Data!$J$1:$K$58,2,0),"")</f>
        <v>56940144795</v>
      </c>
      <c r="O2552" s="27" t="s">
        <v>3967</v>
      </c>
      <c r="P2552" s="27"/>
      <c r="Q2552" s="27" t="s">
        <v>3962</v>
      </c>
      <c r="R2552" s="27" t="s">
        <v>3551</v>
      </c>
      <c r="S2552" s="27" t="s">
        <v>155</v>
      </c>
      <c r="T2552" s="27"/>
      <c r="U2552" s="28">
        <v>46135</v>
      </c>
      <c r="X2552" s="27"/>
      <c r="Y2552" s="27"/>
      <c r="Z2552" s="29"/>
      <c r="AA2552" s="29">
        <v>0.64097222222222228</v>
      </c>
      <c r="AB2552" s="29">
        <v>0.80902777777777779</v>
      </c>
      <c r="AC2552" s="30">
        <v>46134</v>
      </c>
      <c r="AD2552" s="15" t="str">
        <f>IF(Tabla2[[#This Row],[HORA ENTREGA]]="DIRECTO","On time", IF(AA2552&lt;&gt;"",IF(Tabla2[[#This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52" s="15" t="str">
        <f>MID(Tabla2[[#This Row],[TIPO]],1,3)</f>
        <v xml:space="preserve">40 </v>
      </c>
      <c r="AF25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ALCA SPA */ Cont: * SEGU9538383*/ HR Entrega: *12:00* /Dirección: *Av. Américo Vespucio 1955, Renca, Santiago</v>
      </c>
      <c r="AG2552" s="38" t="str">
        <f>IFERROR(HYPERLINK("https://wa.me/"&amp;Tabla2[[#This Row],[CONTACTO]]&amp;"?text="&amp;Tabla2[[#This Row],[Mensaje]],"Enviar mensaje"),"")</f>
        <v>Enviar mensaje</v>
      </c>
      <c r="AH2552" s="15" t="str">
        <f>CONCATENATE(A2552,F2552)</f>
        <v>2551SEGU9538383</v>
      </c>
      <c r="AI2552" s="15" t="str">
        <f>CONCATENATE("ENT-",A2552)</f>
        <v>ENT-2551</v>
      </c>
      <c r="AJ2552" s="15" t="str">
        <f>IF(Tabla2[[#This Row],[Op]]&lt;&gt;"","ENTREGA","")</f>
        <v>ENTREGA</v>
      </c>
      <c r="AK2552" s="40" t="str">
        <f>(Tabla2[[#This Row],[FECHA ENTREGA]]&amp;Tabla2[[#This Row],[HORA ENTREGA]])</f>
        <v>461340,5</v>
      </c>
      <c r="AL2552" s="34" t="str">
        <f>IFERROR(HYPERLINK("https://wa.me/"&amp;Tabla2[[#This Row],[CONTACTO]]&amp;"?text="&amp;Tabla2[[#This Row],[Mensaje]]),"")</f>
        <v>https://wa.me/56940144795?text=Hola!%0AServicio del día 22-04%0A *Cliente:* ALCA SPA */ Cont: * SEGU9538383*/ HR Entrega: *12:00* /Dirección: *Av. Américo Vespucio 1955, Renca, Santiago</v>
      </c>
    </row>
    <row r="2553" spans="1:38" s="15" customFormat="1" ht="16.5" customHeight="1" x14ac:dyDescent="0.2">
      <c r="A2553" s="15">
        <f>ROW(A2552)</f>
        <v>2552</v>
      </c>
      <c r="B2553" s="15">
        <f>IF(J2553=J2552,B2552+1,1)</f>
        <v>4</v>
      </c>
      <c r="C2553" s="15" t="s">
        <v>43</v>
      </c>
      <c r="D2553" s="25" t="s">
        <v>39</v>
      </c>
      <c r="E2553" s="27">
        <v>370051</v>
      </c>
      <c r="F2553" s="27" t="s">
        <v>3968</v>
      </c>
      <c r="G2553" s="27" t="s">
        <v>41</v>
      </c>
      <c r="H2553" s="27">
        <v>11189</v>
      </c>
      <c r="I2553" s="27" t="s">
        <v>3969</v>
      </c>
      <c r="J2553" s="28">
        <v>46134</v>
      </c>
      <c r="K2553" s="26">
        <v>0.625</v>
      </c>
      <c r="L2553" s="26"/>
      <c r="M2553" s="27" t="s">
        <v>90</v>
      </c>
      <c r="N2553" s="25">
        <f>IFERROR(VLOOKUP(M2553,Data!$J$1:$K$58,2,0),"")</f>
        <v>56987557136</v>
      </c>
      <c r="O2553" s="27" t="s">
        <v>3834</v>
      </c>
      <c r="P2553" s="27"/>
      <c r="Q2553" s="27" t="s">
        <v>3970</v>
      </c>
      <c r="R2553" s="27" t="s">
        <v>74</v>
      </c>
      <c r="S2553" s="27" t="s">
        <v>90</v>
      </c>
      <c r="T2553" s="27"/>
      <c r="U2553" s="28">
        <v>46135</v>
      </c>
      <c r="X2553" s="27"/>
      <c r="Y2553" s="27"/>
      <c r="Z2553" s="29"/>
      <c r="AA2553" s="29">
        <v>0.6875</v>
      </c>
      <c r="AB2553" s="29">
        <v>0.78541666666666665</v>
      </c>
      <c r="AC2553" s="30">
        <v>46134</v>
      </c>
      <c r="AD2553" s="15" t="str">
        <f>IF(Tabla2[[#This Row],[HORA ENTREGA]]="DIRECTO","On time", IF(AA2553&lt;&gt;"",IF(Tabla2[[#This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53" s="15" t="str">
        <f>MID(Tabla2[[#This Row],[TIPO]],1,3)</f>
        <v xml:space="preserve">40 </v>
      </c>
      <c r="AF25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ALCA SPA */ Cont: * msdu6217288*/ HR Entrega: *15:00* /Dirección: *Camino Punta Mocha 4899-A Huechuraba, Santiago.</v>
      </c>
      <c r="AG2553" s="38" t="str">
        <f>IFERROR(HYPERLINK("https://wa.me/"&amp;Tabla2[[#This Row],[CONTACTO]]&amp;"?text="&amp;Tabla2[[#This Row],[Mensaje]],"Enviar mensaje"),"")</f>
        <v>Enviar mensaje</v>
      </c>
      <c r="AH2553" s="15" t="str">
        <f>CONCATENATE(A2553,F2553)</f>
        <v>2552msdu6217288</v>
      </c>
      <c r="AI2553" s="15" t="str">
        <f>CONCATENATE("ENT-",A2553)</f>
        <v>ENT-2552</v>
      </c>
      <c r="AJ2553" s="15" t="str">
        <f>IF(Tabla2[[#This Row],[Op]]&lt;&gt;"","ENTREGA","")</f>
        <v>ENTREGA</v>
      </c>
      <c r="AK2553" s="40" t="str">
        <f>(Tabla2[[#This Row],[FECHA ENTREGA]]&amp;Tabla2[[#This Row],[HORA ENTREGA]])</f>
        <v>461340,625</v>
      </c>
      <c r="AL2553" s="34" t="str">
        <f>IFERROR(HYPERLINK("https://wa.me/"&amp;Tabla2[[#This Row],[CONTACTO]]&amp;"?text="&amp;Tabla2[[#This Row],[Mensaje]]),"")</f>
        <v>https://wa.me/56987557136?text=Hola!%0AServicio del día 22-04%0A *Cliente:* ALCA SPA */ Cont: * msdu6217288*/ HR Entrega: *15:00* /Dirección: *Camino Punta Mocha 4899-A Huechuraba, Santiago.</v>
      </c>
    </row>
    <row r="2554" spans="1:38" s="15" customFormat="1" ht="16.5" customHeight="1" x14ac:dyDescent="0.2">
      <c r="A2554" s="15">
        <f>ROW(A2553)</f>
        <v>2553</v>
      </c>
      <c r="B2554" s="15">
        <f>IF(J2554=J2553,B2553+1,1)</f>
        <v>5</v>
      </c>
      <c r="C2554" s="15" t="s">
        <v>43</v>
      </c>
      <c r="D2554" s="25" t="s">
        <v>39</v>
      </c>
      <c r="E2554" s="27">
        <v>370232</v>
      </c>
      <c r="F2554" s="27" t="s">
        <v>3971</v>
      </c>
      <c r="G2554" s="27" t="s">
        <v>54</v>
      </c>
      <c r="H2554" s="27">
        <v>17717</v>
      </c>
      <c r="I2554" s="27" t="s">
        <v>3972</v>
      </c>
      <c r="J2554" s="28">
        <v>46134</v>
      </c>
      <c r="K2554" s="26" t="s">
        <v>290</v>
      </c>
      <c r="L2554" s="26"/>
      <c r="M2554" s="27" t="s">
        <v>117</v>
      </c>
      <c r="N2554" s="25">
        <f>IFERROR(VLOOKUP(M2554,Data!$J$1:$K$58,2,0),"")</f>
        <v>56973887539</v>
      </c>
      <c r="O2554" s="27" t="s">
        <v>3698</v>
      </c>
      <c r="P2554" s="27"/>
      <c r="Q2554" s="27" t="s">
        <v>3973</v>
      </c>
      <c r="R2554" s="27" t="s">
        <v>2942</v>
      </c>
      <c r="S2554" s="27" t="s">
        <v>117</v>
      </c>
      <c r="T2554" s="27"/>
      <c r="U2554" s="28">
        <v>46134</v>
      </c>
      <c r="X2554" s="27"/>
      <c r="Y2554" s="27"/>
      <c r="Z2554" s="29"/>
      <c r="AA2554" s="29">
        <v>0.61805555555555558</v>
      </c>
      <c r="AB2554" s="29">
        <v>0.65625</v>
      </c>
      <c r="AC2554" s="30">
        <v>46134</v>
      </c>
      <c r="AD2554" s="15" t="str">
        <f>IF(Tabla2[[#This Row],[HORA ENTREGA]]="DIRECTO","On time", IF(AA2554&lt;&gt;"",IF(Tabla2[[#This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54" s="15" t="str">
        <f>MID(Tabla2[[#This Row],[TIPO]],1,3)</f>
        <v xml:space="preserve">40 </v>
      </c>
      <c r="AF25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ALCA SPA */ Cont: * HLBU6053358*/ HR Entrega: *DIRECTO* /Dirección: *Direccion: Camino del Cerro 4768 Huechuraba.</v>
      </c>
      <c r="AG2554" s="38" t="str">
        <f>IFERROR(HYPERLINK("https://wa.me/"&amp;Tabla2[[#This Row],[CONTACTO]]&amp;"?text="&amp;Tabla2[[#This Row],[Mensaje]],"Enviar mensaje"),"")</f>
        <v>Enviar mensaje</v>
      </c>
      <c r="AH2554" s="15" t="str">
        <f>CONCATENATE(A2554,F2554)</f>
        <v>2553HLBU6053358</v>
      </c>
      <c r="AI2554" s="15" t="str">
        <f>CONCATENATE("ENT-",A2554)</f>
        <v>ENT-2553</v>
      </c>
      <c r="AJ2554" s="15" t="str">
        <f>IF(Tabla2[[#This Row],[Op]]&lt;&gt;"","ENTREGA","")</f>
        <v>ENTREGA</v>
      </c>
      <c r="AK2554" s="40" t="str">
        <f>(Tabla2[[#This Row],[FECHA ENTREGA]]&amp;Tabla2[[#This Row],[HORA ENTREGA]])</f>
        <v>46134DIRECTO</v>
      </c>
      <c r="AL2554" s="34" t="str">
        <f>IFERROR(HYPERLINK("https://wa.me/"&amp;Tabla2[[#This Row],[CONTACTO]]&amp;"?text="&amp;Tabla2[[#This Row],[Mensaje]]),"")</f>
        <v>https://wa.me/56973887539?text=Hola!%0AServicio del día 22-04%0A *Cliente:* ALCA SPA */ Cont: * HLBU6053358*/ HR Entrega: *DIRECTO* /Dirección: *Direccion: Camino del Cerro 4768 Huechuraba.</v>
      </c>
    </row>
    <row r="2555" spans="1:38" s="15" customFormat="1" ht="16.5" customHeight="1" x14ac:dyDescent="0.2">
      <c r="A2555" s="15">
        <f>ROW(A2554)</f>
        <v>2554</v>
      </c>
      <c r="B2555" s="15">
        <f>IF(J2555=J2554,B2554+1,1)</f>
        <v>6</v>
      </c>
      <c r="C2555" s="15" t="s">
        <v>517</v>
      </c>
      <c r="D2555" s="25" t="s">
        <v>122</v>
      </c>
      <c r="E2555" s="27" t="s">
        <v>3974</v>
      </c>
      <c r="F2555" s="27"/>
      <c r="G2555" s="27" t="s">
        <v>41</v>
      </c>
      <c r="H2555" s="27"/>
      <c r="I2555" s="27" t="s">
        <v>3864</v>
      </c>
      <c r="J2555" s="28">
        <v>46134</v>
      </c>
      <c r="K2555" s="26">
        <v>0.33333333333333331</v>
      </c>
      <c r="L2555" s="26"/>
      <c r="M2555" s="27" t="s">
        <v>139</v>
      </c>
      <c r="N2555" s="25">
        <f>IFERROR(VLOOKUP(M2555,Data!$J$1:$K$58,2,0),"")</f>
        <v>56965312953</v>
      </c>
      <c r="O2555" s="27" t="s">
        <v>3927</v>
      </c>
      <c r="P2555" s="27"/>
      <c r="Q2555" s="27" t="s">
        <v>3866</v>
      </c>
      <c r="R2555" s="27"/>
      <c r="S2555" s="27"/>
      <c r="T2555" s="27"/>
      <c r="U2555" s="28"/>
      <c r="X2555" s="27"/>
      <c r="Y2555" s="27"/>
      <c r="Z2555" s="29"/>
      <c r="AA2555" s="29">
        <v>0.8833333333333333</v>
      </c>
      <c r="AB2555" s="29">
        <v>0.45833333333333331</v>
      </c>
      <c r="AC2555" s="30">
        <v>46133</v>
      </c>
      <c r="AD2555" s="15" t="str">
        <f>IF(Tabla2[[#This Row],[HORA ENTREGA]]="DIRECTO","On time", IF(AA2555&lt;&gt;"",IF(Tabla2[[#This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55" s="15" t="str">
        <f>MID(Tabla2[[#This Row],[TIPO]],1,3)</f>
        <v xml:space="preserve">40 </v>
      </c>
      <c r="AF25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ARESTI CHILE WINE S.A. */ Cont: * */ HR Entrega: *08:00* /Dirección: *CONSOLIDADO: BELLAVISTA S/N, RIO CLARO; BOD. HACIENDA ARESTI</v>
      </c>
      <c r="AG2555" s="38" t="str">
        <f>IFERROR(HYPERLINK("https://wa.me/"&amp;Tabla2[[#This Row],[CONTACTO]]&amp;"?text="&amp;Tabla2[[#This Row],[Mensaje]],"Enviar mensaje"),"")</f>
        <v>Enviar mensaje</v>
      </c>
      <c r="AH2555" s="15" t="str">
        <f>CONCATENATE(A2555,F2555)</f>
        <v>2554</v>
      </c>
      <c r="AI2555" s="15" t="str">
        <f>CONCATENATE("ENT-",A2555)</f>
        <v>ENT-2554</v>
      </c>
      <c r="AJ2555" s="15" t="str">
        <f>IF(Tabla2[[#This Row],[Op]]&lt;&gt;"","ENTREGA","")</f>
        <v>ENTREGA</v>
      </c>
      <c r="AK2555" s="40" t="str">
        <f>(Tabla2[[#This Row],[FECHA ENTREGA]]&amp;Tabla2[[#This Row],[HORA ENTREGA]])</f>
        <v>461340,333333333333333</v>
      </c>
      <c r="AL2555" s="34" t="str">
        <f>IFERROR(HYPERLINK("https://wa.me/"&amp;Tabla2[[#This Row],[CONTACTO]]&amp;"?text="&amp;Tabla2[[#This Row],[Mensaje]]),"")</f>
        <v>https://wa.me/56965312953?text=Hola!%0AServicio del día 22-04%0A *Cliente:* ARESTI CHILE WINE S.A. */ Cont: * */ HR Entrega: *08:00* /Dirección: *CONSOLIDADO: BELLAVISTA S/N, RIO CLARO; BOD. HACIENDA ARESTI</v>
      </c>
    </row>
    <row r="2556" spans="1:38" s="15" customFormat="1" ht="16.5" customHeight="1" x14ac:dyDescent="0.2">
      <c r="A2556" s="15">
        <f>ROW(A2555)</f>
        <v>2555</v>
      </c>
      <c r="B2556" s="15">
        <f>IF(J2556=J2555,B2555+1,1)</f>
        <v>7</v>
      </c>
      <c r="C2556" s="15" t="s">
        <v>517</v>
      </c>
      <c r="D2556" s="25" t="s">
        <v>122</v>
      </c>
      <c r="E2556" s="27" t="s">
        <v>3975</v>
      </c>
      <c r="F2556" s="27"/>
      <c r="G2556" s="27" t="s">
        <v>41</v>
      </c>
      <c r="H2556" s="27"/>
      <c r="I2556" s="27" t="s">
        <v>3864</v>
      </c>
      <c r="J2556" s="28">
        <v>46134</v>
      </c>
      <c r="K2556" s="26">
        <v>0.41666666666666669</v>
      </c>
      <c r="L2556" s="26"/>
      <c r="M2556" s="27" t="s">
        <v>51</v>
      </c>
      <c r="N2556" s="25">
        <f>IFERROR(VLOOKUP(M2556,Data!$J$1:$K$58,2,0),"")</f>
        <v>56967256951</v>
      </c>
      <c r="O2556" s="27" t="s">
        <v>3656</v>
      </c>
      <c r="P2556" s="27"/>
      <c r="Q2556" s="27" t="s">
        <v>3866</v>
      </c>
      <c r="R2556" s="27"/>
      <c r="S2556" s="27"/>
      <c r="T2556" s="27"/>
      <c r="U2556" s="28"/>
      <c r="X2556" s="27"/>
      <c r="Y2556" s="27"/>
      <c r="Z2556" s="29"/>
      <c r="AA2556" s="29">
        <v>0.3888888888888889</v>
      </c>
      <c r="AB2556" s="29">
        <v>0.46875</v>
      </c>
      <c r="AC2556" s="30">
        <v>46134</v>
      </c>
      <c r="AD2556" s="15" t="str">
        <f>IF(Tabla2[[#This Row],[HORA ENTREGA]]="DIRECTO","On time", IF(AA2556&lt;&gt;"",IF(Tabla2[[#This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56" s="15" t="str">
        <f>MID(Tabla2[[#This Row],[TIPO]],1,3)</f>
        <v xml:space="preserve">40 </v>
      </c>
      <c r="AF25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ARESTI CHILE WINE S.A. */ Cont: * */ HR Entrega: *10:00* /Dirección: *CONSOLIDADO: BELLAVISTA S/N, RIO CLARO; BOD. HACIENDA ARESTI</v>
      </c>
      <c r="AG2556" s="38" t="str">
        <f>IFERROR(HYPERLINK("https://wa.me/"&amp;Tabla2[[#This Row],[CONTACTO]]&amp;"?text="&amp;Tabla2[[#This Row],[Mensaje]],"Enviar mensaje"),"")</f>
        <v>Enviar mensaje</v>
      </c>
      <c r="AH2556" s="15" t="str">
        <f>CONCATENATE(A2556,F2556)</f>
        <v>2555</v>
      </c>
      <c r="AI2556" s="15" t="str">
        <f>CONCATENATE("ENT-",A2556)</f>
        <v>ENT-2555</v>
      </c>
      <c r="AJ2556" s="15" t="str">
        <f>IF(Tabla2[[#This Row],[Op]]&lt;&gt;"","ENTREGA","")</f>
        <v>ENTREGA</v>
      </c>
      <c r="AK2556" s="40" t="str">
        <f>(Tabla2[[#This Row],[FECHA ENTREGA]]&amp;Tabla2[[#This Row],[HORA ENTREGA]])</f>
        <v>461340,416666666666667</v>
      </c>
      <c r="AL2556" s="34" t="str">
        <f>IFERROR(HYPERLINK("https://wa.me/"&amp;Tabla2[[#This Row],[CONTACTO]]&amp;"?text="&amp;Tabla2[[#This Row],[Mensaje]]),"")</f>
        <v>https://wa.me/56967256951?text=Hola!%0AServicio del día 22-04%0A *Cliente:* ARESTI CHILE WINE S.A. */ Cont: * */ HR Entrega: *10:00* /Dirección: *CONSOLIDADO: BELLAVISTA S/N, RIO CLARO; BOD. HACIENDA ARESTI</v>
      </c>
    </row>
    <row r="2557" spans="1:38" s="15" customFormat="1" ht="16.5" customHeight="1" x14ac:dyDescent="0.2">
      <c r="A2557" s="15">
        <f>ROW(A2556)</f>
        <v>2556</v>
      </c>
      <c r="B2557" s="15">
        <f>IF(J2557=J2556,B2556+1,1)</f>
        <v>8</v>
      </c>
      <c r="C2557" s="15" t="s">
        <v>517</v>
      </c>
      <c r="D2557" s="25" t="s">
        <v>122</v>
      </c>
      <c r="E2557" s="27" t="s">
        <v>3976</v>
      </c>
      <c r="F2557" s="27"/>
      <c r="G2557" s="27" t="s">
        <v>41</v>
      </c>
      <c r="H2557" s="27"/>
      <c r="I2557" s="27" t="s">
        <v>3864</v>
      </c>
      <c r="J2557" s="28">
        <v>46134</v>
      </c>
      <c r="K2557" s="26">
        <v>0.5</v>
      </c>
      <c r="L2557" s="26"/>
      <c r="M2557" s="27" t="s">
        <v>199</v>
      </c>
      <c r="N2557" s="25">
        <f>IFERROR(VLOOKUP(M2557,Data!$J$1:$K$58,2,0),"")</f>
        <v>56975315726</v>
      </c>
      <c r="O2557" s="27" t="s">
        <v>3950</v>
      </c>
      <c r="P2557" s="27"/>
      <c r="Q2557" s="27" t="s">
        <v>3866</v>
      </c>
      <c r="R2557" s="27"/>
      <c r="S2557" s="27"/>
      <c r="T2557" s="27"/>
      <c r="U2557" s="28"/>
      <c r="X2557" s="27"/>
      <c r="Y2557" s="27"/>
      <c r="Z2557" s="29"/>
      <c r="AA2557" s="29">
        <v>0.19791666666666666</v>
      </c>
      <c r="AB2557" s="29">
        <v>0.71180555555555558</v>
      </c>
      <c r="AC2557" s="30">
        <v>46134</v>
      </c>
      <c r="AD2557" s="15" t="str">
        <f>IF(Tabla2[[#This Row],[HORA ENTREGA]]="DIRECTO","On time", IF(AA2557&lt;&gt;"",IF(Tabla2[[#This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57" s="15" t="str">
        <f>MID(Tabla2[[#This Row],[TIPO]],1,3)</f>
        <v xml:space="preserve">40 </v>
      </c>
      <c r="AF25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ARESTI CHILE WINE S.A. */ Cont: * */ HR Entrega: *12:00* /Dirección: *CONSOLIDADO: BELLAVISTA S/N, RIO CLARO; BOD. HACIENDA ARESTI</v>
      </c>
      <c r="AG2557" s="38" t="str">
        <f>IFERROR(HYPERLINK("https://wa.me/"&amp;Tabla2[[#This Row],[CONTACTO]]&amp;"?text="&amp;Tabla2[[#This Row],[Mensaje]],"Enviar mensaje"),"")</f>
        <v>Enviar mensaje</v>
      </c>
      <c r="AH2557" s="15" t="str">
        <f>CONCATENATE(A2557,F2557)</f>
        <v>2556</v>
      </c>
      <c r="AI2557" s="15" t="str">
        <f>CONCATENATE("ENT-",A2557)</f>
        <v>ENT-2556</v>
      </c>
      <c r="AJ2557" s="15" t="str">
        <f>IF(Tabla2[[#This Row],[Op]]&lt;&gt;"","ENTREGA","")</f>
        <v>ENTREGA</v>
      </c>
      <c r="AK2557" s="40" t="str">
        <f>(Tabla2[[#This Row],[FECHA ENTREGA]]&amp;Tabla2[[#This Row],[HORA ENTREGA]])</f>
        <v>461340,5</v>
      </c>
      <c r="AL2557" s="34" t="str">
        <f>IFERROR(HYPERLINK("https://wa.me/"&amp;Tabla2[[#This Row],[CONTACTO]]&amp;"?text="&amp;Tabla2[[#This Row],[Mensaje]]),"")</f>
        <v>https://wa.me/56975315726?text=Hola!%0AServicio del día 22-04%0A *Cliente:* ARESTI CHILE WINE S.A. */ Cont: * */ HR Entrega: *12:00* /Dirección: *CONSOLIDADO: BELLAVISTA S/N, RIO CLARO; BOD. HACIENDA ARESTI</v>
      </c>
    </row>
    <row r="2558" spans="1:38" s="15" customFormat="1" ht="16.5" customHeight="1" x14ac:dyDescent="0.2">
      <c r="A2558" s="15">
        <f>ROW(A2557)</f>
        <v>2557</v>
      </c>
      <c r="B2558" s="15">
        <f>IF(J2558=J2557,B2557+1,1)</f>
        <v>9</v>
      </c>
      <c r="C2558" s="15" t="s">
        <v>517</v>
      </c>
      <c r="D2558" s="25" t="s">
        <v>122</v>
      </c>
      <c r="E2558" s="27" t="s">
        <v>3977</v>
      </c>
      <c r="F2558" s="27"/>
      <c r="G2558" s="27" t="s">
        <v>41</v>
      </c>
      <c r="H2558" s="27"/>
      <c r="I2558" s="27" t="s">
        <v>3864</v>
      </c>
      <c r="J2558" s="28">
        <v>46134</v>
      </c>
      <c r="K2558" s="26">
        <v>0.58333333333333337</v>
      </c>
      <c r="L2558" s="26"/>
      <c r="M2558" s="27" t="s">
        <v>366</v>
      </c>
      <c r="N2558" s="25">
        <f>IFERROR(VLOOKUP(M2558,Data!$J$1:$K$58,2,0),"")</f>
        <v>56967386251</v>
      </c>
      <c r="O2558" s="27" t="s">
        <v>367</v>
      </c>
      <c r="P2558" s="27"/>
      <c r="Q2558" s="27" t="s">
        <v>3866</v>
      </c>
      <c r="R2558" s="27"/>
      <c r="S2558" s="27"/>
      <c r="T2558" s="27"/>
      <c r="U2558" s="28"/>
      <c r="X2558" s="27"/>
      <c r="Y2558" s="27"/>
      <c r="Z2558" s="29"/>
      <c r="AA2558" s="29">
        <v>0.58680555555555558</v>
      </c>
      <c r="AB2558" s="29">
        <v>0.72569444444444442</v>
      </c>
      <c r="AC2558" s="30">
        <v>46134</v>
      </c>
      <c r="AD2558" s="15" t="str">
        <f>IF(Tabla2[[#This Row],[HORA ENTREGA]]="DIRECTO","On time", IF(AA2558&lt;&gt;"",IF(Tabla2[[#This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58" s="15" t="str">
        <f>MID(Tabla2[[#This Row],[TIPO]],1,3)</f>
        <v xml:space="preserve">40 </v>
      </c>
      <c r="AF25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ARESTI CHILE WINE S.A. */ Cont: * */ HR Entrega: *14:00* /Dirección: *CONSOLIDADO: BELLAVISTA S/N, RIO CLARO; BOD. HACIENDA ARESTI</v>
      </c>
      <c r="AG2558" s="38" t="str">
        <f>IFERROR(HYPERLINK("https://wa.me/"&amp;Tabla2[[#This Row],[CONTACTO]]&amp;"?text="&amp;Tabla2[[#This Row],[Mensaje]],"Enviar mensaje"),"")</f>
        <v>Enviar mensaje</v>
      </c>
      <c r="AH2558" s="15" t="str">
        <f>CONCATENATE(A2558,F2558)</f>
        <v>2557</v>
      </c>
      <c r="AI2558" s="15" t="str">
        <f>CONCATENATE("ENT-",A2558)</f>
        <v>ENT-2557</v>
      </c>
      <c r="AJ2558" s="15" t="str">
        <f>IF(Tabla2[[#This Row],[Op]]&lt;&gt;"","ENTREGA","")</f>
        <v>ENTREGA</v>
      </c>
      <c r="AK2558" s="40" t="str">
        <f>(Tabla2[[#This Row],[FECHA ENTREGA]]&amp;Tabla2[[#This Row],[HORA ENTREGA]])</f>
        <v>461340,583333333333333</v>
      </c>
      <c r="AL2558" s="34" t="str">
        <f>IFERROR(HYPERLINK("https://wa.me/"&amp;Tabla2[[#This Row],[CONTACTO]]&amp;"?text="&amp;Tabla2[[#This Row],[Mensaje]]),"")</f>
        <v>https://wa.me/56967386251?text=Hola!%0AServicio del día 22-04%0A *Cliente:* ARESTI CHILE WINE S.A. */ Cont: * */ HR Entrega: *14:00* /Dirección: *CONSOLIDADO: BELLAVISTA S/N, RIO CLARO; BOD. HACIENDA ARESTI</v>
      </c>
    </row>
    <row r="2559" spans="1:38" s="15" customFormat="1" ht="16.5" customHeight="1" x14ac:dyDescent="0.2">
      <c r="A2559" s="15">
        <f>ROW(A2558)</f>
        <v>2558</v>
      </c>
      <c r="B2559" s="15">
        <f>IF(J2559=J2558,B2558+1,1)</f>
        <v>10</v>
      </c>
      <c r="C2559" s="15" t="s">
        <v>3978</v>
      </c>
      <c r="D2559" s="25" t="s">
        <v>39</v>
      </c>
      <c r="E2559" s="27">
        <v>370880</v>
      </c>
      <c r="F2559" s="27" t="s">
        <v>3979</v>
      </c>
      <c r="G2559" s="27" t="s">
        <v>41</v>
      </c>
      <c r="H2559" s="27">
        <v>4888</v>
      </c>
      <c r="I2559" s="27" t="s">
        <v>3980</v>
      </c>
      <c r="J2559" s="28">
        <v>46134</v>
      </c>
      <c r="K2559" s="26">
        <v>0.58333333333333337</v>
      </c>
      <c r="L2559" s="26"/>
      <c r="M2559" s="27" t="s">
        <v>319</v>
      </c>
      <c r="N2559" s="25">
        <f>IFERROR(VLOOKUP(M2559,Data!$J$1:$K$58,2,0),"")</f>
        <v>56948501048</v>
      </c>
      <c r="O2559" s="27" t="s">
        <v>3956</v>
      </c>
      <c r="P2559" s="27"/>
      <c r="Q2559" s="27" t="s">
        <v>3981</v>
      </c>
      <c r="R2559" s="27" t="s">
        <v>69</v>
      </c>
      <c r="S2559" s="27" t="s">
        <v>319</v>
      </c>
      <c r="T2559" s="27"/>
      <c r="U2559" s="28">
        <v>46134</v>
      </c>
      <c r="X2559" s="27"/>
      <c r="Y2559" s="27"/>
      <c r="Z2559" s="29"/>
      <c r="AA2559" s="29">
        <v>0.60069444444444442</v>
      </c>
      <c r="AB2559" s="29">
        <v>0.69791666666666663</v>
      </c>
      <c r="AC2559" s="30">
        <v>46134</v>
      </c>
      <c r="AD2559" s="15" t="str">
        <f>IF(Tabla2[[#This Row],[HORA ENTREGA]]="DIRECTO","On time", IF(AA2559&lt;&gt;"",IF(Tabla2[[#This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59" s="15" t="str">
        <f>MID(Tabla2[[#This Row],[TIPO]],1,3)</f>
        <v xml:space="preserve">40 </v>
      </c>
      <c r="AF25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ATACAMITA */ Cont: * OOCU9174920*/ HR Entrega: *14:00* /Dirección: *Carlos Valdovinos 420, San Joaquin</v>
      </c>
      <c r="AG2559" s="38" t="str">
        <f>IFERROR(HYPERLINK("https://wa.me/"&amp;Tabla2[[#This Row],[CONTACTO]]&amp;"?text="&amp;Tabla2[[#This Row],[Mensaje]],"Enviar mensaje"),"")</f>
        <v>Enviar mensaje</v>
      </c>
      <c r="AH2559" s="15" t="str">
        <f>CONCATENATE(A2559,F2559)</f>
        <v>2558OOCU9174920</v>
      </c>
      <c r="AI2559" s="15" t="str">
        <f>CONCATENATE("ENT-",A2559)</f>
        <v>ENT-2558</v>
      </c>
      <c r="AJ2559" s="15" t="str">
        <f>IF(Tabla2[[#This Row],[Op]]&lt;&gt;"","ENTREGA","")</f>
        <v>ENTREGA</v>
      </c>
      <c r="AK2559" s="40" t="str">
        <f>(Tabla2[[#This Row],[FECHA ENTREGA]]&amp;Tabla2[[#This Row],[HORA ENTREGA]])</f>
        <v>461340,583333333333333</v>
      </c>
      <c r="AL2559" s="34" t="str">
        <f>IFERROR(HYPERLINK("https://wa.me/"&amp;Tabla2[[#This Row],[CONTACTO]]&amp;"?text="&amp;Tabla2[[#This Row],[Mensaje]]),"")</f>
        <v>https://wa.me/56948501048?text=Hola!%0AServicio del día 22-04%0A *Cliente:* ATACAMITA */ Cont: * OOCU9174920*/ HR Entrega: *14:00* /Dirección: *Carlos Valdovinos 420, San Joaquin</v>
      </c>
    </row>
    <row r="2560" spans="1:38" s="15" customFormat="1" ht="16.5" customHeight="1" x14ac:dyDescent="0.2">
      <c r="A2560" s="15">
        <f>ROW(A2559)</f>
        <v>2559</v>
      </c>
      <c r="B2560" s="15">
        <f>IF(J2560=J2559,B2559+1,1)</f>
        <v>11</v>
      </c>
      <c r="C2560" s="15" t="s">
        <v>75</v>
      </c>
      <c r="D2560" s="25" t="s">
        <v>39</v>
      </c>
      <c r="E2560" s="27">
        <v>303712</v>
      </c>
      <c r="F2560" s="27" t="s">
        <v>3982</v>
      </c>
      <c r="G2560" s="27" t="s">
        <v>41</v>
      </c>
      <c r="H2560" s="27">
        <v>6760</v>
      </c>
      <c r="I2560" s="27" t="s">
        <v>3983</v>
      </c>
      <c r="J2560" s="28">
        <v>46134</v>
      </c>
      <c r="K2560" s="26">
        <v>0.33333333333333331</v>
      </c>
      <c r="L2560" s="26" t="s">
        <v>3731</v>
      </c>
      <c r="M2560" s="27" t="s">
        <v>104</v>
      </c>
      <c r="N2560" s="25">
        <f>IFERROR(VLOOKUP(M2560,Data!$J$1:$K$58,2,0),"")</f>
        <v>56966749395</v>
      </c>
      <c r="O2560" s="27" t="s">
        <v>3984</v>
      </c>
      <c r="P2560" s="27"/>
      <c r="Q2560" s="27" t="s">
        <v>79</v>
      </c>
      <c r="R2560" s="27" t="s">
        <v>183</v>
      </c>
      <c r="S2560" s="27" t="s">
        <v>3352</v>
      </c>
      <c r="T2560" s="27"/>
      <c r="U2560" s="28">
        <v>46134</v>
      </c>
      <c r="X2560" s="27"/>
      <c r="Y2560" s="27"/>
      <c r="Z2560" s="29"/>
      <c r="AA2560" s="29">
        <v>0.30694444444444446</v>
      </c>
      <c r="AB2560" s="29">
        <v>0.42708333333333331</v>
      </c>
      <c r="AC2560" s="30">
        <v>46134</v>
      </c>
      <c r="AD2560" s="15" t="str">
        <f>IF(Tabla2[[#This Row],[HORA ENTREGA]]="DIRECTO","On time", IF(AA2560&lt;&gt;"",IF(Tabla2[[#This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0" s="15" t="str">
        <f>MID(Tabla2[[#This Row],[TIPO]],1,3)</f>
        <v xml:space="preserve">40 </v>
      </c>
      <c r="AF25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BAYONA SPA */ Cont: * TCLU9440462*/ HR Entrega: *08:00* /Dirección: * BOULEVAR 1313 BODENOR FLEX CENTER ENEA, PUDAHUEL</v>
      </c>
      <c r="AG2560" s="38" t="str">
        <f>IFERROR(HYPERLINK("https://wa.me/"&amp;Tabla2[[#This Row],[CONTACTO]]&amp;"?text="&amp;Tabla2[[#This Row],[Mensaje]],"Enviar mensaje"),"")</f>
        <v>Enviar mensaje</v>
      </c>
      <c r="AH2560" s="15" t="str">
        <f>CONCATENATE(A2560,F2560)</f>
        <v>2559TCLU9440462</v>
      </c>
      <c r="AI2560" s="15" t="str">
        <f>CONCATENATE("ENT-",A2560)</f>
        <v>ENT-2559</v>
      </c>
      <c r="AJ2560" s="15" t="str">
        <f>IF(Tabla2[[#This Row],[Op]]&lt;&gt;"","ENTREGA","")</f>
        <v>ENTREGA</v>
      </c>
      <c r="AK2560" s="40" t="str">
        <f>(Tabla2[[#This Row],[FECHA ENTREGA]]&amp;Tabla2[[#This Row],[HORA ENTREGA]])</f>
        <v>461340,333333333333333</v>
      </c>
      <c r="AL2560" s="34" t="str">
        <f>IFERROR(HYPERLINK("https://wa.me/"&amp;Tabla2[[#This Row],[CONTACTO]]&amp;"?text="&amp;Tabla2[[#This Row],[Mensaje]]),"")</f>
        <v>https://wa.me/56966749395?text=Hola!%0AServicio del día 22-04%0A *Cliente:* BAYONA SPA */ Cont: * TCLU9440462*/ HR Entrega: *08:00* /Dirección: * BOULEVAR 1313 BODENOR FLEX CENTER ENEA, PUDAHUEL</v>
      </c>
    </row>
    <row r="2561" spans="1:38" s="15" customFormat="1" ht="16.5" customHeight="1" x14ac:dyDescent="0.2">
      <c r="A2561" s="15">
        <f>ROW(A2560)</f>
        <v>2560</v>
      </c>
      <c r="B2561" s="15">
        <f>IF(J2561=J2560,B2560+1,1)</f>
        <v>12</v>
      </c>
      <c r="C2561" s="15" t="s">
        <v>75</v>
      </c>
      <c r="D2561" s="25" t="s">
        <v>39</v>
      </c>
      <c r="E2561" s="27">
        <v>303701</v>
      </c>
      <c r="F2561" s="27" t="s">
        <v>3985</v>
      </c>
      <c r="G2561" s="27" t="s">
        <v>41</v>
      </c>
      <c r="H2561" s="27">
        <v>6055</v>
      </c>
      <c r="I2561" s="27" t="s">
        <v>3986</v>
      </c>
      <c r="J2561" s="28">
        <v>46134</v>
      </c>
      <c r="K2561" s="26">
        <v>0.41666666666666669</v>
      </c>
      <c r="L2561" s="26" t="s">
        <v>3731</v>
      </c>
      <c r="M2561" s="27" t="s">
        <v>82</v>
      </c>
      <c r="N2561" s="25">
        <f>IFERROR(VLOOKUP(M2561,Data!$J$1:$K$58,2,0),"")</f>
        <v>56944277110</v>
      </c>
      <c r="O2561" s="27" t="s">
        <v>83</v>
      </c>
      <c r="P2561" s="27"/>
      <c r="Q2561" s="27" t="s">
        <v>79</v>
      </c>
      <c r="R2561" s="27" t="s">
        <v>183</v>
      </c>
      <c r="S2561" s="27" t="s">
        <v>82</v>
      </c>
      <c r="T2561" s="27"/>
      <c r="U2561" s="28">
        <v>46134</v>
      </c>
      <c r="X2561" s="27"/>
      <c r="Y2561" s="27"/>
      <c r="Z2561" s="29"/>
      <c r="AA2561" s="29">
        <v>0.3888888888888889</v>
      </c>
      <c r="AB2561" s="29">
        <v>0.48888888888888887</v>
      </c>
      <c r="AC2561" s="30">
        <v>46134</v>
      </c>
      <c r="AD2561" s="15" t="str">
        <f>IF(Tabla2[[#This Row],[HORA ENTREGA]]="DIRECTO","On time", IF(AA2561&lt;&gt;"",IF(Tabla2[[#This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1" s="15" t="str">
        <f>MID(Tabla2[[#This Row],[TIPO]],1,3)</f>
        <v xml:space="preserve">40 </v>
      </c>
      <c r="AF25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BAYONA SPA */ Cont: * TRHU7423554*/ HR Entrega: *10:00* /Dirección: * BOULEVAR 1313 BODENOR FLEX CENTER ENEA, PUDAHUEL</v>
      </c>
      <c r="AG2561" s="38" t="str">
        <f>IFERROR(HYPERLINK("https://wa.me/"&amp;Tabla2[[#This Row],[CONTACTO]]&amp;"?text="&amp;Tabla2[[#This Row],[Mensaje]],"Enviar mensaje"),"")</f>
        <v>Enviar mensaje</v>
      </c>
      <c r="AH2561" s="15" t="str">
        <f>CONCATENATE(A2561,F2561)</f>
        <v>2560TRHU7423554</v>
      </c>
      <c r="AI2561" s="15" t="str">
        <f>CONCATENATE("ENT-",A2561)</f>
        <v>ENT-2560</v>
      </c>
      <c r="AJ2561" s="15" t="str">
        <f>IF(Tabla2[[#This Row],[Op]]&lt;&gt;"","ENTREGA","")</f>
        <v>ENTREGA</v>
      </c>
      <c r="AK2561" s="40" t="str">
        <f>(Tabla2[[#This Row],[FECHA ENTREGA]]&amp;Tabla2[[#This Row],[HORA ENTREGA]])</f>
        <v>461340,416666666666667</v>
      </c>
      <c r="AL2561" s="34" t="str">
        <f>IFERROR(HYPERLINK("https://wa.me/"&amp;Tabla2[[#This Row],[CONTACTO]]&amp;"?text="&amp;Tabla2[[#This Row],[Mensaje]]),"")</f>
        <v>https://wa.me/56944277110?text=Hola!%0AServicio del día 22-04%0A *Cliente:* BAYONA SPA */ Cont: * TRHU7423554*/ HR Entrega: *10:00* /Dirección: * BOULEVAR 1313 BODENOR FLEX CENTER ENEA, PUDAHUEL</v>
      </c>
    </row>
    <row r="2562" spans="1:38" s="15" customFormat="1" ht="16.5" customHeight="1" x14ac:dyDescent="0.2">
      <c r="A2562" s="15">
        <f>ROW(A2561)</f>
        <v>2561</v>
      </c>
      <c r="B2562" s="15">
        <f>IF(J2562=J2561,B2561+1,1)</f>
        <v>13</v>
      </c>
      <c r="C2562" s="15" t="s">
        <v>75</v>
      </c>
      <c r="D2562" s="25" t="s">
        <v>39</v>
      </c>
      <c r="E2562" s="27">
        <v>303701</v>
      </c>
      <c r="F2562" s="27" t="s">
        <v>3987</v>
      </c>
      <c r="G2562" s="27" t="s">
        <v>41</v>
      </c>
      <c r="H2562" s="27">
        <v>5340</v>
      </c>
      <c r="I2562" s="27" t="s">
        <v>3988</v>
      </c>
      <c r="J2562" s="28">
        <v>46134</v>
      </c>
      <c r="K2562" s="26">
        <v>0.54166666666666663</v>
      </c>
      <c r="L2562" s="26" t="s">
        <v>3731</v>
      </c>
      <c r="M2562" s="27" t="s">
        <v>3989</v>
      </c>
      <c r="N2562" s="25">
        <f>IFERROR(VLOOKUP(M2562,Data!$J$1:$K$58,2,0),"")</f>
        <v>56964850744</v>
      </c>
      <c r="O2562" s="27" t="s">
        <v>3990</v>
      </c>
      <c r="P2562" s="27"/>
      <c r="Q2562" s="27" t="s">
        <v>79</v>
      </c>
      <c r="R2562" s="27" t="s">
        <v>183</v>
      </c>
      <c r="S2562" s="27" t="s">
        <v>325</v>
      </c>
      <c r="T2562" s="27"/>
      <c r="U2562" s="28">
        <v>46134</v>
      </c>
      <c r="X2562" s="27"/>
      <c r="Y2562" s="27"/>
      <c r="Z2562" s="29"/>
      <c r="AA2562" s="29">
        <v>0.54166666666666663</v>
      </c>
      <c r="AB2562" s="29">
        <v>0.64652777777777781</v>
      </c>
      <c r="AC2562" s="30">
        <v>46134</v>
      </c>
      <c r="AD2562" s="15" t="str">
        <f>IF(Tabla2[[#This Row],[HORA ENTREGA]]="DIRECTO","On time", IF(AA2562&lt;&gt;"",IF(Tabla2[[#This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2" s="15" t="str">
        <f>MID(Tabla2[[#This Row],[TIPO]],1,3)</f>
        <v xml:space="preserve">40 </v>
      </c>
      <c r="AF25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BAYONA SPA */ Cont: * ONEU0071269*/ HR Entrega: *13:00* /Dirección: * BOULEVAR 1313 BODENOR FLEX CENTER ENEA, PUDAHUEL</v>
      </c>
      <c r="AG2562" s="38" t="str">
        <f>IFERROR(HYPERLINK("https://wa.me/"&amp;Tabla2[[#This Row],[CONTACTO]]&amp;"?text="&amp;Tabla2[[#This Row],[Mensaje]],"Enviar mensaje"),"")</f>
        <v>Enviar mensaje</v>
      </c>
      <c r="AH2562" s="15" t="str">
        <f>CONCATENATE(A2562,F2562)</f>
        <v>2561ONEU0071269</v>
      </c>
      <c r="AI2562" s="15" t="str">
        <f>CONCATENATE("ENT-",A2562)</f>
        <v>ENT-2561</v>
      </c>
      <c r="AJ2562" s="15" t="str">
        <f>IF(Tabla2[[#This Row],[Op]]&lt;&gt;"","ENTREGA","")</f>
        <v>ENTREGA</v>
      </c>
      <c r="AK2562" s="40" t="str">
        <f>(Tabla2[[#This Row],[FECHA ENTREGA]]&amp;Tabla2[[#This Row],[HORA ENTREGA]])</f>
        <v>461340,541666666666667</v>
      </c>
      <c r="AL2562" s="34" t="str">
        <f>IFERROR(HYPERLINK("https://wa.me/"&amp;Tabla2[[#This Row],[CONTACTO]]&amp;"?text="&amp;Tabla2[[#This Row],[Mensaje]]),"")</f>
        <v>https://wa.me/56964850744?text=Hola!%0AServicio del día 22-04%0A *Cliente:* BAYONA SPA */ Cont: * ONEU0071269*/ HR Entrega: *13:00* /Dirección: * BOULEVAR 1313 BODENOR FLEX CENTER ENEA, PUDAHUEL</v>
      </c>
    </row>
    <row r="2563" spans="1:38" s="15" customFormat="1" ht="16.5" customHeight="1" x14ac:dyDescent="0.2">
      <c r="A2563" s="15">
        <f>ROW(A2562)</f>
        <v>2562</v>
      </c>
      <c r="B2563" s="15">
        <f>IF(J2563=J2562,B2562+1,1)</f>
        <v>14</v>
      </c>
      <c r="C2563" s="15" t="s">
        <v>3991</v>
      </c>
      <c r="D2563" s="25" t="s">
        <v>39</v>
      </c>
      <c r="E2563" s="27">
        <v>301361</v>
      </c>
      <c r="F2563" s="27" t="s">
        <v>3992</v>
      </c>
      <c r="G2563" s="27" t="s">
        <v>465</v>
      </c>
      <c r="H2563" s="27">
        <v>22630</v>
      </c>
      <c r="I2563" s="27" t="s">
        <v>3993</v>
      </c>
      <c r="J2563" s="28">
        <v>46134</v>
      </c>
      <c r="K2563" s="26">
        <v>0.375</v>
      </c>
      <c r="L2563" s="26" t="s">
        <v>271</v>
      </c>
      <c r="M2563" s="27" t="s">
        <v>144</v>
      </c>
      <c r="N2563" s="25">
        <f>IFERROR(VLOOKUP(M2563,Data!$J$1:$K$58,2,0),"")</f>
        <v>56940144795</v>
      </c>
      <c r="O2563" s="27" t="s">
        <v>3994</v>
      </c>
      <c r="P2563" s="27"/>
      <c r="Q2563" s="27" t="s">
        <v>1660</v>
      </c>
      <c r="R2563" s="27" t="s">
        <v>69</v>
      </c>
      <c r="S2563" s="27" t="s">
        <v>82</v>
      </c>
      <c r="T2563" s="27"/>
      <c r="U2563" s="28">
        <v>46135</v>
      </c>
      <c r="X2563" s="27"/>
      <c r="Y2563" s="27"/>
      <c r="Z2563" s="29"/>
      <c r="AA2563" s="29">
        <v>0.3659722222222222</v>
      </c>
      <c r="AB2563" s="29">
        <v>0.47222222222222221</v>
      </c>
      <c r="AC2563" s="30">
        <v>46134</v>
      </c>
      <c r="AD2563" s="15" t="str">
        <f>IF(Tabla2[[#This Row],[HORA ENTREGA]]="DIRECTO","On time", IF(AA2563&lt;&gt;"",IF(Tabla2[[#This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3" s="15" t="str">
        <f>MID(Tabla2[[#This Row],[TIPO]],1,3)</f>
        <v xml:space="preserve">40 </v>
      </c>
      <c r="AF25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BLASCOOL  */ Cont: * CBHU6462190*/ HR Entrega: *09:00* /Dirección: *Lo Echevers 550, bodega 40-41. Quilicura. STGO.</v>
      </c>
      <c r="AG2563" s="38" t="str">
        <f>IFERROR(HYPERLINK("https://wa.me/"&amp;Tabla2[[#This Row],[CONTACTO]]&amp;"?text="&amp;Tabla2[[#This Row],[Mensaje]],"Enviar mensaje"),"")</f>
        <v>Enviar mensaje</v>
      </c>
      <c r="AH2563" s="15" t="str">
        <f>CONCATENATE(A2563,F2563)</f>
        <v>2562CBHU6462190</v>
      </c>
      <c r="AI2563" s="15" t="str">
        <f>CONCATENATE("ENT-",A2563)</f>
        <v>ENT-2562</v>
      </c>
      <c r="AJ2563" s="15" t="str">
        <f>IF(Tabla2[[#This Row],[Op]]&lt;&gt;"","ENTREGA","")</f>
        <v>ENTREGA</v>
      </c>
      <c r="AK2563" s="40" t="str">
        <f>(Tabla2[[#This Row],[FECHA ENTREGA]]&amp;Tabla2[[#This Row],[HORA ENTREGA]])</f>
        <v>461340,375</v>
      </c>
      <c r="AL2563" s="34" t="str">
        <f>IFERROR(HYPERLINK("https://wa.me/"&amp;Tabla2[[#This Row],[CONTACTO]]&amp;"?text="&amp;Tabla2[[#This Row],[Mensaje]]),"")</f>
        <v>https://wa.me/56940144795?text=Hola!%0AServicio del día 22-04%0A *Cliente:* BLASCOOL  */ Cont: * CBHU6462190*/ HR Entrega: *09:00* /Dirección: *Lo Echevers 550, bodega 40-41. Quilicura. STGO.</v>
      </c>
    </row>
    <row r="2564" spans="1:38" s="15" customFormat="1" ht="16.5" customHeight="1" x14ac:dyDescent="0.2">
      <c r="A2564" s="15">
        <f>ROW(A2563)</f>
        <v>2563</v>
      </c>
      <c r="B2564" s="15">
        <f>IF(J2564=J2563,B2563+1,1)</f>
        <v>15</v>
      </c>
      <c r="C2564" s="15" t="s">
        <v>84</v>
      </c>
      <c r="D2564" s="25" t="s">
        <v>39</v>
      </c>
      <c r="E2564" s="27">
        <v>314623</v>
      </c>
      <c r="F2564" s="27" t="s">
        <v>3995</v>
      </c>
      <c r="G2564" s="27" t="s">
        <v>41</v>
      </c>
      <c r="H2564" s="27">
        <v>28600</v>
      </c>
      <c r="I2564" s="27" t="s">
        <v>42</v>
      </c>
      <c r="J2564" s="28">
        <v>46134</v>
      </c>
      <c r="K2564" s="26">
        <v>0.375</v>
      </c>
      <c r="L2564" s="26"/>
      <c r="M2564" s="27" t="s">
        <v>3177</v>
      </c>
      <c r="N2564" s="25" t="str">
        <f>IFERROR(VLOOKUP(M2564,Data!$J$1:$K$58,2,0),"")</f>
        <v/>
      </c>
      <c r="O2564" s="27" t="s">
        <v>3937</v>
      </c>
      <c r="P2564" s="27"/>
      <c r="Q2564" s="27" t="s">
        <v>3894</v>
      </c>
      <c r="R2564" s="27" t="s">
        <v>402</v>
      </c>
      <c r="S2564" s="27" t="s">
        <v>211</v>
      </c>
      <c r="T2564" s="27"/>
      <c r="U2564" s="28">
        <v>46135</v>
      </c>
      <c r="X2564" s="27"/>
      <c r="Y2564" s="27"/>
      <c r="Z2564" s="29"/>
      <c r="AA2564" s="29">
        <v>0.2951388888888889</v>
      </c>
      <c r="AB2564" s="29">
        <v>0.45833333333333331</v>
      </c>
      <c r="AC2564" s="30">
        <v>46134</v>
      </c>
      <c r="AD2564" s="15" t="str">
        <f>IF(Tabla2[[#This Row],[HORA ENTREGA]]="DIRECTO","On time", IF(AA2564&lt;&gt;"",IF(Tabla2[[#This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4" s="15" t="str">
        <f>MID(Tabla2[[#This Row],[TIPO]],1,3)</f>
        <v xml:space="preserve">40 </v>
      </c>
      <c r="AF25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22-04%0A *Cliente:* CANONTEX */ Cont: * HAMU3070705*/ HR Entrega: *09:00* /Dirección: *PATRICIA VIÑUELA N°334, LAMPA (BODEGA MPR) </v>
      </c>
      <c r="AG2564" s="38" t="str">
        <f>IFERROR(HYPERLINK("https://wa.me/"&amp;Tabla2[[#This Row],[CONTACTO]]&amp;"?text="&amp;Tabla2[[#This Row],[Mensaje]],"Enviar mensaje"),"")</f>
        <v>Enviar mensaje</v>
      </c>
      <c r="AH2564" s="15" t="str">
        <f>CONCATENATE(A2564,F2564)</f>
        <v>2563HAMU3070705</v>
      </c>
      <c r="AI2564" s="15" t="str">
        <f>CONCATENATE("ENT-",A2564)</f>
        <v>ENT-2563</v>
      </c>
      <c r="AJ2564" s="15" t="str">
        <f>IF(Tabla2[[#This Row],[Op]]&lt;&gt;"","ENTREGA","")</f>
        <v>ENTREGA</v>
      </c>
      <c r="AK2564" s="40" t="str">
        <f>(Tabla2[[#This Row],[FECHA ENTREGA]]&amp;Tabla2[[#This Row],[HORA ENTREGA]])</f>
        <v>461340,375</v>
      </c>
      <c r="AL2564" s="34" t="str">
        <f>IFERROR(HYPERLINK("https://wa.me/"&amp;Tabla2[[#This Row],[CONTACTO]]&amp;"?text="&amp;Tabla2[[#This Row],[Mensaje]]),"")</f>
        <v xml:space="preserve">https://wa.me/?text=Hola!%0AServicio del día 22-04%0A *Cliente:* CANONTEX */ Cont: * HAMU3070705*/ HR Entrega: *09:00* /Dirección: *PATRICIA VIÑUELA N°334, LAMPA (BODEGA MPR) </v>
      </c>
    </row>
    <row r="2565" spans="1:38" s="15" customFormat="1" ht="16.5" customHeight="1" x14ac:dyDescent="0.2">
      <c r="A2565" s="15">
        <f>ROW(A2564)</f>
        <v>2564</v>
      </c>
      <c r="B2565" s="15">
        <f>IF(J2565=J2564,B2564+1,1)</f>
        <v>16</v>
      </c>
      <c r="C2565" s="15" t="s">
        <v>84</v>
      </c>
      <c r="D2565" s="25" t="s">
        <v>39</v>
      </c>
      <c r="E2565" s="27">
        <v>314623</v>
      </c>
      <c r="F2565" s="27" t="s">
        <v>3996</v>
      </c>
      <c r="G2565" s="27" t="s">
        <v>41</v>
      </c>
      <c r="H2565" s="27">
        <v>28600</v>
      </c>
      <c r="I2565" s="27" t="s">
        <v>42</v>
      </c>
      <c r="J2565" s="28">
        <v>46134</v>
      </c>
      <c r="K2565" s="26">
        <v>0.45833333333333331</v>
      </c>
      <c r="L2565" s="26"/>
      <c r="M2565" s="27" t="s">
        <v>60</v>
      </c>
      <c r="N2565" s="25">
        <f>IFERROR(VLOOKUP(M2565,Data!$J$1:$K$58,2,0),"")</f>
        <v>56957438415</v>
      </c>
      <c r="O2565" s="27" t="s">
        <v>3676</v>
      </c>
      <c r="P2565" s="27"/>
      <c r="Q2565" s="27" t="s">
        <v>3894</v>
      </c>
      <c r="R2565" s="27" t="s">
        <v>100</v>
      </c>
      <c r="S2565" s="27" t="s">
        <v>60</v>
      </c>
      <c r="T2565" s="27"/>
      <c r="U2565" s="28">
        <v>46134</v>
      </c>
      <c r="X2565" s="27"/>
      <c r="Y2565" s="27"/>
      <c r="Z2565" s="29"/>
      <c r="AA2565" s="29">
        <v>0.4513888888888889</v>
      </c>
      <c r="AB2565" s="29">
        <v>0.53472222222222221</v>
      </c>
      <c r="AC2565" s="30">
        <v>46134</v>
      </c>
      <c r="AD2565" s="15" t="str">
        <f>IF(Tabla2[[#This Row],[HORA ENTREGA]]="DIRECTO","On time", IF(AA2565&lt;&gt;"",IF(Tabla2[[#This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5" s="15" t="str">
        <f>MID(Tabla2[[#This Row],[TIPO]],1,3)</f>
        <v xml:space="preserve">40 </v>
      </c>
      <c r="AF25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22-04%0A *Cliente:* CANONTEX */ Cont: * FFAU1536460*/ HR Entrega: *11:00* /Dirección: *PATRICIA VIÑUELA N°334, LAMPA (BODEGA MPR) </v>
      </c>
      <c r="AG2565" s="38" t="str">
        <f>IFERROR(HYPERLINK("https://wa.me/"&amp;Tabla2[[#This Row],[CONTACTO]]&amp;"?text="&amp;Tabla2[[#This Row],[Mensaje]],"Enviar mensaje"),"")</f>
        <v>Enviar mensaje</v>
      </c>
      <c r="AH2565" s="15" t="str">
        <f>CONCATENATE(A2565,F2565)</f>
        <v>2564FFAU1536460</v>
      </c>
      <c r="AI2565" s="15" t="str">
        <f>CONCATENATE("ENT-",A2565)</f>
        <v>ENT-2564</v>
      </c>
      <c r="AJ2565" s="15" t="str">
        <f>IF(Tabla2[[#This Row],[Op]]&lt;&gt;"","ENTREGA","")</f>
        <v>ENTREGA</v>
      </c>
      <c r="AK2565" s="40" t="str">
        <f>(Tabla2[[#This Row],[FECHA ENTREGA]]&amp;Tabla2[[#This Row],[HORA ENTREGA]])</f>
        <v>461340,458333333333333</v>
      </c>
      <c r="AL2565" s="34" t="str">
        <f>IFERROR(HYPERLINK("https://wa.me/"&amp;Tabla2[[#This Row],[CONTACTO]]&amp;"?text="&amp;Tabla2[[#This Row],[Mensaje]]),"")</f>
        <v xml:space="preserve">https://wa.me/56957438415?text=Hola!%0AServicio del día 22-04%0A *Cliente:* CANONTEX */ Cont: * FFAU1536460*/ HR Entrega: *11:00* /Dirección: *PATRICIA VIÑUELA N°334, LAMPA (BODEGA MPR) </v>
      </c>
    </row>
    <row r="2566" spans="1:38" s="15" customFormat="1" ht="16.5" customHeight="1" x14ac:dyDescent="0.2">
      <c r="A2566" s="15">
        <f>ROW(A2565)</f>
        <v>2565</v>
      </c>
      <c r="B2566" s="15">
        <f>IF(J2566=J2565,B2565+1,1)</f>
        <v>17</v>
      </c>
      <c r="C2566" s="15" t="s">
        <v>84</v>
      </c>
      <c r="D2566" s="25" t="s">
        <v>39</v>
      </c>
      <c r="E2566" s="27">
        <v>314469</v>
      </c>
      <c r="F2566" s="27" t="s">
        <v>3997</v>
      </c>
      <c r="G2566" s="27" t="s">
        <v>41</v>
      </c>
      <c r="H2566" s="27">
        <v>20300</v>
      </c>
      <c r="I2566" s="27" t="s">
        <v>42</v>
      </c>
      <c r="J2566" s="28">
        <v>46134</v>
      </c>
      <c r="K2566" s="26">
        <v>0.5</v>
      </c>
      <c r="L2566" s="26"/>
      <c r="M2566" s="27" t="s">
        <v>3597</v>
      </c>
      <c r="N2566" s="25">
        <f>IFERROR(VLOOKUP(M2566,Data!$J$1:$K$58,2,0),"")</f>
        <v>56961282379</v>
      </c>
      <c r="O2566" s="27" t="s">
        <v>3865</v>
      </c>
      <c r="P2566" s="27"/>
      <c r="Q2566" s="27" t="s">
        <v>3200</v>
      </c>
      <c r="R2566" s="27" t="s">
        <v>74</v>
      </c>
      <c r="S2566" s="27" t="s">
        <v>211</v>
      </c>
      <c r="T2566" s="27"/>
      <c r="U2566" s="28">
        <v>46134</v>
      </c>
      <c r="X2566" s="27"/>
      <c r="Y2566" s="27"/>
      <c r="Z2566" s="29"/>
      <c r="AA2566" s="29">
        <v>0.54513888888888884</v>
      </c>
      <c r="AB2566" s="29">
        <v>0.69930555555555551</v>
      </c>
      <c r="AC2566" s="30">
        <v>46134</v>
      </c>
      <c r="AD2566" s="15" t="str">
        <f>IF(Tabla2[[#This Row],[HORA ENTREGA]]="DIRECTO","On time", IF(AA2566&lt;&gt;"",IF(Tabla2[[#This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66" s="15" t="str">
        <f>MID(Tabla2[[#This Row],[TIPO]],1,3)</f>
        <v xml:space="preserve">40 </v>
      </c>
      <c r="AF25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22-04%0A *Cliente:* CANONTEX */ Cont: * FFAU2129134*/ HR Entrega: *12:00* /Dirección: *AV. LA ORACIÓN N° 1250, PUDAHUEL, (ENEA) </v>
      </c>
      <c r="AG2566" s="38" t="str">
        <f>IFERROR(HYPERLINK("https://wa.me/"&amp;Tabla2[[#This Row],[CONTACTO]]&amp;"?text="&amp;Tabla2[[#This Row],[Mensaje]],"Enviar mensaje"),"")</f>
        <v>Enviar mensaje</v>
      </c>
      <c r="AH2566" s="15" t="str">
        <f>CONCATENATE(A2566,F2566)</f>
        <v>2565FFAU2129134</v>
      </c>
      <c r="AI2566" s="15" t="str">
        <f>CONCATENATE("ENT-",A2566)</f>
        <v>ENT-2565</v>
      </c>
      <c r="AJ2566" s="15" t="str">
        <f>IF(Tabla2[[#This Row],[Op]]&lt;&gt;"","ENTREGA","")</f>
        <v>ENTREGA</v>
      </c>
      <c r="AK2566" s="40" t="str">
        <f>(Tabla2[[#This Row],[FECHA ENTREGA]]&amp;Tabla2[[#This Row],[HORA ENTREGA]])</f>
        <v>461340,5</v>
      </c>
      <c r="AL2566" s="34" t="str">
        <f>IFERROR(HYPERLINK("https://wa.me/"&amp;Tabla2[[#This Row],[CONTACTO]]&amp;"?text="&amp;Tabla2[[#This Row],[Mensaje]]),"")</f>
        <v xml:space="preserve">https://wa.me/56961282379?text=Hola!%0AServicio del día 22-04%0A *Cliente:* CANONTEX */ Cont: * FFAU2129134*/ HR Entrega: *12:00* /Dirección: *AV. LA ORACIÓN N° 1250, PUDAHUEL, (ENEA) </v>
      </c>
    </row>
    <row r="2567" spans="1:38" s="15" customFormat="1" ht="16.5" customHeight="1" x14ac:dyDescent="0.2">
      <c r="A2567" s="15">
        <f>ROW(A2566)</f>
        <v>2566</v>
      </c>
      <c r="B2567" s="15">
        <f>IF(J2567=J2566,B2566+1,1)</f>
        <v>18</v>
      </c>
      <c r="C2567" s="15" t="s">
        <v>275</v>
      </c>
      <c r="D2567" s="25" t="s">
        <v>39</v>
      </c>
      <c r="E2567" s="27">
        <v>303640</v>
      </c>
      <c r="F2567" s="27" t="s">
        <v>3998</v>
      </c>
      <c r="G2567" s="27" t="s">
        <v>41</v>
      </c>
      <c r="H2567" s="27">
        <v>31000</v>
      </c>
      <c r="I2567" s="27" t="s">
        <v>42</v>
      </c>
      <c r="J2567" s="28">
        <v>46134</v>
      </c>
      <c r="K2567" s="26">
        <v>0.33333333333333331</v>
      </c>
      <c r="L2567" s="26"/>
      <c r="M2567" s="27" t="s">
        <v>273</v>
      </c>
      <c r="N2567" s="25">
        <f>IFERROR(VLOOKUP(M2567,Data!$J$1:$K$58,2,0),"")</f>
        <v>56950103942</v>
      </c>
      <c r="O2567" s="27" t="s">
        <v>83</v>
      </c>
      <c r="P2567" s="27"/>
      <c r="Q2567" s="27" t="s">
        <v>47</v>
      </c>
      <c r="R2567" s="27" t="s">
        <v>48</v>
      </c>
      <c r="S2567" s="27" t="s">
        <v>273</v>
      </c>
      <c r="T2567" s="27"/>
      <c r="U2567" s="28">
        <v>46134</v>
      </c>
      <c r="X2567" s="27"/>
      <c r="Y2567" s="27"/>
      <c r="Z2567" s="29"/>
      <c r="AA2567" s="29">
        <v>0.3125</v>
      </c>
      <c r="AB2567" s="29">
        <v>0.4375</v>
      </c>
      <c r="AC2567" s="30">
        <v>46134</v>
      </c>
      <c r="AD2567" s="15" t="str">
        <f>IF(Tabla2[[#This Row],[HORA ENTREGA]]="DIRECTO","On time", IF(AA2567&lt;&gt;"",IF(Tabla2[[#This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67" s="15" t="str">
        <f>MID(Tabla2[[#This Row],[TIPO]],1,3)</f>
        <v xml:space="preserve">40 </v>
      </c>
      <c r="AF25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COMERCIAL CANADA SPA */ Cont: * SZLU9031617*/ HR Entrega: *08:00* /Dirección: *BERNARDO O"HIGGINS 158 COLINA</v>
      </c>
      <c r="AG2567" s="38" t="str">
        <f>IFERROR(HYPERLINK("https://wa.me/"&amp;Tabla2[[#This Row],[CONTACTO]]&amp;"?text="&amp;Tabla2[[#This Row],[Mensaje]],"Enviar mensaje"),"")</f>
        <v>Enviar mensaje</v>
      </c>
      <c r="AH2567" s="15" t="str">
        <f>CONCATENATE(A2567,F2567)</f>
        <v>2566SZLU9031617</v>
      </c>
      <c r="AI2567" s="15" t="str">
        <f>CONCATENATE("ENT-",A2567)</f>
        <v>ENT-2566</v>
      </c>
      <c r="AJ2567" s="15" t="str">
        <f>IF(Tabla2[[#This Row],[Op]]&lt;&gt;"","ENTREGA","")</f>
        <v>ENTREGA</v>
      </c>
      <c r="AK2567" s="40" t="str">
        <f>(Tabla2[[#This Row],[FECHA ENTREGA]]&amp;Tabla2[[#This Row],[HORA ENTREGA]])</f>
        <v>461340,333333333333333</v>
      </c>
      <c r="AL2567" s="34" t="str">
        <f>IFERROR(HYPERLINK("https://wa.me/"&amp;Tabla2[[#This Row],[CONTACTO]]&amp;"?text="&amp;Tabla2[[#This Row],[Mensaje]]),"")</f>
        <v>https://wa.me/56950103942?text=Hola!%0AServicio del día 22-04%0A *Cliente:* COMERCIAL CANADA SPA */ Cont: * SZLU9031617*/ HR Entrega: *08:00* /Dirección: *BERNARDO O"HIGGINS 158 COLINA</v>
      </c>
    </row>
    <row r="2568" spans="1:38" s="15" customFormat="1" ht="16.5" customHeight="1" x14ac:dyDescent="0.2">
      <c r="A2568" s="15">
        <f>ROW(A2567)</f>
        <v>2567</v>
      </c>
      <c r="B2568" s="15">
        <f>IF(J2568=J2567,B2567+1,1)</f>
        <v>19</v>
      </c>
      <c r="C2568" s="15" t="s">
        <v>275</v>
      </c>
      <c r="D2568" s="25" t="s">
        <v>39</v>
      </c>
      <c r="E2568" s="27">
        <v>303640</v>
      </c>
      <c r="F2568" s="27" t="s">
        <v>3999</v>
      </c>
      <c r="G2568" s="27" t="s">
        <v>41</v>
      </c>
      <c r="H2568" s="27">
        <v>31000</v>
      </c>
      <c r="I2568" s="27" t="s">
        <v>42</v>
      </c>
      <c r="J2568" s="28">
        <v>46134</v>
      </c>
      <c r="K2568" s="26">
        <v>0.41666666666666669</v>
      </c>
      <c r="L2568" s="26"/>
      <c r="M2568" s="27" t="s">
        <v>341</v>
      </c>
      <c r="N2568" s="25">
        <f>IFERROR(VLOOKUP(M2568,Data!$J$1:$K$58,2,0),"")</f>
        <v>56950923536</v>
      </c>
      <c r="O2568" s="27" t="s">
        <v>3891</v>
      </c>
      <c r="P2568" s="27"/>
      <c r="Q2568" s="27" t="s">
        <v>47</v>
      </c>
      <c r="R2568" s="27" t="s">
        <v>48</v>
      </c>
      <c r="S2568" s="27" t="s">
        <v>341</v>
      </c>
      <c r="T2568" s="27"/>
      <c r="U2568" s="28">
        <v>46134</v>
      </c>
      <c r="X2568" s="27"/>
      <c r="Y2568" s="27"/>
      <c r="Z2568" s="29"/>
      <c r="AA2568" s="29">
        <v>0.43402777777777779</v>
      </c>
      <c r="AB2568" s="29">
        <v>0.51388888888888884</v>
      </c>
      <c r="AC2568" s="30">
        <v>46134</v>
      </c>
      <c r="AD2568" s="15" t="str">
        <f>IF(Tabla2[[#This Row],[HORA ENTREGA]]="DIRECTO","On time", IF(AA2568&lt;&gt;"",IF(Tabla2[[#This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68" s="15" t="str">
        <f>MID(Tabla2[[#This Row],[TIPO]],1,3)</f>
        <v xml:space="preserve">40 </v>
      </c>
      <c r="AF25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COMERCIAL CANADA SPA */ Cont: * CGMU5093919*/ HR Entrega: *10:00* /Dirección: *BERNARDO O"HIGGINS 158 COLINA</v>
      </c>
      <c r="AG2568" s="38" t="str">
        <f>IFERROR(HYPERLINK("https://wa.me/"&amp;Tabla2[[#This Row],[CONTACTO]]&amp;"?text="&amp;Tabla2[[#This Row],[Mensaje]],"Enviar mensaje"),"")</f>
        <v>Enviar mensaje</v>
      </c>
      <c r="AH2568" s="15" t="str">
        <f>CONCATENATE(A2568,F2568)</f>
        <v>2567CGMU5093919</v>
      </c>
      <c r="AI2568" s="15" t="str">
        <f>CONCATENATE("ENT-",A2568)</f>
        <v>ENT-2567</v>
      </c>
      <c r="AJ2568" s="15" t="str">
        <f>IF(Tabla2[[#This Row],[Op]]&lt;&gt;"","ENTREGA","")</f>
        <v>ENTREGA</v>
      </c>
      <c r="AK2568" s="40" t="str">
        <f>(Tabla2[[#This Row],[FECHA ENTREGA]]&amp;Tabla2[[#This Row],[HORA ENTREGA]])</f>
        <v>461340,416666666666667</v>
      </c>
      <c r="AL2568" s="34" t="str">
        <f>IFERROR(HYPERLINK("https://wa.me/"&amp;Tabla2[[#This Row],[CONTACTO]]&amp;"?text="&amp;Tabla2[[#This Row],[Mensaje]]),"")</f>
        <v>https://wa.me/56950923536?text=Hola!%0AServicio del día 22-04%0A *Cliente:* COMERCIAL CANADA SPA */ Cont: * CGMU5093919*/ HR Entrega: *10:00* /Dirección: *BERNARDO O"HIGGINS 158 COLINA</v>
      </c>
    </row>
    <row r="2569" spans="1:38" s="15" customFormat="1" ht="16.5" customHeight="1" x14ac:dyDescent="0.2">
      <c r="A2569" s="15">
        <f>ROW(A2568)</f>
        <v>2568</v>
      </c>
      <c r="B2569" s="15">
        <f>IF(J2569=J2568,B2568+1,1)</f>
        <v>20</v>
      </c>
      <c r="C2569" s="15" t="s">
        <v>275</v>
      </c>
      <c r="D2569" s="25" t="s">
        <v>39</v>
      </c>
      <c r="E2569" s="27">
        <v>303640</v>
      </c>
      <c r="F2569" s="27" t="s">
        <v>4000</v>
      </c>
      <c r="G2569" s="27" t="s">
        <v>41</v>
      </c>
      <c r="H2569" s="27">
        <v>27121</v>
      </c>
      <c r="I2569" s="27" t="s">
        <v>4001</v>
      </c>
      <c r="J2569" s="28">
        <v>46134</v>
      </c>
      <c r="K2569" s="26">
        <v>0.5</v>
      </c>
      <c r="L2569" s="26"/>
      <c r="M2569" s="27" t="s">
        <v>247</v>
      </c>
      <c r="N2569" s="25">
        <f>IFERROR(VLOOKUP(M2569,Data!$J$1:$K$58,2,0),"")</f>
        <v>56953157599</v>
      </c>
      <c r="O2569" s="27" t="s">
        <v>4002</v>
      </c>
      <c r="P2569" s="27"/>
      <c r="Q2569" s="27" t="s">
        <v>47</v>
      </c>
      <c r="R2569" s="27" t="s">
        <v>48</v>
      </c>
      <c r="S2569" s="27" t="s">
        <v>3455</v>
      </c>
      <c r="T2569" s="27"/>
      <c r="U2569" s="28">
        <v>46134</v>
      </c>
      <c r="X2569" s="27"/>
      <c r="Y2569" s="27"/>
      <c r="Z2569" s="29"/>
      <c r="AA2569" s="29">
        <v>0.52430555555555558</v>
      </c>
      <c r="AB2569" s="29">
        <v>0.59930555555555554</v>
      </c>
      <c r="AC2569" s="30">
        <v>46134</v>
      </c>
      <c r="AD2569" s="15" t="str">
        <f>IF(Tabla2[[#This Row],[HORA ENTREGA]]="DIRECTO","On time", IF(AA2569&lt;&gt;"",IF(Tabla2[[#This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69" s="15" t="str">
        <f>MID(Tabla2[[#This Row],[TIPO]],1,3)</f>
        <v xml:space="preserve">40 </v>
      </c>
      <c r="AF25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COMERCIAL CANADA SPA */ Cont: * TCLU1191851*/ HR Entrega: *12:00* /Dirección: *BERNARDO O"HIGGINS 158 COLINA</v>
      </c>
      <c r="AG2569" s="38" t="str">
        <f>IFERROR(HYPERLINK("https://wa.me/"&amp;Tabla2[[#This Row],[CONTACTO]]&amp;"?text="&amp;Tabla2[[#This Row],[Mensaje]],"Enviar mensaje"),"")</f>
        <v>Enviar mensaje</v>
      </c>
      <c r="AH2569" s="15" t="str">
        <f>CONCATENATE(A2569,F2569)</f>
        <v>2568TCLU1191851</v>
      </c>
      <c r="AI2569" s="15" t="str">
        <f>CONCATENATE("ENT-",A2569)</f>
        <v>ENT-2568</v>
      </c>
      <c r="AJ2569" s="15" t="str">
        <f>IF(Tabla2[[#This Row],[Op]]&lt;&gt;"","ENTREGA","")</f>
        <v>ENTREGA</v>
      </c>
      <c r="AK2569" s="40" t="str">
        <f>(Tabla2[[#This Row],[FECHA ENTREGA]]&amp;Tabla2[[#This Row],[HORA ENTREGA]])</f>
        <v>461340,5</v>
      </c>
      <c r="AL2569" s="34" t="str">
        <f>IFERROR(HYPERLINK("https://wa.me/"&amp;Tabla2[[#This Row],[CONTACTO]]&amp;"?text="&amp;Tabla2[[#This Row],[Mensaje]]),"")</f>
        <v>https://wa.me/56953157599?text=Hola!%0AServicio del día 22-04%0A *Cliente:* COMERCIAL CANADA SPA */ Cont: * TCLU1191851*/ HR Entrega: *12:00* /Dirección: *BERNARDO O"HIGGINS 158 COLINA</v>
      </c>
    </row>
    <row r="2570" spans="1:38" s="15" customFormat="1" ht="16.5" customHeight="1" x14ac:dyDescent="0.2">
      <c r="A2570" s="15">
        <f>ROW(A2569)</f>
        <v>2569</v>
      </c>
      <c r="B2570" s="15">
        <f>IF(J2570=J2569,B2569+1,1)</f>
        <v>21</v>
      </c>
      <c r="C2570" s="15" t="s">
        <v>101</v>
      </c>
      <c r="D2570" s="25" t="s">
        <v>39</v>
      </c>
      <c r="E2570" s="27">
        <v>143775</v>
      </c>
      <c r="F2570" s="27" t="s">
        <v>4003</v>
      </c>
      <c r="G2570" s="27" t="s">
        <v>64</v>
      </c>
      <c r="H2570" s="27">
        <v>9150</v>
      </c>
      <c r="I2570" s="27" t="s">
        <v>42</v>
      </c>
      <c r="J2570" s="28">
        <v>46134</v>
      </c>
      <c r="K2570" s="26">
        <v>0.35416666666666669</v>
      </c>
      <c r="L2570" s="26"/>
      <c r="M2570" s="27" t="s">
        <v>233</v>
      </c>
      <c r="N2570" s="25">
        <f>IFERROR(VLOOKUP(M2570,Data!$J$1:$K$58,2,0),"")</f>
        <v>56998494086</v>
      </c>
      <c r="O2570" s="27" t="s">
        <v>4004</v>
      </c>
      <c r="P2570" s="27"/>
      <c r="Q2570" s="27" t="s">
        <v>3133</v>
      </c>
      <c r="R2570" s="27" t="s">
        <v>74</v>
      </c>
      <c r="S2570" s="27" t="s">
        <v>3157</v>
      </c>
      <c r="T2570" s="27"/>
      <c r="U2570" s="28">
        <v>46134</v>
      </c>
      <c r="X2570" s="27"/>
      <c r="Y2570" s="27"/>
      <c r="Z2570" s="29"/>
      <c r="AA2570" s="29">
        <v>0.37847222222222221</v>
      </c>
      <c r="AB2570" s="29">
        <v>0.68472222222222223</v>
      </c>
      <c r="AC2570" s="30">
        <v>46134</v>
      </c>
      <c r="AD2570" s="15" t="str">
        <f>IF(Tabla2[[#This Row],[HORA ENTREGA]]="DIRECTO","On time", IF(AA2570&lt;&gt;"",IF(Tabla2[[#This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70" s="15" t="str">
        <f>MID(Tabla2[[#This Row],[TIPO]],1,3)</f>
        <v xml:space="preserve">20 </v>
      </c>
      <c r="AF25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COMERCIAL PICHARA SPA */ Cont: * MSDU2252022*/ HR Entrega: *08:30* /Dirección: *OLIVO 672, RECOLETA</v>
      </c>
      <c r="AG2570" s="38" t="str">
        <f>IFERROR(HYPERLINK("https://wa.me/"&amp;Tabla2[[#This Row],[CONTACTO]]&amp;"?text="&amp;Tabla2[[#This Row],[Mensaje]],"Enviar mensaje"),"")</f>
        <v>Enviar mensaje</v>
      </c>
      <c r="AH2570" s="15" t="str">
        <f>CONCATENATE(A2570,F2570)</f>
        <v>2569MSDU2252022</v>
      </c>
      <c r="AI2570" s="15" t="str">
        <f>CONCATENATE("ENT-",A2570)</f>
        <v>ENT-2569</v>
      </c>
      <c r="AJ2570" s="15" t="str">
        <f>IF(Tabla2[[#This Row],[Op]]&lt;&gt;"","ENTREGA","")</f>
        <v>ENTREGA</v>
      </c>
      <c r="AK2570" s="40" t="str">
        <f>(Tabla2[[#This Row],[FECHA ENTREGA]]&amp;Tabla2[[#This Row],[HORA ENTREGA]])</f>
        <v>461340,354166666666667</v>
      </c>
      <c r="AL2570" s="34" t="str">
        <f>IFERROR(HYPERLINK("https://wa.me/"&amp;Tabla2[[#This Row],[CONTACTO]]&amp;"?text="&amp;Tabla2[[#This Row],[Mensaje]]),"")</f>
        <v>https://wa.me/56998494086?text=Hola!%0AServicio del día 22-04%0A *Cliente:* COMERCIAL PICHARA SPA */ Cont: * MSDU2252022*/ HR Entrega: *08:30* /Dirección: *OLIVO 672, RECOLETA</v>
      </c>
    </row>
    <row r="2571" spans="1:38" s="15" customFormat="1" ht="16.5" customHeight="1" x14ac:dyDescent="0.2">
      <c r="A2571" s="15">
        <f>ROW(A2570)</f>
        <v>2570</v>
      </c>
      <c r="B2571" s="15">
        <f>IF(J2571=J2570,B2570+1,1)</f>
        <v>22</v>
      </c>
      <c r="C2571" s="15" t="s">
        <v>110</v>
      </c>
      <c r="D2571" s="25" t="s">
        <v>39</v>
      </c>
      <c r="E2571" s="27">
        <v>2028637</v>
      </c>
      <c r="F2571" s="27" t="s">
        <v>4005</v>
      </c>
      <c r="G2571" s="27" t="s">
        <v>3901</v>
      </c>
      <c r="H2571" s="27">
        <v>32800</v>
      </c>
      <c r="I2571" s="27" t="s">
        <v>2725</v>
      </c>
      <c r="J2571" s="28">
        <v>46134</v>
      </c>
      <c r="K2571" s="26">
        <v>0.58333333333333337</v>
      </c>
      <c r="L2571" s="26"/>
      <c r="M2571" s="27" t="s">
        <v>104</v>
      </c>
      <c r="N2571" s="25">
        <f>IFERROR(VLOOKUP(M2571,Data!$J$1:$K$58,2,0),"")</f>
        <v>56966749395</v>
      </c>
      <c r="O2571" s="27" t="s">
        <v>4006</v>
      </c>
      <c r="P2571" s="27"/>
      <c r="Q2571" s="27" t="s">
        <v>113</v>
      </c>
      <c r="R2571" s="27" t="s">
        <v>218</v>
      </c>
      <c r="S2571" s="27" t="s">
        <v>60</v>
      </c>
      <c r="T2571" s="27"/>
      <c r="U2571" s="28">
        <v>46135</v>
      </c>
      <c r="X2571" s="27"/>
      <c r="Y2571" s="27"/>
      <c r="Z2571" s="29"/>
      <c r="AA2571" s="29">
        <v>0.71319444444444446</v>
      </c>
      <c r="AB2571" s="29">
        <v>0.8125</v>
      </c>
      <c r="AC2571" s="30">
        <v>46134</v>
      </c>
      <c r="AD2571" s="15" t="str">
        <f>IF(Tabla2[[#This Row],[HORA ENTREGA]]="DIRECTO","On time", IF(AA2571&lt;&gt;"",IF(Tabla2[[#This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71" s="15" t="str">
        <f>MID(Tabla2[[#This Row],[TIPO]],1,3)</f>
        <v xml:space="preserve">40 </v>
      </c>
      <c r="AF25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COMERCIAL SANDOVAL E HIJOS LTDA */ Cont: * mmau1469764*/ HR Entrega: *14:00* /Dirección: *SANTA ISABEL 370; LAMPA</v>
      </c>
      <c r="AG2571" s="38" t="str">
        <f>IFERROR(HYPERLINK("https://wa.me/"&amp;Tabla2[[#This Row],[CONTACTO]]&amp;"?text="&amp;Tabla2[[#This Row],[Mensaje]],"Enviar mensaje"),"")</f>
        <v>Enviar mensaje</v>
      </c>
      <c r="AH2571" s="15" t="str">
        <f>CONCATENATE(A2571,F2571)</f>
        <v>2570mmau1469764</v>
      </c>
      <c r="AI2571" s="15" t="str">
        <f>CONCATENATE("ENT-",A2571)</f>
        <v>ENT-2570</v>
      </c>
      <c r="AJ2571" s="15" t="str">
        <f>IF(Tabla2[[#This Row],[Op]]&lt;&gt;"","ENTREGA","")</f>
        <v>ENTREGA</v>
      </c>
      <c r="AK2571" s="40" t="str">
        <f>(Tabla2[[#This Row],[FECHA ENTREGA]]&amp;Tabla2[[#This Row],[HORA ENTREGA]])</f>
        <v>461340,583333333333333</v>
      </c>
      <c r="AL2571" s="34" t="str">
        <f>IFERROR(HYPERLINK("https://wa.me/"&amp;Tabla2[[#This Row],[CONTACTO]]&amp;"?text="&amp;Tabla2[[#This Row],[Mensaje]]),"")</f>
        <v>https://wa.me/56966749395?text=Hola!%0AServicio del día 22-04%0A *Cliente:* COMERCIAL SANDOVAL E HIJOS LTDA */ Cont: * mmau1469764*/ HR Entrega: *14:00* /Dirección: *SANTA ISABEL 370; LAMPA</v>
      </c>
    </row>
    <row r="2572" spans="1:38" s="15" customFormat="1" ht="16.5" customHeight="1" x14ac:dyDescent="0.2">
      <c r="A2572" s="15">
        <f>ROW(A2571)</f>
        <v>2571</v>
      </c>
      <c r="B2572" s="15">
        <f>IF(J2572=J2571,B2571+1,1)</f>
        <v>23</v>
      </c>
      <c r="C2572" s="15" t="s">
        <v>38</v>
      </c>
      <c r="D2572" s="25" t="s">
        <v>39</v>
      </c>
      <c r="E2572" s="27">
        <v>304188</v>
      </c>
      <c r="F2572" s="27" t="s">
        <v>4007</v>
      </c>
      <c r="G2572" s="27" t="s">
        <v>41</v>
      </c>
      <c r="H2572" s="27">
        <v>9456</v>
      </c>
      <c r="I2572" s="27" t="s">
        <v>42</v>
      </c>
      <c r="J2572" s="28">
        <v>46134</v>
      </c>
      <c r="K2572" s="26">
        <v>0.625</v>
      </c>
      <c r="L2572" s="26"/>
      <c r="M2572" s="27" t="s">
        <v>971</v>
      </c>
      <c r="N2572" s="25">
        <f>IFERROR(VLOOKUP(M2572,Data!$J$1:$K$58,2,0),"")</f>
        <v>56999972473</v>
      </c>
      <c r="O2572" s="27" t="s">
        <v>348</v>
      </c>
      <c r="P2572" s="27"/>
      <c r="Q2572" s="27" t="s">
        <v>4008</v>
      </c>
      <c r="R2572" s="27" t="s">
        <v>48</v>
      </c>
      <c r="S2572" s="27" t="s">
        <v>971</v>
      </c>
      <c r="T2572" s="27"/>
      <c r="U2572" s="28">
        <v>46135</v>
      </c>
      <c r="X2572" s="27"/>
      <c r="Y2572" s="27"/>
      <c r="Z2572" s="29"/>
      <c r="AA2572" s="29">
        <v>0.65277777777777779</v>
      </c>
      <c r="AB2572" s="29">
        <v>0.80208333333333337</v>
      </c>
      <c r="AC2572" s="30">
        <v>46134</v>
      </c>
      <c r="AD2572" s="15" t="str">
        <f>IF(Tabla2[[#This Row],[HORA ENTREGA]]="DIRECTO","On time", IF(AA2572&lt;&gt;"",IF(Tabla2[[#This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72" s="15" t="str">
        <f>MID(Tabla2[[#This Row],[TIPO]],1,3)</f>
        <v xml:space="preserve">40 </v>
      </c>
      <c r="AF25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EL CONTAINER SPA */ Cont: * CMAU5823388*/ HR Entrega: *15:00* /Dirección: *san ignacio 951, Quilicura</v>
      </c>
      <c r="AG2572" s="38" t="str">
        <f>IFERROR(HYPERLINK("https://wa.me/"&amp;Tabla2[[#This Row],[CONTACTO]]&amp;"?text="&amp;Tabla2[[#This Row],[Mensaje]],"Enviar mensaje"),"")</f>
        <v>Enviar mensaje</v>
      </c>
      <c r="AH2572" s="15" t="str">
        <f>CONCATENATE(A2572,F2572)</f>
        <v>2571CMAU5823388</v>
      </c>
      <c r="AI2572" s="15" t="str">
        <f>CONCATENATE("ENT-",A2572)</f>
        <v>ENT-2571</v>
      </c>
      <c r="AJ2572" s="15" t="str">
        <f>IF(Tabla2[[#This Row],[Op]]&lt;&gt;"","ENTREGA","")</f>
        <v>ENTREGA</v>
      </c>
      <c r="AK2572" s="40" t="str">
        <f>(Tabla2[[#This Row],[FECHA ENTREGA]]&amp;Tabla2[[#This Row],[HORA ENTREGA]])</f>
        <v>461340,625</v>
      </c>
      <c r="AL2572" s="34" t="str">
        <f>IFERROR(HYPERLINK("https://wa.me/"&amp;Tabla2[[#This Row],[CONTACTO]]&amp;"?text="&amp;Tabla2[[#This Row],[Mensaje]]),"")</f>
        <v>https://wa.me/56999972473?text=Hola!%0AServicio del día 22-04%0A *Cliente:* EL CONTAINER SPA */ Cont: * CMAU5823388*/ HR Entrega: *15:00* /Dirección: *san ignacio 951, Quilicura</v>
      </c>
    </row>
    <row r="2573" spans="1:38" s="15" customFormat="1" ht="16.5" customHeight="1" x14ac:dyDescent="0.2">
      <c r="A2573" s="15">
        <f>ROW(A2572)</f>
        <v>2572</v>
      </c>
      <c r="B2573" s="15">
        <f>IF(J2573=J2572,B2572+1,1)</f>
        <v>24</v>
      </c>
      <c r="C2573" s="15" t="s">
        <v>178</v>
      </c>
      <c r="D2573" s="25" t="s">
        <v>39</v>
      </c>
      <c r="E2573" s="27">
        <v>883831</v>
      </c>
      <c r="F2573" s="27" t="s">
        <v>4009</v>
      </c>
      <c r="G2573" s="27" t="s">
        <v>41</v>
      </c>
      <c r="H2573" s="27">
        <v>10670</v>
      </c>
      <c r="I2573" s="27" t="s">
        <v>4010</v>
      </c>
      <c r="J2573" s="28">
        <v>46134</v>
      </c>
      <c r="K2573" s="26">
        <v>0.33333333333333331</v>
      </c>
      <c r="L2573" s="26"/>
      <c r="M2573" s="27" t="s">
        <v>77</v>
      </c>
      <c r="N2573" s="25">
        <f>IFERROR(VLOOKUP(M2573,Data!$J$1:$K$58,2,0),"")</f>
        <v>56967384794</v>
      </c>
      <c r="O2573" s="27" t="s">
        <v>3893</v>
      </c>
      <c r="P2573" s="27"/>
      <c r="Q2573" s="27" t="s">
        <v>1003</v>
      </c>
      <c r="R2573" s="27" t="s">
        <v>69</v>
      </c>
      <c r="S2573" s="27" t="s">
        <v>77</v>
      </c>
      <c r="T2573" s="27"/>
      <c r="U2573" s="28">
        <v>46134</v>
      </c>
      <c r="X2573" s="27"/>
      <c r="Y2573" s="27"/>
      <c r="Z2573" s="29"/>
      <c r="AA2573" s="29">
        <v>0.33750000000000002</v>
      </c>
      <c r="AB2573" s="29">
        <v>0.57638888888888884</v>
      </c>
      <c r="AC2573" s="30">
        <v>46134</v>
      </c>
      <c r="AD2573" s="15" t="str">
        <f>IF(Tabla2[[#This Row],[HORA ENTREGA]]="DIRECTO","On time", IF(AA2573&lt;&gt;"",IF(Tabla2[[#This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73" s="15" t="str">
        <f>MID(Tabla2[[#This Row],[TIPO]],1,3)</f>
        <v xml:space="preserve">40 </v>
      </c>
      <c r="AF25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INVERSIERRA S A */ Cont: * CSNU7063762*/ HR Entrega: *08:00* /Dirección: *AVENIDA PEDRO FONTOBA 6350, HUECHURABA</v>
      </c>
      <c r="AG2573" s="38" t="str">
        <f>IFERROR(HYPERLINK("https://wa.me/"&amp;Tabla2[[#This Row],[CONTACTO]]&amp;"?text="&amp;Tabla2[[#This Row],[Mensaje]],"Enviar mensaje"),"")</f>
        <v>Enviar mensaje</v>
      </c>
      <c r="AH2573" s="15" t="str">
        <f>CONCATENATE(A2573,F2573)</f>
        <v>2572CSNU7063762</v>
      </c>
      <c r="AI2573" s="15" t="str">
        <f>CONCATENATE("ENT-",A2573)</f>
        <v>ENT-2572</v>
      </c>
      <c r="AJ2573" s="15" t="str">
        <f>IF(Tabla2[[#This Row],[Op]]&lt;&gt;"","ENTREGA","")</f>
        <v>ENTREGA</v>
      </c>
      <c r="AK2573" s="40" t="str">
        <f>(Tabla2[[#This Row],[FECHA ENTREGA]]&amp;Tabla2[[#This Row],[HORA ENTREGA]])</f>
        <v>461340,333333333333333</v>
      </c>
      <c r="AL2573" s="34" t="str">
        <f>IFERROR(HYPERLINK("https://wa.me/"&amp;Tabla2[[#This Row],[CONTACTO]]&amp;"?text="&amp;Tabla2[[#This Row],[Mensaje]]),"")</f>
        <v>https://wa.me/56967384794?text=Hola!%0AServicio del día 22-04%0A *Cliente:* INVERSIERRA S A */ Cont: * CSNU7063762*/ HR Entrega: *08:00* /Dirección: *AVENIDA PEDRO FONTOBA 6350, HUECHURABA</v>
      </c>
    </row>
    <row r="2574" spans="1:38" s="15" customFormat="1" ht="16.5" customHeight="1" x14ac:dyDescent="0.2">
      <c r="A2574" s="15">
        <f>ROW(A2573)</f>
        <v>2573</v>
      </c>
      <c r="B2574" s="15">
        <f>IF(J2574=J2573,B2573+1,1)</f>
        <v>25</v>
      </c>
      <c r="C2574" s="15" t="s">
        <v>178</v>
      </c>
      <c r="D2574" s="25" t="s">
        <v>39</v>
      </c>
      <c r="E2574" s="27">
        <v>883812</v>
      </c>
      <c r="F2574" s="27" t="s">
        <v>4011</v>
      </c>
      <c r="G2574" s="27" t="s">
        <v>41</v>
      </c>
      <c r="H2574" s="27">
        <v>22365</v>
      </c>
      <c r="I2574" s="27" t="s">
        <v>4012</v>
      </c>
      <c r="J2574" s="28">
        <v>46134</v>
      </c>
      <c r="K2574" s="26">
        <v>0.5</v>
      </c>
      <c r="L2574" s="26"/>
      <c r="M2574" s="27" t="s">
        <v>180</v>
      </c>
      <c r="N2574" s="25">
        <f>IFERROR(VLOOKUP(M2574,Data!$J$1:$K$58,2,0),"")</f>
        <v>56956063271</v>
      </c>
      <c r="O2574" s="27" t="s">
        <v>4013</v>
      </c>
      <c r="P2574" s="27"/>
      <c r="Q2574" s="27" t="s">
        <v>1003</v>
      </c>
      <c r="R2574" s="27" t="s">
        <v>69</v>
      </c>
      <c r="S2574" s="27" t="s">
        <v>180</v>
      </c>
      <c r="T2574" s="27"/>
      <c r="U2574" s="28">
        <v>46134</v>
      </c>
      <c r="X2574" s="27"/>
      <c r="Y2574" s="27"/>
      <c r="Z2574" s="29"/>
      <c r="AA2574" s="29">
        <v>0.52430555555555558</v>
      </c>
      <c r="AB2574" s="29">
        <v>0.76736111111111116</v>
      </c>
      <c r="AC2574" s="30">
        <v>46134</v>
      </c>
      <c r="AD2574" s="15" t="str">
        <f>IF(Tabla2[[#This Row],[HORA ENTREGA]]="DIRECTO","On time", IF(AA2574&lt;&gt;"",IF(Tabla2[[#This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74" s="15" t="str">
        <f>MID(Tabla2[[#This Row],[TIPO]],1,3)</f>
        <v xml:space="preserve">40 </v>
      </c>
      <c r="AF25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INVERSIERRA S A */ Cont: * CSNU8040993*/ HR Entrega: *12:00* /Dirección: *AVENIDA PEDRO FONTOBA 6350, HUECHURABA</v>
      </c>
      <c r="AG2574" s="38" t="str">
        <f>IFERROR(HYPERLINK("https://wa.me/"&amp;Tabla2[[#This Row],[CONTACTO]]&amp;"?text="&amp;Tabla2[[#This Row],[Mensaje]],"Enviar mensaje"),"")</f>
        <v>Enviar mensaje</v>
      </c>
      <c r="AH2574" s="15" t="str">
        <f>CONCATENATE(A2574,F2574)</f>
        <v>2573CSNU8040993</v>
      </c>
      <c r="AI2574" s="15" t="str">
        <f>CONCATENATE("ENT-",A2574)</f>
        <v>ENT-2573</v>
      </c>
      <c r="AJ2574" s="15" t="str">
        <f>IF(Tabla2[[#This Row],[Op]]&lt;&gt;"","ENTREGA","")</f>
        <v>ENTREGA</v>
      </c>
      <c r="AK2574" s="40" t="str">
        <f>(Tabla2[[#This Row],[FECHA ENTREGA]]&amp;Tabla2[[#This Row],[HORA ENTREGA]])</f>
        <v>461340,5</v>
      </c>
      <c r="AL2574" s="34" t="str">
        <f>IFERROR(HYPERLINK("https://wa.me/"&amp;Tabla2[[#This Row],[CONTACTO]]&amp;"?text="&amp;Tabla2[[#This Row],[Mensaje]]),"")</f>
        <v>https://wa.me/56956063271?text=Hola!%0AServicio del día 22-04%0A *Cliente:* INVERSIERRA S A */ Cont: * CSNU8040993*/ HR Entrega: *12:00* /Dirección: *AVENIDA PEDRO FONTOBA 6350, HUECHURABA</v>
      </c>
    </row>
    <row r="2575" spans="1:38" s="15" customFormat="1" ht="16.5" customHeight="1" x14ac:dyDescent="0.2">
      <c r="A2575" s="15">
        <f>ROW(A2574)</f>
        <v>2574</v>
      </c>
      <c r="B2575" s="15">
        <f>IF(J2575=J2574,B2574+1,1)</f>
        <v>26</v>
      </c>
      <c r="C2575" s="15" t="s">
        <v>178</v>
      </c>
      <c r="D2575" s="25" t="s">
        <v>39</v>
      </c>
      <c r="E2575" s="27">
        <v>883414</v>
      </c>
      <c r="F2575" s="27" t="s">
        <v>4014</v>
      </c>
      <c r="G2575" s="27" t="s">
        <v>41</v>
      </c>
      <c r="H2575" s="27">
        <v>23280</v>
      </c>
      <c r="I2575" s="27" t="s">
        <v>4015</v>
      </c>
      <c r="J2575" s="28">
        <v>46134</v>
      </c>
      <c r="K2575" s="26">
        <v>0.5</v>
      </c>
      <c r="L2575" s="26"/>
      <c r="M2575" s="27" t="s">
        <v>3177</v>
      </c>
      <c r="N2575" s="25" t="str">
        <f>IFERROR(VLOOKUP(M2575,Data!$J$1:$K$58,2,0),"")</f>
        <v/>
      </c>
      <c r="O2575" s="27" t="s">
        <v>4016</v>
      </c>
      <c r="P2575" s="27"/>
      <c r="Q2575" s="27" t="s">
        <v>1005</v>
      </c>
      <c r="R2575" s="27" t="s">
        <v>3551</v>
      </c>
      <c r="S2575" s="27" t="s">
        <v>3177</v>
      </c>
      <c r="T2575" s="27"/>
      <c r="U2575" s="28">
        <v>46134</v>
      </c>
      <c r="X2575" s="27"/>
      <c r="Y2575" s="27"/>
      <c r="Z2575" s="29"/>
      <c r="AA2575" s="29">
        <v>0.58611111111111114</v>
      </c>
      <c r="AB2575" s="29">
        <v>0.68402777777777779</v>
      </c>
      <c r="AC2575" s="30">
        <v>46134</v>
      </c>
      <c r="AD2575" s="15" t="str">
        <f>IF(Tabla2[[#This Row],[HORA ENTREGA]]="DIRECTO","On time", IF(AA2575&lt;&gt;"",IF(Tabla2[[#This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75" s="15" t="str">
        <f>MID(Tabla2[[#This Row],[TIPO]],1,3)</f>
        <v xml:space="preserve">40 </v>
      </c>
      <c r="AF25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INVERSIERRA S A */ Cont: * APZU4500997*/ HR Entrega: *12:00* /Dirección: *ALCALDE GUZMAN 0121, G32; QUILICURA</v>
      </c>
      <c r="AG2575" s="38" t="str">
        <f>IFERROR(HYPERLINK("https://wa.me/"&amp;Tabla2[[#This Row],[CONTACTO]]&amp;"?text="&amp;Tabla2[[#This Row],[Mensaje]],"Enviar mensaje"),"")</f>
        <v>Enviar mensaje</v>
      </c>
      <c r="AH2575" s="15" t="str">
        <f>CONCATENATE(A2575,F2575)</f>
        <v>2574APZU4500997</v>
      </c>
      <c r="AI2575" s="15" t="str">
        <f>CONCATENATE("ENT-",A2575)</f>
        <v>ENT-2574</v>
      </c>
      <c r="AJ2575" s="15" t="str">
        <f>IF(Tabla2[[#This Row],[Op]]&lt;&gt;"","ENTREGA","")</f>
        <v>ENTREGA</v>
      </c>
      <c r="AK2575" s="40" t="str">
        <f>(Tabla2[[#This Row],[FECHA ENTREGA]]&amp;Tabla2[[#This Row],[HORA ENTREGA]])</f>
        <v>461340,5</v>
      </c>
      <c r="AL2575" s="34" t="str">
        <f>IFERROR(HYPERLINK("https://wa.me/"&amp;Tabla2[[#This Row],[CONTACTO]]&amp;"?text="&amp;Tabla2[[#This Row],[Mensaje]]),"")</f>
        <v>https://wa.me/?text=Hola!%0AServicio del día 22-04%0A *Cliente:* INVERSIERRA S A */ Cont: * APZU4500997*/ HR Entrega: *12:00* /Dirección: *ALCALDE GUZMAN 0121, G32; QUILICURA</v>
      </c>
    </row>
    <row r="2576" spans="1:38" s="15" customFormat="1" ht="16.5" customHeight="1" x14ac:dyDescent="0.2">
      <c r="A2576" s="15">
        <f>ROW(A2575)</f>
        <v>2575</v>
      </c>
      <c r="B2576" s="15">
        <f>IF(J2576=J2575,B2575+1,1)</f>
        <v>27</v>
      </c>
      <c r="C2576" s="15" t="s">
        <v>965</v>
      </c>
      <c r="D2576" s="25" t="s">
        <v>122</v>
      </c>
      <c r="E2576" s="27" t="s">
        <v>4017</v>
      </c>
      <c r="F2576" s="27"/>
      <c r="G2576" s="27" t="s">
        <v>41</v>
      </c>
      <c r="H2576" s="27"/>
      <c r="I2576" s="27" t="s">
        <v>218</v>
      </c>
      <c r="J2576" s="28">
        <v>46134</v>
      </c>
      <c r="K2576" s="26">
        <v>0.35416666666666669</v>
      </c>
      <c r="L2576" s="26"/>
      <c r="M2576" s="27" t="s">
        <v>45</v>
      </c>
      <c r="N2576" s="25">
        <f>IFERROR(VLOOKUP(M2576,Data!$J$1:$K$58,2,0),"")</f>
        <v>56950981572</v>
      </c>
      <c r="O2576" s="27" t="s">
        <v>3661</v>
      </c>
      <c r="P2576" s="27"/>
      <c r="Q2576" s="27" t="s">
        <v>4018</v>
      </c>
      <c r="R2576" s="27"/>
      <c r="S2576" s="27"/>
      <c r="T2576" s="27"/>
      <c r="U2576" s="28"/>
      <c r="X2576" s="27"/>
      <c r="Y2576" s="27"/>
      <c r="Z2576" s="29"/>
      <c r="AA2576" s="29">
        <v>0.34027777777777779</v>
      </c>
      <c r="AB2576" s="29">
        <v>0.375</v>
      </c>
      <c r="AC2576" s="30">
        <v>46134</v>
      </c>
      <c r="AD2576" s="15" t="str">
        <f>IF(Tabla2[[#This Row],[HORA ENTREGA]]="DIRECTO","On time", IF(AA2576&lt;&gt;"",IF(Tabla2[[#This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76" s="15" t="str">
        <f>MID(Tabla2[[#This Row],[TIPO]],1,3)</f>
        <v xml:space="preserve">40 </v>
      </c>
      <c r="AF25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22-04%0A *Cliente:* ITALZIP S A */ Cont: * */ HR Entrega: *08:30* /Dirección: *CONSOLIDADO: BOD.ITALZIP - AV. BOULEVARD AEROPUERTO NORTE 9627 ENEA PUDAHUEL </v>
      </c>
      <c r="AG2576" s="38" t="str">
        <f>IFERROR(HYPERLINK("https://wa.me/"&amp;Tabla2[[#This Row],[CONTACTO]]&amp;"?text="&amp;Tabla2[[#This Row],[Mensaje]],"Enviar mensaje"),"")</f>
        <v>Enviar mensaje</v>
      </c>
      <c r="AH2576" s="15" t="str">
        <f>CONCATENATE(A2576,F2576)</f>
        <v>2575</v>
      </c>
      <c r="AI2576" s="15" t="str">
        <f>CONCATENATE("ENT-",A2576)</f>
        <v>ENT-2575</v>
      </c>
      <c r="AJ2576" s="15" t="str">
        <f>IF(Tabla2[[#This Row],[Op]]&lt;&gt;"","ENTREGA","")</f>
        <v>ENTREGA</v>
      </c>
      <c r="AK2576" s="40" t="str">
        <f>(Tabla2[[#This Row],[FECHA ENTREGA]]&amp;Tabla2[[#This Row],[HORA ENTREGA]])</f>
        <v>461340,354166666666667</v>
      </c>
      <c r="AL2576" s="34" t="str">
        <f>IFERROR(HYPERLINK("https://wa.me/"&amp;Tabla2[[#This Row],[CONTACTO]]&amp;"?text="&amp;Tabla2[[#This Row],[Mensaje]]),"")</f>
        <v xml:space="preserve">https://wa.me/56950981572?text=Hola!%0AServicio del día 22-04%0A *Cliente:* ITALZIP S A */ Cont: * */ HR Entrega: *08:30* /Dirección: *CONSOLIDADO: BOD.ITALZIP - AV. BOULEVARD AEROPUERTO NORTE 9627 ENEA PUDAHUEL </v>
      </c>
    </row>
    <row r="2577" spans="1:38" s="15" customFormat="1" ht="16.5" customHeight="1" x14ac:dyDescent="0.2">
      <c r="A2577" s="15">
        <f>ROW(A2576)</f>
        <v>2576</v>
      </c>
      <c r="B2577" s="15">
        <f>IF(J2577=J2576,B2576+1,1)</f>
        <v>28</v>
      </c>
      <c r="C2577" s="15" t="s">
        <v>4019</v>
      </c>
      <c r="D2577" s="25" t="s">
        <v>39</v>
      </c>
      <c r="E2577" s="27">
        <v>304095</v>
      </c>
      <c r="F2577" s="27" t="s">
        <v>4020</v>
      </c>
      <c r="G2577" s="27" t="s">
        <v>41</v>
      </c>
      <c r="H2577" s="27">
        <v>13354</v>
      </c>
      <c r="I2577" s="27" t="s">
        <v>4021</v>
      </c>
      <c r="J2577" s="28">
        <v>46134</v>
      </c>
      <c r="K2577" s="26">
        <v>0.5</v>
      </c>
      <c r="L2577" s="26"/>
      <c r="M2577" s="27" t="s">
        <v>164</v>
      </c>
      <c r="N2577" s="25">
        <f>IFERROR(VLOOKUP(M2577,Data!$J$1:$K$58,2,0),"")</f>
        <v>56967398822</v>
      </c>
      <c r="O2577" s="27" t="s">
        <v>3927</v>
      </c>
      <c r="P2577" s="27"/>
      <c r="Q2577" s="27" t="s">
        <v>171</v>
      </c>
      <c r="R2577" s="27" t="s">
        <v>48</v>
      </c>
      <c r="S2577" s="27" t="s">
        <v>164</v>
      </c>
      <c r="T2577" s="27"/>
      <c r="U2577" s="28">
        <v>46135</v>
      </c>
      <c r="X2577" s="27" t="s">
        <v>171</v>
      </c>
      <c r="Y2577" s="27"/>
      <c r="Z2577" s="29"/>
      <c r="AA2577" s="29"/>
      <c r="AB2577" s="29"/>
      <c r="AC2577" s="30"/>
      <c r="AD2577" s="15" t="str">
        <f>IF(Tabla2[[#This Row],[HORA ENTREGA]]="DIRECTO","On time", IF(AA2577&lt;&gt;"",IF(Tabla2[[#This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577" s="15" t="str">
        <f>MID(Tabla2[[#This Row],[TIPO]],1,3)</f>
        <v xml:space="preserve">40 </v>
      </c>
      <c r="AF25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Mar Trade */ Cont: * TCLU1858728*/ HR Entrega: *12:00* /Dirección: *MAIPU</v>
      </c>
      <c r="AG2577" s="38" t="str">
        <f>IFERROR(HYPERLINK("https://wa.me/"&amp;Tabla2[[#This Row],[CONTACTO]]&amp;"?text="&amp;Tabla2[[#This Row],[Mensaje]],"Enviar mensaje"),"")</f>
        <v>Enviar mensaje</v>
      </c>
      <c r="AH2577" s="15" t="str">
        <f>CONCATENATE(A2577,F2577)</f>
        <v>2576TCLU1858728</v>
      </c>
      <c r="AI2577" s="15" t="str">
        <f>CONCATENATE("ENT-",A2577)</f>
        <v>ENT-2576</v>
      </c>
      <c r="AJ2577" s="15" t="str">
        <f>IF(Tabla2[[#This Row],[Op]]&lt;&gt;"","ENTREGA","")</f>
        <v>ENTREGA</v>
      </c>
      <c r="AK2577" s="40" t="str">
        <f>(Tabla2[[#This Row],[FECHA ENTREGA]]&amp;Tabla2[[#This Row],[HORA ENTREGA]])</f>
        <v>461340,5</v>
      </c>
      <c r="AL2577" s="34" t="str">
        <f>IFERROR(HYPERLINK("https://wa.me/"&amp;Tabla2[[#This Row],[CONTACTO]]&amp;"?text="&amp;Tabla2[[#This Row],[Mensaje]]),"")</f>
        <v>https://wa.me/56967398822?text=Hola!%0AServicio del día 22-04%0A *Cliente:* Mar Trade */ Cont: * TCLU1858728*/ HR Entrega: *12:00* /Dirección: *MAIPU</v>
      </c>
    </row>
    <row r="2578" spans="1:38" s="15" customFormat="1" ht="16.5" customHeight="1" x14ac:dyDescent="0.2">
      <c r="A2578" s="15">
        <f>ROW(A2577)</f>
        <v>2577</v>
      </c>
      <c r="B2578" s="15">
        <f>IF(J2578=J2577,B2577+1,1)</f>
        <v>29</v>
      </c>
      <c r="C2578" s="15" t="s">
        <v>1554</v>
      </c>
      <c r="D2578" s="25" t="s">
        <v>39</v>
      </c>
      <c r="E2578" s="27">
        <v>189184</v>
      </c>
      <c r="F2578" s="27" t="s">
        <v>4022</v>
      </c>
      <c r="G2578" s="27" t="s">
        <v>41</v>
      </c>
      <c r="H2578" s="27">
        <v>28205</v>
      </c>
      <c r="I2578" s="27" t="s">
        <v>42</v>
      </c>
      <c r="J2578" s="28">
        <v>46134</v>
      </c>
      <c r="K2578" s="26">
        <v>0.33333333333333331</v>
      </c>
      <c r="L2578" s="26"/>
      <c r="M2578" s="27" t="s">
        <v>313</v>
      </c>
      <c r="N2578" s="25">
        <f>IFERROR(VLOOKUP(M2578,Data!$J$1:$K$58,2,0),"")</f>
        <v>56967387744</v>
      </c>
      <c r="O2578" s="27" t="s">
        <v>3871</v>
      </c>
      <c r="P2578" s="27"/>
      <c r="Q2578" s="27" t="s">
        <v>190</v>
      </c>
      <c r="R2578" s="27" t="s">
        <v>69</v>
      </c>
      <c r="S2578" s="27" t="s">
        <v>3170</v>
      </c>
      <c r="T2578" s="27"/>
      <c r="U2578" s="28">
        <v>46134</v>
      </c>
      <c r="X2578" s="27"/>
      <c r="Y2578" s="27"/>
      <c r="Z2578" s="29"/>
      <c r="AA2578" s="29">
        <v>0.34722222222222221</v>
      </c>
      <c r="AB2578" s="29">
        <v>0.44791666666666669</v>
      </c>
      <c r="AC2578" s="30">
        <v>46134</v>
      </c>
      <c r="AD2578" s="15" t="str">
        <f>IF(Tabla2[[#This Row],[HORA ENTREGA]]="DIRECTO","On time", IF(AA2578&lt;&gt;"",IF(Tabla2[[#This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78" s="15" t="str">
        <f>MID(Tabla2[[#This Row],[TIPO]],1,3)</f>
        <v xml:space="preserve">40 </v>
      </c>
      <c r="AF25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22-04%0A *Cliente:* PETROQUIMICA DOW */ Cont: * TXGU7349775*/ HR Entrega: *08:00* /Dirección: *AV. MARTA OSSA RUIZ 601 (CAMINO CASAS VIEJAS); MAIPU </v>
      </c>
      <c r="AG2578" s="38" t="str">
        <f>IFERROR(HYPERLINK("https://wa.me/"&amp;Tabla2[[#This Row],[CONTACTO]]&amp;"?text="&amp;Tabla2[[#This Row],[Mensaje]],"Enviar mensaje"),"")</f>
        <v>Enviar mensaje</v>
      </c>
      <c r="AH2578" s="15" t="str">
        <f>CONCATENATE(A2578,F2578)</f>
        <v>2577TXGU7349775</v>
      </c>
      <c r="AI2578" s="15" t="str">
        <f>CONCATENATE("ENT-",A2578)</f>
        <v>ENT-2577</v>
      </c>
      <c r="AJ2578" s="15" t="str">
        <f>IF(Tabla2[[#This Row],[Op]]&lt;&gt;"","ENTREGA","")</f>
        <v>ENTREGA</v>
      </c>
      <c r="AK2578" s="40" t="str">
        <f>(Tabla2[[#This Row],[FECHA ENTREGA]]&amp;Tabla2[[#This Row],[HORA ENTREGA]])</f>
        <v>461340,333333333333333</v>
      </c>
      <c r="AL2578" s="34" t="str">
        <f>IFERROR(HYPERLINK("https://wa.me/"&amp;Tabla2[[#This Row],[CONTACTO]]&amp;"?text="&amp;Tabla2[[#This Row],[Mensaje]]),"")</f>
        <v xml:space="preserve">https://wa.me/56967387744?text=Hola!%0AServicio del día 22-04%0A *Cliente:* PETROQUIMICA DOW */ Cont: * TXGU7349775*/ HR Entrega: *08:00* /Dirección: *AV. MARTA OSSA RUIZ 601 (CAMINO CASAS VIEJAS); MAIPU </v>
      </c>
    </row>
    <row r="2579" spans="1:38" s="15" customFormat="1" ht="16.5" customHeight="1" x14ac:dyDescent="0.2">
      <c r="A2579" s="15">
        <f>ROW(A2578)</f>
        <v>2578</v>
      </c>
      <c r="B2579" s="15">
        <f>IF(J2579=J2578,B2578+1,1)</f>
        <v>30</v>
      </c>
      <c r="C2579" s="15" t="s">
        <v>1554</v>
      </c>
      <c r="D2579" s="25" t="s">
        <v>39</v>
      </c>
      <c r="E2579" s="27">
        <v>189227</v>
      </c>
      <c r="F2579" s="27" t="s">
        <v>4023</v>
      </c>
      <c r="G2579" s="27" t="s">
        <v>41</v>
      </c>
      <c r="H2579" s="27">
        <v>29000</v>
      </c>
      <c r="I2579" s="27" t="s">
        <v>42</v>
      </c>
      <c r="J2579" s="28">
        <v>46134</v>
      </c>
      <c r="K2579" s="26">
        <v>0.41666666666666669</v>
      </c>
      <c r="L2579" s="26"/>
      <c r="M2579" s="27" t="s">
        <v>649</v>
      </c>
      <c r="N2579" s="25">
        <f>IFERROR(VLOOKUP(M2579,Data!$J$1:$K$58,2,0),"")</f>
        <v>56939438073</v>
      </c>
      <c r="O2579" s="27" t="s">
        <v>4024</v>
      </c>
      <c r="P2579" s="27"/>
      <c r="Q2579" s="27" t="s">
        <v>190</v>
      </c>
      <c r="R2579" s="27" t="s">
        <v>74</v>
      </c>
      <c r="S2579" s="27" t="s">
        <v>3125</v>
      </c>
      <c r="T2579" s="27"/>
      <c r="U2579" s="28">
        <v>46134</v>
      </c>
      <c r="X2579" s="27"/>
      <c r="Y2579" s="27"/>
      <c r="Z2579" s="29"/>
      <c r="AA2579" s="29">
        <v>0.44583333333333336</v>
      </c>
      <c r="AB2579" s="29">
        <v>0.53055555555555556</v>
      </c>
      <c r="AC2579" s="30">
        <v>46134</v>
      </c>
      <c r="AD2579" s="15" t="str">
        <f>IF(Tabla2[[#This Row],[HORA ENTREGA]]="DIRECTO","On time", IF(AA2579&lt;&gt;"",IF(Tabla2[[#This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79" s="15" t="str">
        <f>MID(Tabla2[[#This Row],[TIPO]],1,3)</f>
        <v xml:space="preserve">40 </v>
      </c>
      <c r="AF25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22-04%0A *Cliente:* PETROQUIMICA DOW */ Cont: * DFSU6386574*/ HR Entrega: *10:00* /Dirección: *AV. MARTA OSSA RUIZ 601 (CAMINO CASAS VIEJAS); MAIPU </v>
      </c>
      <c r="AG2579" s="38" t="str">
        <f>IFERROR(HYPERLINK("https://wa.me/"&amp;Tabla2[[#This Row],[CONTACTO]]&amp;"?text="&amp;Tabla2[[#This Row],[Mensaje]],"Enviar mensaje"),"")</f>
        <v>Enviar mensaje</v>
      </c>
      <c r="AH2579" s="15" t="str">
        <f>CONCATENATE(A2579,F2579)</f>
        <v>2578DFSU6386574</v>
      </c>
      <c r="AI2579" s="15" t="str">
        <f>CONCATENATE("ENT-",A2579)</f>
        <v>ENT-2578</v>
      </c>
      <c r="AJ2579" s="15" t="str">
        <f>IF(Tabla2[[#This Row],[Op]]&lt;&gt;"","ENTREGA","")</f>
        <v>ENTREGA</v>
      </c>
      <c r="AK2579" s="40" t="str">
        <f>(Tabla2[[#This Row],[FECHA ENTREGA]]&amp;Tabla2[[#This Row],[HORA ENTREGA]])</f>
        <v>461340,416666666666667</v>
      </c>
      <c r="AL2579" s="34" t="str">
        <f>IFERROR(HYPERLINK("https://wa.me/"&amp;Tabla2[[#This Row],[CONTACTO]]&amp;"?text="&amp;Tabla2[[#This Row],[Mensaje]]),"")</f>
        <v xml:space="preserve">https://wa.me/56939438073?text=Hola!%0AServicio del día 22-04%0A *Cliente:* PETROQUIMICA DOW */ Cont: * DFSU6386574*/ HR Entrega: *10:00* /Dirección: *AV. MARTA OSSA RUIZ 601 (CAMINO CASAS VIEJAS); MAIPU </v>
      </c>
    </row>
    <row r="2580" spans="1:38" s="15" customFormat="1" ht="16.5" customHeight="1" x14ac:dyDescent="0.2">
      <c r="A2580" s="15">
        <f>ROW(A2579)</f>
        <v>2579</v>
      </c>
      <c r="B2580" s="15">
        <f>IF(J2580=J2579,B2579+1,1)</f>
        <v>31</v>
      </c>
      <c r="C2580" s="15" t="s">
        <v>1554</v>
      </c>
      <c r="D2580" s="25" t="s">
        <v>39</v>
      </c>
      <c r="E2580" s="27">
        <v>189227</v>
      </c>
      <c r="F2580" s="27" t="s">
        <v>4025</v>
      </c>
      <c r="G2580" s="27" t="s">
        <v>41</v>
      </c>
      <c r="H2580" s="27">
        <v>29000</v>
      </c>
      <c r="I2580" s="27" t="s">
        <v>42</v>
      </c>
      <c r="J2580" s="28">
        <v>46134</v>
      </c>
      <c r="K2580" s="26">
        <v>0.41666666666666669</v>
      </c>
      <c r="L2580" s="26"/>
      <c r="M2580" s="27" t="s">
        <v>241</v>
      </c>
      <c r="N2580" s="25">
        <f>IFERROR(VLOOKUP(M2580,Data!$J$1:$K$58,2,0),"")</f>
        <v>56984880436</v>
      </c>
      <c r="O2580" s="27" t="s">
        <v>3681</v>
      </c>
      <c r="P2580" s="27"/>
      <c r="Q2580" s="27" t="s">
        <v>190</v>
      </c>
      <c r="R2580" s="27" t="s">
        <v>74</v>
      </c>
      <c r="S2580" s="27" t="s">
        <v>3115</v>
      </c>
      <c r="T2580" s="27"/>
      <c r="U2580" s="28">
        <v>46134</v>
      </c>
      <c r="X2580" s="27"/>
      <c r="Y2580" s="27"/>
      <c r="Z2580" s="29"/>
      <c r="AA2580" s="29">
        <v>0.33819444444444446</v>
      </c>
      <c r="AB2580" s="29">
        <v>0.3888888888888889</v>
      </c>
      <c r="AC2580" s="30">
        <v>46134</v>
      </c>
      <c r="AD2580" s="15" t="str">
        <f>IF(Tabla2[[#This Row],[HORA ENTREGA]]="DIRECTO","On time", IF(AA2580&lt;&gt;"",IF(Tabla2[[#This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80" s="15" t="str">
        <f>MID(Tabla2[[#This Row],[TIPO]],1,3)</f>
        <v xml:space="preserve">40 </v>
      </c>
      <c r="AF25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22-04%0A *Cliente:* PETROQUIMICA DOW */ Cont: * MSBU5621997*/ HR Entrega: *10:00* /Dirección: *AV. MARTA OSSA RUIZ 601 (CAMINO CASAS VIEJAS); MAIPU </v>
      </c>
      <c r="AG2580" s="38" t="str">
        <f>IFERROR(HYPERLINK("https://wa.me/"&amp;Tabla2[[#This Row],[CONTACTO]]&amp;"?text="&amp;Tabla2[[#This Row],[Mensaje]],"Enviar mensaje"),"")</f>
        <v>Enviar mensaje</v>
      </c>
      <c r="AH2580" s="15" t="str">
        <f>CONCATENATE(A2580,F2580)</f>
        <v>2579MSBU5621997</v>
      </c>
      <c r="AI2580" s="15" t="str">
        <f>CONCATENATE("ENT-",A2580)</f>
        <v>ENT-2579</v>
      </c>
      <c r="AJ2580" s="15" t="str">
        <f>IF(Tabla2[[#This Row],[Op]]&lt;&gt;"","ENTREGA","")</f>
        <v>ENTREGA</v>
      </c>
      <c r="AK2580" s="40" t="str">
        <f>(Tabla2[[#This Row],[FECHA ENTREGA]]&amp;Tabla2[[#This Row],[HORA ENTREGA]])</f>
        <v>461340,416666666666667</v>
      </c>
      <c r="AL2580" s="34" t="str">
        <f>IFERROR(HYPERLINK("https://wa.me/"&amp;Tabla2[[#This Row],[CONTACTO]]&amp;"?text="&amp;Tabla2[[#This Row],[Mensaje]]),"")</f>
        <v xml:space="preserve">https://wa.me/56984880436?text=Hola!%0AServicio del día 22-04%0A *Cliente:* PETROQUIMICA DOW */ Cont: * MSBU5621997*/ HR Entrega: *10:00* /Dirección: *AV. MARTA OSSA RUIZ 601 (CAMINO CASAS VIEJAS); MAIPU </v>
      </c>
    </row>
    <row r="2581" spans="1:38" s="15" customFormat="1" ht="16.5" customHeight="1" x14ac:dyDescent="0.2">
      <c r="A2581" s="15">
        <f>ROW(A2580)</f>
        <v>2580</v>
      </c>
      <c r="B2581" s="15">
        <f>IF(J2581=J2580,B2580+1,1)</f>
        <v>32</v>
      </c>
      <c r="C2581" s="15" t="s">
        <v>3160</v>
      </c>
      <c r="D2581" s="25" t="s">
        <v>39</v>
      </c>
      <c r="E2581" s="27"/>
      <c r="F2581" s="27" t="s">
        <v>4026</v>
      </c>
      <c r="G2581" s="27" t="s">
        <v>41</v>
      </c>
      <c r="H2581" s="27">
        <v>34900</v>
      </c>
      <c r="I2581" s="27" t="s">
        <v>42</v>
      </c>
      <c r="J2581" s="28">
        <v>46134</v>
      </c>
      <c r="K2581" s="26">
        <v>0.33333333333333331</v>
      </c>
      <c r="L2581" s="26" t="s">
        <v>3832</v>
      </c>
      <c r="M2581" s="27" t="s">
        <v>674</v>
      </c>
      <c r="N2581" s="25">
        <f>IFERROR(VLOOKUP(M2581,Data!$J$1:$K$58,2,0),"")</f>
        <v>56967386018</v>
      </c>
      <c r="O2581" s="27" t="s">
        <v>356</v>
      </c>
      <c r="P2581" s="27"/>
      <c r="Q2581" s="27" t="s">
        <v>3163</v>
      </c>
      <c r="R2581" s="27" t="s">
        <v>280</v>
      </c>
      <c r="S2581" s="27" t="s">
        <v>161</v>
      </c>
      <c r="T2581" s="27"/>
      <c r="U2581" s="28">
        <v>46134</v>
      </c>
      <c r="X2581" s="27"/>
      <c r="Y2581" s="27"/>
      <c r="Z2581" s="29"/>
      <c r="AA2581" s="29">
        <v>0.5229166666666667</v>
      </c>
      <c r="AB2581" s="29">
        <v>0.62152777777777779</v>
      </c>
      <c r="AC2581" s="30">
        <v>46134</v>
      </c>
      <c r="AD2581" s="15" t="str">
        <f>IF(Tabla2[[#This Row],[HORA ENTREGA]]="DIRECTO","On time", IF(AA2581&lt;&gt;"",IF(Tabla2[[#This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81" s="15" t="str">
        <f>MID(Tabla2[[#This Row],[TIPO]],1,3)</f>
        <v xml:space="preserve">40 </v>
      </c>
      <c r="AF25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PRODALAM S.A. */ Cont: * TTNU8797938*/ HR Entrega: *08:00* /Dirección: *ALBERTO PEPPER 1610, RENCA.</v>
      </c>
      <c r="AG2581" s="38" t="str">
        <f>IFERROR(HYPERLINK("https://wa.me/"&amp;Tabla2[[#This Row],[CONTACTO]]&amp;"?text="&amp;Tabla2[[#This Row],[Mensaje]],"Enviar mensaje"),"")</f>
        <v>Enviar mensaje</v>
      </c>
      <c r="AH2581" s="15" t="str">
        <f>CONCATENATE(A2581,F2581)</f>
        <v>2580TTNU8797938</v>
      </c>
      <c r="AI2581" s="15" t="str">
        <f>CONCATENATE("ENT-",A2581)</f>
        <v>ENT-2580</v>
      </c>
      <c r="AJ2581" s="15" t="str">
        <f>IF(Tabla2[[#This Row],[Op]]&lt;&gt;"","ENTREGA","")</f>
        <v>ENTREGA</v>
      </c>
      <c r="AK2581" s="40" t="str">
        <f>(Tabla2[[#This Row],[FECHA ENTREGA]]&amp;Tabla2[[#This Row],[HORA ENTREGA]])</f>
        <v>461340,333333333333333</v>
      </c>
      <c r="AL2581" s="34" t="str">
        <f>IFERROR(HYPERLINK("https://wa.me/"&amp;Tabla2[[#This Row],[CONTACTO]]&amp;"?text="&amp;Tabla2[[#This Row],[Mensaje]]),"")</f>
        <v>https://wa.me/56967386018?text=Hola!%0AServicio del día 22-04%0A *Cliente:* PRODALAM S.A. */ Cont: * TTNU8797938*/ HR Entrega: *08:00* /Dirección: *ALBERTO PEPPER 1610, RENCA.</v>
      </c>
    </row>
    <row r="2582" spans="1:38" s="15" customFormat="1" ht="16.5" customHeight="1" x14ac:dyDescent="0.2">
      <c r="A2582" s="15">
        <f>ROW(A2581)</f>
        <v>2581</v>
      </c>
      <c r="B2582" s="15">
        <f>IF(J2582=J2581,B2581+1,1)</f>
        <v>33</v>
      </c>
      <c r="C2582" s="15" t="s">
        <v>3160</v>
      </c>
      <c r="D2582" s="25" t="s">
        <v>39</v>
      </c>
      <c r="E2582" s="27"/>
      <c r="F2582" s="27" t="s">
        <v>3289</v>
      </c>
      <c r="G2582" s="27" t="s">
        <v>3901</v>
      </c>
      <c r="H2582" s="27">
        <v>30400</v>
      </c>
      <c r="I2582" s="27" t="s">
        <v>42</v>
      </c>
      <c r="J2582" s="28">
        <v>46134</v>
      </c>
      <c r="K2582" s="26">
        <v>0.33333333333333331</v>
      </c>
      <c r="L2582" s="26"/>
      <c r="M2582" s="27" t="s">
        <v>215</v>
      </c>
      <c r="N2582" s="25">
        <f>IFERROR(VLOOKUP(M2582,Data!$J$1:$K$58,2,0),"")</f>
        <v>56978089957</v>
      </c>
      <c r="O2582" s="27" t="s">
        <v>4027</v>
      </c>
      <c r="P2582" s="27"/>
      <c r="Q2582" s="27" t="s">
        <v>3163</v>
      </c>
      <c r="R2582" s="27" t="s">
        <v>218</v>
      </c>
      <c r="S2582" s="27" t="s">
        <v>3072</v>
      </c>
      <c r="T2582" s="27"/>
      <c r="U2582" s="28">
        <v>46134</v>
      </c>
      <c r="X2582" s="27"/>
      <c r="Y2582" s="27"/>
      <c r="Z2582" s="29"/>
      <c r="AA2582" s="29">
        <v>0.33333333333333331</v>
      </c>
      <c r="AB2582" s="29">
        <v>0.41319444444444442</v>
      </c>
      <c r="AC2582" s="30">
        <v>46134</v>
      </c>
      <c r="AD2582" s="15" t="str">
        <f>IF(Tabla2[[#This Row],[HORA ENTREGA]]="DIRECTO","On time", IF(AA2582&lt;&gt;"",IF(Tabla2[[#This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82" s="15" t="str">
        <f>MID(Tabla2[[#This Row],[TIPO]],1,3)</f>
        <v xml:space="preserve">40 </v>
      </c>
      <c r="AF25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PRODALAM S.A. */ Cont: * MNBU3877189*/ HR Entrega: *08:00* /Dirección: *ALBERTO PEPPER 1610, RENCA.</v>
      </c>
      <c r="AG2582" s="38" t="str">
        <f>IFERROR(HYPERLINK("https://wa.me/"&amp;Tabla2[[#This Row],[CONTACTO]]&amp;"?text="&amp;Tabla2[[#This Row],[Mensaje]],"Enviar mensaje"),"")</f>
        <v>Enviar mensaje</v>
      </c>
      <c r="AH2582" s="15" t="str">
        <f>CONCATENATE(A2582,F2582)</f>
        <v>2581MNBU3877189</v>
      </c>
      <c r="AI2582" s="15" t="str">
        <f>CONCATENATE("ENT-",A2582)</f>
        <v>ENT-2581</v>
      </c>
      <c r="AJ2582" s="15" t="str">
        <f>IF(Tabla2[[#This Row],[Op]]&lt;&gt;"","ENTREGA","")</f>
        <v>ENTREGA</v>
      </c>
      <c r="AK2582" s="40" t="str">
        <f>(Tabla2[[#This Row],[FECHA ENTREGA]]&amp;Tabla2[[#This Row],[HORA ENTREGA]])</f>
        <v>461340,333333333333333</v>
      </c>
      <c r="AL2582" s="34" t="str">
        <f>IFERROR(HYPERLINK("https://wa.me/"&amp;Tabla2[[#This Row],[CONTACTO]]&amp;"?text="&amp;Tabla2[[#This Row],[Mensaje]]),"")</f>
        <v>https://wa.me/56978089957?text=Hola!%0AServicio del día 22-04%0A *Cliente:* PRODALAM S.A. */ Cont: * MNBU3877189*/ HR Entrega: *08:00* /Dirección: *ALBERTO PEPPER 1610, RENCA.</v>
      </c>
    </row>
    <row r="2583" spans="1:38" s="15" customFormat="1" ht="16.5" customHeight="1" x14ac:dyDescent="0.2">
      <c r="A2583" s="15">
        <f>ROW(A2582)</f>
        <v>2582</v>
      </c>
      <c r="B2583" s="15">
        <f>IF(J2583=J2582,B2582+1,1)</f>
        <v>34</v>
      </c>
      <c r="C2583" s="15" t="s">
        <v>3160</v>
      </c>
      <c r="D2583" s="25" t="s">
        <v>39</v>
      </c>
      <c r="E2583" s="27"/>
      <c r="F2583" s="27" t="s">
        <v>4028</v>
      </c>
      <c r="G2583" s="27" t="s">
        <v>41</v>
      </c>
      <c r="H2583" s="27">
        <v>26800</v>
      </c>
      <c r="I2583" s="27" t="s">
        <v>42</v>
      </c>
      <c r="J2583" s="28">
        <v>46134</v>
      </c>
      <c r="K2583" s="26">
        <v>0.41666666666666669</v>
      </c>
      <c r="L2583" s="26" t="s">
        <v>3832</v>
      </c>
      <c r="M2583" s="27" t="s">
        <v>674</v>
      </c>
      <c r="N2583" s="25">
        <f>IFERROR(VLOOKUP(M2583,Data!$J$1:$K$58,2,0),"")</f>
        <v>56967386018</v>
      </c>
      <c r="O2583" s="27" t="s">
        <v>356</v>
      </c>
      <c r="P2583" s="27"/>
      <c r="Q2583" s="27" t="s">
        <v>3163</v>
      </c>
      <c r="R2583" s="27" t="s">
        <v>280</v>
      </c>
      <c r="S2583" s="27" t="s">
        <v>66</v>
      </c>
      <c r="T2583" s="27"/>
      <c r="U2583" s="28">
        <v>46133</v>
      </c>
      <c r="X2583" s="27"/>
      <c r="Y2583" s="27"/>
      <c r="Z2583" s="29"/>
      <c r="AA2583" s="29">
        <v>0.36666666666666664</v>
      </c>
      <c r="AB2583" s="29">
        <v>0.41319444444444442</v>
      </c>
      <c r="AC2583" s="30">
        <v>46134</v>
      </c>
      <c r="AD2583" s="15" t="str">
        <f>IF(Tabla2[[#This Row],[HORA ENTREGA]]="DIRECTO","On time", IF(AA2583&lt;&gt;"",IF(Tabla2[[#This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83" s="15" t="str">
        <f>MID(Tabla2[[#This Row],[TIPO]],1,3)</f>
        <v xml:space="preserve">40 </v>
      </c>
      <c r="AF25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PRODALAM S.A. */ Cont: * OTPU1900559*/ HR Entrega: *10:00* /Dirección: *ALBERTO PEPPER 1610, RENCA.</v>
      </c>
      <c r="AG2583" s="38" t="str">
        <f>IFERROR(HYPERLINK("https://wa.me/"&amp;Tabla2[[#This Row],[CONTACTO]]&amp;"?text="&amp;Tabla2[[#This Row],[Mensaje]],"Enviar mensaje"),"")</f>
        <v>Enviar mensaje</v>
      </c>
      <c r="AH2583" s="15" t="str">
        <f>CONCATENATE(A2583,F2583)</f>
        <v>2582OTPU1900559</v>
      </c>
      <c r="AI2583" s="15" t="str">
        <f>CONCATENATE("ENT-",A2583)</f>
        <v>ENT-2582</v>
      </c>
      <c r="AJ2583" s="15" t="str">
        <f>IF(Tabla2[[#This Row],[Op]]&lt;&gt;"","ENTREGA","")</f>
        <v>ENTREGA</v>
      </c>
      <c r="AK2583" s="40" t="str">
        <f>(Tabla2[[#This Row],[FECHA ENTREGA]]&amp;Tabla2[[#This Row],[HORA ENTREGA]])</f>
        <v>461340,416666666666667</v>
      </c>
      <c r="AL2583" s="34" t="str">
        <f>IFERROR(HYPERLINK("https://wa.me/"&amp;Tabla2[[#This Row],[CONTACTO]]&amp;"?text="&amp;Tabla2[[#This Row],[Mensaje]]),"")</f>
        <v>https://wa.me/56967386018?text=Hola!%0AServicio del día 22-04%0A *Cliente:* PRODALAM S.A. */ Cont: * OTPU1900559*/ HR Entrega: *10:00* /Dirección: *ALBERTO PEPPER 1610, RENCA.</v>
      </c>
    </row>
    <row r="2584" spans="1:38" s="15" customFormat="1" ht="16.5" customHeight="1" x14ac:dyDescent="0.2">
      <c r="A2584" s="15">
        <f>ROW(A2583)</f>
        <v>2583</v>
      </c>
      <c r="B2584" s="15">
        <f>IF(J2584=J2583,B2583+1,1)</f>
        <v>35</v>
      </c>
      <c r="C2584" s="15" t="s">
        <v>3160</v>
      </c>
      <c r="D2584" s="25" t="s">
        <v>39</v>
      </c>
      <c r="E2584" s="27"/>
      <c r="F2584" s="27" t="s">
        <v>4029</v>
      </c>
      <c r="G2584" s="27" t="s">
        <v>64</v>
      </c>
      <c r="H2584" s="27">
        <v>28120</v>
      </c>
      <c r="I2584" s="27" t="s">
        <v>42</v>
      </c>
      <c r="J2584" s="28">
        <v>46134</v>
      </c>
      <c r="K2584" s="26">
        <v>0.41666666666666669</v>
      </c>
      <c r="L2584" s="26"/>
      <c r="M2584" s="27" t="s">
        <v>296</v>
      </c>
      <c r="N2584" s="25">
        <f>IFERROR(VLOOKUP(M2584,Data!$J$1:$K$58,2,0),"")</f>
        <v>56984994337</v>
      </c>
      <c r="O2584" s="27" t="s">
        <v>3849</v>
      </c>
      <c r="P2584" s="27"/>
      <c r="Q2584" s="27" t="s">
        <v>3163</v>
      </c>
      <c r="R2584" s="27" t="s">
        <v>48</v>
      </c>
      <c r="S2584" s="27" t="s">
        <v>296</v>
      </c>
      <c r="T2584" s="27"/>
      <c r="U2584" s="28">
        <v>46134</v>
      </c>
      <c r="X2584" s="27"/>
      <c r="Y2584" s="27"/>
      <c r="Z2584" s="29"/>
      <c r="AA2584" s="29">
        <v>0.41805555555555557</v>
      </c>
      <c r="AB2584" s="29">
        <v>0.51388888888888884</v>
      </c>
      <c r="AC2584" s="30">
        <v>46134</v>
      </c>
      <c r="AD2584" s="15" t="str">
        <f>IF(Tabla2[[#This Row],[HORA ENTREGA]]="DIRECTO","On time", IF(AA2584&lt;&gt;"",IF(Tabla2[[#This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84" s="15" t="str">
        <f>MID(Tabla2[[#This Row],[TIPO]],1,3)</f>
        <v xml:space="preserve">20 </v>
      </c>
      <c r="AF25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PRODALAM S.A. */ Cont: * FTAU1223098*/ HR Entrega: *10:00* /Dirección: *ALBERTO PEPPER 1610, RENCA.</v>
      </c>
      <c r="AG2584" s="38" t="str">
        <f>IFERROR(HYPERLINK("https://wa.me/"&amp;Tabla2[[#This Row],[CONTACTO]]&amp;"?text="&amp;Tabla2[[#This Row],[Mensaje]],"Enviar mensaje"),"")</f>
        <v>Enviar mensaje</v>
      </c>
      <c r="AH2584" s="15" t="str">
        <f>CONCATENATE(A2584,F2584)</f>
        <v>2583FTAU1223098</v>
      </c>
      <c r="AI2584" s="15" t="str">
        <f>CONCATENATE("ENT-",A2584)</f>
        <v>ENT-2583</v>
      </c>
      <c r="AJ2584" s="15" t="str">
        <f>IF(Tabla2[[#This Row],[Op]]&lt;&gt;"","ENTREGA","")</f>
        <v>ENTREGA</v>
      </c>
      <c r="AK2584" s="40" t="str">
        <f>(Tabla2[[#This Row],[FECHA ENTREGA]]&amp;Tabla2[[#This Row],[HORA ENTREGA]])</f>
        <v>461340,416666666666667</v>
      </c>
      <c r="AL2584" s="34" t="str">
        <f>IFERROR(HYPERLINK("https://wa.me/"&amp;Tabla2[[#This Row],[CONTACTO]]&amp;"?text="&amp;Tabla2[[#This Row],[Mensaje]]),"")</f>
        <v>https://wa.me/56984994337?text=Hola!%0AServicio del día 22-04%0A *Cliente:* PRODALAM S.A. */ Cont: * FTAU1223098*/ HR Entrega: *10:00* /Dirección: *ALBERTO PEPPER 1610, RENCA.</v>
      </c>
    </row>
    <row r="2585" spans="1:38" s="15" customFormat="1" ht="16.5" customHeight="1" x14ac:dyDescent="0.2">
      <c r="A2585" s="15">
        <f>ROW(A2584)</f>
        <v>2584</v>
      </c>
      <c r="B2585" s="15">
        <f>IF(J2585=J2584,B2584+1,1)</f>
        <v>36</v>
      </c>
      <c r="C2585" s="15" t="s">
        <v>3160</v>
      </c>
      <c r="D2585" s="25" t="s">
        <v>39</v>
      </c>
      <c r="E2585" s="27"/>
      <c r="F2585" s="27" t="s">
        <v>4030</v>
      </c>
      <c r="G2585" s="27" t="s">
        <v>64</v>
      </c>
      <c r="H2585" s="27">
        <v>29400</v>
      </c>
      <c r="I2585" s="27" t="s">
        <v>42</v>
      </c>
      <c r="J2585" s="28">
        <v>46134</v>
      </c>
      <c r="K2585" s="26">
        <v>0.45833333333333331</v>
      </c>
      <c r="L2585" s="26"/>
      <c r="M2585" s="27" t="s">
        <v>172</v>
      </c>
      <c r="N2585" s="25">
        <f>IFERROR(VLOOKUP(M2585,Data!$J$1:$K$58,2,0),"")</f>
        <v>56985215946</v>
      </c>
      <c r="O2585" s="27" t="s">
        <v>3700</v>
      </c>
      <c r="P2585" s="27"/>
      <c r="Q2585" s="27" t="s">
        <v>3163</v>
      </c>
      <c r="R2585" s="27" t="s">
        <v>48</v>
      </c>
      <c r="S2585" s="27" t="s">
        <v>172</v>
      </c>
      <c r="T2585" s="27"/>
      <c r="U2585" s="28">
        <v>46134</v>
      </c>
      <c r="X2585" s="27"/>
      <c r="Y2585" s="27"/>
      <c r="Z2585" s="29"/>
      <c r="AA2585" s="29">
        <v>0.50694444444444442</v>
      </c>
      <c r="AB2585" s="29">
        <v>0.62152777777777779</v>
      </c>
      <c r="AC2585" s="30">
        <v>46134</v>
      </c>
      <c r="AD2585" s="15" t="str">
        <f>IF(Tabla2[[#This Row],[HORA ENTREGA]]="DIRECTO","On time", IF(AA2585&lt;&gt;"",IF(Tabla2[[#This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85" s="15" t="str">
        <f>MID(Tabla2[[#This Row],[TIPO]],1,3)</f>
        <v xml:space="preserve">20 </v>
      </c>
      <c r="AF25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PRODALAM S.A. */ Cont: * CMAU0933757*/ HR Entrega: *11:00* /Dirección: *ALBERTO PEPPER 1610, RENCA.</v>
      </c>
      <c r="AG2585" s="38" t="str">
        <f>IFERROR(HYPERLINK("https://wa.me/"&amp;Tabla2[[#This Row],[CONTACTO]]&amp;"?text="&amp;Tabla2[[#This Row],[Mensaje]],"Enviar mensaje"),"")</f>
        <v>Enviar mensaje</v>
      </c>
      <c r="AH2585" s="15" t="str">
        <f>CONCATENATE(A2585,F2585)</f>
        <v>2584CMAU0933757</v>
      </c>
      <c r="AI2585" s="15" t="str">
        <f>CONCATENATE("ENT-",A2585)</f>
        <v>ENT-2584</v>
      </c>
      <c r="AJ2585" s="15" t="str">
        <f>IF(Tabla2[[#This Row],[Op]]&lt;&gt;"","ENTREGA","")</f>
        <v>ENTREGA</v>
      </c>
      <c r="AK2585" s="40" t="str">
        <f>(Tabla2[[#This Row],[FECHA ENTREGA]]&amp;Tabla2[[#This Row],[HORA ENTREGA]])</f>
        <v>461340,458333333333333</v>
      </c>
      <c r="AL2585" s="34" t="str">
        <f>IFERROR(HYPERLINK("https://wa.me/"&amp;Tabla2[[#This Row],[CONTACTO]]&amp;"?text="&amp;Tabla2[[#This Row],[Mensaje]]),"")</f>
        <v>https://wa.me/56985215946?text=Hola!%0AServicio del día 22-04%0A *Cliente:* PRODALAM S.A. */ Cont: * CMAU0933757*/ HR Entrega: *11:00* /Dirección: *ALBERTO PEPPER 1610, RENCA.</v>
      </c>
    </row>
    <row r="2586" spans="1:38" s="15" customFormat="1" ht="16.5" customHeight="1" x14ac:dyDescent="0.2">
      <c r="A2586" s="15">
        <f>ROW(A2585)</f>
        <v>2585</v>
      </c>
      <c r="B2586" s="15">
        <f>IF(J2586=J2585,B2585+1,1)</f>
        <v>37</v>
      </c>
      <c r="C2586" s="15" t="s">
        <v>3160</v>
      </c>
      <c r="D2586" s="25" t="s">
        <v>39</v>
      </c>
      <c r="E2586" s="27"/>
      <c r="F2586" s="27" t="s">
        <v>4031</v>
      </c>
      <c r="G2586" s="27" t="s">
        <v>41</v>
      </c>
      <c r="H2586" s="27">
        <v>34900</v>
      </c>
      <c r="I2586" s="27" t="s">
        <v>42</v>
      </c>
      <c r="J2586" s="28">
        <v>46134</v>
      </c>
      <c r="K2586" s="26">
        <v>0.5</v>
      </c>
      <c r="L2586" s="26" t="s">
        <v>3832</v>
      </c>
      <c r="M2586" s="27" t="s">
        <v>151</v>
      </c>
      <c r="N2586" s="25">
        <f>IFERROR(VLOOKUP(M2586,Data!$J$1:$K$58,2,0),"")</f>
        <v>56973887427</v>
      </c>
      <c r="O2586" s="27" t="s">
        <v>3703</v>
      </c>
      <c r="P2586" s="27"/>
      <c r="Q2586" s="27" t="s">
        <v>3163</v>
      </c>
      <c r="R2586" s="27" t="s">
        <v>280</v>
      </c>
      <c r="S2586" s="27" t="s">
        <v>151</v>
      </c>
      <c r="T2586" s="27"/>
      <c r="U2586" s="28">
        <v>46134</v>
      </c>
      <c r="X2586" s="27"/>
      <c r="Y2586" s="27"/>
      <c r="Z2586" s="29"/>
      <c r="AA2586" s="29">
        <v>0.375</v>
      </c>
      <c r="AB2586" s="29">
        <v>0.47916666666666669</v>
      </c>
      <c r="AC2586" s="30">
        <v>46134</v>
      </c>
      <c r="AD2586" s="15" t="str">
        <f>IF(Tabla2[[#This Row],[HORA ENTREGA]]="DIRECTO","On time", IF(AA2586&lt;&gt;"",IF(Tabla2[[#This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86" s="15" t="str">
        <f>MID(Tabla2[[#This Row],[TIPO]],1,3)</f>
        <v xml:space="preserve">40 </v>
      </c>
      <c r="AF25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PRODALAM S.A. */ Cont: * OTPU6292425*/ HR Entrega: *12:00* /Dirección: *ALBERTO PEPPER 1610, RENCA.</v>
      </c>
      <c r="AG2586" s="38" t="str">
        <f>IFERROR(HYPERLINK("https://wa.me/"&amp;Tabla2[[#This Row],[CONTACTO]]&amp;"?text="&amp;Tabla2[[#This Row],[Mensaje]],"Enviar mensaje"),"")</f>
        <v>Enviar mensaje</v>
      </c>
      <c r="AH2586" s="15" t="str">
        <f>CONCATENATE(A2586,F2586)</f>
        <v>2585OTPU6292425</v>
      </c>
      <c r="AI2586" s="15" t="str">
        <f>CONCATENATE("ENT-",A2586)</f>
        <v>ENT-2585</v>
      </c>
      <c r="AJ2586" s="15" t="str">
        <f>IF(Tabla2[[#This Row],[Op]]&lt;&gt;"","ENTREGA","")</f>
        <v>ENTREGA</v>
      </c>
      <c r="AK2586" s="40" t="str">
        <f>(Tabla2[[#This Row],[FECHA ENTREGA]]&amp;Tabla2[[#This Row],[HORA ENTREGA]])</f>
        <v>461340,5</v>
      </c>
      <c r="AL2586" s="34" t="str">
        <f>IFERROR(HYPERLINK("https://wa.me/"&amp;Tabla2[[#This Row],[CONTACTO]]&amp;"?text="&amp;Tabla2[[#This Row],[Mensaje]]),"")</f>
        <v>https://wa.me/56973887427?text=Hola!%0AServicio del día 22-04%0A *Cliente:* PRODALAM S.A. */ Cont: * OTPU6292425*/ HR Entrega: *12:00* /Dirección: *ALBERTO PEPPER 1610, RENCA.</v>
      </c>
    </row>
    <row r="2587" spans="1:38" s="15" customFormat="1" ht="16.5" customHeight="1" x14ac:dyDescent="0.2">
      <c r="A2587" s="15">
        <f>ROW(A2586)</f>
        <v>2586</v>
      </c>
      <c r="B2587" s="15">
        <f>IF(J2587=J2586,B2586+1,1)</f>
        <v>38</v>
      </c>
      <c r="C2587" s="15" t="s">
        <v>219</v>
      </c>
      <c r="D2587" s="25" t="s">
        <v>39</v>
      </c>
      <c r="E2587" s="27">
        <v>103148</v>
      </c>
      <c r="F2587" s="27" t="s">
        <v>4032</v>
      </c>
      <c r="G2587" s="27" t="s">
        <v>41</v>
      </c>
      <c r="H2587" s="27">
        <v>11100</v>
      </c>
      <c r="I2587" s="27" t="s">
        <v>42</v>
      </c>
      <c r="J2587" s="28">
        <v>46134</v>
      </c>
      <c r="K2587" s="26">
        <v>0.3125</v>
      </c>
      <c r="L2587" s="26"/>
      <c r="M2587" s="27" t="s">
        <v>3953</v>
      </c>
      <c r="N2587" s="25">
        <f>IFERROR(VLOOKUP(M2587,Data!$J$1:$K$58,2,0),"")</f>
        <v>56950104102</v>
      </c>
      <c r="O2587" s="27" t="s">
        <v>3954</v>
      </c>
      <c r="P2587" s="27"/>
      <c r="Q2587" s="27" t="s">
        <v>227</v>
      </c>
      <c r="R2587" s="27" t="s">
        <v>69</v>
      </c>
      <c r="S2587" s="27" t="s">
        <v>688</v>
      </c>
      <c r="T2587" s="27"/>
      <c r="U2587" s="28">
        <v>46135</v>
      </c>
      <c r="X2587" s="27"/>
      <c r="Y2587" s="27"/>
      <c r="Z2587" s="29"/>
      <c r="AA2587" s="29">
        <v>0.1076388888888889</v>
      </c>
      <c r="AB2587" s="29">
        <v>0.50694444444444442</v>
      </c>
      <c r="AC2587" s="30">
        <v>46134</v>
      </c>
      <c r="AD2587" s="15" t="str">
        <f>IF(Tabla2[[#This Row],[HORA ENTREGA]]="DIRECTO","On time", IF(AA2587&lt;&gt;"",IF(Tabla2[[#This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87" s="15" t="str">
        <f>MID(Tabla2[[#This Row],[TIPO]],1,3)</f>
        <v xml:space="preserve">40 </v>
      </c>
      <c r="AF25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RENDIC S.A. */ Cont: * FANU1266959*/ HR Entrega: *07:30* /Dirección: *PARCELA 109 A COQUIMBO</v>
      </c>
      <c r="AG2587" s="38" t="str">
        <f>IFERROR(HYPERLINK("https://wa.me/"&amp;Tabla2[[#This Row],[CONTACTO]]&amp;"?text="&amp;Tabla2[[#This Row],[Mensaje]],"Enviar mensaje"),"")</f>
        <v>Enviar mensaje</v>
      </c>
      <c r="AH2587" s="15" t="str">
        <f>CONCATENATE(A2587,F2587)</f>
        <v>2586FANU1266959</v>
      </c>
      <c r="AI2587" s="15" t="str">
        <f>CONCATENATE("ENT-",A2587)</f>
        <v>ENT-2586</v>
      </c>
      <c r="AJ2587" s="15" t="str">
        <f>IF(Tabla2[[#This Row],[Op]]&lt;&gt;"","ENTREGA","")</f>
        <v>ENTREGA</v>
      </c>
      <c r="AK2587" s="40" t="str">
        <f>(Tabla2[[#This Row],[FECHA ENTREGA]]&amp;Tabla2[[#This Row],[HORA ENTREGA]])</f>
        <v>461340,3125</v>
      </c>
      <c r="AL2587" s="34" t="str">
        <f>IFERROR(HYPERLINK("https://wa.me/"&amp;Tabla2[[#This Row],[CONTACTO]]&amp;"?text="&amp;Tabla2[[#This Row],[Mensaje]]),"")</f>
        <v>https://wa.me/56950104102?text=Hola!%0AServicio del día 22-04%0A *Cliente:* RENDIC S.A. */ Cont: * FANU1266959*/ HR Entrega: *07:30* /Dirección: *PARCELA 109 A COQUIMBO</v>
      </c>
    </row>
    <row r="2588" spans="1:38" s="15" customFormat="1" ht="16.5" customHeight="1" x14ac:dyDescent="0.2">
      <c r="A2588" s="15">
        <f>ROW(A2587)</f>
        <v>2587</v>
      </c>
      <c r="B2588" s="15">
        <f>IF(J2588=J2587,B2587+1,1)</f>
        <v>39</v>
      </c>
      <c r="C2588" s="15" t="s">
        <v>219</v>
      </c>
      <c r="D2588" s="25" t="s">
        <v>39</v>
      </c>
      <c r="E2588" s="27">
        <v>103608</v>
      </c>
      <c r="F2588" s="27" t="s">
        <v>4033</v>
      </c>
      <c r="G2588" s="27" t="s">
        <v>54</v>
      </c>
      <c r="H2588" s="27">
        <v>30000</v>
      </c>
      <c r="I2588" s="27" t="s">
        <v>42</v>
      </c>
      <c r="J2588" s="28">
        <v>46134</v>
      </c>
      <c r="K2588" s="26">
        <v>0.35416666666666669</v>
      </c>
      <c r="L2588" s="26"/>
      <c r="M2588" s="27" t="s">
        <v>176</v>
      </c>
      <c r="N2588" s="25">
        <f>IFERROR(VLOOKUP(M2588,Data!$J$1:$K$58,2,0),"")</f>
        <v>56968463649</v>
      </c>
      <c r="O2588" s="27" t="s">
        <v>3881</v>
      </c>
      <c r="P2588" s="27"/>
      <c r="Q2588" s="27" t="s">
        <v>357</v>
      </c>
      <c r="R2588" s="27" t="s">
        <v>69</v>
      </c>
      <c r="S2588" s="27" t="s">
        <v>3141</v>
      </c>
      <c r="T2588" s="27"/>
      <c r="U2588" s="28">
        <v>46134</v>
      </c>
      <c r="X2588" s="27"/>
      <c r="Y2588" s="27"/>
      <c r="Z2588" s="29"/>
      <c r="AA2588" s="29">
        <v>0.47361111111111109</v>
      </c>
      <c r="AB2588" s="29">
        <v>0.53125</v>
      </c>
      <c r="AC2588" s="30">
        <v>46134</v>
      </c>
      <c r="AD2588" s="15" t="str">
        <f>IF(Tabla2[[#This Row],[HORA ENTREGA]]="DIRECTO","On time", IF(AA2588&lt;&gt;"",IF(Tabla2[[#This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88" s="15" t="str">
        <f>MID(Tabla2[[#This Row],[TIPO]],1,3)</f>
        <v xml:space="preserve">40 </v>
      </c>
      <c r="AF25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RENDIC S.A. */ Cont: * SEKU9009424*/ HR Entrega: *08:30* /Dirección: *AVDA EL VENSTIQUERO 1260,RENCA</v>
      </c>
      <c r="AG2588" s="38" t="str">
        <f>IFERROR(HYPERLINK("https://wa.me/"&amp;Tabla2[[#This Row],[CONTACTO]]&amp;"?text="&amp;Tabla2[[#This Row],[Mensaje]],"Enviar mensaje"),"")</f>
        <v>Enviar mensaje</v>
      </c>
      <c r="AH2588" s="15" t="str">
        <f>CONCATENATE(A2588,F2588)</f>
        <v>2587SEKU9009424</v>
      </c>
      <c r="AI2588" s="15" t="str">
        <f>CONCATENATE("ENT-",A2588)</f>
        <v>ENT-2587</v>
      </c>
      <c r="AJ2588" s="15" t="str">
        <f>IF(Tabla2[[#This Row],[Op]]&lt;&gt;"","ENTREGA","")</f>
        <v>ENTREGA</v>
      </c>
      <c r="AK2588" s="40" t="str">
        <f>(Tabla2[[#This Row],[FECHA ENTREGA]]&amp;Tabla2[[#This Row],[HORA ENTREGA]])</f>
        <v>461340,354166666666667</v>
      </c>
      <c r="AL2588" s="34" t="str">
        <f>IFERROR(HYPERLINK("https://wa.me/"&amp;Tabla2[[#This Row],[CONTACTO]]&amp;"?text="&amp;Tabla2[[#This Row],[Mensaje]]),"")</f>
        <v>https://wa.me/56968463649?text=Hola!%0AServicio del día 22-04%0A *Cliente:* RENDIC S.A. */ Cont: * SEKU9009424*/ HR Entrega: *08:30* /Dirección: *AVDA EL VENSTIQUERO 1260,RENCA</v>
      </c>
    </row>
    <row r="2589" spans="1:38" s="15" customFormat="1" ht="16.5" customHeight="1" x14ac:dyDescent="0.2">
      <c r="A2589" s="15">
        <f>ROW(A2588)</f>
        <v>2588</v>
      </c>
      <c r="B2589" s="15">
        <f>IF(J2589=J2588,B2588+1,1)</f>
        <v>40</v>
      </c>
      <c r="C2589" s="15" t="s">
        <v>219</v>
      </c>
      <c r="D2589" s="25" t="s">
        <v>39</v>
      </c>
      <c r="E2589" s="27">
        <v>103595</v>
      </c>
      <c r="F2589" s="27" t="s">
        <v>4034</v>
      </c>
      <c r="G2589" s="27" t="s">
        <v>41</v>
      </c>
      <c r="H2589" s="27">
        <v>18175</v>
      </c>
      <c r="I2589" s="27" t="s">
        <v>42</v>
      </c>
      <c r="J2589" s="28">
        <v>46134</v>
      </c>
      <c r="K2589" s="26">
        <v>0.375</v>
      </c>
      <c r="L2589" s="26"/>
      <c r="M2589" s="27" t="s">
        <v>971</v>
      </c>
      <c r="N2589" s="25">
        <f>IFERROR(VLOOKUP(M2589,Data!$J$1:$K$58,2,0),"")</f>
        <v>56999972473</v>
      </c>
      <c r="O2589" s="27" t="s">
        <v>3879</v>
      </c>
      <c r="P2589" s="27"/>
      <c r="Q2589" s="27" t="s">
        <v>229</v>
      </c>
      <c r="R2589" s="27" t="s">
        <v>183</v>
      </c>
      <c r="S2589" s="27" t="s">
        <v>319</v>
      </c>
      <c r="T2589" s="27"/>
      <c r="U2589" s="28">
        <v>46135</v>
      </c>
      <c r="X2589" s="27"/>
      <c r="Y2589" s="27"/>
      <c r="Z2589" s="29"/>
      <c r="AA2589" s="29">
        <v>0.38958333333333334</v>
      </c>
      <c r="AB2589" s="29">
        <v>0.4826388888888889</v>
      </c>
      <c r="AC2589" s="30">
        <v>46134</v>
      </c>
      <c r="AD2589" s="15" t="str">
        <f>IF(Tabla2[[#This Row],[HORA ENTREGA]]="DIRECTO","On time", IF(AA2589&lt;&gt;"",IF(Tabla2[[#This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89" s="15" t="str">
        <f>MID(Tabla2[[#This Row],[TIPO]],1,3)</f>
        <v xml:space="preserve">40 </v>
      </c>
      <c r="AF25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RENDIC S.A. */ Cont: * DFSU4390359*/ HR Entrega: *09:00* /Dirección: *Avenida Miraflores 9700-Bodega 4C, PUDAHUEL</v>
      </c>
      <c r="AG2589" s="38" t="str">
        <f>IFERROR(HYPERLINK("https://wa.me/"&amp;Tabla2[[#This Row],[CONTACTO]]&amp;"?text="&amp;Tabla2[[#This Row],[Mensaje]],"Enviar mensaje"),"")</f>
        <v>Enviar mensaje</v>
      </c>
      <c r="AH2589" s="15" t="str">
        <f>CONCATENATE(A2589,F2589)</f>
        <v>2588DFSU4390359</v>
      </c>
      <c r="AI2589" s="15" t="str">
        <f>CONCATENATE("ENT-",A2589)</f>
        <v>ENT-2588</v>
      </c>
      <c r="AJ2589" s="15" t="str">
        <f>IF(Tabla2[[#This Row],[Op]]&lt;&gt;"","ENTREGA","")</f>
        <v>ENTREGA</v>
      </c>
      <c r="AK2589" s="40" t="str">
        <f>(Tabla2[[#This Row],[FECHA ENTREGA]]&amp;Tabla2[[#This Row],[HORA ENTREGA]])</f>
        <v>461340,375</v>
      </c>
      <c r="AL2589" s="34" t="str">
        <f>IFERROR(HYPERLINK("https://wa.me/"&amp;Tabla2[[#This Row],[CONTACTO]]&amp;"?text="&amp;Tabla2[[#This Row],[Mensaje]]),"")</f>
        <v>https://wa.me/56999972473?text=Hola!%0AServicio del día 22-04%0A *Cliente:* RENDIC S.A. */ Cont: * DFSU4390359*/ HR Entrega: *09:00* /Dirección: *Avenida Miraflores 9700-Bodega 4C, PUDAHUEL</v>
      </c>
    </row>
    <row r="2590" spans="1:38" s="15" customFormat="1" ht="16.5" customHeight="1" x14ac:dyDescent="0.2">
      <c r="A2590" s="15">
        <f>ROW(A2589)</f>
        <v>2589</v>
      </c>
      <c r="B2590" s="15">
        <f>IF(J2590=J2589,B2589+1,1)</f>
        <v>41</v>
      </c>
      <c r="C2590" s="15" t="s">
        <v>219</v>
      </c>
      <c r="D2590" s="25" t="s">
        <v>39</v>
      </c>
      <c r="E2590" s="27">
        <v>103149</v>
      </c>
      <c r="F2590" s="27" t="s">
        <v>4035</v>
      </c>
      <c r="G2590" s="27" t="s">
        <v>41</v>
      </c>
      <c r="H2590" s="27">
        <v>13800</v>
      </c>
      <c r="I2590" s="27" t="s">
        <v>42</v>
      </c>
      <c r="J2590" s="28">
        <v>46134</v>
      </c>
      <c r="K2590" s="26">
        <v>0.45833333333333331</v>
      </c>
      <c r="L2590" s="26"/>
      <c r="M2590" s="27" t="s">
        <v>433</v>
      </c>
      <c r="N2590" s="25">
        <f>IFERROR(VLOOKUP(M2590,Data!$J$1:$K$58,2,0),"")</f>
        <v>56994354094</v>
      </c>
      <c r="O2590" s="27" t="s">
        <v>4036</v>
      </c>
      <c r="P2590" s="27"/>
      <c r="Q2590" s="27" t="s">
        <v>229</v>
      </c>
      <c r="R2590" s="27" t="s">
        <v>1710</v>
      </c>
      <c r="S2590" s="27" t="s">
        <v>433</v>
      </c>
      <c r="T2590" s="27"/>
      <c r="U2590" s="28">
        <v>46134</v>
      </c>
      <c r="X2590" s="27"/>
      <c r="Y2590" s="27"/>
      <c r="Z2590" s="29"/>
      <c r="AA2590" s="29">
        <v>0.47222222222222221</v>
      </c>
      <c r="AB2590" s="29">
        <v>0.56527777777777777</v>
      </c>
      <c r="AC2590" s="30">
        <v>46134</v>
      </c>
      <c r="AD2590" s="15" t="str">
        <f>IF(Tabla2[[#This Row],[HORA ENTREGA]]="DIRECTO","On time", IF(AA2590&lt;&gt;"",IF(Tabla2[[#This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90" s="15" t="str">
        <f>MID(Tabla2[[#This Row],[TIPO]],1,3)</f>
        <v xml:space="preserve">40 </v>
      </c>
      <c r="AF25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RENDIC S.A. */ Cont: * FANU1218523*/ HR Entrega: *11:00* /Dirección: *Avenida Miraflores 9700-Bodega 4C, PUDAHUEL</v>
      </c>
      <c r="AG2590" s="38" t="str">
        <f>IFERROR(HYPERLINK("https://wa.me/"&amp;Tabla2[[#This Row],[CONTACTO]]&amp;"?text="&amp;Tabla2[[#This Row],[Mensaje]],"Enviar mensaje"),"")</f>
        <v>Enviar mensaje</v>
      </c>
      <c r="AH2590" s="15" t="str">
        <f>CONCATENATE(A2590,F2590)</f>
        <v>2589FANU1218523</v>
      </c>
      <c r="AI2590" s="15" t="str">
        <f>CONCATENATE("ENT-",A2590)</f>
        <v>ENT-2589</v>
      </c>
      <c r="AJ2590" s="15" t="str">
        <f>IF(Tabla2[[#This Row],[Op]]&lt;&gt;"","ENTREGA","")</f>
        <v>ENTREGA</v>
      </c>
      <c r="AK2590" s="40" t="str">
        <f>(Tabla2[[#This Row],[FECHA ENTREGA]]&amp;Tabla2[[#This Row],[HORA ENTREGA]])</f>
        <v>461340,458333333333333</v>
      </c>
      <c r="AL2590" s="34" t="str">
        <f>IFERROR(HYPERLINK("https://wa.me/"&amp;Tabla2[[#This Row],[CONTACTO]]&amp;"?text="&amp;Tabla2[[#This Row],[Mensaje]]),"")</f>
        <v>https://wa.me/56994354094?text=Hola!%0AServicio del día 22-04%0A *Cliente:* RENDIC S.A. */ Cont: * FANU1218523*/ HR Entrega: *11:00* /Dirección: *Avenida Miraflores 9700-Bodega 4C, PUDAHUEL</v>
      </c>
    </row>
    <row r="2591" spans="1:38" s="15" customFormat="1" ht="16.5" customHeight="1" x14ac:dyDescent="0.2">
      <c r="A2591" s="15">
        <f>ROW(A2590)</f>
        <v>2590</v>
      </c>
      <c r="B2591" s="15">
        <f>IF(J2591=J2590,B2590+1,1)</f>
        <v>42</v>
      </c>
      <c r="C2591" s="15" t="s">
        <v>1313</v>
      </c>
      <c r="D2591" s="25" t="s">
        <v>39</v>
      </c>
      <c r="E2591" s="27">
        <v>303560</v>
      </c>
      <c r="F2591" s="27" t="s">
        <v>4037</v>
      </c>
      <c r="G2591" s="27" t="s">
        <v>465</v>
      </c>
      <c r="H2591" s="27">
        <v>22544</v>
      </c>
      <c r="I2591" s="27" t="s">
        <v>42</v>
      </c>
      <c r="J2591" s="28">
        <v>46134</v>
      </c>
      <c r="K2591" s="26">
        <v>0.33333333333333331</v>
      </c>
      <c r="L2591" s="26"/>
      <c r="M2591" s="27" t="s">
        <v>72</v>
      </c>
      <c r="N2591" s="25">
        <f>IFERROR(VLOOKUP(M2591,Data!$J$1:$K$58,2,0),"")</f>
        <v>56978089148</v>
      </c>
      <c r="O2591" s="27" t="s">
        <v>3931</v>
      </c>
      <c r="P2591" s="27"/>
      <c r="Q2591" s="27" t="s">
        <v>1316</v>
      </c>
      <c r="R2591" s="27" t="s">
        <v>218</v>
      </c>
      <c r="S2591" s="27" t="s">
        <v>72</v>
      </c>
      <c r="T2591" s="27"/>
      <c r="U2591" s="28">
        <v>46134</v>
      </c>
      <c r="X2591" s="27"/>
      <c r="Y2591" s="27"/>
      <c r="Z2591" s="29"/>
      <c r="AA2591" s="29">
        <v>0.31597222222222221</v>
      </c>
      <c r="AB2591" s="29">
        <v>0.40277777777777779</v>
      </c>
      <c r="AC2591" s="30">
        <v>46134</v>
      </c>
      <c r="AD2591" s="15" t="str">
        <f>IF(Tabla2[[#This Row],[HORA ENTREGA]]="DIRECTO","On time", IF(AA2591&lt;&gt;"",IF(Tabla2[[#This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91" s="15" t="str">
        <f>MID(Tabla2[[#This Row],[TIPO]],1,3)</f>
        <v xml:space="preserve">40 </v>
      </c>
      <c r="AF25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STAR CLUTCH S A */ Cont: * MRKU5892599*/ HR Entrega: *08:00* /Dirección: *CAMINO SAN PEDRO 9580, PUDAHUEL</v>
      </c>
      <c r="AG2591" s="38" t="str">
        <f>IFERROR(HYPERLINK("https://wa.me/"&amp;Tabla2[[#This Row],[CONTACTO]]&amp;"?text="&amp;Tabla2[[#This Row],[Mensaje]],"Enviar mensaje"),"")</f>
        <v>Enviar mensaje</v>
      </c>
      <c r="AH2591" s="15" t="str">
        <f>CONCATENATE(A2591,F2591)</f>
        <v>2590MRKU5892599</v>
      </c>
      <c r="AI2591" s="15" t="str">
        <f>CONCATENATE("ENT-",A2591)</f>
        <v>ENT-2590</v>
      </c>
      <c r="AJ2591" s="15" t="str">
        <f>IF(Tabla2[[#This Row],[Op]]&lt;&gt;"","ENTREGA","")</f>
        <v>ENTREGA</v>
      </c>
      <c r="AK2591" s="40" t="str">
        <f>(Tabla2[[#This Row],[FECHA ENTREGA]]&amp;Tabla2[[#This Row],[HORA ENTREGA]])</f>
        <v>461340,333333333333333</v>
      </c>
      <c r="AL2591" s="34" t="str">
        <f>IFERROR(HYPERLINK("https://wa.me/"&amp;Tabla2[[#This Row],[CONTACTO]]&amp;"?text="&amp;Tabla2[[#This Row],[Mensaje]]),"")</f>
        <v>https://wa.me/56978089148?text=Hola!%0AServicio del día 22-04%0A *Cliente:* STAR CLUTCH S A */ Cont: * MRKU5892599*/ HR Entrega: *08:00* /Dirección: *CAMINO SAN PEDRO 9580, PUDAHUEL</v>
      </c>
    </row>
    <row r="2592" spans="1:38" s="15" customFormat="1" ht="16.5" customHeight="1" x14ac:dyDescent="0.2">
      <c r="A2592" s="15">
        <f>ROW(A2591)</f>
        <v>2591</v>
      </c>
      <c r="B2592" s="15">
        <f>IF(J2592=J2591,B2591+1,1)</f>
        <v>43</v>
      </c>
      <c r="C2592" s="15" t="s">
        <v>239</v>
      </c>
      <c r="D2592" s="25" t="s">
        <v>39</v>
      </c>
      <c r="E2592" s="27">
        <v>303688</v>
      </c>
      <c r="F2592" s="27" t="s">
        <v>4038</v>
      </c>
      <c r="G2592" s="27" t="s">
        <v>41</v>
      </c>
      <c r="H2592" s="27">
        <v>10054</v>
      </c>
      <c r="I2592" s="27" t="s">
        <v>4039</v>
      </c>
      <c r="J2592" s="28">
        <v>46134</v>
      </c>
      <c r="K2592" s="26">
        <v>0.33333333333333331</v>
      </c>
      <c r="L2592" s="26"/>
      <c r="M2592" s="27" t="s">
        <v>308</v>
      </c>
      <c r="N2592" s="25">
        <f>IFERROR(VLOOKUP(M2592,Data!$J$1:$K$58,2,0),"")</f>
        <v>56966631737</v>
      </c>
      <c r="O2592" s="27" t="s">
        <v>3714</v>
      </c>
      <c r="P2592" s="27"/>
      <c r="Q2592" s="27" t="s">
        <v>1036</v>
      </c>
      <c r="R2592" s="27" t="s">
        <v>48</v>
      </c>
      <c r="S2592" s="27" t="s">
        <v>308</v>
      </c>
      <c r="T2592" s="27"/>
      <c r="U2592" s="28">
        <v>46134</v>
      </c>
      <c r="X2592" s="27"/>
      <c r="Y2592" s="27"/>
      <c r="Z2592" s="29"/>
      <c r="AA2592" s="29">
        <v>0.43541666666666667</v>
      </c>
      <c r="AB2592" s="29">
        <v>0.51736111111111116</v>
      </c>
      <c r="AC2592" s="30">
        <v>46134</v>
      </c>
      <c r="AD2592" s="15" t="str">
        <f>IF(Tabla2[[#This Row],[HORA ENTREGA]]="DIRECTO","On time", IF(AA2592&lt;&gt;"",IF(Tabla2[[#This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592" s="15" t="str">
        <f>MID(Tabla2[[#This Row],[TIPO]],1,3)</f>
        <v xml:space="preserve">40 </v>
      </c>
      <c r="AF25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SUPERMERCADO DEL NEUMATICO LTDA */ Cont: * BMOU5901087*/ HR Entrega: *08:00* /Dirección: *AV. GENERAL VELASQUEZ 10901, SAN BERNARDO</v>
      </c>
      <c r="AG2592" s="38" t="str">
        <f>IFERROR(HYPERLINK("https://wa.me/"&amp;Tabla2[[#This Row],[CONTACTO]]&amp;"?text="&amp;Tabla2[[#This Row],[Mensaje]],"Enviar mensaje"),"")</f>
        <v>Enviar mensaje</v>
      </c>
      <c r="AH2592" s="15" t="str">
        <f>CONCATENATE(A2592,F2592)</f>
        <v>2591BMOU5901087</v>
      </c>
      <c r="AI2592" s="15" t="str">
        <f>CONCATENATE("ENT-",A2592)</f>
        <v>ENT-2591</v>
      </c>
      <c r="AJ2592" s="15" t="str">
        <f>IF(Tabla2[[#This Row],[Op]]&lt;&gt;"","ENTREGA","")</f>
        <v>ENTREGA</v>
      </c>
      <c r="AK2592" s="40" t="str">
        <f>(Tabla2[[#This Row],[FECHA ENTREGA]]&amp;Tabla2[[#This Row],[HORA ENTREGA]])</f>
        <v>461340,333333333333333</v>
      </c>
      <c r="AL2592" s="34" t="str">
        <f>IFERROR(HYPERLINK("https://wa.me/"&amp;Tabla2[[#This Row],[CONTACTO]]&amp;"?text="&amp;Tabla2[[#This Row],[Mensaje]]),"")</f>
        <v>https://wa.me/56966631737?text=Hola!%0AServicio del día 22-04%0A *Cliente:* SUPERMERCADO DEL NEUMATICO LTDA */ Cont: * BMOU5901087*/ HR Entrega: *08:00* /Dirección: *AV. GENERAL VELASQUEZ 10901, SAN BERNARDO</v>
      </c>
    </row>
    <row r="2593" spans="1:38" s="15" customFormat="1" ht="16.5" customHeight="1" x14ac:dyDescent="0.2">
      <c r="A2593" s="15">
        <f>ROW(A2592)</f>
        <v>2592</v>
      </c>
      <c r="B2593" s="15">
        <f>IF(J2593=J2592,B2592+1,1)</f>
        <v>44</v>
      </c>
      <c r="C2593" s="15" t="s">
        <v>239</v>
      </c>
      <c r="D2593" s="25" t="s">
        <v>39</v>
      </c>
      <c r="E2593" s="27">
        <v>303080</v>
      </c>
      <c r="F2593" s="27" t="s">
        <v>4040</v>
      </c>
      <c r="G2593" s="27" t="s">
        <v>41</v>
      </c>
      <c r="H2593" s="27">
        <v>21100</v>
      </c>
      <c r="I2593" s="27" t="s">
        <v>42</v>
      </c>
      <c r="J2593" s="28">
        <v>46134</v>
      </c>
      <c r="K2593" s="26">
        <v>0.4375</v>
      </c>
      <c r="L2593" s="26"/>
      <c r="M2593" s="27" t="s">
        <v>347</v>
      </c>
      <c r="N2593" s="25">
        <f>IFERROR(VLOOKUP(M2593,Data!$J$1:$K$58,2,0),"")</f>
        <v>56976511010</v>
      </c>
      <c r="O2593" s="27" t="s">
        <v>3717</v>
      </c>
      <c r="P2593" s="27"/>
      <c r="Q2593" s="27" t="s">
        <v>1036</v>
      </c>
      <c r="R2593" s="27" t="s">
        <v>74</v>
      </c>
      <c r="S2593" s="27" t="s">
        <v>3101</v>
      </c>
      <c r="T2593" s="27"/>
      <c r="U2593" s="28">
        <v>46134</v>
      </c>
      <c r="X2593" s="27"/>
      <c r="Y2593" s="27"/>
      <c r="Z2593" s="29"/>
      <c r="AA2593" s="29">
        <v>0.43888888888888888</v>
      </c>
      <c r="AB2593" s="29">
        <v>0.66666666666666663</v>
      </c>
      <c r="AC2593" s="30">
        <v>46134</v>
      </c>
      <c r="AD2593" s="15" t="str">
        <f>IF(Tabla2[[#This Row],[HORA ENTREGA]]="DIRECTO","On time", IF(AA2593&lt;&gt;"",IF(Tabla2[[#This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93" s="15" t="str">
        <f>MID(Tabla2[[#This Row],[TIPO]],1,3)</f>
        <v xml:space="preserve">40 </v>
      </c>
      <c r="AF25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SUPERMERCADO DEL NEUMATICO LTDA */ Cont: * CAAU5608055*/ HR Entrega: *10:30* /Dirección: *AV. GENERAL VELASQUEZ 10901, SAN BERNARDO</v>
      </c>
      <c r="AG2593" s="38" t="str">
        <f>IFERROR(HYPERLINK("https://wa.me/"&amp;Tabla2[[#This Row],[CONTACTO]]&amp;"?text="&amp;Tabla2[[#This Row],[Mensaje]],"Enviar mensaje"),"")</f>
        <v>Enviar mensaje</v>
      </c>
      <c r="AH2593" s="15" t="str">
        <f>CONCATENATE(A2593,F2593)</f>
        <v>2592CAAU5608055</v>
      </c>
      <c r="AI2593" s="15" t="str">
        <f>CONCATENATE("ENT-",A2593)</f>
        <v>ENT-2592</v>
      </c>
      <c r="AJ2593" s="15" t="str">
        <f>IF(Tabla2[[#This Row],[Op]]&lt;&gt;"","ENTREGA","")</f>
        <v>ENTREGA</v>
      </c>
      <c r="AK2593" s="40" t="str">
        <f>(Tabla2[[#This Row],[FECHA ENTREGA]]&amp;Tabla2[[#This Row],[HORA ENTREGA]])</f>
        <v>461340,4375</v>
      </c>
      <c r="AL2593" s="34" t="str">
        <f>IFERROR(HYPERLINK("https://wa.me/"&amp;Tabla2[[#This Row],[CONTACTO]]&amp;"?text="&amp;Tabla2[[#This Row],[Mensaje]]),"")</f>
        <v>https://wa.me/56976511010?text=Hola!%0AServicio del día 22-04%0A *Cliente:* SUPERMERCADO DEL NEUMATICO LTDA */ Cont: * CAAU5608055*/ HR Entrega: *10:30* /Dirección: *AV. GENERAL VELASQUEZ 10901, SAN BERNARDO</v>
      </c>
    </row>
    <row r="2594" spans="1:38" s="15" customFormat="1" ht="16.5" customHeight="1" x14ac:dyDescent="0.2">
      <c r="A2594" s="15">
        <f>ROW(A2593)</f>
        <v>2593</v>
      </c>
      <c r="B2594" s="15">
        <f>IF(J2594=J2593,B2593+1,1)</f>
        <v>45</v>
      </c>
      <c r="C2594" s="15" t="s">
        <v>447</v>
      </c>
      <c r="D2594" s="25" t="s">
        <v>39</v>
      </c>
      <c r="E2594" s="27">
        <v>386895</v>
      </c>
      <c r="F2594" s="27" t="s">
        <v>4041</v>
      </c>
      <c r="G2594" s="27" t="s">
        <v>41</v>
      </c>
      <c r="H2594" s="27">
        <v>13000</v>
      </c>
      <c r="I2594" s="27" t="s">
        <v>42</v>
      </c>
      <c r="J2594" s="28">
        <v>46134</v>
      </c>
      <c r="K2594" s="26">
        <v>0.33333333333333331</v>
      </c>
      <c r="L2594" s="26"/>
      <c r="M2594" s="27" t="s">
        <v>117</v>
      </c>
      <c r="N2594" s="25">
        <f>IFERROR(VLOOKUP(M2594,Data!$J$1:$K$58,2,0),"")</f>
        <v>56973887539</v>
      </c>
      <c r="O2594" s="27" t="s">
        <v>3698</v>
      </c>
      <c r="P2594" s="27"/>
      <c r="Q2594" s="27" t="s">
        <v>450</v>
      </c>
      <c r="R2594" s="27" t="s">
        <v>218</v>
      </c>
      <c r="S2594" s="27" t="s">
        <v>117</v>
      </c>
      <c r="T2594" s="27"/>
      <c r="U2594" s="28">
        <v>46134</v>
      </c>
      <c r="X2594" s="27"/>
      <c r="Y2594" s="27"/>
      <c r="Z2594" s="29"/>
      <c r="AA2594" s="29">
        <v>0.32083333333333336</v>
      </c>
      <c r="AB2594" s="29">
        <v>0.41597222222222224</v>
      </c>
      <c r="AC2594" s="30">
        <v>46134</v>
      </c>
      <c r="AD2594" s="15" t="str">
        <f>IF(Tabla2[[#This Row],[HORA ENTREGA]]="DIRECTO","On time", IF(AA2594&lt;&gt;"",IF(Tabla2[[#This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94" s="15" t="str">
        <f>MID(Tabla2[[#This Row],[TIPO]],1,3)</f>
        <v xml:space="preserve">40 </v>
      </c>
      <c r="AF25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TECNIKA S A */ Cont: * CSGU6865091*/ HR Entrega: *08:00* /Dirección: *Los Olivos 1270, Pudahuel</v>
      </c>
      <c r="AG2594" s="38" t="str">
        <f>IFERROR(HYPERLINK("https://wa.me/"&amp;Tabla2[[#This Row],[CONTACTO]]&amp;"?text="&amp;Tabla2[[#This Row],[Mensaje]],"Enviar mensaje"),"")</f>
        <v>Enviar mensaje</v>
      </c>
      <c r="AH2594" s="15" t="str">
        <f>CONCATENATE(A2594,F2594)</f>
        <v>2593CSGU6865091</v>
      </c>
      <c r="AI2594" s="15" t="str">
        <f>CONCATENATE("ENT-",A2594)</f>
        <v>ENT-2593</v>
      </c>
      <c r="AJ2594" s="15" t="str">
        <f>IF(Tabla2[[#This Row],[Op]]&lt;&gt;"","ENTREGA","")</f>
        <v>ENTREGA</v>
      </c>
      <c r="AK2594" s="40" t="str">
        <f>(Tabla2[[#This Row],[FECHA ENTREGA]]&amp;Tabla2[[#This Row],[HORA ENTREGA]])</f>
        <v>461340,333333333333333</v>
      </c>
      <c r="AL2594" s="34" t="str">
        <f>IFERROR(HYPERLINK("https://wa.me/"&amp;Tabla2[[#This Row],[CONTACTO]]&amp;"?text="&amp;Tabla2[[#This Row],[Mensaje]]),"")</f>
        <v>https://wa.me/56973887539?text=Hola!%0AServicio del día 22-04%0A *Cliente:* TECNIKA S A */ Cont: * CSGU6865091*/ HR Entrega: *08:00* /Dirección: *Los Olivos 1270, Pudahuel</v>
      </c>
    </row>
    <row r="2595" spans="1:38" s="15" customFormat="1" ht="16.5" customHeight="1" x14ac:dyDescent="0.2">
      <c r="A2595" s="15">
        <f>ROW(A2594)</f>
        <v>2594</v>
      </c>
      <c r="B2595" s="15">
        <f>IF(J2595=J2594,B2594+1,1)</f>
        <v>46</v>
      </c>
      <c r="C2595" s="15" t="s">
        <v>447</v>
      </c>
      <c r="D2595" s="25" t="s">
        <v>39</v>
      </c>
      <c r="E2595" s="27">
        <v>386899</v>
      </c>
      <c r="F2595" s="27" t="s">
        <v>3800</v>
      </c>
      <c r="G2595" s="27" t="s">
        <v>41</v>
      </c>
      <c r="H2595" s="27">
        <v>14370</v>
      </c>
      <c r="I2595" s="27" t="s">
        <v>42</v>
      </c>
      <c r="J2595" s="28">
        <v>46134</v>
      </c>
      <c r="K2595" s="26">
        <v>0.39583333333333331</v>
      </c>
      <c r="L2595" s="26"/>
      <c r="M2595" s="27" t="s">
        <v>112</v>
      </c>
      <c r="N2595" s="25">
        <f>IFERROR(VLOOKUP(M2595,Data!$J$1:$K$58,2,0),"")</f>
        <v>56990025702</v>
      </c>
      <c r="O2595" s="27" t="s">
        <v>4042</v>
      </c>
      <c r="P2595" s="27"/>
      <c r="Q2595" s="27" t="s">
        <v>450</v>
      </c>
      <c r="R2595" s="27" t="s">
        <v>183</v>
      </c>
      <c r="S2595" s="27" t="s">
        <v>112</v>
      </c>
      <c r="T2595" s="27"/>
      <c r="U2595" s="28">
        <v>46134</v>
      </c>
      <c r="X2595" s="27"/>
      <c r="Y2595" s="27"/>
      <c r="Z2595" s="29"/>
      <c r="AA2595" s="29">
        <v>0.39027777777777778</v>
      </c>
      <c r="AB2595" s="29">
        <v>0.4777777777777778</v>
      </c>
      <c r="AC2595" s="30">
        <v>46134</v>
      </c>
      <c r="AD2595" s="15" t="str">
        <f>IF(Tabla2[[#This Row],[HORA ENTREGA]]="DIRECTO","On time", IF(AA2595&lt;&gt;"",IF(Tabla2[[#This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95" s="15" t="str">
        <f>MID(Tabla2[[#This Row],[TIPO]],1,3)</f>
        <v xml:space="preserve">40 </v>
      </c>
      <c r="AF25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TECNIKA S A */ Cont: * BSIU8106866*/ HR Entrega: *09:30* /Dirección: *Los Olivos 1270, Pudahuel</v>
      </c>
      <c r="AG2595" s="38" t="str">
        <f>IFERROR(HYPERLINK("https://wa.me/"&amp;Tabla2[[#This Row],[CONTACTO]]&amp;"?text="&amp;Tabla2[[#This Row],[Mensaje]],"Enviar mensaje"),"")</f>
        <v>Enviar mensaje</v>
      </c>
      <c r="AH2595" s="15" t="str">
        <f>CONCATENATE(A2595,F2595)</f>
        <v>2594BSIU8106866</v>
      </c>
      <c r="AI2595" s="15" t="str">
        <f>CONCATENATE("ENT-",A2595)</f>
        <v>ENT-2594</v>
      </c>
      <c r="AJ2595" s="15" t="str">
        <f>IF(Tabla2[[#This Row],[Op]]&lt;&gt;"","ENTREGA","")</f>
        <v>ENTREGA</v>
      </c>
      <c r="AK2595" s="40" t="str">
        <f>(Tabla2[[#This Row],[FECHA ENTREGA]]&amp;Tabla2[[#This Row],[HORA ENTREGA]])</f>
        <v>461340,395833333333333</v>
      </c>
      <c r="AL2595" s="34" t="str">
        <f>IFERROR(HYPERLINK("https://wa.me/"&amp;Tabla2[[#This Row],[CONTACTO]]&amp;"?text="&amp;Tabla2[[#This Row],[Mensaje]]),"")</f>
        <v>https://wa.me/56990025702?text=Hola!%0AServicio del día 22-04%0A *Cliente:* TECNIKA S A */ Cont: * BSIU8106866*/ HR Entrega: *09:30* /Dirección: *Los Olivos 1270, Pudahuel</v>
      </c>
    </row>
    <row r="2596" spans="1:38" s="15" customFormat="1" ht="16.5" customHeight="1" x14ac:dyDescent="0.2">
      <c r="A2596" s="15">
        <f>ROW(A2595)</f>
        <v>2595</v>
      </c>
      <c r="B2596" s="15">
        <f>IF(J2596=J2595,B2595+1,1)</f>
        <v>47</v>
      </c>
      <c r="C2596" s="15" t="s">
        <v>2344</v>
      </c>
      <c r="D2596" s="25" t="s">
        <v>39</v>
      </c>
      <c r="E2596" s="27">
        <v>1200485</v>
      </c>
      <c r="F2596" s="27" t="s">
        <v>4043</v>
      </c>
      <c r="G2596" s="27" t="s">
        <v>3901</v>
      </c>
      <c r="H2596" s="27">
        <v>4720</v>
      </c>
      <c r="I2596" s="27" t="s">
        <v>4044</v>
      </c>
      <c r="J2596" s="28">
        <v>46134</v>
      </c>
      <c r="K2596" s="26">
        <v>0.375</v>
      </c>
      <c r="L2596" s="26"/>
      <c r="M2596" s="27" t="s">
        <v>55</v>
      </c>
      <c r="N2596" s="25">
        <f>IFERROR(VLOOKUP(M2596,Data!$J$1:$K$58,2,0),"")</f>
        <v>56992164782</v>
      </c>
      <c r="O2596" s="27" t="s">
        <v>3908</v>
      </c>
      <c r="P2596" s="27"/>
      <c r="Q2596" s="27" t="s">
        <v>4045</v>
      </c>
      <c r="R2596" s="27" t="s">
        <v>3252</v>
      </c>
      <c r="S2596" s="27" t="s">
        <v>55</v>
      </c>
      <c r="T2596" s="27"/>
      <c r="U2596" s="28">
        <v>46134</v>
      </c>
      <c r="X2596" s="27"/>
      <c r="Y2596" s="27"/>
      <c r="Z2596" s="29"/>
      <c r="AA2596" s="29">
        <v>0.30416666666666664</v>
      </c>
      <c r="AB2596" s="29">
        <v>0.3888888888888889</v>
      </c>
      <c r="AC2596" s="30">
        <v>46134</v>
      </c>
      <c r="AD2596" s="15" t="str">
        <f>IF(Tabla2[[#This Row],[HORA ENTREGA]]="DIRECTO","On time", IF(AA2596&lt;&gt;"",IF(Tabla2[[#This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96" s="15" t="str">
        <f>MID(Tabla2[[#This Row],[TIPO]],1,3)</f>
        <v xml:space="preserve">40 </v>
      </c>
      <c r="AF25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THE ANDES BRANDS */ Cont: * CGMU5542820*/ HR Entrega: *09:00* /Dirección: *BODENOR FLEXCENTER - BOULEVARD PONIENTE, MODULOS 21 Y 22 ENEA, PUDAHUEL</v>
      </c>
      <c r="AG2596" s="38" t="str">
        <f>IFERROR(HYPERLINK("https://wa.me/"&amp;Tabla2[[#This Row],[CONTACTO]]&amp;"?text="&amp;Tabla2[[#This Row],[Mensaje]],"Enviar mensaje"),"")</f>
        <v>Enviar mensaje</v>
      </c>
      <c r="AH2596" s="15" t="str">
        <f>CONCATENATE(A2596,F2596)</f>
        <v>2595CGMU5542820</v>
      </c>
      <c r="AI2596" s="15" t="str">
        <f>CONCATENATE("ENT-",A2596)</f>
        <v>ENT-2595</v>
      </c>
      <c r="AJ2596" s="15" t="str">
        <f>IF(Tabla2[[#This Row],[Op]]&lt;&gt;"","ENTREGA","")</f>
        <v>ENTREGA</v>
      </c>
      <c r="AK2596" s="40" t="str">
        <f>(Tabla2[[#This Row],[FECHA ENTREGA]]&amp;Tabla2[[#This Row],[HORA ENTREGA]])</f>
        <v>461340,375</v>
      </c>
      <c r="AL2596" s="34" t="str">
        <f>IFERROR(HYPERLINK("https://wa.me/"&amp;Tabla2[[#This Row],[CONTACTO]]&amp;"?text="&amp;Tabla2[[#This Row],[Mensaje]]),"")</f>
        <v>https://wa.me/56992164782?text=Hola!%0AServicio del día 22-04%0A *Cliente:* THE ANDES BRANDS */ Cont: * CGMU5542820*/ HR Entrega: *09:00* /Dirección: *BODENOR FLEXCENTER - BOULEVARD PONIENTE, MODULOS 21 Y 22 ENEA, PUDAHUEL</v>
      </c>
    </row>
    <row r="2597" spans="1:38" s="15" customFormat="1" ht="16.5" customHeight="1" x14ac:dyDescent="0.2">
      <c r="A2597" s="15">
        <f>ROW(A2596)</f>
        <v>2596</v>
      </c>
      <c r="B2597" s="15">
        <f>IF(J2597=J2596,B2596+1,1)</f>
        <v>48</v>
      </c>
      <c r="C2597" s="15" t="s">
        <v>2344</v>
      </c>
      <c r="D2597" s="25" t="s">
        <v>39</v>
      </c>
      <c r="E2597" s="27">
        <v>1200845</v>
      </c>
      <c r="F2597" s="27" t="s">
        <v>4046</v>
      </c>
      <c r="G2597" s="27" t="s">
        <v>3901</v>
      </c>
      <c r="H2597" s="27">
        <v>10386</v>
      </c>
      <c r="I2597" s="27" t="s">
        <v>4047</v>
      </c>
      <c r="J2597" s="28">
        <v>46134</v>
      </c>
      <c r="K2597" s="26" t="s">
        <v>290</v>
      </c>
      <c r="L2597" s="26"/>
      <c r="M2597" s="27" t="s">
        <v>225</v>
      </c>
      <c r="N2597" s="25">
        <f>IFERROR(VLOOKUP(M2597,Data!$J$1:$K$58,2,0),"")</f>
        <v>56978811158</v>
      </c>
      <c r="O2597" s="27" t="s">
        <v>4048</v>
      </c>
      <c r="P2597" s="27"/>
      <c r="Q2597" s="27" t="s">
        <v>4045</v>
      </c>
      <c r="R2597" s="27" t="s">
        <v>3252</v>
      </c>
      <c r="S2597" s="27" t="s">
        <v>225</v>
      </c>
      <c r="T2597" s="27"/>
      <c r="U2597" s="28">
        <v>46134</v>
      </c>
      <c r="X2597" s="27"/>
      <c r="Y2597" s="27"/>
      <c r="Z2597" s="29"/>
      <c r="AA2597" s="29">
        <v>0.43472222222222223</v>
      </c>
      <c r="AB2597" s="29">
        <v>0.58333333333333337</v>
      </c>
      <c r="AC2597" s="30">
        <v>46134</v>
      </c>
      <c r="AD2597" s="15" t="str">
        <f>IF(Tabla2[[#This Row],[HORA ENTREGA]]="DIRECTO","On time", IF(AA2597&lt;&gt;"",IF(Tabla2[[#This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597" s="15" t="str">
        <f>MID(Tabla2[[#This Row],[TIPO]],1,3)</f>
        <v xml:space="preserve">40 </v>
      </c>
      <c r="AF25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THE ANDES BRANDS */ Cont: * CGMU5482063*/ HR Entrega: *DIRECTO* /Dirección: *BODENOR FLEXCENTER - BOULEVARD PONIENTE, MODULOS 21 Y 22 ENEA, PUDAHUEL</v>
      </c>
      <c r="AG2597" s="38" t="str">
        <f>IFERROR(HYPERLINK("https://wa.me/"&amp;Tabla2[[#This Row],[CONTACTO]]&amp;"?text="&amp;Tabla2[[#This Row],[Mensaje]],"Enviar mensaje"),"")</f>
        <v>Enviar mensaje</v>
      </c>
      <c r="AH2597" s="15" t="str">
        <f>CONCATENATE(A2597,F2597)</f>
        <v>2596CGMU5482063</v>
      </c>
      <c r="AI2597" s="15" t="str">
        <f>CONCATENATE("ENT-",A2597)</f>
        <v>ENT-2596</v>
      </c>
      <c r="AJ2597" s="15" t="str">
        <f>IF(Tabla2[[#This Row],[Op]]&lt;&gt;"","ENTREGA","")</f>
        <v>ENTREGA</v>
      </c>
      <c r="AK2597" s="40" t="str">
        <f>(Tabla2[[#This Row],[FECHA ENTREGA]]&amp;Tabla2[[#This Row],[HORA ENTREGA]])</f>
        <v>46134DIRECTO</v>
      </c>
      <c r="AL2597" s="34" t="str">
        <f>IFERROR(HYPERLINK("https://wa.me/"&amp;Tabla2[[#This Row],[CONTACTO]]&amp;"?text="&amp;Tabla2[[#This Row],[Mensaje]]),"")</f>
        <v>https://wa.me/56978811158?text=Hola!%0AServicio del día 22-04%0A *Cliente:* THE ANDES BRANDS */ Cont: * CGMU5482063*/ HR Entrega: *DIRECTO* /Dirección: *BODENOR FLEXCENTER - BOULEVARD PONIENTE, MODULOS 21 Y 22 ENEA, PUDAHUEL</v>
      </c>
    </row>
    <row r="2598" spans="1:38" s="15" customFormat="1" ht="16.5" customHeight="1" x14ac:dyDescent="0.2">
      <c r="A2598" s="15">
        <f>ROW(A2597)</f>
        <v>2597</v>
      </c>
      <c r="B2598" s="15">
        <f>IF(J2598=J2597,B2597+1,1)</f>
        <v>49</v>
      </c>
      <c r="C2598" s="15" t="s">
        <v>1163</v>
      </c>
      <c r="D2598" s="25" t="s">
        <v>39</v>
      </c>
      <c r="E2598" s="27">
        <v>303747</v>
      </c>
      <c r="F2598" s="27" t="s">
        <v>4049</v>
      </c>
      <c r="G2598" s="27" t="s">
        <v>3901</v>
      </c>
      <c r="H2598" s="27">
        <v>34100</v>
      </c>
      <c r="I2598" s="27" t="s">
        <v>42</v>
      </c>
      <c r="J2598" s="28">
        <v>46134</v>
      </c>
      <c r="K2598" s="26">
        <v>0.58333333333333337</v>
      </c>
      <c r="L2598" s="26"/>
      <c r="M2598" s="27" t="s">
        <v>51</v>
      </c>
      <c r="N2598" s="25">
        <f>IFERROR(VLOOKUP(M2598,Data!$J$1:$K$58,2,0),"")</f>
        <v>56967256951</v>
      </c>
      <c r="O2598" s="27" t="s">
        <v>3656</v>
      </c>
      <c r="P2598" s="27"/>
      <c r="Q2598" s="27" t="s">
        <v>171</v>
      </c>
      <c r="R2598" s="27" t="s">
        <v>218</v>
      </c>
      <c r="S2598" s="27" t="s">
        <v>296</v>
      </c>
      <c r="T2598" s="27"/>
      <c r="U2598" s="28">
        <v>46136</v>
      </c>
      <c r="X2598" s="27" t="s">
        <v>171</v>
      </c>
      <c r="Y2598" s="27"/>
      <c r="Z2598" s="29"/>
      <c r="AA2598" s="29"/>
      <c r="AB2598" s="29"/>
      <c r="AC2598" s="30"/>
      <c r="AD2598" s="15" t="str">
        <f>IF(Tabla2[[#This Row],[HORA ENTREGA]]="DIRECTO","On time", IF(AA2598&lt;&gt;"",IF(Tabla2[[#This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598" s="15" t="str">
        <f>MID(Tabla2[[#This Row],[TIPO]],1,3)</f>
        <v xml:space="preserve">40 </v>
      </c>
      <c r="AF25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TOC-TOCK */ Cont: * mmau1473430*/ HR Entrega: *14:00* /Dirección: *MAIPU</v>
      </c>
      <c r="AG2598" s="38" t="str">
        <f>IFERROR(HYPERLINK("https://wa.me/"&amp;Tabla2[[#This Row],[CONTACTO]]&amp;"?text="&amp;Tabla2[[#This Row],[Mensaje]],"Enviar mensaje"),"")</f>
        <v>Enviar mensaje</v>
      </c>
      <c r="AH2598" s="15" t="str">
        <f>CONCATENATE(A2598,F2598)</f>
        <v>2597mmau1473430</v>
      </c>
      <c r="AI2598" s="15" t="str">
        <f>CONCATENATE("ENT-",A2598)</f>
        <v>ENT-2597</v>
      </c>
      <c r="AJ2598" s="15" t="str">
        <f>IF(Tabla2[[#This Row],[Op]]&lt;&gt;"","ENTREGA","")</f>
        <v>ENTREGA</v>
      </c>
      <c r="AK2598" s="40" t="str">
        <f>(Tabla2[[#This Row],[FECHA ENTREGA]]&amp;Tabla2[[#This Row],[HORA ENTREGA]])</f>
        <v>461340,583333333333333</v>
      </c>
      <c r="AL2598" s="34" t="str">
        <f>IFERROR(HYPERLINK("https://wa.me/"&amp;Tabla2[[#This Row],[CONTACTO]]&amp;"?text="&amp;Tabla2[[#This Row],[Mensaje]]),"")</f>
        <v>https://wa.me/56967256951?text=Hola!%0AServicio del día 22-04%0A *Cliente:* TOC-TOCK */ Cont: * mmau1473430*/ HR Entrega: *14:00* /Dirección: *MAIPU</v>
      </c>
    </row>
    <row r="2599" spans="1:38" s="15" customFormat="1" ht="16.5" customHeight="1" x14ac:dyDescent="0.2">
      <c r="A2599" s="15">
        <f>ROW(A2598)</f>
        <v>2598</v>
      </c>
      <c r="B2599" s="15">
        <f>IF(J2599=J2598,B2598+1,1)</f>
        <v>50</v>
      </c>
      <c r="C2599" s="15" t="s">
        <v>1163</v>
      </c>
      <c r="D2599" s="25" t="s">
        <v>39</v>
      </c>
      <c r="E2599" s="27">
        <v>303747</v>
      </c>
      <c r="F2599" s="27" t="s">
        <v>4050</v>
      </c>
      <c r="G2599" s="27" t="s">
        <v>3901</v>
      </c>
      <c r="H2599" s="27">
        <v>34100</v>
      </c>
      <c r="I2599" s="27" t="s">
        <v>42</v>
      </c>
      <c r="J2599" s="28">
        <v>46134</v>
      </c>
      <c r="K2599" s="26">
        <v>0.625</v>
      </c>
      <c r="L2599" s="26"/>
      <c r="M2599" s="27" t="s">
        <v>215</v>
      </c>
      <c r="N2599" s="25">
        <f>IFERROR(VLOOKUP(M2599,Data!$J$1:$K$58,2,0),"")</f>
        <v>56978089957</v>
      </c>
      <c r="O2599" s="27" t="s">
        <v>4027</v>
      </c>
      <c r="P2599" s="27"/>
      <c r="Q2599" s="27" t="s">
        <v>171</v>
      </c>
      <c r="R2599" s="27" t="s">
        <v>218</v>
      </c>
      <c r="S2599" s="27" t="s">
        <v>971</v>
      </c>
      <c r="T2599" s="27"/>
      <c r="U2599" s="28">
        <v>46135</v>
      </c>
      <c r="X2599" s="27" t="s">
        <v>171</v>
      </c>
      <c r="Y2599" s="27"/>
      <c r="Z2599" s="29"/>
      <c r="AA2599" s="29"/>
      <c r="AB2599" s="29"/>
      <c r="AC2599" s="30"/>
      <c r="AD2599" s="15" t="str">
        <f>IF(Tabla2[[#This Row],[HORA ENTREGA]]="DIRECTO","On time", IF(AA2599&lt;&gt;"",IF(Tabla2[[#This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599" s="15" t="str">
        <f>MID(Tabla2[[#This Row],[TIPO]],1,3)</f>
        <v xml:space="preserve">40 </v>
      </c>
      <c r="AF25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TOC-TOCK */ Cont: * mmau1470343*/ HR Entrega: *15:00* /Dirección: *MAIPU</v>
      </c>
      <c r="AG2599" s="38" t="str">
        <f>IFERROR(HYPERLINK("https://wa.me/"&amp;Tabla2[[#This Row],[CONTACTO]]&amp;"?text="&amp;Tabla2[[#This Row],[Mensaje]],"Enviar mensaje"),"")</f>
        <v>Enviar mensaje</v>
      </c>
      <c r="AH2599" s="15" t="str">
        <f>CONCATENATE(A2599,F2599)</f>
        <v>2598mmau1470343</v>
      </c>
      <c r="AI2599" s="15" t="str">
        <f>CONCATENATE("ENT-",A2599)</f>
        <v>ENT-2598</v>
      </c>
      <c r="AJ2599" s="15" t="str">
        <f>IF(Tabla2[[#This Row],[Op]]&lt;&gt;"","ENTREGA","")</f>
        <v>ENTREGA</v>
      </c>
      <c r="AK2599" s="40" t="str">
        <f>(Tabla2[[#This Row],[FECHA ENTREGA]]&amp;Tabla2[[#This Row],[HORA ENTREGA]])</f>
        <v>461340,625</v>
      </c>
      <c r="AL2599" s="34" t="str">
        <f>IFERROR(HYPERLINK("https://wa.me/"&amp;Tabla2[[#This Row],[CONTACTO]]&amp;"?text="&amp;Tabla2[[#This Row],[Mensaje]]),"")</f>
        <v>https://wa.me/56978089957?text=Hola!%0AServicio del día 22-04%0A *Cliente:* TOC-TOCK */ Cont: * mmau1470343*/ HR Entrega: *15:00* /Dirección: *MAIPU</v>
      </c>
    </row>
    <row r="2600" spans="1:38" s="15" customFormat="1" ht="16.5" customHeight="1" x14ac:dyDescent="0.2">
      <c r="A2600" s="15">
        <f>ROW(A2599)</f>
        <v>2599</v>
      </c>
      <c r="B2600" s="15">
        <f>IF(J2600=J2599,B2599+1,1)</f>
        <v>51</v>
      </c>
      <c r="C2600" s="15" t="s">
        <v>1163</v>
      </c>
      <c r="D2600" s="25" t="s">
        <v>39</v>
      </c>
      <c r="E2600" s="27">
        <v>303747</v>
      </c>
      <c r="F2600" s="27" t="s">
        <v>4051</v>
      </c>
      <c r="G2600" s="27" t="s">
        <v>3901</v>
      </c>
      <c r="H2600" s="27">
        <v>34100</v>
      </c>
      <c r="I2600" s="27" t="s">
        <v>42</v>
      </c>
      <c r="J2600" s="28">
        <v>46134</v>
      </c>
      <c r="K2600" s="26">
        <v>0.66666666666666663</v>
      </c>
      <c r="L2600" s="26"/>
      <c r="M2600" s="27" t="s">
        <v>161</v>
      </c>
      <c r="N2600" s="25">
        <f>IFERROR(VLOOKUP(M2600,Data!$J$1:$K$58,2,0),"")</f>
        <v>56966749408</v>
      </c>
      <c r="O2600" s="27" t="s">
        <v>3653</v>
      </c>
      <c r="P2600" s="27"/>
      <c r="Q2600" s="27" t="s">
        <v>171</v>
      </c>
      <c r="R2600" s="27" t="s">
        <v>218</v>
      </c>
      <c r="S2600" s="27" t="s">
        <v>296</v>
      </c>
      <c r="T2600" s="27"/>
      <c r="U2600" s="28">
        <v>46135</v>
      </c>
      <c r="X2600" s="27" t="s">
        <v>171</v>
      </c>
      <c r="Y2600" s="27"/>
      <c r="Z2600" s="29"/>
      <c r="AA2600" s="29"/>
      <c r="AB2600" s="29"/>
      <c r="AC2600" s="30"/>
      <c r="AD2600" s="15" t="str">
        <f>IF(Tabla2[[#This Row],[HORA ENTREGA]]="DIRECTO","On time", IF(AA2600&lt;&gt;"",IF(Tabla2[[#This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600" s="15" t="str">
        <f>MID(Tabla2[[#This Row],[TIPO]],1,3)</f>
        <v xml:space="preserve">40 </v>
      </c>
      <c r="AF26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TOC-TOCK */ Cont: * mmau1471822*/ HR Entrega: *16:00* /Dirección: *MAIPU</v>
      </c>
      <c r="AG2600" s="38" t="str">
        <f>IFERROR(HYPERLINK("https://wa.me/"&amp;Tabla2[[#This Row],[CONTACTO]]&amp;"?text="&amp;Tabla2[[#This Row],[Mensaje]],"Enviar mensaje"),"")</f>
        <v>Enviar mensaje</v>
      </c>
      <c r="AH2600" s="15" t="str">
        <f>CONCATENATE(A2600,F2600)</f>
        <v>2599mmau1471822</v>
      </c>
      <c r="AI2600" s="15" t="str">
        <f>CONCATENATE("ENT-",A2600)</f>
        <v>ENT-2599</v>
      </c>
      <c r="AJ2600" s="15" t="str">
        <f>IF(Tabla2[[#This Row],[Op]]&lt;&gt;"","ENTREGA","")</f>
        <v>ENTREGA</v>
      </c>
      <c r="AK2600" s="40" t="str">
        <f>(Tabla2[[#This Row],[FECHA ENTREGA]]&amp;Tabla2[[#This Row],[HORA ENTREGA]])</f>
        <v>461340,666666666666667</v>
      </c>
      <c r="AL2600" s="34" t="str">
        <f>IFERROR(HYPERLINK("https://wa.me/"&amp;Tabla2[[#This Row],[CONTACTO]]&amp;"?text="&amp;Tabla2[[#This Row],[Mensaje]]),"")</f>
        <v>https://wa.me/56966749408?text=Hola!%0AServicio del día 22-04%0A *Cliente:* TOC-TOCK */ Cont: * mmau1471822*/ HR Entrega: *16:00* /Dirección: *MAIPU</v>
      </c>
    </row>
    <row r="2601" spans="1:38" s="15" customFormat="1" ht="16.5" customHeight="1" x14ac:dyDescent="0.2">
      <c r="A2601" s="15">
        <f>ROW(A2600)</f>
        <v>2600</v>
      </c>
      <c r="B2601" s="15">
        <f>IF(J2601=J2600,B2600+1,1)</f>
        <v>52</v>
      </c>
      <c r="C2601" s="15" t="s">
        <v>1163</v>
      </c>
      <c r="D2601" s="25" t="s">
        <v>39</v>
      </c>
      <c r="E2601" s="27">
        <v>303747</v>
      </c>
      <c r="F2601" s="27" t="s">
        <v>4052</v>
      </c>
      <c r="G2601" s="27" t="s">
        <v>3901</v>
      </c>
      <c r="H2601" s="27">
        <v>34100</v>
      </c>
      <c r="I2601" s="27" t="s">
        <v>42</v>
      </c>
      <c r="J2601" s="28">
        <v>46134</v>
      </c>
      <c r="K2601" s="26">
        <v>0.66666666666666663</v>
      </c>
      <c r="L2601" s="26"/>
      <c r="M2601" s="27" t="s">
        <v>300</v>
      </c>
      <c r="N2601" s="25">
        <f>IFERROR(VLOOKUP(M2601,Data!$J$1:$K$58,2,0),"")</f>
        <v>56989844861</v>
      </c>
      <c r="O2601" s="27" t="s">
        <v>3640</v>
      </c>
      <c r="P2601" s="27"/>
      <c r="Q2601" s="27" t="s">
        <v>171</v>
      </c>
      <c r="R2601" s="27" t="s">
        <v>218</v>
      </c>
      <c r="S2601" s="27" t="s">
        <v>51</v>
      </c>
      <c r="T2601" s="27"/>
      <c r="U2601" s="28">
        <v>46136</v>
      </c>
      <c r="X2601" s="27" t="s">
        <v>171</v>
      </c>
      <c r="Y2601" s="27"/>
      <c r="Z2601" s="29"/>
      <c r="AA2601" s="29"/>
      <c r="AB2601" s="29"/>
      <c r="AC2601" s="30"/>
      <c r="AD2601" s="15" t="str">
        <f>IF(Tabla2[[#This Row],[HORA ENTREGA]]="DIRECTO","On time", IF(AA2601&lt;&gt;"",IF(Tabla2[[#This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601" s="15" t="str">
        <f>MID(Tabla2[[#This Row],[TIPO]],1,3)</f>
        <v xml:space="preserve">40 </v>
      </c>
      <c r="AF26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TOC-TOCK */ Cont: * mmau1473316*/ HR Entrega: *16:00* /Dirección: *MAIPU</v>
      </c>
      <c r="AG2601" s="38" t="str">
        <f>IFERROR(HYPERLINK("https://wa.me/"&amp;Tabla2[[#This Row],[CONTACTO]]&amp;"?text="&amp;Tabla2[[#This Row],[Mensaje]],"Enviar mensaje"),"")</f>
        <v>Enviar mensaje</v>
      </c>
      <c r="AH2601" s="15" t="str">
        <f>CONCATENATE(A2601,F2601)</f>
        <v>2600mmau1473316</v>
      </c>
      <c r="AI2601" s="15" t="str">
        <f>CONCATENATE("ENT-",A2601)</f>
        <v>ENT-2600</v>
      </c>
      <c r="AJ2601" s="15" t="str">
        <f>IF(Tabla2[[#This Row],[Op]]&lt;&gt;"","ENTREGA","")</f>
        <v>ENTREGA</v>
      </c>
      <c r="AK2601" s="40" t="str">
        <f>(Tabla2[[#This Row],[FECHA ENTREGA]]&amp;Tabla2[[#This Row],[HORA ENTREGA]])</f>
        <v>461340,666666666666667</v>
      </c>
      <c r="AL2601" s="34" t="str">
        <f>IFERROR(HYPERLINK("https://wa.me/"&amp;Tabla2[[#This Row],[CONTACTO]]&amp;"?text="&amp;Tabla2[[#This Row],[Mensaje]]),"")</f>
        <v>https://wa.me/56989844861?text=Hola!%0AServicio del día 22-04%0A *Cliente:* TOC-TOCK */ Cont: * mmau1473316*/ HR Entrega: *16:00* /Dirección: *MAIPU</v>
      </c>
    </row>
    <row r="2602" spans="1:38" s="15" customFormat="1" ht="16.5" customHeight="1" x14ac:dyDescent="0.2">
      <c r="A2602" s="15">
        <f>ROW(A2601)</f>
        <v>2601</v>
      </c>
      <c r="B2602" s="15">
        <f>IF(J2602=J2601,B2601+1,1)</f>
        <v>53</v>
      </c>
      <c r="C2602" s="15" t="s">
        <v>244</v>
      </c>
      <c r="D2602" s="25" t="s">
        <v>39</v>
      </c>
      <c r="E2602" s="27">
        <v>532352</v>
      </c>
      <c r="F2602" s="27" t="s">
        <v>4053</v>
      </c>
      <c r="G2602" s="27" t="s">
        <v>64</v>
      </c>
      <c r="H2602" s="27">
        <v>11681</v>
      </c>
      <c r="I2602" s="27" t="s">
        <v>4054</v>
      </c>
      <c r="J2602" s="28">
        <v>46134</v>
      </c>
      <c r="K2602" s="26">
        <v>0.375</v>
      </c>
      <c r="L2602" s="26"/>
      <c r="M2602" s="27" t="s">
        <v>300</v>
      </c>
      <c r="N2602" s="25">
        <f>IFERROR(VLOOKUP(M2602,Data!$J$1:$K$58,2,0),"")</f>
        <v>56989844861</v>
      </c>
      <c r="O2602" s="27" t="s">
        <v>3640</v>
      </c>
      <c r="P2602" s="27"/>
      <c r="Q2602" s="27" t="s">
        <v>249</v>
      </c>
      <c r="R2602" s="27" t="s">
        <v>195</v>
      </c>
      <c r="S2602" s="27" t="s">
        <v>300</v>
      </c>
      <c r="T2602" s="27"/>
      <c r="U2602" s="28">
        <v>46134</v>
      </c>
      <c r="X2602" s="27"/>
      <c r="Y2602" s="27"/>
      <c r="Z2602" s="29"/>
      <c r="AA2602" s="29">
        <v>0.375</v>
      </c>
      <c r="AB2602" s="29">
        <v>0.50972222222222219</v>
      </c>
      <c r="AC2602" s="30">
        <v>46134</v>
      </c>
      <c r="AD2602" s="15" t="str">
        <f>IF(Tabla2[[#This Row],[HORA ENTREGA]]="DIRECTO","On time", IF(AA2602&lt;&gt;"",IF(Tabla2[[#This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02" s="15" t="str">
        <f>MID(Tabla2[[#This Row],[TIPO]],1,3)</f>
        <v xml:space="preserve">20 </v>
      </c>
      <c r="AF26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22-04%0A *Cliente:* VILLAR HERMANOS S.A. */ Cont: * MSBU1483101*/ HR Entrega: *09:00* /Dirección: *SALAR DE ATACAMA 1330, PUDAHUEL</v>
      </c>
      <c r="AG2602" s="38" t="str">
        <f>IFERROR(HYPERLINK("https://wa.me/"&amp;Tabla2[[#This Row],[CONTACTO]]&amp;"?text="&amp;Tabla2[[#This Row],[Mensaje]],"Enviar mensaje"),"")</f>
        <v>Enviar mensaje</v>
      </c>
      <c r="AH2602" s="15" t="str">
        <f>CONCATENATE(A2602,F2602)</f>
        <v>2601MSBU1483101</v>
      </c>
      <c r="AI2602" s="15" t="str">
        <f>CONCATENATE("ENT-",A2602)</f>
        <v>ENT-2601</v>
      </c>
      <c r="AJ2602" s="15" t="str">
        <f>IF(Tabla2[[#This Row],[Op]]&lt;&gt;"","ENTREGA","")</f>
        <v>ENTREGA</v>
      </c>
      <c r="AK2602" s="40" t="str">
        <f>(Tabla2[[#This Row],[FECHA ENTREGA]]&amp;Tabla2[[#This Row],[HORA ENTREGA]])</f>
        <v>461340,375</v>
      </c>
      <c r="AL2602" s="34" t="str">
        <f>IFERROR(HYPERLINK("https://wa.me/"&amp;Tabla2[[#This Row],[CONTACTO]]&amp;"?text="&amp;Tabla2[[#This Row],[Mensaje]]),"")</f>
        <v>https://wa.me/56989844861?text=Hola!%0AServicio del día 22-04%0A *Cliente:* VILLAR HERMANOS S.A. */ Cont: * MSBU1483101*/ HR Entrega: *09:00* /Dirección: *SALAR DE ATACAMA 1330, PUDAHUEL</v>
      </c>
    </row>
    <row r="2603" spans="1:38" s="15" customFormat="1" ht="16.5" customHeight="1" x14ac:dyDescent="0.2">
      <c r="A2603" s="15">
        <f>ROW(A2602)</f>
        <v>2602</v>
      </c>
      <c r="B2603" s="15">
        <f>IF(J2603=J2602,B2602+1,1)</f>
        <v>1</v>
      </c>
      <c r="C2603" s="15" t="s">
        <v>43</v>
      </c>
      <c r="D2603" s="25" t="s">
        <v>39</v>
      </c>
      <c r="E2603" s="27">
        <v>370048</v>
      </c>
      <c r="F2603" s="27" t="s">
        <v>4055</v>
      </c>
      <c r="G2603" s="27" t="s">
        <v>41</v>
      </c>
      <c r="H2603" s="27">
        <v>15400</v>
      </c>
      <c r="I2603" s="27" t="s">
        <v>42</v>
      </c>
      <c r="J2603" s="28">
        <v>46135</v>
      </c>
      <c r="K2603" s="26">
        <v>0.41666666666666669</v>
      </c>
      <c r="L2603" s="26"/>
      <c r="M2603" s="27" t="s">
        <v>55</v>
      </c>
      <c r="N2603" s="25">
        <f>IFERROR(VLOOKUP(M2603,Data!$J$1:$K$58,2,0),"")</f>
        <v>56992164782</v>
      </c>
      <c r="O2603" s="27" t="s">
        <v>3908</v>
      </c>
      <c r="P2603" s="27"/>
      <c r="Q2603" s="27" t="s">
        <v>4056</v>
      </c>
      <c r="R2603" s="27" t="s">
        <v>74</v>
      </c>
      <c r="S2603" s="27" t="s">
        <v>55</v>
      </c>
      <c r="T2603" s="27"/>
      <c r="U2603" s="28">
        <v>46135</v>
      </c>
      <c r="X2603" s="27"/>
      <c r="Y2603" s="27"/>
      <c r="Z2603" s="29"/>
      <c r="AA2603" s="29">
        <v>0.40625</v>
      </c>
      <c r="AB2603" s="29">
        <v>0.4861111111111111</v>
      </c>
      <c r="AC2603" s="30">
        <v>46135</v>
      </c>
      <c r="AD2603" s="15" t="str">
        <f>IF(Tabla2[[#This Row],[HORA ENTREGA]]="DIRECTO","On time", IF(AA2603&lt;&gt;"",IF(Tabla2[[#This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03" s="15" t="str">
        <f>MID(Tabla2[[#This Row],[TIPO]],1,3)</f>
        <v xml:space="preserve">40 </v>
      </c>
      <c r="AF26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ALCA SPA */ Cont: * FFAU3070489*/ HR Entrega: *10:00* /Dirección: *Las garzas 851, Quilicura.</v>
      </c>
      <c r="AG2603" s="38" t="str">
        <f>IFERROR(HYPERLINK("https://wa.me/"&amp;Tabla2[[#This Row],[CONTACTO]]&amp;"?text="&amp;Tabla2[[#This Row],[Mensaje]],"Enviar mensaje"),"")</f>
        <v>Enviar mensaje</v>
      </c>
      <c r="AH2603" s="15" t="str">
        <f>CONCATENATE(A2603,F2603)</f>
        <v>2602FFAU3070489</v>
      </c>
      <c r="AI2603" s="15" t="str">
        <f>CONCATENATE("ENT-",A2603)</f>
        <v>ENT-2602</v>
      </c>
      <c r="AJ2603" s="15" t="str">
        <f>IF(Tabla2[[#This Row],[Op]]&lt;&gt;"","ENTREGA","")</f>
        <v>ENTREGA</v>
      </c>
      <c r="AK2603" s="40" t="str">
        <f>(Tabla2[[#This Row],[FECHA ENTREGA]]&amp;Tabla2[[#This Row],[HORA ENTREGA]])</f>
        <v>461350,416666666666667</v>
      </c>
      <c r="AL2603" s="34" t="str">
        <f>IFERROR(HYPERLINK("https://wa.me/"&amp;Tabla2[[#This Row],[CONTACTO]]&amp;"?text="&amp;Tabla2[[#This Row],[Mensaje]]),"")</f>
        <v>https://wa.me/56992164782?text=Hola!%0AServicio del día 23-04%0A *Cliente:* ALCA SPA */ Cont: * FFAU3070489*/ HR Entrega: *10:00* /Dirección: *Las garzas 851, Quilicura.</v>
      </c>
    </row>
    <row r="2604" spans="1:38" s="15" customFormat="1" ht="16.5" customHeight="1" x14ac:dyDescent="0.2">
      <c r="A2604" s="15">
        <f>ROW(A2603)</f>
        <v>2603</v>
      </c>
      <c r="B2604" s="15">
        <f>IF(J2604=J2603,B2603+1,1)</f>
        <v>2</v>
      </c>
      <c r="C2604" s="15" t="s">
        <v>43</v>
      </c>
      <c r="D2604" s="25" t="s">
        <v>39</v>
      </c>
      <c r="E2604" s="27">
        <v>369740</v>
      </c>
      <c r="F2604" s="27" t="s">
        <v>4057</v>
      </c>
      <c r="G2604" s="27" t="s">
        <v>41</v>
      </c>
      <c r="H2604" s="27">
        <v>17500</v>
      </c>
      <c r="I2604" s="27" t="s">
        <v>42</v>
      </c>
      <c r="J2604" s="28">
        <v>46135</v>
      </c>
      <c r="K2604" s="26">
        <v>0.5</v>
      </c>
      <c r="L2604" s="26"/>
      <c r="M2604" s="27" t="s">
        <v>300</v>
      </c>
      <c r="N2604" s="25">
        <f>IFERROR(VLOOKUP(M2604,Data!$J$1:$K$58,2,0),"")</f>
        <v>56989844861</v>
      </c>
      <c r="O2604" s="27" t="s">
        <v>301</v>
      </c>
      <c r="P2604" s="27"/>
      <c r="Q2604" s="27" t="s">
        <v>4056</v>
      </c>
      <c r="R2604" s="27" t="s">
        <v>1593</v>
      </c>
      <c r="S2604" s="27" t="s">
        <v>155</v>
      </c>
      <c r="T2604" s="27"/>
      <c r="U2604" s="28">
        <v>46136</v>
      </c>
      <c r="X2604" s="27"/>
      <c r="Y2604" s="27"/>
      <c r="Z2604" s="29"/>
      <c r="AA2604" s="29">
        <v>0.6166666666666667</v>
      </c>
      <c r="AB2604" s="29">
        <v>0.73263888888888884</v>
      </c>
      <c r="AC2604" s="30">
        <v>46135</v>
      </c>
      <c r="AD2604" s="15" t="str">
        <f>IF(Tabla2[[#This Row],[HORA ENTREGA]]="DIRECTO","On time", IF(AA2604&lt;&gt;"",IF(Tabla2[[#This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04" s="15" t="str">
        <f>MID(Tabla2[[#This Row],[TIPO]],1,3)</f>
        <v xml:space="preserve">40 </v>
      </c>
      <c r="AF26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ALCA SPA */ Cont: * MSMU6355405*/ HR Entrega: *12:00* /Dirección: *Las garzas 851, Quilicura.</v>
      </c>
      <c r="AG2604" s="38" t="str">
        <f>IFERROR(HYPERLINK("https://wa.me/"&amp;Tabla2[[#This Row],[CONTACTO]]&amp;"?text="&amp;Tabla2[[#This Row],[Mensaje]],"Enviar mensaje"),"")</f>
        <v>Enviar mensaje</v>
      </c>
      <c r="AH2604" s="15" t="str">
        <f>CONCATENATE(A2604,F2604)</f>
        <v>2603MSMU6355405</v>
      </c>
      <c r="AI2604" s="15" t="str">
        <f>CONCATENATE("ENT-",A2604)</f>
        <v>ENT-2603</v>
      </c>
      <c r="AJ2604" s="15" t="str">
        <f>IF(Tabla2[[#This Row],[Op]]&lt;&gt;"","ENTREGA","")</f>
        <v>ENTREGA</v>
      </c>
      <c r="AK2604" s="40" t="str">
        <f>(Tabla2[[#This Row],[FECHA ENTREGA]]&amp;Tabla2[[#This Row],[HORA ENTREGA]])</f>
        <v>461350,5</v>
      </c>
      <c r="AL2604" s="34" t="str">
        <f>IFERROR(HYPERLINK("https://wa.me/"&amp;Tabla2[[#This Row],[CONTACTO]]&amp;"?text="&amp;Tabla2[[#This Row],[Mensaje]]),"")</f>
        <v>https://wa.me/56989844861?text=Hola!%0AServicio del día 23-04%0A *Cliente:* ALCA SPA */ Cont: * MSMU6355405*/ HR Entrega: *12:00* /Dirección: *Las garzas 851, Quilicura.</v>
      </c>
    </row>
    <row r="2605" spans="1:38" s="15" customFormat="1" ht="16.5" customHeight="1" x14ac:dyDescent="0.2">
      <c r="A2605" s="15">
        <f>ROW(A2604)</f>
        <v>2604</v>
      </c>
      <c r="B2605" s="15">
        <f>IF(J2605=J2604,B2604+1,1)</f>
        <v>3</v>
      </c>
      <c r="C2605" s="15" t="s">
        <v>43</v>
      </c>
      <c r="D2605" s="25" t="s">
        <v>39</v>
      </c>
      <c r="E2605" s="27">
        <v>370050</v>
      </c>
      <c r="F2605" s="27" t="s">
        <v>4058</v>
      </c>
      <c r="G2605" s="27" t="s">
        <v>41</v>
      </c>
      <c r="H2605" s="27">
        <v>15400</v>
      </c>
      <c r="I2605" s="27" t="s">
        <v>4059</v>
      </c>
      <c r="J2605" s="28">
        <v>46135</v>
      </c>
      <c r="K2605" s="26">
        <v>0.5</v>
      </c>
      <c r="L2605" s="26"/>
      <c r="M2605" s="27" t="s">
        <v>215</v>
      </c>
      <c r="N2605" s="25">
        <f>IFERROR(VLOOKUP(M2605,Data!$J$1:$K$58,2,0),"")</f>
        <v>56978089957</v>
      </c>
      <c r="O2605" s="27" t="s">
        <v>216</v>
      </c>
      <c r="P2605" s="27"/>
      <c r="Q2605" s="27" t="s">
        <v>1656</v>
      </c>
      <c r="R2605" s="27" t="s">
        <v>74</v>
      </c>
      <c r="S2605" s="27" t="s">
        <v>300</v>
      </c>
      <c r="T2605" s="27"/>
      <c r="U2605" s="28">
        <v>46135</v>
      </c>
      <c r="X2605" s="27"/>
      <c r="Y2605" s="27"/>
      <c r="Z2605" s="29"/>
      <c r="AA2605" s="29">
        <v>0.5625</v>
      </c>
      <c r="AB2605" s="29">
        <v>0.67708333333333337</v>
      </c>
      <c r="AC2605" s="30">
        <v>46135</v>
      </c>
      <c r="AD2605" s="15" t="str">
        <f>IF(Tabla2[[#This Row],[HORA ENTREGA]]="DIRECTO","On time", IF(AA2605&lt;&gt;"",IF(Tabla2[[#This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05" s="15" t="str">
        <f>MID(Tabla2[[#This Row],[TIPO]],1,3)</f>
        <v xml:space="preserve">40 </v>
      </c>
      <c r="AF26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ALCA SPA */ Cont: * MEDU7230409*/ HR Entrega: *12:00* /Dirección: *Camino del Cerro 4868 Huechuraba, Santiago.</v>
      </c>
      <c r="AG2605" s="38" t="str">
        <f>IFERROR(HYPERLINK("https://wa.me/"&amp;Tabla2[[#This Row],[CONTACTO]]&amp;"?text="&amp;Tabla2[[#This Row],[Mensaje]],"Enviar mensaje"),"")</f>
        <v>Enviar mensaje</v>
      </c>
      <c r="AH2605" s="15" t="str">
        <f>CONCATENATE(A2605,F2605)</f>
        <v>2604MEDU7230409</v>
      </c>
      <c r="AI2605" s="15" t="str">
        <f>CONCATENATE("ENT-",A2605)</f>
        <v>ENT-2604</v>
      </c>
      <c r="AJ2605" s="15" t="str">
        <f>IF(Tabla2[[#This Row],[Op]]&lt;&gt;"","ENTREGA","")</f>
        <v>ENTREGA</v>
      </c>
      <c r="AK2605" s="40" t="str">
        <f>(Tabla2[[#This Row],[FECHA ENTREGA]]&amp;Tabla2[[#This Row],[HORA ENTREGA]])</f>
        <v>461350,5</v>
      </c>
      <c r="AL2605" s="34" t="str">
        <f>IFERROR(HYPERLINK("https://wa.me/"&amp;Tabla2[[#This Row],[CONTACTO]]&amp;"?text="&amp;Tabla2[[#This Row],[Mensaje]]),"")</f>
        <v>https://wa.me/56978089957?text=Hola!%0AServicio del día 23-04%0A *Cliente:* ALCA SPA */ Cont: * MEDU7230409*/ HR Entrega: *12:00* /Dirección: *Camino del Cerro 4868 Huechuraba, Santiago.</v>
      </c>
    </row>
    <row r="2606" spans="1:38" s="15" customFormat="1" ht="16.5" customHeight="1" x14ac:dyDescent="0.2">
      <c r="A2606" s="15">
        <f>ROW(A2605)</f>
        <v>2605</v>
      </c>
      <c r="B2606" s="15">
        <f>IF(J2606=J2605,B2605+1,1)</f>
        <v>4</v>
      </c>
      <c r="C2606" s="15" t="s">
        <v>517</v>
      </c>
      <c r="D2606" s="25" t="s">
        <v>122</v>
      </c>
      <c r="E2606" s="27" t="s">
        <v>4060</v>
      </c>
      <c r="F2606" s="27"/>
      <c r="G2606" s="27" t="s">
        <v>64</v>
      </c>
      <c r="H2606" s="27"/>
      <c r="I2606" s="27" t="s">
        <v>3864</v>
      </c>
      <c r="J2606" s="28">
        <v>46135</v>
      </c>
      <c r="K2606" s="26">
        <v>0.33333333333333331</v>
      </c>
      <c r="L2606" s="26"/>
      <c r="M2606" s="27" t="s">
        <v>4061</v>
      </c>
      <c r="N2606" s="25">
        <f>IFERROR(VLOOKUP(M2606,Data!$J$1:$K$58,2,0),"")</f>
        <v>56950103942</v>
      </c>
      <c r="O2606" s="27" t="s">
        <v>274</v>
      </c>
      <c r="P2606" s="27"/>
      <c r="Q2606" s="27" t="s">
        <v>3866</v>
      </c>
      <c r="R2606" s="27"/>
      <c r="S2606" s="27"/>
      <c r="T2606" s="27"/>
      <c r="U2606" s="28"/>
      <c r="X2606" s="27"/>
      <c r="Y2606" s="27"/>
      <c r="Z2606" s="29"/>
      <c r="AA2606" s="29">
        <v>0</v>
      </c>
      <c r="AB2606" s="29">
        <v>0.59027777777777779</v>
      </c>
      <c r="AC2606" s="30">
        <v>46135</v>
      </c>
      <c r="AD2606" s="15" t="str">
        <f>IF(Tabla2[[#This Row],[HORA ENTREGA]]="DIRECTO","On time", IF(AA2606&lt;&gt;"",IF(Tabla2[[#This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06" s="15" t="str">
        <f>MID(Tabla2[[#This Row],[TIPO]],1,3)</f>
        <v xml:space="preserve">20 </v>
      </c>
      <c r="AF26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ARESTI CHILE WINE S.A. */ Cont: * */ HR Entrega: *08:00* /Dirección: *CONSOLIDADO: BELLAVISTA S/N, RIO CLARO; BOD. HACIENDA ARESTI</v>
      </c>
      <c r="AG2606" s="38" t="str">
        <f>IFERROR(HYPERLINK("https://wa.me/"&amp;Tabla2[[#This Row],[CONTACTO]]&amp;"?text="&amp;Tabla2[[#This Row],[Mensaje]],"Enviar mensaje"),"")</f>
        <v>Enviar mensaje</v>
      </c>
      <c r="AH2606" s="15" t="str">
        <f>CONCATENATE(A2606,F2606)</f>
        <v>2605</v>
      </c>
      <c r="AI2606" s="15" t="str">
        <f>CONCATENATE("ENT-",A2606)</f>
        <v>ENT-2605</v>
      </c>
      <c r="AJ2606" s="15" t="str">
        <f>IF(Tabla2[[#This Row],[Op]]&lt;&gt;"","ENTREGA","")</f>
        <v>ENTREGA</v>
      </c>
      <c r="AK2606" s="40" t="str">
        <f>(Tabla2[[#This Row],[FECHA ENTREGA]]&amp;Tabla2[[#This Row],[HORA ENTREGA]])</f>
        <v>461350,333333333333333</v>
      </c>
      <c r="AL2606" s="34" t="str">
        <f>IFERROR(HYPERLINK("https://wa.me/"&amp;Tabla2[[#This Row],[CONTACTO]]&amp;"?text="&amp;Tabla2[[#This Row],[Mensaje]]),"")</f>
        <v>https://wa.me/56950103942?text=Hola!%0AServicio del día 23-04%0A *Cliente:* ARESTI CHILE WINE S.A. */ Cont: * */ HR Entrega: *08:00* /Dirección: *CONSOLIDADO: BELLAVISTA S/N, RIO CLARO; BOD. HACIENDA ARESTI</v>
      </c>
    </row>
    <row r="2607" spans="1:38" s="15" customFormat="1" ht="16.5" customHeight="1" x14ac:dyDescent="0.2">
      <c r="A2607" s="15">
        <f>ROW(A2606)</f>
        <v>2606</v>
      </c>
      <c r="B2607" s="15">
        <f>IF(J2607=J2606,B2606+1,1)</f>
        <v>5</v>
      </c>
      <c r="C2607" s="15" t="s">
        <v>517</v>
      </c>
      <c r="D2607" s="25" t="s">
        <v>122</v>
      </c>
      <c r="E2607" s="27" t="s">
        <v>4062</v>
      </c>
      <c r="F2607" s="27"/>
      <c r="G2607" s="27" t="s">
        <v>41</v>
      </c>
      <c r="H2607" s="27"/>
      <c r="I2607" s="27" t="s">
        <v>3864</v>
      </c>
      <c r="J2607" s="28">
        <v>46135</v>
      </c>
      <c r="K2607" s="26">
        <v>0.33333333333333331</v>
      </c>
      <c r="L2607" s="26"/>
      <c r="M2607" s="27" t="s">
        <v>151</v>
      </c>
      <c r="N2607" s="25">
        <f>IFERROR(VLOOKUP(M2607,Data!$J$1:$K$58,2,0),"")</f>
        <v>56973887427</v>
      </c>
      <c r="O2607" s="27" t="s">
        <v>152</v>
      </c>
      <c r="P2607" s="27"/>
      <c r="Q2607" s="27" t="s">
        <v>3866</v>
      </c>
      <c r="R2607" s="27"/>
      <c r="S2607" s="27"/>
      <c r="T2607" s="27"/>
      <c r="U2607" s="28"/>
      <c r="X2607" s="27"/>
      <c r="Y2607" s="27"/>
      <c r="Z2607" s="29"/>
      <c r="AA2607" s="29">
        <v>0.66874999999999996</v>
      </c>
      <c r="AB2607" s="29">
        <v>0.77430555555555558</v>
      </c>
      <c r="AC2607" s="30">
        <v>46135</v>
      </c>
      <c r="AD2607" s="15" t="str">
        <f>IF(Tabla2[[#This Row],[HORA ENTREGA]]="DIRECTO","On time", IF(AA2607&lt;&gt;"",IF(Tabla2[[#This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07" s="15" t="str">
        <f>MID(Tabla2[[#This Row],[TIPO]],1,3)</f>
        <v xml:space="preserve">40 </v>
      </c>
      <c r="AF26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ARESTI CHILE WINE S.A. */ Cont: * */ HR Entrega: *08:00* /Dirección: *CONSOLIDADO: BELLAVISTA S/N, RIO CLARO; BOD. HACIENDA ARESTI</v>
      </c>
      <c r="AG2607" s="38" t="str">
        <f>IFERROR(HYPERLINK("https://wa.me/"&amp;Tabla2[[#This Row],[CONTACTO]]&amp;"?text="&amp;Tabla2[[#This Row],[Mensaje]],"Enviar mensaje"),"")</f>
        <v>Enviar mensaje</v>
      </c>
      <c r="AH2607" s="15" t="str">
        <f>CONCATENATE(A2607,F2607)</f>
        <v>2606</v>
      </c>
      <c r="AI2607" s="15" t="str">
        <f>CONCATENATE("ENT-",A2607)</f>
        <v>ENT-2606</v>
      </c>
      <c r="AJ2607" s="15" t="str">
        <f>IF(Tabla2[[#This Row],[Op]]&lt;&gt;"","ENTREGA","")</f>
        <v>ENTREGA</v>
      </c>
      <c r="AK2607" s="40" t="str">
        <f>(Tabla2[[#This Row],[FECHA ENTREGA]]&amp;Tabla2[[#This Row],[HORA ENTREGA]])</f>
        <v>461350,333333333333333</v>
      </c>
      <c r="AL2607" s="34" t="str">
        <f>IFERROR(HYPERLINK("https://wa.me/"&amp;Tabla2[[#This Row],[CONTACTO]]&amp;"?text="&amp;Tabla2[[#This Row],[Mensaje]]),"")</f>
        <v>https://wa.me/56973887427?text=Hola!%0AServicio del día 23-04%0A *Cliente:* ARESTI CHILE WINE S.A. */ Cont: * */ HR Entrega: *08:00* /Dirección: *CONSOLIDADO: BELLAVISTA S/N, RIO CLARO; BOD. HACIENDA ARESTI</v>
      </c>
    </row>
    <row r="2608" spans="1:38" s="15" customFormat="1" ht="16.5" customHeight="1" x14ac:dyDescent="0.2">
      <c r="A2608" s="15">
        <f>ROW(A2607)</f>
        <v>2607</v>
      </c>
      <c r="B2608" s="15">
        <f>IF(J2608=J2607,B2607+1,1)</f>
        <v>6</v>
      </c>
      <c r="C2608" s="15" t="s">
        <v>3978</v>
      </c>
      <c r="D2608" s="25" t="s">
        <v>39</v>
      </c>
      <c r="E2608" s="27">
        <v>370074</v>
      </c>
      <c r="F2608" s="27" t="s">
        <v>4063</v>
      </c>
      <c r="G2608" s="27" t="s">
        <v>41</v>
      </c>
      <c r="H2608" s="27">
        <v>15300</v>
      </c>
      <c r="I2608" s="27" t="s">
        <v>4064</v>
      </c>
      <c r="J2608" s="28">
        <v>46135</v>
      </c>
      <c r="K2608" s="26">
        <v>0.35416666666666669</v>
      </c>
      <c r="L2608" s="26"/>
      <c r="M2608" s="27" t="s">
        <v>82</v>
      </c>
      <c r="N2608" s="25">
        <f>IFERROR(VLOOKUP(M2608,Data!$J$1:$K$58,2,0),"")</f>
        <v>56944277110</v>
      </c>
      <c r="O2608" s="27" t="s">
        <v>83</v>
      </c>
      <c r="P2608" s="27"/>
      <c r="Q2608" s="27" t="s">
        <v>3981</v>
      </c>
      <c r="R2608" s="27" t="s">
        <v>69</v>
      </c>
      <c r="S2608" s="27" t="s">
        <v>82</v>
      </c>
      <c r="T2608" s="27"/>
      <c r="U2608" s="28">
        <v>46135</v>
      </c>
      <c r="X2608" s="27"/>
      <c r="Y2608" s="27"/>
      <c r="Z2608" s="29"/>
      <c r="AA2608" s="29">
        <v>0.31597222222222221</v>
      </c>
      <c r="AB2608" s="29">
        <v>0.44097222222222221</v>
      </c>
      <c r="AC2608" s="30">
        <v>46135</v>
      </c>
      <c r="AD2608" s="15" t="str">
        <f>IF(Tabla2[[#This Row],[HORA ENTREGA]]="DIRECTO","On time", IF(AA2608&lt;&gt;"",IF(Tabla2[[#This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08" s="15" t="str">
        <f>MID(Tabla2[[#This Row],[TIPO]],1,3)</f>
        <v xml:space="preserve">40 </v>
      </c>
      <c r="AF26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ATACAMITA */ Cont: * FFAU6036488*/ HR Entrega: *08:30* /Dirección: *Carlos Valdovinos 420, San Joaquin</v>
      </c>
      <c r="AG2608" s="38" t="str">
        <f>IFERROR(HYPERLINK("https://wa.me/"&amp;Tabla2[[#This Row],[CONTACTO]]&amp;"?text="&amp;Tabla2[[#This Row],[Mensaje]],"Enviar mensaje"),"")</f>
        <v>Enviar mensaje</v>
      </c>
      <c r="AH2608" s="15" t="str">
        <f>CONCATENATE(A2608,F2608)</f>
        <v>2607FFAU6036488</v>
      </c>
      <c r="AI2608" s="15" t="str">
        <f>CONCATENATE("ENT-",A2608)</f>
        <v>ENT-2607</v>
      </c>
      <c r="AJ2608" s="15" t="str">
        <f>IF(Tabla2[[#This Row],[Op]]&lt;&gt;"","ENTREGA","")</f>
        <v>ENTREGA</v>
      </c>
      <c r="AK2608" s="40" t="str">
        <f>(Tabla2[[#This Row],[FECHA ENTREGA]]&amp;Tabla2[[#This Row],[HORA ENTREGA]])</f>
        <v>461350,354166666666667</v>
      </c>
      <c r="AL2608" s="34" t="str">
        <f>IFERROR(HYPERLINK("https://wa.me/"&amp;Tabla2[[#This Row],[CONTACTO]]&amp;"?text="&amp;Tabla2[[#This Row],[Mensaje]]),"")</f>
        <v>https://wa.me/56944277110?text=Hola!%0AServicio del día 23-04%0A *Cliente:* ATACAMITA */ Cont: * FFAU6036488*/ HR Entrega: *08:30* /Dirección: *Carlos Valdovinos 420, San Joaquin</v>
      </c>
    </row>
    <row r="2609" spans="1:38" s="15" customFormat="1" ht="16.5" customHeight="1" x14ac:dyDescent="0.2">
      <c r="A2609" s="15">
        <f>ROW(A2608)</f>
        <v>2608</v>
      </c>
      <c r="B2609" s="15">
        <f>IF(J2609=J2608,B2608+1,1)</f>
        <v>7</v>
      </c>
      <c r="C2609" s="15" t="s">
        <v>75</v>
      </c>
      <c r="D2609" s="25" t="s">
        <v>39</v>
      </c>
      <c r="E2609" s="27">
        <v>303737</v>
      </c>
      <c r="F2609" s="27" t="s">
        <v>4065</v>
      </c>
      <c r="G2609" s="27" t="s">
        <v>41</v>
      </c>
      <c r="H2609" s="27">
        <v>8400</v>
      </c>
      <c r="I2609" s="27" t="s">
        <v>4066</v>
      </c>
      <c r="J2609" s="28">
        <v>46135</v>
      </c>
      <c r="K2609" s="26">
        <v>0.41666666666666669</v>
      </c>
      <c r="L2609" s="26"/>
      <c r="M2609" s="27" t="s">
        <v>117</v>
      </c>
      <c r="N2609" s="25">
        <f>IFERROR(VLOOKUP(M2609,Data!$J$1:$K$58,2,0),"")</f>
        <v>56973887539</v>
      </c>
      <c r="O2609" s="27" t="s">
        <v>118</v>
      </c>
      <c r="P2609" s="27"/>
      <c r="Q2609" s="27" t="s">
        <v>4067</v>
      </c>
      <c r="R2609" s="27" t="s">
        <v>280</v>
      </c>
      <c r="S2609" s="27" t="s">
        <v>117</v>
      </c>
      <c r="T2609" s="27"/>
      <c r="U2609" s="28">
        <v>46135</v>
      </c>
      <c r="X2609" s="27"/>
      <c r="Y2609" s="27"/>
      <c r="Z2609" s="29"/>
      <c r="AA2609" s="29">
        <v>0.40625</v>
      </c>
      <c r="AB2609" s="29">
        <v>0.51736111111111116</v>
      </c>
      <c r="AC2609" s="30">
        <v>46135</v>
      </c>
      <c r="AD2609" s="15" t="str">
        <f>IF(Tabla2[[#This Row],[HORA ENTREGA]]="DIRECTO","On time", IF(AA2609&lt;&gt;"",IF(Tabla2[[#This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09" s="15" t="str">
        <f>MID(Tabla2[[#This Row],[TIPO]],1,3)</f>
        <v xml:space="preserve">40 </v>
      </c>
      <c r="AF26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BAYONA SPA */ Cont: * ONEU5500345*/ HR Entrega: *10:00* /Dirección: *BOULEVAR 1313 BODENOR FLEX CENTER ENEA, PUDAHUEL</v>
      </c>
      <c r="AG2609" s="38" t="str">
        <f>IFERROR(HYPERLINK("https://wa.me/"&amp;Tabla2[[#This Row],[CONTACTO]]&amp;"?text="&amp;Tabla2[[#This Row],[Mensaje]],"Enviar mensaje"),"")</f>
        <v>Enviar mensaje</v>
      </c>
      <c r="AH2609" s="15" t="str">
        <f>CONCATENATE(A2609,F2609)</f>
        <v>2608ONEU5500345</v>
      </c>
      <c r="AI2609" s="15" t="str">
        <f>CONCATENATE("ENT-",A2609)</f>
        <v>ENT-2608</v>
      </c>
      <c r="AJ2609" s="15" t="str">
        <f>IF(Tabla2[[#This Row],[Op]]&lt;&gt;"","ENTREGA","")</f>
        <v>ENTREGA</v>
      </c>
      <c r="AK2609" s="40" t="str">
        <f>(Tabla2[[#This Row],[FECHA ENTREGA]]&amp;Tabla2[[#This Row],[HORA ENTREGA]])</f>
        <v>461350,416666666666667</v>
      </c>
      <c r="AL2609" s="34" t="str">
        <f>IFERROR(HYPERLINK("https://wa.me/"&amp;Tabla2[[#This Row],[CONTACTO]]&amp;"?text="&amp;Tabla2[[#This Row],[Mensaje]]),"")</f>
        <v>https://wa.me/56973887539?text=Hola!%0AServicio del día 23-04%0A *Cliente:* BAYONA SPA */ Cont: * ONEU5500345*/ HR Entrega: *10:00* /Dirección: *BOULEVAR 1313 BODENOR FLEX CENTER ENEA, PUDAHUEL</v>
      </c>
    </row>
    <row r="2610" spans="1:38" s="15" customFormat="1" ht="16.5" customHeight="1" x14ac:dyDescent="0.2">
      <c r="A2610" s="15">
        <f>ROW(A2609)</f>
        <v>2609</v>
      </c>
      <c r="B2610" s="15">
        <f>IF(J2610=J2609,B2609+1,1)</f>
        <v>8</v>
      </c>
      <c r="C2610" s="15" t="s">
        <v>75</v>
      </c>
      <c r="D2610" s="25" t="s">
        <v>39</v>
      </c>
      <c r="E2610" s="27">
        <v>303712</v>
      </c>
      <c r="F2610" s="27" t="s">
        <v>4068</v>
      </c>
      <c r="G2610" s="27" t="s">
        <v>64</v>
      </c>
      <c r="H2610" s="27">
        <v>3500</v>
      </c>
      <c r="I2610" s="27"/>
      <c r="J2610" s="28">
        <v>46135</v>
      </c>
      <c r="K2610" s="26">
        <v>0.54166666666666663</v>
      </c>
      <c r="L2610" s="26"/>
      <c r="M2610" s="27" t="s">
        <v>164</v>
      </c>
      <c r="N2610" s="25">
        <f>IFERROR(VLOOKUP(M2610,Data!$J$1:$K$58,2,0),"")</f>
        <v>56967398822</v>
      </c>
      <c r="O2610" s="27" t="s">
        <v>3710</v>
      </c>
      <c r="P2610" s="27"/>
      <c r="Q2610" s="27" t="s">
        <v>4067</v>
      </c>
      <c r="R2610" s="27" t="s">
        <v>183</v>
      </c>
      <c r="S2610" s="27" t="s">
        <v>164</v>
      </c>
      <c r="T2610" s="27"/>
      <c r="U2610" s="28">
        <v>46135</v>
      </c>
      <c r="X2610" s="27"/>
      <c r="Y2610" s="27"/>
      <c r="Z2610" s="29"/>
      <c r="AA2610" s="29">
        <v>0.54374999999999996</v>
      </c>
      <c r="AB2610" s="29">
        <v>0.57222222222222219</v>
      </c>
      <c r="AC2610" s="30">
        <v>46135</v>
      </c>
      <c r="AD2610" s="15" t="str">
        <f>IF(Tabla2[[#This Row],[HORA ENTREGA]]="DIRECTO","On time", IF(AA2610&lt;&gt;"",IF(Tabla2[[#This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10" s="15" t="str">
        <f>MID(Tabla2[[#This Row],[TIPO]],1,3)</f>
        <v xml:space="preserve">20 </v>
      </c>
      <c r="AF26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BAYONA SPA */ Cont: * ONEU2976127*/ HR Entrega: *13:00* /Dirección: *BOULEVAR 1313 BODENOR FLEX CENTER ENEA, PUDAHUEL</v>
      </c>
      <c r="AG2610" s="38" t="str">
        <f>IFERROR(HYPERLINK("https://wa.me/"&amp;Tabla2[[#This Row],[CONTACTO]]&amp;"?text="&amp;Tabla2[[#This Row],[Mensaje]],"Enviar mensaje"),"")</f>
        <v>Enviar mensaje</v>
      </c>
      <c r="AH2610" s="15" t="str">
        <f>CONCATENATE(A2610,F2610)</f>
        <v>2609ONEU2976127</v>
      </c>
      <c r="AI2610" s="15" t="str">
        <f>CONCATENATE("ENT-",A2610)</f>
        <v>ENT-2609</v>
      </c>
      <c r="AJ2610" s="15" t="str">
        <f>IF(Tabla2[[#This Row],[Op]]&lt;&gt;"","ENTREGA","")</f>
        <v>ENTREGA</v>
      </c>
      <c r="AK2610" s="40" t="str">
        <f>(Tabla2[[#This Row],[FECHA ENTREGA]]&amp;Tabla2[[#This Row],[HORA ENTREGA]])</f>
        <v>461350,541666666666667</v>
      </c>
      <c r="AL2610" s="34" t="str">
        <f>IFERROR(HYPERLINK("https://wa.me/"&amp;Tabla2[[#This Row],[CONTACTO]]&amp;"?text="&amp;Tabla2[[#This Row],[Mensaje]]),"")</f>
        <v>https://wa.me/56967398822?text=Hola!%0AServicio del día 23-04%0A *Cliente:* BAYONA SPA */ Cont: * ONEU2976127*/ HR Entrega: *13:00* /Dirección: *BOULEVAR 1313 BODENOR FLEX CENTER ENEA, PUDAHUEL</v>
      </c>
    </row>
    <row r="2611" spans="1:38" s="15" customFormat="1" ht="16.5" customHeight="1" x14ac:dyDescent="0.2">
      <c r="A2611" s="15">
        <f>ROW(A2610)</f>
        <v>2610</v>
      </c>
      <c r="B2611" s="15">
        <f>IF(J2611=J2610,B2610+1,1)</f>
        <v>9</v>
      </c>
      <c r="C2611" s="15" t="s">
        <v>84</v>
      </c>
      <c r="D2611" s="25" t="s">
        <v>39</v>
      </c>
      <c r="E2611" s="27">
        <v>314559</v>
      </c>
      <c r="F2611" s="27" t="s">
        <v>4069</v>
      </c>
      <c r="G2611" s="27" t="s">
        <v>41</v>
      </c>
      <c r="H2611" s="27">
        <v>7200</v>
      </c>
      <c r="I2611" s="27" t="s">
        <v>42</v>
      </c>
      <c r="J2611" s="28">
        <v>46135</v>
      </c>
      <c r="K2611" s="26">
        <v>0.33333333333333331</v>
      </c>
      <c r="L2611" s="26"/>
      <c r="M2611" s="27" t="s">
        <v>172</v>
      </c>
      <c r="N2611" s="25">
        <f>IFERROR(VLOOKUP(M2611,Data!$J$1:$K$58,2,0),"")</f>
        <v>56985215946</v>
      </c>
      <c r="O2611" s="27" t="s">
        <v>173</v>
      </c>
      <c r="P2611" s="27"/>
      <c r="Q2611" s="27" t="s">
        <v>1963</v>
      </c>
      <c r="R2611" s="27" t="s">
        <v>195</v>
      </c>
      <c r="S2611" s="27" t="s">
        <v>172</v>
      </c>
      <c r="T2611" s="27"/>
      <c r="U2611" s="28">
        <v>46135</v>
      </c>
      <c r="X2611" s="27"/>
      <c r="Y2611" s="27"/>
      <c r="Z2611" s="29"/>
      <c r="AA2611" s="29">
        <v>0.33402777777777776</v>
      </c>
      <c r="AB2611" s="29">
        <v>0.4375</v>
      </c>
      <c r="AC2611" s="30">
        <v>46135</v>
      </c>
      <c r="AD2611" s="15" t="str">
        <f>IF(Tabla2[[#This Row],[HORA ENTREGA]]="DIRECTO","On time", IF(AA2611&lt;&gt;"",IF(Tabla2[[#This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11" s="15" t="str">
        <f>MID(Tabla2[[#This Row],[TIPO]],1,3)</f>
        <v xml:space="preserve">40 </v>
      </c>
      <c r="AF26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CANONTEX */ Cont: * MSDU6332390*/ HR Entrega: *08:00* /Dirección: *Av. La Oración N° 1250, Pudahuel</v>
      </c>
      <c r="AG2611" s="38" t="str">
        <f>IFERROR(HYPERLINK("https://wa.me/"&amp;Tabla2[[#This Row],[CONTACTO]]&amp;"?text="&amp;Tabla2[[#This Row],[Mensaje]],"Enviar mensaje"),"")</f>
        <v>Enviar mensaje</v>
      </c>
      <c r="AH2611" s="15" t="str">
        <f>CONCATENATE(A2611,F2611)</f>
        <v>2610MSDU6332390</v>
      </c>
      <c r="AI2611" s="15" t="str">
        <f>CONCATENATE("ENT-",A2611)</f>
        <v>ENT-2610</v>
      </c>
      <c r="AJ2611" s="15" t="str">
        <f>IF(Tabla2[[#This Row],[Op]]&lt;&gt;"","ENTREGA","")</f>
        <v>ENTREGA</v>
      </c>
      <c r="AK2611" s="40" t="str">
        <f>(Tabla2[[#This Row],[FECHA ENTREGA]]&amp;Tabla2[[#This Row],[HORA ENTREGA]])</f>
        <v>461350,333333333333333</v>
      </c>
      <c r="AL2611" s="34" t="str">
        <f>IFERROR(HYPERLINK("https://wa.me/"&amp;Tabla2[[#This Row],[CONTACTO]]&amp;"?text="&amp;Tabla2[[#This Row],[Mensaje]]),"")</f>
        <v>https://wa.me/56985215946?text=Hola!%0AServicio del día 23-04%0A *Cliente:* CANONTEX */ Cont: * MSDU6332390*/ HR Entrega: *08:00* /Dirección: *Av. La Oración N° 1250, Pudahuel</v>
      </c>
    </row>
    <row r="2612" spans="1:38" s="15" customFormat="1" ht="16.5" customHeight="1" x14ac:dyDescent="0.2">
      <c r="A2612" s="15">
        <f>ROW(A2611)</f>
        <v>2611</v>
      </c>
      <c r="B2612" s="15">
        <f>IF(J2612=J2611,B2611+1,1)</f>
        <v>10</v>
      </c>
      <c r="C2612" s="15" t="s">
        <v>84</v>
      </c>
      <c r="D2612" s="25" t="s">
        <v>39</v>
      </c>
      <c r="E2612" s="27">
        <v>314623</v>
      </c>
      <c r="F2612" s="27" t="s">
        <v>4070</v>
      </c>
      <c r="G2612" s="27" t="s">
        <v>41</v>
      </c>
      <c r="H2612" s="27">
        <v>28600</v>
      </c>
      <c r="I2612" s="27" t="s">
        <v>42</v>
      </c>
      <c r="J2612" s="28">
        <v>46135</v>
      </c>
      <c r="K2612" s="26">
        <v>0.375</v>
      </c>
      <c r="L2612" s="26"/>
      <c r="M2612" s="27" t="s">
        <v>72</v>
      </c>
      <c r="N2612" s="25">
        <f>IFERROR(VLOOKUP(M2612,Data!$J$1:$K$58,2,0),"")</f>
        <v>56978089148</v>
      </c>
      <c r="O2612" s="27" t="s">
        <v>73</v>
      </c>
      <c r="P2612" s="27"/>
      <c r="Q2612" s="27" t="s">
        <v>3894</v>
      </c>
      <c r="R2612" s="27" t="s">
        <v>2813</v>
      </c>
      <c r="S2612" s="27" t="s">
        <v>72</v>
      </c>
      <c r="T2612" s="27"/>
      <c r="U2612" s="28">
        <v>46135</v>
      </c>
      <c r="X2612" s="27"/>
      <c r="Y2612" s="27"/>
      <c r="Z2612" s="29"/>
      <c r="AA2612" s="29">
        <v>0.34027777777777779</v>
      </c>
      <c r="AB2612" s="29">
        <v>0.48958333333333331</v>
      </c>
      <c r="AC2612" s="30">
        <v>46135</v>
      </c>
      <c r="AD2612" s="15" t="str">
        <f>IF(Tabla2[[#This Row],[HORA ENTREGA]]="DIRECTO","On time", IF(AA2612&lt;&gt;"",IF(Tabla2[[#This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12" s="15" t="str">
        <f>MID(Tabla2[[#This Row],[TIPO]],1,3)</f>
        <v xml:space="preserve">40 </v>
      </c>
      <c r="AF26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23-04%0A *Cliente:* CANONTEX */ Cont: * HAMU5045131*/ HR Entrega: *09:00* /Dirección: *PATRICIA VIÑUELA N°334, LAMPA (BODEGA MPR) </v>
      </c>
      <c r="AG2612" s="38" t="str">
        <f>IFERROR(HYPERLINK("https://wa.me/"&amp;Tabla2[[#This Row],[CONTACTO]]&amp;"?text="&amp;Tabla2[[#This Row],[Mensaje]],"Enviar mensaje"),"")</f>
        <v>Enviar mensaje</v>
      </c>
      <c r="AH2612" s="15" t="str">
        <f>CONCATENATE(A2612,F2612)</f>
        <v>2611HAMU5045131</v>
      </c>
      <c r="AI2612" s="15" t="str">
        <f>CONCATENATE("ENT-",A2612)</f>
        <v>ENT-2611</v>
      </c>
      <c r="AJ2612" s="15" t="str">
        <f>IF(Tabla2[[#This Row],[Op]]&lt;&gt;"","ENTREGA","")</f>
        <v>ENTREGA</v>
      </c>
      <c r="AK2612" s="40" t="str">
        <f>(Tabla2[[#This Row],[FECHA ENTREGA]]&amp;Tabla2[[#This Row],[HORA ENTREGA]])</f>
        <v>461350,375</v>
      </c>
      <c r="AL2612" s="34" t="str">
        <f>IFERROR(HYPERLINK("https://wa.me/"&amp;Tabla2[[#This Row],[CONTACTO]]&amp;"?text="&amp;Tabla2[[#This Row],[Mensaje]]),"")</f>
        <v xml:space="preserve">https://wa.me/56978089148?text=Hola!%0AServicio del día 23-04%0A *Cliente:* CANONTEX */ Cont: * HAMU5045131*/ HR Entrega: *09:00* /Dirección: *PATRICIA VIÑUELA N°334, LAMPA (BODEGA MPR) </v>
      </c>
    </row>
    <row r="2613" spans="1:38" s="15" customFormat="1" ht="16.5" customHeight="1" x14ac:dyDescent="0.2">
      <c r="A2613" s="15">
        <f>ROW(A2612)</f>
        <v>2612</v>
      </c>
      <c r="B2613" s="15">
        <f>IF(J2613=J2612,B2612+1,1)</f>
        <v>11</v>
      </c>
      <c r="C2613" s="15" t="s">
        <v>84</v>
      </c>
      <c r="D2613" s="25" t="s">
        <v>39</v>
      </c>
      <c r="E2613" s="27">
        <v>314623</v>
      </c>
      <c r="F2613" s="27" t="s">
        <v>4071</v>
      </c>
      <c r="G2613" s="27" t="s">
        <v>41</v>
      </c>
      <c r="H2613" s="27">
        <v>28600</v>
      </c>
      <c r="I2613" s="27" t="s">
        <v>42</v>
      </c>
      <c r="J2613" s="28">
        <v>46135</v>
      </c>
      <c r="K2613" s="26">
        <v>0.45833333333333331</v>
      </c>
      <c r="L2613" s="26"/>
      <c r="M2613" s="27" t="s">
        <v>366</v>
      </c>
      <c r="N2613" s="25">
        <f>IFERROR(VLOOKUP(M2613,Data!$J$1:$K$58,2,0),"")</f>
        <v>56967386251</v>
      </c>
      <c r="O2613" s="27" t="s">
        <v>367</v>
      </c>
      <c r="P2613" s="27"/>
      <c r="Q2613" s="27" t="s">
        <v>3894</v>
      </c>
      <c r="R2613" s="27" t="s">
        <v>1710</v>
      </c>
      <c r="S2613" s="27" t="s">
        <v>319</v>
      </c>
      <c r="T2613" s="27"/>
      <c r="U2613" s="28">
        <v>46136</v>
      </c>
      <c r="X2613" s="27"/>
      <c r="Y2613" s="27"/>
      <c r="Z2613" s="29"/>
      <c r="AA2613" s="29">
        <v>0.44791666666666669</v>
      </c>
      <c r="AB2613" s="29">
        <v>0.54513888888888884</v>
      </c>
      <c r="AC2613" s="30">
        <v>46135</v>
      </c>
      <c r="AD2613" s="15" t="str">
        <f>IF(Tabla2[[#This Row],[HORA ENTREGA]]="DIRECTO","On time", IF(AA2613&lt;&gt;"",IF(Tabla2[[#This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13" s="15" t="str">
        <f>MID(Tabla2[[#This Row],[TIPO]],1,3)</f>
        <v xml:space="preserve">40 </v>
      </c>
      <c r="AF26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23-04%0A *Cliente:* CANONTEX */ Cont: * HAMU5049060*/ HR Entrega: *11:00* /Dirección: *PATRICIA VIÑUELA N°334, LAMPA (BODEGA MPR) </v>
      </c>
      <c r="AG2613" s="38" t="str">
        <f>IFERROR(HYPERLINK("https://wa.me/"&amp;Tabla2[[#This Row],[CONTACTO]]&amp;"?text="&amp;Tabla2[[#This Row],[Mensaje]],"Enviar mensaje"),"")</f>
        <v>Enviar mensaje</v>
      </c>
      <c r="AH2613" s="15" t="str">
        <f>CONCATENATE(A2613,F2613)</f>
        <v>2612HAMU5049060</v>
      </c>
      <c r="AI2613" s="15" t="str">
        <f>CONCATENATE("ENT-",A2613)</f>
        <v>ENT-2612</v>
      </c>
      <c r="AJ2613" s="15" t="str">
        <f>IF(Tabla2[[#This Row],[Op]]&lt;&gt;"","ENTREGA","")</f>
        <v>ENTREGA</v>
      </c>
      <c r="AK2613" s="40" t="str">
        <f>(Tabla2[[#This Row],[FECHA ENTREGA]]&amp;Tabla2[[#This Row],[HORA ENTREGA]])</f>
        <v>461350,458333333333333</v>
      </c>
      <c r="AL2613" s="34" t="str">
        <f>IFERROR(HYPERLINK("https://wa.me/"&amp;Tabla2[[#This Row],[CONTACTO]]&amp;"?text="&amp;Tabla2[[#This Row],[Mensaje]]),"")</f>
        <v xml:space="preserve">https://wa.me/56967386251?text=Hola!%0AServicio del día 23-04%0A *Cliente:* CANONTEX */ Cont: * HAMU5049060*/ HR Entrega: *11:00* /Dirección: *PATRICIA VIÑUELA N°334, LAMPA (BODEGA MPR) </v>
      </c>
    </row>
    <row r="2614" spans="1:38" s="15" customFormat="1" ht="16.5" customHeight="1" x14ac:dyDescent="0.2">
      <c r="A2614" s="15">
        <f>ROW(A2613)</f>
        <v>2613</v>
      </c>
      <c r="B2614" s="15">
        <f>IF(J2614=J2613,B2613+1,1)</f>
        <v>12</v>
      </c>
      <c r="C2614" s="15" t="s">
        <v>94</v>
      </c>
      <c r="D2614" s="25" t="s">
        <v>39</v>
      </c>
      <c r="E2614" s="27" t="s">
        <v>4072</v>
      </c>
      <c r="F2614" s="27" t="s">
        <v>456</v>
      </c>
      <c r="G2614" s="27" t="s">
        <v>456</v>
      </c>
      <c r="H2614" s="27"/>
      <c r="I2614" s="27"/>
      <c r="J2614" s="28">
        <v>46135</v>
      </c>
      <c r="K2614" s="26">
        <v>0.33333333333333331</v>
      </c>
      <c r="L2614" s="26" t="s">
        <v>3832</v>
      </c>
      <c r="M2614" s="27"/>
      <c r="N2614" s="25" t="str">
        <f>IFERROR(VLOOKUP(M2614,Data!$J$1:$K$58,2,0),"")</f>
        <v/>
      </c>
      <c r="O2614" s="27"/>
      <c r="P2614" s="27"/>
      <c r="Q2614" s="27" t="s">
        <v>3201</v>
      </c>
      <c r="R2614" s="27"/>
      <c r="S2614" s="27"/>
      <c r="T2614" s="27"/>
      <c r="U2614" s="28"/>
      <c r="X2614" s="27"/>
      <c r="Y2614" s="27"/>
      <c r="Z2614" s="29"/>
      <c r="AA2614" s="29">
        <v>0.42708333333333331</v>
      </c>
      <c r="AB2614" s="29">
        <v>0.49652777777777779</v>
      </c>
      <c r="AC2614" s="30">
        <v>46135</v>
      </c>
      <c r="AD2614" s="15" t="str">
        <f>IF(Tabla2[[#This Row],[HORA ENTREGA]]="DIRECTO","On time", IF(AA2614&lt;&gt;"",IF(Tabla2[[#This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14" s="15" t="str">
        <f>MID(Tabla2[[#This Row],[TIPO]],1,3)</f>
        <v>RAM</v>
      </c>
      <c r="AF26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COMERCIAL E INDUSTRIAL PLASTICOS HOFFENS S.A. */ Cont: * RAMPLA*/ HR Entrega: *08:00* /Dirección: *CAMINO LONQUEN 10707 MAIPÚ</v>
      </c>
      <c r="AG2614" s="38" t="str">
        <f>IFERROR(HYPERLINK("https://wa.me/"&amp;Tabla2[[#This Row],[CONTACTO]]&amp;"?text="&amp;Tabla2[[#This Row],[Mensaje]],"Enviar mensaje"),"")</f>
        <v>Enviar mensaje</v>
      </c>
      <c r="AH2614" s="15" t="str">
        <f>CONCATENATE(A2614,F2614)</f>
        <v>2613RAMPLA</v>
      </c>
      <c r="AI2614" s="15" t="str">
        <f>CONCATENATE("ENT-",A2614)</f>
        <v>ENT-2613</v>
      </c>
      <c r="AJ2614" s="15" t="str">
        <f>IF(Tabla2[[#This Row],[Op]]&lt;&gt;"","ENTREGA","")</f>
        <v>ENTREGA</v>
      </c>
      <c r="AK2614" s="40" t="str">
        <f>(Tabla2[[#This Row],[FECHA ENTREGA]]&amp;Tabla2[[#This Row],[HORA ENTREGA]])</f>
        <v>461350,333333333333333</v>
      </c>
      <c r="AL2614" s="34" t="str">
        <f>IFERROR(HYPERLINK("https://wa.me/"&amp;Tabla2[[#This Row],[CONTACTO]]&amp;"?text="&amp;Tabla2[[#This Row],[Mensaje]]),"")</f>
        <v>https://wa.me/?text=Hola!%0AServicio del día 23-04%0A *Cliente:* COMERCIAL E INDUSTRIAL PLASTICOS HOFFENS S.A. */ Cont: * RAMPLA*/ HR Entrega: *08:00* /Dirección: *CAMINO LONQUEN 10707 MAIPÚ</v>
      </c>
    </row>
    <row r="2615" spans="1:38" s="15" customFormat="1" ht="16.5" customHeight="1" x14ac:dyDescent="0.2">
      <c r="A2615" s="15">
        <f>ROW(A2614)</f>
        <v>2614</v>
      </c>
      <c r="B2615" s="15">
        <f>IF(J2615=J2614,B2614+1,1)</f>
        <v>13</v>
      </c>
      <c r="C2615" s="15" t="s">
        <v>110</v>
      </c>
      <c r="D2615" s="25" t="s">
        <v>39</v>
      </c>
      <c r="E2615" s="27">
        <v>2028637</v>
      </c>
      <c r="F2615" s="27" t="s">
        <v>4073</v>
      </c>
      <c r="G2615" s="27" t="s">
        <v>3901</v>
      </c>
      <c r="H2615" s="27">
        <v>32800</v>
      </c>
      <c r="I2615" s="27" t="s">
        <v>42</v>
      </c>
      <c r="J2615" s="28">
        <v>46135</v>
      </c>
      <c r="K2615" s="26">
        <v>0.5</v>
      </c>
      <c r="L2615" s="26"/>
      <c r="M2615" s="27" t="s">
        <v>649</v>
      </c>
      <c r="N2615" s="25">
        <f>IFERROR(VLOOKUP(M2615,Data!$J$1:$K$58,2,0),"")</f>
        <v>56939438073</v>
      </c>
      <c r="O2615" s="27" t="s">
        <v>203</v>
      </c>
      <c r="P2615" s="27"/>
      <c r="Q2615" s="27" t="s">
        <v>113</v>
      </c>
      <c r="R2615" s="27" t="s">
        <v>218</v>
      </c>
      <c r="S2615" s="27" t="s">
        <v>3125</v>
      </c>
      <c r="T2615" s="27"/>
      <c r="U2615" s="28">
        <v>46136</v>
      </c>
      <c r="X2615" s="27"/>
      <c r="Y2615" s="27"/>
      <c r="Z2615" s="29"/>
      <c r="AA2615" s="29">
        <v>0.65625</v>
      </c>
      <c r="AB2615" s="29">
        <v>0.72569444444444442</v>
      </c>
      <c r="AC2615" s="30">
        <v>46135</v>
      </c>
      <c r="AD2615" s="15" t="str">
        <f>IF(Tabla2[[#This Row],[HORA ENTREGA]]="DIRECTO","On time", IF(AA2615&lt;&gt;"",IF(Tabla2[[#This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15" s="15" t="str">
        <f>MID(Tabla2[[#This Row],[TIPO]],1,3)</f>
        <v xml:space="preserve">40 </v>
      </c>
      <c r="AF26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COMERCIAL SANDOVAL E HIJOS LTDA */ Cont: * mmau1468876*/ HR Entrega: *12:00* /Dirección: *SANTA ISABEL 370; LAMPA</v>
      </c>
      <c r="AG2615" s="38" t="str">
        <f>IFERROR(HYPERLINK("https://wa.me/"&amp;Tabla2[[#This Row],[CONTACTO]]&amp;"?text="&amp;Tabla2[[#This Row],[Mensaje]],"Enviar mensaje"),"")</f>
        <v>Enviar mensaje</v>
      </c>
      <c r="AH2615" s="15" t="str">
        <f>CONCATENATE(A2615,F2615)</f>
        <v>2614mmau1468876</v>
      </c>
      <c r="AI2615" s="15" t="str">
        <f>CONCATENATE("ENT-",A2615)</f>
        <v>ENT-2614</v>
      </c>
      <c r="AJ2615" s="15" t="str">
        <f>IF(Tabla2[[#This Row],[Op]]&lt;&gt;"","ENTREGA","")</f>
        <v>ENTREGA</v>
      </c>
      <c r="AK2615" s="40" t="str">
        <f>(Tabla2[[#This Row],[FECHA ENTREGA]]&amp;Tabla2[[#This Row],[HORA ENTREGA]])</f>
        <v>461350,5</v>
      </c>
      <c r="AL2615" s="34" t="str">
        <f>IFERROR(HYPERLINK("https://wa.me/"&amp;Tabla2[[#This Row],[CONTACTO]]&amp;"?text="&amp;Tabla2[[#This Row],[Mensaje]]),"")</f>
        <v>https://wa.me/56939438073?text=Hola!%0AServicio del día 23-04%0A *Cliente:* COMERCIAL SANDOVAL E HIJOS LTDA */ Cont: * mmau1468876*/ HR Entrega: *12:00* /Dirección: *SANTA ISABEL 370; LAMPA</v>
      </c>
    </row>
    <row r="2616" spans="1:38" s="15" customFormat="1" ht="16.5" customHeight="1" x14ac:dyDescent="0.2">
      <c r="A2616" s="15">
        <f>ROW(A2615)</f>
        <v>2615</v>
      </c>
      <c r="B2616" s="15">
        <f>IF(J2616=J2615,B2615+1,1)</f>
        <v>14</v>
      </c>
      <c r="C2616" s="15" t="s">
        <v>110</v>
      </c>
      <c r="D2616" s="25" t="s">
        <v>39</v>
      </c>
      <c r="E2616" s="27">
        <v>2028637</v>
      </c>
      <c r="F2616" s="27" t="s">
        <v>4074</v>
      </c>
      <c r="G2616" s="27" t="s">
        <v>3901</v>
      </c>
      <c r="H2616" s="27">
        <v>32800</v>
      </c>
      <c r="I2616" s="27" t="s">
        <v>42</v>
      </c>
      <c r="J2616" s="28">
        <v>46135</v>
      </c>
      <c r="K2616" s="26">
        <v>0.54166666666666663</v>
      </c>
      <c r="L2616" s="26"/>
      <c r="M2616" s="27" t="s">
        <v>3953</v>
      </c>
      <c r="N2616" s="25">
        <f>IFERROR(VLOOKUP(M2616,Data!$J$1:$K$58,2,0),"")</f>
        <v>56950104102</v>
      </c>
      <c r="O2616" s="27" t="s">
        <v>552</v>
      </c>
      <c r="P2616" s="27"/>
      <c r="Q2616" s="27" t="s">
        <v>113</v>
      </c>
      <c r="R2616" s="27" t="s">
        <v>218</v>
      </c>
      <c r="S2616" s="27" t="s">
        <v>688</v>
      </c>
      <c r="T2616" s="27"/>
      <c r="U2616" s="28">
        <v>46135</v>
      </c>
      <c r="X2616" s="27"/>
      <c r="Y2616" s="27"/>
      <c r="Z2616" s="29"/>
      <c r="AA2616" s="29">
        <v>0.60763888888888884</v>
      </c>
      <c r="AB2616" s="29">
        <v>0.68402777777777779</v>
      </c>
      <c r="AC2616" s="30">
        <v>46135</v>
      </c>
      <c r="AD2616" s="15" t="str">
        <f>IF(Tabla2[[#This Row],[HORA ENTREGA]]="DIRECTO","On time", IF(AA2616&lt;&gt;"",IF(Tabla2[[#This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16" s="15" t="str">
        <f>MID(Tabla2[[#This Row],[TIPO]],1,3)</f>
        <v xml:space="preserve">40 </v>
      </c>
      <c r="AF26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COMERCIAL SANDOVAL E HIJOS LTDA */ Cont: * mmau1469363*/ HR Entrega: *13:00* /Dirección: *SANTA ISABEL 370; LAMPA</v>
      </c>
      <c r="AG2616" s="38" t="str">
        <f>IFERROR(HYPERLINK("https://wa.me/"&amp;Tabla2[[#This Row],[CONTACTO]]&amp;"?text="&amp;Tabla2[[#This Row],[Mensaje]],"Enviar mensaje"),"")</f>
        <v>Enviar mensaje</v>
      </c>
      <c r="AH2616" s="15" t="str">
        <f>CONCATENATE(A2616,F2616)</f>
        <v>2615mmau1469363</v>
      </c>
      <c r="AI2616" s="15" t="str">
        <f>CONCATENATE("ENT-",A2616)</f>
        <v>ENT-2615</v>
      </c>
      <c r="AJ2616" s="15" t="str">
        <f>IF(Tabla2[[#This Row],[Op]]&lt;&gt;"","ENTREGA","")</f>
        <v>ENTREGA</v>
      </c>
      <c r="AK2616" s="40" t="str">
        <f>(Tabla2[[#This Row],[FECHA ENTREGA]]&amp;Tabla2[[#This Row],[HORA ENTREGA]])</f>
        <v>461350,541666666666667</v>
      </c>
      <c r="AL2616" s="34" t="str">
        <f>IFERROR(HYPERLINK("https://wa.me/"&amp;Tabla2[[#This Row],[CONTACTO]]&amp;"?text="&amp;Tabla2[[#This Row],[Mensaje]]),"")</f>
        <v>https://wa.me/56950104102?text=Hola!%0AServicio del día 23-04%0A *Cliente:* COMERCIAL SANDOVAL E HIJOS LTDA */ Cont: * mmau1469363*/ HR Entrega: *13:00* /Dirección: *SANTA ISABEL 370; LAMPA</v>
      </c>
    </row>
    <row r="2617" spans="1:38" s="15" customFormat="1" ht="16.5" customHeight="1" x14ac:dyDescent="0.2">
      <c r="A2617" s="15">
        <f>ROW(A2616)</f>
        <v>2616</v>
      </c>
      <c r="B2617" s="15">
        <f>IF(J2617=J2616,B2616+1,1)</f>
        <v>15</v>
      </c>
      <c r="C2617" s="15" t="s">
        <v>110</v>
      </c>
      <c r="D2617" s="25" t="s">
        <v>39</v>
      </c>
      <c r="E2617" s="27">
        <v>2028637</v>
      </c>
      <c r="F2617" s="27" t="s">
        <v>4075</v>
      </c>
      <c r="G2617" s="27" t="s">
        <v>3901</v>
      </c>
      <c r="H2617" s="27">
        <v>32800</v>
      </c>
      <c r="I2617" s="27" t="s">
        <v>42</v>
      </c>
      <c r="J2617" s="28">
        <v>46135</v>
      </c>
      <c r="K2617" s="26">
        <v>0.625</v>
      </c>
      <c r="L2617" s="26"/>
      <c r="M2617" s="27" t="s">
        <v>117</v>
      </c>
      <c r="N2617" s="25">
        <f>IFERROR(VLOOKUP(M2617,Data!$J$1:$K$58,2,0),"")</f>
        <v>56973887539</v>
      </c>
      <c r="O2617" s="27" t="s">
        <v>4076</v>
      </c>
      <c r="P2617" s="27"/>
      <c r="Q2617" s="27" t="s">
        <v>113</v>
      </c>
      <c r="R2617" s="27" t="s">
        <v>218</v>
      </c>
      <c r="S2617" s="27" t="s">
        <v>117</v>
      </c>
      <c r="T2617" s="27"/>
      <c r="U2617" s="28">
        <v>46136</v>
      </c>
      <c r="X2617" s="27"/>
      <c r="Y2617" s="27"/>
      <c r="Z2617" s="29"/>
      <c r="AA2617" s="29">
        <v>0.73611111111111116</v>
      </c>
      <c r="AB2617" s="29">
        <v>0.79513888888888884</v>
      </c>
      <c r="AC2617" s="30">
        <v>46135</v>
      </c>
      <c r="AD2617" s="15" t="str">
        <f>IF(Tabla2[[#This Row],[HORA ENTREGA]]="DIRECTO","On time", IF(AA2617&lt;&gt;"",IF(Tabla2[[#This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17" s="15" t="str">
        <f>MID(Tabla2[[#This Row],[TIPO]],1,3)</f>
        <v xml:space="preserve">40 </v>
      </c>
      <c r="AF26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COMERCIAL SANDOVAL E HIJOS LTDA */ Cont: * mmau1471360*/ HR Entrega: *15:00* /Dirección: *SANTA ISABEL 370; LAMPA</v>
      </c>
      <c r="AG2617" s="38" t="str">
        <f>IFERROR(HYPERLINK("https://wa.me/"&amp;Tabla2[[#This Row],[CONTACTO]]&amp;"?text="&amp;Tabla2[[#This Row],[Mensaje]],"Enviar mensaje"),"")</f>
        <v>Enviar mensaje</v>
      </c>
      <c r="AH2617" s="15" t="str">
        <f>CONCATENATE(A2617,F2617)</f>
        <v>2616mmau1471360</v>
      </c>
      <c r="AI2617" s="15" t="str">
        <f>CONCATENATE("ENT-",A2617)</f>
        <v>ENT-2616</v>
      </c>
      <c r="AJ2617" s="15" t="str">
        <f>IF(Tabla2[[#This Row],[Op]]&lt;&gt;"","ENTREGA","")</f>
        <v>ENTREGA</v>
      </c>
      <c r="AK2617" s="40" t="str">
        <f>(Tabla2[[#This Row],[FECHA ENTREGA]]&amp;Tabla2[[#This Row],[HORA ENTREGA]])</f>
        <v>461350,625</v>
      </c>
      <c r="AL2617" s="34" t="str">
        <f>IFERROR(HYPERLINK("https://wa.me/"&amp;Tabla2[[#This Row],[CONTACTO]]&amp;"?text="&amp;Tabla2[[#This Row],[Mensaje]]),"")</f>
        <v>https://wa.me/56973887539?text=Hola!%0AServicio del día 23-04%0A *Cliente:* COMERCIAL SANDOVAL E HIJOS LTDA */ Cont: * mmau1471360*/ HR Entrega: *15:00* /Dirección: *SANTA ISABEL 370; LAMPA</v>
      </c>
    </row>
    <row r="2618" spans="1:38" s="15" customFormat="1" ht="16.5" customHeight="1" x14ac:dyDescent="0.2">
      <c r="A2618" s="15">
        <f>ROW(A2617)</f>
        <v>2617</v>
      </c>
      <c r="B2618" s="15">
        <f>IF(J2618=J2617,B2617+1,1)</f>
        <v>16</v>
      </c>
      <c r="C2618" s="15" t="s">
        <v>288</v>
      </c>
      <c r="D2618" s="25" t="s">
        <v>39</v>
      </c>
      <c r="E2618" s="27">
        <v>103785</v>
      </c>
      <c r="F2618" s="27" t="s">
        <v>4077</v>
      </c>
      <c r="G2618" s="27" t="s">
        <v>54</v>
      </c>
      <c r="H2618" s="27">
        <v>23100</v>
      </c>
      <c r="I2618" s="27" t="s">
        <v>218</v>
      </c>
      <c r="J2618" s="28">
        <v>46135</v>
      </c>
      <c r="K2618" s="26">
        <v>0.45833333333333331</v>
      </c>
      <c r="L2618" s="26"/>
      <c r="M2618" s="27" t="s">
        <v>147</v>
      </c>
      <c r="N2618" s="25">
        <f>IFERROR(VLOOKUP(M2618,Data!$J$1:$K$58,2,0),"")</f>
        <v>56935532735</v>
      </c>
      <c r="O2618" s="27" t="s">
        <v>148</v>
      </c>
      <c r="P2618" s="27"/>
      <c r="Q2618" s="27" t="s">
        <v>3139</v>
      </c>
      <c r="R2618" s="27" t="s">
        <v>1587</v>
      </c>
      <c r="S2618" s="27" t="s">
        <v>147</v>
      </c>
      <c r="T2618" s="27"/>
      <c r="U2618" s="28">
        <v>46135</v>
      </c>
      <c r="X2618" s="27"/>
      <c r="Y2618" s="27"/>
      <c r="Z2618" s="29"/>
      <c r="AA2618" s="29">
        <v>0.4777777777777778</v>
      </c>
      <c r="AB2618" s="29">
        <v>0.68402777777777779</v>
      </c>
      <c r="AC2618" s="30">
        <v>46135</v>
      </c>
      <c r="AD2618" s="15" t="str">
        <f>IF(Tabla2[[#This Row],[HORA ENTREGA]]="DIRECTO","On time", IF(AA2618&lt;&gt;"",IF(Tabla2[[#This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18" s="15" t="str">
        <f>MID(Tabla2[[#This Row],[TIPO]],1,3)</f>
        <v xml:space="preserve">40 </v>
      </c>
      <c r="AF26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COMERCIAL SEA GARDEN SPA */ Cont: * SEGU9314697*/ HR Entrega: *11:00* /Dirección: *PEDRO JORQUERA 575, PUDAHUEL</v>
      </c>
      <c r="AG2618" s="38" t="str">
        <f>IFERROR(HYPERLINK("https://wa.me/"&amp;Tabla2[[#This Row],[CONTACTO]]&amp;"?text="&amp;Tabla2[[#This Row],[Mensaje]],"Enviar mensaje"),"")</f>
        <v>Enviar mensaje</v>
      </c>
      <c r="AH2618" s="15" t="str">
        <f>CONCATENATE(A2618,F2618)</f>
        <v>2617SEGU9314697</v>
      </c>
      <c r="AI2618" s="15" t="str">
        <f>CONCATENATE("ENT-",A2618)</f>
        <v>ENT-2617</v>
      </c>
      <c r="AJ2618" s="15" t="str">
        <f>IF(Tabla2[[#This Row],[Op]]&lt;&gt;"","ENTREGA","")</f>
        <v>ENTREGA</v>
      </c>
      <c r="AK2618" s="40" t="str">
        <f>(Tabla2[[#This Row],[FECHA ENTREGA]]&amp;Tabla2[[#This Row],[HORA ENTREGA]])</f>
        <v>461350,458333333333333</v>
      </c>
      <c r="AL2618" s="34" t="str">
        <f>IFERROR(HYPERLINK("https://wa.me/"&amp;Tabla2[[#This Row],[CONTACTO]]&amp;"?text="&amp;Tabla2[[#This Row],[Mensaje]]),"")</f>
        <v>https://wa.me/56935532735?text=Hola!%0AServicio del día 23-04%0A *Cliente:* COMERCIAL SEA GARDEN SPA */ Cont: * SEGU9314697*/ HR Entrega: *11:00* /Dirección: *PEDRO JORQUERA 575, PUDAHUEL</v>
      </c>
    </row>
    <row r="2619" spans="1:38" s="15" customFormat="1" ht="16.5" customHeight="1" x14ac:dyDescent="0.2">
      <c r="A2619" s="15">
        <f>ROW(A2618)</f>
        <v>2618</v>
      </c>
      <c r="B2619" s="15">
        <f>IF(J2619=J2618,B2618+1,1)</f>
        <v>17</v>
      </c>
      <c r="C2619" s="15" t="s">
        <v>166</v>
      </c>
      <c r="D2619" s="25" t="s">
        <v>39</v>
      </c>
      <c r="E2619" s="27">
        <v>883786</v>
      </c>
      <c r="F2619" s="27" t="s">
        <v>4078</v>
      </c>
      <c r="G2619" s="27" t="s">
        <v>41</v>
      </c>
      <c r="H2619" s="27">
        <v>28102</v>
      </c>
      <c r="I2619" s="27" t="s">
        <v>42</v>
      </c>
      <c r="J2619" s="28">
        <v>46135</v>
      </c>
      <c r="K2619" s="26">
        <v>0.45833333333333331</v>
      </c>
      <c r="L2619" s="26"/>
      <c r="M2619" s="27" t="s">
        <v>51</v>
      </c>
      <c r="N2619" s="25">
        <f>IFERROR(VLOOKUP(M2619,Data!$J$1:$K$58,2,0),"")</f>
        <v>56967256951</v>
      </c>
      <c r="O2619" s="27" t="s">
        <v>552</v>
      </c>
      <c r="P2619" s="27"/>
      <c r="Q2619" s="27" t="s">
        <v>3147</v>
      </c>
      <c r="R2619" s="27" t="s">
        <v>1747</v>
      </c>
      <c r="S2619" s="27" t="s">
        <v>51</v>
      </c>
      <c r="T2619" s="27"/>
      <c r="U2619" s="28">
        <v>46136</v>
      </c>
      <c r="X2619" s="27"/>
      <c r="Y2619" s="27"/>
      <c r="Z2619" s="29"/>
      <c r="AA2619" s="29">
        <v>0.6020833333333333</v>
      </c>
      <c r="AB2619" s="29">
        <v>0.73611111111111116</v>
      </c>
      <c r="AC2619" s="30">
        <v>46135</v>
      </c>
      <c r="AD2619" s="15" t="str">
        <f>IF(Tabla2[[#This Row],[HORA ENTREGA]]="DIRECTO","On time", IF(AA2619&lt;&gt;"",IF(Tabla2[[#This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19" s="15" t="str">
        <f>MID(Tabla2[[#This Row],[TIPO]],1,3)</f>
        <v xml:space="preserve">40 </v>
      </c>
      <c r="AF26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IMPORTADORA Y COMERCIALIZADORA BZ SPA */ Cont: * ONEU1143487*/ HR Entrega: *11:00* /Dirección: *PUERTO MADERO 9710, X36. PUDAHUEL. </v>
      </c>
      <c r="AG2619" s="38" t="str">
        <f>IFERROR(HYPERLINK("https://wa.me/"&amp;Tabla2[[#This Row],[CONTACTO]]&amp;"?text="&amp;Tabla2[[#This Row],[Mensaje]],"Enviar mensaje"),"")</f>
        <v>Enviar mensaje</v>
      </c>
      <c r="AH2619" s="15" t="str">
        <f>CONCATENATE(A2619,F2619)</f>
        <v>2618ONEU1143487</v>
      </c>
      <c r="AI2619" s="15" t="str">
        <f>CONCATENATE("ENT-",A2619)</f>
        <v>ENT-2618</v>
      </c>
      <c r="AJ2619" s="15" t="str">
        <f>IF(Tabla2[[#This Row],[Op]]&lt;&gt;"","ENTREGA","")</f>
        <v>ENTREGA</v>
      </c>
      <c r="AK2619" s="40" t="str">
        <f>(Tabla2[[#This Row],[FECHA ENTREGA]]&amp;Tabla2[[#This Row],[HORA ENTREGA]])</f>
        <v>461350,458333333333333</v>
      </c>
      <c r="AL2619" s="34" t="str">
        <f>IFERROR(HYPERLINK("https://wa.me/"&amp;Tabla2[[#This Row],[CONTACTO]]&amp;"?text="&amp;Tabla2[[#This Row],[Mensaje]]),"")</f>
        <v>https://wa.me/56967256951?text=Hola!%0AServicio del día 23-04%0A *Cliente:* IMPORTADORA Y COMERCIALIZADORA BZ SPA */ Cont: * ONEU1143487*/ HR Entrega: *11:00* /Dirección: *PUERTO MADERO 9710, X36. PUDAHUEL. </v>
      </c>
    </row>
    <row r="2620" spans="1:38" s="15" customFormat="1" ht="16.5" customHeight="1" x14ac:dyDescent="0.2">
      <c r="A2620" s="15">
        <f>ROW(A2619)</f>
        <v>2619</v>
      </c>
      <c r="B2620" s="15">
        <f>IF(J2620=J2619,B2619+1,1)</f>
        <v>18</v>
      </c>
      <c r="C2620" s="15" t="s">
        <v>166</v>
      </c>
      <c r="D2620" s="25" t="s">
        <v>39</v>
      </c>
      <c r="E2620" s="27">
        <v>883784</v>
      </c>
      <c r="F2620" s="27" t="s">
        <v>4079</v>
      </c>
      <c r="G2620" s="27" t="s">
        <v>41</v>
      </c>
      <c r="H2620" s="27">
        <v>17615</v>
      </c>
      <c r="I2620" s="27" t="s">
        <v>42</v>
      </c>
      <c r="J2620" s="28">
        <v>46135</v>
      </c>
      <c r="K2620" s="26">
        <v>0.5</v>
      </c>
      <c r="L2620" s="26"/>
      <c r="M2620" s="27" t="s">
        <v>971</v>
      </c>
      <c r="N2620" s="25">
        <f>IFERROR(VLOOKUP(M2620,Data!$J$1:$K$58,2,0),"")</f>
        <v>56999972473</v>
      </c>
      <c r="O2620" s="27" t="s">
        <v>348</v>
      </c>
      <c r="P2620" s="27"/>
      <c r="Q2620" s="27" t="s">
        <v>3147</v>
      </c>
      <c r="R2620" s="27" t="s">
        <v>1747</v>
      </c>
      <c r="S2620" s="27" t="s">
        <v>971</v>
      </c>
      <c r="T2620" s="27"/>
      <c r="U2620" s="28">
        <v>46135</v>
      </c>
      <c r="X2620" s="27"/>
      <c r="Y2620" s="27"/>
      <c r="Z2620" s="29"/>
      <c r="AA2620" s="29">
        <v>0.59722222222222221</v>
      </c>
      <c r="AB2620" s="29">
        <v>0.67708333333333337</v>
      </c>
      <c r="AC2620" s="30">
        <v>46135</v>
      </c>
      <c r="AD2620" s="15" t="str">
        <f>IF(Tabla2[[#This Row],[HORA ENTREGA]]="DIRECTO","On time", IF(AA2620&lt;&gt;"",IF(Tabla2[[#This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20" s="15" t="str">
        <f>MID(Tabla2[[#This Row],[TIPO]],1,3)</f>
        <v xml:space="preserve">40 </v>
      </c>
      <c r="AF26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IMPORTADORA Y COMERCIALIZADORA BZ SPA */ Cont: * ONEU6237104*/ HR Entrega: *12:00* /Dirección: *PUERTO MADERO 9710, X36. PUDAHUEL. </v>
      </c>
      <c r="AG2620" s="38" t="str">
        <f>IFERROR(HYPERLINK("https://wa.me/"&amp;Tabla2[[#This Row],[CONTACTO]]&amp;"?text="&amp;Tabla2[[#This Row],[Mensaje]],"Enviar mensaje"),"")</f>
        <v>Enviar mensaje</v>
      </c>
      <c r="AH2620" s="15" t="str">
        <f>CONCATENATE(A2620,F2620)</f>
        <v>2619ONEU6237104</v>
      </c>
      <c r="AI2620" s="15" t="str">
        <f>CONCATENATE("ENT-",A2620)</f>
        <v>ENT-2619</v>
      </c>
      <c r="AJ2620" s="15" t="str">
        <f>IF(Tabla2[[#This Row],[Op]]&lt;&gt;"","ENTREGA","")</f>
        <v>ENTREGA</v>
      </c>
      <c r="AK2620" s="40" t="str">
        <f>(Tabla2[[#This Row],[FECHA ENTREGA]]&amp;Tabla2[[#This Row],[HORA ENTREGA]])</f>
        <v>461350,5</v>
      </c>
      <c r="AL2620" s="34" t="str">
        <f>IFERROR(HYPERLINK("https://wa.me/"&amp;Tabla2[[#This Row],[CONTACTO]]&amp;"?text="&amp;Tabla2[[#This Row],[Mensaje]]),"")</f>
        <v>https://wa.me/56999972473?text=Hola!%0AServicio del día 23-04%0A *Cliente:* IMPORTADORA Y COMERCIALIZADORA BZ SPA */ Cont: * ONEU6237104*/ HR Entrega: *12:00* /Dirección: *PUERTO MADERO 9710, X36. PUDAHUEL. </v>
      </c>
    </row>
    <row r="2621" spans="1:38" s="15" customFormat="1" ht="16.5" customHeight="1" x14ac:dyDescent="0.2">
      <c r="A2621" s="15">
        <f>ROW(A2620)</f>
        <v>2620</v>
      </c>
      <c r="B2621" s="15">
        <f>IF(J2621=J2620,B2620+1,1)</f>
        <v>19</v>
      </c>
      <c r="C2621" s="15" t="s">
        <v>178</v>
      </c>
      <c r="D2621" s="25" t="s">
        <v>39</v>
      </c>
      <c r="E2621" s="27">
        <v>883820</v>
      </c>
      <c r="F2621" s="27" t="s">
        <v>4080</v>
      </c>
      <c r="G2621" s="27" t="s">
        <v>41</v>
      </c>
      <c r="H2621" s="27">
        <v>25200</v>
      </c>
      <c r="I2621" s="27" t="s">
        <v>42</v>
      </c>
      <c r="J2621" s="28">
        <v>46135</v>
      </c>
      <c r="K2621" s="26">
        <v>0.33333333333333331</v>
      </c>
      <c r="L2621" s="26"/>
      <c r="M2621" s="27" t="s">
        <v>112</v>
      </c>
      <c r="N2621" s="25">
        <f>IFERROR(VLOOKUP(M2621,Data!$J$1:$K$58,2,0),"")</f>
        <v>56990025702</v>
      </c>
      <c r="O2621" s="27" t="s">
        <v>61</v>
      </c>
      <c r="P2621" s="27"/>
      <c r="Q2621" s="27" t="s">
        <v>1003</v>
      </c>
      <c r="R2621" s="27" t="s">
        <v>69</v>
      </c>
      <c r="S2621" s="27" t="s">
        <v>112</v>
      </c>
      <c r="T2621" s="27"/>
      <c r="U2621" s="28">
        <v>46135</v>
      </c>
      <c r="X2621" s="27"/>
      <c r="Y2621" s="27"/>
      <c r="Z2621" s="29"/>
      <c r="AA2621" s="29">
        <v>0.3125</v>
      </c>
      <c r="AB2621" s="29">
        <v>0.67708333333333337</v>
      </c>
      <c r="AC2621" s="30">
        <v>46135</v>
      </c>
      <c r="AD2621" s="15" t="str">
        <f>IF(Tabla2[[#This Row],[HORA ENTREGA]]="DIRECTO","On time", IF(AA2621&lt;&gt;"",IF(Tabla2[[#This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21" s="15" t="str">
        <f>MID(Tabla2[[#This Row],[TIPO]],1,3)</f>
        <v xml:space="preserve">40 </v>
      </c>
      <c r="AF26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INVERSIERRA S A */ Cont: * OOCU9831623*/ HR Entrega: *08:00* /Dirección: *AVENIDA PEDRO FONTOBA 6350, HUECHURABA</v>
      </c>
      <c r="AG2621" s="38" t="str">
        <f>IFERROR(HYPERLINK("https://wa.me/"&amp;Tabla2[[#This Row],[CONTACTO]]&amp;"?text="&amp;Tabla2[[#This Row],[Mensaje]],"Enviar mensaje"),"")</f>
        <v>Enviar mensaje</v>
      </c>
      <c r="AH2621" s="15" t="str">
        <f>CONCATENATE(A2621,F2621)</f>
        <v>2620OOCU9831623</v>
      </c>
      <c r="AI2621" s="15" t="str">
        <f>CONCATENATE("ENT-",A2621)</f>
        <v>ENT-2620</v>
      </c>
      <c r="AJ2621" s="15" t="str">
        <f>IF(Tabla2[[#This Row],[Op]]&lt;&gt;"","ENTREGA","")</f>
        <v>ENTREGA</v>
      </c>
      <c r="AK2621" s="40" t="str">
        <f>(Tabla2[[#This Row],[FECHA ENTREGA]]&amp;Tabla2[[#This Row],[HORA ENTREGA]])</f>
        <v>461350,333333333333333</v>
      </c>
      <c r="AL2621" s="34" t="str">
        <f>IFERROR(HYPERLINK("https://wa.me/"&amp;Tabla2[[#This Row],[CONTACTO]]&amp;"?text="&amp;Tabla2[[#This Row],[Mensaje]]),"")</f>
        <v>https://wa.me/56990025702?text=Hola!%0AServicio del día 23-04%0A *Cliente:* INVERSIERRA S A */ Cont: * OOCU9831623*/ HR Entrega: *08:00* /Dirección: *AVENIDA PEDRO FONTOBA 6350, HUECHURABA</v>
      </c>
    </row>
    <row r="2622" spans="1:38" s="15" customFormat="1" ht="16.5" customHeight="1" x14ac:dyDescent="0.2">
      <c r="A2622" s="15">
        <f>ROW(A2621)</f>
        <v>2621</v>
      </c>
      <c r="B2622" s="15">
        <f>IF(J2622=J2621,B2621+1,1)</f>
        <v>20</v>
      </c>
      <c r="C2622" s="15" t="s">
        <v>500</v>
      </c>
      <c r="D2622" s="25" t="s">
        <v>39</v>
      </c>
      <c r="E2622" s="27">
        <v>303659</v>
      </c>
      <c r="F2622" s="27" t="s">
        <v>4081</v>
      </c>
      <c r="G2622" s="27" t="s">
        <v>64</v>
      </c>
      <c r="H2622" s="27">
        <v>25260</v>
      </c>
      <c r="I2622" s="27" t="s">
        <v>4082</v>
      </c>
      <c r="J2622" s="28">
        <v>46135</v>
      </c>
      <c r="K2622" s="26">
        <v>0.33333333333333331</v>
      </c>
      <c r="L2622" s="26"/>
      <c r="M2622" s="27" t="s">
        <v>66</v>
      </c>
      <c r="N2622" s="25">
        <f>IFERROR(VLOOKUP(M2622,Data!$J$1:$K$58,2,0),"")</f>
        <v>56993389870</v>
      </c>
      <c r="O2622" s="27" t="s">
        <v>67</v>
      </c>
      <c r="P2622" s="27"/>
      <c r="Q2622" s="27" t="s">
        <v>502</v>
      </c>
      <c r="R2622" s="27" t="s">
        <v>74</v>
      </c>
      <c r="S2622" s="27" t="s">
        <v>66</v>
      </c>
      <c r="T2622" s="27"/>
      <c r="U2622" s="28">
        <v>46135</v>
      </c>
      <c r="X2622" s="27"/>
      <c r="Y2622" s="27"/>
      <c r="Z2622" s="29"/>
      <c r="AA2622" s="29">
        <v>0.50347222222222221</v>
      </c>
      <c r="AB2622" s="29">
        <v>0.55555555555555558</v>
      </c>
      <c r="AC2622" s="30">
        <v>46135</v>
      </c>
      <c r="AD2622" s="15" t="str">
        <f>IF(Tabla2[[#This Row],[HORA ENTREGA]]="DIRECTO","On time", IF(AA2622&lt;&gt;"",IF(Tabla2[[#This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22" s="15" t="str">
        <f>MID(Tabla2[[#This Row],[TIPO]],1,3)</f>
        <v xml:space="preserve">20 </v>
      </c>
      <c r="AF26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MOLYMETNOS S.A. */ Cont: * MSDU1775610*/ HR Entrega: *08:00* /Dirección: *CAMINO NOS A LOS MORROS 590, SAN BERNARDO</v>
      </c>
      <c r="AG2622" s="38" t="str">
        <f>IFERROR(HYPERLINK("https://wa.me/"&amp;Tabla2[[#This Row],[CONTACTO]]&amp;"?text="&amp;Tabla2[[#This Row],[Mensaje]],"Enviar mensaje"),"")</f>
        <v>Enviar mensaje</v>
      </c>
      <c r="AH2622" s="15" t="str">
        <f>CONCATENATE(A2622,F2622)</f>
        <v>2621MSDU1775610</v>
      </c>
      <c r="AI2622" s="15" t="str">
        <f>CONCATENATE("ENT-",A2622)</f>
        <v>ENT-2621</v>
      </c>
      <c r="AJ2622" s="15" t="str">
        <f>IF(Tabla2[[#This Row],[Op]]&lt;&gt;"","ENTREGA","")</f>
        <v>ENTREGA</v>
      </c>
      <c r="AK2622" s="40" t="str">
        <f>(Tabla2[[#This Row],[FECHA ENTREGA]]&amp;Tabla2[[#This Row],[HORA ENTREGA]])</f>
        <v>461350,333333333333333</v>
      </c>
      <c r="AL2622" s="34" t="str">
        <f>IFERROR(HYPERLINK("https://wa.me/"&amp;Tabla2[[#This Row],[CONTACTO]]&amp;"?text="&amp;Tabla2[[#This Row],[Mensaje]]),"")</f>
        <v>https://wa.me/56993389870?text=Hola!%0AServicio del día 23-04%0A *Cliente:* MOLYMETNOS S.A. */ Cont: * MSDU1775610*/ HR Entrega: *08:00* /Dirección: *CAMINO NOS A LOS MORROS 590, SAN BERNARDO</v>
      </c>
    </row>
    <row r="2623" spans="1:38" s="15" customFormat="1" ht="16.5" customHeight="1" x14ac:dyDescent="0.2">
      <c r="A2623" s="15">
        <f>ROW(A2622)</f>
        <v>2622</v>
      </c>
      <c r="B2623" s="15">
        <f>IF(J2623=J2622,B2622+1,1)</f>
        <v>21</v>
      </c>
      <c r="C2623" s="15" t="s">
        <v>500</v>
      </c>
      <c r="D2623" s="25" t="s">
        <v>39</v>
      </c>
      <c r="E2623" s="27">
        <v>303659</v>
      </c>
      <c r="F2623" s="27" t="s">
        <v>4083</v>
      </c>
      <c r="G2623" s="27" t="s">
        <v>64</v>
      </c>
      <c r="H2623" s="27">
        <v>25260</v>
      </c>
      <c r="I2623" s="27" t="s">
        <v>4084</v>
      </c>
      <c r="J2623" s="28">
        <v>46135</v>
      </c>
      <c r="K2623" s="26">
        <v>0.34375</v>
      </c>
      <c r="L2623" s="26" t="s">
        <v>4085</v>
      </c>
      <c r="M2623" s="27" t="s">
        <v>199</v>
      </c>
      <c r="N2623" s="25">
        <f>IFERROR(VLOOKUP(M2623,Data!$J$1:$K$58,2,0),"")</f>
        <v>56975315726</v>
      </c>
      <c r="O2623" s="27" t="s">
        <v>200</v>
      </c>
      <c r="P2623" s="27"/>
      <c r="Q2623" s="27" t="s">
        <v>502</v>
      </c>
      <c r="R2623" s="27" t="s">
        <v>74</v>
      </c>
      <c r="S2623" s="27" t="s">
        <v>3345</v>
      </c>
      <c r="T2623" s="27"/>
      <c r="U2623" s="28">
        <v>46135</v>
      </c>
      <c r="X2623" s="27"/>
      <c r="Y2623" s="27"/>
      <c r="Z2623" s="29"/>
      <c r="AA2623" s="29">
        <v>0.4375</v>
      </c>
      <c r="AB2623" s="29">
        <v>0.53472222222222221</v>
      </c>
      <c r="AC2623" s="30">
        <v>46135</v>
      </c>
      <c r="AD2623" s="15" t="str">
        <f>IF(Tabla2[[#This Row],[HORA ENTREGA]]="DIRECTO","On time", IF(AA2623&lt;&gt;"",IF(Tabla2[[#This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23" s="15" t="str">
        <f>MID(Tabla2[[#This Row],[TIPO]],1,3)</f>
        <v xml:space="preserve">20 </v>
      </c>
      <c r="AF26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MOLYMETNOS S.A. */ Cont: * MEDU2528514*/ HR Entrega: *08:15* /Dirección: *CAMINO NOS A LOS MORROS 590, SAN BERNARDO</v>
      </c>
      <c r="AG2623" s="38" t="str">
        <f>IFERROR(HYPERLINK("https://wa.me/"&amp;Tabla2[[#This Row],[CONTACTO]]&amp;"?text="&amp;Tabla2[[#This Row],[Mensaje]],"Enviar mensaje"),"")</f>
        <v>Enviar mensaje</v>
      </c>
      <c r="AH2623" s="15" t="str">
        <f>CONCATENATE(A2623,F2623)</f>
        <v>2622MEDU2528514</v>
      </c>
      <c r="AI2623" s="15" t="str">
        <f>CONCATENATE("ENT-",A2623)</f>
        <v>ENT-2622</v>
      </c>
      <c r="AJ2623" s="15" t="str">
        <f>IF(Tabla2[[#This Row],[Op]]&lt;&gt;"","ENTREGA","")</f>
        <v>ENTREGA</v>
      </c>
      <c r="AK2623" s="40" t="str">
        <f>(Tabla2[[#This Row],[FECHA ENTREGA]]&amp;Tabla2[[#This Row],[HORA ENTREGA]])</f>
        <v>461350,34375</v>
      </c>
      <c r="AL2623" s="34" t="str">
        <f>IFERROR(HYPERLINK("https://wa.me/"&amp;Tabla2[[#This Row],[CONTACTO]]&amp;"?text="&amp;Tabla2[[#This Row],[Mensaje]]),"")</f>
        <v>https://wa.me/56975315726?text=Hola!%0AServicio del día 23-04%0A *Cliente:* MOLYMETNOS S.A. */ Cont: * MEDU2528514*/ HR Entrega: *08:15* /Dirección: *CAMINO NOS A LOS MORROS 590, SAN BERNARDO</v>
      </c>
    </row>
    <row r="2624" spans="1:38" s="15" customFormat="1" ht="16.5" customHeight="1" x14ac:dyDescent="0.2">
      <c r="A2624" s="15">
        <f>ROW(A2623)</f>
        <v>2623</v>
      </c>
      <c r="B2624" s="15">
        <f>IF(J2624=J2623,B2623+1,1)</f>
        <v>22</v>
      </c>
      <c r="C2624" s="15" t="s">
        <v>916</v>
      </c>
      <c r="D2624" s="25" t="s">
        <v>39</v>
      </c>
      <c r="E2624" s="27">
        <v>68311</v>
      </c>
      <c r="F2624" s="27" t="s">
        <v>4086</v>
      </c>
      <c r="G2624" s="27" t="s">
        <v>41</v>
      </c>
      <c r="H2624" s="27">
        <v>5612</v>
      </c>
      <c r="I2624" s="27" t="s">
        <v>42</v>
      </c>
      <c r="J2624" s="28">
        <v>46135</v>
      </c>
      <c r="K2624" s="26">
        <v>0.5</v>
      </c>
      <c r="L2624" s="26"/>
      <c r="M2624" s="27" t="s">
        <v>308</v>
      </c>
      <c r="N2624" s="25">
        <f>IFERROR(VLOOKUP(M2624,Data!$J$1:$K$58,2,0),"")</f>
        <v>56966631737</v>
      </c>
      <c r="O2624" s="27" t="s">
        <v>4087</v>
      </c>
      <c r="P2624" s="27"/>
      <c r="Q2624" s="27" t="s">
        <v>171</v>
      </c>
      <c r="R2624" s="27" t="s">
        <v>280</v>
      </c>
      <c r="S2624" s="27" t="s">
        <v>117</v>
      </c>
      <c r="T2624" s="27"/>
      <c r="U2624" s="28">
        <v>46136</v>
      </c>
      <c r="X2624" s="27" t="s">
        <v>171</v>
      </c>
      <c r="Y2624" s="27"/>
      <c r="Z2624" s="29"/>
      <c r="AA2624" s="29"/>
      <c r="AB2624" s="29"/>
      <c r="AC2624" s="30"/>
      <c r="AD2624" s="15" t="str">
        <f>IF(Tabla2[[#This Row],[HORA ENTREGA]]="DIRECTO","On time", IF(AA2624&lt;&gt;"",IF(Tabla2[[#This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624" s="15" t="str">
        <f>MID(Tabla2[[#This Row],[TIPO]],1,3)</f>
        <v xml:space="preserve">40 </v>
      </c>
      <c r="AF26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MOTOR DOO CHILE LTDA */ Cont: * ONEU5937926*/ HR Entrega: *12:00* /Dirección: *MAIPU</v>
      </c>
      <c r="AG2624" s="38" t="str">
        <f>IFERROR(HYPERLINK("https://wa.me/"&amp;Tabla2[[#This Row],[CONTACTO]]&amp;"?text="&amp;Tabla2[[#This Row],[Mensaje]],"Enviar mensaje"),"")</f>
        <v>Enviar mensaje</v>
      </c>
      <c r="AH2624" s="15" t="str">
        <f>CONCATENATE(A2624,F2624)</f>
        <v>2623ONEU5937926</v>
      </c>
      <c r="AI2624" s="15" t="str">
        <f>CONCATENATE("ENT-",A2624)</f>
        <v>ENT-2623</v>
      </c>
      <c r="AJ2624" s="15" t="str">
        <f>IF(Tabla2[[#This Row],[Op]]&lt;&gt;"","ENTREGA","")</f>
        <v>ENTREGA</v>
      </c>
      <c r="AK2624" s="40" t="str">
        <f>(Tabla2[[#This Row],[FECHA ENTREGA]]&amp;Tabla2[[#This Row],[HORA ENTREGA]])</f>
        <v>461350,5</v>
      </c>
      <c r="AL2624" s="34" t="str">
        <f>IFERROR(HYPERLINK("https://wa.me/"&amp;Tabla2[[#This Row],[CONTACTO]]&amp;"?text="&amp;Tabla2[[#This Row],[Mensaje]]),"")</f>
        <v>https://wa.me/56966631737?text=Hola!%0AServicio del día 23-04%0A *Cliente:* MOTOR DOO CHILE LTDA */ Cont: * ONEU5937926*/ HR Entrega: *12:00* /Dirección: *MAIPU</v>
      </c>
    </row>
    <row r="2625" spans="1:38" s="15" customFormat="1" ht="16.5" customHeight="1" x14ac:dyDescent="0.2">
      <c r="A2625" s="15">
        <f>ROW(A2624)</f>
        <v>2624</v>
      </c>
      <c r="B2625" s="15">
        <f>IF(J2625=J2624,B2624+1,1)</f>
        <v>23</v>
      </c>
      <c r="C2625" s="15" t="s">
        <v>653</v>
      </c>
      <c r="D2625" s="25" t="s">
        <v>39</v>
      </c>
      <c r="E2625" s="27">
        <v>303851</v>
      </c>
      <c r="F2625" s="27" t="s">
        <v>4088</v>
      </c>
      <c r="G2625" s="27" t="s">
        <v>41</v>
      </c>
      <c r="H2625" s="27">
        <v>14391</v>
      </c>
      <c r="I2625" s="27" t="s">
        <v>4089</v>
      </c>
      <c r="J2625" s="28">
        <v>46135</v>
      </c>
      <c r="K2625" s="26">
        <v>0.33333333333333331</v>
      </c>
      <c r="L2625" s="26"/>
      <c r="M2625" s="27" t="s">
        <v>45</v>
      </c>
      <c r="N2625" s="25">
        <f>IFERROR(VLOOKUP(M2625,Data!$J$1:$K$58,2,0),"")</f>
        <v>56950981572</v>
      </c>
      <c r="O2625" s="27" t="s">
        <v>46</v>
      </c>
      <c r="P2625" s="27"/>
      <c r="Q2625" s="27" t="s">
        <v>656</v>
      </c>
      <c r="R2625" s="27" t="s">
        <v>69</v>
      </c>
      <c r="S2625" s="27" t="s">
        <v>3266</v>
      </c>
      <c r="T2625" s="27"/>
      <c r="U2625" s="28">
        <v>46135</v>
      </c>
      <c r="X2625" s="27"/>
      <c r="Y2625" s="27"/>
      <c r="Z2625" s="29"/>
      <c r="AA2625" s="29">
        <v>0.3263888888888889</v>
      </c>
      <c r="AB2625" s="29">
        <v>0.49305555555555558</v>
      </c>
      <c r="AC2625" s="30">
        <v>46135</v>
      </c>
      <c r="AD2625" s="15" t="str">
        <f>IF(Tabla2[[#This Row],[HORA ENTREGA]]="DIRECTO","On time", IF(AA2625&lt;&gt;"",IF(Tabla2[[#This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25" s="15" t="str">
        <f>MID(Tabla2[[#This Row],[TIPO]],1,3)</f>
        <v xml:space="preserve">40 </v>
      </c>
      <c r="AF26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NEREUS SPA */ Cont: * FFAU2791428*/ HR Entrega: *08:00* /Dirección: *AV EL VENTISQUERO 1204, RENCA</v>
      </c>
      <c r="AG2625" s="38" t="str">
        <f>IFERROR(HYPERLINK("https://wa.me/"&amp;Tabla2[[#This Row],[CONTACTO]]&amp;"?text="&amp;Tabla2[[#This Row],[Mensaje]],"Enviar mensaje"),"")</f>
        <v>Enviar mensaje</v>
      </c>
      <c r="AH2625" s="15" t="str">
        <f>CONCATENATE(A2625,F2625)</f>
        <v>2624FFAU2791428</v>
      </c>
      <c r="AI2625" s="15" t="str">
        <f>CONCATENATE("ENT-",A2625)</f>
        <v>ENT-2624</v>
      </c>
      <c r="AJ2625" s="15" t="str">
        <f>IF(Tabla2[[#This Row],[Op]]&lt;&gt;"","ENTREGA","")</f>
        <v>ENTREGA</v>
      </c>
      <c r="AK2625" s="40" t="str">
        <f>(Tabla2[[#This Row],[FECHA ENTREGA]]&amp;Tabla2[[#This Row],[HORA ENTREGA]])</f>
        <v>461350,333333333333333</v>
      </c>
      <c r="AL2625" s="34" t="str">
        <f>IFERROR(HYPERLINK("https://wa.me/"&amp;Tabla2[[#This Row],[CONTACTO]]&amp;"?text="&amp;Tabla2[[#This Row],[Mensaje]]),"")</f>
        <v>https://wa.me/56950981572?text=Hola!%0AServicio del día 23-04%0A *Cliente:* NEREUS SPA */ Cont: * FFAU2791428*/ HR Entrega: *08:00* /Dirección: *AV EL VENTISQUERO 1204, RENCA</v>
      </c>
    </row>
    <row r="2626" spans="1:38" s="15" customFormat="1" ht="16.5" customHeight="1" x14ac:dyDescent="0.2">
      <c r="A2626" s="15">
        <f>ROW(A2625)</f>
        <v>2625</v>
      </c>
      <c r="B2626" s="15">
        <f>IF(J2626=J2625,B2625+1,1)</f>
        <v>24</v>
      </c>
      <c r="C2626" s="15" t="s">
        <v>204</v>
      </c>
      <c r="D2626" s="25" t="s">
        <v>39</v>
      </c>
      <c r="E2626" s="27">
        <v>1192077</v>
      </c>
      <c r="F2626" s="27" t="s">
        <v>4090</v>
      </c>
      <c r="G2626" s="27" t="s">
        <v>64</v>
      </c>
      <c r="H2626" s="27">
        <v>20031</v>
      </c>
      <c r="I2626" s="27" t="s">
        <v>4091</v>
      </c>
      <c r="J2626" s="28">
        <v>46135</v>
      </c>
      <c r="K2626" s="26">
        <v>0.35416666666666669</v>
      </c>
      <c r="L2626" s="26"/>
      <c r="M2626" s="27" t="s">
        <v>211</v>
      </c>
      <c r="N2626" s="25">
        <f>IFERROR(VLOOKUP(M2626,Data!$J$1:$K$58,2,0),"")</f>
        <v>56961282379</v>
      </c>
      <c r="O2626" s="27" t="s">
        <v>212</v>
      </c>
      <c r="P2626" s="27"/>
      <c r="Q2626" s="27" t="s">
        <v>1999</v>
      </c>
      <c r="R2626" s="27" t="s">
        <v>1593</v>
      </c>
      <c r="S2626" s="27" t="s">
        <v>211</v>
      </c>
      <c r="T2626" s="27"/>
      <c r="U2626" s="28">
        <v>46135</v>
      </c>
      <c r="X2626" s="27"/>
      <c r="Y2626" s="27"/>
      <c r="Z2626" s="29"/>
      <c r="AA2626" s="29">
        <v>0.33680555555555558</v>
      </c>
      <c r="AB2626" s="29">
        <v>0.52777777777777779</v>
      </c>
      <c r="AC2626" s="30">
        <v>46135</v>
      </c>
      <c r="AD2626" s="15" t="str">
        <f>IF(Tabla2[[#This Row],[HORA ENTREGA]]="DIRECTO","On time", IF(AA2626&lt;&gt;"",IF(Tabla2[[#This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26" s="15" t="str">
        <f>MID(Tabla2[[#This Row],[TIPO]],1,3)</f>
        <v xml:space="preserve">20 </v>
      </c>
      <c r="AF26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OXIQUIM S A */ Cont: * MSNU3044527*/ HR Entrega: *08:30* /Dirección: *CAÑAVERAL 901, QUILICURA</v>
      </c>
      <c r="AG2626" s="38" t="str">
        <f>IFERROR(HYPERLINK("https://wa.me/"&amp;Tabla2[[#This Row],[CONTACTO]]&amp;"?text="&amp;Tabla2[[#This Row],[Mensaje]],"Enviar mensaje"),"")</f>
        <v>Enviar mensaje</v>
      </c>
      <c r="AH2626" s="15" t="str">
        <f>CONCATENATE(A2626,F2626)</f>
        <v>2625MSNU3044527</v>
      </c>
      <c r="AI2626" s="15" t="str">
        <f>CONCATENATE("ENT-",A2626)</f>
        <v>ENT-2625</v>
      </c>
      <c r="AJ2626" s="15" t="str">
        <f>IF(Tabla2[[#This Row],[Op]]&lt;&gt;"","ENTREGA","")</f>
        <v>ENTREGA</v>
      </c>
      <c r="AK2626" s="40" t="str">
        <f>(Tabla2[[#This Row],[FECHA ENTREGA]]&amp;Tabla2[[#This Row],[HORA ENTREGA]])</f>
        <v>461350,354166666666667</v>
      </c>
      <c r="AL2626" s="34" t="str">
        <f>IFERROR(HYPERLINK("https://wa.me/"&amp;Tabla2[[#This Row],[CONTACTO]]&amp;"?text="&amp;Tabla2[[#This Row],[Mensaje]]),"")</f>
        <v>https://wa.me/56961282379?text=Hola!%0AServicio del día 23-04%0A *Cliente:* OXIQUIM S A */ Cont: * MSNU3044527*/ HR Entrega: *08:30* /Dirección: *CAÑAVERAL 901, QUILICURA</v>
      </c>
    </row>
    <row r="2627" spans="1:38" s="15" customFormat="1" ht="16.5" customHeight="1" x14ac:dyDescent="0.2">
      <c r="A2627" s="15">
        <f>ROW(A2626)</f>
        <v>2626</v>
      </c>
      <c r="B2627" s="15">
        <f>IF(J2627=J2626,B2626+1,1)</f>
        <v>25</v>
      </c>
      <c r="C2627" s="15" t="s">
        <v>204</v>
      </c>
      <c r="D2627" s="25" t="s">
        <v>39</v>
      </c>
      <c r="E2627" s="27">
        <v>1188528</v>
      </c>
      <c r="F2627" s="27" t="s">
        <v>4092</v>
      </c>
      <c r="G2627" s="27" t="s">
        <v>41</v>
      </c>
      <c r="H2627" s="27">
        <v>15027</v>
      </c>
      <c r="I2627" s="27" t="s">
        <v>4093</v>
      </c>
      <c r="J2627" s="28">
        <v>46135</v>
      </c>
      <c r="K2627" s="26">
        <v>0.35416666666666669</v>
      </c>
      <c r="L2627" s="26"/>
      <c r="M2627" s="27" t="s">
        <v>77</v>
      </c>
      <c r="N2627" s="25">
        <f>IFERROR(VLOOKUP(M2627,Data!$J$1:$K$58,2,0),"")</f>
        <v>56967384794</v>
      </c>
      <c r="O2627" s="27" t="s">
        <v>78</v>
      </c>
      <c r="P2627" s="27"/>
      <c r="Q2627" s="27"/>
      <c r="R2627" s="27" t="s">
        <v>195</v>
      </c>
      <c r="S2627" s="27" t="s">
        <v>77</v>
      </c>
      <c r="T2627" s="27"/>
      <c r="U2627" s="28">
        <v>46135</v>
      </c>
      <c r="X2627" s="27"/>
      <c r="Y2627" s="27"/>
      <c r="Z2627" s="29"/>
      <c r="AA2627" s="29">
        <v>0.3263888888888889</v>
      </c>
      <c r="AB2627" s="29">
        <v>0.43263888888888891</v>
      </c>
      <c r="AC2627" s="30">
        <v>46135</v>
      </c>
      <c r="AD2627" s="15" t="str">
        <f>IF(Tabla2[[#This Row],[HORA ENTREGA]]="DIRECTO","On time", IF(AA2627&lt;&gt;"",IF(Tabla2[[#This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27" s="15" t="str">
        <f>MID(Tabla2[[#This Row],[TIPO]],1,3)</f>
        <v xml:space="preserve">40 </v>
      </c>
      <c r="AF26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OXIQUIM S A */ Cont: * UETU7664575*/ HR Entrega: *08:30* /Dirección: *</v>
      </c>
      <c r="AG2627" s="38" t="str">
        <f>IFERROR(HYPERLINK("https://wa.me/"&amp;Tabla2[[#This Row],[CONTACTO]]&amp;"?text="&amp;Tabla2[[#This Row],[Mensaje]],"Enviar mensaje"),"")</f>
        <v>Enviar mensaje</v>
      </c>
      <c r="AH2627" s="15" t="str">
        <f>CONCATENATE(A2627,F2627)</f>
        <v>2626UETU7664575</v>
      </c>
      <c r="AI2627" s="15" t="str">
        <f>CONCATENATE("ENT-",A2627)</f>
        <v>ENT-2626</v>
      </c>
      <c r="AJ2627" s="15" t="str">
        <f>IF(Tabla2[[#This Row],[Op]]&lt;&gt;"","ENTREGA","")</f>
        <v>ENTREGA</v>
      </c>
      <c r="AK2627" s="40" t="str">
        <f>(Tabla2[[#This Row],[FECHA ENTREGA]]&amp;Tabla2[[#This Row],[HORA ENTREGA]])</f>
        <v>461350,354166666666667</v>
      </c>
      <c r="AL2627" s="34" t="str">
        <f>IFERROR(HYPERLINK("https://wa.me/"&amp;Tabla2[[#This Row],[CONTACTO]]&amp;"?text="&amp;Tabla2[[#This Row],[Mensaje]]),"")</f>
        <v>https://wa.me/56967384794?text=Hola!%0AServicio del día 23-04%0A *Cliente:* OXIQUIM S A */ Cont: * UETU7664575*/ HR Entrega: *08:30* /Dirección: *</v>
      </c>
    </row>
    <row r="2628" spans="1:38" s="15" customFormat="1" ht="16.5" customHeight="1" x14ac:dyDescent="0.2">
      <c r="A2628" s="15">
        <f>ROW(A2627)</f>
        <v>2627</v>
      </c>
      <c r="B2628" s="15">
        <f>IF(J2628=J2627,B2627+1,1)</f>
        <v>26</v>
      </c>
      <c r="C2628" s="15" t="s">
        <v>204</v>
      </c>
      <c r="D2628" s="25" t="s">
        <v>39</v>
      </c>
      <c r="E2628" s="27">
        <v>1191193</v>
      </c>
      <c r="F2628" s="27" t="s">
        <v>4094</v>
      </c>
      <c r="G2628" s="27" t="s">
        <v>41</v>
      </c>
      <c r="H2628" s="27">
        <v>27768</v>
      </c>
      <c r="I2628" s="27" t="s">
        <v>4095</v>
      </c>
      <c r="J2628" s="28">
        <v>46135</v>
      </c>
      <c r="K2628" s="26">
        <v>0.35416666666666669</v>
      </c>
      <c r="L2628" s="26"/>
      <c r="M2628" s="27"/>
      <c r="N2628" s="25" t="str">
        <f>IFERROR(VLOOKUP(M2628,Data!$J$1:$K$58,2,0),"")</f>
        <v/>
      </c>
      <c r="O2628" s="27" t="s">
        <v>3700</v>
      </c>
      <c r="P2628" s="27"/>
      <c r="Q2628" s="27"/>
      <c r="R2628" s="27" t="s">
        <v>1593</v>
      </c>
      <c r="S2628" s="27" t="s">
        <v>3125</v>
      </c>
      <c r="T2628" s="27"/>
      <c r="U2628" s="28">
        <v>46135</v>
      </c>
      <c r="X2628" s="27"/>
      <c r="Y2628" s="27"/>
      <c r="Z2628" s="29"/>
      <c r="AA2628" s="29">
        <v>0.33333333333333331</v>
      </c>
      <c r="AB2628" s="29">
        <v>0.46180555555555558</v>
      </c>
      <c r="AC2628" s="30">
        <v>46135</v>
      </c>
      <c r="AD2628" s="15" t="str">
        <f>IF(Tabla2[[#This Row],[HORA ENTREGA]]="DIRECTO","On time", IF(AA2628&lt;&gt;"",IF(Tabla2[[#This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28" s="15" t="str">
        <f>MID(Tabla2[[#This Row],[TIPO]],1,3)</f>
        <v xml:space="preserve">40 </v>
      </c>
      <c r="AF26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OXIQUIM S A */ Cont: * MSNU9285265*/ HR Entrega: *08:30* /Dirección: *</v>
      </c>
      <c r="AG2628" s="38" t="str">
        <f>IFERROR(HYPERLINK("https://wa.me/"&amp;Tabla2[[#This Row],[CONTACTO]]&amp;"?text="&amp;Tabla2[[#This Row],[Mensaje]],"Enviar mensaje"),"")</f>
        <v>Enviar mensaje</v>
      </c>
      <c r="AH2628" s="15" t="str">
        <f>CONCATENATE(A2628,F2628)</f>
        <v>2627MSNU9285265</v>
      </c>
      <c r="AI2628" s="15" t="str">
        <f>CONCATENATE("ENT-",A2628)</f>
        <v>ENT-2627</v>
      </c>
      <c r="AJ2628" s="15" t="str">
        <f>IF(Tabla2[[#This Row],[Op]]&lt;&gt;"","ENTREGA","")</f>
        <v>ENTREGA</v>
      </c>
      <c r="AK2628" s="40" t="str">
        <f>(Tabla2[[#This Row],[FECHA ENTREGA]]&amp;Tabla2[[#This Row],[HORA ENTREGA]])</f>
        <v>461350,354166666666667</v>
      </c>
      <c r="AL2628" s="34" t="str">
        <f>IFERROR(HYPERLINK("https://wa.me/"&amp;Tabla2[[#This Row],[CONTACTO]]&amp;"?text="&amp;Tabla2[[#This Row],[Mensaje]]),"")</f>
        <v>https://wa.me/?text=Hola!%0AServicio del día 23-04%0A *Cliente:* OXIQUIM S A */ Cont: * MSNU9285265*/ HR Entrega: *08:30* /Dirección: *</v>
      </c>
    </row>
    <row r="2629" spans="1:38" s="15" customFormat="1" ht="16.5" customHeight="1" x14ac:dyDescent="0.2">
      <c r="A2629" s="15">
        <f>ROW(A2628)</f>
        <v>2628</v>
      </c>
      <c r="B2629" s="15">
        <f>IF(J2629=J2628,B2628+1,1)</f>
        <v>27</v>
      </c>
      <c r="C2629" s="15" t="s">
        <v>204</v>
      </c>
      <c r="D2629" s="25" t="s">
        <v>39</v>
      </c>
      <c r="E2629" s="27">
        <v>1190606</v>
      </c>
      <c r="F2629" s="27" t="s">
        <v>4096</v>
      </c>
      <c r="G2629" s="27" t="s">
        <v>64</v>
      </c>
      <c r="H2629" s="27">
        <v>27108</v>
      </c>
      <c r="I2629" s="27" t="s">
        <v>42</v>
      </c>
      <c r="J2629" s="28">
        <v>46135</v>
      </c>
      <c r="K2629" s="26">
        <v>0.375</v>
      </c>
      <c r="L2629" s="26"/>
      <c r="M2629" s="27" t="s">
        <v>389</v>
      </c>
      <c r="N2629" s="25">
        <f>IFERROR(VLOOKUP(M2629,Data!$J$1:$K$58,2,0),"")</f>
        <v>56988336520</v>
      </c>
      <c r="O2629" s="27" t="s">
        <v>4097</v>
      </c>
      <c r="P2629" s="27"/>
      <c r="Q2629" s="27" t="s">
        <v>3929</v>
      </c>
      <c r="R2629" s="27" t="s">
        <v>3551</v>
      </c>
      <c r="S2629" s="27" t="s">
        <v>389</v>
      </c>
      <c r="T2629" s="27"/>
      <c r="U2629" s="28">
        <v>46135</v>
      </c>
      <c r="X2629" s="27"/>
      <c r="Y2629" s="27"/>
      <c r="Z2629" s="29"/>
      <c r="AA2629" s="29">
        <v>0.47916666666666669</v>
      </c>
      <c r="AB2629" s="29">
        <v>0.69791666666666663</v>
      </c>
      <c r="AC2629" s="30">
        <v>46135</v>
      </c>
      <c r="AD2629" s="15" t="str">
        <f>IF(Tabla2[[#This Row],[HORA ENTREGA]]="DIRECTO","On time", IF(AA2629&lt;&gt;"",IF(Tabla2[[#This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29" s="15" t="str">
        <f>MID(Tabla2[[#This Row],[TIPO]],1,3)</f>
        <v xml:space="preserve">20 </v>
      </c>
      <c r="AF26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OXIQUIM S A */ Cont: * TGBU2571895*/ HR Entrega: *09:00* /Dirección: *MEGALOGISTICA NOVICIADO - CAM. EL NOVICIADO 1107, LAMPA</v>
      </c>
      <c r="AG2629" s="38" t="str">
        <f>IFERROR(HYPERLINK("https://wa.me/"&amp;Tabla2[[#This Row],[CONTACTO]]&amp;"?text="&amp;Tabla2[[#This Row],[Mensaje]],"Enviar mensaje"),"")</f>
        <v>Enviar mensaje</v>
      </c>
      <c r="AH2629" s="15" t="str">
        <f>CONCATENATE(A2629,F2629)</f>
        <v>2628TGBU2571895</v>
      </c>
      <c r="AI2629" s="15" t="str">
        <f>CONCATENATE("ENT-",A2629)</f>
        <v>ENT-2628</v>
      </c>
      <c r="AJ2629" s="15" t="str">
        <f>IF(Tabla2[[#This Row],[Op]]&lt;&gt;"","ENTREGA","")</f>
        <v>ENTREGA</v>
      </c>
      <c r="AK2629" s="40" t="str">
        <f>(Tabla2[[#This Row],[FECHA ENTREGA]]&amp;Tabla2[[#This Row],[HORA ENTREGA]])</f>
        <v>461350,375</v>
      </c>
      <c r="AL2629" s="34" t="str">
        <f>IFERROR(HYPERLINK("https://wa.me/"&amp;Tabla2[[#This Row],[CONTACTO]]&amp;"?text="&amp;Tabla2[[#This Row],[Mensaje]]),"")</f>
        <v>https://wa.me/56988336520?text=Hola!%0AServicio del día 23-04%0A *Cliente:* OXIQUIM S A */ Cont: * TGBU2571895*/ HR Entrega: *09:00* /Dirección: *MEGALOGISTICA NOVICIADO - CAM. EL NOVICIADO 1107, LAMPA</v>
      </c>
    </row>
    <row r="2630" spans="1:38" s="15" customFormat="1" ht="16.5" customHeight="1" x14ac:dyDescent="0.2">
      <c r="A2630" s="15">
        <f>ROW(A2629)</f>
        <v>2629</v>
      </c>
      <c r="B2630" s="15">
        <f>IF(J2630=J2629,B2629+1,1)</f>
        <v>28</v>
      </c>
      <c r="C2630" s="15" t="s">
        <v>1554</v>
      </c>
      <c r="D2630" s="25" t="s">
        <v>39</v>
      </c>
      <c r="E2630" s="27">
        <v>189184</v>
      </c>
      <c r="F2630" s="27" t="s">
        <v>4098</v>
      </c>
      <c r="G2630" s="27" t="s">
        <v>41</v>
      </c>
      <c r="H2630" s="27">
        <v>28205</v>
      </c>
      <c r="I2630" s="27" t="s">
        <v>42</v>
      </c>
      <c r="J2630" s="28">
        <v>46135</v>
      </c>
      <c r="K2630" s="26">
        <v>0.33333333333333331</v>
      </c>
      <c r="L2630" s="26"/>
      <c r="M2630" s="27" t="s">
        <v>60</v>
      </c>
      <c r="N2630" s="25">
        <f>IFERROR(VLOOKUP(M2630,Data!$J$1:$K$58,2,0),"")</f>
        <v>56957438415</v>
      </c>
      <c r="O2630" s="27" t="s">
        <v>3676</v>
      </c>
      <c r="P2630" s="27"/>
      <c r="Q2630" s="27" t="s">
        <v>190</v>
      </c>
      <c r="R2630" s="27" t="s">
        <v>69</v>
      </c>
      <c r="S2630" s="27" t="s">
        <v>60</v>
      </c>
      <c r="T2630" s="27"/>
      <c r="U2630" s="28">
        <v>46135</v>
      </c>
      <c r="X2630" s="27"/>
      <c r="Y2630" s="27"/>
      <c r="Z2630" s="29"/>
      <c r="AA2630" s="29">
        <v>0.30555555555555558</v>
      </c>
      <c r="AB2630" s="29">
        <v>0.39930555555555558</v>
      </c>
      <c r="AC2630" s="30">
        <v>46135</v>
      </c>
      <c r="AD2630" s="15" t="str">
        <f>IF(Tabla2[[#This Row],[HORA ENTREGA]]="DIRECTO","On time", IF(AA2630&lt;&gt;"",IF(Tabla2[[#This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30" s="15" t="str">
        <f>MID(Tabla2[[#This Row],[TIPO]],1,3)</f>
        <v xml:space="preserve">40 </v>
      </c>
      <c r="AF26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23-04%0A *Cliente:* PETROQUIMICA DOW */ Cont: * HAMU2881668*/ HR Entrega: *08:00* /Dirección: *AV. MARTA OSSA RUIZ 601 (CAMINO CASAS VIEJAS); MAIPU </v>
      </c>
      <c r="AG2630" s="38" t="str">
        <f>IFERROR(HYPERLINK("https://wa.me/"&amp;Tabla2[[#This Row],[CONTACTO]]&amp;"?text="&amp;Tabla2[[#This Row],[Mensaje]],"Enviar mensaje"),"")</f>
        <v>Enviar mensaje</v>
      </c>
      <c r="AH2630" s="15" t="str">
        <f>CONCATENATE(A2630,F2630)</f>
        <v>2629HAMU2881668</v>
      </c>
      <c r="AI2630" s="15" t="str">
        <f>CONCATENATE("ENT-",A2630)</f>
        <v>ENT-2629</v>
      </c>
      <c r="AJ2630" s="15" t="str">
        <f>IF(Tabla2[[#This Row],[Op]]&lt;&gt;"","ENTREGA","")</f>
        <v>ENTREGA</v>
      </c>
      <c r="AK2630" s="40" t="str">
        <f>(Tabla2[[#This Row],[FECHA ENTREGA]]&amp;Tabla2[[#This Row],[HORA ENTREGA]])</f>
        <v>461350,333333333333333</v>
      </c>
      <c r="AL2630" s="34" t="str">
        <f>IFERROR(HYPERLINK("https://wa.me/"&amp;Tabla2[[#This Row],[CONTACTO]]&amp;"?text="&amp;Tabla2[[#This Row],[Mensaje]]),"")</f>
        <v xml:space="preserve">https://wa.me/56957438415?text=Hola!%0AServicio del día 23-04%0A *Cliente:* PETROQUIMICA DOW */ Cont: * HAMU2881668*/ HR Entrega: *08:00* /Dirección: *AV. MARTA OSSA RUIZ 601 (CAMINO CASAS VIEJAS); MAIPU </v>
      </c>
    </row>
    <row r="2631" spans="1:38" s="15" customFormat="1" ht="16.5" customHeight="1" x14ac:dyDescent="0.2">
      <c r="A2631" s="15">
        <f>ROW(A2630)</f>
        <v>2630</v>
      </c>
      <c r="B2631" s="15">
        <f>IF(J2631=J2630,B2630+1,1)</f>
        <v>29</v>
      </c>
      <c r="C2631" s="15" t="s">
        <v>1554</v>
      </c>
      <c r="D2631" s="25" t="s">
        <v>39</v>
      </c>
      <c r="E2631" s="27">
        <v>189228</v>
      </c>
      <c r="F2631" s="27" t="s">
        <v>4099</v>
      </c>
      <c r="G2631" s="27" t="s">
        <v>41</v>
      </c>
      <c r="H2631" s="27">
        <v>29271</v>
      </c>
      <c r="I2631" s="27" t="s">
        <v>42</v>
      </c>
      <c r="J2631" s="28">
        <v>46135</v>
      </c>
      <c r="K2631" s="26">
        <v>0.33333333333333331</v>
      </c>
      <c r="L2631" s="26"/>
      <c r="M2631" s="27" t="s">
        <v>953</v>
      </c>
      <c r="N2631" s="25">
        <f>IFERROR(VLOOKUP(M2631,Data!$J$1:$K$58,2,0),"")</f>
        <v>56967128754</v>
      </c>
      <c r="O2631" s="27" t="s">
        <v>3967</v>
      </c>
      <c r="P2631" s="27"/>
      <c r="Q2631" s="27" t="s">
        <v>190</v>
      </c>
      <c r="R2631" s="27" t="s">
        <v>74</v>
      </c>
      <c r="S2631" s="27" t="s">
        <v>953</v>
      </c>
      <c r="T2631" s="27"/>
      <c r="U2631" s="28">
        <v>46135</v>
      </c>
      <c r="X2631" s="27"/>
      <c r="Y2631" s="27"/>
      <c r="Z2631" s="29"/>
      <c r="AA2631" s="29">
        <v>0.4597222222222222</v>
      </c>
      <c r="AB2631" s="29">
        <v>0.52777777777777779</v>
      </c>
      <c r="AC2631" s="30">
        <v>46135</v>
      </c>
      <c r="AD2631" s="15" t="str">
        <f>IF(Tabla2[[#This Row],[HORA ENTREGA]]="DIRECTO","On time", IF(AA2631&lt;&gt;"",IF(Tabla2[[#This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31" s="15" t="str">
        <f>MID(Tabla2[[#This Row],[TIPO]],1,3)</f>
        <v xml:space="preserve">40 </v>
      </c>
      <c r="AF26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23-04%0A *Cliente:* PETROQUIMICA DOW */ Cont: * MSNU7865562*/ HR Entrega: *08:00* /Dirección: *AV. MARTA OSSA RUIZ 601 (CAMINO CASAS VIEJAS); MAIPU </v>
      </c>
      <c r="AG2631" s="38" t="str">
        <f>IFERROR(HYPERLINK("https://wa.me/"&amp;Tabla2[[#This Row],[CONTACTO]]&amp;"?text="&amp;Tabla2[[#This Row],[Mensaje]],"Enviar mensaje"),"")</f>
        <v>Enviar mensaje</v>
      </c>
      <c r="AH2631" s="15" t="str">
        <f>CONCATENATE(A2631,F2631)</f>
        <v>2630MSNU7865562</v>
      </c>
      <c r="AI2631" s="15" t="str">
        <f>CONCATENATE("ENT-",A2631)</f>
        <v>ENT-2630</v>
      </c>
      <c r="AJ2631" s="15" t="str">
        <f>IF(Tabla2[[#This Row],[Op]]&lt;&gt;"","ENTREGA","")</f>
        <v>ENTREGA</v>
      </c>
      <c r="AK2631" s="40" t="str">
        <f>(Tabla2[[#This Row],[FECHA ENTREGA]]&amp;Tabla2[[#This Row],[HORA ENTREGA]])</f>
        <v>461350,333333333333333</v>
      </c>
      <c r="AL2631" s="34" t="str">
        <f>IFERROR(HYPERLINK("https://wa.me/"&amp;Tabla2[[#This Row],[CONTACTO]]&amp;"?text="&amp;Tabla2[[#This Row],[Mensaje]]),"")</f>
        <v xml:space="preserve">https://wa.me/56967128754?text=Hola!%0AServicio del día 23-04%0A *Cliente:* PETROQUIMICA DOW */ Cont: * MSNU7865562*/ HR Entrega: *08:00* /Dirección: *AV. MARTA OSSA RUIZ 601 (CAMINO CASAS VIEJAS); MAIPU </v>
      </c>
    </row>
    <row r="2632" spans="1:38" s="15" customFormat="1" ht="16.5" customHeight="1" x14ac:dyDescent="0.2">
      <c r="A2632" s="15">
        <f>ROW(A2631)</f>
        <v>2631</v>
      </c>
      <c r="B2632" s="15">
        <f>IF(J2632=J2631,B2631+1,1)</f>
        <v>30</v>
      </c>
      <c r="C2632" s="15" t="s">
        <v>3160</v>
      </c>
      <c r="D2632" s="25" t="s">
        <v>39</v>
      </c>
      <c r="E2632" s="27"/>
      <c r="F2632" s="27" t="s">
        <v>4100</v>
      </c>
      <c r="G2632" s="27" t="s">
        <v>64</v>
      </c>
      <c r="H2632" s="27">
        <v>26800</v>
      </c>
      <c r="I2632" s="27" t="s">
        <v>42</v>
      </c>
      <c r="J2632" s="28">
        <v>46135</v>
      </c>
      <c r="K2632" s="26">
        <v>0.33333333333333331</v>
      </c>
      <c r="L2632" s="26"/>
      <c r="M2632" s="27" t="s">
        <v>347</v>
      </c>
      <c r="N2632" s="25">
        <f>IFERROR(VLOOKUP(M2632,Data!$J$1:$K$58,2,0),"")</f>
        <v>56976511010</v>
      </c>
      <c r="O2632" s="27" t="s">
        <v>4101</v>
      </c>
      <c r="P2632" s="27"/>
      <c r="Q2632" s="27" t="s">
        <v>3163</v>
      </c>
      <c r="R2632" s="27" t="s">
        <v>69</v>
      </c>
      <c r="S2632" s="27" t="s">
        <v>3101</v>
      </c>
      <c r="T2632" s="27"/>
      <c r="U2632" s="28">
        <v>46135</v>
      </c>
      <c r="X2632" s="27"/>
      <c r="Y2632" s="27"/>
      <c r="Z2632" s="29"/>
      <c r="AA2632" s="29">
        <v>0.3263888888888889</v>
      </c>
      <c r="AB2632" s="29">
        <v>0.38333333333333336</v>
      </c>
      <c r="AC2632" s="30">
        <v>46135</v>
      </c>
      <c r="AD2632" s="15" t="str">
        <f>IF(Tabla2[[#This Row],[HORA ENTREGA]]="DIRECTO","On time", IF(AA2632&lt;&gt;"",IF(Tabla2[[#This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32" s="15" t="str">
        <f>MID(Tabla2[[#This Row],[TIPO]],1,3)</f>
        <v xml:space="preserve">20 </v>
      </c>
      <c r="AF26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PRODALAM S.A. */ Cont: * TCEU7165547*/ HR Entrega: *08:00* /Dirección: *ALBERTO PEPPER 1610, RENCA.</v>
      </c>
      <c r="AG2632" s="38" t="str">
        <f>IFERROR(HYPERLINK("https://wa.me/"&amp;Tabla2[[#This Row],[CONTACTO]]&amp;"?text="&amp;Tabla2[[#This Row],[Mensaje]],"Enviar mensaje"),"")</f>
        <v>Enviar mensaje</v>
      </c>
      <c r="AH2632" s="15" t="str">
        <f>CONCATENATE(A2632,F2632)</f>
        <v>2631TCEU7165547</v>
      </c>
      <c r="AI2632" s="15" t="str">
        <f>CONCATENATE("ENT-",A2632)</f>
        <v>ENT-2631</v>
      </c>
      <c r="AJ2632" s="15" t="str">
        <f>IF(Tabla2[[#This Row],[Op]]&lt;&gt;"","ENTREGA","")</f>
        <v>ENTREGA</v>
      </c>
      <c r="AK2632" s="40" t="str">
        <f>(Tabla2[[#This Row],[FECHA ENTREGA]]&amp;Tabla2[[#This Row],[HORA ENTREGA]])</f>
        <v>461350,333333333333333</v>
      </c>
      <c r="AL2632" s="34" t="str">
        <f>IFERROR(HYPERLINK("https://wa.me/"&amp;Tabla2[[#This Row],[CONTACTO]]&amp;"?text="&amp;Tabla2[[#This Row],[Mensaje]]),"")</f>
        <v>https://wa.me/56976511010?text=Hola!%0AServicio del día 23-04%0A *Cliente:* PRODALAM S.A. */ Cont: * TCEU7165547*/ HR Entrega: *08:00* /Dirección: *ALBERTO PEPPER 1610, RENCA.</v>
      </c>
    </row>
    <row r="2633" spans="1:38" s="15" customFormat="1" ht="16.5" customHeight="1" x14ac:dyDescent="0.2">
      <c r="A2633" s="15">
        <f>ROW(A2632)</f>
        <v>2632</v>
      </c>
      <c r="B2633" s="15">
        <f>IF(J2633=J2632,B2632+1,1)</f>
        <v>31</v>
      </c>
      <c r="C2633" s="15" t="s">
        <v>3160</v>
      </c>
      <c r="D2633" s="25" t="s">
        <v>39</v>
      </c>
      <c r="E2633" s="27"/>
      <c r="F2633" s="27" t="s">
        <v>4102</v>
      </c>
      <c r="G2633" s="27" t="s">
        <v>64</v>
      </c>
      <c r="H2633" s="27">
        <v>26800</v>
      </c>
      <c r="I2633" s="27" t="s">
        <v>42</v>
      </c>
      <c r="J2633" s="28">
        <v>46135</v>
      </c>
      <c r="K2633" s="26">
        <v>0.375</v>
      </c>
      <c r="L2633" s="26"/>
      <c r="M2633" s="27" t="s">
        <v>319</v>
      </c>
      <c r="N2633" s="25">
        <f>IFERROR(VLOOKUP(M2633,Data!$J$1:$K$58,2,0),"")</f>
        <v>56948501048</v>
      </c>
      <c r="O2633" s="27" t="s">
        <v>4103</v>
      </c>
      <c r="P2633" s="27"/>
      <c r="Q2633" s="27" t="s">
        <v>3163</v>
      </c>
      <c r="R2633" s="27" t="s">
        <v>3551</v>
      </c>
      <c r="S2633" s="27" t="s">
        <v>319</v>
      </c>
      <c r="T2633" s="27"/>
      <c r="U2633" s="28">
        <v>46135</v>
      </c>
      <c r="X2633" s="27"/>
      <c r="Y2633" s="27"/>
      <c r="Z2633" s="29"/>
      <c r="AA2633" s="29">
        <v>0.3298611111111111</v>
      </c>
      <c r="AB2633" s="29">
        <v>0.4375</v>
      </c>
      <c r="AC2633" s="30">
        <v>46135</v>
      </c>
      <c r="AD2633" s="15" t="str">
        <f>IF(Tabla2[[#This Row],[HORA ENTREGA]]="DIRECTO","On time", IF(AA2633&lt;&gt;"",IF(Tabla2[[#This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33" s="15" t="str">
        <f>MID(Tabla2[[#This Row],[TIPO]],1,3)</f>
        <v xml:space="preserve">20 </v>
      </c>
      <c r="AF26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PRODALAM S.A. */ Cont: * FCIU6645460*/ HR Entrega: *09:00* /Dirección: *ALBERTO PEPPER 1610, RENCA.</v>
      </c>
      <c r="AG2633" s="38" t="str">
        <f>IFERROR(HYPERLINK("https://wa.me/"&amp;Tabla2[[#This Row],[CONTACTO]]&amp;"?text="&amp;Tabla2[[#This Row],[Mensaje]],"Enviar mensaje"),"")</f>
        <v>Enviar mensaje</v>
      </c>
      <c r="AH2633" s="15" t="str">
        <f>CONCATENATE(A2633,F2633)</f>
        <v>2632FCIU6645460</v>
      </c>
      <c r="AI2633" s="15" t="str">
        <f>CONCATENATE("ENT-",A2633)</f>
        <v>ENT-2632</v>
      </c>
      <c r="AJ2633" s="15" t="str">
        <f>IF(Tabla2[[#This Row],[Op]]&lt;&gt;"","ENTREGA","")</f>
        <v>ENTREGA</v>
      </c>
      <c r="AK2633" s="40" t="str">
        <f>(Tabla2[[#This Row],[FECHA ENTREGA]]&amp;Tabla2[[#This Row],[HORA ENTREGA]])</f>
        <v>461350,375</v>
      </c>
      <c r="AL2633" s="34" t="str">
        <f>IFERROR(HYPERLINK("https://wa.me/"&amp;Tabla2[[#This Row],[CONTACTO]]&amp;"?text="&amp;Tabla2[[#This Row],[Mensaje]]),"")</f>
        <v>https://wa.me/56948501048?text=Hola!%0AServicio del día 23-04%0A *Cliente:* PRODALAM S.A. */ Cont: * FCIU6645460*/ HR Entrega: *09:00* /Dirección: *ALBERTO PEPPER 1610, RENCA.</v>
      </c>
    </row>
    <row r="2634" spans="1:38" s="15" customFormat="1" ht="16.5" customHeight="1" x14ac:dyDescent="0.2">
      <c r="A2634" s="15">
        <f>ROW(A2633)</f>
        <v>2633</v>
      </c>
      <c r="B2634" s="15">
        <f>IF(J2634=J2633,B2633+1,1)</f>
        <v>32</v>
      </c>
      <c r="C2634" s="15" t="s">
        <v>3160</v>
      </c>
      <c r="D2634" s="25" t="s">
        <v>39</v>
      </c>
      <c r="E2634" s="27"/>
      <c r="F2634" s="27" t="s">
        <v>4104</v>
      </c>
      <c r="G2634" s="27" t="s">
        <v>64</v>
      </c>
      <c r="H2634" s="27">
        <v>26800</v>
      </c>
      <c r="I2634" s="27" t="s">
        <v>42</v>
      </c>
      <c r="J2634" s="28">
        <v>46135</v>
      </c>
      <c r="K2634" s="26">
        <v>0.41666666666666669</v>
      </c>
      <c r="L2634" s="26"/>
      <c r="M2634" s="27" t="s">
        <v>176</v>
      </c>
      <c r="N2634" s="25">
        <f>IFERROR(VLOOKUP(M2634,Data!$J$1:$K$58,2,0),"")</f>
        <v>56968463649</v>
      </c>
      <c r="O2634" s="27" t="s">
        <v>4105</v>
      </c>
      <c r="P2634" s="27"/>
      <c r="Q2634" s="27" t="s">
        <v>3163</v>
      </c>
      <c r="R2634" s="27" t="s">
        <v>3551</v>
      </c>
      <c r="S2634" s="27" t="s">
        <v>3141</v>
      </c>
      <c r="T2634" s="27"/>
      <c r="U2634" s="28">
        <v>46135</v>
      </c>
      <c r="X2634" s="27"/>
      <c r="Y2634" s="27"/>
      <c r="Z2634" s="29"/>
      <c r="AA2634" s="29">
        <v>0.47916666666666669</v>
      </c>
      <c r="AB2634" s="29">
        <v>0.52083333333333337</v>
      </c>
      <c r="AC2634" s="30">
        <v>46135</v>
      </c>
      <c r="AD2634" s="15" t="str">
        <f>IF(Tabla2[[#This Row],[HORA ENTREGA]]="DIRECTO","On time", IF(AA2634&lt;&gt;"",IF(Tabla2[[#This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34" s="15" t="str">
        <f>MID(Tabla2[[#This Row],[TIPO]],1,3)</f>
        <v xml:space="preserve">20 </v>
      </c>
      <c r="AF26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PRODALAM S.A. */ Cont: * FCIU4391120*/ HR Entrega: *10:00* /Dirección: *ALBERTO PEPPER 1610, RENCA.</v>
      </c>
      <c r="AG2634" s="38" t="str">
        <f>IFERROR(HYPERLINK("https://wa.me/"&amp;Tabla2[[#This Row],[CONTACTO]]&amp;"?text="&amp;Tabla2[[#This Row],[Mensaje]],"Enviar mensaje"),"")</f>
        <v>Enviar mensaje</v>
      </c>
      <c r="AH2634" s="15" t="str">
        <f>CONCATENATE(A2634,F2634)</f>
        <v>2633FCIU4391120</v>
      </c>
      <c r="AI2634" s="15" t="str">
        <f>CONCATENATE("ENT-",A2634)</f>
        <v>ENT-2633</v>
      </c>
      <c r="AJ2634" s="15" t="str">
        <f>IF(Tabla2[[#This Row],[Op]]&lt;&gt;"","ENTREGA","")</f>
        <v>ENTREGA</v>
      </c>
      <c r="AK2634" s="40" t="str">
        <f>(Tabla2[[#This Row],[FECHA ENTREGA]]&amp;Tabla2[[#This Row],[HORA ENTREGA]])</f>
        <v>461350,416666666666667</v>
      </c>
      <c r="AL2634" s="34" t="str">
        <f>IFERROR(HYPERLINK("https://wa.me/"&amp;Tabla2[[#This Row],[CONTACTO]]&amp;"?text="&amp;Tabla2[[#This Row],[Mensaje]]),"")</f>
        <v>https://wa.me/56968463649?text=Hola!%0AServicio del día 23-04%0A *Cliente:* PRODALAM S.A. */ Cont: * FCIU4391120*/ HR Entrega: *10:00* /Dirección: *ALBERTO PEPPER 1610, RENCA.</v>
      </c>
    </row>
    <row r="2635" spans="1:38" s="15" customFormat="1" ht="16.5" customHeight="1" x14ac:dyDescent="0.2">
      <c r="A2635" s="15">
        <f>ROW(A2634)</f>
        <v>2634</v>
      </c>
      <c r="B2635" s="15">
        <f>IF(J2635=J2634,B2634+1,1)</f>
        <v>33</v>
      </c>
      <c r="C2635" s="15" t="s">
        <v>3160</v>
      </c>
      <c r="D2635" s="25" t="s">
        <v>39</v>
      </c>
      <c r="E2635" s="27"/>
      <c r="F2635" s="27" t="s">
        <v>4106</v>
      </c>
      <c r="G2635" s="27" t="s">
        <v>41</v>
      </c>
      <c r="H2635" s="27">
        <v>34400</v>
      </c>
      <c r="I2635" s="27" t="s">
        <v>42</v>
      </c>
      <c r="J2635" s="28">
        <v>46135</v>
      </c>
      <c r="K2635" s="26">
        <v>0.45833333333333331</v>
      </c>
      <c r="L2635" s="26" t="s">
        <v>3832</v>
      </c>
      <c r="M2635" s="27" t="s">
        <v>674</v>
      </c>
      <c r="N2635" s="25">
        <f>IFERROR(VLOOKUP(M2635,Data!$J$1:$K$58,2,0),"")</f>
        <v>56967386018</v>
      </c>
      <c r="O2635" s="27" t="s">
        <v>356</v>
      </c>
      <c r="P2635" s="27"/>
      <c r="Q2635" s="27" t="s">
        <v>3163</v>
      </c>
      <c r="R2635" s="27" t="s">
        <v>218</v>
      </c>
      <c r="S2635" s="27" t="s">
        <v>3141</v>
      </c>
      <c r="T2635" s="27"/>
      <c r="U2635" s="28">
        <v>46136</v>
      </c>
      <c r="X2635" s="27"/>
      <c r="Y2635" s="27"/>
      <c r="Z2635" s="29"/>
      <c r="AA2635" s="29">
        <v>0.48958333333333331</v>
      </c>
      <c r="AB2635" s="29">
        <v>0.67361111111111116</v>
      </c>
      <c r="AC2635" s="30">
        <v>46135</v>
      </c>
      <c r="AD2635" s="15" t="str">
        <f>IF(Tabla2[[#This Row],[HORA ENTREGA]]="DIRECTO","On time", IF(AA2635&lt;&gt;"",IF(Tabla2[[#This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35" s="15" t="str">
        <f>MID(Tabla2[[#This Row],[TIPO]],1,3)</f>
        <v xml:space="preserve">40 </v>
      </c>
      <c r="AF26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PRODALAM S.A. */ Cont: * FBIU5678323*/ HR Entrega: *11:00* /Dirección: *ALBERTO PEPPER 1610, RENCA.</v>
      </c>
      <c r="AG2635" s="38" t="str">
        <f>IFERROR(HYPERLINK("https://wa.me/"&amp;Tabla2[[#This Row],[CONTACTO]]&amp;"?text="&amp;Tabla2[[#This Row],[Mensaje]],"Enviar mensaje"),"")</f>
        <v>Enviar mensaje</v>
      </c>
      <c r="AH2635" s="15" t="str">
        <f>CONCATENATE(A2635,F2635)</f>
        <v>2634FBIU5678323</v>
      </c>
      <c r="AI2635" s="15" t="str">
        <f>CONCATENATE("ENT-",A2635)</f>
        <v>ENT-2634</v>
      </c>
      <c r="AJ2635" s="15" t="str">
        <f>IF(Tabla2[[#This Row],[Op]]&lt;&gt;"","ENTREGA","")</f>
        <v>ENTREGA</v>
      </c>
      <c r="AK2635" s="40" t="str">
        <f>(Tabla2[[#This Row],[FECHA ENTREGA]]&amp;Tabla2[[#This Row],[HORA ENTREGA]])</f>
        <v>461350,458333333333333</v>
      </c>
      <c r="AL2635" s="34" t="str">
        <f>IFERROR(HYPERLINK("https://wa.me/"&amp;Tabla2[[#This Row],[CONTACTO]]&amp;"?text="&amp;Tabla2[[#This Row],[Mensaje]]),"")</f>
        <v>https://wa.me/56967386018?text=Hola!%0AServicio del día 23-04%0A *Cliente:* PRODALAM S.A. */ Cont: * FBIU5678323*/ HR Entrega: *11:00* /Dirección: *ALBERTO PEPPER 1610, RENCA.</v>
      </c>
    </row>
    <row r="2636" spans="1:38" s="15" customFormat="1" ht="16.5" customHeight="1" x14ac:dyDescent="0.2">
      <c r="A2636" s="15">
        <f>ROW(A2635)</f>
        <v>2635</v>
      </c>
      <c r="B2636" s="15">
        <f>IF(J2636=J2635,B2635+1,1)</f>
        <v>34</v>
      </c>
      <c r="C2636" s="15" t="s">
        <v>3160</v>
      </c>
      <c r="D2636" s="25" t="s">
        <v>39</v>
      </c>
      <c r="E2636" s="27"/>
      <c r="F2636" s="27" t="s">
        <v>4107</v>
      </c>
      <c r="G2636" s="27" t="s">
        <v>41</v>
      </c>
      <c r="H2636" s="27">
        <v>34400</v>
      </c>
      <c r="I2636" s="27" t="s">
        <v>42</v>
      </c>
      <c r="J2636" s="28">
        <v>46135</v>
      </c>
      <c r="K2636" s="26">
        <v>0.5</v>
      </c>
      <c r="L2636" s="26" t="s">
        <v>3832</v>
      </c>
      <c r="M2636" s="27" t="s">
        <v>172</v>
      </c>
      <c r="N2636" s="25">
        <f>IFERROR(VLOOKUP(M2636,Data!$J$1:$K$58,2,0),"")</f>
        <v>56985215946</v>
      </c>
      <c r="O2636" s="27" t="s">
        <v>4108</v>
      </c>
      <c r="P2636" s="27"/>
      <c r="Q2636" s="27" t="s">
        <v>3163</v>
      </c>
      <c r="R2636" s="27" t="s">
        <v>218</v>
      </c>
      <c r="S2636" s="27" t="s">
        <v>366</v>
      </c>
      <c r="T2636" s="27"/>
      <c r="U2636" s="28">
        <v>46135</v>
      </c>
      <c r="X2636" s="27"/>
      <c r="Y2636" s="27"/>
      <c r="Z2636" s="29"/>
      <c r="AA2636" s="29">
        <v>0.65138888888888891</v>
      </c>
      <c r="AB2636" s="29">
        <v>0.70486111111111116</v>
      </c>
      <c r="AC2636" s="30">
        <v>46135</v>
      </c>
      <c r="AD2636" s="15" t="str">
        <f>IF(Tabla2[[#This Row],[HORA ENTREGA]]="DIRECTO","On time", IF(AA2636&lt;&gt;"",IF(Tabla2[[#This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36" s="15" t="str">
        <f>MID(Tabla2[[#This Row],[TIPO]],1,3)</f>
        <v xml:space="preserve">40 </v>
      </c>
      <c r="AF26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PRODALAM S.A. */ Cont: * SEGU9482957*/ HR Entrega: *12:00* /Dirección: *ALBERTO PEPPER 1610, RENCA.</v>
      </c>
      <c r="AG2636" s="38" t="str">
        <f>IFERROR(HYPERLINK("https://wa.me/"&amp;Tabla2[[#This Row],[CONTACTO]]&amp;"?text="&amp;Tabla2[[#This Row],[Mensaje]],"Enviar mensaje"),"")</f>
        <v>Enviar mensaje</v>
      </c>
      <c r="AH2636" s="15" t="str">
        <f>CONCATENATE(A2636,F2636)</f>
        <v>2635SEGU9482957</v>
      </c>
      <c r="AI2636" s="15" t="str">
        <f>CONCATENATE("ENT-",A2636)</f>
        <v>ENT-2635</v>
      </c>
      <c r="AJ2636" s="15" t="str">
        <f>IF(Tabla2[[#This Row],[Op]]&lt;&gt;"","ENTREGA","")</f>
        <v>ENTREGA</v>
      </c>
      <c r="AK2636" s="40" t="str">
        <f>(Tabla2[[#This Row],[FECHA ENTREGA]]&amp;Tabla2[[#This Row],[HORA ENTREGA]])</f>
        <v>461350,5</v>
      </c>
      <c r="AL2636" s="34" t="str">
        <f>IFERROR(HYPERLINK("https://wa.me/"&amp;Tabla2[[#This Row],[CONTACTO]]&amp;"?text="&amp;Tabla2[[#This Row],[Mensaje]]),"")</f>
        <v>https://wa.me/56985215946?text=Hola!%0AServicio del día 23-04%0A *Cliente:* PRODALAM S.A. */ Cont: * SEGU9482957*/ HR Entrega: *12:00* /Dirección: *ALBERTO PEPPER 1610, RENCA.</v>
      </c>
    </row>
    <row r="2637" spans="1:38" s="15" customFormat="1" ht="16.5" customHeight="1" x14ac:dyDescent="0.2">
      <c r="A2637" s="15">
        <f>ROW(A2636)</f>
        <v>2636</v>
      </c>
      <c r="B2637" s="15">
        <f>IF(J2637=J2636,B2636+1,1)</f>
        <v>35</v>
      </c>
      <c r="C2637" s="15" t="s">
        <v>219</v>
      </c>
      <c r="D2637" s="25" t="s">
        <v>39</v>
      </c>
      <c r="E2637" s="27">
        <v>103152</v>
      </c>
      <c r="F2637" s="27" t="s">
        <v>4109</v>
      </c>
      <c r="G2637" s="27" t="s">
        <v>41</v>
      </c>
      <c r="H2637" s="27">
        <v>11400</v>
      </c>
      <c r="I2637" s="27" t="s">
        <v>42</v>
      </c>
      <c r="J2637" s="28">
        <v>46135</v>
      </c>
      <c r="K2637" s="26">
        <v>0.3125</v>
      </c>
      <c r="L2637" s="26" t="s">
        <v>4110</v>
      </c>
      <c r="M2637" s="27" t="s">
        <v>313</v>
      </c>
      <c r="N2637" s="25">
        <f>IFERROR(VLOOKUP(M2637,Data!$J$1:$K$58,2,0),"")</f>
        <v>56967387744</v>
      </c>
      <c r="O2637" s="27" t="s">
        <v>3871</v>
      </c>
      <c r="P2637" s="27"/>
      <c r="Q2637" s="27" t="s">
        <v>227</v>
      </c>
      <c r="R2637" s="27" t="s">
        <v>218</v>
      </c>
      <c r="S2637" s="27" t="s">
        <v>3170</v>
      </c>
      <c r="T2637" s="27"/>
      <c r="U2637" s="28">
        <v>46136</v>
      </c>
      <c r="X2637" s="27"/>
      <c r="Y2637" s="27"/>
      <c r="Z2637" s="29"/>
      <c r="AA2637" s="29">
        <v>0.3125</v>
      </c>
      <c r="AB2637" s="29">
        <v>9.0277777777777776E-2</v>
      </c>
      <c r="AC2637" s="30">
        <v>46135</v>
      </c>
      <c r="AD2637" s="15" t="str">
        <f>IF(Tabla2[[#This Row],[HORA ENTREGA]]="DIRECTO","On time", IF(AA2637&lt;&gt;"",IF(Tabla2[[#This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37" s="15" t="str">
        <f>MID(Tabla2[[#This Row],[TIPO]],1,3)</f>
        <v xml:space="preserve">40 </v>
      </c>
      <c r="AF26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RENDIC S.A. */ Cont: * FANU3787811*/ HR Entrega: *07:30* /Dirección: *PARCELA 109 A COQUIMBO</v>
      </c>
      <c r="AG2637" s="38" t="str">
        <f>IFERROR(HYPERLINK("https://wa.me/"&amp;Tabla2[[#This Row],[CONTACTO]]&amp;"?text="&amp;Tabla2[[#This Row],[Mensaje]],"Enviar mensaje"),"")</f>
        <v>Enviar mensaje</v>
      </c>
      <c r="AH2637" s="15" t="str">
        <f>CONCATENATE(A2637,F2637)</f>
        <v>2636FANU3787811</v>
      </c>
      <c r="AI2637" s="15" t="str">
        <f>CONCATENATE("ENT-",A2637)</f>
        <v>ENT-2636</v>
      </c>
      <c r="AJ2637" s="15" t="str">
        <f>IF(Tabla2[[#This Row],[Op]]&lt;&gt;"","ENTREGA","")</f>
        <v>ENTREGA</v>
      </c>
      <c r="AK2637" s="40" t="str">
        <f>(Tabla2[[#This Row],[FECHA ENTREGA]]&amp;Tabla2[[#This Row],[HORA ENTREGA]])</f>
        <v>461350,3125</v>
      </c>
      <c r="AL2637" s="34" t="str">
        <f>IFERROR(HYPERLINK("https://wa.me/"&amp;Tabla2[[#This Row],[CONTACTO]]&amp;"?text="&amp;Tabla2[[#This Row],[Mensaje]]),"")</f>
        <v>https://wa.me/56967387744?text=Hola!%0AServicio del día 23-04%0A *Cliente:* RENDIC S.A. */ Cont: * FANU3787811*/ HR Entrega: *07:30* /Dirección: *PARCELA 109 A COQUIMBO</v>
      </c>
    </row>
    <row r="2638" spans="1:38" s="15" customFormat="1" ht="16.5" customHeight="1" x14ac:dyDescent="0.2">
      <c r="A2638" s="15">
        <f>ROW(A2637)</f>
        <v>2637</v>
      </c>
      <c r="B2638" s="15">
        <f>IF(J2638=J2637,B2637+1,1)</f>
        <v>36</v>
      </c>
      <c r="C2638" s="15" t="s">
        <v>219</v>
      </c>
      <c r="D2638" s="25" t="s">
        <v>39</v>
      </c>
      <c r="E2638" s="27">
        <v>103149</v>
      </c>
      <c r="F2638" s="27" t="s">
        <v>4111</v>
      </c>
      <c r="G2638" s="27" t="s">
        <v>41</v>
      </c>
      <c r="H2638" s="27">
        <v>10500</v>
      </c>
      <c r="I2638" s="27" t="s">
        <v>42</v>
      </c>
      <c r="J2638" s="28">
        <v>46135</v>
      </c>
      <c r="K2638" s="26">
        <v>0.375</v>
      </c>
      <c r="L2638" s="26"/>
      <c r="M2638" s="27" t="s">
        <v>4112</v>
      </c>
      <c r="N2638" s="25">
        <f>IFERROR(VLOOKUP(M2638,Data!$J$1:$K$58,2,0),"")</f>
        <v>56965312953</v>
      </c>
      <c r="O2638" s="27" t="s">
        <v>140</v>
      </c>
      <c r="P2638" s="27"/>
      <c r="Q2638" s="27" t="s">
        <v>229</v>
      </c>
      <c r="R2638" s="27" t="s">
        <v>1710</v>
      </c>
      <c r="S2638" s="27" t="s">
        <v>139</v>
      </c>
      <c r="T2638" s="27"/>
      <c r="U2638" s="28">
        <v>46135</v>
      </c>
      <c r="X2638" s="27"/>
      <c r="Y2638" s="27"/>
      <c r="Z2638" s="29"/>
      <c r="AA2638" s="29">
        <v>0.375</v>
      </c>
      <c r="AB2638" s="29">
        <v>0.35416666666666669</v>
      </c>
      <c r="AC2638" s="30">
        <v>46135</v>
      </c>
      <c r="AD2638" s="15" t="str">
        <f>IF(Tabla2[[#This Row],[HORA ENTREGA]]="DIRECTO","On time", IF(AA2638&lt;&gt;"",IF(Tabla2[[#This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38" s="15" t="str">
        <f>MID(Tabla2[[#This Row],[TIPO]],1,3)</f>
        <v xml:space="preserve">40 </v>
      </c>
      <c r="AF26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RENDIC S.A. */ Cont: * HLXU8109411*/ HR Entrega: *09:00* /Dirección: *Avenida Miraflores 9700-Bodega 4C, PUDAHUEL</v>
      </c>
      <c r="AG2638" s="38" t="str">
        <f>IFERROR(HYPERLINK("https://wa.me/"&amp;Tabla2[[#This Row],[CONTACTO]]&amp;"?text="&amp;Tabla2[[#This Row],[Mensaje]],"Enviar mensaje"),"")</f>
        <v>Enviar mensaje</v>
      </c>
      <c r="AH2638" s="15" t="str">
        <f>CONCATENATE(A2638,F2638)</f>
        <v>2637HLXU8109411</v>
      </c>
      <c r="AI2638" s="15" t="str">
        <f>CONCATENATE("ENT-",A2638)</f>
        <v>ENT-2637</v>
      </c>
      <c r="AJ2638" s="15" t="str">
        <f>IF(Tabla2[[#This Row],[Op]]&lt;&gt;"","ENTREGA","")</f>
        <v>ENTREGA</v>
      </c>
      <c r="AK2638" s="40" t="str">
        <f>(Tabla2[[#This Row],[FECHA ENTREGA]]&amp;Tabla2[[#This Row],[HORA ENTREGA]])</f>
        <v>461350,375</v>
      </c>
      <c r="AL2638" s="34" t="str">
        <f>IFERROR(HYPERLINK("https://wa.me/"&amp;Tabla2[[#This Row],[CONTACTO]]&amp;"?text="&amp;Tabla2[[#This Row],[Mensaje]]),"")</f>
        <v>https://wa.me/56965312953?text=Hola!%0AServicio del día 23-04%0A *Cliente:* RENDIC S.A. */ Cont: * HLXU8109411*/ HR Entrega: *09:00* /Dirección: *Avenida Miraflores 9700-Bodega 4C, PUDAHUEL</v>
      </c>
    </row>
    <row r="2639" spans="1:38" s="15" customFormat="1" ht="16.5" customHeight="1" x14ac:dyDescent="0.2">
      <c r="A2639" s="15">
        <f>ROW(A2638)</f>
        <v>2638</v>
      </c>
      <c r="B2639" s="15">
        <f>IF(J2639=J2638,B2638+1,1)</f>
        <v>37</v>
      </c>
      <c r="C2639" s="15" t="s">
        <v>219</v>
      </c>
      <c r="D2639" s="25" t="s">
        <v>39</v>
      </c>
      <c r="E2639" s="27">
        <v>103149</v>
      </c>
      <c r="F2639" s="27" t="s">
        <v>4113</v>
      </c>
      <c r="G2639" s="27" t="s">
        <v>41</v>
      </c>
      <c r="H2639" s="27">
        <v>13900</v>
      </c>
      <c r="I2639" s="27" t="s">
        <v>42</v>
      </c>
      <c r="J2639" s="28">
        <v>46135</v>
      </c>
      <c r="K2639" s="26">
        <v>0.375</v>
      </c>
      <c r="L2639" s="26"/>
      <c r="M2639" s="27" t="s">
        <v>225</v>
      </c>
      <c r="N2639" s="25">
        <f>IFERROR(VLOOKUP(M2639,Data!$J$1:$K$58,2,0),"")</f>
        <v>56978811158</v>
      </c>
      <c r="O2639" s="27" t="s">
        <v>226</v>
      </c>
      <c r="P2639" s="27"/>
      <c r="Q2639" s="27" t="s">
        <v>229</v>
      </c>
      <c r="R2639" s="27" t="s">
        <v>1710</v>
      </c>
      <c r="S2639" s="27" t="s">
        <v>225</v>
      </c>
      <c r="T2639" s="27"/>
      <c r="U2639" s="28">
        <v>46135</v>
      </c>
      <c r="X2639" s="27"/>
      <c r="Y2639" s="27"/>
      <c r="Z2639" s="29"/>
      <c r="AA2639" s="29">
        <v>0.3298611111111111</v>
      </c>
      <c r="AB2639" s="29">
        <v>0.48888888888888887</v>
      </c>
      <c r="AC2639" s="30">
        <v>46135</v>
      </c>
      <c r="AD2639" s="15" t="str">
        <f>IF(Tabla2[[#This Row],[HORA ENTREGA]]="DIRECTO","On time", IF(AA2639&lt;&gt;"",IF(Tabla2[[#This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39" s="15" t="str">
        <f>MID(Tabla2[[#This Row],[TIPO]],1,3)</f>
        <v xml:space="preserve">40 </v>
      </c>
      <c r="AF26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RENDIC S.A. */ Cont: * TEMU8954187*/ HR Entrega: *09:00* /Dirección: *Avenida Miraflores 9700-Bodega 4C, PUDAHUEL</v>
      </c>
      <c r="AG2639" s="38" t="str">
        <f>IFERROR(HYPERLINK("https://wa.me/"&amp;Tabla2[[#This Row],[CONTACTO]]&amp;"?text="&amp;Tabla2[[#This Row],[Mensaje]],"Enviar mensaje"),"")</f>
        <v>Enviar mensaje</v>
      </c>
      <c r="AH2639" s="15" t="str">
        <f>CONCATENATE(A2639,F2639)</f>
        <v>2638TEMU8954187</v>
      </c>
      <c r="AI2639" s="15" t="str">
        <f>CONCATENATE("ENT-",A2639)</f>
        <v>ENT-2638</v>
      </c>
      <c r="AJ2639" s="15" t="str">
        <f>IF(Tabla2[[#This Row],[Op]]&lt;&gt;"","ENTREGA","")</f>
        <v>ENTREGA</v>
      </c>
      <c r="AK2639" s="40" t="str">
        <f>(Tabla2[[#This Row],[FECHA ENTREGA]]&amp;Tabla2[[#This Row],[HORA ENTREGA]])</f>
        <v>461350,375</v>
      </c>
      <c r="AL2639" s="34" t="str">
        <f>IFERROR(HYPERLINK("https://wa.me/"&amp;Tabla2[[#This Row],[CONTACTO]]&amp;"?text="&amp;Tabla2[[#This Row],[Mensaje]]),"")</f>
        <v>https://wa.me/56978811158?text=Hola!%0AServicio del día 23-04%0A *Cliente:* RENDIC S.A. */ Cont: * TEMU8954187*/ HR Entrega: *09:00* /Dirección: *Avenida Miraflores 9700-Bodega 4C, PUDAHUEL</v>
      </c>
    </row>
    <row r="2640" spans="1:38" s="15" customFormat="1" ht="16.5" customHeight="1" x14ac:dyDescent="0.2">
      <c r="A2640" s="15">
        <f>ROW(A2639)</f>
        <v>2639</v>
      </c>
      <c r="B2640" s="15">
        <f>IF(J2640=J2639,B2639+1,1)</f>
        <v>38</v>
      </c>
      <c r="C2640" s="15" t="s">
        <v>219</v>
      </c>
      <c r="D2640" s="25" t="s">
        <v>39</v>
      </c>
      <c r="E2640" s="27">
        <v>102592</v>
      </c>
      <c r="F2640" s="27" t="s">
        <v>4114</v>
      </c>
      <c r="G2640" s="27" t="s">
        <v>41</v>
      </c>
      <c r="H2640" s="27">
        <v>13900</v>
      </c>
      <c r="I2640" s="27" t="s">
        <v>42</v>
      </c>
      <c r="J2640" s="28">
        <v>46135</v>
      </c>
      <c r="K2640" s="26">
        <v>0.45833333333333331</v>
      </c>
      <c r="L2640" s="26"/>
      <c r="M2640" s="27" t="s">
        <v>325</v>
      </c>
      <c r="N2640" s="25">
        <f>IFERROR(VLOOKUP(M2640,Data!$J$1:$K$58,2,0),"")</f>
        <v>56964850744</v>
      </c>
      <c r="O2640" s="27" t="s">
        <v>326</v>
      </c>
      <c r="P2640" s="27"/>
      <c r="Q2640" s="27" t="s">
        <v>229</v>
      </c>
      <c r="R2640" s="27" t="s">
        <v>280</v>
      </c>
      <c r="S2640" s="27" t="s">
        <v>325</v>
      </c>
      <c r="T2640" s="27"/>
      <c r="U2640" s="28">
        <v>46135</v>
      </c>
      <c r="X2640" s="27"/>
      <c r="Y2640" s="27"/>
      <c r="Z2640" s="29"/>
      <c r="AA2640" s="29">
        <v>0.4375</v>
      </c>
      <c r="AB2640" s="29">
        <v>0.58333333333333337</v>
      </c>
      <c r="AC2640" s="30">
        <v>46135</v>
      </c>
      <c r="AD2640" s="15" t="str">
        <f>IF(Tabla2[[#This Row],[HORA ENTREGA]]="DIRECTO","On time", IF(AA2640&lt;&gt;"",IF(Tabla2[[#This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0" s="15" t="str">
        <f>MID(Tabla2[[#This Row],[TIPO]],1,3)</f>
        <v xml:space="preserve">40 </v>
      </c>
      <c r="AF26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RENDIC S.A. */ Cont: * TGBU6101328*/ HR Entrega: *11:00* /Dirección: *Avenida Miraflores 9700-Bodega 4C, PUDAHUEL</v>
      </c>
      <c r="AG2640" s="38" t="str">
        <f>IFERROR(HYPERLINK("https://wa.me/"&amp;Tabla2[[#This Row],[CONTACTO]]&amp;"?text="&amp;Tabla2[[#This Row],[Mensaje]],"Enviar mensaje"),"")</f>
        <v>Enviar mensaje</v>
      </c>
      <c r="AH2640" s="15" t="str">
        <f>CONCATENATE(A2640,F2640)</f>
        <v>2639TGBU6101328</v>
      </c>
      <c r="AI2640" s="15" t="str">
        <f>CONCATENATE("ENT-",A2640)</f>
        <v>ENT-2639</v>
      </c>
      <c r="AJ2640" s="15" t="str">
        <f>IF(Tabla2[[#This Row],[Op]]&lt;&gt;"","ENTREGA","")</f>
        <v>ENTREGA</v>
      </c>
      <c r="AK2640" s="40" t="str">
        <f>(Tabla2[[#This Row],[FECHA ENTREGA]]&amp;Tabla2[[#This Row],[HORA ENTREGA]])</f>
        <v>461350,458333333333333</v>
      </c>
      <c r="AL2640" s="34" t="str">
        <f>IFERROR(HYPERLINK("https://wa.me/"&amp;Tabla2[[#This Row],[CONTACTO]]&amp;"?text="&amp;Tabla2[[#This Row],[Mensaje]]),"")</f>
        <v>https://wa.me/56964850744?text=Hola!%0AServicio del día 23-04%0A *Cliente:* RENDIC S.A. */ Cont: * TGBU6101328*/ HR Entrega: *11:00* /Dirección: *Avenida Miraflores 9700-Bodega 4C, PUDAHUEL</v>
      </c>
    </row>
    <row r="2641" spans="1:38" s="15" customFormat="1" ht="16.5" customHeight="1" x14ac:dyDescent="0.2">
      <c r="A2641" s="15">
        <f>ROW(A2640)</f>
        <v>2640</v>
      </c>
      <c r="B2641" s="15">
        <f>IF(J2641=J2640,B2640+1,1)</f>
        <v>39</v>
      </c>
      <c r="C2641" s="15" t="s">
        <v>219</v>
      </c>
      <c r="D2641" s="25" t="s">
        <v>39</v>
      </c>
      <c r="E2641" s="27">
        <v>103603</v>
      </c>
      <c r="F2641" s="27" t="s">
        <v>4115</v>
      </c>
      <c r="G2641" s="27" t="s">
        <v>54</v>
      </c>
      <c r="H2641" s="27">
        <v>22834</v>
      </c>
      <c r="I2641" s="27" t="s">
        <v>4116</v>
      </c>
      <c r="J2641" s="28">
        <v>46135</v>
      </c>
      <c r="K2641" s="26">
        <v>0.5</v>
      </c>
      <c r="L2641" s="26"/>
      <c r="M2641" s="27" t="s">
        <v>133</v>
      </c>
      <c r="N2641" s="25">
        <f>IFERROR(VLOOKUP(M2641,Data!$J$1:$K$58,2,0),"")</f>
        <v>56953801607</v>
      </c>
      <c r="O2641" s="27" t="s">
        <v>4117</v>
      </c>
      <c r="P2641" s="27"/>
      <c r="Q2641" s="27" t="s">
        <v>357</v>
      </c>
      <c r="R2641" s="27" t="s">
        <v>69</v>
      </c>
      <c r="S2641" s="27" t="s">
        <v>133</v>
      </c>
      <c r="T2641" s="27"/>
      <c r="U2641" s="28">
        <v>46135</v>
      </c>
      <c r="X2641" s="27"/>
      <c r="Y2641" s="27"/>
      <c r="Z2641" s="29"/>
      <c r="AA2641" s="29">
        <v>0.49166666666666664</v>
      </c>
      <c r="AB2641" s="29">
        <v>0.57291666666666663</v>
      </c>
      <c r="AC2641" s="30">
        <v>46135</v>
      </c>
      <c r="AD2641" s="15" t="str">
        <f>IF(Tabla2[[#This Row],[HORA ENTREGA]]="DIRECTO","On time", IF(AA2641&lt;&gt;"",IF(Tabla2[[#This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1" s="15" t="str">
        <f>MID(Tabla2[[#This Row],[TIPO]],1,3)</f>
        <v xml:space="preserve">40 </v>
      </c>
      <c r="AF26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RENDIC S.A. */ Cont: * CGMU7738982*/ HR Entrega: *12:00* /Dirección: *AVDA EL VENSTIQUERO 1260,RENCA</v>
      </c>
      <c r="AG2641" s="38" t="str">
        <f>IFERROR(HYPERLINK("https://wa.me/"&amp;Tabla2[[#This Row],[CONTACTO]]&amp;"?text="&amp;Tabla2[[#This Row],[Mensaje]],"Enviar mensaje"),"")</f>
        <v>Enviar mensaje</v>
      </c>
      <c r="AH2641" s="15" t="str">
        <f>CONCATENATE(A2641,F2641)</f>
        <v>2640CGMU7738982</v>
      </c>
      <c r="AI2641" s="15" t="str">
        <f>CONCATENATE("ENT-",A2641)</f>
        <v>ENT-2640</v>
      </c>
      <c r="AJ2641" s="15" t="str">
        <f>IF(Tabla2[[#This Row],[Op]]&lt;&gt;"","ENTREGA","")</f>
        <v>ENTREGA</v>
      </c>
      <c r="AK2641" s="40" t="str">
        <f>(Tabla2[[#This Row],[FECHA ENTREGA]]&amp;Tabla2[[#This Row],[HORA ENTREGA]])</f>
        <v>461350,5</v>
      </c>
      <c r="AL2641" s="34" t="str">
        <f>IFERROR(HYPERLINK("https://wa.me/"&amp;Tabla2[[#This Row],[CONTACTO]]&amp;"?text="&amp;Tabla2[[#This Row],[Mensaje]]),"")</f>
        <v>https://wa.me/56953801607?text=Hola!%0AServicio del día 23-04%0A *Cliente:* RENDIC S.A. */ Cont: * CGMU7738982*/ HR Entrega: *12:00* /Dirección: *AVDA EL VENSTIQUERO 1260,RENCA</v>
      </c>
    </row>
    <row r="2642" spans="1:38" s="15" customFormat="1" ht="16.5" customHeight="1" x14ac:dyDescent="0.2">
      <c r="A2642" s="15">
        <f>ROW(A2641)</f>
        <v>2641</v>
      </c>
      <c r="B2642" s="15">
        <f>IF(J2642=J2641,B2641+1,1)</f>
        <v>40</v>
      </c>
      <c r="C2642" s="15" t="s">
        <v>230</v>
      </c>
      <c r="D2642" s="25" t="s">
        <v>39</v>
      </c>
      <c r="E2642" s="27">
        <v>143323</v>
      </c>
      <c r="F2642" s="27" t="s">
        <v>4118</v>
      </c>
      <c r="G2642" s="27" t="s">
        <v>64</v>
      </c>
      <c r="H2642" s="27">
        <v>7800</v>
      </c>
      <c r="I2642" s="27" t="s">
        <v>4119</v>
      </c>
      <c r="J2642" s="28">
        <v>46135</v>
      </c>
      <c r="K2642" s="26" t="s">
        <v>290</v>
      </c>
      <c r="L2642" s="26"/>
      <c r="M2642" s="27" t="s">
        <v>247</v>
      </c>
      <c r="N2642" s="25">
        <f>IFERROR(VLOOKUP(M2642,Data!$J$1:$K$58,2,0),"")</f>
        <v>56953157599</v>
      </c>
      <c r="O2642" s="27" t="s">
        <v>248</v>
      </c>
      <c r="P2642" s="27"/>
      <c r="Q2642" s="27" t="s">
        <v>2929</v>
      </c>
      <c r="R2642" s="27" t="s">
        <v>218</v>
      </c>
      <c r="S2642" s="27" t="s">
        <v>3455</v>
      </c>
      <c r="T2642" s="27"/>
      <c r="U2642" s="28">
        <v>46135</v>
      </c>
      <c r="X2642" s="27"/>
      <c r="Y2642" s="27"/>
      <c r="Z2642" s="29"/>
      <c r="AA2642" s="29">
        <v>0.47361111111111109</v>
      </c>
      <c r="AB2642" s="29">
        <v>0.62986111111111109</v>
      </c>
      <c r="AC2642" s="30">
        <v>46135</v>
      </c>
      <c r="AD2642" s="15" t="str">
        <f>IF(Tabla2[[#This Row],[HORA ENTREGA]]="DIRECTO","On time", IF(AA2642&lt;&gt;"",IF(Tabla2[[#This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2" s="15" t="str">
        <f>MID(Tabla2[[#This Row],[TIPO]],1,3)</f>
        <v xml:space="preserve">20 </v>
      </c>
      <c r="AF26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SISTEMAS HIDRAULICOS E INDUSTRIALES BALFLEX CHILE */ Cont: * CAIU2077446*/ HR Entrega: *DIRECTO* /Dirección: *SANTA ADELA 10120, MAIPÚ</v>
      </c>
      <c r="AG2642" s="38" t="str">
        <f>IFERROR(HYPERLINK("https://wa.me/"&amp;Tabla2[[#This Row],[CONTACTO]]&amp;"?text="&amp;Tabla2[[#This Row],[Mensaje]],"Enviar mensaje"),"")</f>
        <v>Enviar mensaje</v>
      </c>
      <c r="AH2642" s="15" t="str">
        <f>CONCATENATE(A2642,F2642)</f>
        <v>2641CAIU2077446</v>
      </c>
      <c r="AI2642" s="15" t="str">
        <f>CONCATENATE("ENT-",A2642)</f>
        <v>ENT-2641</v>
      </c>
      <c r="AJ2642" s="15" t="str">
        <f>IF(Tabla2[[#This Row],[Op]]&lt;&gt;"","ENTREGA","")</f>
        <v>ENTREGA</v>
      </c>
      <c r="AK2642" s="40" t="str">
        <f>(Tabla2[[#This Row],[FECHA ENTREGA]]&amp;Tabla2[[#This Row],[HORA ENTREGA]])</f>
        <v>46135DIRECTO</v>
      </c>
      <c r="AL2642" s="34" t="str">
        <f>IFERROR(HYPERLINK("https://wa.me/"&amp;Tabla2[[#This Row],[CONTACTO]]&amp;"?text="&amp;Tabla2[[#This Row],[Mensaje]]),"")</f>
        <v>https://wa.me/56953157599?text=Hola!%0AServicio del día 23-04%0A *Cliente:* SISTEMAS HIDRAULICOS E INDUSTRIALES BALFLEX CHILE */ Cont: * CAIU2077446*/ HR Entrega: *DIRECTO* /Dirección: *SANTA ADELA 10120, MAIPÚ</v>
      </c>
    </row>
    <row r="2643" spans="1:38" s="15" customFormat="1" ht="16.5" customHeight="1" x14ac:dyDescent="0.2">
      <c r="A2643" s="15">
        <f>ROW(A2642)</f>
        <v>2642</v>
      </c>
      <c r="B2643" s="15">
        <f>IF(J2643=J2642,B2642+1,1)</f>
        <v>41</v>
      </c>
      <c r="C2643" s="15" t="s">
        <v>1313</v>
      </c>
      <c r="D2643" s="25" t="s">
        <v>39</v>
      </c>
      <c r="E2643" s="27">
        <v>304178</v>
      </c>
      <c r="F2643" s="27" t="s">
        <v>4120</v>
      </c>
      <c r="G2643" s="27" t="s">
        <v>64</v>
      </c>
      <c r="H2643" s="27">
        <v>16389</v>
      </c>
      <c r="I2643" s="27" t="s">
        <v>4121</v>
      </c>
      <c r="J2643" s="28">
        <v>46135</v>
      </c>
      <c r="K2643" s="26">
        <v>0.375</v>
      </c>
      <c r="L2643" s="26"/>
      <c r="M2643" s="27" t="s">
        <v>341</v>
      </c>
      <c r="N2643" s="25">
        <f>IFERROR(VLOOKUP(M2643,Data!$J$1:$K$58,2,0),"")</f>
        <v>56950923536</v>
      </c>
      <c r="O2643" s="27" t="s">
        <v>105</v>
      </c>
      <c r="P2643" s="27"/>
      <c r="Q2643" s="27" t="s">
        <v>1316</v>
      </c>
      <c r="R2643" s="27" t="s">
        <v>218</v>
      </c>
      <c r="S2643" s="27" t="s">
        <v>341</v>
      </c>
      <c r="T2643" s="27"/>
      <c r="U2643" s="28">
        <v>46135</v>
      </c>
      <c r="X2643" s="27"/>
      <c r="Y2643" s="27"/>
      <c r="Z2643" s="29"/>
      <c r="AA2643" s="29">
        <v>0.37847222222222221</v>
      </c>
      <c r="AB2643" s="29">
        <v>0.42638888888888887</v>
      </c>
      <c r="AC2643" s="30">
        <v>46135</v>
      </c>
      <c r="AD2643" s="15" t="str">
        <f>IF(Tabla2[[#This Row],[HORA ENTREGA]]="DIRECTO","On time", IF(AA2643&lt;&gt;"",IF(Tabla2[[#This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3" s="15" t="str">
        <f>MID(Tabla2[[#This Row],[TIPO]],1,3)</f>
        <v xml:space="preserve">20 </v>
      </c>
      <c r="AF26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STAR CLUTCH S A */ Cont: * TCKU6572257*/ HR Entrega: *09:00* /Dirección: *CAMINO SAN PEDRO 9580, PUDAHUEL</v>
      </c>
      <c r="AG2643" s="38" t="str">
        <f>IFERROR(HYPERLINK("https://wa.me/"&amp;Tabla2[[#This Row],[CONTACTO]]&amp;"?text="&amp;Tabla2[[#This Row],[Mensaje]],"Enviar mensaje"),"")</f>
        <v>Enviar mensaje</v>
      </c>
      <c r="AH2643" s="15" t="str">
        <f>CONCATENATE(A2643,F2643)</f>
        <v>2642TCKU6572257</v>
      </c>
      <c r="AI2643" s="15" t="str">
        <f>CONCATENATE("ENT-",A2643)</f>
        <v>ENT-2642</v>
      </c>
      <c r="AJ2643" s="15" t="str">
        <f>IF(Tabla2[[#This Row],[Op]]&lt;&gt;"","ENTREGA","")</f>
        <v>ENTREGA</v>
      </c>
      <c r="AK2643" s="40" t="str">
        <f>(Tabla2[[#This Row],[FECHA ENTREGA]]&amp;Tabla2[[#This Row],[HORA ENTREGA]])</f>
        <v>461350,375</v>
      </c>
      <c r="AL2643" s="34" t="str">
        <f>IFERROR(HYPERLINK("https://wa.me/"&amp;Tabla2[[#This Row],[CONTACTO]]&amp;"?text="&amp;Tabla2[[#This Row],[Mensaje]]),"")</f>
        <v>https://wa.me/56950923536?text=Hola!%0AServicio del día 23-04%0A *Cliente:* STAR CLUTCH S A */ Cont: * TCKU6572257*/ HR Entrega: *09:00* /Dirección: *CAMINO SAN PEDRO 9580, PUDAHUEL</v>
      </c>
    </row>
    <row r="2644" spans="1:38" s="15" customFormat="1" ht="16.5" customHeight="1" x14ac:dyDescent="0.2">
      <c r="A2644" s="15">
        <f>ROW(A2643)</f>
        <v>2643</v>
      </c>
      <c r="B2644" s="15">
        <f>IF(J2644=J2643,B2643+1,1)</f>
        <v>42</v>
      </c>
      <c r="C2644" s="15" t="s">
        <v>239</v>
      </c>
      <c r="D2644" s="25" t="s">
        <v>39</v>
      </c>
      <c r="E2644" s="27">
        <v>303070</v>
      </c>
      <c r="F2644" s="27" t="s">
        <v>4122</v>
      </c>
      <c r="G2644" s="27" t="s">
        <v>41</v>
      </c>
      <c r="H2644" s="27">
        <v>15600</v>
      </c>
      <c r="I2644" s="27" t="s">
        <v>4123</v>
      </c>
      <c r="J2644" s="28">
        <v>46135</v>
      </c>
      <c r="K2644" s="26">
        <v>0.33333333333333331</v>
      </c>
      <c r="L2644" s="26" t="s">
        <v>1408</v>
      </c>
      <c r="M2644" s="27" t="s">
        <v>158</v>
      </c>
      <c r="N2644" s="25">
        <f>IFERROR(VLOOKUP(M2644,Data!$J$1:$K$58,2,0),"")</f>
        <v>56931745801</v>
      </c>
      <c r="O2644" s="27" t="s">
        <v>370</v>
      </c>
      <c r="P2644" s="27"/>
      <c r="Q2644" s="27" t="s">
        <v>1036</v>
      </c>
      <c r="R2644" s="27" t="s">
        <v>3551</v>
      </c>
      <c r="S2644" s="27" t="s">
        <v>158</v>
      </c>
      <c r="T2644" s="27"/>
      <c r="U2644" s="28">
        <v>46135</v>
      </c>
      <c r="X2644" s="27"/>
      <c r="Y2644" s="27"/>
      <c r="Z2644" s="29"/>
      <c r="AA2644" s="29">
        <v>0.28819444444444442</v>
      </c>
      <c r="AB2644" s="29">
        <v>0.44930555555555557</v>
      </c>
      <c r="AC2644" s="30">
        <v>46135</v>
      </c>
      <c r="AD2644" s="15" t="str">
        <f>IF(Tabla2[[#This Row],[HORA ENTREGA]]="DIRECTO","On time", IF(AA2644&lt;&gt;"",IF(Tabla2[[#This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4" s="15" t="str">
        <f>MID(Tabla2[[#This Row],[TIPO]],1,3)</f>
        <v xml:space="preserve">40 </v>
      </c>
      <c r="AF26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SUPERMERCADO DEL NEUMATICO LTDA */ Cont: * CMAU3993765*/ HR Entrega: *08:00* /Dirección: *AV. GENERAL VELASQUEZ 10901, SAN BERNARDO</v>
      </c>
      <c r="AG2644" s="38" t="str">
        <f>IFERROR(HYPERLINK("https://wa.me/"&amp;Tabla2[[#This Row],[CONTACTO]]&amp;"?text="&amp;Tabla2[[#This Row],[Mensaje]],"Enviar mensaje"),"")</f>
        <v>Enviar mensaje</v>
      </c>
      <c r="AH2644" s="15" t="str">
        <f>CONCATENATE(A2644,F2644)</f>
        <v>2643CMAU3993765</v>
      </c>
      <c r="AI2644" s="15" t="str">
        <f>CONCATENATE("ENT-",A2644)</f>
        <v>ENT-2643</v>
      </c>
      <c r="AJ2644" s="15" t="str">
        <f>IF(Tabla2[[#This Row],[Op]]&lt;&gt;"","ENTREGA","")</f>
        <v>ENTREGA</v>
      </c>
      <c r="AK2644" s="40" t="str">
        <f>(Tabla2[[#This Row],[FECHA ENTREGA]]&amp;Tabla2[[#This Row],[HORA ENTREGA]])</f>
        <v>461350,333333333333333</v>
      </c>
      <c r="AL2644" s="34" t="str">
        <f>IFERROR(HYPERLINK("https://wa.me/"&amp;Tabla2[[#This Row],[CONTACTO]]&amp;"?text="&amp;Tabla2[[#This Row],[Mensaje]]),"")</f>
        <v>https://wa.me/56931745801?text=Hola!%0AServicio del día 23-04%0A *Cliente:* SUPERMERCADO DEL NEUMATICO LTDA */ Cont: * CMAU3993765*/ HR Entrega: *08:00* /Dirección: *AV. GENERAL VELASQUEZ 10901, SAN BERNARDO</v>
      </c>
    </row>
    <row r="2645" spans="1:38" s="15" customFormat="1" ht="16.5" customHeight="1" x14ac:dyDescent="0.2">
      <c r="A2645" s="15">
        <f>ROW(A2644)</f>
        <v>2644</v>
      </c>
      <c r="B2645" s="15">
        <f>IF(J2645=J2644,B2644+1,1)</f>
        <v>43</v>
      </c>
      <c r="C2645" s="15" t="s">
        <v>239</v>
      </c>
      <c r="D2645" s="25" t="s">
        <v>39</v>
      </c>
      <c r="E2645" s="27">
        <v>303080</v>
      </c>
      <c r="F2645" s="27" t="s">
        <v>4124</v>
      </c>
      <c r="G2645" s="27" t="s">
        <v>41</v>
      </c>
      <c r="H2645" s="27">
        <v>18500</v>
      </c>
      <c r="I2645" s="27" t="s">
        <v>42</v>
      </c>
      <c r="J2645" s="28">
        <v>46135</v>
      </c>
      <c r="K2645" s="26">
        <v>0.4375</v>
      </c>
      <c r="L2645" s="26"/>
      <c r="M2645" s="27" t="s">
        <v>126</v>
      </c>
      <c r="N2645" s="25">
        <f>IFERROR(VLOOKUP(M2645,Data!$J$1:$K$58,2,0),"")</f>
        <v>56999270871</v>
      </c>
      <c r="O2645" s="27" t="s">
        <v>4125</v>
      </c>
      <c r="P2645" s="27"/>
      <c r="Q2645" s="27" t="s">
        <v>1036</v>
      </c>
      <c r="R2645" s="27" t="s">
        <v>74</v>
      </c>
      <c r="S2645" s="27" t="s">
        <v>126</v>
      </c>
      <c r="T2645" s="27"/>
      <c r="U2645" s="28">
        <v>46135</v>
      </c>
      <c r="X2645" s="27"/>
      <c r="Y2645" s="27"/>
      <c r="Z2645" s="29"/>
      <c r="AA2645" s="29">
        <v>0.43055555555555558</v>
      </c>
      <c r="AB2645" s="29">
        <v>0.65277777777777779</v>
      </c>
      <c r="AC2645" s="30">
        <v>46135</v>
      </c>
      <c r="AD2645" s="15" t="str">
        <f>IF(Tabla2[[#This Row],[HORA ENTREGA]]="DIRECTO","On time", IF(AA2645&lt;&gt;"",IF(Tabla2[[#This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5" s="15" t="str">
        <f>MID(Tabla2[[#This Row],[TIPO]],1,3)</f>
        <v xml:space="preserve">40 </v>
      </c>
      <c r="AF26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SUPERMERCADO DEL NEUMATICO LTDA */ Cont: * TGBU9869685*/ HR Entrega: *10:30* /Dirección: *AV. GENERAL VELASQUEZ 10901, SAN BERNARDO</v>
      </c>
      <c r="AG2645" s="38" t="str">
        <f>IFERROR(HYPERLINK("https://wa.me/"&amp;Tabla2[[#This Row],[CONTACTO]]&amp;"?text="&amp;Tabla2[[#This Row],[Mensaje]],"Enviar mensaje"),"")</f>
        <v>Enviar mensaje</v>
      </c>
      <c r="AH2645" s="15" t="str">
        <f>CONCATENATE(A2645,F2645)</f>
        <v>2644TGBU9869685</v>
      </c>
      <c r="AI2645" s="15" t="str">
        <f>CONCATENATE("ENT-",A2645)</f>
        <v>ENT-2644</v>
      </c>
      <c r="AJ2645" s="15" t="str">
        <f>IF(Tabla2[[#This Row],[Op]]&lt;&gt;"","ENTREGA","")</f>
        <v>ENTREGA</v>
      </c>
      <c r="AK2645" s="40" t="str">
        <f>(Tabla2[[#This Row],[FECHA ENTREGA]]&amp;Tabla2[[#This Row],[HORA ENTREGA]])</f>
        <v>461350,4375</v>
      </c>
      <c r="AL2645" s="34" t="str">
        <f>IFERROR(HYPERLINK("https://wa.me/"&amp;Tabla2[[#This Row],[CONTACTO]]&amp;"?text="&amp;Tabla2[[#This Row],[Mensaje]]),"")</f>
        <v>https://wa.me/56999270871?text=Hola!%0AServicio del día 23-04%0A *Cliente:* SUPERMERCADO DEL NEUMATICO LTDA */ Cont: * TGBU9869685*/ HR Entrega: *10:30* /Dirección: *AV. GENERAL VELASQUEZ 10901, SAN BERNARDO</v>
      </c>
    </row>
    <row r="2646" spans="1:38" s="15" customFormat="1" ht="16.5" customHeight="1" x14ac:dyDescent="0.2">
      <c r="A2646" s="15">
        <f>ROW(A2645)</f>
        <v>2645</v>
      </c>
      <c r="B2646" s="15">
        <f>IF(J2646=J2645,B2645+1,1)</f>
        <v>44</v>
      </c>
      <c r="C2646" s="15" t="s">
        <v>2344</v>
      </c>
      <c r="D2646" s="25" t="s">
        <v>39</v>
      </c>
      <c r="E2646" s="27">
        <v>1200833</v>
      </c>
      <c r="F2646" s="27" t="s">
        <v>4126</v>
      </c>
      <c r="G2646" s="27" t="s">
        <v>41</v>
      </c>
      <c r="H2646" s="27">
        <v>4357</v>
      </c>
      <c r="I2646" s="27" t="s">
        <v>4127</v>
      </c>
      <c r="J2646" s="28">
        <v>46135</v>
      </c>
      <c r="K2646" s="26">
        <v>0.33333333333333331</v>
      </c>
      <c r="L2646" s="26"/>
      <c r="M2646" s="27" t="s">
        <v>86</v>
      </c>
      <c r="N2646" s="25">
        <f>IFERROR(VLOOKUP(M2646,Data!$J$1:$K$58,2,0),"")</f>
        <v>56956654384</v>
      </c>
      <c r="O2646" s="27" t="s">
        <v>87</v>
      </c>
      <c r="P2646" s="27"/>
      <c r="Q2646" s="27" t="s">
        <v>4045</v>
      </c>
      <c r="R2646" s="27" t="s">
        <v>3252</v>
      </c>
      <c r="S2646" s="27" t="s">
        <v>3152</v>
      </c>
      <c r="T2646" s="27"/>
      <c r="U2646" s="28">
        <v>46135</v>
      </c>
      <c r="X2646" s="27"/>
      <c r="Y2646" s="27"/>
      <c r="Z2646" s="29"/>
      <c r="AA2646" s="29">
        <v>0.35486111111111113</v>
      </c>
      <c r="AB2646" s="29">
        <v>0.43611111111111112</v>
      </c>
      <c r="AC2646" s="30">
        <v>46135</v>
      </c>
      <c r="AD2646" s="15" t="str">
        <f>IF(Tabla2[[#This Row],[HORA ENTREGA]]="DIRECTO","On time", IF(AA2646&lt;&gt;"",IF(Tabla2[[#This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46" s="15" t="str">
        <f>MID(Tabla2[[#This Row],[TIPO]],1,3)</f>
        <v xml:space="preserve">40 </v>
      </c>
      <c r="AF26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THE ANDES BRANDS */ Cont: * TTNU8236325*/ HR Entrega: *08:00* /Dirección: *BODENOR FLEXCENTER - BOULEVARD PONIENTE, MODULOS 21 Y 22 ENEA, PUDAHUEL</v>
      </c>
      <c r="AG2646" s="38" t="str">
        <f>IFERROR(HYPERLINK("https://wa.me/"&amp;Tabla2[[#This Row],[CONTACTO]]&amp;"?text="&amp;Tabla2[[#This Row],[Mensaje]],"Enviar mensaje"),"")</f>
        <v>Enviar mensaje</v>
      </c>
      <c r="AH2646" s="15" t="str">
        <f>CONCATENATE(A2646,F2646)</f>
        <v>2645TTNU8236325</v>
      </c>
      <c r="AI2646" s="15" t="str">
        <f>CONCATENATE("ENT-",A2646)</f>
        <v>ENT-2645</v>
      </c>
      <c r="AJ2646" s="15" t="str">
        <f>IF(Tabla2[[#This Row],[Op]]&lt;&gt;"","ENTREGA","")</f>
        <v>ENTREGA</v>
      </c>
      <c r="AK2646" s="40" t="str">
        <f>(Tabla2[[#This Row],[FECHA ENTREGA]]&amp;Tabla2[[#This Row],[HORA ENTREGA]])</f>
        <v>461350,333333333333333</v>
      </c>
      <c r="AL2646" s="34" t="str">
        <f>IFERROR(HYPERLINK("https://wa.me/"&amp;Tabla2[[#This Row],[CONTACTO]]&amp;"?text="&amp;Tabla2[[#This Row],[Mensaje]]),"")</f>
        <v>https://wa.me/56956654384?text=Hola!%0AServicio del día 23-04%0A *Cliente:* THE ANDES BRANDS */ Cont: * TTNU8236325*/ HR Entrega: *08:00* /Dirección: *BODENOR FLEXCENTER - BOULEVARD PONIENTE, MODULOS 21 Y 22 ENEA, PUDAHUEL</v>
      </c>
    </row>
    <row r="2647" spans="1:38" s="15" customFormat="1" ht="16.5" customHeight="1" x14ac:dyDescent="0.2">
      <c r="A2647" s="15">
        <f>ROW(A2646)</f>
        <v>2646</v>
      </c>
      <c r="B2647" s="15">
        <f>IF(J2647=J2646,B2646+1,1)</f>
        <v>45</v>
      </c>
      <c r="C2647" s="15" t="s">
        <v>2344</v>
      </c>
      <c r="D2647" s="25" t="s">
        <v>39</v>
      </c>
      <c r="E2647" s="27">
        <v>1200487</v>
      </c>
      <c r="F2647" s="27" t="s">
        <v>4128</v>
      </c>
      <c r="G2647" s="27" t="s">
        <v>64</v>
      </c>
      <c r="H2647" s="27">
        <v>3160</v>
      </c>
      <c r="I2647" s="27" t="s">
        <v>4129</v>
      </c>
      <c r="J2647" s="28">
        <v>46135</v>
      </c>
      <c r="K2647" s="26">
        <v>0.375</v>
      </c>
      <c r="L2647" s="26"/>
      <c r="M2647" s="27" t="s">
        <v>4130</v>
      </c>
      <c r="N2647" s="25">
        <f>IFERROR(VLOOKUP(M2647,Data!$J$1:$K$58,2,0),"")</f>
        <v>56984994337</v>
      </c>
      <c r="O2647" s="27" t="s">
        <v>297</v>
      </c>
      <c r="P2647" s="27"/>
      <c r="Q2647" s="27" t="s">
        <v>4045</v>
      </c>
      <c r="R2647" s="27" t="s">
        <v>3205</v>
      </c>
      <c r="S2647" s="27" t="s">
        <v>296</v>
      </c>
      <c r="T2647" s="27"/>
      <c r="U2647" s="28">
        <v>46135</v>
      </c>
      <c r="X2647" s="27"/>
      <c r="Y2647" s="27"/>
      <c r="Z2647" s="29"/>
      <c r="AA2647" s="29">
        <v>0.375</v>
      </c>
      <c r="AB2647" s="29">
        <v>0.39930555555555558</v>
      </c>
      <c r="AC2647" s="30">
        <v>46135</v>
      </c>
      <c r="AD2647" s="15" t="str">
        <f>IF(Tabla2[[#This Row],[HORA ENTREGA]]="DIRECTO","On time", IF(AA2647&lt;&gt;"",IF(Tabla2[[#This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7" s="15" t="str">
        <f>MID(Tabla2[[#This Row],[TIPO]],1,3)</f>
        <v xml:space="preserve">20 </v>
      </c>
      <c r="AF26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THE ANDES BRANDS */ Cont: * CAGU2880471*/ HR Entrega: *09:00* /Dirección: *BODENOR FLEXCENTER - BOULEVARD PONIENTE, MODULOS 21 Y 22 ENEA, PUDAHUEL</v>
      </c>
      <c r="AG2647" s="38" t="str">
        <f>IFERROR(HYPERLINK("https://wa.me/"&amp;Tabla2[[#This Row],[CONTACTO]]&amp;"?text="&amp;Tabla2[[#This Row],[Mensaje]],"Enviar mensaje"),"")</f>
        <v>Enviar mensaje</v>
      </c>
      <c r="AH2647" s="15" t="str">
        <f>CONCATENATE(A2647,F2647)</f>
        <v>2646CAGU2880471</v>
      </c>
      <c r="AI2647" s="15" t="str">
        <f>CONCATENATE("ENT-",A2647)</f>
        <v>ENT-2646</v>
      </c>
      <c r="AJ2647" s="15" t="str">
        <f>IF(Tabla2[[#This Row],[Op]]&lt;&gt;"","ENTREGA","")</f>
        <v>ENTREGA</v>
      </c>
      <c r="AK2647" s="40" t="str">
        <f>(Tabla2[[#This Row],[FECHA ENTREGA]]&amp;Tabla2[[#This Row],[HORA ENTREGA]])</f>
        <v>461350,375</v>
      </c>
      <c r="AL2647" s="34" t="str">
        <f>IFERROR(HYPERLINK("https://wa.me/"&amp;Tabla2[[#This Row],[CONTACTO]]&amp;"?text="&amp;Tabla2[[#This Row],[Mensaje]]),"")</f>
        <v>https://wa.me/56984994337?text=Hola!%0AServicio del día 23-04%0A *Cliente:* THE ANDES BRANDS */ Cont: * CAGU2880471*/ HR Entrega: *09:00* /Dirección: *BODENOR FLEXCENTER - BOULEVARD PONIENTE, MODULOS 21 Y 22 ENEA, PUDAHUEL</v>
      </c>
    </row>
    <row r="2648" spans="1:38" s="15" customFormat="1" ht="16.5" customHeight="1" x14ac:dyDescent="0.2">
      <c r="A2648" s="15">
        <f>ROW(A2647)</f>
        <v>2647</v>
      </c>
      <c r="B2648" s="15">
        <f>IF(J2648=J2647,B2647+1,1)</f>
        <v>46</v>
      </c>
      <c r="C2648" s="15" t="s">
        <v>244</v>
      </c>
      <c r="D2648" s="25" t="s">
        <v>39</v>
      </c>
      <c r="E2648" s="27">
        <v>532349</v>
      </c>
      <c r="F2648" s="27" t="s">
        <v>4131</v>
      </c>
      <c r="G2648" s="27" t="s">
        <v>64</v>
      </c>
      <c r="H2648" s="27">
        <v>11579</v>
      </c>
      <c r="I2648" s="27" t="s">
        <v>4132</v>
      </c>
      <c r="J2648" s="28">
        <v>46135</v>
      </c>
      <c r="K2648" s="26">
        <v>0.33333333333333331</v>
      </c>
      <c r="L2648" s="26" t="s">
        <v>4133</v>
      </c>
      <c r="M2648" s="27"/>
      <c r="N2648" s="25" t="str">
        <f>IFERROR(VLOOKUP(M2648,Data!$J$1:$K$58,2,0),"")</f>
        <v/>
      </c>
      <c r="O2648" s="27" t="s">
        <v>78</v>
      </c>
      <c r="P2648" s="27"/>
      <c r="Q2648" s="27" t="s">
        <v>249</v>
      </c>
      <c r="R2648" s="27"/>
      <c r="S2648" s="27"/>
      <c r="T2648" s="27"/>
      <c r="U2648" s="28"/>
      <c r="X2648" s="27" t="s">
        <v>4134</v>
      </c>
      <c r="Y2648" s="27"/>
      <c r="Z2648" s="29"/>
      <c r="AA2648" s="29"/>
      <c r="AB2648" s="29"/>
      <c r="AC2648" s="30"/>
      <c r="AD2648" s="15" t="str">
        <f>IF(Tabla2[[#This Row],[HORA ENTREGA]]="DIRECTO","On time", IF(AA2648&lt;&gt;"",IF(Tabla2[[#This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648" s="15" t="str">
        <f>MID(Tabla2[[#This Row],[TIPO]],1,3)</f>
        <v xml:space="preserve">20 </v>
      </c>
      <c r="AF26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VILLAR HERMANOS S.A. */ Cont: * BMOU1599549*/ HR Entrega: *08:00* /Dirección: *SALAR DE ATACAMA 1330, PUDAHUEL</v>
      </c>
      <c r="AG2648" s="38" t="str">
        <f>IFERROR(HYPERLINK("https://wa.me/"&amp;Tabla2[[#This Row],[CONTACTO]]&amp;"?text="&amp;Tabla2[[#This Row],[Mensaje]],"Enviar mensaje"),"")</f>
        <v>Enviar mensaje</v>
      </c>
      <c r="AH2648" s="15" t="str">
        <f>CONCATENATE(A2648,F2648)</f>
        <v>2647BMOU1599549</v>
      </c>
      <c r="AI2648" s="15" t="str">
        <f>CONCATENATE("ENT-",A2648)</f>
        <v>ENT-2647</v>
      </c>
      <c r="AJ2648" s="15" t="str">
        <f>IF(Tabla2[[#This Row],[Op]]&lt;&gt;"","ENTREGA","")</f>
        <v>ENTREGA</v>
      </c>
      <c r="AK2648" s="40" t="str">
        <f>(Tabla2[[#This Row],[FECHA ENTREGA]]&amp;Tabla2[[#This Row],[HORA ENTREGA]])</f>
        <v>461350,333333333333333</v>
      </c>
      <c r="AL2648" s="34" t="str">
        <f>IFERROR(HYPERLINK("https://wa.me/"&amp;Tabla2[[#This Row],[CONTACTO]]&amp;"?text="&amp;Tabla2[[#This Row],[Mensaje]]),"")</f>
        <v>https://wa.me/?text=Hola!%0AServicio del día 23-04%0A *Cliente:* VILLAR HERMANOS S.A. */ Cont: * BMOU1599549*/ HR Entrega: *08:00* /Dirección: *SALAR DE ATACAMA 1330, PUDAHUEL</v>
      </c>
    </row>
    <row r="2649" spans="1:38" s="15" customFormat="1" ht="16.5" customHeight="1" x14ac:dyDescent="0.2">
      <c r="A2649" s="15">
        <f>ROW(A2648)</f>
        <v>2648</v>
      </c>
      <c r="B2649" s="15">
        <f>IF(J2649=J2648,B2648+1,1)</f>
        <v>47</v>
      </c>
      <c r="C2649" s="15" t="s">
        <v>1714</v>
      </c>
      <c r="D2649" s="25" t="s">
        <v>39</v>
      </c>
      <c r="E2649" s="27">
        <v>3960</v>
      </c>
      <c r="F2649" s="27" t="s">
        <v>4135</v>
      </c>
      <c r="G2649" s="27" t="s">
        <v>64</v>
      </c>
      <c r="H2649" s="27"/>
      <c r="I2649" s="27" t="s">
        <v>42</v>
      </c>
      <c r="J2649" s="28">
        <v>46135</v>
      </c>
      <c r="K2649" s="26">
        <v>0.35416666666666669</v>
      </c>
      <c r="L2649" s="26"/>
      <c r="M2649" s="27" t="s">
        <v>233</v>
      </c>
      <c r="N2649" s="25">
        <f>IFERROR(VLOOKUP(M2649,Data!$J$1:$K$58,2,0),"")</f>
        <v>56998494086</v>
      </c>
      <c r="O2649" s="27" t="s">
        <v>242</v>
      </c>
      <c r="P2649" s="27"/>
      <c r="Q2649" s="27" t="s">
        <v>2819</v>
      </c>
      <c r="R2649" s="27" t="s">
        <v>3551</v>
      </c>
      <c r="S2649" s="27" t="s">
        <v>3157</v>
      </c>
      <c r="T2649" s="27"/>
      <c r="U2649" s="28">
        <v>46135</v>
      </c>
      <c r="X2649" s="27"/>
      <c r="Y2649" s="27"/>
      <c r="Z2649" s="29"/>
      <c r="AA2649" s="29">
        <v>0.32500000000000001</v>
      </c>
      <c r="AB2649" s="29">
        <v>0.36805555555555558</v>
      </c>
      <c r="AC2649" s="30">
        <v>46135</v>
      </c>
      <c r="AD2649" s="15" t="str">
        <f>IF(Tabla2[[#This Row],[HORA ENTREGA]]="DIRECTO","On time", IF(AA2649&lt;&gt;"",IF(Tabla2[[#This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49" s="15" t="str">
        <f>MID(Tabla2[[#This Row],[TIPO]],1,3)</f>
        <v xml:space="preserve">20 </v>
      </c>
      <c r="AF26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WURTH */ Cont: * TEMU0478823*/ HR Entrega: *08:30* /Dirección: *CORONEL STGO BUERAS 1345, PADRE HURTADO</v>
      </c>
      <c r="AG2649" s="38" t="str">
        <f>IFERROR(HYPERLINK("https://wa.me/"&amp;Tabla2[[#This Row],[CONTACTO]]&amp;"?text="&amp;Tabla2[[#This Row],[Mensaje]],"Enviar mensaje"),"")</f>
        <v>Enviar mensaje</v>
      </c>
      <c r="AH2649" s="15" t="str">
        <f>CONCATENATE(A2649,F2649)</f>
        <v>2648TEMU0478823</v>
      </c>
      <c r="AI2649" s="15" t="str">
        <f>CONCATENATE("ENT-",A2649)</f>
        <v>ENT-2648</v>
      </c>
      <c r="AJ2649" s="15" t="str">
        <f>IF(Tabla2[[#This Row],[Op]]&lt;&gt;"","ENTREGA","")</f>
        <v>ENTREGA</v>
      </c>
      <c r="AK2649" s="40" t="str">
        <f>(Tabla2[[#This Row],[FECHA ENTREGA]]&amp;Tabla2[[#This Row],[HORA ENTREGA]])</f>
        <v>461350,354166666666667</v>
      </c>
      <c r="AL2649" s="34" t="str">
        <f>IFERROR(HYPERLINK("https://wa.me/"&amp;Tabla2[[#This Row],[CONTACTO]]&amp;"?text="&amp;Tabla2[[#This Row],[Mensaje]]),"")</f>
        <v>https://wa.me/56998494086?text=Hola!%0AServicio del día 23-04%0A *Cliente:* WURTH */ Cont: * TEMU0478823*/ HR Entrega: *08:30* /Dirección: *CORONEL STGO BUERAS 1345, PADRE HURTADO</v>
      </c>
    </row>
    <row r="2650" spans="1:38" s="15" customFormat="1" ht="16.5" customHeight="1" x14ac:dyDescent="0.2">
      <c r="A2650" s="15">
        <f>ROW(A2649)</f>
        <v>2649</v>
      </c>
      <c r="B2650" s="15">
        <f>IF(J2650=J2649,B2649+1,1)</f>
        <v>48</v>
      </c>
      <c r="C2650" s="15" t="s">
        <v>4136</v>
      </c>
      <c r="D2650" s="25" t="s">
        <v>39</v>
      </c>
      <c r="E2650" s="27">
        <v>303578</v>
      </c>
      <c r="F2650" s="27" t="s">
        <v>4137</v>
      </c>
      <c r="G2650" s="27" t="s">
        <v>41</v>
      </c>
      <c r="H2650" s="27">
        <v>5869</v>
      </c>
      <c r="I2650" s="27" t="s">
        <v>42</v>
      </c>
      <c r="J2650" s="28">
        <v>46135</v>
      </c>
      <c r="K2650" s="26">
        <v>0.33333333333333331</v>
      </c>
      <c r="L2650" s="26"/>
      <c r="M2650" s="27" t="s">
        <v>161</v>
      </c>
      <c r="N2650" s="25">
        <f>IFERROR(VLOOKUP(M2650,Data!$J$1:$K$58,2,0),"")</f>
        <v>56966749408</v>
      </c>
      <c r="O2650" s="27" t="s">
        <v>162</v>
      </c>
      <c r="P2650" s="27"/>
      <c r="Q2650" s="27" t="s">
        <v>582</v>
      </c>
      <c r="R2650" s="27" t="s">
        <v>3551</v>
      </c>
      <c r="S2650" s="27" t="s">
        <v>161</v>
      </c>
      <c r="T2650" s="27"/>
      <c r="U2650" s="28">
        <v>46135</v>
      </c>
      <c r="X2650" s="27"/>
      <c r="Y2650" s="27"/>
      <c r="Z2650" s="29"/>
      <c r="AA2650" s="29">
        <v>0.35555555555555557</v>
      </c>
      <c r="AB2650" s="29">
        <v>0.4375</v>
      </c>
      <c r="AC2650" s="30">
        <v>46135</v>
      </c>
      <c r="AD2650" s="15" t="str">
        <f>IF(Tabla2[[#This Row],[HORA ENTREGA]]="DIRECTO","On time", IF(AA2650&lt;&gt;"",IF(Tabla2[[#This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50" s="15" t="str">
        <f>MID(Tabla2[[#This Row],[TIPO]],1,3)</f>
        <v xml:space="preserve">40 </v>
      </c>
      <c r="AF26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WURTH  */ Cont: * CAAU6173907*/ HR Entrega: *08:00* /Dirección: *SAN BERNARDO</v>
      </c>
      <c r="AG2650" s="38" t="str">
        <f>IFERROR(HYPERLINK("https://wa.me/"&amp;Tabla2[[#This Row],[CONTACTO]]&amp;"?text="&amp;Tabla2[[#This Row],[Mensaje]],"Enviar mensaje"),"")</f>
        <v>Enviar mensaje</v>
      </c>
      <c r="AH2650" s="15" t="str">
        <f>CONCATENATE(A2650,F2650)</f>
        <v>2649CAAU6173907</v>
      </c>
      <c r="AI2650" s="15" t="str">
        <f>CONCATENATE("ENT-",A2650)</f>
        <v>ENT-2649</v>
      </c>
      <c r="AJ2650" s="15" t="str">
        <f>IF(Tabla2[[#This Row],[Op]]&lt;&gt;"","ENTREGA","")</f>
        <v>ENTREGA</v>
      </c>
      <c r="AK2650" s="40" t="str">
        <f>(Tabla2[[#This Row],[FECHA ENTREGA]]&amp;Tabla2[[#This Row],[HORA ENTREGA]])</f>
        <v>461350,333333333333333</v>
      </c>
      <c r="AL2650" s="34" t="str">
        <f>IFERROR(HYPERLINK("https://wa.me/"&amp;Tabla2[[#This Row],[CONTACTO]]&amp;"?text="&amp;Tabla2[[#This Row],[Mensaje]]),"")</f>
        <v>https://wa.me/56966749408?text=Hola!%0AServicio del día 23-04%0A *Cliente:* WURTH  */ Cont: * CAAU6173907*/ HR Entrega: *08:00* /Dirección: *SAN BERNARDO</v>
      </c>
    </row>
    <row r="2651" spans="1:38" s="15" customFormat="1" ht="16.5" customHeight="1" x14ac:dyDescent="0.2">
      <c r="A2651" s="15">
        <f>ROW(A2650)</f>
        <v>2650</v>
      </c>
      <c r="B2651" s="15">
        <f>IF(J2651=J2650,B2650+1,1)</f>
        <v>49</v>
      </c>
      <c r="C2651" s="15" t="s">
        <v>4136</v>
      </c>
      <c r="D2651" s="25" t="s">
        <v>39</v>
      </c>
      <c r="E2651" s="27">
        <v>303577</v>
      </c>
      <c r="F2651" s="27" t="s">
        <v>4138</v>
      </c>
      <c r="G2651" s="27" t="s">
        <v>41</v>
      </c>
      <c r="H2651" s="27">
        <v>13950</v>
      </c>
      <c r="I2651" s="27" t="s">
        <v>42</v>
      </c>
      <c r="J2651" s="28">
        <v>46135</v>
      </c>
      <c r="K2651" s="26">
        <v>0.35416666666666669</v>
      </c>
      <c r="L2651" s="26"/>
      <c r="M2651" s="27" t="s">
        <v>241</v>
      </c>
      <c r="N2651" s="25">
        <f>IFERROR(VLOOKUP(M2651,Data!$J$1:$K$58,2,0),"")</f>
        <v>56984880436</v>
      </c>
      <c r="O2651" s="27" t="s">
        <v>242</v>
      </c>
      <c r="P2651" s="27"/>
      <c r="Q2651" s="27" t="s">
        <v>2990</v>
      </c>
      <c r="R2651" s="27" t="s">
        <v>3551</v>
      </c>
      <c r="S2651" s="27" t="s">
        <v>3115</v>
      </c>
      <c r="T2651" s="27"/>
      <c r="U2651" s="28">
        <v>46135</v>
      </c>
      <c r="X2651" s="27"/>
      <c r="Y2651" s="27"/>
      <c r="Z2651" s="29"/>
      <c r="AA2651" s="29">
        <v>0.3263888888888889</v>
      </c>
      <c r="AB2651" s="29">
        <v>0.37152777777777779</v>
      </c>
      <c r="AC2651" s="30">
        <v>46135</v>
      </c>
      <c r="AD2651" s="15" t="str">
        <f>IF(Tabla2[[#This Row],[HORA ENTREGA]]="DIRECTO","On time", IF(AA2651&lt;&gt;"",IF(Tabla2[[#This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1" s="15" t="str">
        <f>MID(Tabla2[[#This Row],[TIPO]],1,3)</f>
        <v xml:space="preserve">40 </v>
      </c>
      <c r="AF26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23-04%0A *Cliente:* WURTH  */ Cont: * CAAU7654851*/ HR Entrega: *08:30* /Dirección: *BOD.ID LOGISTIC - CAMINO CHORRILLOS UNO 21, PARCELA 21, LAMPA</v>
      </c>
      <c r="AG2651" s="38" t="str">
        <f>IFERROR(HYPERLINK("https://wa.me/"&amp;Tabla2[[#This Row],[CONTACTO]]&amp;"?text="&amp;Tabla2[[#This Row],[Mensaje]],"Enviar mensaje"),"")</f>
        <v>Enviar mensaje</v>
      </c>
      <c r="AH2651" s="15" t="str">
        <f>CONCATENATE(A2651,F2651)</f>
        <v>2650CAAU7654851</v>
      </c>
      <c r="AI2651" s="15" t="str">
        <f>CONCATENATE("ENT-",A2651)</f>
        <v>ENT-2650</v>
      </c>
      <c r="AJ2651" s="15" t="str">
        <f>IF(Tabla2[[#This Row],[Op]]&lt;&gt;"","ENTREGA","")</f>
        <v>ENTREGA</v>
      </c>
      <c r="AK2651" s="40" t="str">
        <f>(Tabla2[[#This Row],[FECHA ENTREGA]]&amp;Tabla2[[#This Row],[HORA ENTREGA]])</f>
        <v>461350,354166666666667</v>
      </c>
      <c r="AL2651" s="34" t="str">
        <f>IFERROR(HYPERLINK("https://wa.me/"&amp;Tabla2[[#This Row],[CONTACTO]]&amp;"?text="&amp;Tabla2[[#This Row],[Mensaje]]),"")</f>
        <v>https://wa.me/56984880436?text=Hola!%0AServicio del día 23-04%0A *Cliente:* WURTH  */ Cont: * CAAU7654851*/ HR Entrega: *08:30* /Dirección: *BOD.ID LOGISTIC - CAMINO CHORRILLOS UNO 21, PARCELA 21, LAMPA</v>
      </c>
    </row>
    <row r="2652" spans="1:38" s="15" customFormat="1" ht="16.5" customHeight="1" x14ac:dyDescent="0.2">
      <c r="A2652" s="15">
        <f>ROW(A2651)</f>
        <v>2651</v>
      </c>
      <c r="B2652" s="15">
        <f>IF(J2652=J2651,B2651+1,1)</f>
        <v>1</v>
      </c>
      <c r="C2652" s="15" t="s">
        <v>4139</v>
      </c>
      <c r="D2652" s="25" t="s">
        <v>39</v>
      </c>
      <c r="E2652" s="27">
        <v>301146</v>
      </c>
      <c r="F2652" s="27" t="s">
        <v>4140</v>
      </c>
      <c r="G2652" s="27" t="s">
        <v>64</v>
      </c>
      <c r="H2652" s="27">
        <v>4919</v>
      </c>
      <c r="I2652" s="27" t="s">
        <v>4141</v>
      </c>
      <c r="J2652" s="28">
        <v>46136</v>
      </c>
      <c r="K2652" s="26">
        <v>0.35416666666666669</v>
      </c>
      <c r="L2652" s="26" t="s">
        <v>4142</v>
      </c>
      <c r="M2652" s="27" t="s">
        <v>77</v>
      </c>
      <c r="N2652" s="25">
        <f>IFERROR(VLOOKUP(M2652,Data!$J$1:$K$58,2,0),"")</f>
        <v>56967384794</v>
      </c>
      <c r="O2652" s="27" t="s">
        <v>78</v>
      </c>
      <c r="P2652" s="27"/>
      <c r="Q2652" s="27" t="s">
        <v>4143</v>
      </c>
      <c r="R2652" s="27" t="s">
        <v>1546</v>
      </c>
      <c r="S2652" s="27" t="s">
        <v>77</v>
      </c>
      <c r="T2652" s="27"/>
      <c r="U2652" s="28">
        <v>46136</v>
      </c>
      <c r="X2652" s="27"/>
      <c r="Y2652" s="27"/>
      <c r="Z2652" s="29"/>
      <c r="AA2652" s="29">
        <v>0.34722222222222221</v>
      </c>
      <c r="AB2652" s="29">
        <v>0.44097222222222221</v>
      </c>
      <c r="AC2652" s="30">
        <v>46136</v>
      </c>
      <c r="AD2652" s="15" t="str">
        <f>IF(Tabla2[[#This Row],[HORA ENTREGA]]="DIRECTO","On time", IF(AA2652&lt;&gt;"",IF(Tabla2[[#This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2" s="15" t="str">
        <f>MID(Tabla2[[#This Row],[TIPO]],1,3)</f>
        <v xml:space="preserve">20 </v>
      </c>
      <c r="AF26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ABASTECIMIENTO CLÍNICO SPA */ Cont: * EITU3351846*/ HR Entrega: *08:30* /Dirección: *Caletera Oriente General San Martin 11500, Colina</v>
      </c>
      <c r="AG2652" s="38" t="str">
        <f>IFERROR(HYPERLINK("https://wa.me/"&amp;Tabla2[[#This Row],[CONTACTO]]&amp;"?text="&amp;Tabla2[[#This Row],[Mensaje]],"Enviar mensaje"),"")</f>
        <v>Enviar mensaje</v>
      </c>
      <c r="AH2652" s="15" t="str">
        <f>CONCATENATE(A2652,F2652)</f>
        <v>2651EITU3351846</v>
      </c>
      <c r="AI2652" s="15" t="str">
        <f>CONCATENATE("ENT-",A2652)</f>
        <v>ENT-2651</v>
      </c>
      <c r="AJ2652" s="15" t="str">
        <f>IF(Tabla2[[#This Row],[Op]]&lt;&gt;"","ENTREGA","")</f>
        <v>ENTREGA</v>
      </c>
      <c r="AK2652" s="40" t="str">
        <f>(Tabla2[[#This Row],[FECHA ENTREGA]]&amp;Tabla2[[#This Row],[HORA ENTREGA]])</f>
        <v>461360,354166666666667</v>
      </c>
      <c r="AL2652" s="34" t="str">
        <f>IFERROR(HYPERLINK("https://wa.me/"&amp;Tabla2[[#This Row],[CONTACTO]]&amp;"?text="&amp;Tabla2[[#This Row],[Mensaje]]),"")</f>
        <v>https://wa.me/56967384794?text=Hola!%0AServicio del día 24-04%0A *Cliente:* ABASTECIMIENTO CLÍNICO SPA */ Cont: * EITU3351846*/ HR Entrega: *08:30* /Dirección: *Caletera Oriente General San Martin 11500, Colina</v>
      </c>
    </row>
    <row r="2653" spans="1:38" s="15" customFormat="1" ht="16.5" customHeight="1" x14ac:dyDescent="0.2">
      <c r="A2653" s="15">
        <f>ROW(A2652)</f>
        <v>2652</v>
      </c>
      <c r="B2653" s="15">
        <f>IF(J2653=J2652,B2652+1,1)</f>
        <v>2</v>
      </c>
      <c r="C2653" s="15" t="s">
        <v>517</v>
      </c>
      <c r="D2653" s="25" t="s">
        <v>122</v>
      </c>
      <c r="E2653" s="27" t="s">
        <v>4144</v>
      </c>
      <c r="F2653" s="27"/>
      <c r="G2653" s="27" t="s">
        <v>41</v>
      </c>
      <c r="H2653" s="27"/>
      <c r="I2653" s="27" t="s">
        <v>3864</v>
      </c>
      <c r="J2653" s="28">
        <v>46136</v>
      </c>
      <c r="K2653" s="26">
        <v>0.33333333333333331</v>
      </c>
      <c r="L2653" s="26"/>
      <c r="M2653" s="27" t="s">
        <v>241</v>
      </c>
      <c r="N2653" s="25">
        <f>IFERROR(VLOOKUP(M2653,Data!$J$1:$K$58,2,0),"")</f>
        <v>56984880436</v>
      </c>
      <c r="O2653" s="27" t="s">
        <v>242</v>
      </c>
      <c r="P2653" s="27"/>
      <c r="Q2653" s="27" t="s">
        <v>3866</v>
      </c>
      <c r="R2653" s="27"/>
      <c r="S2653" s="27"/>
      <c r="T2653" s="27"/>
      <c r="U2653" s="28"/>
      <c r="X2653" s="27"/>
      <c r="Y2653" s="27"/>
      <c r="Z2653" s="29"/>
      <c r="AA2653" s="29">
        <v>4.1666666666666664E-2</v>
      </c>
      <c r="AB2653" s="29">
        <v>0.45833333333333331</v>
      </c>
      <c r="AC2653" s="30">
        <v>46136</v>
      </c>
      <c r="AD2653" s="15" t="str">
        <f>IF(Tabla2[[#This Row],[HORA ENTREGA]]="DIRECTO","On time", IF(AA2653&lt;&gt;"",IF(Tabla2[[#This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3" s="15" t="str">
        <f>MID(Tabla2[[#This Row],[TIPO]],1,3)</f>
        <v xml:space="preserve">40 </v>
      </c>
      <c r="AF26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ARESTI CHILE WINE S.A. */ Cont: * */ HR Entrega: *08:00* /Dirección: *CONSOLIDADO: BELLAVISTA S/N, RIO CLARO; BOD. HACIENDA ARESTI</v>
      </c>
      <c r="AG2653" s="38" t="str">
        <f>IFERROR(HYPERLINK("https://wa.me/"&amp;Tabla2[[#This Row],[CONTACTO]]&amp;"?text="&amp;Tabla2[[#This Row],[Mensaje]],"Enviar mensaje"),"")</f>
        <v>Enviar mensaje</v>
      </c>
      <c r="AH2653" s="15" t="str">
        <f>CONCATENATE(A2653,F2653)</f>
        <v>2652</v>
      </c>
      <c r="AI2653" s="15" t="str">
        <f>CONCATENATE("ENT-",A2653)</f>
        <v>ENT-2652</v>
      </c>
      <c r="AJ2653" s="15" t="str">
        <f>IF(Tabla2[[#This Row],[Op]]&lt;&gt;"","ENTREGA","")</f>
        <v>ENTREGA</v>
      </c>
      <c r="AK2653" s="40" t="str">
        <f>(Tabla2[[#This Row],[FECHA ENTREGA]]&amp;Tabla2[[#This Row],[HORA ENTREGA]])</f>
        <v>461360,333333333333333</v>
      </c>
      <c r="AL2653" s="34" t="str">
        <f>IFERROR(HYPERLINK("https://wa.me/"&amp;Tabla2[[#This Row],[CONTACTO]]&amp;"?text="&amp;Tabla2[[#This Row],[Mensaje]]),"")</f>
        <v>https://wa.me/56984880436?text=Hola!%0AServicio del día 24-04%0A *Cliente:* ARESTI CHILE WINE S.A. */ Cont: * */ HR Entrega: *08:00* /Dirección: *CONSOLIDADO: BELLAVISTA S/N, RIO CLARO; BOD. HACIENDA ARESTI</v>
      </c>
    </row>
    <row r="2654" spans="1:38" s="15" customFormat="1" ht="16.5" customHeight="1" x14ac:dyDescent="0.2">
      <c r="A2654" s="15">
        <f>ROW(A2653)</f>
        <v>2653</v>
      </c>
      <c r="B2654" s="15">
        <f>IF(J2654=J2653,B2653+1,1)</f>
        <v>3</v>
      </c>
      <c r="C2654" s="15" t="s">
        <v>517</v>
      </c>
      <c r="D2654" s="25" t="s">
        <v>122</v>
      </c>
      <c r="E2654" s="27" t="s">
        <v>4145</v>
      </c>
      <c r="F2654" s="27"/>
      <c r="G2654" s="27" t="s">
        <v>41</v>
      </c>
      <c r="H2654" s="27"/>
      <c r="I2654" s="27" t="s">
        <v>3864</v>
      </c>
      <c r="J2654" s="28">
        <v>46136</v>
      </c>
      <c r="K2654" s="26">
        <v>0.625</v>
      </c>
      <c r="L2654" s="26"/>
      <c r="M2654" s="27" t="s">
        <v>211</v>
      </c>
      <c r="N2654" s="25">
        <f>IFERROR(VLOOKUP(M2654,Data!$J$1:$K$58,2,0),"")</f>
        <v>56961282379</v>
      </c>
      <c r="O2654" s="27" t="s">
        <v>212</v>
      </c>
      <c r="P2654" s="27"/>
      <c r="Q2654" s="27" t="s">
        <v>3866</v>
      </c>
      <c r="R2654" s="27"/>
      <c r="S2654" s="27"/>
      <c r="T2654" s="27"/>
      <c r="U2654" s="28"/>
      <c r="X2654" s="27"/>
      <c r="Y2654" s="27"/>
      <c r="Z2654" s="29"/>
      <c r="AA2654" s="29">
        <v>1.3888888888888888E-2</v>
      </c>
      <c r="AB2654" s="29">
        <v>0.59027777777777779</v>
      </c>
      <c r="AC2654" s="30">
        <v>46136</v>
      </c>
      <c r="AD2654" s="15" t="str">
        <f>IF(Tabla2[[#This Row],[HORA ENTREGA]]="DIRECTO","On time", IF(AA2654&lt;&gt;"",IF(Tabla2[[#This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4" s="15" t="str">
        <f>MID(Tabla2[[#This Row],[TIPO]],1,3)</f>
        <v xml:space="preserve">40 </v>
      </c>
      <c r="AF26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ARESTI CHILE WINE S.A. */ Cont: * */ HR Entrega: *15:00* /Dirección: *CONSOLIDADO: BELLAVISTA S/N, RIO CLARO; BOD. HACIENDA ARESTI</v>
      </c>
      <c r="AG2654" s="38" t="str">
        <f>IFERROR(HYPERLINK("https://wa.me/"&amp;Tabla2[[#This Row],[CONTACTO]]&amp;"?text="&amp;Tabla2[[#This Row],[Mensaje]],"Enviar mensaje"),"")</f>
        <v>Enviar mensaje</v>
      </c>
      <c r="AH2654" s="15" t="str">
        <f>CONCATENATE(A2654,F2654)</f>
        <v>2653</v>
      </c>
      <c r="AI2654" s="15" t="str">
        <f>CONCATENATE("ENT-",A2654)</f>
        <v>ENT-2653</v>
      </c>
      <c r="AJ2654" s="15" t="str">
        <f>IF(Tabla2[[#This Row],[Op]]&lt;&gt;"","ENTREGA","")</f>
        <v>ENTREGA</v>
      </c>
      <c r="AK2654" s="40" t="str">
        <f>(Tabla2[[#This Row],[FECHA ENTREGA]]&amp;Tabla2[[#This Row],[HORA ENTREGA]])</f>
        <v>461360,625</v>
      </c>
      <c r="AL2654" s="34" t="str">
        <f>IFERROR(HYPERLINK("https://wa.me/"&amp;Tabla2[[#This Row],[CONTACTO]]&amp;"?text="&amp;Tabla2[[#This Row],[Mensaje]]),"")</f>
        <v>https://wa.me/56961282379?text=Hola!%0AServicio del día 24-04%0A *Cliente:* ARESTI CHILE WINE S.A. */ Cont: * */ HR Entrega: *15:00* /Dirección: *CONSOLIDADO: BELLAVISTA S/N, RIO CLARO; BOD. HACIENDA ARESTI</v>
      </c>
    </row>
    <row r="2655" spans="1:38" s="15" customFormat="1" ht="16.5" customHeight="1" x14ac:dyDescent="0.2">
      <c r="A2655" s="15">
        <f>ROW(A2654)</f>
        <v>2654</v>
      </c>
      <c r="B2655" s="15">
        <f>IF(J2655=J2654,B2654+1,1)</f>
        <v>4</v>
      </c>
      <c r="C2655" s="15" t="s">
        <v>3978</v>
      </c>
      <c r="D2655" s="25" t="s">
        <v>39</v>
      </c>
      <c r="E2655" s="27">
        <v>370074</v>
      </c>
      <c r="F2655" s="27" t="s">
        <v>4146</v>
      </c>
      <c r="G2655" s="27" t="s">
        <v>41</v>
      </c>
      <c r="H2655" s="27">
        <v>13765</v>
      </c>
      <c r="I2655" s="27" t="s">
        <v>4147</v>
      </c>
      <c r="J2655" s="28">
        <v>46136</v>
      </c>
      <c r="K2655" s="26">
        <v>0.35416666666666669</v>
      </c>
      <c r="L2655" s="26"/>
      <c r="M2655" s="27" t="s">
        <v>161</v>
      </c>
      <c r="N2655" s="25">
        <f>IFERROR(VLOOKUP(M2655,Data!$J$1:$K$58,2,0),"")</f>
        <v>56966749408</v>
      </c>
      <c r="O2655" s="27" t="s">
        <v>162</v>
      </c>
      <c r="P2655" s="27"/>
      <c r="Q2655" s="27" t="s">
        <v>3981</v>
      </c>
      <c r="R2655" s="27" t="s">
        <v>4148</v>
      </c>
      <c r="S2655" s="27" t="s">
        <v>161</v>
      </c>
      <c r="T2655" s="27"/>
      <c r="U2655" s="28">
        <v>46136</v>
      </c>
      <c r="X2655" s="27"/>
      <c r="Y2655" s="27"/>
      <c r="Z2655" s="29"/>
      <c r="AA2655" s="29">
        <v>0.31597222222222221</v>
      </c>
      <c r="AB2655" s="29">
        <v>0.41666666666666669</v>
      </c>
      <c r="AC2655" s="30">
        <v>46136</v>
      </c>
      <c r="AD2655" s="15" t="str">
        <f>IF(Tabla2[[#This Row],[HORA ENTREGA]]="DIRECTO","On time", IF(AA2655&lt;&gt;"",IF(Tabla2[[#This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5" s="15" t="str">
        <f>MID(Tabla2[[#This Row],[TIPO]],1,3)</f>
        <v xml:space="preserve">40 </v>
      </c>
      <c r="AF26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ATACAMITA */ Cont: * TIIU7580878*/ HR Entrega: *08:30* /Dirección: *Carlos Valdovinos 420, San Joaquin</v>
      </c>
      <c r="AG2655" s="38" t="str">
        <f>IFERROR(HYPERLINK("https://wa.me/"&amp;Tabla2[[#This Row],[CONTACTO]]&amp;"?text="&amp;Tabla2[[#This Row],[Mensaje]],"Enviar mensaje"),"")</f>
        <v>Enviar mensaje</v>
      </c>
      <c r="AH2655" s="15" t="str">
        <f>CONCATENATE(A2655,F2655)</f>
        <v>2654TIIU7580878</v>
      </c>
      <c r="AI2655" s="15" t="str">
        <f>CONCATENATE("ENT-",A2655)</f>
        <v>ENT-2654</v>
      </c>
      <c r="AJ2655" s="15" t="str">
        <f>IF(Tabla2[[#This Row],[Op]]&lt;&gt;"","ENTREGA","")</f>
        <v>ENTREGA</v>
      </c>
      <c r="AK2655" s="40" t="str">
        <f>(Tabla2[[#This Row],[FECHA ENTREGA]]&amp;Tabla2[[#This Row],[HORA ENTREGA]])</f>
        <v>461360,354166666666667</v>
      </c>
      <c r="AL2655" s="34" t="str">
        <f>IFERROR(HYPERLINK("https://wa.me/"&amp;Tabla2[[#This Row],[CONTACTO]]&amp;"?text="&amp;Tabla2[[#This Row],[Mensaje]]),"")</f>
        <v>https://wa.me/56966749408?text=Hola!%0AServicio del día 24-04%0A *Cliente:* ATACAMITA */ Cont: * TIIU7580878*/ HR Entrega: *08:30* /Dirección: *Carlos Valdovinos 420, San Joaquin</v>
      </c>
    </row>
    <row r="2656" spans="1:38" s="15" customFormat="1" ht="16.5" customHeight="1" x14ac:dyDescent="0.2">
      <c r="A2656" s="15">
        <f>ROW(A2655)</f>
        <v>2655</v>
      </c>
      <c r="B2656" s="15">
        <f>IF(J2656=J2655,B2655+1,1)</f>
        <v>5</v>
      </c>
      <c r="C2656" s="15" t="s">
        <v>75</v>
      </c>
      <c r="D2656" s="25" t="s">
        <v>39</v>
      </c>
      <c r="E2656" s="27">
        <v>303701</v>
      </c>
      <c r="F2656" s="27" t="s">
        <v>4149</v>
      </c>
      <c r="G2656" s="27" t="s">
        <v>64</v>
      </c>
      <c r="H2656" s="27">
        <v>2230</v>
      </c>
      <c r="I2656" s="27"/>
      <c r="J2656" s="28">
        <v>46136</v>
      </c>
      <c r="K2656" s="26">
        <v>0.33333333333333331</v>
      </c>
      <c r="L2656" s="26"/>
      <c r="M2656" s="27" t="s">
        <v>66</v>
      </c>
      <c r="N2656" s="25">
        <f>IFERROR(VLOOKUP(M2656,Data!$J$1:$K$58,2,0),"")</f>
        <v>56993389870</v>
      </c>
      <c r="O2656" s="27" t="s">
        <v>67</v>
      </c>
      <c r="P2656" s="27"/>
      <c r="Q2656" s="27" t="s">
        <v>4067</v>
      </c>
      <c r="R2656" s="27" t="s">
        <v>183</v>
      </c>
      <c r="S2656" s="27" t="s">
        <v>66</v>
      </c>
      <c r="T2656" s="27"/>
      <c r="U2656" s="28">
        <v>46136</v>
      </c>
      <c r="X2656" s="27"/>
      <c r="Y2656" s="27"/>
      <c r="Z2656" s="29"/>
      <c r="AA2656" s="29">
        <v>0.31597222222222221</v>
      </c>
      <c r="AB2656" s="29">
        <v>0.3888888888888889</v>
      </c>
      <c r="AC2656" s="30">
        <v>46136</v>
      </c>
      <c r="AD2656" s="15" t="str">
        <f>IF(Tabla2[[#This Row],[HORA ENTREGA]]="DIRECTO","On time", IF(AA2656&lt;&gt;"",IF(Tabla2[[#This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6" s="15" t="str">
        <f>MID(Tabla2[[#This Row],[TIPO]],1,3)</f>
        <v xml:space="preserve">20 </v>
      </c>
      <c r="AF26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BAYONA SPA */ Cont: * SEGU1947739*/ HR Entrega: *08:00* /Dirección: *BOULEVAR 1313 BODENOR FLEX CENTER ENEA, PUDAHUEL</v>
      </c>
      <c r="AG2656" s="38" t="str">
        <f>IFERROR(HYPERLINK("https://wa.me/"&amp;Tabla2[[#This Row],[CONTACTO]]&amp;"?text="&amp;Tabla2[[#This Row],[Mensaje]],"Enviar mensaje"),"")</f>
        <v>Enviar mensaje</v>
      </c>
      <c r="AH2656" s="15" t="str">
        <f>CONCATENATE(A2656,F2656)</f>
        <v>2655SEGU1947739</v>
      </c>
      <c r="AI2656" s="15" t="str">
        <f>CONCATENATE("ENT-",A2656)</f>
        <v>ENT-2655</v>
      </c>
      <c r="AJ2656" s="15" t="str">
        <f>IF(Tabla2[[#This Row],[Op]]&lt;&gt;"","ENTREGA","")</f>
        <v>ENTREGA</v>
      </c>
      <c r="AK2656" s="40" t="str">
        <f>(Tabla2[[#This Row],[FECHA ENTREGA]]&amp;Tabla2[[#This Row],[HORA ENTREGA]])</f>
        <v>461360,333333333333333</v>
      </c>
      <c r="AL2656" s="34" t="str">
        <f>IFERROR(HYPERLINK("https://wa.me/"&amp;Tabla2[[#This Row],[CONTACTO]]&amp;"?text="&amp;Tabla2[[#This Row],[Mensaje]]),"")</f>
        <v>https://wa.me/56993389870?text=Hola!%0AServicio del día 24-04%0A *Cliente:* BAYONA SPA */ Cont: * SEGU1947739*/ HR Entrega: *08:00* /Dirección: *BOULEVAR 1313 BODENOR FLEX CENTER ENEA, PUDAHUEL</v>
      </c>
    </row>
    <row r="2657" spans="1:38" s="15" customFormat="1" ht="16.5" customHeight="1" x14ac:dyDescent="0.2">
      <c r="A2657" s="15">
        <f>ROW(A2656)</f>
        <v>2656</v>
      </c>
      <c r="B2657" s="15">
        <f>IF(J2657=J2656,B2656+1,1)</f>
        <v>6</v>
      </c>
      <c r="C2657" s="15" t="s">
        <v>84</v>
      </c>
      <c r="D2657" s="25" t="s">
        <v>39</v>
      </c>
      <c r="E2657" s="27">
        <v>314642</v>
      </c>
      <c r="F2657" s="27" t="s">
        <v>4150</v>
      </c>
      <c r="G2657" s="27" t="s">
        <v>41</v>
      </c>
      <c r="H2657" s="27">
        <v>21824</v>
      </c>
      <c r="I2657" s="27" t="s">
        <v>42</v>
      </c>
      <c r="J2657" s="28">
        <v>46136</v>
      </c>
      <c r="K2657" s="26">
        <v>0.375</v>
      </c>
      <c r="L2657" s="26"/>
      <c r="M2657" s="27" t="s">
        <v>953</v>
      </c>
      <c r="N2657" s="25">
        <f>IFERROR(VLOOKUP(M2657,Data!$J$1:$K$58,2,0),"")</f>
        <v>56967128754</v>
      </c>
      <c r="O2657" s="27" t="s">
        <v>145</v>
      </c>
      <c r="P2657" s="27"/>
      <c r="Q2657" s="27" t="s">
        <v>88</v>
      </c>
      <c r="R2657" s="27" t="s">
        <v>218</v>
      </c>
      <c r="S2657" s="27" t="s">
        <v>953</v>
      </c>
      <c r="T2657" s="27"/>
      <c r="U2657" s="28">
        <v>46136</v>
      </c>
      <c r="X2657" s="27"/>
      <c r="Y2657" s="27"/>
      <c r="Z2657" s="29"/>
      <c r="AA2657" s="29">
        <v>0.37708333333333333</v>
      </c>
      <c r="AB2657" s="29">
        <v>0.42708333333333331</v>
      </c>
      <c r="AC2657" s="30">
        <v>46136</v>
      </c>
      <c r="AD2657" s="15" t="str">
        <f>IF(Tabla2[[#This Row],[HORA ENTREGA]]="DIRECTO","On time", IF(AA2657&lt;&gt;"",IF(Tabla2[[#This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7" s="15" t="str">
        <f>MID(Tabla2[[#This Row],[TIPO]],1,3)</f>
        <v xml:space="preserve">40 </v>
      </c>
      <c r="AF26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CANONTEX */ Cont: * MRKU2078927*/ HR Entrega: *09:00* /Dirección: *Patricia Viñuela N°334, Lampa (BODEGA MPR)</v>
      </c>
      <c r="AG2657" s="38" t="str">
        <f>IFERROR(HYPERLINK("https://wa.me/"&amp;Tabla2[[#This Row],[CONTACTO]]&amp;"?text="&amp;Tabla2[[#This Row],[Mensaje]],"Enviar mensaje"),"")</f>
        <v>Enviar mensaje</v>
      </c>
      <c r="AH2657" s="15" t="str">
        <f>CONCATENATE(A2657,F2657)</f>
        <v>2656MRKU2078927</v>
      </c>
      <c r="AI2657" s="15" t="str">
        <f>CONCATENATE("ENT-",A2657)</f>
        <v>ENT-2656</v>
      </c>
      <c r="AJ2657" s="15" t="str">
        <f>IF(Tabla2[[#This Row],[Op]]&lt;&gt;"","ENTREGA","")</f>
        <v>ENTREGA</v>
      </c>
      <c r="AK2657" s="40" t="str">
        <f>(Tabla2[[#This Row],[FECHA ENTREGA]]&amp;Tabla2[[#This Row],[HORA ENTREGA]])</f>
        <v>461360,375</v>
      </c>
      <c r="AL2657" s="34" t="str">
        <f>IFERROR(HYPERLINK("https://wa.me/"&amp;Tabla2[[#This Row],[CONTACTO]]&amp;"?text="&amp;Tabla2[[#This Row],[Mensaje]]),"")</f>
        <v>https://wa.me/56967128754?text=Hola!%0AServicio del día 24-04%0A *Cliente:* CANONTEX */ Cont: * MRKU2078927*/ HR Entrega: *09:00* /Dirección: *Patricia Viñuela N°334, Lampa (BODEGA MPR)</v>
      </c>
    </row>
    <row r="2658" spans="1:38" s="15" customFormat="1" ht="16.5" customHeight="1" x14ac:dyDescent="0.2">
      <c r="A2658" s="15">
        <f>ROW(A2657)</f>
        <v>2657</v>
      </c>
      <c r="B2658" s="15">
        <f>IF(J2658=J2657,B2657+1,1)</f>
        <v>7</v>
      </c>
      <c r="C2658" s="15" t="s">
        <v>84</v>
      </c>
      <c r="D2658" s="25" t="s">
        <v>39</v>
      </c>
      <c r="E2658" s="27">
        <v>314642</v>
      </c>
      <c r="F2658" s="27" t="s">
        <v>4151</v>
      </c>
      <c r="G2658" s="27" t="s">
        <v>41</v>
      </c>
      <c r="H2658" s="27">
        <v>21824</v>
      </c>
      <c r="I2658" s="27" t="s">
        <v>42</v>
      </c>
      <c r="J2658" s="28">
        <v>46136</v>
      </c>
      <c r="K2658" s="26">
        <v>0.45833333333333331</v>
      </c>
      <c r="L2658" s="26"/>
      <c r="M2658" s="27" t="s">
        <v>4130</v>
      </c>
      <c r="N2658" s="25">
        <f>IFERROR(VLOOKUP(M2658,Data!$J$1:$K$58,2,0),"")</f>
        <v>56984994337</v>
      </c>
      <c r="O2658" s="27" t="s">
        <v>297</v>
      </c>
      <c r="P2658" s="27"/>
      <c r="Q2658" s="27" t="s">
        <v>88</v>
      </c>
      <c r="R2658" s="27" t="s">
        <v>1777</v>
      </c>
      <c r="S2658" s="27" t="s">
        <v>296</v>
      </c>
      <c r="T2658" s="27"/>
      <c r="U2658" s="28">
        <v>46136</v>
      </c>
      <c r="X2658" s="27"/>
      <c r="Y2658" s="27"/>
      <c r="Z2658" s="29"/>
      <c r="AA2658" s="29">
        <v>0.46180555555555558</v>
      </c>
      <c r="AB2658" s="29">
        <v>0.49652777777777779</v>
      </c>
      <c r="AC2658" s="30">
        <v>46136</v>
      </c>
      <c r="AD2658" s="15" t="str">
        <f>IF(Tabla2[[#This Row],[HORA ENTREGA]]="DIRECTO","On time", IF(AA2658&lt;&gt;"",IF(Tabla2[[#This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8" s="15" t="str">
        <f>MID(Tabla2[[#This Row],[TIPO]],1,3)</f>
        <v xml:space="preserve">40 </v>
      </c>
      <c r="AF26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CANONTEX */ Cont: * TCLU9321859*/ HR Entrega: *11:00* /Dirección: *Patricia Viñuela N°334, Lampa (BODEGA MPR)</v>
      </c>
      <c r="AG2658" s="38" t="str">
        <f>IFERROR(HYPERLINK("https://wa.me/"&amp;Tabla2[[#This Row],[CONTACTO]]&amp;"?text="&amp;Tabla2[[#This Row],[Mensaje]],"Enviar mensaje"),"")</f>
        <v>Enviar mensaje</v>
      </c>
      <c r="AH2658" s="15" t="str">
        <f>CONCATENATE(A2658,F2658)</f>
        <v>2657TCLU9321859</v>
      </c>
      <c r="AI2658" s="15" t="str">
        <f>CONCATENATE("ENT-",A2658)</f>
        <v>ENT-2657</v>
      </c>
      <c r="AJ2658" s="15" t="str">
        <f>IF(Tabla2[[#This Row],[Op]]&lt;&gt;"","ENTREGA","")</f>
        <v>ENTREGA</v>
      </c>
      <c r="AK2658" s="40" t="str">
        <f>(Tabla2[[#This Row],[FECHA ENTREGA]]&amp;Tabla2[[#This Row],[HORA ENTREGA]])</f>
        <v>461360,458333333333333</v>
      </c>
      <c r="AL2658" s="34" t="str">
        <f>IFERROR(HYPERLINK("https://wa.me/"&amp;Tabla2[[#This Row],[CONTACTO]]&amp;"?text="&amp;Tabla2[[#This Row],[Mensaje]]),"")</f>
        <v>https://wa.me/56984994337?text=Hola!%0AServicio del día 24-04%0A *Cliente:* CANONTEX */ Cont: * TCLU9321859*/ HR Entrega: *11:00* /Dirección: *Patricia Viñuela N°334, Lampa (BODEGA MPR)</v>
      </c>
    </row>
    <row r="2659" spans="1:38" s="15" customFormat="1" ht="16.5" customHeight="1" x14ac:dyDescent="0.2">
      <c r="A2659" s="15">
        <f>ROW(A2658)</f>
        <v>2658</v>
      </c>
      <c r="B2659" s="15">
        <f>IF(J2659=J2658,B2658+1,1)</f>
        <v>8</v>
      </c>
      <c r="C2659" s="15" t="s">
        <v>1061</v>
      </c>
      <c r="D2659" s="25" t="s">
        <v>39</v>
      </c>
      <c r="E2659" s="27">
        <v>304157</v>
      </c>
      <c r="F2659" s="27" t="s">
        <v>4152</v>
      </c>
      <c r="G2659" s="27" t="s">
        <v>41</v>
      </c>
      <c r="H2659" s="27">
        <v>17588</v>
      </c>
      <c r="I2659" s="27" t="s">
        <v>4153</v>
      </c>
      <c r="J2659" s="28">
        <v>46136</v>
      </c>
      <c r="K2659" s="26">
        <v>0.375</v>
      </c>
      <c r="L2659" s="26"/>
      <c r="M2659" s="27" t="s">
        <v>341</v>
      </c>
      <c r="N2659" s="25">
        <f>IFERROR(VLOOKUP(M2659,Data!$J$1:$K$58,2,0),"")</f>
        <v>56950923536</v>
      </c>
      <c r="O2659" s="27" t="s">
        <v>105</v>
      </c>
      <c r="P2659" s="27"/>
      <c r="Q2659" s="27" t="s">
        <v>4154</v>
      </c>
      <c r="R2659" s="27" t="s">
        <v>218</v>
      </c>
      <c r="S2659" s="27" t="s">
        <v>341</v>
      </c>
      <c r="T2659" s="27"/>
      <c r="U2659" s="28">
        <v>46136</v>
      </c>
      <c r="X2659" s="27"/>
      <c r="Y2659" s="27"/>
      <c r="Z2659" s="29"/>
      <c r="AA2659" s="29">
        <v>0.3611111111111111</v>
      </c>
      <c r="AB2659" s="29">
        <v>0.53819444444444442</v>
      </c>
      <c r="AC2659" s="30">
        <v>46136</v>
      </c>
      <c r="AD2659" s="15" t="str">
        <f>IF(Tabla2[[#This Row],[HORA ENTREGA]]="DIRECTO","On time", IF(AA2659&lt;&gt;"",IF(Tabla2[[#This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59" s="15" t="str">
        <f>MID(Tabla2[[#This Row],[TIPO]],1,3)</f>
        <v xml:space="preserve">40 </v>
      </c>
      <c r="AF26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CERAMICAS MYRIAM */ Cont: * HASU5086488*/ HR Entrega: *09:00* /Dirección: *Luis Zegers 515, Quilicura. Santiago</v>
      </c>
      <c r="AG2659" s="38" t="str">
        <f>IFERROR(HYPERLINK("https://wa.me/"&amp;Tabla2[[#This Row],[CONTACTO]]&amp;"?text="&amp;Tabla2[[#This Row],[Mensaje]],"Enviar mensaje"),"")</f>
        <v>Enviar mensaje</v>
      </c>
      <c r="AH2659" s="15" t="str">
        <f>CONCATENATE(A2659,F2659)</f>
        <v>2658HASU5086488</v>
      </c>
      <c r="AI2659" s="15" t="str">
        <f>CONCATENATE("ENT-",A2659)</f>
        <v>ENT-2658</v>
      </c>
      <c r="AJ2659" s="15" t="str">
        <f>IF(Tabla2[[#This Row],[Op]]&lt;&gt;"","ENTREGA","")</f>
        <v>ENTREGA</v>
      </c>
      <c r="AK2659" s="40" t="str">
        <f>(Tabla2[[#This Row],[FECHA ENTREGA]]&amp;Tabla2[[#This Row],[HORA ENTREGA]])</f>
        <v>461360,375</v>
      </c>
      <c r="AL2659" s="34" t="str">
        <f>IFERROR(HYPERLINK("https://wa.me/"&amp;Tabla2[[#This Row],[CONTACTO]]&amp;"?text="&amp;Tabla2[[#This Row],[Mensaje]]),"")</f>
        <v>https://wa.me/56950923536?text=Hola!%0AServicio del día 24-04%0A *Cliente:* CERAMICAS MYRIAM */ Cont: * HASU5086488*/ HR Entrega: *09:00* /Dirección: *Luis Zegers 515, Quilicura. Santiago</v>
      </c>
    </row>
    <row r="2660" spans="1:38" s="15" customFormat="1" ht="16.5" customHeight="1" x14ac:dyDescent="0.2">
      <c r="A2660" s="15">
        <f>ROW(A2659)</f>
        <v>2659</v>
      </c>
      <c r="B2660" s="15">
        <f>IF(J2660=J2659,B2659+1,1)</f>
        <v>9</v>
      </c>
      <c r="C2660" s="15" t="s">
        <v>2774</v>
      </c>
      <c r="D2660" s="25" t="s">
        <v>39</v>
      </c>
      <c r="E2660" s="27">
        <v>301092</v>
      </c>
      <c r="F2660" s="27" t="s">
        <v>4155</v>
      </c>
      <c r="G2660" s="27" t="s">
        <v>64</v>
      </c>
      <c r="H2660" s="27">
        <v>16480</v>
      </c>
      <c r="I2660" s="27" t="s">
        <v>4156</v>
      </c>
      <c r="J2660" s="28">
        <v>46136</v>
      </c>
      <c r="K2660" s="26">
        <v>0.5</v>
      </c>
      <c r="L2660" s="26"/>
      <c r="M2660" s="27" t="s">
        <v>172</v>
      </c>
      <c r="N2660" s="25">
        <f>IFERROR(VLOOKUP(M2660,Data!$J$1:$K$58,2,0),"")</f>
        <v>56985215946</v>
      </c>
      <c r="O2660" s="27" t="s">
        <v>173</v>
      </c>
      <c r="P2660" s="27"/>
      <c r="Q2660" s="27" t="s">
        <v>171</v>
      </c>
      <c r="R2660" s="27" t="s">
        <v>1593</v>
      </c>
      <c r="S2660" s="27" t="s">
        <v>172</v>
      </c>
      <c r="T2660" s="27"/>
      <c r="U2660" s="28">
        <v>46136</v>
      </c>
      <c r="X2660" s="27" t="s">
        <v>171</v>
      </c>
      <c r="Y2660" s="27"/>
      <c r="Z2660" s="29"/>
      <c r="AA2660" s="29"/>
      <c r="AB2660" s="29"/>
      <c r="AC2660" s="30"/>
      <c r="AD2660" s="15" t="str">
        <f>IF(Tabla2[[#This Row],[HORA ENTREGA]]="DIRECTO","On time", IF(AA2660&lt;&gt;"",IF(Tabla2[[#This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660" s="15" t="str">
        <f>MID(Tabla2[[#This Row],[TIPO]],1,3)</f>
        <v xml:space="preserve">20 </v>
      </c>
      <c r="AF26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CELTEX S.A. */ Cont: * WHSU0347450*/ HR Entrega: *12:00* /Dirección: *MAIPU</v>
      </c>
      <c r="AG2660" s="38" t="str">
        <f>IFERROR(HYPERLINK("https://wa.me/"&amp;Tabla2[[#This Row],[CONTACTO]]&amp;"?text="&amp;Tabla2[[#This Row],[Mensaje]],"Enviar mensaje"),"")</f>
        <v>Enviar mensaje</v>
      </c>
      <c r="AH2660" s="15" t="str">
        <f>CONCATENATE(A2660,F2660)</f>
        <v>2659WHSU0347450</v>
      </c>
      <c r="AI2660" s="15" t="str">
        <f>CONCATENATE("ENT-",A2660)</f>
        <v>ENT-2659</v>
      </c>
      <c r="AJ2660" s="15" t="str">
        <f>IF(Tabla2[[#This Row],[Op]]&lt;&gt;"","ENTREGA","")</f>
        <v>ENTREGA</v>
      </c>
      <c r="AK2660" s="40" t="str">
        <f>(Tabla2[[#This Row],[FECHA ENTREGA]]&amp;Tabla2[[#This Row],[HORA ENTREGA]])</f>
        <v>461360,5</v>
      </c>
      <c r="AL2660" s="34" t="str">
        <f>IFERROR(HYPERLINK("https://wa.me/"&amp;Tabla2[[#This Row],[CONTACTO]]&amp;"?text="&amp;Tabla2[[#This Row],[Mensaje]]),"")</f>
        <v>https://wa.me/56985215946?text=Hola!%0AServicio del día 24-04%0A *Cliente:* COMERCIAL CELTEX S.A. */ Cont: * WHSU0347450*/ HR Entrega: *12:00* /Dirección: *MAIPU</v>
      </c>
    </row>
    <row r="2661" spans="1:38" s="15" customFormat="1" ht="16.5" customHeight="1" x14ac:dyDescent="0.2">
      <c r="A2661" s="15">
        <f>ROW(A2660)</f>
        <v>2660</v>
      </c>
      <c r="B2661" s="15">
        <f>IF(J2661=J2660,B2660+1,1)</f>
        <v>10</v>
      </c>
      <c r="C2661" s="15" t="s">
        <v>94</v>
      </c>
      <c r="D2661" s="25" t="s">
        <v>39</v>
      </c>
      <c r="E2661" s="27" t="s">
        <v>4157</v>
      </c>
      <c r="F2661" s="27" t="s">
        <v>456</v>
      </c>
      <c r="G2661" s="27" t="s">
        <v>456</v>
      </c>
      <c r="H2661" s="27"/>
      <c r="I2661" s="27"/>
      <c r="J2661" s="28">
        <v>46136</v>
      </c>
      <c r="K2661" s="26">
        <v>0.33333333333333331</v>
      </c>
      <c r="L2661" s="26" t="s">
        <v>3832</v>
      </c>
      <c r="M2661" s="27" t="s">
        <v>247</v>
      </c>
      <c r="N2661" s="25">
        <f>IFERROR(VLOOKUP(M2661,Data!$J$1:$K$58,2,0),"")</f>
        <v>56953157599</v>
      </c>
      <c r="O2661" s="27" t="s">
        <v>248</v>
      </c>
      <c r="P2661" s="27"/>
      <c r="Q2661" s="27" t="s">
        <v>3201</v>
      </c>
      <c r="R2661" s="27"/>
      <c r="S2661" s="27"/>
      <c r="T2661" s="27"/>
      <c r="U2661" s="28"/>
      <c r="X2661" s="27"/>
      <c r="Y2661" s="27"/>
      <c r="Z2661" s="29"/>
      <c r="AA2661" s="29">
        <v>0.55555555555555558</v>
      </c>
      <c r="AB2661" s="29">
        <v>0.59375</v>
      </c>
      <c r="AC2661" s="30">
        <v>46136</v>
      </c>
      <c r="AD2661" s="15" t="str">
        <f>IF(Tabla2[[#This Row],[HORA ENTREGA]]="DIRECTO","On time", IF(AA2661&lt;&gt;"",IF(Tabla2[[#This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61" s="15" t="str">
        <f>MID(Tabla2[[#This Row],[TIPO]],1,3)</f>
        <v>RAM</v>
      </c>
      <c r="AF26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E INDUSTRIAL PLASTICOS HOFFENS S.A. */ Cont: * RAMPLA*/ HR Entrega: *08:00* /Dirección: *CAMINO LONQUEN 10707 MAIPÚ</v>
      </c>
      <c r="AG2661" s="38" t="str">
        <f>IFERROR(HYPERLINK("https://wa.me/"&amp;Tabla2[[#This Row],[CONTACTO]]&amp;"?text="&amp;Tabla2[[#This Row],[Mensaje]],"Enviar mensaje"),"")</f>
        <v>Enviar mensaje</v>
      </c>
      <c r="AH2661" s="15" t="str">
        <f>CONCATENATE(A2661,F2661)</f>
        <v>2660RAMPLA</v>
      </c>
      <c r="AI2661" s="15" t="str">
        <f>CONCATENATE("ENT-",A2661)</f>
        <v>ENT-2660</v>
      </c>
      <c r="AJ2661" s="15" t="str">
        <f>IF(Tabla2[[#This Row],[Op]]&lt;&gt;"","ENTREGA","")</f>
        <v>ENTREGA</v>
      </c>
      <c r="AK2661" s="40" t="str">
        <f>(Tabla2[[#This Row],[FECHA ENTREGA]]&amp;Tabla2[[#This Row],[HORA ENTREGA]])</f>
        <v>461360,333333333333333</v>
      </c>
      <c r="AL2661" s="34" t="str">
        <f>IFERROR(HYPERLINK("https://wa.me/"&amp;Tabla2[[#This Row],[CONTACTO]]&amp;"?text="&amp;Tabla2[[#This Row],[Mensaje]]),"")</f>
        <v>https://wa.me/56953157599?text=Hola!%0AServicio del día 24-04%0A *Cliente:* COMERCIAL E INDUSTRIAL PLASTICOS HOFFENS S.A. */ Cont: * RAMPLA*/ HR Entrega: *08:00* /Dirección: *CAMINO LONQUEN 10707 MAIPÚ</v>
      </c>
    </row>
    <row r="2662" spans="1:38" s="15" customFormat="1" ht="16.5" customHeight="1" x14ac:dyDescent="0.2">
      <c r="A2662" s="15">
        <f>ROW(A2661)</f>
        <v>2661</v>
      </c>
      <c r="B2662" s="15">
        <f>IF(J2662=J2661,B2661+1,1)</f>
        <v>11</v>
      </c>
      <c r="C2662" s="15" t="s">
        <v>94</v>
      </c>
      <c r="D2662" s="25" t="s">
        <v>39</v>
      </c>
      <c r="E2662" s="27" t="s">
        <v>4158</v>
      </c>
      <c r="F2662" s="27" t="s">
        <v>456</v>
      </c>
      <c r="G2662" s="27" t="s">
        <v>456</v>
      </c>
      <c r="H2662" s="27"/>
      <c r="I2662" s="27"/>
      <c r="J2662" s="28">
        <v>46136</v>
      </c>
      <c r="K2662" s="26">
        <v>0.33333333333333331</v>
      </c>
      <c r="L2662" s="26" t="s">
        <v>3832</v>
      </c>
      <c r="M2662" s="27" t="s">
        <v>90</v>
      </c>
      <c r="N2662" s="25">
        <f>IFERROR(VLOOKUP(M2662,Data!$J$1:$K$58,2,0),"")</f>
        <v>56987557136</v>
      </c>
      <c r="O2662" s="27" t="s">
        <v>91</v>
      </c>
      <c r="P2662" s="27"/>
      <c r="Q2662" s="27" t="s">
        <v>3201</v>
      </c>
      <c r="R2662" s="27"/>
      <c r="S2662" s="27"/>
      <c r="T2662" s="27"/>
      <c r="U2662" s="28"/>
      <c r="X2662" s="27" t="s">
        <v>1901</v>
      </c>
      <c r="Y2662" s="27"/>
      <c r="Z2662" s="29"/>
      <c r="AA2662" s="29"/>
      <c r="AB2662" s="29"/>
      <c r="AC2662" s="30"/>
      <c r="AD2662" s="15" t="str">
        <f>IF(Tabla2[[#This Row],[HORA ENTREGA]]="DIRECTO","On time", IF(AA2662&lt;&gt;"",IF(Tabla2[[#This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662" s="15" t="str">
        <f>MID(Tabla2[[#This Row],[TIPO]],1,3)</f>
        <v>RAM</v>
      </c>
      <c r="AF26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E INDUSTRIAL PLASTICOS HOFFENS S.A. */ Cont: * RAMPLA*/ HR Entrega: *08:00* /Dirección: *CAMINO LONQUEN 10707 MAIPÚ</v>
      </c>
      <c r="AG2662" s="38" t="str">
        <f>IFERROR(HYPERLINK("https://wa.me/"&amp;Tabla2[[#This Row],[CONTACTO]]&amp;"?text="&amp;Tabla2[[#This Row],[Mensaje]],"Enviar mensaje"),"")</f>
        <v>Enviar mensaje</v>
      </c>
      <c r="AH2662" s="15" t="str">
        <f>CONCATENATE(A2662,F2662)</f>
        <v>2661RAMPLA</v>
      </c>
      <c r="AI2662" s="15" t="str">
        <f>CONCATENATE("ENT-",A2662)</f>
        <v>ENT-2661</v>
      </c>
      <c r="AJ2662" s="15" t="str">
        <f>IF(Tabla2[[#This Row],[Op]]&lt;&gt;"","ENTREGA","")</f>
        <v>ENTREGA</v>
      </c>
      <c r="AK2662" s="40" t="str">
        <f>(Tabla2[[#This Row],[FECHA ENTREGA]]&amp;Tabla2[[#This Row],[HORA ENTREGA]])</f>
        <v>461360,333333333333333</v>
      </c>
      <c r="AL2662" s="34" t="str">
        <f>IFERROR(HYPERLINK("https://wa.me/"&amp;Tabla2[[#This Row],[CONTACTO]]&amp;"?text="&amp;Tabla2[[#This Row],[Mensaje]]),"")</f>
        <v>https://wa.me/56987557136?text=Hola!%0AServicio del día 24-04%0A *Cliente:* COMERCIAL E INDUSTRIAL PLASTICOS HOFFENS S.A. */ Cont: * RAMPLA*/ HR Entrega: *08:00* /Dirección: *CAMINO LONQUEN 10707 MAIPÚ</v>
      </c>
    </row>
    <row r="2663" spans="1:38" s="15" customFormat="1" ht="16.5" customHeight="1" x14ac:dyDescent="0.2">
      <c r="A2663" s="15">
        <f>ROW(A2662)</f>
        <v>2662</v>
      </c>
      <c r="B2663" s="15">
        <f>IF(J2663=J2662,B2662+1,1)</f>
        <v>12</v>
      </c>
      <c r="C2663" s="15" t="s">
        <v>94</v>
      </c>
      <c r="D2663" s="25" t="s">
        <v>39</v>
      </c>
      <c r="E2663" s="27" t="s">
        <v>4158</v>
      </c>
      <c r="F2663" s="27" t="s">
        <v>456</v>
      </c>
      <c r="G2663" s="27" t="s">
        <v>456</v>
      </c>
      <c r="H2663" s="27"/>
      <c r="I2663" s="27"/>
      <c r="J2663" s="28">
        <v>46136</v>
      </c>
      <c r="K2663" s="26">
        <v>0.33333333333333331</v>
      </c>
      <c r="L2663" s="26" t="s">
        <v>3832</v>
      </c>
      <c r="M2663" s="27" t="s">
        <v>126</v>
      </c>
      <c r="N2663" s="25">
        <f>IFERROR(VLOOKUP(M2663,Data!$J$1:$K$58,2,0),"")</f>
        <v>56999270871</v>
      </c>
      <c r="O2663" s="27" t="s">
        <v>127</v>
      </c>
      <c r="P2663" s="27"/>
      <c r="Q2663" s="27" t="s">
        <v>3201</v>
      </c>
      <c r="R2663" s="27"/>
      <c r="S2663" s="27"/>
      <c r="T2663" s="27"/>
      <c r="U2663" s="28"/>
      <c r="X2663" s="27"/>
      <c r="Y2663" s="27"/>
      <c r="Z2663" s="29"/>
      <c r="AA2663" s="29">
        <v>0.63541666666666663</v>
      </c>
      <c r="AB2663" s="29">
        <v>0.66319444444444442</v>
      </c>
      <c r="AC2663" s="30">
        <v>46136</v>
      </c>
      <c r="AD2663" s="15" t="str">
        <f>IF(Tabla2[[#This Row],[HORA ENTREGA]]="DIRECTO","On time", IF(AA2663&lt;&gt;"",IF(Tabla2[[#This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63" s="15" t="str">
        <f>MID(Tabla2[[#This Row],[TIPO]],1,3)</f>
        <v>RAM</v>
      </c>
      <c r="AF26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E INDUSTRIAL PLASTICOS HOFFENS S.A. */ Cont: * RAMPLA*/ HR Entrega: *08:00* /Dirección: *CAMINO LONQUEN 10707 MAIPÚ</v>
      </c>
      <c r="AG2663" s="38" t="str">
        <f>IFERROR(HYPERLINK("https://wa.me/"&amp;Tabla2[[#This Row],[CONTACTO]]&amp;"?text="&amp;Tabla2[[#This Row],[Mensaje]],"Enviar mensaje"),"")</f>
        <v>Enviar mensaje</v>
      </c>
      <c r="AH2663" s="15" t="str">
        <f>CONCATENATE(A2663,F2663)</f>
        <v>2662RAMPLA</v>
      </c>
      <c r="AI2663" s="15" t="str">
        <f>CONCATENATE("ENT-",A2663)</f>
        <v>ENT-2662</v>
      </c>
      <c r="AJ2663" s="15" t="str">
        <f>IF(Tabla2[[#This Row],[Op]]&lt;&gt;"","ENTREGA","")</f>
        <v>ENTREGA</v>
      </c>
      <c r="AK2663" s="40" t="str">
        <f>(Tabla2[[#This Row],[FECHA ENTREGA]]&amp;Tabla2[[#This Row],[HORA ENTREGA]])</f>
        <v>461360,333333333333333</v>
      </c>
      <c r="AL2663" s="34" t="str">
        <f>IFERROR(HYPERLINK("https://wa.me/"&amp;Tabla2[[#This Row],[CONTACTO]]&amp;"?text="&amp;Tabla2[[#This Row],[Mensaje]]),"")</f>
        <v>https://wa.me/56999270871?text=Hola!%0AServicio del día 24-04%0A *Cliente:* COMERCIAL E INDUSTRIAL PLASTICOS HOFFENS S.A. */ Cont: * RAMPLA*/ HR Entrega: *08:00* /Dirección: *CAMINO LONQUEN 10707 MAIPÚ</v>
      </c>
    </row>
    <row r="2664" spans="1:38" s="15" customFormat="1" ht="16.5" customHeight="1" x14ac:dyDescent="0.2">
      <c r="A2664" s="15">
        <f>ROW(A2663)</f>
        <v>2663</v>
      </c>
      <c r="B2664" s="15">
        <f>IF(J2664=J2663,B2663+1,1)</f>
        <v>13</v>
      </c>
      <c r="C2664" s="15" t="s">
        <v>94</v>
      </c>
      <c r="D2664" s="25" t="s">
        <v>39</v>
      </c>
      <c r="E2664" s="27" t="s">
        <v>4158</v>
      </c>
      <c r="F2664" s="27" t="s">
        <v>456</v>
      </c>
      <c r="G2664" s="27" t="s">
        <v>456</v>
      </c>
      <c r="H2664" s="27"/>
      <c r="I2664" s="27"/>
      <c r="J2664" s="28">
        <v>46136</v>
      </c>
      <c r="K2664" s="26">
        <v>0.33333333333333331</v>
      </c>
      <c r="L2664" s="26" t="s">
        <v>3832</v>
      </c>
      <c r="M2664" s="27"/>
      <c r="N2664" s="25" t="str">
        <f>IFERROR(VLOOKUP(M2664,Data!$J$1:$K$58,2,0),"")</f>
        <v/>
      </c>
      <c r="O2664" s="27"/>
      <c r="P2664" s="27"/>
      <c r="Q2664" s="27" t="s">
        <v>3201</v>
      </c>
      <c r="R2664" s="27"/>
      <c r="S2664" s="27"/>
      <c r="T2664" s="27"/>
      <c r="U2664" s="28"/>
      <c r="X2664" s="27" t="s">
        <v>1901</v>
      </c>
      <c r="Y2664" s="27"/>
      <c r="Z2664" s="29"/>
      <c r="AA2664" s="29"/>
      <c r="AB2664" s="29"/>
      <c r="AC2664" s="30"/>
      <c r="AD2664" s="15" t="str">
        <f>IF(Tabla2[[#This Row],[HORA ENTREGA]]="DIRECTO","On time", IF(AA2664&lt;&gt;"",IF(Tabla2[[#This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664" s="15" t="str">
        <f>MID(Tabla2[[#This Row],[TIPO]],1,3)</f>
        <v>RAM</v>
      </c>
      <c r="AF26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E INDUSTRIAL PLASTICOS HOFFENS S.A. */ Cont: * RAMPLA*/ HR Entrega: *08:00* /Dirección: *CAMINO LONQUEN 10707 MAIPÚ</v>
      </c>
      <c r="AG2664" s="38" t="str">
        <f>IFERROR(HYPERLINK("https://wa.me/"&amp;Tabla2[[#This Row],[CONTACTO]]&amp;"?text="&amp;Tabla2[[#This Row],[Mensaje]],"Enviar mensaje"),"")</f>
        <v>Enviar mensaje</v>
      </c>
      <c r="AH2664" s="15" t="str">
        <f>CONCATENATE(A2664,F2664)</f>
        <v>2663RAMPLA</v>
      </c>
      <c r="AI2664" s="15" t="str">
        <f>CONCATENATE("ENT-",A2664)</f>
        <v>ENT-2663</v>
      </c>
      <c r="AJ2664" s="15" t="str">
        <f>IF(Tabla2[[#This Row],[Op]]&lt;&gt;"","ENTREGA","")</f>
        <v>ENTREGA</v>
      </c>
      <c r="AK2664" s="40" t="str">
        <f>(Tabla2[[#This Row],[FECHA ENTREGA]]&amp;Tabla2[[#This Row],[HORA ENTREGA]])</f>
        <v>461360,333333333333333</v>
      </c>
      <c r="AL2664" s="34" t="str">
        <f>IFERROR(HYPERLINK("https://wa.me/"&amp;Tabla2[[#This Row],[CONTACTO]]&amp;"?text="&amp;Tabla2[[#This Row],[Mensaje]]),"")</f>
        <v>https://wa.me/?text=Hola!%0AServicio del día 24-04%0A *Cliente:* COMERCIAL E INDUSTRIAL PLASTICOS HOFFENS S.A. */ Cont: * RAMPLA*/ HR Entrega: *08:00* /Dirección: *CAMINO LONQUEN 10707 MAIPÚ</v>
      </c>
    </row>
    <row r="2665" spans="1:38" s="15" customFormat="1" ht="16.5" customHeight="1" x14ac:dyDescent="0.2">
      <c r="A2665" s="15">
        <f>ROW(A2664)</f>
        <v>2664</v>
      </c>
      <c r="B2665" s="15">
        <f>IF(J2665=J2664,B2664+1,1)</f>
        <v>14</v>
      </c>
      <c r="C2665" s="15" t="s">
        <v>110</v>
      </c>
      <c r="D2665" s="25" t="s">
        <v>39</v>
      </c>
      <c r="E2665" s="27">
        <v>2028637</v>
      </c>
      <c r="F2665" s="27" t="s">
        <v>4159</v>
      </c>
      <c r="G2665" s="27" t="s">
        <v>41</v>
      </c>
      <c r="H2665" s="27">
        <v>32100</v>
      </c>
      <c r="I2665" s="27" t="s">
        <v>42</v>
      </c>
      <c r="J2665" s="28">
        <v>46136</v>
      </c>
      <c r="K2665" s="26">
        <v>0.33333333333333331</v>
      </c>
      <c r="L2665" s="26"/>
      <c r="M2665" s="27" t="s">
        <v>104</v>
      </c>
      <c r="N2665" s="25">
        <f>IFERROR(VLOOKUP(M2665,Data!$J$1:$K$58,2,0),"")</f>
        <v>56966749395</v>
      </c>
      <c r="O2665" s="27" t="s">
        <v>253</v>
      </c>
      <c r="P2665" s="27"/>
      <c r="Q2665" s="27" t="s">
        <v>113</v>
      </c>
      <c r="R2665" s="27" t="s">
        <v>218</v>
      </c>
      <c r="S2665" s="27" t="s">
        <v>3352</v>
      </c>
      <c r="T2665" s="27"/>
      <c r="U2665" s="28">
        <v>46136</v>
      </c>
      <c r="X2665" s="27" t="s">
        <v>1901</v>
      </c>
      <c r="Y2665" s="27"/>
      <c r="Z2665" s="29"/>
      <c r="AA2665" s="29">
        <v>0.57638888888888884</v>
      </c>
      <c r="AB2665" s="29">
        <v>0.67500000000000004</v>
      </c>
      <c r="AC2665" s="30">
        <v>46136</v>
      </c>
      <c r="AD2665" s="15" t="str">
        <f>IF(Tabla2[[#This Row],[HORA ENTREGA]]="DIRECTO","On time", IF(AA2665&lt;&gt;"",IF(Tabla2[[#This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65" s="15" t="str">
        <f>MID(Tabla2[[#This Row],[TIPO]],1,3)</f>
        <v xml:space="preserve">40 </v>
      </c>
      <c r="AF26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SANDOVAL E HIJOS LTDA */ Cont: * MMAU1464485*/ HR Entrega: *08:00* /Dirección: *SANTA ISABEL 370; LAMPA</v>
      </c>
      <c r="AG2665" s="38" t="str">
        <f>IFERROR(HYPERLINK("https://wa.me/"&amp;Tabla2[[#This Row],[CONTACTO]]&amp;"?text="&amp;Tabla2[[#This Row],[Mensaje]],"Enviar mensaje"),"")</f>
        <v>Enviar mensaje</v>
      </c>
      <c r="AH2665" s="15" t="str">
        <f>CONCATENATE(A2665,F2665)</f>
        <v>2664MMAU1464485</v>
      </c>
      <c r="AI2665" s="15" t="str">
        <f>CONCATENATE("ENT-",A2665)</f>
        <v>ENT-2664</v>
      </c>
      <c r="AJ2665" s="15" t="str">
        <f>IF(Tabla2[[#This Row],[Op]]&lt;&gt;"","ENTREGA","")</f>
        <v>ENTREGA</v>
      </c>
      <c r="AK2665" s="40" t="str">
        <f>(Tabla2[[#This Row],[FECHA ENTREGA]]&amp;Tabla2[[#This Row],[HORA ENTREGA]])</f>
        <v>461360,333333333333333</v>
      </c>
      <c r="AL2665" s="34" t="str">
        <f>IFERROR(HYPERLINK("https://wa.me/"&amp;Tabla2[[#This Row],[CONTACTO]]&amp;"?text="&amp;Tabla2[[#This Row],[Mensaje]]),"")</f>
        <v>https://wa.me/56966749395?text=Hola!%0AServicio del día 24-04%0A *Cliente:* COMERCIAL SANDOVAL E HIJOS LTDA */ Cont: * MMAU1464485*/ HR Entrega: *08:00* /Dirección: *SANTA ISABEL 370; LAMPA</v>
      </c>
    </row>
    <row r="2666" spans="1:38" s="15" customFormat="1" ht="16.5" customHeight="1" x14ac:dyDescent="0.2">
      <c r="A2666" s="15">
        <f>ROW(A2665)</f>
        <v>2665</v>
      </c>
      <c r="B2666" s="15">
        <f>IF(J2666=J2665,B2665+1,1)</f>
        <v>15</v>
      </c>
      <c r="C2666" s="15" t="s">
        <v>110</v>
      </c>
      <c r="D2666" s="25" t="s">
        <v>39</v>
      </c>
      <c r="E2666" s="27">
        <v>2028470</v>
      </c>
      <c r="F2666" s="27" t="s">
        <v>4160</v>
      </c>
      <c r="G2666" s="27" t="s">
        <v>41</v>
      </c>
      <c r="H2666" s="27">
        <v>32100</v>
      </c>
      <c r="I2666" s="27" t="s">
        <v>42</v>
      </c>
      <c r="J2666" s="28">
        <v>46136</v>
      </c>
      <c r="K2666" s="26">
        <v>0.45833333333333331</v>
      </c>
      <c r="L2666" s="26"/>
      <c r="M2666" s="27" t="s">
        <v>389</v>
      </c>
      <c r="N2666" s="25">
        <f>IFERROR(VLOOKUP(M2666,Data!$J$1:$K$58,2,0),"")</f>
        <v>56988336520</v>
      </c>
      <c r="O2666" s="27" t="s">
        <v>390</v>
      </c>
      <c r="P2666" s="27"/>
      <c r="Q2666" s="27" t="s">
        <v>113</v>
      </c>
      <c r="R2666" s="27" t="s">
        <v>3551</v>
      </c>
      <c r="S2666" s="27" t="s">
        <v>389</v>
      </c>
      <c r="T2666" s="27"/>
      <c r="U2666" s="28">
        <v>46136</v>
      </c>
      <c r="X2666" s="27"/>
      <c r="Y2666" s="27"/>
      <c r="Z2666" s="29"/>
      <c r="AA2666" s="29">
        <v>0.49791666666666667</v>
      </c>
      <c r="AB2666" s="29">
        <v>0.5625</v>
      </c>
      <c r="AC2666" s="30">
        <v>46136</v>
      </c>
      <c r="AD2666" s="15" t="str">
        <f>IF(Tabla2[[#This Row],[HORA ENTREGA]]="DIRECTO","On time", IF(AA2666&lt;&gt;"",IF(Tabla2[[#This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66" s="15" t="str">
        <f>MID(Tabla2[[#This Row],[TIPO]],1,3)</f>
        <v xml:space="preserve">40 </v>
      </c>
      <c r="AF26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SANDOVAL E HIJOS LTDA */ Cont: * HLBU9718246*/ HR Entrega: *11:00* /Dirección: *SANTA ISABEL 370; LAMPA</v>
      </c>
      <c r="AG2666" s="38" t="str">
        <f>IFERROR(HYPERLINK("https://wa.me/"&amp;Tabla2[[#This Row],[CONTACTO]]&amp;"?text="&amp;Tabla2[[#This Row],[Mensaje]],"Enviar mensaje"),"")</f>
        <v>Enviar mensaje</v>
      </c>
      <c r="AH2666" s="15" t="str">
        <f>CONCATENATE(A2666,F2666)</f>
        <v>2665HLBU9718246</v>
      </c>
      <c r="AI2666" s="15" t="str">
        <f>CONCATENATE("ENT-",A2666)</f>
        <v>ENT-2665</v>
      </c>
      <c r="AJ2666" s="15" t="str">
        <f>IF(Tabla2[[#This Row],[Op]]&lt;&gt;"","ENTREGA","")</f>
        <v>ENTREGA</v>
      </c>
      <c r="AK2666" s="40" t="str">
        <f>(Tabla2[[#This Row],[FECHA ENTREGA]]&amp;Tabla2[[#This Row],[HORA ENTREGA]])</f>
        <v>461360,458333333333333</v>
      </c>
      <c r="AL2666" s="34" t="str">
        <f>IFERROR(HYPERLINK("https://wa.me/"&amp;Tabla2[[#This Row],[CONTACTO]]&amp;"?text="&amp;Tabla2[[#This Row],[Mensaje]]),"")</f>
        <v>https://wa.me/56988336520?text=Hola!%0AServicio del día 24-04%0A *Cliente:* COMERCIAL SANDOVAL E HIJOS LTDA */ Cont: * HLBU9718246*/ HR Entrega: *11:00* /Dirección: *SANTA ISABEL 370; LAMPA</v>
      </c>
    </row>
    <row r="2667" spans="1:38" s="15" customFormat="1" ht="16.5" customHeight="1" x14ac:dyDescent="0.2">
      <c r="A2667" s="15">
        <f>ROW(A2666)</f>
        <v>2666</v>
      </c>
      <c r="B2667" s="15">
        <f>IF(J2667=J2666,B2666+1,1)</f>
        <v>16</v>
      </c>
      <c r="C2667" s="15" t="s">
        <v>110</v>
      </c>
      <c r="D2667" s="25" t="s">
        <v>39</v>
      </c>
      <c r="E2667" s="27">
        <v>2028470</v>
      </c>
      <c r="F2667" s="27" t="s">
        <v>4161</v>
      </c>
      <c r="G2667" s="27" t="s">
        <v>41</v>
      </c>
      <c r="H2667" s="27">
        <v>32100</v>
      </c>
      <c r="I2667" s="27" t="s">
        <v>42</v>
      </c>
      <c r="J2667" s="28">
        <v>46136</v>
      </c>
      <c r="K2667" s="26">
        <v>0.58333333333333337</v>
      </c>
      <c r="L2667" s="26"/>
      <c r="M2667" s="27" t="s">
        <v>300</v>
      </c>
      <c r="N2667" s="25">
        <f>IFERROR(VLOOKUP(M2667,Data!$J$1:$K$58,2,0),"")</f>
        <v>56989844861</v>
      </c>
      <c r="O2667" s="27" t="s">
        <v>301</v>
      </c>
      <c r="P2667" s="27"/>
      <c r="Q2667" s="27" t="s">
        <v>113</v>
      </c>
      <c r="R2667" s="27" t="s">
        <v>69</v>
      </c>
      <c r="S2667" s="27" t="s">
        <v>164</v>
      </c>
      <c r="T2667" s="27"/>
      <c r="U2667" s="28">
        <v>46137</v>
      </c>
      <c r="X2667" s="27"/>
      <c r="Y2667" s="27"/>
      <c r="Z2667" s="29"/>
      <c r="AA2667" s="29">
        <v>0.59583333333333333</v>
      </c>
      <c r="AB2667" s="29">
        <v>0.75347222222222221</v>
      </c>
      <c r="AC2667" s="30">
        <v>46136</v>
      </c>
      <c r="AD2667" s="15" t="str">
        <f>IF(Tabla2[[#This Row],[HORA ENTREGA]]="DIRECTO","On time", IF(AA2667&lt;&gt;"",IF(Tabla2[[#This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67" s="15" t="str">
        <f>MID(Tabla2[[#This Row],[TIPO]],1,3)</f>
        <v xml:space="preserve">40 </v>
      </c>
      <c r="AF26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SANDOVAL E HIJOS LTDA */ Cont: * HLBU9147661*/ HR Entrega: *14:00* /Dirección: *SANTA ISABEL 370; LAMPA</v>
      </c>
      <c r="AG2667" s="38" t="str">
        <f>IFERROR(HYPERLINK("https://wa.me/"&amp;Tabla2[[#This Row],[CONTACTO]]&amp;"?text="&amp;Tabla2[[#This Row],[Mensaje]],"Enviar mensaje"),"")</f>
        <v>Enviar mensaje</v>
      </c>
      <c r="AH2667" s="15" t="str">
        <f>CONCATENATE(A2667,F2667)</f>
        <v>2666HLBU9147661</v>
      </c>
      <c r="AI2667" s="15" t="str">
        <f>CONCATENATE("ENT-",A2667)</f>
        <v>ENT-2666</v>
      </c>
      <c r="AJ2667" s="15" t="str">
        <f>IF(Tabla2[[#This Row],[Op]]&lt;&gt;"","ENTREGA","")</f>
        <v>ENTREGA</v>
      </c>
      <c r="AK2667" s="40" t="str">
        <f>(Tabla2[[#This Row],[FECHA ENTREGA]]&amp;Tabla2[[#This Row],[HORA ENTREGA]])</f>
        <v>461360,583333333333333</v>
      </c>
      <c r="AL2667" s="34" t="str">
        <f>IFERROR(HYPERLINK("https://wa.me/"&amp;Tabla2[[#This Row],[CONTACTO]]&amp;"?text="&amp;Tabla2[[#This Row],[Mensaje]]),"")</f>
        <v>https://wa.me/56989844861?text=Hola!%0AServicio del día 24-04%0A *Cliente:* COMERCIAL SANDOVAL E HIJOS LTDA */ Cont: * HLBU9147661*/ HR Entrega: *14:00* /Dirección: *SANTA ISABEL 370; LAMPA</v>
      </c>
    </row>
    <row r="2668" spans="1:38" s="15" customFormat="1" ht="16.5" customHeight="1" x14ac:dyDescent="0.2">
      <c r="A2668" s="15">
        <f>ROW(A2667)</f>
        <v>2667</v>
      </c>
      <c r="B2668" s="15">
        <f>IF(J2668=J2667,B2667+1,1)</f>
        <v>17</v>
      </c>
      <c r="C2668" s="15" t="s">
        <v>288</v>
      </c>
      <c r="D2668" s="25" t="s">
        <v>39</v>
      </c>
      <c r="E2668" s="27">
        <v>103476</v>
      </c>
      <c r="F2668" s="27" t="s">
        <v>4162</v>
      </c>
      <c r="G2668" s="27" t="s">
        <v>54</v>
      </c>
      <c r="H2668" s="27">
        <v>19137</v>
      </c>
      <c r="I2668" s="27" t="s">
        <v>3664</v>
      </c>
      <c r="J2668" s="28">
        <v>46136</v>
      </c>
      <c r="K2668" s="26" t="s">
        <v>290</v>
      </c>
      <c r="L2668" s="26"/>
      <c r="M2668" s="27" t="s">
        <v>133</v>
      </c>
      <c r="N2668" s="25">
        <f>IFERROR(VLOOKUP(M2668,Data!$J$1:$K$58,2,0),"")</f>
        <v>56953801607</v>
      </c>
      <c r="O2668" s="27" t="s">
        <v>134</v>
      </c>
      <c r="P2668" s="27"/>
      <c r="Q2668" s="27"/>
      <c r="R2668" s="27" t="s">
        <v>3551</v>
      </c>
      <c r="S2668" s="27" t="s">
        <v>133</v>
      </c>
      <c r="T2668" s="27"/>
      <c r="U2668" s="28">
        <v>46136</v>
      </c>
      <c r="X2668" s="27"/>
      <c r="Y2668" s="27"/>
      <c r="Z2668" s="29"/>
      <c r="AA2668" s="29">
        <v>0.46527777777777779</v>
      </c>
      <c r="AB2668" s="29">
        <v>0.65625</v>
      </c>
      <c r="AC2668" s="30">
        <v>46136</v>
      </c>
      <c r="AD2668" s="15" t="str">
        <f>IF(Tabla2[[#This Row],[HORA ENTREGA]]="DIRECTO","On time", IF(AA2668&lt;&gt;"",IF(Tabla2[[#This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68" s="15" t="str">
        <f>MID(Tabla2[[#This Row],[TIPO]],1,3)</f>
        <v xml:space="preserve">40 </v>
      </c>
      <c r="AF26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SEA GARDEN SPA */ Cont: * HLBU9125087*/ HR Entrega: *DIRECTO* /Dirección: *</v>
      </c>
      <c r="AG2668" s="38" t="str">
        <f>IFERROR(HYPERLINK("https://wa.me/"&amp;Tabla2[[#This Row],[CONTACTO]]&amp;"?text="&amp;Tabla2[[#This Row],[Mensaje]],"Enviar mensaje"),"")</f>
        <v>Enviar mensaje</v>
      </c>
      <c r="AH2668" s="15" t="str">
        <f>CONCATENATE(A2668,F2668)</f>
        <v>2667HLBU9125087</v>
      </c>
      <c r="AI2668" s="15" t="str">
        <f>CONCATENATE("ENT-",A2668)</f>
        <v>ENT-2667</v>
      </c>
      <c r="AJ2668" s="15" t="str">
        <f>IF(Tabla2[[#This Row],[Op]]&lt;&gt;"","ENTREGA","")</f>
        <v>ENTREGA</v>
      </c>
      <c r="AK2668" s="40" t="str">
        <f>(Tabla2[[#This Row],[FECHA ENTREGA]]&amp;Tabla2[[#This Row],[HORA ENTREGA]])</f>
        <v>46136DIRECTO</v>
      </c>
      <c r="AL2668" s="34" t="str">
        <f>IFERROR(HYPERLINK("https://wa.me/"&amp;Tabla2[[#This Row],[CONTACTO]]&amp;"?text="&amp;Tabla2[[#This Row],[Mensaje]]),"")</f>
        <v>https://wa.me/56953801607?text=Hola!%0AServicio del día 24-04%0A *Cliente:* COMERCIAL SEA GARDEN SPA */ Cont: * HLBU9125087*/ HR Entrega: *DIRECTO* /Dirección: *</v>
      </c>
    </row>
    <row r="2669" spans="1:38" s="15" customFormat="1" ht="16.5" customHeight="1" x14ac:dyDescent="0.2">
      <c r="A2669" s="15">
        <f>ROW(A2668)</f>
        <v>2668</v>
      </c>
      <c r="B2669" s="15">
        <f>IF(J2669=J2668,B2668+1,1)</f>
        <v>18</v>
      </c>
      <c r="C2669" s="15" t="s">
        <v>288</v>
      </c>
      <c r="D2669" s="25" t="s">
        <v>39</v>
      </c>
      <c r="E2669" s="27">
        <v>103476</v>
      </c>
      <c r="F2669" s="27" t="s">
        <v>4163</v>
      </c>
      <c r="G2669" s="27" t="s">
        <v>54</v>
      </c>
      <c r="H2669" s="27">
        <v>19137</v>
      </c>
      <c r="I2669" s="27" t="s">
        <v>3664</v>
      </c>
      <c r="J2669" s="28">
        <v>46136</v>
      </c>
      <c r="K2669" s="26" t="s">
        <v>290</v>
      </c>
      <c r="L2669" s="26"/>
      <c r="M2669" s="27" t="s">
        <v>55</v>
      </c>
      <c r="N2669" s="25">
        <f>IFERROR(VLOOKUP(M2669,Data!$J$1:$K$58,2,0),"")</f>
        <v>56992164782</v>
      </c>
      <c r="O2669" s="27" t="s">
        <v>56</v>
      </c>
      <c r="P2669" s="27"/>
      <c r="Q2669" s="27"/>
      <c r="R2669" s="27" t="s">
        <v>3551</v>
      </c>
      <c r="S2669" s="27" t="s">
        <v>55</v>
      </c>
      <c r="T2669" s="27"/>
      <c r="U2669" s="28">
        <v>46136</v>
      </c>
      <c r="X2669" s="27"/>
      <c r="Y2669" s="27"/>
      <c r="Z2669" s="29"/>
      <c r="AA2669" s="29">
        <v>0.46319444444444446</v>
      </c>
      <c r="AB2669" s="29">
        <v>0.55208333333333337</v>
      </c>
      <c r="AC2669" s="30">
        <v>46136</v>
      </c>
      <c r="AD2669" s="15" t="str">
        <f>IF(Tabla2[[#This Row],[HORA ENTREGA]]="DIRECTO","On time", IF(AA2669&lt;&gt;"",IF(Tabla2[[#This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69" s="15" t="str">
        <f>MID(Tabla2[[#This Row],[TIPO]],1,3)</f>
        <v xml:space="preserve">40 </v>
      </c>
      <c r="AF26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COMERCIAL SEA GARDEN SPA */ Cont: * HLBU9052458*/ HR Entrega: *DIRECTO* /Dirección: *</v>
      </c>
      <c r="AG2669" s="38" t="str">
        <f>IFERROR(HYPERLINK("https://wa.me/"&amp;Tabla2[[#This Row],[CONTACTO]]&amp;"?text="&amp;Tabla2[[#This Row],[Mensaje]],"Enviar mensaje"),"")</f>
        <v>Enviar mensaje</v>
      </c>
      <c r="AH2669" s="15" t="str">
        <f>CONCATENATE(A2669,F2669)</f>
        <v>2668HLBU9052458</v>
      </c>
      <c r="AI2669" s="15" t="str">
        <f>CONCATENATE("ENT-",A2669)</f>
        <v>ENT-2668</v>
      </c>
      <c r="AJ2669" s="15" t="str">
        <f>IF(Tabla2[[#This Row],[Op]]&lt;&gt;"","ENTREGA","")</f>
        <v>ENTREGA</v>
      </c>
      <c r="AK2669" s="40" t="str">
        <f>(Tabla2[[#This Row],[FECHA ENTREGA]]&amp;Tabla2[[#This Row],[HORA ENTREGA]])</f>
        <v>46136DIRECTO</v>
      </c>
      <c r="AL2669" s="34" t="str">
        <f>IFERROR(HYPERLINK("https://wa.me/"&amp;Tabla2[[#This Row],[CONTACTO]]&amp;"?text="&amp;Tabla2[[#This Row],[Mensaje]]),"")</f>
        <v>https://wa.me/56992164782?text=Hola!%0AServicio del día 24-04%0A *Cliente:* COMERCIAL SEA GARDEN SPA */ Cont: * HLBU9052458*/ HR Entrega: *DIRECTO* /Dirección: *</v>
      </c>
    </row>
    <row r="2670" spans="1:38" s="15" customFormat="1" ht="16.5" customHeight="1" x14ac:dyDescent="0.2">
      <c r="A2670" s="15">
        <f>ROW(A2669)</f>
        <v>2669</v>
      </c>
      <c r="B2670" s="15">
        <f>IF(J2670=J2669,B2669+1,1)</f>
        <v>19</v>
      </c>
      <c r="C2670" s="15" t="s">
        <v>622</v>
      </c>
      <c r="D2670" s="25" t="s">
        <v>39</v>
      </c>
      <c r="E2670" s="27">
        <v>303769</v>
      </c>
      <c r="F2670" s="27" t="s">
        <v>4164</v>
      </c>
      <c r="G2670" s="27" t="s">
        <v>64</v>
      </c>
      <c r="H2670" s="27">
        <v>15762</v>
      </c>
      <c r="I2670" s="27" t="s">
        <v>4165</v>
      </c>
      <c r="J2670" s="28">
        <v>46136</v>
      </c>
      <c r="K2670" s="26" t="s">
        <v>290</v>
      </c>
      <c r="L2670" s="26"/>
      <c r="M2670" s="27" t="s">
        <v>567</v>
      </c>
      <c r="N2670" s="25">
        <f>IFERROR(VLOOKUP(M2670,Data!$J$1:$K$58,2,0),"")</f>
        <v>56964069749</v>
      </c>
      <c r="O2670" s="27" t="s">
        <v>173</v>
      </c>
      <c r="P2670" s="27"/>
      <c r="Q2670" s="27" t="s">
        <v>625</v>
      </c>
      <c r="R2670" s="27" t="s">
        <v>1844</v>
      </c>
      <c r="S2670" s="27" t="s">
        <v>225</v>
      </c>
      <c r="T2670" s="27"/>
      <c r="U2670" s="28">
        <v>46137</v>
      </c>
      <c r="X2670" s="27"/>
      <c r="Y2670" s="27"/>
      <c r="Z2670" s="29"/>
      <c r="AA2670" s="29">
        <v>0.3611111111111111</v>
      </c>
      <c r="AB2670" s="29">
        <v>0.53819444444444442</v>
      </c>
      <c r="AC2670" s="30">
        <v>46136</v>
      </c>
      <c r="AD2670" s="15" t="str">
        <f>IF(Tabla2[[#This Row],[HORA ENTREGA]]="DIRECTO","On time", IF(AA2670&lt;&gt;"",IF(Tabla2[[#This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0" s="15" t="str">
        <f>MID(Tabla2[[#This Row],[TIPO]],1,3)</f>
        <v xml:space="preserve">20 </v>
      </c>
      <c r="AF26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ENVASES FLEXIPACK LTDA */ Cont: * SEKU1649301*/ HR Entrega: *DIRECTO* /Dirección: *JORGE CACERES 720, LA CISTERNA</v>
      </c>
      <c r="AG2670" s="38" t="str">
        <f>IFERROR(HYPERLINK("https://wa.me/"&amp;Tabla2[[#This Row],[CONTACTO]]&amp;"?text="&amp;Tabla2[[#This Row],[Mensaje]],"Enviar mensaje"),"")</f>
        <v>Enviar mensaje</v>
      </c>
      <c r="AH2670" s="15" t="str">
        <f>CONCATENATE(A2670,F2670)</f>
        <v>2669SEKU1649301</v>
      </c>
      <c r="AI2670" s="15" t="str">
        <f>CONCATENATE("ENT-",A2670)</f>
        <v>ENT-2669</v>
      </c>
      <c r="AJ2670" s="15" t="str">
        <f>IF(Tabla2[[#This Row],[Op]]&lt;&gt;"","ENTREGA","")</f>
        <v>ENTREGA</v>
      </c>
      <c r="AK2670" s="40" t="str">
        <f>(Tabla2[[#This Row],[FECHA ENTREGA]]&amp;Tabla2[[#This Row],[HORA ENTREGA]])</f>
        <v>46136DIRECTO</v>
      </c>
      <c r="AL2670" s="34" t="str">
        <f>IFERROR(HYPERLINK("https://wa.me/"&amp;Tabla2[[#This Row],[CONTACTO]]&amp;"?text="&amp;Tabla2[[#This Row],[Mensaje]]),"")</f>
        <v>https://wa.me/56964069749?text=Hola!%0AServicio del día 24-04%0A *Cliente:* ENVASES FLEXIPACK LTDA */ Cont: * SEKU1649301*/ HR Entrega: *DIRECTO* /Dirección: *JORGE CACERES 720, LA CISTERNA</v>
      </c>
    </row>
    <row r="2671" spans="1:38" s="15" customFormat="1" ht="16.5" customHeight="1" x14ac:dyDescent="0.2">
      <c r="A2671" s="15">
        <f>ROW(A2670)</f>
        <v>2670</v>
      </c>
      <c r="B2671" s="15">
        <f>IF(J2671=J2670,B2670+1,1)</f>
        <v>20</v>
      </c>
      <c r="C2671" s="15" t="s">
        <v>178</v>
      </c>
      <c r="D2671" s="25" t="s">
        <v>39</v>
      </c>
      <c r="E2671" s="27">
        <v>883414</v>
      </c>
      <c r="F2671" s="27" t="s">
        <v>4166</v>
      </c>
      <c r="G2671" s="27" t="s">
        <v>41</v>
      </c>
      <c r="H2671" s="27">
        <v>26094</v>
      </c>
      <c r="I2671" s="27" t="s">
        <v>42</v>
      </c>
      <c r="J2671" s="28">
        <v>46136</v>
      </c>
      <c r="K2671" s="26">
        <v>0.33333333333333331</v>
      </c>
      <c r="L2671" s="26"/>
      <c r="M2671" s="27" t="s">
        <v>688</v>
      </c>
      <c r="N2671" s="25">
        <f>IFERROR(VLOOKUP(M2671,Data!$J$1:$K$58,2,0),"")</f>
        <v>56950104102</v>
      </c>
      <c r="O2671" s="27" t="s">
        <v>552</v>
      </c>
      <c r="P2671" s="27"/>
      <c r="Q2671" s="27" t="s">
        <v>1005</v>
      </c>
      <c r="R2671" s="27" t="s">
        <v>3551</v>
      </c>
      <c r="S2671" s="27" t="s">
        <v>688</v>
      </c>
      <c r="T2671" s="27"/>
      <c r="U2671" s="28">
        <v>46136</v>
      </c>
      <c r="X2671" s="27"/>
      <c r="Y2671" s="27"/>
      <c r="Z2671" s="29"/>
      <c r="AA2671" s="29">
        <v>0.33541666666666664</v>
      </c>
      <c r="AB2671" s="29">
        <v>0.47569444444444442</v>
      </c>
      <c r="AC2671" s="30">
        <v>46136</v>
      </c>
      <c r="AD2671" s="15" t="str">
        <f>IF(Tabla2[[#This Row],[HORA ENTREGA]]="DIRECTO","On time", IF(AA2671&lt;&gt;"",IF(Tabla2[[#This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1" s="15" t="str">
        <f>MID(Tabla2[[#This Row],[TIPO]],1,3)</f>
        <v xml:space="preserve">40 </v>
      </c>
      <c r="AF26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INVERSIERRA S A */ Cont: * APZU4724847*/ HR Entrega: *08:00* /Dirección: *ALCALDE GUZMAN 0121, G32; QUILICURA</v>
      </c>
      <c r="AG2671" s="38" t="str">
        <f>IFERROR(HYPERLINK("https://wa.me/"&amp;Tabla2[[#This Row],[CONTACTO]]&amp;"?text="&amp;Tabla2[[#This Row],[Mensaje]],"Enviar mensaje"),"")</f>
        <v>Enviar mensaje</v>
      </c>
      <c r="AH2671" s="15" t="str">
        <f>CONCATENATE(A2671,F2671)</f>
        <v>2670APZU4724847</v>
      </c>
      <c r="AI2671" s="15" t="str">
        <f>CONCATENATE("ENT-",A2671)</f>
        <v>ENT-2670</v>
      </c>
      <c r="AJ2671" s="15" t="str">
        <f>IF(Tabla2[[#This Row],[Op]]&lt;&gt;"","ENTREGA","")</f>
        <v>ENTREGA</v>
      </c>
      <c r="AK2671" s="40" t="str">
        <f>(Tabla2[[#This Row],[FECHA ENTREGA]]&amp;Tabla2[[#This Row],[HORA ENTREGA]])</f>
        <v>461360,333333333333333</v>
      </c>
      <c r="AL2671" s="34" t="str">
        <f>IFERROR(HYPERLINK("https://wa.me/"&amp;Tabla2[[#This Row],[CONTACTO]]&amp;"?text="&amp;Tabla2[[#This Row],[Mensaje]]),"")</f>
        <v>https://wa.me/56950104102?text=Hola!%0AServicio del día 24-04%0A *Cliente:* INVERSIERRA S A */ Cont: * APZU4724847*/ HR Entrega: *08:00* /Dirección: *ALCALDE GUZMAN 0121, G32; QUILICURA</v>
      </c>
    </row>
    <row r="2672" spans="1:38" s="15" customFormat="1" ht="16.5" customHeight="1" x14ac:dyDescent="0.2">
      <c r="A2672" s="15">
        <f>ROW(A2671)</f>
        <v>2671</v>
      </c>
      <c r="B2672" s="15">
        <f>IF(J2672=J2671,B2671+1,1)</f>
        <v>21</v>
      </c>
      <c r="C2672" s="15" t="s">
        <v>178</v>
      </c>
      <c r="D2672" s="25" t="s">
        <v>39</v>
      </c>
      <c r="E2672" s="27">
        <v>883470</v>
      </c>
      <c r="F2672" s="27" t="s">
        <v>4167</v>
      </c>
      <c r="G2672" s="27" t="s">
        <v>41</v>
      </c>
      <c r="H2672" s="27">
        <v>28923</v>
      </c>
      <c r="I2672" s="27" t="s">
        <v>42</v>
      </c>
      <c r="J2672" s="28">
        <v>46136</v>
      </c>
      <c r="K2672" s="26">
        <v>0.33333333333333331</v>
      </c>
      <c r="L2672" s="26"/>
      <c r="M2672" s="27" t="s">
        <v>433</v>
      </c>
      <c r="N2672" s="25">
        <f>IFERROR(VLOOKUP(M2672,Data!$J$1:$K$58,2,0),"")</f>
        <v>56994354094</v>
      </c>
      <c r="O2672" s="27" t="s">
        <v>434</v>
      </c>
      <c r="P2672" s="27"/>
      <c r="Q2672" s="27" t="s">
        <v>1003</v>
      </c>
      <c r="R2672" s="27" t="s">
        <v>3551</v>
      </c>
      <c r="S2672" s="27" t="s">
        <v>433</v>
      </c>
      <c r="T2672" s="27"/>
      <c r="U2672" s="28">
        <v>46136</v>
      </c>
      <c r="X2672" s="27"/>
      <c r="Y2672" s="27"/>
      <c r="Z2672" s="29"/>
      <c r="AA2672" s="29">
        <v>0.43888888888888888</v>
      </c>
      <c r="AB2672" s="29">
        <v>0.55208333333333337</v>
      </c>
      <c r="AC2672" s="30">
        <v>46136</v>
      </c>
      <c r="AD2672" s="15" t="str">
        <f>IF(Tabla2[[#This Row],[HORA ENTREGA]]="DIRECTO","On time", IF(AA2672&lt;&gt;"",IF(Tabla2[[#This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72" s="15" t="str">
        <f>MID(Tabla2[[#This Row],[TIPO]],1,3)</f>
        <v xml:space="preserve">40 </v>
      </c>
      <c r="AF26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INVERSIERRA S A */ Cont: * CMAU6719911*/ HR Entrega: *08:00* /Dirección: *AVENIDA PEDRO FONTOBA 6350, HUECHURABA</v>
      </c>
      <c r="AG2672" s="38" t="str">
        <f>IFERROR(HYPERLINK("https://wa.me/"&amp;Tabla2[[#This Row],[CONTACTO]]&amp;"?text="&amp;Tabla2[[#This Row],[Mensaje]],"Enviar mensaje"),"")</f>
        <v>Enviar mensaje</v>
      </c>
      <c r="AH2672" s="15" t="str">
        <f>CONCATENATE(A2672,F2672)</f>
        <v>2671CMAU6719911</v>
      </c>
      <c r="AI2672" s="15" t="str">
        <f>CONCATENATE("ENT-",A2672)</f>
        <v>ENT-2671</v>
      </c>
      <c r="AJ2672" s="15" t="str">
        <f>IF(Tabla2[[#This Row],[Op]]&lt;&gt;"","ENTREGA","")</f>
        <v>ENTREGA</v>
      </c>
      <c r="AK2672" s="40" t="str">
        <f>(Tabla2[[#This Row],[FECHA ENTREGA]]&amp;Tabla2[[#This Row],[HORA ENTREGA]])</f>
        <v>461360,333333333333333</v>
      </c>
      <c r="AL2672" s="34" t="str">
        <f>IFERROR(HYPERLINK("https://wa.me/"&amp;Tabla2[[#This Row],[CONTACTO]]&amp;"?text="&amp;Tabla2[[#This Row],[Mensaje]]),"")</f>
        <v>https://wa.me/56994354094?text=Hola!%0AServicio del día 24-04%0A *Cliente:* INVERSIERRA S A */ Cont: * CMAU6719911*/ HR Entrega: *08:00* /Dirección: *AVENIDA PEDRO FONTOBA 6350, HUECHURABA</v>
      </c>
    </row>
    <row r="2673" spans="1:38" s="15" customFormat="1" ht="16.5" customHeight="1" x14ac:dyDescent="0.2">
      <c r="A2673" s="15">
        <f>ROW(A2672)</f>
        <v>2672</v>
      </c>
      <c r="B2673" s="15">
        <f>IF(J2673=J2672,B2672+1,1)</f>
        <v>22</v>
      </c>
      <c r="C2673" s="15" t="s">
        <v>178</v>
      </c>
      <c r="D2673" s="25" t="s">
        <v>39</v>
      </c>
      <c r="E2673" s="27">
        <v>884194</v>
      </c>
      <c r="F2673" s="27" t="s">
        <v>4168</v>
      </c>
      <c r="G2673" s="27" t="s">
        <v>41</v>
      </c>
      <c r="H2673" s="27">
        <v>21880</v>
      </c>
      <c r="I2673" s="27" t="s">
        <v>42</v>
      </c>
      <c r="J2673" s="28">
        <v>46136</v>
      </c>
      <c r="K2673" s="26">
        <v>0.5</v>
      </c>
      <c r="L2673" s="26"/>
      <c r="M2673" s="27" t="s">
        <v>308</v>
      </c>
      <c r="N2673" s="25">
        <f>IFERROR(VLOOKUP(M2673,Data!$J$1:$K$58,2,0),"")</f>
        <v>56966631737</v>
      </c>
      <c r="O2673" s="27" t="s">
        <v>309</v>
      </c>
      <c r="P2673" s="27"/>
      <c r="Q2673" s="27" t="s">
        <v>1005</v>
      </c>
      <c r="R2673" s="27" t="s">
        <v>4169</v>
      </c>
      <c r="S2673" s="27" t="s">
        <v>308</v>
      </c>
      <c r="T2673" s="27"/>
      <c r="U2673" s="28">
        <v>46136</v>
      </c>
      <c r="X2673" s="27"/>
      <c r="Y2673" s="27"/>
      <c r="Z2673" s="29"/>
      <c r="AA2673" s="29">
        <v>0.43472222222222223</v>
      </c>
      <c r="AB2673" s="29">
        <v>0.60416666666666663</v>
      </c>
      <c r="AC2673" s="30">
        <v>46136</v>
      </c>
      <c r="AD2673" s="15" t="str">
        <f>IF(Tabla2[[#This Row],[HORA ENTREGA]]="DIRECTO","On time", IF(AA2673&lt;&gt;"",IF(Tabla2[[#This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3" s="15" t="str">
        <f>MID(Tabla2[[#This Row],[TIPO]],1,3)</f>
        <v xml:space="preserve">40 </v>
      </c>
      <c r="AF26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INVERSIERRA S A */ Cont: * MAGU5347661*/ HR Entrega: *12:00* /Dirección: *ALCALDE GUZMAN 0121, G32; QUILICURA</v>
      </c>
      <c r="AG2673" s="38" t="str">
        <f>IFERROR(HYPERLINK("https://wa.me/"&amp;Tabla2[[#This Row],[CONTACTO]]&amp;"?text="&amp;Tabla2[[#This Row],[Mensaje]],"Enviar mensaje"),"")</f>
        <v>Enviar mensaje</v>
      </c>
      <c r="AH2673" s="15" t="str">
        <f>CONCATENATE(A2673,F2673)</f>
        <v>2672MAGU5347661</v>
      </c>
      <c r="AI2673" s="15" t="str">
        <f>CONCATENATE("ENT-",A2673)</f>
        <v>ENT-2672</v>
      </c>
      <c r="AJ2673" s="15" t="str">
        <f>IF(Tabla2[[#This Row],[Op]]&lt;&gt;"","ENTREGA","")</f>
        <v>ENTREGA</v>
      </c>
      <c r="AK2673" s="40" t="str">
        <f>(Tabla2[[#This Row],[FECHA ENTREGA]]&amp;Tabla2[[#This Row],[HORA ENTREGA]])</f>
        <v>461360,5</v>
      </c>
      <c r="AL2673" s="34" t="str">
        <f>IFERROR(HYPERLINK("https://wa.me/"&amp;Tabla2[[#This Row],[CONTACTO]]&amp;"?text="&amp;Tabla2[[#This Row],[Mensaje]]),"")</f>
        <v>https://wa.me/56966631737?text=Hola!%0AServicio del día 24-04%0A *Cliente:* INVERSIERRA S A */ Cont: * MAGU5347661*/ HR Entrega: *12:00* /Dirección: *ALCALDE GUZMAN 0121, G32; QUILICURA</v>
      </c>
    </row>
    <row r="2674" spans="1:38" s="15" customFormat="1" ht="16.5" customHeight="1" x14ac:dyDescent="0.2">
      <c r="A2674" s="15">
        <f>ROW(A2673)</f>
        <v>2673</v>
      </c>
      <c r="B2674" s="15">
        <f>IF(J2674=J2673,B2673+1,1)</f>
        <v>23</v>
      </c>
      <c r="C2674" s="15" t="s">
        <v>653</v>
      </c>
      <c r="D2674" s="25" t="s">
        <v>39</v>
      </c>
      <c r="E2674" s="27">
        <v>303851</v>
      </c>
      <c r="F2674" s="27" t="s">
        <v>4170</v>
      </c>
      <c r="G2674" s="27" t="s">
        <v>41</v>
      </c>
      <c r="H2674" s="27">
        <v>14549</v>
      </c>
      <c r="I2674" s="27" t="s">
        <v>42</v>
      </c>
      <c r="J2674" s="28">
        <v>46136</v>
      </c>
      <c r="K2674" s="26">
        <v>0.33333333333333331</v>
      </c>
      <c r="L2674" s="26"/>
      <c r="M2674" s="27" t="s">
        <v>60</v>
      </c>
      <c r="N2674" s="25">
        <f>IFERROR(VLOOKUP(M2674,Data!$J$1:$K$58,2,0),"")</f>
        <v>56957438415</v>
      </c>
      <c r="O2674" s="27" t="s">
        <v>568</v>
      </c>
      <c r="P2674" s="27"/>
      <c r="Q2674" s="27" t="s">
        <v>656</v>
      </c>
      <c r="R2674" s="27" t="s">
        <v>69</v>
      </c>
      <c r="S2674" s="27" t="s">
        <v>60</v>
      </c>
      <c r="T2674" s="27"/>
      <c r="U2674" s="28">
        <v>46136</v>
      </c>
      <c r="X2674" s="27"/>
      <c r="Y2674" s="27"/>
      <c r="Z2674" s="29"/>
      <c r="AA2674" s="29">
        <v>0.31944444444444442</v>
      </c>
      <c r="AB2674" s="29">
        <v>0.55208333333333337</v>
      </c>
      <c r="AC2674" s="30">
        <v>46136</v>
      </c>
      <c r="AD2674" s="15" t="str">
        <f>IF(Tabla2[[#This Row],[HORA ENTREGA]]="DIRECTO","On time", IF(AA2674&lt;&gt;"",IF(Tabla2[[#This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4" s="15" t="str">
        <f>MID(Tabla2[[#This Row],[TIPO]],1,3)</f>
        <v xml:space="preserve">40 </v>
      </c>
      <c r="AF26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NEREUS SPA */ Cont: * TCKU6196885*/ HR Entrega: *08:00* /Dirección: *AV EL VENTISQUERO 1204, RENCA</v>
      </c>
      <c r="AG2674" s="38" t="str">
        <f>IFERROR(HYPERLINK("https://wa.me/"&amp;Tabla2[[#This Row],[CONTACTO]]&amp;"?text="&amp;Tabla2[[#This Row],[Mensaje]],"Enviar mensaje"),"")</f>
        <v>Enviar mensaje</v>
      </c>
      <c r="AH2674" s="15" t="str">
        <f>CONCATENATE(A2674,F2674)</f>
        <v>2673TCKU6196885</v>
      </c>
      <c r="AI2674" s="15" t="str">
        <f>CONCATENATE("ENT-",A2674)</f>
        <v>ENT-2673</v>
      </c>
      <c r="AJ2674" s="15" t="str">
        <f>IF(Tabla2[[#This Row],[Op]]&lt;&gt;"","ENTREGA","")</f>
        <v>ENTREGA</v>
      </c>
      <c r="AK2674" s="40" t="str">
        <f>(Tabla2[[#This Row],[FECHA ENTREGA]]&amp;Tabla2[[#This Row],[HORA ENTREGA]])</f>
        <v>461360,333333333333333</v>
      </c>
      <c r="AL2674" s="34" t="str">
        <f>IFERROR(HYPERLINK("https://wa.me/"&amp;Tabla2[[#This Row],[CONTACTO]]&amp;"?text="&amp;Tabla2[[#This Row],[Mensaje]]),"")</f>
        <v>https://wa.me/56957438415?text=Hola!%0AServicio del día 24-04%0A *Cliente:* NEREUS SPA */ Cont: * TCKU6196885*/ HR Entrega: *08:00* /Dirección: *AV EL VENTISQUERO 1204, RENCA</v>
      </c>
    </row>
    <row r="2675" spans="1:38" s="15" customFormat="1" ht="16.5" customHeight="1" x14ac:dyDescent="0.2">
      <c r="A2675" s="15">
        <f>ROW(A2674)</f>
        <v>2674</v>
      </c>
      <c r="B2675" s="15">
        <f>IF(J2675=J2674,B2674+1,1)</f>
        <v>24</v>
      </c>
      <c r="C2675" s="15" t="s">
        <v>204</v>
      </c>
      <c r="D2675" s="25" t="s">
        <v>39</v>
      </c>
      <c r="E2675" s="27">
        <v>1192403</v>
      </c>
      <c r="F2675" s="27" t="s">
        <v>4171</v>
      </c>
      <c r="G2675" s="27" t="s">
        <v>64</v>
      </c>
      <c r="H2675" s="27">
        <v>16192</v>
      </c>
      <c r="I2675" s="27" t="s">
        <v>4172</v>
      </c>
      <c r="J2675" s="28">
        <v>46136</v>
      </c>
      <c r="K2675" s="26">
        <v>0.35416666666666669</v>
      </c>
      <c r="L2675" s="26"/>
      <c r="M2675" s="27" t="s">
        <v>225</v>
      </c>
      <c r="N2675" s="25">
        <f>IFERROR(VLOOKUP(M2675,Data!$J$1:$K$58,2,0),"")</f>
        <v>56978811158</v>
      </c>
      <c r="O2675" s="27" t="s">
        <v>226</v>
      </c>
      <c r="P2675" s="27"/>
      <c r="Q2675" s="27" t="s">
        <v>1999</v>
      </c>
      <c r="R2675" s="27" t="s">
        <v>1593</v>
      </c>
      <c r="S2675" s="27" t="s">
        <v>225</v>
      </c>
      <c r="T2675" s="27"/>
      <c r="U2675" s="28">
        <v>46136</v>
      </c>
      <c r="X2675" s="27"/>
      <c r="Y2675" s="27"/>
      <c r="Z2675" s="29"/>
      <c r="AA2675" s="29">
        <v>0.25833333333333336</v>
      </c>
      <c r="AB2675" s="29">
        <v>0.46527777777777779</v>
      </c>
      <c r="AC2675" s="30">
        <v>46136</v>
      </c>
      <c r="AD2675" s="15" t="str">
        <f>IF(Tabla2[[#This Row],[HORA ENTREGA]]="DIRECTO","On time", IF(AA2675&lt;&gt;"",IF(Tabla2[[#This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5" s="15" t="str">
        <f>MID(Tabla2[[#This Row],[TIPO]],1,3)</f>
        <v xml:space="preserve">20 </v>
      </c>
      <c r="AF26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OXIQUIM S A */ Cont: * MSDU1676582*/ HR Entrega: *08:30* /Dirección: *CAÑAVERAL 901, QUILICURA</v>
      </c>
      <c r="AG2675" s="38" t="str">
        <f>IFERROR(HYPERLINK("https://wa.me/"&amp;Tabla2[[#This Row],[CONTACTO]]&amp;"?text="&amp;Tabla2[[#This Row],[Mensaje]],"Enviar mensaje"),"")</f>
        <v>Enviar mensaje</v>
      </c>
      <c r="AH2675" s="15" t="str">
        <f>CONCATENATE(A2675,F2675)</f>
        <v>2674MSDU1676582</v>
      </c>
      <c r="AI2675" s="15" t="str">
        <f>CONCATENATE("ENT-",A2675)</f>
        <v>ENT-2674</v>
      </c>
      <c r="AJ2675" s="15" t="str">
        <f>IF(Tabla2[[#This Row],[Op]]&lt;&gt;"","ENTREGA","")</f>
        <v>ENTREGA</v>
      </c>
      <c r="AK2675" s="40" t="str">
        <f>(Tabla2[[#This Row],[FECHA ENTREGA]]&amp;Tabla2[[#This Row],[HORA ENTREGA]])</f>
        <v>461360,354166666666667</v>
      </c>
      <c r="AL2675" s="34" t="str">
        <f>IFERROR(HYPERLINK("https://wa.me/"&amp;Tabla2[[#This Row],[CONTACTO]]&amp;"?text="&amp;Tabla2[[#This Row],[Mensaje]]),"")</f>
        <v>https://wa.me/56978811158?text=Hola!%0AServicio del día 24-04%0A *Cliente:* OXIQUIM S A */ Cont: * MSDU1676582*/ HR Entrega: *08:30* /Dirección: *CAÑAVERAL 901, QUILICURA</v>
      </c>
    </row>
    <row r="2676" spans="1:38" s="15" customFormat="1" ht="16.5" customHeight="1" x14ac:dyDescent="0.2">
      <c r="A2676" s="15">
        <f>ROW(A2675)</f>
        <v>2675</v>
      </c>
      <c r="B2676" s="15">
        <f>IF(J2676=J2675,B2675+1,1)</f>
        <v>25</v>
      </c>
      <c r="C2676" s="15" t="s">
        <v>1554</v>
      </c>
      <c r="D2676" s="25" t="s">
        <v>39</v>
      </c>
      <c r="E2676" s="27">
        <v>189228</v>
      </c>
      <c r="F2676" s="27" t="s">
        <v>4173</v>
      </c>
      <c r="G2676" s="27" t="s">
        <v>41</v>
      </c>
      <c r="H2676" s="27">
        <v>29271</v>
      </c>
      <c r="I2676" s="27" t="s">
        <v>42</v>
      </c>
      <c r="J2676" s="28">
        <v>46136</v>
      </c>
      <c r="K2676" s="26">
        <v>0.33333333333333331</v>
      </c>
      <c r="L2676" s="26"/>
      <c r="M2676" s="27" t="s">
        <v>155</v>
      </c>
      <c r="N2676" s="25">
        <f>IFERROR(VLOOKUP(M2676,Data!$J$1:$K$58,2,0),"")</f>
        <v>56926181825</v>
      </c>
      <c r="O2676" s="27" t="s">
        <v>4174</v>
      </c>
      <c r="P2676" s="27"/>
      <c r="Q2676" s="27" t="s">
        <v>190</v>
      </c>
      <c r="R2676" s="27" t="s">
        <v>74</v>
      </c>
      <c r="S2676" s="27" t="s">
        <v>155</v>
      </c>
      <c r="T2676" s="27"/>
      <c r="U2676" s="28">
        <v>46136</v>
      </c>
      <c r="X2676" s="27"/>
      <c r="Y2676" s="27"/>
      <c r="Z2676" s="29"/>
      <c r="AA2676" s="29">
        <v>0.32500000000000001</v>
      </c>
      <c r="AB2676" s="29">
        <v>0.39583333333333331</v>
      </c>
      <c r="AC2676" s="30">
        <v>46136</v>
      </c>
      <c r="AD2676" s="15" t="str">
        <f>IF(Tabla2[[#This Row],[HORA ENTREGA]]="DIRECTO","On time", IF(AA2676&lt;&gt;"",IF(Tabla2[[#This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6" s="15" t="str">
        <f>MID(Tabla2[[#This Row],[TIPO]],1,3)</f>
        <v xml:space="preserve">40 </v>
      </c>
      <c r="AF26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24-04%0A *Cliente:* PETROQUIMICA DOW */ Cont: * MSBU5404395*/ HR Entrega: *08:00* /Dirección: *AV. MARTA OSSA RUIZ 601 (CAMINO CASAS VIEJAS); MAIPU </v>
      </c>
      <c r="AG2676" s="38" t="str">
        <f>IFERROR(HYPERLINK("https://wa.me/"&amp;Tabla2[[#This Row],[CONTACTO]]&amp;"?text="&amp;Tabla2[[#This Row],[Mensaje]],"Enviar mensaje"),"")</f>
        <v>Enviar mensaje</v>
      </c>
      <c r="AH2676" s="15" t="str">
        <f>CONCATENATE(A2676,F2676)</f>
        <v>2675MSBU5404395</v>
      </c>
      <c r="AI2676" s="15" t="str">
        <f>CONCATENATE("ENT-",A2676)</f>
        <v>ENT-2675</v>
      </c>
      <c r="AJ2676" s="15" t="str">
        <f>IF(Tabla2[[#This Row],[Op]]&lt;&gt;"","ENTREGA","")</f>
        <v>ENTREGA</v>
      </c>
      <c r="AK2676" s="40" t="str">
        <f>(Tabla2[[#This Row],[FECHA ENTREGA]]&amp;Tabla2[[#This Row],[HORA ENTREGA]])</f>
        <v>461360,333333333333333</v>
      </c>
      <c r="AL2676" s="34" t="str">
        <f>IFERROR(HYPERLINK("https://wa.me/"&amp;Tabla2[[#This Row],[CONTACTO]]&amp;"?text="&amp;Tabla2[[#This Row],[Mensaje]]),"")</f>
        <v xml:space="preserve">https://wa.me/56926181825?text=Hola!%0AServicio del día 24-04%0A *Cliente:* PETROQUIMICA DOW */ Cont: * MSBU5404395*/ HR Entrega: *08:00* /Dirección: *AV. MARTA OSSA RUIZ 601 (CAMINO CASAS VIEJAS); MAIPU </v>
      </c>
    </row>
    <row r="2677" spans="1:38" s="15" customFormat="1" ht="16.5" customHeight="1" x14ac:dyDescent="0.2">
      <c r="A2677" s="15">
        <f>ROW(A2676)</f>
        <v>2676</v>
      </c>
      <c r="B2677" s="15">
        <f>IF(J2677=J2676,B2676+1,1)</f>
        <v>26</v>
      </c>
      <c r="C2677" s="15" t="s">
        <v>1554</v>
      </c>
      <c r="D2677" s="25" t="s">
        <v>39</v>
      </c>
      <c r="E2677" s="27">
        <v>189249</v>
      </c>
      <c r="F2677" s="27" t="s">
        <v>4175</v>
      </c>
      <c r="G2677" s="27" t="s">
        <v>41</v>
      </c>
      <c r="H2677" s="27">
        <v>28900</v>
      </c>
      <c r="I2677" s="27" t="s">
        <v>42</v>
      </c>
      <c r="J2677" s="28">
        <v>46136</v>
      </c>
      <c r="K2677" s="26">
        <v>0.33333333333333331</v>
      </c>
      <c r="L2677" s="26"/>
      <c r="M2677" s="27" t="s">
        <v>180</v>
      </c>
      <c r="N2677" s="25">
        <f>IFERROR(VLOOKUP(M2677,Data!$J$1:$K$58,2,0),"")</f>
        <v>56956063271</v>
      </c>
      <c r="O2677" s="27" t="s">
        <v>384</v>
      </c>
      <c r="P2677" s="27"/>
      <c r="Q2677" s="27" t="s">
        <v>190</v>
      </c>
      <c r="R2677" s="27" t="s">
        <v>218</v>
      </c>
      <c r="S2677" s="27" t="s">
        <v>180</v>
      </c>
      <c r="T2677" s="27"/>
      <c r="U2677" s="28">
        <v>46136</v>
      </c>
      <c r="X2677" s="27"/>
      <c r="Y2677" s="27"/>
      <c r="Z2677" s="29"/>
      <c r="AA2677" s="29">
        <v>0.29166666666666669</v>
      </c>
      <c r="AB2677" s="29">
        <v>0.40277777777777779</v>
      </c>
      <c r="AC2677" s="30">
        <v>46136</v>
      </c>
      <c r="AD2677" s="15" t="str">
        <f>IF(Tabla2[[#This Row],[HORA ENTREGA]]="DIRECTO","On time", IF(AA2677&lt;&gt;"",IF(Tabla2[[#This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77" s="15" t="str">
        <f>MID(Tabla2[[#This Row],[TIPO]],1,3)</f>
        <v xml:space="preserve">40 </v>
      </c>
      <c r="AF26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24-04%0A *Cliente:* PETROQUIMICA DOW */ Cont: * TEMU6307670*/ HR Entrega: *08:00* /Dirección: *AV. MARTA OSSA RUIZ 601 (CAMINO CASAS VIEJAS); MAIPU </v>
      </c>
      <c r="AG2677" s="38" t="str">
        <f>IFERROR(HYPERLINK("https://wa.me/"&amp;Tabla2[[#This Row],[CONTACTO]]&amp;"?text="&amp;Tabla2[[#This Row],[Mensaje]],"Enviar mensaje"),"")</f>
        <v>Enviar mensaje</v>
      </c>
      <c r="AH2677" s="15" t="str">
        <f>CONCATENATE(A2677,F2677)</f>
        <v>2676TEMU6307670</v>
      </c>
      <c r="AI2677" s="15" t="str">
        <f>CONCATENATE("ENT-",A2677)</f>
        <v>ENT-2676</v>
      </c>
      <c r="AJ2677" s="15" t="str">
        <f>IF(Tabla2[[#This Row],[Op]]&lt;&gt;"","ENTREGA","")</f>
        <v>ENTREGA</v>
      </c>
      <c r="AK2677" s="40" t="str">
        <f>(Tabla2[[#This Row],[FECHA ENTREGA]]&amp;Tabla2[[#This Row],[HORA ENTREGA]])</f>
        <v>461360,333333333333333</v>
      </c>
      <c r="AL2677" s="34" t="str">
        <f>IFERROR(HYPERLINK("https://wa.me/"&amp;Tabla2[[#This Row],[CONTACTO]]&amp;"?text="&amp;Tabla2[[#This Row],[Mensaje]]),"")</f>
        <v xml:space="preserve">https://wa.me/56956063271?text=Hola!%0AServicio del día 24-04%0A *Cliente:* PETROQUIMICA DOW */ Cont: * TEMU6307670*/ HR Entrega: *08:00* /Dirección: *AV. MARTA OSSA RUIZ 601 (CAMINO CASAS VIEJAS); MAIPU </v>
      </c>
    </row>
    <row r="2678" spans="1:38" s="15" customFormat="1" ht="16.5" customHeight="1" x14ac:dyDescent="0.2">
      <c r="A2678" s="15">
        <f>ROW(A2677)</f>
        <v>2677</v>
      </c>
      <c r="B2678" s="15">
        <f>IF(J2678=J2677,B2677+1,1)</f>
        <v>27</v>
      </c>
      <c r="C2678" s="15" t="s">
        <v>1554</v>
      </c>
      <c r="D2678" s="25" t="s">
        <v>39</v>
      </c>
      <c r="E2678" s="27">
        <v>189228</v>
      </c>
      <c r="F2678" s="27" t="s">
        <v>4176</v>
      </c>
      <c r="G2678" s="27" t="s">
        <v>41</v>
      </c>
      <c r="H2678" s="27">
        <v>29271</v>
      </c>
      <c r="I2678" s="27" t="s">
        <v>42</v>
      </c>
      <c r="J2678" s="28">
        <v>46136</v>
      </c>
      <c r="K2678" s="26">
        <v>0.33333333333333331</v>
      </c>
      <c r="L2678" s="26"/>
      <c r="M2678" s="27" t="s">
        <v>86</v>
      </c>
      <c r="N2678" s="25">
        <f>IFERROR(VLOOKUP(M2678,Data!$J$1:$K$58,2,0),"")</f>
        <v>56956654384</v>
      </c>
      <c r="O2678" s="27" t="s">
        <v>87</v>
      </c>
      <c r="P2678" s="27"/>
      <c r="Q2678" s="27" t="s">
        <v>190</v>
      </c>
      <c r="R2678" s="27" t="s">
        <v>74</v>
      </c>
      <c r="S2678" s="27" t="s">
        <v>3152</v>
      </c>
      <c r="T2678" s="27"/>
      <c r="U2678" s="28">
        <v>46136</v>
      </c>
      <c r="X2678" s="27"/>
      <c r="Y2678" s="27"/>
      <c r="Z2678" s="29"/>
      <c r="AA2678" s="29">
        <v>0.34513888888888888</v>
      </c>
      <c r="AB2678" s="29">
        <v>0.4201388888888889</v>
      </c>
      <c r="AC2678" s="30">
        <v>46136</v>
      </c>
      <c r="AD2678" s="15" t="str">
        <f>IF(Tabla2[[#This Row],[HORA ENTREGA]]="DIRECTO","On time", IF(AA2678&lt;&gt;"",IF(Tabla2[[#This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78" s="15" t="str">
        <f>MID(Tabla2[[#This Row],[TIPO]],1,3)</f>
        <v xml:space="preserve">40 </v>
      </c>
      <c r="AF26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24-04%0A *Cliente:* PETROQUIMICA DOW */ Cont: * MEDU7664489*/ HR Entrega: *08:00* /Dirección: *AV. MARTA OSSA RUIZ 601 (CAMINO CASAS VIEJAS); MAIPU </v>
      </c>
      <c r="AG2678" s="38" t="str">
        <f>IFERROR(HYPERLINK("https://wa.me/"&amp;Tabla2[[#This Row],[CONTACTO]]&amp;"?text="&amp;Tabla2[[#This Row],[Mensaje]],"Enviar mensaje"),"")</f>
        <v>Enviar mensaje</v>
      </c>
      <c r="AH2678" s="15" t="str">
        <f>CONCATENATE(A2678,F2678)</f>
        <v>2677MEDU7664489</v>
      </c>
      <c r="AI2678" s="15" t="str">
        <f>CONCATENATE("ENT-",A2678)</f>
        <v>ENT-2677</v>
      </c>
      <c r="AJ2678" s="15" t="str">
        <f>IF(Tabla2[[#This Row],[Op]]&lt;&gt;"","ENTREGA","")</f>
        <v>ENTREGA</v>
      </c>
      <c r="AK2678" s="40" t="str">
        <f>(Tabla2[[#This Row],[FECHA ENTREGA]]&amp;Tabla2[[#This Row],[HORA ENTREGA]])</f>
        <v>461360,333333333333333</v>
      </c>
      <c r="AL2678" s="34" t="str">
        <f>IFERROR(HYPERLINK("https://wa.me/"&amp;Tabla2[[#This Row],[CONTACTO]]&amp;"?text="&amp;Tabla2[[#This Row],[Mensaje]]),"")</f>
        <v xml:space="preserve">https://wa.me/56956654384?text=Hola!%0AServicio del día 24-04%0A *Cliente:* PETROQUIMICA DOW */ Cont: * MEDU7664489*/ HR Entrega: *08:00* /Dirección: *AV. MARTA OSSA RUIZ 601 (CAMINO CASAS VIEJAS); MAIPU </v>
      </c>
    </row>
    <row r="2679" spans="1:38" s="15" customFormat="1" ht="16.5" customHeight="1" x14ac:dyDescent="0.2">
      <c r="A2679" s="15">
        <f>ROW(A2678)</f>
        <v>2678</v>
      </c>
      <c r="B2679" s="15">
        <f>IF(J2679=J2678,B2678+1,1)</f>
        <v>28</v>
      </c>
      <c r="C2679" s="15" t="s">
        <v>1554</v>
      </c>
      <c r="D2679" s="25" t="s">
        <v>39</v>
      </c>
      <c r="E2679" s="27">
        <v>189228</v>
      </c>
      <c r="F2679" s="27" t="s">
        <v>4177</v>
      </c>
      <c r="G2679" s="27" t="s">
        <v>41</v>
      </c>
      <c r="H2679" s="27">
        <v>29271</v>
      </c>
      <c r="I2679" s="27" t="s">
        <v>42</v>
      </c>
      <c r="J2679" s="28">
        <v>46136</v>
      </c>
      <c r="K2679" s="26">
        <v>0.33333333333333331</v>
      </c>
      <c r="L2679" s="26"/>
      <c r="M2679" s="27" t="s">
        <v>347</v>
      </c>
      <c r="N2679" s="25">
        <f>IFERROR(VLOOKUP(M2679,Data!$J$1:$K$58,2,0),"")</f>
        <v>56976511010</v>
      </c>
      <c r="O2679" s="27" t="s">
        <v>159</v>
      </c>
      <c r="P2679" s="27"/>
      <c r="Q2679" s="27" t="s">
        <v>190</v>
      </c>
      <c r="R2679" s="27" t="s">
        <v>74</v>
      </c>
      <c r="S2679" s="27" t="s">
        <v>3101</v>
      </c>
      <c r="T2679" s="27"/>
      <c r="U2679" s="28">
        <v>46136</v>
      </c>
      <c r="X2679" s="27"/>
      <c r="Y2679" s="27"/>
      <c r="Z2679" s="29"/>
      <c r="AA2679" s="29">
        <v>0.39444444444444443</v>
      </c>
      <c r="AB2679" s="29">
        <v>0.50347222222222221</v>
      </c>
      <c r="AC2679" s="30">
        <v>46136</v>
      </c>
      <c r="AD2679" s="15" t="str">
        <f>IF(Tabla2[[#This Row],[HORA ENTREGA]]="DIRECTO","On time", IF(AA2679&lt;&gt;"",IF(Tabla2[[#This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79" s="15" t="str">
        <f>MID(Tabla2[[#This Row],[TIPO]],1,3)</f>
        <v xml:space="preserve">40 </v>
      </c>
      <c r="AF26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24-04%0A *Cliente:* PETROQUIMICA DOW */ Cont: * CAIU4656046*/ HR Entrega: *08:00* /Dirección: *AV. MARTA OSSA RUIZ 601 (CAMINO CASAS VIEJAS); MAIPU </v>
      </c>
      <c r="AG2679" s="38" t="str">
        <f>IFERROR(HYPERLINK("https://wa.me/"&amp;Tabla2[[#This Row],[CONTACTO]]&amp;"?text="&amp;Tabla2[[#This Row],[Mensaje]],"Enviar mensaje"),"")</f>
        <v>Enviar mensaje</v>
      </c>
      <c r="AH2679" s="15" t="str">
        <f>CONCATENATE(A2679,F2679)</f>
        <v>2678CAIU4656046</v>
      </c>
      <c r="AI2679" s="15" t="str">
        <f>CONCATENATE("ENT-",A2679)</f>
        <v>ENT-2678</v>
      </c>
      <c r="AJ2679" s="15" t="str">
        <f>IF(Tabla2[[#This Row],[Op]]&lt;&gt;"","ENTREGA","")</f>
        <v>ENTREGA</v>
      </c>
      <c r="AK2679" s="40" t="str">
        <f>(Tabla2[[#This Row],[FECHA ENTREGA]]&amp;Tabla2[[#This Row],[HORA ENTREGA]])</f>
        <v>461360,333333333333333</v>
      </c>
      <c r="AL2679" s="34" t="str">
        <f>IFERROR(HYPERLINK("https://wa.me/"&amp;Tabla2[[#This Row],[CONTACTO]]&amp;"?text="&amp;Tabla2[[#This Row],[Mensaje]]),"")</f>
        <v xml:space="preserve">https://wa.me/56976511010?text=Hola!%0AServicio del día 24-04%0A *Cliente:* PETROQUIMICA DOW */ Cont: * CAIU4656046*/ HR Entrega: *08:00* /Dirección: *AV. MARTA OSSA RUIZ 601 (CAMINO CASAS VIEJAS); MAIPU </v>
      </c>
    </row>
    <row r="2680" spans="1:38" s="15" customFormat="1" ht="16.5" customHeight="1" x14ac:dyDescent="0.2">
      <c r="A2680" s="15">
        <f>ROW(A2679)</f>
        <v>2679</v>
      </c>
      <c r="B2680" s="15">
        <f>IF(J2680=J2679,B2679+1,1)</f>
        <v>29</v>
      </c>
      <c r="C2680" s="15" t="s">
        <v>1554</v>
      </c>
      <c r="D2680" s="25" t="s">
        <v>39</v>
      </c>
      <c r="E2680" s="27">
        <v>189267</v>
      </c>
      <c r="F2680" s="27" t="s">
        <v>4178</v>
      </c>
      <c r="G2680" s="27" t="s">
        <v>41</v>
      </c>
      <c r="H2680" s="27">
        <v>29271</v>
      </c>
      <c r="I2680" s="27" t="s">
        <v>42</v>
      </c>
      <c r="J2680" s="28">
        <v>46136</v>
      </c>
      <c r="K2680" s="26">
        <v>0.41666666666666669</v>
      </c>
      <c r="L2680" s="26"/>
      <c r="M2680" s="27" t="s">
        <v>112</v>
      </c>
      <c r="N2680" s="25">
        <f>IFERROR(VLOOKUP(M2680,Data!$J$1:$K$58,2,0),"")</f>
        <v>56990025702</v>
      </c>
      <c r="O2680" s="27" t="s">
        <v>61</v>
      </c>
      <c r="P2680" s="27"/>
      <c r="Q2680" s="27" t="s">
        <v>190</v>
      </c>
      <c r="R2680" s="27" t="s">
        <v>218</v>
      </c>
      <c r="S2680" s="27" t="s">
        <v>112</v>
      </c>
      <c r="T2680" s="27"/>
      <c r="U2680" s="28">
        <v>46136</v>
      </c>
      <c r="X2680" s="27"/>
      <c r="Y2680" s="27"/>
      <c r="Z2680" s="29"/>
      <c r="AA2680" s="29">
        <v>0.39791666666666664</v>
      </c>
      <c r="AB2680" s="29">
        <v>0.50347222222222221</v>
      </c>
      <c r="AC2680" s="30">
        <v>46136</v>
      </c>
      <c r="AD2680" s="15" t="str">
        <f>IF(Tabla2[[#This Row],[HORA ENTREGA]]="DIRECTO","On time", IF(AA2680&lt;&gt;"",IF(Tabla2[[#This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0" s="15" t="str">
        <f>MID(Tabla2[[#This Row],[TIPO]],1,3)</f>
        <v xml:space="preserve">40 </v>
      </c>
      <c r="AF26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24-04%0A *Cliente:* PETROQUIMICA DOW */ Cont: * TGBU6913363*/ HR Entrega: *10:00* /Dirección: *AV. MARTA OSSA RUIZ 601 (CAMINO CASAS VIEJAS); MAIPU </v>
      </c>
      <c r="AG2680" s="38" t="str">
        <f>IFERROR(HYPERLINK("https://wa.me/"&amp;Tabla2[[#This Row],[CONTACTO]]&amp;"?text="&amp;Tabla2[[#This Row],[Mensaje]],"Enviar mensaje"),"")</f>
        <v>Enviar mensaje</v>
      </c>
      <c r="AH2680" s="15" t="str">
        <f>CONCATENATE(A2680,F2680)</f>
        <v>2679TGBU6913363</v>
      </c>
      <c r="AI2680" s="15" t="str">
        <f>CONCATENATE("ENT-",A2680)</f>
        <v>ENT-2679</v>
      </c>
      <c r="AJ2680" s="15" t="str">
        <f>IF(Tabla2[[#This Row],[Op]]&lt;&gt;"","ENTREGA","")</f>
        <v>ENTREGA</v>
      </c>
      <c r="AK2680" s="40" t="str">
        <f>(Tabla2[[#This Row],[FECHA ENTREGA]]&amp;Tabla2[[#This Row],[HORA ENTREGA]])</f>
        <v>461360,416666666666667</v>
      </c>
      <c r="AL2680" s="34" t="str">
        <f>IFERROR(HYPERLINK("https://wa.me/"&amp;Tabla2[[#This Row],[CONTACTO]]&amp;"?text="&amp;Tabla2[[#This Row],[Mensaje]]),"")</f>
        <v xml:space="preserve">https://wa.me/56990025702?text=Hola!%0AServicio del día 24-04%0A *Cliente:* PETROQUIMICA DOW */ Cont: * TGBU6913363*/ HR Entrega: *10:00* /Dirección: *AV. MARTA OSSA RUIZ 601 (CAMINO CASAS VIEJAS); MAIPU </v>
      </c>
    </row>
    <row r="2681" spans="1:38" s="15" customFormat="1" ht="16.5" customHeight="1" x14ac:dyDescent="0.2">
      <c r="A2681" s="15">
        <f>ROW(A2680)</f>
        <v>2680</v>
      </c>
      <c r="B2681" s="15">
        <f>IF(J2681=J2680,B2680+1,1)</f>
        <v>30</v>
      </c>
      <c r="C2681" s="15" t="s">
        <v>1554</v>
      </c>
      <c r="D2681" s="25" t="s">
        <v>39</v>
      </c>
      <c r="E2681" s="27">
        <v>189227</v>
      </c>
      <c r="F2681" s="27" t="s">
        <v>4179</v>
      </c>
      <c r="G2681" s="27" t="s">
        <v>41</v>
      </c>
      <c r="H2681" s="27">
        <v>29271</v>
      </c>
      <c r="I2681" s="27" t="s">
        <v>42</v>
      </c>
      <c r="J2681" s="28">
        <v>46136</v>
      </c>
      <c r="K2681" s="26">
        <v>0.41666666666666669</v>
      </c>
      <c r="L2681" s="26"/>
      <c r="M2681" s="27" t="s">
        <v>971</v>
      </c>
      <c r="N2681" s="25">
        <f>IFERROR(VLOOKUP(M2681,Data!$J$1:$K$58,2,0),"")</f>
        <v>56999972473</v>
      </c>
      <c r="O2681" s="27" t="s">
        <v>348</v>
      </c>
      <c r="P2681" s="27"/>
      <c r="Q2681" s="27" t="s">
        <v>190</v>
      </c>
      <c r="R2681" s="27" t="s">
        <v>74</v>
      </c>
      <c r="S2681" s="27" t="s">
        <v>971</v>
      </c>
      <c r="T2681" s="27"/>
      <c r="U2681" s="28">
        <v>46136</v>
      </c>
      <c r="X2681" s="27"/>
      <c r="Y2681" s="27"/>
      <c r="Z2681" s="29"/>
      <c r="AA2681" s="29">
        <v>0.3972222222222222</v>
      </c>
      <c r="AB2681" s="29">
        <v>0.44097222222222221</v>
      </c>
      <c r="AC2681" s="30">
        <v>46136</v>
      </c>
      <c r="AD2681" s="15" t="str">
        <f>IF(Tabla2[[#This Row],[HORA ENTREGA]]="DIRECTO","On time", IF(AA2681&lt;&gt;"",IF(Tabla2[[#This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1" s="15" t="str">
        <f>MID(Tabla2[[#This Row],[TIPO]],1,3)</f>
        <v xml:space="preserve">40 </v>
      </c>
      <c r="AF26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24-04%0A *Cliente:* PETROQUIMICA DOW */ Cont: * SEKU6775935*/ HR Entrega: *10:00* /Dirección: *AV. MARTA OSSA RUIZ 601 (CAMINO CASAS VIEJAS); MAIPU </v>
      </c>
      <c r="AG2681" s="38" t="str">
        <f>IFERROR(HYPERLINK("https://wa.me/"&amp;Tabla2[[#This Row],[CONTACTO]]&amp;"?text="&amp;Tabla2[[#This Row],[Mensaje]],"Enviar mensaje"),"")</f>
        <v>Enviar mensaje</v>
      </c>
      <c r="AH2681" s="15" t="str">
        <f>CONCATENATE(A2681,F2681)</f>
        <v>2680SEKU6775935</v>
      </c>
      <c r="AI2681" s="15" t="str">
        <f>CONCATENATE("ENT-",A2681)</f>
        <v>ENT-2680</v>
      </c>
      <c r="AJ2681" s="15" t="str">
        <f>IF(Tabla2[[#This Row],[Op]]&lt;&gt;"","ENTREGA","")</f>
        <v>ENTREGA</v>
      </c>
      <c r="AK2681" s="40" t="str">
        <f>(Tabla2[[#This Row],[FECHA ENTREGA]]&amp;Tabla2[[#This Row],[HORA ENTREGA]])</f>
        <v>461360,416666666666667</v>
      </c>
      <c r="AL2681" s="34" t="str">
        <f>IFERROR(HYPERLINK("https://wa.me/"&amp;Tabla2[[#This Row],[CONTACTO]]&amp;"?text="&amp;Tabla2[[#This Row],[Mensaje]]),"")</f>
        <v xml:space="preserve">https://wa.me/56999972473?text=Hola!%0AServicio del día 24-04%0A *Cliente:* PETROQUIMICA DOW */ Cont: * SEKU6775935*/ HR Entrega: *10:00* /Dirección: *AV. MARTA OSSA RUIZ 601 (CAMINO CASAS VIEJAS); MAIPU </v>
      </c>
    </row>
    <row r="2682" spans="1:38" s="15" customFormat="1" ht="16.5" customHeight="1" x14ac:dyDescent="0.2">
      <c r="A2682" s="15">
        <f>ROW(A2681)</f>
        <v>2681</v>
      </c>
      <c r="B2682" s="15">
        <f>IF(J2682=J2681,B2681+1,1)</f>
        <v>31</v>
      </c>
      <c r="C2682" s="15" t="s">
        <v>3160</v>
      </c>
      <c r="D2682" s="25" t="s">
        <v>39</v>
      </c>
      <c r="E2682" s="27"/>
      <c r="F2682" s="27" t="s">
        <v>4180</v>
      </c>
      <c r="G2682" s="27" t="s">
        <v>41</v>
      </c>
      <c r="H2682" s="27">
        <v>34400</v>
      </c>
      <c r="I2682" s="27" t="s">
        <v>42</v>
      </c>
      <c r="J2682" s="28">
        <v>46136</v>
      </c>
      <c r="K2682" s="26">
        <v>0.33333333333333331</v>
      </c>
      <c r="L2682" s="26" t="s">
        <v>3832</v>
      </c>
      <c r="M2682" s="27" t="s">
        <v>199</v>
      </c>
      <c r="N2682" s="25">
        <f>IFERROR(VLOOKUP(M2682,Data!$J$1:$K$58,2,0),"")</f>
        <v>56975315726</v>
      </c>
      <c r="O2682" s="27" t="s">
        <v>200</v>
      </c>
      <c r="P2682" s="27"/>
      <c r="Q2682" s="27" t="s">
        <v>3163</v>
      </c>
      <c r="R2682" s="27" t="s">
        <v>218</v>
      </c>
      <c r="S2682" s="27" t="s">
        <v>308</v>
      </c>
      <c r="T2682" s="27"/>
      <c r="U2682" s="28">
        <v>46136</v>
      </c>
      <c r="X2682" s="27"/>
      <c r="Y2682" s="27"/>
      <c r="Z2682" s="29"/>
      <c r="AA2682" s="29">
        <v>0.57777777777777772</v>
      </c>
      <c r="AB2682" s="29">
        <v>0.63541666666666663</v>
      </c>
      <c r="AC2682" s="30">
        <v>46136</v>
      </c>
      <c r="AD2682" s="15" t="str">
        <f>IF(Tabla2[[#This Row],[HORA ENTREGA]]="DIRECTO","On time", IF(AA2682&lt;&gt;"",IF(Tabla2[[#This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82" s="15" t="str">
        <f>MID(Tabla2[[#This Row],[TIPO]],1,3)</f>
        <v xml:space="preserve">40 </v>
      </c>
      <c r="AF26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PRODALAM S.A. */ Cont: * FBIU5015357*/ HR Entrega: *08:00* /Dirección: *ALBERTO PEPPER 1610, RENCA.</v>
      </c>
      <c r="AG2682" s="38" t="str">
        <f>IFERROR(HYPERLINK("https://wa.me/"&amp;Tabla2[[#This Row],[CONTACTO]]&amp;"?text="&amp;Tabla2[[#This Row],[Mensaje]],"Enviar mensaje"),"")</f>
        <v>Enviar mensaje</v>
      </c>
      <c r="AH2682" s="15" t="str">
        <f>CONCATENATE(A2682,F2682)</f>
        <v>2681FBIU5015357</v>
      </c>
      <c r="AI2682" s="15" t="str">
        <f>CONCATENATE("ENT-",A2682)</f>
        <v>ENT-2681</v>
      </c>
      <c r="AJ2682" s="15" t="str">
        <f>IF(Tabla2[[#This Row],[Op]]&lt;&gt;"","ENTREGA","")</f>
        <v>ENTREGA</v>
      </c>
      <c r="AK2682" s="40" t="str">
        <f>(Tabla2[[#This Row],[FECHA ENTREGA]]&amp;Tabla2[[#This Row],[HORA ENTREGA]])</f>
        <v>461360,333333333333333</v>
      </c>
      <c r="AL2682" s="34" t="str">
        <f>IFERROR(HYPERLINK("https://wa.me/"&amp;Tabla2[[#This Row],[CONTACTO]]&amp;"?text="&amp;Tabla2[[#This Row],[Mensaje]]),"")</f>
        <v>https://wa.me/56975315726?text=Hola!%0AServicio del día 24-04%0A *Cliente:* PRODALAM S.A. */ Cont: * FBIU5015357*/ HR Entrega: *08:00* /Dirección: *ALBERTO PEPPER 1610, RENCA.</v>
      </c>
    </row>
    <row r="2683" spans="1:38" s="15" customFormat="1" ht="16.5" customHeight="1" x14ac:dyDescent="0.2">
      <c r="A2683" s="15">
        <f>ROW(A2682)</f>
        <v>2682</v>
      </c>
      <c r="B2683" s="15">
        <f>IF(J2683=J2682,B2682+1,1)</f>
        <v>32</v>
      </c>
      <c r="C2683" s="15" t="s">
        <v>3160</v>
      </c>
      <c r="D2683" s="25" t="s">
        <v>39</v>
      </c>
      <c r="E2683" s="27"/>
      <c r="F2683" s="27" t="s">
        <v>4181</v>
      </c>
      <c r="G2683" s="27" t="s">
        <v>41</v>
      </c>
      <c r="H2683" s="27">
        <v>13400</v>
      </c>
      <c r="I2683" s="27" t="s">
        <v>42</v>
      </c>
      <c r="J2683" s="28">
        <v>46136</v>
      </c>
      <c r="K2683" s="26">
        <v>0.41666666666666669</v>
      </c>
      <c r="L2683" s="26"/>
      <c r="M2683" s="27" t="s">
        <v>164</v>
      </c>
      <c r="N2683" s="25">
        <f>IFERROR(VLOOKUP(M2683,Data!$J$1:$K$58,2,0),"")</f>
        <v>56967398822</v>
      </c>
      <c r="O2683" s="27" t="s">
        <v>165</v>
      </c>
      <c r="P2683" s="27"/>
      <c r="Q2683" s="27" t="s">
        <v>3163</v>
      </c>
      <c r="R2683" s="27" t="s">
        <v>218</v>
      </c>
      <c r="S2683" s="27" t="s">
        <v>164</v>
      </c>
      <c r="T2683" s="27"/>
      <c r="U2683" s="28">
        <v>46136</v>
      </c>
      <c r="X2683" s="27"/>
      <c r="Y2683" s="27"/>
      <c r="Z2683" s="29"/>
      <c r="AA2683" s="29">
        <v>0.38541666666666669</v>
      </c>
      <c r="AB2683" s="29">
        <v>0.45833333333333331</v>
      </c>
      <c r="AC2683" s="30">
        <v>46136</v>
      </c>
      <c r="AD2683" s="15" t="str">
        <f>IF(Tabla2[[#This Row],[HORA ENTREGA]]="DIRECTO","On time", IF(AA2683&lt;&gt;"",IF(Tabla2[[#This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3" s="15" t="str">
        <f>MID(Tabla2[[#This Row],[TIPO]],1,3)</f>
        <v xml:space="preserve">40 </v>
      </c>
      <c r="AF26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PRODALAM S.A. */ Cont: * MRSU6158577*/ HR Entrega: *10:00* /Dirección: *ALBERTO PEPPER 1610, RENCA.</v>
      </c>
      <c r="AG2683" s="38" t="str">
        <f>IFERROR(HYPERLINK("https://wa.me/"&amp;Tabla2[[#This Row],[CONTACTO]]&amp;"?text="&amp;Tabla2[[#This Row],[Mensaje]],"Enviar mensaje"),"")</f>
        <v>Enviar mensaje</v>
      </c>
      <c r="AH2683" s="15" t="str">
        <f>CONCATENATE(A2683,F2683)</f>
        <v>2682MRSU6158577</v>
      </c>
      <c r="AI2683" s="15" t="str">
        <f>CONCATENATE("ENT-",A2683)</f>
        <v>ENT-2682</v>
      </c>
      <c r="AJ2683" s="15" t="str">
        <f>IF(Tabla2[[#This Row],[Op]]&lt;&gt;"","ENTREGA","")</f>
        <v>ENTREGA</v>
      </c>
      <c r="AK2683" s="40" t="str">
        <f>(Tabla2[[#This Row],[FECHA ENTREGA]]&amp;Tabla2[[#This Row],[HORA ENTREGA]])</f>
        <v>461360,416666666666667</v>
      </c>
      <c r="AL2683" s="34" t="str">
        <f>IFERROR(HYPERLINK("https://wa.me/"&amp;Tabla2[[#This Row],[CONTACTO]]&amp;"?text="&amp;Tabla2[[#This Row],[Mensaje]]),"")</f>
        <v>https://wa.me/56967398822?text=Hola!%0AServicio del día 24-04%0A *Cliente:* PRODALAM S.A. */ Cont: * MRSU6158577*/ HR Entrega: *10:00* /Dirección: *ALBERTO PEPPER 1610, RENCA.</v>
      </c>
    </row>
    <row r="2684" spans="1:38" s="15" customFormat="1" ht="16.5" customHeight="1" x14ac:dyDescent="0.2">
      <c r="A2684" s="15">
        <f>ROW(A2683)</f>
        <v>2683</v>
      </c>
      <c r="B2684" s="15">
        <f>IF(J2684=J2683,B2683+1,1)</f>
        <v>33</v>
      </c>
      <c r="C2684" s="15" t="s">
        <v>3160</v>
      </c>
      <c r="D2684" s="25" t="s">
        <v>39</v>
      </c>
      <c r="E2684" s="27">
        <v>805886</v>
      </c>
      <c r="F2684" s="27" t="s">
        <v>4182</v>
      </c>
      <c r="G2684" s="27" t="s">
        <v>64</v>
      </c>
      <c r="H2684" s="27">
        <v>22440</v>
      </c>
      <c r="I2684" s="27" t="s">
        <v>4183</v>
      </c>
      <c r="J2684" s="28">
        <v>46136</v>
      </c>
      <c r="K2684" s="26" t="s">
        <v>290</v>
      </c>
      <c r="L2684" s="26" t="s">
        <v>3832</v>
      </c>
      <c r="M2684" s="27" t="s">
        <v>180</v>
      </c>
      <c r="N2684" s="25">
        <f>IFERROR(VLOOKUP(M2684,Data!$J$1:$K$58,2,0),"")</f>
        <v>56956063271</v>
      </c>
      <c r="O2684" s="27" t="s">
        <v>384</v>
      </c>
      <c r="P2684" s="27"/>
      <c r="Q2684" s="27" t="s">
        <v>4184</v>
      </c>
      <c r="R2684" s="27" t="s">
        <v>74</v>
      </c>
      <c r="S2684" s="27" t="s">
        <v>180</v>
      </c>
      <c r="T2684" s="27"/>
      <c r="U2684" s="28">
        <v>46137</v>
      </c>
      <c r="X2684" s="27" t="s">
        <v>171</v>
      </c>
      <c r="Y2684" s="27"/>
      <c r="Z2684" s="29"/>
      <c r="AA2684" s="29"/>
      <c r="AB2684" s="29"/>
      <c r="AC2684" s="30"/>
      <c r="AD2684" s="15" t="str">
        <f>IF(Tabla2[[#This Row],[HORA ENTREGA]]="DIRECTO","On time", IF(AA2684&lt;&gt;"",IF(Tabla2[[#This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4" s="15" t="str">
        <f>MID(Tabla2[[#This Row],[TIPO]],1,3)</f>
        <v xml:space="preserve">20 </v>
      </c>
      <c r="AF26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PRODALAM S.A. */ Cont: * HJMU2132246*/ HR Entrega: *DIRECTO* /Dirección: *MAIPU DOÑA BLANCA</v>
      </c>
      <c r="AG2684" s="38" t="str">
        <f>IFERROR(HYPERLINK("https://wa.me/"&amp;Tabla2[[#This Row],[CONTACTO]]&amp;"?text="&amp;Tabla2[[#This Row],[Mensaje]],"Enviar mensaje"),"")</f>
        <v>Enviar mensaje</v>
      </c>
      <c r="AH2684" s="15" t="str">
        <f>CONCATENATE(A2684,F2684)</f>
        <v>2683HJMU2132246</v>
      </c>
      <c r="AI2684" s="15" t="str">
        <f>CONCATENATE("ENT-",A2684)</f>
        <v>ENT-2683</v>
      </c>
      <c r="AJ2684" s="15" t="str">
        <f>IF(Tabla2[[#This Row],[Op]]&lt;&gt;"","ENTREGA","")</f>
        <v>ENTREGA</v>
      </c>
      <c r="AK2684" s="40" t="str">
        <f>(Tabla2[[#This Row],[FECHA ENTREGA]]&amp;Tabla2[[#This Row],[HORA ENTREGA]])</f>
        <v>46136DIRECTO</v>
      </c>
      <c r="AL2684" s="34" t="str">
        <f>IFERROR(HYPERLINK("https://wa.me/"&amp;Tabla2[[#This Row],[CONTACTO]]&amp;"?text="&amp;Tabla2[[#This Row],[Mensaje]]),"")</f>
        <v>https://wa.me/56956063271?text=Hola!%0AServicio del día 24-04%0A *Cliente:* PRODALAM S.A. */ Cont: * HJMU2132246*/ HR Entrega: *DIRECTO* /Dirección: *MAIPU DOÑA BLANCA</v>
      </c>
    </row>
    <row r="2685" spans="1:38" s="15" customFormat="1" ht="16.5" customHeight="1" x14ac:dyDescent="0.2">
      <c r="A2685" s="15">
        <f>ROW(A2684)</f>
        <v>2684</v>
      </c>
      <c r="B2685" s="15">
        <f>IF(J2685=J2684,B2684+1,1)</f>
        <v>34</v>
      </c>
      <c r="C2685" s="15" t="s">
        <v>3160</v>
      </c>
      <c r="D2685" s="25" t="s">
        <v>39</v>
      </c>
      <c r="E2685" s="27">
        <v>805886</v>
      </c>
      <c r="F2685" s="27" t="s">
        <v>4185</v>
      </c>
      <c r="G2685" s="27" t="s">
        <v>64</v>
      </c>
      <c r="H2685" s="27">
        <v>20400</v>
      </c>
      <c r="I2685" s="27" t="s">
        <v>4186</v>
      </c>
      <c r="J2685" s="28">
        <v>46136</v>
      </c>
      <c r="K2685" s="26" t="s">
        <v>290</v>
      </c>
      <c r="L2685" s="26" t="s">
        <v>3832</v>
      </c>
      <c r="M2685" s="27" t="s">
        <v>66</v>
      </c>
      <c r="N2685" s="25">
        <f>IFERROR(VLOOKUP(M2685,Data!$J$1:$K$58,2,0),"")</f>
        <v>56993389870</v>
      </c>
      <c r="O2685" s="27" t="s">
        <v>67</v>
      </c>
      <c r="P2685" s="27"/>
      <c r="Q2685" s="27" t="s">
        <v>4184</v>
      </c>
      <c r="R2685" s="27" t="s">
        <v>74</v>
      </c>
      <c r="S2685" s="27" t="s">
        <v>66</v>
      </c>
      <c r="T2685" s="27"/>
      <c r="U2685" s="28">
        <v>46137</v>
      </c>
      <c r="X2685" s="27" t="s">
        <v>171</v>
      </c>
      <c r="Y2685" s="27"/>
      <c r="Z2685" s="29"/>
      <c r="AA2685" s="29"/>
      <c r="AB2685" s="29"/>
      <c r="AC2685" s="30"/>
      <c r="AD2685" s="15" t="str">
        <f>IF(Tabla2[[#This Row],[HORA ENTREGA]]="DIRECTO","On time", IF(AA2685&lt;&gt;"",IF(Tabla2[[#This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5" s="15" t="str">
        <f>MID(Tabla2[[#This Row],[TIPO]],1,3)</f>
        <v xml:space="preserve">20 </v>
      </c>
      <c r="AF26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PRODALAM S.A. */ Cont: * SEGU3991936*/ HR Entrega: *DIRECTO* /Dirección: *MAIPU DOÑA BLANCA</v>
      </c>
      <c r="AG2685" s="38" t="str">
        <f>IFERROR(HYPERLINK("https://wa.me/"&amp;Tabla2[[#This Row],[CONTACTO]]&amp;"?text="&amp;Tabla2[[#This Row],[Mensaje]],"Enviar mensaje"),"")</f>
        <v>Enviar mensaje</v>
      </c>
      <c r="AH2685" s="15" t="str">
        <f>CONCATENATE(A2685,F2685)</f>
        <v>2684SEGU3991936</v>
      </c>
      <c r="AI2685" s="15" t="str">
        <f>CONCATENATE("ENT-",A2685)</f>
        <v>ENT-2684</v>
      </c>
      <c r="AJ2685" s="15" t="str">
        <f>IF(Tabla2[[#This Row],[Op]]&lt;&gt;"","ENTREGA","")</f>
        <v>ENTREGA</v>
      </c>
      <c r="AK2685" s="40" t="str">
        <f>(Tabla2[[#This Row],[FECHA ENTREGA]]&amp;Tabla2[[#This Row],[HORA ENTREGA]])</f>
        <v>46136DIRECTO</v>
      </c>
      <c r="AL2685" s="34" t="str">
        <f>IFERROR(HYPERLINK("https://wa.me/"&amp;Tabla2[[#This Row],[CONTACTO]]&amp;"?text="&amp;Tabla2[[#This Row],[Mensaje]]),"")</f>
        <v>https://wa.me/56993389870?text=Hola!%0AServicio del día 24-04%0A *Cliente:* PRODALAM S.A. */ Cont: * SEGU3991936*/ HR Entrega: *DIRECTO* /Dirección: *MAIPU DOÑA BLANCA</v>
      </c>
    </row>
    <row r="2686" spans="1:38" s="15" customFormat="1" ht="16.5" customHeight="1" x14ac:dyDescent="0.2">
      <c r="A2686" s="15">
        <f>ROW(A2685)</f>
        <v>2685</v>
      </c>
      <c r="B2686" s="15">
        <f>IF(J2686=J2685,B2685+1,1)</f>
        <v>35</v>
      </c>
      <c r="C2686" s="15" t="s">
        <v>219</v>
      </c>
      <c r="D2686" s="25" t="s">
        <v>39</v>
      </c>
      <c r="E2686" s="27">
        <v>102883</v>
      </c>
      <c r="F2686" s="27" t="s">
        <v>4187</v>
      </c>
      <c r="G2686" s="27" t="s">
        <v>41</v>
      </c>
      <c r="H2686" s="27">
        <v>29800</v>
      </c>
      <c r="I2686" s="27" t="s">
        <v>42</v>
      </c>
      <c r="J2686" s="28">
        <v>46136</v>
      </c>
      <c r="K2686" s="26">
        <v>0.3125</v>
      </c>
      <c r="L2686" s="26" t="s">
        <v>4188</v>
      </c>
      <c r="M2686" s="27" t="s">
        <v>325</v>
      </c>
      <c r="N2686" s="25">
        <f>IFERROR(VLOOKUP(M2686,Data!$J$1:$K$58,2,0),"")</f>
        <v>56964850744</v>
      </c>
      <c r="O2686" s="27" t="s">
        <v>326</v>
      </c>
      <c r="P2686" s="27"/>
      <c r="Q2686" s="27" t="s">
        <v>227</v>
      </c>
      <c r="R2686" s="27" t="s">
        <v>2126</v>
      </c>
      <c r="S2686" s="27" t="s">
        <v>3266</v>
      </c>
      <c r="T2686" s="27"/>
      <c r="U2686" s="28">
        <v>46139</v>
      </c>
      <c r="X2686" s="27"/>
      <c r="Y2686" s="27"/>
      <c r="Z2686" s="29"/>
      <c r="AA2686" s="29">
        <v>0.2013888888888889</v>
      </c>
      <c r="AB2686" s="29">
        <v>0.52083333333333337</v>
      </c>
      <c r="AC2686" s="30">
        <v>46136</v>
      </c>
      <c r="AD2686" s="15" t="str">
        <f>IF(Tabla2[[#This Row],[HORA ENTREGA]]="DIRECTO","On time", IF(AA2686&lt;&gt;"",IF(Tabla2[[#This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6" s="15" t="str">
        <f>MID(Tabla2[[#This Row],[TIPO]],1,3)</f>
        <v xml:space="preserve">40 </v>
      </c>
      <c r="AF26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RENDIC S.A. */ Cont: * HAMU4650610*/ HR Entrega: *07:30* /Dirección: *PARCELA 109 A COQUIMBO</v>
      </c>
      <c r="AG2686" s="38" t="str">
        <f>IFERROR(HYPERLINK("https://wa.me/"&amp;Tabla2[[#This Row],[CONTACTO]]&amp;"?text="&amp;Tabla2[[#This Row],[Mensaje]],"Enviar mensaje"),"")</f>
        <v>Enviar mensaje</v>
      </c>
      <c r="AH2686" s="15" t="str">
        <f>CONCATENATE(A2686,F2686)</f>
        <v>2685HAMU4650610</v>
      </c>
      <c r="AI2686" s="15" t="str">
        <f>CONCATENATE("ENT-",A2686)</f>
        <v>ENT-2685</v>
      </c>
      <c r="AJ2686" s="15" t="str">
        <f>IF(Tabla2[[#This Row],[Op]]&lt;&gt;"","ENTREGA","")</f>
        <v>ENTREGA</v>
      </c>
      <c r="AK2686" s="40" t="str">
        <f>(Tabla2[[#This Row],[FECHA ENTREGA]]&amp;Tabla2[[#This Row],[HORA ENTREGA]])</f>
        <v>461360,3125</v>
      </c>
      <c r="AL2686" s="34" t="str">
        <f>IFERROR(HYPERLINK("https://wa.me/"&amp;Tabla2[[#This Row],[CONTACTO]]&amp;"?text="&amp;Tabla2[[#This Row],[Mensaje]]),"")</f>
        <v>https://wa.me/56964850744?text=Hola!%0AServicio del día 24-04%0A *Cliente:* RENDIC S.A. */ Cont: * HAMU4650610*/ HR Entrega: *07:30* /Dirección: *PARCELA 109 A COQUIMBO</v>
      </c>
    </row>
    <row r="2687" spans="1:38" s="15" customFormat="1" ht="16.5" customHeight="1" x14ac:dyDescent="0.2">
      <c r="A2687" s="15">
        <f>ROW(A2686)</f>
        <v>2686</v>
      </c>
      <c r="B2687" s="15">
        <f>IF(J2687=J2686,B2686+1,1)</f>
        <v>36</v>
      </c>
      <c r="C2687" s="15" t="s">
        <v>219</v>
      </c>
      <c r="D2687" s="25" t="s">
        <v>39</v>
      </c>
      <c r="E2687" s="27">
        <v>103610</v>
      </c>
      <c r="F2687" s="27" t="s">
        <v>4189</v>
      </c>
      <c r="G2687" s="27" t="s">
        <v>54</v>
      </c>
      <c r="H2687" s="27">
        <v>25902</v>
      </c>
      <c r="I2687" s="27"/>
      <c r="J2687" s="28">
        <v>46136</v>
      </c>
      <c r="K2687" s="26">
        <v>0.35416666666666669</v>
      </c>
      <c r="L2687" s="26"/>
      <c r="M2687" s="27" t="s">
        <v>176</v>
      </c>
      <c r="N2687" s="25">
        <f>IFERROR(VLOOKUP(M2687,Data!$J$1:$K$58,2,0),"")</f>
        <v>56968463649</v>
      </c>
      <c r="O2687" s="27" t="s">
        <v>248</v>
      </c>
      <c r="P2687" s="27"/>
      <c r="Q2687" s="27" t="s">
        <v>357</v>
      </c>
      <c r="R2687" s="27" t="s">
        <v>4148</v>
      </c>
      <c r="S2687" s="27" t="s">
        <v>3141</v>
      </c>
      <c r="T2687" s="27"/>
      <c r="U2687" s="28">
        <v>46136</v>
      </c>
      <c r="X2687" s="27"/>
      <c r="Y2687" s="27"/>
      <c r="Z2687" s="29"/>
      <c r="AA2687" s="29">
        <v>0.36944444444444446</v>
      </c>
      <c r="AB2687" s="29">
        <v>0.46805555555555556</v>
      </c>
      <c r="AC2687" s="30">
        <v>46136</v>
      </c>
      <c r="AD2687" s="15" t="str">
        <f>IF(Tabla2[[#This Row],[HORA ENTREGA]]="DIRECTO","On time", IF(AA2687&lt;&gt;"",IF(Tabla2[[#This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87" s="15" t="str">
        <f>MID(Tabla2[[#This Row],[TIPO]],1,3)</f>
        <v xml:space="preserve">40 </v>
      </c>
      <c r="AF26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RENDIC S.A. */ Cont: * CGMU7740439*/ HR Entrega: *08:30* /Dirección: *AVDA EL VENSTIQUERO 1260,RENCA</v>
      </c>
      <c r="AG2687" s="38" t="str">
        <f>IFERROR(HYPERLINK("https://wa.me/"&amp;Tabla2[[#This Row],[CONTACTO]]&amp;"?text="&amp;Tabla2[[#This Row],[Mensaje]],"Enviar mensaje"),"")</f>
        <v>Enviar mensaje</v>
      </c>
      <c r="AH2687" s="15" t="str">
        <f>CONCATENATE(A2687,F2687)</f>
        <v>2686CGMU7740439</v>
      </c>
      <c r="AI2687" s="15" t="str">
        <f>CONCATENATE("ENT-",A2687)</f>
        <v>ENT-2686</v>
      </c>
      <c r="AJ2687" s="15" t="str">
        <f>IF(Tabla2[[#This Row],[Op]]&lt;&gt;"","ENTREGA","")</f>
        <v>ENTREGA</v>
      </c>
      <c r="AK2687" s="40" t="str">
        <f>(Tabla2[[#This Row],[FECHA ENTREGA]]&amp;Tabla2[[#This Row],[HORA ENTREGA]])</f>
        <v>461360,354166666666667</v>
      </c>
      <c r="AL2687" s="34" t="str">
        <f>IFERROR(HYPERLINK("https://wa.me/"&amp;Tabla2[[#This Row],[CONTACTO]]&amp;"?text="&amp;Tabla2[[#This Row],[Mensaje]]),"")</f>
        <v>https://wa.me/56968463649?text=Hola!%0AServicio del día 24-04%0A *Cliente:* RENDIC S.A. */ Cont: * CGMU7740439*/ HR Entrega: *08:30* /Dirección: *AVDA EL VENSTIQUERO 1260,RENCA</v>
      </c>
    </row>
    <row r="2688" spans="1:38" s="15" customFormat="1" ht="16.5" customHeight="1" x14ac:dyDescent="0.2">
      <c r="A2688" s="15">
        <f>ROW(A2687)</f>
        <v>2687</v>
      </c>
      <c r="B2688" s="15">
        <f>IF(J2688=J2687,B2687+1,1)</f>
        <v>37</v>
      </c>
      <c r="C2688" s="15" t="s">
        <v>219</v>
      </c>
      <c r="D2688" s="25" t="s">
        <v>39</v>
      </c>
      <c r="E2688" s="27">
        <v>103047</v>
      </c>
      <c r="F2688" s="27" t="s">
        <v>4190</v>
      </c>
      <c r="G2688" s="27" t="s">
        <v>41</v>
      </c>
      <c r="H2688" s="27">
        <v>12200</v>
      </c>
      <c r="I2688" s="27" t="s">
        <v>42</v>
      </c>
      <c r="J2688" s="28">
        <v>46136</v>
      </c>
      <c r="K2688" s="26">
        <v>0.375</v>
      </c>
      <c r="L2688" s="26"/>
      <c r="M2688" s="27" t="s">
        <v>366</v>
      </c>
      <c r="N2688" s="25">
        <f>IFERROR(VLOOKUP(M2688,Data!$J$1:$K$58,2,0),"")</f>
        <v>56967386251</v>
      </c>
      <c r="O2688" s="27" t="s">
        <v>367</v>
      </c>
      <c r="P2688" s="27"/>
      <c r="Q2688" s="27" t="s">
        <v>229</v>
      </c>
      <c r="R2688" s="27" t="s">
        <v>4148</v>
      </c>
      <c r="S2688" s="27" t="s">
        <v>366</v>
      </c>
      <c r="T2688" s="27"/>
      <c r="U2688" s="28">
        <v>46136</v>
      </c>
      <c r="X2688" s="27"/>
      <c r="Y2688" s="27"/>
      <c r="Z2688" s="29"/>
      <c r="AA2688" s="29">
        <v>0.34027777777777779</v>
      </c>
      <c r="AB2688" s="29">
        <v>0.4513888888888889</v>
      </c>
      <c r="AC2688" s="30">
        <v>46136</v>
      </c>
      <c r="AD2688" s="15" t="str">
        <f>IF(Tabla2[[#This Row],[HORA ENTREGA]]="DIRECTO","On time", IF(AA2688&lt;&gt;"",IF(Tabla2[[#This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8" s="15" t="str">
        <f>MID(Tabla2[[#This Row],[TIPO]],1,3)</f>
        <v xml:space="preserve">40 </v>
      </c>
      <c r="AF26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RENDIC S.A. */ Cont: * OOCU9756005*/ HR Entrega: *09:00* /Dirección: *Avenida Miraflores 9700-Bodega 4C, PUDAHUEL</v>
      </c>
      <c r="AG2688" s="38" t="str">
        <f>IFERROR(HYPERLINK("https://wa.me/"&amp;Tabla2[[#This Row],[CONTACTO]]&amp;"?text="&amp;Tabla2[[#This Row],[Mensaje]],"Enviar mensaje"),"")</f>
        <v>Enviar mensaje</v>
      </c>
      <c r="AH2688" s="15" t="str">
        <f>CONCATENATE(A2688,F2688)</f>
        <v>2687OOCU9756005</v>
      </c>
      <c r="AI2688" s="15" t="str">
        <f>CONCATENATE("ENT-",A2688)</f>
        <v>ENT-2687</v>
      </c>
      <c r="AJ2688" s="15" t="str">
        <f>IF(Tabla2[[#This Row],[Op]]&lt;&gt;"","ENTREGA","")</f>
        <v>ENTREGA</v>
      </c>
      <c r="AK2688" s="40" t="str">
        <f>(Tabla2[[#This Row],[FECHA ENTREGA]]&amp;Tabla2[[#This Row],[HORA ENTREGA]])</f>
        <v>461360,375</v>
      </c>
      <c r="AL2688" s="34" t="str">
        <f>IFERROR(HYPERLINK("https://wa.me/"&amp;Tabla2[[#This Row],[CONTACTO]]&amp;"?text="&amp;Tabla2[[#This Row],[Mensaje]]),"")</f>
        <v>https://wa.me/56967386251?text=Hola!%0AServicio del día 24-04%0A *Cliente:* RENDIC S.A. */ Cont: * OOCU9756005*/ HR Entrega: *09:00* /Dirección: *Avenida Miraflores 9700-Bodega 4C, PUDAHUEL</v>
      </c>
    </row>
    <row r="2689" spans="1:38" s="15" customFormat="1" ht="16.5" customHeight="1" x14ac:dyDescent="0.2">
      <c r="A2689" s="15">
        <f>ROW(A2688)</f>
        <v>2688</v>
      </c>
      <c r="B2689" s="15">
        <f>IF(J2689=J2688,B2688+1,1)</f>
        <v>38</v>
      </c>
      <c r="C2689" s="15" t="s">
        <v>219</v>
      </c>
      <c r="D2689" s="25" t="s">
        <v>39</v>
      </c>
      <c r="E2689" s="27">
        <v>103604</v>
      </c>
      <c r="F2689" s="27" t="s">
        <v>4191</v>
      </c>
      <c r="G2689" s="27" t="s">
        <v>54</v>
      </c>
      <c r="H2689" s="27">
        <v>24592</v>
      </c>
      <c r="I2689" s="27" t="s">
        <v>42</v>
      </c>
      <c r="J2689" s="28">
        <v>46136</v>
      </c>
      <c r="K2689" s="26">
        <v>0.45833333333333331</v>
      </c>
      <c r="L2689" s="26"/>
      <c r="M2689" s="27" t="s">
        <v>147</v>
      </c>
      <c r="N2689" s="25">
        <f>IFERROR(VLOOKUP(M2689,Data!$J$1:$K$58,2,0),"")</f>
        <v>56935532735</v>
      </c>
      <c r="O2689" s="27" t="s">
        <v>148</v>
      </c>
      <c r="P2689" s="27"/>
      <c r="Q2689" s="27" t="s">
        <v>357</v>
      </c>
      <c r="R2689" s="27" t="s">
        <v>69</v>
      </c>
      <c r="S2689" s="27" t="s">
        <v>147</v>
      </c>
      <c r="T2689" s="27"/>
      <c r="U2689" s="28">
        <v>46136</v>
      </c>
      <c r="X2689" s="27"/>
      <c r="Y2689" s="27"/>
      <c r="Z2689" s="29"/>
      <c r="AA2689" s="29">
        <v>0.41319444444444442</v>
      </c>
      <c r="AB2689" s="29">
        <v>0.67361111111111116</v>
      </c>
      <c r="AC2689" s="30">
        <v>46136</v>
      </c>
      <c r="AD2689" s="15" t="str">
        <f>IF(Tabla2[[#This Row],[HORA ENTREGA]]="DIRECTO","On time", IF(AA2689&lt;&gt;"",IF(Tabla2[[#This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89" s="15" t="str">
        <f>MID(Tabla2[[#This Row],[TIPO]],1,3)</f>
        <v xml:space="preserve">40 </v>
      </c>
      <c r="AF26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RENDIC S.A. */ Cont: * CAIU5557217*/ HR Entrega: *11:00* /Dirección: *AVDA EL VENSTIQUERO 1260,RENCA</v>
      </c>
      <c r="AG2689" s="38" t="str">
        <f>IFERROR(HYPERLINK("https://wa.me/"&amp;Tabla2[[#This Row],[CONTACTO]]&amp;"?text="&amp;Tabla2[[#This Row],[Mensaje]],"Enviar mensaje"),"")</f>
        <v>Enviar mensaje</v>
      </c>
      <c r="AH2689" s="15" t="str">
        <f>CONCATENATE(A2689,F2689)</f>
        <v>2688CAIU5557217</v>
      </c>
      <c r="AI2689" s="15" t="str">
        <f>CONCATENATE("ENT-",A2689)</f>
        <v>ENT-2688</v>
      </c>
      <c r="AJ2689" s="15" t="str">
        <f>IF(Tabla2[[#This Row],[Op]]&lt;&gt;"","ENTREGA","")</f>
        <v>ENTREGA</v>
      </c>
      <c r="AK2689" s="40" t="str">
        <f>(Tabla2[[#This Row],[FECHA ENTREGA]]&amp;Tabla2[[#This Row],[HORA ENTREGA]])</f>
        <v>461360,458333333333333</v>
      </c>
      <c r="AL2689" s="34" t="str">
        <f>IFERROR(HYPERLINK("https://wa.me/"&amp;Tabla2[[#This Row],[CONTACTO]]&amp;"?text="&amp;Tabla2[[#This Row],[Mensaje]]),"")</f>
        <v>https://wa.me/56935532735?text=Hola!%0AServicio del día 24-04%0A *Cliente:* RENDIC S.A. */ Cont: * CAIU5557217*/ HR Entrega: *11:00* /Dirección: *AVDA EL VENSTIQUERO 1260,RENCA</v>
      </c>
    </row>
    <row r="2690" spans="1:38" s="15" customFormat="1" ht="16.5" customHeight="1" x14ac:dyDescent="0.2">
      <c r="A2690" s="15">
        <f>ROW(A2689)</f>
        <v>2689</v>
      </c>
      <c r="B2690" s="15">
        <f>IF(J2690=J2689,B2689+1,1)</f>
        <v>39</v>
      </c>
      <c r="C2690" s="15" t="s">
        <v>4192</v>
      </c>
      <c r="D2690" s="25" t="s">
        <v>122</v>
      </c>
      <c r="E2690" s="27" t="s">
        <v>4193</v>
      </c>
      <c r="F2690" s="27"/>
      <c r="G2690" s="27" t="s">
        <v>41</v>
      </c>
      <c r="H2690" s="27"/>
      <c r="I2690" s="27" t="s">
        <v>4194</v>
      </c>
      <c r="J2690" s="28">
        <v>46136</v>
      </c>
      <c r="K2690" s="26">
        <v>0.45833333333333331</v>
      </c>
      <c r="L2690" s="26"/>
      <c r="M2690" s="27" t="s">
        <v>45</v>
      </c>
      <c r="N2690" s="25">
        <f>IFERROR(VLOOKUP(M2690,Data!$J$1:$K$58,2,0),"")</f>
        <v>56950981572</v>
      </c>
      <c r="O2690" s="27" t="s">
        <v>46</v>
      </c>
      <c r="P2690" s="27"/>
      <c r="Q2690" s="27" t="s">
        <v>4195</v>
      </c>
      <c r="R2690" s="27"/>
      <c r="S2690" s="27"/>
      <c r="T2690" s="27"/>
      <c r="U2690" s="28"/>
      <c r="X2690" s="27"/>
      <c r="Y2690" s="27"/>
      <c r="Z2690" s="29"/>
      <c r="AA2690" s="29">
        <v>0.45833333333333331</v>
      </c>
      <c r="AB2690" s="29">
        <v>0.52083333333333337</v>
      </c>
      <c r="AC2690" s="30">
        <v>46136</v>
      </c>
      <c r="AD2690" s="15" t="str">
        <f>IF(Tabla2[[#This Row],[HORA ENTREGA]]="DIRECTO","On time", IF(AA2690&lt;&gt;"",IF(Tabla2[[#This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90" s="15" t="str">
        <f>MID(Tabla2[[#This Row],[TIPO]],1,3)</f>
        <v xml:space="preserve">40 </v>
      </c>
      <c r="AF26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24-04%0A *Cliente:* SEISLUCES SPA */ Cont: * */ HR Entrega: *11:00* /Dirección: *CONSOLIDADO: EL ROBLE 845, LAMPA </v>
      </c>
      <c r="AG2690" s="38" t="str">
        <f>IFERROR(HYPERLINK("https://wa.me/"&amp;Tabla2[[#This Row],[CONTACTO]]&amp;"?text="&amp;Tabla2[[#This Row],[Mensaje]],"Enviar mensaje"),"")</f>
        <v>Enviar mensaje</v>
      </c>
      <c r="AH2690" s="15" t="str">
        <f>CONCATENATE(A2690,F2690)</f>
        <v>2689</v>
      </c>
      <c r="AI2690" s="15" t="str">
        <f>CONCATENATE("ENT-",A2690)</f>
        <v>ENT-2689</v>
      </c>
      <c r="AJ2690" s="15" t="str">
        <f>IF(Tabla2[[#This Row],[Op]]&lt;&gt;"","ENTREGA","")</f>
        <v>ENTREGA</v>
      </c>
      <c r="AK2690" s="40" t="str">
        <f>(Tabla2[[#This Row],[FECHA ENTREGA]]&amp;Tabla2[[#This Row],[HORA ENTREGA]])</f>
        <v>461360,458333333333333</v>
      </c>
      <c r="AL2690" s="34" t="str">
        <f>IFERROR(HYPERLINK("https://wa.me/"&amp;Tabla2[[#This Row],[CONTACTO]]&amp;"?text="&amp;Tabla2[[#This Row],[Mensaje]]),"")</f>
        <v xml:space="preserve">https://wa.me/56950981572?text=Hola!%0AServicio del día 24-04%0A *Cliente:* SEISLUCES SPA */ Cont: * */ HR Entrega: *11:00* /Dirección: *CONSOLIDADO: EL ROBLE 845, LAMPA </v>
      </c>
    </row>
    <row r="2691" spans="1:38" s="15" customFormat="1" ht="16.5" customHeight="1" x14ac:dyDescent="0.2">
      <c r="A2691" s="15">
        <f>ROW(A2690)</f>
        <v>2690</v>
      </c>
      <c r="B2691" s="15">
        <f>IF(J2691=J2690,B2690+1,1)</f>
        <v>40</v>
      </c>
      <c r="C2691" s="15" t="s">
        <v>236</v>
      </c>
      <c r="D2691" s="25" t="s">
        <v>39</v>
      </c>
      <c r="E2691" s="27">
        <v>511142</v>
      </c>
      <c r="F2691" s="27" t="s">
        <v>4196</v>
      </c>
      <c r="G2691" s="27" t="s">
        <v>41</v>
      </c>
      <c r="H2691" s="27">
        <v>23100</v>
      </c>
      <c r="I2691" s="27" t="s">
        <v>42</v>
      </c>
      <c r="J2691" s="28">
        <v>46136</v>
      </c>
      <c r="K2691" s="26">
        <v>0.375</v>
      </c>
      <c r="L2691" s="26"/>
      <c r="M2691" s="27" t="s">
        <v>308</v>
      </c>
      <c r="N2691" s="25">
        <f>IFERROR(VLOOKUP(M2691,Data!$J$1:$K$58,2,0),"")</f>
        <v>56966631737</v>
      </c>
      <c r="O2691" s="27" t="s">
        <v>83</v>
      </c>
      <c r="P2691" s="27"/>
      <c r="Q2691" s="27" t="s">
        <v>4197</v>
      </c>
      <c r="R2691" s="27" t="s">
        <v>74</v>
      </c>
      <c r="S2691" s="27" t="s">
        <v>389</v>
      </c>
      <c r="T2691" s="27"/>
      <c r="U2691" s="28">
        <v>46139</v>
      </c>
      <c r="X2691" s="27"/>
      <c r="Y2691" s="27"/>
      <c r="Z2691" s="29"/>
      <c r="AA2691" s="29">
        <v>0.43472222222222223</v>
      </c>
      <c r="AB2691" s="29">
        <v>0.60416666666666663</v>
      </c>
      <c r="AC2691" s="30">
        <v>46136</v>
      </c>
      <c r="AD2691" s="15" t="str">
        <f>IF(Tabla2[[#This Row],[HORA ENTREGA]]="DIRECTO","On time", IF(AA2691&lt;&gt;"",IF(Tabla2[[#This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91" s="15" t="str">
        <f>MID(Tabla2[[#This Row],[TIPO]],1,3)</f>
        <v xml:space="preserve">40 </v>
      </c>
      <c r="AF26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SOCIEDAD COMERCIAL MARBEN PETS LTDA */ Cont: * WHSU8135760*/ HR Entrega: *09:00* /Dirección: *BODEGA PRINCIPAL</v>
      </c>
      <c r="AG2691" s="38" t="str">
        <f>IFERROR(HYPERLINK("https://wa.me/"&amp;Tabla2[[#This Row],[CONTACTO]]&amp;"?text="&amp;Tabla2[[#This Row],[Mensaje]],"Enviar mensaje"),"")</f>
        <v>Enviar mensaje</v>
      </c>
      <c r="AH2691" s="15" t="str">
        <f>CONCATENATE(A2691,F2691)</f>
        <v>2690WHSU8135760</v>
      </c>
      <c r="AI2691" s="15" t="str">
        <f>CONCATENATE("ENT-",A2691)</f>
        <v>ENT-2690</v>
      </c>
      <c r="AJ2691" s="15" t="str">
        <f>IF(Tabla2[[#This Row],[Op]]&lt;&gt;"","ENTREGA","")</f>
        <v>ENTREGA</v>
      </c>
      <c r="AK2691" s="40" t="str">
        <f>(Tabla2[[#This Row],[FECHA ENTREGA]]&amp;Tabla2[[#This Row],[HORA ENTREGA]])</f>
        <v>461360,375</v>
      </c>
      <c r="AL2691" s="34" t="str">
        <f>IFERROR(HYPERLINK("https://wa.me/"&amp;Tabla2[[#This Row],[CONTACTO]]&amp;"?text="&amp;Tabla2[[#This Row],[Mensaje]]),"")</f>
        <v>https://wa.me/56966631737?text=Hola!%0AServicio del día 24-04%0A *Cliente:* SOCIEDAD COMERCIAL MARBEN PETS LTDA */ Cont: * WHSU8135760*/ HR Entrega: *09:00* /Dirección: *BODEGA PRINCIPAL</v>
      </c>
    </row>
    <row r="2692" spans="1:38" s="15" customFormat="1" ht="16.5" customHeight="1" x14ac:dyDescent="0.2">
      <c r="A2692" s="15">
        <f>ROW(A2691)</f>
        <v>2691</v>
      </c>
      <c r="B2692" s="15">
        <f>IF(J2692=J2691,B2691+1,1)</f>
        <v>41</v>
      </c>
      <c r="C2692" s="15" t="s">
        <v>239</v>
      </c>
      <c r="D2692" s="25" t="s">
        <v>39</v>
      </c>
      <c r="E2692" s="27">
        <v>303082</v>
      </c>
      <c r="F2692" s="27" t="s">
        <v>4198</v>
      </c>
      <c r="G2692" s="27" t="s">
        <v>41</v>
      </c>
      <c r="H2692" s="27">
        <v>15400</v>
      </c>
      <c r="I2692" s="27" t="s">
        <v>42</v>
      </c>
      <c r="J2692" s="28">
        <v>46136</v>
      </c>
      <c r="K2692" s="26">
        <v>0.33333333333333331</v>
      </c>
      <c r="L2692" s="26"/>
      <c r="M2692" s="27" t="s">
        <v>72</v>
      </c>
      <c r="N2692" s="25">
        <f>IFERROR(VLOOKUP(M2692,Data!$J$1:$K$58,2,0),"")</f>
        <v>56978089148</v>
      </c>
      <c r="O2692" s="27" t="s">
        <v>73</v>
      </c>
      <c r="P2692" s="27"/>
      <c r="Q2692" s="27" t="s">
        <v>1036</v>
      </c>
      <c r="R2692" s="27" t="s">
        <v>74</v>
      </c>
      <c r="S2692" s="27" t="s">
        <v>72</v>
      </c>
      <c r="T2692" s="27"/>
      <c r="U2692" s="28">
        <v>46136</v>
      </c>
      <c r="X2692" s="27"/>
      <c r="Y2692" s="27"/>
      <c r="Z2692" s="29"/>
      <c r="AA2692" s="29">
        <v>0.31597222222222221</v>
      </c>
      <c r="AB2692" s="29">
        <v>0.46250000000000002</v>
      </c>
      <c r="AC2692" s="30">
        <v>46136</v>
      </c>
      <c r="AD2692" s="15" t="str">
        <f>IF(Tabla2[[#This Row],[HORA ENTREGA]]="DIRECTO","On time", IF(AA2692&lt;&gt;"",IF(Tabla2[[#This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92" s="15" t="str">
        <f>MID(Tabla2[[#This Row],[TIPO]],1,3)</f>
        <v xml:space="preserve">40 </v>
      </c>
      <c r="AF26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SUPERMERCADO DEL NEUMATICO LTDA */ Cont: * CARU5249078*/ HR Entrega: *08:00* /Dirección: *AV. GENERAL VELASQUEZ 10901, SAN BERNARDO</v>
      </c>
      <c r="AG2692" s="38" t="str">
        <f>IFERROR(HYPERLINK("https://wa.me/"&amp;Tabla2[[#This Row],[CONTACTO]]&amp;"?text="&amp;Tabla2[[#This Row],[Mensaje]],"Enviar mensaje"),"")</f>
        <v>Enviar mensaje</v>
      </c>
      <c r="AH2692" s="15" t="str">
        <f>CONCATENATE(A2692,F2692)</f>
        <v>2691CARU5249078</v>
      </c>
      <c r="AI2692" s="15" t="str">
        <f>CONCATENATE("ENT-",A2692)</f>
        <v>ENT-2691</v>
      </c>
      <c r="AJ2692" s="15" t="str">
        <f>IF(Tabla2[[#This Row],[Op]]&lt;&gt;"","ENTREGA","")</f>
        <v>ENTREGA</v>
      </c>
      <c r="AK2692" s="40" t="str">
        <f>(Tabla2[[#This Row],[FECHA ENTREGA]]&amp;Tabla2[[#This Row],[HORA ENTREGA]])</f>
        <v>461360,333333333333333</v>
      </c>
      <c r="AL2692" s="34" t="str">
        <f>IFERROR(HYPERLINK("https://wa.me/"&amp;Tabla2[[#This Row],[CONTACTO]]&amp;"?text="&amp;Tabla2[[#This Row],[Mensaje]]),"")</f>
        <v>https://wa.me/56978089148?text=Hola!%0AServicio del día 24-04%0A *Cliente:* SUPERMERCADO DEL NEUMATICO LTDA */ Cont: * CARU5249078*/ HR Entrega: *08:00* /Dirección: *AV. GENERAL VELASQUEZ 10901, SAN BERNARDO</v>
      </c>
    </row>
    <row r="2693" spans="1:38" s="15" customFormat="1" ht="16.5" customHeight="1" x14ac:dyDescent="0.2">
      <c r="A2693" s="15">
        <f>ROW(A2692)</f>
        <v>2692</v>
      </c>
      <c r="B2693" s="15">
        <f>IF(J2693=J2692,B2692+1,1)</f>
        <v>42</v>
      </c>
      <c r="C2693" s="15" t="s">
        <v>447</v>
      </c>
      <c r="D2693" s="25" t="s">
        <v>39</v>
      </c>
      <c r="E2693" s="27">
        <v>386900</v>
      </c>
      <c r="F2693" s="27" t="s">
        <v>4199</v>
      </c>
      <c r="G2693" s="27" t="s">
        <v>41</v>
      </c>
      <c r="H2693" s="27">
        <v>14430</v>
      </c>
      <c r="I2693" s="27" t="s">
        <v>42</v>
      </c>
      <c r="J2693" s="28">
        <v>46136</v>
      </c>
      <c r="K2693" s="26">
        <v>0.33333333333333331</v>
      </c>
      <c r="L2693" s="26"/>
      <c r="M2693" s="27" t="s">
        <v>215</v>
      </c>
      <c r="N2693" s="25">
        <f>IFERROR(VLOOKUP(M2693,Data!$J$1:$K$58,2,0),"")</f>
        <v>56978089957</v>
      </c>
      <c r="O2693" s="27" t="s">
        <v>216</v>
      </c>
      <c r="P2693" s="27"/>
      <c r="Q2693" s="27" t="s">
        <v>450</v>
      </c>
      <c r="R2693" s="27" t="s">
        <v>183</v>
      </c>
      <c r="S2693" s="27" t="s">
        <v>3072</v>
      </c>
      <c r="T2693" s="27"/>
      <c r="U2693" s="28">
        <v>46136</v>
      </c>
      <c r="X2693" s="27"/>
      <c r="Y2693" s="27"/>
      <c r="Z2693" s="29"/>
      <c r="AA2693" s="29">
        <v>0.30555555555555558</v>
      </c>
      <c r="AB2693" s="29">
        <v>0.40972222222222221</v>
      </c>
      <c r="AC2693" s="30">
        <v>46136</v>
      </c>
      <c r="AD2693" s="15" t="str">
        <f>IF(Tabla2[[#This Row],[HORA ENTREGA]]="DIRECTO","On time", IF(AA2693&lt;&gt;"",IF(Tabla2[[#This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93" s="15" t="str">
        <f>MID(Tabla2[[#This Row],[TIPO]],1,3)</f>
        <v xml:space="preserve">40 </v>
      </c>
      <c r="AF26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TECNIKA S A */ Cont: * KKFU8044805*/ HR Entrega: *08:00* /Dirección: *Los Olivos 1270, Pudahuel</v>
      </c>
      <c r="AG2693" s="38" t="str">
        <f>IFERROR(HYPERLINK("https://wa.me/"&amp;Tabla2[[#This Row],[CONTACTO]]&amp;"?text="&amp;Tabla2[[#This Row],[Mensaje]],"Enviar mensaje"),"")</f>
        <v>Enviar mensaje</v>
      </c>
      <c r="AH2693" s="15" t="str">
        <f>CONCATENATE(A2693,F2693)</f>
        <v>2692KKFU8044805</v>
      </c>
      <c r="AI2693" s="15" t="str">
        <f>CONCATENATE("ENT-",A2693)</f>
        <v>ENT-2692</v>
      </c>
      <c r="AJ2693" s="15" t="str">
        <f>IF(Tabla2[[#This Row],[Op]]&lt;&gt;"","ENTREGA","")</f>
        <v>ENTREGA</v>
      </c>
      <c r="AK2693" s="40" t="str">
        <f>(Tabla2[[#This Row],[FECHA ENTREGA]]&amp;Tabla2[[#This Row],[HORA ENTREGA]])</f>
        <v>461360,333333333333333</v>
      </c>
      <c r="AL2693" s="34" t="str">
        <f>IFERROR(HYPERLINK("https://wa.me/"&amp;Tabla2[[#This Row],[CONTACTO]]&amp;"?text="&amp;Tabla2[[#This Row],[Mensaje]]),"")</f>
        <v>https://wa.me/56978089957?text=Hola!%0AServicio del día 24-04%0A *Cliente:* TECNIKA S A */ Cont: * KKFU8044805*/ HR Entrega: *08:00* /Dirección: *Los Olivos 1270, Pudahuel</v>
      </c>
    </row>
    <row r="2694" spans="1:38" s="15" customFormat="1" ht="16.5" customHeight="1" x14ac:dyDescent="0.2">
      <c r="A2694" s="15">
        <f>ROW(A2693)</f>
        <v>2693</v>
      </c>
      <c r="B2694" s="15">
        <f>IF(J2694=J2693,B2693+1,1)</f>
        <v>43</v>
      </c>
      <c r="C2694" s="15" t="s">
        <v>447</v>
      </c>
      <c r="D2694" s="25" t="s">
        <v>39</v>
      </c>
      <c r="E2694" s="27">
        <v>387076</v>
      </c>
      <c r="F2694" s="27" t="s">
        <v>4200</v>
      </c>
      <c r="G2694" s="27" t="s">
        <v>41</v>
      </c>
      <c r="H2694" s="27">
        <v>14462</v>
      </c>
      <c r="I2694" s="27" t="s">
        <v>42</v>
      </c>
      <c r="J2694" s="28">
        <v>46136</v>
      </c>
      <c r="K2694" s="26">
        <v>0.39583333333333331</v>
      </c>
      <c r="L2694" s="26"/>
      <c r="M2694" s="27" t="s">
        <v>319</v>
      </c>
      <c r="N2694" s="25">
        <f>IFERROR(VLOOKUP(M2694,Data!$J$1:$K$58,2,0),"")</f>
        <v>56948501048</v>
      </c>
      <c r="O2694" s="27" t="s">
        <v>320</v>
      </c>
      <c r="P2694" s="27"/>
      <c r="Q2694" s="27" t="s">
        <v>450</v>
      </c>
      <c r="R2694" s="27" t="s">
        <v>2813</v>
      </c>
      <c r="S2694" s="27" t="s">
        <v>3219</v>
      </c>
      <c r="T2694" s="27"/>
      <c r="U2694" s="28">
        <v>46136</v>
      </c>
      <c r="X2694" s="27"/>
      <c r="Y2694" s="27"/>
      <c r="Z2694" s="29"/>
      <c r="AA2694" s="29">
        <v>0.3923611111111111</v>
      </c>
      <c r="AB2694" s="29">
        <v>0.4548611111111111</v>
      </c>
      <c r="AC2694" s="30">
        <v>46136</v>
      </c>
      <c r="AD2694" s="15" t="str">
        <f>IF(Tabla2[[#This Row],[HORA ENTREGA]]="DIRECTO","On time", IF(AA2694&lt;&gt;"",IF(Tabla2[[#This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94" s="15" t="str">
        <f>MID(Tabla2[[#This Row],[TIPO]],1,3)</f>
        <v xml:space="preserve">40 </v>
      </c>
      <c r="AF26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TECNIKA S A */ Cont: * UETU5859979*/ HR Entrega: *09:30* /Dirección: *Los Olivos 1270, Pudahuel</v>
      </c>
      <c r="AG2694" s="38" t="str">
        <f>IFERROR(HYPERLINK("https://wa.me/"&amp;Tabla2[[#This Row],[CONTACTO]]&amp;"?text="&amp;Tabla2[[#This Row],[Mensaje]],"Enviar mensaje"),"")</f>
        <v>Enviar mensaje</v>
      </c>
      <c r="AH2694" s="15" t="str">
        <f>CONCATENATE(A2694,F2694)</f>
        <v>2693UETU5859979</v>
      </c>
      <c r="AI2694" s="15" t="str">
        <f>CONCATENATE("ENT-",A2694)</f>
        <v>ENT-2693</v>
      </c>
      <c r="AJ2694" s="15" t="str">
        <f>IF(Tabla2[[#This Row],[Op]]&lt;&gt;"","ENTREGA","")</f>
        <v>ENTREGA</v>
      </c>
      <c r="AK2694" s="40" t="str">
        <f>(Tabla2[[#This Row],[FECHA ENTREGA]]&amp;Tabla2[[#This Row],[HORA ENTREGA]])</f>
        <v>461360,395833333333333</v>
      </c>
      <c r="AL2694" s="34" t="str">
        <f>IFERROR(HYPERLINK("https://wa.me/"&amp;Tabla2[[#This Row],[CONTACTO]]&amp;"?text="&amp;Tabla2[[#This Row],[Mensaje]]),"")</f>
        <v>https://wa.me/56948501048?text=Hola!%0AServicio del día 24-04%0A *Cliente:* TECNIKA S A */ Cont: * UETU5859979*/ HR Entrega: *09:30* /Dirección: *Los Olivos 1270, Pudahuel</v>
      </c>
    </row>
    <row r="2695" spans="1:38" s="15" customFormat="1" ht="16.5" customHeight="1" x14ac:dyDescent="0.2">
      <c r="A2695" s="15">
        <f>ROW(A2694)</f>
        <v>2694</v>
      </c>
      <c r="B2695" s="15">
        <f>IF(J2695=J2694,B2694+1,1)</f>
        <v>44</v>
      </c>
      <c r="C2695" s="15" t="s">
        <v>1163</v>
      </c>
      <c r="D2695" s="25" t="s">
        <v>39</v>
      </c>
      <c r="E2695" s="27">
        <v>303895</v>
      </c>
      <c r="F2695" s="27" t="s">
        <v>4201</v>
      </c>
      <c r="G2695" s="27" t="s">
        <v>41</v>
      </c>
      <c r="H2695" s="27">
        <v>26900</v>
      </c>
      <c r="I2695" s="27" t="s">
        <v>42</v>
      </c>
      <c r="J2695" s="28">
        <v>46136</v>
      </c>
      <c r="K2695" s="26">
        <v>0.58333333333333337</v>
      </c>
      <c r="L2695" s="26"/>
      <c r="M2695" s="27" t="s">
        <v>313</v>
      </c>
      <c r="N2695" s="25">
        <f>IFERROR(VLOOKUP(M2695,Data!$J$1:$K$58,2,0),"")</f>
        <v>56967387744</v>
      </c>
      <c r="O2695" s="27" t="s">
        <v>314</v>
      </c>
      <c r="P2695" s="27"/>
      <c r="Q2695" s="27" t="s">
        <v>4202</v>
      </c>
      <c r="R2695" s="27" t="s">
        <v>183</v>
      </c>
      <c r="S2695" s="27" t="s">
        <v>3170</v>
      </c>
      <c r="T2695" s="27"/>
      <c r="U2695" s="28">
        <v>46137</v>
      </c>
      <c r="X2695" s="27"/>
      <c r="Y2695" s="27"/>
      <c r="Z2695" s="29"/>
      <c r="AA2695" s="29">
        <v>0.64513888888888893</v>
      </c>
      <c r="AB2695" s="29">
        <v>0.68958333333333333</v>
      </c>
      <c r="AC2695" s="30">
        <v>46136</v>
      </c>
      <c r="AD2695" s="15" t="str">
        <f>IF(Tabla2[[#This Row],[HORA ENTREGA]]="DIRECTO","On time", IF(AA2695&lt;&gt;"",IF(Tabla2[[#This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95" s="15" t="str">
        <f>MID(Tabla2[[#This Row],[TIPO]],1,3)</f>
        <v xml:space="preserve">40 </v>
      </c>
      <c r="AF26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TOC-TOCK */ Cont: * WHSU5429627*/ HR Entrega: *14:00* /Dirección: *RUTA 5 SUR KM 42 CALETERA PONIENTE PARCELA 194- PAINE</v>
      </c>
      <c r="AG2695" s="38" t="str">
        <f>IFERROR(HYPERLINK("https://wa.me/"&amp;Tabla2[[#This Row],[CONTACTO]]&amp;"?text="&amp;Tabla2[[#This Row],[Mensaje]],"Enviar mensaje"),"")</f>
        <v>Enviar mensaje</v>
      </c>
      <c r="AH2695" s="15" t="str">
        <f>CONCATENATE(A2695,F2695)</f>
        <v>2694WHSU5429627</v>
      </c>
      <c r="AI2695" s="15" t="str">
        <f>CONCATENATE("ENT-",A2695)</f>
        <v>ENT-2694</v>
      </c>
      <c r="AJ2695" s="15" t="str">
        <f>IF(Tabla2[[#This Row],[Op]]&lt;&gt;"","ENTREGA","")</f>
        <v>ENTREGA</v>
      </c>
      <c r="AK2695" s="40" t="str">
        <f>(Tabla2[[#This Row],[FECHA ENTREGA]]&amp;Tabla2[[#This Row],[HORA ENTREGA]])</f>
        <v>461360,583333333333333</v>
      </c>
      <c r="AL2695" s="34" t="str">
        <f>IFERROR(HYPERLINK("https://wa.me/"&amp;Tabla2[[#This Row],[CONTACTO]]&amp;"?text="&amp;Tabla2[[#This Row],[Mensaje]]),"")</f>
        <v>https://wa.me/56967387744?text=Hola!%0AServicio del día 24-04%0A *Cliente:* TOC-TOCK */ Cont: * WHSU5429627*/ HR Entrega: *14:00* /Dirección: *RUTA 5 SUR KM 42 CALETERA PONIENTE PARCELA 194- PAINE</v>
      </c>
    </row>
    <row r="2696" spans="1:38" s="15" customFormat="1" ht="16.5" customHeight="1" x14ac:dyDescent="0.2">
      <c r="A2696" s="15">
        <f>ROW(A2695)</f>
        <v>2695</v>
      </c>
      <c r="B2696" s="15">
        <f>IF(J2696=J2695,B2695+1,1)</f>
        <v>45</v>
      </c>
      <c r="C2696" s="15" t="s">
        <v>580</v>
      </c>
      <c r="D2696" s="25" t="s">
        <v>39</v>
      </c>
      <c r="E2696" s="27">
        <v>304450</v>
      </c>
      <c r="F2696" s="27" t="s">
        <v>4203</v>
      </c>
      <c r="G2696" s="27" t="s">
        <v>41</v>
      </c>
      <c r="H2696" s="27">
        <v>8006</v>
      </c>
      <c r="I2696" s="27" t="s">
        <v>4156</v>
      </c>
      <c r="J2696" s="28">
        <v>46136</v>
      </c>
      <c r="K2696" s="26">
        <v>0.33333333333333331</v>
      </c>
      <c r="L2696" s="26"/>
      <c r="M2696" s="27" t="s">
        <v>158</v>
      </c>
      <c r="N2696" s="25">
        <f>IFERROR(VLOOKUP(M2696,Data!$J$1:$K$58,2,0),"")</f>
        <v>56931745801</v>
      </c>
      <c r="O2696" s="27" t="s">
        <v>370</v>
      </c>
      <c r="P2696" s="27"/>
      <c r="Q2696" s="27" t="s">
        <v>2819</v>
      </c>
      <c r="R2696" s="27" t="s">
        <v>48</v>
      </c>
      <c r="S2696" s="27" t="s">
        <v>158</v>
      </c>
      <c r="T2696" s="27"/>
      <c r="U2696" s="28">
        <v>46136</v>
      </c>
      <c r="X2696" s="27"/>
      <c r="Y2696" s="27"/>
      <c r="Z2696" s="29"/>
      <c r="AA2696" s="29">
        <v>0.28125</v>
      </c>
      <c r="AB2696" s="29">
        <v>0.35208333333333336</v>
      </c>
      <c r="AC2696" s="30">
        <v>46136</v>
      </c>
      <c r="AD2696" s="15" t="str">
        <f>IF(Tabla2[[#This Row],[HORA ENTREGA]]="DIRECTO","On time", IF(AA2696&lt;&gt;"",IF(Tabla2[[#This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96" s="15" t="str">
        <f>MID(Tabla2[[#This Row],[TIPO]],1,3)</f>
        <v xml:space="preserve">40 </v>
      </c>
      <c r="AF26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24-04%0A *Cliente:* WURTH CHILE LTDA */ Cont: * UETU6930752*/ HR Entrega: *08:00* /Dirección: *CORONEL STGO BUERAS 1345, PADRE HURTADO</v>
      </c>
      <c r="AG2696" s="38" t="str">
        <f>IFERROR(HYPERLINK("https://wa.me/"&amp;Tabla2[[#This Row],[CONTACTO]]&amp;"?text="&amp;Tabla2[[#This Row],[Mensaje]],"Enviar mensaje"),"")</f>
        <v>Enviar mensaje</v>
      </c>
      <c r="AH2696" s="15" t="str">
        <f>CONCATENATE(A2696,F2696)</f>
        <v>2695UETU6930752</v>
      </c>
      <c r="AI2696" s="15" t="str">
        <f>CONCATENATE("ENT-",A2696)</f>
        <v>ENT-2695</v>
      </c>
      <c r="AJ2696" s="15" t="str">
        <f>IF(Tabla2[[#This Row],[Op]]&lt;&gt;"","ENTREGA","")</f>
        <v>ENTREGA</v>
      </c>
      <c r="AK2696" s="40" t="str">
        <f>(Tabla2[[#This Row],[FECHA ENTREGA]]&amp;Tabla2[[#This Row],[HORA ENTREGA]])</f>
        <v>461360,333333333333333</v>
      </c>
      <c r="AL2696" s="34" t="str">
        <f>IFERROR(HYPERLINK("https://wa.me/"&amp;Tabla2[[#This Row],[CONTACTO]]&amp;"?text="&amp;Tabla2[[#This Row],[Mensaje]]),"")</f>
        <v>https://wa.me/56931745801?text=Hola!%0AServicio del día 24-04%0A *Cliente:* WURTH CHILE LTDA */ Cont: * UETU6930752*/ HR Entrega: *08:00* /Dirección: *CORONEL STGO BUERAS 1345, PADRE HURTADO</v>
      </c>
    </row>
    <row r="2697" spans="1:38" s="15" customFormat="1" ht="16.5" customHeight="1" x14ac:dyDescent="0.2">
      <c r="A2697" s="15">
        <f>ROW(A2696)</f>
        <v>2696</v>
      </c>
      <c r="B2697" s="15">
        <f>IF(J2697=J2696,B2696+1,1)</f>
        <v>1</v>
      </c>
      <c r="C2697" s="15" t="s">
        <v>94</v>
      </c>
      <c r="D2697" s="25" t="s">
        <v>39</v>
      </c>
      <c r="E2697" s="27" t="s">
        <v>4204</v>
      </c>
      <c r="F2697" s="27" t="s">
        <v>456</v>
      </c>
      <c r="G2697" s="27" t="s">
        <v>456</v>
      </c>
      <c r="H2697" s="27"/>
      <c r="I2697" s="27" t="s">
        <v>42</v>
      </c>
      <c r="J2697" s="28">
        <v>46137</v>
      </c>
      <c r="K2697" s="26">
        <v>0.33333333333333331</v>
      </c>
      <c r="L2697" s="26"/>
      <c r="M2697" s="27" t="s">
        <v>77</v>
      </c>
      <c r="N2697" s="25">
        <f>IFERROR(VLOOKUP(M2697,Data!$J$1:$K$58,2,0),"")</f>
        <v>56967384794</v>
      </c>
      <c r="O2697" s="27" t="s">
        <v>78</v>
      </c>
      <c r="P2697" s="27"/>
      <c r="Q2697" s="27" t="s">
        <v>3201</v>
      </c>
      <c r="R2697" s="27"/>
      <c r="S2697" s="27"/>
      <c r="T2697" s="27"/>
      <c r="U2697" s="28"/>
      <c r="X2697" s="27"/>
      <c r="Y2697" s="27"/>
      <c r="Z2697" s="29"/>
      <c r="AA2697" s="29">
        <v>0.3125</v>
      </c>
      <c r="AB2697" s="29">
        <v>0.33680555555555558</v>
      </c>
      <c r="AC2697" s="30">
        <v>46137</v>
      </c>
      <c r="AD2697" s="15" t="str">
        <f>IF(Tabla2[[#This Row],[HORA ENTREGA]]="DIRECTO","On time", IF(AA2697&lt;&gt;"",IF(Tabla2[[#This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697" s="15" t="str">
        <f>MID(Tabla2[[#This Row],[TIPO]],1,3)</f>
        <v>RAM</v>
      </c>
      <c r="AF26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E INDUSTRIAL PLASTICOS HOFFENS S.A. */ Cont: * RAMPLA*/ HR Entrega: *08:00* /Dirección: *CAMINO LONQUEN 10707 MAIPÚ</v>
      </c>
      <c r="AG2697" s="38" t="str">
        <f>IFERROR(HYPERLINK("https://wa.me/"&amp;Tabla2[[#This Row],[CONTACTO]]&amp;"?text="&amp;Tabla2[[#This Row],[Mensaje]],"Enviar mensaje"),"")</f>
        <v>Enviar mensaje</v>
      </c>
      <c r="AH2697" s="15" t="str">
        <f>CONCATENATE(A2697,F2697)</f>
        <v>2696RAMPLA</v>
      </c>
      <c r="AI2697" s="15" t="str">
        <f>CONCATENATE("ENT-",A2697)</f>
        <v>ENT-2696</v>
      </c>
      <c r="AJ2697" s="15" t="str">
        <f>IF(Tabla2[[#This Row],[Op]]&lt;&gt;"","ENTREGA","")</f>
        <v>ENTREGA</v>
      </c>
      <c r="AK2697" s="40" t="str">
        <f>(Tabla2[[#This Row],[FECHA ENTREGA]]&amp;Tabla2[[#This Row],[HORA ENTREGA]])</f>
        <v>461370,333333333333333</v>
      </c>
      <c r="AL2697" s="34" t="str">
        <f>IFERROR(HYPERLINK("https://wa.me/"&amp;Tabla2[[#This Row],[CONTACTO]]&amp;"?text="&amp;Tabla2[[#This Row],[Mensaje]]),"")</f>
        <v>https://wa.me/56967384794?text=Hola!%0AServicio del día 25-04%0A *Cliente:* COMERCIAL E INDUSTRIAL PLASTICOS HOFFENS S.A. */ Cont: * RAMPLA*/ HR Entrega: *08:00* /Dirección: *CAMINO LONQUEN 10707 MAIPÚ</v>
      </c>
    </row>
    <row r="2698" spans="1:38" s="15" customFormat="1" ht="16.5" customHeight="1" x14ac:dyDescent="0.2">
      <c r="A2698" s="15">
        <f>ROW(A2697)</f>
        <v>2697</v>
      </c>
      <c r="B2698" s="15">
        <f>IF(J2698=J2697,B2697+1,1)</f>
        <v>2</v>
      </c>
      <c r="C2698" s="15" t="s">
        <v>94</v>
      </c>
      <c r="D2698" s="25" t="s">
        <v>39</v>
      </c>
      <c r="E2698" s="27" t="s">
        <v>4204</v>
      </c>
      <c r="F2698" s="27" t="s">
        <v>456</v>
      </c>
      <c r="G2698" s="27" t="s">
        <v>456</v>
      </c>
      <c r="H2698" s="27"/>
      <c r="I2698" s="27" t="s">
        <v>42</v>
      </c>
      <c r="J2698" s="28">
        <v>46137</v>
      </c>
      <c r="K2698" s="26">
        <v>0.33333333333333331</v>
      </c>
      <c r="L2698" s="26"/>
      <c r="M2698" s="27" t="s">
        <v>151</v>
      </c>
      <c r="N2698" s="25">
        <f>IFERROR(VLOOKUP(M2698,Data!$J$1:$K$58,2,0),"")</f>
        <v>56973887427</v>
      </c>
      <c r="O2698" s="27" t="s">
        <v>152</v>
      </c>
      <c r="P2698" s="27"/>
      <c r="Q2698" s="27" t="s">
        <v>3201</v>
      </c>
      <c r="R2698" s="27"/>
      <c r="S2698" s="27"/>
      <c r="T2698" s="27"/>
      <c r="U2698" s="28"/>
      <c r="X2698" s="27"/>
      <c r="Y2698" s="27"/>
      <c r="Z2698" s="29"/>
      <c r="AA2698" s="29">
        <v>0.35416666666666669</v>
      </c>
      <c r="AB2698" s="29">
        <v>0.375</v>
      </c>
      <c r="AC2698" s="30">
        <v>46137</v>
      </c>
      <c r="AD2698" s="15" t="str">
        <f>IF(Tabla2[[#This Row],[HORA ENTREGA]]="DIRECTO","On time", IF(AA2698&lt;&gt;"",IF(Tabla2[[#This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98" s="15" t="str">
        <f>MID(Tabla2[[#This Row],[TIPO]],1,3)</f>
        <v>RAM</v>
      </c>
      <c r="AF26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E INDUSTRIAL PLASTICOS HOFFENS S.A. */ Cont: * RAMPLA*/ HR Entrega: *08:00* /Dirección: *CAMINO LONQUEN 10707 MAIPÚ</v>
      </c>
      <c r="AG2698" s="38" t="str">
        <f>IFERROR(HYPERLINK("https://wa.me/"&amp;Tabla2[[#This Row],[CONTACTO]]&amp;"?text="&amp;Tabla2[[#This Row],[Mensaje]],"Enviar mensaje"),"")</f>
        <v>Enviar mensaje</v>
      </c>
      <c r="AH2698" s="15" t="str">
        <f>CONCATENATE(A2698,F2698)</f>
        <v>2697RAMPLA</v>
      </c>
      <c r="AI2698" s="15" t="str">
        <f>CONCATENATE("ENT-",A2698)</f>
        <v>ENT-2697</v>
      </c>
      <c r="AJ2698" s="15" t="str">
        <f>IF(Tabla2[[#This Row],[Op]]&lt;&gt;"","ENTREGA","")</f>
        <v>ENTREGA</v>
      </c>
      <c r="AK2698" s="40" t="str">
        <f>(Tabla2[[#This Row],[FECHA ENTREGA]]&amp;Tabla2[[#This Row],[HORA ENTREGA]])</f>
        <v>461370,333333333333333</v>
      </c>
      <c r="AL2698" s="34" t="str">
        <f>IFERROR(HYPERLINK("https://wa.me/"&amp;Tabla2[[#This Row],[CONTACTO]]&amp;"?text="&amp;Tabla2[[#This Row],[Mensaje]]),"")</f>
        <v>https://wa.me/56973887427?text=Hola!%0AServicio del día 25-04%0A *Cliente:* COMERCIAL E INDUSTRIAL PLASTICOS HOFFENS S.A. */ Cont: * RAMPLA*/ HR Entrega: *08:00* /Dirección: *CAMINO LONQUEN 10707 MAIPÚ</v>
      </c>
    </row>
    <row r="2699" spans="1:38" s="15" customFormat="1" ht="16.5" customHeight="1" x14ac:dyDescent="0.2">
      <c r="A2699" s="15">
        <f>ROW(A2698)</f>
        <v>2698</v>
      </c>
      <c r="B2699" s="15">
        <f>IF(J2699=J2698,B2698+1,1)</f>
        <v>3</v>
      </c>
      <c r="C2699" s="15" t="s">
        <v>94</v>
      </c>
      <c r="D2699" s="25" t="s">
        <v>39</v>
      </c>
      <c r="E2699" s="27" t="s">
        <v>4204</v>
      </c>
      <c r="F2699" s="27" t="s">
        <v>456</v>
      </c>
      <c r="G2699" s="27" t="s">
        <v>456</v>
      </c>
      <c r="H2699" s="27"/>
      <c r="I2699" s="27" t="s">
        <v>42</v>
      </c>
      <c r="J2699" s="28">
        <v>46137</v>
      </c>
      <c r="K2699" s="26">
        <v>0.33333333333333331</v>
      </c>
      <c r="L2699" s="26"/>
      <c r="M2699" s="27" t="s">
        <v>90</v>
      </c>
      <c r="N2699" s="25">
        <f>IFERROR(VLOOKUP(M2699,Data!$J$1:$K$58,2,0),"")</f>
        <v>56987557136</v>
      </c>
      <c r="O2699" s="27" t="s">
        <v>91</v>
      </c>
      <c r="P2699" s="27"/>
      <c r="Q2699" s="27" t="s">
        <v>3201</v>
      </c>
      <c r="R2699" s="27"/>
      <c r="S2699" s="27"/>
      <c r="T2699" s="27"/>
      <c r="U2699" s="28"/>
      <c r="X2699" s="27"/>
      <c r="Y2699" s="27"/>
      <c r="Z2699" s="29"/>
      <c r="AA2699" s="29">
        <v>0.35416666666666669</v>
      </c>
      <c r="AB2699" s="29">
        <v>0.375</v>
      </c>
      <c r="AC2699" s="30">
        <v>46137</v>
      </c>
      <c r="AD2699" s="15" t="str">
        <f>IF(Tabla2[[#This Row],[HORA ENTREGA]]="DIRECTO","On time", IF(AA2699&lt;&gt;"",IF(Tabla2[[#This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699" s="15" t="str">
        <f>MID(Tabla2[[#This Row],[TIPO]],1,3)</f>
        <v>RAM</v>
      </c>
      <c r="AF26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E INDUSTRIAL PLASTICOS HOFFENS S.A. */ Cont: * RAMPLA*/ HR Entrega: *08:00* /Dirección: *CAMINO LONQUEN 10707 MAIPÚ</v>
      </c>
      <c r="AG2699" s="38" t="str">
        <f>IFERROR(HYPERLINK("https://wa.me/"&amp;Tabla2[[#This Row],[CONTACTO]]&amp;"?text="&amp;Tabla2[[#This Row],[Mensaje]],"Enviar mensaje"),"")</f>
        <v>Enviar mensaje</v>
      </c>
      <c r="AH2699" s="15" t="str">
        <f>CONCATENATE(A2699,F2699)</f>
        <v>2698RAMPLA</v>
      </c>
      <c r="AI2699" s="15" t="str">
        <f>CONCATENATE("ENT-",A2699)</f>
        <v>ENT-2698</v>
      </c>
      <c r="AJ2699" s="15" t="str">
        <f>IF(Tabla2[[#This Row],[Op]]&lt;&gt;"","ENTREGA","")</f>
        <v>ENTREGA</v>
      </c>
      <c r="AK2699" s="40" t="str">
        <f>(Tabla2[[#This Row],[FECHA ENTREGA]]&amp;Tabla2[[#This Row],[HORA ENTREGA]])</f>
        <v>461370,333333333333333</v>
      </c>
      <c r="AL2699" s="34" t="str">
        <f>IFERROR(HYPERLINK("https://wa.me/"&amp;Tabla2[[#This Row],[CONTACTO]]&amp;"?text="&amp;Tabla2[[#This Row],[Mensaje]]),"")</f>
        <v>https://wa.me/56987557136?text=Hola!%0AServicio del día 25-04%0A *Cliente:* COMERCIAL E INDUSTRIAL PLASTICOS HOFFENS S.A. */ Cont: * RAMPLA*/ HR Entrega: *08:00* /Dirección: *CAMINO LONQUEN 10707 MAIPÚ</v>
      </c>
    </row>
    <row r="2700" spans="1:38" s="15" customFormat="1" ht="16.5" customHeight="1" x14ac:dyDescent="0.2">
      <c r="A2700" s="15">
        <f>ROW(A2699)</f>
        <v>2699</v>
      </c>
      <c r="B2700" s="15">
        <f>IF(J2700=J2699,B2699+1,1)</f>
        <v>4</v>
      </c>
      <c r="C2700" s="15" t="s">
        <v>110</v>
      </c>
      <c r="D2700" s="25" t="s">
        <v>39</v>
      </c>
      <c r="E2700" s="27">
        <v>2028637</v>
      </c>
      <c r="F2700" s="27" t="s">
        <v>4205</v>
      </c>
      <c r="G2700" s="27" t="s">
        <v>41</v>
      </c>
      <c r="H2700" s="27">
        <v>32000</v>
      </c>
      <c r="I2700" s="27" t="s">
        <v>42</v>
      </c>
      <c r="J2700" s="28">
        <v>46137</v>
      </c>
      <c r="K2700" s="26">
        <v>0.33333333333333331</v>
      </c>
      <c r="L2700" s="26"/>
      <c r="M2700" s="27" t="s">
        <v>273</v>
      </c>
      <c r="N2700" s="25">
        <f>IFERROR(VLOOKUP(M2700,Data!$J$1:$K$58,2,0),"")</f>
        <v>56950103942</v>
      </c>
      <c r="O2700" s="27" t="s">
        <v>274</v>
      </c>
      <c r="P2700" s="27"/>
      <c r="Q2700" s="27" t="s">
        <v>113</v>
      </c>
      <c r="R2700" s="27" t="s">
        <v>218</v>
      </c>
      <c r="S2700" s="27" t="s">
        <v>273</v>
      </c>
      <c r="T2700" s="27"/>
      <c r="U2700" s="28">
        <v>46137</v>
      </c>
      <c r="X2700" s="27"/>
      <c r="Y2700" s="27"/>
      <c r="Z2700" s="29"/>
      <c r="AA2700" s="29">
        <v>0.29583333333333334</v>
      </c>
      <c r="AB2700" s="29">
        <v>0.40625</v>
      </c>
      <c r="AC2700" s="30">
        <v>46137</v>
      </c>
      <c r="AD2700" s="15" t="str">
        <f>IF(Tabla2[[#This Row],[HORA ENTREGA]]="DIRECTO","On time", IF(AA2700&lt;&gt;"",IF(Tabla2[[#This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00" s="15" t="str">
        <f>MID(Tabla2[[#This Row],[TIPO]],1,3)</f>
        <v xml:space="preserve">40 </v>
      </c>
      <c r="AF27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SANDOVAL E HIJOS LTDA */ Cont: * MMAU1464947*/ HR Entrega: *08:00* /Dirección: *SANTA ISABEL 370; LAMPA</v>
      </c>
      <c r="AG2700" s="38" t="str">
        <f>IFERROR(HYPERLINK("https://wa.me/"&amp;Tabla2[[#This Row],[CONTACTO]]&amp;"?text="&amp;Tabla2[[#This Row],[Mensaje]],"Enviar mensaje"),"")</f>
        <v>Enviar mensaje</v>
      </c>
      <c r="AH2700" s="15" t="str">
        <f>CONCATENATE(A2700,F2700)</f>
        <v>2699MMAU1464947</v>
      </c>
      <c r="AI2700" s="15" t="str">
        <f>CONCATENATE("ENT-",A2700)</f>
        <v>ENT-2699</v>
      </c>
      <c r="AJ2700" s="15" t="str">
        <f>IF(Tabla2[[#This Row],[Op]]&lt;&gt;"","ENTREGA","")</f>
        <v>ENTREGA</v>
      </c>
      <c r="AK2700" s="40" t="str">
        <f>(Tabla2[[#This Row],[FECHA ENTREGA]]&amp;Tabla2[[#This Row],[HORA ENTREGA]])</f>
        <v>461370,333333333333333</v>
      </c>
      <c r="AL2700" s="34" t="str">
        <f>IFERROR(HYPERLINK("https://wa.me/"&amp;Tabla2[[#This Row],[CONTACTO]]&amp;"?text="&amp;Tabla2[[#This Row],[Mensaje]]),"")</f>
        <v>https://wa.me/56950103942?text=Hola!%0AServicio del día 25-04%0A *Cliente:* COMERCIAL SANDOVAL E HIJOS LTDA */ Cont: * MMAU1464947*/ HR Entrega: *08:00* /Dirección: *SANTA ISABEL 370; LAMPA</v>
      </c>
    </row>
    <row r="2701" spans="1:38" s="15" customFormat="1" ht="16.5" customHeight="1" x14ac:dyDescent="0.2">
      <c r="A2701" s="15">
        <f>ROW(A2700)</f>
        <v>2700</v>
      </c>
      <c r="B2701" s="15">
        <f>IF(J2701=J2700,B2700+1,1)</f>
        <v>5</v>
      </c>
      <c r="C2701" s="15" t="s">
        <v>110</v>
      </c>
      <c r="D2701" s="25" t="s">
        <v>39</v>
      </c>
      <c r="E2701" s="27">
        <v>2028470</v>
      </c>
      <c r="F2701" s="27" t="s">
        <v>4206</v>
      </c>
      <c r="G2701" s="27" t="s">
        <v>41</v>
      </c>
      <c r="H2701" s="27">
        <v>32000</v>
      </c>
      <c r="I2701" s="27" t="s">
        <v>42</v>
      </c>
      <c r="J2701" s="28">
        <v>46137</v>
      </c>
      <c r="K2701" s="26">
        <v>0.33333333333333331</v>
      </c>
      <c r="L2701" s="26"/>
      <c r="M2701" s="27" t="s">
        <v>45</v>
      </c>
      <c r="N2701" s="25">
        <f>IFERROR(VLOOKUP(M2701,Data!$J$1:$K$58,2,0),"")</f>
        <v>56950981572</v>
      </c>
      <c r="O2701" s="27" t="s">
        <v>46</v>
      </c>
      <c r="P2701" s="27"/>
      <c r="Q2701" s="27" t="s">
        <v>113</v>
      </c>
      <c r="R2701" s="27" t="s">
        <v>3551</v>
      </c>
      <c r="S2701" s="27" t="s">
        <v>3266</v>
      </c>
      <c r="T2701" s="27"/>
      <c r="U2701" s="28">
        <v>46137</v>
      </c>
      <c r="X2701" s="27"/>
      <c r="Y2701" s="27"/>
      <c r="Z2701" s="29"/>
      <c r="AA2701" s="29">
        <v>0.3298611111111111</v>
      </c>
      <c r="AB2701" s="29">
        <v>0.53472222222222221</v>
      </c>
      <c r="AC2701" s="30">
        <v>46137</v>
      </c>
      <c r="AD2701" s="15" t="str">
        <f>IF(Tabla2[[#This Row],[HORA ENTREGA]]="DIRECTO","On time", IF(AA2701&lt;&gt;"",IF(Tabla2[[#This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01" s="15" t="str">
        <f>MID(Tabla2[[#This Row],[TIPO]],1,3)</f>
        <v xml:space="preserve">40 </v>
      </c>
      <c r="AF27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SANDOVAL E HIJOS LTDA */ Cont: * HLBU9560211*/ HR Entrega: *08:00* /Dirección: *SANTA ISABEL 370; LAMPA</v>
      </c>
      <c r="AG2701" s="38" t="str">
        <f>IFERROR(HYPERLINK("https://wa.me/"&amp;Tabla2[[#This Row],[CONTACTO]]&amp;"?text="&amp;Tabla2[[#This Row],[Mensaje]],"Enviar mensaje"),"")</f>
        <v>Enviar mensaje</v>
      </c>
      <c r="AH2701" s="15" t="str">
        <f>CONCATENATE(A2701,F2701)</f>
        <v>2700HLBU9560211</v>
      </c>
      <c r="AI2701" s="15" t="str">
        <f>CONCATENATE("ENT-",A2701)</f>
        <v>ENT-2700</v>
      </c>
      <c r="AJ2701" s="15" t="str">
        <f>IF(Tabla2[[#This Row],[Op]]&lt;&gt;"","ENTREGA","")</f>
        <v>ENTREGA</v>
      </c>
      <c r="AK2701" s="40" t="str">
        <f>(Tabla2[[#This Row],[FECHA ENTREGA]]&amp;Tabla2[[#This Row],[HORA ENTREGA]])</f>
        <v>461370,333333333333333</v>
      </c>
      <c r="AL2701" s="34" t="str">
        <f>IFERROR(HYPERLINK("https://wa.me/"&amp;Tabla2[[#This Row],[CONTACTO]]&amp;"?text="&amp;Tabla2[[#This Row],[Mensaje]]),"")</f>
        <v>https://wa.me/56950981572?text=Hola!%0AServicio del día 25-04%0A *Cliente:* COMERCIAL SANDOVAL E HIJOS LTDA */ Cont: * HLBU9560211*/ HR Entrega: *08:00* /Dirección: *SANTA ISABEL 370; LAMPA</v>
      </c>
    </row>
    <row r="2702" spans="1:38" s="15" customFormat="1" ht="16.5" customHeight="1" x14ac:dyDescent="0.2">
      <c r="A2702" s="15">
        <f>ROW(A2701)</f>
        <v>2701</v>
      </c>
      <c r="B2702" s="15">
        <f>IF(J2702=J2701,B2701+1,1)</f>
        <v>6</v>
      </c>
      <c r="C2702" s="15" t="s">
        <v>110</v>
      </c>
      <c r="D2702" s="25" t="s">
        <v>39</v>
      </c>
      <c r="E2702" s="27">
        <v>2028470</v>
      </c>
      <c r="F2702" s="27" t="s">
        <v>4207</v>
      </c>
      <c r="G2702" s="27" t="s">
        <v>41</v>
      </c>
      <c r="H2702" s="27">
        <v>32000</v>
      </c>
      <c r="I2702" s="27" t="s">
        <v>42</v>
      </c>
      <c r="J2702" s="28">
        <v>46137</v>
      </c>
      <c r="K2702" s="26">
        <v>0.33333333333333331</v>
      </c>
      <c r="L2702" s="26"/>
      <c r="M2702" s="27" t="s">
        <v>221</v>
      </c>
      <c r="N2702" s="25">
        <f>IFERROR(VLOOKUP(M2702,Data!$J$1:$K$58,2,0),"")</f>
        <v>56965378427</v>
      </c>
      <c r="O2702" s="27" t="s">
        <v>222</v>
      </c>
      <c r="P2702" s="27"/>
      <c r="Q2702" s="27" t="s">
        <v>113</v>
      </c>
      <c r="R2702" s="27" t="s">
        <v>69</v>
      </c>
      <c r="S2702" s="27" t="s">
        <v>3177</v>
      </c>
      <c r="T2702" s="27"/>
      <c r="U2702" s="28">
        <v>46137</v>
      </c>
      <c r="X2702" s="27"/>
      <c r="Y2702" s="27"/>
      <c r="Z2702" s="29"/>
      <c r="AA2702" s="29">
        <v>0.47013888888888888</v>
      </c>
      <c r="AB2702" s="29">
        <v>0.56597222222222221</v>
      </c>
      <c r="AC2702" s="30">
        <v>46137</v>
      </c>
      <c r="AD2702" s="15" t="str">
        <f>IF(Tabla2[[#This Row],[HORA ENTREGA]]="DIRECTO","On time", IF(AA2702&lt;&gt;"",IF(Tabla2[[#This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02" s="15" t="str">
        <f>MID(Tabla2[[#This Row],[TIPO]],1,3)</f>
        <v xml:space="preserve">40 </v>
      </c>
      <c r="AF27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SANDOVAL E HIJOS LTDA */ Cont: * HLBU9705228*/ HR Entrega: *08:00* /Dirección: *SANTA ISABEL 370; LAMPA</v>
      </c>
      <c r="AG2702" s="38" t="str">
        <f>IFERROR(HYPERLINK("https://wa.me/"&amp;Tabla2[[#This Row],[CONTACTO]]&amp;"?text="&amp;Tabla2[[#This Row],[Mensaje]],"Enviar mensaje"),"")</f>
        <v>Enviar mensaje</v>
      </c>
      <c r="AH2702" s="15" t="str">
        <f>CONCATENATE(A2702,F2702)</f>
        <v>2701HLBU9705228</v>
      </c>
      <c r="AI2702" s="15" t="str">
        <f>CONCATENATE("ENT-",A2702)</f>
        <v>ENT-2701</v>
      </c>
      <c r="AJ2702" s="15" t="str">
        <f>IF(Tabla2[[#This Row],[Op]]&lt;&gt;"","ENTREGA","")</f>
        <v>ENTREGA</v>
      </c>
      <c r="AK2702" s="40" t="str">
        <f>(Tabla2[[#This Row],[FECHA ENTREGA]]&amp;Tabla2[[#This Row],[HORA ENTREGA]])</f>
        <v>461370,333333333333333</v>
      </c>
      <c r="AL2702" s="34" t="str">
        <f>IFERROR(HYPERLINK("https://wa.me/"&amp;Tabla2[[#This Row],[CONTACTO]]&amp;"?text="&amp;Tabla2[[#This Row],[Mensaje]]),"")</f>
        <v>https://wa.me/56965378427?text=Hola!%0AServicio del día 25-04%0A *Cliente:* COMERCIAL SANDOVAL E HIJOS LTDA */ Cont: * HLBU9705228*/ HR Entrega: *08:00* /Dirección: *SANTA ISABEL 370; LAMPA</v>
      </c>
    </row>
    <row r="2703" spans="1:38" s="15" customFormat="1" ht="16.5" customHeight="1" x14ac:dyDescent="0.2">
      <c r="A2703" s="15">
        <f>ROW(A2702)</f>
        <v>2702</v>
      </c>
      <c r="B2703" s="15">
        <f>IF(J2703=J2702,B2702+1,1)</f>
        <v>7</v>
      </c>
      <c r="C2703" s="15" t="s">
        <v>110</v>
      </c>
      <c r="D2703" s="25" t="s">
        <v>39</v>
      </c>
      <c r="E2703" s="27">
        <v>2028470</v>
      </c>
      <c r="F2703" s="27" t="s">
        <v>4208</v>
      </c>
      <c r="G2703" s="27" t="s">
        <v>41</v>
      </c>
      <c r="H2703" s="27">
        <v>32000</v>
      </c>
      <c r="I2703" s="27" t="s">
        <v>42</v>
      </c>
      <c r="J2703" s="28">
        <v>46137</v>
      </c>
      <c r="K2703" s="26">
        <v>0.33333333333333331</v>
      </c>
      <c r="L2703" s="26"/>
      <c r="M2703" s="27" t="s">
        <v>51</v>
      </c>
      <c r="N2703" s="25">
        <f>IFERROR(VLOOKUP(M2703,Data!$J$1:$K$58,2,0),"")</f>
        <v>56967256951</v>
      </c>
      <c r="O2703" s="27" t="s">
        <v>52</v>
      </c>
      <c r="P2703" s="27"/>
      <c r="Q2703" s="27" t="s">
        <v>113</v>
      </c>
      <c r="R2703" s="27" t="s">
        <v>69</v>
      </c>
      <c r="S2703" s="27" t="s">
        <v>3219</v>
      </c>
      <c r="T2703" s="27"/>
      <c r="U2703" s="28">
        <v>46137</v>
      </c>
      <c r="X2703" s="27"/>
      <c r="Y2703" s="27"/>
      <c r="Z2703" s="29"/>
      <c r="AA2703" s="29">
        <v>0.3263888888888889</v>
      </c>
      <c r="AB2703" s="29">
        <v>0.44791666666666669</v>
      </c>
      <c r="AC2703" s="30">
        <v>46137</v>
      </c>
      <c r="AD2703" s="15" t="str">
        <f>IF(Tabla2[[#This Row],[HORA ENTREGA]]="DIRECTO","On time", IF(AA2703&lt;&gt;"",IF(Tabla2[[#This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03" s="15" t="str">
        <f>MID(Tabla2[[#This Row],[TIPO]],1,3)</f>
        <v xml:space="preserve">40 </v>
      </c>
      <c r="AF27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SANDOVAL E HIJOS LTDA */ Cont: * HLBU9013929*/ HR Entrega: *08:00* /Dirección: *SANTA ISABEL 370; LAMPA</v>
      </c>
      <c r="AG2703" s="38" t="str">
        <f>IFERROR(HYPERLINK("https://wa.me/"&amp;Tabla2[[#This Row],[CONTACTO]]&amp;"?text="&amp;Tabla2[[#This Row],[Mensaje]],"Enviar mensaje"),"")</f>
        <v>Enviar mensaje</v>
      </c>
      <c r="AH2703" s="15" t="str">
        <f>CONCATENATE(A2703,F2703)</f>
        <v>2702HLBU9013929</v>
      </c>
      <c r="AI2703" s="15" t="str">
        <f>CONCATENATE("ENT-",A2703)</f>
        <v>ENT-2702</v>
      </c>
      <c r="AJ2703" s="15" t="str">
        <f>IF(Tabla2[[#This Row],[Op]]&lt;&gt;"","ENTREGA","")</f>
        <v>ENTREGA</v>
      </c>
      <c r="AK2703" s="40" t="str">
        <f>(Tabla2[[#This Row],[FECHA ENTREGA]]&amp;Tabla2[[#This Row],[HORA ENTREGA]])</f>
        <v>461370,333333333333333</v>
      </c>
      <c r="AL2703" s="34" t="str">
        <f>IFERROR(HYPERLINK("https://wa.me/"&amp;Tabla2[[#This Row],[CONTACTO]]&amp;"?text="&amp;Tabla2[[#This Row],[Mensaje]]),"")</f>
        <v>https://wa.me/56967256951?text=Hola!%0AServicio del día 25-04%0A *Cliente:* COMERCIAL SANDOVAL E HIJOS LTDA */ Cont: * HLBU9013929*/ HR Entrega: *08:00* /Dirección: *SANTA ISABEL 370; LAMPA</v>
      </c>
    </row>
    <row r="2704" spans="1:38" s="15" customFormat="1" ht="16.5" customHeight="1" x14ac:dyDescent="0.2">
      <c r="A2704" s="15">
        <f>ROW(A2703)</f>
        <v>2703</v>
      </c>
      <c r="B2704" s="15">
        <f>IF(J2704=J2703,B2703+1,1)</f>
        <v>8</v>
      </c>
      <c r="C2704" s="15" t="s">
        <v>110</v>
      </c>
      <c r="D2704" s="25" t="s">
        <v>39</v>
      </c>
      <c r="E2704" s="27">
        <v>2019617</v>
      </c>
      <c r="F2704" s="27" t="s">
        <v>4209</v>
      </c>
      <c r="G2704" s="27" t="s">
        <v>64</v>
      </c>
      <c r="H2704" s="27">
        <v>32000</v>
      </c>
      <c r="I2704" s="27" t="s">
        <v>42</v>
      </c>
      <c r="J2704" s="28">
        <v>46137</v>
      </c>
      <c r="K2704" s="26">
        <v>0.33333333333333331</v>
      </c>
      <c r="L2704" s="26"/>
      <c r="M2704" s="27" t="s">
        <v>72</v>
      </c>
      <c r="N2704" s="25">
        <f>IFERROR(VLOOKUP(M2704,Data!$J$1:$K$58,2,0),"")</f>
        <v>56978089148</v>
      </c>
      <c r="O2704" s="27" t="s">
        <v>73</v>
      </c>
      <c r="P2704" s="27"/>
      <c r="Q2704" s="27" t="s">
        <v>113</v>
      </c>
      <c r="R2704" s="27" t="s">
        <v>48</v>
      </c>
      <c r="S2704" s="27" t="s">
        <v>55</v>
      </c>
      <c r="T2704" s="27"/>
      <c r="U2704" s="28">
        <v>46139</v>
      </c>
      <c r="X2704" s="27"/>
      <c r="Y2704" s="27"/>
      <c r="Z2704" s="29"/>
      <c r="AA2704" s="29">
        <v>0.33194444444444443</v>
      </c>
      <c r="AB2704" s="29">
        <v>0.63194444444444442</v>
      </c>
      <c r="AC2704" s="30">
        <v>46137</v>
      </c>
      <c r="AD2704" s="15" t="str">
        <f>IF(Tabla2[[#This Row],[HORA ENTREGA]]="DIRECTO","On time", IF(AA2704&lt;&gt;"",IF(Tabla2[[#This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04" s="15" t="str">
        <f>MID(Tabla2[[#This Row],[TIPO]],1,3)</f>
        <v xml:space="preserve">20 </v>
      </c>
      <c r="AF27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SANDOVAL E HIJOS LTDA */ Cont: * DFSU3044583*/ HR Entrega: *08:00* /Dirección: *SANTA ISABEL 370; LAMPA</v>
      </c>
      <c r="AG2704" s="38" t="str">
        <f>IFERROR(HYPERLINK("https://wa.me/"&amp;Tabla2[[#This Row],[CONTACTO]]&amp;"?text="&amp;Tabla2[[#This Row],[Mensaje]],"Enviar mensaje"),"")</f>
        <v>Enviar mensaje</v>
      </c>
      <c r="AH2704" s="15" t="str">
        <f>CONCATENATE(A2704,F2704)</f>
        <v>2703DFSU3044583</v>
      </c>
      <c r="AI2704" s="15" t="str">
        <f>CONCATENATE("ENT-",A2704)</f>
        <v>ENT-2703</v>
      </c>
      <c r="AJ2704" s="15" t="str">
        <f>IF(Tabla2[[#This Row],[Op]]&lt;&gt;"","ENTREGA","")</f>
        <v>ENTREGA</v>
      </c>
      <c r="AK2704" s="40" t="str">
        <f>(Tabla2[[#This Row],[FECHA ENTREGA]]&amp;Tabla2[[#This Row],[HORA ENTREGA]])</f>
        <v>461370,333333333333333</v>
      </c>
      <c r="AL2704" s="34" t="str">
        <f>IFERROR(HYPERLINK("https://wa.me/"&amp;Tabla2[[#This Row],[CONTACTO]]&amp;"?text="&amp;Tabla2[[#This Row],[Mensaje]]),"")</f>
        <v>https://wa.me/56978089148?text=Hola!%0AServicio del día 25-04%0A *Cliente:* COMERCIAL SANDOVAL E HIJOS LTDA */ Cont: * DFSU3044583*/ HR Entrega: *08:00* /Dirección: *SANTA ISABEL 370; LAMPA</v>
      </c>
    </row>
    <row r="2705" spans="1:38" s="15" customFormat="1" ht="16.5" customHeight="1" x14ac:dyDescent="0.2">
      <c r="A2705" s="15">
        <f>ROW(A2704)</f>
        <v>2704</v>
      </c>
      <c r="B2705" s="15">
        <f>IF(J2705=J2704,B2704+1,1)</f>
        <v>9</v>
      </c>
      <c r="C2705" s="15" t="s">
        <v>110</v>
      </c>
      <c r="D2705" s="25" t="s">
        <v>39</v>
      </c>
      <c r="E2705" s="27">
        <v>2028470</v>
      </c>
      <c r="F2705" s="27" t="s">
        <v>4210</v>
      </c>
      <c r="G2705" s="27" t="s">
        <v>41</v>
      </c>
      <c r="H2705" s="27">
        <v>32000</v>
      </c>
      <c r="I2705" s="27" t="s">
        <v>42</v>
      </c>
      <c r="J2705" s="28">
        <v>46137</v>
      </c>
      <c r="K2705" s="26">
        <v>0.33333333333333331</v>
      </c>
      <c r="L2705" s="26"/>
      <c r="M2705" s="27" t="s">
        <v>241</v>
      </c>
      <c r="N2705" s="25">
        <f>IFERROR(VLOOKUP(M2705,Data!$J$1:$K$58,2,0),"")</f>
        <v>56984880436</v>
      </c>
      <c r="O2705" s="27" t="s">
        <v>242</v>
      </c>
      <c r="P2705" s="27"/>
      <c r="Q2705" s="27" t="s">
        <v>113</v>
      </c>
      <c r="R2705" s="27" t="s">
        <v>48</v>
      </c>
      <c r="S2705" s="27" t="s">
        <v>3115</v>
      </c>
      <c r="T2705" s="27"/>
      <c r="U2705" s="28">
        <v>46139</v>
      </c>
      <c r="X2705" s="27"/>
      <c r="Y2705" s="27"/>
      <c r="Z2705" s="29"/>
      <c r="AA2705" s="29">
        <v>0.47083333333333333</v>
      </c>
      <c r="AB2705" s="29">
        <v>0.60416666666666663</v>
      </c>
      <c r="AC2705" s="30">
        <v>46137</v>
      </c>
      <c r="AD2705" s="15" t="str">
        <f>IF(Tabla2[[#This Row],[HORA ENTREGA]]="DIRECTO","On time", IF(AA2705&lt;&gt;"",IF(Tabla2[[#This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05" s="15" t="str">
        <f>MID(Tabla2[[#This Row],[TIPO]],1,3)</f>
        <v xml:space="preserve">40 </v>
      </c>
      <c r="AF27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25-04%0A *Cliente:* COMERCIAL SANDOVAL E HIJOS LTDA */ Cont: * HLBU9421788*/ HR Entrega: *08:00* /Dirección: *SANTA ISABEL 370; LAMPA</v>
      </c>
      <c r="AG2705" s="38" t="str">
        <f>IFERROR(HYPERLINK("https://wa.me/"&amp;Tabla2[[#This Row],[CONTACTO]]&amp;"?text="&amp;Tabla2[[#This Row],[Mensaje]],"Enviar mensaje"),"")</f>
        <v>Enviar mensaje</v>
      </c>
      <c r="AH2705" s="15" t="str">
        <f>CONCATENATE(A2705,F2705)</f>
        <v>2704HLBU9421788</v>
      </c>
      <c r="AI2705" s="15" t="str">
        <f>CONCATENATE("ENT-",A2705)</f>
        <v>ENT-2704</v>
      </c>
      <c r="AJ2705" s="15" t="str">
        <f>IF(Tabla2[[#This Row],[Op]]&lt;&gt;"","ENTREGA","")</f>
        <v>ENTREGA</v>
      </c>
      <c r="AK2705" s="40" t="str">
        <f>(Tabla2[[#This Row],[FECHA ENTREGA]]&amp;Tabla2[[#This Row],[HORA ENTREGA]])</f>
        <v>461370,333333333333333</v>
      </c>
      <c r="AL2705" s="34" t="str">
        <f>IFERROR(HYPERLINK("https://wa.me/"&amp;Tabla2[[#This Row],[CONTACTO]]&amp;"?text="&amp;Tabla2[[#This Row],[Mensaje]]),"")</f>
        <v>https://wa.me/56984880436?text=Hola!%0AServicio del día 25-04%0A *Cliente:* COMERCIAL SANDOVAL E HIJOS LTDA */ Cont: * HLBU9421788*/ HR Entrega: *08:00* /Dirección: *SANTA ISABEL 370; LAMPA</v>
      </c>
    </row>
    <row r="2706" spans="1:38" s="15" customFormat="1" ht="16.5" customHeight="1" x14ac:dyDescent="0.2">
      <c r="A2706" s="15">
        <f>ROW(A2705)</f>
        <v>2705</v>
      </c>
      <c r="B2706" s="15">
        <f>IF(J2706=J2705,B2705+1,1)</f>
        <v>10</v>
      </c>
      <c r="C2706" s="15" t="s">
        <v>149</v>
      </c>
      <c r="D2706" s="25" t="s">
        <v>39</v>
      </c>
      <c r="E2706" s="27">
        <v>2623500</v>
      </c>
      <c r="F2706" s="27" t="s">
        <v>4211</v>
      </c>
      <c r="G2706" s="27" t="s">
        <v>41</v>
      </c>
      <c r="H2706" s="27">
        <v>12800</v>
      </c>
      <c r="I2706" s="27" t="s">
        <v>42</v>
      </c>
      <c r="J2706" s="28">
        <v>46137</v>
      </c>
      <c r="K2706" s="26">
        <v>0.5</v>
      </c>
      <c r="L2706" s="26"/>
      <c r="M2706" s="27" t="s">
        <v>104</v>
      </c>
      <c r="N2706" s="25">
        <f>IFERROR(VLOOKUP(M2706,Data!$J$1:$K$58,2,0),"")</f>
        <v>56966749395</v>
      </c>
      <c r="O2706" s="27" t="s">
        <v>4006</v>
      </c>
      <c r="P2706" s="27"/>
      <c r="Q2706" s="27" t="s">
        <v>153</v>
      </c>
      <c r="R2706" s="27" t="s">
        <v>183</v>
      </c>
      <c r="S2706" s="27" t="s">
        <v>3352</v>
      </c>
      <c r="T2706" s="27"/>
      <c r="U2706" s="28">
        <v>46137</v>
      </c>
      <c r="X2706" s="27"/>
      <c r="Y2706" s="27"/>
      <c r="Z2706" s="29"/>
      <c r="AA2706" s="29">
        <v>0.4861111111111111</v>
      </c>
      <c r="AB2706" s="29">
        <v>0.57291666666666663</v>
      </c>
      <c r="AC2706" s="30">
        <v>46137</v>
      </c>
      <c r="AD2706" s="15" t="str">
        <f>IF(Tabla2[[#This Row],[HORA ENTREGA]]="DIRECTO","On time", IF(AA2706&lt;&gt;"",IF(Tabla2[[#This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06" s="15" t="str">
        <f>MID(Tabla2[[#This Row],[TIPO]],1,3)</f>
        <v xml:space="preserve">40 </v>
      </c>
      <c r="AF27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25-04%0A *Cliente:* IMPORTADORA MIDEA CARRIER CHILE LTDA */ Cont: * TCLU4864004*/ HR Entrega: *12:00* /Dirección: *BOD. MIEA AGURTO - PUERTO MADERO 9710, BOD. E13; PUDAHUEL </v>
      </c>
      <c r="AG2706" s="38" t="str">
        <f>IFERROR(HYPERLINK("https://wa.me/"&amp;Tabla2[[#This Row],[CONTACTO]]&amp;"?text="&amp;Tabla2[[#This Row],[Mensaje]],"Enviar mensaje"),"")</f>
        <v>Enviar mensaje</v>
      </c>
      <c r="AH2706" s="15" t="str">
        <f>CONCATENATE(A2706,F2706)</f>
        <v>2705TCLU4864004</v>
      </c>
      <c r="AI2706" s="15" t="str">
        <f>CONCATENATE("ENT-",A2706)</f>
        <v>ENT-2705</v>
      </c>
      <c r="AJ2706" s="15" t="str">
        <f>IF(Tabla2[[#This Row],[Op]]&lt;&gt;"","ENTREGA","")</f>
        <v>ENTREGA</v>
      </c>
      <c r="AK2706" s="40" t="str">
        <f>(Tabla2[[#This Row],[FECHA ENTREGA]]&amp;Tabla2[[#This Row],[HORA ENTREGA]])</f>
        <v>461370,5</v>
      </c>
      <c r="AL2706" s="34" t="str">
        <f>IFERROR(HYPERLINK("https://wa.me/"&amp;Tabla2[[#This Row],[CONTACTO]]&amp;"?text="&amp;Tabla2[[#This Row],[Mensaje]]),"")</f>
        <v xml:space="preserve">https://wa.me/56966749395?text=Hola!%0AServicio del día 25-04%0A *Cliente:* IMPORTADORA MIDEA CARRIER CHILE LTDA */ Cont: * TCLU4864004*/ HR Entrega: *12:00* /Dirección: *BOD. MIEA AGURTO - PUERTO MADERO 9710, BOD. E13; PUDAHUEL </v>
      </c>
    </row>
    <row r="2707" spans="1:38" s="15" customFormat="1" ht="16.5" customHeight="1" x14ac:dyDescent="0.2">
      <c r="A2707" s="15">
        <f>ROW(A2706)</f>
        <v>2706</v>
      </c>
      <c r="B2707" s="15">
        <f>IF(J2707=J2706,B2706+1,1)</f>
        <v>1</v>
      </c>
      <c r="C2707" s="15" t="s">
        <v>43</v>
      </c>
      <c r="D2707" s="25" t="s">
        <v>39</v>
      </c>
      <c r="E2707" s="27">
        <v>369741</v>
      </c>
      <c r="F2707" s="27" t="s">
        <v>4212</v>
      </c>
      <c r="G2707" s="27" t="s">
        <v>54</v>
      </c>
      <c r="H2707" s="27">
        <v>26115</v>
      </c>
      <c r="I2707" s="27" t="s">
        <v>4213</v>
      </c>
      <c r="J2707" s="28">
        <v>46139</v>
      </c>
      <c r="K2707" s="26">
        <v>0.47916666666666669</v>
      </c>
      <c r="L2707" s="26" t="s">
        <v>4214</v>
      </c>
      <c r="M2707" s="27" t="s">
        <v>147</v>
      </c>
      <c r="N2707" s="25">
        <f>IFERROR(VLOOKUP(M2707,Data!$J$1:$K$58,2,0),"")</f>
        <v>56935532735</v>
      </c>
      <c r="O2707" s="27" t="s">
        <v>148</v>
      </c>
      <c r="P2707" s="27"/>
      <c r="Q2707" s="27" t="s">
        <v>1656</v>
      </c>
      <c r="R2707" s="27" t="s">
        <v>69</v>
      </c>
      <c r="S2707" s="27" t="s">
        <v>147</v>
      </c>
      <c r="T2707" s="27"/>
      <c r="U2707" s="28">
        <v>46139</v>
      </c>
      <c r="X2707" s="27"/>
      <c r="Y2707" s="27"/>
      <c r="Z2707" s="29"/>
      <c r="AA2707" s="29">
        <v>0.49305555555555558</v>
      </c>
      <c r="AB2707" s="29">
        <v>0.71875</v>
      </c>
      <c r="AC2707" s="30">
        <v>46139</v>
      </c>
      <c r="AD2707" s="15" t="str">
        <f>IF(Tabla2[[#This Row],[HORA ENTREGA]]="DIRECTO","On time", IF(AA2707&lt;&gt;"",IF(Tabla2[[#This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07" s="15" t="str">
        <f>MID(Tabla2[[#This Row],[TIPO]],1,3)</f>
        <v xml:space="preserve">40 </v>
      </c>
      <c r="AF27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ALCA SPA */ Cont: * CGMU5672037*/ HR Entrega: *11:30* /Dirección: *Camino del Cerro 4868 Huechuraba, Santiago.</v>
      </c>
      <c r="AG2707" s="38" t="str">
        <f>IFERROR(HYPERLINK("https://wa.me/"&amp;Tabla2[[#This Row],[CONTACTO]]&amp;"?text="&amp;Tabla2[[#This Row],[Mensaje]],"Enviar mensaje"),"")</f>
        <v>Enviar mensaje</v>
      </c>
      <c r="AH2707" s="15" t="str">
        <f>CONCATENATE(A2707,F2707)</f>
        <v>2706CGMU5672037</v>
      </c>
      <c r="AI2707" s="15" t="str">
        <f>CONCATENATE("ENT-",A2707)</f>
        <v>ENT-2706</v>
      </c>
      <c r="AJ2707" s="15" t="str">
        <f>IF(Tabla2[[#This Row],[Op]]&lt;&gt;"","ENTREGA","")</f>
        <v>ENTREGA</v>
      </c>
      <c r="AK2707" s="40" t="str">
        <f>(Tabla2[[#This Row],[FECHA ENTREGA]]&amp;Tabla2[[#This Row],[HORA ENTREGA]])</f>
        <v>461390,479166666666667</v>
      </c>
      <c r="AL2707" s="34" t="str">
        <f>IFERROR(HYPERLINK("https://wa.me/"&amp;Tabla2[[#This Row],[CONTACTO]]&amp;"?text="&amp;Tabla2[[#This Row],[Mensaje]]),"")</f>
        <v>https://wa.me/56935532735?text=Hola!%0AServicio del día 27-04%0A *Cliente:* ALCA SPA */ Cont: * CGMU5672037*/ HR Entrega: *11:30* /Dirección: *Camino del Cerro 4868 Huechuraba, Santiago.</v>
      </c>
    </row>
    <row r="2708" spans="1:38" s="15" customFormat="1" ht="16.5" customHeight="1" x14ac:dyDescent="0.2">
      <c r="A2708" s="15">
        <f>ROW(A2707)</f>
        <v>2707</v>
      </c>
      <c r="B2708" s="15">
        <f>IF(J2708=J2707,B2707+1,1)</f>
        <v>2</v>
      </c>
      <c r="C2708" s="15" t="s">
        <v>43</v>
      </c>
      <c r="D2708" s="25" t="s">
        <v>39</v>
      </c>
      <c r="E2708" s="27">
        <v>369742</v>
      </c>
      <c r="F2708" s="27" t="s">
        <v>4215</v>
      </c>
      <c r="G2708" s="27" t="s">
        <v>54</v>
      </c>
      <c r="H2708" s="27">
        <v>26115</v>
      </c>
      <c r="I2708" s="27" t="s">
        <v>4216</v>
      </c>
      <c r="J2708" s="28">
        <v>46139</v>
      </c>
      <c r="K2708" s="26">
        <v>0.60416666666666663</v>
      </c>
      <c r="L2708" s="26"/>
      <c r="M2708" s="27" t="s">
        <v>158</v>
      </c>
      <c r="N2708" s="25">
        <f>IFERROR(VLOOKUP(M2708,Data!$J$1:$K$58,2,0),"")</f>
        <v>56931745801</v>
      </c>
      <c r="O2708" s="27" t="s">
        <v>370</v>
      </c>
      <c r="P2708" s="27"/>
      <c r="Q2708" s="27" t="s">
        <v>1656</v>
      </c>
      <c r="R2708" s="27" t="s">
        <v>69</v>
      </c>
      <c r="S2708" s="27" t="s">
        <v>158</v>
      </c>
      <c r="T2708" s="27"/>
      <c r="U2708" s="28">
        <v>46140</v>
      </c>
      <c r="X2708" s="27"/>
      <c r="Y2708" s="27"/>
      <c r="Z2708" s="29"/>
      <c r="AA2708" s="29">
        <v>0.62847222222222221</v>
      </c>
      <c r="AB2708" s="29">
        <v>0.85416666666666663</v>
      </c>
      <c r="AC2708" s="30">
        <v>46139</v>
      </c>
      <c r="AD2708" s="15" t="str">
        <f>IF(Tabla2[[#This Row],[HORA ENTREGA]]="DIRECTO","On time", IF(AA2708&lt;&gt;"",IF(Tabla2[[#This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08" s="15" t="str">
        <f>MID(Tabla2[[#This Row],[TIPO]],1,3)</f>
        <v xml:space="preserve">40 </v>
      </c>
      <c r="AF27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ALCA SPA */ Cont: * SZLU5055570*/ HR Entrega: *14:30* /Dirección: *Camino del Cerro 4868 Huechuraba, Santiago.</v>
      </c>
      <c r="AG2708" s="38" t="str">
        <f>IFERROR(HYPERLINK("https://wa.me/"&amp;Tabla2[[#This Row],[CONTACTO]]&amp;"?text="&amp;Tabla2[[#This Row],[Mensaje]],"Enviar mensaje"),"")</f>
        <v>Enviar mensaje</v>
      </c>
      <c r="AH2708" s="15" t="str">
        <f>CONCATENATE(A2708,F2708)</f>
        <v>2707SZLU5055570</v>
      </c>
      <c r="AI2708" s="15" t="str">
        <f>CONCATENATE("ENT-",A2708)</f>
        <v>ENT-2707</v>
      </c>
      <c r="AJ2708" s="15" t="str">
        <f>IF(Tabla2[[#This Row],[Op]]&lt;&gt;"","ENTREGA","")</f>
        <v>ENTREGA</v>
      </c>
      <c r="AK2708" s="40" t="str">
        <f>(Tabla2[[#This Row],[FECHA ENTREGA]]&amp;Tabla2[[#This Row],[HORA ENTREGA]])</f>
        <v>461390,604166666666667</v>
      </c>
      <c r="AL2708" s="34" t="str">
        <f>IFERROR(HYPERLINK("https://wa.me/"&amp;Tabla2[[#This Row],[CONTACTO]]&amp;"?text="&amp;Tabla2[[#This Row],[Mensaje]]),"")</f>
        <v>https://wa.me/56931745801?text=Hola!%0AServicio del día 27-04%0A *Cliente:* ALCA SPA */ Cont: * SZLU5055570*/ HR Entrega: *14:30* /Dirección: *Camino del Cerro 4868 Huechuraba, Santiago.</v>
      </c>
    </row>
    <row r="2709" spans="1:38" s="15" customFormat="1" ht="16.5" customHeight="1" x14ac:dyDescent="0.2">
      <c r="A2709" s="15">
        <f>ROW(A2708)</f>
        <v>2708</v>
      </c>
      <c r="B2709" s="15">
        <f>IF(J2709=J2708,B2708+1,1)</f>
        <v>3</v>
      </c>
      <c r="C2709" s="15" t="s">
        <v>43</v>
      </c>
      <c r="D2709" s="25" t="s">
        <v>39</v>
      </c>
      <c r="E2709" s="27">
        <v>370049</v>
      </c>
      <c r="F2709" s="27" t="s">
        <v>4217</v>
      </c>
      <c r="G2709" s="27" t="s">
        <v>41</v>
      </c>
      <c r="H2709" s="27">
        <v>15400</v>
      </c>
      <c r="I2709" s="27" t="s">
        <v>42</v>
      </c>
      <c r="J2709" s="28">
        <v>46139</v>
      </c>
      <c r="K2709" s="26">
        <v>0.60416666666666663</v>
      </c>
      <c r="L2709" s="26"/>
      <c r="M2709" s="27" t="s">
        <v>72</v>
      </c>
      <c r="N2709" s="25">
        <f>IFERROR(VLOOKUP(M2709,Data!$J$1:$K$58,2,0),"")</f>
        <v>56978089148</v>
      </c>
      <c r="O2709" s="27" t="s">
        <v>73</v>
      </c>
      <c r="P2709" s="27"/>
      <c r="Q2709" s="27" t="s">
        <v>4218</v>
      </c>
      <c r="R2709" s="27" t="s">
        <v>74</v>
      </c>
      <c r="S2709" s="27" t="s">
        <v>72</v>
      </c>
      <c r="T2709" s="27"/>
      <c r="U2709" s="28">
        <v>46140</v>
      </c>
      <c r="X2709" s="27"/>
      <c r="Y2709" s="27"/>
      <c r="Z2709" s="29"/>
      <c r="AA2709" s="29">
        <v>0.64930555555555558</v>
      </c>
      <c r="AB2709" s="29">
        <v>0.83333333333333337</v>
      </c>
      <c r="AC2709" s="30">
        <v>46139</v>
      </c>
      <c r="AD2709" s="15" t="str">
        <f>IF(Tabla2[[#This Row],[HORA ENTREGA]]="DIRECTO","On time", IF(AA2709&lt;&gt;"",IF(Tabla2[[#This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09" s="15" t="str">
        <f>MID(Tabla2[[#This Row],[TIPO]],1,3)</f>
        <v xml:space="preserve">40 </v>
      </c>
      <c r="AF27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ALCA SPA */ Cont: * MSDU8100500*/ HR Entrega: *14:30* /Dirección: *: J.J. Aguirre Luco 1388 Huechuraba, Santiago.</v>
      </c>
      <c r="AG2709" s="38" t="str">
        <f>IFERROR(HYPERLINK("https://wa.me/"&amp;Tabla2[[#This Row],[CONTACTO]]&amp;"?text="&amp;Tabla2[[#This Row],[Mensaje]],"Enviar mensaje"),"")</f>
        <v>Enviar mensaje</v>
      </c>
      <c r="AH2709" s="15" t="str">
        <f>CONCATENATE(A2709,F2709)</f>
        <v>2708MSDU8100500</v>
      </c>
      <c r="AI2709" s="15" t="str">
        <f>CONCATENATE("ENT-",A2709)</f>
        <v>ENT-2708</v>
      </c>
      <c r="AJ2709" s="15" t="str">
        <f>IF(Tabla2[[#This Row],[Op]]&lt;&gt;"","ENTREGA","")</f>
        <v>ENTREGA</v>
      </c>
      <c r="AK2709" s="40" t="str">
        <f>(Tabla2[[#This Row],[FECHA ENTREGA]]&amp;Tabla2[[#This Row],[HORA ENTREGA]])</f>
        <v>461390,604166666666667</v>
      </c>
      <c r="AL2709" s="34" t="str">
        <f>IFERROR(HYPERLINK("https://wa.me/"&amp;Tabla2[[#This Row],[CONTACTO]]&amp;"?text="&amp;Tabla2[[#This Row],[Mensaje]]),"")</f>
        <v>https://wa.me/56978089148?text=Hola!%0AServicio del día 27-04%0A *Cliente:* ALCA SPA */ Cont: * MSDU8100500*/ HR Entrega: *14:30* /Dirección: *: J.J. Aguirre Luco 1388 Huechuraba, Santiago.</v>
      </c>
    </row>
    <row r="2710" spans="1:38" s="15" customFormat="1" ht="16.5" customHeight="1" x14ac:dyDescent="0.2">
      <c r="A2710" s="15">
        <f>ROW(A2709)</f>
        <v>2709</v>
      </c>
      <c r="B2710" s="15">
        <f>IF(J2710=J2709,B2709+1,1)</f>
        <v>4</v>
      </c>
      <c r="C2710" s="15" t="s">
        <v>517</v>
      </c>
      <c r="D2710" s="25" t="s">
        <v>122</v>
      </c>
      <c r="E2710" s="27" t="s">
        <v>4219</v>
      </c>
      <c r="F2710" s="27"/>
      <c r="G2710" s="27" t="s">
        <v>41</v>
      </c>
      <c r="H2710" s="27"/>
      <c r="I2710" s="27"/>
      <c r="J2710" s="28">
        <v>46139</v>
      </c>
      <c r="K2710" s="26">
        <v>0.33333333333333331</v>
      </c>
      <c r="L2710" s="26"/>
      <c r="M2710" s="27" t="s">
        <v>273</v>
      </c>
      <c r="N2710" s="25">
        <f>IFERROR(VLOOKUP(M2710,Data!$J$1:$K$58,2,0),"")</f>
        <v>56950103942</v>
      </c>
      <c r="O2710" s="27" t="s">
        <v>274</v>
      </c>
      <c r="P2710" s="27"/>
      <c r="Q2710" s="27" t="s">
        <v>3866</v>
      </c>
      <c r="R2710" s="27"/>
      <c r="S2710" s="27"/>
      <c r="T2710" s="27"/>
      <c r="U2710" s="28"/>
      <c r="X2710" s="27"/>
      <c r="Y2710" s="27"/>
      <c r="Z2710" s="29"/>
      <c r="AA2710" s="29">
        <v>0.92708333333333337</v>
      </c>
      <c r="AB2710" s="29">
        <v>0.44097222222222221</v>
      </c>
      <c r="AC2710" s="30">
        <v>46138</v>
      </c>
      <c r="AD2710" s="15" t="str">
        <f>IF(Tabla2[[#This Row],[HORA ENTREGA]]="DIRECTO","On time", IF(AA2710&lt;&gt;"",IF(Tabla2[[#This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10" s="15" t="str">
        <f>MID(Tabla2[[#This Row],[TIPO]],1,3)</f>
        <v xml:space="preserve">40 </v>
      </c>
      <c r="AF27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ARESTI CHILE WINE S.A. */ Cont: * */ HR Entrega: *08:00* /Dirección: *CONSOLIDADO: BELLAVISTA S/N, RIO CLARO; BOD. HACIENDA ARESTI</v>
      </c>
      <c r="AG2710" s="38" t="str">
        <f>IFERROR(HYPERLINK("https://wa.me/"&amp;Tabla2[[#This Row],[CONTACTO]]&amp;"?text="&amp;Tabla2[[#This Row],[Mensaje]],"Enviar mensaje"),"")</f>
        <v>Enviar mensaje</v>
      </c>
      <c r="AH2710" s="15" t="str">
        <f>CONCATENATE(A2710,F2710)</f>
        <v>2709</v>
      </c>
      <c r="AI2710" s="15" t="str">
        <f>CONCATENATE("ENT-",A2710)</f>
        <v>ENT-2709</v>
      </c>
      <c r="AJ2710" s="15" t="str">
        <f>IF(Tabla2[[#This Row],[Op]]&lt;&gt;"","ENTREGA","")</f>
        <v>ENTREGA</v>
      </c>
      <c r="AK2710" s="40" t="str">
        <f>(Tabla2[[#This Row],[FECHA ENTREGA]]&amp;Tabla2[[#This Row],[HORA ENTREGA]])</f>
        <v>461390,333333333333333</v>
      </c>
      <c r="AL2710" s="34" t="str">
        <f>IFERROR(HYPERLINK("https://wa.me/"&amp;Tabla2[[#This Row],[CONTACTO]]&amp;"?text="&amp;Tabla2[[#This Row],[Mensaje]]),"")</f>
        <v>https://wa.me/56950103942?text=Hola!%0AServicio del día 27-04%0A *Cliente:* ARESTI CHILE WINE S.A. */ Cont: * */ HR Entrega: *08:00* /Dirección: *CONSOLIDADO: BELLAVISTA S/N, RIO CLARO; BOD. HACIENDA ARESTI</v>
      </c>
    </row>
    <row r="2711" spans="1:38" s="15" customFormat="1" ht="16.5" customHeight="1" x14ac:dyDescent="0.2">
      <c r="A2711" s="15">
        <f>ROW(A2710)</f>
        <v>2710</v>
      </c>
      <c r="B2711" s="15">
        <f>IF(J2711=J2710,B2710+1,1)</f>
        <v>5</v>
      </c>
      <c r="C2711" s="15" t="s">
        <v>84</v>
      </c>
      <c r="D2711" s="25" t="s">
        <v>39</v>
      </c>
      <c r="E2711" s="27">
        <v>314666</v>
      </c>
      <c r="F2711" s="27" t="s">
        <v>4220</v>
      </c>
      <c r="G2711" s="27" t="s">
        <v>41</v>
      </c>
      <c r="H2711" s="27">
        <v>8700</v>
      </c>
      <c r="I2711" s="27" t="s">
        <v>42</v>
      </c>
      <c r="J2711" s="28">
        <v>46139</v>
      </c>
      <c r="K2711" s="26">
        <v>0.375</v>
      </c>
      <c r="L2711" s="26"/>
      <c r="M2711" s="27" t="s">
        <v>117</v>
      </c>
      <c r="N2711" s="25">
        <f>IFERROR(VLOOKUP(M2711,Data!$J$1:$K$58,2,0),"")</f>
        <v>56973887539</v>
      </c>
      <c r="O2711" s="27" t="s">
        <v>118</v>
      </c>
      <c r="P2711" s="27"/>
      <c r="Q2711" s="27" t="s">
        <v>4221</v>
      </c>
      <c r="R2711" s="27" t="s">
        <v>218</v>
      </c>
      <c r="S2711" s="27" t="s">
        <v>117</v>
      </c>
      <c r="T2711" s="27"/>
      <c r="U2711" s="28">
        <v>46139</v>
      </c>
      <c r="X2711" s="27"/>
      <c r="Y2711" s="27"/>
      <c r="Z2711" s="29"/>
      <c r="AA2711" s="29">
        <v>0.36805555555555558</v>
      </c>
      <c r="AB2711" s="29">
        <v>0.46875</v>
      </c>
      <c r="AC2711" s="30">
        <v>46139</v>
      </c>
      <c r="AD2711" s="15" t="str">
        <f>IF(Tabla2[[#This Row],[HORA ENTREGA]]="DIRECTO","On time", IF(AA2711&lt;&gt;"",IF(Tabla2[[#This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11" s="15" t="str">
        <f>MID(Tabla2[[#This Row],[TIPO]],1,3)</f>
        <v xml:space="preserve">40 </v>
      </c>
      <c r="AF27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27-04%0A *Cliente:* CANONTEX */ Cont: * MMAU1470092*/ HR Entrega: *09:00* /Dirección: *Patricia Viñuela N°334, Lampa </v>
      </c>
      <c r="AG2711" s="38" t="str">
        <f>IFERROR(HYPERLINK("https://wa.me/"&amp;Tabla2[[#This Row],[CONTACTO]]&amp;"?text="&amp;Tabla2[[#This Row],[Mensaje]],"Enviar mensaje"),"")</f>
        <v>Enviar mensaje</v>
      </c>
      <c r="AH2711" s="15" t="str">
        <f>CONCATENATE(A2711,F2711)</f>
        <v>2710MMAU1470092</v>
      </c>
      <c r="AI2711" s="15" t="str">
        <f>CONCATENATE("ENT-",A2711)</f>
        <v>ENT-2710</v>
      </c>
      <c r="AJ2711" s="15" t="str">
        <f>IF(Tabla2[[#This Row],[Op]]&lt;&gt;"","ENTREGA","")</f>
        <v>ENTREGA</v>
      </c>
      <c r="AK2711" s="40" t="str">
        <f>(Tabla2[[#This Row],[FECHA ENTREGA]]&amp;Tabla2[[#This Row],[HORA ENTREGA]])</f>
        <v>461390,375</v>
      </c>
      <c r="AL2711" s="34" t="str">
        <f>IFERROR(HYPERLINK("https://wa.me/"&amp;Tabla2[[#This Row],[CONTACTO]]&amp;"?text="&amp;Tabla2[[#This Row],[Mensaje]]),"")</f>
        <v xml:space="preserve">https://wa.me/56973887539?text=Hola!%0AServicio del día 27-04%0A *Cliente:* CANONTEX */ Cont: * MMAU1470092*/ HR Entrega: *09:00* /Dirección: *Patricia Viñuela N°334, Lampa </v>
      </c>
    </row>
    <row r="2712" spans="1:38" s="15" customFormat="1" ht="16.5" customHeight="1" x14ac:dyDescent="0.2">
      <c r="A2712" s="15">
        <f>ROW(A2711)</f>
        <v>2711</v>
      </c>
      <c r="B2712" s="15">
        <f>IF(J2712=J2711,B2711+1,1)</f>
        <v>6</v>
      </c>
      <c r="C2712" s="15" t="s">
        <v>94</v>
      </c>
      <c r="D2712" s="25" t="s">
        <v>39</v>
      </c>
      <c r="E2712" s="27" t="s">
        <v>4204</v>
      </c>
      <c r="F2712" s="27" t="s">
        <v>456</v>
      </c>
      <c r="G2712" s="27" t="s">
        <v>456</v>
      </c>
      <c r="H2712" s="27"/>
      <c r="I2712" s="27" t="s">
        <v>42</v>
      </c>
      <c r="J2712" s="28">
        <v>46139</v>
      </c>
      <c r="K2712" s="26">
        <v>0.33333333333333331</v>
      </c>
      <c r="L2712" s="26"/>
      <c r="M2712" s="27" t="s">
        <v>247</v>
      </c>
      <c r="N2712" s="25">
        <f>IFERROR(VLOOKUP(M2712,Data!$J$1:$K$58,2,0),"")</f>
        <v>56953157599</v>
      </c>
      <c r="O2712" s="27" t="s">
        <v>248</v>
      </c>
      <c r="P2712" s="27"/>
      <c r="Q2712" s="27" t="s">
        <v>3201</v>
      </c>
      <c r="R2712" s="27"/>
      <c r="S2712" s="27"/>
      <c r="T2712" s="27"/>
      <c r="U2712" s="28"/>
      <c r="X2712" s="27"/>
      <c r="Y2712" s="27"/>
      <c r="Z2712" s="29"/>
      <c r="AA2712" s="29">
        <v>0.54861111111111116</v>
      </c>
      <c r="AB2712" s="29">
        <v>0.57638888888888884</v>
      </c>
      <c r="AC2712" s="30">
        <v>46139</v>
      </c>
      <c r="AD2712" s="15" t="str">
        <f>IF(Tabla2[[#This Row],[HORA ENTREGA]]="DIRECTO","On time", IF(AA2712&lt;&gt;"",IF(Tabla2[[#This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12" s="15" t="str">
        <f>MID(Tabla2[[#This Row],[TIPO]],1,3)</f>
        <v>RAM</v>
      </c>
      <c r="AF27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E INDUSTRIAL PLASTICOS HOFFENS S.A. */ Cont: * RAMPLA*/ HR Entrega: *08:00* /Dirección: *CAMINO LONQUEN 10707 MAIPÚ</v>
      </c>
      <c r="AG2712" s="38" t="str">
        <f>IFERROR(HYPERLINK("https://wa.me/"&amp;Tabla2[[#This Row],[CONTACTO]]&amp;"?text="&amp;Tabla2[[#This Row],[Mensaje]],"Enviar mensaje"),"")</f>
        <v>Enviar mensaje</v>
      </c>
      <c r="AH2712" s="15" t="str">
        <f>CONCATENATE(A2712,F2712)</f>
        <v>2711RAMPLA</v>
      </c>
      <c r="AI2712" s="15" t="str">
        <f>CONCATENATE("ENT-",A2712)</f>
        <v>ENT-2711</v>
      </c>
      <c r="AJ2712" s="15" t="str">
        <f>IF(Tabla2[[#This Row],[Op]]&lt;&gt;"","ENTREGA","")</f>
        <v>ENTREGA</v>
      </c>
      <c r="AK2712" s="40" t="str">
        <f>(Tabla2[[#This Row],[FECHA ENTREGA]]&amp;Tabla2[[#This Row],[HORA ENTREGA]])</f>
        <v>461390,333333333333333</v>
      </c>
      <c r="AL2712" s="34" t="str">
        <f>IFERROR(HYPERLINK("https://wa.me/"&amp;Tabla2[[#This Row],[CONTACTO]]&amp;"?text="&amp;Tabla2[[#This Row],[Mensaje]]),"")</f>
        <v>https://wa.me/56953157599?text=Hola!%0AServicio del día 27-04%0A *Cliente:* COMERCIAL E INDUSTRIAL PLASTICOS HOFFENS S.A. */ Cont: * RAMPLA*/ HR Entrega: *08:00* /Dirección: *CAMINO LONQUEN 10707 MAIPÚ</v>
      </c>
    </row>
    <row r="2713" spans="1:38" s="15" customFormat="1" ht="16.5" customHeight="1" x14ac:dyDescent="0.2">
      <c r="A2713" s="15">
        <f>ROW(A2712)</f>
        <v>2712</v>
      </c>
      <c r="B2713" s="15">
        <f>IF(J2713=J2712,B2712+1,1)</f>
        <v>7</v>
      </c>
      <c r="C2713" s="15" t="s">
        <v>94</v>
      </c>
      <c r="D2713" s="25" t="s">
        <v>39</v>
      </c>
      <c r="E2713" s="27" t="s">
        <v>4204</v>
      </c>
      <c r="F2713" s="27" t="s">
        <v>456</v>
      </c>
      <c r="G2713" s="27" t="s">
        <v>456</v>
      </c>
      <c r="H2713" s="27"/>
      <c r="I2713" s="27" t="s">
        <v>42</v>
      </c>
      <c r="J2713" s="28">
        <v>46139</v>
      </c>
      <c r="K2713" s="26">
        <v>0.33333333333333331</v>
      </c>
      <c r="L2713" s="26"/>
      <c r="M2713" s="27" t="s">
        <v>211</v>
      </c>
      <c r="N2713" s="25">
        <f>IFERROR(VLOOKUP(M2713,Data!$J$1:$K$58,2,0),"")</f>
        <v>56961282379</v>
      </c>
      <c r="O2713" s="27" t="s">
        <v>212</v>
      </c>
      <c r="P2713" s="27"/>
      <c r="Q2713" s="27" t="s">
        <v>3201</v>
      </c>
      <c r="R2713" s="27"/>
      <c r="S2713" s="27"/>
      <c r="T2713" s="27"/>
      <c r="U2713" s="28"/>
      <c r="X2713" s="27"/>
      <c r="Y2713" s="27"/>
      <c r="Z2713" s="29"/>
      <c r="AA2713" s="29">
        <v>0.47569444444444442</v>
      </c>
      <c r="AB2713" s="29">
        <v>0.54166666666666663</v>
      </c>
      <c r="AC2713" s="30">
        <v>46139</v>
      </c>
      <c r="AD2713" s="15" t="str">
        <f>IF(Tabla2[[#This Row],[HORA ENTREGA]]="DIRECTO","On time", IF(AA2713&lt;&gt;"",IF(Tabla2[[#This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13" s="15" t="str">
        <f>MID(Tabla2[[#This Row],[TIPO]],1,3)</f>
        <v>RAM</v>
      </c>
      <c r="AF27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E INDUSTRIAL PLASTICOS HOFFENS S.A. */ Cont: * RAMPLA*/ HR Entrega: *08:00* /Dirección: *CAMINO LONQUEN 10707 MAIPÚ</v>
      </c>
      <c r="AG2713" s="38" t="str">
        <f>IFERROR(HYPERLINK("https://wa.me/"&amp;Tabla2[[#This Row],[CONTACTO]]&amp;"?text="&amp;Tabla2[[#This Row],[Mensaje]],"Enviar mensaje"),"")</f>
        <v>Enviar mensaje</v>
      </c>
      <c r="AH2713" s="15" t="str">
        <f>CONCATENATE(A2713,F2713)</f>
        <v>2712RAMPLA</v>
      </c>
      <c r="AI2713" s="15" t="str">
        <f>CONCATENATE("ENT-",A2713)</f>
        <v>ENT-2712</v>
      </c>
      <c r="AJ2713" s="15" t="str">
        <f>IF(Tabla2[[#This Row],[Op]]&lt;&gt;"","ENTREGA","")</f>
        <v>ENTREGA</v>
      </c>
      <c r="AK2713" s="40" t="str">
        <f>(Tabla2[[#This Row],[FECHA ENTREGA]]&amp;Tabla2[[#This Row],[HORA ENTREGA]])</f>
        <v>461390,333333333333333</v>
      </c>
      <c r="AL2713" s="34" t="str">
        <f>IFERROR(HYPERLINK("https://wa.me/"&amp;Tabla2[[#This Row],[CONTACTO]]&amp;"?text="&amp;Tabla2[[#This Row],[Mensaje]]),"")</f>
        <v>https://wa.me/56961282379?text=Hola!%0AServicio del día 27-04%0A *Cliente:* COMERCIAL E INDUSTRIAL PLASTICOS HOFFENS S.A. */ Cont: * RAMPLA*/ HR Entrega: *08:00* /Dirección: *CAMINO LONQUEN 10707 MAIPÚ</v>
      </c>
    </row>
    <row r="2714" spans="1:38" s="15" customFormat="1" ht="16.5" customHeight="1" x14ac:dyDescent="0.2">
      <c r="A2714" s="15">
        <f>ROW(A2713)</f>
        <v>2713</v>
      </c>
      <c r="B2714" s="15">
        <f>IF(J2714=J2713,B2713+1,1)</f>
        <v>8</v>
      </c>
      <c r="C2714" s="15" t="s">
        <v>94</v>
      </c>
      <c r="D2714" s="25" t="s">
        <v>39</v>
      </c>
      <c r="E2714" s="27" t="s">
        <v>4204</v>
      </c>
      <c r="F2714" s="27" t="s">
        <v>456</v>
      </c>
      <c r="G2714" s="27" t="s">
        <v>456</v>
      </c>
      <c r="H2714" s="27"/>
      <c r="I2714" s="27" t="s">
        <v>42</v>
      </c>
      <c r="J2714" s="28">
        <v>46139</v>
      </c>
      <c r="K2714" s="26">
        <v>0.33333333333333331</v>
      </c>
      <c r="L2714" s="26"/>
      <c r="M2714" s="27" t="s">
        <v>126</v>
      </c>
      <c r="N2714" s="25">
        <f>IFERROR(VLOOKUP(M2714,Data!$J$1:$K$58,2,0),"")</f>
        <v>56999270871</v>
      </c>
      <c r="O2714" s="27" t="s">
        <v>127</v>
      </c>
      <c r="P2714" s="27"/>
      <c r="Q2714" s="27" t="s">
        <v>3201</v>
      </c>
      <c r="R2714" s="27"/>
      <c r="S2714" s="27"/>
      <c r="T2714" s="27"/>
      <c r="U2714" s="28"/>
      <c r="X2714" s="27"/>
      <c r="Y2714" s="27"/>
      <c r="Z2714" s="29"/>
      <c r="AA2714" s="29">
        <v>0.57291666666666663</v>
      </c>
      <c r="AB2714" s="29">
        <v>0.59027777777777779</v>
      </c>
      <c r="AC2714" s="30">
        <v>46139</v>
      </c>
      <c r="AD2714" s="15" t="str">
        <f>IF(Tabla2[[#This Row],[HORA ENTREGA]]="DIRECTO","On time", IF(AA2714&lt;&gt;"",IF(Tabla2[[#This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14" s="15" t="str">
        <f>MID(Tabla2[[#This Row],[TIPO]],1,3)</f>
        <v>RAM</v>
      </c>
      <c r="AF27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E INDUSTRIAL PLASTICOS HOFFENS S.A. */ Cont: * RAMPLA*/ HR Entrega: *08:00* /Dirección: *CAMINO LONQUEN 10707 MAIPÚ</v>
      </c>
      <c r="AG2714" s="38" t="str">
        <f>IFERROR(HYPERLINK("https://wa.me/"&amp;Tabla2[[#This Row],[CONTACTO]]&amp;"?text="&amp;Tabla2[[#This Row],[Mensaje]],"Enviar mensaje"),"")</f>
        <v>Enviar mensaje</v>
      </c>
      <c r="AH2714" s="15" t="str">
        <f>CONCATENATE(A2714,F2714)</f>
        <v>2713RAMPLA</v>
      </c>
      <c r="AI2714" s="15" t="str">
        <f>CONCATENATE("ENT-",A2714)</f>
        <v>ENT-2713</v>
      </c>
      <c r="AJ2714" s="15" t="str">
        <f>IF(Tabla2[[#This Row],[Op]]&lt;&gt;"","ENTREGA","")</f>
        <v>ENTREGA</v>
      </c>
      <c r="AK2714" s="40" t="str">
        <f>(Tabla2[[#This Row],[FECHA ENTREGA]]&amp;Tabla2[[#This Row],[HORA ENTREGA]])</f>
        <v>461390,333333333333333</v>
      </c>
      <c r="AL2714" s="34" t="str">
        <f>IFERROR(HYPERLINK("https://wa.me/"&amp;Tabla2[[#This Row],[CONTACTO]]&amp;"?text="&amp;Tabla2[[#This Row],[Mensaje]]),"")</f>
        <v>https://wa.me/56999270871?text=Hola!%0AServicio del día 27-04%0A *Cliente:* COMERCIAL E INDUSTRIAL PLASTICOS HOFFENS S.A. */ Cont: * RAMPLA*/ HR Entrega: *08:00* /Dirección: *CAMINO LONQUEN 10707 MAIPÚ</v>
      </c>
    </row>
    <row r="2715" spans="1:38" s="15" customFormat="1" ht="16.5" customHeight="1" x14ac:dyDescent="0.2">
      <c r="A2715" s="15">
        <f>ROW(A2714)</f>
        <v>2714</v>
      </c>
      <c r="B2715" s="15">
        <f>IF(J2715=J2714,B2714+1,1)</f>
        <v>9</v>
      </c>
      <c r="C2715" s="15" t="s">
        <v>94</v>
      </c>
      <c r="D2715" s="25" t="s">
        <v>39</v>
      </c>
      <c r="E2715" s="27" t="s">
        <v>4204</v>
      </c>
      <c r="F2715" s="27" t="s">
        <v>456</v>
      </c>
      <c r="G2715" s="27" t="s">
        <v>456</v>
      </c>
      <c r="H2715" s="27"/>
      <c r="I2715" s="27" t="s">
        <v>42</v>
      </c>
      <c r="J2715" s="28">
        <v>46139</v>
      </c>
      <c r="K2715" s="26">
        <v>0.45833333333333331</v>
      </c>
      <c r="L2715" s="26"/>
      <c r="M2715" s="27" t="s">
        <v>296</v>
      </c>
      <c r="N2715" s="25">
        <f>IFERROR(VLOOKUP(M2715,Data!$J$1:$K$58,2,0),"")</f>
        <v>56984994337</v>
      </c>
      <c r="O2715" s="27" t="s">
        <v>297</v>
      </c>
      <c r="P2715" s="27"/>
      <c r="Q2715" s="27" t="s">
        <v>3201</v>
      </c>
      <c r="R2715" s="27"/>
      <c r="S2715" s="27"/>
      <c r="T2715" s="27"/>
      <c r="U2715" s="28"/>
      <c r="X2715" s="27"/>
      <c r="Y2715" s="27"/>
      <c r="Z2715" s="29"/>
      <c r="AA2715" s="29">
        <v>0.57847222222222228</v>
      </c>
      <c r="AB2715" s="29">
        <v>0.60416666666666663</v>
      </c>
      <c r="AC2715" s="30">
        <v>46139</v>
      </c>
      <c r="AD2715" s="15" t="str">
        <f>IF(Tabla2[[#This Row],[HORA ENTREGA]]="DIRECTO","On time", IF(AA2715&lt;&gt;"",IF(Tabla2[[#This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15" s="15" t="str">
        <f>MID(Tabla2[[#This Row],[TIPO]],1,3)</f>
        <v>RAM</v>
      </c>
      <c r="AF27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E INDUSTRIAL PLASTICOS HOFFENS S.A. */ Cont: * RAMPLA*/ HR Entrega: *11:00* /Dirección: *CAMINO LONQUEN 10707 MAIPÚ</v>
      </c>
      <c r="AG2715" s="38" t="str">
        <f>IFERROR(HYPERLINK("https://wa.me/"&amp;Tabla2[[#This Row],[CONTACTO]]&amp;"?text="&amp;Tabla2[[#This Row],[Mensaje]],"Enviar mensaje"),"")</f>
        <v>Enviar mensaje</v>
      </c>
      <c r="AH2715" s="15" t="str">
        <f>CONCATENATE(A2715,F2715)</f>
        <v>2714RAMPLA</v>
      </c>
      <c r="AI2715" s="15" t="str">
        <f>CONCATENATE("ENT-",A2715)</f>
        <v>ENT-2714</v>
      </c>
      <c r="AJ2715" s="15" t="str">
        <f>IF(Tabla2[[#This Row],[Op]]&lt;&gt;"","ENTREGA","")</f>
        <v>ENTREGA</v>
      </c>
      <c r="AK2715" s="40" t="str">
        <f>(Tabla2[[#This Row],[FECHA ENTREGA]]&amp;Tabla2[[#This Row],[HORA ENTREGA]])</f>
        <v>461390,458333333333333</v>
      </c>
      <c r="AL2715" s="34" t="str">
        <f>IFERROR(HYPERLINK("https://wa.me/"&amp;Tabla2[[#This Row],[CONTACTO]]&amp;"?text="&amp;Tabla2[[#This Row],[Mensaje]]),"")</f>
        <v>https://wa.me/56984994337?text=Hola!%0AServicio del día 27-04%0A *Cliente:* COMERCIAL E INDUSTRIAL PLASTICOS HOFFENS S.A. */ Cont: * RAMPLA*/ HR Entrega: *11:00* /Dirección: *CAMINO LONQUEN 10707 MAIPÚ</v>
      </c>
    </row>
    <row r="2716" spans="1:38" s="15" customFormat="1" ht="16.5" customHeight="1" x14ac:dyDescent="0.2">
      <c r="A2716" s="15">
        <f>ROW(A2715)</f>
        <v>2715</v>
      </c>
      <c r="B2716" s="15">
        <f>IF(J2716=J2715,B2715+1,1)</f>
        <v>10</v>
      </c>
      <c r="C2716" s="15" t="s">
        <v>94</v>
      </c>
      <c r="D2716" s="25" t="s">
        <v>39</v>
      </c>
      <c r="E2716" s="27" t="s">
        <v>4204</v>
      </c>
      <c r="F2716" s="27" t="s">
        <v>456</v>
      </c>
      <c r="G2716" s="27" t="s">
        <v>456</v>
      </c>
      <c r="H2716" s="27"/>
      <c r="I2716" s="27" t="s">
        <v>42</v>
      </c>
      <c r="J2716" s="28">
        <v>46139</v>
      </c>
      <c r="K2716" s="26">
        <v>0.45833333333333331</v>
      </c>
      <c r="L2716" s="26"/>
      <c r="M2716" s="27" t="s">
        <v>433</v>
      </c>
      <c r="N2716" s="25">
        <f>IFERROR(VLOOKUP(M2716,Data!$J$1:$K$58,2,0),"")</f>
        <v>56994354094</v>
      </c>
      <c r="O2716" s="27" t="s">
        <v>434</v>
      </c>
      <c r="P2716" s="27"/>
      <c r="Q2716" s="27" t="s">
        <v>3201</v>
      </c>
      <c r="R2716" s="27"/>
      <c r="S2716" s="27"/>
      <c r="T2716" s="27"/>
      <c r="U2716" s="28"/>
      <c r="X2716" s="27"/>
      <c r="Y2716" s="27"/>
      <c r="Z2716" s="29"/>
      <c r="AA2716" s="29">
        <v>0.47569444444444442</v>
      </c>
      <c r="AB2716" s="29">
        <v>0.54166666666666663</v>
      </c>
      <c r="AC2716" s="30">
        <v>46139</v>
      </c>
      <c r="AD2716" s="15" t="str">
        <f>IF(Tabla2[[#This Row],[HORA ENTREGA]]="DIRECTO","On time", IF(AA2716&lt;&gt;"",IF(Tabla2[[#This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16" s="15" t="str">
        <f>MID(Tabla2[[#This Row],[TIPO]],1,3)</f>
        <v>RAM</v>
      </c>
      <c r="AF27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E INDUSTRIAL PLASTICOS HOFFENS S.A. */ Cont: * RAMPLA*/ HR Entrega: *11:00* /Dirección: *CAMINO LONQUEN 10707 MAIPÚ</v>
      </c>
      <c r="AG2716" s="38" t="str">
        <f>IFERROR(HYPERLINK("https://wa.me/"&amp;Tabla2[[#This Row],[CONTACTO]]&amp;"?text="&amp;Tabla2[[#This Row],[Mensaje]],"Enviar mensaje"),"")</f>
        <v>Enviar mensaje</v>
      </c>
      <c r="AH2716" s="15" t="str">
        <f>CONCATENATE(A2716,F2716)</f>
        <v>2715RAMPLA</v>
      </c>
      <c r="AI2716" s="15" t="str">
        <f>CONCATENATE("ENT-",A2716)</f>
        <v>ENT-2715</v>
      </c>
      <c r="AJ2716" s="15" t="str">
        <f>IF(Tabla2[[#This Row],[Op]]&lt;&gt;"","ENTREGA","")</f>
        <v>ENTREGA</v>
      </c>
      <c r="AK2716" s="40" t="str">
        <f>(Tabla2[[#This Row],[FECHA ENTREGA]]&amp;Tabla2[[#This Row],[HORA ENTREGA]])</f>
        <v>461390,458333333333333</v>
      </c>
      <c r="AL2716" s="34" t="str">
        <f>IFERROR(HYPERLINK("https://wa.me/"&amp;Tabla2[[#This Row],[CONTACTO]]&amp;"?text="&amp;Tabla2[[#This Row],[Mensaje]]),"")</f>
        <v>https://wa.me/56994354094?text=Hola!%0AServicio del día 27-04%0A *Cliente:* COMERCIAL E INDUSTRIAL PLASTICOS HOFFENS S.A. */ Cont: * RAMPLA*/ HR Entrega: *11:00* /Dirección: *CAMINO LONQUEN 10707 MAIPÚ</v>
      </c>
    </row>
    <row r="2717" spans="1:38" s="15" customFormat="1" ht="16.5" customHeight="1" x14ac:dyDescent="0.2">
      <c r="A2717" s="15">
        <f>ROW(A2716)</f>
        <v>2716</v>
      </c>
      <c r="B2717" s="15">
        <f>IF(J2717=J2716,B2716+1,1)</f>
        <v>11</v>
      </c>
      <c r="C2717" s="15" t="s">
        <v>94</v>
      </c>
      <c r="D2717" s="25" t="s">
        <v>39</v>
      </c>
      <c r="E2717" s="27" t="s">
        <v>4204</v>
      </c>
      <c r="F2717" s="27" t="s">
        <v>456</v>
      </c>
      <c r="G2717" s="27" t="s">
        <v>456</v>
      </c>
      <c r="H2717" s="27"/>
      <c r="I2717" s="27" t="s">
        <v>42</v>
      </c>
      <c r="J2717" s="28">
        <v>46139</v>
      </c>
      <c r="K2717" s="26">
        <v>0.45833333333333331</v>
      </c>
      <c r="L2717" s="26"/>
      <c r="M2717" s="27" t="s">
        <v>433</v>
      </c>
      <c r="N2717" s="25">
        <f>IFERROR(VLOOKUP(M2717,Data!$J$1:$K$58,2,0),"")</f>
        <v>56994354094</v>
      </c>
      <c r="O2717" s="27" t="s">
        <v>434</v>
      </c>
      <c r="P2717" s="27"/>
      <c r="Q2717" s="27" t="s">
        <v>3201</v>
      </c>
      <c r="R2717" s="27"/>
      <c r="S2717" s="27"/>
      <c r="T2717" s="27"/>
      <c r="U2717" s="28"/>
      <c r="X2717" s="27"/>
      <c r="Y2717" s="27"/>
      <c r="Z2717" s="29"/>
      <c r="AA2717" s="29">
        <v>0.66874999999999996</v>
      </c>
      <c r="AB2717" s="29">
        <v>0.69097222222222221</v>
      </c>
      <c r="AC2717" s="30">
        <v>46139</v>
      </c>
      <c r="AD2717" s="15" t="str">
        <f>IF(Tabla2[[#This Row],[HORA ENTREGA]]="DIRECTO","On time", IF(AA2717&lt;&gt;"",IF(Tabla2[[#This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17" s="15" t="str">
        <f>MID(Tabla2[[#This Row],[TIPO]],1,3)</f>
        <v>RAM</v>
      </c>
      <c r="AF27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E INDUSTRIAL PLASTICOS HOFFENS S.A. */ Cont: * RAMPLA*/ HR Entrega: *11:00* /Dirección: *CAMINO LONQUEN 10707 MAIPÚ</v>
      </c>
      <c r="AG2717" s="38" t="str">
        <f>IFERROR(HYPERLINK("https://wa.me/"&amp;Tabla2[[#This Row],[CONTACTO]]&amp;"?text="&amp;Tabla2[[#This Row],[Mensaje]],"Enviar mensaje"),"")</f>
        <v>Enviar mensaje</v>
      </c>
      <c r="AH2717" s="15" t="str">
        <f>CONCATENATE(A2717,F2717)</f>
        <v>2716RAMPLA</v>
      </c>
      <c r="AI2717" s="15" t="str">
        <f>CONCATENATE("ENT-",A2717)</f>
        <v>ENT-2716</v>
      </c>
      <c r="AJ2717" s="15" t="str">
        <f>IF(Tabla2[[#This Row],[Op]]&lt;&gt;"","ENTREGA","")</f>
        <v>ENTREGA</v>
      </c>
      <c r="AK2717" s="40" t="str">
        <f>(Tabla2[[#This Row],[FECHA ENTREGA]]&amp;Tabla2[[#This Row],[HORA ENTREGA]])</f>
        <v>461390,458333333333333</v>
      </c>
      <c r="AL2717" s="34" t="str">
        <f>IFERROR(HYPERLINK("https://wa.me/"&amp;Tabla2[[#This Row],[CONTACTO]]&amp;"?text="&amp;Tabla2[[#This Row],[Mensaje]]),"")</f>
        <v>https://wa.me/56994354094?text=Hola!%0AServicio del día 27-04%0A *Cliente:* COMERCIAL E INDUSTRIAL PLASTICOS HOFFENS S.A. */ Cont: * RAMPLA*/ HR Entrega: *11:00* /Dirección: *CAMINO LONQUEN 10707 MAIPÚ</v>
      </c>
    </row>
    <row r="2718" spans="1:38" s="15" customFormat="1" ht="16.5" customHeight="1" x14ac:dyDescent="0.2">
      <c r="A2718" s="15">
        <f>ROW(A2717)</f>
        <v>2717</v>
      </c>
      <c r="B2718" s="15">
        <f>IF(J2718=J2717,B2717+1,1)</f>
        <v>12</v>
      </c>
      <c r="C2718" s="15" t="s">
        <v>101</v>
      </c>
      <c r="D2718" s="25" t="s">
        <v>39</v>
      </c>
      <c r="E2718" s="27">
        <v>143879</v>
      </c>
      <c r="F2718" s="27" t="s">
        <v>4222</v>
      </c>
      <c r="G2718" s="27" t="s">
        <v>41</v>
      </c>
      <c r="H2718" s="27">
        <v>13837</v>
      </c>
      <c r="I2718" s="27" t="s">
        <v>4223</v>
      </c>
      <c r="J2718" s="28">
        <v>46139</v>
      </c>
      <c r="K2718" s="26">
        <v>0.35416666666666669</v>
      </c>
      <c r="L2718" s="26"/>
      <c r="M2718" s="27" t="s">
        <v>45</v>
      </c>
      <c r="N2718" s="25">
        <f>IFERROR(VLOOKUP(M2718,Data!$J$1:$K$58,2,0),"")</f>
        <v>56950981572</v>
      </c>
      <c r="O2718" s="27" t="s">
        <v>46</v>
      </c>
      <c r="P2718" s="27"/>
      <c r="Q2718" s="27" t="s">
        <v>2112</v>
      </c>
      <c r="R2718" s="27" t="s">
        <v>74</v>
      </c>
      <c r="S2718" s="27" t="s">
        <v>3266</v>
      </c>
      <c r="T2718" s="27"/>
      <c r="U2718" s="28">
        <v>46139</v>
      </c>
      <c r="X2718" s="27"/>
      <c r="Y2718" s="27"/>
      <c r="Z2718" s="29"/>
      <c r="AA2718" s="29">
        <v>0.33888888888888891</v>
      </c>
      <c r="AB2718" s="29">
        <v>0.3923611111111111</v>
      </c>
      <c r="AC2718" s="30">
        <v>46139</v>
      </c>
      <c r="AD2718" s="15" t="str">
        <f>IF(Tabla2[[#This Row],[HORA ENTREGA]]="DIRECTO","On time", IF(AA2718&lt;&gt;"",IF(Tabla2[[#This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18" s="15" t="str">
        <f>MID(Tabla2[[#This Row],[TIPO]],1,3)</f>
        <v xml:space="preserve">40 </v>
      </c>
      <c r="AF27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PICHARA SPA */ Cont: * MSBU4222903*/ HR Entrega: *08:30* /Dirección: *Crucero Peralillo, Parcela 37, Lote 1, Lampa</v>
      </c>
      <c r="AG2718" s="38" t="str">
        <f>IFERROR(HYPERLINK("https://wa.me/"&amp;Tabla2[[#This Row],[CONTACTO]]&amp;"?text="&amp;Tabla2[[#This Row],[Mensaje]],"Enviar mensaje"),"")</f>
        <v>Enviar mensaje</v>
      </c>
      <c r="AH2718" s="15" t="str">
        <f>CONCATENATE(A2718,F2718)</f>
        <v>2717MSBU4222903</v>
      </c>
      <c r="AI2718" s="15" t="str">
        <f>CONCATENATE("ENT-",A2718)</f>
        <v>ENT-2717</v>
      </c>
      <c r="AJ2718" s="15" t="str">
        <f>IF(Tabla2[[#This Row],[Op]]&lt;&gt;"","ENTREGA","")</f>
        <v>ENTREGA</v>
      </c>
      <c r="AK2718" s="40" t="str">
        <f>(Tabla2[[#This Row],[FECHA ENTREGA]]&amp;Tabla2[[#This Row],[HORA ENTREGA]])</f>
        <v>461390,354166666666667</v>
      </c>
      <c r="AL2718" s="34" t="str">
        <f>IFERROR(HYPERLINK("https://wa.me/"&amp;Tabla2[[#This Row],[CONTACTO]]&amp;"?text="&amp;Tabla2[[#This Row],[Mensaje]]),"")</f>
        <v>https://wa.me/56950981572?text=Hola!%0AServicio del día 27-04%0A *Cliente:* COMERCIAL PICHARA SPA */ Cont: * MSBU4222903*/ HR Entrega: *08:30* /Dirección: *Crucero Peralillo, Parcela 37, Lote 1, Lampa</v>
      </c>
    </row>
    <row r="2719" spans="1:38" s="15" customFormat="1" ht="16.5" customHeight="1" x14ac:dyDescent="0.2">
      <c r="A2719" s="15">
        <f>ROW(A2718)</f>
        <v>2718</v>
      </c>
      <c r="B2719" s="15">
        <f>IF(J2719=J2718,B2718+1,1)</f>
        <v>13</v>
      </c>
      <c r="C2719" s="15" t="s">
        <v>101</v>
      </c>
      <c r="D2719" s="25" t="s">
        <v>39</v>
      </c>
      <c r="E2719" s="27">
        <v>143880</v>
      </c>
      <c r="F2719" s="27" t="s">
        <v>4224</v>
      </c>
      <c r="G2719" s="27" t="s">
        <v>64</v>
      </c>
      <c r="H2719" s="27">
        <v>3451</v>
      </c>
      <c r="I2719" s="27" t="s">
        <v>4225</v>
      </c>
      <c r="J2719" s="28">
        <v>46139</v>
      </c>
      <c r="K2719" s="26">
        <v>0.39583333333333331</v>
      </c>
      <c r="L2719" s="26" t="s">
        <v>4226</v>
      </c>
      <c r="M2719" s="27" t="s">
        <v>164</v>
      </c>
      <c r="N2719" s="25">
        <f>IFERROR(VLOOKUP(M2719,Data!$J$1:$K$58,2,0),"")</f>
        <v>56967398822</v>
      </c>
      <c r="O2719" s="27" t="s">
        <v>165</v>
      </c>
      <c r="P2719" s="27"/>
      <c r="Q2719" s="27" t="s">
        <v>2112</v>
      </c>
      <c r="R2719" s="27" t="s">
        <v>74</v>
      </c>
      <c r="S2719" s="27" t="s">
        <v>164</v>
      </c>
      <c r="T2719" s="27"/>
      <c r="U2719" s="28">
        <v>46139</v>
      </c>
      <c r="X2719" s="27"/>
      <c r="Y2719" s="27"/>
      <c r="Z2719" s="29"/>
      <c r="AA2719" s="29">
        <v>0.29166666666666669</v>
      </c>
      <c r="AB2719" s="29">
        <v>0.4236111111111111</v>
      </c>
      <c r="AC2719" s="30">
        <v>46139</v>
      </c>
      <c r="AD2719" s="15" t="str">
        <f>IF(Tabla2[[#This Row],[HORA ENTREGA]]="DIRECTO","On time", IF(AA2719&lt;&gt;"",IF(Tabla2[[#This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19" s="15" t="str">
        <f>MID(Tabla2[[#This Row],[TIPO]],1,3)</f>
        <v xml:space="preserve">20 </v>
      </c>
      <c r="AF27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PICHARA SPA */ Cont: * DRYU2439741*/ HR Entrega: *09:30* /Dirección: *Crucero Peralillo, Parcela 37, Lote 1, Lampa</v>
      </c>
      <c r="AG2719" s="38" t="str">
        <f>IFERROR(HYPERLINK("https://wa.me/"&amp;Tabla2[[#This Row],[CONTACTO]]&amp;"?text="&amp;Tabla2[[#This Row],[Mensaje]],"Enviar mensaje"),"")</f>
        <v>Enviar mensaje</v>
      </c>
      <c r="AH2719" s="15" t="str">
        <f>CONCATENATE(A2719,F2719)</f>
        <v>2718DRYU2439741</v>
      </c>
      <c r="AI2719" s="15" t="str">
        <f>CONCATENATE("ENT-",A2719)</f>
        <v>ENT-2718</v>
      </c>
      <c r="AJ2719" s="15" t="str">
        <f>IF(Tabla2[[#This Row],[Op]]&lt;&gt;"","ENTREGA","")</f>
        <v>ENTREGA</v>
      </c>
      <c r="AK2719" s="40" t="str">
        <f>(Tabla2[[#This Row],[FECHA ENTREGA]]&amp;Tabla2[[#This Row],[HORA ENTREGA]])</f>
        <v>461390,395833333333333</v>
      </c>
      <c r="AL2719" s="34" t="str">
        <f>IFERROR(HYPERLINK("https://wa.me/"&amp;Tabla2[[#This Row],[CONTACTO]]&amp;"?text="&amp;Tabla2[[#This Row],[Mensaje]]),"")</f>
        <v>https://wa.me/56967398822?text=Hola!%0AServicio del día 27-04%0A *Cliente:* COMERCIAL PICHARA SPA */ Cont: * DRYU2439741*/ HR Entrega: *09:30* /Dirección: *Crucero Peralillo, Parcela 37, Lote 1, Lampa</v>
      </c>
    </row>
    <row r="2720" spans="1:38" s="15" customFormat="1" ht="16.5" customHeight="1" x14ac:dyDescent="0.2">
      <c r="A2720" s="15">
        <f>ROW(A2719)</f>
        <v>2719</v>
      </c>
      <c r="B2720" s="15">
        <f>IF(J2720=J2719,B2719+1,1)</f>
        <v>14</v>
      </c>
      <c r="C2720" s="15" t="s">
        <v>288</v>
      </c>
      <c r="D2720" s="25" t="s">
        <v>39</v>
      </c>
      <c r="E2720" s="27">
        <v>103380</v>
      </c>
      <c r="F2720" s="27" t="s">
        <v>4227</v>
      </c>
      <c r="G2720" s="27" t="s">
        <v>54</v>
      </c>
      <c r="H2720" s="27">
        <v>19137</v>
      </c>
      <c r="I2720" s="27" t="s">
        <v>3664</v>
      </c>
      <c r="J2720" s="28">
        <v>46139</v>
      </c>
      <c r="K2720" s="26" t="s">
        <v>290</v>
      </c>
      <c r="L2720" s="26"/>
      <c r="M2720" s="27" t="s">
        <v>176</v>
      </c>
      <c r="N2720" s="25">
        <f>IFERROR(VLOOKUP(M2720,Data!$J$1:$K$58,2,0),"")</f>
        <v>56968463649</v>
      </c>
      <c r="O2720" s="27" t="s">
        <v>177</v>
      </c>
      <c r="P2720" s="27"/>
      <c r="Q2720" s="27"/>
      <c r="R2720" s="27" t="s">
        <v>1821</v>
      </c>
      <c r="S2720" s="27" t="s">
        <v>3141</v>
      </c>
      <c r="T2720" s="27"/>
      <c r="U2720" s="28">
        <v>46139</v>
      </c>
      <c r="X2720" s="27"/>
      <c r="Y2720" s="27"/>
      <c r="Z2720" s="29"/>
      <c r="AA2720" s="29">
        <v>0.46180555555555558</v>
      </c>
      <c r="AB2720" s="29">
        <v>0.61458333333333337</v>
      </c>
      <c r="AC2720" s="30">
        <v>46139</v>
      </c>
      <c r="AD2720" s="15" t="str">
        <f>IF(Tabla2[[#This Row],[HORA ENTREGA]]="DIRECTO","On time", IF(AA2720&lt;&gt;"",IF(Tabla2[[#This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0" s="15" t="str">
        <f>MID(Tabla2[[#This Row],[TIPO]],1,3)</f>
        <v xml:space="preserve">40 </v>
      </c>
      <c r="AF27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 SEA GARDEN SPA */ Cont: * HLBU9269295*/ HR Entrega: *DIRECTO* /Dirección: *</v>
      </c>
      <c r="AG2720" s="38" t="str">
        <f>IFERROR(HYPERLINK("https://wa.me/"&amp;Tabla2[[#This Row],[CONTACTO]]&amp;"?text="&amp;Tabla2[[#This Row],[Mensaje]],"Enviar mensaje"),"")</f>
        <v>Enviar mensaje</v>
      </c>
      <c r="AH2720" s="15" t="str">
        <f>CONCATENATE(A2720,F2720)</f>
        <v>2719HLBU9269295</v>
      </c>
      <c r="AI2720" s="15" t="str">
        <f>CONCATENATE("ENT-",A2720)</f>
        <v>ENT-2719</v>
      </c>
      <c r="AJ2720" s="15" t="str">
        <f>IF(Tabla2[[#This Row],[Op]]&lt;&gt;"","ENTREGA","")</f>
        <v>ENTREGA</v>
      </c>
      <c r="AK2720" s="40" t="str">
        <f>(Tabla2[[#This Row],[FECHA ENTREGA]]&amp;Tabla2[[#This Row],[HORA ENTREGA]])</f>
        <v>46139DIRECTO</v>
      </c>
      <c r="AL2720" s="34" t="str">
        <f>IFERROR(HYPERLINK("https://wa.me/"&amp;Tabla2[[#This Row],[CONTACTO]]&amp;"?text="&amp;Tabla2[[#This Row],[Mensaje]]),"")</f>
        <v>https://wa.me/56968463649?text=Hola!%0AServicio del día 27-04%0A *Cliente:* COMERCIAL SEA GARDEN SPA */ Cont: * HLBU9269295*/ HR Entrega: *DIRECTO* /Dirección: *</v>
      </c>
    </row>
    <row r="2721" spans="1:38" s="15" customFormat="1" ht="16.5" customHeight="1" x14ac:dyDescent="0.2">
      <c r="A2721" s="15">
        <f>ROW(A2720)</f>
        <v>2720</v>
      </c>
      <c r="B2721" s="15">
        <f>IF(J2721=J2720,B2720+1,1)</f>
        <v>15</v>
      </c>
      <c r="C2721" s="15" t="s">
        <v>3906</v>
      </c>
      <c r="D2721" s="25" t="s">
        <v>39</v>
      </c>
      <c r="E2721" s="27">
        <v>74608</v>
      </c>
      <c r="F2721" s="27" t="s">
        <v>4228</v>
      </c>
      <c r="G2721" s="27" t="s">
        <v>41</v>
      </c>
      <c r="H2721" s="27">
        <v>15500</v>
      </c>
      <c r="I2721" s="27" t="s">
        <v>4229</v>
      </c>
      <c r="J2721" s="28">
        <v>46139</v>
      </c>
      <c r="K2721" s="26">
        <v>0.375</v>
      </c>
      <c r="L2721" s="26"/>
      <c r="M2721" s="27" t="s">
        <v>649</v>
      </c>
      <c r="N2721" s="25">
        <f>IFERROR(VLOOKUP(M2721,Data!$J$1:$K$58,2,0),"")</f>
        <v>56939438073</v>
      </c>
      <c r="O2721" s="27" t="s">
        <v>203</v>
      </c>
      <c r="P2721" s="27"/>
      <c r="Q2721" s="27" t="s">
        <v>4230</v>
      </c>
      <c r="R2721" s="27" t="s">
        <v>280</v>
      </c>
      <c r="S2721" s="27" t="s">
        <v>3125</v>
      </c>
      <c r="T2721" s="27"/>
      <c r="U2721" s="28">
        <v>46139</v>
      </c>
      <c r="X2721" s="27"/>
      <c r="Y2721" s="27"/>
      <c r="Z2721" s="29"/>
      <c r="AA2721" s="29">
        <v>0.37638888888888888</v>
      </c>
      <c r="AB2721" s="29">
        <v>0.4861111111111111</v>
      </c>
      <c r="AC2721" s="30">
        <v>46139</v>
      </c>
      <c r="AD2721" s="15" t="str">
        <f>IF(Tabla2[[#This Row],[HORA ENTREGA]]="DIRECTO","On time", IF(AA2721&lt;&gt;"",IF(Tabla2[[#This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1" s="15" t="str">
        <f>MID(Tabla2[[#This Row],[TIPO]],1,3)</f>
        <v xml:space="preserve">40 </v>
      </c>
      <c r="AF27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COMERCIALIZADORA SWEET HOGAR SPA */ Cont: * CSNU6285744*/ HR Entrega: *09:00* /Dirección: *calle Las acacias 2469, comuna de La Pintana.</v>
      </c>
      <c r="AG2721" s="38" t="str">
        <f>IFERROR(HYPERLINK("https://wa.me/"&amp;Tabla2[[#This Row],[CONTACTO]]&amp;"?text="&amp;Tabla2[[#This Row],[Mensaje]],"Enviar mensaje"),"")</f>
        <v>Enviar mensaje</v>
      </c>
      <c r="AH2721" s="15" t="str">
        <f>CONCATENATE(A2721,F2721)</f>
        <v>2720CSNU6285744</v>
      </c>
      <c r="AI2721" s="15" t="str">
        <f>CONCATENATE("ENT-",A2721)</f>
        <v>ENT-2720</v>
      </c>
      <c r="AJ2721" s="15" t="str">
        <f>IF(Tabla2[[#This Row],[Op]]&lt;&gt;"","ENTREGA","")</f>
        <v>ENTREGA</v>
      </c>
      <c r="AK2721" s="40" t="str">
        <f>(Tabla2[[#This Row],[FECHA ENTREGA]]&amp;Tabla2[[#This Row],[HORA ENTREGA]])</f>
        <v>461390,375</v>
      </c>
      <c r="AL2721" s="34" t="str">
        <f>IFERROR(HYPERLINK("https://wa.me/"&amp;Tabla2[[#This Row],[CONTACTO]]&amp;"?text="&amp;Tabla2[[#This Row],[Mensaje]]),"")</f>
        <v>https://wa.me/56939438073?text=Hola!%0AServicio del día 27-04%0A *Cliente:* COMERCIALIZADORA SWEET HOGAR SPA */ Cont: * CSNU6285744*/ HR Entrega: *09:00* /Dirección: *calle Las acacias 2469, comuna de La Pintana.</v>
      </c>
    </row>
    <row r="2722" spans="1:38" s="15" customFormat="1" ht="16.5" customHeight="1" x14ac:dyDescent="0.2">
      <c r="A2722" s="15">
        <f>ROW(A2721)</f>
        <v>2721</v>
      </c>
      <c r="B2722" s="15">
        <f>IF(J2722=J2721,B2721+1,1)</f>
        <v>16</v>
      </c>
      <c r="C2722" s="15" t="s">
        <v>38</v>
      </c>
      <c r="D2722" s="25" t="s">
        <v>39</v>
      </c>
      <c r="E2722" s="27">
        <v>303303</v>
      </c>
      <c r="F2722" s="27" t="s">
        <v>4231</v>
      </c>
      <c r="G2722" s="27" t="s">
        <v>41</v>
      </c>
      <c r="H2722" s="27">
        <v>20500</v>
      </c>
      <c r="I2722" s="27" t="s">
        <v>42</v>
      </c>
      <c r="J2722" s="28">
        <v>46139</v>
      </c>
      <c r="K2722" s="26">
        <v>0.625</v>
      </c>
      <c r="L2722" s="26"/>
      <c r="M2722" s="27" t="s">
        <v>82</v>
      </c>
      <c r="N2722" s="25">
        <f>IFERROR(VLOOKUP(M2722,Data!$J$1:$K$58,2,0),"")</f>
        <v>56944277110</v>
      </c>
      <c r="O2722" s="27" t="s">
        <v>384</v>
      </c>
      <c r="P2722" s="27"/>
      <c r="Q2722" s="27" t="s">
        <v>401</v>
      </c>
      <c r="R2722" s="27" t="s">
        <v>183</v>
      </c>
      <c r="S2722" s="27" t="s">
        <v>971</v>
      </c>
      <c r="T2722" s="27"/>
      <c r="U2722" s="28">
        <v>46140</v>
      </c>
      <c r="X2722" s="27"/>
      <c r="Y2722" s="27"/>
      <c r="Z2722" s="29"/>
      <c r="AA2722" s="29">
        <v>0.58333333333333337</v>
      </c>
      <c r="AB2722" s="29">
        <v>0.81944444444444442</v>
      </c>
      <c r="AC2722" s="30">
        <v>46139</v>
      </c>
      <c r="AD2722" s="15" t="str">
        <f>IF(Tabla2[[#This Row],[HORA ENTREGA]]="DIRECTO","On time", IF(AA2722&lt;&gt;"",IF(Tabla2[[#This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2" s="15" t="str">
        <f>MID(Tabla2[[#This Row],[TIPO]],1,3)</f>
        <v xml:space="preserve">40 </v>
      </c>
      <c r="AF27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EL CONTAINER SPA */ Cont: * WHSU6017202*/ HR Entrega: *15:00* /Dirección: *SAN IGNACIO 951, QUILICURA</v>
      </c>
      <c r="AG2722" s="38" t="str">
        <f>IFERROR(HYPERLINK("https://wa.me/"&amp;Tabla2[[#This Row],[CONTACTO]]&amp;"?text="&amp;Tabla2[[#This Row],[Mensaje]],"Enviar mensaje"),"")</f>
        <v>Enviar mensaje</v>
      </c>
      <c r="AH2722" s="15" t="str">
        <f>CONCATENATE(A2722,F2722)</f>
        <v>2721WHSU6017202</v>
      </c>
      <c r="AI2722" s="15" t="str">
        <f>CONCATENATE("ENT-",A2722)</f>
        <v>ENT-2721</v>
      </c>
      <c r="AJ2722" s="15" t="str">
        <f>IF(Tabla2[[#This Row],[Op]]&lt;&gt;"","ENTREGA","")</f>
        <v>ENTREGA</v>
      </c>
      <c r="AK2722" s="40" t="str">
        <f>(Tabla2[[#This Row],[FECHA ENTREGA]]&amp;Tabla2[[#This Row],[HORA ENTREGA]])</f>
        <v>461390,625</v>
      </c>
      <c r="AL2722" s="34" t="str">
        <f>IFERROR(HYPERLINK("https://wa.me/"&amp;Tabla2[[#This Row],[CONTACTO]]&amp;"?text="&amp;Tabla2[[#This Row],[Mensaje]]),"")</f>
        <v>https://wa.me/56944277110?text=Hola!%0AServicio del día 27-04%0A *Cliente:* EL CONTAINER SPA */ Cont: * WHSU6017202*/ HR Entrega: *15:00* /Dirección: *SAN IGNACIO 951, QUILICURA</v>
      </c>
    </row>
    <row r="2723" spans="1:38" s="15" customFormat="1" ht="16.5" customHeight="1" x14ac:dyDescent="0.2">
      <c r="A2723" s="15">
        <f>ROW(A2722)</f>
        <v>2722</v>
      </c>
      <c r="B2723" s="15">
        <f>IF(J2723=J2722,B2722+1,1)</f>
        <v>17</v>
      </c>
      <c r="C2723" s="15" t="s">
        <v>114</v>
      </c>
      <c r="D2723" s="25" t="s">
        <v>39</v>
      </c>
      <c r="E2723" s="27">
        <v>302334</v>
      </c>
      <c r="F2723" s="27" t="s">
        <v>4232</v>
      </c>
      <c r="G2723" s="27" t="s">
        <v>41</v>
      </c>
      <c r="H2723" s="27">
        <v>13264</v>
      </c>
      <c r="I2723" s="27" t="s">
        <v>42</v>
      </c>
      <c r="J2723" s="28">
        <v>46139</v>
      </c>
      <c r="K2723" s="26">
        <v>0.35416666666666669</v>
      </c>
      <c r="L2723" s="26"/>
      <c r="M2723" s="27" t="s">
        <v>199</v>
      </c>
      <c r="N2723" s="25">
        <f>IFERROR(VLOOKUP(M2723,Data!$J$1:$K$58,2,0),"")</f>
        <v>56975315726</v>
      </c>
      <c r="O2723" s="27" t="s">
        <v>200</v>
      </c>
      <c r="P2723" s="27"/>
      <c r="Q2723" s="27" t="s">
        <v>4233</v>
      </c>
      <c r="R2723" s="27" t="s">
        <v>1593</v>
      </c>
      <c r="S2723" s="27" t="s">
        <v>3345</v>
      </c>
      <c r="T2723" s="27"/>
      <c r="U2723" s="28">
        <v>46139</v>
      </c>
      <c r="X2723" s="27"/>
      <c r="Y2723" s="27"/>
      <c r="Z2723" s="29"/>
      <c r="AA2723" s="29">
        <v>0.3263888888888889</v>
      </c>
      <c r="AB2723" s="29">
        <v>0.49305555555555558</v>
      </c>
      <c r="AC2723" s="30">
        <v>46139</v>
      </c>
      <c r="AD2723" s="15" t="str">
        <f>IF(Tabla2[[#This Row],[HORA ENTREGA]]="DIRECTO","On time", IF(AA2723&lt;&gt;"",IF(Tabla2[[#This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3" s="15" t="str">
        <f>MID(Tabla2[[#This Row],[TIPO]],1,3)</f>
        <v xml:space="preserve">40 </v>
      </c>
      <c r="AF27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FLEX EQUIPOS DE DESCANSO CHILE */ Cont: * TGHU9436610*/ HR Entrega: *08:30* /Dirección: *(José Joaquín Prieto 9001, Lo Espejo</v>
      </c>
      <c r="AG2723" s="38" t="str">
        <f>IFERROR(HYPERLINK("https://wa.me/"&amp;Tabla2[[#This Row],[CONTACTO]]&amp;"?text="&amp;Tabla2[[#This Row],[Mensaje]],"Enviar mensaje"),"")</f>
        <v>Enviar mensaje</v>
      </c>
      <c r="AH2723" s="15" t="str">
        <f>CONCATENATE(A2723,F2723)</f>
        <v>2722TGHU9436610</v>
      </c>
      <c r="AI2723" s="15" t="str">
        <f>CONCATENATE("ENT-",A2723)</f>
        <v>ENT-2722</v>
      </c>
      <c r="AJ2723" s="15" t="str">
        <f>IF(Tabla2[[#This Row],[Op]]&lt;&gt;"","ENTREGA","")</f>
        <v>ENTREGA</v>
      </c>
      <c r="AK2723" s="40" t="str">
        <f>(Tabla2[[#This Row],[FECHA ENTREGA]]&amp;Tabla2[[#This Row],[HORA ENTREGA]])</f>
        <v>461390,354166666666667</v>
      </c>
      <c r="AL2723" s="34" t="str">
        <f>IFERROR(HYPERLINK("https://wa.me/"&amp;Tabla2[[#This Row],[CONTACTO]]&amp;"?text="&amp;Tabla2[[#This Row],[Mensaje]]),"")</f>
        <v>https://wa.me/56975315726?text=Hola!%0AServicio del día 27-04%0A *Cliente:* FLEX EQUIPOS DE DESCANSO CHILE */ Cont: * TGHU9436610*/ HR Entrega: *08:30* /Dirección: *(José Joaquín Prieto 9001, Lo Espejo</v>
      </c>
    </row>
    <row r="2724" spans="1:38" s="15" customFormat="1" ht="16.5" customHeight="1" x14ac:dyDescent="0.2">
      <c r="A2724" s="15">
        <f>ROW(A2723)</f>
        <v>2723</v>
      </c>
      <c r="B2724" s="15">
        <f>IF(J2724=J2723,B2723+1,1)</f>
        <v>18</v>
      </c>
      <c r="C2724" s="15" t="s">
        <v>302</v>
      </c>
      <c r="D2724" s="25" t="s">
        <v>39</v>
      </c>
      <c r="E2724" s="27">
        <v>1202166</v>
      </c>
      <c r="F2724" s="27" t="s">
        <v>4234</v>
      </c>
      <c r="G2724" s="27" t="s">
        <v>41</v>
      </c>
      <c r="H2724" s="27">
        <v>16672</v>
      </c>
      <c r="I2724" s="27" t="s">
        <v>42</v>
      </c>
      <c r="J2724" s="28">
        <v>46139</v>
      </c>
      <c r="K2724" s="26">
        <v>0.33333333333333331</v>
      </c>
      <c r="L2724" s="26" t="s">
        <v>4214</v>
      </c>
      <c r="M2724" s="27" t="s">
        <v>347</v>
      </c>
      <c r="N2724" s="25">
        <f>IFERROR(VLOOKUP(M2724,Data!$J$1:$K$58,2,0),"")</f>
        <v>56976511010</v>
      </c>
      <c r="O2724" s="27" t="s">
        <v>159</v>
      </c>
      <c r="P2724" s="27"/>
      <c r="Q2724" s="27" t="s">
        <v>4235</v>
      </c>
      <c r="R2724" s="27" t="s">
        <v>69</v>
      </c>
      <c r="S2724" s="27" t="s">
        <v>3101</v>
      </c>
      <c r="T2724" s="27"/>
      <c r="U2724" s="28">
        <v>46139</v>
      </c>
      <c r="X2724" s="27"/>
      <c r="Y2724" s="27"/>
      <c r="Z2724" s="29"/>
      <c r="AA2724" s="29">
        <v>0.55972222222222223</v>
      </c>
      <c r="AB2724" s="29">
        <v>0.62152777777777779</v>
      </c>
      <c r="AC2724" s="30">
        <v>46139</v>
      </c>
      <c r="AD2724" s="15" t="str">
        <f>IF(Tabla2[[#This Row],[HORA ENTREGA]]="DIRECTO","On time", IF(AA2724&lt;&gt;"",IF(Tabla2[[#This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24" s="15" t="str">
        <f>MID(Tabla2[[#This Row],[TIPO]],1,3)</f>
        <v xml:space="preserve">40 </v>
      </c>
      <c r="AF27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GRAYSON GROUP  */ Cont: * FANU1283093*/ HR Entrega: *08:00* /Dirección: *Av. Presidente Eduardo Frei Montalva 7050, Bodega 5, Quilicura</v>
      </c>
      <c r="AG2724" s="38" t="str">
        <f>IFERROR(HYPERLINK("https://wa.me/"&amp;Tabla2[[#This Row],[CONTACTO]]&amp;"?text="&amp;Tabla2[[#This Row],[Mensaje]],"Enviar mensaje"),"")</f>
        <v>Enviar mensaje</v>
      </c>
      <c r="AH2724" s="15" t="str">
        <f>CONCATENATE(A2724,F2724)</f>
        <v>2723FANU1283093</v>
      </c>
      <c r="AI2724" s="15" t="str">
        <f>CONCATENATE("ENT-",A2724)</f>
        <v>ENT-2723</v>
      </c>
      <c r="AJ2724" s="15" t="str">
        <f>IF(Tabla2[[#This Row],[Op]]&lt;&gt;"","ENTREGA","")</f>
        <v>ENTREGA</v>
      </c>
      <c r="AK2724" s="40" t="str">
        <f>(Tabla2[[#This Row],[FECHA ENTREGA]]&amp;Tabla2[[#This Row],[HORA ENTREGA]])</f>
        <v>461390,333333333333333</v>
      </c>
      <c r="AL2724" s="34" t="str">
        <f>IFERROR(HYPERLINK("https://wa.me/"&amp;Tabla2[[#This Row],[CONTACTO]]&amp;"?text="&amp;Tabla2[[#This Row],[Mensaje]]),"")</f>
        <v>https://wa.me/56976511010?text=Hola!%0AServicio del día 27-04%0A *Cliente:* GRAYSON GROUP  */ Cont: * FANU1283093*/ HR Entrega: *08:00* /Dirección: *Av. Presidente Eduardo Frei Montalva 7050, Bodega 5, Quilicura</v>
      </c>
    </row>
    <row r="2725" spans="1:38" s="15" customFormat="1" ht="16.5" customHeight="1" x14ac:dyDescent="0.2">
      <c r="A2725" s="15">
        <f>ROW(A2724)</f>
        <v>2724</v>
      </c>
      <c r="B2725" s="15">
        <f>IF(J2725=J2724,B2724+1,1)</f>
        <v>19</v>
      </c>
      <c r="C2725" s="15" t="s">
        <v>302</v>
      </c>
      <c r="D2725" s="25" t="s">
        <v>39</v>
      </c>
      <c r="E2725" s="27">
        <v>1201998</v>
      </c>
      <c r="F2725" s="27" t="s">
        <v>4236</v>
      </c>
      <c r="G2725" s="27" t="s">
        <v>41</v>
      </c>
      <c r="H2725" s="27">
        <v>21456</v>
      </c>
      <c r="I2725" s="27" t="s">
        <v>4237</v>
      </c>
      <c r="J2725" s="28">
        <v>46139</v>
      </c>
      <c r="K2725" s="26">
        <v>0.39583333333333331</v>
      </c>
      <c r="L2725" s="26" t="s">
        <v>2470</v>
      </c>
      <c r="M2725" s="27" t="s">
        <v>55</v>
      </c>
      <c r="N2725" s="25">
        <f>IFERROR(VLOOKUP(M2725,Data!$J$1:$K$58,2,0),"")</f>
        <v>56992164782</v>
      </c>
      <c r="O2725" s="27" t="s">
        <v>56</v>
      </c>
      <c r="P2725" s="27"/>
      <c r="Q2725" s="27" t="s">
        <v>4235</v>
      </c>
      <c r="R2725" s="27" t="s">
        <v>3917</v>
      </c>
      <c r="S2725" s="27" t="s">
        <v>55</v>
      </c>
      <c r="T2725" s="27"/>
      <c r="U2725" s="28">
        <v>46139</v>
      </c>
      <c r="X2725" s="27"/>
      <c r="Y2725" s="27"/>
      <c r="Z2725" s="29"/>
      <c r="AA2725" s="29">
        <v>0.37916666666666665</v>
      </c>
      <c r="AB2725" s="29">
        <v>0.42708333333333331</v>
      </c>
      <c r="AC2725" s="30">
        <v>46139</v>
      </c>
      <c r="AD2725" s="15" t="str">
        <f>IF(Tabla2[[#This Row],[HORA ENTREGA]]="DIRECTO","On time", IF(AA2725&lt;&gt;"",IF(Tabla2[[#This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5" s="15" t="str">
        <f>MID(Tabla2[[#This Row],[TIPO]],1,3)</f>
        <v xml:space="preserve">40 </v>
      </c>
      <c r="AF27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GRAYSON GROUP  */ Cont: * UACU6028743*/ HR Entrega: *09:30* /Dirección: *Av. Presidente Eduardo Frei Montalva 7050, Bodega 5, Quilicura</v>
      </c>
      <c r="AG2725" s="38" t="str">
        <f>IFERROR(HYPERLINK("https://wa.me/"&amp;Tabla2[[#This Row],[CONTACTO]]&amp;"?text="&amp;Tabla2[[#This Row],[Mensaje]],"Enviar mensaje"),"")</f>
        <v>Enviar mensaje</v>
      </c>
      <c r="AH2725" s="15" t="str">
        <f>CONCATENATE(A2725,F2725)</f>
        <v>2724UACU6028743</v>
      </c>
      <c r="AI2725" s="15" t="str">
        <f>CONCATENATE("ENT-",A2725)</f>
        <v>ENT-2724</v>
      </c>
      <c r="AJ2725" s="15" t="str">
        <f>IF(Tabla2[[#This Row],[Op]]&lt;&gt;"","ENTREGA","")</f>
        <v>ENTREGA</v>
      </c>
      <c r="AK2725" s="40" t="str">
        <f>(Tabla2[[#This Row],[FECHA ENTREGA]]&amp;Tabla2[[#This Row],[HORA ENTREGA]])</f>
        <v>461390,395833333333333</v>
      </c>
      <c r="AL2725" s="34" t="str">
        <f>IFERROR(HYPERLINK("https://wa.me/"&amp;Tabla2[[#This Row],[CONTACTO]]&amp;"?text="&amp;Tabla2[[#This Row],[Mensaje]]),"")</f>
        <v>https://wa.me/56992164782?text=Hola!%0AServicio del día 27-04%0A *Cliente:* GRAYSON GROUP  */ Cont: * UACU6028743*/ HR Entrega: *09:30* /Dirección: *Av. Presidente Eduardo Frei Montalva 7050, Bodega 5, Quilicura</v>
      </c>
    </row>
    <row r="2726" spans="1:38" s="15" customFormat="1" ht="16.5" customHeight="1" x14ac:dyDescent="0.2">
      <c r="A2726" s="15">
        <f>ROW(A2725)</f>
        <v>2725</v>
      </c>
      <c r="B2726" s="15">
        <f>IF(J2726=J2725,B2725+1,1)</f>
        <v>20</v>
      </c>
      <c r="C2726" s="15" t="s">
        <v>302</v>
      </c>
      <c r="D2726" s="25" t="s">
        <v>39</v>
      </c>
      <c r="E2726" s="27">
        <v>1201998</v>
      </c>
      <c r="F2726" s="27" t="s">
        <v>4238</v>
      </c>
      <c r="G2726" s="27" t="s">
        <v>41</v>
      </c>
      <c r="H2726" s="27">
        <v>19385</v>
      </c>
      <c r="I2726" s="27" t="s">
        <v>4239</v>
      </c>
      <c r="J2726" s="28">
        <v>46139</v>
      </c>
      <c r="K2726" s="26" t="s">
        <v>290</v>
      </c>
      <c r="L2726" s="26"/>
      <c r="M2726" s="27" t="s">
        <v>366</v>
      </c>
      <c r="N2726" s="25">
        <f>IFERROR(VLOOKUP(M2726,Data!$J$1:$K$58,2,0),"")</f>
        <v>56967386251</v>
      </c>
      <c r="O2726" s="27" t="s">
        <v>4240</v>
      </c>
      <c r="P2726" s="27"/>
      <c r="Q2726" s="27" t="s">
        <v>4241</v>
      </c>
      <c r="R2726" s="27"/>
      <c r="S2726" s="27"/>
      <c r="T2726" s="27"/>
      <c r="U2726" s="28"/>
      <c r="X2726" s="27"/>
      <c r="Y2726" s="27"/>
      <c r="Z2726" s="29"/>
      <c r="AA2726" s="29">
        <v>0.67152777777777772</v>
      </c>
      <c r="AB2726" s="29">
        <v>0.70486111111111116</v>
      </c>
      <c r="AC2726" s="30">
        <v>46139</v>
      </c>
      <c r="AD2726" s="15" t="str">
        <f>IF(Tabla2[[#This Row],[HORA ENTREGA]]="DIRECTO","On time", IF(AA2726&lt;&gt;"",IF(Tabla2[[#This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6" s="15" t="str">
        <f>MID(Tabla2[[#This Row],[TIPO]],1,3)</f>
        <v xml:space="preserve">40 </v>
      </c>
      <c r="AF27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GRAYSON GROUP  */ Cont: * HLXU8089193*/ HR Entrega: *DIRECTO* /Dirección: *Av. Presidente Eduardo Frei Montalva 7050, Bodega 5, 8700489, Quilicura, Santiago, Chile</v>
      </c>
      <c r="AG2726" s="38" t="str">
        <f>IFERROR(HYPERLINK("https://wa.me/"&amp;Tabla2[[#This Row],[CONTACTO]]&amp;"?text="&amp;Tabla2[[#This Row],[Mensaje]],"Enviar mensaje"),"")</f>
        <v>Enviar mensaje</v>
      </c>
      <c r="AH2726" s="15" t="str">
        <f>CONCATENATE(A2726,F2726)</f>
        <v>2725HLXU8089193</v>
      </c>
      <c r="AI2726" s="15" t="str">
        <f>CONCATENATE("ENT-",A2726)</f>
        <v>ENT-2725</v>
      </c>
      <c r="AJ2726" s="15" t="str">
        <f>IF(Tabla2[[#This Row],[Op]]&lt;&gt;"","ENTREGA","")</f>
        <v>ENTREGA</v>
      </c>
      <c r="AK2726" s="40" t="str">
        <f>(Tabla2[[#This Row],[FECHA ENTREGA]]&amp;Tabla2[[#This Row],[HORA ENTREGA]])</f>
        <v>46139DIRECTO</v>
      </c>
      <c r="AL2726" s="34" t="str">
        <f>IFERROR(HYPERLINK("https://wa.me/"&amp;Tabla2[[#This Row],[CONTACTO]]&amp;"?text="&amp;Tabla2[[#This Row],[Mensaje]]),"")</f>
        <v>https://wa.me/56967386251?text=Hola!%0AServicio del día 27-04%0A *Cliente:* GRAYSON GROUP  */ Cont: * HLXU8089193*/ HR Entrega: *DIRECTO* /Dirección: *Av. Presidente Eduardo Frei Montalva 7050, Bodega 5, 8700489, Quilicura, Santiago, Chile</v>
      </c>
    </row>
    <row r="2727" spans="1:38" s="15" customFormat="1" ht="16.5" customHeight="1" x14ac:dyDescent="0.2">
      <c r="A2727" s="15">
        <f>ROW(A2726)</f>
        <v>2726</v>
      </c>
      <c r="B2727" s="15">
        <f>IF(J2727=J2726,B2726+1,1)</f>
        <v>21</v>
      </c>
      <c r="C2727" s="15" t="s">
        <v>302</v>
      </c>
      <c r="D2727" s="25" t="s">
        <v>39</v>
      </c>
      <c r="E2727" s="27">
        <v>1202166</v>
      </c>
      <c r="F2727" s="27" t="s">
        <v>4242</v>
      </c>
      <c r="G2727" s="27" t="s">
        <v>41</v>
      </c>
      <c r="H2727" s="27">
        <v>18606</v>
      </c>
      <c r="I2727" s="27" t="s">
        <v>4239</v>
      </c>
      <c r="J2727" s="28">
        <v>46139</v>
      </c>
      <c r="K2727" s="26" t="s">
        <v>290</v>
      </c>
      <c r="L2727" s="26"/>
      <c r="M2727" s="27"/>
      <c r="N2727" s="25" t="str">
        <f>IFERROR(VLOOKUP(M2727,Data!$J$1:$K$58,2,0),"")</f>
        <v/>
      </c>
      <c r="O2727" s="27"/>
      <c r="P2727" s="27"/>
      <c r="Q2727" s="27" t="s">
        <v>4241</v>
      </c>
      <c r="R2727" s="27" t="s">
        <v>1821</v>
      </c>
      <c r="S2727" s="27" t="s">
        <v>3115</v>
      </c>
      <c r="T2727" s="27"/>
      <c r="U2727" s="28">
        <v>46139</v>
      </c>
      <c r="X2727" s="27"/>
      <c r="Y2727" s="27"/>
      <c r="Z2727" s="29"/>
      <c r="AA2727" s="29">
        <v>0.55625000000000002</v>
      </c>
      <c r="AB2727" s="29">
        <v>0.60069444444444442</v>
      </c>
      <c r="AC2727" s="30">
        <v>46139</v>
      </c>
      <c r="AD2727" s="15" t="str">
        <f>IF(Tabla2[[#This Row],[HORA ENTREGA]]="DIRECTO","On time", IF(AA2727&lt;&gt;"",IF(Tabla2[[#This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7" s="15" t="str">
        <f>MID(Tabla2[[#This Row],[TIPO]],1,3)</f>
        <v xml:space="preserve">40 </v>
      </c>
      <c r="AF27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GRAYSON GROUP  */ Cont: * UETU5436679*/ HR Entrega: *DIRECTO* /Dirección: *Av. Presidente Eduardo Frei Montalva 7050, Bodega 5, 8700489, Quilicura, Santiago, Chile</v>
      </c>
      <c r="AG2727" s="38" t="str">
        <f>IFERROR(HYPERLINK("https://wa.me/"&amp;Tabla2[[#This Row],[CONTACTO]]&amp;"?text="&amp;Tabla2[[#This Row],[Mensaje]],"Enviar mensaje"),"")</f>
        <v>Enviar mensaje</v>
      </c>
      <c r="AH2727" s="15" t="str">
        <f>CONCATENATE(A2727,F2727)</f>
        <v>2726UETU5436679</v>
      </c>
      <c r="AI2727" s="15" t="str">
        <f>CONCATENATE("ENT-",A2727)</f>
        <v>ENT-2726</v>
      </c>
      <c r="AJ2727" s="15" t="str">
        <f>IF(Tabla2[[#This Row],[Op]]&lt;&gt;"","ENTREGA","")</f>
        <v>ENTREGA</v>
      </c>
      <c r="AK2727" s="40" t="str">
        <f>(Tabla2[[#This Row],[FECHA ENTREGA]]&amp;Tabla2[[#This Row],[HORA ENTREGA]])</f>
        <v>46139DIRECTO</v>
      </c>
      <c r="AL2727" s="34" t="str">
        <f>IFERROR(HYPERLINK("https://wa.me/"&amp;Tabla2[[#This Row],[CONTACTO]]&amp;"?text="&amp;Tabla2[[#This Row],[Mensaje]]),"")</f>
        <v>https://wa.me/?text=Hola!%0AServicio del día 27-04%0A *Cliente:* GRAYSON GROUP  */ Cont: * UETU5436679*/ HR Entrega: *DIRECTO* /Dirección: *Av. Presidente Eduardo Frei Montalva 7050, Bodega 5, 8700489, Quilicura, Santiago, Chile</v>
      </c>
    </row>
    <row r="2728" spans="1:38" s="15" customFormat="1" ht="16.5" customHeight="1" x14ac:dyDescent="0.2">
      <c r="A2728" s="15">
        <f>ROW(A2727)</f>
        <v>2727</v>
      </c>
      <c r="B2728" s="15">
        <f>IF(J2728=J2727,B2727+1,1)</f>
        <v>22</v>
      </c>
      <c r="C2728" s="15" t="s">
        <v>483</v>
      </c>
      <c r="D2728" s="25" t="s">
        <v>39</v>
      </c>
      <c r="E2728" s="27">
        <v>1290500</v>
      </c>
      <c r="F2728" s="27" t="s">
        <v>4243</v>
      </c>
      <c r="G2728" s="27" t="s">
        <v>54</v>
      </c>
      <c r="H2728" s="27">
        <v>13140</v>
      </c>
      <c r="I2728" s="27" t="s">
        <v>4244</v>
      </c>
      <c r="J2728" s="28">
        <v>46139</v>
      </c>
      <c r="K2728" s="26">
        <v>0.35416666666666669</v>
      </c>
      <c r="L2728" s="26"/>
      <c r="M2728" s="27" t="s">
        <v>158</v>
      </c>
      <c r="N2728" s="25">
        <f>IFERROR(VLOOKUP(M2728,Data!$J$1:$K$58,2,0),"")</f>
        <v>56931745801</v>
      </c>
      <c r="O2728" s="27" t="s">
        <v>370</v>
      </c>
      <c r="P2728" s="27"/>
      <c r="Q2728" s="27" t="s">
        <v>1920</v>
      </c>
      <c r="R2728" s="27" t="s">
        <v>280</v>
      </c>
      <c r="S2728" s="27" t="s">
        <v>158</v>
      </c>
      <c r="T2728" s="27"/>
      <c r="U2728" s="28">
        <v>46139</v>
      </c>
      <c r="X2728" s="27"/>
      <c r="Y2728" s="27"/>
      <c r="Z2728" s="29"/>
      <c r="AA2728" s="29">
        <v>0.2986111111111111</v>
      </c>
      <c r="AB2728" s="29">
        <v>0.38333333333333336</v>
      </c>
      <c r="AC2728" s="30">
        <v>46139</v>
      </c>
      <c r="AD2728" s="15" t="str">
        <f>IF(Tabla2[[#This Row],[HORA ENTREGA]]="DIRECTO","On time", IF(AA2728&lt;&gt;"",IF(Tabla2[[#This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8" s="15" t="str">
        <f>MID(Tabla2[[#This Row],[TIPO]],1,3)</f>
        <v xml:space="preserve">40 </v>
      </c>
      <c r="AF27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27-04%0A *Cliente:* IDEAL S A */ Cont: * OTPU6343482*/ HR Entrega: *08:30* /Dirección: *bodega Agunsa, dirección La montaña 1550, Quilicura </v>
      </c>
      <c r="AG2728" s="38" t="str">
        <f>IFERROR(HYPERLINK("https://wa.me/"&amp;Tabla2[[#This Row],[CONTACTO]]&amp;"?text="&amp;Tabla2[[#This Row],[Mensaje]],"Enviar mensaje"),"")</f>
        <v>Enviar mensaje</v>
      </c>
      <c r="AH2728" s="15" t="str">
        <f>CONCATENATE(A2728,F2728)</f>
        <v>2727OTPU6343482</v>
      </c>
      <c r="AI2728" s="15" t="str">
        <f>CONCATENATE("ENT-",A2728)</f>
        <v>ENT-2727</v>
      </c>
      <c r="AJ2728" s="15" t="str">
        <f>IF(Tabla2[[#This Row],[Op]]&lt;&gt;"","ENTREGA","")</f>
        <v>ENTREGA</v>
      </c>
      <c r="AK2728" s="40" t="str">
        <f>(Tabla2[[#This Row],[FECHA ENTREGA]]&amp;Tabla2[[#This Row],[HORA ENTREGA]])</f>
        <v>461390,354166666666667</v>
      </c>
      <c r="AL2728" s="34" t="str">
        <f>IFERROR(HYPERLINK("https://wa.me/"&amp;Tabla2[[#This Row],[CONTACTO]]&amp;"?text="&amp;Tabla2[[#This Row],[Mensaje]]),"")</f>
        <v xml:space="preserve">https://wa.me/56931745801?text=Hola!%0AServicio del día 27-04%0A *Cliente:* IDEAL S A */ Cont: * OTPU6343482*/ HR Entrega: *08:30* /Dirección: *bodega Agunsa, dirección La montaña 1550, Quilicura </v>
      </c>
    </row>
    <row r="2729" spans="1:38" s="15" customFormat="1" ht="16.5" customHeight="1" x14ac:dyDescent="0.2">
      <c r="A2729" s="15">
        <f>ROW(A2728)</f>
        <v>2728</v>
      </c>
      <c r="B2729" s="15">
        <f>IF(J2729=J2728,B2728+1,1)</f>
        <v>23</v>
      </c>
      <c r="C2729" s="15" t="s">
        <v>955</v>
      </c>
      <c r="D2729" s="25" t="s">
        <v>39</v>
      </c>
      <c r="E2729" s="27">
        <v>304387</v>
      </c>
      <c r="F2729" s="27" t="s">
        <v>4245</v>
      </c>
      <c r="G2729" s="27" t="s">
        <v>294</v>
      </c>
      <c r="H2729" s="27">
        <v>24000</v>
      </c>
      <c r="I2729" s="27" t="s">
        <v>4246</v>
      </c>
      <c r="J2729" s="28">
        <v>46139</v>
      </c>
      <c r="K2729" s="26">
        <v>0.41666666666666669</v>
      </c>
      <c r="L2729" s="26"/>
      <c r="M2729" s="27" t="s">
        <v>221</v>
      </c>
      <c r="N2729" s="25">
        <f>IFERROR(VLOOKUP(M2729,Data!$J$1:$K$58,2,0),"")</f>
        <v>56965378427</v>
      </c>
      <c r="O2729" s="27" t="s">
        <v>222</v>
      </c>
      <c r="P2729" s="27"/>
      <c r="Q2729" s="27" t="s">
        <v>4247</v>
      </c>
      <c r="R2729" s="27" t="s">
        <v>218</v>
      </c>
      <c r="S2729" s="27" t="s">
        <v>3177</v>
      </c>
      <c r="T2729" s="27"/>
      <c r="U2729" s="28">
        <v>46139</v>
      </c>
      <c r="X2729" s="27"/>
      <c r="Y2729" s="27"/>
      <c r="Z2729" s="29"/>
      <c r="AA2729" s="29">
        <v>0.38055555555555554</v>
      </c>
      <c r="AB2729" s="29">
        <v>0.56944444444444442</v>
      </c>
      <c r="AC2729" s="30">
        <v>46139</v>
      </c>
      <c r="AD2729" s="15" t="str">
        <f>IF(Tabla2[[#This Row],[HORA ENTREGA]]="DIRECTO","On time", IF(AA2729&lt;&gt;"",IF(Tabla2[[#This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29" s="15" t="str">
        <f>MID(Tabla2[[#This Row],[TIPO]],1,3)</f>
        <v xml:space="preserve">40 </v>
      </c>
      <c r="AF27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IMER CHILE */ Cont: * MAEU4084054*/ HR Entrega: *10:00* /Dirección: *Barron Vieyra 10-A, Colina</v>
      </c>
      <c r="AG2729" s="38" t="str">
        <f>IFERROR(HYPERLINK("https://wa.me/"&amp;Tabla2[[#This Row],[CONTACTO]]&amp;"?text="&amp;Tabla2[[#This Row],[Mensaje]],"Enviar mensaje"),"")</f>
        <v>Enviar mensaje</v>
      </c>
      <c r="AH2729" s="15" t="str">
        <f>CONCATENATE(A2729,F2729)</f>
        <v>2728MAEU4084054</v>
      </c>
      <c r="AI2729" s="15" t="str">
        <f>CONCATENATE("ENT-",A2729)</f>
        <v>ENT-2728</v>
      </c>
      <c r="AJ2729" s="15" t="str">
        <f>IF(Tabla2[[#This Row],[Op]]&lt;&gt;"","ENTREGA","")</f>
        <v>ENTREGA</v>
      </c>
      <c r="AK2729" s="40" t="str">
        <f>(Tabla2[[#This Row],[FECHA ENTREGA]]&amp;Tabla2[[#This Row],[HORA ENTREGA]])</f>
        <v>461390,416666666666667</v>
      </c>
      <c r="AL2729" s="34" t="str">
        <f>IFERROR(HYPERLINK("https://wa.me/"&amp;Tabla2[[#This Row],[CONTACTO]]&amp;"?text="&amp;Tabla2[[#This Row],[Mensaje]]),"")</f>
        <v>https://wa.me/56965378427?text=Hola!%0AServicio del día 27-04%0A *Cliente:* IMER CHILE */ Cont: * MAEU4084054*/ HR Entrega: *10:00* /Dirección: *Barron Vieyra 10-A, Colina</v>
      </c>
    </row>
    <row r="2730" spans="1:38" s="15" customFormat="1" ht="16.5" customHeight="1" x14ac:dyDescent="0.2">
      <c r="A2730" s="15">
        <f>ROW(A2729)</f>
        <v>2729</v>
      </c>
      <c r="B2730" s="15">
        <f>IF(J2730=J2729,B2729+1,1)</f>
        <v>24</v>
      </c>
      <c r="C2730" s="15" t="s">
        <v>178</v>
      </c>
      <c r="D2730" s="25" t="s">
        <v>39</v>
      </c>
      <c r="E2730" s="27">
        <v>883470</v>
      </c>
      <c r="F2730" s="27" t="s">
        <v>4248</v>
      </c>
      <c r="G2730" s="27" t="s">
        <v>41</v>
      </c>
      <c r="H2730" s="27">
        <v>28923</v>
      </c>
      <c r="I2730" s="27" t="s">
        <v>42</v>
      </c>
      <c r="J2730" s="28">
        <v>46139</v>
      </c>
      <c r="K2730" s="26">
        <v>0.33333333333333331</v>
      </c>
      <c r="L2730" s="26"/>
      <c r="M2730" s="27" t="s">
        <v>51</v>
      </c>
      <c r="N2730" s="25">
        <f>IFERROR(VLOOKUP(M2730,Data!$J$1:$K$58,2,0),"")</f>
        <v>56967256951</v>
      </c>
      <c r="O2730" s="27" t="s">
        <v>52</v>
      </c>
      <c r="P2730" s="27"/>
      <c r="Q2730" s="27" t="s">
        <v>1003</v>
      </c>
      <c r="R2730" s="27" t="s">
        <v>48</v>
      </c>
      <c r="S2730" s="27" t="s">
        <v>3219</v>
      </c>
      <c r="T2730" s="27"/>
      <c r="U2730" s="28">
        <v>46139</v>
      </c>
      <c r="X2730" s="27" t="s">
        <v>1901</v>
      </c>
      <c r="Y2730" s="27"/>
      <c r="Z2730" s="29"/>
      <c r="AA2730" s="29">
        <v>0.3125</v>
      </c>
      <c r="AB2730" s="29">
        <v>0.52777777777777779</v>
      </c>
      <c r="AC2730" s="30">
        <v>46139</v>
      </c>
      <c r="AD2730" s="15" t="str">
        <f>IF(Tabla2[[#This Row],[HORA ENTREGA]]="DIRECTO","On time", IF(AA2730&lt;&gt;"",IF(Tabla2[[#This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0" s="15" t="str">
        <f>MID(Tabla2[[#This Row],[TIPO]],1,3)</f>
        <v xml:space="preserve">40 </v>
      </c>
      <c r="AF27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INVERSIERRA S A */ Cont: * CAAU6162902*/ HR Entrega: *08:00* /Dirección: *AVENIDA PEDRO FONTOBA 6350, HUECHURABA</v>
      </c>
      <c r="AG2730" s="38" t="str">
        <f>IFERROR(HYPERLINK("https://wa.me/"&amp;Tabla2[[#This Row],[CONTACTO]]&amp;"?text="&amp;Tabla2[[#This Row],[Mensaje]],"Enviar mensaje"),"")</f>
        <v>Enviar mensaje</v>
      </c>
      <c r="AH2730" s="15" t="str">
        <f>CONCATENATE(A2730,F2730)</f>
        <v>2729CAAU6162902</v>
      </c>
      <c r="AI2730" s="15" t="str">
        <f>CONCATENATE("ENT-",A2730)</f>
        <v>ENT-2729</v>
      </c>
      <c r="AJ2730" s="15" t="str">
        <f>IF(Tabla2[[#This Row],[Op]]&lt;&gt;"","ENTREGA","")</f>
        <v>ENTREGA</v>
      </c>
      <c r="AK2730" s="40" t="str">
        <f>(Tabla2[[#This Row],[FECHA ENTREGA]]&amp;Tabla2[[#This Row],[HORA ENTREGA]])</f>
        <v>461390,333333333333333</v>
      </c>
      <c r="AL2730" s="34" t="str">
        <f>IFERROR(HYPERLINK("https://wa.me/"&amp;Tabla2[[#This Row],[CONTACTO]]&amp;"?text="&amp;Tabla2[[#This Row],[Mensaje]]),"")</f>
        <v>https://wa.me/56967256951?text=Hola!%0AServicio del día 27-04%0A *Cliente:* INVERSIERRA S A */ Cont: * CAAU6162902*/ HR Entrega: *08:00* /Dirección: *AVENIDA PEDRO FONTOBA 6350, HUECHURABA</v>
      </c>
    </row>
    <row r="2731" spans="1:38" s="15" customFormat="1" ht="16.5" customHeight="1" x14ac:dyDescent="0.2">
      <c r="A2731" s="15">
        <f>ROW(A2730)</f>
        <v>2730</v>
      </c>
      <c r="B2731" s="15">
        <f>IF(J2731=J2730,B2730+1,1)</f>
        <v>25</v>
      </c>
      <c r="C2731" s="15" t="s">
        <v>178</v>
      </c>
      <c r="D2731" s="25" t="s">
        <v>39</v>
      </c>
      <c r="E2731" s="27">
        <v>884194</v>
      </c>
      <c r="F2731" s="27" t="s">
        <v>4249</v>
      </c>
      <c r="G2731" s="27" t="s">
        <v>41</v>
      </c>
      <c r="H2731" s="27">
        <v>23874</v>
      </c>
      <c r="I2731" s="27" t="s">
        <v>42</v>
      </c>
      <c r="J2731" s="28">
        <v>46139</v>
      </c>
      <c r="K2731" s="26">
        <v>0.33333333333333331</v>
      </c>
      <c r="L2731" s="26"/>
      <c r="M2731" s="27" t="s">
        <v>313</v>
      </c>
      <c r="N2731" s="25">
        <f>IFERROR(VLOOKUP(M2731,Data!$J$1:$K$58,2,0),"")</f>
        <v>56967387744</v>
      </c>
      <c r="O2731" s="27" t="s">
        <v>314</v>
      </c>
      <c r="P2731" s="27"/>
      <c r="Q2731" s="27" t="s">
        <v>1005</v>
      </c>
      <c r="R2731" s="27" t="s">
        <v>836</v>
      </c>
      <c r="S2731" s="27" t="s">
        <v>3170</v>
      </c>
      <c r="T2731" s="27"/>
      <c r="U2731" s="28">
        <v>46139</v>
      </c>
      <c r="X2731" s="27"/>
      <c r="Y2731" s="27"/>
      <c r="Z2731" s="29"/>
      <c r="AA2731" s="29">
        <v>0.34166666666666667</v>
      </c>
      <c r="AB2731" s="29">
        <v>0.4826388888888889</v>
      </c>
      <c r="AC2731" s="30">
        <v>46139</v>
      </c>
      <c r="AD2731" s="15" t="str">
        <f>IF(Tabla2[[#This Row],[HORA ENTREGA]]="DIRECTO","On time", IF(AA2731&lt;&gt;"",IF(Tabla2[[#This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1" s="15" t="str">
        <f>MID(Tabla2[[#This Row],[TIPO]],1,3)</f>
        <v xml:space="preserve">40 </v>
      </c>
      <c r="AF27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INVERSIERRA S A */ Cont: * BMOU4940160*/ HR Entrega: *08:00* /Dirección: *ALCALDE GUZMAN 0121, G32; QUILICURA</v>
      </c>
      <c r="AG2731" s="38" t="str">
        <f>IFERROR(HYPERLINK("https://wa.me/"&amp;Tabla2[[#This Row],[CONTACTO]]&amp;"?text="&amp;Tabla2[[#This Row],[Mensaje]],"Enviar mensaje"),"")</f>
        <v>Enviar mensaje</v>
      </c>
      <c r="AH2731" s="15" t="str">
        <f>CONCATENATE(A2731,F2731)</f>
        <v>2730BMOU4940160</v>
      </c>
      <c r="AI2731" s="15" t="str">
        <f>CONCATENATE("ENT-",A2731)</f>
        <v>ENT-2730</v>
      </c>
      <c r="AJ2731" s="15" t="str">
        <f>IF(Tabla2[[#This Row],[Op]]&lt;&gt;"","ENTREGA","")</f>
        <v>ENTREGA</v>
      </c>
      <c r="AK2731" s="40" t="str">
        <f>(Tabla2[[#This Row],[FECHA ENTREGA]]&amp;Tabla2[[#This Row],[HORA ENTREGA]])</f>
        <v>461390,333333333333333</v>
      </c>
      <c r="AL2731" s="34" t="str">
        <f>IFERROR(HYPERLINK("https://wa.me/"&amp;Tabla2[[#This Row],[CONTACTO]]&amp;"?text="&amp;Tabla2[[#This Row],[Mensaje]]),"")</f>
        <v>https://wa.me/56967387744?text=Hola!%0AServicio del día 27-04%0A *Cliente:* INVERSIERRA S A */ Cont: * BMOU4940160*/ HR Entrega: *08:00* /Dirección: *ALCALDE GUZMAN 0121, G32; QUILICURA</v>
      </c>
    </row>
    <row r="2732" spans="1:38" s="15" customFormat="1" ht="16.5" customHeight="1" x14ac:dyDescent="0.2">
      <c r="A2732" s="15">
        <f>ROW(A2731)</f>
        <v>2731</v>
      </c>
      <c r="B2732" s="15">
        <f>IF(J2732=J2731,B2731+1,1)</f>
        <v>26</v>
      </c>
      <c r="C2732" s="15" t="s">
        <v>178</v>
      </c>
      <c r="D2732" s="25" t="s">
        <v>39</v>
      </c>
      <c r="E2732" s="27">
        <v>883578</v>
      </c>
      <c r="F2732" s="27" t="s">
        <v>4250</v>
      </c>
      <c r="G2732" s="27" t="s">
        <v>41</v>
      </c>
      <c r="H2732" s="27">
        <v>29014</v>
      </c>
      <c r="I2732" s="27" t="s">
        <v>42</v>
      </c>
      <c r="J2732" s="28">
        <v>46139</v>
      </c>
      <c r="K2732" s="26">
        <v>0.5</v>
      </c>
      <c r="L2732" s="26"/>
      <c r="M2732" s="27" t="s">
        <v>155</v>
      </c>
      <c r="N2732" s="25">
        <f>IFERROR(VLOOKUP(M2732,Data!$J$1:$K$58,2,0),"")</f>
        <v>56926181825</v>
      </c>
      <c r="O2732" s="27" t="s">
        <v>61</v>
      </c>
      <c r="P2732" s="27"/>
      <c r="Q2732" s="27" t="s">
        <v>1003</v>
      </c>
      <c r="R2732" s="27" t="s">
        <v>836</v>
      </c>
      <c r="S2732" s="27" t="s">
        <v>72</v>
      </c>
      <c r="T2732" s="27"/>
      <c r="U2732" s="28">
        <v>46140</v>
      </c>
      <c r="X2732" s="27"/>
      <c r="Y2732" s="27"/>
      <c r="Z2732" s="29"/>
      <c r="AA2732" s="29">
        <v>0.47916666666666669</v>
      </c>
      <c r="AB2732" s="29">
        <v>0.76388888888888884</v>
      </c>
      <c r="AC2732" s="30">
        <v>46139</v>
      </c>
      <c r="AD2732" s="15" t="str">
        <f>IF(Tabla2[[#This Row],[HORA ENTREGA]]="DIRECTO","On time", IF(AA2732&lt;&gt;"",IF(Tabla2[[#This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2" s="15" t="str">
        <f>MID(Tabla2[[#This Row],[TIPO]],1,3)</f>
        <v xml:space="preserve">40 </v>
      </c>
      <c r="AF27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INVERSIERRA S A */ Cont: * FFAU4295427*/ HR Entrega: *12:00* /Dirección: *AVENIDA PEDRO FONTOBA 6350, HUECHURABA</v>
      </c>
      <c r="AG2732" s="38" t="str">
        <f>IFERROR(HYPERLINK("https://wa.me/"&amp;Tabla2[[#This Row],[CONTACTO]]&amp;"?text="&amp;Tabla2[[#This Row],[Mensaje]],"Enviar mensaje"),"")</f>
        <v>Enviar mensaje</v>
      </c>
      <c r="AH2732" s="15" t="str">
        <f>CONCATENATE(A2732,F2732)</f>
        <v>2731FFAU4295427</v>
      </c>
      <c r="AI2732" s="15" t="str">
        <f>CONCATENATE("ENT-",A2732)</f>
        <v>ENT-2731</v>
      </c>
      <c r="AJ2732" s="15" t="str">
        <f>IF(Tabla2[[#This Row],[Op]]&lt;&gt;"","ENTREGA","")</f>
        <v>ENTREGA</v>
      </c>
      <c r="AK2732" s="40" t="str">
        <f>(Tabla2[[#This Row],[FECHA ENTREGA]]&amp;Tabla2[[#This Row],[HORA ENTREGA]])</f>
        <v>461390,5</v>
      </c>
      <c r="AL2732" s="34" t="str">
        <f>IFERROR(HYPERLINK("https://wa.me/"&amp;Tabla2[[#This Row],[CONTACTO]]&amp;"?text="&amp;Tabla2[[#This Row],[Mensaje]]),"")</f>
        <v>https://wa.me/56926181825?text=Hola!%0AServicio del día 27-04%0A *Cliente:* INVERSIERRA S A */ Cont: * FFAU4295427*/ HR Entrega: *12:00* /Dirección: *AVENIDA PEDRO FONTOBA 6350, HUECHURABA</v>
      </c>
    </row>
    <row r="2733" spans="1:38" s="15" customFormat="1" ht="16.5" customHeight="1" x14ac:dyDescent="0.2">
      <c r="A2733" s="15">
        <f>ROW(A2732)</f>
        <v>2732</v>
      </c>
      <c r="B2733" s="15">
        <f>IF(J2733=J2732,B2732+1,1)</f>
        <v>27</v>
      </c>
      <c r="C2733" s="15" t="s">
        <v>178</v>
      </c>
      <c r="D2733" s="25" t="s">
        <v>39</v>
      </c>
      <c r="E2733" s="27">
        <v>884194</v>
      </c>
      <c r="F2733" s="27" t="s">
        <v>4251</v>
      </c>
      <c r="G2733" s="27" t="s">
        <v>41</v>
      </c>
      <c r="H2733" s="27">
        <v>23702</v>
      </c>
      <c r="I2733" s="27" t="s">
        <v>42</v>
      </c>
      <c r="J2733" s="28">
        <v>46139</v>
      </c>
      <c r="K2733" s="26">
        <v>0.5</v>
      </c>
      <c r="L2733" s="26"/>
      <c r="M2733" s="27" t="s">
        <v>233</v>
      </c>
      <c r="N2733" s="25">
        <f>IFERROR(VLOOKUP(M2733,Data!$J$1:$K$58,2,0),"")</f>
        <v>56998494086</v>
      </c>
      <c r="O2733" s="27" t="s">
        <v>234</v>
      </c>
      <c r="P2733" s="27"/>
      <c r="Q2733" s="27" t="s">
        <v>1005</v>
      </c>
      <c r="R2733" s="27" t="s">
        <v>836</v>
      </c>
      <c r="S2733" s="27" t="s">
        <v>3157</v>
      </c>
      <c r="T2733" s="27"/>
      <c r="U2733" s="28">
        <v>46139</v>
      </c>
      <c r="X2733" s="27"/>
      <c r="Y2733" s="27"/>
      <c r="Z2733" s="29"/>
      <c r="AA2733" s="29">
        <v>0.50347222222222221</v>
      </c>
      <c r="AB2733" s="29">
        <v>0.63541666666666663</v>
      </c>
      <c r="AC2733" s="30">
        <v>46139</v>
      </c>
      <c r="AD2733" s="15" t="str">
        <f>IF(Tabla2[[#This Row],[HORA ENTREGA]]="DIRECTO","On time", IF(AA2733&lt;&gt;"",IF(Tabla2[[#This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3" s="15" t="str">
        <f>MID(Tabla2[[#This Row],[TIPO]],1,3)</f>
        <v xml:space="preserve">40 </v>
      </c>
      <c r="AF27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INVERSIERRA S A */ Cont: * CAIU7416687*/ HR Entrega: *12:00* /Dirección: *ALCALDE GUZMAN 0121, G32; QUILICURA</v>
      </c>
      <c r="AG2733" s="38" t="str">
        <f>IFERROR(HYPERLINK("https://wa.me/"&amp;Tabla2[[#This Row],[CONTACTO]]&amp;"?text="&amp;Tabla2[[#This Row],[Mensaje]],"Enviar mensaje"),"")</f>
        <v>Enviar mensaje</v>
      </c>
      <c r="AH2733" s="15" t="str">
        <f>CONCATENATE(A2733,F2733)</f>
        <v>2732CAIU7416687</v>
      </c>
      <c r="AI2733" s="15" t="str">
        <f>CONCATENATE("ENT-",A2733)</f>
        <v>ENT-2732</v>
      </c>
      <c r="AJ2733" s="15" t="str">
        <f>IF(Tabla2[[#This Row],[Op]]&lt;&gt;"","ENTREGA","")</f>
        <v>ENTREGA</v>
      </c>
      <c r="AK2733" s="40" t="str">
        <f>(Tabla2[[#This Row],[FECHA ENTREGA]]&amp;Tabla2[[#This Row],[HORA ENTREGA]])</f>
        <v>461390,5</v>
      </c>
      <c r="AL2733" s="34" t="str">
        <f>IFERROR(HYPERLINK("https://wa.me/"&amp;Tabla2[[#This Row],[CONTACTO]]&amp;"?text="&amp;Tabla2[[#This Row],[Mensaje]]),"")</f>
        <v>https://wa.me/56998494086?text=Hola!%0AServicio del día 27-04%0A *Cliente:* INVERSIERRA S A */ Cont: * CAIU7416687*/ HR Entrega: *12:00* /Dirección: *ALCALDE GUZMAN 0121, G32; QUILICURA</v>
      </c>
    </row>
    <row r="2734" spans="1:38" s="15" customFormat="1" ht="16.5" customHeight="1" x14ac:dyDescent="0.2">
      <c r="A2734" s="15">
        <f>ROW(A2733)</f>
        <v>2733</v>
      </c>
      <c r="B2734" s="15">
        <f>IF(J2734=J2733,B2733+1,1)</f>
        <v>28</v>
      </c>
      <c r="C2734" s="15" t="s">
        <v>965</v>
      </c>
      <c r="D2734" s="25" t="s">
        <v>39</v>
      </c>
      <c r="E2734" s="27">
        <v>304574</v>
      </c>
      <c r="F2734" s="27" t="s">
        <v>4252</v>
      </c>
      <c r="G2734" s="27" t="s">
        <v>64</v>
      </c>
      <c r="H2734" s="27">
        <v>2200</v>
      </c>
      <c r="I2734" s="27" t="s">
        <v>4253</v>
      </c>
      <c r="J2734" s="28">
        <v>46139</v>
      </c>
      <c r="K2734" s="26">
        <v>0.41666666666666669</v>
      </c>
      <c r="L2734" s="26"/>
      <c r="M2734" s="27" t="s">
        <v>66</v>
      </c>
      <c r="N2734" s="25">
        <f>IFERROR(VLOOKUP(M2734,Data!$J$1:$K$58,2,0),"")</f>
        <v>56993389870</v>
      </c>
      <c r="O2734" s="27" t="s">
        <v>67</v>
      </c>
      <c r="P2734" s="27"/>
      <c r="Q2734" s="27" t="s">
        <v>4254</v>
      </c>
      <c r="R2734" s="27" t="s">
        <v>218</v>
      </c>
      <c r="S2734" s="27" t="s">
        <v>66</v>
      </c>
      <c r="T2734" s="27"/>
      <c r="U2734" s="28">
        <v>46139</v>
      </c>
      <c r="X2734" s="27"/>
      <c r="Y2734" s="27"/>
      <c r="Z2734" s="29"/>
      <c r="AA2734" s="29">
        <v>0.38333333333333336</v>
      </c>
      <c r="AB2734" s="29">
        <v>0.49305555555555558</v>
      </c>
      <c r="AC2734" s="30">
        <v>46139</v>
      </c>
      <c r="AD2734" s="15" t="str">
        <f>IF(Tabla2[[#This Row],[HORA ENTREGA]]="DIRECTO","On time", IF(AA2734&lt;&gt;"",IF(Tabla2[[#This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4" s="15" t="str">
        <f>MID(Tabla2[[#This Row],[TIPO]],1,3)</f>
        <v xml:space="preserve">20 </v>
      </c>
      <c r="AF27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ITALZIP S A */ Cont: * TGHU0958402*/ HR Entrega: *10:00* /Dirección: *Camino Melipilla N° 13320 MAIPU</v>
      </c>
      <c r="AG2734" s="38" t="str">
        <f>IFERROR(HYPERLINK("https://wa.me/"&amp;Tabla2[[#This Row],[CONTACTO]]&amp;"?text="&amp;Tabla2[[#This Row],[Mensaje]],"Enviar mensaje"),"")</f>
        <v>Enviar mensaje</v>
      </c>
      <c r="AH2734" s="15" t="str">
        <f>CONCATENATE(A2734,F2734)</f>
        <v>2733TGHU0958402</v>
      </c>
      <c r="AI2734" s="15" t="str">
        <f>CONCATENATE("ENT-",A2734)</f>
        <v>ENT-2733</v>
      </c>
      <c r="AJ2734" s="15" t="str">
        <f>IF(Tabla2[[#This Row],[Op]]&lt;&gt;"","ENTREGA","")</f>
        <v>ENTREGA</v>
      </c>
      <c r="AK2734" s="40" t="str">
        <f>(Tabla2[[#This Row],[FECHA ENTREGA]]&amp;Tabla2[[#This Row],[HORA ENTREGA]])</f>
        <v>461390,416666666666667</v>
      </c>
      <c r="AL2734" s="34" t="str">
        <f>IFERROR(HYPERLINK("https://wa.me/"&amp;Tabla2[[#This Row],[CONTACTO]]&amp;"?text="&amp;Tabla2[[#This Row],[Mensaje]]),"")</f>
        <v>https://wa.me/56993389870?text=Hola!%0AServicio del día 27-04%0A *Cliente:* ITALZIP S A */ Cont: * TGHU0958402*/ HR Entrega: *10:00* /Dirección: *Camino Melipilla N° 13320 MAIPU</v>
      </c>
    </row>
    <row r="2735" spans="1:38" s="15" customFormat="1" ht="16.5" customHeight="1" x14ac:dyDescent="0.2">
      <c r="A2735" s="15">
        <f>ROW(A2734)</f>
        <v>2734</v>
      </c>
      <c r="B2735" s="15">
        <f>IF(J2735=J2734,B2734+1,1)</f>
        <v>29</v>
      </c>
      <c r="C2735" s="15" t="s">
        <v>500</v>
      </c>
      <c r="D2735" s="25" t="s">
        <v>39</v>
      </c>
      <c r="E2735" s="27">
        <v>303659</v>
      </c>
      <c r="F2735" s="27" t="s">
        <v>4255</v>
      </c>
      <c r="G2735" s="27" t="s">
        <v>64</v>
      </c>
      <c r="H2735" s="27">
        <v>25260</v>
      </c>
      <c r="I2735" s="27" t="s">
        <v>4256</v>
      </c>
      <c r="J2735" s="28">
        <v>46139</v>
      </c>
      <c r="K2735" s="26">
        <v>0.33333333333333331</v>
      </c>
      <c r="L2735" s="26"/>
      <c r="M2735" s="27" t="s">
        <v>151</v>
      </c>
      <c r="N2735" s="25">
        <f>IFERROR(VLOOKUP(M2735,Data!$J$1:$K$58,2,0),"")</f>
        <v>56973887427</v>
      </c>
      <c r="O2735" s="27" t="s">
        <v>152</v>
      </c>
      <c r="P2735" s="27"/>
      <c r="Q2735" s="27" t="s">
        <v>502</v>
      </c>
      <c r="R2735" s="27" t="s">
        <v>74</v>
      </c>
      <c r="S2735" s="27" t="s">
        <v>151</v>
      </c>
      <c r="T2735" s="27"/>
      <c r="U2735" s="28">
        <v>46139</v>
      </c>
      <c r="X2735" s="27"/>
      <c r="Y2735" s="27"/>
      <c r="Z2735" s="29"/>
      <c r="AA2735" s="29">
        <v>0.33124999999999999</v>
      </c>
      <c r="AB2735" s="29">
        <v>0.42708333333333331</v>
      </c>
      <c r="AC2735" s="30">
        <v>46139</v>
      </c>
      <c r="AD2735" s="15" t="str">
        <f>IF(Tabla2[[#This Row],[HORA ENTREGA]]="DIRECTO","On time", IF(AA2735&lt;&gt;"",IF(Tabla2[[#This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5" s="15" t="str">
        <f>MID(Tabla2[[#This Row],[TIPO]],1,3)</f>
        <v xml:space="preserve">20 </v>
      </c>
      <c r="AF27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MOLYMETNOS S.A. */ Cont: * MEDU6058527*/ HR Entrega: *08:00* /Dirección: *CAMINO NOS A LOS MORROS 590, SAN BERNARDO</v>
      </c>
      <c r="AG2735" s="38" t="str">
        <f>IFERROR(HYPERLINK("https://wa.me/"&amp;Tabla2[[#This Row],[CONTACTO]]&amp;"?text="&amp;Tabla2[[#This Row],[Mensaje]],"Enviar mensaje"),"")</f>
        <v>Enviar mensaje</v>
      </c>
      <c r="AH2735" s="15" t="str">
        <f>CONCATENATE(A2735,F2735)</f>
        <v>2734MEDU6058527</v>
      </c>
      <c r="AI2735" s="15" t="str">
        <f>CONCATENATE("ENT-",A2735)</f>
        <v>ENT-2734</v>
      </c>
      <c r="AJ2735" s="15" t="str">
        <f>IF(Tabla2[[#This Row],[Op]]&lt;&gt;"","ENTREGA","")</f>
        <v>ENTREGA</v>
      </c>
      <c r="AK2735" s="40" t="str">
        <f>(Tabla2[[#This Row],[FECHA ENTREGA]]&amp;Tabla2[[#This Row],[HORA ENTREGA]])</f>
        <v>461390,333333333333333</v>
      </c>
      <c r="AL2735" s="34" t="str">
        <f>IFERROR(HYPERLINK("https://wa.me/"&amp;Tabla2[[#This Row],[CONTACTO]]&amp;"?text="&amp;Tabla2[[#This Row],[Mensaje]]),"")</f>
        <v>https://wa.me/56973887427?text=Hola!%0AServicio del día 27-04%0A *Cliente:* MOLYMETNOS S.A. */ Cont: * MEDU6058527*/ HR Entrega: *08:00* /Dirección: *CAMINO NOS A LOS MORROS 590, SAN BERNARDO</v>
      </c>
    </row>
    <row r="2736" spans="1:38" s="15" customFormat="1" ht="16.5" customHeight="1" x14ac:dyDescent="0.2">
      <c r="A2736" s="15">
        <f>ROW(A2735)</f>
        <v>2735</v>
      </c>
      <c r="B2736" s="15">
        <f>IF(J2736=J2735,B2735+1,1)</f>
        <v>30</v>
      </c>
      <c r="C2736" s="15" t="s">
        <v>500</v>
      </c>
      <c r="D2736" s="25" t="s">
        <v>39</v>
      </c>
      <c r="E2736" s="27">
        <v>303659</v>
      </c>
      <c r="F2736" s="27" t="s">
        <v>4257</v>
      </c>
      <c r="G2736" s="27" t="s">
        <v>64</v>
      </c>
      <c r="H2736" s="27">
        <v>25260</v>
      </c>
      <c r="I2736" s="27" t="s">
        <v>4258</v>
      </c>
      <c r="J2736" s="28">
        <v>46139</v>
      </c>
      <c r="K2736" s="26">
        <v>0.34375</v>
      </c>
      <c r="L2736" s="26"/>
      <c r="M2736" s="27" t="s">
        <v>90</v>
      </c>
      <c r="N2736" s="25">
        <f>IFERROR(VLOOKUP(M2736,Data!$J$1:$K$58,2,0),"")</f>
        <v>56987557136</v>
      </c>
      <c r="O2736" s="27" t="s">
        <v>91</v>
      </c>
      <c r="P2736" s="27"/>
      <c r="Q2736" s="27" t="s">
        <v>502</v>
      </c>
      <c r="R2736" s="27" t="s">
        <v>74</v>
      </c>
      <c r="S2736" s="27" t="s">
        <v>90</v>
      </c>
      <c r="T2736" s="27"/>
      <c r="U2736" s="28">
        <v>46139</v>
      </c>
      <c r="X2736" s="27"/>
      <c r="Y2736" s="27"/>
      <c r="Z2736" s="29"/>
      <c r="AA2736" s="29">
        <v>0.33194444444444443</v>
      </c>
      <c r="AB2736" s="29">
        <v>0.42708333333333331</v>
      </c>
      <c r="AC2736" s="30">
        <v>46139</v>
      </c>
      <c r="AD2736" s="15" t="str">
        <f>IF(Tabla2[[#This Row],[HORA ENTREGA]]="DIRECTO","On time", IF(AA2736&lt;&gt;"",IF(Tabla2[[#This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6" s="15" t="str">
        <f>MID(Tabla2[[#This Row],[TIPO]],1,3)</f>
        <v xml:space="preserve">20 </v>
      </c>
      <c r="AF27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MOLYMETNOS S.A. */ Cont: * TCLU6976019*/ HR Entrega: *08:15* /Dirección: *CAMINO NOS A LOS MORROS 590, SAN BERNARDO</v>
      </c>
      <c r="AG2736" s="38" t="str">
        <f>IFERROR(HYPERLINK("https://wa.me/"&amp;Tabla2[[#This Row],[CONTACTO]]&amp;"?text="&amp;Tabla2[[#This Row],[Mensaje]],"Enviar mensaje"),"")</f>
        <v>Enviar mensaje</v>
      </c>
      <c r="AH2736" s="15" t="str">
        <f>CONCATENATE(A2736,F2736)</f>
        <v>2735TCLU6976019</v>
      </c>
      <c r="AI2736" s="15" t="str">
        <f>CONCATENATE("ENT-",A2736)</f>
        <v>ENT-2735</v>
      </c>
      <c r="AJ2736" s="15" t="str">
        <f>IF(Tabla2[[#This Row],[Op]]&lt;&gt;"","ENTREGA","")</f>
        <v>ENTREGA</v>
      </c>
      <c r="AK2736" s="40" t="str">
        <f>(Tabla2[[#This Row],[FECHA ENTREGA]]&amp;Tabla2[[#This Row],[HORA ENTREGA]])</f>
        <v>461390,34375</v>
      </c>
      <c r="AL2736" s="34" t="str">
        <f>IFERROR(HYPERLINK("https://wa.me/"&amp;Tabla2[[#This Row],[CONTACTO]]&amp;"?text="&amp;Tabla2[[#This Row],[Mensaje]]),"")</f>
        <v>https://wa.me/56987557136?text=Hola!%0AServicio del día 27-04%0A *Cliente:* MOLYMETNOS S.A. */ Cont: * TCLU6976019*/ HR Entrega: *08:15* /Dirección: *CAMINO NOS A LOS MORROS 590, SAN BERNARDO</v>
      </c>
    </row>
    <row r="2737" spans="1:38" s="15" customFormat="1" ht="16.5" customHeight="1" x14ac:dyDescent="0.2">
      <c r="A2737" s="15">
        <f>ROW(A2736)</f>
        <v>2736</v>
      </c>
      <c r="B2737" s="15">
        <f>IF(J2737=J2736,B2736+1,1)</f>
        <v>31</v>
      </c>
      <c r="C2737" s="15" t="s">
        <v>500</v>
      </c>
      <c r="D2737" s="25" t="s">
        <v>39</v>
      </c>
      <c r="E2737" s="27">
        <v>303659</v>
      </c>
      <c r="F2737" s="27" t="s">
        <v>4259</v>
      </c>
      <c r="G2737" s="27" t="s">
        <v>64</v>
      </c>
      <c r="H2737" s="27">
        <v>25260</v>
      </c>
      <c r="I2737" s="27" t="s">
        <v>4260</v>
      </c>
      <c r="J2737" s="28">
        <v>46139</v>
      </c>
      <c r="K2737" s="26">
        <v>0.35416666666666669</v>
      </c>
      <c r="L2737" s="26" t="s">
        <v>4214</v>
      </c>
      <c r="M2737" s="27" t="s">
        <v>161</v>
      </c>
      <c r="N2737" s="25">
        <f>IFERROR(VLOOKUP(M2737,Data!$J$1:$K$58,2,0),"")</f>
        <v>56966749408</v>
      </c>
      <c r="O2737" s="27" t="s">
        <v>162</v>
      </c>
      <c r="P2737" s="27"/>
      <c r="Q2737" s="27" t="s">
        <v>502</v>
      </c>
      <c r="R2737" s="27" t="s">
        <v>74</v>
      </c>
      <c r="S2737" s="27" t="s">
        <v>161</v>
      </c>
      <c r="T2737" s="27"/>
      <c r="U2737" s="28">
        <v>46139</v>
      </c>
      <c r="X2737" s="27"/>
      <c r="Y2737" s="27"/>
      <c r="Z2737" s="29"/>
      <c r="AA2737" s="29">
        <v>0.37847222222222221</v>
      </c>
      <c r="AB2737" s="29">
        <v>0.4861111111111111</v>
      </c>
      <c r="AC2737" s="30">
        <v>46139</v>
      </c>
      <c r="AD2737" s="15" t="str">
        <f>IF(Tabla2[[#This Row],[HORA ENTREGA]]="DIRECTO","On time", IF(AA2737&lt;&gt;"",IF(Tabla2[[#This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37" s="15" t="str">
        <f>MID(Tabla2[[#This Row],[TIPO]],1,3)</f>
        <v xml:space="preserve">20 </v>
      </c>
      <c r="AF27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MOLYMETNOS S.A. */ Cont: * MSDU2757971*/ HR Entrega: *08:30* /Dirección: *CAMINO NOS A LOS MORROS 590, SAN BERNARDO</v>
      </c>
      <c r="AG2737" s="38" t="str">
        <f>IFERROR(HYPERLINK("https://wa.me/"&amp;Tabla2[[#This Row],[CONTACTO]]&amp;"?text="&amp;Tabla2[[#This Row],[Mensaje]],"Enviar mensaje"),"")</f>
        <v>Enviar mensaje</v>
      </c>
      <c r="AH2737" s="15" t="str">
        <f>CONCATENATE(A2737,F2737)</f>
        <v>2736MSDU2757971</v>
      </c>
      <c r="AI2737" s="15" t="str">
        <f>CONCATENATE("ENT-",A2737)</f>
        <v>ENT-2736</v>
      </c>
      <c r="AJ2737" s="15" t="str">
        <f>IF(Tabla2[[#This Row],[Op]]&lt;&gt;"","ENTREGA","")</f>
        <v>ENTREGA</v>
      </c>
      <c r="AK2737" s="40" t="str">
        <f>(Tabla2[[#This Row],[FECHA ENTREGA]]&amp;Tabla2[[#This Row],[HORA ENTREGA]])</f>
        <v>461390,354166666666667</v>
      </c>
      <c r="AL2737" s="34" t="str">
        <f>IFERROR(HYPERLINK("https://wa.me/"&amp;Tabla2[[#This Row],[CONTACTO]]&amp;"?text="&amp;Tabla2[[#This Row],[Mensaje]]),"")</f>
        <v>https://wa.me/56966749408?text=Hola!%0AServicio del día 27-04%0A *Cliente:* MOLYMETNOS S.A. */ Cont: * MSDU2757971*/ HR Entrega: *08:30* /Dirección: *CAMINO NOS A LOS MORROS 590, SAN BERNARDO</v>
      </c>
    </row>
    <row r="2738" spans="1:38" s="15" customFormat="1" ht="16.5" customHeight="1" x14ac:dyDescent="0.2">
      <c r="A2738" s="15">
        <f>ROW(A2737)</f>
        <v>2737</v>
      </c>
      <c r="B2738" s="15">
        <f>IF(J2738=J2737,B2737+1,1)</f>
        <v>32</v>
      </c>
      <c r="C2738" s="15" t="s">
        <v>500</v>
      </c>
      <c r="D2738" s="25" t="s">
        <v>39</v>
      </c>
      <c r="E2738" s="27">
        <v>303659</v>
      </c>
      <c r="F2738" s="27" t="s">
        <v>4261</v>
      </c>
      <c r="G2738" s="27" t="s">
        <v>64</v>
      </c>
      <c r="H2738" s="27">
        <v>25260</v>
      </c>
      <c r="I2738" s="27" t="s">
        <v>4262</v>
      </c>
      <c r="J2738" s="28">
        <v>46139</v>
      </c>
      <c r="K2738" s="26">
        <v>0.35416666666666669</v>
      </c>
      <c r="L2738" s="26" t="s">
        <v>4214</v>
      </c>
      <c r="M2738" s="27" t="s">
        <v>225</v>
      </c>
      <c r="N2738" s="25">
        <f>IFERROR(VLOOKUP(M2738,Data!$J$1:$K$58,2,0),"")</f>
        <v>56978811158</v>
      </c>
      <c r="O2738" s="27" t="s">
        <v>226</v>
      </c>
      <c r="P2738" s="27"/>
      <c r="Q2738" s="27" t="s">
        <v>502</v>
      </c>
      <c r="R2738" s="27" t="s">
        <v>74</v>
      </c>
      <c r="S2738" s="27" t="s">
        <v>225</v>
      </c>
      <c r="T2738" s="27"/>
      <c r="U2738" s="28">
        <v>46139</v>
      </c>
      <c r="X2738" s="27" t="s">
        <v>1901</v>
      </c>
      <c r="Y2738" s="27"/>
      <c r="Z2738" s="29"/>
      <c r="AA2738" s="29">
        <v>0.37847222222222221</v>
      </c>
      <c r="AB2738" s="29">
        <v>0.4861111111111111</v>
      </c>
      <c r="AC2738" s="30">
        <v>46139</v>
      </c>
      <c r="AD2738" s="15" t="str">
        <f>IF(Tabla2[[#This Row],[HORA ENTREGA]]="DIRECTO","On time", IF(AA2738&lt;&gt;"",IF(Tabla2[[#This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38" s="15" t="str">
        <f>MID(Tabla2[[#This Row],[TIPO]],1,3)</f>
        <v xml:space="preserve">20 </v>
      </c>
      <c r="AF27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MOLYMETNOS S.A. */ Cont: * HPCU2336366*/ HR Entrega: *08:30* /Dirección: *CAMINO NOS A LOS MORROS 590, SAN BERNARDO</v>
      </c>
      <c r="AG2738" s="38" t="str">
        <f>IFERROR(HYPERLINK("https://wa.me/"&amp;Tabla2[[#This Row],[CONTACTO]]&amp;"?text="&amp;Tabla2[[#This Row],[Mensaje]],"Enviar mensaje"),"")</f>
        <v>Enviar mensaje</v>
      </c>
      <c r="AH2738" s="15" t="str">
        <f>CONCATENATE(A2738,F2738)</f>
        <v>2737HPCU2336366</v>
      </c>
      <c r="AI2738" s="15" t="str">
        <f>CONCATENATE("ENT-",A2738)</f>
        <v>ENT-2737</v>
      </c>
      <c r="AJ2738" s="15" t="str">
        <f>IF(Tabla2[[#This Row],[Op]]&lt;&gt;"","ENTREGA","")</f>
        <v>ENTREGA</v>
      </c>
      <c r="AK2738" s="40" t="str">
        <f>(Tabla2[[#This Row],[FECHA ENTREGA]]&amp;Tabla2[[#This Row],[HORA ENTREGA]])</f>
        <v>461390,354166666666667</v>
      </c>
      <c r="AL2738" s="34" t="str">
        <f>IFERROR(HYPERLINK("https://wa.me/"&amp;Tabla2[[#This Row],[CONTACTO]]&amp;"?text="&amp;Tabla2[[#This Row],[Mensaje]]),"")</f>
        <v>https://wa.me/56978811158?text=Hola!%0AServicio del día 27-04%0A *Cliente:* MOLYMETNOS S.A. */ Cont: * HPCU2336366*/ HR Entrega: *08:30* /Dirección: *CAMINO NOS A LOS MORROS 590, SAN BERNARDO</v>
      </c>
    </row>
    <row r="2739" spans="1:38" s="15" customFormat="1" ht="16.5" customHeight="1" x14ac:dyDescent="0.2">
      <c r="A2739" s="15">
        <f>ROW(A2738)</f>
        <v>2738</v>
      </c>
      <c r="B2739" s="15">
        <f>IF(J2739=J2738,B2738+1,1)</f>
        <v>33</v>
      </c>
      <c r="C2739" s="15" t="s">
        <v>555</v>
      </c>
      <c r="D2739" s="25" t="s">
        <v>39</v>
      </c>
      <c r="E2739" s="27">
        <v>68570</v>
      </c>
      <c r="F2739" s="27" t="s">
        <v>4263</v>
      </c>
      <c r="G2739" s="27" t="s">
        <v>64</v>
      </c>
      <c r="H2739" s="27">
        <v>17690</v>
      </c>
      <c r="I2739" s="27" t="s">
        <v>4264</v>
      </c>
      <c r="J2739" s="28">
        <v>46139</v>
      </c>
      <c r="K2739" s="26">
        <v>0.5</v>
      </c>
      <c r="L2739" s="26"/>
      <c r="M2739" s="27" t="s">
        <v>341</v>
      </c>
      <c r="N2739" s="25">
        <f>IFERROR(VLOOKUP(M2739,Data!$J$1:$K$58,2,0),"")</f>
        <v>56950923536</v>
      </c>
      <c r="O2739" s="27" t="s">
        <v>105</v>
      </c>
      <c r="P2739" s="27"/>
      <c r="Q2739" s="27" t="s">
        <v>558</v>
      </c>
      <c r="R2739" s="27" t="s">
        <v>48</v>
      </c>
      <c r="S2739" s="27"/>
      <c r="T2739" s="27"/>
      <c r="U2739" s="28"/>
      <c r="X2739" s="27"/>
      <c r="Y2739" s="27"/>
      <c r="Z2739" s="29"/>
      <c r="AA2739" s="29">
        <v>0.47222222222222221</v>
      </c>
      <c r="AB2739" s="29">
        <v>0.65625</v>
      </c>
      <c r="AC2739" s="30">
        <v>46139</v>
      </c>
      <c r="AD2739" s="15" t="str">
        <f>IF(Tabla2[[#This Row],[HORA ENTREGA]]="DIRECTO","On time", IF(AA2739&lt;&gt;"",IF(Tabla2[[#This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39" s="15" t="str">
        <f>MID(Tabla2[[#This Row],[TIPO]],1,3)</f>
        <v xml:space="preserve">20 </v>
      </c>
      <c r="AF27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NICOMA */ Cont: * BMOU2099260*/ HR Entrega: *12:00* /Dirección: *SAN NICOLAS 860, BOD. 7; SAN MIGUEL</v>
      </c>
      <c r="AG2739" s="38" t="str">
        <f>IFERROR(HYPERLINK("https://wa.me/"&amp;Tabla2[[#This Row],[CONTACTO]]&amp;"?text="&amp;Tabla2[[#This Row],[Mensaje]],"Enviar mensaje"),"")</f>
        <v>Enviar mensaje</v>
      </c>
      <c r="AH2739" s="15" t="str">
        <f>CONCATENATE(A2739,F2739)</f>
        <v>2738BMOU2099260</v>
      </c>
      <c r="AI2739" s="15" t="str">
        <f>CONCATENATE("ENT-",A2739)</f>
        <v>ENT-2738</v>
      </c>
      <c r="AJ2739" s="15" t="str">
        <f>IF(Tabla2[[#This Row],[Op]]&lt;&gt;"","ENTREGA","")</f>
        <v>ENTREGA</v>
      </c>
      <c r="AK2739" s="40" t="str">
        <f>(Tabla2[[#This Row],[FECHA ENTREGA]]&amp;Tabla2[[#This Row],[HORA ENTREGA]])</f>
        <v>461390,5</v>
      </c>
      <c r="AL2739" s="34" t="str">
        <f>IFERROR(HYPERLINK("https://wa.me/"&amp;Tabla2[[#This Row],[CONTACTO]]&amp;"?text="&amp;Tabla2[[#This Row],[Mensaje]]),"")</f>
        <v>https://wa.me/56950923536?text=Hola!%0AServicio del día 27-04%0A *Cliente:* NICOMA */ Cont: * BMOU2099260*/ HR Entrega: *12:00* /Dirección: *SAN NICOLAS 860, BOD. 7; SAN MIGUEL</v>
      </c>
    </row>
    <row r="2740" spans="1:38" s="15" customFormat="1" ht="16.5" customHeight="1" x14ac:dyDescent="0.2">
      <c r="A2740" s="15">
        <f>ROW(A2739)</f>
        <v>2739</v>
      </c>
      <c r="B2740" s="15">
        <f>IF(J2740=J2739,B2739+1,1)</f>
        <v>34</v>
      </c>
      <c r="C2740" s="15" t="s">
        <v>555</v>
      </c>
      <c r="D2740" s="25" t="s">
        <v>39</v>
      </c>
      <c r="E2740" s="27">
        <v>68570</v>
      </c>
      <c r="F2740" s="27" t="s">
        <v>4265</v>
      </c>
      <c r="G2740" s="27" t="s">
        <v>64</v>
      </c>
      <c r="H2740" s="27">
        <v>17690</v>
      </c>
      <c r="I2740" s="27" t="s">
        <v>4266</v>
      </c>
      <c r="J2740" s="28">
        <v>46139</v>
      </c>
      <c r="K2740" s="26">
        <v>0.70833333333333337</v>
      </c>
      <c r="L2740" s="26"/>
      <c r="M2740" s="27" t="s">
        <v>66</v>
      </c>
      <c r="N2740" s="25">
        <f>IFERROR(VLOOKUP(M2740,Data!$J$1:$K$58,2,0),"")</f>
        <v>56993389870</v>
      </c>
      <c r="O2740" s="27" t="s">
        <v>67</v>
      </c>
      <c r="P2740" s="27"/>
      <c r="Q2740" s="27" t="s">
        <v>558</v>
      </c>
      <c r="R2740" s="27" t="s">
        <v>48</v>
      </c>
      <c r="S2740" s="27"/>
      <c r="T2740" s="27"/>
      <c r="U2740" s="28"/>
      <c r="X2740" s="27"/>
      <c r="Y2740" s="27"/>
      <c r="Z2740" s="29"/>
      <c r="AA2740" s="29">
        <v>0.6875</v>
      </c>
      <c r="AB2740" s="29">
        <v>0.79861111111111116</v>
      </c>
      <c r="AC2740" s="30">
        <v>46139</v>
      </c>
      <c r="AD2740" s="15" t="str">
        <f>IF(Tabla2[[#This Row],[HORA ENTREGA]]="DIRECTO","On time", IF(AA2740&lt;&gt;"",IF(Tabla2[[#This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40" s="15" t="str">
        <f>MID(Tabla2[[#This Row],[TIPO]],1,3)</f>
        <v xml:space="preserve">20 </v>
      </c>
      <c r="AF27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NICOMA */ Cont: * CAIU2082756*/ HR Entrega: *17:00* /Dirección: *SAN NICOLAS 860, BOD. 7; SAN MIGUEL</v>
      </c>
      <c r="AG2740" s="38" t="str">
        <f>IFERROR(HYPERLINK("https://wa.me/"&amp;Tabla2[[#This Row],[CONTACTO]]&amp;"?text="&amp;Tabla2[[#This Row],[Mensaje]],"Enviar mensaje"),"")</f>
        <v>Enviar mensaje</v>
      </c>
      <c r="AH2740" s="15" t="str">
        <f>CONCATENATE(A2740,F2740)</f>
        <v>2739CAIU2082756</v>
      </c>
      <c r="AI2740" s="15" t="str">
        <f>CONCATENATE("ENT-",A2740)</f>
        <v>ENT-2739</v>
      </c>
      <c r="AJ2740" s="15" t="str">
        <f>IF(Tabla2[[#This Row],[Op]]&lt;&gt;"","ENTREGA","")</f>
        <v>ENTREGA</v>
      </c>
      <c r="AK2740" s="40" t="str">
        <f>(Tabla2[[#This Row],[FECHA ENTREGA]]&amp;Tabla2[[#This Row],[HORA ENTREGA]])</f>
        <v>461390,708333333333333</v>
      </c>
      <c r="AL2740" s="34" t="str">
        <f>IFERROR(HYPERLINK("https://wa.me/"&amp;Tabla2[[#This Row],[CONTACTO]]&amp;"?text="&amp;Tabla2[[#This Row],[Mensaje]]),"")</f>
        <v>https://wa.me/56993389870?text=Hola!%0AServicio del día 27-04%0A *Cliente:* NICOMA */ Cont: * CAIU2082756*/ HR Entrega: *17:00* /Dirección: *SAN NICOLAS 860, BOD. 7; SAN MIGUEL</v>
      </c>
    </row>
    <row r="2741" spans="1:38" s="15" customFormat="1" ht="16.5" customHeight="1" x14ac:dyDescent="0.2">
      <c r="A2741" s="15">
        <f>ROW(A2740)</f>
        <v>2740</v>
      </c>
      <c r="B2741" s="15">
        <f>IF(J2741=J2740,B2740+1,1)</f>
        <v>35</v>
      </c>
      <c r="C2741" s="15" t="s">
        <v>204</v>
      </c>
      <c r="D2741" s="25" t="s">
        <v>39</v>
      </c>
      <c r="E2741" s="27">
        <v>1188119</v>
      </c>
      <c r="F2741" s="27" t="s">
        <v>4267</v>
      </c>
      <c r="G2741" s="27" t="s">
        <v>41</v>
      </c>
      <c r="H2741" s="27">
        <v>26200</v>
      </c>
      <c r="I2741" s="27" t="s">
        <v>4268</v>
      </c>
      <c r="J2741" s="28">
        <v>46139</v>
      </c>
      <c r="K2741" s="26">
        <v>0.35416666666666669</v>
      </c>
      <c r="L2741" s="26"/>
      <c r="M2741" s="27" t="s">
        <v>77</v>
      </c>
      <c r="N2741" s="25">
        <f>IFERROR(VLOOKUP(M2741,Data!$J$1:$K$58,2,0),"")</f>
        <v>56967384794</v>
      </c>
      <c r="O2741" s="27" t="s">
        <v>78</v>
      </c>
      <c r="P2741" s="27"/>
      <c r="Q2741" s="27" t="s">
        <v>1628</v>
      </c>
      <c r="R2741" s="27" t="s">
        <v>69</v>
      </c>
      <c r="S2741" s="27" t="s">
        <v>77</v>
      </c>
      <c r="T2741" s="27"/>
      <c r="U2741" s="28">
        <v>46139</v>
      </c>
      <c r="X2741" s="27"/>
      <c r="Y2741" s="27"/>
      <c r="Z2741" s="29"/>
      <c r="AA2741" s="29">
        <v>0.34166666666666667</v>
      </c>
      <c r="AB2741" s="29">
        <v>0.44236111111111109</v>
      </c>
      <c r="AC2741" s="30">
        <v>46139</v>
      </c>
      <c r="AD2741" s="15" t="str">
        <f>IF(Tabla2[[#This Row],[HORA ENTREGA]]="DIRECTO","On time", IF(AA2741&lt;&gt;"",IF(Tabla2[[#This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41" s="15" t="str">
        <f>MID(Tabla2[[#This Row],[TIPO]],1,3)</f>
        <v xml:space="preserve">40 </v>
      </c>
      <c r="AF27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OXIQUIM S A */ Cont: * OOLU6905061*/ HR Entrega: *08:30* /Dirección: *CAÑAVERAL 901,QUILICURA</v>
      </c>
      <c r="AG2741" s="38" t="str">
        <f>IFERROR(HYPERLINK("https://wa.me/"&amp;Tabla2[[#This Row],[CONTACTO]]&amp;"?text="&amp;Tabla2[[#This Row],[Mensaje]],"Enviar mensaje"),"")</f>
        <v>Enviar mensaje</v>
      </c>
      <c r="AH2741" s="15" t="str">
        <f>CONCATENATE(A2741,F2741)</f>
        <v>2740OOLU6905061</v>
      </c>
      <c r="AI2741" s="15" t="str">
        <f>CONCATENATE("ENT-",A2741)</f>
        <v>ENT-2740</v>
      </c>
      <c r="AJ2741" s="15" t="str">
        <f>IF(Tabla2[[#This Row],[Op]]&lt;&gt;"","ENTREGA","")</f>
        <v>ENTREGA</v>
      </c>
      <c r="AK2741" s="40" t="str">
        <f>(Tabla2[[#This Row],[FECHA ENTREGA]]&amp;Tabla2[[#This Row],[HORA ENTREGA]])</f>
        <v>461390,354166666666667</v>
      </c>
      <c r="AL2741" s="34" t="str">
        <f>IFERROR(HYPERLINK("https://wa.me/"&amp;Tabla2[[#This Row],[CONTACTO]]&amp;"?text="&amp;Tabla2[[#This Row],[Mensaje]]),"")</f>
        <v>https://wa.me/56967384794?text=Hola!%0AServicio del día 27-04%0A *Cliente:* OXIQUIM S A */ Cont: * OOLU6905061*/ HR Entrega: *08:30* /Dirección: *CAÑAVERAL 901,QUILICURA</v>
      </c>
    </row>
    <row r="2742" spans="1:38" s="15" customFormat="1" ht="16.5" customHeight="1" x14ac:dyDescent="0.2">
      <c r="A2742" s="15">
        <f>ROW(A2741)</f>
        <v>2741</v>
      </c>
      <c r="B2742" s="15">
        <f>IF(J2742=J2741,B2741+1,1)</f>
        <v>36</v>
      </c>
      <c r="C2742" s="15" t="s">
        <v>1554</v>
      </c>
      <c r="D2742" s="25" t="s">
        <v>39</v>
      </c>
      <c r="E2742" s="27">
        <v>189227</v>
      </c>
      <c r="F2742" s="27" t="s">
        <v>4269</v>
      </c>
      <c r="G2742" s="27" t="s">
        <v>41</v>
      </c>
      <c r="H2742" s="27">
        <v>29271</v>
      </c>
      <c r="I2742" s="27" t="s">
        <v>42</v>
      </c>
      <c r="J2742" s="28">
        <v>46139</v>
      </c>
      <c r="K2742" s="26">
        <v>0.33333333333333331</v>
      </c>
      <c r="L2742" s="26"/>
      <c r="M2742" s="27" t="s">
        <v>366</v>
      </c>
      <c r="N2742" s="25">
        <f>IFERROR(VLOOKUP(M2742,Data!$J$1:$K$58,2,0),"")</f>
        <v>56967386251</v>
      </c>
      <c r="O2742" s="27" t="s">
        <v>367</v>
      </c>
      <c r="P2742" s="27"/>
      <c r="Q2742" s="27" t="s">
        <v>190</v>
      </c>
      <c r="R2742" s="27" t="s">
        <v>74</v>
      </c>
      <c r="S2742" s="27" t="s">
        <v>366</v>
      </c>
      <c r="T2742" s="27"/>
      <c r="U2742" s="28">
        <v>46139</v>
      </c>
      <c r="X2742" s="27"/>
      <c r="Y2742" s="27"/>
      <c r="Z2742" s="29"/>
      <c r="AA2742" s="29">
        <v>0.29236111111111113</v>
      </c>
      <c r="AB2742" s="29">
        <v>0.42291666666666666</v>
      </c>
      <c r="AC2742" s="30">
        <v>46139</v>
      </c>
      <c r="AD2742" s="15" t="str">
        <f>IF(Tabla2[[#This Row],[HORA ENTREGA]]="DIRECTO","On time", IF(AA2742&lt;&gt;"",IF(Tabla2[[#This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42" s="15" t="str">
        <f>MID(Tabla2[[#This Row],[TIPO]],1,3)</f>
        <v xml:space="preserve">40 </v>
      </c>
      <c r="AF27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27-04%0A *Cliente:* PETROQUIMICA DOW */ Cont: * MSMU8418056*/ HR Entrega: *08:00* /Dirección: *AV. MARTA OSSA RUIZ 601 (CAMINO CASAS VIEJAS); MAIPU </v>
      </c>
      <c r="AG2742" s="38" t="str">
        <f>IFERROR(HYPERLINK("https://wa.me/"&amp;Tabla2[[#This Row],[CONTACTO]]&amp;"?text="&amp;Tabla2[[#This Row],[Mensaje]],"Enviar mensaje"),"")</f>
        <v>Enviar mensaje</v>
      </c>
      <c r="AH2742" s="15" t="str">
        <f>CONCATENATE(A2742,F2742)</f>
        <v>2741MSMU8418056</v>
      </c>
      <c r="AI2742" s="15" t="str">
        <f>CONCATENATE("ENT-",A2742)</f>
        <v>ENT-2741</v>
      </c>
      <c r="AJ2742" s="15" t="str">
        <f>IF(Tabla2[[#This Row],[Op]]&lt;&gt;"","ENTREGA","")</f>
        <v>ENTREGA</v>
      </c>
      <c r="AK2742" s="40" t="str">
        <f>(Tabla2[[#This Row],[FECHA ENTREGA]]&amp;Tabla2[[#This Row],[HORA ENTREGA]])</f>
        <v>461390,333333333333333</v>
      </c>
      <c r="AL2742" s="34" t="str">
        <f>IFERROR(HYPERLINK("https://wa.me/"&amp;Tabla2[[#This Row],[CONTACTO]]&amp;"?text="&amp;Tabla2[[#This Row],[Mensaje]]),"")</f>
        <v xml:space="preserve">https://wa.me/56967386251?text=Hola!%0AServicio del día 27-04%0A *Cliente:* PETROQUIMICA DOW */ Cont: * MSMU8418056*/ HR Entrega: *08:00* /Dirección: *AV. MARTA OSSA RUIZ 601 (CAMINO CASAS VIEJAS); MAIPU </v>
      </c>
    </row>
    <row r="2743" spans="1:38" s="15" customFormat="1" ht="16.5" customHeight="1" x14ac:dyDescent="0.2">
      <c r="A2743" s="15">
        <f>ROW(A2742)</f>
        <v>2742</v>
      </c>
      <c r="B2743" s="15">
        <f>IF(J2743=J2742,B2742+1,1)</f>
        <v>37</v>
      </c>
      <c r="C2743" s="15" t="s">
        <v>1554</v>
      </c>
      <c r="D2743" s="25" t="s">
        <v>39</v>
      </c>
      <c r="E2743" s="27">
        <v>189259</v>
      </c>
      <c r="F2743" s="27" t="s">
        <v>4270</v>
      </c>
      <c r="G2743" s="27" t="s">
        <v>41</v>
      </c>
      <c r="H2743" s="27">
        <v>28205</v>
      </c>
      <c r="I2743" s="27" t="s">
        <v>42</v>
      </c>
      <c r="J2743" s="28">
        <v>46139</v>
      </c>
      <c r="K2743" s="26">
        <v>0.33333333333333331</v>
      </c>
      <c r="L2743" s="26" t="s">
        <v>4214</v>
      </c>
      <c r="M2743" s="27" t="s">
        <v>215</v>
      </c>
      <c r="N2743" s="25">
        <f>IFERROR(VLOOKUP(M2743,Data!$J$1:$K$58,2,0),"")</f>
        <v>56978089957</v>
      </c>
      <c r="O2743" s="27" t="s">
        <v>4271</v>
      </c>
      <c r="P2743" s="27"/>
      <c r="Q2743" s="27" t="s">
        <v>190</v>
      </c>
      <c r="R2743" s="27" t="s">
        <v>3007</v>
      </c>
      <c r="S2743" s="27" t="s">
        <v>3072</v>
      </c>
      <c r="T2743" s="27"/>
      <c r="U2743" s="28">
        <v>46139</v>
      </c>
      <c r="X2743" s="27"/>
      <c r="Y2743" s="27"/>
      <c r="Z2743" s="29"/>
      <c r="AA2743" s="29">
        <v>0.36805555555555558</v>
      </c>
      <c r="AB2743" s="29">
        <v>0.4826388888888889</v>
      </c>
      <c r="AC2743" s="30">
        <v>46139</v>
      </c>
      <c r="AD2743" s="15" t="str">
        <f>IF(Tabla2[[#This Row],[HORA ENTREGA]]="DIRECTO","On time", IF(AA2743&lt;&gt;"",IF(Tabla2[[#This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43" s="15" t="str">
        <f>MID(Tabla2[[#This Row],[TIPO]],1,3)</f>
        <v xml:space="preserve">40 </v>
      </c>
      <c r="AF27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27-04%0A *Cliente:* PETROQUIMICA DOW */ Cont: * HLXU8028346*/ HR Entrega: *08:00* /Dirección: *AV. MARTA OSSA RUIZ 601 (CAMINO CASAS VIEJAS); MAIPU </v>
      </c>
      <c r="AG2743" s="38" t="str">
        <f>IFERROR(HYPERLINK("https://wa.me/"&amp;Tabla2[[#This Row],[CONTACTO]]&amp;"?text="&amp;Tabla2[[#This Row],[Mensaje]],"Enviar mensaje"),"")</f>
        <v>Enviar mensaje</v>
      </c>
      <c r="AH2743" s="15" t="str">
        <f>CONCATENATE(A2743,F2743)</f>
        <v>2742HLXU8028346</v>
      </c>
      <c r="AI2743" s="15" t="str">
        <f>CONCATENATE("ENT-",A2743)</f>
        <v>ENT-2742</v>
      </c>
      <c r="AJ2743" s="15" t="str">
        <f>IF(Tabla2[[#This Row],[Op]]&lt;&gt;"","ENTREGA","")</f>
        <v>ENTREGA</v>
      </c>
      <c r="AK2743" s="40" t="str">
        <f>(Tabla2[[#This Row],[FECHA ENTREGA]]&amp;Tabla2[[#This Row],[HORA ENTREGA]])</f>
        <v>461390,333333333333333</v>
      </c>
      <c r="AL2743" s="34" t="str">
        <f>IFERROR(HYPERLINK("https://wa.me/"&amp;Tabla2[[#This Row],[CONTACTO]]&amp;"?text="&amp;Tabla2[[#This Row],[Mensaje]]),"")</f>
        <v xml:space="preserve">https://wa.me/56978089957?text=Hola!%0AServicio del día 27-04%0A *Cliente:* PETROQUIMICA DOW */ Cont: * HLXU8028346*/ HR Entrega: *08:00* /Dirección: *AV. MARTA OSSA RUIZ 601 (CAMINO CASAS VIEJAS); MAIPU </v>
      </c>
    </row>
    <row r="2744" spans="1:38" s="15" customFormat="1" ht="16.5" customHeight="1" x14ac:dyDescent="0.2">
      <c r="A2744" s="15">
        <f>ROW(A2743)</f>
        <v>2743</v>
      </c>
      <c r="B2744" s="15">
        <f>IF(J2744=J2743,B2743+1,1)</f>
        <v>38</v>
      </c>
      <c r="C2744" s="15" t="s">
        <v>1554</v>
      </c>
      <c r="D2744" s="25" t="s">
        <v>39</v>
      </c>
      <c r="E2744" s="27">
        <v>189259</v>
      </c>
      <c r="F2744" s="27" t="s">
        <v>4272</v>
      </c>
      <c r="G2744" s="27" t="s">
        <v>41</v>
      </c>
      <c r="H2744" s="27">
        <v>29021</v>
      </c>
      <c r="I2744" s="27" t="s">
        <v>42</v>
      </c>
      <c r="J2744" s="28">
        <v>46139</v>
      </c>
      <c r="K2744" s="26">
        <v>0.33333333333333331</v>
      </c>
      <c r="L2744" s="26" t="s">
        <v>4214</v>
      </c>
      <c r="M2744" s="27" t="s">
        <v>389</v>
      </c>
      <c r="N2744" s="25">
        <f>IFERROR(VLOOKUP(M2744,Data!$J$1:$K$58,2,0),"")</f>
        <v>56988336520</v>
      </c>
      <c r="O2744" s="27" t="s">
        <v>390</v>
      </c>
      <c r="P2744" s="27"/>
      <c r="Q2744" s="27" t="s">
        <v>190</v>
      </c>
      <c r="R2744" s="27" t="s">
        <v>3007</v>
      </c>
      <c r="S2744" s="27" t="s">
        <v>389</v>
      </c>
      <c r="T2744" s="27"/>
      <c r="U2744" s="28">
        <v>46139</v>
      </c>
      <c r="X2744" s="27"/>
      <c r="Y2744" s="27"/>
      <c r="Z2744" s="29"/>
      <c r="AA2744" s="29">
        <v>0.36458333333333331</v>
      </c>
      <c r="AB2744" s="29">
        <v>0.46319444444444446</v>
      </c>
      <c r="AC2744" s="30">
        <v>46139</v>
      </c>
      <c r="AD2744" s="15" t="str">
        <f>IF(Tabla2[[#This Row],[HORA ENTREGA]]="DIRECTO","On time", IF(AA2744&lt;&gt;"",IF(Tabla2[[#This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44" s="15" t="str">
        <f>MID(Tabla2[[#This Row],[TIPO]],1,3)</f>
        <v xml:space="preserve">40 </v>
      </c>
      <c r="AF27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27-04%0A *Cliente:* PETROQUIMICA DOW */ Cont: * HLBU2567997*/ HR Entrega: *08:00* /Dirección: *AV. MARTA OSSA RUIZ 601 (CAMINO CASAS VIEJAS); MAIPU </v>
      </c>
      <c r="AG2744" s="38" t="str">
        <f>IFERROR(HYPERLINK("https://wa.me/"&amp;Tabla2[[#This Row],[CONTACTO]]&amp;"?text="&amp;Tabla2[[#This Row],[Mensaje]],"Enviar mensaje"),"")</f>
        <v>Enviar mensaje</v>
      </c>
      <c r="AH2744" s="15" t="str">
        <f>CONCATENATE(A2744,F2744)</f>
        <v>2743HLBU2567997</v>
      </c>
      <c r="AI2744" s="15" t="str">
        <f>CONCATENATE("ENT-",A2744)</f>
        <v>ENT-2743</v>
      </c>
      <c r="AJ2744" s="15" t="str">
        <f>IF(Tabla2[[#This Row],[Op]]&lt;&gt;"","ENTREGA","")</f>
        <v>ENTREGA</v>
      </c>
      <c r="AK2744" s="40" t="str">
        <f>(Tabla2[[#This Row],[FECHA ENTREGA]]&amp;Tabla2[[#This Row],[HORA ENTREGA]])</f>
        <v>461390,333333333333333</v>
      </c>
      <c r="AL2744" s="34" t="str">
        <f>IFERROR(HYPERLINK("https://wa.me/"&amp;Tabla2[[#This Row],[CONTACTO]]&amp;"?text="&amp;Tabla2[[#This Row],[Mensaje]]),"")</f>
        <v xml:space="preserve">https://wa.me/56988336520?text=Hola!%0AServicio del día 27-04%0A *Cliente:* PETROQUIMICA DOW */ Cont: * HLBU2567997*/ HR Entrega: *08:00* /Dirección: *AV. MARTA OSSA RUIZ 601 (CAMINO CASAS VIEJAS); MAIPU </v>
      </c>
    </row>
    <row r="2745" spans="1:38" s="15" customFormat="1" ht="16.5" customHeight="1" x14ac:dyDescent="0.2">
      <c r="A2745" s="15">
        <f>ROW(A2744)</f>
        <v>2744</v>
      </c>
      <c r="B2745" s="15">
        <f>IF(J2745=J2744,B2744+1,1)</f>
        <v>39</v>
      </c>
      <c r="C2745" s="15" t="s">
        <v>3160</v>
      </c>
      <c r="D2745" s="25" t="s">
        <v>39</v>
      </c>
      <c r="E2745" s="27">
        <v>304066</v>
      </c>
      <c r="F2745" s="27" t="s">
        <v>4273</v>
      </c>
      <c r="G2745" s="27" t="s">
        <v>41</v>
      </c>
      <c r="H2745" s="27">
        <v>19700</v>
      </c>
      <c r="I2745" s="27" t="s">
        <v>4274</v>
      </c>
      <c r="J2745" s="28">
        <v>46139</v>
      </c>
      <c r="K2745" s="26">
        <v>0.29166666666666669</v>
      </c>
      <c r="L2745" s="26"/>
      <c r="M2745" s="27" t="s">
        <v>72</v>
      </c>
      <c r="N2745" s="25">
        <f>IFERROR(VLOOKUP(M2745,Data!$J$1:$K$58,2,0),"")</f>
        <v>56978089148</v>
      </c>
      <c r="O2745" s="27" t="s">
        <v>73</v>
      </c>
      <c r="P2745" s="27"/>
      <c r="Q2745" s="27" t="s">
        <v>3163</v>
      </c>
      <c r="R2745" s="27" t="s">
        <v>3007</v>
      </c>
      <c r="S2745" s="27" t="s">
        <v>72</v>
      </c>
      <c r="T2745" s="27"/>
      <c r="U2745" s="28">
        <v>46139</v>
      </c>
      <c r="X2745" s="27"/>
      <c r="Y2745" s="27"/>
      <c r="Z2745" s="29"/>
      <c r="AA2745" s="29">
        <v>0.28125</v>
      </c>
      <c r="AB2745" s="29">
        <v>0.375</v>
      </c>
      <c r="AC2745" s="30">
        <v>46139</v>
      </c>
      <c r="AD2745" s="15" t="str">
        <f>IF(Tabla2[[#This Row],[HORA ENTREGA]]="DIRECTO","On time", IF(AA2745&lt;&gt;"",IF(Tabla2[[#This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45" s="15" t="str">
        <f>MID(Tabla2[[#This Row],[TIPO]],1,3)</f>
        <v xml:space="preserve">40 </v>
      </c>
      <c r="AF27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PRODALAM S.A. */ Cont: * HAMU4113674*/ HR Entrega: *07:00* /Dirección: *ALBERTO PEPPER 1610, RENCA.</v>
      </c>
      <c r="AG2745" s="38" t="str">
        <f>IFERROR(HYPERLINK("https://wa.me/"&amp;Tabla2[[#This Row],[CONTACTO]]&amp;"?text="&amp;Tabla2[[#This Row],[Mensaje]],"Enviar mensaje"),"")</f>
        <v>Enviar mensaje</v>
      </c>
      <c r="AH2745" s="15" t="str">
        <f>CONCATENATE(A2745,F2745)</f>
        <v>2744HAMU4113674</v>
      </c>
      <c r="AI2745" s="15" t="str">
        <f>CONCATENATE("ENT-",A2745)</f>
        <v>ENT-2744</v>
      </c>
      <c r="AJ2745" s="15" t="str">
        <f>IF(Tabla2[[#This Row],[Op]]&lt;&gt;"","ENTREGA","")</f>
        <v>ENTREGA</v>
      </c>
      <c r="AK2745" s="40" t="str">
        <f>(Tabla2[[#This Row],[FECHA ENTREGA]]&amp;Tabla2[[#This Row],[HORA ENTREGA]])</f>
        <v>461390,291666666666667</v>
      </c>
      <c r="AL2745" s="34" t="str">
        <f>IFERROR(HYPERLINK("https://wa.me/"&amp;Tabla2[[#This Row],[CONTACTO]]&amp;"?text="&amp;Tabla2[[#This Row],[Mensaje]]),"")</f>
        <v>https://wa.me/56978089148?text=Hola!%0AServicio del día 27-04%0A *Cliente:* PRODALAM S.A. */ Cont: * HAMU4113674*/ HR Entrega: *07:00* /Dirección: *ALBERTO PEPPER 1610, RENCA.</v>
      </c>
    </row>
    <row r="2746" spans="1:38" s="15" customFormat="1" ht="16.5" customHeight="1" x14ac:dyDescent="0.2">
      <c r="A2746" s="15">
        <f>ROW(A2745)</f>
        <v>2745</v>
      </c>
      <c r="B2746" s="15">
        <f>IF(J2746=J2745,B2745+1,1)</f>
        <v>40</v>
      </c>
      <c r="C2746" s="15" t="s">
        <v>3160</v>
      </c>
      <c r="D2746" s="25" t="s">
        <v>39</v>
      </c>
      <c r="E2746" s="27" t="s">
        <v>4204</v>
      </c>
      <c r="F2746" s="27" t="s">
        <v>4275</v>
      </c>
      <c r="G2746" s="27" t="s">
        <v>41</v>
      </c>
      <c r="H2746" s="27">
        <v>34400</v>
      </c>
      <c r="I2746" s="27" t="s">
        <v>171</v>
      </c>
      <c r="J2746" s="28">
        <v>46139</v>
      </c>
      <c r="K2746" s="26">
        <v>0.375</v>
      </c>
      <c r="L2746" s="26" t="s">
        <v>4276</v>
      </c>
      <c r="M2746" s="27" t="s">
        <v>674</v>
      </c>
      <c r="N2746" s="25">
        <f>IFERROR(VLOOKUP(M2746,Data!$J$1:$K$58,2,0),"")</f>
        <v>56967386018</v>
      </c>
      <c r="O2746" s="27" t="s">
        <v>356</v>
      </c>
      <c r="P2746" s="27"/>
      <c r="Q2746" s="27" t="s">
        <v>3163</v>
      </c>
      <c r="R2746" s="27" t="s">
        <v>218</v>
      </c>
      <c r="S2746" s="27" t="s">
        <v>3125</v>
      </c>
      <c r="T2746" s="27">
        <v>25</v>
      </c>
      <c r="U2746" s="28">
        <v>46137</v>
      </c>
      <c r="X2746" s="27"/>
      <c r="Y2746" s="27"/>
      <c r="Z2746" s="29"/>
      <c r="AA2746" s="29">
        <v>0.36458333333333331</v>
      </c>
      <c r="AB2746" s="29">
        <v>0.4548611111111111</v>
      </c>
      <c r="AC2746" s="30">
        <v>46139</v>
      </c>
      <c r="AD2746" s="15" t="str">
        <f>IF(Tabla2[[#This Row],[HORA ENTREGA]]="DIRECTO","On time", IF(AA2746&lt;&gt;"",IF(Tabla2[[#This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46" s="15" t="str">
        <f>MID(Tabla2[[#This Row],[TIPO]],1,3)</f>
        <v xml:space="preserve">40 </v>
      </c>
      <c r="AF27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PRODALAM S.A. */ Cont: * FBIU5349930*/ HR Entrega: *09:00* /Dirección: *ALBERTO PEPPER 1610, RENCA.</v>
      </c>
      <c r="AG2746" s="38" t="str">
        <f>IFERROR(HYPERLINK("https://wa.me/"&amp;Tabla2[[#This Row],[CONTACTO]]&amp;"?text="&amp;Tabla2[[#This Row],[Mensaje]],"Enviar mensaje"),"")</f>
        <v>Enviar mensaje</v>
      </c>
      <c r="AH2746" s="15" t="str">
        <f>CONCATENATE(A2746,F2746)</f>
        <v>2745FBIU5349930</v>
      </c>
      <c r="AI2746" s="15" t="str">
        <f>CONCATENATE("ENT-",A2746)</f>
        <v>ENT-2745</v>
      </c>
      <c r="AJ2746" s="15" t="str">
        <f>IF(Tabla2[[#This Row],[Op]]&lt;&gt;"","ENTREGA","")</f>
        <v>ENTREGA</v>
      </c>
      <c r="AK2746" s="40" t="str">
        <f>(Tabla2[[#This Row],[FECHA ENTREGA]]&amp;Tabla2[[#This Row],[HORA ENTREGA]])</f>
        <v>461390,375</v>
      </c>
      <c r="AL2746" s="34" t="str">
        <f>IFERROR(HYPERLINK("https://wa.me/"&amp;Tabla2[[#This Row],[CONTACTO]]&amp;"?text="&amp;Tabla2[[#This Row],[Mensaje]]),"")</f>
        <v>https://wa.me/56967386018?text=Hola!%0AServicio del día 27-04%0A *Cliente:* PRODALAM S.A. */ Cont: * FBIU5349930*/ HR Entrega: *09:00* /Dirección: *ALBERTO PEPPER 1610, RENCA.</v>
      </c>
    </row>
    <row r="2747" spans="1:38" s="15" customFormat="1" ht="16.5" customHeight="1" x14ac:dyDescent="0.2">
      <c r="A2747" s="15">
        <f>ROW(A2746)</f>
        <v>2746</v>
      </c>
      <c r="B2747" s="15">
        <f>IF(J2747=J2746,B2746+1,1)</f>
        <v>41</v>
      </c>
      <c r="C2747" s="15" t="s">
        <v>3160</v>
      </c>
      <c r="D2747" s="25" t="s">
        <v>39</v>
      </c>
      <c r="E2747" s="27" t="s">
        <v>4204</v>
      </c>
      <c r="F2747" s="27" t="s">
        <v>4185</v>
      </c>
      <c r="G2747" s="27"/>
      <c r="H2747" s="27"/>
      <c r="I2747" s="27" t="s">
        <v>171</v>
      </c>
      <c r="J2747" s="28">
        <v>46139</v>
      </c>
      <c r="K2747" s="26">
        <v>0.375</v>
      </c>
      <c r="L2747" s="26"/>
      <c r="M2747" s="27" t="s">
        <v>674</v>
      </c>
      <c r="N2747" s="25">
        <f>IFERROR(VLOOKUP(M2747,Data!$J$1:$K$58,2,0),"")</f>
        <v>56967386018</v>
      </c>
      <c r="O2747" s="27" t="s">
        <v>356</v>
      </c>
      <c r="P2747" s="27"/>
      <c r="Q2747" s="27" t="s">
        <v>3163</v>
      </c>
      <c r="R2747" s="27" t="s">
        <v>74</v>
      </c>
      <c r="S2747" s="27" t="s">
        <v>66</v>
      </c>
      <c r="T2747" s="27"/>
      <c r="U2747" s="28">
        <v>46137</v>
      </c>
      <c r="X2747" s="27"/>
      <c r="Y2747" s="27"/>
      <c r="Z2747" s="29"/>
      <c r="AA2747" s="29">
        <v>0.53819444444444442</v>
      </c>
      <c r="AB2747" s="29">
        <v>0.64583333333333337</v>
      </c>
      <c r="AC2747" s="30">
        <v>46139</v>
      </c>
      <c r="AD2747" s="15" t="str">
        <f>IF(Tabla2[[#This Row],[HORA ENTREGA]]="DIRECTO","On time", IF(AA2747&lt;&gt;"",IF(Tabla2[[#This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47" s="15" t="str">
        <f>MID(Tabla2[[#This Row],[TIPO]],1,3)</f>
        <v/>
      </c>
      <c r="AF27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PRODALAM S.A. */ Cont: * SEGU3991936*/ HR Entrega: *09:00* /Dirección: *ALBERTO PEPPER 1610, RENCA.</v>
      </c>
      <c r="AG2747" s="38" t="str">
        <f>IFERROR(HYPERLINK("https://wa.me/"&amp;Tabla2[[#This Row],[CONTACTO]]&amp;"?text="&amp;Tabla2[[#This Row],[Mensaje]],"Enviar mensaje"),"")</f>
        <v>Enviar mensaje</v>
      </c>
      <c r="AH2747" s="15" t="str">
        <f>CONCATENATE(A2747,F2747)</f>
        <v>2746SEGU3991936</v>
      </c>
      <c r="AI2747" s="15" t="str">
        <f>CONCATENATE("ENT-",A2747)</f>
        <v>ENT-2746</v>
      </c>
      <c r="AJ2747" s="15" t="str">
        <f>IF(Tabla2[[#This Row],[Op]]&lt;&gt;"","ENTREGA","")</f>
        <v>ENTREGA</v>
      </c>
      <c r="AK2747" s="40" t="str">
        <f>(Tabla2[[#This Row],[FECHA ENTREGA]]&amp;Tabla2[[#This Row],[HORA ENTREGA]])</f>
        <v>461390,375</v>
      </c>
      <c r="AL2747" s="34" t="str">
        <f>IFERROR(HYPERLINK("https://wa.me/"&amp;Tabla2[[#This Row],[CONTACTO]]&amp;"?text="&amp;Tabla2[[#This Row],[Mensaje]]),"")</f>
        <v>https://wa.me/56967386018?text=Hola!%0AServicio del día 27-04%0A *Cliente:* PRODALAM S.A. */ Cont: * SEGU3991936*/ HR Entrega: *09:00* /Dirección: *ALBERTO PEPPER 1610, RENCA.</v>
      </c>
    </row>
    <row r="2748" spans="1:38" s="15" customFormat="1" ht="16.5" customHeight="1" x14ac:dyDescent="0.2">
      <c r="A2748" s="15">
        <f>ROW(A2747)</f>
        <v>2747</v>
      </c>
      <c r="B2748" s="15">
        <f>IF(J2748=J2747,B2747+1,1)</f>
        <v>42</v>
      </c>
      <c r="C2748" s="15" t="s">
        <v>3160</v>
      </c>
      <c r="D2748" s="25" t="s">
        <v>39</v>
      </c>
      <c r="E2748" s="27">
        <v>805487</v>
      </c>
      <c r="F2748" s="27" t="s">
        <v>4277</v>
      </c>
      <c r="G2748" s="27" t="s">
        <v>41</v>
      </c>
      <c r="H2748" s="27">
        <v>19400</v>
      </c>
      <c r="I2748" s="27" t="s">
        <v>42</v>
      </c>
      <c r="J2748" s="28">
        <v>46139</v>
      </c>
      <c r="K2748" s="26">
        <v>0.41666666666666669</v>
      </c>
      <c r="L2748" s="26" t="s">
        <v>4214</v>
      </c>
      <c r="M2748" s="27" t="s">
        <v>139</v>
      </c>
      <c r="N2748" s="25">
        <f>IFERROR(VLOOKUP(M2748,Data!$J$1:$K$58,2,0),"")</f>
        <v>56965312953</v>
      </c>
      <c r="O2748" s="27" t="s">
        <v>140</v>
      </c>
      <c r="P2748" s="27"/>
      <c r="Q2748" s="27" t="s">
        <v>3163</v>
      </c>
      <c r="R2748" s="27" t="s">
        <v>218</v>
      </c>
      <c r="S2748" s="27" t="s">
        <v>139</v>
      </c>
      <c r="T2748" s="27"/>
      <c r="U2748" s="28">
        <v>46139</v>
      </c>
      <c r="X2748" s="27"/>
      <c r="Y2748" s="27"/>
      <c r="Z2748" s="29"/>
      <c r="AA2748" s="29">
        <v>0.3888888888888889</v>
      </c>
      <c r="AB2748" s="29">
        <v>0.53819444444444442</v>
      </c>
      <c r="AC2748" s="30">
        <v>46139</v>
      </c>
      <c r="AD2748" s="15" t="str">
        <f>IF(Tabla2[[#This Row],[HORA ENTREGA]]="DIRECTO","On time", IF(AA2748&lt;&gt;"",IF(Tabla2[[#This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48" s="15" t="str">
        <f>MID(Tabla2[[#This Row],[TIPO]],1,3)</f>
        <v xml:space="preserve">40 </v>
      </c>
      <c r="AF27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PRODALAM S.A. */ Cont: * MRSU7477943*/ HR Entrega: *10:00* /Dirección: *ALBERTO PEPPER 1610, RENCA.</v>
      </c>
      <c r="AG2748" s="38" t="str">
        <f>IFERROR(HYPERLINK("https://wa.me/"&amp;Tabla2[[#This Row],[CONTACTO]]&amp;"?text="&amp;Tabla2[[#This Row],[Mensaje]],"Enviar mensaje"),"")</f>
        <v>Enviar mensaje</v>
      </c>
      <c r="AH2748" s="15" t="str">
        <f>CONCATENATE(A2748,F2748)</f>
        <v>2747MRSU7477943</v>
      </c>
      <c r="AI2748" s="15" t="str">
        <f>CONCATENATE("ENT-",A2748)</f>
        <v>ENT-2747</v>
      </c>
      <c r="AJ2748" s="15" t="str">
        <f>IF(Tabla2[[#This Row],[Op]]&lt;&gt;"","ENTREGA","")</f>
        <v>ENTREGA</v>
      </c>
      <c r="AK2748" s="40" t="str">
        <f>(Tabla2[[#This Row],[FECHA ENTREGA]]&amp;Tabla2[[#This Row],[HORA ENTREGA]])</f>
        <v>461390,416666666666667</v>
      </c>
      <c r="AL2748" s="34" t="str">
        <f>IFERROR(HYPERLINK("https://wa.me/"&amp;Tabla2[[#This Row],[CONTACTO]]&amp;"?text="&amp;Tabla2[[#This Row],[Mensaje]]),"")</f>
        <v>https://wa.me/56965312953?text=Hola!%0AServicio del día 27-04%0A *Cliente:* PRODALAM S.A. */ Cont: * MRSU7477943*/ HR Entrega: *10:00* /Dirección: *ALBERTO PEPPER 1610, RENCA.</v>
      </c>
    </row>
    <row r="2749" spans="1:38" s="15" customFormat="1" ht="16.5" customHeight="1" x14ac:dyDescent="0.2">
      <c r="A2749" s="15">
        <f>ROW(A2748)</f>
        <v>2748</v>
      </c>
      <c r="B2749" s="15">
        <f>IF(J2749=J2748,B2748+1,1)</f>
        <v>43</v>
      </c>
      <c r="C2749" s="15" t="s">
        <v>3160</v>
      </c>
      <c r="D2749" s="25" t="s">
        <v>39</v>
      </c>
      <c r="E2749" s="27">
        <v>805487</v>
      </c>
      <c r="F2749" s="27" t="s">
        <v>4278</v>
      </c>
      <c r="G2749" s="27" t="s">
        <v>41</v>
      </c>
      <c r="H2749" s="27">
        <v>19400</v>
      </c>
      <c r="I2749" s="27" t="s">
        <v>42</v>
      </c>
      <c r="J2749" s="28">
        <v>46139</v>
      </c>
      <c r="K2749" s="26">
        <v>0.45833333333333331</v>
      </c>
      <c r="L2749" s="26" t="s">
        <v>4214</v>
      </c>
      <c r="M2749" s="27" t="s">
        <v>104</v>
      </c>
      <c r="N2749" s="25">
        <f>IFERROR(VLOOKUP(M2749,Data!$J$1:$K$58,2,0),"")</f>
        <v>56966749395</v>
      </c>
      <c r="O2749" s="27" t="s">
        <v>253</v>
      </c>
      <c r="P2749" s="27"/>
      <c r="Q2749" s="27" t="s">
        <v>3163</v>
      </c>
      <c r="R2749" s="27" t="s">
        <v>218</v>
      </c>
      <c r="S2749" s="27" t="s">
        <v>3352</v>
      </c>
      <c r="T2749" s="27"/>
      <c r="U2749" s="28">
        <v>46139</v>
      </c>
      <c r="X2749" s="27"/>
      <c r="Y2749" s="27"/>
      <c r="Z2749" s="29"/>
      <c r="AA2749" s="29">
        <v>0.38611111111111113</v>
      </c>
      <c r="AB2749" s="29">
        <v>0.47222222222222221</v>
      </c>
      <c r="AC2749" s="30">
        <v>46139</v>
      </c>
      <c r="AD2749" s="15" t="str">
        <f>IF(Tabla2[[#This Row],[HORA ENTREGA]]="DIRECTO","On time", IF(AA2749&lt;&gt;"",IF(Tabla2[[#This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49" s="15" t="str">
        <f>MID(Tabla2[[#This Row],[TIPO]],1,3)</f>
        <v xml:space="preserve">40 </v>
      </c>
      <c r="AF27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PRODALAM S.A. */ Cont: * MRSU3632717*/ HR Entrega: *11:00* /Dirección: *ALBERTO PEPPER 1610, RENCA.</v>
      </c>
      <c r="AG2749" s="38" t="str">
        <f>IFERROR(HYPERLINK("https://wa.me/"&amp;Tabla2[[#This Row],[CONTACTO]]&amp;"?text="&amp;Tabla2[[#This Row],[Mensaje]],"Enviar mensaje"),"")</f>
        <v>Enviar mensaje</v>
      </c>
      <c r="AH2749" s="15" t="str">
        <f>CONCATENATE(A2749,F2749)</f>
        <v>2748MRSU3632717</v>
      </c>
      <c r="AI2749" s="15" t="str">
        <f>CONCATENATE("ENT-",A2749)</f>
        <v>ENT-2748</v>
      </c>
      <c r="AJ2749" s="15" t="str">
        <f>IF(Tabla2[[#This Row],[Op]]&lt;&gt;"","ENTREGA","")</f>
        <v>ENTREGA</v>
      </c>
      <c r="AK2749" s="40" t="str">
        <f>(Tabla2[[#This Row],[FECHA ENTREGA]]&amp;Tabla2[[#This Row],[HORA ENTREGA]])</f>
        <v>461390,458333333333333</v>
      </c>
      <c r="AL2749" s="34" t="str">
        <f>IFERROR(HYPERLINK("https://wa.me/"&amp;Tabla2[[#This Row],[CONTACTO]]&amp;"?text="&amp;Tabla2[[#This Row],[Mensaje]]),"")</f>
        <v>https://wa.me/56966749395?text=Hola!%0AServicio del día 27-04%0A *Cliente:* PRODALAM S.A. */ Cont: * MRSU3632717*/ HR Entrega: *11:00* /Dirección: *ALBERTO PEPPER 1610, RENCA.</v>
      </c>
    </row>
    <row r="2750" spans="1:38" s="15" customFormat="1" ht="16.5" customHeight="1" x14ac:dyDescent="0.2">
      <c r="A2750" s="15">
        <f>ROW(A2749)</f>
        <v>2749</v>
      </c>
      <c r="B2750" s="15">
        <f>IF(J2750=J2749,B2749+1,1)</f>
        <v>44</v>
      </c>
      <c r="C2750" s="15" t="s">
        <v>236</v>
      </c>
      <c r="D2750" s="25" t="s">
        <v>39</v>
      </c>
      <c r="E2750" s="27">
        <v>512171</v>
      </c>
      <c r="F2750" s="27" t="s">
        <v>4279</v>
      </c>
      <c r="G2750" s="27" t="s">
        <v>41</v>
      </c>
      <c r="H2750" s="27">
        <v>11900</v>
      </c>
      <c r="I2750" s="27" t="s">
        <v>4280</v>
      </c>
      <c r="J2750" s="28">
        <v>46139</v>
      </c>
      <c r="K2750" s="26" t="s">
        <v>290</v>
      </c>
      <c r="L2750" s="26"/>
      <c r="M2750" s="27" t="s">
        <v>319</v>
      </c>
      <c r="N2750" s="25">
        <f>IFERROR(VLOOKUP(M2750,Data!$J$1:$K$58,2,0),"")</f>
        <v>56948501048</v>
      </c>
      <c r="O2750" s="27" t="s">
        <v>4103</v>
      </c>
      <c r="P2750" s="27"/>
      <c r="Q2750" s="27" t="s">
        <v>1953</v>
      </c>
      <c r="R2750" s="27" t="s">
        <v>1844</v>
      </c>
      <c r="S2750" s="27" t="s">
        <v>319</v>
      </c>
      <c r="T2750" s="27"/>
      <c r="U2750" s="28">
        <v>46139</v>
      </c>
      <c r="X2750" s="27"/>
      <c r="Y2750" s="27"/>
      <c r="Z2750" s="29"/>
      <c r="AA2750" s="29">
        <v>0.46666666666666667</v>
      </c>
      <c r="AB2750" s="29">
        <v>0.72013888888888888</v>
      </c>
      <c r="AC2750" s="30">
        <v>46139</v>
      </c>
      <c r="AD2750" s="15" t="str">
        <f>IF(Tabla2[[#This Row],[HORA ENTREGA]]="DIRECTO","On time", IF(AA2750&lt;&gt;"",IF(Tabla2[[#This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0" s="15" t="str">
        <f>MID(Tabla2[[#This Row],[TIPO]],1,3)</f>
        <v xml:space="preserve">40 </v>
      </c>
      <c r="AF27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SOCIEDAD COMERCIAL MARBEN PETS LTDA */ Cont: * MRSU7139313*/ HR Entrega: *DIRECTO* /Dirección: *FRAGUA BOD PRINCIPAL</v>
      </c>
      <c r="AG2750" s="38" t="str">
        <f>IFERROR(HYPERLINK("https://wa.me/"&amp;Tabla2[[#This Row],[CONTACTO]]&amp;"?text="&amp;Tabla2[[#This Row],[Mensaje]],"Enviar mensaje"),"")</f>
        <v>Enviar mensaje</v>
      </c>
      <c r="AH2750" s="15" t="str">
        <f>CONCATENATE(A2750,F2750)</f>
        <v>2749MRSU7139313</v>
      </c>
      <c r="AI2750" s="15" t="str">
        <f>CONCATENATE("ENT-",A2750)</f>
        <v>ENT-2749</v>
      </c>
      <c r="AJ2750" s="15" t="str">
        <f>IF(Tabla2[[#This Row],[Op]]&lt;&gt;"","ENTREGA","")</f>
        <v>ENTREGA</v>
      </c>
      <c r="AK2750" s="40" t="str">
        <f>(Tabla2[[#This Row],[FECHA ENTREGA]]&amp;Tabla2[[#This Row],[HORA ENTREGA]])</f>
        <v>46139DIRECTO</v>
      </c>
      <c r="AL2750" s="34" t="str">
        <f>IFERROR(HYPERLINK("https://wa.me/"&amp;Tabla2[[#This Row],[CONTACTO]]&amp;"?text="&amp;Tabla2[[#This Row],[Mensaje]]),"")</f>
        <v>https://wa.me/56948501048?text=Hola!%0AServicio del día 27-04%0A *Cliente:* SOCIEDAD COMERCIAL MARBEN PETS LTDA */ Cont: * MRSU7139313*/ HR Entrega: *DIRECTO* /Dirección: *FRAGUA BOD PRINCIPAL</v>
      </c>
    </row>
    <row r="2751" spans="1:38" s="15" customFormat="1" ht="16.5" customHeight="1" x14ac:dyDescent="0.2">
      <c r="A2751" s="15">
        <f>ROW(A2750)</f>
        <v>2750</v>
      </c>
      <c r="B2751" s="15">
        <f>IF(J2751=J2750,B2750+1,1)</f>
        <v>45</v>
      </c>
      <c r="C2751" s="15" t="s">
        <v>360</v>
      </c>
      <c r="D2751" s="25" t="s">
        <v>39</v>
      </c>
      <c r="E2751" s="27">
        <v>316426</v>
      </c>
      <c r="F2751" s="27" t="s">
        <v>4281</v>
      </c>
      <c r="G2751" s="27" t="s">
        <v>41</v>
      </c>
      <c r="H2751" s="27">
        <v>13900</v>
      </c>
      <c r="I2751" s="27" t="s">
        <v>42</v>
      </c>
      <c r="J2751" s="28">
        <v>46139</v>
      </c>
      <c r="K2751" s="26">
        <v>0.375</v>
      </c>
      <c r="L2751" s="26"/>
      <c r="M2751" s="27" t="s">
        <v>86</v>
      </c>
      <c r="N2751" s="25">
        <f>IFERROR(VLOOKUP(M2751,Data!$J$1:$K$58,2,0),"")</f>
        <v>56956654384</v>
      </c>
      <c r="O2751" s="27" t="s">
        <v>87</v>
      </c>
      <c r="P2751" s="27"/>
      <c r="Q2751" s="27" t="s">
        <v>362</v>
      </c>
      <c r="R2751" s="27" t="s">
        <v>1593</v>
      </c>
      <c r="S2751" s="27" t="s">
        <v>3152</v>
      </c>
      <c r="T2751" s="27"/>
      <c r="U2751" s="28">
        <v>46139</v>
      </c>
      <c r="X2751" s="27"/>
      <c r="Y2751" s="27"/>
      <c r="Z2751" s="29"/>
      <c r="AA2751" s="29">
        <v>0.3923611111111111</v>
      </c>
      <c r="AB2751" s="29">
        <v>0.49652777777777779</v>
      </c>
      <c r="AC2751" s="30">
        <v>46139</v>
      </c>
      <c r="AD2751" s="15" t="str">
        <f>IF(Tabla2[[#This Row],[HORA ENTREGA]]="DIRECTO","On time", IF(AA2751&lt;&gt;"",IF(Tabla2[[#This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51" s="15" t="str">
        <f>MID(Tabla2[[#This Row],[TIPO]],1,3)</f>
        <v xml:space="preserve">40 </v>
      </c>
      <c r="AF27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SUMINISTROS TELEFONICOS Y COMPUTACIONALES ESTEC LT */ Cont: * TGBU7013221*/ HR Entrega: *09:00* /Dirección: *AVENIDA PEDRO DE VALDIVIA 5964, MACUL</v>
      </c>
      <c r="AG2751" s="38" t="str">
        <f>IFERROR(HYPERLINK("https://wa.me/"&amp;Tabla2[[#This Row],[CONTACTO]]&amp;"?text="&amp;Tabla2[[#This Row],[Mensaje]],"Enviar mensaje"),"")</f>
        <v>Enviar mensaje</v>
      </c>
      <c r="AH2751" s="15" t="str">
        <f>CONCATENATE(A2751,F2751)</f>
        <v>2750TGBU7013221</v>
      </c>
      <c r="AI2751" s="15" t="str">
        <f>CONCATENATE("ENT-",A2751)</f>
        <v>ENT-2750</v>
      </c>
      <c r="AJ2751" s="15" t="str">
        <f>IF(Tabla2[[#This Row],[Op]]&lt;&gt;"","ENTREGA","")</f>
        <v>ENTREGA</v>
      </c>
      <c r="AK2751" s="40" t="str">
        <f>(Tabla2[[#This Row],[FECHA ENTREGA]]&amp;Tabla2[[#This Row],[HORA ENTREGA]])</f>
        <v>461390,375</v>
      </c>
      <c r="AL2751" s="34" t="str">
        <f>IFERROR(HYPERLINK("https://wa.me/"&amp;Tabla2[[#This Row],[CONTACTO]]&amp;"?text="&amp;Tabla2[[#This Row],[Mensaje]]),"")</f>
        <v>https://wa.me/56956654384?text=Hola!%0AServicio del día 27-04%0A *Cliente:* SUMINISTROS TELEFONICOS Y COMPUTACIONALES ESTEC LT */ Cont: * TGBU7013221*/ HR Entrega: *09:00* /Dirección: *AVENIDA PEDRO DE VALDIVIA 5964, MACUL</v>
      </c>
    </row>
    <row r="2752" spans="1:38" s="15" customFormat="1" ht="16.5" customHeight="1" x14ac:dyDescent="0.2">
      <c r="A2752" s="15">
        <f>ROW(A2751)</f>
        <v>2751</v>
      </c>
      <c r="B2752" s="15">
        <f>IF(J2752=J2751,B2751+1,1)</f>
        <v>46</v>
      </c>
      <c r="C2752" s="15" t="s">
        <v>239</v>
      </c>
      <c r="D2752" s="25" t="s">
        <v>39</v>
      </c>
      <c r="E2752" s="27">
        <v>303082</v>
      </c>
      <c r="F2752" s="27" t="s">
        <v>4282</v>
      </c>
      <c r="G2752" s="27" t="s">
        <v>41</v>
      </c>
      <c r="H2752" s="27">
        <v>15400</v>
      </c>
      <c r="I2752" s="27" t="s">
        <v>42</v>
      </c>
      <c r="J2752" s="28">
        <v>46139</v>
      </c>
      <c r="K2752" s="26">
        <v>0.33333333333333331</v>
      </c>
      <c r="L2752" s="26"/>
      <c r="M2752" s="27" t="s">
        <v>172</v>
      </c>
      <c r="N2752" s="25">
        <f>IFERROR(VLOOKUP(M2752,Data!$J$1:$K$58,2,0),"")</f>
        <v>56985215946</v>
      </c>
      <c r="O2752" s="27" t="s">
        <v>173</v>
      </c>
      <c r="P2752" s="27"/>
      <c r="Q2752" s="27" t="s">
        <v>1036</v>
      </c>
      <c r="R2752" s="27" t="s">
        <v>74</v>
      </c>
      <c r="S2752" s="27" t="s">
        <v>172</v>
      </c>
      <c r="T2752" s="27"/>
      <c r="U2752" s="28">
        <v>46139</v>
      </c>
      <c r="X2752" s="27"/>
      <c r="Y2752" s="27"/>
      <c r="Z2752" s="29"/>
      <c r="AA2752" s="29">
        <v>0.3298611111111111</v>
      </c>
      <c r="AB2752" s="29">
        <v>0.47916666666666669</v>
      </c>
      <c r="AC2752" s="30">
        <v>46139</v>
      </c>
      <c r="AD2752" s="15" t="str">
        <f>IF(Tabla2[[#This Row],[HORA ENTREGA]]="DIRECTO","On time", IF(AA2752&lt;&gt;"",IF(Tabla2[[#This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2" s="15" t="str">
        <f>MID(Tabla2[[#This Row],[TIPO]],1,3)</f>
        <v xml:space="preserve">40 </v>
      </c>
      <c r="AF27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SUPERMERCADO DEL NEUMATICO LTDA */ Cont: * TGBU5650175*/ HR Entrega: *08:00* /Dirección: *AV. GENERAL VELASQUEZ 10901, SAN BERNARDO</v>
      </c>
      <c r="AG2752" s="38" t="str">
        <f>IFERROR(HYPERLINK("https://wa.me/"&amp;Tabla2[[#This Row],[CONTACTO]]&amp;"?text="&amp;Tabla2[[#This Row],[Mensaje]],"Enviar mensaje"),"")</f>
        <v>Enviar mensaje</v>
      </c>
      <c r="AH2752" s="15" t="str">
        <f>CONCATENATE(A2752,F2752)</f>
        <v>2751TGBU5650175</v>
      </c>
      <c r="AI2752" s="15" t="str">
        <f>CONCATENATE("ENT-",A2752)</f>
        <v>ENT-2751</v>
      </c>
      <c r="AJ2752" s="15" t="str">
        <f>IF(Tabla2[[#This Row],[Op]]&lt;&gt;"","ENTREGA","")</f>
        <v>ENTREGA</v>
      </c>
      <c r="AK2752" s="40" t="str">
        <f>(Tabla2[[#This Row],[FECHA ENTREGA]]&amp;Tabla2[[#This Row],[HORA ENTREGA]])</f>
        <v>461390,333333333333333</v>
      </c>
      <c r="AL2752" s="34" t="str">
        <f>IFERROR(HYPERLINK("https://wa.me/"&amp;Tabla2[[#This Row],[CONTACTO]]&amp;"?text="&amp;Tabla2[[#This Row],[Mensaje]]),"")</f>
        <v>https://wa.me/56985215946?text=Hola!%0AServicio del día 27-04%0A *Cliente:* SUPERMERCADO DEL NEUMATICO LTDA */ Cont: * TGBU5650175*/ HR Entrega: *08:00* /Dirección: *AV. GENERAL VELASQUEZ 10901, SAN BERNARDO</v>
      </c>
    </row>
    <row r="2753" spans="1:38" s="15" customFormat="1" ht="16.5" customHeight="1" x14ac:dyDescent="0.2">
      <c r="A2753" s="15">
        <f>ROW(A2752)</f>
        <v>2752</v>
      </c>
      <c r="B2753" s="15">
        <f>IF(J2753=J2752,B2752+1,1)</f>
        <v>47</v>
      </c>
      <c r="C2753" s="15" t="s">
        <v>239</v>
      </c>
      <c r="D2753" s="25" t="s">
        <v>39</v>
      </c>
      <c r="E2753" s="27">
        <v>303082</v>
      </c>
      <c r="F2753" s="27" t="s">
        <v>4283</v>
      </c>
      <c r="G2753" s="27" t="s">
        <v>41</v>
      </c>
      <c r="H2753" s="27">
        <v>15400</v>
      </c>
      <c r="I2753" s="27" t="s">
        <v>42</v>
      </c>
      <c r="J2753" s="28">
        <v>46139</v>
      </c>
      <c r="K2753" s="26">
        <v>0.4375</v>
      </c>
      <c r="L2753" s="26" t="s">
        <v>4214</v>
      </c>
      <c r="M2753" s="27" t="s">
        <v>953</v>
      </c>
      <c r="N2753" s="25">
        <f>IFERROR(VLOOKUP(M2753,Data!$J$1:$K$58,2,0),"")</f>
        <v>56967128754</v>
      </c>
      <c r="O2753" s="27" t="s">
        <v>145</v>
      </c>
      <c r="P2753" s="27"/>
      <c r="Q2753" s="27" t="s">
        <v>1036</v>
      </c>
      <c r="R2753" s="27" t="s">
        <v>74</v>
      </c>
      <c r="S2753" s="27" t="s">
        <v>953</v>
      </c>
      <c r="T2753" s="27"/>
      <c r="U2753" s="28">
        <v>46139</v>
      </c>
      <c r="X2753" s="27"/>
      <c r="Y2753" s="27"/>
      <c r="Z2753" s="29"/>
      <c r="AA2753" s="29">
        <v>0.41180555555555554</v>
      </c>
      <c r="AB2753" s="29">
        <v>0.54513888888888884</v>
      </c>
      <c r="AC2753" s="30">
        <v>46139</v>
      </c>
      <c r="AD2753" s="15" t="str">
        <f>IF(Tabla2[[#This Row],[HORA ENTREGA]]="DIRECTO","On time", IF(AA2753&lt;&gt;"",IF(Tabla2[[#This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3" s="15" t="str">
        <f>MID(Tabla2[[#This Row],[TIPO]],1,3)</f>
        <v xml:space="preserve">40 </v>
      </c>
      <c r="AF27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SUPERMERCADO DEL NEUMATICO LTDA */ Cont: * MSNU7448595*/ HR Entrega: *10:30* /Dirección: *AV. GENERAL VELASQUEZ 10901, SAN BERNARDO</v>
      </c>
      <c r="AG2753" s="38" t="str">
        <f>IFERROR(HYPERLINK("https://wa.me/"&amp;Tabla2[[#This Row],[CONTACTO]]&amp;"?text="&amp;Tabla2[[#This Row],[Mensaje]],"Enviar mensaje"),"")</f>
        <v>Enviar mensaje</v>
      </c>
      <c r="AH2753" s="15" t="str">
        <f>CONCATENATE(A2753,F2753)</f>
        <v>2752MSNU7448595</v>
      </c>
      <c r="AI2753" s="15" t="str">
        <f>CONCATENATE("ENT-",A2753)</f>
        <v>ENT-2752</v>
      </c>
      <c r="AJ2753" s="15" t="str">
        <f>IF(Tabla2[[#This Row],[Op]]&lt;&gt;"","ENTREGA","")</f>
        <v>ENTREGA</v>
      </c>
      <c r="AK2753" s="40" t="str">
        <f>(Tabla2[[#This Row],[FECHA ENTREGA]]&amp;Tabla2[[#This Row],[HORA ENTREGA]])</f>
        <v>461390,4375</v>
      </c>
      <c r="AL2753" s="34" t="str">
        <f>IFERROR(HYPERLINK("https://wa.me/"&amp;Tabla2[[#This Row],[CONTACTO]]&amp;"?text="&amp;Tabla2[[#This Row],[Mensaje]]),"")</f>
        <v>https://wa.me/56967128754?text=Hola!%0AServicio del día 27-04%0A *Cliente:* SUPERMERCADO DEL NEUMATICO LTDA */ Cont: * MSNU7448595*/ HR Entrega: *10:30* /Dirección: *AV. GENERAL VELASQUEZ 10901, SAN BERNARDO</v>
      </c>
    </row>
    <row r="2754" spans="1:38" s="15" customFormat="1" ht="16.5" customHeight="1" x14ac:dyDescent="0.2">
      <c r="A2754" s="15">
        <f>ROW(A2753)</f>
        <v>2753</v>
      </c>
      <c r="B2754" s="15">
        <f>IF(J2754=J2753,B2753+1,1)</f>
        <v>48</v>
      </c>
      <c r="C2754" s="15" t="s">
        <v>239</v>
      </c>
      <c r="D2754" s="25" t="s">
        <v>39</v>
      </c>
      <c r="E2754" s="27">
        <v>303070</v>
      </c>
      <c r="F2754" s="27" t="s">
        <v>4284</v>
      </c>
      <c r="G2754" s="27" t="s">
        <v>41</v>
      </c>
      <c r="H2754" s="27">
        <v>16260</v>
      </c>
      <c r="I2754" s="27" t="s">
        <v>42</v>
      </c>
      <c r="J2754" s="28">
        <v>46139</v>
      </c>
      <c r="K2754" s="26">
        <v>0.54166666666666663</v>
      </c>
      <c r="L2754" s="26"/>
      <c r="M2754" s="27" t="s">
        <v>325</v>
      </c>
      <c r="N2754" s="25">
        <f>IFERROR(VLOOKUP(M2754,Data!$J$1:$K$58,2,0),"")</f>
        <v>56964850744</v>
      </c>
      <c r="O2754" s="27" t="s">
        <v>326</v>
      </c>
      <c r="P2754" s="27"/>
      <c r="Q2754" s="27" t="s">
        <v>1036</v>
      </c>
      <c r="R2754" s="27" t="s">
        <v>48</v>
      </c>
      <c r="S2754" s="27" t="s">
        <v>325</v>
      </c>
      <c r="T2754" s="27"/>
      <c r="U2754" s="28">
        <v>46139</v>
      </c>
      <c r="X2754" s="27"/>
      <c r="Y2754" s="27"/>
      <c r="Z2754" s="29"/>
      <c r="AA2754" s="29">
        <v>0.54166666666666663</v>
      </c>
      <c r="AB2754" s="29">
        <v>0.70138888888888884</v>
      </c>
      <c r="AC2754" s="30">
        <v>46139</v>
      </c>
      <c r="AD2754" s="15" t="str">
        <f>IF(Tabla2[[#This Row],[HORA ENTREGA]]="DIRECTO","On time", IF(AA2754&lt;&gt;"",IF(Tabla2[[#This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4" s="15" t="str">
        <f>MID(Tabla2[[#This Row],[TIPO]],1,3)</f>
        <v xml:space="preserve">40 </v>
      </c>
      <c r="AF27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SUPERMERCADO DEL NEUMATICO LTDA */ Cont: * CMAU3993894*/ HR Entrega: *13:00* /Dirección: *AV. GENERAL VELASQUEZ 10901, SAN BERNARDO</v>
      </c>
      <c r="AG2754" s="38" t="str">
        <f>IFERROR(HYPERLINK("https://wa.me/"&amp;Tabla2[[#This Row],[CONTACTO]]&amp;"?text="&amp;Tabla2[[#This Row],[Mensaje]],"Enviar mensaje"),"")</f>
        <v>Enviar mensaje</v>
      </c>
      <c r="AH2754" s="15" t="str">
        <f>CONCATENATE(A2754,F2754)</f>
        <v>2753CMAU3993894</v>
      </c>
      <c r="AI2754" s="15" t="str">
        <f>CONCATENATE("ENT-",A2754)</f>
        <v>ENT-2753</v>
      </c>
      <c r="AJ2754" s="15" t="str">
        <f>IF(Tabla2[[#This Row],[Op]]&lt;&gt;"","ENTREGA","")</f>
        <v>ENTREGA</v>
      </c>
      <c r="AK2754" s="40" t="str">
        <f>(Tabla2[[#This Row],[FECHA ENTREGA]]&amp;Tabla2[[#This Row],[HORA ENTREGA]])</f>
        <v>461390,541666666666667</v>
      </c>
      <c r="AL2754" s="34" t="str">
        <f>IFERROR(HYPERLINK("https://wa.me/"&amp;Tabla2[[#This Row],[CONTACTO]]&amp;"?text="&amp;Tabla2[[#This Row],[Mensaje]]),"")</f>
        <v>https://wa.me/56964850744?text=Hola!%0AServicio del día 27-04%0A *Cliente:* SUPERMERCADO DEL NEUMATICO LTDA */ Cont: * CMAU3993894*/ HR Entrega: *13:00* /Dirección: *AV. GENERAL VELASQUEZ 10901, SAN BERNARDO</v>
      </c>
    </row>
    <row r="2755" spans="1:38" s="15" customFormat="1" ht="16.5" customHeight="1" x14ac:dyDescent="0.2">
      <c r="A2755" s="15">
        <f>ROW(A2754)</f>
        <v>2754</v>
      </c>
      <c r="B2755" s="15">
        <f>IF(J2755=J2754,B2754+1,1)</f>
        <v>49</v>
      </c>
      <c r="C2755" s="15" t="s">
        <v>447</v>
      </c>
      <c r="D2755" s="25" t="s">
        <v>39</v>
      </c>
      <c r="E2755" s="27">
        <v>387077</v>
      </c>
      <c r="F2755" s="27" t="s">
        <v>4285</v>
      </c>
      <c r="G2755" s="27" t="s">
        <v>41</v>
      </c>
      <c r="H2755" s="27">
        <v>14442</v>
      </c>
      <c r="I2755" s="27" t="s">
        <v>42</v>
      </c>
      <c r="J2755" s="28">
        <v>46139</v>
      </c>
      <c r="K2755" s="26">
        <v>0.33333333333333331</v>
      </c>
      <c r="L2755" s="26" t="s">
        <v>4214</v>
      </c>
      <c r="M2755" s="27" t="s">
        <v>82</v>
      </c>
      <c r="N2755" s="25">
        <f>IFERROR(VLOOKUP(M2755,Data!$J$1:$K$58,2,0),"")</f>
        <v>56944277110</v>
      </c>
      <c r="O2755" s="27" t="s">
        <v>384</v>
      </c>
      <c r="P2755" s="27"/>
      <c r="Q2755" s="27" t="s">
        <v>450</v>
      </c>
      <c r="R2755" s="27" t="s">
        <v>1821</v>
      </c>
      <c r="S2755" s="27" t="s">
        <v>82</v>
      </c>
      <c r="T2755" s="27"/>
      <c r="U2755" s="28">
        <v>46139</v>
      </c>
      <c r="X2755" s="27"/>
      <c r="Y2755" s="27"/>
      <c r="Z2755" s="29"/>
      <c r="AA2755" s="29">
        <v>0.3576388888888889</v>
      </c>
      <c r="AB2755" s="29">
        <v>0.40972222222222221</v>
      </c>
      <c r="AC2755" s="30">
        <v>46139</v>
      </c>
      <c r="AD2755" s="15" t="str">
        <f>IF(Tabla2[[#This Row],[HORA ENTREGA]]="DIRECTO","On time", IF(AA2755&lt;&gt;"",IF(Tabla2[[#This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55" s="15" t="str">
        <f>MID(Tabla2[[#This Row],[TIPO]],1,3)</f>
        <v xml:space="preserve">40 </v>
      </c>
      <c r="AF27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TECNIKA S A */ Cont: * HAMU2198230*/ HR Entrega: *08:00* /Dirección: *Los Olivos 1270, Pudahuel</v>
      </c>
      <c r="AG2755" s="38" t="str">
        <f>IFERROR(HYPERLINK("https://wa.me/"&amp;Tabla2[[#This Row],[CONTACTO]]&amp;"?text="&amp;Tabla2[[#This Row],[Mensaje]],"Enviar mensaje"),"")</f>
        <v>Enviar mensaje</v>
      </c>
      <c r="AH2755" s="15" t="str">
        <f>CONCATENATE(A2755,F2755)</f>
        <v>2754HAMU2198230</v>
      </c>
      <c r="AI2755" s="15" t="str">
        <f>CONCATENATE("ENT-",A2755)</f>
        <v>ENT-2754</v>
      </c>
      <c r="AJ2755" s="15" t="str">
        <f>IF(Tabla2[[#This Row],[Op]]&lt;&gt;"","ENTREGA","")</f>
        <v>ENTREGA</v>
      </c>
      <c r="AK2755" s="40" t="str">
        <f>(Tabla2[[#This Row],[FECHA ENTREGA]]&amp;Tabla2[[#This Row],[HORA ENTREGA]])</f>
        <v>461390,333333333333333</v>
      </c>
      <c r="AL2755" s="34" t="str">
        <f>IFERROR(HYPERLINK("https://wa.me/"&amp;Tabla2[[#This Row],[CONTACTO]]&amp;"?text="&amp;Tabla2[[#This Row],[Mensaje]]),"")</f>
        <v>https://wa.me/56944277110?text=Hola!%0AServicio del día 27-04%0A *Cliente:* TECNIKA S A */ Cont: * HAMU2198230*/ HR Entrega: *08:00* /Dirección: *Los Olivos 1270, Pudahuel</v>
      </c>
    </row>
    <row r="2756" spans="1:38" s="15" customFormat="1" ht="16.5" customHeight="1" x14ac:dyDescent="0.2">
      <c r="A2756" s="15">
        <f>ROW(A2755)</f>
        <v>2755</v>
      </c>
      <c r="B2756" s="15">
        <f>IF(J2756=J2755,B2755+1,1)</f>
        <v>50</v>
      </c>
      <c r="C2756" s="15" t="s">
        <v>447</v>
      </c>
      <c r="D2756" s="25" t="s">
        <v>39</v>
      </c>
      <c r="E2756" s="27">
        <v>387078</v>
      </c>
      <c r="F2756" s="27" t="s">
        <v>4286</v>
      </c>
      <c r="G2756" s="27" t="s">
        <v>41</v>
      </c>
      <c r="H2756" s="27">
        <v>14582</v>
      </c>
      <c r="I2756" s="27" t="s">
        <v>42</v>
      </c>
      <c r="J2756" s="28">
        <v>46139</v>
      </c>
      <c r="K2756" s="26">
        <v>0.39583333333333331</v>
      </c>
      <c r="L2756" s="26" t="s">
        <v>4214</v>
      </c>
      <c r="M2756" s="27" t="s">
        <v>300</v>
      </c>
      <c r="N2756" s="25">
        <f>IFERROR(VLOOKUP(M2756,Data!$J$1:$K$58,2,0),"")</f>
        <v>56989844861</v>
      </c>
      <c r="O2756" s="27" t="s">
        <v>301</v>
      </c>
      <c r="P2756" s="27"/>
      <c r="Q2756" s="27" t="s">
        <v>450</v>
      </c>
      <c r="R2756" s="27" t="s">
        <v>3007</v>
      </c>
      <c r="S2756" s="27" t="s">
        <v>300</v>
      </c>
      <c r="T2756" s="27"/>
      <c r="U2756" s="28">
        <v>46139</v>
      </c>
      <c r="X2756" s="27"/>
      <c r="Y2756" s="27"/>
      <c r="Z2756" s="29"/>
      <c r="AA2756" s="29">
        <v>0.36805555555555558</v>
      </c>
      <c r="AB2756" s="29">
        <v>0.44791666666666669</v>
      </c>
      <c r="AC2756" s="30">
        <v>46139</v>
      </c>
      <c r="AD2756" s="15" t="str">
        <f>IF(Tabla2[[#This Row],[HORA ENTREGA]]="DIRECTO","On time", IF(AA2756&lt;&gt;"",IF(Tabla2[[#This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6" s="15" t="str">
        <f>MID(Tabla2[[#This Row],[TIPO]],1,3)</f>
        <v xml:space="preserve">40 </v>
      </c>
      <c r="AF27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TECNIKA S A */ Cont: * TEMU8678710*/ HR Entrega: *09:30* /Dirección: *Los Olivos 1270, Pudahuel</v>
      </c>
      <c r="AG2756" s="38" t="str">
        <f>IFERROR(HYPERLINK("https://wa.me/"&amp;Tabla2[[#This Row],[CONTACTO]]&amp;"?text="&amp;Tabla2[[#This Row],[Mensaje]],"Enviar mensaje"),"")</f>
        <v>Enviar mensaje</v>
      </c>
      <c r="AH2756" s="15" t="str">
        <f>CONCATENATE(A2756,F2756)</f>
        <v>2755TEMU8678710</v>
      </c>
      <c r="AI2756" s="15" t="str">
        <f>CONCATENATE("ENT-",A2756)</f>
        <v>ENT-2755</v>
      </c>
      <c r="AJ2756" s="15" t="str">
        <f>IF(Tabla2[[#This Row],[Op]]&lt;&gt;"","ENTREGA","")</f>
        <v>ENTREGA</v>
      </c>
      <c r="AK2756" s="40" t="str">
        <f>(Tabla2[[#This Row],[FECHA ENTREGA]]&amp;Tabla2[[#This Row],[HORA ENTREGA]])</f>
        <v>461390,395833333333333</v>
      </c>
      <c r="AL2756" s="34" t="str">
        <f>IFERROR(HYPERLINK("https://wa.me/"&amp;Tabla2[[#This Row],[CONTACTO]]&amp;"?text="&amp;Tabla2[[#This Row],[Mensaje]]),"")</f>
        <v>https://wa.me/56989844861?text=Hola!%0AServicio del día 27-04%0A *Cliente:* TECNIKA S A */ Cont: * TEMU8678710*/ HR Entrega: *09:30* /Dirección: *Los Olivos 1270, Pudahuel</v>
      </c>
    </row>
    <row r="2757" spans="1:38" s="15" customFormat="1" ht="16.5" customHeight="1" x14ac:dyDescent="0.2">
      <c r="A2757" s="15">
        <f>ROW(A2756)</f>
        <v>2756</v>
      </c>
      <c r="B2757" s="15">
        <f>IF(J2757=J2756,B2756+1,1)</f>
        <v>51</v>
      </c>
      <c r="C2757" s="15" t="s">
        <v>447</v>
      </c>
      <c r="D2757" s="25" t="s">
        <v>39</v>
      </c>
      <c r="E2757" s="27">
        <v>387079</v>
      </c>
      <c r="F2757" s="27" t="s">
        <v>4287</v>
      </c>
      <c r="G2757" s="27" t="s">
        <v>41</v>
      </c>
      <c r="H2757" s="27">
        <v>14442</v>
      </c>
      <c r="I2757" s="27" t="s">
        <v>42</v>
      </c>
      <c r="J2757" s="28">
        <v>46139</v>
      </c>
      <c r="K2757" s="26">
        <v>0.45833333333333331</v>
      </c>
      <c r="L2757" s="26" t="s">
        <v>4214</v>
      </c>
      <c r="M2757" s="27" t="s">
        <v>688</v>
      </c>
      <c r="N2757" s="25">
        <f>IFERROR(VLOOKUP(M2757,Data!$J$1:$K$58,2,0),"")</f>
        <v>56950104102</v>
      </c>
      <c r="O2757" s="27" t="s">
        <v>552</v>
      </c>
      <c r="P2757" s="27"/>
      <c r="Q2757" s="27" t="s">
        <v>450</v>
      </c>
      <c r="R2757" s="27" t="s">
        <v>3007</v>
      </c>
      <c r="S2757" s="27" t="s">
        <v>688</v>
      </c>
      <c r="T2757" s="27"/>
      <c r="U2757" s="28">
        <v>46139</v>
      </c>
      <c r="X2757" s="27"/>
      <c r="Y2757" s="27"/>
      <c r="Z2757" s="29"/>
      <c r="AA2757" s="29">
        <v>0.41319444444444442</v>
      </c>
      <c r="AB2757" s="29">
        <v>0.50347222222222221</v>
      </c>
      <c r="AC2757" s="30">
        <v>46139</v>
      </c>
      <c r="AD2757" s="15" t="str">
        <f>IF(Tabla2[[#This Row],[HORA ENTREGA]]="DIRECTO","On time", IF(AA2757&lt;&gt;"",IF(Tabla2[[#This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7" s="15" t="str">
        <f>MID(Tabla2[[#This Row],[TIPO]],1,3)</f>
        <v xml:space="preserve">40 </v>
      </c>
      <c r="AF27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TECNIKA S A */ Cont: * HAMU3780501*/ HR Entrega: *11:00* /Dirección: *Los Olivos 1270, Pudahuel</v>
      </c>
      <c r="AG2757" s="38" t="str">
        <f>IFERROR(HYPERLINK("https://wa.me/"&amp;Tabla2[[#This Row],[CONTACTO]]&amp;"?text="&amp;Tabla2[[#This Row],[Mensaje]],"Enviar mensaje"),"")</f>
        <v>Enviar mensaje</v>
      </c>
      <c r="AH2757" s="15" t="str">
        <f>CONCATENATE(A2757,F2757)</f>
        <v>2756HAMU3780501</v>
      </c>
      <c r="AI2757" s="15" t="str">
        <f>CONCATENATE("ENT-",A2757)</f>
        <v>ENT-2756</v>
      </c>
      <c r="AJ2757" s="15" t="str">
        <f>IF(Tabla2[[#This Row],[Op]]&lt;&gt;"","ENTREGA","")</f>
        <v>ENTREGA</v>
      </c>
      <c r="AK2757" s="40" t="str">
        <f>(Tabla2[[#This Row],[FECHA ENTREGA]]&amp;Tabla2[[#This Row],[HORA ENTREGA]])</f>
        <v>461390,458333333333333</v>
      </c>
      <c r="AL2757" s="34" t="str">
        <f>IFERROR(HYPERLINK("https://wa.me/"&amp;Tabla2[[#This Row],[CONTACTO]]&amp;"?text="&amp;Tabla2[[#This Row],[Mensaje]]),"")</f>
        <v>https://wa.me/56950104102?text=Hola!%0AServicio del día 27-04%0A *Cliente:* TECNIKA S A */ Cont: * HAMU3780501*/ HR Entrega: *11:00* /Dirección: *Los Olivos 1270, Pudahuel</v>
      </c>
    </row>
    <row r="2758" spans="1:38" s="15" customFormat="1" ht="16.5" customHeight="1" x14ac:dyDescent="0.2">
      <c r="A2758" s="15">
        <f>ROW(A2757)</f>
        <v>2757</v>
      </c>
      <c r="B2758" s="15">
        <f>IF(J2758=J2757,B2757+1,1)</f>
        <v>52</v>
      </c>
      <c r="C2758" s="15" t="s">
        <v>244</v>
      </c>
      <c r="D2758" s="25" t="s">
        <v>39</v>
      </c>
      <c r="E2758" s="27">
        <v>532349</v>
      </c>
      <c r="F2758" s="27" t="s">
        <v>4131</v>
      </c>
      <c r="G2758" s="27" t="s">
        <v>64</v>
      </c>
      <c r="H2758" s="27">
        <v>11579</v>
      </c>
      <c r="I2758" s="27" t="s">
        <v>4288</v>
      </c>
      <c r="J2758" s="28">
        <v>46139</v>
      </c>
      <c r="K2758" s="26">
        <v>0.375</v>
      </c>
      <c r="L2758" s="26" t="s">
        <v>4214</v>
      </c>
      <c r="M2758" s="27" t="s">
        <v>308</v>
      </c>
      <c r="N2758" s="25">
        <f>IFERROR(VLOOKUP(M2758,Data!$J$1:$K$58,2,0),"")</f>
        <v>56966631737</v>
      </c>
      <c r="O2758" s="27" t="s">
        <v>309</v>
      </c>
      <c r="P2758" s="27"/>
      <c r="Q2758" s="27" t="s">
        <v>249</v>
      </c>
      <c r="R2758" s="27" t="s">
        <v>48</v>
      </c>
      <c r="S2758" s="27" t="s">
        <v>308</v>
      </c>
      <c r="T2758" s="27"/>
      <c r="U2758" s="28">
        <v>46139</v>
      </c>
      <c r="X2758" s="27"/>
      <c r="Y2758" s="27"/>
      <c r="Z2758" s="29"/>
      <c r="AA2758" s="29">
        <v>0.36458333333333331</v>
      </c>
      <c r="AB2758" s="29">
        <v>0.4513888888888889</v>
      </c>
      <c r="AC2758" s="30">
        <v>46139</v>
      </c>
      <c r="AD2758" s="15" t="str">
        <f>IF(Tabla2[[#This Row],[HORA ENTREGA]]="DIRECTO","On time", IF(AA2758&lt;&gt;"",IF(Tabla2[[#This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58" s="15" t="str">
        <f>MID(Tabla2[[#This Row],[TIPO]],1,3)</f>
        <v xml:space="preserve">20 </v>
      </c>
      <c r="AF27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27-04%0A *Cliente:* VILLAR HERMANOS S.A. */ Cont: * BMOU1599549*/ HR Entrega: *09:00* /Dirección: *SALAR DE ATACAMA 1330, PUDAHUEL</v>
      </c>
      <c r="AG2758" s="38" t="str">
        <f>IFERROR(HYPERLINK("https://wa.me/"&amp;Tabla2[[#This Row],[CONTACTO]]&amp;"?text="&amp;Tabla2[[#This Row],[Mensaje]],"Enviar mensaje"),"")</f>
        <v>Enviar mensaje</v>
      </c>
      <c r="AH2758" s="15" t="str">
        <f>CONCATENATE(A2758,F2758)</f>
        <v>2757BMOU1599549</v>
      </c>
      <c r="AI2758" s="15" t="str">
        <f>CONCATENATE("ENT-",A2758)</f>
        <v>ENT-2757</v>
      </c>
      <c r="AJ2758" s="15" t="str">
        <f>IF(Tabla2[[#This Row],[Op]]&lt;&gt;"","ENTREGA","")</f>
        <v>ENTREGA</v>
      </c>
      <c r="AK2758" s="40" t="str">
        <f>(Tabla2[[#This Row],[FECHA ENTREGA]]&amp;Tabla2[[#This Row],[HORA ENTREGA]])</f>
        <v>461390,375</v>
      </c>
      <c r="AL2758" s="34" t="str">
        <f>IFERROR(HYPERLINK("https://wa.me/"&amp;Tabla2[[#This Row],[CONTACTO]]&amp;"?text="&amp;Tabla2[[#This Row],[Mensaje]]),"")</f>
        <v>https://wa.me/56966631737?text=Hola!%0AServicio del día 27-04%0A *Cliente:* VILLAR HERMANOS S.A. */ Cont: * BMOU1599549*/ HR Entrega: *09:00* /Dirección: *SALAR DE ATACAMA 1330, PUDAHUEL</v>
      </c>
    </row>
    <row r="2759" spans="1:38" s="15" customFormat="1" ht="16.5" customHeight="1" x14ac:dyDescent="0.2">
      <c r="A2759" s="15">
        <f>ROW(A2758)</f>
        <v>2758</v>
      </c>
      <c r="B2759" s="15">
        <f>IF(J2759=J2758,B2758+1,1)</f>
        <v>1</v>
      </c>
      <c r="C2759" s="15" t="s">
        <v>43</v>
      </c>
      <c r="D2759" s="25" t="s">
        <v>39</v>
      </c>
      <c r="E2759" s="27">
        <v>368058</v>
      </c>
      <c r="F2759" s="27" t="s">
        <v>4289</v>
      </c>
      <c r="G2759" s="27" t="s">
        <v>41</v>
      </c>
      <c r="H2759" s="27">
        <v>18986</v>
      </c>
      <c r="I2759" s="27" t="s">
        <v>42</v>
      </c>
      <c r="J2759" s="28">
        <v>46140</v>
      </c>
      <c r="K2759" s="26">
        <v>0.45833333333333331</v>
      </c>
      <c r="L2759" s="26"/>
      <c r="M2759" s="27" t="s">
        <v>180</v>
      </c>
      <c r="N2759" s="25">
        <f>IFERROR(VLOOKUP(M2759,Data!$J$1:$K$58,2,0),"")</f>
        <v>56956063271</v>
      </c>
      <c r="O2759" s="27" t="s">
        <v>384</v>
      </c>
      <c r="P2759" s="27"/>
      <c r="Q2759" s="27" t="s">
        <v>4290</v>
      </c>
      <c r="R2759" s="27" t="s">
        <v>218</v>
      </c>
      <c r="S2759" s="27" t="s">
        <v>180</v>
      </c>
      <c r="T2759" s="27"/>
      <c r="U2759" s="28">
        <v>46140</v>
      </c>
      <c r="X2759" s="27"/>
      <c r="Y2759" s="27"/>
      <c r="Z2759" s="29"/>
      <c r="AA2759" s="29">
        <v>0.5625</v>
      </c>
      <c r="AB2759" s="29">
        <v>0.67361111111111116</v>
      </c>
      <c r="AC2759" s="30">
        <v>46140</v>
      </c>
      <c r="AD2759" s="15" t="str">
        <f>IF(Tabla2[[#This Row],[HORA ENTREGA]]="DIRECTO","On time", IF(AA2759&lt;&gt;"",IF(Tabla2[[#This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59" s="15" t="str">
        <f>MID(Tabla2[[#This Row],[TIPO]],1,3)</f>
        <v xml:space="preserve">40 </v>
      </c>
      <c r="AF27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ALCA SPA */ Cont: * CAAU7296892*/ HR Entrega: *11:00* /Dirección: *CD FRIO 2, LAS GARZAS 851, QUILICURA.</v>
      </c>
      <c r="AG2759" s="38" t="str">
        <f>IFERROR(HYPERLINK("https://wa.me/"&amp;Tabla2[[#This Row],[CONTACTO]]&amp;"?text="&amp;Tabla2[[#This Row],[Mensaje]],"Enviar mensaje"),"")</f>
        <v>Enviar mensaje</v>
      </c>
      <c r="AH2759" s="15" t="str">
        <f>CONCATENATE(A2759,F2759)</f>
        <v>2758CAAU7296892</v>
      </c>
      <c r="AI2759" s="15" t="str">
        <f>CONCATENATE("ENT-",A2759)</f>
        <v>ENT-2758</v>
      </c>
      <c r="AJ2759" s="15" t="str">
        <f>IF(Tabla2[[#This Row],[Op]]&lt;&gt;"","ENTREGA","")</f>
        <v>ENTREGA</v>
      </c>
      <c r="AK2759" s="40" t="str">
        <f>(Tabla2[[#This Row],[FECHA ENTREGA]]&amp;Tabla2[[#This Row],[HORA ENTREGA]])</f>
        <v>461400,458333333333333</v>
      </c>
      <c r="AL2759" s="34" t="str">
        <f>IFERROR(HYPERLINK("https://wa.me/"&amp;Tabla2[[#This Row],[CONTACTO]]&amp;"?text="&amp;Tabla2[[#This Row],[Mensaje]]),"")</f>
        <v>https://wa.me/56956063271?text=Hola!%0AServicio del día 28-04%0A *Cliente:* ALCA SPA */ Cont: * CAAU7296892*/ HR Entrega: *11:00* /Dirección: *CD FRIO 2, LAS GARZAS 851, QUILICURA.</v>
      </c>
    </row>
    <row r="2760" spans="1:38" s="15" customFormat="1" ht="16.5" customHeight="1" x14ac:dyDescent="0.2">
      <c r="A2760" s="15">
        <f>ROW(A2759)</f>
        <v>2759</v>
      </c>
      <c r="B2760" s="15">
        <f>IF(J2760=J2759,B2759+1,1)</f>
        <v>2</v>
      </c>
      <c r="C2760" s="15" t="s">
        <v>43</v>
      </c>
      <c r="D2760" s="25" t="s">
        <v>39</v>
      </c>
      <c r="E2760" s="27">
        <v>370393</v>
      </c>
      <c r="F2760" s="27" t="s">
        <v>4291</v>
      </c>
      <c r="G2760" s="27" t="s">
        <v>41</v>
      </c>
      <c r="H2760" s="27">
        <v>8478</v>
      </c>
      <c r="I2760" s="27" t="s">
        <v>4292</v>
      </c>
      <c r="J2760" s="28">
        <v>46140</v>
      </c>
      <c r="K2760" s="26">
        <v>0.47916666666666669</v>
      </c>
      <c r="L2760" s="26"/>
      <c r="M2760" s="27" t="s">
        <v>233</v>
      </c>
      <c r="N2760" s="25">
        <f>IFERROR(VLOOKUP(M2760,Data!$J$1:$K$58,2,0),"")</f>
        <v>56998494086</v>
      </c>
      <c r="O2760" s="27" t="s">
        <v>234</v>
      </c>
      <c r="P2760" s="27"/>
      <c r="Q2760" s="27" t="s">
        <v>3970</v>
      </c>
      <c r="R2760" s="27" t="s">
        <v>69</v>
      </c>
      <c r="S2760" s="27" t="s">
        <v>3157</v>
      </c>
      <c r="T2760" s="27"/>
      <c r="U2760" s="28">
        <v>46140</v>
      </c>
      <c r="X2760" s="27"/>
      <c r="Y2760" s="27"/>
      <c r="Z2760" s="29"/>
      <c r="AA2760" s="29">
        <v>0.54513888888888884</v>
      </c>
      <c r="AB2760" s="29">
        <v>0.62152777777777779</v>
      </c>
      <c r="AC2760" s="30">
        <v>46140</v>
      </c>
      <c r="AD2760" s="15" t="str">
        <f>IF(Tabla2[[#This Row],[HORA ENTREGA]]="DIRECTO","On time", IF(AA2760&lt;&gt;"",IF(Tabla2[[#This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60" s="15" t="str">
        <f>MID(Tabla2[[#This Row],[TIPO]],1,3)</f>
        <v xml:space="preserve">40 </v>
      </c>
      <c r="AF27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ALCA SPA */ Cont: * TGBU4749800*/ HR Entrega: *11:30* /Dirección: *Camino Punta Mocha 4899-A Huechuraba, Santiago.</v>
      </c>
      <c r="AG2760" s="38" t="str">
        <f>IFERROR(HYPERLINK("https://wa.me/"&amp;Tabla2[[#This Row],[CONTACTO]]&amp;"?text="&amp;Tabla2[[#This Row],[Mensaje]],"Enviar mensaje"),"")</f>
        <v>Enviar mensaje</v>
      </c>
      <c r="AH2760" s="15" t="str">
        <f>CONCATENATE(A2760,F2760)</f>
        <v>2759TGBU4749800</v>
      </c>
      <c r="AI2760" s="15" t="str">
        <f>CONCATENATE("ENT-",A2760)</f>
        <v>ENT-2759</v>
      </c>
      <c r="AJ2760" s="15" t="str">
        <f>IF(Tabla2[[#This Row],[Op]]&lt;&gt;"","ENTREGA","")</f>
        <v>ENTREGA</v>
      </c>
      <c r="AK2760" s="40" t="str">
        <f>(Tabla2[[#This Row],[FECHA ENTREGA]]&amp;Tabla2[[#This Row],[HORA ENTREGA]])</f>
        <v>461400,479166666666667</v>
      </c>
      <c r="AL2760" s="34" t="str">
        <f>IFERROR(HYPERLINK("https://wa.me/"&amp;Tabla2[[#This Row],[CONTACTO]]&amp;"?text="&amp;Tabla2[[#This Row],[Mensaje]]),"")</f>
        <v>https://wa.me/56998494086?text=Hola!%0AServicio del día 28-04%0A *Cliente:* ALCA SPA */ Cont: * TGBU4749800*/ HR Entrega: *11:30* /Dirección: *Camino Punta Mocha 4899-A Huechuraba, Santiago.</v>
      </c>
    </row>
    <row r="2761" spans="1:38" s="15" customFormat="1" ht="16.5" customHeight="1" x14ac:dyDescent="0.2">
      <c r="A2761" s="15">
        <f>ROW(A2760)</f>
        <v>2760</v>
      </c>
      <c r="B2761" s="15">
        <f>IF(J2761=J2760,B2760+1,1)</f>
        <v>3</v>
      </c>
      <c r="C2761" s="15" t="s">
        <v>43</v>
      </c>
      <c r="D2761" s="25" t="s">
        <v>39</v>
      </c>
      <c r="E2761" s="27">
        <v>369903</v>
      </c>
      <c r="F2761" s="27" t="s">
        <v>4293</v>
      </c>
      <c r="G2761" s="27" t="s">
        <v>54</v>
      </c>
      <c r="H2761" s="27">
        <v>26115</v>
      </c>
      <c r="I2761" s="27" t="s">
        <v>4294</v>
      </c>
      <c r="J2761" s="28">
        <v>46140</v>
      </c>
      <c r="K2761" s="26">
        <v>0.54166666666666663</v>
      </c>
      <c r="L2761" s="26"/>
      <c r="M2761" s="27" t="s">
        <v>147</v>
      </c>
      <c r="N2761" s="25">
        <f>IFERROR(VLOOKUP(M2761,Data!$J$1:$K$58,2,0),"")</f>
        <v>56935532735</v>
      </c>
      <c r="O2761" s="27" t="s">
        <v>148</v>
      </c>
      <c r="P2761" s="27"/>
      <c r="Q2761" s="27" t="s">
        <v>4295</v>
      </c>
      <c r="R2761" s="27" t="s">
        <v>69</v>
      </c>
      <c r="S2761" s="27" t="s">
        <v>147</v>
      </c>
      <c r="T2761" s="27"/>
      <c r="U2761" s="28">
        <v>46140</v>
      </c>
      <c r="X2761" s="27"/>
      <c r="Y2761" s="27"/>
      <c r="Z2761" s="29"/>
      <c r="AA2761" s="29">
        <v>0.53472222222222221</v>
      </c>
      <c r="AB2761" s="29">
        <v>0.73611111111111116</v>
      </c>
      <c r="AC2761" s="30">
        <v>46140</v>
      </c>
      <c r="AD2761" s="15" t="str">
        <f>IF(Tabla2[[#This Row],[HORA ENTREGA]]="DIRECTO","On time", IF(AA2761&lt;&gt;"",IF(Tabla2[[#This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61" s="15" t="str">
        <f>MID(Tabla2[[#This Row],[TIPO]],1,3)</f>
        <v xml:space="preserve">40 </v>
      </c>
      <c r="AF27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ALCA SPA */ Cont: * CGMU6569790*/ HR Entrega: *13:00* /Dirección: *AV AMÉRICO VESPUCIO 1955, RENCA</v>
      </c>
      <c r="AG2761" s="38" t="str">
        <f>IFERROR(HYPERLINK("https://wa.me/"&amp;Tabla2[[#This Row],[CONTACTO]]&amp;"?text="&amp;Tabla2[[#This Row],[Mensaje]],"Enviar mensaje"),"")</f>
        <v>Enviar mensaje</v>
      </c>
      <c r="AH2761" s="15" t="str">
        <f>CONCATENATE(A2761,F2761)</f>
        <v>2760CGMU6569790</v>
      </c>
      <c r="AI2761" s="15" t="str">
        <f>CONCATENATE("ENT-",A2761)</f>
        <v>ENT-2760</v>
      </c>
      <c r="AJ2761" s="15" t="str">
        <f>IF(Tabla2[[#This Row],[Op]]&lt;&gt;"","ENTREGA","")</f>
        <v>ENTREGA</v>
      </c>
      <c r="AK2761" s="40" t="str">
        <f>(Tabla2[[#This Row],[FECHA ENTREGA]]&amp;Tabla2[[#This Row],[HORA ENTREGA]])</f>
        <v>461400,541666666666667</v>
      </c>
      <c r="AL2761" s="34" t="str">
        <f>IFERROR(HYPERLINK("https://wa.me/"&amp;Tabla2[[#This Row],[CONTACTO]]&amp;"?text="&amp;Tabla2[[#This Row],[Mensaje]]),"")</f>
        <v>https://wa.me/56935532735?text=Hola!%0AServicio del día 28-04%0A *Cliente:* ALCA SPA */ Cont: * CGMU6569790*/ HR Entrega: *13:00* /Dirección: *AV AMÉRICO VESPUCIO 1955, RENCA</v>
      </c>
    </row>
    <row r="2762" spans="1:38" s="15" customFormat="1" ht="16.5" customHeight="1" x14ac:dyDescent="0.2">
      <c r="A2762" s="15">
        <f>ROW(A2761)</f>
        <v>2761</v>
      </c>
      <c r="B2762" s="15">
        <f>IF(J2762=J2761,B2761+1,1)</f>
        <v>4</v>
      </c>
      <c r="C2762" s="15" t="s">
        <v>517</v>
      </c>
      <c r="D2762" s="25" t="s">
        <v>122</v>
      </c>
      <c r="E2762" s="27" t="s">
        <v>4296</v>
      </c>
      <c r="F2762" s="27"/>
      <c r="G2762" s="27" t="s">
        <v>41</v>
      </c>
      <c r="H2762" s="27"/>
      <c r="I2762" s="27"/>
      <c r="J2762" s="28">
        <v>46140</v>
      </c>
      <c r="K2762" s="26">
        <v>0.33333333333333331</v>
      </c>
      <c r="L2762" s="26" t="s">
        <v>122</v>
      </c>
      <c r="M2762" s="27" t="s">
        <v>60</v>
      </c>
      <c r="N2762" s="25">
        <f>IFERROR(VLOOKUP(M2762,Data!$J$1:$K$58,2,0),"")</f>
        <v>56957438415</v>
      </c>
      <c r="O2762" s="27" t="s">
        <v>285</v>
      </c>
      <c r="P2762" s="27"/>
      <c r="Q2762" s="27" t="s">
        <v>3866</v>
      </c>
      <c r="R2762" s="27"/>
      <c r="S2762" s="27"/>
      <c r="T2762" s="27"/>
      <c r="U2762" s="28"/>
      <c r="X2762" s="27"/>
      <c r="Y2762" s="27"/>
      <c r="Z2762" s="29"/>
      <c r="AA2762" s="29">
        <v>0.69444444444444442</v>
      </c>
      <c r="AB2762" s="29">
        <v>0.72569444444444442</v>
      </c>
      <c r="AC2762" s="30">
        <v>46140</v>
      </c>
      <c r="AD2762" s="15" t="str">
        <f>IF(Tabla2[[#This Row],[HORA ENTREGA]]="DIRECTO","On time", IF(AA2762&lt;&gt;"",IF(Tabla2[[#This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62" s="15" t="str">
        <f>MID(Tabla2[[#This Row],[TIPO]],1,3)</f>
        <v xml:space="preserve">40 </v>
      </c>
      <c r="AF27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ARESTI CHILE WINE S.A. */ Cont: * */ HR Entrega: *08:00* /Dirección: *CONSOLIDADO: BELLAVISTA S/N, RIO CLARO; BOD. HACIENDA ARESTI</v>
      </c>
      <c r="AG2762" s="38" t="str">
        <f>IFERROR(HYPERLINK("https://wa.me/"&amp;Tabla2[[#This Row],[CONTACTO]]&amp;"?text="&amp;Tabla2[[#This Row],[Mensaje]],"Enviar mensaje"),"")</f>
        <v>Enviar mensaje</v>
      </c>
      <c r="AH2762" s="15" t="str">
        <f>CONCATENATE(A2762,F2762)</f>
        <v>2761</v>
      </c>
      <c r="AI2762" s="15" t="str">
        <f>CONCATENATE("ENT-",A2762)</f>
        <v>ENT-2761</v>
      </c>
      <c r="AJ2762" s="15" t="str">
        <f>IF(Tabla2[[#This Row],[Op]]&lt;&gt;"","ENTREGA","")</f>
        <v>ENTREGA</v>
      </c>
      <c r="AK2762" s="40" t="str">
        <f>(Tabla2[[#This Row],[FECHA ENTREGA]]&amp;Tabla2[[#This Row],[HORA ENTREGA]])</f>
        <v>461400,333333333333333</v>
      </c>
      <c r="AL2762" s="34" t="str">
        <f>IFERROR(HYPERLINK("https://wa.me/"&amp;Tabla2[[#This Row],[CONTACTO]]&amp;"?text="&amp;Tabla2[[#This Row],[Mensaje]]),"")</f>
        <v>https://wa.me/56957438415?text=Hola!%0AServicio del día 28-04%0A *Cliente:* ARESTI CHILE WINE S.A. */ Cont: * */ HR Entrega: *08:00* /Dirección: *CONSOLIDADO: BELLAVISTA S/N, RIO CLARO; BOD. HACIENDA ARESTI</v>
      </c>
    </row>
    <row r="2763" spans="1:38" s="15" customFormat="1" ht="16.5" customHeight="1" x14ac:dyDescent="0.2">
      <c r="A2763" s="15">
        <f>ROW(A2762)</f>
        <v>2762</v>
      </c>
      <c r="B2763" s="15">
        <f>IF(J2763=J2762,B2762+1,1)</f>
        <v>5</v>
      </c>
      <c r="C2763" s="15" t="s">
        <v>517</v>
      </c>
      <c r="D2763" s="25" t="s">
        <v>122</v>
      </c>
      <c r="E2763" s="27" t="s">
        <v>4297</v>
      </c>
      <c r="F2763" s="27"/>
      <c r="G2763" s="27" t="s">
        <v>41</v>
      </c>
      <c r="H2763" s="27"/>
      <c r="I2763" s="27"/>
      <c r="J2763" s="28">
        <v>46140</v>
      </c>
      <c r="K2763" s="26">
        <v>0.54166666666666663</v>
      </c>
      <c r="L2763" s="26"/>
      <c r="M2763" s="27" t="s">
        <v>953</v>
      </c>
      <c r="N2763" s="25">
        <f>IFERROR(VLOOKUP(M2763,Data!$J$1:$K$58,2,0),"")</f>
        <v>56967128754</v>
      </c>
      <c r="O2763" s="27" t="s">
        <v>145</v>
      </c>
      <c r="P2763" s="27"/>
      <c r="Q2763" s="27" t="s">
        <v>3866</v>
      </c>
      <c r="R2763" s="27"/>
      <c r="S2763" s="27"/>
      <c r="T2763" s="27"/>
      <c r="U2763" s="28"/>
      <c r="X2763" s="27"/>
      <c r="Y2763" s="27"/>
      <c r="Z2763" s="29"/>
      <c r="AA2763" s="29">
        <v>0.46527777777777779</v>
      </c>
      <c r="AB2763" s="29">
        <v>0.64236111111111116</v>
      </c>
      <c r="AC2763" s="30">
        <v>46140</v>
      </c>
      <c r="AD2763" s="15" t="str">
        <f>IF(Tabla2[[#This Row],[HORA ENTREGA]]="DIRECTO","On time", IF(AA2763&lt;&gt;"",IF(Tabla2[[#This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63" s="15" t="str">
        <f>MID(Tabla2[[#This Row],[TIPO]],1,3)</f>
        <v xml:space="preserve">40 </v>
      </c>
      <c r="AF27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ARESTI CHILE WINE S.A. */ Cont: * */ HR Entrega: *13:00* /Dirección: *CONSOLIDADO: BELLAVISTA S/N, RIO CLARO; BOD. HACIENDA ARESTI</v>
      </c>
      <c r="AG2763" s="38" t="str">
        <f>IFERROR(HYPERLINK("https://wa.me/"&amp;Tabla2[[#This Row],[CONTACTO]]&amp;"?text="&amp;Tabla2[[#This Row],[Mensaje]],"Enviar mensaje"),"")</f>
        <v>Enviar mensaje</v>
      </c>
      <c r="AH2763" s="15" t="str">
        <f>CONCATENATE(A2763,F2763)</f>
        <v>2762</v>
      </c>
      <c r="AI2763" s="15" t="str">
        <f>CONCATENATE("ENT-",A2763)</f>
        <v>ENT-2762</v>
      </c>
      <c r="AJ2763" s="15" t="str">
        <f>IF(Tabla2[[#This Row],[Op]]&lt;&gt;"","ENTREGA","")</f>
        <v>ENTREGA</v>
      </c>
      <c r="AK2763" s="40" t="str">
        <f>(Tabla2[[#This Row],[FECHA ENTREGA]]&amp;Tabla2[[#This Row],[HORA ENTREGA]])</f>
        <v>461400,541666666666667</v>
      </c>
      <c r="AL2763" s="34" t="str">
        <f>IFERROR(HYPERLINK("https://wa.me/"&amp;Tabla2[[#This Row],[CONTACTO]]&amp;"?text="&amp;Tabla2[[#This Row],[Mensaje]]),"")</f>
        <v>https://wa.me/56967128754?text=Hola!%0AServicio del día 28-04%0A *Cliente:* ARESTI CHILE WINE S.A. */ Cont: * */ HR Entrega: *13:00* /Dirección: *CONSOLIDADO: BELLAVISTA S/N, RIO CLARO; BOD. HACIENDA ARESTI</v>
      </c>
    </row>
    <row r="2764" spans="1:38" s="15" customFormat="1" ht="16.5" customHeight="1" x14ac:dyDescent="0.2">
      <c r="A2764" s="15">
        <f>ROW(A2763)</f>
        <v>2763</v>
      </c>
      <c r="B2764" s="15">
        <f>IF(J2764=J2763,B2763+1,1)</f>
        <v>6</v>
      </c>
      <c r="C2764" s="15" t="s">
        <v>517</v>
      </c>
      <c r="D2764" s="25" t="s">
        <v>122</v>
      </c>
      <c r="E2764" s="27" t="s">
        <v>4298</v>
      </c>
      <c r="F2764" s="27"/>
      <c r="G2764" s="27" t="s">
        <v>41</v>
      </c>
      <c r="H2764" s="27"/>
      <c r="I2764" s="27"/>
      <c r="J2764" s="28">
        <v>46140</v>
      </c>
      <c r="K2764" s="26">
        <v>0.625</v>
      </c>
      <c r="L2764" s="26"/>
      <c r="M2764" s="27"/>
      <c r="N2764" s="25" t="str">
        <f>IFERROR(VLOOKUP(M2764,Data!$J$1:$K$58,2,0),"")</f>
        <v/>
      </c>
      <c r="O2764" s="27"/>
      <c r="P2764" s="27"/>
      <c r="Q2764" s="27" t="s">
        <v>3866</v>
      </c>
      <c r="R2764" s="27"/>
      <c r="S2764" s="27"/>
      <c r="T2764" s="27"/>
      <c r="U2764" s="28"/>
      <c r="X2764" s="27" t="s">
        <v>1901</v>
      </c>
      <c r="Y2764" s="27"/>
      <c r="Z2764" s="29"/>
      <c r="AA2764" s="29"/>
      <c r="AB2764" s="29"/>
      <c r="AC2764" s="30"/>
      <c r="AD2764" s="15" t="str">
        <f>IF(Tabla2[[#This Row],[HORA ENTREGA]]="DIRECTO","On time", IF(AA2764&lt;&gt;"",IF(Tabla2[[#This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764" s="15" t="str">
        <f>MID(Tabla2[[#This Row],[TIPO]],1,3)</f>
        <v xml:space="preserve">40 </v>
      </c>
      <c r="AF27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ARESTI CHILE WINE S.A. */ Cont: * */ HR Entrega: *15:00* /Dirección: *CONSOLIDADO: BELLAVISTA S/N, RIO CLARO; BOD. HACIENDA ARESTI</v>
      </c>
      <c r="AG2764" s="38" t="str">
        <f>IFERROR(HYPERLINK("https://wa.me/"&amp;Tabla2[[#This Row],[CONTACTO]]&amp;"?text="&amp;Tabla2[[#This Row],[Mensaje]],"Enviar mensaje"),"")</f>
        <v>Enviar mensaje</v>
      </c>
      <c r="AH2764" s="15" t="str">
        <f>CONCATENATE(A2764,F2764)</f>
        <v>2763</v>
      </c>
      <c r="AI2764" s="15" t="str">
        <f>CONCATENATE("ENT-",A2764)</f>
        <v>ENT-2763</v>
      </c>
      <c r="AJ2764" s="15" t="str">
        <f>IF(Tabla2[[#This Row],[Op]]&lt;&gt;"","ENTREGA","")</f>
        <v>ENTREGA</v>
      </c>
      <c r="AK2764" s="40" t="str">
        <f>(Tabla2[[#This Row],[FECHA ENTREGA]]&amp;Tabla2[[#This Row],[HORA ENTREGA]])</f>
        <v>461400,625</v>
      </c>
      <c r="AL2764" s="34" t="str">
        <f>IFERROR(HYPERLINK("https://wa.me/"&amp;Tabla2[[#This Row],[CONTACTO]]&amp;"?text="&amp;Tabla2[[#This Row],[Mensaje]]),"")</f>
        <v>https://wa.me/?text=Hola!%0AServicio del día 28-04%0A *Cliente:* ARESTI CHILE WINE S.A. */ Cont: * */ HR Entrega: *15:00* /Dirección: *CONSOLIDADO: BELLAVISTA S/N, RIO CLARO; BOD. HACIENDA ARESTI</v>
      </c>
    </row>
    <row r="2765" spans="1:38" s="15" customFormat="1" ht="16.5" customHeight="1" x14ac:dyDescent="0.2">
      <c r="A2765" s="15">
        <f>ROW(A2764)</f>
        <v>2764</v>
      </c>
      <c r="B2765" s="15">
        <f>IF(J2765=J2764,B2764+1,1)</f>
        <v>7</v>
      </c>
      <c r="C2765" s="15" t="s">
        <v>806</v>
      </c>
      <c r="D2765" s="25" t="s">
        <v>39</v>
      </c>
      <c r="E2765" s="27">
        <v>304504</v>
      </c>
      <c r="F2765" s="27" t="s">
        <v>4299</v>
      </c>
      <c r="G2765" s="27" t="s">
        <v>41</v>
      </c>
      <c r="H2765" s="27">
        <v>17178</v>
      </c>
      <c r="I2765" s="27" t="s">
        <v>4300</v>
      </c>
      <c r="J2765" s="28">
        <v>46140</v>
      </c>
      <c r="K2765" s="26">
        <v>0.375</v>
      </c>
      <c r="L2765" s="26" t="s">
        <v>4301</v>
      </c>
      <c r="M2765" s="27" t="s">
        <v>45</v>
      </c>
      <c r="N2765" s="25">
        <f>IFERROR(VLOOKUP(M2765,Data!$J$1:$K$58,2,0),"")</f>
        <v>56950981572</v>
      </c>
      <c r="O2765" s="27" t="s">
        <v>46</v>
      </c>
      <c r="P2765" s="27"/>
      <c r="Q2765" s="27" t="s">
        <v>1574</v>
      </c>
      <c r="R2765" s="27" t="s">
        <v>69</v>
      </c>
      <c r="S2765" s="27" t="s">
        <v>3266</v>
      </c>
      <c r="T2765" s="27"/>
      <c r="U2765" s="28">
        <v>46140</v>
      </c>
      <c r="X2765" s="27"/>
      <c r="Y2765" s="27"/>
      <c r="Z2765" s="29"/>
      <c r="AA2765" s="29">
        <v>0.34722222222222221</v>
      </c>
      <c r="AB2765" s="29">
        <v>0.47916666666666669</v>
      </c>
      <c r="AC2765" s="30">
        <v>46140</v>
      </c>
      <c r="AD2765" s="15" t="str">
        <f>IF(Tabla2[[#This Row],[HORA ENTREGA]]="DIRECTO","On time", IF(AA2765&lt;&gt;"",IF(Tabla2[[#This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65" s="15" t="str">
        <f>MID(Tabla2[[#This Row],[TIPO]],1,3)</f>
        <v xml:space="preserve">40 </v>
      </c>
      <c r="AF27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BLASCOOL RETAIL SPA */ Cont: * HAMU4987453*/ HR Entrega: *09:00* /Dirección: *Lo Echevers 550, bodega 40-41. Quilicura. STGO</v>
      </c>
      <c r="AG2765" s="38" t="str">
        <f>IFERROR(HYPERLINK("https://wa.me/"&amp;Tabla2[[#This Row],[CONTACTO]]&amp;"?text="&amp;Tabla2[[#This Row],[Mensaje]],"Enviar mensaje"),"")</f>
        <v>Enviar mensaje</v>
      </c>
      <c r="AH2765" s="15" t="str">
        <f>CONCATENATE(A2765,F2765)</f>
        <v>2764HAMU4987453</v>
      </c>
      <c r="AI2765" s="15" t="str">
        <f>CONCATENATE("ENT-",A2765)</f>
        <v>ENT-2764</v>
      </c>
      <c r="AJ2765" s="15" t="str">
        <f>IF(Tabla2[[#This Row],[Op]]&lt;&gt;"","ENTREGA","")</f>
        <v>ENTREGA</v>
      </c>
      <c r="AK2765" s="40" t="str">
        <f>(Tabla2[[#This Row],[FECHA ENTREGA]]&amp;Tabla2[[#This Row],[HORA ENTREGA]])</f>
        <v>461400,375</v>
      </c>
      <c r="AL2765" s="34" t="str">
        <f>IFERROR(HYPERLINK("https://wa.me/"&amp;Tabla2[[#This Row],[CONTACTO]]&amp;"?text="&amp;Tabla2[[#This Row],[Mensaje]]),"")</f>
        <v>https://wa.me/56950981572?text=Hola!%0AServicio del día 28-04%0A *Cliente:* BLASCOOL RETAIL SPA */ Cont: * HAMU4987453*/ HR Entrega: *09:00* /Dirección: *Lo Echevers 550, bodega 40-41. Quilicura. STGO</v>
      </c>
    </row>
    <row r="2766" spans="1:38" s="15" customFormat="1" ht="16.5" customHeight="1" x14ac:dyDescent="0.2">
      <c r="A2766" s="15">
        <f>ROW(A2765)</f>
        <v>2765</v>
      </c>
      <c r="B2766" s="15">
        <f>IF(J2766=J2765,B2765+1,1)</f>
        <v>8</v>
      </c>
      <c r="C2766" s="15" t="s">
        <v>84</v>
      </c>
      <c r="D2766" s="25" t="s">
        <v>39</v>
      </c>
      <c r="E2766" s="27">
        <v>314941</v>
      </c>
      <c r="F2766" s="27" t="s">
        <v>4302</v>
      </c>
      <c r="G2766" s="27" t="s">
        <v>41</v>
      </c>
      <c r="H2766" s="27">
        <v>24105</v>
      </c>
      <c r="I2766" s="27" t="s">
        <v>4303</v>
      </c>
      <c r="J2766" s="28">
        <v>46140</v>
      </c>
      <c r="K2766" s="26">
        <v>0.375</v>
      </c>
      <c r="L2766" s="26"/>
      <c r="M2766" s="27" t="s">
        <v>90</v>
      </c>
      <c r="N2766" s="25">
        <f>IFERROR(VLOOKUP(M2766,Data!$J$1:$K$58,2,0),"")</f>
        <v>56987557136</v>
      </c>
      <c r="O2766" s="27" t="s">
        <v>91</v>
      </c>
      <c r="P2766" s="27"/>
      <c r="Q2766" s="27" t="s">
        <v>4221</v>
      </c>
      <c r="R2766" s="27" t="s">
        <v>1593</v>
      </c>
      <c r="S2766" s="27" t="s">
        <v>90</v>
      </c>
      <c r="T2766" s="27"/>
      <c r="U2766" s="28">
        <v>46140</v>
      </c>
      <c r="X2766" s="27"/>
      <c r="Y2766" s="27"/>
      <c r="Z2766" s="29"/>
      <c r="AA2766" s="29">
        <v>0.37847222222222221</v>
      </c>
      <c r="AB2766" s="29">
        <v>0.49652777777777779</v>
      </c>
      <c r="AC2766" s="30">
        <v>46140</v>
      </c>
      <c r="AD2766" s="15" t="str">
        <f>IF(Tabla2[[#This Row],[HORA ENTREGA]]="DIRECTO","On time", IF(AA2766&lt;&gt;"",IF(Tabla2[[#This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66" s="15" t="str">
        <f>MID(Tabla2[[#This Row],[TIPO]],1,3)</f>
        <v xml:space="preserve">40 </v>
      </c>
      <c r="AF27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28-04%0A *Cliente:* CANONTEX */ Cont: * MSDU7589320*/ HR Entrega: *09:00* /Dirección: *Patricia Viñuela N°334, Lampa </v>
      </c>
      <c r="AG2766" s="38" t="str">
        <f>IFERROR(HYPERLINK("https://wa.me/"&amp;Tabla2[[#This Row],[CONTACTO]]&amp;"?text="&amp;Tabla2[[#This Row],[Mensaje]],"Enviar mensaje"),"")</f>
        <v>Enviar mensaje</v>
      </c>
      <c r="AH2766" s="15" t="str">
        <f>CONCATENATE(A2766,F2766)</f>
        <v>2765MSDU7589320</v>
      </c>
      <c r="AI2766" s="15" t="str">
        <f>CONCATENATE("ENT-",A2766)</f>
        <v>ENT-2765</v>
      </c>
      <c r="AJ2766" s="15" t="str">
        <f>IF(Tabla2[[#This Row],[Op]]&lt;&gt;"","ENTREGA","")</f>
        <v>ENTREGA</v>
      </c>
      <c r="AK2766" s="40" t="str">
        <f>(Tabla2[[#This Row],[FECHA ENTREGA]]&amp;Tabla2[[#This Row],[HORA ENTREGA]])</f>
        <v>461400,375</v>
      </c>
      <c r="AL2766" s="34" t="str">
        <f>IFERROR(HYPERLINK("https://wa.me/"&amp;Tabla2[[#This Row],[CONTACTO]]&amp;"?text="&amp;Tabla2[[#This Row],[Mensaje]]),"")</f>
        <v xml:space="preserve">https://wa.me/56987557136?text=Hola!%0AServicio del día 28-04%0A *Cliente:* CANONTEX */ Cont: * MSDU7589320*/ HR Entrega: *09:00* /Dirección: *Patricia Viñuela N°334, Lampa </v>
      </c>
    </row>
    <row r="2767" spans="1:38" s="15" customFormat="1" ht="16.5" customHeight="1" x14ac:dyDescent="0.2">
      <c r="A2767" s="15">
        <f>ROW(A2766)</f>
        <v>2766</v>
      </c>
      <c r="B2767" s="15">
        <f>IF(J2767=J2766,B2766+1,1)</f>
        <v>9</v>
      </c>
      <c r="C2767" s="15" t="s">
        <v>84</v>
      </c>
      <c r="D2767" s="25" t="s">
        <v>39</v>
      </c>
      <c r="E2767" s="27">
        <v>314941</v>
      </c>
      <c r="F2767" s="27" t="s">
        <v>4304</v>
      </c>
      <c r="G2767" s="27" t="s">
        <v>41</v>
      </c>
      <c r="H2767" s="27">
        <v>24105</v>
      </c>
      <c r="I2767" s="27" t="s">
        <v>4303</v>
      </c>
      <c r="J2767" s="28">
        <v>46140</v>
      </c>
      <c r="K2767" s="26">
        <v>0.45833333333333331</v>
      </c>
      <c r="L2767" s="26"/>
      <c r="M2767" s="27" t="s">
        <v>225</v>
      </c>
      <c r="N2767" s="25">
        <f>IFERROR(VLOOKUP(M2767,Data!$J$1:$K$58,2,0),"")</f>
        <v>56978811158</v>
      </c>
      <c r="O2767" s="27" t="s">
        <v>226</v>
      </c>
      <c r="P2767" s="27"/>
      <c r="Q2767" s="27" t="s">
        <v>4221</v>
      </c>
      <c r="R2767" s="27" t="s">
        <v>1593</v>
      </c>
      <c r="S2767" s="27" t="s">
        <v>225</v>
      </c>
      <c r="T2767" s="27"/>
      <c r="U2767" s="28">
        <v>46140</v>
      </c>
      <c r="X2767" s="27"/>
      <c r="Y2767" s="27"/>
      <c r="Z2767" s="29"/>
      <c r="AA2767" s="29">
        <v>0.40138888888888891</v>
      </c>
      <c r="AB2767" s="29">
        <v>0.63541666666666663</v>
      </c>
      <c r="AC2767" s="30">
        <v>46140</v>
      </c>
      <c r="AD2767" s="15" t="str">
        <f>IF(Tabla2[[#This Row],[HORA ENTREGA]]="DIRECTO","On time", IF(AA2767&lt;&gt;"",IF(Tabla2[[#This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67" s="15" t="str">
        <f>MID(Tabla2[[#This Row],[TIPO]],1,3)</f>
        <v xml:space="preserve">40 </v>
      </c>
      <c r="AF27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28-04%0A *Cliente:* CANONTEX */ Cont: * MSCU5437263*/ HR Entrega: *11:00* /Dirección: *Patricia Viñuela N°334, Lampa </v>
      </c>
      <c r="AG2767" s="38" t="str">
        <f>IFERROR(HYPERLINK("https://wa.me/"&amp;Tabla2[[#This Row],[CONTACTO]]&amp;"?text="&amp;Tabla2[[#This Row],[Mensaje]],"Enviar mensaje"),"")</f>
        <v>Enviar mensaje</v>
      </c>
      <c r="AH2767" s="15" t="str">
        <f>CONCATENATE(A2767,F2767)</f>
        <v>2766MSCU5437263</v>
      </c>
      <c r="AI2767" s="15" t="str">
        <f>CONCATENATE("ENT-",A2767)</f>
        <v>ENT-2766</v>
      </c>
      <c r="AJ2767" s="15" t="str">
        <f>IF(Tabla2[[#This Row],[Op]]&lt;&gt;"","ENTREGA","")</f>
        <v>ENTREGA</v>
      </c>
      <c r="AK2767" s="40" t="str">
        <f>(Tabla2[[#This Row],[FECHA ENTREGA]]&amp;Tabla2[[#This Row],[HORA ENTREGA]])</f>
        <v>461400,458333333333333</v>
      </c>
      <c r="AL2767" s="34" t="str">
        <f>IFERROR(HYPERLINK("https://wa.me/"&amp;Tabla2[[#This Row],[CONTACTO]]&amp;"?text="&amp;Tabla2[[#This Row],[Mensaje]]),"")</f>
        <v xml:space="preserve">https://wa.me/56978811158?text=Hola!%0AServicio del día 28-04%0A *Cliente:* CANONTEX */ Cont: * MSCU5437263*/ HR Entrega: *11:00* /Dirección: *Patricia Viñuela N°334, Lampa </v>
      </c>
    </row>
    <row r="2768" spans="1:38" s="15" customFormat="1" ht="16.5" customHeight="1" x14ac:dyDescent="0.2">
      <c r="A2768" s="15">
        <f>ROW(A2767)</f>
        <v>2767</v>
      </c>
      <c r="B2768" s="15">
        <f>IF(J2768=J2767,B2767+1,1)</f>
        <v>10</v>
      </c>
      <c r="C2768" s="15" t="s">
        <v>94</v>
      </c>
      <c r="D2768" s="25" t="s">
        <v>39</v>
      </c>
      <c r="E2768" s="27" t="s">
        <v>4204</v>
      </c>
      <c r="F2768" s="27" t="s">
        <v>456</v>
      </c>
      <c r="G2768" s="27" t="s">
        <v>456</v>
      </c>
      <c r="H2768" s="27"/>
      <c r="I2768" s="27" t="s">
        <v>42</v>
      </c>
      <c r="J2768" s="28">
        <v>46140</v>
      </c>
      <c r="K2768" s="26">
        <v>0.33333333333333331</v>
      </c>
      <c r="L2768" s="26"/>
      <c r="M2768" s="27" t="s">
        <v>211</v>
      </c>
      <c r="N2768" s="25">
        <f>IFERROR(VLOOKUP(M2768,Data!$J$1:$K$58,2,0),"")</f>
        <v>56961282379</v>
      </c>
      <c r="O2768" s="27" t="s">
        <v>212</v>
      </c>
      <c r="P2768" s="27"/>
      <c r="Q2768" s="27" t="s">
        <v>4305</v>
      </c>
      <c r="R2768" s="27"/>
      <c r="S2768" s="27"/>
      <c r="T2768" s="27"/>
      <c r="U2768" s="28"/>
      <c r="X2768" s="27"/>
      <c r="Y2768" s="27"/>
      <c r="Z2768" s="29"/>
      <c r="AA2768" s="29">
        <v>0.51041666666666663</v>
      </c>
      <c r="AB2768" s="29">
        <v>0.63749999999999996</v>
      </c>
      <c r="AC2768" s="30">
        <v>46140</v>
      </c>
      <c r="AD2768" s="15" t="str">
        <f>IF(Tabla2[[#This Row],[HORA ENTREGA]]="DIRECTO","On time", IF(AA2768&lt;&gt;"",IF(Tabla2[[#This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68" s="15" t="str">
        <f>MID(Tabla2[[#This Row],[TIPO]],1,3)</f>
        <v>RAM</v>
      </c>
      <c r="AF27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E INDUSTRIAL PLASTICOS HOFFENS S.A. */ Cont: * RAMPLA*/ HR Entrega: *08:00* /Dirección: *Av. Curacavi 157, Estación Central</v>
      </c>
      <c r="AG2768" s="38" t="str">
        <f>IFERROR(HYPERLINK("https://wa.me/"&amp;Tabla2[[#This Row],[CONTACTO]]&amp;"?text="&amp;Tabla2[[#This Row],[Mensaje]],"Enviar mensaje"),"")</f>
        <v>Enviar mensaje</v>
      </c>
      <c r="AH2768" s="15" t="str">
        <f>CONCATENATE(A2768,F2768)</f>
        <v>2767RAMPLA</v>
      </c>
      <c r="AI2768" s="15" t="str">
        <f>CONCATENATE("ENT-",A2768)</f>
        <v>ENT-2767</v>
      </c>
      <c r="AJ2768" s="15" t="str">
        <f>IF(Tabla2[[#This Row],[Op]]&lt;&gt;"","ENTREGA","")</f>
        <v>ENTREGA</v>
      </c>
      <c r="AK2768" s="40" t="str">
        <f>(Tabla2[[#This Row],[FECHA ENTREGA]]&amp;Tabla2[[#This Row],[HORA ENTREGA]])</f>
        <v>461400,333333333333333</v>
      </c>
      <c r="AL2768" s="34" t="str">
        <f>IFERROR(HYPERLINK("https://wa.me/"&amp;Tabla2[[#This Row],[CONTACTO]]&amp;"?text="&amp;Tabla2[[#This Row],[Mensaje]]),"")</f>
        <v>https://wa.me/56961282379?text=Hola!%0AServicio del día 28-04%0A *Cliente:* COMERCIAL E INDUSTRIAL PLASTICOS HOFFENS S.A. */ Cont: * RAMPLA*/ HR Entrega: *08:00* /Dirección: *Av. Curacavi 157, Estación Central</v>
      </c>
    </row>
    <row r="2769" spans="1:38" s="15" customFormat="1" ht="16.5" customHeight="1" x14ac:dyDescent="0.2">
      <c r="A2769" s="15">
        <f>ROW(A2768)</f>
        <v>2768</v>
      </c>
      <c r="B2769" s="15">
        <f>IF(J2769=J2768,B2768+1,1)</f>
        <v>11</v>
      </c>
      <c r="C2769" s="15" t="s">
        <v>94</v>
      </c>
      <c r="D2769" s="25" t="s">
        <v>39</v>
      </c>
      <c r="E2769" s="27" t="s">
        <v>4204</v>
      </c>
      <c r="F2769" s="27" t="s">
        <v>456</v>
      </c>
      <c r="G2769" s="27" t="s">
        <v>456</v>
      </c>
      <c r="H2769" s="27"/>
      <c r="I2769" s="27" t="s">
        <v>42</v>
      </c>
      <c r="J2769" s="28">
        <v>46140</v>
      </c>
      <c r="K2769" s="26">
        <v>0.33333333333333331</v>
      </c>
      <c r="L2769" s="26"/>
      <c r="M2769" s="27" t="s">
        <v>72</v>
      </c>
      <c r="N2769" s="25">
        <f>IFERROR(VLOOKUP(M2769,Data!$J$1:$K$58,2,0),"")</f>
        <v>56978089148</v>
      </c>
      <c r="O2769" s="27" t="s">
        <v>73</v>
      </c>
      <c r="P2769" s="27"/>
      <c r="Q2769" s="27" t="s">
        <v>3201</v>
      </c>
      <c r="R2769" s="27"/>
      <c r="S2769" s="27"/>
      <c r="T2769" s="27"/>
      <c r="U2769" s="28"/>
      <c r="X2769" s="27"/>
      <c r="Y2769" s="27"/>
      <c r="Z2769" s="29"/>
      <c r="AA2769" s="29">
        <v>0.63541666666666663</v>
      </c>
      <c r="AB2769" s="29">
        <v>0.68055555555555558</v>
      </c>
      <c r="AC2769" s="30">
        <v>46140</v>
      </c>
      <c r="AD2769" s="15" t="str">
        <f>IF(Tabla2[[#This Row],[HORA ENTREGA]]="DIRECTO","On time", IF(AA2769&lt;&gt;"",IF(Tabla2[[#This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69" s="15" t="str">
        <f>MID(Tabla2[[#This Row],[TIPO]],1,3)</f>
        <v>RAM</v>
      </c>
      <c r="AF27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E INDUSTRIAL PLASTICOS HOFFENS S.A. */ Cont: * RAMPLA*/ HR Entrega: *08:00* /Dirección: *CAMINO LONQUEN 10707 MAIPÚ</v>
      </c>
      <c r="AG2769" s="38" t="str">
        <f>IFERROR(HYPERLINK("https://wa.me/"&amp;Tabla2[[#This Row],[CONTACTO]]&amp;"?text="&amp;Tabla2[[#This Row],[Mensaje]],"Enviar mensaje"),"")</f>
        <v>Enviar mensaje</v>
      </c>
      <c r="AH2769" s="15" t="str">
        <f>CONCATENATE(A2769,F2769)</f>
        <v>2768RAMPLA</v>
      </c>
      <c r="AI2769" s="15" t="str">
        <f>CONCATENATE("ENT-",A2769)</f>
        <v>ENT-2768</v>
      </c>
      <c r="AJ2769" s="15" t="str">
        <f>IF(Tabla2[[#This Row],[Op]]&lt;&gt;"","ENTREGA","")</f>
        <v>ENTREGA</v>
      </c>
      <c r="AK2769" s="40" t="str">
        <f>(Tabla2[[#This Row],[FECHA ENTREGA]]&amp;Tabla2[[#This Row],[HORA ENTREGA]])</f>
        <v>461400,333333333333333</v>
      </c>
      <c r="AL2769" s="34" t="str">
        <f>IFERROR(HYPERLINK("https://wa.me/"&amp;Tabla2[[#This Row],[CONTACTO]]&amp;"?text="&amp;Tabla2[[#This Row],[Mensaje]]),"")</f>
        <v>https://wa.me/56978089148?text=Hola!%0AServicio del día 28-04%0A *Cliente:* COMERCIAL E INDUSTRIAL PLASTICOS HOFFENS S.A. */ Cont: * RAMPLA*/ HR Entrega: *08:00* /Dirección: *CAMINO LONQUEN 10707 MAIPÚ</v>
      </c>
    </row>
    <row r="2770" spans="1:38" s="15" customFormat="1" ht="16.5" customHeight="1" x14ac:dyDescent="0.2">
      <c r="A2770" s="15">
        <f>ROW(A2769)</f>
        <v>2769</v>
      </c>
      <c r="B2770" s="15">
        <f>IF(J2770=J2769,B2769+1,1)</f>
        <v>12</v>
      </c>
      <c r="C2770" s="15" t="s">
        <v>94</v>
      </c>
      <c r="D2770" s="25" t="s">
        <v>39</v>
      </c>
      <c r="E2770" s="27" t="s">
        <v>4204</v>
      </c>
      <c r="F2770" s="27" t="s">
        <v>456</v>
      </c>
      <c r="G2770" s="27" t="s">
        <v>456</v>
      </c>
      <c r="H2770" s="27"/>
      <c r="I2770" s="27" t="s">
        <v>42</v>
      </c>
      <c r="J2770" s="28">
        <v>46140</v>
      </c>
      <c r="K2770" s="26">
        <v>0.33333333333333331</v>
      </c>
      <c r="L2770" s="26"/>
      <c r="M2770" s="27" t="s">
        <v>433</v>
      </c>
      <c r="N2770" s="25">
        <f>IFERROR(VLOOKUP(M2770,Data!$J$1:$K$58,2,0),"")</f>
        <v>56994354094</v>
      </c>
      <c r="O2770" s="27" t="s">
        <v>434</v>
      </c>
      <c r="P2770" s="27"/>
      <c r="Q2770" s="27" t="s">
        <v>4305</v>
      </c>
      <c r="R2770" s="27"/>
      <c r="S2770" s="27"/>
      <c r="T2770" s="27"/>
      <c r="U2770" s="28"/>
      <c r="X2770" s="27"/>
      <c r="Y2770" s="27"/>
      <c r="Z2770" s="29"/>
      <c r="AA2770" s="29">
        <v>0.51736111111111116</v>
      </c>
      <c r="AB2770" s="29">
        <v>0.63749999999999996</v>
      </c>
      <c r="AC2770" s="30">
        <v>46140</v>
      </c>
      <c r="AD2770" s="15" t="str">
        <f>IF(Tabla2[[#This Row],[HORA ENTREGA]]="DIRECTO","On time", IF(AA2770&lt;&gt;"",IF(Tabla2[[#This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70" s="15" t="str">
        <f>MID(Tabla2[[#This Row],[TIPO]],1,3)</f>
        <v>RAM</v>
      </c>
      <c r="AF27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E INDUSTRIAL PLASTICOS HOFFENS S.A. */ Cont: * RAMPLA*/ HR Entrega: *08:00* /Dirección: *Av. Curacavi 157, Estación Central</v>
      </c>
      <c r="AG2770" s="38" t="str">
        <f>IFERROR(HYPERLINK("https://wa.me/"&amp;Tabla2[[#This Row],[CONTACTO]]&amp;"?text="&amp;Tabla2[[#This Row],[Mensaje]],"Enviar mensaje"),"")</f>
        <v>Enviar mensaje</v>
      </c>
      <c r="AH2770" s="15" t="str">
        <f>CONCATENATE(A2770,F2770)</f>
        <v>2769RAMPLA</v>
      </c>
      <c r="AI2770" s="15" t="str">
        <f>CONCATENATE("ENT-",A2770)</f>
        <v>ENT-2769</v>
      </c>
      <c r="AJ2770" s="15" t="str">
        <f>IF(Tabla2[[#This Row],[Op]]&lt;&gt;"","ENTREGA","")</f>
        <v>ENTREGA</v>
      </c>
      <c r="AK2770" s="40" t="str">
        <f>(Tabla2[[#This Row],[FECHA ENTREGA]]&amp;Tabla2[[#This Row],[HORA ENTREGA]])</f>
        <v>461400,333333333333333</v>
      </c>
      <c r="AL2770" s="34" t="str">
        <f>IFERROR(HYPERLINK("https://wa.me/"&amp;Tabla2[[#This Row],[CONTACTO]]&amp;"?text="&amp;Tabla2[[#This Row],[Mensaje]]),"")</f>
        <v>https://wa.me/56994354094?text=Hola!%0AServicio del día 28-04%0A *Cliente:* COMERCIAL E INDUSTRIAL PLASTICOS HOFFENS S.A. */ Cont: * RAMPLA*/ HR Entrega: *08:00* /Dirección: *Av. Curacavi 157, Estación Central</v>
      </c>
    </row>
    <row r="2771" spans="1:38" s="15" customFormat="1" ht="16.5" customHeight="1" x14ac:dyDescent="0.2">
      <c r="A2771" s="15">
        <f>ROW(A2770)</f>
        <v>2770</v>
      </c>
      <c r="B2771" s="15">
        <f>IF(J2771=J2770,B2770+1,1)</f>
        <v>13</v>
      </c>
      <c r="C2771" s="15" t="s">
        <v>94</v>
      </c>
      <c r="D2771" s="25" t="s">
        <v>39</v>
      </c>
      <c r="E2771" s="27" t="s">
        <v>4204</v>
      </c>
      <c r="F2771" s="27" t="s">
        <v>456</v>
      </c>
      <c r="G2771" s="27" t="s">
        <v>456</v>
      </c>
      <c r="H2771" s="27"/>
      <c r="I2771" s="27" t="s">
        <v>42</v>
      </c>
      <c r="J2771" s="28">
        <v>46140</v>
      </c>
      <c r="K2771" s="26">
        <v>0.33333333333333331</v>
      </c>
      <c r="L2771" s="26"/>
      <c r="M2771" s="27" t="s">
        <v>126</v>
      </c>
      <c r="N2771" s="25">
        <f>IFERROR(VLOOKUP(M2771,Data!$J$1:$K$58,2,0),"")</f>
        <v>56999270871</v>
      </c>
      <c r="O2771" s="27" t="s">
        <v>127</v>
      </c>
      <c r="P2771" s="27"/>
      <c r="Q2771" s="27" t="s">
        <v>3201</v>
      </c>
      <c r="R2771" s="27"/>
      <c r="S2771" s="27"/>
      <c r="T2771" s="27"/>
      <c r="U2771" s="28"/>
      <c r="X2771" s="27"/>
      <c r="Y2771" s="27"/>
      <c r="Z2771" s="29"/>
      <c r="AA2771" s="29">
        <v>0.54166666666666663</v>
      </c>
      <c r="AB2771" s="29">
        <v>0.56597222222222221</v>
      </c>
      <c r="AC2771" s="30">
        <v>46140</v>
      </c>
      <c r="AD2771" s="15" t="str">
        <f>IF(Tabla2[[#This Row],[HORA ENTREGA]]="DIRECTO","On time", IF(AA2771&lt;&gt;"",IF(Tabla2[[#This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71" s="15" t="str">
        <f>MID(Tabla2[[#This Row],[TIPO]],1,3)</f>
        <v>RAM</v>
      </c>
      <c r="AF27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E INDUSTRIAL PLASTICOS HOFFENS S.A. */ Cont: * RAMPLA*/ HR Entrega: *08:00* /Dirección: *CAMINO LONQUEN 10707 MAIPÚ</v>
      </c>
      <c r="AG2771" s="38" t="str">
        <f>IFERROR(HYPERLINK("https://wa.me/"&amp;Tabla2[[#This Row],[CONTACTO]]&amp;"?text="&amp;Tabla2[[#This Row],[Mensaje]],"Enviar mensaje"),"")</f>
        <v>Enviar mensaje</v>
      </c>
      <c r="AH2771" s="15" t="str">
        <f>CONCATENATE(A2771,F2771)</f>
        <v>2770RAMPLA</v>
      </c>
      <c r="AI2771" s="15" t="str">
        <f>CONCATENATE("ENT-",A2771)</f>
        <v>ENT-2770</v>
      </c>
      <c r="AJ2771" s="15" t="str">
        <f>IF(Tabla2[[#This Row],[Op]]&lt;&gt;"","ENTREGA","")</f>
        <v>ENTREGA</v>
      </c>
      <c r="AK2771" s="40" t="str">
        <f>(Tabla2[[#This Row],[FECHA ENTREGA]]&amp;Tabla2[[#This Row],[HORA ENTREGA]])</f>
        <v>461400,333333333333333</v>
      </c>
      <c r="AL2771" s="34" t="str">
        <f>IFERROR(HYPERLINK("https://wa.me/"&amp;Tabla2[[#This Row],[CONTACTO]]&amp;"?text="&amp;Tabla2[[#This Row],[Mensaje]]),"")</f>
        <v>https://wa.me/56999270871?text=Hola!%0AServicio del día 28-04%0A *Cliente:* COMERCIAL E INDUSTRIAL PLASTICOS HOFFENS S.A. */ Cont: * RAMPLA*/ HR Entrega: *08:00* /Dirección: *CAMINO LONQUEN 10707 MAIPÚ</v>
      </c>
    </row>
    <row r="2772" spans="1:38" s="15" customFormat="1" ht="16.5" customHeight="1" x14ac:dyDescent="0.2">
      <c r="A2772" s="15">
        <f>ROW(A2771)</f>
        <v>2771</v>
      </c>
      <c r="B2772" s="15">
        <f>IF(J2772=J2771,B2771+1,1)</f>
        <v>14</v>
      </c>
      <c r="C2772" s="15" t="s">
        <v>94</v>
      </c>
      <c r="D2772" s="25" t="s">
        <v>39</v>
      </c>
      <c r="E2772" s="27" t="s">
        <v>4204</v>
      </c>
      <c r="F2772" s="27" t="s">
        <v>456</v>
      </c>
      <c r="G2772" s="27" t="s">
        <v>456</v>
      </c>
      <c r="H2772" s="27"/>
      <c r="I2772" s="27" t="s">
        <v>42</v>
      </c>
      <c r="J2772" s="28">
        <v>46140</v>
      </c>
      <c r="K2772" s="26">
        <v>0.33333333333333331</v>
      </c>
      <c r="L2772" s="26"/>
      <c r="M2772" s="27" t="s">
        <v>126</v>
      </c>
      <c r="N2772" s="25">
        <f>IFERROR(VLOOKUP(M2772,Data!$J$1:$K$58,2,0),"")</f>
        <v>56999270871</v>
      </c>
      <c r="O2772" s="27" t="s">
        <v>127</v>
      </c>
      <c r="P2772" s="27"/>
      <c r="Q2772" s="27" t="s">
        <v>3201</v>
      </c>
      <c r="R2772" s="27"/>
      <c r="S2772" s="27"/>
      <c r="T2772" s="27"/>
      <c r="U2772" s="28"/>
      <c r="X2772" s="27"/>
      <c r="Y2772" s="27"/>
      <c r="Z2772" s="29"/>
      <c r="AA2772" s="29">
        <v>0.68958333333333333</v>
      </c>
      <c r="AB2772" s="29">
        <v>0.72013888888888888</v>
      </c>
      <c r="AC2772" s="30">
        <v>46140</v>
      </c>
      <c r="AD2772" s="15" t="str">
        <f>IF(Tabla2[[#This Row],[HORA ENTREGA]]="DIRECTO","On time", IF(AA2772&lt;&gt;"",IF(Tabla2[[#This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72" s="15" t="str">
        <f>MID(Tabla2[[#This Row],[TIPO]],1,3)</f>
        <v>RAM</v>
      </c>
      <c r="AF27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E INDUSTRIAL PLASTICOS HOFFENS S.A. */ Cont: * RAMPLA*/ HR Entrega: *08:00* /Dirección: *CAMINO LONQUEN 10707 MAIPÚ</v>
      </c>
      <c r="AG2772" s="38" t="str">
        <f>IFERROR(HYPERLINK("https://wa.me/"&amp;Tabla2[[#This Row],[CONTACTO]]&amp;"?text="&amp;Tabla2[[#This Row],[Mensaje]],"Enviar mensaje"),"")</f>
        <v>Enviar mensaje</v>
      </c>
      <c r="AH2772" s="15" t="str">
        <f>CONCATENATE(A2772,F2772)</f>
        <v>2771RAMPLA</v>
      </c>
      <c r="AI2772" s="15" t="str">
        <f>CONCATENATE("ENT-",A2772)</f>
        <v>ENT-2771</v>
      </c>
      <c r="AJ2772" s="15" t="str">
        <f>IF(Tabla2[[#This Row],[Op]]&lt;&gt;"","ENTREGA","")</f>
        <v>ENTREGA</v>
      </c>
      <c r="AK2772" s="40" t="str">
        <f>(Tabla2[[#This Row],[FECHA ENTREGA]]&amp;Tabla2[[#This Row],[HORA ENTREGA]])</f>
        <v>461400,333333333333333</v>
      </c>
      <c r="AL2772" s="34" t="str">
        <f>IFERROR(HYPERLINK("https://wa.me/"&amp;Tabla2[[#This Row],[CONTACTO]]&amp;"?text="&amp;Tabla2[[#This Row],[Mensaje]]),"")</f>
        <v>https://wa.me/56999270871?text=Hola!%0AServicio del día 28-04%0A *Cliente:* COMERCIAL E INDUSTRIAL PLASTICOS HOFFENS S.A. */ Cont: * RAMPLA*/ HR Entrega: *08:00* /Dirección: *CAMINO LONQUEN 10707 MAIPÚ</v>
      </c>
    </row>
    <row r="2773" spans="1:38" s="15" customFormat="1" ht="16.5" customHeight="1" x14ac:dyDescent="0.2">
      <c r="A2773" s="15">
        <f>ROW(A2772)</f>
        <v>2772</v>
      </c>
      <c r="B2773" s="15">
        <f>IF(J2773=J2772,B2772+1,1)</f>
        <v>15</v>
      </c>
      <c r="C2773" s="15" t="s">
        <v>101</v>
      </c>
      <c r="D2773" s="25" t="s">
        <v>39</v>
      </c>
      <c r="E2773" s="27">
        <v>143844</v>
      </c>
      <c r="F2773" s="27" t="s">
        <v>4306</v>
      </c>
      <c r="G2773" s="27" t="s">
        <v>41</v>
      </c>
      <c r="H2773" s="27">
        <v>14180</v>
      </c>
      <c r="I2773" s="27" t="s">
        <v>4307</v>
      </c>
      <c r="J2773" s="28">
        <v>46140</v>
      </c>
      <c r="K2773" s="26">
        <v>0.35416666666666669</v>
      </c>
      <c r="L2773" s="26"/>
      <c r="M2773" s="27" t="s">
        <v>308</v>
      </c>
      <c r="N2773" s="25">
        <f>IFERROR(VLOOKUP(M2773,Data!$J$1:$K$58,2,0),"")</f>
        <v>56966631737</v>
      </c>
      <c r="O2773" s="27" t="s">
        <v>309</v>
      </c>
      <c r="P2773" s="27"/>
      <c r="Q2773" s="27" t="s">
        <v>2112</v>
      </c>
      <c r="R2773" s="27" t="s">
        <v>376</v>
      </c>
      <c r="S2773" s="27" t="s">
        <v>308</v>
      </c>
      <c r="T2773" s="27"/>
      <c r="U2773" s="28">
        <v>46140</v>
      </c>
      <c r="X2773" s="27"/>
      <c r="Y2773" s="27"/>
      <c r="Z2773" s="29"/>
      <c r="AA2773" s="29">
        <v>0.36249999999999999</v>
      </c>
      <c r="AB2773" s="29">
        <v>0.43611111111111112</v>
      </c>
      <c r="AC2773" s="30">
        <v>46140</v>
      </c>
      <c r="AD2773" s="15" t="str">
        <f>IF(Tabla2[[#This Row],[HORA ENTREGA]]="DIRECTO","On time", IF(AA2773&lt;&gt;"",IF(Tabla2[[#This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73" s="15" t="str">
        <f>MID(Tabla2[[#This Row],[TIPO]],1,3)</f>
        <v xml:space="preserve">40 </v>
      </c>
      <c r="AF27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PICHARA SPA */ Cont: * HPCU4963278*/ HR Entrega: *08:30* /Dirección: *Crucero Peralillo, Parcela 37, Lote 1, Lampa</v>
      </c>
      <c r="AG2773" s="38" t="str">
        <f>IFERROR(HYPERLINK("https://wa.me/"&amp;Tabla2[[#This Row],[CONTACTO]]&amp;"?text="&amp;Tabla2[[#This Row],[Mensaje]],"Enviar mensaje"),"")</f>
        <v>Enviar mensaje</v>
      </c>
      <c r="AH2773" s="15" t="str">
        <f>CONCATENATE(A2773,F2773)</f>
        <v>2772HPCU4963278</v>
      </c>
      <c r="AI2773" s="15" t="str">
        <f>CONCATENATE("ENT-",A2773)</f>
        <v>ENT-2772</v>
      </c>
      <c r="AJ2773" s="15" t="str">
        <f>IF(Tabla2[[#This Row],[Op]]&lt;&gt;"","ENTREGA","")</f>
        <v>ENTREGA</v>
      </c>
      <c r="AK2773" s="40" t="str">
        <f>(Tabla2[[#This Row],[FECHA ENTREGA]]&amp;Tabla2[[#This Row],[HORA ENTREGA]])</f>
        <v>461400,354166666666667</v>
      </c>
      <c r="AL2773" s="34" t="str">
        <f>IFERROR(HYPERLINK("https://wa.me/"&amp;Tabla2[[#This Row],[CONTACTO]]&amp;"?text="&amp;Tabla2[[#This Row],[Mensaje]]),"")</f>
        <v>https://wa.me/56966631737?text=Hola!%0AServicio del día 28-04%0A *Cliente:* COMERCIAL PICHARA SPA */ Cont: * HPCU4963278*/ HR Entrega: *08:30* /Dirección: *Crucero Peralillo, Parcela 37, Lote 1, Lampa</v>
      </c>
    </row>
    <row r="2774" spans="1:38" s="15" customFormat="1" ht="16.5" customHeight="1" x14ac:dyDescent="0.2">
      <c r="A2774" s="15">
        <f>ROW(A2773)</f>
        <v>2773</v>
      </c>
      <c r="B2774" s="15">
        <f>IF(J2774=J2773,B2773+1,1)</f>
        <v>16</v>
      </c>
      <c r="C2774" s="15" t="s">
        <v>110</v>
      </c>
      <c r="D2774" s="25" t="s">
        <v>39</v>
      </c>
      <c r="E2774" s="27">
        <v>12024434</v>
      </c>
      <c r="F2774" s="27" t="s">
        <v>4308</v>
      </c>
      <c r="G2774" s="27" t="s">
        <v>64</v>
      </c>
      <c r="H2774" s="27">
        <v>30129</v>
      </c>
      <c r="I2774" s="27" t="s">
        <v>42</v>
      </c>
      <c r="J2774" s="28">
        <v>46140</v>
      </c>
      <c r="K2774" s="26">
        <v>0.375</v>
      </c>
      <c r="L2774" s="26"/>
      <c r="M2774" s="27" t="s">
        <v>688</v>
      </c>
      <c r="N2774" s="25">
        <f>IFERROR(VLOOKUP(M2774,Data!$J$1:$K$58,2,0),"")</f>
        <v>56950104102</v>
      </c>
      <c r="O2774" s="27" t="s">
        <v>552</v>
      </c>
      <c r="P2774" s="27"/>
      <c r="Q2774" s="27" t="s">
        <v>113</v>
      </c>
      <c r="R2774" s="27" t="s">
        <v>3551</v>
      </c>
      <c r="S2774" s="27" t="s">
        <v>688</v>
      </c>
      <c r="T2774" s="27"/>
      <c r="U2774" s="28">
        <v>46140</v>
      </c>
      <c r="X2774" s="27"/>
      <c r="Y2774" s="27"/>
      <c r="Z2774" s="29"/>
      <c r="AA2774" s="29">
        <v>0.36805555555555558</v>
      </c>
      <c r="AB2774" s="29">
        <v>0.44444444444444442</v>
      </c>
      <c r="AC2774" s="30">
        <v>46140</v>
      </c>
      <c r="AD2774" s="15" t="str">
        <f>IF(Tabla2[[#This Row],[HORA ENTREGA]]="DIRECTO","On time", IF(AA2774&lt;&gt;"",IF(Tabla2[[#This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74" s="15" t="str">
        <f>MID(Tabla2[[#This Row],[TIPO]],1,3)</f>
        <v xml:space="preserve">20 </v>
      </c>
      <c r="AF27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SANDOVAL E HIJOS LTDA */ Cont: * CMAU0841835*/ HR Entrega: *09:00* /Dirección: *SANTA ISABEL 370; LAMPA</v>
      </c>
      <c r="AG2774" s="38" t="str">
        <f>IFERROR(HYPERLINK("https://wa.me/"&amp;Tabla2[[#This Row],[CONTACTO]]&amp;"?text="&amp;Tabla2[[#This Row],[Mensaje]],"Enviar mensaje"),"")</f>
        <v>Enviar mensaje</v>
      </c>
      <c r="AH2774" s="15" t="str">
        <f>CONCATENATE(A2774,F2774)</f>
        <v>2773CMAU0841835</v>
      </c>
      <c r="AI2774" s="15" t="str">
        <f>CONCATENATE("ENT-",A2774)</f>
        <v>ENT-2773</v>
      </c>
      <c r="AJ2774" s="15" t="str">
        <f>IF(Tabla2[[#This Row],[Op]]&lt;&gt;"","ENTREGA","")</f>
        <v>ENTREGA</v>
      </c>
      <c r="AK2774" s="40" t="str">
        <f>(Tabla2[[#This Row],[FECHA ENTREGA]]&amp;Tabla2[[#This Row],[HORA ENTREGA]])</f>
        <v>461400,375</v>
      </c>
      <c r="AL2774" s="34" t="str">
        <f>IFERROR(HYPERLINK("https://wa.me/"&amp;Tabla2[[#This Row],[CONTACTO]]&amp;"?text="&amp;Tabla2[[#This Row],[Mensaje]]),"")</f>
        <v>https://wa.me/56950104102?text=Hola!%0AServicio del día 28-04%0A *Cliente:* COMERCIAL SANDOVAL E HIJOS LTDA */ Cont: * CMAU0841835*/ HR Entrega: *09:00* /Dirección: *SANTA ISABEL 370; LAMPA</v>
      </c>
    </row>
    <row r="2775" spans="1:38" s="15" customFormat="1" ht="16.5" customHeight="1" x14ac:dyDescent="0.2">
      <c r="A2775" s="15">
        <f>ROW(A2774)</f>
        <v>2774</v>
      </c>
      <c r="B2775" s="15">
        <f>IF(J2775=J2774,B2774+1,1)</f>
        <v>17</v>
      </c>
      <c r="C2775" s="15" t="s">
        <v>110</v>
      </c>
      <c r="D2775" s="25" t="s">
        <v>39</v>
      </c>
      <c r="E2775" s="27">
        <v>12024424</v>
      </c>
      <c r="F2775" s="27" t="s">
        <v>4309</v>
      </c>
      <c r="G2775" s="27" t="s">
        <v>64</v>
      </c>
      <c r="H2775" s="27">
        <v>30129</v>
      </c>
      <c r="I2775" s="27" t="s">
        <v>42</v>
      </c>
      <c r="J2775" s="28">
        <v>46140</v>
      </c>
      <c r="K2775" s="26">
        <v>0.54166666666666663</v>
      </c>
      <c r="L2775" s="26"/>
      <c r="M2775" s="27" t="s">
        <v>155</v>
      </c>
      <c r="N2775" s="25">
        <f>IFERROR(VLOOKUP(M2775,Data!$J$1:$K$58,2,0),"")</f>
        <v>56926181825</v>
      </c>
      <c r="O2775" s="27" t="s">
        <v>367</v>
      </c>
      <c r="P2775" s="27"/>
      <c r="Q2775" s="27" t="s">
        <v>113</v>
      </c>
      <c r="R2775" s="27" t="s">
        <v>3551</v>
      </c>
      <c r="S2775" s="27" t="s">
        <v>155</v>
      </c>
      <c r="T2775" s="27"/>
      <c r="U2775" s="28">
        <v>46140</v>
      </c>
      <c r="X2775" s="27"/>
      <c r="Y2775" s="27"/>
      <c r="Z2775" s="29"/>
      <c r="AA2775" s="29">
        <v>0.56597222222222221</v>
      </c>
      <c r="AB2775" s="29">
        <v>0.70486111111111116</v>
      </c>
      <c r="AC2775" s="30">
        <v>46140</v>
      </c>
      <c r="AD2775" s="15" t="str">
        <f>IF(Tabla2[[#This Row],[HORA ENTREGA]]="DIRECTO","On time", IF(AA2775&lt;&gt;"",IF(Tabla2[[#This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75" s="15" t="str">
        <f>MID(Tabla2[[#This Row],[TIPO]],1,3)</f>
        <v xml:space="preserve">20 </v>
      </c>
      <c r="AF27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SANDOVAL E HIJOS LTDA */ Cont: * CMAU0676474*/ HR Entrega: *13:00* /Dirección: *SANTA ISABEL 370; LAMPA</v>
      </c>
      <c r="AG2775" s="38" t="str">
        <f>IFERROR(HYPERLINK("https://wa.me/"&amp;Tabla2[[#This Row],[CONTACTO]]&amp;"?text="&amp;Tabla2[[#This Row],[Mensaje]],"Enviar mensaje"),"")</f>
        <v>Enviar mensaje</v>
      </c>
      <c r="AH2775" s="15" t="str">
        <f>CONCATENATE(A2775,F2775)</f>
        <v>2774CMAU0676474</v>
      </c>
      <c r="AI2775" s="15" t="str">
        <f>CONCATENATE("ENT-",A2775)</f>
        <v>ENT-2774</v>
      </c>
      <c r="AJ2775" s="15" t="str">
        <f>IF(Tabla2[[#This Row],[Op]]&lt;&gt;"","ENTREGA","")</f>
        <v>ENTREGA</v>
      </c>
      <c r="AK2775" s="40" t="str">
        <f>(Tabla2[[#This Row],[FECHA ENTREGA]]&amp;Tabla2[[#This Row],[HORA ENTREGA]])</f>
        <v>461400,541666666666667</v>
      </c>
      <c r="AL2775" s="34" t="str">
        <f>IFERROR(HYPERLINK("https://wa.me/"&amp;Tabla2[[#This Row],[CONTACTO]]&amp;"?text="&amp;Tabla2[[#This Row],[Mensaje]]),"")</f>
        <v>https://wa.me/56926181825?text=Hola!%0AServicio del día 28-04%0A *Cliente:* COMERCIAL SANDOVAL E HIJOS LTDA */ Cont: * CMAU0676474*/ HR Entrega: *13:00* /Dirección: *SANTA ISABEL 370; LAMPA</v>
      </c>
    </row>
    <row r="2776" spans="1:38" s="15" customFormat="1" ht="16.5" customHeight="1" x14ac:dyDescent="0.2">
      <c r="A2776" s="15">
        <f>ROW(A2775)</f>
        <v>2775</v>
      </c>
      <c r="B2776" s="15">
        <f>IF(J2776=J2775,B2775+1,1)</f>
        <v>18</v>
      </c>
      <c r="C2776" s="15" t="s">
        <v>288</v>
      </c>
      <c r="D2776" s="25" t="s">
        <v>39</v>
      </c>
      <c r="E2776" s="27">
        <v>103380</v>
      </c>
      <c r="F2776" s="27" t="s">
        <v>4310</v>
      </c>
      <c r="G2776" s="27" t="s">
        <v>54</v>
      </c>
      <c r="H2776" s="27">
        <v>19137</v>
      </c>
      <c r="I2776" s="27" t="s">
        <v>3664</v>
      </c>
      <c r="J2776" s="28">
        <v>46140</v>
      </c>
      <c r="K2776" s="26" t="s">
        <v>290</v>
      </c>
      <c r="L2776" s="26"/>
      <c r="M2776" s="27" t="s">
        <v>158</v>
      </c>
      <c r="N2776" s="25">
        <f>IFERROR(VLOOKUP(M2776,Data!$J$1:$K$58,2,0),"")</f>
        <v>56931745801</v>
      </c>
      <c r="O2776" s="27" t="s">
        <v>370</v>
      </c>
      <c r="P2776" s="27"/>
      <c r="Q2776" s="27"/>
      <c r="R2776" s="27" t="s">
        <v>1821</v>
      </c>
      <c r="S2776" s="27" t="s">
        <v>158</v>
      </c>
      <c r="T2776" s="27"/>
      <c r="U2776" s="28">
        <v>46140</v>
      </c>
      <c r="X2776" s="27"/>
      <c r="Y2776" s="27"/>
      <c r="Z2776" s="29"/>
      <c r="AA2776" s="29">
        <v>0.51388888888888884</v>
      </c>
      <c r="AB2776" s="29">
        <v>0.63194444444444442</v>
      </c>
      <c r="AC2776" s="30">
        <v>46140</v>
      </c>
      <c r="AD2776" s="15" t="str">
        <f>IF(Tabla2[[#This Row],[HORA ENTREGA]]="DIRECTO","On time", IF(AA2776&lt;&gt;"",IF(Tabla2[[#This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76" s="15" t="str">
        <f>MID(Tabla2[[#This Row],[TIPO]],1,3)</f>
        <v xml:space="preserve">40 </v>
      </c>
      <c r="AF27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COMERCIAL SEA GARDEN SPA */ Cont: * HLBU9671323*/ HR Entrega: *DIRECTO* /Dirección: *</v>
      </c>
      <c r="AG2776" s="38" t="str">
        <f>IFERROR(HYPERLINK("https://wa.me/"&amp;Tabla2[[#This Row],[CONTACTO]]&amp;"?text="&amp;Tabla2[[#This Row],[Mensaje]],"Enviar mensaje"),"")</f>
        <v>Enviar mensaje</v>
      </c>
      <c r="AH2776" s="15" t="str">
        <f>CONCATENATE(A2776,F2776)</f>
        <v>2775HLBU9671323</v>
      </c>
      <c r="AI2776" s="15" t="str">
        <f>CONCATENATE("ENT-",A2776)</f>
        <v>ENT-2775</v>
      </c>
      <c r="AJ2776" s="15" t="str">
        <f>IF(Tabla2[[#This Row],[Op]]&lt;&gt;"","ENTREGA","")</f>
        <v>ENTREGA</v>
      </c>
      <c r="AK2776" s="40" t="str">
        <f>(Tabla2[[#This Row],[FECHA ENTREGA]]&amp;Tabla2[[#This Row],[HORA ENTREGA]])</f>
        <v>46140DIRECTO</v>
      </c>
      <c r="AL2776" s="34" t="str">
        <f>IFERROR(HYPERLINK("https://wa.me/"&amp;Tabla2[[#This Row],[CONTACTO]]&amp;"?text="&amp;Tabla2[[#This Row],[Mensaje]]),"")</f>
        <v>https://wa.me/56931745801?text=Hola!%0AServicio del día 28-04%0A *Cliente:* COMERCIAL SEA GARDEN SPA */ Cont: * HLBU9671323*/ HR Entrega: *DIRECTO* /Dirección: *</v>
      </c>
    </row>
    <row r="2777" spans="1:38" s="15" customFormat="1" ht="16.5" customHeight="1" x14ac:dyDescent="0.2">
      <c r="A2777" s="15">
        <f>ROW(A2776)</f>
        <v>2776</v>
      </c>
      <c r="B2777" s="15">
        <f>IF(J2777=J2776,B2776+1,1)</f>
        <v>19</v>
      </c>
      <c r="C2777" s="15" t="s">
        <v>3665</v>
      </c>
      <c r="D2777" s="25" t="s">
        <v>39</v>
      </c>
      <c r="E2777" s="27">
        <v>304460</v>
      </c>
      <c r="F2777" s="27" t="s">
        <v>4311</v>
      </c>
      <c r="G2777" s="27" t="s">
        <v>64</v>
      </c>
      <c r="H2777" s="27">
        <v>8500</v>
      </c>
      <c r="I2777" s="27" t="s">
        <v>42</v>
      </c>
      <c r="J2777" s="28">
        <v>46140</v>
      </c>
      <c r="K2777" s="26">
        <v>0.54166666666666663</v>
      </c>
      <c r="L2777" s="26" t="s">
        <v>1408</v>
      </c>
      <c r="M2777" s="27" t="s">
        <v>104</v>
      </c>
      <c r="N2777" s="25">
        <f>IFERROR(VLOOKUP(M2777,Data!$J$1:$K$58,2,0),"")</f>
        <v>56966749395</v>
      </c>
      <c r="O2777" s="27" t="s">
        <v>4312</v>
      </c>
      <c r="P2777" s="27"/>
      <c r="Q2777" s="27" t="s">
        <v>4184</v>
      </c>
      <c r="R2777" s="27" t="s">
        <v>218</v>
      </c>
      <c r="S2777" s="27" t="s">
        <v>3352</v>
      </c>
      <c r="T2777" s="27"/>
      <c r="U2777" s="28">
        <v>46141</v>
      </c>
      <c r="X2777" s="27" t="s">
        <v>4313</v>
      </c>
      <c r="Y2777" s="27"/>
      <c r="Z2777" s="29"/>
      <c r="AA2777" s="29"/>
      <c r="AB2777" s="29"/>
      <c r="AC2777" s="30"/>
      <c r="AD2777" s="15" t="str">
        <f>IF(Tabla2[[#This Row],[HORA ENTREGA]]="DIRECTO","On time", IF(AA2777&lt;&gt;"",IF(Tabla2[[#This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777" s="15" t="str">
        <f>MID(Tabla2[[#This Row],[TIPO]],1,3)</f>
        <v xml:space="preserve">20 </v>
      </c>
      <c r="AF27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EECOL INDUSTRIAL ELECTRIC LTDA */ Cont: * SUDU1651623*/ HR Entrega: *13:00* /Dirección: *MAIPU DOÑA BLANCA</v>
      </c>
      <c r="AG2777" s="38" t="str">
        <f>IFERROR(HYPERLINK("https://wa.me/"&amp;Tabla2[[#This Row],[CONTACTO]]&amp;"?text="&amp;Tabla2[[#This Row],[Mensaje]],"Enviar mensaje"),"")</f>
        <v>Enviar mensaje</v>
      </c>
      <c r="AH2777" s="15" t="str">
        <f>CONCATENATE(A2777,F2777)</f>
        <v>2776SUDU1651623</v>
      </c>
      <c r="AI2777" s="15" t="str">
        <f>CONCATENATE("ENT-",A2777)</f>
        <v>ENT-2776</v>
      </c>
      <c r="AJ2777" s="15" t="str">
        <f>IF(Tabla2[[#This Row],[Op]]&lt;&gt;"","ENTREGA","")</f>
        <v>ENTREGA</v>
      </c>
      <c r="AK2777" s="40" t="str">
        <f>(Tabla2[[#This Row],[FECHA ENTREGA]]&amp;Tabla2[[#This Row],[HORA ENTREGA]])</f>
        <v>461400,541666666666667</v>
      </c>
      <c r="AL2777" s="34" t="str">
        <f>IFERROR(HYPERLINK("https://wa.me/"&amp;Tabla2[[#This Row],[CONTACTO]]&amp;"?text="&amp;Tabla2[[#This Row],[Mensaje]]),"")</f>
        <v>https://wa.me/56966749395?text=Hola!%0AServicio del día 28-04%0A *Cliente:* EECOL INDUSTRIAL ELECTRIC LTDA */ Cont: * SUDU1651623*/ HR Entrega: *13:00* /Dirección: *MAIPU DOÑA BLANCA</v>
      </c>
    </row>
    <row r="2778" spans="1:38" s="15" customFormat="1" ht="16.5" customHeight="1" x14ac:dyDescent="0.2">
      <c r="A2778" s="15">
        <f>ROW(A2777)</f>
        <v>2777</v>
      </c>
      <c r="B2778" s="15">
        <f>IF(J2778=J2777,B2777+1,1)</f>
        <v>20</v>
      </c>
      <c r="C2778" s="15" t="s">
        <v>38</v>
      </c>
      <c r="D2778" s="25" t="s">
        <v>39</v>
      </c>
      <c r="E2778" s="27">
        <v>303303</v>
      </c>
      <c r="F2778" s="27" t="s">
        <v>4314</v>
      </c>
      <c r="G2778" s="27" t="s">
        <v>41</v>
      </c>
      <c r="H2778" s="27">
        <v>21000</v>
      </c>
      <c r="I2778" s="27" t="s">
        <v>42</v>
      </c>
      <c r="J2778" s="28">
        <v>46140</v>
      </c>
      <c r="K2778" s="26">
        <v>0.625</v>
      </c>
      <c r="L2778" s="26"/>
      <c r="M2778" s="27" t="s">
        <v>164</v>
      </c>
      <c r="N2778" s="25">
        <f>IFERROR(VLOOKUP(M2778,Data!$J$1:$K$58,2,0),"")</f>
        <v>56967398822</v>
      </c>
      <c r="O2778" s="27" t="s">
        <v>165</v>
      </c>
      <c r="P2778" s="27"/>
      <c r="Q2778" s="27" t="s">
        <v>401</v>
      </c>
      <c r="R2778" s="27" t="s">
        <v>183</v>
      </c>
      <c r="S2778" s="27"/>
      <c r="T2778" s="27"/>
      <c r="U2778" s="28"/>
      <c r="X2778" s="27"/>
      <c r="Y2778" s="27"/>
      <c r="Z2778" s="29"/>
      <c r="AA2778" s="29">
        <v>0.65625</v>
      </c>
      <c r="AB2778" s="29">
        <v>0.80208333333333337</v>
      </c>
      <c r="AC2778" s="30">
        <v>46140</v>
      </c>
      <c r="AD2778" s="15" t="str">
        <f>IF(Tabla2[[#This Row],[HORA ENTREGA]]="DIRECTO","On time", IF(AA2778&lt;&gt;"",IF(Tabla2[[#This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78" s="15" t="str">
        <f>MID(Tabla2[[#This Row],[TIPO]],1,3)</f>
        <v xml:space="preserve">40 </v>
      </c>
      <c r="AF27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EL CONTAINER SPA */ Cont: * WHSU5644867*/ HR Entrega: *15:00* /Dirección: *SAN IGNACIO 951, QUILICURA</v>
      </c>
      <c r="AG2778" s="38" t="str">
        <f>IFERROR(HYPERLINK("https://wa.me/"&amp;Tabla2[[#This Row],[CONTACTO]]&amp;"?text="&amp;Tabla2[[#This Row],[Mensaje]],"Enviar mensaje"),"")</f>
        <v>Enviar mensaje</v>
      </c>
      <c r="AH2778" s="15" t="str">
        <f>CONCATENATE(A2778,F2778)</f>
        <v>2777WHSU5644867</v>
      </c>
      <c r="AI2778" s="15" t="str">
        <f>CONCATENATE("ENT-",A2778)</f>
        <v>ENT-2777</v>
      </c>
      <c r="AJ2778" s="15" t="str">
        <f>IF(Tabla2[[#This Row],[Op]]&lt;&gt;"","ENTREGA","")</f>
        <v>ENTREGA</v>
      </c>
      <c r="AK2778" s="40" t="str">
        <f>(Tabla2[[#This Row],[FECHA ENTREGA]]&amp;Tabla2[[#This Row],[HORA ENTREGA]])</f>
        <v>461400,625</v>
      </c>
      <c r="AL2778" s="34" t="str">
        <f>IFERROR(HYPERLINK("https://wa.me/"&amp;Tabla2[[#This Row],[CONTACTO]]&amp;"?text="&amp;Tabla2[[#This Row],[Mensaje]]),"")</f>
        <v>https://wa.me/56967398822?text=Hola!%0AServicio del día 28-04%0A *Cliente:* EL CONTAINER SPA */ Cont: * WHSU5644867*/ HR Entrega: *15:00* /Dirección: *SAN IGNACIO 951, QUILICURA</v>
      </c>
    </row>
    <row r="2779" spans="1:38" s="15" customFormat="1" ht="16.5" customHeight="1" x14ac:dyDescent="0.2">
      <c r="A2779" s="15">
        <f>ROW(A2778)</f>
        <v>2778</v>
      </c>
      <c r="B2779" s="15">
        <f>IF(J2779=J2778,B2778+1,1)</f>
        <v>21</v>
      </c>
      <c r="C2779" s="15" t="s">
        <v>302</v>
      </c>
      <c r="D2779" s="25" t="s">
        <v>39</v>
      </c>
      <c r="E2779" s="27">
        <v>1201988</v>
      </c>
      <c r="F2779" s="27" t="s">
        <v>4315</v>
      </c>
      <c r="G2779" s="27" t="s">
        <v>41</v>
      </c>
      <c r="H2779" s="27">
        <v>18606</v>
      </c>
      <c r="I2779" s="27" t="s">
        <v>4316</v>
      </c>
      <c r="J2779" s="28">
        <v>46140</v>
      </c>
      <c r="K2779" s="26">
        <v>0.33333333333333331</v>
      </c>
      <c r="L2779" s="26"/>
      <c r="M2779" s="27" t="s">
        <v>117</v>
      </c>
      <c r="N2779" s="25">
        <f>IFERROR(VLOOKUP(M2779,Data!$J$1:$K$58,2,0),"")</f>
        <v>56973887539</v>
      </c>
      <c r="O2779" s="27" t="s">
        <v>118</v>
      </c>
      <c r="P2779" s="27"/>
      <c r="Q2779" s="27" t="s">
        <v>4241</v>
      </c>
      <c r="R2779" s="27" t="s">
        <v>69</v>
      </c>
      <c r="S2779" s="27" t="s">
        <v>117</v>
      </c>
      <c r="T2779" s="27"/>
      <c r="U2779" s="28">
        <v>46140</v>
      </c>
      <c r="X2779" s="27"/>
      <c r="Y2779" s="27"/>
      <c r="Z2779" s="29"/>
      <c r="AA2779" s="29">
        <v>0.33402777777777776</v>
      </c>
      <c r="AB2779" s="29">
        <v>0.44791666666666669</v>
      </c>
      <c r="AC2779" s="30">
        <v>46140</v>
      </c>
      <c r="AD2779" s="15" t="str">
        <f>IF(Tabla2[[#This Row],[HORA ENTREGA]]="DIRECTO","On time", IF(AA2779&lt;&gt;"",IF(Tabla2[[#This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79" s="15" t="str">
        <f>MID(Tabla2[[#This Row],[TIPO]],1,3)</f>
        <v xml:space="preserve">40 </v>
      </c>
      <c r="AF27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GRAYSON GROUP  */ Cont: * GCXU5972369*/ HR Entrega: *08:00* /Dirección: *Av. Presidente Eduardo Frei Montalva 7050, Bodega 5, 8700489, Quilicura, Santiago, Chile</v>
      </c>
      <c r="AG2779" s="38" t="str">
        <f>IFERROR(HYPERLINK("https://wa.me/"&amp;Tabla2[[#This Row],[CONTACTO]]&amp;"?text="&amp;Tabla2[[#This Row],[Mensaje]],"Enviar mensaje"),"")</f>
        <v>Enviar mensaje</v>
      </c>
      <c r="AH2779" s="15" t="str">
        <f>CONCATENATE(A2779,F2779)</f>
        <v>2778GCXU5972369</v>
      </c>
      <c r="AI2779" s="15" t="str">
        <f>CONCATENATE("ENT-",A2779)</f>
        <v>ENT-2778</v>
      </c>
      <c r="AJ2779" s="15" t="str">
        <f>IF(Tabla2[[#This Row],[Op]]&lt;&gt;"","ENTREGA","")</f>
        <v>ENTREGA</v>
      </c>
      <c r="AK2779" s="40" t="str">
        <f>(Tabla2[[#This Row],[FECHA ENTREGA]]&amp;Tabla2[[#This Row],[HORA ENTREGA]])</f>
        <v>461400,333333333333333</v>
      </c>
      <c r="AL2779" s="34" t="str">
        <f>IFERROR(HYPERLINK("https://wa.me/"&amp;Tabla2[[#This Row],[CONTACTO]]&amp;"?text="&amp;Tabla2[[#This Row],[Mensaje]]),"")</f>
        <v>https://wa.me/56973887539?text=Hola!%0AServicio del día 28-04%0A *Cliente:* GRAYSON GROUP  */ Cont: * GCXU5972369*/ HR Entrega: *08:00* /Dirección: *Av. Presidente Eduardo Frei Montalva 7050, Bodega 5, 8700489, Quilicura, Santiago, Chile</v>
      </c>
    </row>
    <row r="2780" spans="1:38" s="15" customFormat="1" ht="16.5" customHeight="1" x14ac:dyDescent="0.2">
      <c r="A2780" s="15">
        <f>ROW(A2779)</f>
        <v>2779</v>
      </c>
      <c r="B2780" s="15">
        <f>IF(J2780=J2779,B2779+1,1)</f>
        <v>22</v>
      </c>
      <c r="C2780" s="15" t="s">
        <v>302</v>
      </c>
      <c r="D2780" s="25" t="s">
        <v>39</v>
      </c>
      <c r="E2780" s="27">
        <v>1201998</v>
      </c>
      <c r="F2780" s="27" t="s">
        <v>4317</v>
      </c>
      <c r="G2780" s="27" t="s">
        <v>41</v>
      </c>
      <c r="H2780" s="27">
        <v>18606</v>
      </c>
      <c r="I2780" s="27" t="s">
        <v>4318</v>
      </c>
      <c r="J2780" s="28">
        <v>46140</v>
      </c>
      <c r="K2780" s="26">
        <v>0.39583333333333331</v>
      </c>
      <c r="L2780" s="26"/>
      <c r="M2780" s="27" t="s">
        <v>51</v>
      </c>
      <c r="N2780" s="25">
        <f>IFERROR(VLOOKUP(M2780,Data!$J$1:$K$58,2,0),"")</f>
        <v>56967256951</v>
      </c>
      <c r="O2780" s="27" t="s">
        <v>52</v>
      </c>
      <c r="P2780" s="27"/>
      <c r="Q2780" s="27" t="s">
        <v>4241</v>
      </c>
      <c r="R2780" s="27" t="s">
        <v>69</v>
      </c>
      <c r="S2780" s="27" t="s">
        <v>3219</v>
      </c>
      <c r="T2780" s="27"/>
      <c r="U2780" s="28">
        <v>46140</v>
      </c>
      <c r="X2780" s="27"/>
      <c r="Y2780" s="27"/>
      <c r="Z2780" s="29"/>
      <c r="AA2780" s="29">
        <v>0.36458333333333331</v>
      </c>
      <c r="AB2780" s="29">
        <v>0.4826388888888889</v>
      </c>
      <c r="AC2780" s="30">
        <v>46140</v>
      </c>
      <c r="AD2780" s="15" t="str">
        <f>IF(Tabla2[[#This Row],[HORA ENTREGA]]="DIRECTO","On time", IF(AA2780&lt;&gt;"",IF(Tabla2[[#This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0" s="15" t="str">
        <f>MID(Tabla2[[#This Row],[TIPO]],1,3)</f>
        <v xml:space="preserve">40 </v>
      </c>
      <c r="AF27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GRAYSON GROUP  */ Cont: * FANU1967877*/ HR Entrega: *09:30* /Dirección: *Av. Presidente Eduardo Frei Montalva 7050, Bodega 5, 8700489, Quilicura, Santiago, Chile</v>
      </c>
      <c r="AG2780" s="38" t="str">
        <f>IFERROR(HYPERLINK("https://wa.me/"&amp;Tabla2[[#This Row],[CONTACTO]]&amp;"?text="&amp;Tabla2[[#This Row],[Mensaje]],"Enviar mensaje"),"")</f>
        <v>Enviar mensaje</v>
      </c>
      <c r="AH2780" s="15" t="str">
        <f>CONCATENATE(A2780,F2780)</f>
        <v>2779FANU1967877</v>
      </c>
      <c r="AI2780" s="15" t="str">
        <f>CONCATENATE("ENT-",A2780)</f>
        <v>ENT-2779</v>
      </c>
      <c r="AJ2780" s="15" t="str">
        <f>IF(Tabla2[[#This Row],[Op]]&lt;&gt;"","ENTREGA","")</f>
        <v>ENTREGA</v>
      </c>
      <c r="AK2780" s="40" t="str">
        <f>(Tabla2[[#This Row],[FECHA ENTREGA]]&amp;Tabla2[[#This Row],[HORA ENTREGA]])</f>
        <v>461400,395833333333333</v>
      </c>
      <c r="AL2780" s="34" t="str">
        <f>IFERROR(HYPERLINK("https://wa.me/"&amp;Tabla2[[#This Row],[CONTACTO]]&amp;"?text="&amp;Tabla2[[#This Row],[Mensaje]]),"")</f>
        <v>https://wa.me/56967256951?text=Hola!%0AServicio del día 28-04%0A *Cliente:* GRAYSON GROUP  */ Cont: * FANU1967877*/ HR Entrega: *09:30* /Dirección: *Av. Presidente Eduardo Frei Montalva 7050, Bodega 5, 8700489, Quilicura, Santiago, Chile</v>
      </c>
    </row>
    <row r="2781" spans="1:38" s="15" customFormat="1" ht="16.5" customHeight="1" x14ac:dyDescent="0.2">
      <c r="A2781" s="15">
        <f>ROW(A2780)</f>
        <v>2780</v>
      </c>
      <c r="B2781" s="15">
        <f>IF(J2781=J2780,B2780+1,1)</f>
        <v>23</v>
      </c>
      <c r="C2781" s="15" t="s">
        <v>149</v>
      </c>
      <c r="D2781" s="25" t="s">
        <v>39</v>
      </c>
      <c r="E2781" s="27">
        <v>2624829</v>
      </c>
      <c r="F2781" s="27" t="s">
        <v>4319</v>
      </c>
      <c r="G2781" s="27" t="s">
        <v>41</v>
      </c>
      <c r="H2781" s="27">
        <v>9500</v>
      </c>
      <c r="I2781" s="27" t="s">
        <v>42</v>
      </c>
      <c r="J2781" s="28">
        <v>46140</v>
      </c>
      <c r="K2781" s="26">
        <v>0.33333333333333331</v>
      </c>
      <c r="L2781" s="26"/>
      <c r="M2781" s="27" t="s">
        <v>104</v>
      </c>
      <c r="N2781" s="25">
        <f>IFERROR(VLOOKUP(M2781,Data!$J$1:$K$58,2,0),"")</f>
        <v>56966749395</v>
      </c>
      <c r="O2781" s="27" t="s">
        <v>253</v>
      </c>
      <c r="P2781" s="27"/>
      <c r="Q2781" s="27" t="s">
        <v>153</v>
      </c>
      <c r="R2781" s="27" t="s">
        <v>183</v>
      </c>
      <c r="S2781" s="27" t="s">
        <v>3352</v>
      </c>
      <c r="T2781" s="27"/>
      <c r="U2781" s="28">
        <v>46140</v>
      </c>
      <c r="X2781" s="27"/>
      <c r="Y2781" s="27"/>
      <c r="Z2781" s="29"/>
      <c r="AA2781" s="29">
        <v>0.30694444444444446</v>
      </c>
      <c r="AB2781" s="29">
        <v>0.51736111111111116</v>
      </c>
      <c r="AC2781" s="30">
        <v>46140</v>
      </c>
      <c r="AD2781" s="15" t="str">
        <f>IF(Tabla2[[#This Row],[HORA ENTREGA]]="DIRECTO","On time", IF(AA2781&lt;&gt;"",IF(Tabla2[[#This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1" s="15" t="str">
        <f>MID(Tabla2[[#This Row],[TIPO]],1,3)</f>
        <v xml:space="preserve">40 </v>
      </c>
      <c r="AF27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28-04%0A *Cliente:* IMPORTADORA MIDEA CARRIER CHILE LTDA */ Cont: * FDCU0481478*/ HR Entrega: *08:00* /Dirección: *BOD. MIEA AGURTO - PUERTO MADERO 9710, BOD. E13; PUDAHUEL </v>
      </c>
      <c r="AG2781" s="38" t="str">
        <f>IFERROR(HYPERLINK("https://wa.me/"&amp;Tabla2[[#This Row],[CONTACTO]]&amp;"?text="&amp;Tabla2[[#This Row],[Mensaje]],"Enviar mensaje"),"")</f>
        <v>Enviar mensaje</v>
      </c>
      <c r="AH2781" s="15" t="str">
        <f>CONCATENATE(A2781,F2781)</f>
        <v>2780FDCU0481478</v>
      </c>
      <c r="AI2781" s="15" t="str">
        <f>CONCATENATE("ENT-",A2781)</f>
        <v>ENT-2780</v>
      </c>
      <c r="AJ2781" s="15" t="str">
        <f>IF(Tabla2[[#This Row],[Op]]&lt;&gt;"","ENTREGA","")</f>
        <v>ENTREGA</v>
      </c>
      <c r="AK2781" s="40" t="str">
        <f>(Tabla2[[#This Row],[FECHA ENTREGA]]&amp;Tabla2[[#This Row],[HORA ENTREGA]])</f>
        <v>461400,333333333333333</v>
      </c>
      <c r="AL2781" s="34" t="str">
        <f>IFERROR(HYPERLINK("https://wa.me/"&amp;Tabla2[[#This Row],[CONTACTO]]&amp;"?text="&amp;Tabla2[[#This Row],[Mensaje]]),"")</f>
        <v xml:space="preserve">https://wa.me/56966749395?text=Hola!%0AServicio del día 28-04%0A *Cliente:* IMPORTADORA MIDEA CARRIER CHILE LTDA */ Cont: * FDCU0481478*/ HR Entrega: *08:00* /Dirección: *BOD. MIEA AGURTO - PUERTO MADERO 9710, BOD. E13; PUDAHUEL </v>
      </c>
    </row>
    <row r="2782" spans="1:38" s="15" customFormat="1" ht="16.5" customHeight="1" x14ac:dyDescent="0.2">
      <c r="A2782" s="15">
        <f>ROW(A2781)</f>
        <v>2781</v>
      </c>
      <c r="B2782" s="15">
        <f>IF(J2782=J2781,B2781+1,1)</f>
        <v>24</v>
      </c>
      <c r="C2782" s="15" t="s">
        <v>149</v>
      </c>
      <c r="D2782" s="25" t="s">
        <v>39</v>
      </c>
      <c r="E2782" s="27">
        <v>2623491</v>
      </c>
      <c r="F2782" s="27" t="s">
        <v>4320</v>
      </c>
      <c r="G2782" s="27" t="s">
        <v>41</v>
      </c>
      <c r="H2782" s="27">
        <v>9400</v>
      </c>
      <c r="I2782" s="27" t="s">
        <v>42</v>
      </c>
      <c r="J2782" s="28">
        <v>46140</v>
      </c>
      <c r="K2782" s="26">
        <v>0.33333333333333331</v>
      </c>
      <c r="L2782" s="26"/>
      <c r="M2782" s="27" t="s">
        <v>172</v>
      </c>
      <c r="N2782" s="25">
        <f>IFERROR(VLOOKUP(M2782,Data!$J$1:$K$58,2,0),"")</f>
        <v>56985215946</v>
      </c>
      <c r="O2782" s="27"/>
      <c r="P2782" s="27"/>
      <c r="Q2782" s="27" t="s">
        <v>153</v>
      </c>
      <c r="R2782" s="27" t="s">
        <v>183</v>
      </c>
      <c r="S2782" s="27" t="s">
        <v>172</v>
      </c>
      <c r="T2782" s="27"/>
      <c r="U2782" s="28">
        <v>46140</v>
      </c>
      <c r="X2782" s="27"/>
      <c r="Y2782" s="27"/>
      <c r="Z2782" s="29"/>
      <c r="AA2782" s="29">
        <v>0.32013888888888886</v>
      </c>
      <c r="AB2782" s="29">
        <v>0.47569444444444442</v>
      </c>
      <c r="AC2782" s="30">
        <v>46140</v>
      </c>
      <c r="AD2782" s="15" t="str">
        <f>IF(Tabla2[[#This Row],[HORA ENTREGA]]="DIRECTO","On time", IF(AA2782&lt;&gt;"",IF(Tabla2[[#This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2" s="15" t="str">
        <f>MID(Tabla2[[#This Row],[TIPO]],1,3)</f>
        <v xml:space="preserve">40 </v>
      </c>
      <c r="AF27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28-04%0A *Cliente:* IMPORTADORA MIDEA CARRIER CHILE LTDA */ Cont: * TGHU6527819*/ HR Entrega: *08:00* /Dirección: *BOD. MIEA AGURTO - PUERTO MADERO 9710, BOD. E13; PUDAHUEL </v>
      </c>
      <c r="AG2782" s="38" t="str">
        <f>IFERROR(HYPERLINK("https://wa.me/"&amp;Tabla2[[#This Row],[CONTACTO]]&amp;"?text="&amp;Tabla2[[#This Row],[Mensaje]],"Enviar mensaje"),"")</f>
        <v>Enviar mensaje</v>
      </c>
      <c r="AH2782" s="15" t="str">
        <f>CONCATENATE(A2782,F2782)</f>
        <v>2781TGHU6527819</v>
      </c>
      <c r="AI2782" s="15" t="str">
        <f>CONCATENATE("ENT-",A2782)</f>
        <v>ENT-2781</v>
      </c>
      <c r="AJ2782" s="15" t="str">
        <f>IF(Tabla2[[#This Row],[Op]]&lt;&gt;"","ENTREGA","")</f>
        <v>ENTREGA</v>
      </c>
      <c r="AK2782" s="40" t="str">
        <f>(Tabla2[[#This Row],[FECHA ENTREGA]]&amp;Tabla2[[#This Row],[HORA ENTREGA]])</f>
        <v>461400,333333333333333</v>
      </c>
      <c r="AL2782" s="34" t="str">
        <f>IFERROR(HYPERLINK("https://wa.me/"&amp;Tabla2[[#This Row],[CONTACTO]]&amp;"?text="&amp;Tabla2[[#This Row],[Mensaje]]),"")</f>
        <v xml:space="preserve">https://wa.me/56985215946?text=Hola!%0AServicio del día 28-04%0A *Cliente:* IMPORTADORA MIDEA CARRIER CHILE LTDA */ Cont: * TGHU6527819*/ HR Entrega: *08:00* /Dirección: *BOD. MIEA AGURTO - PUERTO MADERO 9710, BOD. E13; PUDAHUEL </v>
      </c>
    </row>
    <row r="2783" spans="1:38" s="15" customFormat="1" ht="16.5" customHeight="1" x14ac:dyDescent="0.2">
      <c r="A2783" s="15">
        <f>ROW(A2782)</f>
        <v>2782</v>
      </c>
      <c r="B2783" s="15">
        <f>IF(J2783=J2782,B2782+1,1)</f>
        <v>25</v>
      </c>
      <c r="C2783" s="15" t="s">
        <v>178</v>
      </c>
      <c r="D2783" s="25" t="s">
        <v>39</v>
      </c>
      <c r="E2783" s="27">
        <v>884194</v>
      </c>
      <c r="F2783" s="27" t="s">
        <v>4321</v>
      </c>
      <c r="G2783" s="27" t="s">
        <v>41</v>
      </c>
      <c r="H2783" s="27">
        <v>22554</v>
      </c>
      <c r="I2783" s="27" t="s">
        <v>42</v>
      </c>
      <c r="J2783" s="28">
        <v>46140</v>
      </c>
      <c r="K2783" s="26">
        <v>0.33333333333333331</v>
      </c>
      <c r="L2783" s="26"/>
      <c r="M2783" s="27" t="s">
        <v>77</v>
      </c>
      <c r="N2783" s="25">
        <f>IFERROR(VLOOKUP(M2783,Data!$J$1:$K$58,2,0),"")</f>
        <v>56967384794</v>
      </c>
      <c r="O2783" s="27" t="s">
        <v>78</v>
      </c>
      <c r="P2783" s="27"/>
      <c r="Q2783" s="27" t="s">
        <v>1005</v>
      </c>
      <c r="R2783" s="27" t="s">
        <v>4169</v>
      </c>
      <c r="S2783" s="27" t="s">
        <v>77</v>
      </c>
      <c r="T2783" s="27"/>
      <c r="U2783" s="28">
        <v>46140</v>
      </c>
      <c r="X2783" s="27"/>
      <c r="Y2783" s="27"/>
      <c r="Z2783" s="29"/>
      <c r="AA2783" s="29">
        <v>0.33402777777777776</v>
      </c>
      <c r="AB2783" s="29">
        <v>0.47222222222222221</v>
      </c>
      <c r="AC2783" s="30">
        <v>46140</v>
      </c>
      <c r="AD2783" s="15" t="str">
        <f>IF(Tabla2[[#This Row],[HORA ENTREGA]]="DIRECTO","On time", IF(AA2783&lt;&gt;"",IF(Tabla2[[#This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3" s="15" t="str">
        <f>MID(Tabla2[[#This Row],[TIPO]],1,3)</f>
        <v xml:space="preserve">40 </v>
      </c>
      <c r="AF27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INVERSIERRA S A */ Cont: * TCNU7543303*/ HR Entrega: *08:00* /Dirección: *ALCALDE GUZMAN 0121, G32; QUILICURA</v>
      </c>
      <c r="AG2783" s="38" t="str">
        <f>IFERROR(HYPERLINK("https://wa.me/"&amp;Tabla2[[#This Row],[CONTACTO]]&amp;"?text="&amp;Tabla2[[#This Row],[Mensaje]],"Enviar mensaje"),"")</f>
        <v>Enviar mensaje</v>
      </c>
      <c r="AH2783" s="15" t="str">
        <f>CONCATENATE(A2783,F2783)</f>
        <v>2782TCNU7543303</v>
      </c>
      <c r="AI2783" s="15" t="str">
        <f>CONCATENATE("ENT-",A2783)</f>
        <v>ENT-2782</v>
      </c>
      <c r="AJ2783" s="15" t="str">
        <f>IF(Tabla2[[#This Row],[Op]]&lt;&gt;"","ENTREGA","")</f>
        <v>ENTREGA</v>
      </c>
      <c r="AK2783" s="40" t="str">
        <f>(Tabla2[[#This Row],[FECHA ENTREGA]]&amp;Tabla2[[#This Row],[HORA ENTREGA]])</f>
        <v>461400,333333333333333</v>
      </c>
      <c r="AL2783" s="34" t="str">
        <f>IFERROR(HYPERLINK("https://wa.me/"&amp;Tabla2[[#This Row],[CONTACTO]]&amp;"?text="&amp;Tabla2[[#This Row],[Mensaje]]),"")</f>
        <v>https://wa.me/56967384794?text=Hola!%0AServicio del día 28-04%0A *Cliente:* INVERSIERRA S A */ Cont: * TCNU7543303*/ HR Entrega: *08:00* /Dirección: *ALCALDE GUZMAN 0121, G32; QUILICURA</v>
      </c>
    </row>
    <row r="2784" spans="1:38" s="15" customFormat="1" ht="16.5" customHeight="1" x14ac:dyDescent="0.2">
      <c r="A2784" s="15">
        <f>ROW(A2783)</f>
        <v>2783</v>
      </c>
      <c r="B2784" s="15">
        <f>IF(J2784=J2783,B2783+1,1)</f>
        <v>26</v>
      </c>
      <c r="C2784" s="15" t="s">
        <v>178</v>
      </c>
      <c r="D2784" s="25" t="s">
        <v>39</v>
      </c>
      <c r="E2784" s="27">
        <v>884406</v>
      </c>
      <c r="F2784" s="27" t="s">
        <v>4322</v>
      </c>
      <c r="G2784" s="27" t="s">
        <v>64</v>
      </c>
      <c r="H2784" s="27">
        <v>16000</v>
      </c>
      <c r="I2784" s="27" t="s">
        <v>42</v>
      </c>
      <c r="J2784" s="28">
        <v>46140</v>
      </c>
      <c r="K2784" s="26">
        <v>0.33333333333333331</v>
      </c>
      <c r="L2784" s="26"/>
      <c r="M2784" s="27" t="s">
        <v>176</v>
      </c>
      <c r="N2784" s="25">
        <f>IFERROR(VLOOKUP(M2784,Data!$J$1:$K$58,2,0),"")</f>
        <v>56968463649</v>
      </c>
      <c r="O2784" s="27" t="s">
        <v>173</v>
      </c>
      <c r="P2784" s="27"/>
      <c r="Q2784" s="27" t="s">
        <v>1003</v>
      </c>
      <c r="R2784" s="27" t="s">
        <v>218</v>
      </c>
      <c r="S2784" s="27" t="s">
        <v>3141</v>
      </c>
      <c r="T2784" s="27"/>
      <c r="U2784" s="28">
        <v>46140</v>
      </c>
      <c r="X2784" s="27"/>
      <c r="Y2784" s="27"/>
      <c r="Z2784" s="29"/>
      <c r="AA2784" s="29">
        <v>0.32083333333333336</v>
      </c>
      <c r="AB2784" s="29">
        <v>0.55208333333333337</v>
      </c>
      <c r="AC2784" s="30">
        <v>46140</v>
      </c>
      <c r="AD2784" s="15" t="str">
        <f>IF(Tabla2[[#This Row],[HORA ENTREGA]]="DIRECTO","On time", IF(AA2784&lt;&gt;"",IF(Tabla2[[#This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4" s="15" t="str">
        <f>MID(Tabla2[[#This Row],[TIPO]],1,3)</f>
        <v xml:space="preserve">20 </v>
      </c>
      <c r="AF27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INVERSIERRA S A */ Cont: * TGHU1867992*/ HR Entrega: *08:00* /Dirección: *AVENIDA PEDRO FONTOBA 6350, HUECHURABA</v>
      </c>
      <c r="AG2784" s="38" t="str">
        <f>IFERROR(HYPERLINK("https://wa.me/"&amp;Tabla2[[#This Row],[CONTACTO]]&amp;"?text="&amp;Tabla2[[#This Row],[Mensaje]],"Enviar mensaje"),"")</f>
        <v>Enviar mensaje</v>
      </c>
      <c r="AH2784" s="15" t="str">
        <f>CONCATENATE(A2784,F2784)</f>
        <v>2783TGHU1867992</v>
      </c>
      <c r="AI2784" s="15" t="str">
        <f>CONCATENATE("ENT-",A2784)</f>
        <v>ENT-2783</v>
      </c>
      <c r="AJ2784" s="15" t="str">
        <f>IF(Tabla2[[#This Row],[Op]]&lt;&gt;"","ENTREGA","")</f>
        <v>ENTREGA</v>
      </c>
      <c r="AK2784" s="40" t="str">
        <f>(Tabla2[[#This Row],[FECHA ENTREGA]]&amp;Tabla2[[#This Row],[HORA ENTREGA]])</f>
        <v>461400,333333333333333</v>
      </c>
      <c r="AL2784" s="34" t="str">
        <f>IFERROR(HYPERLINK("https://wa.me/"&amp;Tabla2[[#This Row],[CONTACTO]]&amp;"?text="&amp;Tabla2[[#This Row],[Mensaje]]),"")</f>
        <v>https://wa.me/56968463649?text=Hola!%0AServicio del día 28-04%0A *Cliente:* INVERSIERRA S A */ Cont: * TGHU1867992*/ HR Entrega: *08:00* /Dirección: *AVENIDA PEDRO FONTOBA 6350, HUECHURABA</v>
      </c>
    </row>
    <row r="2785" spans="1:38" s="15" customFormat="1" ht="16.5" customHeight="1" x14ac:dyDescent="0.2">
      <c r="A2785" s="15">
        <f>ROW(A2784)</f>
        <v>2784</v>
      </c>
      <c r="B2785" s="15">
        <f>IF(J2785=J2784,B2784+1,1)</f>
        <v>27</v>
      </c>
      <c r="C2785" s="15" t="s">
        <v>500</v>
      </c>
      <c r="D2785" s="25" t="s">
        <v>39</v>
      </c>
      <c r="E2785" s="27">
        <v>303659</v>
      </c>
      <c r="F2785" s="27" t="s">
        <v>4323</v>
      </c>
      <c r="G2785" s="27" t="s">
        <v>64</v>
      </c>
      <c r="H2785" s="27">
        <v>25260</v>
      </c>
      <c r="I2785" s="27" t="s">
        <v>4324</v>
      </c>
      <c r="J2785" s="28">
        <v>46140</v>
      </c>
      <c r="K2785" s="26">
        <v>0.33333333333333331</v>
      </c>
      <c r="L2785" s="26"/>
      <c r="M2785" s="27" t="s">
        <v>3177</v>
      </c>
      <c r="N2785" s="25" t="str">
        <f>IFERROR(VLOOKUP(M2785,Data!$J$1:$K$58,2,0),"")</f>
        <v/>
      </c>
      <c r="O2785" s="27" t="s">
        <v>222</v>
      </c>
      <c r="P2785" s="27"/>
      <c r="Q2785" s="27" t="s">
        <v>502</v>
      </c>
      <c r="R2785" s="27" t="s">
        <v>74</v>
      </c>
      <c r="S2785" s="27" t="s">
        <v>3177</v>
      </c>
      <c r="T2785" s="27"/>
      <c r="U2785" s="28">
        <v>46140</v>
      </c>
      <c r="X2785" s="27"/>
      <c r="Y2785" s="27"/>
      <c r="Z2785" s="29"/>
      <c r="AA2785" s="29">
        <v>0.30694444444444446</v>
      </c>
      <c r="AB2785" s="29">
        <v>0.39930555555555558</v>
      </c>
      <c r="AC2785" s="30">
        <v>46140</v>
      </c>
      <c r="AD2785" s="15" t="str">
        <f>IF(Tabla2[[#This Row],[HORA ENTREGA]]="DIRECTO","On time", IF(AA2785&lt;&gt;"",IF(Tabla2[[#This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5" s="15" t="str">
        <f>MID(Tabla2[[#This Row],[TIPO]],1,3)</f>
        <v xml:space="preserve">20 </v>
      </c>
      <c r="AF27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MOLYMETNOS S.A. */ Cont: * TCLU3839835*/ HR Entrega: *08:00* /Dirección: *CAMINO NOS A LOS MORROS 590, SAN BERNARDO</v>
      </c>
      <c r="AG2785" s="38" t="str">
        <f>IFERROR(HYPERLINK("https://wa.me/"&amp;Tabla2[[#This Row],[CONTACTO]]&amp;"?text="&amp;Tabla2[[#This Row],[Mensaje]],"Enviar mensaje"),"")</f>
        <v>Enviar mensaje</v>
      </c>
      <c r="AH2785" s="15" t="str">
        <f>CONCATENATE(A2785,F2785)</f>
        <v>2784TCLU3839835</v>
      </c>
      <c r="AI2785" s="15" t="str">
        <f>CONCATENATE("ENT-",A2785)</f>
        <v>ENT-2784</v>
      </c>
      <c r="AJ2785" s="15" t="str">
        <f>IF(Tabla2[[#This Row],[Op]]&lt;&gt;"","ENTREGA","")</f>
        <v>ENTREGA</v>
      </c>
      <c r="AK2785" s="40" t="str">
        <f>(Tabla2[[#This Row],[FECHA ENTREGA]]&amp;Tabla2[[#This Row],[HORA ENTREGA]])</f>
        <v>461400,333333333333333</v>
      </c>
      <c r="AL2785" s="34" t="str">
        <f>IFERROR(HYPERLINK("https://wa.me/"&amp;Tabla2[[#This Row],[CONTACTO]]&amp;"?text="&amp;Tabla2[[#This Row],[Mensaje]]),"")</f>
        <v>https://wa.me/?text=Hola!%0AServicio del día 28-04%0A *Cliente:* MOLYMETNOS S.A. */ Cont: * TCLU3839835*/ HR Entrega: *08:00* /Dirección: *CAMINO NOS A LOS MORROS 590, SAN BERNARDO</v>
      </c>
    </row>
    <row r="2786" spans="1:38" s="15" customFormat="1" ht="16.5" customHeight="1" x14ac:dyDescent="0.2">
      <c r="A2786" s="15">
        <f>ROW(A2785)</f>
        <v>2785</v>
      </c>
      <c r="B2786" s="15">
        <f>IF(J2786=J2785,B2785+1,1)</f>
        <v>28</v>
      </c>
      <c r="C2786" s="15" t="s">
        <v>500</v>
      </c>
      <c r="D2786" s="25" t="s">
        <v>39</v>
      </c>
      <c r="E2786" s="27">
        <v>303659</v>
      </c>
      <c r="F2786" s="27" t="s">
        <v>4325</v>
      </c>
      <c r="G2786" s="27" t="s">
        <v>64</v>
      </c>
      <c r="H2786" s="27">
        <v>25260</v>
      </c>
      <c r="I2786" s="27" t="s">
        <v>4326</v>
      </c>
      <c r="J2786" s="28">
        <v>46140</v>
      </c>
      <c r="K2786" s="26">
        <v>0.34375</v>
      </c>
      <c r="L2786" s="26"/>
      <c r="M2786" s="27" t="s">
        <v>313</v>
      </c>
      <c r="N2786" s="25">
        <f>IFERROR(VLOOKUP(M2786,Data!$J$1:$K$58,2,0),"")</f>
        <v>56967387744</v>
      </c>
      <c r="O2786" s="27" t="s">
        <v>314</v>
      </c>
      <c r="P2786" s="27"/>
      <c r="Q2786" s="27" t="s">
        <v>502</v>
      </c>
      <c r="R2786" s="27" t="s">
        <v>74</v>
      </c>
      <c r="S2786" s="27" t="s">
        <v>3170</v>
      </c>
      <c r="T2786" s="27"/>
      <c r="U2786" s="28">
        <v>46140</v>
      </c>
      <c r="X2786" s="27"/>
      <c r="Y2786" s="27"/>
      <c r="Z2786" s="29"/>
      <c r="AA2786" s="29">
        <v>0.30416666666666664</v>
      </c>
      <c r="AB2786" s="29">
        <v>0.38194444444444442</v>
      </c>
      <c r="AC2786" s="30">
        <v>46140</v>
      </c>
      <c r="AD2786" s="15" t="str">
        <f>IF(Tabla2[[#This Row],[HORA ENTREGA]]="DIRECTO","On time", IF(AA2786&lt;&gt;"",IF(Tabla2[[#This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6" s="15" t="str">
        <f>MID(Tabla2[[#This Row],[TIPO]],1,3)</f>
        <v xml:space="preserve">20 </v>
      </c>
      <c r="AF27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MOLYMETNOS S.A. */ Cont: * MSDU1608042*/ HR Entrega: *08:15* /Dirección: *CAMINO NOS A LOS MORROS 590, SAN BERNARDO</v>
      </c>
      <c r="AG2786" s="38" t="str">
        <f>IFERROR(HYPERLINK("https://wa.me/"&amp;Tabla2[[#This Row],[CONTACTO]]&amp;"?text="&amp;Tabla2[[#This Row],[Mensaje]],"Enviar mensaje"),"")</f>
        <v>Enviar mensaje</v>
      </c>
      <c r="AH2786" s="15" t="str">
        <f>CONCATENATE(A2786,F2786)</f>
        <v>2785MSDU1608042</v>
      </c>
      <c r="AI2786" s="15" t="str">
        <f>CONCATENATE("ENT-",A2786)</f>
        <v>ENT-2785</v>
      </c>
      <c r="AJ2786" s="15" t="str">
        <f>IF(Tabla2[[#This Row],[Op]]&lt;&gt;"","ENTREGA","")</f>
        <v>ENTREGA</v>
      </c>
      <c r="AK2786" s="40" t="str">
        <f>(Tabla2[[#This Row],[FECHA ENTREGA]]&amp;Tabla2[[#This Row],[HORA ENTREGA]])</f>
        <v>461400,34375</v>
      </c>
      <c r="AL2786" s="34" t="str">
        <f>IFERROR(HYPERLINK("https://wa.me/"&amp;Tabla2[[#This Row],[CONTACTO]]&amp;"?text="&amp;Tabla2[[#This Row],[Mensaje]]),"")</f>
        <v>https://wa.me/56967387744?text=Hola!%0AServicio del día 28-04%0A *Cliente:* MOLYMETNOS S.A. */ Cont: * MSDU1608042*/ HR Entrega: *08:15* /Dirección: *CAMINO NOS A LOS MORROS 590, SAN BERNARDO</v>
      </c>
    </row>
    <row r="2787" spans="1:38" s="15" customFormat="1" ht="16.5" customHeight="1" x14ac:dyDescent="0.2">
      <c r="A2787" s="15">
        <f>ROW(A2786)</f>
        <v>2786</v>
      </c>
      <c r="B2787" s="15">
        <f>IF(J2787=J2786,B2786+1,1)</f>
        <v>29</v>
      </c>
      <c r="C2787" s="15" t="s">
        <v>500</v>
      </c>
      <c r="D2787" s="25" t="s">
        <v>39</v>
      </c>
      <c r="E2787" s="27">
        <v>303659</v>
      </c>
      <c r="F2787" s="27" t="s">
        <v>4327</v>
      </c>
      <c r="G2787" s="27" t="s">
        <v>64</v>
      </c>
      <c r="H2787" s="27">
        <v>25260</v>
      </c>
      <c r="I2787" s="27" t="s">
        <v>4328</v>
      </c>
      <c r="J2787" s="28">
        <v>46140</v>
      </c>
      <c r="K2787" s="26">
        <v>0.35416666666666669</v>
      </c>
      <c r="L2787" s="26"/>
      <c r="M2787" s="27" t="s">
        <v>4329</v>
      </c>
      <c r="N2787" s="25">
        <f>IFERROR(VLOOKUP(M2787,Data!$J$1:$K$58,2,0),"")</f>
        <v>56993389870</v>
      </c>
      <c r="O2787" s="27" t="s">
        <v>67</v>
      </c>
      <c r="P2787" s="27"/>
      <c r="Q2787" s="27" t="s">
        <v>502</v>
      </c>
      <c r="R2787" s="27" t="s">
        <v>74</v>
      </c>
      <c r="S2787" s="27" t="s">
        <v>66</v>
      </c>
      <c r="T2787" s="27"/>
      <c r="U2787" s="28">
        <v>46140</v>
      </c>
      <c r="X2787" s="27"/>
      <c r="Y2787" s="27"/>
      <c r="Z2787" s="29"/>
      <c r="AA2787" s="29">
        <v>0.31944444444444442</v>
      </c>
      <c r="AB2787" s="29">
        <v>0.41319444444444442</v>
      </c>
      <c r="AC2787" s="30">
        <v>46140</v>
      </c>
      <c r="AD2787" s="15" t="str">
        <f>IF(Tabla2[[#This Row],[HORA ENTREGA]]="DIRECTO","On time", IF(AA2787&lt;&gt;"",IF(Tabla2[[#This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7" s="15" t="str">
        <f>MID(Tabla2[[#This Row],[TIPO]],1,3)</f>
        <v xml:space="preserve">20 </v>
      </c>
      <c r="AF27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MOLYMETNOS S.A. */ Cont: * DFSU2754209*/ HR Entrega: *08:30* /Dirección: *CAMINO NOS A LOS MORROS 590, SAN BERNARDO</v>
      </c>
      <c r="AG2787" s="38" t="str">
        <f>IFERROR(HYPERLINK("https://wa.me/"&amp;Tabla2[[#This Row],[CONTACTO]]&amp;"?text="&amp;Tabla2[[#This Row],[Mensaje]],"Enviar mensaje"),"")</f>
        <v>Enviar mensaje</v>
      </c>
      <c r="AH2787" s="15" t="str">
        <f>CONCATENATE(A2787,F2787)</f>
        <v>2786DFSU2754209</v>
      </c>
      <c r="AI2787" s="15" t="str">
        <f>CONCATENATE("ENT-",A2787)</f>
        <v>ENT-2786</v>
      </c>
      <c r="AJ2787" s="15" t="str">
        <f>IF(Tabla2[[#This Row],[Op]]&lt;&gt;"","ENTREGA","")</f>
        <v>ENTREGA</v>
      </c>
      <c r="AK2787" s="40" t="str">
        <f>(Tabla2[[#This Row],[FECHA ENTREGA]]&amp;Tabla2[[#This Row],[HORA ENTREGA]])</f>
        <v>461400,354166666666667</v>
      </c>
      <c r="AL2787" s="34" t="str">
        <f>IFERROR(HYPERLINK("https://wa.me/"&amp;Tabla2[[#This Row],[CONTACTO]]&amp;"?text="&amp;Tabla2[[#This Row],[Mensaje]]),"")</f>
        <v>https://wa.me/56993389870?text=Hola!%0AServicio del día 28-04%0A *Cliente:* MOLYMETNOS S.A. */ Cont: * DFSU2754209*/ HR Entrega: *08:30* /Dirección: *CAMINO NOS A LOS MORROS 590, SAN BERNARDO</v>
      </c>
    </row>
    <row r="2788" spans="1:38" s="15" customFormat="1" ht="16.5" customHeight="1" x14ac:dyDescent="0.2">
      <c r="A2788" s="15">
        <f>ROW(A2787)</f>
        <v>2787</v>
      </c>
      <c r="B2788" s="15">
        <f>IF(J2788=J2787,B2787+1,1)</f>
        <v>30</v>
      </c>
      <c r="C2788" s="15" t="s">
        <v>204</v>
      </c>
      <c r="D2788" s="25" t="s">
        <v>39</v>
      </c>
      <c r="E2788" s="27">
        <v>1195607</v>
      </c>
      <c r="F2788" s="27" t="s">
        <v>4330</v>
      </c>
      <c r="G2788" s="27" t="s">
        <v>64</v>
      </c>
      <c r="H2788" s="27">
        <v>19287</v>
      </c>
      <c r="I2788" s="27" t="s">
        <v>4331</v>
      </c>
      <c r="J2788" s="28">
        <v>46140</v>
      </c>
      <c r="K2788" s="26" t="s">
        <v>290</v>
      </c>
      <c r="L2788" s="26"/>
      <c r="M2788" s="27" t="s">
        <v>247</v>
      </c>
      <c r="N2788" s="25">
        <f>IFERROR(VLOOKUP(M2788,Data!$J$1:$K$58,2,0),"")</f>
        <v>56953157599</v>
      </c>
      <c r="O2788" s="27" t="s">
        <v>248</v>
      </c>
      <c r="P2788" s="27"/>
      <c r="Q2788" s="27" t="s">
        <v>1628</v>
      </c>
      <c r="R2788" s="27" t="s">
        <v>3551</v>
      </c>
      <c r="S2788" s="27" t="s">
        <v>3455</v>
      </c>
      <c r="T2788" s="27"/>
      <c r="U2788" s="28">
        <v>46140</v>
      </c>
      <c r="X2788" s="27"/>
      <c r="Y2788" s="27"/>
      <c r="Z2788" s="29"/>
      <c r="AA2788" s="29">
        <v>0.49305555555555558</v>
      </c>
      <c r="AB2788" s="29">
        <v>0.63541666666666663</v>
      </c>
      <c r="AC2788" s="30">
        <v>46140</v>
      </c>
      <c r="AD2788" s="15" t="str">
        <f>IF(Tabla2[[#This Row],[HORA ENTREGA]]="DIRECTO","On time", IF(AA2788&lt;&gt;"",IF(Tabla2[[#This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88" s="15" t="str">
        <f>MID(Tabla2[[#This Row],[TIPO]],1,3)</f>
        <v xml:space="preserve">20 </v>
      </c>
      <c r="AF27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OXIQUIM S A */ Cont: * CAIU6607293*/ HR Entrega: *DIRECTO* /Dirección: *CAÑAVERAL 901,QUILICURA</v>
      </c>
      <c r="AG2788" s="38" t="str">
        <f>IFERROR(HYPERLINK("https://wa.me/"&amp;Tabla2[[#This Row],[CONTACTO]]&amp;"?text="&amp;Tabla2[[#This Row],[Mensaje]],"Enviar mensaje"),"")</f>
        <v>Enviar mensaje</v>
      </c>
      <c r="AH2788" s="15" t="str">
        <f>CONCATENATE(A2788,F2788)</f>
        <v>2787CAIU6607293</v>
      </c>
      <c r="AI2788" s="15" t="str">
        <f>CONCATENATE("ENT-",A2788)</f>
        <v>ENT-2787</v>
      </c>
      <c r="AJ2788" s="15" t="str">
        <f>IF(Tabla2[[#This Row],[Op]]&lt;&gt;"","ENTREGA","")</f>
        <v>ENTREGA</v>
      </c>
      <c r="AK2788" s="40" t="str">
        <f>(Tabla2[[#This Row],[FECHA ENTREGA]]&amp;Tabla2[[#This Row],[HORA ENTREGA]])</f>
        <v>46140DIRECTO</v>
      </c>
      <c r="AL2788" s="34" t="str">
        <f>IFERROR(HYPERLINK("https://wa.me/"&amp;Tabla2[[#This Row],[CONTACTO]]&amp;"?text="&amp;Tabla2[[#This Row],[Mensaje]]),"")</f>
        <v>https://wa.me/56953157599?text=Hola!%0AServicio del día 28-04%0A *Cliente:* OXIQUIM S A */ Cont: * CAIU6607293*/ HR Entrega: *DIRECTO* /Dirección: *CAÑAVERAL 901,QUILICURA</v>
      </c>
    </row>
    <row r="2789" spans="1:38" s="15" customFormat="1" ht="16.5" customHeight="1" x14ac:dyDescent="0.2">
      <c r="A2789" s="15">
        <f>ROW(A2788)</f>
        <v>2788</v>
      </c>
      <c r="B2789" s="15">
        <f>IF(J2789=J2788,B2788+1,1)</f>
        <v>31</v>
      </c>
      <c r="C2789" s="15" t="s">
        <v>1554</v>
      </c>
      <c r="D2789" s="25" t="s">
        <v>39</v>
      </c>
      <c r="E2789" s="27">
        <v>189342</v>
      </c>
      <c r="F2789" s="27" t="s">
        <v>4332</v>
      </c>
      <c r="G2789" s="27" t="s">
        <v>41</v>
      </c>
      <c r="H2789" s="27">
        <v>29021</v>
      </c>
      <c r="I2789" s="27" t="s">
        <v>42</v>
      </c>
      <c r="J2789" s="28">
        <v>46140</v>
      </c>
      <c r="K2789" s="26">
        <v>0.33333333333333331</v>
      </c>
      <c r="L2789" s="26"/>
      <c r="M2789" s="27" t="s">
        <v>341</v>
      </c>
      <c r="N2789" s="25">
        <f>IFERROR(VLOOKUP(M2789,Data!$J$1:$K$58,2,0),"")</f>
        <v>56950923536</v>
      </c>
      <c r="O2789" s="27" t="s">
        <v>105</v>
      </c>
      <c r="P2789" s="27"/>
      <c r="Q2789" s="27" t="s">
        <v>190</v>
      </c>
      <c r="R2789" s="27" t="s">
        <v>3551</v>
      </c>
      <c r="S2789" s="27" t="s">
        <v>341</v>
      </c>
      <c r="T2789" s="27"/>
      <c r="U2789" s="28">
        <v>46140</v>
      </c>
      <c r="X2789" s="27"/>
      <c r="Y2789" s="27"/>
      <c r="Z2789" s="29"/>
      <c r="AA2789" s="29">
        <v>0.3611111111111111</v>
      </c>
      <c r="AB2789" s="29">
        <v>0.48055555555555557</v>
      </c>
      <c r="AC2789" s="30">
        <v>46140</v>
      </c>
      <c r="AD2789" s="15" t="str">
        <f>IF(Tabla2[[#This Row],[HORA ENTREGA]]="DIRECTO","On time", IF(AA2789&lt;&gt;"",IF(Tabla2[[#This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89" s="15" t="str">
        <f>MID(Tabla2[[#This Row],[TIPO]],1,3)</f>
        <v xml:space="preserve">40 </v>
      </c>
      <c r="AF27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28-04%0A *Cliente:* PETROQUIMICA DOW */ Cont: * CMAU4206355*/ HR Entrega: *08:00* /Dirección: *AV. MARTA OSSA RUIZ 601 (CAMINO CASAS VIEJAS); MAIPU </v>
      </c>
      <c r="AG2789" s="38" t="str">
        <f>IFERROR(HYPERLINK("https://wa.me/"&amp;Tabla2[[#This Row],[CONTACTO]]&amp;"?text="&amp;Tabla2[[#This Row],[Mensaje]],"Enviar mensaje"),"")</f>
        <v>Enviar mensaje</v>
      </c>
      <c r="AH2789" s="15" t="str">
        <f>CONCATENATE(A2789,F2789)</f>
        <v>2788CMAU4206355</v>
      </c>
      <c r="AI2789" s="15" t="str">
        <f>CONCATENATE("ENT-",A2789)</f>
        <v>ENT-2788</v>
      </c>
      <c r="AJ2789" s="15" t="str">
        <f>IF(Tabla2[[#This Row],[Op]]&lt;&gt;"","ENTREGA","")</f>
        <v>ENTREGA</v>
      </c>
      <c r="AK2789" s="40" t="str">
        <f>(Tabla2[[#This Row],[FECHA ENTREGA]]&amp;Tabla2[[#This Row],[HORA ENTREGA]])</f>
        <v>461400,333333333333333</v>
      </c>
      <c r="AL2789" s="34" t="str">
        <f>IFERROR(HYPERLINK("https://wa.me/"&amp;Tabla2[[#This Row],[CONTACTO]]&amp;"?text="&amp;Tabla2[[#This Row],[Mensaje]]),"")</f>
        <v xml:space="preserve">https://wa.me/56950923536?text=Hola!%0AServicio del día 28-04%0A *Cliente:* PETROQUIMICA DOW */ Cont: * CMAU4206355*/ HR Entrega: *08:00* /Dirección: *AV. MARTA OSSA RUIZ 601 (CAMINO CASAS VIEJAS); MAIPU </v>
      </c>
    </row>
    <row r="2790" spans="1:38" s="15" customFormat="1" ht="16.5" customHeight="1" x14ac:dyDescent="0.2">
      <c r="A2790" s="15">
        <f>ROW(A2789)</f>
        <v>2789</v>
      </c>
      <c r="B2790" s="15">
        <f>IF(J2790=J2789,B2789+1,1)</f>
        <v>32</v>
      </c>
      <c r="C2790" s="15" t="s">
        <v>1554</v>
      </c>
      <c r="D2790" s="25" t="s">
        <v>39</v>
      </c>
      <c r="E2790" s="27">
        <v>189342</v>
      </c>
      <c r="F2790" s="27" t="s">
        <v>4333</v>
      </c>
      <c r="G2790" s="27" t="s">
        <v>41</v>
      </c>
      <c r="H2790" s="27">
        <v>28945</v>
      </c>
      <c r="I2790" s="27" t="s">
        <v>42</v>
      </c>
      <c r="J2790" s="28">
        <v>46140</v>
      </c>
      <c r="K2790" s="26">
        <v>0.33333333333333331</v>
      </c>
      <c r="L2790" s="26"/>
      <c r="M2790" s="27" t="s">
        <v>215</v>
      </c>
      <c r="N2790" s="25">
        <f>IFERROR(VLOOKUP(M2790,Data!$J$1:$K$58,2,0),"")</f>
        <v>56978089957</v>
      </c>
      <c r="O2790" s="27" t="s">
        <v>216</v>
      </c>
      <c r="P2790" s="27"/>
      <c r="Q2790" s="27" t="s">
        <v>190</v>
      </c>
      <c r="R2790" s="27" t="s">
        <v>3551</v>
      </c>
      <c r="S2790" s="27" t="s">
        <v>3072</v>
      </c>
      <c r="T2790" s="27"/>
      <c r="U2790" s="28">
        <v>46140</v>
      </c>
      <c r="X2790" s="27"/>
      <c r="Y2790" s="27"/>
      <c r="Z2790" s="29"/>
      <c r="AA2790" s="29">
        <v>0.32013888888888886</v>
      </c>
      <c r="AB2790" s="29">
        <v>0.40972222222222221</v>
      </c>
      <c r="AC2790" s="30">
        <v>46140</v>
      </c>
      <c r="AD2790" s="15" t="str">
        <f>IF(Tabla2[[#This Row],[HORA ENTREGA]]="DIRECTO","On time", IF(AA2790&lt;&gt;"",IF(Tabla2[[#This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0" s="15" t="str">
        <f>MID(Tabla2[[#This Row],[TIPO]],1,3)</f>
        <v xml:space="preserve">40 </v>
      </c>
      <c r="AF27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28-04%0A *Cliente:* PETROQUIMICA DOW */ Cont: * CMAU4208260*/ HR Entrega: *08:00* /Dirección: *AV. MARTA OSSA RUIZ 601 (CAMINO CASAS VIEJAS); MAIPU </v>
      </c>
      <c r="AG2790" s="38" t="str">
        <f>IFERROR(HYPERLINK("https://wa.me/"&amp;Tabla2[[#This Row],[CONTACTO]]&amp;"?text="&amp;Tabla2[[#This Row],[Mensaje]],"Enviar mensaje"),"")</f>
        <v>Enviar mensaje</v>
      </c>
      <c r="AH2790" s="15" t="str">
        <f>CONCATENATE(A2790,F2790)</f>
        <v>2789CMAU4208260</v>
      </c>
      <c r="AI2790" s="15" t="str">
        <f>CONCATENATE("ENT-",A2790)</f>
        <v>ENT-2789</v>
      </c>
      <c r="AJ2790" s="15" t="str">
        <f>IF(Tabla2[[#This Row],[Op]]&lt;&gt;"","ENTREGA","")</f>
        <v>ENTREGA</v>
      </c>
      <c r="AK2790" s="40" t="str">
        <f>(Tabla2[[#This Row],[FECHA ENTREGA]]&amp;Tabla2[[#This Row],[HORA ENTREGA]])</f>
        <v>461400,333333333333333</v>
      </c>
      <c r="AL2790" s="34" t="str">
        <f>IFERROR(HYPERLINK("https://wa.me/"&amp;Tabla2[[#This Row],[CONTACTO]]&amp;"?text="&amp;Tabla2[[#This Row],[Mensaje]]),"")</f>
        <v xml:space="preserve">https://wa.me/56978089957?text=Hola!%0AServicio del día 28-04%0A *Cliente:* PETROQUIMICA DOW */ Cont: * CMAU4208260*/ HR Entrega: *08:00* /Dirección: *AV. MARTA OSSA RUIZ 601 (CAMINO CASAS VIEJAS); MAIPU </v>
      </c>
    </row>
    <row r="2791" spans="1:38" s="15" customFormat="1" ht="16.5" customHeight="1" x14ac:dyDescent="0.2">
      <c r="A2791" s="15">
        <f>ROW(A2790)</f>
        <v>2790</v>
      </c>
      <c r="B2791" s="15">
        <f>IF(J2791=J2790,B2790+1,1)</f>
        <v>33</v>
      </c>
      <c r="C2791" s="15" t="s">
        <v>3160</v>
      </c>
      <c r="D2791" s="25" t="s">
        <v>39</v>
      </c>
      <c r="E2791" s="27" t="s">
        <v>4204</v>
      </c>
      <c r="F2791" s="27" t="s">
        <v>4334</v>
      </c>
      <c r="G2791" s="27" t="s">
        <v>41</v>
      </c>
      <c r="H2791" s="27">
        <v>25320</v>
      </c>
      <c r="I2791" s="27" t="s">
        <v>171</v>
      </c>
      <c r="J2791" s="28">
        <v>46140</v>
      </c>
      <c r="K2791" s="26">
        <v>0.33333333333333331</v>
      </c>
      <c r="L2791" s="26" t="s">
        <v>3832</v>
      </c>
      <c r="M2791" s="27" t="s">
        <v>674</v>
      </c>
      <c r="N2791" s="25">
        <f>IFERROR(VLOOKUP(M2791,Data!$J$1:$K$58,2,0),"")</f>
        <v>56967386018</v>
      </c>
      <c r="O2791" s="27" t="s">
        <v>356</v>
      </c>
      <c r="P2791" s="27"/>
      <c r="Q2791" s="27" t="s">
        <v>3163</v>
      </c>
      <c r="R2791" s="27" t="s">
        <v>74</v>
      </c>
      <c r="S2791" s="27" t="s">
        <v>300</v>
      </c>
      <c r="T2791" s="27"/>
      <c r="U2791" s="28">
        <v>46140</v>
      </c>
      <c r="X2791" s="27"/>
      <c r="Y2791" s="27"/>
      <c r="Z2791" s="29"/>
      <c r="AA2791" s="29">
        <v>0.36527777777777776</v>
      </c>
      <c r="AB2791" s="29">
        <v>0.4861111111111111</v>
      </c>
      <c r="AC2791" s="30">
        <v>46140</v>
      </c>
      <c r="AD2791" s="15" t="str">
        <f>IF(Tabla2[[#This Row],[HORA ENTREGA]]="DIRECTO","On time", IF(AA2791&lt;&gt;"",IF(Tabla2[[#This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91" s="15" t="str">
        <f>MID(Tabla2[[#This Row],[TIPO]],1,3)</f>
        <v xml:space="preserve">40 </v>
      </c>
      <c r="AF27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PRODALAM S.A. */ Cont: * MEDU4894683*/ HR Entrega: *08:00* /Dirección: *ALBERTO PEPPER 1610, RENCA.</v>
      </c>
      <c r="AG2791" s="38" t="str">
        <f>IFERROR(HYPERLINK("https://wa.me/"&amp;Tabla2[[#This Row],[CONTACTO]]&amp;"?text="&amp;Tabla2[[#This Row],[Mensaje]],"Enviar mensaje"),"")</f>
        <v>Enviar mensaje</v>
      </c>
      <c r="AH2791" s="15" t="str">
        <f>CONCATENATE(A2791,F2791)</f>
        <v>2790MEDU4894683</v>
      </c>
      <c r="AI2791" s="15" t="str">
        <f>CONCATENATE("ENT-",A2791)</f>
        <v>ENT-2790</v>
      </c>
      <c r="AJ2791" s="15" t="str">
        <f>IF(Tabla2[[#This Row],[Op]]&lt;&gt;"","ENTREGA","")</f>
        <v>ENTREGA</v>
      </c>
      <c r="AK2791" s="40" t="str">
        <f>(Tabla2[[#This Row],[FECHA ENTREGA]]&amp;Tabla2[[#This Row],[HORA ENTREGA]])</f>
        <v>461400,333333333333333</v>
      </c>
      <c r="AL2791" s="34" t="str">
        <f>IFERROR(HYPERLINK("https://wa.me/"&amp;Tabla2[[#This Row],[CONTACTO]]&amp;"?text="&amp;Tabla2[[#This Row],[Mensaje]]),"")</f>
        <v>https://wa.me/56967386018?text=Hola!%0AServicio del día 28-04%0A *Cliente:* PRODALAM S.A. */ Cont: * MEDU4894683*/ HR Entrega: *08:00* /Dirección: *ALBERTO PEPPER 1610, RENCA.</v>
      </c>
    </row>
    <row r="2792" spans="1:38" s="15" customFormat="1" ht="16.5" customHeight="1" x14ac:dyDescent="0.2">
      <c r="A2792" s="15">
        <f>ROW(A2791)</f>
        <v>2791</v>
      </c>
      <c r="B2792" s="15">
        <f>IF(J2792=J2791,B2791+1,1)</f>
        <v>34</v>
      </c>
      <c r="C2792" s="15" t="s">
        <v>3160</v>
      </c>
      <c r="D2792" s="25" t="s">
        <v>39</v>
      </c>
      <c r="E2792" s="27" t="s">
        <v>4204</v>
      </c>
      <c r="F2792" s="27" t="s">
        <v>4182</v>
      </c>
      <c r="G2792" s="27"/>
      <c r="H2792" s="27"/>
      <c r="I2792" s="27" t="s">
        <v>171</v>
      </c>
      <c r="J2792" s="28">
        <v>46140</v>
      </c>
      <c r="K2792" s="26">
        <v>0.33333333333333331</v>
      </c>
      <c r="L2792" s="26" t="s">
        <v>3832</v>
      </c>
      <c r="M2792" s="27" t="s">
        <v>674</v>
      </c>
      <c r="N2792" s="25">
        <f>IFERROR(VLOOKUP(M2792,Data!$J$1:$K$58,2,0),"")</f>
        <v>56967386018</v>
      </c>
      <c r="O2792" s="27" t="s">
        <v>356</v>
      </c>
      <c r="P2792" s="27"/>
      <c r="Q2792" s="27" t="s">
        <v>3163</v>
      </c>
      <c r="R2792" s="27"/>
      <c r="S2792" s="27"/>
      <c r="T2792" s="27"/>
      <c r="U2792" s="28"/>
      <c r="X2792" s="27"/>
      <c r="Y2792" s="27"/>
      <c r="Z2792" s="29"/>
      <c r="AA2792" s="29">
        <v>0.57291666666666663</v>
      </c>
      <c r="AB2792" s="29">
        <v>0.64930555555555558</v>
      </c>
      <c r="AC2792" s="30">
        <v>46140</v>
      </c>
      <c r="AD2792" s="15" t="str">
        <f>IF(Tabla2[[#This Row],[HORA ENTREGA]]="DIRECTO","On time", IF(AA2792&lt;&gt;"",IF(Tabla2[[#This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92" s="15" t="str">
        <f>MID(Tabla2[[#This Row],[TIPO]],1,3)</f>
        <v/>
      </c>
      <c r="AF27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PRODALAM S.A. */ Cont: * HJMU2132246*/ HR Entrega: *08:00* /Dirección: *ALBERTO PEPPER 1610, RENCA.</v>
      </c>
      <c r="AG2792" s="38" t="str">
        <f>IFERROR(HYPERLINK("https://wa.me/"&amp;Tabla2[[#This Row],[CONTACTO]]&amp;"?text="&amp;Tabla2[[#This Row],[Mensaje]],"Enviar mensaje"),"")</f>
        <v>Enviar mensaje</v>
      </c>
      <c r="AH2792" s="15" t="str">
        <f>CONCATENATE(A2792,F2792)</f>
        <v>2791HJMU2132246</v>
      </c>
      <c r="AI2792" s="15" t="str">
        <f>CONCATENATE("ENT-",A2792)</f>
        <v>ENT-2791</v>
      </c>
      <c r="AJ2792" s="15" t="str">
        <f>IF(Tabla2[[#This Row],[Op]]&lt;&gt;"","ENTREGA","")</f>
        <v>ENTREGA</v>
      </c>
      <c r="AK2792" s="40" t="str">
        <f>(Tabla2[[#This Row],[FECHA ENTREGA]]&amp;Tabla2[[#This Row],[HORA ENTREGA]])</f>
        <v>461400,333333333333333</v>
      </c>
      <c r="AL2792" s="34" t="str">
        <f>IFERROR(HYPERLINK("https://wa.me/"&amp;Tabla2[[#This Row],[CONTACTO]]&amp;"?text="&amp;Tabla2[[#This Row],[Mensaje]]),"")</f>
        <v>https://wa.me/56967386018?text=Hola!%0AServicio del día 28-04%0A *Cliente:* PRODALAM S.A. */ Cont: * HJMU2132246*/ HR Entrega: *08:00* /Dirección: *ALBERTO PEPPER 1610, RENCA.</v>
      </c>
    </row>
    <row r="2793" spans="1:38" s="15" customFormat="1" ht="16.5" customHeight="1" x14ac:dyDescent="0.2">
      <c r="A2793" s="15">
        <f>ROW(A2792)</f>
        <v>2792</v>
      </c>
      <c r="B2793" s="15">
        <f>IF(J2793=J2792,B2792+1,1)</f>
        <v>35</v>
      </c>
      <c r="C2793" s="15" t="s">
        <v>3160</v>
      </c>
      <c r="D2793" s="25" t="s">
        <v>39</v>
      </c>
      <c r="E2793" s="27">
        <v>304009</v>
      </c>
      <c r="F2793" s="27" t="s">
        <v>4335</v>
      </c>
      <c r="G2793" s="27" t="s">
        <v>41</v>
      </c>
      <c r="H2793" s="27">
        <v>19731</v>
      </c>
      <c r="I2793" s="27" t="s">
        <v>4336</v>
      </c>
      <c r="J2793" s="28">
        <v>46140</v>
      </c>
      <c r="K2793" s="26">
        <v>0.33333333333333331</v>
      </c>
      <c r="L2793" s="26"/>
      <c r="M2793" s="27" t="s">
        <v>55</v>
      </c>
      <c r="N2793" s="25">
        <f>IFERROR(VLOOKUP(M2793,Data!$J$1:$K$58,2,0),"")</f>
        <v>56992164782</v>
      </c>
      <c r="O2793" s="27" t="s">
        <v>56</v>
      </c>
      <c r="P2793" s="27"/>
      <c r="Q2793" s="27" t="s">
        <v>3163</v>
      </c>
      <c r="R2793" s="27"/>
      <c r="S2793" s="27"/>
      <c r="T2793" s="27"/>
      <c r="U2793" s="28"/>
      <c r="X2793" s="27"/>
      <c r="Y2793" s="27"/>
      <c r="Z2793" s="29"/>
      <c r="AA2793" s="29">
        <v>0.30833333333333335</v>
      </c>
      <c r="AB2793" s="29">
        <v>0.4201388888888889</v>
      </c>
      <c r="AC2793" s="30">
        <v>46140</v>
      </c>
      <c r="AD2793" s="15" t="str">
        <f>IF(Tabla2[[#This Row],[HORA ENTREGA]]="DIRECTO","On time", IF(AA2793&lt;&gt;"",IF(Tabla2[[#This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3" s="15" t="str">
        <f>MID(Tabla2[[#This Row],[TIPO]],1,3)</f>
        <v xml:space="preserve">40 </v>
      </c>
      <c r="AF27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PRODALAM S.A. */ Cont: * TCNU1818867*/ HR Entrega: *08:00* /Dirección: *ALBERTO PEPPER 1610, RENCA.</v>
      </c>
      <c r="AG2793" s="38" t="str">
        <f>IFERROR(HYPERLINK("https://wa.me/"&amp;Tabla2[[#This Row],[CONTACTO]]&amp;"?text="&amp;Tabla2[[#This Row],[Mensaje]],"Enviar mensaje"),"")</f>
        <v>Enviar mensaje</v>
      </c>
      <c r="AH2793" s="15" t="str">
        <f>CONCATENATE(A2793,F2793)</f>
        <v>2792TCNU1818867</v>
      </c>
      <c r="AI2793" s="15" t="str">
        <f>CONCATENATE("ENT-",A2793)</f>
        <v>ENT-2792</v>
      </c>
      <c r="AJ2793" s="15" t="str">
        <f>IF(Tabla2[[#This Row],[Op]]&lt;&gt;"","ENTREGA","")</f>
        <v>ENTREGA</v>
      </c>
      <c r="AK2793" s="40" t="str">
        <f>(Tabla2[[#This Row],[FECHA ENTREGA]]&amp;Tabla2[[#This Row],[HORA ENTREGA]])</f>
        <v>461400,333333333333333</v>
      </c>
      <c r="AL2793" s="34" t="str">
        <f>IFERROR(HYPERLINK("https://wa.me/"&amp;Tabla2[[#This Row],[CONTACTO]]&amp;"?text="&amp;Tabla2[[#This Row],[Mensaje]]),"")</f>
        <v>https://wa.me/56992164782?text=Hola!%0AServicio del día 28-04%0A *Cliente:* PRODALAM S.A. */ Cont: * TCNU1818867*/ HR Entrega: *08:00* /Dirección: *ALBERTO PEPPER 1610, RENCA.</v>
      </c>
    </row>
    <row r="2794" spans="1:38" s="15" customFormat="1" ht="16.5" customHeight="1" x14ac:dyDescent="0.2">
      <c r="A2794" s="15">
        <f>ROW(A2793)</f>
        <v>2793</v>
      </c>
      <c r="B2794" s="15">
        <f>IF(J2794=J2793,B2793+1,1)</f>
        <v>36</v>
      </c>
      <c r="C2794" s="15" t="s">
        <v>3160</v>
      </c>
      <c r="D2794" s="25" t="s">
        <v>39</v>
      </c>
      <c r="E2794" s="27"/>
      <c r="F2794" s="27" t="s">
        <v>4337</v>
      </c>
      <c r="G2794" s="27" t="s">
        <v>64</v>
      </c>
      <c r="H2794" s="27">
        <v>7500</v>
      </c>
      <c r="I2794" s="27" t="s">
        <v>42</v>
      </c>
      <c r="J2794" s="28">
        <v>46140</v>
      </c>
      <c r="K2794" s="26">
        <v>0.375</v>
      </c>
      <c r="L2794" s="26"/>
      <c r="M2794" s="27" t="s">
        <v>199</v>
      </c>
      <c r="N2794" s="25">
        <f>IFERROR(VLOOKUP(M2794,Data!$J$1:$K$58,2,0),"")</f>
        <v>56975315726</v>
      </c>
      <c r="O2794" s="27" t="s">
        <v>200</v>
      </c>
      <c r="P2794" s="27"/>
      <c r="Q2794" s="27" t="s">
        <v>3163</v>
      </c>
      <c r="R2794" s="27" t="s">
        <v>74</v>
      </c>
      <c r="S2794" s="27" t="s">
        <v>3345</v>
      </c>
      <c r="T2794" s="27"/>
      <c r="U2794" s="28">
        <v>46140</v>
      </c>
      <c r="X2794" s="27"/>
      <c r="Y2794" s="27"/>
      <c r="Z2794" s="29"/>
      <c r="AA2794" s="29">
        <v>0.35416666666666669</v>
      </c>
      <c r="AB2794" s="29">
        <v>0.47916666666666669</v>
      </c>
      <c r="AC2794" s="30">
        <v>46140</v>
      </c>
      <c r="AD2794" s="15" t="str">
        <f>IF(Tabla2[[#This Row],[HORA ENTREGA]]="DIRECTO","On time", IF(AA2794&lt;&gt;"",IF(Tabla2[[#This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4" s="15" t="str">
        <f>MID(Tabla2[[#This Row],[TIPO]],1,3)</f>
        <v xml:space="preserve">20 </v>
      </c>
      <c r="AF27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PRODALAM S.A. */ Cont: * WHSU0025480*/ HR Entrega: *09:00* /Dirección: *ALBERTO PEPPER 1610, RENCA.</v>
      </c>
      <c r="AG2794" s="38" t="str">
        <f>IFERROR(HYPERLINK("https://wa.me/"&amp;Tabla2[[#This Row],[CONTACTO]]&amp;"?text="&amp;Tabla2[[#This Row],[Mensaje]],"Enviar mensaje"),"")</f>
        <v>Enviar mensaje</v>
      </c>
      <c r="AH2794" s="15" t="str">
        <f>CONCATENATE(A2794,F2794)</f>
        <v>2793WHSU0025480</v>
      </c>
      <c r="AI2794" s="15" t="str">
        <f>CONCATENATE("ENT-",A2794)</f>
        <v>ENT-2793</v>
      </c>
      <c r="AJ2794" s="15" t="str">
        <f>IF(Tabla2[[#This Row],[Op]]&lt;&gt;"","ENTREGA","")</f>
        <v>ENTREGA</v>
      </c>
      <c r="AK2794" s="40" t="str">
        <f>(Tabla2[[#This Row],[FECHA ENTREGA]]&amp;Tabla2[[#This Row],[HORA ENTREGA]])</f>
        <v>461400,375</v>
      </c>
      <c r="AL2794" s="34" t="str">
        <f>IFERROR(HYPERLINK("https://wa.me/"&amp;Tabla2[[#This Row],[CONTACTO]]&amp;"?text="&amp;Tabla2[[#This Row],[Mensaje]]),"")</f>
        <v>https://wa.me/56975315726?text=Hola!%0AServicio del día 28-04%0A *Cliente:* PRODALAM S.A. */ Cont: * WHSU0025480*/ HR Entrega: *09:00* /Dirección: *ALBERTO PEPPER 1610, RENCA.</v>
      </c>
    </row>
    <row r="2795" spans="1:38" s="15" customFormat="1" ht="16.5" customHeight="1" x14ac:dyDescent="0.2">
      <c r="A2795" s="15">
        <f>ROW(A2794)</f>
        <v>2794</v>
      </c>
      <c r="B2795" s="15">
        <f>IF(J2795=J2794,B2794+1,1)</f>
        <v>37</v>
      </c>
      <c r="C2795" s="15" t="s">
        <v>3160</v>
      </c>
      <c r="D2795" s="25" t="s">
        <v>39</v>
      </c>
      <c r="E2795" s="27"/>
      <c r="F2795" s="27" t="s">
        <v>4338</v>
      </c>
      <c r="G2795" s="27" t="s">
        <v>41</v>
      </c>
      <c r="H2795" s="27">
        <v>15474</v>
      </c>
      <c r="I2795" s="27" t="s">
        <v>42</v>
      </c>
      <c r="J2795" s="28">
        <v>46140</v>
      </c>
      <c r="K2795" s="26">
        <v>0.41666666666666669</v>
      </c>
      <c r="L2795" s="26"/>
      <c r="M2795" s="27" t="s">
        <v>151</v>
      </c>
      <c r="N2795" s="25">
        <f>IFERROR(VLOOKUP(M2795,Data!$J$1:$K$58,2,0),"")</f>
        <v>56973887427</v>
      </c>
      <c r="O2795" s="27" t="s">
        <v>152</v>
      </c>
      <c r="P2795" s="27"/>
      <c r="Q2795" s="27" t="s">
        <v>3163</v>
      </c>
      <c r="R2795" s="27" t="s">
        <v>3551</v>
      </c>
      <c r="S2795" s="27" t="s">
        <v>151</v>
      </c>
      <c r="T2795" s="27"/>
      <c r="U2795" s="28">
        <v>46140</v>
      </c>
      <c r="X2795" s="27"/>
      <c r="Y2795" s="27"/>
      <c r="Z2795" s="29"/>
      <c r="AA2795" s="29">
        <v>0.40972222222222221</v>
      </c>
      <c r="AB2795" s="29">
        <v>0.53472222222222221</v>
      </c>
      <c r="AC2795" s="30">
        <v>46140</v>
      </c>
      <c r="AD2795" s="15" t="str">
        <f>IF(Tabla2[[#This Row],[HORA ENTREGA]]="DIRECTO","On time", IF(AA2795&lt;&gt;"",IF(Tabla2[[#This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5" s="15" t="str">
        <f>MID(Tabla2[[#This Row],[TIPO]],1,3)</f>
        <v xml:space="preserve">40 </v>
      </c>
      <c r="AF27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PRODALAM S.A. */ Cont: * DFSU7295720*/ HR Entrega: *10:00* /Dirección: *ALBERTO PEPPER 1610, RENCA.</v>
      </c>
      <c r="AG2795" s="38" t="str">
        <f>IFERROR(HYPERLINK("https://wa.me/"&amp;Tabla2[[#This Row],[CONTACTO]]&amp;"?text="&amp;Tabla2[[#This Row],[Mensaje]],"Enviar mensaje"),"")</f>
        <v>Enviar mensaje</v>
      </c>
      <c r="AH2795" s="15" t="str">
        <f>CONCATENATE(A2795,F2795)</f>
        <v>2794DFSU7295720</v>
      </c>
      <c r="AI2795" s="15" t="str">
        <f>CONCATENATE("ENT-",A2795)</f>
        <v>ENT-2794</v>
      </c>
      <c r="AJ2795" s="15" t="str">
        <f>IF(Tabla2[[#This Row],[Op]]&lt;&gt;"","ENTREGA","")</f>
        <v>ENTREGA</v>
      </c>
      <c r="AK2795" s="40" t="str">
        <f>(Tabla2[[#This Row],[FECHA ENTREGA]]&amp;Tabla2[[#This Row],[HORA ENTREGA]])</f>
        <v>461400,416666666666667</v>
      </c>
      <c r="AL2795" s="34" t="str">
        <f>IFERROR(HYPERLINK("https://wa.me/"&amp;Tabla2[[#This Row],[CONTACTO]]&amp;"?text="&amp;Tabla2[[#This Row],[Mensaje]]),"")</f>
        <v>https://wa.me/56973887427?text=Hola!%0AServicio del día 28-04%0A *Cliente:* PRODALAM S.A. */ Cont: * DFSU7295720*/ HR Entrega: *10:00* /Dirección: *ALBERTO PEPPER 1610, RENCA.</v>
      </c>
    </row>
    <row r="2796" spans="1:38" s="15" customFormat="1" ht="16.5" customHeight="1" x14ac:dyDescent="0.2">
      <c r="A2796" s="15">
        <f>ROW(A2795)</f>
        <v>2795</v>
      </c>
      <c r="B2796" s="15">
        <f>IF(J2796=J2795,B2795+1,1)</f>
        <v>38</v>
      </c>
      <c r="C2796" s="15" t="s">
        <v>360</v>
      </c>
      <c r="D2796" s="25" t="s">
        <v>39</v>
      </c>
      <c r="E2796" s="27">
        <v>317009</v>
      </c>
      <c r="F2796" s="27" t="s">
        <v>4339</v>
      </c>
      <c r="G2796" s="27" t="s">
        <v>41</v>
      </c>
      <c r="H2796" s="27">
        <v>24200</v>
      </c>
      <c r="I2796" s="27" t="s">
        <v>42</v>
      </c>
      <c r="J2796" s="28">
        <v>46140</v>
      </c>
      <c r="K2796" s="26">
        <v>0.375</v>
      </c>
      <c r="L2796" s="26"/>
      <c r="M2796" s="27" t="s">
        <v>649</v>
      </c>
      <c r="N2796" s="25">
        <f>IFERROR(VLOOKUP(M2796,Data!$J$1:$K$58,2,0),"")</f>
        <v>56939438073</v>
      </c>
      <c r="O2796" s="27" t="s">
        <v>203</v>
      </c>
      <c r="P2796" s="27"/>
      <c r="Q2796" s="27" t="s">
        <v>362</v>
      </c>
      <c r="R2796" s="27" t="s">
        <v>1593</v>
      </c>
      <c r="S2796" s="27" t="s">
        <v>3125</v>
      </c>
      <c r="T2796" s="27"/>
      <c r="U2796" s="28">
        <v>46140</v>
      </c>
      <c r="X2796" s="27"/>
      <c r="Y2796" s="27"/>
      <c r="Z2796" s="29"/>
      <c r="AA2796" s="29">
        <v>0.36805555555555558</v>
      </c>
      <c r="AB2796" s="29">
        <v>0.48958333333333331</v>
      </c>
      <c r="AC2796" s="30">
        <v>46140</v>
      </c>
      <c r="AD2796" s="15" t="str">
        <f>IF(Tabla2[[#This Row],[HORA ENTREGA]]="DIRECTO","On time", IF(AA2796&lt;&gt;"",IF(Tabla2[[#This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6" s="15" t="str">
        <f>MID(Tabla2[[#This Row],[TIPO]],1,3)</f>
        <v xml:space="preserve">40 </v>
      </c>
      <c r="AF27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SUMINISTROS TELEFONICOS Y COMPUTACIONALES ESTEC LT */ Cont: * CAIU7593698*/ HR Entrega: *09:00* /Dirección: *AVENIDA PEDRO DE VALDIVIA 5964, MACUL</v>
      </c>
      <c r="AG2796" s="38" t="str">
        <f>IFERROR(HYPERLINK("https://wa.me/"&amp;Tabla2[[#This Row],[CONTACTO]]&amp;"?text="&amp;Tabla2[[#This Row],[Mensaje]],"Enviar mensaje"),"")</f>
        <v>Enviar mensaje</v>
      </c>
      <c r="AH2796" s="15" t="str">
        <f>CONCATENATE(A2796,F2796)</f>
        <v>2795CAIU7593698</v>
      </c>
      <c r="AI2796" s="15" t="str">
        <f>CONCATENATE("ENT-",A2796)</f>
        <v>ENT-2795</v>
      </c>
      <c r="AJ2796" s="15" t="str">
        <f>IF(Tabla2[[#This Row],[Op]]&lt;&gt;"","ENTREGA","")</f>
        <v>ENTREGA</v>
      </c>
      <c r="AK2796" s="40" t="str">
        <f>(Tabla2[[#This Row],[FECHA ENTREGA]]&amp;Tabla2[[#This Row],[HORA ENTREGA]])</f>
        <v>461400,375</v>
      </c>
      <c r="AL2796" s="34" t="str">
        <f>IFERROR(HYPERLINK("https://wa.me/"&amp;Tabla2[[#This Row],[CONTACTO]]&amp;"?text="&amp;Tabla2[[#This Row],[Mensaje]]),"")</f>
        <v>https://wa.me/56939438073?text=Hola!%0AServicio del día 28-04%0A *Cliente:* SUMINISTROS TELEFONICOS Y COMPUTACIONALES ESTEC LT */ Cont: * CAIU7593698*/ HR Entrega: *09:00* /Dirección: *AVENIDA PEDRO DE VALDIVIA 5964, MACUL</v>
      </c>
    </row>
    <row r="2797" spans="1:38" s="15" customFormat="1" ht="16.5" customHeight="1" x14ac:dyDescent="0.2">
      <c r="A2797" s="15">
        <f>ROW(A2796)</f>
        <v>2796</v>
      </c>
      <c r="B2797" s="15">
        <f>IF(J2797=J2796,B2796+1,1)</f>
        <v>39</v>
      </c>
      <c r="C2797" s="15" t="s">
        <v>239</v>
      </c>
      <c r="D2797" s="25" t="s">
        <v>39</v>
      </c>
      <c r="E2797" s="27">
        <v>302018</v>
      </c>
      <c r="F2797" s="27" t="s">
        <v>4340</v>
      </c>
      <c r="G2797" s="27" t="s">
        <v>41</v>
      </c>
      <c r="H2797" s="27">
        <v>18700</v>
      </c>
      <c r="I2797" s="27" t="s">
        <v>42</v>
      </c>
      <c r="J2797" s="28">
        <v>46140</v>
      </c>
      <c r="K2797" s="26">
        <v>0.35416666666666669</v>
      </c>
      <c r="L2797" s="26"/>
      <c r="M2797" s="27" t="s">
        <v>86</v>
      </c>
      <c r="N2797" s="25">
        <f>IFERROR(VLOOKUP(M2797,Data!$J$1:$K$58,2,0),"")</f>
        <v>56956654384</v>
      </c>
      <c r="O2797" s="27" t="s">
        <v>87</v>
      </c>
      <c r="P2797" s="27"/>
      <c r="Q2797" s="27" t="s">
        <v>1036</v>
      </c>
      <c r="R2797" s="27" t="s">
        <v>74</v>
      </c>
      <c r="S2797" s="27" t="s">
        <v>3152</v>
      </c>
      <c r="T2797" s="27"/>
      <c r="U2797" s="28">
        <v>46140</v>
      </c>
      <c r="X2797" s="27"/>
      <c r="Y2797" s="27"/>
      <c r="Z2797" s="29"/>
      <c r="AA2797" s="29">
        <v>0.35138888888888886</v>
      </c>
      <c r="AB2797" s="29">
        <v>0.4548611111111111</v>
      </c>
      <c r="AC2797" s="30">
        <v>46140</v>
      </c>
      <c r="AD2797" s="15" t="str">
        <f>IF(Tabla2[[#This Row],[HORA ENTREGA]]="DIRECTO","On time", IF(AA2797&lt;&gt;"",IF(Tabla2[[#This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7" s="15" t="str">
        <f>MID(Tabla2[[#This Row],[TIPO]],1,3)</f>
        <v xml:space="preserve">40 </v>
      </c>
      <c r="AF27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SUPERMERCADO DEL NEUMATICO LTDA */ Cont: * WHSU5871686*/ HR Entrega: *08:30* /Dirección: *AV. GENERAL VELASQUEZ 10901, SAN BERNARDO</v>
      </c>
      <c r="AG2797" s="38" t="str">
        <f>IFERROR(HYPERLINK("https://wa.me/"&amp;Tabla2[[#This Row],[CONTACTO]]&amp;"?text="&amp;Tabla2[[#This Row],[Mensaje]],"Enviar mensaje"),"")</f>
        <v>Enviar mensaje</v>
      </c>
      <c r="AH2797" s="15" t="str">
        <f>CONCATENATE(A2797,F2797)</f>
        <v>2796WHSU5871686</v>
      </c>
      <c r="AI2797" s="15" t="str">
        <f>CONCATENATE("ENT-",A2797)</f>
        <v>ENT-2796</v>
      </c>
      <c r="AJ2797" s="15" t="str">
        <f>IF(Tabla2[[#This Row],[Op]]&lt;&gt;"","ENTREGA","")</f>
        <v>ENTREGA</v>
      </c>
      <c r="AK2797" s="40" t="str">
        <f>(Tabla2[[#This Row],[FECHA ENTREGA]]&amp;Tabla2[[#This Row],[HORA ENTREGA]])</f>
        <v>461400,354166666666667</v>
      </c>
      <c r="AL2797" s="34" t="str">
        <f>IFERROR(HYPERLINK("https://wa.me/"&amp;Tabla2[[#This Row],[CONTACTO]]&amp;"?text="&amp;Tabla2[[#This Row],[Mensaje]]),"")</f>
        <v>https://wa.me/56956654384?text=Hola!%0AServicio del día 28-04%0A *Cliente:* SUPERMERCADO DEL NEUMATICO LTDA */ Cont: * WHSU5871686*/ HR Entrega: *08:30* /Dirección: *AV. GENERAL VELASQUEZ 10901, SAN BERNARDO</v>
      </c>
    </row>
    <row r="2798" spans="1:38" s="15" customFormat="1" ht="16.5" customHeight="1" x14ac:dyDescent="0.2">
      <c r="A2798" s="15">
        <f>ROW(A2797)</f>
        <v>2797</v>
      </c>
      <c r="B2798" s="15">
        <f>IF(J2798=J2797,B2797+1,1)</f>
        <v>40</v>
      </c>
      <c r="C2798" s="15" t="s">
        <v>239</v>
      </c>
      <c r="D2798" s="25" t="s">
        <v>39</v>
      </c>
      <c r="E2798" s="27">
        <v>302018</v>
      </c>
      <c r="F2798" s="27" t="s">
        <v>4341</v>
      </c>
      <c r="G2798" s="27" t="s">
        <v>41</v>
      </c>
      <c r="H2798" s="27">
        <v>19600</v>
      </c>
      <c r="I2798" s="27" t="s">
        <v>42</v>
      </c>
      <c r="J2798" s="28">
        <v>46140</v>
      </c>
      <c r="K2798" s="26">
        <v>0.4375</v>
      </c>
      <c r="L2798" s="26"/>
      <c r="M2798" s="27" t="s">
        <v>241</v>
      </c>
      <c r="N2798" s="25">
        <f>IFERROR(VLOOKUP(M2798,Data!$J$1:$K$58,2,0),"")</f>
        <v>56984880436</v>
      </c>
      <c r="O2798" s="27" t="s">
        <v>242</v>
      </c>
      <c r="P2798" s="27"/>
      <c r="Q2798" s="27" t="s">
        <v>1036</v>
      </c>
      <c r="R2798" s="27" t="s">
        <v>74</v>
      </c>
      <c r="S2798" s="27" t="s">
        <v>3115</v>
      </c>
      <c r="T2798" s="27"/>
      <c r="U2798" s="28">
        <v>46140</v>
      </c>
      <c r="X2798" s="27"/>
      <c r="Y2798" s="27"/>
      <c r="Z2798" s="29"/>
      <c r="AA2798" s="29">
        <v>0.44930555555555557</v>
      </c>
      <c r="AB2798" s="29">
        <v>0.65625</v>
      </c>
      <c r="AC2798" s="30">
        <v>46140</v>
      </c>
      <c r="AD2798" s="15" t="str">
        <f>IF(Tabla2[[#This Row],[HORA ENTREGA]]="DIRECTO","On time", IF(AA2798&lt;&gt;"",IF(Tabla2[[#This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798" s="15" t="str">
        <f>MID(Tabla2[[#This Row],[TIPO]],1,3)</f>
        <v xml:space="preserve">40 </v>
      </c>
      <c r="AF27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SUPERMERCADO DEL NEUMATICO LTDA */ Cont: * WHSU5537278*/ HR Entrega: *10:30* /Dirección: *AV. GENERAL VELASQUEZ 10901, SAN BERNARDO</v>
      </c>
      <c r="AG2798" s="38" t="str">
        <f>IFERROR(HYPERLINK("https://wa.me/"&amp;Tabla2[[#This Row],[CONTACTO]]&amp;"?text="&amp;Tabla2[[#This Row],[Mensaje]],"Enviar mensaje"),"")</f>
        <v>Enviar mensaje</v>
      </c>
      <c r="AH2798" s="15" t="str">
        <f>CONCATENATE(A2798,F2798)</f>
        <v>2797WHSU5537278</v>
      </c>
      <c r="AI2798" s="15" t="str">
        <f>CONCATENATE("ENT-",A2798)</f>
        <v>ENT-2797</v>
      </c>
      <c r="AJ2798" s="15" t="str">
        <f>IF(Tabla2[[#This Row],[Op]]&lt;&gt;"","ENTREGA","")</f>
        <v>ENTREGA</v>
      </c>
      <c r="AK2798" s="40" t="str">
        <f>(Tabla2[[#This Row],[FECHA ENTREGA]]&amp;Tabla2[[#This Row],[HORA ENTREGA]])</f>
        <v>461400,4375</v>
      </c>
      <c r="AL2798" s="34" t="str">
        <f>IFERROR(HYPERLINK("https://wa.me/"&amp;Tabla2[[#This Row],[CONTACTO]]&amp;"?text="&amp;Tabla2[[#This Row],[Mensaje]]),"")</f>
        <v>https://wa.me/56984880436?text=Hola!%0AServicio del día 28-04%0A *Cliente:* SUPERMERCADO DEL NEUMATICO LTDA */ Cont: * WHSU5537278*/ HR Entrega: *10:30* /Dirección: *AV. GENERAL VELASQUEZ 10901, SAN BERNARDO</v>
      </c>
    </row>
    <row r="2799" spans="1:38" s="15" customFormat="1" ht="16.5" customHeight="1" x14ac:dyDescent="0.2">
      <c r="A2799" s="15">
        <f>ROW(A2798)</f>
        <v>2798</v>
      </c>
      <c r="B2799" s="15">
        <f>IF(J2799=J2798,B2798+1,1)</f>
        <v>41</v>
      </c>
      <c r="C2799" s="15" t="s">
        <v>239</v>
      </c>
      <c r="D2799" s="25" t="s">
        <v>39</v>
      </c>
      <c r="E2799" s="27">
        <v>302018</v>
      </c>
      <c r="F2799" s="27" t="s">
        <v>4342</v>
      </c>
      <c r="G2799" s="27" t="s">
        <v>41</v>
      </c>
      <c r="H2799" s="27">
        <v>19600</v>
      </c>
      <c r="I2799" s="27" t="s">
        <v>42</v>
      </c>
      <c r="J2799" s="28">
        <v>46140</v>
      </c>
      <c r="K2799" s="26">
        <v>0.45833333333333331</v>
      </c>
      <c r="L2799" s="26"/>
      <c r="M2799" s="27" t="s">
        <v>273</v>
      </c>
      <c r="N2799" s="25">
        <f>IFERROR(VLOOKUP(M2799,Data!$J$1:$K$58,2,0),"")</f>
        <v>56950103942</v>
      </c>
      <c r="O2799" s="27" t="s">
        <v>274</v>
      </c>
      <c r="P2799" s="27"/>
      <c r="Q2799" s="27" t="s">
        <v>2878</v>
      </c>
      <c r="R2799" s="27" t="s">
        <v>74</v>
      </c>
      <c r="S2799" s="27" t="s">
        <v>273</v>
      </c>
      <c r="T2799" s="27"/>
      <c r="U2799" s="28">
        <v>46140</v>
      </c>
      <c r="X2799" s="27"/>
      <c r="Y2799" s="27"/>
      <c r="Z2799" s="29"/>
      <c r="AA2799" s="29">
        <v>0.4236111111111111</v>
      </c>
      <c r="AB2799" s="29">
        <v>0.47916666666666669</v>
      </c>
      <c r="AC2799" s="30">
        <v>46140</v>
      </c>
      <c r="AD2799" s="15" t="str">
        <f>IF(Tabla2[[#This Row],[HORA ENTREGA]]="DIRECTO","On time", IF(AA2799&lt;&gt;"",IF(Tabla2[[#This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799" s="15" t="str">
        <f>MID(Tabla2[[#This Row],[TIPO]],1,3)</f>
        <v xml:space="preserve">40 </v>
      </c>
      <c r="AF27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SUPERMERCADO DEL NEUMATICO LTDA */ Cont: * WHSU6220396*/ HR Entrega: *11:00* /Dirección: *AV. PRESIDENTE EDUARDO FREY MONTALVA 4480, RENCA</v>
      </c>
      <c r="AG2799" s="38" t="str">
        <f>IFERROR(HYPERLINK("https://wa.me/"&amp;Tabla2[[#This Row],[CONTACTO]]&amp;"?text="&amp;Tabla2[[#This Row],[Mensaje]],"Enviar mensaje"),"")</f>
        <v>Enviar mensaje</v>
      </c>
      <c r="AH2799" s="15" t="str">
        <f>CONCATENATE(A2799,F2799)</f>
        <v>2798WHSU6220396</v>
      </c>
      <c r="AI2799" s="15" t="str">
        <f>CONCATENATE("ENT-",A2799)</f>
        <v>ENT-2798</v>
      </c>
      <c r="AJ2799" s="15" t="str">
        <f>IF(Tabla2[[#This Row],[Op]]&lt;&gt;"","ENTREGA","")</f>
        <v>ENTREGA</v>
      </c>
      <c r="AK2799" s="40" t="str">
        <f>(Tabla2[[#This Row],[FECHA ENTREGA]]&amp;Tabla2[[#This Row],[HORA ENTREGA]])</f>
        <v>461400,458333333333333</v>
      </c>
      <c r="AL2799" s="34" t="str">
        <f>IFERROR(HYPERLINK("https://wa.me/"&amp;Tabla2[[#This Row],[CONTACTO]]&amp;"?text="&amp;Tabla2[[#This Row],[Mensaje]]),"")</f>
        <v>https://wa.me/56950103942?text=Hola!%0AServicio del día 28-04%0A *Cliente:* SUPERMERCADO DEL NEUMATICO LTDA */ Cont: * WHSU6220396*/ HR Entrega: *11:00* /Dirección: *AV. PRESIDENTE EDUARDO FREY MONTALVA 4480, RENCA</v>
      </c>
    </row>
    <row r="2800" spans="1:38" s="15" customFormat="1" ht="16.5" customHeight="1" x14ac:dyDescent="0.2">
      <c r="A2800" s="15">
        <f>ROW(A2799)</f>
        <v>2799</v>
      </c>
      <c r="B2800" s="15">
        <f>IF(J2800=J2799,B2799+1,1)</f>
        <v>42</v>
      </c>
      <c r="C2800" s="15" t="s">
        <v>2344</v>
      </c>
      <c r="D2800" s="25" t="s">
        <v>39</v>
      </c>
      <c r="E2800" s="27">
        <v>1200833</v>
      </c>
      <c r="F2800" s="27" t="s">
        <v>4343</v>
      </c>
      <c r="G2800" s="27" t="s">
        <v>3901</v>
      </c>
      <c r="H2800" s="27">
        <v>4357</v>
      </c>
      <c r="I2800" s="27" t="s">
        <v>42</v>
      </c>
      <c r="J2800" s="28">
        <v>46140</v>
      </c>
      <c r="K2800" s="26">
        <v>0.375</v>
      </c>
      <c r="L2800" s="26"/>
      <c r="M2800" s="27" t="s">
        <v>319</v>
      </c>
      <c r="N2800" s="25">
        <f>IFERROR(VLOOKUP(M2800,Data!$J$1:$K$58,2,0),"")</f>
        <v>56948501048</v>
      </c>
      <c r="O2800" s="27" t="s">
        <v>320</v>
      </c>
      <c r="P2800" s="27"/>
      <c r="Q2800" s="27" t="s">
        <v>4045</v>
      </c>
      <c r="R2800" s="27" t="s">
        <v>4169</v>
      </c>
      <c r="S2800" s="27" t="s">
        <v>319</v>
      </c>
      <c r="T2800" s="27"/>
      <c r="U2800" s="28">
        <v>46140</v>
      </c>
      <c r="X2800" s="27"/>
      <c r="Y2800" s="27"/>
      <c r="Z2800" s="29"/>
      <c r="AA2800" s="29">
        <v>0.36041666666666666</v>
      </c>
      <c r="AB2800" s="29">
        <v>0.5</v>
      </c>
      <c r="AC2800" s="30">
        <v>46140</v>
      </c>
      <c r="AD2800" s="15" t="str">
        <f>IF(Tabla2[[#This Row],[HORA ENTREGA]]="DIRECTO","On time", IF(AA2800&lt;&gt;"",IF(Tabla2[[#This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00" s="15" t="str">
        <f>MID(Tabla2[[#This Row],[TIPO]],1,3)</f>
        <v xml:space="preserve">40 </v>
      </c>
      <c r="AF28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THE ANDES BRANDS */ Cont: * CGMU5097180*/ HR Entrega: *09:00* /Dirección: *BODENOR FLEXCENTER - BOULEVARD PONIENTE, MODULOS 21 Y 22 ENEA, PUDAHUEL</v>
      </c>
      <c r="AG2800" s="38" t="str">
        <f>IFERROR(HYPERLINK("https://wa.me/"&amp;Tabla2[[#This Row],[CONTACTO]]&amp;"?text="&amp;Tabla2[[#This Row],[Mensaje]],"Enviar mensaje"),"")</f>
        <v>Enviar mensaje</v>
      </c>
      <c r="AH2800" s="15" t="str">
        <f>CONCATENATE(A2800,F2800)</f>
        <v>2799CGMU5097180</v>
      </c>
      <c r="AI2800" s="15" t="str">
        <f>CONCATENATE("ENT-",A2800)</f>
        <v>ENT-2799</v>
      </c>
      <c r="AJ2800" s="15" t="str">
        <f>IF(Tabla2[[#This Row],[Op]]&lt;&gt;"","ENTREGA","")</f>
        <v>ENTREGA</v>
      </c>
      <c r="AK2800" s="40" t="str">
        <f>(Tabla2[[#This Row],[FECHA ENTREGA]]&amp;Tabla2[[#This Row],[HORA ENTREGA]])</f>
        <v>461400,375</v>
      </c>
      <c r="AL2800" s="34" t="str">
        <f>IFERROR(HYPERLINK("https://wa.me/"&amp;Tabla2[[#This Row],[CONTACTO]]&amp;"?text="&amp;Tabla2[[#This Row],[Mensaje]]),"")</f>
        <v>https://wa.me/56948501048?text=Hola!%0AServicio del día 28-04%0A *Cliente:* THE ANDES BRANDS */ Cont: * CGMU5097180*/ HR Entrega: *09:00* /Dirección: *BODENOR FLEXCENTER - BOULEVARD PONIENTE, MODULOS 21 Y 22 ENEA, PUDAHUEL</v>
      </c>
    </row>
    <row r="2801" spans="1:38" s="15" customFormat="1" ht="16.5" customHeight="1" x14ac:dyDescent="0.2">
      <c r="A2801" s="15">
        <f>ROW(A2800)</f>
        <v>2800</v>
      </c>
      <c r="B2801" s="15">
        <f>IF(J2801=J2800,B2800+1,1)</f>
        <v>43</v>
      </c>
      <c r="C2801" s="15" t="s">
        <v>2344</v>
      </c>
      <c r="D2801" s="25" t="s">
        <v>39</v>
      </c>
      <c r="E2801" s="27">
        <v>1200833</v>
      </c>
      <c r="F2801" s="27" t="s">
        <v>4344</v>
      </c>
      <c r="G2801" s="27" t="s">
        <v>3901</v>
      </c>
      <c r="H2801" s="27">
        <v>4218</v>
      </c>
      <c r="I2801" s="27" t="s">
        <v>42</v>
      </c>
      <c r="J2801" s="28">
        <v>46140</v>
      </c>
      <c r="K2801" s="26">
        <v>0.375</v>
      </c>
      <c r="L2801" s="26"/>
      <c r="M2801" s="27" t="s">
        <v>296</v>
      </c>
      <c r="N2801" s="25">
        <f>IFERROR(VLOOKUP(M2801,Data!$J$1:$K$58,2,0),"")</f>
        <v>56984994337</v>
      </c>
      <c r="O2801" s="27" t="s">
        <v>297</v>
      </c>
      <c r="P2801" s="27"/>
      <c r="Q2801" s="27" t="s">
        <v>4045</v>
      </c>
      <c r="R2801" s="27" t="s">
        <v>4169</v>
      </c>
      <c r="S2801" s="27" t="s">
        <v>296</v>
      </c>
      <c r="T2801" s="27"/>
      <c r="U2801" s="28">
        <v>46140</v>
      </c>
      <c r="X2801" s="27"/>
      <c r="Y2801" s="27"/>
      <c r="Z2801" s="29"/>
      <c r="AA2801" s="29">
        <v>0.3611111111111111</v>
      </c>
      <c r="AB2801" s="29">
        <v>0.4861111111111111</v>
      </c>
      <c r="AC2801" s="30">
        <v>46140</v>
      </c>
      <c r="AD2801" s="15" t="str">
        <f>IF(Tabla2[[#This Row],[HORA ENTREGA]]="DIRECTO","On time", IF(AA2801&lt;&gt;"",IF(Tabla2[[#This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01" s="15" t="str">
        <f>MID(Tabla2[[#This Row],[TIPO]],1,3)</f>
        <v xml:space="preserve">40 </v>
      </c>
      <c r="AF28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THE ANDES BRANDS */ Cont: * TCLU1277810*/ HR Entrega: *09:00* /Dirección: *BODENOR FLEXCENTER - BOULEVARD PONIENTE, MODULOS 21 Y 22 ENEA, PUDAHUEL</v>
      </c>
      <c r="AG2801" s="38" t="str">
        <f>IFERROR(HYPERLINK("https://wa.me/"&amp;Tabla2[[#This Row],[CONTACTO]]&amp;"?text="&amp;Tabla2[[#This Row],[Mensaje]],"Enviar mensaje"),"")</f>
        <v>Enviar mensaje</v>
      </c>
      <c r="AH2801" s="15" t="str">
        <f>CONCATENATE(A2801,F2801)</f>
        <v>2800TCLU1277810</v>
      </c>
      <c r="AI2801" s="15" t="str">
        <f>CONCATENATE("ENT-",A2801)</f>
        <v>ENT-2800</v>
      </c>
      <c r="AJ2801" s="15" t="str">
        <f>IF(Tabla2[[#This Row],[Op]]&lt;&gt;"","ENTREGA","")</f>
        <v>ENTREGA</v>
      </c>
      <c r="AK2801" s="40" t="str">
        <f>(Tabla2[[#This Row],[FECHA ENTREGA]]&amp;Tabla2[[#This Row],[HORA ENTREGA]])</f>
        <v>461400,375</v>
      </c>
      <c r="AL2801" s="34" t="str">
        <f>IFERROR(HYPERLINK("https://wa.me/"&amp;Tabla2[[#This Row],[CONTACTO]]&amp;"?text="&amp;Tabla2[[#This Row],[Mensaje]]),"")</f>
        <v>https://wa.me/56984994337?text=Hola!%0AServicio del día 28-04%0A *Cliente:* THE ANDES BRANDS */ Cont: * TCLU1277810*/ HR Entrega: *09:00* /Dirección: *BODENOR FLEXCENTER - BOULEVARD PONIENTE, MODULOS 21 Y 22 ENEA, PUDAHUEL</v>
      </c>
    </row>
    <row r="2802" spans="1:38" s="15" customFormat="1" ht="16.5" customHeight="1" x14ac:dyDescent="0.2">
      <c r="A2802" s="15">
        <f>ROW(A2801)</f>
        <v>2801</v>
      </c>
      <c r="B2802" s="15">
        <f>IF(J2802=J2801,B2801+1,1)</f>
        <v>44</v>
      </c>
      <c r="C2802" s="15" t="s">
        <v>1163</v>
      </c>
      <c r="D2802" s="25" t="s">
        <v>39</v>
      </c>
      <c r="E2802" s="27">
        <v>304435</v>
      </c>
      <c r="F2802" s="27" t="s">
        <v>4345</v>
      </c>
      <c r="G2802" s="27" t="s">
        <v>41</v>
      </c>
      <c r="H2802" s="27">
        <v>10700</v>
      </c>
      <c r="I2802" s="27" t="s">
        <v>42</v>
      </c>
      <c r="J2802" s="28">
        <v>46140</v>
      </c>
      <c r="K2802" s="26">
        <v>0.58333333333333337</v>
      </c>
      <c r="L2802" s="26"/>
      <c r="M2802" s="27" t="s">
        <v>3989</v>
      </c>
      <c r="N2802" s="25">
        <f>IFERROR(VLOOKUP(M2802,Data!$J$1:$K$58,2,0),"")</f>
        <v>56964850744</v>
      </c>
      <c r="O2802" s="27" t="s">
        <v>326</v>
      </c>
      <c r="P2802" s="27"/>
      <c r="Q2802" s="27" t="s">
        <v>4202</v>
      </c>
      <c r="R2802" s="27" t="s">
        <v>69</v>
      </c>
      <c r="S2802" s="27" t="s">
        <v>325</v>
      </c>
      <c r="T2802" s="27"/>
      <c r="U2802" s="28">
        <v>46140</v>
      </c>
      <c r="X2802" s="27"/>
      <c r="Y2802" s="27"/>
      <c r="Z2802" s="29"/>
      <c r="AA2802" s="29">
        <v>0.68194444444444446</v>
      </c>
      <c r="AB2802" s="29">
        <v>0.71875</v>
      </c>
      <c r="AC2802" s="30">
        <v>46140</v>
      </c>
      <c r="AD2802" s="15" t="str">
        <f>IF(Tabla2[[#This Row],[HORA ENTREGA]]="DIRECTO","On time", IF(AA2802&lt;&gt;"",IF(Tabla2[[#This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02" s="15" t="str">
        <f>MID(Tabla2[[#This Row],[TIPO]],1,3)</f>
        <v xml:space="preserve">40 </v>
      </c>
      <c r="AF28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TOC-TOCK */ Cont: * TCNU5748460*/ HR Entrega: *14:00* /Dirección: *RUTA 5 SUR KM 42 CALETERA PONIENTE PARCELA 194- PAINE</v>
      </c>
      <c r="AG2802" s="38" t="str">
        <f>IFERROR(HYPERLINK("https://wa.me/"&amp;Tabla2[[#This Row],[CONTACTO]]&amp;"?text="&amp;Tabla2[[#This Row],[Mensaje]],"Enviar mensaje"),"")</f>
        <v>Enviar mensaje</v>
      </c>
      <c r="AH2802" s="15" t="str">
        <f>CONCATENATE(A2802,F2802)</f>
        <v>2801TCNU5748460</v>
      </c>
      <c r="AI2802" s="15" t="str">
        <f>CONCATENATE("ENT-",A2802)</f>
        <v>ENT-2801</v>
      </c>
      <c r="AJ2802" s="15" t="str">
        <f>IF(Tabla2[[#This Row],[Op]]&lt;&gt;"","ENTREGA","")</f>
        <v>ENTREGA</v>
      </c>
      <c r="AK2802" s="40" t="str">
        <f>(Tabla2[[#This Row],[FECHA ENTREGA]]&amp;Tabla2[[#This Row],[HORA ENTREGA]])</f>
        <v>461400,583333333333333</v>
      </c>
      <c r="AL2802" s="34" t="str">
        <f>IFERROR(HYPERLINK("https://wa.me/"&amp;Tabla2[[#This Row],[CONTACTO]]&amp;"?text="&amp;Tabla2[[#This Row],[Mensaje]]),"")</f>
        <v>https://wa.me/56964850744?text=Hola!%0AServicio del día 28-04%0A *Cliente:* TOC-TOCK */ Cont: * TCNU5748460*/ HR Entrega: *14:00* /Dirección: *RUTA 5 SUR KM 42 CALETERA PONIENTE PARCELA 194- PAINE</v>
      </c>
    </row>
    <row r="2803" spans="1:38" s="15" customFormat="1" ht="16.5" customHeight="1" x14ac:dyDescent="0.2">
      <c r="A2803" s="15">
        <f>ROW(A2802)</f>
        <v>2802</v>
      </c>
      <c r="B2803" s="15">
        <f>IF(J2803=J2802,B2802+1,1)</f>
        <v>45</v>
      </c>
      <c r="C2803" s="15" t="s">
        <v>4346</v>
      </c>
      <c r="D2803" s="25" t="s">
        <v>39</v>
      </c>
      <c r="E2803" s="27">
        <v>302939</v>
      </c>
      <c r="F2803" s="27" t="s">
        <v>4347</v>
      </c>
      <c r="G2803" s="27" t="s">
        <v>41</v>
      </c>
      <c r="H2803" s="27">
        <v>22465</v>
      </c>
      <c r="I2803" s="27" t="s">
        <v>4348</v>
      </c>
      <c r="J2803" s="28">
        <v>46140</v>
      </c>
      <c r="K2803" s="26">
        <v>0.375</v>
      </c>
      <c r="L2803" s="26"/>
      <c r="M2803" s="27" t="s">
        <v>139</v>
      </c>
      <c r="N2803" s="25">
        <f>IFERROR(VLOOKUP(M2803,Data!$J$1:$K$58,2,0),"")</f>
        <v>56965312953</v>
      </c>
      <c r="O2803" s="27" t="s">
        <v>140</v>
      </c>
      <c r="P2803" s="27"/>
      <c r="Q2803" s="27" t="s">
        <v>4349</v>
      </c>
      <c r="R2803" s="27" t="s">
        <v>3007</v>
      </c>
      <c r="S2803" s="27" t="s">
        <v>139</v>
      </c>
      <c r="T2803" s="27"/>
      <c r="U2803" s="28">
        <v>46140</v>
      </c>
      <c r="X2803" s="27"/>
      <c r="Y2803" s="27"/>
      <c r="Z2803" s="29"/>
      <c r="AA2803" s="29">
        <v>0.43055555555555558</v>
      </c>
      <c r="AB2803" s="29">
        <v>0.47083333333333333</v>
      </c>
      <c r="AC2803" s="30">
        <v>46140</v>
      </c>
      <c r="AD2803" s="15" t="str">
        <f>IF(Tabla2[[#This Row],[HORA ENTREGA]]="DIRECTO","On time", IF(AA2803&lt;&gt;"",IF(Tabla2[[#This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03" s="15" t="str">
        <f>MID(Tabla2[[#This Row],[TIPO]],1,3)</f>
        <v xml:space="preserve">40 </v>
      </c>
      <c r="AF28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28-04%0A *Cliente:* VIMAQ SPA */ Cont: * DFSU7552129*/ HR Entrega: *09:00* /Dirección: *Adelaida 4151, Bodega 38, Maipu</v>
      </c>
      <c r="AG2803" s="38" t="str">
        <f>IFERROR(HYPERLINK("https://wa.me/"&amp;Tabla2[[#This Row],[CONTACTO]]&amp;"?text="&amp;Tabla2[[#This Row],[Mensaje]],"Enviar mensaje"),"")</f>
        <v>Enviar mensaje</v>
      </c>
      <c r="AH2803" s="15" t="str">
        <f>CONCATENATE(A2803,F2803)</f>
        <v>2802DFSU7552129</v>
      </c>
      <c r="AI2803" s="15" t="str">
        <f>CONCATENATE("ENT-",A2803)</f>
        <v>ENT-2802</v>
      </c>
      <c r="AJ2803" s="15" t="str">
        <f>IF(Tabla2[[#This Row],[Op]]&lt;&gt;"","ENTREGA","")</f>
        <v>ENTREGA</v>
      </c>
      <c r="AK2803" s="40" t="str">
        <f>(Tabla2[[#This Row],[FECHA ENTREGA]]&amp;Tabla2[[#This Row],[HORA ENTREGA]])</f>
        <v>461400,375</v>
      </c>
      <c r="AL2803" s="34" t="str">
        <f>IFERROR(HYPERLINK("https://wa.me/"&amp;Tabla2[[#This Row],[CONTACTO]]&amp;"?text="&amp;Tabla2[[#This Row],[Mensaje]]),"")</f>
        <v>https://wa.me/56965312953?text=Hola!%0AServicio del día 28-04%0A *Cliente:* VIMAQ SPA */ Cont: * DFSU7552129*/ HR Entrega: *09:00* /Dirección: *Adelaida 4151, Bodega 38, Maipu</v>
      </c>
    </row>
    <row r="2804" spans="1:38" s="15" customFormat="1" ht="16.5" customHeight="1" x14ac:dyDescent="0.2">
      <c r="A2804" s="15">
        <f>ROW(A2803)</f>
        <v>2803</v>
      </c>
      <c r="B2804" s="15">
        <f>IF(J2804=J2803,B2803+1,1)</f>
        <v>1</v>
      </c>
      <c r="C2804" s="15" t="s">
        <v>43</v>
      </c>
      <c r="D2804" s="25" t="s">
        <v>39</v>
      </c>
      <c r="E2804" s="27">
        <v>370666</v>
      </c>
      <c r="F2804" s="27" t="s">
        <v>4350</v>
      </c>
      <c r="G2804" s="27" t="s">
        <v>41</v>
      </c>
      <c r="H2804" s="27">
        <v>15400</v>
      </c>
      <c r="I2804" s="27" t="s">
        <v>4351</v>
      </c>
      <c r="J2804" s="28">
        <v>46141</v>
      </c>
      <c r="K2804" s="26">
        <v>0.45833333333333331</v>
      </c>
      <c r="L2804" s="26"/>
      <c r="M2804" s="27" t="s">
        <v>233</v>
      </c>
      <c r="N2804" s="25">
        <f>IFERROR(VLOOKUP(M2804,Data!$J$1:$K$58,2,0),"")</f>
        <v>56998494086</v>
      </c>
      <c r="O2804" s="27" t="s">
        <v>234</v>
      </c>
      <c r="P2804" s="27"/>
      <c r="Q2804" s="27" t="s">
        <v>4352</v>
      </c>
      <c r="R2804" s="27" t="s">
        <v>69</v>
      </c>
      <c r="S2804" s="27"/>
      <c r="T2804" s="27"/>
      <c r="U2804" s="28"/>
      <c r="X2804" s="27"/>
      <c r="Y2804" s="27"/>
      <c r="Z2804" s="29"/>
      <c r="AA2804" s="29">
        <v>0.4375</v>
      </c>
      <c r="AB2804" s="29">
        <v>0.67013888888888884</v>
      </c>
      <c r="AC2804" s="30">
        <v>46141</v>
      </c>
      <c r="AD2804" s="15" t="str">
        <f>IF(Tabla2[[#This Row],[HORA ENTREGA]]="DIRECTO","On time", IF(AA2804&lt;&gt;"",IF(Tabla2[[#This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04" s="15" t="str">
        <f>MID(Tabla2[[#This Row],[TIPO]],1,3)</f>
        <v xml:space="preserve">40 </v>
      </c>
      <c r="AF28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ALCA SPA */ Cont: * OOCU9108609*/ HR Entrega: *11:00* /Dirección: *las garzas 851, Quilicura</v>
      </c>
      <c r="AG2804" s="38" t="str">
        <f>IFERROR(HYPERLINK("https://wa.me/"&amp;Tabla2[[#This Row],[CONTACTO]]&amp;"?text="&amp;Tabla2[[#This Row],[Mensaje]],"Enviar mensaje"),"")</f>
        <v>Enviar mensaje</v>
      </c>
      <c r="AH2804" s="15" t="str">
        <f>CONCATENATE(A2804,F2804)</f>
        <v>2803OOCU9108609</v>
      </c>
      <c r="AI2804" s="15" t="str">
        <f>CONCATENATE("ENT-",A2804)</f>
        <v>ENT-2803</v>
      </c>
      <c r="AJ2804" s="15" t="str">
        <f>IF(Tabla2[[#This Row],[Op]]&lt;&gt;"","ENTREGA","")</f>
        <v>ENTREGA</v>
      </c>
      <c r="AK2804" s="40" t="str">
        <f>(Tabla2[[#This Row],[FECHA ENTREGA]]&amp;Tabla2[[#This Row],[HORA ENTREGA]])</f>
        <v>461410,458333333333333</v>
      </c>
      <c r="AL2804" s="34" t="str">
        <f>IFERROR(HYPERLINK("https://wa.me/"&amp;Tabla2[[#This Row],[CONTACTO]]&amp;"?text="&amp;Tabla2[[#This Row],[Mensaje]]),"")</f>
        <v>https://wa.me/56998494086?text=Hola!%0AServicio del día 29-04%0A *Cliente:* ALCA SPA */ Cont: * OOCU9108609*/ HR Entrega: *11:00* /Dirección: *las garzas 851, Quilicura</v>
      </c>
    </row>
    <row r="2805" spans="1:38" s="15" customFormat="1" ht="16.5" customHeight="1" x14ac:dyDescent="0.2">
      <c r="A2805" s="15">
        <f>ROW(A2804)</f>
        <v>2804</v>
      </c>
      <c r="B2805" s="15">
        <f>IF(J2805=J2804,B2804+1,1)</f>
        <v>2</v>
      </c>
      <c r="C2805" s="15" t="s">
        <v>517</v>
      </c>
      <c r="D2805" s="25" t="s">
        <v>122</v>
      </c>
      <c r="E2805" s="27" t="s">
        <v>4353</v>
      </c>
      <c r="F2805" s="27" t="s">
        <v>4354</v>
      </c>
      <c r="G2805" s="27" t="s">
        <v>41</v>
      </c>
      <c r="H2805" s="27"/>
      <c r="I2805" s="27" t="s">
        <v>3864</v>
      </c>
      <c r="J2805" s="28">
        <v>46141</v>
      </c>
      <c r="K2805" s="26">
        <v>0.33333333333333331</v>
      </c>
      <c r="L2805" s="26"/>
      <c r="M2805" s="27" t="s">
        <v>151</v>
      </c>
      <c r="N2805" s="25">
        <f>IFERROR(VLOOKUP(M2805,Data!$J$1:$K$58,2,0),"")</f>
        <v>56973887427</v>
      </c>
      <c r="O2805" s="27" t="s">
        <v>3703</v>
      </c>
      <c r="P2805" s="27"/>
      <c r="Q2805" s="27" t="s">
        <v>3866</v>
      </c>
      <c r="R2805" s="27"/>
      <c r="S2805" s="27"/>
      <c r="T2805" s="27"/>
      <c r="U2805" s="28"/>
      <c r="X2805" s="27"/>
      <c r="Y2805" s="27"/>
      <c r="Z2805" s="29"/>
      <c r="AA2805" s="29">
        <v>1.3888888888888888E-2</v>
      </c>
      <c r="AB2805" s="29">
        <v>0.41666666666666669</v>
      </c>
      <c r="AC2805" s="30">
        <v>46141</v>
      </c>
      <c r="AD2805" s="15" t="str">
        <f>IF(Tabla2[[#This Row],[HORA ENTREGA]]="DIRECTO","On time", IF(AA2805&lt;&gt;"",IF(Tabla2[[#This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05" s="15" t="str">
        <f>MID(Tabla2[[#This Row],[TIPO]],1,3)</f>
        <v xml:space="preserve">40 </v>
      </c>
      <c r="AF28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ARESTI CHILE WINE S.A. */ Cont: * FFAU3556676*/ HR Entrega: *08:00* /Dirección: *CONSOLIDADO: BELLAVISTA S/N, RIO CLARO; BOD. HACIENDA ARESTI</v>
      </c>
      <c r="AG2805" s="38" t="str">
        <f>IFERROR(HYPERLINK("https://wa.me/"&amp;Tabla2[[#This Row],[CONTACTO]]&amp;"?text="&amp;Tabla2[[#This Row],[Mensaje]],"Enviar mensaje"),"")</f>
        <v>Enviar mensaje</v>
      </c>
      <c r="AH2805" s="15" t="str">
        <f>CONCATENATE(A2805,F2805)</f>
        <v>2804FFAU3556676</v>
      </c>
      <c r="AI2805" s="15" t="str">
        <f>CONCATENATE("ENT-",A2805)</f>
        <v>ENT-2804</v>
      </c>
      <c r="AJ2805" s="15" t="str">
        <f>IF(Tabla2[[#This Row],[Op]]&lt;&gt;"","ENTREGA","")</f>
        <v>ENTREGA</v>
      </c>
      <c r="AK2805" s="40" t="str">
        <f>(Tabla2[[#This Row],[FECHA ENTREGA]]&amp;Tabla2[[#This Row],[HORA ENTREGA]])</f>
        <v>461410,333333333333333</v>
      </c>
      <c r="AL2805" s="34" t="str">
        <f>IFERROR(HYPERLINK("https://wa.me/"&amp;Tabla2[[#This Row],[CONTACTO]]&amp;"?text="&amp;Tabla2[[#This Row],[Mensaje]]),"")</f>
        <v>https://wa.me/56973887427?text=Hola!%0AServicio del día 29-04%0A *Cliente:* ARESTI CHILE WINE S.A. */ Cont: * FFAU3556676*/ HR Entrega: *08:00* /Dirección: *CONSOLIDADO: BELLAVISTA S/N, RIO CLARO; BOD. HACIENDA ARESTI</v>
      </c>
    </row>
    <row r="2806" spans="1:38" s="15" customFormat="1" ht="16.5" customHeight="1" x14ac:dyDescent="0.2">
      <c r="A2806" s="15">
        <f>ROW(A2805)</f>
        <v>2805</v>
      </c>
      <c r="B2806" s="15">
        <f>IF(J2806=J2805,B2805+1,1)</f>
        <v>3</v>
      </c>
      <c r="C2806" s="15" t="s">
        <v>517</v>
      </c>
      <c r="D2806" s="25" t="s">
        <v>122</v>
      </c>
      <c r="E2806" s="27" t="s">
        <v>4355</v>
      </c>
      <c r="F2806" s="27"/>
      <c r="G2806" s="27" t="s">
        <v>41</v>
      </c>
      <c r="H2806" s="27"/>
      <c r="I2806" s="27"/>
      <c r="J2806" s="28">
        <v>46141</v>
      </c>
      <c r="K2806" s="26">
        <v>0.41666666666666669</v>
      </c>
      <c r="L2806" s="26"/>
      <c r="M2806" s="27" t="s">
        <v>296</v>
      </c>
      <c r="N2806" s="25">
        <f>IFERROR(VLOOKUP(M2806,Data!$J$1:$K$58,2,0),"")</f>
        <v>56984994337</v>
      </c>
      <c r="O2806" s="27" t="s">
        <v>297</v>
      </c>
      <c r="P2806" s="27"/>
      <c r="Q2806" s="27" t="s">
        <v>3866</v>
      </c>
      <c r="R2806" s="27"/>
      <c r="S2806" s="27"/>
      <c r="T2806" s="27"/>
      <c r="U2806" s="28"/>
      <c r="X2806" s="27"/>
      <c r="Y2806" s="27"/>
      <c r="Z2806" s="29"/>
      <c r="AA2806" s="29">
        <v>0.37569444444444444</v>
      </c>
      <c r="AB2806" s="29">
        <v>0.5625</v>
      </c>
      <c r="AC2806" s="30">
        <v>46141</v>
      </c>
      <c r="AD2806" s="15" t="str">
        <f>IF(Tabla2[[#This Row],[HORA ENTREGA]]="DIRECTO","On time", IF(AA2806&lt;&gt;"",IF(Tabla2[[#This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06" s="15" t="str">
        <f>MID(Tabla2[[#This Row],[TIPO]],1,3)</f>
        <v xml:space="preserve">40 </v>
      </c>
      <c r="AF28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ARESTI CHILE WINE S.A. */ Cont: * */ HR Entrega: *10:00* /Dirección: *CONSOLIDADO: BELLAVISTA S/N, RIO CLARO; BOD. HACIENDA ARESTI</v>
      </c>
      <c r="AG2806" s="38" t="str">
        <f>IFERROR(HYPERLINK("https://wa.me/"&amp;Tabla2[[#This Row],[CONTACTO]]&amp;"?text="&amp;Tabla2[[#This Row],[Mensaje]],"Enviar mensaje"),"")</f>
        <v>Enviar mensaje</v>
      </c>
      <c r="AH2806" s="15" t="str">
        <f>CONCATENATE(A2806,F2806)</f>
        <v>2805</v>
      </c>
      <c r="AI2806" s="15" t="str">
        <f>CONCATENATE("ENT-",A2806)</f>
        <v>ENT-2805</v>
      </c>
      <c r="AJ2806" s="15" t="str">
        <f>IF(Tabla2[[#This Row],[Op]]&lt;&gt;"","ENTREGA","")</f>
        <v>ENTREGA</v>
      </c>
      <c r="AK2806" s="40" t="str">
        <f>(Tabla2[[#This Row],[FECHA ENTREGA]]&amp;Tabla2[[#This Row],[HORA ENTREGA]])</f>
        <v>461410,416666666666667</v>
      </c>
      <c r="AL2806" s="34" t="str">
        <f>IFERROR(HYPERLINK("https://wa.me/"&amp;Tabla2[[#This Row],[CONTACTO]]&amp;"?text="&amp;Tabla2[[#This Row],[Mensaje]]),"")</f>
        <v>https://wa.me/56984994337?text=Hola!%0AServicio del día 29-04%0A *Cliente:* ARESTI CHILE WINE S.A. */ Cont: * */ HR Entrega: *10:00* /Dirección: *CONSOLIDADO: BELLAVISTA S/N, RIO CLARO; BOD. HACIENDA ARESTI</v>
      </c>
    </row>
    <row r="2807" spans="1:38" s="15" customFormat="1" ht="16.5" customHeight="1" x14ac:dyDescent="0.2">
      <c r="A2807" s="15">
        <f>ROW(A2806)</f>
        <v>2806</v>
      </c>
      <c r="B2807" s="15">
        <f>IF(J2807=J2806,B2806+1,1)</f>
        <v>4</v>
      </c>
      <c r="C2807" s="15" t="s">
        <v>517</v>
      </c>
      <c r="D2807" s="25" t="s">
        <v>122</v>
      </c>
      <c r="E2807" s="27" t="s">
        <v>4356</v>
      </c>
      <c r="F2807" s="27"/>
      <c r="G2807" s="27" t="s">
        <v>41</v>
      </c>
      <c r="H2807" s="27"/>
      <c r="I2807" s="27"/>
      <c r="J2807" s="28">
        <v>46141</v>
      </c>
      <c r="K2807" s="26">
        <v>0.54166666666666663</v>
      </c>
      <c r="L2807" s="26"/>
      <c r="M2807" s="27" t="s">
        <v>319</v>
      </c>
      <c r="N2807" s="25">
        <f>IFERROR(VLOOKUP(M2807,Data!$J$1:$K$58,2,0),"")</f>
        <v>56948501048</v>
      </c>
      <c r="O2807" s="27" t="s">
        <v>4103</v>
      </c>
      <c r="P2807" s="27"/>
      <c r="Q2807" s="27" t="s">
        <v>3866</v>
      </c>
      <c r="R2807" s="27"/>
      <c r="S2807" s="27"/>
      <c r="T2807" s="27"/>
      <c r="U2807" s="28"/>
      <c r="X2807" s="27"/>
      <c r="Y2807" s="27"/>
      <c r="Z2807" s="29"/>
      <c r="AA2807" s="29">
        <v>0.45833333333333331</v>
      </c>
      <c r="AB2807" s="29">
        <v>0.56944444444444442</v>
      </c>
      <c r="AC2807" s="30">
        <v>46141</v>
      </c>
      <c r="AD2807" s="15" t="str">
        <f>IF(Tabla2[[#This Row],[HORA ENTREGA]]="DIRECTO","On time", IF(AA2807&lt;&gt;"",IF(Tabla2[[#This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07" s="15" t="str">
        <f>MID(Tabla2[[#This Row],[TIPO]],1,3)</f>
        <v xml:space="preserve">40 </v>
      </c>
      <c r="AF28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ARESTI CHILE WINE S.A. */ Cont: * */ HR Entrega: *13:00* /Dirección: *CONSOLIDADO: BELLAVISTA S/N, RIO CLARO; BOD. HACIENDA ARESTI</v>
      </c>
      <c r="AG2807" s="38" t="str">
        <f>IFERROR(HYPERLINK("https://wa.me/"&amp;Tabla2[[#This Row],[CONTACTO]]&amp;"?text="&amp;Tabla2[[#This Row],[Mensaje]],"Enviar mensaje"),"")</f>
        <v>Enviar mensaje</v>
      </c>
      <c r="AH2807" s="15" t="str">
        <f>CONCATENATE(A2807,F2807)</f>
        <v>2806</v>
      </c>
      <c r="AI2807" s="15" t="str">
        <f>CONCATENATE("ENT-",A2807)</f>
        <v>ENT-2806</v>
      </c>
      <c r="AJ2807" s="15" t="str">
        <f>IF(Tabla2[[#This Row],[Op]]&lt;&gt;"","ENTREGA","")</f>
        <v>ENTREGA</v>
      </c>
      <c r="AK2807" s="40" t="str">
        <f>(Tabla2[[#This Row],[FECHA ENTREGA]]&amp;Tabla2[[#This Row],[HORA ENTREGA]])</f>
        <v>461410,541666666666667</v>
      </c>
      <c r="AL2807" s="34" t="str">
        <f>IFERROR(HYPERLINK("https://wa.me/"&amp;Tabla2[[#This Row],[CONTACTO]]&amp;"?text="&amp;Tabla2[[#This Row],[Mensaje]]),"")</f>
        <v>https://wa.me/56948501048?text=Hola!%0AServicio del día 29-04%0A *Cliente:* ARESTI CHILE WINE S.A. */ Cont: * */ HR Entrega: *13:00* /Dirección: *CONSOLIDADO: BELLAVISTA S/N, RIO CLARO; BOD. HACIENDA ARESTI</v>
      </c>
    </row>
    <row r="2808" spans="1:38" s="15" customFormat="1" ht="16.5" customHeight="1" x14ac:dyDescent="0.2">
      <c r="A2808" s="15">
        <f>ROW(A2807)</f>
        <v>2807</v>
      </c>
      <c r="B2808" s="15">
        <f>IF(J2808=J2807,B2807+1,1)</f>
        <v>5</v>
      </c>
      <c r="C2808" s="15" t="s">
        <v>517</v>
      </c>
      <c r="D2808" s="25" t="s">
        <v>122</v>
      </c>
      <c r="E2808" s="27" t="s">
        <v>4357</v>
      </c>
      <c r="F2808" s="27" t="s">
        <v>4358</v>
      </c>
      <c r="G2808" s="27" t="s">
        <v>41</v>
      </c>
      <c r="H2808" s="27"/>
      <c r="I2808" s="27"/>
      <c r="J2808" s="28">
        <v>46141</v>
      </c>
      <c r="K2808" s="26">
        <v>0.625</v>
      </c>
      <c r="L2808" s="26"/>
      <c r="M2808" s="27" t="s">
        <v>688</v>
      </c>
      <c r="N2808" s="25">
        <f>IFERROR(VLOOKUP(M2808,Data!$J$1:$K$58,2,0),"")</f>
        <v>56950104102</v>
      </c>
      <c r="O2808" s="27" t="s">
        <v>181</v>
      </c>
      <c r="P2808" s="27"/>
      <c r="Q2808" s="27" t="s">
        <v>3866</v>
      </c>
      <c r="R2808" s="27"/>
      <c r="S2808" s="27"/>
      <c r="T2808" s="27"/>
      <c r="U2808" s="28"/>
      <c r="X2808" s="27"/>
      <c r="Y2808" s="27"/>
      <c r="Z2808" s="29"/>
      <c r="AA2808" s="29">
        <v>0.67500000000000004</v>
      </c>
      <c r="AB2808" s="29">
        <v>0.73263888888888884</v>
      </c>
      <c r="AC2808" s="30">
        <v>46141</v>
      </c>
      <c r="AD2808" s="15" t="str">
        <f>IF(Tabla2[[#This Row],[HORA ENTREGA]]="DIRECTO","On time", IF(AA2808&lt;&gt;"",IF(Tabla2[[#This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08" s="15" t="str">
        <f>MID(Tabla2[[#This Row],[TIPO]],1,3)</f>
        <v xml:space="preserve">40 </v>
      </c>
      <c r="AF28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ARESTI CHILE WINE S.A. */ Cont: * HPCU5072879*/ HR Entrega: *15:00* /Dirección: *CONSOLIDADO: BELLAVISTA S/N, RIO CLARO; BOD. HACIENDA ARESTI</v>
      </c>
      <c r="AG2808" s="38" t="str">
        <f>IFERROR(HYPERLINK("https://wa.me/"&amp;Tabla2[[#This Row],[CONTACTO]]&amp;"?text="&amp;Tabla2[[#This Row],[Mensaje]],"Enviar mensaje"),"")</f>
        <v>Enviar mensaje</v>
      </c>
      <c r="AH2808" s="15" t="str">
        <f>CONCATENATE(A2808,F2808)</f>
        <v>2807HPCU5072879</v>
      </c>
      <c r="AI2808" s="15" t="str">
        <f>CONCATENATE("ENT-",A2808)</f>
        <v>ENT-2807</v>
      </c>
      <c r="AJ2808" s="15" t="str">
        <f>IF(Tabla2[[#This Row],[Op]]&lt;&gt;"","ENTREGA","")</f>
        <v>ENTREGA</v>
      </c>
      <c r="AK2808" s="40" t="str">
        <f>(Tabla2[[#This Row],[FECHA ENTREGA]]&amp;Tabla2[[#This Row],[HORA ENTREGA]])</f>
        <v>461410,625</v>
      </c>
      <c r="AL2808" s="34" t="str">
        <f>IFERROR(HYPERLINK("https://wa.me/"&amp;Tabla2[[#This Row],[CONTACTO]]&amp;"?text="&amp;Tabla2[[#This Row],[Mensaje]]),"")</f>
        <v>https://wa.me/56950104102?text=Hola!%0AServicio del día 29-04%0A *Cliente:* ARESTI CHILE WINE S.A. */ Cont: * HPCU5072879*/ HR Entrega: *15:00* /Dirección: *CONSOLIDADO: BELLAVISTA S/N, RIO CLARO; BOD. HACIENDA ARESTI</v>
      </c>
    </row>
    <row r="2809" spans="1:38" s="15" customFormat="1" ht="16.5" customHeight="1" x14ac:dyDescent="0.2">
      <c r="A2809" s="15">
        <f>ROW(A2808)</f>
        <v>2808</v>
      </c>
      <c r="B2809" s="15">
        <f>IF(J2809=J2808,B2808+1,1)</f>
        <v>6</v>
      </c>
      <c r="C2809" s="15" t="s">
        <v>263</v>
      </c>
      <c r="D2809" s="25" t="s">
        <v>39</v>
      </c>
      <c r="E2809" s="27">
        <v>1290803</v>
      </c>
      <c r="F2809" s="27" t="s">
        <v>4359</v>
      </c>
      <c r="G2809" s="27" t="s">
        <v>41</v>
      </c>
      <c r="H2809" s="27">
        <v>20097</v>
      </c>
      <c r="I2809" s="27" t="s">
        <v>42</v>
      </c>
      <c r="J2809" s="28">
        <v>46141</v>
      </c>
      <c r="K2809" s="26">
        <v>0.35416666666666669</v>
      </c>
      <c r="L2809" s="26"/>
      <c r="M2809" s="27" t="s">
        <v>86</v>
      </c>
      <c r="N2809" s="25">
        <f>IFERROR(VLOOKUP(M2809,Data!$J$1:$K$58,2,0),"")</f>
        <v>56956654384</v>
      </c>
      <c r="O2809" s="27" t="s">
        <v>87</v>
      </c>
      <c r="P2809" s="27"/>
      <c r="Q2809" s="27" t="s">
        <v>1920</v>
      </c>
      <c r="R2809" s="27" t="s">
        <v>2813</v>
      </c>
      <c r="S2809" s="27"/>
      <c r="T2809" s="27"/>
      <c r="U2809" s="28"/>
      <c r="X2809" s="27"/>
      <c r="Y2809" s="27"/>
      <c r="Z2809" s="29"/>
      <c r="AA2809" s="29">
        <v>0.37013888888888891</v>
      </c>
      <c r="AB2809" s="29">
        <v>0.53125</v>
      </c>
      <c r="AC2809" s="30">
        <v>46141</v>
      </c>
      <c r="AD2809" s="15" t="str">
        <f>IF(Tabla2[[#This Row],[HORA ENTREGA]]="DIRECTO","On time", IF(AA2809&lt;&gt;"",IF(Tabla2[[#This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09" s="15" t="str">
        <f>MID(Tabla2[[#This Row],[TIPO]],1,3)</f>
        <v xml:space="preserve">40 </v>
      </c>
      <c r="AF28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29-04%0A *Cliente:* BARCEL CHILE S.A. */ Cont: * HAMU3368109*/ HR Entrega: *08:30* /Dirección: *bodega Agunsa, dirección La montaña 1550, Quilicura </v>
      </c>
      <c r="AG2809" s="38" t="str">
        <f>IFERROR(HYPERLINK("https://wa.me/"&amp;Tabla2[[#This Row],[CONTACTO]]&amp;"?text="&amp;Tabla2[[#This Row],[Mensaje]],"Enviar mensaje"),"")</f>
        <v>Enviar mensaje</v>
      </c>
      <c r="AH2809" s="15" t="str">
        <f>CONCATENATE(A2809,F2809)</f>
        <v>2808HAMU3368109</v>
      </c>
      <c r="AI2809" s="15" t="str">
        <f>CONCATENATE("ENT-",A2809)</f>
        <v>ENT-2808</v>
      </c>
      <c r="AJ2809" s="15" t="str">
        <f>IF(Tabla2[[#This Row],[Op]]&lt;&gt;"","ENTREGA","")</f>
        <v>ENTREGA</v>
      </c>
      <c r="AK2809" s="40" t="str">
        <f>(Tabla2[[#This Row],[FECHA ENTREGA]]&amp;Tabla2[[#This Row],[HORA ENTREGA]])</f>
        <v>461410,354166666666667</v>
      </c>
      <c r="AL2809" s="34" t="str">
        <f>IFERROR(HYPERLINK("https://wa.me/"&amp;Tabla2[[#This Row],[CONTACTO]]&amp;"?text="&amp;Tabla2[[#This Row],[Mensaje]]),"")</f>
        <v xml:space="preserve">https://wa.me/56956654384?text=Hola!%0AServicio del día 29-04%0A *Cliente:* BARCEL CHILE S.A. */ Cont: * HAMU3368109*/ HR Entrega: *08:30* /Dirección: *bodega Agunsa, dirección La montaña 1550, Quilicura </v>
      </c>
    </row>
    <row r="2810" spans="1:38" s="15" customFormat="1" ht="16.5" customHeight="1" x14ac:dyDescent="0.2">
      <c r="A2810" s="15">
        <f>ROW(A2809)</f>
        <v>2809</v>
      </c>
      <c r="B2810" s="15">
        <f>IF(J2810=J2809,B2809+1,1)</f>
        <v>7</v>
      </c>
      <c r="C2810" s="15" t="s">
        <v>263</v>
      </c>
      <c r="D2810" s="25" t="s">
        <v>39</v>
      </c>
      <c r="E2810" s="27">
        <v>1290803</v>
      </c>
      <c r="F2810" s="27" t="s">
        <v>4360</v>
      </c>
      <c r="G2810" s="27" t="s">
        <v>41</v>
      </c>
      <c r="H2810" s="27">
        <v>20097</v>
      </c>
      <c r="I2810" s="27" t="s">
        <v>4361</v>
      </c>
      <c r="J2810" s="28">
        <v>46141</v>
      </c>
      <c r="K2810" s="26">
        <v>0.35416666666666669</v>
      </c>
      <c r="L2810" s="26"/>
      <c r="M2810" s="27" t="s">
        <v>161</v>
      </c>
      <c r="N2810" s="25">
        <f>IFERROR(VLOOKUP(M2810,Data!$J$1:$K$58,2,0),"")</f>
        <v>56966749408</v>
      </c>
      <c r="O2810" s="27" t="s">
        <v>3653</v>
      </c>
      <c r="P2810" s="27"/>
      <c r="Q2810" s="27" t="s">
        <v>1920</v>
      </c>
      <c r="R2810" s="27" t="s">
        <v>2813</v>
      </c>
      <c r="S2810" s="27"/>
      <c r="T2810" s="27"/>
      <c r="U2810" s="28"/>
      <c r="X2810" s="27"/>
      <c r="Y2810" s="27"/>
      <c r="Z2810" s="29"/>
      <c r="AA2810" s="29">
        <v>0.46180555555555558</v>
      </c>
      <c r="AB2810" s="29">
        <v>0.70138888888888884</v>
      </c>
      <c r="AC2810" s="30">
        <v>46141</v>
      </c>
      <c r="AD2810" s="15" t="str">
        <f>IF(Tabla2[[#This Row],[HORA ENTREGA]]="DIRECTO","On time", IF(AA2810&lt;&gt;"",IF(Tabla2[[#This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0" s="15" t="str">
        <f>MID(Tabla2[[#This Row],[TIPO]],1,3)</f>
        <v xml:space="preserve">40 </v>
      </c>
      <c r="AF28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29-04%0A *Cliente:* BARCEL CHILE S.A. */ Cont: * HAMU4318191*/ HR Entrega: *08:30* /Dirección: *bodega Agunsa, dirección La montaña 1550, Quilicura </v>
      </c>
      <c r="AG2810" s="38" t="str">
        <f>IFERROR(HYPERLINK("https://wa.me/"&amp;Tabla2[[#This Row],[CONTACTO]]&amp;"?text="&amp;Tabla2[[#This Row],[Mensaje]],"Enviar mensaje"),"")</f>
        <v>Enviar mensaje</v>
      </c>
      <c r="AH2810" s="15" t="str">
        <f>CONCATENATE(A2810,F2810)</f>
        <v>2809HAMU4318191</v>
      </c>
      <c r="AI2810" s="15" t="str">
        <f>CONCATENATE("ENT-",A2810)</f>
        <v>ENT-2809</v>
      </c>
      <c r="AJ2810" s="15" t="str">
        <f>IF(Tabla2[[#This Row],[Op]]&lt;&gt;"","ENTREGA","")</f>
        <v>ENTREGA</v>
      </c>
      <c r="AK2810" s="40" t="str">
        <f>(Tabla2[[#This Row],[FECHA ENTREGA]]&amp;Tabla2[[#This Row],[HORA ENTREGA]])</f>
        <v>461410,354166666666667</v>
      </c>
      <c r="AL2810" s="34" t="str">
        <f>IFERROR(HYPERLINK("https://wa.me/"&amp;Tabla2[[#This Row],[CONTACTO]]&amp;"?text="&amp;Tabla2[[#This Row],[Mensaje]]),"")</f>
        <v xml:space="preserve">https://wa.me/56966749408?text=Hola!%0AServicio del día 29-04%0A *Cliente:* BARCEL CHILE S.A. */ Cont: * HAMU4318191*/ HR Entrega: *08:30* /Dirección: *bodega Agunsa, dirección La montaña 1550, Quilicura </v>
      </c>
    </row>
    <row r="2811" spans="1:38" s="15" customFormat="1" ht="16.5" customHeight="1" x14ac:dyDescent="0.2">
      <c r="A2811" s="15">
        <f>ROW(A2810)</f>
        <v>2810</v>
      </c>
      <c r="B2811" s="15">
        <f>IF(J2811=J2810,B2810+1,1)</f>
        <v>8</v>
      </c>
      <c r="C2811" s="15" t="s">
        <v>263</v>
      </c>
      <c r="D2811" s="25" t="s">
        <v>39</v>
      </c>
      <c r="E2811" s="27">
        <v>1290803</v>
      </c>
      <c r="F2811" s="27" t="s">
        <v>4362</v>
      </c>
      <c r="G2811" s="27" t="s">
        <v>41</v>
      </c>
      <c r="H2811" s="27">
        <v>20097</v>
      </c>
      <c r="I2811" s="27" t="s">
        <v>4361</v>
      </c>
      <c r="J2811" s="28">
        <v>46141</v>
      </c>
      <c r="K2811" s="26">
        <v>0.39583333333333331</v>
      </c>
      <c r="L2811" s="26"/>
      <c r="M2811" s="27" t="s">
        <v>158</v>
      </c>
      <c r="N2811" s="25">
        <f>IFERROR(VLOOKUP(M2811,Data!$J$1:$K$58,2,0),"")</f>
        <v>56931745801</v>
      </c>
      <c r="O2811" s="27" t="s">
        <v>370</v>
      </c>
      <c r="P2811" s="27"/>
      <c r="Q2811" s="27" t="s">
        <v>1920</v>
      </c>
      <c r="R2811" s="27" t="s">
        <v>2813</v>
      </c>
      <c r="S2811" s="27"/>
      <c r="T2811" s="27"/>
      <c r="U2811" s="28"/>
      <c r="X2811" s="27"/>
      <c r="Y2811" s="27"/>
      <c r="Z2811" s="29"/>
      <c r="AA2811" s="29">
        <v>0.30555555555555558</v>
      </c>
      <c r="AB2811" s="29">
        <v>0.45833333333333331</v>
      </c>
      <c r="AC2811" s="30">
        <v>46141</v>
      </c>
      <c r="AD2811" s="15" t="str">
        <f>IF(Tabla2[[#This Row],[HORA ENTREGA]]="DIRECTO","On time", IF(AA2811&lt;&gt;"",IF(Tabla2[[#This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11" s="15" t="str">
        <f>MID(Tabla2[[#This Row],[TIPO]],1,3)</f>
        <v xml:space="preserve">40 </v>
      </c>
      <c r="AF28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29-04%0A *Cliente:* BARCEL CHILE S.A. */ Cont: * HAMU1492091*/ HR Entrega: *09:30* /Dirección: *bodega Agunsa, dirección La montaña 1550, Quilicura </v>
      </c>
      <c r="AG2811" s="38" t="str">
        <f>IFERROR(HYPERLINK("https://wa.me/"&amp;Tabla2[[#This Row],[CONTACTO]]&amp;"?text="&amp;Tabla2[[#This Row],[Mensaje]],"Enviar mensaje"),"")</f>
        <v>Enviar mensaje</v>
      </c>
      <c r="AH2811" s="15" t="str">
        <f>CONCATENATE(A2811,F2811)</f>
        <v>2810HAMU1492091</v>
      </c>
      <c r="AI2811" s="15" t="str">
        <f>CONCATENATE("ENT-",A2811)</f>
        <v>ENT-2810</v>
      </c>
      <c r="AJ2811" s="15" t="str">
        <f>IF(Tabla2[[#This Row],[Op]]&lt;&gt;"","ENTREGA","")</f>
        <v>ENTREGA</v>
      </c>
      <c r="AK2811" s="40" t="str">
        <f>(Tabla2[[#This Row],[FECHA ENTREGA]]&amp;Tabla2[[#This Row],[HORA ENTREGA]])</f>
        <v>461410,395833333333333</v>
      </c>
      <c r="AL2811" s="34" t="str">
        <f>IFERROR(HYPERLINK("https://wa.me/"&amp;Tabla2[[#This Row],[CONTACTO]]&amp;"?text="&amp;Tabla2[[#This Row],[Mensaje]]),"")</f>
        <v xml:space="preserve">https://wa.me/56931745801?text=Hola!%0AServicio del día 29-04%0A *Cliente:* BARCEL CHILE S.A. */ Cont: * HAMU1492091*/ HR Entrega: *09:30* /Dirección: *bodega Agunsa, dirección La montaña 1550, Quilicura </v>
      </c>
    </row>
    <row r="2812" spans="1:38" s="15" customFormat="1" ht="16.5" customHeight="1" x14ac:dyDescent="0.2">
      <c r="A2812" s="15">
        <f>ROW(A2811)</f>
        <v>2811</v>
      </c>
      <c r="B2812" s="15">
        <f>IF(J2812=J2811,B2811+1,1)</f>
        <v>9</v>
      </c>
      <c r="C2812" s="15" t="s">
        <v>263</v>
      </c>
      <c r="D2812" s="25" t="s">
        <v>39</v>
      </c>
      <c r="E2812" s="27">
        <v>1290803</v>
      </c>
      <c r="F2812" s="27" t="s">
        <v>4363</v>
      </c>
      <c r="G2812" s="27" t="s">
        <v>41</v>
      </c>
      <c r="H2812" s="27">
        <v>20097</v>
      </c>
      <c r="I2812" s="27" t="s">
        <v>42</v>
      </c>
      <c r="J2812" s="28">
        <v>46141</v>
      </c>
      <c r="K2812" s="26">
        <v>0.4375</v>
      </c>
      <c r="L2812" s="26"/>
      <c r="M2812" s="27" t="s">
        <v>953</v>
      </c>
      <c r="N2812" s="25">
        <f>IFERROR(VLOOKUP(M2812,Data!$J$1:$K$58,2,0),"")</f>
        <v>56967128754</v>
      </c>
      <c r="O2812" s="27" t="s">
        <v>145</v>
      </c>
      <c r="P2812" s="27"/>
      <c r="Q2812" s="27" t="s">
        <v>1920</v>
      </c>
      <c r="R2812" s="27" t="s">
        <v>2813</v>
      </c>
      <c r="S2812" s="27"/>
      <c r="T2812" s="27"/>
      <c r="U2812" s="28"/>
      <c r="X2812" s="27"/>
      <c r="Y2812" s="27"/>
      <c r="Z2812" s="29"/>
      <c r="AA2812" s="29">
        <v>0.41319444444444442</v>
      </c>
      <c r="AB2812" s="29">
        <v>0.56597222222222221</v>
      </c>
      <c r="AC2812" s="30">
        <v>46141</v>
      </c>
      <c r="AD2812" s="15" t="str">
        <f>IF(Tabla2[[#This Row],[HORA ENTREGA]]="DIRECTO","On time", IF(AA2812&lt;&gt;"",IF(Tabla2[[#This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12" s="15" t="str">
        <f>MID(Tabla2[[#This Row],[TIPO]],1,3)</f>
        <v xml:space="preserve">40 </v>
      </c>
      <c r="AF28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29-04%0A *Cliente:* BARCEL CHILE S.A. */ Cont: * HAMU4097151*/ HR Entrega: *10:30* /Dirección: *bodega Agunsa, dirección La montaña 1550, Quilicura </v>
      </c>
      <c r="AG2812" s="38" t="str">
        <f>IFERROR(HYPERLINK("https://wa.me/"&amp;Tabla2[[#This Row],[CONTACTO]]&amp;"?text="&amp;Tabla2[[#This Row],[Mensaje]],"Enviar mensaje"),"")</f>
        <v>Enviar mensaje</v>
      </c>
      <c r="AH2812" s="15" t="str">
        <f>CONCATENATE(A2812,F2812)</f>
        <v>2811HAMU4097151</v>
      </c>
      <c r="AI2812" s="15" t="str">
        <f>CONCATENATE("ENT-",A2812)</f>
        <v>ENT-2811</v>
      </c>
      <c r="AJ2812" s="15" t="str">
        <f>IF(Tabla2[[#This Row],[Op]]&lt;&gt;"","ENTREGA","")</f>
        <v>ENTREGA</v>
      </c>
      <c r="AK2812" s="40" t="str">
        <f>(Tabla2[[#This Row],[FECHA ENTREGA]]&amp;Tabla2[[#This Row],[HORA ENTREGA]])</f>
        <v>461410,4375</v>
      </c>
      <c r="AL2812" s="34" t="str">
        <f>IFERROR(HYPERLINK("https://wa.me/"&amp;Tabla2[[#This Row],[CONTACTO]]&amp;"?text="&amp;Tabla2[[#This Row],[Mensaje]]),"")</f>
        <v xml:space="preserve">https://wa.me/56967128754?text=Hola!%0AServicio del día 29-04%0A *Cliente:* BARCEL CHILE S.A. */ Cont: * HAMU4097151*/ HR Entrega: *10:30* /Dirección: *bodega Agunsa, dirección La montaña 1550, Quilicura </v>
      </c>
    </row>
    <row r="2813" spans="1:38" s="15" customFormat="1" ht="16.5" customHeight="1" x14ac:dyDescent="0.2">
      <c r="A2813" s="15">
        <f>ROW(A2812)</f>
        <v>2812</v>
      </c>
      <c r="B2813" s="15">
        <f>IF(J2813=J2812,B2812+1,1)</f>
        <v>10</v>
      </c>
      <c r="C2813" s="15" t="s">
        <v>263</v>
      </c>
      <c r="D2813" s="25" t="s">
        <v>39</v>
      </c>
      <c r="E2813" s="27">
        <v>1290803</v>
      </c>
      <c r="F2813" s="27" t="s">
        <v>4364</v>
      </c>
      <c r="G2813" s="27" t="s">
        <v>41</v>
      </c>
      <c r="H2813" s="27">
        <v>20097</v>
      </c>
      <c r="I2813" s="27" t="s">
        <v>42</v>
      </c>
      <c r="J2813" s="28">
        <v>46141</v>
      </c>
      <c r="K2813" s="26">
        <v>0.47916666666666669</v>
      </c>
      <c r="L2813" s="26"/>
      <c r="M2813" s="27" t="s">
        <v>308</v>
      </c>
      <c r="N2813" s="25">
        <f>IFERROR(VLOOKUP(M2813,Data!$J$1:$K$58,2,0),"")</f>
        <v>56966631737</v>
      </c>
      <c r="O2813" s="27" t="s">
        <v>309</v>
      </c>
      <c r="P2813" s="27"/>
      <c r="Q2813" s="27" t="s">
        <v>1920</v>
      </c>
      <c r="R2813" s="27" t="s">
        <v>2813</v>
      </c>
      <c r="S2813" s="27"/>
      <c r="T2813" s="27"/>
      <c r="U2813" s="28"/>
      <c r="X2813" s="27"/>
      <c r="Y2813" s="27"/>
      <c r="Z2813" s="29"/>
      <c r="AA2813" s="29">
        <v>0.50347222222222221</v>
      </c>
      <c r="AB2813" s="29">
        <v>0.62152777777777779</v>
      </c>
      <c r="AC2813" s="30">
        <v>46141</v>
      </c>
      <c r="AD2813" s="15" t="str">
        <f>IF(Tabla2[[#This Row],[HORA ENTREGA]]="DIRECTO","On time", IF(AA2813&lt;&gt;"",IF(Tabla2[[#This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3" s="15" t="str">
        <f>MID(Tabla2[[#This Row],[TIPO]],1,3)</f>
        <v xml:space="preserve">40 </v>
      </c>
      <c r="AF28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29-04%0A *Cliente:* BARCEL CHILE S.A. */ Cont: * HAMU1358415*/ HR Entrega: *11:30* /Dirección: *bodega Agunsa, dirección La montaña 1550, Quilicura </v>
      </c>
      <c r="AG2813" s="38" t="str">
        <f>IFERROR(HYPERLINK("https://wa.me/"&amp;Tabla2[[#This Row],[CONTACTO]]&amp;"?text="&amp;Tabla2[[#This Row],[Mensaje]],"Enviar mensaje"),"")</f>
        <v>Enviar mensaje</v>
      </c>
      <c r="AH2813" s="15" t="str">
        <f>CONCATENATE(A2813,F2813)</f>
        <v>2812HAMU1358415</v>
      </c>
      <c r="AI2813" s="15" t="str">
        <f>CONCATENATE("ENT-",A2813)</f>
        <v>ENT-2812</v>
      </c>
      <c r="AJ2813" s="15" t="str">
        <f>IF(Tabla2[[#This Row],[Op]]&lt;&gt;"","ENTREGA","")</f>
        <v>ENTREGA</v>
      </c>
      <c r="AK2813" s="40" t="str">
        <f>(Tabla2[[#This Row],[FECHA ENTREGA]]&amp;Tabla2[[#This Row],[HORA ENTREGA]])</f>
        <v>461410,479166666666667</v>
      </c>
      <c r="AL2813" s="34" t="str">
        <f>IFERROR(HYPERLINK("https://wa.me/"&amp;Tabla2[[#This Row],[CONTACTO]]&amp;"?text="&amp;Tabla2[[#This Row],[Mensaje]]),"")</f>
        <v xml:space="preserve">https://wa.me/56966631737?text=Hola!%0AServicio del día 29-04%0A *Cliente:* BARCEL CHILE S.A. */ Cont: * HAMU1358415*/ HR Entrega: *11:30* /Dirección: *bodega Agunsa, dirección La montaña 1550, Quilicura </v>
      </c>
    </row>
    <row r="2814" spans="1:38" s="15" customFormat="1" ht="16.5" customHeight="1" x14ac:dyDescent="0.2">
      <c r="A2814" s="15">
        <f>ROW(A2813)</f>
        <v>2813</v>
      </c>
      <c r="B2814" s="15">
        <f>IF(J2814=J2813,B2813+1,1)</f>
        <v>11</v>
      </c>
      <c r="C2814" s="15" t="s">
        <v>263</v>
      </c>
      <c r="D2814" s="25" t="s">
        <v>39</v>
      </c>
      <c r="E2814" s="27">
        <v>1290499</v>
      </c>
      <c r="F2814" s="27" t="s">
        <v>4365</v>
      </c>
      <c r="G2814" s="27" t="s">
        <v>41</v>
      </c>
      <c r="H2814" s="27">
        <v>14100</v>
      </c>
      <c r="I2814" s="27" t="s">
        <v>4366</v>
      </c>
      <c r="J2814" s="28">
        <v>46141</v>
      </c>
      <c r="K2814" s="26">
        <v>0.5</v>
      </c>
      <c r="L2814" s="26"/>
      <c r="M2814" s="27" t="s">
        <v>241</v>
      </c>
      <c r="N2814" s="25">
        <f>IFERROR(VLOOKUP(M2814,Data!$J$1:$K$58,2,0),"")</f>
        <v>56984880436</v>
      </c>
      <c r="O2814" s="27" t="s">
        <v>242</v>
      </c>
      <c r="P2814" s="27"/>
      <c r="Q2814" s="27" t="s">
        <v>3119</v>
      </c>
      <c r="R2814" s="27" t="s">
        <v>2813</v>
      </c>
      <c r="S2814" s="27"/>
      <c r="T2814" s="27"/>
      <c r="U2814" s="28"/>
      <c r="X2814" s="27"/>
      <c r="Y2814" s="27"/>
      <c r="Z2814" s="29"/>
      <c r="AA2814" s="29">
        <v>0.59236111111111112</v>
      </c>
      <c r="AB2814" s="29">
        <v>0.73055555555555551</v>
      </c>
      <c r="AC2814" s="30">
        <v>46141</v>
      </c>
      <c r="AD2814" s="15" t="str">
        <f>IF(Tabla2[[#This Row],[HORA ENTREGA]]="DIRECTO","On time", IF(AA2814&lt;&gt;"",IF(Tabla2[[#This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4" s="15" t="str">
        <f>MID(Tabla2[[#This Row],[TIPO]],1,3)</f>
        <v xml:space="preserve">40 </v>
      </c>
      <c r="AF28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BARCEL CHILE S.A. */ Cont: * HAMU4432774*/ HR Entrega: *12:00* /Dirección: *BODEGA AGUNSA, AVENIDA LA MONTAÑA 1550  (INGRESO PORTERIA A)</v>
      </c>
      <c r="AG2814" s="38" t="str">
        <f>IFERROR(HYPERLINK("https://wa.me/"&amp;Tabla2[[#This Row],[CONTACTO]]&amp;"?text="&amp;Tabla2[[#This Row],[Mensaje]],"Enviar mensaje"),"")</f>
        <v>Enviar mensaje</v>
      </c>
      <c r="AH2814" s="15" t="str">
        <f>CONCATENATE(A2814,F2814)</f>
        <v>2813HAMU4432774</v>
      </c>
      <c r="AI2814" s="15" t="str">
        <f>CONCATENATE("ENT-",A2814)</f>
        <v>ENT-2813</v>
      </c>
      <c r="AJ2814" s="15" t="str">
        <f>IF(Tabla2[[#This Row],[Op]]&lt;&gt;"","ENTREGA","")</f>
        <v>ENTREGA</v>
      </c>
      <c r="AK2814" s="40" t="str">
        <f>(Tabla2[[#This Row],[FECHA ENTREGA]]&amp;Tabla2[[#This Row],[HORA ENTREGA]])</f>
        <v>461410,5</v>
      </c>
      <c r="AL2814" s="34" t="str">
        <f>IFERROR(HYPERLINK("https://wa.me/"&amp;Tabla2[[#This Row],[CONTACTO]]&amp;"?text="&amp;Tabla2[[#This Row],[Mensaje]]),"")</f>
        <v>https://wa.me/56984880436?text=Hola!%0AServicio del día 29-04%0A *Cliente:* BARCEL CHILE S.A. */ Cont: * HAMU4432774*/ HR Entrega: *12:00* /Dirección: *BODEGA AGUNSA, AVENIDA LA MONTAÑA 1550  (INGRESO PORTERIA A)</v>
      </c>
    </row>
    <row r="2815" spans="1:38" s="15" customFormat="1" ht="16.5" customHeight="1" x14ac:dyDescent="0.2">
      <c r="A2815" s="15">
        <f>ROW(A2814)</f>
        <v>2814</v>
      </c>
      <c r="B2815" s="15">
        <f>IF(J2815=J2814,B2814+1,1)</f>
        <v>12</v>
      </c>
      <c r="C2815" s="15" t="s">
        <v>94</v>
      </c>
      <c r="D2815" s="25" t="s">
        <v>39</v>
      </c>
      <c r="E2815" s="27" t="s">
        <v>4204</v>
      </c>
      <c r="F2815" s="27" t="s">
        <v>456</v>
      </c>
      <c r="G2815" s="27" t="s">
        <v>456</v>
      </c>
      <c r="H2815" s="27"/>
      <c r="I2815" s="27" t="s">
        <v>42</v>
      </c>
      <c r="J2815" s="28">
        <v>46141</v>
      </c>
      <c r="K2815" s="26">
        <v>0.33333333333333331</v>
      </c>
      <c r="L2815" s="26"/>
      <c r="M2815" s="27" t="s">
        <v>211</v>
      </c>
      <c r="N2815" s="25">
        <f>IFERROR(VLOOKUP(M2815,Data!$J$1:$K$58,2,0),"")</f>
        <v>56961282379</v>
      </c>
      <c r="O2815" s="27" t="s">
        <v>212</v>
      </c>
      <c r="P2815" s="27"/>
      <c r="Q2815" s="27" t="s">
        <v>3201</v>
      </c>
      <c r="R2815" s="27"/>
      <c r="S2815" s="27"/>
      <c r="T2815" s="27"/>
      <c r="U2815" s="28"/>
      <c r="X2815" s="27"/>
      <c r="Y2815" s="27"/>
      <c r="Z2815" s="29"/>
      <c r="AA2815" s="29">
        <v>0.51875000000000004</v>
      </c>
      <c r="AB2815" s="29">
        <v>0.55902777777777779</v>
      </c>
      <c r="AC2815" s="30">
        <v>46141</v>
      </c>
      <c r="AD2815" s="15" t="str">
        <f>IF(Tabla2[[#This Row],[HORA ENTREGA]]="DIRECTO","On time", IF(AA2815&lt;&gt;"",IF(Tabla2[[#This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5" s="15" t="str">
        <f>MID(Tabla2[[#This Row],[TIPO]],1,3)</f>
        <v>RAM</v>
      </c>
      <c r="AF28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COMERCIAL E INDUSTRIAL PLASTICOS HOFFENS S.A. */ Cont: * RAMPLA*/ HR Entrega: *08:00* /Dirección: *CAMINO LONQUEN 10707 MAIPÚ</v>
      </c>
      <c r="AG2815" s="38" t="str">
        <f>IFERROR(HYPERLINK("https://wa.me/"&amp;Tabla2[[#This Row],[CONTACTO]]&amp;"?text="&amp;Tabla2[[#This Row],[Mensaje]],"Enviar mensaje"),"")</f>
        <v>Enviar mensaje</v>
      </c>
      <c r="AH2815" s="15" t="str">
        <f>CONCATENATE(A2815,F2815)</f>
        <v>2814RAMPLA</v>
      </c>
      <c r="AI2815" s="15" t="str">
        <f>CONCATENATE("ENT-",A2815)</f>
        <v>ENT-2814</v>
      </c>
      <c r="AJ2815" s="15" t="str">
        <f>IF(Tabla2[[#This Row],[Op]]&lt;&gt;"","ENTREGA","")</f>
        <v>ENTREGA</v>
      </c>
      <c r="AK2815" s="40" t="str">
        <f>(Tabla2[[#This Row],[FECHA ENTREGA]]&amp;Tabla2[[#This Row],[HORA ENTREGA]])</f>
        <v>461410,333333333333333</v>
      </c>
      <c r="AL2815" s="34" t="str">
        <f>IFERROR(HYPERLINK("https://wa.me/"&amp;Tabla2[[#This Row],[CONTACTO]]&amp;"?text="&amp;Tabla2[[#This Row],[Mensaje]]),"")</f>
        <v>https://wa.me/56961282379?text=Hola!%0AServicio del día 29-04%0A *Cliente:* COMERCIAL E INDUSTRIAL PLASTICOS HOFFENS S.A. */ Cont: * RAMPLA*/ HR Entrega: *08:00* /Dirección: *CAMINO LONQUEN 10707 MAIPÚ</v>
      </c>
    </row>
    <row r="2816" spans="1:38" s="15" customFormat="1" ht="16.5" customHeight="1" x14ac:dyDescent="0.2">
      <c r="A2816" s="15">
        <f>ROW(A2815)</f>
        <v>2815</v>
      </c>
      <c r="B2816" s="15">
        <f>IF(J2816=J2815,B2815+1,1)</f>
        <v>13</v>
      </c>
      <c r="C2816" s="15" t="s">
        <v>94</v>
      </c>
      <c r="D2816" s="25" t="s">
        <v>39</v>
      </c>
      <c r="E2816" s="27" t="s">
        <v>4204</v>
      </c>
      <c r="F2816" s="27" t="s">
        <v>456</v>
      </c>
      <c r="G2816" s="27" t="s">
        <v>456</v>
      </c>
      <c r="H2816" s="27"/>
      <c r="I2816" s="27" t="s">
        <v>42</v>
      </c>
      <c r="J2816" s="28">
        <v>46141</v>
      </c>
      <c r="K2816" s="26">
        <v>0.33333333333333331</v>
      </c>
      <c r="L2816" s="26" t="s">
        <v>1408</v>
      </c>
      <c r="M2816" s="27" t="s">
        <v>570</v>
      </c>
      <c r="N2816" s="25">
        <f>IFERROR(VLOOKUP(M2816,Data!$J$1:$K$58,2,0),"")</f>
        <v>56973887322</v>
      </c>
      <c r="O2816" s="27" t="s">
        <v>738</v>
      </c>
      <c r="P2816" s="27"/>
      <c r="Q2816" s="27" t="s">
        <v>3201</v>
      </c>
      <c r="R2816" s="27"/>
      <c r="S2816" s="27"/>
      <c r="T2816" s="27"/>
      <c r="U2816" s="28"/>
      <c r="X2816" s="27"/>
      <c r="Y2816" s="27"/>
      <c r="Z2816" s="29"/>
      <c r="AA2816" s="29">
        <v>0.6645833333333333</v>
      </c>
      <c r="AB2816" s="29">
        <v>0.63680555555555551</v>
      </c>
      <c r="AC2816" s="30">
        <v>46141</v>
      </c>
      <c r="AD2816" s="15" t="str">
        <f>IF(Tabla2[[#This Row],[HORA ENTREGA]]="DIRECTO","On time", IF(AA2816&lt;&gt;"",IF(Tabla2[[#This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6" s="15" t="str">
        <f>MID(Tabla2[[#This Row],[TIPO]],1,3)</f>
        <v>RAM</v>
      </c>
      <c r="AF28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COMERCIAL E INDUSTRIAL PLASTICOS HOFFENS S.A. */ Cont: * RAMPLA*/ HR Entrega: *08:00* /Dirección: *CAMINO LONQUEN 10707 MAIPÚ</v>
      </c>
      <c r="AG2816" s="38" t="str">
        <f>IFERROR(HYPERLINK("https://wa.me/"&amp;Tabla2[[#This Row],[CONTACTO]]&amp;"?text="&amp;Tabla2[[#This Row],[Mensaje]],"Enviar mensaje"),"")</f>
        <v>Enviar mensaje</v>
      </c>
      <c r="AH2816" s="15" t="str">
        <f>CONCATENATE(A2816,F2816)</f>
        <v>2815RAMPLA</v>
      </c>
      <c r="AI2816" s="15" t="str">
        <f>CONCATENATE("ENT-",A2816)</f>
        <v>ENT-2815</v>
      </c>
      <c r="AJ2816" s="15" t="str">
        <f>IF(Tabla2[[#This Row],[Op]]&lt;&gt;"","ENTREGA","")</f>
        <v>ENTREGA</v>
      </c>
      <c r="AK2816" s="40" t="str">
        <f>(Tabla2[[#This Row],[FECHA ENTREGA]]&amp;Tabla2[[#This Row],[HORA ENTREGA]])</f>
        <v>461410,333333333333333</v>
      </c>
      <c r="AL2816" s="34" t="str">
        <f>IFERROR(HYPERLINK("https://wa.me/"&amp;Tabla2[[#This Row],[CONTACTO]]&amp;"?text="&amp;Tabla2[[#This Row],[Mensaje]]),"")</f>
        <v>https://wa.me/56973887322?text=Hola!%0AServicio del día 29-04%0A *Cliente:* COMERCIAL E INDUSTRIAL PLASTICOS HOFFENS S.A. */ Cont: * RAMPLA*/ HR Entrega: *08:00* /Dirección: *CAMINO LONQUEN 10707 MAIPÚ</v>
      </c>
    </row>
    <row r="2817" spans="1:38" s="15" customFormat="1" ht="16.5" customHeight="1" x14ac:dyDescent="0.2">
      <c r="A2817" s="15">
        <f>ROW(A2816)</f>
        <v>2816</v>
      </c>
      <c r="B2817" s="15">
        <f>IF(J2817=J2816,B2816+1,1)</f>
        <v>14</v>
      </c>
      <c r="C2817" s="15" t="s">
        <v>94</v>
      </c>
      <c r="D2817" s="25" t="s">
        <v>39</v>
      </c>
      <c r="E2817" s="27" t="s">
        <v>4204</v>
      </c>
      <c r="F2817" s="27" t="s">
        <v>456</v>
      </c>
      <c r="G2817" s="27" t="s">
        <v>456</v>
      </c>
      <c r="H2817" s="27"/>
      <c r="I2817" s="27" t="s">
        <v>42</v>
      </c>
      <c r="J2817" s="28">
        <v>46141</v>
      </c>
      <c r="K2817" s="26">
        <v>0.33333333333333331</v>
      </c>
      <c r="L2817" s="26"/>
      <c r="M2817" s="27" t="s">
        <v>126</v>
      </c>
      <c r="N2817" s="25">
        <f>IFERROR(VLOOKUP(M2817,Data!$J$1:$K$58,2,0),"")</f>
        <v>56999270871</v>
      </c>
      <c r="O2817" s="27" t="s">
        <v>127</v>
      </c>
      <c r="P2817" s="27"/>
      <c r="Q2817" s="27" t="s">
        <v>3201</v>
      </c>
      <c r="R2817" s="27"/>
      <c r="S2817" s="27"/>
      <c r="T2817" s="27"/>
      <c r="U2817" s="28"/>
      <c r="X2817" s="27"/>
      <c r="Y2817" s="27"/>
      <c r="Z2817" s="29"/>
      <c r="AA2817" s="29">
        <v>0.57638888888888884</v>
      </c>
      <c r="AB2817" s="29">
        <v>0.59375</v>
      </c>
      <c r="AC2817" s="30">
        <v>46141</v>
      </c>
      <c r="AD2817" s="15" t="str">
        <f>IF(Tabla2[[#This Row],[HORA ENTREGA]]="DIRECTO","On time", IF(AA2817&lt;&gt;"",IF(Tabla2[[#This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7" s="15" t="str">
        <f>MID(Tabla2[[#This Row],[TIPO]],1,3)</f>
        <v>RAM</v>
      </c>
      <c r="AF28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COMERCIAL E INDUSTRIAL PLASTICOS HOFFENS S.A. */ Cont: * RAMPLA*/ HR Entrega: *08:00* /Dirección: *CAMINO LONQUEN 10707 MAIPÚ</v>
      </c>
      <c r="AG2817" s="38" t="str">
        <f>IFERROR(HYPERLINK("https://wa.me/"&amp;Tabla2[[#This Row],[CONTACTO]]&amp;"?text="&amp;Tabla2[[#This Row],[Mensaje]],"Enviar mensaje"),"")</f>
        <v>Enviar mensaje</v>
      </c>
      <c r="AH2817" s="15" t="str">
        <f>CONCATENATE(A2817,F2817)</f>
        <v>2816RAMPLA</v>
      </c>
      <c r="AI2817" s="15" t="str">
        <f>CONCATENATE("ENT-",A2817)</f>
        <v>ENT-2816</v>
      </c>
      <c r="AJ2817" s="15" t="str">
        <f>IF(Tabla2[[#This Row],[Op]]&lt;&gt;"","ENTREGA","")</f>
        <v>ENTREGA</v>
      </c>
      <c r="AK2817" s="40" t="str">
        <f>(Tabla2[[#This Row],[FECHA ENTREGA]]&amp;Tabla2[[#This Row],[HORA ENTREGA]])</f>
        <v>461410,333333333333333</v>
      </c>
      <c r="AL2817" s="34" t="str">
        <f>IFERROR(HYPERLINK("https://wa.me/"&amp;Tabla2[[#This Row],[CONTACTO]]&amp;"?text="&amp;Tabla2[[#This Row],[Mensaje]]),"")</f>
        <v>https://wa.me/56999270871?text=Hola!%0AServicio del día 29-04%0A *Cliente:* COMERCIAL E INDUSTRIAL PLASTICOS HOFFENS S.A. */ Cont: * RAMPLA*/ HR Entrega: *08:00* /Dirección: *CAMINO LONQUEN 10707 MAIPÚ</v>
      </c>
    </row>
    <row r="2818" spans="1:38" s="15" customFormat="1" ht="16.5" customHeight="1" x14ac:dyDescent="0.2">
      <c r="A2818" s="15">
        <f>ROW(A2817)</f>
        <v>2817</v>
      </c>
      <c r="B2818" s="15">
        <f>IF(J2818=J2817,B2817+1,1)</f>
        <v>15</v>
      </c>
      <c r="C2818" s="15" t="s">
        <v>94</v>
      </c>
      <c r="D2818" s="25" t="s">
        <v>39</v>
      </c>
      <c r="E2818" s="27" t="s">
        <v>4204</v>
      </c>
      <c r="F2818" s="27" t="s">
        <v>456</v>
      </c>
      <c r="G2818" s="27" t="s">
        <v>456</v>
      </c>
      <c r="H2818" s="27"/>
      <c r="I2818" s="27" t="s">
        <v>42</v>
      </c>
      <c r="J2818" s="28">
        <v>46141</v>
      </c>
      <c r="K2818" s="26">
        <v>0.33333333333333331</v>
      </c>
      <c r="L2818" s="26"/>
      <c r="M2818" s="27"/>
      <c r="N2818" s="25" t="str">
        <f>IFERROR(VLOOKUP(M2818,Data!$J$1:$K$58,2,0),"")</f>
        <v/>
      </c>
      <c r="O2818" s="27"/>
      <c r="P2818" s="27"/>
      <c r="Q2818" s="27" t="s">
        <v>3201</v>
      </c>
      <c r="R2818" s="27"/>
      <c r="S2818" s="27"/>
      <c r="T2818" s="27"/>
      <c r="U2818" s="28"/>
      <c r="X2818" s="27"/>
      <c r="Y2818" s="27"/>
      <c r="Z2818" s="29"/>
      <c r="AA2818" s="29">
        <v>0.68402777777777779</v>
      </c>
      <c r="AB2818" s="29">
        <v>0.71527777777777779</v>
      </c>
      <c r="AC2818" s="30">
        <v>46141</v>
      </c>
      <c r="AD2818" s="15" t="str">
        <f>IF(Tabla2[[#This Row],[HORA ENTREGA]]="DIRECTO","On time", IF(AA2818&lt;&gt;"",IF(Tabla2[[#This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8" s="15" t="str">
        <f>MID(Tabla2[[#This Row],[TIPO]],1,3)</f>
        <v>RAM</v>
      </c>
      <c r="AF28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COMERCIAL E INDUSTRIAL PLASTICOS HOFFENS S.A. */ Cont: * RAMPLA*/ HR Entrega: *08:00* /Dirección: *CAMINO LONQUEN 10707 MAIPÚ</v>
      </c>
      <c r="AG2818" s="38" t="str">
        <f>IFERROR(HYPERLINK("https://wa.me/"&amp;Tabla2[[#This Row],[CONTACTO]]&amp;"?text="&amp;Tabla2[[#This Row],[Mensaje]],"Enviar mensaje"),"")</f>
        <v>Enviar mensaje</v>
      </c>
      <c r="AH2818" s="15" t="str">
        <f>CONCATENATE(A2818,F2818)</f>
        <v>2817RAMPLA</v>
      </c>
      <c r="AI2818" s="15" t="str">
        <f>CONCATENATE("ENT-",A2818)</f>
        <v>ENT-2817</v>
      </c>
      <c r="AJ2818" s="15" t="str">
        <f>IF(Tabla2[[#This Row],[Op]]&lt;&gt;"","ENTREGA","")</f>
        <v>ENTREGA</v>
      </c>
      <c r="AK2818" s="40" t="str">
        <f>(Tabla2[[#This Row],[FECHA ENTREGA]]&amp;Tabla2[[#This Row],[HORA ENTREGA]])</f>
        <v>461410,333333333333333</v>
      </c>
      <c r="AL2818" s="34" t="str">
        <f>IFERROR(HYPERLINK("https://wa.me/"&amp;Tabla2[[#This Row],[CONTACTO]]&amp;"?text="&amp;Tabla2[[#This Row],[Mensaje]]),"")</f>
        <v>https://wa.me/?text=Hola!%0AServicio del día 29-04%0A *Cliente:* COMERCIAL E INDUSTRIAL PLASTICOS HOFFENS S.A. */ Cont: * RAMPLA*/ HR Entrega: *08:00* /Dirección: *CAMINO LONQUEN 10707 MAIPÚ</v>
      </c>
    </row>
    <row r="2819" spans="1:38" s="15" customFormat="1" ht="16.5" customHeight="1" x14ac:dyDescent="0.2">
      <c r="A2819" s="15">
        <f>ROW(A2818)</f>
        <v>2818</v>
      </c>
      <c r="B2819" s="15">
        <f>IF(J2819=J2818,B2818+1,1)</f>
        <v>16</v>
      </c>
      <c r="C2819" s="15" t="s">
        <v>4367</v>
      </c>
      <c r="D2819" s="25" t="s">
        <v>39</v>
      </c>
      <c r="E2819" s="27">
        <v>303753</v>
      </c>
      <c r="F2819" s="27" t="s">
        <v>4368</v>
      </c>
      <c r="G2819" s="27" t="s">
        <v>41</v>
      </c>
      <c r="H2819" s="27">
        <v>8600</v>
      </c>
      <c r="I2819" s="27" t="s">
        <v>4369</v>
      </c>
      <c r="J2819" s="28">
        <v>46141</v>
      </c>
      <c r="K2819" s="26">
        <v>0.33333333333333331</v>
      </c>
      <c r="L2819" s="26"/>
      <c r="M2819" s="27" t="s">
        <v>971</v>
      </c>
      <c r="N2819" s="25">
        <f>IFERROR(VLOOKUP(M2819,Data!$J$1:$K$58,2,0),"")</f>
        <v>56999972473</v>
      </c>
      <c r="O2819" s="27" t="s">
        <v>3879</v>
      </c>
      <c r="P2819" s="27"/>
      <c r="Q2819" s="27" t="s">
        <v>4370</v>
      </c>
      <c r="R2819" s="27" t="s">
        <v>2126</v>
      </c>
      <c r="S2819" s="27"/>
      <c r="T2819" s="27"/>
      <c r="U2819" s="28"/>
      <c r="X2819" s="27"/>
      <c r="Y2819" s="27"/>
      <c r="Z2819" s="29"/>
      <c r="AA2819" s="29">
        <v>0.37847222222222221</v>
      </c>
      <c r="AB2819" s="29">
        <v>0.41875000000000001</v>
      </c>
      <c r="AC2819" s="30">
        <v>46141</v>
      </c>
      <c r="AD2819" s="15" t="str">
        <f>IF(Tabla2[[#This Row],[HORA ENTREGA]]="DIRECTO","On time", IF(AA2819&lt;&gt;"",IF(Tabla2[[#This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19" s="15" t="str">
        <f>MID(Tabla2[[#This Row],[TIPO]],1,3)</f>
        <v xml:space="preserve">40 </v>
      </c>
      <c r="AF28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EDUARDO LEPE */ Cont: * HLBU1607441*/ HR Entrega: *08:00* /Dirección: *Camino lo Castro, parcela 16, sitio 8 Lampa</v>
      </c>
      <c r="AG2819" s="38" t="str">
        <f>IFERROR(HYPERLINK("https://wa.me/"&amp;Tabla2[[#This Row],[CONTACTO]]&amp;"?text="&amp;Tabla2[[#This Row],[Mensaje]],"Enviar mensaje"),"")</f>
        <v>Enviar mensaje</v>
      </c>
      <c r="AH2819" s="15" t="str">
        <f>CONCATENATE(A2819,F2819)</f>
        <v>2818HLBU1607441</v>
      </c>
      <c r="AI2819" s="15" t="str">
        <f>CONCATENATE("ENT-",A2819)</f>
        <v>ENT-2818</v>
      </c>
      <c r="AJ2819" s="15" t="str">
        <f>IF(Tabla2[[#This Row],[Op]]&lt;&gt;"","ENTREGA","")</f>
        <v>ENTREGA</v>
      </c>
      <c r="AK2819" s="40" t="str">
        <f>(Tabla2[[#This Row],[FECHA ENTREGA]]&amp;Tabla2[[#This Row],[HORA ENTREGA]])</f>
        <v>461410,333333333333333</v>
      </c>
      <c r="AL2819" s="34" t="str">
        <f>IFERROR(HYPERLINK("https://wa.me/"&amp;Tabla2[[#This Row],[CONTACTO]]&amp;"?text="&amp;Tabla2[[#This Row],[Mensaje]]),"")</f>
        <v>https://wa.me/56999972473?text=Hola!%0AServicio del día 29-04%0A *Cliente:* EDUARDO LEPE */ Cont: * HLBU1607441*/ HR Entrega: *08:00* /Dirección: *Camino lo Castro, parcela 16, sitio 8 Lampa</v>
      </c>
    </row>
    <row r="2820" spans="1:38" s="15" customFormat="1" ht="16.5" customHeight="1" x14ac:dyDescent="0.2">
      <c r="A2820" s="15">
        <f>ROW(A2819)</f>
        <v>2819</v>
      </c>
      <c r="B2820" s="15">
        <f>IF(J2820=J2819,B2819+1,1)</f>
        <v>17</v>
      </c>
      <c r="C2820" s="15" t="s">
        <v>4371</v>
      </c>
      <c r="D2820" s="25" t="s">
        <v>39</v>
      </c>
      <c r="E2820" s="27">
        <v>303503</v>
      </c>
      <c r="F2820" s="27" t="s">
        <v>4372</v>
      </c>
      <c r="G2820" s="27" t="s">
        <v>54</v>
      </c>
      <c r="H2820" s="27">
        <v>2560</v>
      </c>
      <c r="I2820" s="27" t="s">
        <v>4373</v>
      </c>
      <c r="J2820" s="28">
        <v>46141</v>
      </c>
      <c r="K2820" s="26">
        <v>0.54166666666666663</v>
      </c>
      <c r="L2820" s="26"/>
      <c r="M2820" s="27" t="s">
        <v>133</v>
      </c>
      <c r="N2820" s="25">
        <f>IFERROR(VLOOKUP(M2820,Data!$J$1:$K$58,2,0),"")</f>
        <v>56953801607</v>
      </c>
      <c r="O2820" s="27" t="s">
        <v>134</v>
      </c>
      <c r="P2820" s="27"/>
      <c r="Q2820" s="27" t="s">
        <v>4374</v>
      </c>
      <c r="R2820" s="27" t="s">
        <v>1821</v>
      </c>
      <c r="S2820" s="27"/>
      <c r="T2820" s="27"/>
      <c r="U2820" s="28"/>
      <c r="X2820" s="27"/>
      <c r="Y2820" s="27"/>
      <c r="Z2820" s="29"/>
      <c r="AA2820" s="29">
        <v>0.50555555555555554</v>
      </c>
      <c r="AB2820" s="29">
        <v>0.55208333333333337</v>
      </c>
      <c r="AC2820" s="30">
        <v>46141</v>
      </c>
      <c r="AD2820" s="15" t="str">
        <f>IF(Tabla2[[#This Row],[HORA ENTREGA]]="DIRECTO","On time", IF(AA2820&lt;&gt;"",IF(Tabla2[[#This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0" s="15" t="str">
        <f>MID(Tabla2[[#This Row],[TIPO]],1,3)</f>
        <v xml:space="preserve">40 </v>
      </c>
      <c r="AF28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EXPORTADORA Y COMERCIALIZADORA DE PRODUCTOS FARMA */ Cont: * HLBU9277388*/ HR Entrega: *13:00* /Dirección: *Camino a Noviciado 3707 Bodega 2 módulo 4, Pudahuel</v>
      </c>
      <c r="AG2820" s="38" t="str">
        <f>IFERROR(HYPERLINK("https://wa.me/"&amp;Tabla2[[#This Row],[CONTACTO]]&amp;"?text="&amp;Tabla2[[#This Row],[Mensaje]],"Enviar mensaje"),"")</f>
        <v>Enviar mensaje</v>
      </c>
      <c r="AH2820" s="15" t="str">
        <f>CONCATENATE(A2820,F2820)</f>
        <v>2819HLBU9277388</v>
      </c>
      <c r="AI2820" s="15" t="str">
        <f>CONCATENATE("ENT-",A2820)</f>
        <v>ENT-2819</v>
      </c>
      <c r="AJ2820" s="15" t="str">
        <f>IF(Tabla2[[#This Row],[Op]]&lt;&gt;"","ENTREGA","")</f>
        <v>ENTREGA</v>
      </c>
      <c r="AK2820" s="40" t="str">
        <f>(Tabla2[[#This Row],[FECHA ENTREGA]]&amp;Tabla2[[#This Row],[HORA ENTREGA]])</f>
        <v>461410,541666666666667</v>
      </c>
      <c r="AL2820" s="34" t="str">
        <f>IFERROR(HYPERLINK("https://wa.me/"&amp;Tabla2[[#This Row],[CONTACTO]]&amp;"?text="&amp;Tabla2[[#This Row],[Mensaje]]),"")</f>
        <v>https://wa.me/56953801607?text=Hola!%0AServicio del día 29-04%0A *Cliente:* EXPORTADORA Y COMERCIALIZADORA DE PRODUCTOS FARMA */ Cont: * HLBU9277388*/ HR Entrega: *13:00* /Dirección: *Camino a Noviciado 3707 Bodega 2 módulo 4, Pudahuel</v>
      </c>
    </row>
    <row r="2821" spans="1:38" s="15" customFormat="1" ht="16.5" customHeight="1" x14ac:dyDescent="0.2">
      <c r="A2821" s="15">
        <f>ROW(A2820)</f>
        <v>2820</v>
      </c>
      <c r="B2821" s="15">
        <f>IF(J2821=J2820,B2820+1,1)</f>
        <v>18</v>
      </c>
      <c r="C2821" s="15" t="s">
        <v>114</v>
      </c>
      <c r="D2821" s="25" t="s">
        <v>39</v>
      </c>
      <c r="E2821" s="27">
        <v>304750</v>
      </c>
      <c r="F2821" s="27" t="s">
        <v>4375</v>
      </c>
      <c r="G2821" s="27" t="s">
        <v>41</v>
      </c>
      <c r="H2821" s="27">
        <v>8364</v>
      </c>
      <c r="I2821" s="27" t="s">
        <v>42</v>
      </c>
      <c r="J2821" s="28">
        <v>46141</v>
      </c>
      <c r="K2821" s="26">
        <v>0.35416666666666669</v>
      </c>
      <c r="L2821" s="26"/>
      <c r="M2821" s="27" t="s">
        <v>273</v>
      </c>
      <c r="N2821" s="25">
        <f>IFERROR(VLOOKUP(M2821,Data!$J$1:$K$58,2,0),"")</f>
        <v>56950103942</v>
      </c>
      <c r="O2821" s="27" t="s">
        <v>274</v>
      </c>
      <c r="P2821" s="27"/>
      <c r="Q2821" s="27" t="s">
        <v>4376</v>
      </c>
      <c r="R2821" s="27" t="s">
        <v>69</v>
      </c>
      <c r="S2821" s="27"/>
      <c r="T2821" s="27"/>
      <c r="U2821" s="28"/>
      <c r="X2821" s="27"/>
      <c r="Y2821" s="27"/>
      <c r="Z2821" s="29"/>
      <c r="AA2821" s="29">
        <v>0.2951388888888889</v>
      </c>
      <c r="AB2821" s="29">
        <v>0.44097222222222221</v>
      </c>
      <c r="AC2821" s="30">
        <v>46141</v>
      </c>
      <c r="AD2821" s="15" t="str">
        <f>IF(Tabla2[[#This Row],[HORA ENTREGA]]="DIRECTO","On time", IF(AA2821&lt;&gt;"",IF(Tabla2[[#This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1" s="15" t="str">
        <f>MID(Tabla2[[#This Row],[TIPO]],1,3)</f>
        <v xml:space="preserve">40 </v>
      </c>
      <c r="AF28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FLEX EQUIPOS DE DESCANSO CHILE */ Cont: * SEKU4556624*/ HR Entrega: *08:30* /Dirección: *MERSAN (José Joaquín Prieto 9001, Lo Espejo. Bodegas</v>
      </c>
      <c r="AG2821" s="38" t="str">
        <f>IFERROR(HYPERLINK("https://wa.me/"&amp;Tabla2[[#This Row],[CONTACTO]]&amp;"?text="&amp;Tabla2[[#This Row],[Mensaje]],"Enviar mensaje"),"")</f>
        <v>Enviar mensaje</v>
      </c>
      <c r="AH2821" s="15" t="str">
        <f>CONCATENATE(A2821,F2821)</f>
        <v>2820SEKU4556624</v>
      </c>
      <c r="AI2821" s="15" t="str">
        <f>CONCATENATE("ENT-",A2821)</f>
        <v>ENT-2820</v>
      </c>
      <c r="AJ2821" s="15" t="str">
        <f>IF(Tabla2[[#This Row],[Op]]&lt;&gt;"","ENTREGA","")</f>
        <v>ENTREGA</v>
      </c>
      <c r="AK2821" s="40" t="str">
        <f>(Tabla2[[#This Row],[FECHA ENTREGA]]&amp;Tabla2[[#This Row],[HORA ENTREGA]])</f>
        <v>461410,354166666666667</v>
      </c>
      <c r="AL2821" s="34" t="str">
        <f>IFERROR(HYPERLINK("https://wa.me/"&amp;Tabla2[[#This Row],[CONTACTO]]&amp;"?text="&amp;Tabla2[[#This Row],[Mensaje]]),"")</f>
        <v>https://wa.me/56950103942?text=Hola!%0AServicio del día 29-04%0A *Cliente:* FLEX EQUIPOS DE DESCANSO CHILE */ Cont: * SEKU4556624*/ HR Entrega: *08:30* /Dirección: *MERSAN (José Joaquín Prieto 9001, Lo Espejo. Bodegas</v>
      </c>
    </row>
    <row r="2822" spans="1:38" s="15" customFormat="1" ht="16.5" customHeight="1" x14ac:dyDescent="0.2">
      <c r="A2822" s="15">
        <f>ROW(A2821)</f>
        <v>2821</v>
      </c>
      <c r="B2822" s="15">
        <f>IF(J2822=J2821,B2821+1,1)</f>
        <v>19</v>
      </c>
      <c r="C2822" s="15" t="s">
        <v>302</v>
      </c>
      <c r="D2822" s="25" t="s">
        <v>39</v>
      </c>
      <c r="E2822" s="27">
        <v>1201998</v>
      </c>
      <c r="F2822" s="27" t="s">
        <v>4377</v>
      </c>
      <c r="G2822" s="27" t="s">
        <v>41</v>
      </c>
      <c r="H2822" s="27">
        <v>18600</v>
      </c>
      <c r="I2822" s="27" t="s">
        <v>4378</v>
      </c>
      <c r="J2822" s="28">
        <v>46141</v>
      </c>
      <c r="K2822" s="26">
        <v>0.33333333333333331</v>
      </c>
      <c r="L2822" s="26"/>
      <c r="M2822" s="27" t="s">
        <v>51</v>
      </c>
      <c r="N2822" s="25">
        <f>IFERROR(VLOOKUP(M2822,Data!$J$1:$K$58,2,0),"")</f>
        <v>56967256951</v>
      </c>
      <c r="O2822" s="27" t="s">
        <v>3656</v>
      </c>
      <c r="P2822" s="27"/>
      <c r="Q2822" s="27" t="s">
        <v>4241</v>
      </c>
      <c r="R2822" s="27"/>
      <c r="S2822" s="27"/>
      <c r="T2822" s="27"/>
      <c r="U2822" s="28"/>
      <c r="X2822" s="27"/>
      <c r="Y2822" s="27"/>
      <c r="Z2822" s="29"/>
      <c r="AA2822" s="29">
        <v>0.67291666666666672</v>
      </c>
      <c r="AB2822" s="29">
        <v>0.70486111111111116</v>
      </c>
      <c r="AC2822" s="30">
        <v>46141</v>
      </c>
      <c r="AD2822" s="15" t="str">
        <f>IF(Tabla2[[#This Row],[HORA ENTREGA]]="DIRECTO","On time", IF(AA2822&lt;&gt;"",IF(Tabla2[[#This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22" s="15" t="str">
        <f>MID(Tabla2[[#This Row],[TIPO]],1,3)</f>
        <v xml:space="preserve">40 </v>
      </c>
      <c r="AF28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GRAYSON GROUP  */ Cont: * HAMU4248734*/ HR Entrega: *08:00* /Dirección: *Av. Presidente Eduardo Frei Montalva 7050, Bodega 5, 8700489, Quilicura, Santiago, Chile</v>
      </c>
      <c r="AG2822" s="38" t="str">
        <f>IFERROR(HYPERLINK("https://wa.me/"&amp;Tabla2[[#This Row],[CONTACTO]]&amp;"?text="&amp;Tabla2[[#This Row],[Mensaje]],"Enviar mensaje"),"")</f>
        <v>Enviar mensaje</v>
      </c>
      <c r="AH2822" s="15" t="str">
        <f>CONCATENATE(A2822,F2822)</f>
        <v>2821HAMU4248734</v>
      </c>
      <c r="AI2822" s="15" t="str">
        <f>CONCATENATE("ENT-",A2822)</f>
        <v>ENT-2821</v>
      </c>
      <c r="AJ2822" s="15" t="str">
        <f>IF(Tabla2[[#This Row],[Op]]&lt;&gt;"","ENTREGA","")</f>
        <v>ENTREGA</v>
      </c>
      <c r="AK2822" s="40" t="str">
        <f>(Tabla2[[#This Row],[FECHA ENTREGA]]&amp;Tabla2[[#This Row],[HORA ENTREGA]])</f>
        <v>461410,333333333333333</v>
      </c>
      <c r="AL2822" s="34" t="str">
        <f>IFERROR(HYPERLINK("https://wa.me/"&amp;Tabla2[[#This Row],[CONTACTO]]&amp;"?text="&amp;Tabla2[[#This Row],[Mensaje]]),"")</f>
        <v>https://wa.me/56967256951?text=Hola!%0AServicio del día 29-04%0A *Cliente:* GRAYSON GROUP  */ Cont: * HAMU4248734*/ HR Entrega: *08:00* /Dirección: *Av. Presidente Eduardo Frei Montalva 7050, Bodega 5, 8700489, Quilicura, Santiago, Chile</v>
      </c>
    </row>
    <row r="2823" spans="1:38" s="15" customFormat="1" ht="16.5" customHeight="1" x14ac:dyDescent="0.2">
      <c r="A2823" s="15">
        <f>ROW(A2822)</f>
        <v>2822</v>
      </c>
      <c r="B2823" s="15">
        <f>IF(J2823=J2822,B2822+1,1)</f>
        <v>20</v>
      </c>
      <c r="C2823" s="15" t="s">
        <v>302</v>
      </c>
      <c r="D2823" s="25" t="s">
        <v>39</v>
      </c>
      <c r="E2823" s="27">
        <v>1201998</v>
      </c>
      <c r="F2823" s="27" t="s">
        <v>4379</v>
      </c>
      <c r="G2823" s="27" t="s">
        <v>41</v>
      </c>
      <c r="H2823" s="27">
        <v>18600</v>
      </c>
      <c r="I2823" s="27" t="s">
        <v>4380</v>
      </c>
      <c r="J2823" s="28">
        <v>46141</v>
      </c>
      <c r="K2823" s="26">
        <v>0.39583333333333331</v>
      </c>
      <c r="L2823" s="26"/>
      <c r="M2823" s="27" t="s">
        <v>172</v>
      </c>
      <c r="N2823" s="25">
        <f>IFERROR(VLOOKUP(M2823,Data!$J$1:$K$58,2,0),"")</f>
        <v>56985215946</v>
      </c>
      <c r="O2823" s="27" t="s">
        <v>173</v>
      </c>
      <c r="P2823" s="27"/>
      <c r="Q2823" s="27" t="s">
        <v>4241</v>
      </c>
      <c r="R2823" s="27" t="s">
        <v>4381</v>
      </c>
      <c r="S2823" s="27"/>
      <c r="T2823" s="27"/>
      <c r="U2823" s="28"/>
      <c r="X2823" s="27"/>
      <c r="Y2823" s="27"/>
      <c r="Z2823" s="29"/>
      <c r="AA2823" s="29">
        <v>0.36458333333333331</v>
      </c>
      <c r="AB2823" s="29">
        <v>0.39930555555555558</v>
      </c>
      <c r="AC2823" s="30">
        <v>46141</v>
      </c>
      <c r="AD2823" s="15" t="str">
        <f>IF(Tabla2[[#This Row],[HORA ENTREGA]]="DIRECTO","On time", IF(AA2823&lt;&gt;"",IF(Tabla2[[#This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3" s="15" t="str">
        <f>MID(Tabla2[[#This Row],[TIPO]],1,3)</f>
        <v xml:space="preserve">40 </v>
      </c>
      <c r="AF28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GRAYSON GROUP  */ Cont: * GCXU5175703*/ HR Entrega: *09:30* /Dirección: *Av. Presidente Eduardo Frei Montalva 7050, Bodega 5, 8700489, Quilicura, Santiago, Chile</v>
      </c>
      <c r="AG2823" s="38" t="str">
        <f>IFERROR(HYPERLINK("https://wa.me/"&amp;Tabla2[[#This Row],[CONTACTO]]&amp;"?text="&amp;Tabla2[[#This Row],[Mensaje]],"Enviar mensaje"),"")</f>
        <v>Enviar mensaje</v>
      </c>
      <c r="AH2823" s="15" t="str">
        <f>CONCATENATE(A2823,F2823)</f>
        <v>2822GCXU5175703</v>
      </c>
      <c r="AI2823" s="15" t="str">
        <f>CONCATENATE("ENT-",A2823)</f>
        <v>ENT-2822</v>
      </c>
      <c r="AJ2823" s="15" t="str">
        <f>IF(Tabla2[[#This Row],[Op]]&lt;&gt;"","ENTREGA","")</f>
        <v>ENTREGA</v>
      </c>
      <c r="AK2823" s="40" t="str">
        <f>(Tabla2[[#This Row],[FECHA ENTREGA]]&amp;Tabla2[[#This Row],[HORA ENTREGA]])</f>
        <v>461410,395833333333333</v>
      </c>
      <c r="AL2823" s="34" t="str">
        <f>IFERROR(HYPERLINK("https://wa.me/"&amp;Tabla2[[#This Row],[CONTACTO]]&amp;"?text="&amp;Tabla2[[#This Row],[Mensaje]]),"")</f>
        <v>https://wa.me/56985215946?text=Hola!%0AServicio del día 29-04%0A *Cliente:* GRAYSON GROUP  */ Cont: * GCXU5175703*/ HR Entrega: *09:30* /Dirección: *Av. Presidente Eduardo Frei Montalva 7050, Bodega 5, 8700489, Quilicura, Santiago, Chile</v>
      </c>
    </row>
    <row r="2824" spans="1:38" s="15" customFormat="1" ht="16.5" customHeight="1" x14ac:dyDescent="0.2">
      <c r="A2824" s="15">
        <f>ROW(A2823)</f>
        <v>2823</v>
      </c>
      <c r="B2824" s="15">
        <f>IF(J2824=J2823,B2823+1,1)</f>
        <v>21</v>
      </c>
      <c r="C2824" s="15" t="s">
        <v>302</v>
      </c>
      <c r="D2824" s="25" t="s">
        <v>39</v>
      </c>
      <c r="E2824" s="27">
        <v>1201998</v>
      </c>
      <c r="F2824" s="27" t="s">
        <v>4382</v>
      </c>
      <c r="G2824" s="27" t="s">
        <v>41</v>
      </c>
      <c r="H2824" s="27">
        <v>18600</v>
      </c>
      <c r="I2824" s="27" t="s">
        <v>4239</v>
      </c>
      <c r="J2824" s="28">
        <v>46141</v>
      </c>
      <c r="K2824" s="26" t="s">
        <v>290</v>
      </c>
      <c r="L2824" s="26"/>
      <c r="M2824" s="27" t="s">
        <v>341</v>
      </c>
      <c r="N2824" s="25">
        <f>IFERROR(VLOOKUP(M2824,Data!$J$1:$K$58,2,0),"")</f>
        <v>56950923536</v>
      </c>
      <c r="O2824" s="27" t="s">
        <v>105</v>
      </c>
      <c r="P2824" s="27"/>
      <c r="Q2824" s="27" t="s">
        <v>4241</v>
      </c>
      <c r="R2824" s="27" t="s">
        <v>69</v>
      </c>
      <c r="S2824" s="27"/>
      <c r="T2824" s="27"/>
      <c r="U2824" s="28"/>
      <c r="X2824" s="27"/>
      <c r="Y2824" s="27"/>
      <c r="Z2824" s="29"/>
      <c r="AA2824" s="29">
        <v>0.55555555555555558</v>
      </c>
      <c r="AB2824" s="29">
        <v>0.6479166666666667</v>
      </c>
      <c r="AC2824" s="30">
        <v>46141</v>
      </c>
      <c r="AD2824" s="15" t="str">
        <f>IF(Tabla2[[#This Row],[HORA ENTREGA]]="DIRECTO","On time", IF(AA2824&lt;&gt;"",IF(Tabla2[[#This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4" s="15" t="str">
        <f>MID(Tabla2[[#This Row],[TIPO]],1,3)</f>
        <v xml:space="preserve">40 </v>
      </c>
      <c r="AF28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GRAYSON GROUP  */ Cont: * FFAU5458832*/ HR Entrega: *DIRECTO* /Dirección: *Av. Presidente Eduardo Frei Montalva 7050, Bodega 5, 8700489, Quilicura, Santiago, Chile</v>
      </c>
      <c r="AG2824" s="38" t="str">
        <f>IFERROR(HYPERLINK("https://wa.me/"&amp;Tabla2[[#This Row],[CONTACTO]]&amp;"?text="&amp;Tabla2[[#This Row],[Mensaje]],"Enviar mensaje"),"")</f>
        <v>Enviar mensaje</v>
      </c>
      <c r="AH2824" s="15" t="str">
        <f>CONCATENATE(A2824,F2824)</f>
        <v>2823FFAU5458832</v>
      </c>
      <c r="AI2824" s="15" t="str">
        <f>CONCATENATE("ENT-",A2824)</f>
        <v>ENT-2823</v>
      </c>
      <c r="AJ2824" s="15" t="str">
        <f>IF(Tabla2[[#This Row],[Op]]&lt;&gt;"","ENTREGA","")</f>
        <v>ENTREGA</v>
      </c>
      <c r="AK2824" s="40" t="str">
        <f>(Tabla2[[#This Row],[FECHA ENTREGA]]&amp;Tabla2[[#This Row],[HORA ENTREGA]])</f>
        <v>46141DIRECTO</v>
      </c>
      <c r="AL2824" s="34" t="str">
        <f>IFERROR(HYPERLINK("https://wa.me/"&amp;Tabla2[[#This Row],[CONTACTO]]&amp;"?text="&amp;Tabla2[[#This Row],[Mensaje]]),"")</f>
        <v>https://wa.me/56950923536?text=Hola!%0AServicio del día 29-04%0A *Cliente:* GRAYSON GROUP  */ Cont: * FFAU5458832*/ HR Entrega: *DIRECTO* /Dirección: *Av. Presidente Eduardo Frei Montalva 7050, Bodega 5, 8700489, Quilicura, Santiago, Chile</v>
      </c>
    </row>
    <row r="2825" spans="1:38" s="15" customFormat="1" ht="16.5" customHeight="1" x14ac:dyDescent="0.2">
      <c r="A2825" s="15">
        <f>ROW(A2824)</f>
        <v>2824</v>
      </c>
      <c r="B2825" s="15">
        <f>IF(J2825=J2824,B2824+1,1)</f>
        <v>22</v>
      </c>
      <c r="C2825" s="15" t="s">
        <v>302</v>
      </c>
      <c r="D2825" s="25" t="s">
        <v>39</v>
      </c>
      <c r="E2825" s="27">
        <v>1201998</v>
      </c>
      <c r="F2825" s="27" t="s">
        <v>4383</v>
      </c>
      <c r="G2825" s="27" t="s">
        <v>41</v>
      </c>
      <c r="H2825" s="27">
        <v>18600</v>
      </c>
      <c r="I2825" s="27" t="s">
        <v>4239</v>
      </c>
      <c r="J2825" s="28">
        <v>46141</v>
      </c>
      <c r="K2825" s="26" t="s">
        <v>290</v>
      </c>
      <c r="L2825" s="26"/>
      <c r="M2825" s="27" t="s">
        <v>325</v>
      </c>
      <c r="N2825" s="25">
        <f>IFERROR(VLOOKUP(M2825,Data!$J$1:$K$58,2,0),"")</f>
        <v>56964850744</v>
      </c>
      <c r="O2825" s="27" t="s">
        <v>326</v>
      </c>
      <c r="P2825" s="27"/>
      <c r="Q2825" s="27" t="s">
        <v>4241</v>
      </c>
      <c r="R2825" s="27" t="s">
        <v>69</v>
      </c>
      <c r="S2825" s="27"/>
      <c r="T2825" s="27"/>
      <c r="U2825" s="28"/>
      <c r="X2825" s="27"/>
      <c r="Y2825" s="27"/>
      <c r="Z2825" s="29"/>
      <c r="AA2825" s="29">
        <v>0.52569444444444446</v>
      </c>
      <c r="AB2825" s="29">
        <v>0.56944444444444442</v>
      </c>
      <c r="AC2825" s="30">
        <v>46141</v>
      </c>
      <c r="AD2825" s="15" t="str">
        <f>IF(Tabla2[[#This Row],[HORA ENTREGA]]="DIRECTO","On time", IF(AA2825&lt;&gt;"",IF(Tabla2[[#This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5" s="15" t="str">
        <f>MID(Tabla2[[#This Row],[TIPO]],1,3)</f>
        <v xml:space="preserve">40 </v>
      </c>
      <c r="AF28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GRAYSON GROUP  */ Cont: * GATU8192110*/ HR Entrega: *DIRECTO* /Dirección: *Av. Presidente Eduardo Frei Montalva 7050, Bodega 5, 8700489, Quilicura, Santiago, Chile</v>
      </c>
      <c r="AG2825" s="38" t="str">
        <f>IFERROR(HYPERLINK("https://wa.me/"&amp;Tabla2[[#This Row],[CONTACTO]]&amp;"?text="&amp;Tabla2[[#This Row],[Mensaje]],"Enviar mensaje"),"")</f>
        <v>Enviar mensaje</v>
      </c>
      <c r="AH2825" s="15" t="str">
        <f>CONCATENATE(A2825,F2825)</f>
        <v>2824GATU8192110</v>
      </c>
      <c r="AI2825" s="15" t="str">
        <f>CONCATENATE("ENT-",A2825)</f>
        <v>ENT-2824</v>
      </c>
      <c r="AJ2825" s="15" t="str">
        <f>IF(Tabla2[[#This Row],[Op]]&lt;&gt;"","ENTREGA","")</f>
        <v>ENTREGA</v>
      </c>
      <c r="AK2825" s="40" t="str">
        <f>(Tabla2[[#This Row],[FECHA ENTREGA]]&amp;Tabla2[[#This Row],[HORA ENTREGA]])</f>
        <v>46141DIRECTO</v>
      </c>
      <c r="AL2825" s="34" t="str">
        <f>IFERROR(HYPERLINK("https://wa.me/"&amp;Tabla2[[#This Row],[CONTACTO]]&amp;"?text="&amp;Tabla2[[#This Row],[Mensaje]]),"")</f>
        <v>https://wa.me/56964850744?text=Hola!%0AServicio del día 29-04%0A *Cliente:* GRAYSON GROUP  */ Cont: * GATU8192110*/ HR Entrega: *DIRECTO* /Dirección: *Av. Presidente Eduardo Frei Montalva 7050, Bodega 5, 8700489, Quilicura, Santiago, Chile</v>
      </c>
    </row>
    <row r="2826" spans="1:38" s="15" customFormat="1" ht="16.5" customHeight="1" x14ac:dyDescent="0.2">
      <c r="A2826" s="15">
        <f>ROW(A2825)</f>
        <v>2825</v>
      </c>
      <c r="B2826" s="15">
        <f>IF(J2826=J2825,B2825+1,1)</f>
        <v>23</v>
      </c>
      <c r="C2826" s="15" t="s">
        <v>302</v>
      </c>
      <c r="D2826" s="25" t="s">
        <v>39</v>
      </c>
      <c r="E2826" s="27">
        <v>1201998</v>
      </c>
      <c r="F2826" s="27" t="s">
        <v>4384</v>
      </c>
      <c r="G2826" s="27" t="s">
        <v>41</v>
      </c>
      <c r="H2826" s="27">
        <v>18600</v>
      </c>
      <c r="I2826" s="27" t="s">
        <v>4239</v>
      </c>
      <c r="J2826" s="28">
        <v>46141</v>
      </c>
      <c r="K2826" s="26" t="s">
        <v>290</v>
      </c>
      <c r="L2826" s="26"/>
      <c r="M2826" s="27" t="s">
        <v>300</v>
      </c>
      <c r="N2826" s="25">
        <f>IFERROR(VLOOKUP(M2826,Data!$J$1:$K$58,2,0),"")</f>
        <v>56989844861</v>
      </c>
      <c r="O2826" s="27" t="s">
        <v>301</v>
      </c>
      <c r="P2826" s="27"/>
      <c r="Q2826" s="27" t="s">
        <v>4241</v>
      </c>
      <c r="R2826" s="27" t="s">
        <v>4385</v>
      </c>
      <c r="S2826" s="27"/>
      <c r="T2826" s="27"/>
      <c r="U2826" s="28"/>
      <c r="X2826" s="27"/>
      <c r="Y2826" s="27"/>
      <c r="Z2826" s="29"/>
      <c r="AA2826" s="29">
        <v>0.49305555555555558</v>
      </c>
      <c r="AB2826" s="29">
        <v>0.52777777777777779</v>
      </c>
      <c r="AC2826" s="30">
        <v>46141</v>
      </c>
      <c r="AD2826" s="15" t="str">
        <f>IF(Tabla2[[#This Row],[HORA ENTREGA]]="DIRECTO","On time", IF(AA2826&lt;&gt;"",IF(Tabla2[[#This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6" s="15" t="str">
        <f>MID(Tabla2[[#This Row],[TIPO]],1,3)</f>
        <v xml:space="preserve">40 </v>
      </c>
      <c r="AF28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GRAYSON GROUP  */ Cont: * TCKU6089104*/ HR Entrega: *DIRECTO* /Dirección: *Av. Presidente Eduardo Frei Montalva 7050, Bodega 5, 8700489, Quilicura, Santiago, Chile</v>
      </c>
      <c r="AG2826" s="38" t="str">
        <f>IFERROR(HYPERLINK("https://wa.me/"&amp;Tabla2[[#This Row],[CONTACTO]]&amp;"?text="&amp;Tabla2[[#This Row],[Mensaje]],"Enviar mensaje"),"")</f>
        <v>Enviar mensaje</v>
      </c>
      <c r="AH2826" s="15" t="str">
        <f>CONCATENATE(A2826,F2826)</f>
        <v>2825TCKU6089104</v>
      </c>
      <c r="AI2826" s="15" t="str">
        <f>CONCATENATE("ENT-",A2826)</f>
        <v>ENT-2825</v>
      </c>
      <c r="AJ2826" s="15" t="str">
        <f>IF(Tabla2[[#This Row],[Op]]&lt;&gt;"","ENTREGA","")</f>
        <v>ENTREGA</v>
      </c>
      <c r="AK2826" s="40" t="str">
        <f>(Tabla2[[#This Row],[FECHA ENTREGA]]&amp;Tabla2[[#This Row],[HORA ENTREGA]])</f>
        <v>46141DIRECTO</v>
      </c>
      <c r="AL2826" s="34" t="str">
        <f>IFERROR(HYPERLINK("https://wa.me/"&amp;Tabla2[[#This Row],[CONTACTO]]&amp;"?text="&amp;Tabla2[[#This Row],[Mensaje]]),"")</f>
        <v>https://wa.me/56989844861?text=Hola!%0AServicio del día 29-04%0A *Cliente:* GRAYSON GROUP  */ Cont: * TCKU6089104*/ HR Entrega: *DIRECTO* /Dirección: *Av. Presidente Eduardo Frei Montalva 7050, Bodega 5, 8700489, Quilicura, Santiago, Chile</v>
      </c>
    </row>
    <row r="2827" spans="1:38" s="15" customFormat="1" ht="16.5" customHeight="1" x14ac:dyDescent="0.2">
      <c r="A2827" s="15">
        <f>ROW(A2826)</f>
        <v>2826</v>
      </c>
      <c r="B2827" s="15">
        <f>IF(J2827=J2826,B2826+1,1)</f>
        <v>24</v>
      </c>
      <c r="C2827" s="15" t="s">
        <v>178</v>
      </c>
      <c r="D2827" s="25" t="s">
        <v>39</v>
      </c>
      <c r="E2827" s="27">
        <v>884932</v>
      </c>
      <c r="F2827" s="27" t="s">
        <v>4386</v>
      </c>
      <c r="G2827" s="27" t="s">
        <v>41</v>
      </c>
      <c r="H2827" s="27">
        <v>14200</v>
      </c>
      <c r="I2827" s="27" t="s">
        <v>42</v>
      </c>
      <c r="J2827" s="28">
        <v>46141</v>
      </c>
      <c r="K2827" s="26">
        <v>0.33333333333333331</v>
      </c>
      <c r="L2827" s="26"/>
      <c r="M2827" s="27" t="s">
        <v>215</v>
      </c>
      <c r="N2827" s="25">
        <f>IFERROR(VLOOKUP(M2827,Data!$J$1:$K$58,2,0),"")</f>
        <v>56978089957</v>
      </c>
      <c r="O2827" s="27" t="s">
        <v>4027</v>
      </c>
      <c r="P2827" s="27"/>
      <c r="Q2827" s="27" t="s">
        <v>1003</v>
      </c>
      <c r="R2827" s="27" t="s">
        <v>218</v>
      </c>
      <c r="S2827" s="27"/>
      <c r="T2827" s="27"/>
      <c r="U2827" s="28"/>
      <c r="X2827" s="27"/>
      <c r="Y2827" s="27"/>
      <c r="Z2827" s="29"/>
      <c r="AA2827" s="29">
        <v>0.33958333333333335</v>
      </c>
      <c r="AB2827" s="29">
        <v>0.52430555555555558</v>
      </c>
      <c r="AC2827" s="30">
        <v>46141</v>
      </c>
      <c r="AD2827" s="15" t="str">
        <f>IF(Tabla2[[#This Row],[HORA ENTREGA]]="DIRECTO","On time", IF(AA2827&lt;&gt;"",IF(Tabla2[[#This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7" s="15" t="str">
        <f>MID(Tabla2[[#This Row],[TIPO]],1,3)</f>
        <v xml:space="preserve">40 </v>
      </c>
      <c r="AF28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INVERSIERRA S A */ Cont: * TCNU1791200*/ HR Entrega: *08:00* /Dirección: *AVENIDA PEDRO FONTOBA 6350, HUECHURABA</v>
      </c>
      <c r="AG2827" s="38" t="str">
        <f>IFERROR(HYPERLINK("https://wa.me/"&amp;Tabla2[[#This Row],[CONTACTO]]&amp;"?text="&amp;Tabla2[[#This Row],[Mensaje]],"Enviar mensaje"),"")</f>
        <v>Enviar mensaje</v>
      </c>
      <c r="AH2827" s="15" t="str">
        <f>CONCATENATE(A2827,F2827)</f>
        <v>2826TCNU1791200</v>
      </c>
      <c r="AI2827" s="15" t="str">
        <f>CONCATENATE("ENT-",A2827)</f>
        <v>ENT-2826</v>
      </c>
      <c r="AJ2827" s="15" t="str">
        <f>IF(Tabla2[[#This Row],[Op]]&lt;&gt;"","ENTREGA","")</f>
        <v>ENTREGA</v>
      </c>
      <c r="AK2827" s="40" t="str">
        <f>(Tabla2[[#This Row],[FECHA ENTREGA]]&amp;Tabla2[[#This Row],[HORA ENTREGA]])</f>
        <v>461410,333333333333333</v>
      </c>
      <c r="AL2827" s="34" t="str">
        <f>IFERROR(HYPERLINK("https://wa.me/"&amp;Tabla2[[#This Row],[CONTACTO]]&amp;"?text="&amp;Tabla2[[#This Row],[Mensaje]]),"")</f>
        <v>https://wa.me/56978089957?text=Hola!%0AServicio del día 29-04%0A *Cliente:* INVERSIERRA S A */ Cont: * TCNU1791200*/ HR Entrega: *08:00* /Dirección: *AVENIDA PEDRO FONTOBA 6350, HUECHURABA</v>
      </c>
    </row>
    <row r="2828" spans="1:38" s="15" customFormat="1" ht="16.5" customHeight="1" x14ac:dyDescent="0.2">
      <c r="A2828" s="15">
        <f>ROW(A2827)</f>
        <v>2827</v>
      </c>
      <c r="B2828" s="15">
        <f>IF(J2828=J2827,B2827+1,1)</f>
        <v>25</v>
      </c>
      <c r="C2828" s="15" t="s">
        <v>2040</v>
      </c>
      <c r="D2828" s="25" t="s">
        <v>39</v>
      </c>
      <c r="E2828" s="27">
        <v>504198</v>
      </c>
      <c r="F2828" s="27" t="s">
        <v>4387</v>
      </c>
      <c r="G2828" s="27" t="s">
        <v>41</v>
      </c>
      <c r="H2828" s="27">
        <v>4300</v>
      </c>
      <c r="I2828" s="27" t="s">
        <v>4388</v>
      </c>
      <c r="J2828" s="28">
        <v>46141</v>
      </c>
      <c r="K2828" s="26">
        <v>0.33333333333333331</v>
      </c>
      <c r="L2828" s="26"/>
      <c r="M2828" s="27" t="s">
        <v>155</v>
      </c>
      <c r="N2828" s="25">
        <f>IFERROR(VLOOKUP(M2828,Data!$J$1:$K$58,2,0),"")</f>
        <v>56926181825</v>
      </c>
      <c r="O2828" s="27" t="s">
        <v>314</v>
      </c>
      <c r="P2828" s="27"/>
      <c r="Q2828" s="27" t="s">
        <v>2042</v>
      </c>
      <c r="R2828" s="27"/>
      <c r="S2828" s="27"/>
      <c r="T2828" s="27"/>
      <c r="U2828" s="28"/>
      <c r="X2828" s="27"/>
      <c r="Y2828" s="27"/>
      <c r="Z2828" s="29"/>
      <c r="AA2828" s="29">
        <v>0.625</v>
      </c>
      <c r="AB2828" s="29">
        <v>0.63611111111111107</v>
      </c>
      <c r="AC2828" s="30">
        <v>46141</v>
      </c>
      <c r="AD2828" s="15" t="str">
        <f>IF(Tabla2[[#This Row],[HORA ENTREGA]]="DIRECTO","On time", IF(AA2828&lt;&gt;"",IF(Tabla2[[#This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28" s="15" t="str">
        <f>MID(Tabla2[[#This Row],[TIPO]],1,3)</f>
        <v xml:space="preserve">40 </v>
      </c>
      <c r="AF28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HLXU8581270*/ HR Entrega: *08:00* /Dirección: *CLAUDIO ARRAU 8600, PUDAHUEL</v>
      </c>
      <c r="AG2828" s="38" t="str">
        <f>IFERROR(HYPERLINK("https://wa.me/"&amp;Tabla2[[#This Row],[CONTACTO]]&amp;"?text="&amp;Tabla2[[#This Row],[Mensaje]],"Enviar mensaje"),"")</f>
        <v>Enviar mensaje</v>
      </c>
      <c r="AH2828" s="15" t="str">
        <f>CONCATENATE(A2828,F2828)</f>
        <v>2827HLXU8581270</v>
      </c>
      <c r="AI2828" s="15" t="str">
        <f>CONCATENATE("ENT-",A2828)</f>
        <v>ENT-2827</v>
      </c>
      <c r="AJ2828" s="15" t="str">
        <f>IF(Tabla2[[#This Row],[Op]]&lt;&gt;"","ENTREGA","")</f>
        <v>ENTREGA</v>
      </c>
      <c r="AK2828" s="40" t="str">
        <f>(Tabla2[[#This Row],[FECHA ENTREGA]]&amp;Tabla2[[#This Row],[HORA ENTREGA]])</f>
        <v>461410,333333333333333</v>
      </c>
      <c r="AL2828" s="34" t="str">
        <f>IFERROR(HYPERLINK("https://wa.me/"&amp;Tabla2[[#This Row],[CONTACTO]]&amp;"?text="&amp;Tabla2[[#This Row],[Mensaje]]),"")</f>
        <v>https://wa.me/56926181825?text=Hola!%0AServicio del día 29-04%0A *Cliente:* LOG SERVICES SPA */ Cont: * HLXU8581270*/ HR Entrega: *08:00* /Dirección: *CLAUDIO ARRAU 8600, PUDAHUEL</v>
      </c>
    </row>
    <row r="2829" spans="1:38" s="15" customFormat="1" ht="16.5" customHeight="1" x14ac:dyDescent="0.2">
      <c r="A2829" s="15">
        <f>ROW(A2828)</f>
        <v>2828</v>
      </c>
      <c r="B2829" s="15">
        <f>IF(J2829=J2828,B2828+1,1)</f>
        <v>26</v>
      </c>
      <c r="C2829" s="15" t="s">
        <v>2040</v>
      </c>
      <c r="D2829" s="25" t="s">
        <v>39</v>
      </c>
      <c r="E2829" s="27">
        <v>504198</v>
      </c>
      <c r="F2829" s="27" t="s">
        <v>4389</v>
      </c>
      <c r="G2829" s="27" t="s">
        <v>41</v>
      </c>
      <c r="H2829" s="27">
        <v>4300</v>
      </c>
      <c r="I2829" s="27" t="s">
        <v>4390</v>
      </c>
      <c r="J2829" s="28">
        <v>46141</v>
      </c>
      <c r="K2829" s="26">
        <v>0.33333333333333331</v>
      </c>
      <c r="L2829" s="26"/>
      <c r="M2829" s="27" t="s">
        <v>45</v>
      </c>
      <c r="N2829" s="25">
        <f>IFERROR(VLOOKUP(M2829,Data!$J$1:$K$58,2,0),"")</f>
        <v>56950981572</v>
      </c>
      <c r="O2829" s="27" t="s">
        <v>46</v>
      </c>
      <c r="P2829" s="27"/>
      <c r="Q2829" s="27" t="s">
        <v>2042</v>
      </c>
      <c r="R2829" s="27" t="s">
        <v>1821</v>
      </c>
      <c r="S2829" s="27"/>
      <c r="T2829" s="27"/>
      <c r="U2829" s="28"/>
      <c r="X2829" s="27"/>
      <c r="Y2829" s="27"/>
      <c r="Z2829" s="29"/>
      <c r="AA2829" s="29">
        <v>0.33333333333333331</v>
      </c>
      <c r="AB2829" s="29">
        <v>0.37847222222222221</v>
      </c>
      <c r="AC2829" s="30">
        <v>46141</v>
      </c>
      <c r="AD2829" s="15" t="str">
        <f>IF(Tabla2[[#This Row],[HORA ENTREGA]]="DIRECTO","On time", IF(AA2829&lt;&gt;"",IF(Tabla2[[#This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29" s="15" t="str">
        <f>MID(Tabla2[[#This Row],[TIPO]],1,3)</f>
        <v xml:space="preserve">40 </v>
      </c>
      <c r="AF28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BEAU4977247*/ HR Entrega: *08:00* /Dirección: *CLAUDIO ARRAU 8600, PUDAHUEL</v>
      </c>
      <c r="AG2829" s="38" t="str">
        <f>IFERROR(HYPERLINK("https://wa.me/"&amp;Tabla2[[#This Row],[CONTACTO]]&amp;"?text="&amp;Tabla2[[#This Row],[Mensaje]],"Enviar mensaje"),"")</f>
        <v>Enviar mensaje</v>
      </c>
      <c r="AH2829" s="15" t="str">
        <f>CONCATENATE(A2829,F2829)</f>
        <v>2828BEAU4977247</v>
      </c>
      <c r="AI2829" s="15" t="str">
        <f>CONCATENATE("ENT-",A2829)</f>
        <v>ENT-2828</v>
      </c>
      <c r="AJ2829" s="15" t="str">
        <f>IF(Tabla2[[#This Row],[Op]]&lt;&gt;"","ENTREGA","")</f>
        <v>ENTREGA</v>
      </c>
      <c r="AK2829" s="40" t="str">
        <f>(Tabla2[[#This Row],[FECHA ENTREGA]]&amp;Tabla2[[#This Row],[HORA ENTREGA]])</f>
        <v>461410,333333333333333</v>
      </c>
      <c r="AL2829" s="34" t="str">
        <f>IFERROR(HYPERLINK("https://wa.me/"&amp;Tabla2[[#This Row],[CONTACTO]]&amp;"?text="&amp;Tabla2[[#This Row],[Mensaje]]),"")</f>
        <v>https://wa.me/56950981572?text=Hola!%0AServicio del día 29-04%0A *Cliente:* LOG SERVICES SPA */ Cont: * BEAU4977247*/ HR Entrega: *08:00* /Dirección: *CLAUDIO ARRAU 8600, PUDAHUEL</v>
      </c>
    </row>
    <row r="2830" spans="1:38" s="15" customFormat="1" ht="16.5" customHeight="1" x14ac:dyDescent="0.2">
      <c r="A2830" s="15">
        <f>ROW(A2829)</f>
        <v>2829</v>
      </c>
      <c r="B2830" s="15">
        <f>IF(J2830=J2829,B2829+1,1)</f>
        <v>27</v>
      </c>
      <c r="C2830" s="15" t="s">
        <v>2040</v>
      </c>
      <c r="D2830" s="25" t="s">
        <v>39</v>
      </c>
      <c r="E2830" s="27">
        <v>504198</v>
      </c>
      <c r="F2830" s="27" t="s">
        <v>4391</v>
      </c>
      <c r="G2830" s="27" t="s">
        <v>41</v>
      </c>
      <c r="H2830" s="27">
        <v>4300</v>
      </c>
      <c r="I2830" s="27" t="s">
        <v>4388</v>
      </c>
      <c r="J2830" s="28">
        <v>46141</v>
      </c>
      <c r="K2830" s="26">
        <v>0.33333333333333331</v>
      </c>
      <c r="L2830" s="26"/>
      <c r="M2830" s="27" t="s">
        <v>221</v>
      </c>
      <c r="N2830" s="25">
        <f>IFERROR(VLOOKUP(M2830,Data!$J$1:$K$58,2,0),"")</f>
        <v>56965378427</v>
      </c>
      <c r="O2830" s="27" t="s">
        <v>222</v>
      </c>
      <c r="P2830" s="27"/>
      <c r="Q2830" s="27" t="s">
        <v>2042</v>
      </c>
      <c r="R2830" s="27" t="s">
        <v>1821</v>
      </c>
      <c r="S2830" s="27"/>
      <c r="T2830" s="27"/>
      <c r="U2830" s="28"/>
      <c r="X2830" s="27"/>
      <c r="Y2830" s="27"/>
      <c r="Z2830" s="29"/>
      <c r="AA2830" s="29">
        <v>0.63680555555555551</v>
      </c>
      <c r="AB2830" s="29">
        <v>0.66666666666666663</v>
      </c>
      <c r="AC2830" s="30">
        <v>46141</v>
      </c>
      <c r="AD2830" s="15" t="str">
        <f>IF(Tabla2[[#This Row],[HORA ENTREGA]]="DIRECTO","On time", IF(AA2830&lt;&gt;"",IF(Tabla2[[#This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30" s="15" t="str">
        <f>MID(Tabla2[[#This Row],[TIPO]],1,3)</f>
        <v xml:space="preserve">40 </v>
      </c>
      <c r="AF28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UACU5343289*/ HR Entrega: *08:00* /Dirección: *CLAUDIO ARRAU 8600, PUDAHUEL</v>
      </c>
      <c r="AG2830" s="38" t="str">
        <f>IFERROR(HYPERLINK("https://wa.me/"&amp;Tabla2[[#This Row],[CONTACTO]]&amp;"?text="&amp;Tabla2[[#This Row],[Mensaje]],"Enviar mensaje"),"")</f>
        <v>Enviar mensaje</v>
      </c>
      <c r="AH2830" s="15" t="str">
        <f>CONCATENATE(A2830,F2830)</f>
        <v>2829UACU5343289</v>
      </c>
      <c r="AI2830" s="15" t="str">
        <f>CONCATENATE("ENT-",A2830)</f>
        <v>ENT-2829</v>
      </c>
      <c r="AJ2830" s="15" t="str">
        <f>IF(Tabla2[[#This Row],[Op]]&lt;&gt;"","ENTREGA","")</f>
        <v>ENTREGA</v>
      </c>
      <c r="AK2830" s="40" t="str">
        <f>(Tabla2[[#This Row],[FECHA ENTREGA]]&amp;Tabla2[[#This Row],[HORA ENTREGA]])</f>
        <v>461410,333333333333333</v>
      </c>
      <c r="AL2830" s="34" t="str">
        <f>IFERROR(HYPERLINK("https://wa.me/"&amp;Tabla2[[#This Row],[CONTACTO]]&amp;"?text="&amp;Tabla2[[#This Row],[Mensaje]]),"")</f>
        <v>https://wa.me/56965378427?text=Hola!%0AServicio del día 29-04%0A *Cliente:* LOG SERVICES SPA */ Cont: * UACU5343289*/ HR Entrega: *08:00* /Dirección: *CLAUDIO ARRAU 8600, PUDAHUEL</v>
      </c>
    </row>
    <row r="2831" spans="1:38" s="15" customFormat="1" ht="16.5" customHeight="1" x14ac:dyDescent="0.2">
      <c r="A2831" s="15">
        <f>ROW(A2830)</f>
        <v>2830</v>
      </c>
      <c r="B2831" s="15">
        <f>IF(J2831=J2830,B2830+1,1)</f>
        <v>28</v>
      </c>
      <c r="C2831" s="15" t="s">
        <v>2040</v>
      </c>
      <c r="D2831" s="25" t="s">
        <v>39</v>
      </c>
      <c r="E2831" s="27">
        <v>504198</v>
      </c>
      <c r="F2831" s="27" t="s">
        <v>4392</v>
      </c>
      <c r="G2831" s="27" t="s">
        <v>41</v>
      </c>
      <c r="H2831" s="27">
        <v>4300</v>
      </c>
      <c r="I2831" s="27" t="s">
        <v>4393</v>
      </c>
      <c r="J2831" s="28">
        <v>46141</v>
      </c>
      <c r="K2831" s="26">
        <v>0.33333333333333331</v>
      </c>
      <c r="L2831" s="26"/>
      <c r="M2831" s="27" t="s">
        <v>51</v>
      </c>
      <c r="N2831" s="25">
        <f>IFERROR(VLOOKUP(M2831,Data!$J$1:$K$58,2,0),"")</f>
        <v>56967256951</v>
      </c>
      <c r="O2831" s="27" t="s">
        <v>3656</v>
      </c>
      <c r="P2831" s="27"/>
      <c r="Q2831" s="27" t="s">
        <v>2042</v>
      </c>
      <c r="R2831" s="27" t="s">
        <v>4394</v>
      </c>
      <c r="S2831" s="27"/>
      <c r="T2831" s="27"/>
      <c r="U2831" s="28"/>
      <c r="X2831" s="27"/>
      <c r="Y2831" s="27"/>
      <c r="Z2831" s="29"/>
      <c r="AA2831" s="29">
        <v>0.31944444444444442</v>
      </c>
      <c r="AB2831" s="29">
        <v>0.3611111111111111</v>
      </c>
      <c r="AC2831" s="30">
        <v>46141</v>
      </c>
      <c r="AD2831" s="15" t="str">
        <f>IF(Tabla2[[#This Row],[HORA ENTREGA]]="DIRECTO","On time", IF(AA2831&lt;&gt;"",IF(Tabla2[[#This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31" s="15" t="str">
        <f>MID(Tabla2[[#This Row],[TIPO]],1,3)</f>
        <v xml:space="preserve">40 </v>
      </c>
      <c r="AF28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FANU1230534*/ HR Entrega: *08:00* /Dirección: *CLAUDIO ARRAU 8600, PUDAHUEL</v>
      </c>
      <c r="AG2831" s="38" t="str">
        <f>IFERROR(HYPERLINK("https://wa.me/"&amp;Tabla2[[#This Row],[CONTACTO]]&amp;"?text="&amp;Tabla2[[#This Row],[Mensaje]],"Enviar mensaje"),"")</f>
        <v>Enviar mensaje</v>
      </c>
      <c r="AH2831" s="15" t="str">
        <f>CONCATENATE(A2831,F2831)</f>
        <v>2830FANU1230534</v>
      </c>
      <c r="AI2831" s="15" t="str">
        <f>CONCATENATE("ENT-",A2831)</f>
        <v>ENT-2830</v>
      </c>
      <c r="AJ2831" s="15" t="str">
        <f>IF(Tabla2[[#This Row],[Op]]&lt;&gt;"","ENTREGA","")</f>
        <v>ENTREGA</v>
      </c>
      <c r="AK2831" s="40" t="str">
        <f>(Tabla2[[#This Row],[FECHA ENTREGA]]&amp;Tabla2[[#This Row],[HORA ENTREGA]])</f>
        <v>461410,333333333333333</v>
      </c>
      <c r="AL2831" s="34" t="str">
        <f>IFERROR(HYPERLINK("https://wa.me/"&amp;Tabla2[[#This Row],[CONTACTO]]&amp;"?text="&amp;Tabla2[[#This Row],[Mensaje]]),"")</f>
        <v>https://wa.me/56967256951?text=Hola!%0AServicio del día 29-04%0A *Cliente:* LOG SERVICES SPA */ Cont: * FANU1230534*/ HR Entrega: *08:00* /Dirección: *CLAUDIO ARRAU 8600, PUDAHUEL</v>
      </c>
    </row>
    <row r="2832" spans="1:38" s="15" customFormat="1" ht="16.5" customHeight="1" x14ac:dyDescent="0.2">
      <c r="A2832" s="15">
        <f>ROW(A2831)</f>
        <v>2831</v>
      </c>
      <c r="B2832" s="15">
        <f>IF(J2832=J2831,B2831+1,1)</f>
        <v>29</v>
      </c>
      <c r="C2832" s="15" t="s">
        <v>2040</v>
      </c>
      <c r="D2832" s="25" t="s">
        <v>39</v>
      </c>
      <c r="E2832" s="27">
        <v>504198</v>
      </c>
      <c r="F2832" s="27" t="s">
        <v>4395</v>
      </c>
      <c r="G2832" s="27" t="s">
        <v>41</v>
      </c>
      <c r="H2832" s="27">
        <v>4300</v>
      </c>
      <c r="I2832" s="27" t="s">
        <v>4396</v>
      </c>
      <c r="J2832" s="28">
        <v>46141</v>
      </c>
      <c r="K2832" s="26">
        <v>0.33333333333333331</v>
      </c>
      <c r="L2832" s="26"/>
      <c r="M2832" s="27" t="s">
        <v>117</v>
      </c>
      <c r="N2832" s="25">
        <f>IFERROR(VLOOKUP(M2832,Data!$J$1:$K$58,2,0),"")</f>
        <v>56973887539</v>
      </c>
      <c r="O2832" s="27" t="s">
        <v>118</v>
      </c>
      <c r="P2832" s="27"/>
      <c r="Q2832" s="27" t="s">
        <v>2042</v>
      </c>
      <c r="R2832" s="27" t="s">
        <v>4394</v>
      </c>
      <c r="S2832" s="27"/>
      <c r="T2832" s="27"/>
      <c r="U2832" s="28"/>
      <c r="X2832" s="27"/>
      <c r="Y2832" s="27"/>
      <c r="Z2832" s="29"/>
      <c r="AA2832" s="29">
        <v>0.32291666666666669</v>
      </c>
      <c r="AB2832" s="29">
        <v>0.36458333333333331</v>
      </c>
      <c r="AC2832" s="30">
        <v>46141</v>
      </c>
      <c r="AD2832" s="15" t="str">
        <f>IF(Tabla2[[#This Row],[HORA ENTREGA]]="DIRECTO","On time", IF(AA2832&lt;&gt;"",IF(Tabla2[[#This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32" s="15" t="str">
        <f>MID(Tabla2[[#This Row],[TIPO]],1,3)</f>
        <v xml:space="preserve">40 </v>
      </c>
      <c r="AF28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BEAU5083216*/ HR Entrega: *08:00* /Dirección: *CLAUDIO ARRAU 8600, PUDAHUEL</v>
      </c>
      <c r="AG2832" s="38" t="str">
        <f>IFERROR(HYPERLINK("https://wa.me/"&amp;Tabla2[[#This Row],[CONTACTO]]&amp;"?text="&amp;Tabla2[[#This Row],[Mensaje]],"Enviar mensaje"),"")</f>
        <v>Enviar mensaje</v>
      </c>
      <c r="AH2832" s="15" t="str">
        <f>CONCATENATE(A2832,F2832)</f>
        <v>2831BEAU5083216</v>
      </c>
      <c r="AI2832" s="15" t="str">
        <f>CONCATENATE("ENT-",A2832)</f>
        <v>ENT-2831</v>
      </c>
      <c r="AJ2832" s="15" t="str">
        <f>IF(Tabla2[[#This Row],[Op]]&lt;&gt;"","ENTREGA","")</f>
        <v>ENTREGA</v>
      </c>
      <c r="AK2832" s="40" t="str">
        <f>(Tabla2[[#This Row],[FECHA ENTREGA]]&amp;Tabla2[[#This Row],[HORA ENTREGA]])</f>
        <v>461410,333333333333333</v>
      </c>
      <c r="AL2832" s="34" t="str">
        <f>IFERROR(HYPERLINK("https://wa.me/"&amp;Tabla2[[#This Row],[CONTACTO]]&amp;"?text="&amp;Tabla2[[#This Row],[Mensaje]]),"")</f>
        <v>https://wa.me/56973887539?text=Hola!%0AServicio del día 29-04%0A *Cliente:* LOG SERVICES SPA */ Cont: * BEAU5083216*/ HR Entrega: *08:00* /Dirección: *CLAUDIO ARRAU 8600, PUDAHUEL</v>
      </c>
    </row>
    <row r="2833" spans="1:38" s="15" customFormat="1" ht="16.5" customHeight="1" x14ac:dyDescent="0.2">
      <c r="A2833" s="15">
        <f>ROW(A2832)</f>
        <v>2832</v>
      </c>
      <c r="B2833" s="15">
        <f>IF(J2833=J2832,B2832+1,1)</f>
        <v>30</v>
      </c>
      <c r="C2833" s="15" t="s">
        <v>2040</v>
      </c>
      <c r="D2833" s="25" t="s">
        <v>39</v>
      </c>
      <c r="E2833" s="27">
        <v>504198</v>
      </c>
      <c r="F2833" s="27" t="s">
        <v>4397</v>
      </c>
      <c r="G2833" s="27" t="s">
        <v>41</v>
      </c>
      <c r="H2833" s="27">
        <v>4300</v>
      </c>
      <c r="I2833" s="27" t="s">
        <v>4388</v>
      </c>
      <c r="J2833" s="28">
        <v>46141</v>
      </c>
      <c r="K2833" s="26">
        <v>0.33333333333333331</v>
      </c>
      <c r="L2833" s="26"/>
      <c r="M2833" s="27" t="s">
        <v>117</v>
      </c>
      <c r="N2833" s="25">
        <f>IFERROR(VLOOKUP(M2833,Data!$J$1:$K$58,2,0),"")</f>
        <v>56973887539</v>
      </c>
      <c r="O2833" s="27" t="s">
        <v>118</v>
      </c>
      <c r="P2833" s="27"/>
      <c r="Q2833" s="27" t="s">
        <v>2042</v>
      </c>
      <c r="R2833" s="27" t="s">
        <v>218</v>
      </c>
      <c r="S2833" s="27"/>
      <c r="T2833" s="27"/>
      <c r="U2833" s="28"/>
      <c r="X2833" s="27"/>
      <c r="Y2833" s="27"/>
      <c r="Z2833" s="29"/>
      <c r="AA2833" s="29">
        <v>0.625</v>
      </c>
      <c r="AB2833" s="29">
        <v>0.64236111111111116</v>
      </c>
      <c r="AC2833" s="30">
        <v>46141</v>
      </c>
      <c r="AD2833" s="15" t="str">
        <f>IF(Tabla2[[#This Row],[HORA ENTREGA]]="DIRECTO","On time", IF(AA2833&lt;&gt;"",IF(Tabla2[[#This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33" s="15" t="str">
        <f>MID(Tabla2[[#This Row],[TIPO]],1,3)</f>
        <v xml:space="preserve">40 </v>
      </c>
      <c r="AF28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HLBU3284688*/ HR Entrega: *08:00* /Dirección: *CLAUDIO ARRAU 8600, PUDAHUEL</v>
      </c>
      <c r="AG2833" s="38" t="str">
        <f>IFERROR(HYPERLINK("https://wa.me/"&amp;Tabla2[[#This Row],[CONTACTO]]&amp;"?text="&amp;Tabla2[[#This Row],[Mensaje]],"Enviar mensaje"),"")</f>
        <v>Enviar mensaje</v>
      </c>
      <c r="AH2833" s="15" t="str">
        <f>CONCATENATE(A2833,F2833)</f>
        <v>2832HLBU3284688</v>
      </c>
      <c r="AI2833" s="15" t="str">
        <f>CONCATENATE("ENT-",A2833)</f>
        <v>ENT-2832</v>
      </c>
      <c r="AJ2833" s="15" t="str">
        <f>IF(Tabla2[[#This Row],[Op]]&lt;&gt;"","ENTREGA","")</f>
        <v>ENTREGA</v>
      </c>
      <c r="AK2833" s="40" t="str">
        <f>(Tabla2[[#This Row],[FECHA ENTREGA]]&amp;Tabla2[[#This Row],[HORA ENTREGA]])</f>
        <v>461410,333333333333333</v>
      </c>
      <c r="AL2833" s="34" t="str">
        <f>IFERROR(HYPERLINK("https://wa.me/"&amp;Tabla2[[#This Row],[CONTACTO]]&amp;"?text="&amp;Tabla2[[#This Row],[Mensaje]]),"")</f>
        <v>https://wa.me/56973887539?text=Hola!%0AServicio del día 29-04%0A *Cliente:* LOG SERVICES SPA */ Cont: * HLBU3284688*/ HR Entrega: *08:00* /Dirección: *CLAUDIO ARRAU 8600, PUDAHUEL</v>
      </c>
    </row>
    <row r="2834" spans="1:38" s="15" customFormat="1" ht="16.5" customHeight="1" x14ac:dyDescent="0.2">
      <c r="A2834" s="15">
        <f>ROW(A2833)</f>
        <v>2833</v>
      </c>
      <c r="B2834" s="15">
        <f>IF(J2834=J2833,B2833+1,1)</f>
        <v>31</v>
      </c>
      <c r="C2834" s="15" t="s">
        <v>2040</v>
      </c>
      <c r="D2834" s="25" t="s">
        <v>39</v>
      </c>
      <c r="E2834" s="27">
        <v>504198</v>
      </c>
      <c r="F2834" s="27" t="s">
        <v>4398</v>
      </c>
      <c r="G2834" s="27" t="s">
        <v>41</v>
      </c>
      <c r="H2834" s="27">
        <v>4300</v>
      </c>
      <c r="I2834" s="27" t="s">
        <v>4399</v>
      </c>
      <c r="J2834" s="28">
        <v>46141</v>
      </c>
      <c r="K2834" s="26">
        <v>0.33333333333333331</v>
      </c>
      <c r="L2834" s="26"/>
      <c r="M2834" s="27" t="s">
        <v>389</v>
      </c>
      <c r="N2834" s="25">
        <f>IFERROR(VLOOKUP(M2834,Data!$J$1:$K$58,2,0),"")</f>
        <v>56988336520</v>
      </c>
      <c r="O2834" s="27" t="s">
        <v>390</v>
      </c>
      <c r="P2834" s="27"/>
      <c r="Q2834" s="27" t="s">
        <v>2042</v>
      </c>
      <c r="R2834" s="27" t="s">
        <v>218</v>
      </c>
      <c r="S2834" s="27"/>
      <c r="T2834" s="27"/>
      <c r="U2834" s="28"/>
      <c r="X2834" s="27"/>
      <c r="Y2834" s="27"/>
      <c r="Z2834" s="29"/>
      <c r="AA2834" s="29">
        <v>0.62847222222222221</v>
      </c>
      <c r="AB2834" s="29">
        <v>0.65277777777777779</v>
      </c>
      <c r="AC2834" s="30">
        <v>46141</v>
      </c>
      <c r="AD2834" s="15" t="str">
        <f>IF(Tabla2[[#This Row],[HORA ENTREGA]]="DIRECTO","On time", IF(AA2834&lt;&gt;"",IF(Tabla2[[#This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34" s="15" t="str">
        <f>MID(Tabla2[[#This Row],[TIPO]],1,3)</f>
        <v xml:space="preserve">40 </v>
      </c>
      <c r="AF28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HLBU2909889*/ HR Entrega: *08:00* /Dirección: *CLAUDIO ARRAU 8600, PUDAHUEL</v>
      </c>
      <c r="AG2834" s="38" t="str">
        <f>IFERROR(HYPERLINK("https://wa.me/"&amp;Tabla2[[#This Row],[CONTACTO]]&amp;"?text="&amp;Tabla2[[#This Row],[Mensaje]],"Enviar mensaje"),"")</f>
        <v>Enviar mensaje</v>
      </c>
      <c r="AH2834" s="15" t="str">
        <f>CONCATENATE(A2834,F2834)</f>
        <v>2833HLBU2909889</v>
      </c>
      <c r="AI2834" s="15" t="str">
        <f>CONCATENATE("ENT-",A2834)</f>
        <v>ENT-2833</v>
      </c>
      <c r="AJ2834" s="15" t="str">
        <f>IF(Tabla2[[#This Row],[Op]]&lt;&gt;"","ENTREGA","")</f>
        <v>ENTREGA</v>
      </c>
      <c r="AK2834" s="40" t="str">
        <f>(Tabla2[[#This Row],[FECHA ENTREGA]]&amp;Tabla2[[#This Row],[HORA ENTREGA]])</f>
        <v>461410,333333333333333</v>
      </c>
      <c r="AL2834" s="34" t="str">
        <f>IFERROR(HYPERLINK("https://wa.me/"&amp;Tabla2[[#This Row],[CONTACTO]]&amp;"?text="&amp;Tabla2[[#This Row],[Mensaje]]),"")</f>
        <v>https://wa.me/56988336520?text=Hola!%0AServicio del día 29-04%0A *Cliente:* LOG SERVICES SPA */ Cont: * HLBU2909889*/ HR Entrega: *08:00* /Dirección: *CLAUDIO ARRAU 8600, PUDAHUEL</v>
      </c>
    </row>
    <row r="2835" spans="1:38" s="15" customFormat="1" ht="16.5" customHeight="1" x14ac:dyDescent="0.2">
      <c r="A2835" s="15">
        <f>ROW(A2834)</f>
        <v>2834</v>
      </c>
      <c r="B2835" s="15">
        <f>IF(J2835=J2834,B2834+1,1)</f>
        <v>32</v>
      </c>
      <c r="C2835" s="15" t="s">
        <v>2040</v>
      </c>
      <c r="D2835" s="25" t="s">
        <v>39</v>
      </c>
      <c r="E2835" s="27">
        <v>504198</v>
      </c>
      <c r="F2835" s="27" t="s">
        <v>4400</v>
      </c>
      <c r="G2835" s="27" t="s">
        <v>41</v>
      </c>
      <c r="H2835" s="27">
        <v>4300</v>
      </c>
      <c r="I2835" s="27" t="s">
        <v>4401</v>
      </c>
      <c r="J2835" s="28">
        <v>46141</v>
      </c>
      <c r="K2835" s="26">
        <v>0.33333333333333331</v>
      </c>
      <c r="L2835" s="26" t="s">
        <v>2725</v>
      </c>
      <c r="M2835" s="27" t="s">
        <v>241</v>
      </c>
      <c r="N2835" s="25">
        <f>IFERROR(VLOOKUP(M2835,Data!$J$1:$K$58,2,0),"")</f>
        <v>56984880436</v>
      </c>
      <c r="O2835" s="27" t="s">
        <v>242</v>
      </c>
      <c r="P2835" s="27"/>
      <c r="Q2835" s="27" t="s">
        <v>2042</v>
      </c>
      <c r="R2835" s="27" t="s">
        <v>1821</v>
      </c>
      <c r="S2835" s="27"/>
      <c r="T2835" s="27"/>
      <c r="U2835" s="28"/>
      <c r="X2835" s="27"/>
      <c r="Y2835" s="27"/>
      <c r="Z2835" s="29"/>
      <c r="AA2835" s="29">
        <v>0.34583333333333333</v>
      </c>
      <c r="AB2835" s="29">
        <v>0.38194444444444442</v>
      </c>
      <c r="AC2835" s="30">
        <v>46141</v>
      </c>
      <c r="AD2835" s="15" t="str">
        <f>IF(Tabla2[[#This Row],[HORA ENTREGA]]="DIRECTO","On time", IF(AA2835&lt;&gt;"",IF(Tabla2[[#This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35" s="15" t="str">
        <f>MID(Tabla2[[#This Row],[TIPO]],1,3)</f>
        <v xml:space="preserve">40 </v>
      </c>
      <c r="AF28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HAMU2543510*/ HR Entrega: *08:00* /Dirección: *CLAUDIO ARRAU 8600, PUDAHUEL</v>
      </c>
      <c r="AG2835" s="38" t="str">
        <f>IFERROR(HYPERLINK("https://wa.me/"&amp;Tabla2[[#This Row],[CONTACTO]]&amp;"?text="&amp;Tabla2[[#This Row],[Mensaje]],"Enviar mensaje"),"")</f>
        <v>Enviar mensaje</v>
      </c>
      <c r="AH2835" s="15" t="str">
        <f>CONCATENATE(A2835,F2835)</f>
        <v>2834HAMU2543510</v>
      </c>
      <c r="AI2835" s="15" t="str">
        <f>CONCATENATE("ENT-",A2835)</f>
        <v>ENT-2834</v>
      </c>
      <c r="AJ2835" s="15" t="str">
        <f>IF(Tabla2[[#This Row],[Op]]&lt;&gt;"","ENTREGA","")</f>
        <v>ENTREGA</v>
      </c>
      <c r="AK2835" s="40" t="str">
        <f>(Tabla2[[#This Row],[FECHA ENTREGA]]&amp;Tabla2[[#This Row],[HORA ENTREGA]])</f>
        <v>461410,333333333333333</v>
      </c>
      <c r="AL2835" s="34" t="str">
        <f>IFERROR(HYPERLINK("https://wa.me/"&amp;Tabla2[[#This Row],[CONTACTO]]&amp;"?text="&amp;Tabla2[[#This Row],[Mensaje]]),"")</f>
        <v>https://wa.me/56984880436?text=Hola!%0AServicio del día 29-04%0A *Cliente:* LOG SERVICES SPA */ Cont: * HAMU2543510*/ HR Entrega: *08:00* /Dirección: *CLAUDIO ARRAU 8600, PUDAHUEL</v>
      </c>
    </row>
    <row r="2836" spans="1:38" s="15" customFormat="1" ht="16.5" customHeight="1" x14ac:dyDescent="0.2">
      <c r="A2836" s="15">
        <f>ROW(A2835)</f>
        <v>2835</v>
      </c>
      <c r="B2836" s="15">
        <f>IF(J2836=J2835,B2835+1,1)</f>
        <v>33</v>
      </c>
      <c r="C2836" s="15" t="s">
        <v>2040</v>
      </c>
      <c r="D2836" s="25" t="s">
        <v>39</v>
      </c>
      <c r="E2836" s="27">
        <v>504198</v>
      </c>
      <c r="F2836" s="27" t="s">
        <v>4402</v>
      </c>
      <c r="G2836" s="27" t="s">
        <v>41</v>
      </c>
      <c r="H2836" s="27">
        <v>4300</v>
      </c>
      <c r="I2836" s="27" t="s">
        <v>4403</v>
      </c>
      <c r="J2836" s="28">
        <v>46141</v>
      </c>
      <c r="K2836" s="26">
        <v>0.33333333333333331</v>
      </c>
      <c r="L2836" s="26"/>
      <c r="M2836" s="27" t="s">
        <v>4404</v>
      </c>
      <c r="N2836" s="25" t="str">
        <f>IFERROR(VLOOKUP(M2836,Data!$J$1:$K$58,2,0),"")</f>
        <v/>
      </c>
      <c r="O2836" s="27" t="s">
        <v>4024</v>
      </c>
      <c r="P2836" s="27"/>
      <c r="Q2836" s="27" t="s">
        <v>2042</v>
      </c>
      <c r="R2836" s="27" t="s">
        <v>218</v>
      </c>
      <c r="S2836" s="27"/>
      <c r="T2836" s="27"/>
      <c r="U2836" s="28"/>
      <c r="X2836" s="27"/>
      <c r="Y2836" s="27"/>
      <c r="Z2836" s="29"/>
      <c r="AA2836" s="29">
        <v>0.34861111111111109</v>
      </c>
      <c r="AB2836" s="29">
        <v>0.3888888888888889</v>
      </c>
      <c r="AC2836" s="30">
        <v>46141</v>
      </c>
      <c r="AD2836" s="15" t="str">
        <f>IF(Tabla2[[#This Row],[HORA ENTREGA]]="DIRECTO","On time", IF(AA2836&lt;&gt;"",IF(Tabla2[[#This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36" s="15" t="str">
        <f>MID(Tabla2[[#This Row],[TIPO]],1,3)</f>
        <v xml:space="preserve">40 </v>
      </c>
      <c r="AF28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CXDU1776999*/ HR Entrega: *08:00* /Dirección: *CLAUDIO ARRAU 8600, PUDAHUEL</v>
      </c>
      <c r="AG2836" s="38" t="str">
        <f>IFERROR(HYPERLINK("https://wa.me/"&amp;Tabla2[[#This Row],[CONTACTO]]&amp;"?text="&amp;Tabla2[[#This Row],[Mensaje]],"Enviar mensaje"),"")</f>
        <v>Enviar mensaje</v>
      </c>
      <c r="AH2836" s="15" t="str">
        <f>CONCATENATE(A2836,F2836)</f>
        <v>2835CXDU1776999</v>
      </c>
      <c r="AI2836" s="15" t="str">
        <f>CONCATENATE("ENT-",A2836)</f>
        <v>ENT-2835</v>
      </c>
      <c r="AJ2836" s="15" t="str">
        <f>IF(Tabla2[[#This Row],[Op]]&lt;&gt;"","ENTREGA","")</f>
        <v>ENTREGA</v>
      </c>
      <c r="AK2836" s="40" t="str">
        <f>(Tabla2[[#This Row],[FECHA ENTREGA]]&amp;Tabla2[[#This Row],[HORA ENTREGA]])</f>
        <v>461410,333333333333333</v>
      </c>
      <c r="AL2836" s="34" t="str">
        <f>IFERROR(HYPERLINK("https://wa.me/"&amp;Tabla2[[#This Row],[CONTACTO]]&amp;"?text="&amp;Tabla2[[#This Row],[Mensaje]]),"")</f>
        <v>https://wa.me/?text=Hola!%0AServicio del día 29-04%0A *Cliente:* LOG SERVICES SPA */ Cont: * CXDU1776999*/ HR Entrega: *08:00* /Dirección: *CLAUDIO ARRAU 8600, PUDAHUEL</v>
      </c>
    </row>
    <row r="2837" spans="1:38" s="15" customFormat="1" ht="16.5" customHeight="1" x14ac:dyDescent="0.2">
      <c r="A2837" s="15">
        <f>ROW(A2836)</f>
        <v>2836</v>
      </c>
      <c r="B2837" s="15">
        <f>IF(J2837=J2836,B2836+1,1)</f>
        <v>34</v>
      </c>
      <c r="C2837" s="15" t="s">
        <v>2040</v>
      </c>
      <c r="D2837" s="25" t="s">
        <v>39</v>
      </c>
      <c r="E2837" s="27">
        <v>504198</v>
      </c>
      <c r="F2837" s="27" t="s">
        <v>4405</v>
      </c>
      <c r="G2837" s="27" t="s">
        <v>41</v>
      </c>
      <c r="H2837" s="27">
        <v>4300</v>
      </c>
      <c r="I2837" s="27" t="s">
        <v>4406</v>
      </c>
      <c r="J2837" s="28">
        <v>46141</v>
      </c>
      <c r="K2837" s="26">
        <v>0.33333333333333331</v>
      </c>
      <c r="L2837" s="26"/>
      <c r="M2837" s="27" t="s">
        <v>199</v>
      </c>
      <c r="N2837" s="25">
        <f>IFERROR(VLOOKUP(M2837,Data!$J$1:$K$58,2,0),"")</f>
        <v>56975315726</v>
      </c>
      <c r="O2837" s="27" t="s">
        <v>200</v>
      </c>
      <c r="P2837" s="27"/>
      <c r="Q2837" s="27" t="s">
        <v>2042</v>
      </c>
      <c r="R2837" s="27" t="s">
        <v>1821</v>
      </c>
      <c r="S2837" s="27"/>
      <c r="T2837" s="27"/>
      <c r="U2837" s="28"/>
      <c r="X2837" s="27"/>
      <c r="Y2837" s="27"/>
      <c r="Z2837" s="29"/>
      <c r="AA2837" s="29">
        <v>0.33333333333333331</v>
      </c>
      <c r="AB2837" s="29">
        <v>0.37083333333333335</v>
      </c>
      <c r="AC2837" s="30">
        <v>46141</v>
      </c>
      <c r="AD2837" s="15" t="str">
        <f>IF(Tabla2[[#This Row],[HORA ENTREGA]]="DIRECTO","On time", IF(AA2837&lt;&gt;"",IF(Tabla2[[#This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37" s="15" t="str">
        <f>MID(Tabla2[[#This Row],[TIPO]],1,3)</f>
        <v xml:space="preserve">40 </v>
      </c>
      <c r="AF28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FANU3086160*/ HR Entrega: *08:00* /Dirección: *CLAUDIO ARRAU 8600, PUDAHUEL</v>
      </c>
      <c r="AG2837" s="38" t="str">
        <f>IFERROR(HYPERLINK("https://wa.me/"&amp;Tabla2[[#This Row],[CONTACTO]]&amp;"?text="&amp;Tabla2[[#This Row],[Mensaje]],"Enviar mensaje"),"")</f>
        <v>Enviar mensaje</v>
      </c>
      <c r="AH2837" s="15" t="str">
        <f>CONCATENATE(A2837,F2837)</f>
        <v>2836FANU3086160</v>
      </c>
      <c r="AI2837" s="15" t="str">
        <f>CONCATENATE("ENT-",A2837)</f>
        <v>ENT-2836</v>
      </c>
      <c r="AJ2837" s="15" t="str">
        <f>IF(Tabla2[[#This Row],[Op]]&lt;&gt;"","ENTREGA","")</f>
        <v>ENTREGA</v>
      </c>
      <c r="AK2837" s="40" t="str">
        <f>(Tabla2[[#This Row],[FECHA ENTREGA]]&amp;Tabla2[[#This Row],[HORA ENTREGA]])</f>
        <v>461410,333333333333333</v>
      </c>
      <c r="AL2837" s="34" t="str">
        <f>IFERROR(HYPERLINK("https://wa.me/"&amp;Tabla2[[#This Row],[CONTACTO]]&amp;"?text="&amp;Tabla2[[#This Row],[Mensaje]]),"")</f>
        <v>https://wa.me/56975315726?text=Hola!%0AServicio del día 29-04%0A *Cliente:* LOG SERVICES SPA */ Cont: * FANU3086160*/ HR Entrega: *08:00* /Dirección: *CLAUDIO ARRAU 8600, PUDAHUEL</v>
      </c>
    </row>
    <row r="2838" spans="1:38" s="15" customFormat="1" ht="16.5" customHeight="1" x14ac:dyDescent="0.2">
      <c r="A2838" s="15">
        <f>ROW(A2837)</f>
        <v>2837</v>
      </c>
      <c r="B2838" s="15">
        <f>IF(J2838=J2837,B2837+1,1)</f>
        <v>35</v>
      </c>
      <c r="C2838" s="15" t="s">
        <v>2040</v>
      </c>
      <c r="D2838" s="25" t="s">
        <v>39</v>
      </c>
      <c r="E2838" s="27">
        <v>504198</v>
      </c>
      <c r="F2838" s="27" t="s">
        <v>4407</v>
      </c>
      <c r="G2838" s="27" t="s">
        <v>41</v>
      </c>
      <c r="H2838" s="27">
        <v>4300</v>
      </c>
      <c r="I2838" s="27" t="s">
        <v>4408</v>
      </c>
      <c r="J2838" s="28">
        <v>46141</v>
      </c>
      <c r="K2838" s="26">
        <v>0.33333333333333331</v>
      </c>
      <c r="L2838" s="26"/>
      <c r="M2838" s="27" t="s">
        <v>4409</v>
      </c>
      <c r="N2838" s="25" t="str">
        <f>IFERROR(VLOOKUP(M2838,Data!$J$1:$K$58,2,0),"")</f>
        <v/>
      </c>
      <c r="O2838" s="27" t="s">
        <v>173</v>
      </c>
      <c r="P2838" s="27"/>
      <c r="Q2838" s="27" t="s">
        <v>2042</v>
      </c>
      <c r="R2838" s="27" t="s">
        <v>218</v>
      </c>
      <c r="S2838" s="27"/>
      <c r="T2838" s="27"/>
      <c r="U2838" s="28"/>
      <c r="X2838" s="27"/>
      <c r="Y2838" s="27"/>
      <c r="Z2838" s="29"/>
      <c r="AA2838" s="29">
        <v>0.61111111111111116</v>
      </c>
      <c r="AB2838" s="29">
        <v>0.61805555555555558</v>
      </c>
      <c r="AC2838" s="30">
        <v>46141</v>
      </c>
      <c r="AD2838" s="15" t="str">
        <f>IF(Tabla2[[#This Row],[HORA ENTREGA]]="DIRECTO","On time", IF(AA2838&lt;&gt;"",IF(Tabla2[[#This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38" s="15" t="str">
        <f>MID(Tabla2[[#This Row],[TIPO]],1,3)</f>
        <v xml:space="preserve">40 </v>
      </c>
      <c r="AF28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HAMU1873101*/ HR Entrega: *08:00* /Dirección: *CLAUDIO ARRAU 8600, PUDAHUEL</v>
      </c>
      <c r="AG2838" s="38" t="str">
        <f>IFERROR(HYPERLINK("https://wa.me/"&amp;Tabla2[[#This Row],[CONTACTO]]&amp;"?text="&amp;Tabla2[[#This Row],[Mensaje]],"Enviar mensaje"),"")</f>
        <v>Enviar mensaje</v>
      </c>
      <c r="AH2838" s="15" t="str">
        <f>CONCATENATE(A2838,F2838)</f>
        <v>2837HAMU1873101</v>
      </c>
      <c r="AI2838" s="15" t="str">
        <f>CONCATENATE("ENT-",A2838)</f>
        <v>ENT-2837</v>
      </c>
      <c r="AJ2838" s="15" t="str">
        <f>IF(Tabla2[[#This Row],[Op]]&lt;&gt;"","ENTREGA","")</f>
        <v>ENTREGA</v>
      </c>
      <c r="AK2838" s="40" t="str">
        <f>(Tabla2[[#This Row],[FECHA ENTREGA]]&amp;Tabla2[[#This Row],[HORA ENTREGA]])</f>
        <v>461410,333333333333333</v>
      </c>
      <c r="AL2838" s="34" t="str">
        <f>IFERROR(HYPERLINK("https://wa.me/"&amp;Tabla2[[#This Row],[CONTACTO]]&amp;"?text="&amp;Tabla2[[#This Row],[Mensaje]]),"")</f>
        <v>https://wa.me/?text=Hola!%0AServicio del día 29-04%0A *Cliente:* LOG SERVICES SPA */ Cont: * HAMU1873101*/ HR Entrega: *08:00* /Dirección: *CLAUDIO ARRAU 8600, PUDAHUEL</v>
      </c>
    </row>
    <row r="2839" spans="1:38" s="15" customFormat="1" ht="16.5" customHeight="1" x14ac:dyDescent="0.2">
      <c r="A2839" s="15">
        <f>ROW(A2838)</f>
        <v>2838</v>
      </c>
      <c r="B2839" s="15">
        <f>IF(J2839=J2838,B2838+1,1)</f>
        <v>36</v>
      </c>
      <c r="C2839" s="15" t="s">
        <v>2040</v>
      </c>
      <c r="D2839" s="25" t="s">
        <v>39</v>
      </c>
      <c r="E2839" s="27">
        <v>504198</v>
      </c>
      <c r="F2839" s="27" t="s">
        <v>4410</v>
      </c>
      <c r="G2839" s="27" t="s">
        <v>41</v>
      </c>
      <c r="H2839" s="27">
        <v>4300</v>
      </c>
      <c r="I2839" s="27" t="s">
        <v>4388</v>
      </c>
      <c r="J2839" s="28">
        <v>46141</v>
      </c>
      <c r="K2839" s="26">
        <v>0.33333333333333331</v>
      </c>
      <c r="L2839" s="26"/>
      <c r="M2839" s="27" t="s">
        <v>176</v>
      </c>
      <c r="N2839" s="25">
        <f>IFERROR(VLOOKUP(M2839,Data!$J$1:$K$58,2,0),"")</f>
        <v>56968463649</v>
      </c>
      <c r="O2839" s="27" t="s">
        <v>177</v>
      </c>
      <c r="P2839" s="27"/>
      <c r="Q2839" s="27" t="s">
        <v>2042</v>
      </c>
      <c r="R2839" s="27" t="s">
        <v>4411</v>
      </c>
      <c r="S2839" s="27"/>
      <c r="T2839" s="27"/>
      <c r="U2839" s="28"/>
      <c r="X2839" s="27"/>
      <c r="Y2839" s="27"/>
      <c r="Z2839" s="29"/>
      <c r="AA2839" s="29">
        <v>0.60416666666666663</v>
      </c>
      <c r="AB2839" s="29">
        <v>0.61111111111111116</v>
      </c>
      <c r="AC2839" s="30">
        <v>46141</v>
      </c>
      <c r="AD2839" s="15" t="str">
        <f>IF(Tabla2[[#This Row],[HORA ENTREGA]]="DIRECTO","On time", IF(AA2839&lt;&gt;"",IF(Tabla2[[#This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39" s="15" t="str">
        <f>MID(Tabla2[[#This Row],[TIPO]],1,3)</f>
        <v xml:space="preserve">40 </v>
      </c>
      <c r="AF28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CAIU9418652*/ HR Entrega: *08:00* /Dirección: *CLAUDIO ARRAU 8600, PUDAHUEL</v>
      </c>
      <c r="AG2839" s="38" t="str">
        <f>IFERROR(HYPERLINK("https://wa.me/"&amp;Tabla2[[#This Row],[CONTACTO]]&amp;"?text="&amp;Tabla2[[#This Row],[Mensaje]],"Enviar mensaje"),"")</f>
        <v>Enviar mensaje</v>
      </c>
      <c r="AH2839" s="15" t="str">
        <f>CONCATENATE(A2839,F2839)</f>
        <v>2838CAIU9418652</v>
      </c>
      <c r="AI2839" s="15" t="str">
        <f>CONCATENATE("ENT-",A2839)</f>
        <v>ENT-2838</v>
      </c>
      <c r="AJ2839" s="15" t="str">
        <f>IF(Tabla2[[#This Row],[Op]]&lt;&gt;"","ENTREGA","")</f>
        <v>ENTREGA</v>
      </c>
      <c r="AK2839" s="40" t="str">
        <f>(Tabla2[[#This Row],[FECHA ENTREGA]]&amp;Tabla2[[#This Row],[HORA ENTREGA]])</f>
        <v>461410,333333333333333</v>
      </c>
      <c r="AL2839" s="34" t="str">
        <f>IFERROR(HYPERLINK("https://wa.me/"&amp;Tabla2[[#This Row],[CONTACTO]]&amp;"?text="&amp;Tabla2[[#This Row],[Mensaje]]),"")</f>
        <v>https://wa.me/56968463649?text=Hola!%0AServicio del día 29-04%0A *Cliente:* LOG SERVICES SPA */ Cont: * CAIU9418652*/ HR Entrega: *08:00* /Dirección: *CLAUDIO ARRAU 8600, PUDAHUEL</v>
      </c>
    </row>
    <row r="2840" spans="1:38" s="15" customFormat="1" ht="16.5" customHeight="1" x14ac:dyDescent="0.2">
      <c r="A2840" s="15">
        <f>ROW(A2839)</f>
        <v>2839</v>
      </c>
      <c r="B2840" s="15">
        <f>IF(J2840=J2839,B2839+1,1)</f>
        <v>37</v>
      </c>
      <c r="C2840" s="15" t="s">
        <v>2040</v>
      </c>
      <c r="D2840" s="25" t="s">
        <v>39</v>
      </c>
      <c r="E2840" s="27">
        <v>504198</v>
      </c>
      <c r="F2840" s="27" t="s">
        <v>4412</v>
      </c>
      <c r="G2840" s="27" t="s">
        <v>41</v>
      </c>
      <c r="H2840" s="27">
        <v>4300</v>
      </c>
      <c r="I2840" s="27" t="s">
        <v>4388</v>
      </c>
      <c r="J2840" s="28">
        <v>46141</v>
      </c>
      <c r="K2840" s="26">
        <v>0.33333333333333331</v>
      </c>
      <c r="L2840" s="26"/>
      <c r="M2840" s="27" t="s">
        <v>247</v>
      </c>
      <c r="N2840" s="25">
        <f>IFERROR(VLOOKUP(M2840,Data!$J$1:$K$58,2,0),"")</f>
        <v>56953157599</v>
      </c>
      <c r="O2840" s="27" t="s">
        <v>248</v>
      </c>
      <c r="P2840" s="27"/>
      <c r="Q2840" s="27" t="s">
        <v>2042</v>
      </c>
      <c r="R2840" s="27" t="s">
        <v>2126</v>
      </c>
      <c r="S2840" s="27"/>
      <c r="T2840" s="27"/>
      <c r="U2840" s="28"/>
      <c r="X2840" s="27"/>
      <c r="Y2840" s="27"/>
      <c r="Z2840" s="29"/>
      <c r="AA2840" s="29">
        <v>0.63749999999999996</v>
      </c>
      <c r="AB2840" s="29">
        <v>0.67013888888888884</v>
      </c>
      <c r="AC2840" s="30">
        <v>46141</v>
      </c>
      <c r="AD2840" s="15" t="str">
        <f>IF(Tabla2[[#This Row],[HORA ENTREGA]]="DIRECTO","On time", IF(AA2840&lt;&gt;"",IF(Tabla2[[#This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40" s="15" t="str">
        <f>MID(Tabla2[[#This Row],[TIPO]],1,3)</f>
        <v xml:space="preserve">40 </v>
      </c>
      <c r="AF28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HLXU8594106*/ HR Entrega: *08:00* /Dirección: *CLAUDIO ARRAU 8600, PUDAHUEL</v>
      </c>
      <c r="AG2840" s="38" t="str">
        <f>IFERROR(HYPERLINK("https://wa.me/"&amp;Tabla2[[#This Row],[CONTACTO]]&amp;"?text="&amp;Tabla2[[#This Row],[Mensaje]],"Enviar mensaje"),"")</f>
        <v>Enviar mensaje</v>
      </c>
      <c r="AH2840" s="15" t="str">
        <f>CONCATENATE(A2840,F2840)</f>
        <v>2839HLXU8594106</v>
      </c>
      <c r="AI2840" s="15" t="str">
        <f>CONCATENATE("ENT-",A2840)</f>
        <v>ENT-2839</v>
      </c>
      <c r="AJ2840" s="15" t="str">
        <f>IF(Tabla2[[#This Row],[Op]]&lt;&gt;"","ENTREGA","")</f>
        <v>ENTREGA</v>
      </c>
      <c r="AK2840" s="40" t="str">
        <f>(Tabla2[[#This Row],[FECHA ENTREGA]]&amp;Tabla2[[#This Row],[HORA ENTREGA]])</f>
        <v>461410,333333333333333</v>
      </c>
      <c r="AL2840" s="34" t="str">
        <f>IFERROR(HYPERLINK("https://wa.me/"&amp;Tabla2[[#This Row],[CONTACTO]]&amp;"?text="&amp;Tabla2[[#This Row],[Mensaje]]),"")</f>
        <v>https://wa.me/56953157599?text=Hola!%0AServicio del día 29-04%0A *Cliente:* LOG SERVICES SPA */ Cont: * HLXU8594106*/ HR Entrega: *08:00* /Dirección: *CLAUDIO ARRAU 8600, PUDAHUEL</v>
      </c>
    </row>
    <row r="2841" spans="1:38" s="15" customFormat="1" ht="16.5" customHeight="1" x14ac:dyDescent="0.2">
      <c r="A2841" s="15">
        <f>ROW(A2840)</f>
        <v>2840</v>
      </c>
      <c r="B2841" s="15">
        <f>IF(J2841=J2840,B2840+1,1)</f>
        <v>38</v>
      </c>
      <c r="C2841" s="15" t="s">
        <v>2040</v>
      </c>
      <c r="D2841" s="25" t="s">
        <v>39</v>
      </c>
      <c r="E2841" s="27">
        <v>504198</v>
      </c>
      <c r="F2841" s="27" t="s">
        <v>4413</v>
      </c>
      <c r="G2841" s="27" t="s">
        <v>41</v>
      </c>
      <c r="H2841" s="27">
        <v>4300</v>
      </c>
      <c r="I2841" s="27" t="s">
        <v>4388</v>
      </c>
      <c r="J2841" s="28">
        <v>46141</v>
      </c>
      <c r="K2841" s="26">
        <v>0.33333333333333331</v>
      </c>
      <c r="L2841" s="26"/>
      <c r="M2841" s="27" t="s">
        <v>104</v>
      </c>
      <c r="N2841" s="25">
        <f>IFERROR(VLOOKUP(M2841,Data!$J$1:$K$58,2,0),"")</f>
        <v>56966749395</v>
      </c>
      <c r="O2841" s="27" t="s">
        <v>253</v>
      </c>
      <c r="P2841" s="27"/>
      <c r="Q2841" s="27" t="s">
        <v>2042</v>
      </c>
      <c r="R2841" s="27" t="s">
        <v>1821</v>
      </c>
      <c r="S2841" s="27"/>
      <c r="T2841" s="27"/>
      <c r="U2841" s="28"/>
      <c r="X2841" s="27"/>
      <c r="Y2841" s="27"/>
      <c r="Z2841" s="29"/>
      <c r="AA2841" s="29">
        <v>0.6479166666666667</v>
      </c>
      <c r="AB2841" s="29">
        <v>0.67708333333333337</v>
      </c>
      <c r="AC2841" s="30">
        <v>46141</v>
      </c>
      <c r="AD2841" s="15" t="str">
        <f>IF(Tabla2[[#This Row],[HORA ENTREGA]]="DIRECTO","On time", IF(AA2841&lt;&gt;"",IF(Tabla2[[#This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41" s="15" t="str">
        <f>MID(Tabla2[[#This Row],[TIPO]],1,3)</f>
        <v xml:space="preserve">40 </v>
      </c>
      <c r="AF28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HLXU8236041*/ HR Entrega: *08:00* /Dirección: *CLAUDIO ARRAU 8600, PUDAHUEL</v>
      </c>
      <c r="AG2841" s="38" t="str">
        <f>IFERROR(HYPERLINK("https://wa.me/"&amp;Tabla2[[#This Row],[CONTACTO]]&amp;"?text="&amp;Tabla2[[#This Row],[Mensaje]],"Enviar mensaje"),"")</f>
        <v>Enviar mensaje</v>
      </c>
      <c r="AH2841" s="15" t="str">
        <f>CONCATENATE(A2841,F2841)</f>
        <v>2840HLXU8236041</v>
      </c>
      <c r="AI2841" s="15" t="str">
        <f>CONCATENATE("ENT-",A2841)</f>
        <v>ENT-2840</v>
      </c>
      <c r="AJ2841" s="15" t="str">
        <f>IF(Tabla2[[#This Row],[Op]]&lt;&gt;"","ENTREGA","")</f>
        <v>ENTREGA</v>
      </c>
      <c r="AK2841" s="40" t="str">
        <f>(Tabla2[[#This Row],[FECHA ENTREGA]]&amp;Tabla2[[#This Row],[HORA ENTREGA]])</f>
        <v>461410,333333333333333</v>
      </c>
      <c r="AL2841" s="34" t="str">
        <f>IFERROR(HYPERLINK("https://wa.me/"&amp;Tabla2[[#This Row],[CONTACTO]]&amp;"?text="&amp;Tabla2[[#This Row],[Mensaje]]),"")</f>
        <v>https://wa.me/56966749395?text=Hola!%0AServicio del día 29-04%0A *Cliente:* LOG SERVICES SPA */ Cont: * HLXU8236041*/ HR Entrega: *08:00* /Dirección: *CLAUDIO ARRAU 8600, PUDAHUEL</v>
      </c>
    </row>
    <row r="2842" spans="1:38" s="15" customFormat="1" ht="16.5" customHeight="1" x14ac:dyDescent="0.2">
      <c r="A2842" s="15">
        <f>ROW(A2841)</f>
        <v>2841</v>
      </c>
      <c r="B2842" s="15">
        <f>IF(J2842=J2841,B2841+1,1)</f>
        <v>39</v>
      </c>
      <c r="C2842" s="15" t="s">
        <v>2040</v>
      </c>
      <c r="D2842" s="25" t="s">
        <v>39</v>
      </c>
      <c r="E2842" s="27">
        <v>504198</v>
      </c>
      <c r="F2842" s="27" t="s">
        <v>4414</v>
      </c>
      <c r="G2842" s="27" t="s">
        <v>41</v>
      </c>
      <c r="H2842" s="27">
        <v>4300</v>
      </c>
      <c r="I2842" s="27" t="s">
        <v>2725</v>
      </c>
      <c r="J2842" s="28">
        <v>46141</v>
      </c>
      <c r="K2842" s="26">
        <v>0.33333333333333331</v>
      </c>
      <c r="L2842" s="26"/>
      <c r="M2842" s="27" t="s">
        <v>199</v>
      </c>
      <c r="N2842" s="25">
        <f>IFERROR(VLOOKUP(M2842,Data!$J$1:$K$58,2,0),"")</f>
        <v>56975315726</v>
      </c>
      <c r="O2842" s="27" t="s">
        <v>200</v>
      </c>
      <c r="P2842" s="27"/>
      <c r="Q2842" s="27" t="s">
        <v>2042</v>
      </c>
      <c r="R2842" s="27" t="s">
        <v>4415</v>
      </c>
      <c r="S2842" s="27"/>
      <c r="T2842" s="27"/>
      <c r="U2842" s="28"/>
      <c r="X2842" s="27"/>
      <c r="Y2842" s="27"/>
      <c r="Z2842" s="29"/>
      <c r="AA2842" s="29">
        <v>0.625</v>
      </c>
      <c r="AB2842" s="29">
        <v>0.62986111111111109</v>
      </c>
      <c r="AC2842" s="30">
        <v>46141</v>
      </c>
      <c r="AD2842" s="15" t="str">
        <f>IF(Tabla2[[#This Row],[HORA ENTREGA]]="DIRECTO","On time", IF(AA2842&lt;&gt;"",IF(Tabla2[[#This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42" s="15" t="str">
        <f>MID(Tabla2[[#This Row],[TIPO]],1,3)</f>
        <v xml:space="preserve">40 </v>
      </c>
      <c r="AF28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TCNU4197110*/ HR Entrega: *08:00* /Dirección: *CLAUDIO ARRAU 8600, PUDAHUEL</v>
      </c>
      <c r="AG2842" s="38" t="str">
        <f>IFERROR(HYPERLINK("https://wa.me/"&amp;Tabla2[[#This Row],[CONTACTO]]&amp;"?text="&amp;Tabla2[[#This Row],[Mensaje]],"Enviar mensaje"),"")</f>
        <v>Enviar mensaje</v>
      </c>
      <c r="AH2842" s="15" t="str">
        <f>CONCATENATE(A2842,F2842)</f>
        <v>2841TCNU4197110</v>
      </c>
      <c r="AI2842" s="15" t="str">
        <f>CONCATENATE("ENT-",A2842)</f>
        <v>ENT-2841</v>
      </c>
      <c r="AJ2842" s="15" t="str">
        <f>IF(Tabla2[[#This Row],[Op]]&lt;&gt;"","ENTREGA","")</f>
        <v>ENTREGA</v>
      </c>
      <c r="AK2842" s="40" t="str">
        <f>(Tabla2[[#This Row],[FECHA ENTREGA]]&amp;Tabla2[[#This Row],[HORA ENTREGA]])</f>
        <v>461410,333333333333333</v>
      </c>
      <c r="AL2842" s="34" t="str">
        <f>IFERROR(HYPERLINK("https://wa.me/"&amp;Tabla2[[#This Row],[CONTACTO]]&amp;"?text="&amp;Tabla2[[#This Row],[Mensaje]]),"")</f>
        <v>https://wa.me/56975315726?text=Hola!%0AServicio del día 29-04%0A *Cliente:* LOG SERVICES SPA */ Cont: * TCNU4197110*/ HR Entrega: *08:00* /Dirección: *CLAUDIO ARRAU 8600, PUDAHUEL</v>
      </c>
    </row>
    <row r="2843" spans="1:38" s="15" customFormat="1" ht="16.5" customHeight="1" x14ac:dyDescent="0.2">
      <c r="A2843" s="15">
        <f>ROW(A2842)</f>
        <v>2842</v>
      </c>
      <c r="B2843" s="15">
        <f>IF(J2843=J2842,B2842+1,1)</f>
        <v>40</v>
      </c>
      <c r="C2843" s="15" t="s">
        <v>2040</v>
      </c>
      <c r="D2843" s="25" t="s">
        <v>39</v>
      </c>
      <c r="E2843" s="27">
        <v>504198</v>
      </c>
      <c r="F2843" s="27" t="s">
        <v>4416</v>
      </c>
      <c r="G2843" s="27" t="s">
        <v>41</v>
      </c>
      <c r="H2843" s="27">
        <v>4300</v>
      </c>
      <c r="I2843" s="27"/>
      <c r="J2843" s="28">
        <v>46141</v>
      </c>
      <c r="K2843" s="26" t="s">
        <v>1899</v>
      </c>
      <c r="L2843" s="26"/>
      <c r="M2843" s="27" t="s">
        <v>273</v>
      </c>
      <c r="N2843" s="25">
        <f>IFERROR(VLOOKUP(M2843,Data!$J$1:$K$58,2,0),"")</f>
        <v>56950103942</v>
      </c>
      <c r="O2843" s="27" t="s">
        <v>274</v>
      </c>
      <c r="P2843" s="27"/>
      <c r="Q2843" s="27" t="s">
        <v>2042</v>
      </c>
      <c r="R2843" s="27" t="s">
        <v>100</v>
      </c>
      <c r="S2843" s="27"/>
      <c r="T2843" s="27"/>
      <c r="U2843" s="28"/>
      <c r="X2843" s="27"/>
      <c r="Y2843" s="27"/>
      <c r="Z2843" s="29"/>
      <c r="AA2843" s="29">
        <v>0.72569444444444442</v>
      </c>
      <c r="AB2843" s="29">
        <v>0.73263888888888884</v>
      </c>
      <c r="AC2843" s="30">
        <v>46141</v>
      </c>
      <c r="AD2843" s="15" t="str">
        <f>IF(Tabla2[[#This Row],[HORA ENTREGA]]="DIRECTO","On time", IF(AA2843&lt;&gt;"",IF(Tabla2[[#This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43" s="15" t="str">
        <f>MID(Tabla2[[#This Row],[TIPO]],1,3)</f>
        <v xml:space="preserve">40 </v>
      </c>
      <c r="AF28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HAMU3360514*/ HR Entrega: *directo* /Dirección: *CLAUDIO ARRAU 8600, PUDAHUEL</v>
      </c>
      <c r="AG2843" s="38" t="str">
        <f>IFERROR(HYPERLINK("https://wa.me/"&amp;Tabla2[[#This Row],[CONTACTO]]&amp;"?text="&amp;Tabla2[[#This Row],[Mensaje]],"Enviar mensaje"),"")</f>
        <v>Enviar mensaje</v>
      </c>
      <c r="AH2843" s="15" t="str">
        <f>CONCATENATE(A2843,F2843)</f>
        <v>2842HAMU3360514</v>
      </c>
      <c r="AI2843" s="15" t="str">
        <f>CONCATENATE("ENT-",A2843)</f>
        <v>ENT-2842</v>
      </c>
      <c r="AJ2843" s="15" t="str">
        <f>IF(Tabla2[[#This Row],[Op]]&lt;&gt;"","ENTREGA","")</f>
        <v>ENTREGA</v>
      </c>
      <c r="AK2843" s="40" t="str">
        <f>(Tabla2[[#This Row],[FECHA ENTREGA]]&amp;Tabla2[[#This Row],[HORA ENTREGA]])</f>
        <v>46141directo</v>
      </c>
      <c r="AL2843" s="34" t="str">
        <f>IFERROR(HYPERLINK("https://wa.me/"&amp;Tabla2[[#This Row],[CONTACTO]]&amp;"?text="&amp;Tabla2[[#This Row],[Mensaje]]),"")</f>
        <v>https://wa.me/56950103942?text=Hola!%0AServicio del día 29-04%0A *Cliente:* LOG SERVICES SPA */ Cont: * HAMU3360514*/ HR Entrega: *directo* /Dirección: *CLAUDIO ARRAU 8600, PUDAHUEL</v>
      </c>
    </row>
    <row r="2844" spans="1:38" s="15" customFormat="1" ht="16.5" customHeight="1" x14ac:dyDescent="0.2">
      <c r="A2844" s="15">
        <f>ROW(A2843)</f>
        <v>2843</v>
      </c>
      <c r="B2844" s="15">
        <f>IF(J2844=J2843,B2843+1,1)</f>
        <v>41</v>
      </c>
      <c r="C2844" s="15" t="s">
        <v>2040</v>
      </c>
      <c r="D2844" s="25" t="s">
        <v>39</v>
      </c>
      <c r="E2844" s="27">
        <v>504198</v>
      </c>
      <c r="F2844" s="27" t="s">
        <v>4417</v>
      </c>
      <c r="G2844" s="27" t="s">
        <v>41</v>
      </c>
      <c r="H2844" s="27">
        <v>4300</v>
      </c>
      <c r="I2844" s="27"/>
      <c r="J2844" s="28">
        <v>46141</v>
      </c>
      <c r="K2844" s="26" t="s">
        <v>1899</v>
      </c>
      <c r="L2844" s="26"/>
      <c r="M2844" s="27" t="s">
        <v>45</v>
      </c>
      <c r="N2844" s="25">
        <f>IFERROR(VLOOKUP(M2844,Data!$J$1:$K$58,2,0),"")</f>
        <v>56950981572</v>
      </c>
      <c r="O2844" s="27" t="s">
        <v>46</v>
      </c>
      <c r="P2844" s="27"/>
      <c r="Q2844" s="27" t="s">
        <v>2042</v>
      </c>
      <c r="R2844" s="27" t="s">
        <v>58</v>
      </c>
      <c r="S2844" s="27"/>
      <c r="T2844" s="27"/>
      <c r="U2844" s="28"/>
      <c r="X2844" s="27"/>
      <c r="Y2844" s="27"/>
      <c r="Z2844" s="29"/>
      <c r="AA2844" s="29">
        <v>0.71666666666666667</v>
      </c>
      <c r="AB2844" s="29">
        <v>0.72222222222222221</v>
      </c>
      <c r="AC2844" s="30">
        <v>46141</v>
      </c>
      <c r="AD2844" s="15" t="str">
        <f>IF(Tabla2[[#This Row],[HORA ENTREGA]]="DIRECTO","On time", IF(AA2844&lt;&gt;"",IF(Tabla2[[#This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44" s="15" t="str">
        <f>MID(Tabla2[[#This Row],[TIPO]],1,3)</f>
        <v xml:space="preserve">40 </v>
      </c>
      <c r="AF28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HAMU4293956*/ HR Entrega: *directo* /Dirección: *CLAUDIO ARRAU 8600, PUDAHUEL</v>
      </c>
      <c r="AG2844" s="38" t="str">
        <f>IFERROR(HYPERLINK("https://wa.me/"&amp;Tabla2[[#This Row],[CONTACTO]]&amp;"?text="&amp;Tabla2[[#This Row],[Mensaje]],"Enviar mensaje"),"")</f>
        <v>Enviar mensaje</v>
      </c>
      <c r="AH2844" s="15" t="str">
        <f>CONCATENATE(A2844,F2844)</f>
        <v>2843HAMU4293956</v>
      </c>
      <c r="AI2844" s="15" t="str">
        <f>CONCATENATE("ENT-",A2844)</f>
        <v>ENT-2843</v>
      </c>
      <c r="AJ2844" s="15" t="str">
        <f>IF(Tabla2[[#This Row],[Op]]&lt;&gt;"","ENTREGA","")</f>
        <v>ENTREGA</v>
      </c>
      <c r="AK2844" s="40" t="str">
        <f>(Tabla2[[#This Row],[FECHA ENTREGA]]&amp;Tabla2[[#This Row],[HORA ENTREGA]])</f>
        <v>46141directo</v>
      </c>
      <c r="AL2844" s="34" t="str">
        <f>IFERROR(HYPERLINK("https://wa.me/"&amp;Tabla2[[#This Row],[CONTACTO]]&amp;"?text="&amp;Tabla2[[#This Row],[Mensaje]]),"")</f>
        <v>https://wa.me/56950981572?text=Hola!%0AServicio del día 29-04%0A *Cliente:* LOG SERVICES SPA */ Cont: * HAMU4293956*/ HR Entrega: *directo* /Dirección: *CLAUDIO ARRAU 8600, PUDAHUEL</v>
      </c>
    </row>
    <row r="2845" spans="1:38" s="15" customFormat="1" ht="16.5" customHeight="1" x14ac:dyDescent="0.2">
      <c r="A2845" s="15">
        <f>ROW(A2844)</f>
        <v>2844</v>
      </c>
      <c r="B2845" s="15">
        <f>IF(J2845=J2844,B2844+1,1)</f>
        <v>42</v>
      </c>
      <c r="C2845" s="15" t="s">
        <v>2040</v>
      </c>
      <c r="D2845" s="25" t="s">
        <v>39</v>
      </c>
      <c r="E2845" s="27">
        <v>504198</v>
      </c>
      <c r="F2845" s="27" t="s">
        <v>4418</v>
      </c>
      <c r="G2845" s="27" t="s">
        <v>41</v>
      </c>
      <c r="H2845" s="27">
        <v>4300</v>
      </c>
      <c r="I2845" s="27"/>
      <c r="J2845" s="28">
        <v>46141</v>
      </c>
      <c r="K2845" s="26" t="s">
        <v>1899</v>
      </c>
      <c r="L2845" s="26"/>
      <c r="M2845" s="27" t="s">
        <v>133</v>
      </c>
      <c r="N2845" s="25">
        <f>IFERROR(VLOOKUP(M2845,Data!$J$1:$K$58,2,0),"")</f>
        <v>56953801607</v>
      </c>
      <c r="O2845" s="27" t="s">
        <v>134</v>
      </c>
      <c r="P2845" s="27"/>
      <c r="Q2845" s="27" t="s">
        <v>2042</v>
      </c>
      <c r="R2845" s="27" t="s">
        <v>58</v>
      </c>
      <c r="S2845" s="27"/>
      <c r="T2845" s="27"/>
      <c r="U2845" s="28"/>
      <c r="X2845" s="27"/>
      <c r="Y2845" s="27"/>
      <c r="Z2845" s="29"/>
      <c r="AA2845" s="29">
        <v>0.71875</v>
      </c>
      <c r="AB2845" s="29">
        <v>0.72916666666666663</v>
      </c>
      <c r="AC2845" s="30">
        <v>46141</v>
      </c>
      <c r="AD2845" s="15" t="str">
        <f>IF(Tabla2[[#This Row],[HORA ENTREGA]]="DIRECTO","On time", IF(AA2845&lt;&gt;"",IF(Tabla2[[#This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45" s="15" t="str">
        <f>MID(Tabla2[[#This Row],[TIPO]],1,3)</f>
        <v xml:space="preserve">40 </v>
      </c>
      <c r="AF28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HAMU4212018*/ HR Entrega: *directo* /Dirección: *CLAUDIO ARRAU 8600, PUDAHUEL</v>
      </c>
      <c r="AG2845" s="38" t="str">
        <f>IFERROR(HYPERLINK("https://wa.me/"&amp;Tabla2[[#This Row],[CONTACTO]]&amp;"?text="&amp;Tabla2[[#This Row],[Mensaje]],"Enviar mensaje"),"")</f>
        <v>Enviar mensaje</v>
      </c>
      <c r="AH2845" s="15" t="str">
        <f>CONCATENATE(A2845,F2845)</f>
        <v>2844HAMU4212018</v>
      </c>
      <c r="AI2845" s="15" t="str">
        <f>CONCATENATE("ENT-",A2845)</f>
        <v>ENT-2844</v>
      </c>
      <c r="AJ2845" s="15" t="str">
        <f>IF(Tabla2[[#This Row],[Op]]&lt;&gt;"","ENTREGA","")</f>
        <v>ENTREGA</v>
      </c>
      <c r="AK2845" s="40" t="str">
        <f>(Tabla2[[#This Row],[FECHA ENTREGA]]&amp;Tabla2[[#This Row],[HORA ENTREGA]])</f>
        <v>46141directo</v>
      </c>
      <c r="AL2845" s="34" t="str">
        <f>IFERROR(HYPERLINK("https://wa.me/"&amp;Tabla2[[#This Row],[CONTACTO]]&amp;"?text="&amp;Tabla2[[#This Row],[Mensaje]]),"")</f>
        <v>https://wa.me/56953801607?text=Hola!%0AServicio del día 29-04%0A *Cliente:* LOG SERVICES SPA */ Cont: * HAMU4212018*/ HR Entrega: *directo* /Dirección: *CLAUDIO ARRAU 8600, PUDAHUEL</v>
      </c>
    </row>
    <row r="2846" spans="1:38" s="15" customFormat="1" ht="16.5" customHeight="1" x14ac:dyDescent="0.2">
      <c r="A2846" s="15">
        <f>ROW(A2845)</f>
        <v>2845</v>
      </c>
      <c r="B2846" s="15">
        <f>IF(J2846=J2845,B2845+1,1)</f>
        <v>43</v>
      </c>
      <c r="C2846" s="15" t="s">
        <v>2040</v>
      </c>
      <c r="D2846" s="25" t="s">
        <v>39</v>
      </c>
      <c r="E2846" s="27">
        <v>504214</v>
      </c>
      <c r="F2846" s="27" t="s">
        <v>4419</v>
      </c>
      <c r="G2846" s="27" t="s">
        <v>41</v>
      </c>
      <c r="H2846" s="27">
        <v>4300</v>
      </c>
      <c r="I2846" s="27"/>
      <c r="J2846" s="28">
        <v>46141</v>
      </c>
      <c r="K2846" s="26" t="s">
        <v>1899</v>
      </c>
      <c r="L2846" s="26"/>
      <c r="M2846" s="27" t="s">
        <v>60</v>
      </c>
      <c r="N2846" s="25">
        <f>IFERROR(VLOOKUP(M2846,Data!$J$1:$K$58,2,0),"")</f>
        <v>56957438415</v>
      </c>
      <c r="O2846" s="27" t="s">
        <v>181</v>
      </c>
      <c r="P2846" s="27"/>
      <c r="Q2846" s="27" t="s">
        <v>2042</v>
      </c>
      <c r="R2846" s="27" t="s">
        <v>100</v>
      </c>
      <c r="S2846" s="27"/>
      <c r="T2846" s="27"/>
      <c r="U2846" s="28"/>
      <c r="X2846" s="27"/>
      <c r="Y2846" s="27"/>
      <c r="Z2846" s="29"/>
      <c r="AA2846" s="29">
        <v>0.67361111111111116</v>
      </c>
      <c r="AB2846" s="29">
        <v>0.69791666666666663</v>
      </c>
      <c r="AC2846" s="30">
        <v>46141</v>
      </c>
      <c r="AD2846" s="15" t="str">
        <f>IF(Tabla2[[#This Row],[HORA ENTREGA]]="DIRECTO","On time", IF(AA2846&lt;&gt;"",IF(Tabla2[[#This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46" s="15" t="str">
        <f>MID(Tabla2[[#This Row],[TIPO]],1,3)</f>
        <v xml:space="preserve">40 </v>
      </c>
      <c r="AF28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HLXU8237074*/ HR Entrega: *directo* /Dirección: *CLAUDIO ARRAU 8600, PUDAHUEL</v>
      </c>
      <c r="AG2846" s="38" t="str">
        <f>IFERROR(HYPERLINK("https://wa.me/"&amp;Tabla2[[#This Row],[CONTACTO]]&amp;"?text="&amp;Tabla2[[#This Row],[Mensaje]],"Enviar mensaje"),"")</f>
        <v>Enviar mensaje</v>
      </c>
      <c r="AH2846" s="15" t="str">
        <f>CONCATENATE(A2846,F2846)</f>
        <v>2845HLXU8237074</v>
      </c>
      <c r="AI2846" s="15" t="str">
        <f>CONCATENATE("ENT-",A2846)</f>
        <v>ENT-2845</v>
      </c>
      <c r="AJ2846" s="15" t="str">
        <f>IF(Tabla2[[#This Row],[Op]]&lt;&gt;"","ENTREGA","")</f>
        <v>ENTREGA</v>
      </c>
      <c r="AK2846" s="40" t="str">
        <f>(Tabla2[[#This Row],[FECHA ENTREGA]]&amp;Tabla2[[#This Row],[HORA ENTREGA]])</f>
        <v>46141directo</v>
      </c>
      <c r="AL2846" s="34" t="str">
        <f>IFERROR(HYPERLINK("https://wa.me/"&amp;Tabla2[[#This Row],[CONTACTO]]&amp;"?text="&amp;Tabla2[[#This Row],[Mensaje]]),"")</f>
        <v>https://wa.me/56957438415?text=Hola!%0AServicio del día 29-04%0A *Cliente:* LOG SERVICES SPA */ Cont: * HLXU8237074*/ HR Entrega: *directo* /Dirección: *CLAUDIO ARRAU 8600, PUDAHUEL</v>
      </c>
    </row>
    <row r="2847" spans="1:38" s="15" customFormat="1" ht="16.5" customHeight="1" x14ac:dyDescent="0.2">
      <c r="A2847" s="15">
        <f>ROW(A2846)</f>
        <v>2846</v>
      </c>
      <c r="B2847" s="15">
        <f>IF(J2847=J2846,B2846+1,1)</f>
        <v>44</v>
      </c>
      <c r="C2847" s="15" t="s">
        <v>2040</v>
      </c>
      <c r="D2847" s="25" t="s">
        <v>39</v>
      </c>
      <c r="E2847" s="27">
        <v>504198</v>
      </c>
      <c r="F2847" s="27" t="s">
        <v>4420</v>
      </c>
      <c r="G2847" s="27" t="s">
        <v>41</v>
      </c>
      <c r="H2847" s="27">
        <v>4300</v>
      </c>
      <c r="I2847" s="27"/>
      <c r="J2847" s="28">
        <v>46141</v>
      </c>
      <c r="K2847" s="26" t="s">
        <v>1899</v>
      </c>
      <c r="L2847" s="26"/>
      <c r="M2847" s="27" t="s">
        <v>139</v>
      </c>
      <c r="N2847" s="25">
        <f>IFERROR(VLOOKUP(M2847,Data!$J$1:$K$58,2,0),"")</f>
        <v>56965312953</v>
      </c>
      <c r="O2847" s="27" t="s">
        <v>140</v>
      </c>
      <c r="P2847" s="27"/>
      <c r="Q2847" s="27" t="s">
        <v>2042</v>
      </c>
      <c r="R2847" s="27" t="s">
        <v>58</v>
      </c>
      <c r="S2847" s="27"/>
      <c r="T2847" s="27"/>
      <c r="U2847" s="28"/>
      <c r="X2847" s="27"/>
      <c r="Y2847" s="27"/>
      <c r="Z2847" s="29"/>
      <c r="AA2847" s="29">
        <v>0.66319444444444442</v>
      </c>
      <c r="AB2847" s="29">
        <v>0.68541666666666667</v>
      </c>
      <c r="AC2847" s="30">
        <v>46141</v>
      </c>
      <c r="AD2847" s="15" t="str">
        <f>IF(Tabla2[[#This Row],[HORA ENTREGA]]="DIRECTO","On time", IF(AA2847&lt;&gt;"",IF(Tabla2[[#This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47" s="15" t="str">
        <f>MID(Tabla2[[#This Row],[TIPO]],1,3)</f>
        <v xml:space="preserve">40 </v>
      </c>
      <c r="AF28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UACU5460135*/ HR Entrega: *directo* /Dirección: *CLAUDIO ARRAU 8600, PUDAHUEL</v>
      </c>
      <c r="AG2847" s="38" t="str">
        <f>IFERROR(HYPERLINK("https://wa.me/"&amp;Tabla2[[#This Row],[CONTACTO]]&amp;"?text="&amp;Tabla2[[#This Row],[Mensaje]],"Enviar mensaje"),"")</f>
        <v>Enviar mensaje</v>
      </c>
      <c r="AH2847" s="15" t="str">
        <f>CONCATENATE(A2847,F2847)</f>
        <v>2846UACU5460135</v>
      </c>
      <c r="AI2847" s="15" t="str">
        <f>CONCATENATE("ENT-",A2847)</f>
        <v>ENT-2846</v>
      </c>
      <c r="AJ2847" s="15" t="str">
        <f>IF(Tabla2[[#This Row],[Op]]&lt;&gt;"","ENTREGA","")</f>
        <v>ENTREGA</v>
      </c>
      <c r="AK2847" s="40" t="str">
        <f>(Tabla2[[#This Row],[FECHA ENTREGA]]&amp;Tabla2[[#This Row],[HORA ENTREGA]])</f>
        <v>46141directo</v>
      </c>
      <c r="AL2847" s="34" t="str">
        <f>IFERROR(HYPERLINK("https://wa.me/"&amp;Tabla2[[#This Row],[CONTACTO]]&amp;"?text="&amp;Tabla2[[#This Row],[Mensaje]]),"")</f>
        <v>https://wa.me/56965312953?text=Hola!%0AServicio del día 29-04%0A *Cliente:* LOG SERVICES SPA */ Cont: * UACU5460135*/ HR Entrega: *directo* /Dirección: *CLAUDIO ARRAU 8600, PUDAHUEL</v>
      </c>
    </row>
    <row r="2848" spans="1:38" s="15" customFormat="1" ht="16.5" customHeight="1" x14ac:dyDescent="0.2">
      <c r="A2848" s="15">
        <f>ROW(A2847)</f>
        <v>2847</v>
      </c>
      <c r="B2848" s="15">
        <f>IF(J2848=J2847,B2847+1,1)</f>
        <v>45</v>
      </c>
      <c r="C2848" s="15" t="s">
        <v>2040</v>
      </c>
      <c r="D2848" s="25" t="s">
        <v>39</v>
      </c>
      <c r="E2848" s="27">
        <v>504198</v>
      </c>
      <c r="F2848" s="27" t="s">
        <v>4421</v>
      </c>
      <c r="G2848" s="27" t="s">
        <v>41</v>
      </c>
      <c r="H2848" s="27">
        <v>4300</v>
      </c>
      <c r="I2848" s="27"/>
      <c r="J2848" s="28">
        <v>46141</v>
      </c>
      <c r="K2848" s="26" t="s">
        <v>1899</v>
      </c>
      <c r="L2848" s="26"/>
      <c r="M2848" s="27" t="s">
        <v>674</v>
      </c>
      <c r="N2848" s="25">
        <f>IFERROR(VLOOKUP(M2848,Data!$J$1:$K$58,2,0),"")</f>
        <v>56967386018</v>
      </c>
      <c r="O2848" s="27" t="s">
        <v>356</v>
      </c>
      <c r="P2848" s="27"/>
      <c r="Q2848" s="27" t="s">
        <v>2042</v>
      </c>
      <c r="R2848" s="27" t="s">
        <v>58</v>
      </c>
      <c r="S2848" s="27"/>
      <c r="T2848" s="27"/>
      <c r="U2848" s="28"/>
      <c r="X2848" s="27"/>
      <c r="Y2848" s="27"/>
      <c r="Z2848" s="29"/>
      <c r="AA2848" s="29">
        <v>0.66666666666666663</v>
      </c>
      <c r="AB2848" s="29">
        <v>0.69444444444444442</v>
      </c>
      <c r="AC2848" s="30">
        <v>46141</v>
      </c>
      <c r="AD2848" s="15" t="str">
        <f>IF(Tabla2[[#This Row],[HORA ENTREGA]]="DIRECTO","On time", IF(AA2848&lt;&gt;"",IF(Tabla2[[#This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48" s="15" t="str">
        <f>MID(Tabla2[[#This Row],[TIPO]],1,3)</f>
        <v xml:space="preserve">40 </v>
      </c>
      <c r="AF28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HLBU1976542*/ HR Entrega: *directo* /Dirección: *CLAUDIO ARRAU 8600, PUDAHUEL</v>
      </c>
      <c r="AG2848" s="38" t="str">
        <f>IFERROR(HYPERLINK("https://wa.me/"&amp;Tabla2[[#This Row],[CONTACTO]]&amp;"?text="&amp;Tabla2[[#This Row],[Mensaje]],"Enviar mensaje"),"")</f>
        <v>Enviar mensaje</v>
      </c>
      <c r="AH2848" s="15" t="str">
        <f>CONCATENATE(A2848,F2848)</f>
        <v>2847HLBU1976542</v>
      </c>
      <c r="AI2848" s="15" t="str">
        <f>CONCATENATE("ENT-",A2848)</f>
        <v>ENT-2847</v>
      </c>
      <c r="AJ2848" s="15" t="str">
        <f>IF(Tabla2[[#This Row],[Op]]&lt;&gt;"","ENTREGA","")</f>
        <v>ENTREGA</v>
      </c>
      <c r="AK2848" s="40" t="str">
        <f>(Tabla2[[#This Row],[FECHA ENTREGA]]&amp;Tabla2[[#This Row],[HORA ENTREGA]])</f>
        <v>46141directo</v>
      </c>
      <c r="AL2848" s="34" t="str">
        <f>IFERROR(HYPERLINK("https://wa.me/"&amp;Tabla2[[#This Row],[CONTACTO]]&amp;"?text="&amp;Tabla2[[#This Row],[Mensaje]]),"")</f>
        <v>https://wa.me/56967386018?text=Hola!%0AServicio del día 29-04%0A *Cliente:* LOG SERVICES SPA */ Cont: * HLBU1976542*/ HR Entrega: *directo* /Dirección: *CLAUDIO ARRAU 8600, PUDAHUEL</v>
      </c>
    </row>
    <row r="2849" spans="1:38" s="15" customFormat="1" ht="16.5" customHeight="1" x14ac:dyDescent="0.2">
      <c r="A2849" s="15">
        <f>ROW(A2848)</f>
        <v>2848</v>
      </c>
      <c r="B2849" s="15">
        <f>IF(J2849=J2848,B2848+1,1)</f>
        <v>46</v>
      </c>
      <c r="C2849" s="15" t="s">
        <v>2040</v>
      </c>
      <c r="D2849" s="25" t="s">
        <v>39</v>
      </c>
      <c r="E2849" s="27">
        <v>504198</v>
      </c>
      <c r="F2849" s="27" t="s">
        <v>4422</v>
      </c>
      <c r="G2849" s="27" t="s">
        <v>41</v>
      </c>
      <c r="H2849" s="27">
        <v>4300</v>
      </c>
      <c r="I2849" s="27"/>
      <c r="J2849" s="28">
        <v>46141</v>
      </c>
      <c r="K2849" s="26" t="s">
        <v>1899</v>
      </c>
      <c r="L2849" s="26"/>
      <c r="M2849" s="27" t="s">
        <v>151</v>
      </c>
      <c r="N2849" s="25">
        <f>IFERROR(VLOOKUP(M2849,Data!$J$1:$K$58,2,0),"")</f>
        <v>56973887427</v>
      </c>
      <c r="O2849" s="27" t="s">
        <v>152</v>
      </c>
      <c r="P2849" s="27"/>
      <c r="Q2849" s="27" t="s">
        <v>2042</v>
      </c>
      <c r="R2849" s="27" t="s">
        <v>1228</v>
      </c>
      <c r="S2849" s="27"/>
      <c r="T2849" s="27"/>
      <c r="U2849" s="28"/>
      <c r="X2849" s="27"/>
      <c r="Y2849" s="27"/>
      <c r="Z2849" s="29"/>
      <c r="AA2849" s="29">
        <v>0.70138888888888884</v>
      </c>
      <c r="AB2849" s="29">
        <v>0.70833333333333337</v>
      </c>
      <c r="AC2849" s="30">
        <v>46141</v>
      </c>
      <c r="AD2849" s="15" t="str">
        <f>IF(Tabla2[[#This Row],[HORA ENTREGA]]="DIRECTO","On time", IF(AA2849&lt;&gt;"",IF(Tabla2[[#This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49" s="15" t="str">
        <f>MID(Tabla2[[#This Row],[TIPO]],1,3)</f>
        <v xml:space="preserve">40 </v>
      </c>
      <c r="AF28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FCIU7618095*/ HR Entrega: *directo* /Dirección: *CLAUDIO ARRAU 8600, PUDAHUEL</v>
      </c>
      <c r="AG2849" s="38" t="str">
        <f>IFERROR(HYPERLINK("https://wa.me/"&amp;Tabla2[[#This Row],[CONTACTO]]&amp;"?text="&amp;Tabla2[[#This Row],[Mensaje]],"Enviar mensaje"),"")</f>
        <v>Enviar mensaje</v>
      </c>
      <c r="AH2849" s="15" t="str">
        <f>CONCATENATE(A2849,F2849)</f>
        <v>2848FCIU7618095</v>
      </c>
      <c r="AI2849" s="15" t="str">
        <f>CONCATENATE("ENT-",A2849)</f>
        <v>ENT-2848</v>
      </c>
      <c r="AJ2849" s="15" t="str">
        <f>IF(Tabla2[[#This Row],[Op]]&lt;&gt;"","ENTREGA","")</f>
        <v>ENTREGA</v>
      </c>
      <c r="AK2849" s="40" t="str">
        <f>(Tabla2[[#This Row],[FECHA ENTREGA]]&amp;Tabla2[[#This Row],[HORA ENTREGA]])</f>
        <v>46141directo</v>
      </c>
      <c r="AL2849" s="34" t="str">
        <f>IFERROR(HYPERLINK("https://wa.me/"&amp;Tabla2[[#This Row],[CONTACTO]]&amp;"?text="&amp;Tabla2[[#This Row],[Mensaje]]),"")</f>
        <v>https://wa.me/56973887427?text=Hola!%0AServicio del día 29-04%0A *Cliente:* LOG SERVICES SPA */ Cont: * FCIU7618095*/ HR Entrega: *directo* /Dirección: *CLAUDIO ARRAU 8600, PUDAHUEL</v>
      </c>
    </row>
    <row r="2850" spans="1:38" s="15" customFormat="1" ht="16.5" customHeight="1" x14ac:dyDescent="0.2">
      <c r="A2850" s="15">
        <f>ROW(A2849)</f>
        <v>2849</v>
      </c>
      <c r="B2850" s="15">
        <f>IF(J2850=J2849,B2849+1,1)</f>
        <v>47</v>
      </c>
      <c r="C2850" s="15" t="s">
        <v>2040</v>
      </c>
      <c r="D2850" s="25" t="s">
        <v>39</v>
      </c>
      <c r="E2850" s="27">
        <v>504198</v>
      </c>
      <c r="F2850" s="27" t="s">
        <v>4423</v>
      </c>
      <c r="G2850" s="27" t="s">
        <v>41</v>
      </c>
      <c r="H2850" s="27">
        <v>4300</v>
      </c>
      <c r="I2850" s="27"/>
      <c r="J2850" s="28">
        <v>46141</v>
      </c>
      <c r="K2850" s="26" t="s">
        <v>1899</v>
      </c>
      <c r="L2850" s="26"/>
      <c r="M2850" s="27" t="s">
        <v>55</v>
      </c>
      <c r="N2850" s="25">
        <f>IFERROR(VLOOKUP(M2850,Data!$J$1:$K$58,2,0),"")</f>
        <v>56992164782</v>
      </c>
      <c r="O2850" s="27" t="s">
        <v>56</v>
      </c>
      <c r="P2850" s="27"/>
      <c r="Q2850" s="27" t="s">
        <v>2042</v>
      </c>
      <c r="R2850" s="27" t="s">
        <v>58</v>
      </c>
      <c r="S2850" s="27"/>
      <c r="T2850" s="27"/>
      <c r="U2850" s="28"/>
      <c r="X2850" s="27"/>
      <c r="Y2850" s="27"/>
      <c r="Z2850" s="29"/>
      <c r="AA2850" s="29">
        <v>0.62847222222222221</v>
      </c>
      <c r="AB2850" s="29">
        <v>0.6479166666666667</v>
      </c>
      <c r="AC2850" s="30">
        <v>46141</v>
      </c>
      <c r="AD2850" s="15" t="str">
        <f>IF(Tabla2[[#This Row],[HORA ENTREGA]]="DIRECTO","On time", IF(AA2850&lt;&gt;"",IF(Tabla2[[#This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0" s="15" t="str">
        <f>MID(Tabla2[[#This Row],[TIPO]],1,3)</f>
        <v xml:space="preserve">40 </v>
      </c>
      <c r="AF28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TCLU6519434*/ HR Entrega: *directo* /Dirección: *CLAUDIO ARRAU 8600, PUDAHUEL</v>
      </c>
      <c r="AG2850" s="38" t="str">
        <f>IFERROR(HYPERLINK("https://wa.me/"&amp;Tabla2[[#This Row],[CONTACTO]]&amp;"?text="&amp;Tabla2[[#This Row],[Mensaje]],"Enviar mensaje"),"")</f>
        <v>Enviar mensaje</v>
      </c>
      <c r="AH2850" s="15" t="str">
        <f>CONCATENATE(A2850,F2850)</f>
        <v>2849TCLU6519434</v>
      </c>
      <c r="AI2850" s="15" t="str">
        <f>CONCATENATE("ENT-",A2850)</f>
        <v>ENT-2849</v>
      </c>
      <c r="AJ2850" s="15" t="str">
        <f>IF(Tabla2[[#This Row],[Op]]&lt;&gt;"","ENTREGA","")</f>
        <v>ENTREGA</v>
      </c>
      <c r="AK2850" s="40" t="str">
        <f>(Tabla2[[#This Row],[FECHA ENTREGA]]&amp;Tabla2[[#This Row],[HORA ENTREGA]])</f>
        <v>46141directo</v>
      </c>
      <c r="AL2850" s="34" t="str">
        <f>IFERROR(HYPERLINK("https://wa.me/"&amp;Tabla2[[#This Row],[CONTACTO]]&amp;"?text="&amp;Tabla2[[#This Row],[Mensaje]]),"")</f>
        <v>https://wa.me/56992164782?text=Hola!%0AServicio del día 29-04%0A *Cliente:* LOG SERVICES SPA */ Cont: * TCLU6519434*/ HR Entrega: *directo* /Dirección: *CLAUDIO ARRAU 8600, PUDAHUEL</v>
      </c>
    </row>
    <row r="2851" spans="1:38" s="15" customFormat="1" ht="16.5" customHeight="1" x14ac:dyDescent="0.2">
      <c r="A2851" s="15">
        <f>ROW(A2850)</f>
        <v>2850</v>
      </c>
      <c r="B2851" s="15">
        <f>IF(J2851=J2850,B2850+1,1)</f>
        <v>48</v>
      </c>
      <c r="C2851" s="15" t="s">
        <v>2040</v>
      </c>
      <c r="D2851" s="25" t="s">
        <v>39</v>
      </c>
      <c r="E2851" s="27">
        <v>504198</v>
      </c>
      <c r="F2851" s="27" t="s">
        <v>4424</v>
      </c>
      <c r="G2851" s="27" t="s">
        <v>41</v>
      </c>
      <c r="H2851" s="27">
        <v>4300</v>
      </c>
      <c r="I2851" s="27"/>
      <c r="J2851" s="28">
        <v>46141</v>
      </c>
      <c r="K2851" s="26" t="s">
        <v>1899</v>
      </c>
      <c r="L2851" s="26"/>
      <c r="M2851" s="27" t="s">
        <v>433</v>
      </c>
      <c r="N2851" s="25">
        <f>IFERROR(VLOOKUP(M2851,Data!$J$1:$K$58,2,0),"")</f>
        <v>56994354094</v>
      </c>
      <c r="O2851" s="27" t="s">
        <v>434</v>
      </c>
      <c r="P2851" s="27"/>
      <c r="Q2851" s="27" t="s">
        <v>2042</v>
      </c>
      <c r="R2851" s="27" t="s">
        <v>58</v>
      </c>
      <c r="S2851" s="27"/>
      <c r="T2851" s="27"/>
      <c r="U2851" s="28"/>
      <c r="X2851" s="27"/>
      <c r="Y2851" s="27"/>
      <c r="Z2851" s="29"/>
      <c r="AA2851" s="29">
        <v>0.65069444444444446</v>
      </c>
      <c r="AB2851" s="29">
        <v>0.67708333333333337</v>
      </c>
      <c r="AC2851" s="30">
        <v>46141</v>
      </c>
      <c r="AD2851" s="15" t="str">
        <f>IF(Tabla2[[#This Row],[HORA ENTREGA]]="DIRECTO","On time", IF(AA2851&lt;&gt;"",IF(Tabla2[[#This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1" s="15" t="str">
        <f>MID(Tabla2[[#This Row],[TIPO]],1,3)</f>
        <v xml:space="preserve">40 </v>
      </c>
      <c r="AF28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HLXU8158381*/ HR Entrega: *directo* /Dirección: *CLAUDIO ARRAU 8600, PUDAHUEL</v>
      </c>
      <c r="AG2851" s="38" t="str">
        <f>IFERROR(HYPERLINK("https://wa.me/"&amp;Tabla2[[#This Row],[CONTACTO]]&amp;"?text="&amp;Tabla2[[#This Row],[Mensaje]],"Enviar mensaje"),"")</f>
        <v>Enviar mensaje</v>
      </c>
      <c r="AH2851" s="15" t="str">
        <f>CONCATENATE(A2851,F2851)</f>
        <v>2850HLXU8158381</v>
      </c>
      <c r="AI2851" s="15" t="str">
        <f>CONCATENATE("ENT-",A2851)</f>
        <v>ENT-2850</v>
      </c>
      <c r="AJ2851" s="15" t="str">
        <f>IF(Tabla2[[#This Row],[Op]]&lt;&gt;"","ENTREGA","")</f>
        <v>ENTREGA</v>
      </c>
      <c r="AK2851" s="40" t="str">
        <f>(Tabla2[[#This Row],[FECHA ENTREGA]]&amp;Tabla2[[#This Row],[HORA ENTREGA]])</f>
        <v>46141directo</v>
      </c>
      <c r="AL2851" s="34" t="str">
        <f>IFERROR(HYPERLINK("https://wa.me/"&amp;Tabla2[[#This Row],[CONTACTO]]&amp;"?text="&amp;Tabla2[[#This Row],[Mensaje]]),"")</f>
        <v>https://wa.me/56994354094?text=Hola!%0AServicio del día 29-04%0A *Cliente:* LOG SERVICES SPA */ Cont: * HLXU8158381*/ HR Entrega: *directo* /Dirección: *CLAUDIO ARRAU 8600, PUDAHUEL</v>
      </c>
    </row>
    <row r="2852" spans="1:38" s="15" customFormat="1" ht="16.5" customHeight="1" x14ac:dyDescent="0.2">
      <c r="A2852" s="15">
        <f>ROW(A2851)</f>
        <v>2851</v>
      </c>
      <c r="B2852" s="15">
        <f>IF(J2852=J2851,B2851+1,1)</f>
        <v>49</v>
      </c>
      <c r="C2852" s="15" t="s">
        <v>2040</v>
      </c>
      <c r="D2852" s="25" t="s">
        <v>39</v>
      </c>
      <c r="E2852" s="27">
        <v>504198</v>
      </c>
      <c r="F2852" s="27" t="s">
        <v>4425</v>
      </c>
      <c r="G2852" s="27" t="s">
        <v>41</v>
      </c>
      <c r="H2852" s="27">
        <v>4300</v>
      </c>
      <c r="I2852" s="27"/>
      <c r="J2852" s="28">
        <v>46141</v>
      </c>
      <c r="K2852" s="26" t="s">
        <v>1899</v>
      </c>
      <c r="L2852" s="26"/>
      <c r="M2852" s="27" t="s">
        <v>4404</v>
      </c>
      <c r="N2852" s="25" t="str">
        <f>IFERROR(VLOOKUP(M2852,Data!$J$1:$K$58,2,0),"")</f>
        <v/>
      </c>
      <c r="O2852" s="27" t="s">
        <v>203</v>
      </c>
      <c r="P2852" s="27"/>
      <c r="Q2852" s="27" t="s">
        <v>2042</v>
      </c>
      <c r="R2852" s="27" t="s">
        <v>100</v>
      </c>
      <c r="S2852" s="27"/>
      <c r="T2852" s="27"/>
      <c r="U2852" s="28"/>
      <c r="X2852" s="27"/>
      <c r="Y2852" s="27"/>
      <c r="Z2852" s="29"/>
      <c r="AA2852" s="29">
        <v>0.68194444444444446</v>
      </c>
      <c r="AB2852" s="29">
        <v>0.70486111111111116</v>
      </c>
      <c r="AC2852" s="30">
        <v>46141</v>
      </c>
      <c r="AD2852" s="15" t="str">
        <f>IF(Tabla2[[#This Row],[HORA ENTREGA]]="DIRECTO","On time", IF(AA2852&lt;&gt;"",IF(Tabla2[[#This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2" s="15" t="str">
        <f>MID(Tabla2[[#This Row],[TIPO]],1,3)</f>
        <v xml:space="preserve">40 </v>
      </c>
      <c r="AF28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LOG SERVICES SPA */ Cont: * HAMU3639535*/ HR Entrega: *directo* /Dirección: *CLAUDIO ARRAU 8600, PUDAHUEL</v>
      </c>
      <c r="AG2852" s="38" t="str">
        <f>IFERROR(HYPERLINK("https://wa.me/"&amp;Tabla2[[#This Row],[CONTACTO]]&amp;"?text="&amp;Tabla2[[#This Row],[Mensaje]],"Enviar mensaje"),"")</f>
        <v>Enviar mensaje</v>
      </c>
      <c r="AH2852" s="15" t="str">
        <f>CONCATENATE(A2852,F2852)</f>
        <v>2851HAMU3639535</v>
      </c>
      <c r="AI2852" s="15" t="str">
        <f>CONCATENATE("ENT-",A2852)</f>
        <v>ENT-2851</v>
      </c>
      <c r="AJ2852" s="15" t="str">
        <f>IF(Tabla2[[#This Row],[Op]]&lt;&gt;"","ENTREGA","")</f>
        <v>ENTREGA</v>
      </c>
      <c r="AK2852" s="40" t="str">
        <f>(Tabla2[[#This Row],[FECHA ENTREGA]]&amp;Tabla2[[#This Row],[HORA ENTREGA]])</f>
        <v>46141directo</v>
      </c>
      <c r="AL2852" s="34" t="str">
        <f>IFERROR(HYPERLINK("https://wa.me/"&amp;Tabla2[[#This Row],[CONTACTO]]&amp;"?text="&amp;Tabla2[[#This Row],[Mensaje]]),"")</f>
        <v>https://wa.me/?text=Hola!%0AServicio del día 29-04%0A *Cliente:* LOG SERVICES SPA */ Cont: * HAMU3639535*/ HR Entrega: *directo* /Dirección: *CLAUDIO ARRAU 8600, PUDAHUEL</v>
      </c>
    </row>
    <row r="2853" spans="1:38" s="15" customFormat="1" ht="16.5" customHeight="1" x14ac:dyDescent="0.2">
      <c r="A2853" s="15">
        <f>ROW(A2852)</f>
        <v>2852</v>
      </c>
      <c r="B2853" s="15">
        <f>IF(J2853=J2852,B2852+1,1)</f>
        <v>50</v>
      </c>
      <c r="C2853" s="15" t="s">
        <v>500</v>
      </c>
      <c r="D2853" s="25" t="s">
        <v>39</v>
      </c>
      <c r="E2853" s="27">
        <v>303659</v>
      </c>
      <c r="F2853" s="27" t="s">
        <v>4426</v>
      </c>
      <c r="G2853" s="27" t="s">
        <v>64</v>
      </c>
      <c r="H2853" s="27">
        <v>25260</v>
      </c>
      <c r="I2853" s="27" t="s">
        <v>4427</v>
      </c>
      <c r="J2853" s="28">
        <v>46141</v>
      </c>
      <c r="K2853" s="26">
        <v>0.33333333333333331</v>
      </c>
      <c r="L2853" s="26"/>
      <c r="M2853" s="27" t="s">
        <v>66</v>
      </c>
      <c r="N2853" s="25">
        <f>IFERROR(VLOOKUP(M2853,Data!$J$1:$K$58,2,0),"")</f>
        <v>56993389870</v>
      </c>
      <c r="O2853" s="27" t="s">
        <v>4428</v>
      </c>
      <c r="P2853" s="27"/>
      <c r="Q2853" s="27" t="s">
        <v>502</v>
      </c>
      <c r="R2853" s="27" t="s">
        <v>74</v>
      </c>
      <c r="S2853" s="27"/>
      <c r="T2853" s="27"/>
      <c r="U2853" s="28"/>
      <c r="X2853" s="27"/>
      <c r="Y2853" s="27"/>
      <c r="Z2853" s="29"/>
      <c r="AA2853" s="29">
        <v>0.30208333333333331</v>
      </c>
      <c r="AB2853" s="29">
        <v>0.40277777777777779</v>
      </c>
      <c r="AC2853" s="30">
        <v>46141</v>
      </c>
      <c r="AD2853" s="15" t="str">
        <f>IF(Tabla2[[#This Row],[HORA ENTREGA]]="DIRECTO","On time", IF(AA2853&lt;&gt;"",IF(Tabla2[[#This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3" s="15" t="str">
        <f>MID(Tabla2[[#This Row],[TIPO]],1,3)</f>
        <v xml:space="preserve">20 </v>
      </c>
      <c r="AF28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MOLYMETNOS S.A. */ Cont: * FTAU1356228*/ HR Entrega: *08:00* /Dirección: *CAMINO NOS A LOS MORROS 590, SAN BERNARDO</v>
      </c>
      <c r="AG2853" s="38" t="str">
        <f>IFERROR(HYPERLINK("https://wa.me/"&amp;Tabla2[[#This Row],[CONTACTO]]&amp;"?text="&amp;Tabla2[[#This Row],[Mensaje]],"Enviar mensaje"),"")</f>
        <v>Enviar mensaje</v>
      </c>
      <c r="AH2853" s="15" t="str">
        <f>CONCATENATE(A2853,F2853)</f>
        <v>2852FTAU1356228</v>
      </c>
      <c r="AI2853" s="15" t="str">
        <f>CONCATENATE("ENT-",A2853)</f>
        <v>ENT-2852</v>
      </c>
      <c r="AJ2853" s="15" t="str">
        <f>IF(Tabla2[[#This Row],[Op]]&lt;&gt;"","ENTREGA","")</f>
        <v>ENTREGA</v>
      </c>
      <c r="AK2853" s="40" t="str">
        <f>(Tabla2[[#This Row],[FECHA ENTREGA]]&amp;Tabla2[[#This Row],[HORA ENTREGA]])</f>
        <v>461410,333333333333333</v>
      </c>
      <c r="AL2853" s="34" t="str">
        <f>IFERROR(HYPERLINK("https://wa.me/"&amp;Tabla2[[#This Row],[CONTACTO]]&amp;"?text="&amp;Tabla2[[#This Row],[Mensaje]]),"")</f>
        <v>https://wa.me/56993389870?text=Hola!%0AServicio del día 29-04%0A *Cliente:* MOLYMETNOS S.A. */ Cont: * FTAU1356228*/ HR Entrega: *08:00* /Dirección: *CAMINO NOS A LOS MORROS 590, SAN BERNARDO</v>
      </c>
    </row>
    <row r="2854" spans="1:38" s="15" customFormat="1" ht="16.5" customHeight="1" x14ac:dyDescent="0.2">
      <c r="A2854" s="15">
        <f>ROW(A2853)</f>
        <v>2853</v>
      </c>
      <c r="B2854" s="15">
        <f>IF(J2854=J2853,B2853+1,1)</f>
        <v>51</v>
      </c>
      <c r="C2854" s="15" t="s">
        <v>500</v>
      </c>
      <c r="D2854" s="25" t="s">
        <v>39</v>
      </c>
      <c r="E2854" s="27">
        <v>303659</v>
      </c>
      <c r="F2854" s="27" t="s">
        <v>4429</v>
      </c>
      <c r="G2854" s="27" t="s">
        <v>64</v>
      </c>
      <c r="H2854" s="27">
        <v>25260</v>
      </c>
      <c r="I2854" s="27" t="s">
        <v>4430</v>
      </c>
      <c r="J2854" s="28">
        <v>46141</v>
      </c>
      <c r="K2854" s="26">
        <v>0.34375</v>
      </c>
      <c r="L2854" s="26"/>
      <c r="M2854" s="27" t="s">
        <v>433</v>
      </c>
      <c r="N2854" s="25">
        <f>IFERROR(VLOOKUP(M2854,Data!$J$1:$K$58,2,0),"")</f>
        <v>56994354094</v>
      </c>
      <c r="O2854" s="27" t="s">
        <v>434</v>
      </c>
      <c r="P2854" s="27"/>
      <c r="Q2854" s="27" t="s">
        <v>502</v>
      </c>
      <c r="R2854" s="27" t="s">
        <v>74</v>
      </c>
      <c r="S2854" s="27"/>
      <c r="T2854" s="27"/>
      <c r="U2854" s="28"/>
      <c r="X2854" s="27"/>
      <c r="Y2854" s="27"/>
      <c r="Z2854" s="29"/>
      <c r="AA2854" s="29">
        <v>0.30902777777777779</v>
      </c>
      <c r="AB2854" s="29">
        <v>0.40277777777777779</v>
      </c>
      <c r="AC2854" s="30">
        <v>46141</v>
      </c>
      <c r="AD2854" s="15" t="str">
        <f>IF(Tabla2[[#This Row],[HORA ENTREGA]]="DIRECTO","On time", IF(AA2854&lt;&gt;"",IF(Tabla2[[#This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4" s="15" t="str">
        <f>MID(Tabla2[[#This Row],[TIPO]],1,3)</f>
        <v xml:space="preserve">20 </v>
      </c>
      <c r="AF28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MOLYMETNOS S.A. */ Cont: * TCKU3696763*/ HR Entrega: *08:15* /Dirección: *CAMINO NOS A LOS MORROS 590, SAN BERNARDO</v>
      </c>
      <c r="AG2854" s="38" t="str">
        <f>IFERROR(HYPERLINK("https://wa.me/"&amp;Tabla2[[#This Row],[CONTACTO]]&amp;"?text="&amp;Tabla2[[#This Row],[Mensaje]],"Enviar mensaje"),"")</f>
        <v>Enviar mensaje</v>
      </c>
      <c r="AH2854" s="15" t="str">
        <f>CONCATENATE(A2854,F2854)</f>
        <v>2853TCKU3696763</v>
      </c>
      <c r="AI2854" s="15" t="str">
        <f>CONCATENATE("ENT-",A2854)</f>
        <v>ENT-2853</v>
      </c>
      <c r="AJ2854" s="15" t="str">
        <f>IF(Tabla2[[#This Row],[Op]]&lt;&gt;"","ENTREGA","")</f>
        <v>ENTREGA</v>
      </c>
      <c r="AK2854" s="40" t="str">
        <f>(Tabla2[[#This Row],[FECHA ENTREGA]]&amp;Tabla2[[#This Row],[HORA ENTREGA]])</f>
        <v>461410,34375</v>
      </c>
      <c r="AL2854" s="34" t="str">
        <f>IFERROR(HYPERLINK("https://wa.me/"&amp;Tabla2[[#This Row],[CONTACTO]]&amp;"?text="&amp;Tabla2[[#This Row],[Mensaje]]),"")</f>
        <v>https://wa.me/56994354094?text=Hola!%0AServicio del día 29-04%0A *Cliente:* MOLYMETNOS S.A. */ Cont: * TCKU3696763*/ HR Entrega: *08:15* /Dirección: *CAMINO NOS A LOS MORROS 590, SAN BERNARDO</v>
      </c>
    </row>
    <row r="2855" spans="1:38" s="15" customFormat="1" ht="16.5" customHeight="1" x14ac:dyDescent="0.2">
      <c r="A2855" s="15">
        <f>ROW(A2854)</f>
        <v>2854</v>
      </c>
      <c r="B2855" s="15">
        <f>IF(J2855=J2854,B2854+1,1)</f>
        <v>52</v>
      </c>
      <c r="C2855" s="15" t="s">
        <v>500</v>
      </c>
      <c r="D2855" s="25" t="s">
        <v>39</v>
      </c>
      <c r="E2855" s="27">
        <v>303659</v>
      </c>
      <c r="F2855" s="27" t="s">
        <v>4431</v>
      </c>
      <c r="G2855" s="27" t="s">
        <v>64</v>
      </c>
      <c r="H2855" s="27">
        <v>25260</v>
      </c>
      <c r="I2855" s="27" t="s">
        <v>4432</v>
      </c>
      <c r="J2855" s="28">
        <v>46141</v>
      </c>
      <c r="K2855" s="26">
        <v>0.35416666666666669</v>
      </c>
      <c r="L2855" s="26"/>
      <c r="M2855" s="27" t="s">
        <v>104</v>
      </c>
      <c r="N2855" s="25">
        <f>IFERROR(VLOOKUP(M2855,Data!$J$1:$K$58,2,0),"")</f>
        <v>56966749395</v>
      </c>
      <c r="O2855" s="27" t="s">
        <v>253</v>
      </c>
      <c r="P2855" s="27"/>
      <c r="Q2855" s="27" t="s">
        <v>502</v>
      </c>
      <c r="R2855" s="27" t="s">
        <v>74</v>
      </c>
      <c r="S2855" s="27"/>
      <c r="T2855" s="27"/>
      <c r="U2855" s="28"/>
      <c r="X2855" s="27"/>
      <c r="Y2855" s="27"/>
      <c r="Z2855" s="29"/>
      <c r="AA2855" s="29">
        <v>0.3298611111111111</v>
      </c>
      <c r="AB2855" s="29">
        <v>0.41666666666666669</v>
      </c>
      <c r="AC2855" s="30">
        <v>46141</v>
      </c>
      <c r="AD2855" s="15" t="str">
        <f>IF(Tabla2[[#This Row],[HORA ENTREGA]]="DIRECTO","On time", IF(AA2855&lt;&gt;"",IF(Tabla2[[#This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5" s="15" t="str">
        <f>MID(Tabla2[[#This Row],[TIPO]],1,3)</f>
        <v xml:space="preserve">20 </v>
      </c>
      <c r="AF28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MOLYMETNOS S.A. */ Cont: * MSDU2131680*/ HR Entrega: *08:30* /Dirección: *CAMINO NOS A LOS MORROS 590, SAN BERNARDO</v>
      </c>
      <c r="AG2855" s="38" t="str">
        <f>IFERROR(HYPERLINK("https://wa.me/"&amp;Tabla2[[#This Row],[CONTACTO]]&amp;"?text="&amp;Tabla2[[#This Row],[Mensaje]],"Enviar mensaje"),"")</f>
        <v>Enviar mensaje</v>
      </c>
      <c r="AH2855" s="15" t="str">
        <f>CONCATENATE(A2855,F2855)</f>
        <v>2854MSDU2131680</v>
      </c>
      <c r="AI2855" s="15" t="str">
        <f>CONCATENATE("ENT-",A2855)</f>
        <v>ENT-2854</v>
      </c>
      <c r="AJ2855" s="15" t="str">
        <f>IF(Tabla2[[#This Row],[Op]]&lt;&gt;"","ENTREGA","")</f>
        <v>ENTREGA</v>
      </c>
      <c r="AK2855" s="40" t="str">
        <f>(Tabla2[[#This Row],[FECHA ENTREGA]]&amp;Tabla2[[#This Row],[HORA ENTREGA]])</f>
        <v>461410,354166666666667</v>
      </c>
      <c r="AL2855" s="34" t="str">
        <f>IFERROR(HYPERLINK("https://wa.me/"&amp;Tabla2[[#This Row],[CONTACTO]]&amp;"?text="&amp;Tabla2[[#This Row],[Mensaje]]),"")</f>
        <v>https://wa.me/56966749395?text=Hola!%0AServicio del día 29-04%0A *Cliente:* MOLYMETNOS S.A. */ Cont: * MSDU2131680*/ HR Entrega: *08:30* /Dirección: *CAMINO NOS A LOS MORROS 590, SAN BERNARDO</v>
      </c>
    </row>
    <row r="2856" spans="1:38" s="15" customFormat="1" ht="16.5" customHeight="1" x14ac:dyDescent="0.2">
      <c r="A2856" s="15">
        <f>ROW(A2855)</f>
        <v>2855</v>
      </c>
      <c r="B2856" s="15">
        <f>IF(J2856=J2855,B2855+1,1)</f>
        <v>53</v>
      </c>
      <c r="C2856" s="15" t="s">
        <v>204</v>
      </c>
      <c r="D2856" s="25" t="s">
        <v>39</v>
      </c>
      <c r="E2856" s="27">
        <v>1195199</v>
      </c>
      <c r="F2856" s="27" t="s">
        <v>4433</v>
      </c>
      <c r="G2856" s="27" t="s">
        <v>584</v>
      </c>
      <c r="H2856" s="27">
        <v>25100</v>
      </c>
      <c r="I2856" s="27" t="s">
        <v>4434</v>
      </c>
      <c r="J2856" s="28">
        <v>46141</v>
      </c>
      <c r="K2856" s="26">
        <v>0.35416666666666669</v>
      </c>
      <c r="L2856" s="26" t="s">
        <v>2725</v>
      </c>
      <c r="M2856" s="27" t="s">
        <v>77</v>
      </c>
      <c r="N2856" s="25">
        <f>IFERROR(VLOOKUP(M2856,Data!$J$1:$K$58,2,0),"")</f>
        <v>56967384794</v>
      </c>
      <c r="O2856" s="27" t="s">
        <v>78</v>
      </c>
      <c r="P2856" s="27"/>
      <c r="Q2856" s="27" t="s">
        <v>1999</v>
      </c>
      <c r="R2856" s="27" t="s">
        <v>218</v>
      </c>
      <c r="S2856" s="27"/>
      <c r="T2856" s="27"/>
      <c r="U2856" s="28"/>
      <c r="X2856" s="27"/>
      <c r="Y2856" s="27"/>
      <c r="Z2856" s="29"/>
      <c r="AA2856" s="29">
        <v>0.33750000000000002</v>
      </c>
      <c r="AB2856" s="29">
        <v>0.44097222222222221</v>
      </c>
      <c r="AC2856" s="30">
        <v>46141</v>
      </c>
      <c r="AD2856" s="15" t="str">
        <f>IF(Tabla2[[#This Row],[HORA ENTREGA]]="DIRECTO","On time", IF(AA2856&lt;&gt;"",IF(Tabla2[[#This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6" s="15" t="str">
        <f>MID(Tabla2[[#This Row],[TIPO]],1,3)</f>
        <v>IMO</v>
      </c>
      <c r="AF28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OXIQUIM S A */ Cont: * BEAU4616795*/ HR Entrega: *08:30* /Dirección: *CAÑAVERAL 901, QUILICURA</v>
      </c>
      <c r="AG2856" s="38" t="str">
        <f>IFERROR(HYPERLINK("https://wa.me/"&amp;Tabla2[[#This Row],[CONTACTO]]&amp;"?text="&amp;Tabla2[[#This Row],[Mensaje]],"Enviar mensaje"),"")</f>
        <v>Enviar mensaje</v>
      </c>
      <c r="AH2856" s="15" t="str">
        <f>CONCATENATE(A2856,F2856)</f>
        <v>2855BEAU4616795</v>
      </c>
      <c r="AI2856" s="15" t="str">
        <f>CONCATENATE("ENT-",A2856)</f>
        <v>ENT-2855</v>
      </c>
      <c r="AJ2856" s="15" t="str">
        <f>IF(Tabla2[[#This Row],[Op]]&lt;&gt;"","ENTREGA","")</f>
        <v>ENTREGA</v>
      </c>
      <c r="AK2856" s="40" t="str">
        <f>(Tabla2[[#This Row],[FECHA ENTREGA]]&amp;Tabla2[[#This Row],[HORA ENTREGA]])</f>
        <v>461410,354166666666667</v>
      </c>
      <c r="AL2856" s="34" t="str">
        <f>IFERROR(HYPERLINK("https://wa.me/"&amp;Tabla2[[#This Row],[CONTACTO]]&amp;"?text="&amp;Tabla2[[#This Row],[Mensaje]]),"")</f>
        <v>https://wa.me/56967384794?text=Hola!%0AServicio del día 29-04%0A *Cliente:* OXIQUIM S A */ Cont: * BEAU4616795*/ HR Entrega: *08:30* /Dirección: *CAÑAVERAL 901, QUILICURA</v>
      </c>
    </row>
    <row r="2857" spans="1:38" s="15" customFormat="1" ht="16.5" customHeight="1" x14ac:dyDescent="0.2">
      <c r="A2857" s="15">
        <f>ROW(A2856)</f>
        <v>2856</v>
      </c>
      <c r="B2857" s="15">
        <f>IF(J2857=J2856,B2856+1,1)</f>
        <v>54</v>
      </c>
      <c r="C2857" s="15" t="s">
        <v>1554</v>
      </c>
      <c r="D2857" s="25" t="s">
        <v>39</v>
      </c>
      <c r="E2857" s="27">
        <v>189342</v>
      </c>
      <c r="F2857" s="27" t="s">
        <v>4435</v>
      </c>
      <c r="G2857" s="27" t="s">
        <v>41</v>
      </c>
      <c r="H2857" s="27">
        <v>29021</v>
      </c>
      <c r="I2857" s="27" t="s">
        <v>42</v>
      </c>
      <c r="J2857" s="28">
        <v>46141</v>
      </c>
      <c r="K2857" s="26">
        <v>0.41666666666666669</v>
      </c>
      <c r="L2857" s="26"/>
      <c r="M2857" s="27" t="s">
        <v>164</v>
      </c>
      <c r="N2857" s="25">
        <f>IFERROR(VLOOKUP(M2857,Data!$J$1:$K$58,2,0),"")</f>
        <v>56967398822</v>
      </c>
      <c r="O2857" s="27" t="s">
        <v>165</v>
      </c>
      <c r="P2857" s="27"/>
      <c r="Q2857" s="27" t="s">
        <v>190</v>
      </c>
      <c r="R2857" s="27" t="s">
        <v>48</v>
      </c>
      <c r="S2857" s="27"/>
      <c r="T2857" s="27"/>
      <c r="U2857" s="28"/>
      <c r="X2857" s="27"/>
      <c r="Y2857" s="27"/>
      <c r="Z2857" s="29"/>
      <c r="AA2857" s="29">
        <v>0.46666666666666667</v>
      </c>
      <c r="AB2857" s="29">
        <v>0.51388888888888884</v>
      </c>
      <c r="AC2857" s="30">
        <v>46141</v>
      </c>
      <c r="AD2857" s="15" t="str">
        <f>IF(Tabla2[[#This Row],[HORA ENTREGA]]="DIRECTO","On time", IF(AA2857&lt;&gt;"",IF(Tabla2[[#This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57" s="15" t="str">
        <f>MID(Tabla2[[#This Row],[TIPO]],1,3)</f>
        <v xml:space="preserve">40 </v>
      </c>
      <c r="AF28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29-04%0A *Cliente:* PETROQUIMICA DOW */ Cont: * BEAU4848595*/ HR Entrega: *10:00* /Dirección: *AV. MARTA OSSA RUIZ 601 (CAMINO CASAS VIEJAS); MAIPU </v>
      </c>
      <c r="AG2857" s="38" t="str">
        <f>IFERROR(HYPERLINK("https://wa.me/"&amp;Tabla2[[#This Row],[CONTACTO]]&amp;"?text="&amp;Tabla2[[#This Row],[Mensaje]],"Enviar mensaje"),"")</f>
        <v>Enviar mensaje</v>
      </c>
      <c r="AH2857" s="15" t="str">
        <f>CONCATENATE(A2857,F2857)</f>
        <v>2856BEAU4848595</v>
      </c>
      <c r="AI2857" s="15" t="str">
        <f>CONCATENATE("ENT-",A2857)</f>
        <v>ENT-2856</v>
      </c>
      <c r="AJ2857" s="15" t="str">
        <f>IF(Tabla2[[#This Row],[Op]]&lt;&gt;"","ENTREGA","")</f>
        <v>ENTREGA</v>
      </c>
      <c r="AK2857" s="40" t="str">
        <f>(Tabla2[[#This Row],[FECHA ENTREGA]]&amp;Tabla2[[#This Row],[HORA ENTREGA]])</f>
        <v>461410,416666666666667</v>
      </c>
      <c r="AL2857" s="34" t="str">
        <f>IFERROR(HYPERLINK("https://wa.me/"&amp;Tabla2[[#This Row],[CONTACTO]]&amp;"?text="&amp;Tabla2[[#This Row],[Mensaje]]),"")</f>
        <v xml:space="preserve">https://wa.me/56967398822?text=Hola!%0AServicio del día 29-04%0A *Cliente:* PETROQUIMICA DOW */ Cont: * BEAU4848595*/ HR Entrega: *10:00* /Dirección: *AV. MARTA OSSA RUIZ 601 (CAMINO CASAS VIEJAS); MAIPU </v>
      </c>
    </row>
    <row r="2858" spans="1:38" s="15" customFormat="1" ht="16.5" customHeight="1" x14ac:dyDescent="0.2">
      <c r="A2858" s="15">
        <f>ROW(A2857)</f>
        <v>2857</v>
      </c>
      <c r="B2858" s="15">
        <f>IF(J2858=J2857,B2857+1,1)</f>
        <v>55</v>
      </c>
      <c r="C2858" s="15" t="s">
        <v>3160</v>
      </c>
      <c r="D2858" s="25" t="s">
        <v>39</v>
      </c>
      <c r="E2858" s="27">
        <v>304066</v>
      </c>
      <c r="F2858" s="27" t="s">
        <v>4436</v>
      </c>
      <c r="G2858" s="27" t="s">
        <v>41</v>
      </c>
      <c r="H2858" s="27">
        <v>19700</v>
      </c>
      <c r="I2858" s="27" t="s">
        <v>4437</v>
      </c>
      <c r="J2858" s="28">
        <v>46141</v>
      </c>
      <c r="K2858" s="26">
        <v>0.33333333333333331</v>
      </c>
      <c r="L2858" s="26"/>
      <c r="M2858" s="27" t="s">
        <v>90</v>
      </c>
      <c r="N2858" s="25">
        <f>IFERROR(VLOOKUP(M2858,Data!$J$1:$K$58,2,0),"")</f>
        <v>56987557136</v>
      </c>
      <c r="O2858" s="27" t="s">
        <v>152</v>
      </c>
      <c r="P2858" s="27"/>
      <c r="Q2858" s="27" t="s">
        <v>3163</v>
      </c>
      <c r="R2858" s="27"/>
      <c r="S2858" s="27"/>
      <c r="T2858" s="27"/>
      <c r="U2858" s="28"/>
      <c r="X2858" s="27"/>
      <c r="Y2858" s="27"/>
      <c r="Z2858" s="29"/>
      <c r="AA2858" s="29">
        <v>0.32291666666666669</v>
      </c>
      <c r="AB2858" s="29">
        <v>0.41597222222222224</v>
      </c>
      <c r="AC2858" s="30">
        <v>46141</v>
      </c>
      <c r="AD2858" s="15" t="str">
        <f>IF(Tabla2[[#This Row],[HORA ENTREGA]]="DIRECTO","On time", IF(AA2858&lt;&gt;"",IF(Tabla2[[#This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8" s="15" t="str">
        <f>MID(Tabla2[[#This Row],[TIPO]],1,3)</f>
        <v xml:space="preserve">40 </v>
      </c>
      <c r="AF28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PRODALAM S.A. */ Cont: * HLBU2218130*/ HR Entrega: *08:00* /Dirección: *ALBERTO PEPPER 1610, RENCA.</v>
      </c>
      <c r="AG2858" s="38" t="str">
        <f>IFERROR(HYPERLINK("https://wa.me/"&amp;Tabla2[[#This Row],[CONTACTO]]&amp;"?text="&amp;Tabla2[[#This Row],[Mensaje]],"Enviar mensaje"),"")</f>
        <v>Enviar mensaje</v>
      </c>
      <c r="AH2858" s="15" t="str">
        <f>CONCATENATE(A2858,F2858)</f>
        <v>2857HLBU2218130</v>
      </c>
      <c r="AI2858" s="15" t="str">
        <f>CONCATENATE("ENT-",A2858)</f>
        <v>ENT-2857</v>
      </c>
      <c r="AJ2858" s="15" t="str">
        <f>IF(Tabla2[[#This Row],[Op]]&lt;&gt;"","ENTREGA","")</f>
        <v>ENTREGA</v>
      </c>
      <c r="AK2858" s="40" t="str">
        <f>(Tabla2[[#This Row],[FECHA ENTREGA]]&amp;Tabla2[[#This Row],[HORA ENTREGA]])</f>
        <v>461410,333333333333333</v>
      </c>
      <c r="AL2858" s="34" t="str">
        <f>IFERROR(HYPERLINK("https://wa.me/"&amp;Tabla2[[#This Row],[CONTACTO]]&amp;"?text="&amp;Tabla2[[#This Row],[Mensaje]]),"")</f>
        <v>https://wa.me/56987557136?text=Hola!%0AServicio del día 29-04%0A *Cliente:* PRODALAM S.A. */ Cont: * HLBU2218130*/ HR Entrega: *08:00* /Dirección: *ALBERTO PEPPER 1610, RENCA.</v>
      </c>
    </row>
    <row r="2859" spans="1:38" s="15" customFormat="1" ht="16.5" customHeight="1" x14ac:dyDescent="0.2">
      <c r="A2859" s="15">
        <f>ROW(A2858)</f>
        <v>2858</v>
      </c>
      <c r="B2859" s="15">
        <f>IF(J2859=J2858,B2858+1,1)</f>
        <v>56</v>
      </c>
      <c r="C2859" s="15" t="s">
        <v>3160</v>
      </c>
      <c r="D2859" s="25" t="s">
        <v>39</v>
      </c>
      <c r="E2859" s="27"/>
      <c r="F2859" s="27" t="s">
        <v>4438</v>
      </c>
      <c r="G2859" s="27" t="s">
        <v>41</v>
      </c>
      <c r="H2859" s="27">
        <v>22815</v>
      </c>
      <c r="I2859" s="27" t="s">
        <v>42</v>
      </c>
      <c r="J2859" s="28">
        <v>46141</v>
      </c>
      <c r="K2859" s="26">
        <v>0.375</v>
      </c>
      <c r="L2859" s="26"/>
      <c r="M2859" s="27" t="s">
        <v>389</v>
      </c>
      <c r="N2859" s="25">
        <f>IFERROR(VLOOKUP(M2859,Data!$J$1:$K$58,2,0),"")</f>
        <v>56988336520</v>
      </c>
      <c r="O2859" s="27" t="s">
        <v>390</v>
      </c>
      <c r="P2859" s="27"/>
      <c r="Q2859" s="27" t="s">
        <v>3163</v>
      </c>
      <c r="R2859" s="27" t="s">
        <v>1710</v>
      </c>
      <c r="S2859" s="27"/>
      <c r="T2859" s="27"/>
      <c r="U2859" s="28"/>
      <c r="X2859" s="27"/>
      <c r="Y2859" s="27"/>
      <c r="Z2859" s="29"/>
      <c r="AA2859" s="29">
        <v>0.37152777777777779</v>
      </c>
      <c r="AB2859" s="29">
        <v>0.4826388888888889</v>
      </c>
      <c r="AC2859" s="30">
        <v>46141</v>
      </c>
      <c r="AD2859" s="15" t="str">
        <f>IF(Tabla2[[#This Row],[HORA ENTREGA]]="DIRECTO","On time", IF(AA2859&lt;&gt;"",IF(Tabla2[[#This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59" s="15" t="str">
        <f>MID(Tabla2[[#This Row],[TIPO]],1,3)</f>
        <v xml:space="preserve">40 </v>
      </c>
      <c r="AF28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PRODALAM S.A. */ Cont: * UACU5707586*/ HR Entrega: *09:00* /Dirección: *ALBERTO PEPPER 1610, RENCA.</v>
      </c>
      <c r="AG2859" s="38" t="str">
        <f>IFERROR(HYPERLINK("https://wa.me/"&amp;Tabla2[[#This Row],[CONTACTO]]&amp;"?text="&amp;Tabla2[[#This Row],[Mensaje]],"Enviar mensaje"),"")</f>
        <v>Enviar mensaje</v>
      </c>
      <c r="AH2859" s="15" t="str">
        <f>CONCATENATE(A2859,F2859)</f>
        <v>2858UACU5707586</v>
      </c>
      <c r="AI2859" s="15" t="str">
        <f>CONCATENATE("ENT-",A2859)</f>
        <v>ENT-2858</v>
      </c>
      <c r="AJ2859" s="15" t="str">
        <f>IF(Tabla2[[#This Row],[Op]]&lt;&gt;"","ENTREGA","")</f>
        <v>ENTREGA</v>
      </c>
      <c r="AK2859" s="40" t="str">
        <f>(Tabla2[[#This Row],[FECHA ENTREGA]]&amp;Tabla2[[#This Row],[HORA ENTREGA]])</f>
        <v>461410,375</v>
      </c>
      <c r="AL2859" s="34" t="str">
        <f>IFERROR(HYPERLINK("https://wa.me/"&amp;Tabla2[[#This Row],[CONTACTO]]&amp;"?text="&amp;Tabla2[[#This Row],[Mensaje]]),"")</f>
        <v>https://wa.me/56988336520?text=Hola!%0AServicio del día 29-04%0A *Cliente:* PRODALAM S.A. */ Cont: * UACU5707586*/ HR Entrega: *09:00* /Dirección: *ALBERTO PEPPER 1610, RENCA.</v>
      </c>
    </row>
    <row r="2860" spans="1:38" s="15" customFormat="1" ht="16.5" customHeight="1" x14ac:dyDescent="0.2">
      <c r="A2860" s="15">
        <f>ROW(A2859)</f>
        <v>2859</v>
      </c>
      <c r="B2860" s="15">
        <f>IF(J2860=J2859,B2859+1,1)</f>
        <v>57</v>
      </c>
      <c r="C2860" s="15" t="s">
        <v>3160</v>
      </c>
      <c r="D2860" s="25" t="s">
        <v>39</v>
      </c>
      <c r="E2860" s="27">
        <v>805694</v>
      </c>
      <c r="F2860" s="27" t="s">
        <v>4439</v>
      </c>
      <c r="G2860" s="27" t="s">
        <v>64</v>
      </c>
      <c r="H2860" s="27">
        <v>11468</v>
      </c>
      <c r="I2860" s="27" t="s">
        <v>4440</v>
      </c>
      <c r="J2860" s="28">
        <v>46141</v>
      </c>
      <c r="K2860" s="26">
        <v>0.41666666666666669</v>
      </c>
      <c r="L2860" s="26" t="s">
        <v>4441</v>
      </c>
      <c r="M2860" s="27" t="s">
        <v>366</v>
      </c>
      <c r="N2860" s="25">
        <f>IFERROR(VLOOKUP(M2860,Data!$J$1:$K$58,2,0),"")</f>
        <v>56967386251</v>
      </c>
      <c r="O2860" s="27" t="s">
        <v>367</v>
      </c>
      <c r="P2860" s="27"/>
      <c r="Q2860" s="27" t="s">
        <v>3163</v>
      </c>
      <c r="R2860" s="27" t="s">
        <v>69</v>
      </c>
      <c r="S2860" s="27"/>
      <c r="T2860" s="27"/>
      <c r="U2860" s="28"/>
      <c r="X2860" s="27"/>
      <c r="Y2860" s="27"/>
      <c r="Z2860" s="29"/>
      <c r="AA2860" s="29">
        <v>0.3923611111111111</v>
      </c>
      <c r="AB2860" s="29">
        <v>0.52430555555555558</v>
      </c>
      <c r="AC2860" s="30">
        <v>46141</v>
      </c>
      <c r="AD2860" s="15" t="str">
        <f>IF(Tabla2[[#This Row],[HORA ENTREGA]]="DIRECTO","On time", IF(AA2860&lt;&gt;"",IF(Tabla2[[#This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60" s="15" t="str">
        <f>MID(Tabla2[[#This Row],[TIPO]],1,3)</f>
        <v xml:space="preserve">20 </v>
      </c>
      <c r="AF28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PRODALAM S.A. */ Cont: * BMOU1449744*/ HR Entrega: *10:00* /Dirección: *ALBERTO PEPPER 1610, RENCA.</v>
      </c>
      <c r="AG2860" s="38" t="str">
        <f>IFERROR(HYPERLINK("https://wa.me/"&amp;Tabla2[[#This Row],[CONTACTO]]&amp;"?text="&amp;Tabla2[[#This Row],[Mensaje]],"Enviar mensaje"),"")</f>
        <v>Enviar mensaje</v>
      </c>
      <c r="AH2860" s="15" t="str">
        <f>CONCATENATE(A2860,F2860)</f>
        <v>2859BMOU1449744</v>
      </c>
      <c r="AI2860" s="15" t="str">
        <f>CONCATENATE("ENT-",A2860)</f>
        <v>ENT-2859</v>
      </c>
      <c r="AJ2860" s="15" t="str">
        <f>IF(Tabla2[[#This Row],[Op]]&lt;&gt;"","ENTREGA","")</f>
        <v>ENTREGA</v>
      </c>
      <c r="AK2860" s="40" t="str">
        <f>(Tabla2[[#This Row],[FECHA ENTREGA]]&amp;Tabla2[[#This Row],[HORA ENTREGA]])</f>
        <v>461410,416666666666667</v>
      </c>
      <c r="AL2860" s="34" t="str">
        <f>IFERROR(HYPERLINK("https://wa.me/"&amp;Tabla2[[#This Row],[CONTACTO]]&amp;"?text="&amp;Tabla2[[#This Row],[Mensaje]]),"")</f>
        <v>https://wa.me/56967386251?text=Hola!%0AServicio del día 29-04%0A *Cliente:* PRODALAM S.A. */ Cont: * BMOU1449744*/ HR Entrega: *10:00* /Dirección: *ALBERTO PEPPER 1610, RENCA.</v>
      </c>
    </row>
    <row r="2861" spans="1:38" s="15" customFormat="1" ht="16.5" customHeight="1" x14ac:dyDescent="0.2">
      <c r="A2861" s="15">
        <f>ROW(A2860)</f>
        <v>2860</v>
      </c>
      <c r="B2861" s="15">
        <f>IF(J2861=J2860,B2860+1,1)</f>
        <v>58</v>
      </c>
      <c r="C2861" s="15" t="s">
        <v>3160</v>
      </c>
      <c r="D2861" s="25" t="s">
        <v>39</v>
      </c>
      <c r="E2861" s="27">
        <v>304004</v>
      </c>
      <c r="F2861" s="27" t="s">
        <v>4442</v>
      </c>
      <c r="G2861" s="27" t="s">
        <v>64</v>
      </c>
      <c r="H2861" s="27">
        <v>26890</v>
      </c>
      <c r="I2861" s="27" t="s">
        <v>42</v>
      </c>
      <c r="J2861" s="28">
        <v>46141</v>
      </c>
      <c r="K2861" s="26">
        <v>0.45833333333333331</v>
      </c>
      <c r="L2861" s="26"/>
      <c r="M2861" s="27" t="s">
        <v>82</v>
      </c>
      <c r="N2861" s="25">
        <f>IFERROR(VLOOKUP(M2861,Data!$J$1:$K$58,2,0),"")</f>
        <v>56944277110</v>
      </c>
      <c r="O2861" s="27" t="s">
        <v>3643</v>
      </c>
      <c r="P2861" s="27"/>
      <c r="Q2861" s="27" t="s">
        <v>3163</v>
      </c>
      <c r="R2861" s="27" t="s">
        <v>69</v>
      </c>
      <c r="S2861" s="27"/>
      <c r="T2861" s="27"/>
      <c r="U2861" s="28"/>
      <c r="X2861" s="27"/>
      <c r="Y2861" s="27"/>
      <c r="Z2861" s="29"/>
      <c r="AA2861" s="29">
        <v>0.66319444444444442</v>
      </c>
      <c r="AB2861" s="29">
        <v>0.65972222222222221</v>
      </c>
      <c r="AC2861" s="30">
        <v>46141</v>
      </c>
      <c r="AD2861" s="15" t="str">
        <f>IF(Tabla2[[#This Row],[HORA ENTREGA]]="DIRECTO","On time", IF(AA2861&lt;&gt;"",IF(Tabla2[[#This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61" s="15" t="str">
        <f>MID(Tabla2[[#This Row],[TIPO]],1,3)</f>
        <v xml:space="preserve">20 </v>
      </c>
      <c r="AF28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PRODALAM S.A. */ Cont: * UACU3849154*/ HR Entrega: *11:00* /Dirección: *ALBERTO PEPPER 1610, RENCA.</v>
      </c>
      <c r="AG2861" s="38" t="str">
        <f>IFERROR(HYPERLINK("https://wa.me/"&amp;Tabla2[[#This Row],[CONTACTO]]&amp;"?text="&amp;Tabla2[[#This Row],[Mensaje]],"Enviar mensaje"),"")</f>
        <v>Enviar mensaje</v>
      </c>
      <c r="AH2861" s="15" t="str">
        <f>CONCATENATE(A2861,F2861)</f>
        <v>2860UACU3849154</v>
      </c>
      <c r="AI2861" s="15" t="str">
        <f>CONCATENATE("ENT-",A2861)</f>
        <v>ENT-2860</v>
      </c>
      <c r="AJ2861" s="15" t="str">
        <f>IF(Tabla2[[#This Row],[Op]]&lt;&gt;"","ENTREGA","")</f>
        <v>ENTREGA</v>
      </c>
      <c r="AK2861" s="40" t="str">
        <f>(Tabla2[[#This Row],[FECHA ENTREGA]]&amp;Tabla2[[#This Row],[HORA ENTREGA]])</f>
        <v>461410,458333333333333</v>
      </c>
      <c r="AL2861" s="34" t="str">
        <f>IFERROR(HYPERLINK("https://wa.me/"&amp;Tabla2[[#This Row],[CONTACTO]]&amp;"?text="&amp;Tabla2[[#This Row],[Mensaje]]),"")</f>
        <v>https://wa.me/56944277110?text=Hola!%0AServicio del día 29-04%0A *Cliente:* PRODALAM S.A. */ Cont: * UACU3849154*/ HR Entrega: *11:00* /Dirección: *ALBERTO PEPPER 1610, RENCA.</v>
      </c>
    </row>
    <row r="2862" spans="1:38" s="15" customFormat="1" ht="16.5" customHeight="1" x14ac:dyDescent="0.2">
      <c r="A2862" s="15">
        <f>ROW(A2861)</f>
        <v>2861</v>
      </c>
      <c r="B2862" s="15">
        <f>IF(J2862=J2861,B2861+1,1)</f>
        <v>59</v>
      </c>
      <c r="C2862" s="15" t="s">
        <v>3160</v>
      </c>
      <c r="D2862" s="25" t="s">
        <v>39</v>
      </c>
      <c r="E2862" s="27" t="s">
        <v>4204</v>
      </c>
      <c r="F2862" s="27" t="s">
        <v>4443</v>
      </c>
      <c r="G2862" s="27" t="s">
        <v>41</v>
      </c>
      <c r="H2862" s="27">
        <v>26760</v>
      </c>
      <c r="I2862" s="27" t="s">
        <v>171</v>
      </c>
      <c r="J2862" s="28">
        <v>46141</v>
      </c>
      <c r="K2862" s="26">
        <v>0.5</v>
      </c>
      <c r="L2862" s="26"/>
      <c r="M2862" s="27" t="s">
        <v>674</v>
      </c>
      <c r="N2862" s="25">
        <f>IFERROR(VLOOKUP(M2862,Data!$J$1:$K$58,2,0),"")</f>
        <v>56967386018</v>
      </c>
      <c r="O2862" s="27" t="s">
        <v>4444</v>
      </c>
      <c r="P2862" s="27"/>
      <c r="Q2862" s="27" t="s">
        <v>3163</v>
      </c>
      <c r="R2862" s="27"/>
      <c r="S2862" s="27"/>
      <c r="T2862" s="27"/>
      <c r="U2862" s="28"/>
      <c r="X2862" s="27"/>
      <c r="Y2862" s="27"/>
      <c r="Z2862" s="29"/>
      <c r="AA2862" s="29">
        <v>0.375</v>
      </c>
      <c r="AB2862" s="29">
        <v>0.56458333333333333</v>
      </c>
      <c r="AC2862" s="30">
        <v>46141</v>
      </c>
      <c r="AD2862" s="15" t="str">
        <f>IF(Tabla2[[#This Row],[HORA ENTREGA]]="DIRECTO","On time", IF(AA2862&lt;&gt;"",IF(Tabla2[[#This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62" s="15" t="str">
        <f>MID(Tabla2[[#This Row],[TIPO]],1,3)</f>
        <v xml:space="preserve">40 </v>
      </c>
      <c r="AF28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PRODALAM S.A. */ Cont: * TXGU8270947*/ HR Entrega: *12:00* /Dirección: *ALBERTO PEPPER 1610, RENCA.</v>
      </c>
      <c r="AG2862" s="38" t="str">
        <f>IFERROR(HYPERLINK("https://wa.me/"&amp;Tabla2[[#This Row],[CONTACTO]]&amp;"?text="&amp;Tabla2[[#This Row],[Mensaje]],"Enviar mensaje"),"")</f>
        <v>Enviar mensaje</v>
      </c>
      <c r="AH2862" s="15" t="str">
        <f>CONCATENATE(A2862,F2862)</f>
        <v>2861TXGU8270947</v>
      </c>
      <c r="AI2862" s="15" t="str">
        <f>CONCATENATE("ENT-",A2862)</f>
        <v>ENT-2861</v>
      </c>
      <c r="AJ2862" s="15" t="str">
        <f>IF(Tabla2[[#This Row],[Op]]&lt;&gt;"","ENTREGA","")</f>
        <v>ENTREGA</v>
      </c>
      <c r="AK2862" s="40" t="str">
        <f>(Tabla2[[#This Row],[FECHA ENTREGA]]&amp;Tabla2[[#This Row],[HORA ENTREGA]])</f>
        <v>461410,5</v>
      </c>
      <c r="AL2862" s="34" t="str">
        <f>IFERROR(HYPERLINK("https://wa.me/"&amp;Tabla2[[#This Row],[CONTACTO]]&amp;"?text="&amp;Tabla2[[#This Row],[Mensaje]]),"")</f>
        <v>https://wa.me/56967386018?text=Hola!%0AServicio del día 29-04%0A *Cliente:* PRODALAM S.A. */ Cont: * TXGU8270947*/ HR Entrega: *12:00* /Dirección: *ALBERTO PEPPER 1610, RENCA.</v>
      </c>
    </row>
    <row r="2863" spans="1:38" s="15" customFormat="1" ht="16.5" customHeight="1" x14ac:dyDescent="0.2">
      <c r="A2863" s="15">
        <f>ROW(A2862)</f>
        <v>2862</v>
      </c>
      <c r="B2863" s="15">
        <f>IF(J2863=J2862,B2862+1,1)</f>
        <v>60</v>
      </c>
      <c r="C2863" s="15" t="s">
        <v>239</v>
      </c>
      <c r="D2863" s="25" t="s">
        <v>39</v>
      </c>
      <c r="E2863" s="27">
        <v>304576</v>
      </c>
      <c r="F2863" s="27" t="s">
        <v>4445</v>
      </c>
      <c r="G2863" s="27" t="s">
        <v>41</v>
      </c>
      <c r="H2863" s="27">
        <v>18900</v>
      </c>
      <c r="I2863" s="27" t="s">
        <v>4446</v>
      </c>
      <c r="J2863" s="28">
        <v>46141</v>
      </c>
      <c r="K2863" s="26">
        <v>0.33333333333333331</v>
      </c>
      <c r="L2863" s="26"/>
      <c r="M2863" s="27" t="s">
        <v>112</v>
      </c>
      <c r="N2863" s="25">
        <f>IFERROR(VLOOKUP(M2863,Data!$J$1:$K$58,2,0),"")</f>
        <v>56990025702</v>
      </c>
      <c r="O2863" s="27" t="s">
        <v>61</v>
      </c>
      <c r="P2863" s="27"/>
      <c r="Q2863" s="27" t="s">
        <v>1036</v>
      </c>
      <c r="R2863" s="27" t="s">
        <v>183</v>
      </c>
      <c r="S2863" s="27"/>
      <c r="T2863" s="27"/>
      <c r="U2863" s="28"/>
      <c r="X2863" s="27"/>
      <c r="Y2863" s="27"/>
      <c r="Z2863" s="29"/>
      <c r="AA2863" s="29">
        <v>0.30277777777777776</v>
      </c>
      <c r="AB2863" s="29">
        <v>0.52777777777777779</v>
      </c>
      <c r="AC2863" s="30">
        <v>46141</v>
      </c>
      <c r="AD2863" s="15" t="str">
        <f>IF(Tabla2[[#This Row],[HORA ENTREGA]]="DIRECTO","On time", IF(AA2863&lt;&gt;"",IF(Tabla2[[#This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63" s="15" t="str">
        <f>MID(Tabla2[[#This Row],[TIPO]],1,3)</f>
        <v xml:space="preserve">40 </v>
      </c>
      <c r="AF28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SUPERMERCADO DEL NEUMATICO LTDA */ Cont: * TRHU8296990*/ HR Entrega: *08:00* /Dirección: *AV. GENERAL VELASQUEZ 10901, SAN BERNARDO</v>
      </c>
      <c r="AG2863" s="38" t="str">
        <f>IFERROR(HYPERLINK("https://wa.me/"&amp;Tabla2[[#This Row],[CONTACTO]]&amp;"?text="&amp;Tabla2[[#This Row],[Mensaje]],"Enviar mensaje"),"")</f>
        <v>Enviar mensaje</v>
      </c>
      <c r="AH2863" s="15" t="str">
        <f>CONCATENATE(A2863,F2863)</f>
        <v>2862TRHU8296990</v>
      </c>
      <c r="AI2863" s="15" t="str">
        <f>CONCATENATE("ENT-",A2863)</f>
        <v>ENT-2862</v>
      </c>
      <c r="AJ2863" s="15" t="str">
        <f>IF(Tabla2[[#This Row],[Op]]&lt;&gt;"","ENTREGA","")</f>
        <v>ENTREGA</v>
      </c>
      <c r="AK2863" s="40" t="str">
        <f>(Tabla2[[#This Row],[FECHA ENTREGA]]&amp;Tabla2[[#This Row],[HORA ENTREGA]])</f>
        <v>461410,333333333333333</v>
      </c>
      <c r="AL2863" s="34" t="str">
        <f>IFERROR(HYPERLINK("https://wa.me/"&amp;Tabla2[[#This Row],[CONTACTO]]&amp;"?text="&amp;Tabla2[[#This Row],[Mensaje]]),"")</f>
        <v>https://wa.me/56990025702?text=Hola!%0AServicio del día 29-04%0A *Cliente:* SUPERMERCADO DEL NEUMATICO LTDA */ Cont: * TRHU8296990*/ HR Entrega: *08:00* /Dirección: *AV. GENERAL VELASQUEZ 10901, SAN BERNARDO</v>
      </c>
    </row>
    <row r="2864" spans="1:38" s="15" customFormat="1" ht="16.5" customHeight="1" x14ac:dyDescent="0.2">
      <c r="A2864" s="15">
        <f>ROW(A2863)</f>
        <v>2863</v>
      </c>
      <c r="B2864" s="15">
        <f>IF(J2864=J2863,B2863+1,1)</f>
        <v>61</v>
      </c>
      <c r="C2864" s="15" t="s">
        <v>239</v>
      </c>
      <c r="D2864" s="25" t="s">
        <v>39</v>
      </c>
      <c r="E2864" s="27">
        <v>304576</v>
      </c>
      <c r="F2864" s="27" t="s">
        <v>4447</v>
      </c>
      <c r="G2864" s="27" t="s">
        <v>41</v>
      </c>
      <c r="H2864" s="27">
        <v>18900</v>
      </c>
      <c r="I2864" s="27" t="s">
        <v>4448</v>
      </c>
      <c r="J2864" s="28">
        <v>46141</v>
      </c>
      <c r="K2864" s="26">
        <v>0.4375</v>
      </c>
      <c r="L2864" s="26"/>
      <c r="M2864" s="27" t="s">
        <v>147</v>
      </c>
      <c r="N2864" s="25">
        <f>IFERROR(VLOOKUP(M2864,Data!$J$1:$K$58,2,0),"")</f>
        <v>56935532735</v>
      </c>
      <c r="O2864" s="27" t="s">
        <v>148</v>
      </c>
      <c r="P2864" s="27"/>
      <c r="Q2864" s="27" t="s">
        <v>1036</v>
      </c>
      <c r="R2864" s="27" t="s">
        <v>183</v>
      </c>
      <c r="S2864" s="27"/>
      <c r="T2864" s="27"/>
      <c r="U2864" s="28"/>
      <c r="X2864" s="27"/>
      <c r="Y2864" s="27"/>
      <c r="Z2864" s="29"/>
      <c r="AA2864" s="29">
        <v>0.42222222222222222</v>
      </c>
      <c r="AB2864" s="29">
        <v>0.68402777777777779</v>
      </c>
      <c r="AC2864" s="30">
        <v>46141</v>
      </c>
      <c r="AD2864" s="15" t="str">
        <f>IF(Tabla2[[#This Row],[HORA ENTREGA]]="DIRECTO","On time", IF(AA2864&lt;&gt;"",IF(Tabla2[[#This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64" s="15" t="str">
        <f>MID(Tabla2[[#This Row],[TIPO]],1,3)</f>
        <v xml:space="preserve">40 </v>
      </c>
      <c r="AF28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SUPERMERCADO DEL NEUMATICO LTDA */ Cont: * NYKU5258044*/ HR Entrega: *10:30* /Dirección: *AV. GENERAL VELASQUEZ 10901, SAN BERNARDO</v>
      </c>
      <c r="AG2864" s="38" t="str">
        <f>IFERROR(HYPERLINK("https://wa.me/"&amp;Tabla2[[#This Row],[CONTACTO]]&amp;"?text="&amp;Tabla2[[#This Row],[Mensaje]],"Enviar mensaje"),"")</f>
        <v>Enviar mensaje</v>
      </c>
      <c r="AH2864" s="15" t="str">
        <f>CONCATENATE(A2864,F2864)</f>
        <v>2863NYKU5258044</v>
      </c>
      <c r="AI2864" s="15" t="str">
        <f>CONCATENATE("ENT-",A2864)</f>
        <v>ENT-2863</v>
      </c>
      <c r="AJ2864" s="15" t="str">
        <f>IF(Tabla2[[#This Row],[Op]]&lt;&gt;"","ENTREGA","")</f>
        <v>ENTREGA</v>
      </c>
      <c r="AK2864" s="40" t="str">
        <f>(Tabla2[[#This Row],[FECHA ENTREGA]]&amp;Tabla2[[#This Row],[HORA ENTREGA]])</f>
        <v>461410,4375</v>
      </c>
      <c r="AL2864" s="34" t="str">
        <f>IFERROR(HYPERLINK("https://wa.me/"&amp;Tabla2[[#This Row],[CONTACTO]]&amp;"?text="&amp;Tabla2[[#This Row],[Mensaje]]),"")</f>
        <v>https://wa.me/56935532735?text=Hola!%0AServicio del día 29-04%0A *Cliente:* SUPERMERCADO DEL NEUMATICO LTDA */ Cont: * NYKU5258044*/ HR Entrega: *10:30* /Dirección: *AV. GENERAL VELASQUEZ 10901, SAN BERNARDO</v>
      </c>
    </row>
    <row r="2865" spans="1:38" s="15" customFormat="1" ht="16.5" customHeight="1" x14ac:dyDescent="0.2">
      <c r="A2865" s="15">
        <f>ROW(A2864)</f>
        <v>2864</v>
      </c>
      <c r="B2865" s="15">
        <f>IF(J2865=J2864,B2864+1,1)</f>
        <v>62</v>
      </c>
      <c r="C2865" s="15" t="s">
        <v>239</v>
      </c>
      <c r="D2865" s="25" t="s">
        <v>39</v>
      </c>
      <c r="E2865" s="27">
        <v>304576</v>
      </c>
      <c r="F2865" s="27" t="s">
        <v>4449</v>
      </c>
      <c r="G2865" s="27" t="s">
        <v>41</v>
      </c>
      <c r="H2865" s="27">
        <v>18900</v>
      </c>
      <c r="I2865" s="27" t="s">
        <v>4450</v>
      </c>
      <c r="J2865" s="28">
        <v>46141</v>
      </c>
      <c r="K2865" s="26">
        <v>0.4375</v>
      </c>
      <c r="L2865" s="26"/>
      <c r="M2865" s="27" t="s">
        <v>176</v>
      </c>
      <c r="N2865" s="25">
        <f>IFERROR(VLOOKUP(M2865,Data!$J$1:$K$58,2,0),"")</f>
        <v>56968463649</v>
      </c>
      <c r="O2865" s="27" t="s">
        <v>177</v>
      </c>
      <c r="P2865" s="27"/>
      <c r="Q2865" s="27" t="s">
        <v>2878</v>
      </c>
      <c r="R2865" s="27" t="s">
        <v>100</v>
      </c>
      <c r="S2865" s="27"/>
      <c r="T2865" s="27"/>
      <c r="U2865" s="28"/>
      <c r="X2865" s="27"/>
      <c r="Y2865" s="27"/>
      <c r="Z2865" s="29"/>
      <c r="AA2865" s="29">
        <v>0.39930555555555558</v>
      </c>
      <c r="AB2865" s="29">
        <v>0.50694444444444442</v>
      </c>
      <c r="AC2865" s="30">
        <v>46141</v>
      </c>
      <c r="AD2865" s="15" t="str">
        <f>IF(Tabla2[[#This Row],[HORA ENTREGA]]="DIRECTO","On time", IF(AA2865&lt;&gt;"",IF(Tabla2[[#This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65" s="15" t="str">
        <f>MID(Tabla2[[#This Row],[TIPO]],1,3)</f>
        <v xml:space="preserve">40 </v>
      </c>
      <c r="AF28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SUPERMERCADO DEL NEUMATICO LTDA */ Cont: * KOCU4280040*/ HR Entrega: *10:30* /Dirección: *AV. PRESIDENTE EDUARDO FREY MONTALVA 4480, RENCA</v>
      </c>
      <c r="AG2865" s="38" t="str">
        <f>IFERROR(HYPERLINK("https://wa.me/"&amp;Tabla2[[#This Row],[CONTACTO]]&amp;"?text="&amp;Tabla2[[#This Row],[Mensaje]],"Enviar mensaje"),"")</f>
        <v>Enviar mensaje</v>
      </c>
      <c r="AH2865" s="15" t="str">
        <f>CONCATENATE(A2865,F2865)</f>
        <v>2864KOCU4280040</v>
      </c>
      <c r="AI2865" s="15" t="str">
        <f>CONCATENATE("ENT-",A2865)</f>
        <v>ENT-2864</v>
      </c>
      <c r="AJ2865" s="15" t="str">
        <f>IF(Tabla2[[#This Row],[Op]]&lt;&gt;"","ENTREGA","")</f>
        <v>ENTREGA</v>
      </c>
      <c r="AK2865" s="40" t="str">
        <f>(Tabla2[[#This Row],[FECHA ENTREGA]]&amp;Tabla2[[#This Row],[HORA ENTREGA]])</f>
        <v>461410,4375</v>
      </c>
      <c r="AL2865" s="34" t="str">
        <f>IFERROR(HYPERLINK("https://wa.me/"&amp;Tabla2[[#This Row],[CONTACTO]]&amp;"?text="&amp;Tabla2[[#This Row],[Mensaje]]),"")</f>
        <v>https://wa.me/56968463649?text=Hola!%0AServicio del día 29-04%0A *Cliente:* SUPERMERCADO DEL NEUMATICO LTDA */ Cont: * KOCU4280040*/ HR Entrega: *10:30* /Dirección: *AV. PRESIDENTE EDUARDO FREY MONTALVA 4480, RENCA</v>
      </c>
    </row>
    <row r="2866" spans="1:38" s="15" customFormat="1" ht="16.5" customHeight="1" x14ac:dyDescent="0.2">
      <c r="A2866" s="15">
        <f>ROW(A2865)</f>
        <v>2865</v>
      </c>
      <c r="B2866" s="15">
        <f>IF(J2866=J2865,B2865+1,1)</f>
        <v>63</v>
      </c>
      <c r="C2866" s="15" t="s">
        <v>447</v>
      </c>
      <c r="D2866" s="25" t="s">
        <v>39</v>
      </c>
      <c r="E2866" s="27">
        <v>387503</v>
      </c>
      <c r="F2866" s="27" t="s">
        <v>4451</v>
      </c>
      <c r="G2866" s="27" t="s">
        <v>41</v>
      </c>
      <c r="H2866" s="27">
        <v>11600</v>
      </c>
      <c r="I2866" s="27" t="s">
        <v>42</v>
      </c>
      <c r="J2866" s="28">
        <v>46141</v>
      </c>
      <c r="K2866" s="26">
        <v>0.33333333333333331</v>
      </c>
      <c r="L2866" s="26"/>
      <c r="M2866" s="27" t="s">
        <v>221</v>
      </c>
      <c r="N2866" s="25">
        <f>IFERROR(VLOOKUP(M2866,Data!$J$1:$K$58,2,0),"")</f>
        <v>56965378427</v>
      </c>
      <c r="O2866" s="27" t="s">
        <v>222</v>
      </c>
      <c r="P2866" s="27"/>
      <c r="Q2866" s="27" t="s">
        <v>450</v>
      </c>
      <c r="R2866" s="27" t="s">
        <v>218</v>
      </c>
      <c r="S2866" s="27"/>
      <c r="T2866" s="27"/>
      <c r="U2866" s="28"/>
      <c r="X2866" s="27"/>
      <c r="Y2866" s="27"/>
      <c r="Z2866" s="29"/>
      <c r="AA2866" s="29">
        <v>0.32291666666666669</v>
      </c>
      <c r="AB2866" s="29">
        <v>0.44791666666666669</v>
      </c>
      <c r="AC2866" s="30">
        <v>46141</v>
      </c>
      <c r="AD2866" s="15" t="str">
        <f>IF(Tabla2[[#This Row],[HORA ENTREGA]]="DIRECTO","On time", IF(AA2866&lt;&gt;"",IF(Tabla2[[#This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66" s="15" t="str">
        <f>MID(Tabla2[[#This Row],[TIPO]],1,3)</f>
        <v xml:space="preserve">40 </v>
      </c>
      <c r="AF28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TECNIKA S A */ Cont: * CXDU1779703*/ HR Entrega: *08:00* /Dirección: *Los Olivos 1270, Pudahuel</v>
      </c>
      <c r="AG2866" s="38" t="str">
        <f>IFERROR(HYPERLINK("https://wa.me/"&amp;Tabla2[[#This Row],[CONTACTO]]&amp;"?text="&amp;Tabla2[[#This Row],[Mensaje]],"Enviar mensaje"),"")</f>
        <v>Enviar mensaje</v>
      </c>
      <c r="AH2866" s="15" t="str">
        <f>CONCATENATE(A2866,F2866)</f>
        <v>2865CXDU1779703</v>
      </c>
      <c r="AI2866" s="15" t="str">
        <f>CONCATENATE("ENT-",A2866)</f>
        <v>ENT-2865</v>
      </c>
      <c r="AJ2866" s="15" t="str">
        <f>IF(Tabla2[[#This Row],[Op]]&lt;&gt;"","ENTREGA","")</f>
        <v>ENTREGA</v>
      </c>
      <c r="AK2866" s="40" t="str">
        <f>(Tabla2[[#This Row],[FECHA ENTREGA]]&amp;Tabla2[[#This Row],[HORA ENTREGA]])</f>
        <v>461410,333333333333333</v>
      </c>
      <c r="AL2866" s="34" t="str">
        <f>IFERROR(HYPERLINK("https://wa.me/"&amp;Tabla2[[#This Row],[CONTACTO]]&amp;"?text="&amp;Tabla2[[#This Row],[Mensaje]]),"")</f>
        <v>https://wa.me/56965378427?text=Hola!%0AServicio del día 29-04%0A *Cliente:* TECNIKA S A */ Cont: * CXDU1779703*/ HR Entrega: *08:00* /Dirección: *Los Olivos 1270, Pudahuel</v>
      </c>
    </row>
    <row r="2867" spans="1:38" s="15" customFormat="1" ht="16.5" customHeight="1" x14ac:dyDescent="0.2">
      <c r="A2867" s="15">
        <f>ROW(A2866)</f>
        <v>2866</v>
      </c>
      <c r="B2867" s="15">
        <f>IF(J2867=J2866,B2866+1,1)</f>
        <v>64</v>
      </c>
      <c r="C2867" s="15" t="s">
        <v>455</v>
      </c>
      <c r="D2867" s="25" t="s">
        <v>39</v>
      </c>
      <c r="E2867" s="27" t="s">
        <v>4204</v>
      </c>
      <c r="F2867" s="27" t="s">
        <v>3052</v>
      </c>
      <c r="G2867" s="27" t="s">
        <v>456</v>
      </c>
      <c r="H2867" s="27">
        <v>22000</v>
      </c>
      <c r="I2867" s="27" t="s">
        <v>42</v>
      </c>
      <c r="J2867" s="28">
        <v>46141</v>
      </c>
      <c r="K2867" s="26">
        <v>0.54166666666666663</v>
      </c>
      <c r="L2867" s="26" t="s">
        <v>1408</v>
      </c>
      <c r="M2867" s="27" t="s">
        <v>347</v>
      </c>
      <c r="N2867" s="25">
        <f>IFERROR(VLOOKUP(M2867,Data!$J$1:$K$58,2,0),"")</f>
        <v>56976511010</v>
      </c>
      <c r="O2867" s="27" t="s">
        <v>516</v>
      </c>
      <c r="P2867" s="27"/>
      <c r="Q2867" s="27" t="s">
        <v>457</v>
      </c>
      <c r="R2867" s="27"/>
      <c r="S2867" s="27"/>
      <c r="T2867" s="27"/>
      <c r="U2867" s="28"/>
      <c r="X2867" s="27"/>
      <c r="Y2867" s="27"/>
      <c r="Z2867" s="29"/>
      <c r="AA2867" s="29">
        <v>0.62847222222222221</v>
      </c>
      <c r="AB2867" s="29">
        <v>0.67013888888888884</v>
      </c>
      <c r="AC2867" s="30">
        <v>46141</v>
      </c>
      <c r="AD2867" s="15" t="str">
        <f>IF(Tabla2[[#This Row],[HORA ENTREGA]]="DIRECTO","On time", IF(AA2867&lt;&gt;"",IF(Tabla2[[#This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67" s="15" t="str">
        <f>MID(Tabla2[[#This Row],[TIPO]],1,3)</f>
        <v>RAM</v>
      </c>
      <c r="AF28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29-04%0A *Cliente:* YANY CABACH */ Cont: * rampla*/ HR Entrega: *13:00* /Dirección: *CAMINO INTERNACIONAL 5250, BOD. C13 - C14, VIÑA DEL MAR</v>
      </c>
      <c r="AG2867" s="38" t="str">
        <f>IFERROR(HYPERLINK("https://wa.me/"&amp;Tabla2[[#This Row],[CONTACTO]]&amp;"?text="&amp;Tabla2[[#This Row],[Mensaje]],"Enviar mensaje"),"")</f>
        <v>Enviar mensaje</v>
      </c>
      <c r="AH2867" s="15" t="str">
        <f>CONCATENATE(A2867,F2867)</f>
        <v>2866rampla</v>
      </c>
      <c r="AI2867" s="15" t="str">
        <f>CONCATENATE("ENT-",A2867)</f>
        <v>ENT-2866</v>
      </c>
      <c r="AJ2867" s="15" t="str">
        <f>IF(Tabla2[[#This Row],[Op]]&lt;&gt;"","ENTREGA","")</f>
        <v>ENTREGA</v>
      </c>
      <c r="AK2867" s="40" t="str">
        <f>(Tabla2[[#This Row],[FECHA ENTREGA]]&amp;Tabla2[[#This Row],[HORA ENTREGA]])</f>
        <v>461410,541666666666667</v>
      </c>
      <c r="AL2867" s="34" t="str">
        <f>IFERROR(HYPERLINK("https://wa.me/"&amp;Tabla2[[#This Row],[CONTACTO]]&amp;"?text="&amp;Tabla2[[#This Row],[Mensaje]]),"")</f>
        <v>https://wa.me/56976511010?text=Hola!%0AServicio del día 29-04%0A *Cliente:* YANY CABACH */ Cont: * rampla*/ HR Entrega: *13:00* /Dirección: *CAMINO INTERNACIONAL 5250, BOD. C13 - C14, VIÑA DEL MAR</v>
      </c>
    </row>
    <row r="2868" spans="1:38" s="15" customFormat="1" ht="16.5" customHeight="1" x14ac:dyDescent="0.2">
      <c r="A2868" s="15">
        <f>ROW(A2867)</f>
        <v>2867</v>
      </c>
      <c r="B2868" s="15">
        <f>IF(J2868=J2867,B2867+1,1)</f>
        <v>1</v>
      </c>
      <c r="C2868" s="15" t="s">
        <v>517</v>
      </c>
      <c r="D2868" s="25" t="s">
        <v>122</v>
      </c>
      <c r="E2868" s="27" t="s">
        <v>4452</v>
      </c>
      <c r="F2868" s="27"/>
      <c r="G2868" s="27" t="s">
        <v>41</v>
      </c>
      <c r="H2868" s="27"/>
      <c r="I2868" s="27"/>
      <c r="J2868" s="28">
        <v>46142</v>
      </c>
      <c r="K2868" s="26">
        <v>0.33333333333333331</v>
      </c>
      <c r="L2868" s="26"/>
      <c r="M2868" s="27" t="s">
        <v>649</v>
      </c>
      <c r="N2868" s="25">
        <f>IFERROR(VLOOKUP(M2868,Data!$J$1:$K$58,2,0),"")</f>
        <v>56939438073</v>
      </c>
      <c r="O2868" s="27" t="s">
        <v>203</v>
      </c>
      <c r="P2868" s="27"/>
      <c r="Q2868" s="27" t="s">
        <v>3866</v>
      </c>
      <c r="R2868" s="27"/>
      <c r="S2868" s="27"/>
      <c r="T2868" s="27"/>
      <c r="U2868" s="28"/>
      <c r="X2868" s="27"/>
      <c r="Y2868" s="27"/>
      <c r="Z2868" s="29"/>
      <c r="AA2868" s="29">
        <v>0.36041666666666666</v>
      </c>
      <c r="AB2868" s="29">
        <v>0.4513888888888889</v>
      </c>
      <c r="AC2868" s="30">
        <v>46142</v>
      </c>
      <c r="AD2868" s="15" t="str">
        <f>IF(Tabla2[[#This Row],[HORA ENTREGA]]="DIRECTO","On time", IF(AA2868&lt;&gt;"",IF(Tabla2[[#This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68" s="15" t="str">
        <f>MID(Tabla2[[#This Row],[TIPO]],1,3)</f>
        <v xml:space="preserve">40 </v>
      </c>
      <c r="AF28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ARESTI CHILE WINE S.A. */ Cont: * */ HR Entrega: *08:00* /Dirección: *CONSOLIDADO: BELLAVISTA S/N, RIO CLARO; BOD. HACIENDA ARESTI</v>
      </c>
      <c r="AG2868" s="38" t="str">
        <f>IFERROR(HYPERLINK("https://wa.me/"&amp;Tabla2[[#This Row],[CONTACTO]]&amp;"?text="&amp;Tabla2[[#This Row],[Mensaje]],"Enviar mensaje"),"")</f>
        <v>Enviar mensaje</v>
      </c>
      <c r="AH2868" s="15" t="str">
        <f>CONCATENATE(A2868,F2868)</f>
        <v>2867</v>
      </c>
      <c r="AI2868" s="15" t="str">
        <f>CONCATENATE("ENT-",A2868)</f>
        <v>ENT-2867</v>
      </c>
      <c r="AJ2868" s="15" t="str">
        <f>IF(Tabla2[[#This Row],[Op]]&lt;&gt;"","ENTREGA","")</f>
        <v>ENTREGA</v>
      </c>
      <c r="AK2868" s="40" t="str">
        <f>(Tabla2[[#This Row],[FECHA ENTREGA]]&amp;Tabla2[[#This Row],[HORA ENTREGA]])</f>
        <v>461420,333333333333333</v>
      </c>
      <c r="AL2868" s="34" t="str">
        <f>IFERROR(HYPERLINK("https://wa.me/"&amp;Tabla2[[#This Row],[CONTACTO]]&amp;"?text="&amp;Tabla2[[#This Row],[Mensaje]]),"")</f>
        <v>https://wa.me/56939438073?text=Hola!%0AServicio del día 30-04%0A *Cliente:* ARESTI CHILE WINE S.A. */ Cont: * */ HR Entrega: *08:00* /Dirección: *CONSOLIDADO: BELLAVISTA S/N, RIO CLARO; BOD. HACIENDA ARESTI</v>
      </c>
    </row>
    <row r="2869" spans="1:38" s="15" customFormat="1" ht="16.5" customHeight="1" x14ac:dyDescent="0.2">
      <c r="A2869" s="15">
        <f>ROW(A2868)</f>
        <v>2868</v>
      </c>
      <c r="B2869" s="15">
        <f>IF(J2869=J2868,B2868+1,1)</f>
        <v>2</v>
      </c>
      <c r="C2869" s="15" t="s">
        <v>517</v>
      </c>
      <c r="D2869" s="25" t="s">
        <v>122</v>
      </c>
      <c r="E2869" s="27"/>
      <c r="F2869" s="27"/>
      <c r="G2869" s="27" t="s">
        <v>41</v>
      </c>
      <c r="H2869" s="27"/>
      <c r="I2869" s="27"/>
      <c r="J2869" s="28">
        <v>46142</v>
      </c>
      <c r="K2869" s="26">
        <v>0.33333333333333331</v>
      </c>
      <c r="L2869" s="26"/>
      <c r="M2869" s="27" t="s">
        <v>273</v>
      </c>
      <c r="N2869" s="25">
        <f>IFERROR(VLOOKUP(M2869,Data!$J$1:$K$58,2,0),"")</f>
        <v>56950103942</v>
      </c>
      <c r="O2869" s="27" t="s">
        <v>274</v>
      </c>
      <c r="P2869" s="27"/>
      <c r="Q2869" s="27" t="s">
        <v>3866</v>
      </c>
      <c r="R2869" s="27"/>
      <c r="S2869" s="27"/>
      <c r="T2869" s="27"/>
      <c r="U2869" s="28"/>
      <c r="X2869" s="27"/>
      <c r="Y2869" s="27"/>
      <c r="Z2869" s="29"/>
      <c r="AA2869" s="29">
        <v>0.63541666666666663</v>
      </c>
      <c r="AB2869" s="29">
        <v>0.71875</v>
      </c>
      <c r="AC2869" s="30">
        <v>46142</v>
      </c>
      <c r="AD2869" s="15" t="str">
        <f>IF(Tabla2[[#This Row],[HORA ENTREGA]]="DIRECTO","On time", IF(AA2869&lt;&gt;"",IF(Tabla2[[#This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69" s="15" t="str">
        <f>MID(Tabla2[[#This Row],[TIPO]],1,3)</f>
        <v xml:space="preserve">40 </v>
      </c>
      <c r="AF28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ARESTI CHILE WINE S.A. */ Cont: * */ HR Entrega: *08:00* /Dirección: *CONSOLIDADO: BELLAVISTA S/N, RIO CLARO; BOD. HACIENDA ARESTI</v>
      </c>
      <c r="AG2869" s="38" t="str">
        <f>IFERROR(HYPERLINK("https://wa.me/"&amp;Tabla2[[#This Row],[CONTACTO]]&amp;"?text="&amp;Tabla2[[#This Row],[Mensaje]],"Enviar mensaje"),"")</f>
        <v>Enviar mensaje</v>
      </c>
      <c r="AH2869" s="15" t="str">
        <f>CONCATENATE(A2869,F2869)</f>
        <v>2868</v>
      </c>
      <c r="AI2869" s="15" t="str">
        <f>CONCATENATE("ENT-",A2869)</f>
        <v>ENT-2868</v>
      </c>
      <c r="AJ2869" s="15" t="str">
        <f>IF(Tabla2[[#This Row],[Op]]&lt;&gt;"","ENTREGA","")</f>
        <v>ENTREGA</v>
      </c>
      <c r="AK2869" s="40" t="str">
        <f>(Tabla2[[#This Row],[FECHA ENTREGA]]&amp;Tabla2[[#This Row],[HORA ENTREGA]])</f>
        <v>461420,333333333333333</v>
      </c>
      <c r="AL2869" s="34" t="str">
        <f>IFERROR(HYPERLINK("https://wa.me/"&amp;Tabla2[[#This Row],[CONTACTO]]&amp;"?text="&amp;Tabla2[[#This Row],[Mensaje]]),"")</f>
        <v>https://wa.me/56950103942?text=Hola!%0AServicio del día 30-04%0A *Cliente:* ARESTI CHILE WINE S.A. */ Cont: * */ HR Entrega: *08:00* /Dirección: *CONSOLIDADO: BELLAVISTA S/N, RIO CLARO; BOD. HACIENDA ARESTI</v>
      </c>
    </row>
    <row r="2870" spans="1:38" s="15" customFormat="1" ht="16.5" customHeight="1" x14ac:dyDescent="0.2">
      <c r="A2870" s="15">
        <f>ROW(A2869)</f>
        <v>2869</v>
      </c>
      <c r="B2870" s="15">
        <f>IF(J2870=J2869,B2869+1,1)</f>
        <v>3</v>
      </c>
      <c r="C2870" s="15" t="s">
        <v>517</v>
      </c>
      <c r="D2870" s="25" t="s">
        <v>122</v>
      </c>
      <c r="E2870" s="27" t="s">
        <v>4453</v>
      </c>
      <c r="F2870" s="27"/>
      <c r="G2870" s="27" t="s">
        <v>41</v>
      </c>
      <c r="H2870" s="27"/>
      <c r="I2870" s="27"/>
      <c r="J2870" s="28">
        <v>46142</v>
      </c>
      <c r="K2870" s="26">
        <v>0.625</v>
      </c>
      <c r="L2870" s="26"/>
      <c r="M2870" s="27" t="s">
        <v>60</v>
      </c>
      <c r="N2870" s="25">
        <f>IFERROR(VLOOKUP(M2870,Data!$J$1:$K$58,2,0),"")</f>
        <v>56957438415</v>
      </c>
      <c r="O2870" s="27" t="s">
        <v>181</v>
      </c>
      <c r="P2870" s="27"/>
      <c r="Q2870" s="27" t="s">
        <v>3866</v>
      </c>
      <c r="R2870" s="27"/>
      <c r="S2870" s="27"/>
      <c r="T2870" s="27"/>
      <c r="U2870" s="28"/>
      <c r="X2870" s="27"/>
      <c r="Y2870" s="27"/>
      <c r="Z2870" s="29"/>
      <c r="AA2870" s="29">
        <v>0.64583333333333337</v>
      </c>
      <c r="AB2870" s="29">
        <v>0.71180555555555558</v>
      </c>
      <c r="AC2870" s="30">
        <v>46142</v>
      </c>
      <c r="AD2870" s="15" t="str">
        <f>IF(Tabla2[[#This Row],[HORA ENTREGA]]="DIRECTO","On time", IF(AA2870&lt;&gt;"",IF(Tabla2[[#This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70" s="15" t="str">
        <f>MID(Tabla2[[#This Row],[TIPO]],1,3)</f>
        <v xml:space="preserve">40 </v>
      </c>
      <c r="AF28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ARESTI CHILE WINE S.A. */ Cont: * */ HR Entrega: *15:00* /Dirección: *CONSOLIDADO: BELLAVISTA S/N, RIO CLARO; BOD. HACIENDA ARESTI</v>
      </c>
      <c r="AG2870" s="38" t="str">
        <f>IFERROR(HYPERLINK("https://wa.me/"&amp;Tabla2[[#This Row],[CONTACTO]]&amp;"?text="&amp;Tabla2[[#This Row],[Mensaje]],"Enviar mensaje"),"")</f>
        <v>Enviar mensaje</v>
      </c>
      <c r="AH2870" s="15" t="str">
        <f>CONCATENATE(A2870,F2870)</f>
        <v>2869</v>
      </c>
      <c r="AI2870" s="15" t="str">
        <f>CONCATENATE("ENT-",A2870)</f>
        <v>ENT-2869</v>
      </c>
      <c r="AJ2870" s="15" t="str">
        <f>IF(Tabla2[[#This Row],[Op]]&lt;&gt;"","ENTREGA","")</f>
        <v>ENTREGA</v>
      </c>
      <c r="AK2870" s="40" t="str">
        <f>(Tabla2[[#This Row],[FECHA ENTREGA]]&amp;Tabla2[[#This Row],[HORA ENTREGA]])</f>
        <v>461420,625</v>
      </c>
      <c r="AL2870" s="34" t="str">
        <f>IFERROR(HYPERLINK("https://wa.me/"&amp;Tabla2[[#This Row],[CONTACTO]]&amp;"?text="&amp;Tabla2[[#This Row],[Mensaje]]),"")</f>
        <v>https://wa.me/56957438415?text=Hola!%0AServicio del día 30-04%0A *Cliente:* ARESTI CHILE WINE S.A. */ Cont: * */ HR Entrega: *15:00* /Dirección: *CONSOLIDADO: BELLAVISTA S/N, RIO CLARO; BOD. HACIENDA ARESTI</v>
      </c>
    </row>
    <row r="2871" spans="1:38" s="15" customFormat="1" ht="16.5" customHeight="1" x14ac:dyDescent="0.2">
      <c r="A2871" s="15">
        <f>ROW(A2870)</f>
        <v>2870</v>
      </c>
      <c r="B2871" s="15">
        <f>IF(J2871=J2870,B2870+1,1)</f>
        <v>4</v>
      </c>
      <c r="C2871" s="15" t="s">
        <v>3978</v>
      </c>
      <c r="D2871" s="25" t="s">
        <v>39</v>
      </c>
      <c r="E2871" s="27">
        <v>370876</v>
      </c>
      <c r="F2871" s="27" t="s">
        <v>4454</v>
      </c>
      <c r="G2871" s="27" t="s">
        <v>41</v>
      </c>
      <c r="H2871" s="27">
        <v>13000</v>
      </c>
      <c r="I2871" s="27" t="s">
        <v>42</v>
      </c>
      <c r="J2871" s="28">
        <v>46142</v>
      </c>
      <c r="K2871" s="26">
        <v>0.35416666666666669</v>
      </c>
      <c r="L2871" s="26"/>
      <c r="M2871" s="27" t="s">
        <v>366</v>
      </c>
      <c r="N2871" s="25">
        <f>IFERROR(VLOOKUP(M2871,Data!$J$1:$K$58,2,0),"")</f>
        <v>56967386251</v>
      </c>
      <c r="O2871" s="27" t="s">
        <v>367</v>
      </c>
      <c r="P2871" s="27"/>
      <c r="Q2871" s="27" t="s">
        <v>4455</v>
      </c>
      <c r="R2871" s="27" t="s">
        <v>183</v>
      </c>
      <c r="S2871" s="27"/>
      <c r="T2871" s="27"/>
      <c r="U2871" s="28"/>
      <c r="X2871" s="27"/>
      <c r="Y2871" s="27"/>
      <c r="Z2871" s="29"/>
      <c r="AA2871" s="29">
        <v>0.31597222222222221</v>
      </c>
      <c r="AB2871" s="29">
        <v>0.43055555555555558</v>
      </c>
      <c r="AC2871" s="30">
        <v>46142</v>
      </c>
      <c r="AD2871" s="15" t="str">
        <f>IF(Tabla2[[#This Row],[HORA ENTREGA]]="DIRECTO","On time", IF(AA2871&lt;&gt;"",IF(Tabla2[[#This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71" s="15" t="str">
        <f>MID(Tabla2[[#This Row],[TIPO]],1,3)</f>
        <v xml:space="preserve">40 </v>
      </c>
      <c r="AF28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ATACAMITA */ Cont: * TXGU8961609*/ HR Entrega: *08:30* /Dirección: *CARLOS VALDOVINOS 420, SAN JOAQUIN</v>
      </c>
      <c r="AG2871" s="38" t="str">
        <f>IFERROR(HYPERLINK("https://wa.me/"&amp;Tabla2[[#This Row],[CONTACTO]]&amp;"?text="&amp;Tabla2[[#This Row],[Mensaje]],"Enviar mensaje"),"")</f>
        <v>Enviar mensaje</v>
      </c>
      <c r="AH2871" s="15" t="str">
        <f>CONCATENATE(A2871,F2871)</f>
        <v>2870TXGU8961609</v>
      </c>
      <c r="AI2871" s="15" t="str">
        <f>CONCATENATE("ENT-",A2871)</f>
        <v>ENT-2870</v>
      </c>
      <c r="AJ2871" s="15" t="str">
        <f>IF(Tabla2[[#This Row],[Op]]&lt;&gt;"","ENTREGA","")</f>
        <v>ENTREGA</v>
      </c>
      <c r="AK2871" s="40" t="str">
        <f>(Tabla2[[#This Row],[FECHA ENTREGA]]&amp;Tabla2[[#This Row],[HORA ENTREGA]])</f>
        <v>461420,354166666666667</v>
      </c>
      <c r="AL2871" s="34" t="str">
        <f>IFERROR(HYPERLINK("https://wa.me/"&amp;Tabla2[[#This Row],[CONTACTO]]&amp;"?text="&amp;Tabla2[[#This Row],[Mensaje]]),"")</f>
        <v>https://wa.me/56967386251?text=Hola!%0AServicio del día 30-04%0A *Cliente:* ATACAMITA */ Cont: * TXGU8961609*/ HR Entrega: *08:30* /Dirección: *CARLOS VALDOVINOS 420, SAN JOAQUIN</v>
      </c>
    </row>
    <row r="2872" spans="1:38" s="15" customFormat="1" ht="16.5" customHeight="1" x14ac:dyDescent="0.2">
      <c r="A2872" s="15">
        <f>ROW(A2871)</f>
        <v>2871</v>
      </c>
      <c r="B2872" s="15">
        <f>IF(J2872=J2871,B2871+1,1)</f>
        <v>5</v>
      </c>
      <c r="C2872" s="15" t="s">
        <v>3978</v>
      </c>
      <c r="D2872" s="25" t="s">
        <v>39</v>
      </c>
      <c r="E2872" s="27">
        <v>371155</v>
      </c>
      <c r="F2872" s="27" t="s">
        <v>4456</v>
      </c>
      <c r="G2872" s="27" t="s">
        <v>41</v>
      </c>
      <c r="H2872" s="27">
        <v>7100</v>
      </c>
      <c r="I2872" s="27" t="s">
        <v>4457</v>
      </c>
      <c r="J2872" s="28">
        <v>46142</v>
      </c>
      <c r="K2872" s="26" t="s">
        <v>290</v>
      </c>
      <c r="L2872" s="26"/>
      <c r="M2872" s="27" t="s">
        <v>300</v>
      </c>
      <c r="N2872" s="25">
        <f>IFERROR(VLOOKUP(M2872,Data!$J$1:$K$58,2,0),"")</f>
        <v>56989844861</v>
      </c>
      <c r="O2872" s="27" t="s">
        <v>301</v>
      </c>
      <c r="P2872" s="27"/>
      <c r="Q2872" s="27" t="s">
        <v>4455</v>
      </c>
      <c r="R2872" s="27" t="s">
        <v>662</v>
      </c>
      <c r="S2872" s="27"/>
      <c r="T2872" s="27"/>
      <c r="U2872" s="28"/>
      <c r="X2872" s="27"/>
      <c r="Y2872" s="27"/>
      <c r="Z2872" s="29"/>
      <c r="AA2872" s="29">
        <v>0.56736111111111109</v>
      </c>
      <c r="AB2872" s="29">
        <v>0.69444444444444442</v>
      </c>
      <c r="AC2872" s="30">
        <v>46142</v>
      </c>
      <c r="AD2872" s="15" t="str">
        <f>IF(Tabla2[[#This Row],[HORA ENTREGA]]="DIRECTO","On time", IF(AA2872&lt;&gt;"",IF(Tabla2[[#This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72" s="15" t="str">
        <f>MID(Tabla2[[#This Row],[TIPO]],1,3)</f>
        <v xml:space="preserve">40 </v>
      </c>
      <c r="AF28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ATACAMITA */ Cont: * HASU5119405*/ HR Entrega: *DIRECTO* /Dirección: *CARLOS VALDOVINOS 420, SAN JOAQUIN</v>
      </c>
      <c r="AG2872" s="38" t="str">
        <f>IFERROR(HYPERLINK("https://wa.me/"&amp;Tabla2[[#This Row],[CONTACTO]]&amp;"?text="&amp;Tabla2[[#This Row],[Mensaje]],"Enviar mensaje"),"")</f>
        <v>Enviar mensaje</v>
      </c>
      <c r="AH2872" s="15" t="str">
        <f>CONCATENATE(A2872,F2872)</f>
        <v>2871HASU5119405</v>
      </c>
      <c r="AI2872" s="15" t="str">
        <f>CONCATENATE("ENT-",A2872)</f>
        <v>ENT-2871</v>
      </c>
      <c r="AJ2872" s="15" t="str">
        <f>IF(Tabla2[[#This Row],[Op]]&lt;&gt;"","ENTREGA","")</f>
        <v>ENTREGA</v>
      </c>
      <c r="AK2872" s="40" t="str">
        <f>(Tabla2[[#This Row],[FECHA ENTREGA]]&amp;Tabla2[[#This Row],[HORA ENTREGA]])</f>
        <v>46142DIRECTO</v>
      </c>
      <c r="AL2872" s="34" t="str">
        <f>IFERROR(HYPERLINK("https://wa.me/"&amp;Tabla2[[#This Row],[CONTACTO]]&amp;"?text="&amp;Tabla2[[#This Row],[Mensaje]]),"")</f>
        <v>https://wa.me/56989844861?text=Hola!%0AServicio del día 30-04%0A *Cliente:* ATACAMITA */ Cont: * HASU5119405*/ HR Entrega: *DIRECTO* /Dirección: *CARLOS VALDOVINOS 420, SAN JOAQUIN</v>
      </c>
    </row>
    <row r="2873" spans="1:38" s="15" customFormat="1" ht="16.5" customHeight="1" x14ac:dyDescent="0.2">
      <c r="A2873" s="15">
        <f>ROW(A2872)</f>
        <v>2872</v>
      </c>
      <c r="B2873" s="15">
        <f>IF(J2873=J2872,B2872+1,1)</f>
        <v>6</v>
      </c>
      <c r="C2873" s="15" t="s">
        <v>263</v>
      </c>
      <c r="D2873" s="25" t="s">
        <v>39</v>
      </c>
      <c r="E2873" s="27">
        <v>1290499</v>
      </c>
      <c r="F2873" s="27" t="s">
        <v>4458</v>
      </c>
      <c r="G2873" s="27" t="s">
        <v>41</v>
      </c>
      <c r="H2873" s="27">
        <v>11500</v>
      </c>
      <c r="I2873" s="27" t="s">
        <v>4459</v>
      </c>
      <c r="J2873" s="28">
        <v>46142</v>
      </c>
      <c r="K2873" s="26">
        <v>0.35416666666666669</v>
      </c>
      <c r="L2873" s="26"/>
      <c r="M2873" s="27" t="s">
        <v>172</v>
      </c>
      <c r="N2873" s="25">
        <f>IFERROR(VLOOKUP(M2873,Data!$J$1:$K$58,2,0),"")</f>
        <v>56985215946</v>
      </c>
      <c r="O2873" s="27" t="s">
        <v>173</v>
      </c>
      <c r="P2873" s="27"/>
      <c r="Q2873" s="27" t="s">
        <v>3119</v>
      </c>
      <c r="R2873" s="27" t="s">
        <v>2813</v>
      </c>
      <c r="S2873" s="27"/>
      <c r="T2873" s="27"/>
      <c r="U2873" s="28"/>
      <c r="X2873" s="27"/>
      <c r="Y2873" s="27"/>
      <c r="Z2873" s="29"/>
      <c r="AA2873" s="29">
        <v>0.39930555555555558</v>
      </c>
      <c r="AB2873" s="29">
        <v>0.50694444444444442</v>
      </c>
      <c r="AC2873" s="30">
        <v>46142</v>
      </c>
      <c r="AD2873" s="15" t="str">
        <f>IF(Tabla2[[#This Row],[HORA ENTREGA]]="DIRECTO","On time", IF(AA2873&lt;&gt;"",IF(Tabla2[[#This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73" s="15" t="str">
        <f>MID(Tabla2[[#This Row],[TIPO]],1,3)</f>
        <v xml:space="preserve">40 </v>
      </c>
      <c r="AF28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BARCEL CHILE S.A. */ Cont: * HAMU3638605*/ HR Entrega: *08:30* /Dirección: *BODEGA AGUNSA, AVENIDA LA MONTAÑA 1550  (INGRESO PORTERIA A)</v>
      </c>
      <c r="AG2873" s="38" t="str">
        <f>IFERROR(HYPERLINK("https://wa.me/"&amp;Tabla2[[#This Row],[CONTACTO]]&amp;"?text="&amp;Tabla2[[#This Row],[Mensaje]],"Enviar mensaje"),"")</f>
        <v>Enviar mensaje</v>
      </c>
      <c r="AH2873" s="15" t="str">
        <f>CONCATENATE(A2873,F2873)</f>
        <v>2872HAMU3638605</v>
      </c>
      <c r="AI2873" s="15" t="str">
        <f>CONCATENATE("ENT-",A2873)</f>
        <v>ENT-2872</v>
      </c>
      <c r="AJ2873" s="15" t="str">
        <f>IF(Tabla2[[#This Row],[Op]]&lt;&gt;"","ENTREGA","")</f>
        <v>ENTREGA</v>
      </c>
      <c r="AK2873" s="40" t="str">
        <f>(Tabla2[[#This Row],[FECHA ENTREGA]]&amp;Tabla2[[#This Row],[HORA ENTREGA]])</f>
        <v>461420,354166666666667</v>
      </c>
      <c r="AL2873" s="34" t="str">
        <f>IFERROR(HYPERLINK("https://wa.me/"&amp;Tabla2[[#This Row],[CONTACTO]]&amp;"?text="&amp;Tabla2[[#This Row],[Mensaje]]),"")</f>
        <v>https://wa.me/56985215946?text=Hola!%0AServicio del día 30-04%0A *Cliente:* BARCEL CHILE S.A. */ Cont: * HAMU3638605*/ HR Entrega: *08:30* /Dirección: *BODEGA AGUNSA, AVENIDA LA MONTAÑA 1550  (INGRESO PORTERIA A)</v>
      </c>
    </row>
    <row r="2874" spans="1:38" s="15" customFormat="1" ht="16.5" customHeight="1" x14ac:dyDescent="0.2">
      <c r="A2874" s="15">
        <f>ROW(A2873)</f>
        <v>2873</v>
      </c>
      <c r="B2874" s="15">
        <f>IF(J2874=J2873,B2873+1,1)</f>
        <v>7</v>
      </c>
      <c r="C2874" s="15" t="s">
        <v>263</v>
      </c>
      <c r="D2874" s="25" t="s">
        <v>39</v>
      </c>
      <c r="E2874" s="27">
        <v>1290941</v>
      </c>
      <c r="F2874" s="27" t="s">
        <v>4460</v>
      </c>
      <c r="G2874" s="27" t="s">
        <v>41</v>
      </c>
      <c r="H2874" s="27">
        <v>20097</v>
      </c>
      <c r="I2874" s="27" t="s">
        <v>42</v>
      </c>
      <c r="J2874" s="28">
        <v>46142</v>
      </c>
      <c r="K2874" s="26">
        <v>0.39583333333333331</v>
      </c>
      <c r="L2874" s="26"/>
      <c r="M2874" s="27" t="s">
        <v>341</v>
      </c>
      <c r="N2874" s="25">
        <f>IFERROR(VLOOKUP(M2874,Data!$J$1:$K$58,2,0),"")</f>
        <v>56950923536</v>
      </c>
      <c r="O2874" s="27" t="s">
        <v>105</v>
      </c>
      <c r="P2874" s="27"/>
      <c r="Q2874" s="27" t="s">
        <v>3580</v>
      </c>
      <c r="R2874" s="27" t="s">
        <v>1710</v>
      </c>
      <c r="S2874" s="27"/>
      <c r="T2874" s="27"/>
      <c r="U2874" s="28"/>
      <c r="X2874" s="27"/>
      <c r="Y2874" s="27"/>
      <c r="Z2874" s="29"/>
      <c r="AA2874" s="29">
        <v>0.39930555555555558</v>
      </c>
      <c r="AB2874" s="29">
        <v>0.4826388888888889</v>
      </c>
      <c r="AC2874" s="30">
        <v>46142</v>
      </c>
      <c r="AD2874" s="15" t="str">
        <f>IF(Tabla2[[#This Row],[HORA ENTREGA]]="DIRECTO","On time", IF(AA2874&lt;&gt;"",IF(Tabla2[[#This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74" s="15" t="str">
        <f>MID(Tabla2[[#This Row],[TIPO]],1,3)</f>
        <v xml:space="preserve">40 </v>
      </c>
      <c r="AF28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BARCEL CHILE S.A. */ Cont: * HAMU3121119*/ HR Entrega: *09:30* /Dirección: *Agunsa, dirección La montaña 1550, Quilicura </v>
      </c>
      <c r="AG2874" s="38" t="str">
        <f>IFERROR(HYPERLINK("https://wa.me/"&amp;Tabla2[[#This Row],[CONTACTO]]&amp;"?text="&amp;Tabla2[[#This Row],[Mensaje]],"Enviar mensaje"),"")</f>
        <v>Enviar mensaje</v>
      </c>
      <c r="AH2874" s="15" t="str">
        <f>CONCATENATE(A2874,F2874)</f>
        <v>2873HAMU3121119</v>
      </c>
      <c r="AI2874" s="15" t="str">
        <f>CONCATENATE("ENT-",A2874)</f>
        <v>ENT-2873</v>
      </c>
      <c r="AJ2874" s="15" t="str">
        <f>IF(Tabla2[[#This Row],[Op]]&lt;&gt;"","ENTREGA","")</f>
        <v>ENTREGA</v>
      </c>
      <c r="AK2874" s="40" t="str">
        <f>(Tabla2[[#This Row],[FECHA ENTREGA]]&amp;Tabla2[[#This Row],[HORA ENTREGA]])</f>
        <v>461420,395833333333333</v>
      </c>
      <c r="AL2874" s="34" t="str">
        <f>IFERROR(HYPERLINK("https://wa.me/"&amp;Tabla2[[#This Row],[CONTACTO]]&amp;"?text="&amp;Tabla2[[#This Row],[Mensaje]]),"")</f>
        <v xml:space="preserve">https://wa.me/56950923536?text=Hola!%0AServicio del día 30-04%0A *Cliente:* BARCEL CHILE S.A. */ Cont: * HAMU3121119*/ HR Entrega: *09:30* /Dirección: *Agunsa, dirección La montaña 1550, Quilicura </v>
      </c>
    </row>
    <row r="2875" spans="1:38" s="15" customFormat="1" ht="16.5" customHeight="1" x14ac:dyDescent="0.2">
      <c r="A2875" s="15">
        <f>ROW(A2874)</f>
        <v>2874</v>
      </c>
      <c r="B2875" s="15">
        <f>IF(J2875=J2874,B2874+1,1)</f>
        <v>8</v>
      </c>
      <c r="C2875" s="15" t="s">
        <v>263</v>
      </c>
      <c r="D2875" s="25" t="s">
        <v>39</v>
      </c>
      <c r="E2875" s="27">
        <v>1290941</v>
      </c>
      <c r="F2875" s="27" t="s">
        <v>4461</v>
      </c>
      <c r="G2875" s="27" t="s">
        <v>41</v>
      </c>
      <c r="H2875" s="27">
        <v>20097</v>
      </c>
      <c r="I2875" s="27" t="s">
        <v>42</v>
      </c>
      <c r="J2875" s="28">
        <v>46142</v>
      </c>
      <c r="K2875" s="26">
        <v>0.39583333333333331</v>
      </c>
      <c r="L2875" s="26"/>
      <c r="M2875" s="27" t="s">
        <v>133</v>
      </c>
      <c r="N2875" s="25">
        <f>IFERROR(VLOOKUP(M2875,Data!$J$1:$K$58,2,0),"")</f>
        <v>56953801607</v>
      </c>
      <c r="O2875" s="27" t="s">
        <v>134</v>
      </c>
      <c r="P2875" s="27"/>
      <c r="Q2875" s="27" t="s">
        <v>3580</v>
      </c>
      <c r="R2875" s="27" t="s">
        <v>1710</v>
      </c>
      <c r="S2875" s="27"/>
      <c r="T2875" s="27"/>
      <c r="U2875" s="28"/>
      <c r="X2875" s="27"/>
      <c r="Y2875" s="27"/>
      <c r="Z2875" s="29"/>
      <c r="AA2875" s="29">
        <v>0.4861111111111111</v>
      </c>
      <c r="AB2875" s="29">
        <v>0.54861111111111116</v>
      </c>
      <c r="AC2875" s="30">
        <v>46142</v>
      </c>
      <c r="AD2875" s="15" t="str">
        <f>IF(Tabla2[[#This Row],[HORA ENTREGA]]="DIRECTO","On time", IF(AA2875&lt;&gt;"",IF(Tabla2[[#This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75" s="15" t="str">
        <f>MID(Tabla2[[#This Row],[TIPO]],1,3)</f>
        <v xml:space="preserve">40 </v>
      </c>
      <c r="AF28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BARCEL CHILE S.A. */ Cont: * HAMU4519869*/ HR Entrega: *09:30* /Dirección: *Agunsa, dirección La montaña 1550, Quilicura </v>
      </c>
      <c r="AG2875" s="38" t="str">
        <f>IFERROR(HYPERLINK("https://wa.me/"&amp;Tabla2[[#This Row],[CONTACTO]]&amp;"?text="&amp;Tabla2[[#This Row],[Mensaje]],"Enviar mensaje"),"")</f>
        <v>Enviar mensaje</v>
      </c>
      <c r="AH2875" s="15" t="str">
        <f>CONCATENATE(A2875,F2875)</f>
        <v>2874HAMU4519869</v>
      </c>
      <c r="AI2875" s="15" t="str">
        <f>CONCATENATE("ENT-",A2875)</f>
        <v>ENT-2874</v>
      </c>
      <c r="AJ2875" s="15" t="str">
        <f>IF(Tabla2[[#This Row],[Op]]&lt;&gt;"","ENTREGA","")</f>
        <v>ENTREGA</v>
      </c>
      <c r="AK2875" s="40" t="str">
        <f>(Tabla2[[#This Row],[FECHA ENTREGA]]&amp;Tabla2[[#This Row],[HORA ENTREGA]])</f>
        <v>461420,395833333333333</v>
      </c>
      <c r="AL2875" s="34" t="str">
        <f>IFERROR(HYPERLINK("https://wa.me/"&amp;Tabla2[[#This Row],[CONTACTO]]&amp;"?text="&amp;Tabla2[[#This Row],[Mensaje]]),"")</f>
        <v xml:space="preserve">https://wa.me/56953801607?text=Hola!%0AServicio del día 30-04%0A *Cliente:* BARCEL CHILE S.A. */ Cont: * HAMU4519869*/ HR Entrega: *09:30* /Dirección: *Agunsa, dirección La montaña 1550, Quilicura </v>
      </c>
    </row>
    <row r="2876" spans="1:38" s="15" customFormat="1" ht="16.5" customHeight="1" x14ac:dyDescent="0.2">
      <c r="A2876" s="15">
        <f>ROW(A2875)</f>
        <v>2875</v>
      </c>
      <c r="B2876" s="15">
        <f>IF(J2876=J2875,B2875+1,1)</f>
        <v>9</v>
      </c>
      <c r="C2876" s="15" t="s">
        <v>263</v>
      </c>
      <c r="D2876" s="25" t="s">
        <v>39</v>
      </c>
      <c r="E2876" s="27">
        <v>1290941</v>
      </c>
      <c r="F2876" s="27" t="s">
        <v>4462</v>
      </c>
      <c r="G2876" s="27" t="s">
        <v>41</v>
      </c>
      <c r="H2876" s="27">
        <v>20097</v>
      </c>
      <c r="I2876" s="27" t="s">
        <v>2725</v>
      </c>
      <c r="J2876" s="28">
        <v>46142</v>
      </c>
      <c r="K2876" s="26">
        <v>0.4375</v>
      </c>
      <c r="L2876" s="26" t="s">
        <v>120</v>
      </c>
      <c r="M2876" s="27" t="s">
        <v>347</v>
      </c>
      <c r="N2876" s="25">
        <f>IFERROR(VLOOKUP(M2876,Data!$J$1:$K$58,2,0),"")</f>
        <v>56976511010</v>
      </c>
      <c r="O2876" s="27" t="s">
        <v>516</v>
      </c>
      <c r="P2876" s="27"/>
      <c r="Q2876" s="27" t="s">
        <v>3580</v>
      </c>
      <c r="R2876" s="27" t="s">
        <v>1710</v>
      </c>
      <c r="S2876" s="27"/>
      <c r="T2876" s="27"/>
      <c r="U2876" s="28"/>
      <c r="X2876" s="27"/>
      <c r="Y2876" s="27"/>
      <c r="Z2876" s="29"/>
      <c r="AA2876" s="29">
        <v>0.55694444444444446</v>
      </c>
      <c r="AB2876" s="29">
        <v>0.70138888888888884</v>
      </c>
      <c r="AC2876" s="30">
        <v>46142</v>
      </c>
      <c r="AD2876" s="15" t="str">
        <f>IF(Tabla2[[#This Row],[HORA ENTREGA]]="DIRECTO","On time", IF(AA2876&lt;&gt;"",IF(Tabla2[[#This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76" s="15" t="str">
        <f>MID(Tabla2[[#This Row],[TIPO]],1,3)</f>
        <v xml:space="preserve">40 </v>
      </c>
      <c r="AF28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BARCEL CHILE S.A. */ Cont: * HAMU4689401*/ HR Entrega: *10:30* /Dirección: *Agunsa, dirección La montaña 1550, Quilicura </v>
      </c>
      <c r="AG2876" s="38" t="str">
        <f>IFERROR(HYPERLINK("https://wa.me/"&amp;Tabla2[[#This Row],[CONTACTO]]&amp;"?text="&amp;Tabla2[[#This Row],[Mensaje]],"Enviar mensaje"),"")</f>
        <v>Enviar mensaje</v>
      </c>
      <c r="AH2876" s="15" t="str">
        <f>CONCATENATE(A2876,F2876)</f>
        <v>2875HAMU4689401</v>
      </c>
      <c r="AI2876" s="15" t="str">
        <f>CONCATENATE("ENT-",A2876)</f>
        <v>ENT-2875</v>
      </c>
      <c r="AJ2876" s="15" t="str">
        <f>IF(Tabla2[[#This Row],[Op]]&lt;&gt;"","ENTREGA","")</f>
        <v>ENTREGA</v>
      </c>
      <c r="AK2876" s="40" t="str">
        <f>(Tabla2[[#This Row],[FECHA ENTREGA]]&amp;Tabla2[[#This Row],[HORA ENTREGA]])</f>
        <v>461420,4375</v>
      </c>
      <c r="AL2876" s="34" t="str">
        <f>IFERROR(HYPERLINK("https://wa.me/"&amp;Tabla2[[#This Row],[CONTACTO]]&amp;"?text="&amp;Tabla2[[#This Row],[Mensaje]]),"")</f>
        <v xml:space="preserve">https://wa.me/56976511010?text=Hola!%0AServicio del día 30-04%0A *Cliente:* BARCEL CHILE S.A. */ Cont: * HAMU4689401*/ HR Entrega: *10:30* /Dirección: *Agunsa, dirección La montaña 1550, Quilicura </v>
      </c>
    </row>
    <row r="2877" spans="1:38" s="15" customFormat="1" ht="16.5" customHeight="1" x14ac:dyDescent="0.2">
      <c r="A2877" s="15">
        <f>ROW(A2876)</f>
        <v>2876</v>
      </c>
      <c r="B2877" s="15">
        <f>IF(J2877=J2876,B2876+1,1)</f>
        <v>10</v>
      </c>
      <c r="C2877" s="15" t="s">
        <v>263</v>
      </c>
      <c r="D2877" s="25" t="s">
        <v>39</v>
      </c>
      <c r="E2877" s="27">
        <v>1290941</v>
      </c>
      <c r="F2877" s="27" t="s">
        <v>4463</v>
      </c>
      <c r="G2877" s="27" t="s">
        <v>41</v>
      </c>
      <c r="H2877" s="27">
        <v>20097</v>
      </c>
      <c r="I2877" s="27" t="s">
        <v>42</v>
      </c>
      <c r="J2877" s="28">
        <v>46142</v>
      </c>
      <c r="K2877" s="26">
        <v>0.47916666666666669</v>
      </c>
      <c r="L2877" s="26"/>
      <c r="M2877" s="27" t="s">
        <v>82</v>
      </c>
      <c r="N2877" s="25">
        <f>IFERROR(VLOOKUP(M2877,Data!$J$1:$K$58,2,0),"")</f>
        <v>56944277110</v>
      </c>
      <c r="O2877" s="27" t="s">
        <v>370</v>
      </c>
      <c r="P2877" s="27"/>
      <c r="Q2877" s="27" t="s">
        <v>3580</v>
      </c>
      <c r="R2877" s="27" t="s">
        <v>1710</v>
      </c>
      <c r="S2877" s="27"/>
      <c r="T2877" s="27"/>
      <c r="U2877" s="28"/>
      <c r="X2877" s="27"/>
      <c r="Y2877" s="27"/>
      <c r="Z2877" s="29"/>
      <c r="AA2877" s="29">
        <v>0.53333333333333333</v>
      </c>
      <c r="AB2877" s="29">
        <v>0.59375</v>
      </c>
      <c r="AC2877" s="30">
        <v>46142</v>
      </c>
      <c r="AD2877" s="15" t="str">
        <f>IF(Tabla2[[#This Row],[HORA ENTREGA]]="DIRECTO","On time", IF(AA2877&lt;&gt;"",IF(Tabla2[[#This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77" s="15" t="str">
        <f>MID(Tabla2[[#This Row],[TIPO]],1,3)</f>
        <v xml:space="preserve">40 </v>
      </c>
      <c r="AF28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BARCEL CHILE S.A. */ Cont: * HAMU2773848*/ HR Entrega: *11:30* /Dirección: *Agunsa, dirección La montaña 1550, Quilicura </v>
      </c>
      <c r="AG2877" s="38" t="str">
        <f>IFERROR(HYPERLINK("https://wa.me/"&amp;Tabla2[[#This Row],[CONTACTO]]&amp;"?text="&amp;Tabla2[[#This Row],[Mensaje]],"Enviar mensaje"),"")</f>
        <v>Enviar mensaje</v>
      </c>
      <c r="AH2877" s="15" t="str">
        <f>CONCATENATE(A2877,F2877)</f>
        <v>2876HAMU2773848</v>
      </c>
      <c r="AI2877" s="15" t="str">
        <f>CONCATENATE("ENT-",A2877)</f>
        <v>ENT-2876</v>
      </c>
      <c r="AJ2877" s="15" t="str">
        <f>IF(Tabla2[[#This Row],[Op]]&lt;&gt;"","ENTREGA","")</f>
        <v>ENTREGA</v>
      </c>
      <c r="AK2877" s="40" t="str">
        <f>(Tabla2[[#This Row],[FECHA ENTREGA]]&amp;Tabla2[[#This Row],[HORA ENTREGA]])</f>
        <v>461420,479166666666667</v>
      </c>
      <c r="AL2877" s="34" t="str">
        <f>IFERROR(HYPERLINK("https://wa.me/"&amp;Tabla2[[#This Row],[CONTACTO]]&amp;"?text="&amp;Tabla2[[#This Row],[Mensaje]]),"")</f>
        <v xml:space="preserve">https://wa.me/56944277110?text=Hola!%0AServicio del día 30-04%0A *Cliente:* BARCEL CHILE S.A. */ Cont: * HAMU2773848*/ HR Entrega: *11:30* /Dirección: *Agunsa, dirección La montaña 1550, Quilicura </v>
      </c>
    </row>
    <row r="2878" spans="1:38" s="15" customFormat="1" ht="16.5" customHeight="1" x14ac:dyDescent="0.2">
      <c r="A2878" s="15">
        <f>ROW(A2877)</f>
        <v>2877</v>
      </c>
      <c r="B2878" s="15">
        <f>IF(J2878=J2877,B2877+1,1)</f>
        <v>11</v>
      </c>
      <c r="C2878" s="15" t="s">
        <v>263</v>
      </c>
      <c r="D2878" s="25" t="s">
        <v>39</v>
      </c>
      <c r="E2878" s="27">
        <v>1290941</v>
      </c>
      <c r="F2878" s="27" t="s">
        <v>4464</v>
      </c>
      <c r="G2878" s="27" t="s">
        <v>41</v>
      </c>
      <c r="H2878" s="27">
        <v>20097</v>
      </c>
      <c r="I2878" s="27" t="s">
        <v>42</v>
      </c>
      <c r="J2878" s="28">
        <v>46142</v>
      </c>
      <c r="K2878" s="26">
        <v>0.52083333333333337</v>
      </c>
      <c r="L2878" s="26"/>
      <c r="M2878" s="27" t="s">
        <v>567</v>
      </c>
      <c r="N2878" s="25">
        <f>IFERROR(VLOOKUP(M2878,Data!$J$1:$K$58,2,0),"")</f>
        <v>56964069749</v>
      </c>
      <c r="O2878" s="27" t="s">
        <v>568</v>
      </c>
      <c r="P2878" s="27"/>
      <c r="Q2878" s="27" t="s">
        <v>3580</v>
      </c>
      <c r="R2878" s="27" t="s">
        <v>1710</v>
      </c>
      <c r="S2878" s="27"/>
      <c r="T2878" s="27"/>
      <c r="U2878" s="28"/>
      <c r="X2878" s="27"/>
      <c r="Y2878" s="27"/>
      <c r="Z2878" s="29"/>
      <c r="AA2878" s="29">
        <v>0.625</v>
      </c>
      <c r="AB2878" s="29">
        <v>0.73611111111111116</v>
      </c>
      <c r="AC2878" s="30">
        <v>46142</v>
      </c>
      <c r="AD2878" s="15" t="str">
        <f>IF(Tabla2[[#This Row],[HORA ENTREGA]]="DIRECTO","On time", IF(AA2878&lt;&gt;"",IF(Tabla2[[#This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78" s="15" t="str">
        <f>MID(Tabla2[[#This Row],[TIPO]],1,3)</f>
        <v xml:space="preserve">40 </v>
      </c>
      <c r="AF28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BARCEL CHILE S.A. */ Cont: * HAMU2385204*/ HR Entrega: *12:30* /Dirección: *Agunsa, dirección La montaña 1550, Quilicura </v>
      </c>
      <c r="AG2878" s="38" t="str">
        <f>IFERROR(HYPERLINK("https://wa.me/"&amp;Tabla2[[#This Row],[CONTACTO]]&amp;"?text="&amp;Tabla2[[#This Row],[Mensaje]],"Enviar mensaje"),"")</f>
        <v>Enviar mensaje</v>
      </c>
      <c r="AH2878" s="15" t="str">
        <f>CONCATENATE(A2878,F2878)</f>
        <v>2877HAMU2385204</v>
      </c>
      <c r="AI2878" s="15" t="str">
        <f>CONCATENATE("ENT-",A2878)</f>
        <v>ENT-2877</v>
      </c>
      <c r="AJ2878" s="15" t="str">
        <f>IF(Tabla2[[#This Row],[Op]]&lt;&gt;"","ENTREGA","")</f>
        <v>ENTREGA</v>
      </c>
      <c r="AK2878" s="40" t="str">
        <f>(Tabla2[[#This Row],[FECHA ENTREGA]]&amp;Tabla2[[#This Row],[HORA ENTREGA]])</f>
        <v>461420,520833333333333</v>
      </c>
      <c r="AL2878" s="34" t="str">
        <f>IFERROR(HYPERLINK("https://wa.me/"&amp;Tabla2[[#This Row],[CONTACTO]]&amp;"?text="&amp;Tabla2[[#This Row],[Mensaje]]),"")</f>
        <v xml:space="preserve">https://wa.me/56964069749?text=Hola!%0AServicio del día 30-04%0A *Cliente:* BARCEL CHILE S.A. */ Cont: * HAMU2385204*/ HR Entrega: *12:30* /Dirección: *Agunsa, dirección La montaña 1550, Quilicura </v>
      </c>
    </row>
    <row r="2879" spans="1:38" s="15" customFormat="1" ht="16.5" customHeight="1" x14ac:dyDescent="0.2">
      <c r="A2879" s="15">
        <f>ROW(A2878)</f>
        <v>2878</v>
      </c>
      <c r="B2879" s="15">
        <f>IF(J2879=J2878,B2878+1,1)</f>
        <v>12</v>
      </c>
      <c r="C2879" s="15" t="s">
        <v>4465</v>
      </c>
      <c r="D2879" s="25" t="s">
        <v>39</v>
      </c>
      <c r="E2879" s="27">
        <v>303878</v>
      </c>
      <c r="F2879" s="27" t="s">
        <v>4466</v>
      </c>
      <c r="G2879" s="27" t="s">
        <v>584</v>
      </c>
      <c r="H2879" s="27">
        <v>14833</v>
      </c>
      <c r="I2879" s="27" t="s">
        <v>4467</v>
      </c>
      <c r="J2879" s="28">
        <v>46142</v>
      </c>
      <c r="K2879" s="26">
        <v>0.41666666666666669</v>
      </c>
      <c r="L2879" s="26" t="s">
        <v>1408</v>
      </c>
      <c r="M2879" s="27" t="s">
        <v>155</v>
      </c>
      <c r="N2879" s="25">
        <f>IFERROR(VLOOKUP(M2879,Data!$J$1:$K$58,2,0),"")</f>
        <v>56926181825</v>
      </c>
      <c r="O2879" s="27" t="s">
        <v>434</v>
      </c>
      <c r="P2879" s="27"/>
      <c r="Q2879" s="27" t="s">
        <v>4468</v>
      </c>
      <c r="R2879" s="27"/>
      <c r="S2879" s="27"/>
      <c r="T2879" s="27"/>
      <c r="U2879" s="28"/>
      <c r="X2879" s="27"/>
      <c r="Y2879" s="27"/>
      <c r="Z2879" s="29"/>
      <c r="AA2879" s="29">
        <v>0.38541666666666669</v>
      </c>
      <c r="AB2879" s="29">
        <v>0.52430555555555558</v>
      </c>
      <c r="AC2879" s="30">
        <v>46142</v>
      </c>
      <c r="AD2879" s="15" t="str">
        <f>IF(Tabla2[[#This Row],[HORA ENTREGA]]="DIRECTO","On time", IF(AA2879&lt;&gt;"",IF(Tabla2[[#This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79" s="15" t="str">
        <f>MID(Tabla2[[#This Row],[TIPO]],1,3)</f>
        <v>IMO</v>
      </c>
      <c r="AF28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COM. EL TEJIE */ Cont: * CMAU8792090*/ HR Entrega: *10:00* /Dirección: *Porto Seguro  4411 quinta Normal   </v>
      </c>
      <c r="AG2879" s="38" t="str">
        <f>IFERROR(HYPERLINK("https://wa.me/"&amp;Tabla2[[#This Row],[CONTACTO]]&amp;"?text="&amp;Tabla2[[#This Row],[Mensaje]],"Enviar mensaje"),"")</f>
        <v>Enviar mensaje</v>
      </c>
      <c r="AH2879" s="15" t="str">
        <f>CONCATENATE(A2879,F2879)</f>
        <v>2878CMAU8792090</v>
      </c>
      <c r="AI2879" s="15" t="str">
        <f>CONCATENATE("ENT-",A2879)</f>
        <v>ENT-2878</v>
      </c>
      <c r="AJ2879" s="15" t="str">
        <f>IF(Tabla2[[#This Row],[Op]]&lt;&gt;"","ENTREGA","")</f>
        <v>ENTREGA</v>
      </c>
      <c r="AK2879" s="40" t="str">
        <f>(Tabla2[[#This Row],[FECHA ENTREGA]]&amp;Tabla2[[#This Row],[HORA ENTREGA]])</f>
        <v>461420,416666666666667</v>
      </c>
      <c r="AL2879" s="34" t="str">
        <f>IFERROR(HYPERLINK("https://wa.me/"&amp;Tabla2[[#This Row],[CONTACTO]]&amp;"?text="&amp;Tabla2[[#This Row],[Mensaje]]),"")</f>
        <v xml:space="preserve">https://wa.me/56926181825?text=Hola!%0AServicio del día 30-04%0A *Cliente:* COM. EL TEJIE */ Cont: * CMAU8792090*/ HR Entrega: *10:00* /Dirección: *Porto Seguro  4411 quinta Normal   </v>
      </c>
    </row>
    <row r="2880" spans="1:38" s="15" customFormat="1" ht="16.5" customHeight="1" x14ac:dyDescent="0.2">
      <c r="A2880" s="15">
        <f>ROW(A2879)</f>
        <v>2879</v>
      </c>
      <c r="B2880" s="15">
        <f>IF(J2880=J2879,B2879+1,1)</f>
        <v>13</v>
      </c>
      <c r="C2880" s="15" t="s">
        <v>94</v>
      </c>
      <c r="D2880" s="25" t="s">
        <v>39</v>
      </c>
      <c r="E2880" s="27" t="s">
        <v>4204</v>
      </c>
      <c r="F2880" s="27" t="s">
        <v>456</v>
      </c>
      <c r="G2880" s="27" t="s">
        <v>456</v>
      </c>
      <c r="H2880" s="27"/>
      <c r="I2880" s="27" t="s">
        <v>42</v>
      </c>
      <c r="J2880" s="28">
        <v>46142</v>
      </c>
      <c r="K2880" s="26">
        <v>0.33333333333333331</v>
      </c>
      <c r="L2880" s="26"/>
      <c r="M2880" s="27" t="s">
        <v>211</v>
      </c>
      <c r="N2880" s="25">
        <f>IFERROR(VLOOKUP(M2880,Data!$J$1:$K$58,2,0),"")</f>
        <v>56961282379</v>
      </c>
      <c r="O2880" s="27" t="s">
        <v>212</v>
      </c>
      <c r="P2880" s="27"/>
      <c r="Q2880" s="27" t="s">
        <v>3201</v>
      </c>
      <c r="R2880" s="27"/>
      <c r="S2880" s="27"/>
      <c r="T2880" s="27"/>
      <c r="U2880" s="28"/>
      <c r="X2880" s="27"/>
      <c r="Y2880" s="27"/>
      <c r="Z2880" s="29"/>
      <c r="AA2880" s="29">
        <v>0.58680555555555558</v>
      </c>
      <c r="AB2880" s="29">
        <v>0.61458333333333337</v>
      </c>
      <c r="AC2880" s="30">
        <v>46142</v>
      </c>
      <c r="AD2880" s="15" t="str">
        <f>IF(Tabla2[[#This Row],[HORA ENTREGA]]="DIRECTO","On time", IF(AA2880&lt;&gt;"",IF(Tabla2[[#This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80" s="15" t="str">
        <f>MID(Tabla2[[#This Row],[TIPO]],1,3)</f>
        <v>RAM</v>
      </c>
      <c r="AF28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COMERCIAL E INDUSTRIAL PLASTICOS HOFFENS S.A. */ Cont: * RAMPLA*/ HR Entrega: *08:00* /Dirección: *CAMINO LONQUEN 10707 MAIPÚ</v>
      </c>
      <c r="AG2880" s="38" t="str">
        <f>IFERROR(HYPERLINK("https://wa.me/"&amp;Tabla2[[#This Row],[CONTACTO]]&amp;"?text="&amp;Tabla2[[#This Row],[Mensaje]],"Enviar mensaje"),"")</f>
        <v>Enviar mensaje</v>
      </c>
      <c r="AH2880" s="15" t="str">
        <f>CONCATENATE(A2880,F2880)</f>
        <v>2879RAMPLA</v>
      </c>
      <c r="AI2880" s="15" t="str">
        <f>CONCATENATE("ENT-",A2880)</f>
        <v>ENT-2879</v>
      </c>
      <c r="AJ2880" s="15" t="str">
        <f>IF(Tabla2[[#This Row],[Op]]&lt;&gt;"","ENTREGA","")</f>
        <v>ENTREGA</v>
      </c>
      <c r="AK2880" s="40" t="str">
        <f>(Tabla2[[#This Row],[FECHA ENTREGA]]&amp;Tabla2[[#This Row],[HORA ENTREGA]])</f>
        <v>461420,333333333333333</v>
      </c>
      <c r="AL2880" s="34" t="str">
        <f>IFERROR(HYPERLINK("https://wa.me/"&amp;Tabla2[[#This Row],[CONTACTO]]&amp;"?text="&amp;Tabla2[[#This Row],[Mensaje]]),"")</f>
        <v>https://wa.me/56961282379?text=Hola!%0AServicio del día 30-04%0A *Cliente:* COMERCIAL E INDUSTRIAL PLASTICOS HOFFENS S.A. */ Cont: * RAMPLA*/ HR Entrega: *08:00* /Dirección: *CAMINO LONQUEN 10707 MAIPÚ</v>
      </c>
    </row>
    <row r="2881" spans="1:38" s="15" customFormat="1" ht="16.5" customHeight="1" x14ac:dyDescent="0.2">
      <c r="A2881" s="15">
        <f>ROW(A2880)</f>
        <v>2880</v>
      </c>
      <c r="B2881" s="15">
        <f>IF(J2881=J2880,B2880+1,1)</f>
        <v>14</v>
      </c>
      <c r="C2881" s="15" t="s">
        <v>94</v>
      </c>
      <c r="D2881" s="25" t="s">
        <v>39</v>
      </c>
      <c r="E2881" s="27" t="s">
        <v>4204</v>
      </c>
      <c r="F2881" s="27" t="s">
        <v>456</v>
      </c>
      <c r="G2881" s="27" t="s">
        <v>456</v>
      </c>
      <c r="H2881" s="27"/>
      <c r="I2881" s="27" t="s">
        <v>42</v>
      </c>
      <c r="J2881" s="28">
        <v>46142</v>
      </c>
      <c r="K2881" s="26">
        <v>0.33333333333333331</v>
      </c>
      <c r="L2881" s="26"/>
      <c r="M2881" s="27" t="s">
        <v>296</v>
      </c>
      <c r="N2881" s="25">
        <f>IFERROR(VLOOKUP(M2881,Data!$J$1:$K$58,2,0),"")</f>
        <v>56984994337</v>
      </c>
      <c r="O2881" s="27" t="s">
        <v>297</v>
      </c>
      <c r="P2881" s="27"/>
      <c r="Q2881" s="27" t="s">
        <v>3201</v>
      </c>
      <c r="R2881" s="27"/>
      <c r="S2881" s="27"/>
      <c r="T2881" s="27"/>
      <c r="U2881" s="28"/>
      <c r="X2881" s="27"/>
      <c r="Y2881" s="27"/>
      <c r="Z2881" s="29"/>
      <c r="AA2881" s="29">
        <v>0.60763888888888884</v>
      </c>
      <c r="AB2881" s="29">
        <v>0.63194444444444442</v>
      </c>
      <c r="AC2881" s="30">
        <v>46142</v>
      </c>
      <c r="AD2881" s="15" t="str">
        <f>IF(Tabla2[[#This Row],[HORA ENTREGA]]="DIRECTO","On time", IF(AA2881&lt;&gt;"",IF(Tabla2[[#This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81" s="15" t="str">
        <f>MID(Tabla2[[#This Row],[TIPO]],1,3)</f>
        <v>RAM</v>
      </c>
      <c r="AF28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COMERCIAL E INDUSTRIAL PLASTICOS HOFFENS S.A. */ Cont: * RAMPLA*/ HR Entrega: *08:00* /Dirección: *CAMINO LONQUEN 10707 MAIPÚ</v>
      </c>
      <c r="AG2881" s="38" t="str">
        <f>IFERROR(HYPERLINK("https://wa.me/"&amp;Tabla2[[#This Row],[CONTACTO]]&amp;"?text="&amp;Tabla2[[#This Row],[Mensaje]],"Enviar mensaje"),"")</f>
        <v>Enviar mensaje</v>
      </c>
      <c r="AH2881" s="15" t="str">
        <f>CONCATENATE(A2881,F2881)</f>
        <v>2880RAMPLA</v>
      </c>
      <c r="AI2881" s="15" t="str">
        <f>CONCATENATE("ENT-",A2881)</f>
        <v>ENT-2880</v>
      </c>
      <c r="AJ2881" s="15" t="str">
        <f>IF(Tabla2[[#This Row],[Op]]&lt;&gt;"","ENTREGA","")</f>
        <v>ENTREGA</v>
      </c>
      <c r="AK2881" s="40" t="str">
        <f>(Tabla2[[#This Row],[FECHA ENTREGA]]&amp;Tabla2[[#This Row],[HORA ENTREGA]])</f>
        <v>461420,333333333333333</v>
      </c>
      <c r="AL2881" s="34" t="str">
        <f>IFERROR(HYPERLINK("https://wa.me/"&amp;Tabla2[[#This Row],[CONTACTO]]&amp;"?text="&amp;Tabla2[[#This Row],[Mensaje]]),"")</f>
        <v>https://wa.me/56984994337?text=Hola!%0AServicio del día 30-04%0A *Cliente:* COMERCIAL E INDUSTRIAL PLASTICOS HOFFENS S.A. */ Cont: * RAMPLA*/ HR Entrega: *08:00* /Dirección: *CAMINO LONQUEN 10707 MAIPÚ</v>
      </c>
    </row>
    <row r="2882" spans="1:38" s="15" customFormat="1" ht="16.5" customHeight="1" x14ac:dyDescent="0.2">
      <c r="A2882" s="15">
        <f>ROW(A2881)</f>
        <v>2881</v>
      </c>
      <c r="B2882" s="15">
        <f>IF(J2882=J2881,B2881+1,1)</f>
        <v>15</v>
      </c>
      <c r="C2882" s="15" t="s">
        <v>101</v>
      </c>
      <c r="D2882" s="25" t="s">
        <v>39</v>
      </c>
      <c r="E2882" s="27">
        <v>143844</v>
      </c>
      <c r="F2882" s="27" t="s">
        <v>4469</v>
      </c>
      <c r="G2882" s="27" t="s">
        <v>41</v>
      </c>
      <c r="H2882" s="27">
        <v>19399</v>
      </c>
      <c r="I2882" s="27" t="s">
        <v>42</v>
      </c>
      <c r="J2882" s="28">
        <v>46142</v>
      </c>
      <c r="K2882" s="26">
        <v>0.35416666666666669</v>
      </c>
      <c r="L2882" s="26"/>
      <c r="M2882" s="27" t="s">
        <v>233</v>
      </c>
      <c r="N2882" s="25">
        <f>IFERROR(VLOOKUP(M2882,Data!$J$1:$K$58,2,0),"")</f>
        <v>56998494086</v>
      </c>
      <c r="O2882" s="27" t="s">
        <v>234</v>
      </c>
      <c r="P2882" s="27"/>
      <c r="Q2882" s="27" t="s">
        <v>4470</v>
      </c>
      <c r="R2882" s="27" t="s">
        <v>376</v>
      </c>
      <c r="S2882" s="27"/>
      <c r="T2882" s="27"/>
      <c r="U2882" s="28"/>
      <c r="X2882" s="27"/>
      <c r="Y2882" s="27"/>
      <c r="Z2882" s="29"/>
      <c r="AA2882" s="29">
        <v>0.34513888888888888</v>
      </c>
      <c r="AB2882" s="29">
        <v>0.42708333333333331</v>
      </c>
      <c r="AC2882" s="30">
        <v>46142</v>
      </c>
      <c r="AD2882" s="15" t="str">
        <f>IF(Tabla2[[#This Row],[HORA ENTREGA]]="DIRECTO","On time", IF(AA2882&lt;&gt;"",IF(Tabla2[[#This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2" s="15" t="str">
        <f>MID(Tabla2[[#This Row],[TIPO]],1,3)</f>
        <v xml:space="preserve">40 </v>
      </c>
      <c r="AF28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COMERCIAL PICHARA SPA */ Cont: * TCLU6569179*/ HR Entrega: *08:30* /Dirección: *Crucero Peralillo, Parcela 37, Lote 1, Lampa.</v>
      </c>
      <c r="AG2882" s="38" t="str">
        <f>IFERROR(HYPERLINK("https://wa.me/"&amp;Tabla2[[#This Row],[CONTACTO]]&amp;"?text="&amp;Tabla2[[#This Row],[Mensaje]],"Enviar mensaje"),"")</f>
        <v>Enviar mensaje</v>
      </c>
      <c r="AH2882" s="15" t="str">
        <f>CONCATENATE(A2882,F2882)</f>
        <v>2881TCLU6569179</v>
      </c>
      <c r="AI2882" s="15" t="str">
        <f>CONCATENATE("ENT-",A2882)</f>
        <v>ENT-2881</v>
      </c>
      <c r="AJ2882" s="15" t="str">
        <f>IF(Tabla2[[#This Row],[Op]]&lt;&gt;"","ENTREGA","")</f>
        <v>ENTREGA</v>
      </c>
      <c r="AK2882" s="40" t="str">
        <f>(Tabla2[[#This Row],[FECHA ENTREGA]]&amp;Tabla2[[#This Row],[HORA ENTREGA]])</f>
        <v>461420,354166666666667</v>
      </c>
      <c r="AL2882" s="34" t="str">
        <f>IFERROR(HYPERLINK("https://wa.me/"&amp;Tabla2[[#This Row],[CONTACTO]]&amp;"?text="&amp;Tabla2[[#This Row],[Mensaje]]),"")</f>
        <v>https://wa.me/56998494086?text=Hola!%0AServicio del día 30-04%0A *Cliente:* COMERCIAL PICHARA SPA */ Cont: * TCLU6569179*/ HR Entrega: *08:30* /Dirección: *Crucero Peralillo, Parcela 37, Lote 1, Lampa.</v>
      </c>
    </row>
    <row r="2883" spans="1:38" s="15" customFormat="1" ht="16.5" customHeight="1" x14ac:dyDescent="0.2">
      <c r="A2883" s="15">
        <f>ROW(A2882)</f>
        <v>2882</v>
      </c>
      <c r="B2883" s="15">
        <f>IF(J2883=J2882,B2882+1,1)</f>
        <v>16</v>
      </c>
      <c r="C2883" s="15" t="s">
        <v>101</v>
      </c>
      <c r="D2883" s="25" t="s">
        <v>39</v>
      </c>
      <c r="E2883" s="27">
        <v>144131</v>
      </c>
      <c r="F2883" s="27" t="s">
        <v>4471</v>
      </c>
      <c r="G2883" s="27" t="s">
        <v>41</v>
      </c>
      <c r="H2883" s="27">
        <v>2168</v>
      </c>
      <c r="I2883" s="27" t="s">
        <v>4472</v>
      </c>
      <c r="J2883" s="28">
        <v>46142</v>
      </c>
      <c r="K2883" s="26" t="s">
        <v>290</v>
      </c>
      <c r="L2883" s="26"/>
      <c r="M2883" s="27" t="s">
        <v>308</v>
      </c>
      <c r="N2883" s="25">
        <f>IFERROR(VLOOKUP(M2883,Data!$J$1:$K$58,2,0),"")</f>
        <v>56966631737</v>
      </c>
      <c r="O2883" s="27" t="s">
        <v>309</v>
      </c>
      <c r="P2883" s="27"/>
      <c r="Q2883" s="27" t="s">
        <v>4473</v>
      </c>
      <c r="R2883" s="27" t="s">
        <v>74</v>
      </c>
      <c r="S2883" s="27"/>
      <c r="T2883" s="27"/>
      <c r="U2883" s="28"/>
      <c r="X2883" s="27"/>
      <c r="Y2883" s="27"/>
      <c r="Z2883" s="29"/>
      <c r="AA2883" s="29">
        <v>0.54513888888888884</v>
      </c>
      <c r="AB2883" s="29">
        <v>0.63194444444444442</v>
      </c>
      <c r="AC2883" s="30">
        <v>46142</v>
      </c>
      <c r="AD2883" s="15" t="str">
        <f>IF(Tabla2[[#This Row],[HORA ENTREGA]]="DIRECTO","On time", IF(AA2883&lt;&gt;"",IF(Tabla2[[#This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3" s="15" t="str">
        <f>MID(Tabla2[[#This Row],[TIPO]],1,3)</f>
        <v xml:space="preserve">40 </v>
      </c>
      <c r="AF28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COMERCIAL PICHARA SPA */ Cont: * MSBU4084743*/ HR Entrega: *DIRECTO* /Dirección: *Olivo 672, comuna de Recoleta</v>
      </c>
      <c r="AG2883" s="38" t="str">
        <f>IFERROR(HYPERLINK("https://wa.me/"&amp;Tabla2[[#This Row],[CONTACTO]]&amp;"?text="&amp;Tabla2[[#This Row],[Mensaje]],"Enviar mensaje"),"")</f>
        <v>Enviar mensaje</v>
      </c>
      <c r="AH2883" s="15" t="str">
        <f>CONCATENATE(A2883,F2883)</f>
        <v>2882MSBU4084743</v>
      </c>
      <c r="AI2883" s="15" t="str">
        <f>CONCATENATE("ENT-",A2883)</f>
        <v>ENT-2882</v>
      </c>
      <c r="AJ2883" s="15" t="str">
        <f>IF(Tabla2[[#This Row],[Op]]&lt;&gt;"","ENTREGA","")</f>
        <v>ENTREGA</v>
      </c>
      <c r="AK2883" s="40" t="str">
        <f>(Tabla2[[#This Row],[FECHA ENTREGA]]&amp;Tabla2[[#This Row],[HORA ENTREGA]])</f>
        <v>46142DIRECTO</v>
      </c>
      <c r="AL2883" s="34" t="str">
        <f>IFERROR(HYPERLINK("https://wa.me/"&amp;Tabla2[[#This Row],[CONTACTO]]&amp;"?text="&amp;Tabla2[[#This Row],[Mensaje]]),"")</f>
        <v>https://wa.me/56966631737?text=Hola!%0AServicio del día 30-04%0A *Cliente:* COMERCIAL PICHARA SPA */ Cont: * MSBU4084743*/ HR Entrega: *DIRECTO* /Dirección: *Olivo 672, comuna de Recoleta</v>
      </c>
    </row>
    <row r="2884" spans="1:38" s="15" customFormat="1" ht="16.5" customHeight="1" x14ac:dyDescent="0.2">
      <c r="A2884" s="15">
        <f>ROW(A2883)</f>
        <v>2883</v>
      </c>
      <c r="B2884" s="15">
        <f>IF(J2884=J2883,B2883+1,1)</f>
        <v>17</v>
      </c>
      <c r="C2884" s="15" t="s">
        <v>3665</v>
      </c>
      <c r="D2884" s="25" t="s">
        <v>39</v>
      </c>
      <c r="E2884" s="27">
        <v>304460</v>
      </c>
      <c r="F2884" s="27" t="s">
        <v>4311</v>
      </c>
      <c r="G2884" s="27"/>
      <c r="H2884" s="27"/>
      <c r="I2884" s="27" t="s">
        <v>171</v>
      </c>
      <c r="J2884" s="28">
        <v>46142</v>
      </c>
      <c r="K2884" s="26">
        <v>0.60416666666666663</v>
      </c>
      <c r="L2884" s="26" t="s">
        <v>4204</v>
      </c>
      <c r="M2884" s="27" t="s">
        <v>51</v>
      </c>
      <c r="N2884" s="25">
        <f>IFERROR(VLOOKUP(M2884,Data!$J$1:$K$58,2,0),"")</f>
        <v>56967256951</v>
      </c>
      <c r="O2884" s="27" t="s">
        <v>52</v>
      </c>
      <c r="P2884" s="27"/>
      <c r="Q2884" s="27" t="s">
        <v>4474</v>
      </c>
      <c r="R2884" s="27"/>
      <c r="S2884" s="27"/>
      <c r="T2884" s="27"/>
      <c r="U2884" s="28"/>
      <c r="X2884" s="27"/>
      <c r="Y2884" s="27"/>
      <c r="Z2884" s="29"/>
      <c r="AA2884" s="29">
        <v>0.6875</v>
      </c>
      <c r="AB2884" s="29">
        <v>0.71944444444444444</v>
      </c>
      <c r="AC2884" s="30">
        <v>46142</v>
      </c>
      <c r="AD2884" s="15" t="str">
        <f>IF(Tabla2[[#This Row],[HORA ENTREGA]]="DIRECTO","On time", IF(AA2884&lt;&gt;"",IF(Tabla2[[#This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84" s="15" t="str">
        <f>MID(Tabla2[[#This Row],[TIPO]],1,3)</f>
        <v/>
      </c>
      <c r="AF28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EECOL INDUSTRIAL ELECTRIC LTDA */ Cont: * SUDU1651623*/ HR Entrega: *14:30* /Dirección: *Catorce de la fama 2761, Conchalí</v>
      </c>
      <c r="AG2884" s="38" t="str">
        <f>IFERROR(HYPERLINK("https://wa.me/"&amp;Tabla2[[#This Row],[CONTACTO]]&amp;"?text="&amp;Tabla2[[#This Row],[Mensaje]],"Enviar mensaje"),"")</f>
        <v>Enviar mensaje</v>
      </c>
      <c r="AH2884" s="15" t="str">
        <f>CONCATENATE(A2884,F2884)</f>
        <v>2883SUDU1651623</v>
      </c>
      <c r="AI2884" s="15" t="str">
        <f>CONCATENATE("ENT-",A2884)</f>
        <v>ENT-2883</v>
      </c>
      <c r="AJ2884" s="15" t="str">
        <f>IF(Tabla2[[#This Row],[Op]]&lt;&gt;"","ENTREGA","")</f>
        <v>ENTREGA</v>
      </c>
      <c r="AK2884" s="40" t="str">
        <f>(Tabla2[[#This Row],[FECHA ENTREGA]]&amp;Tabla2[[#This Row],[HORA ENTREGA]])</f>
        <v>461420,604166666666667</v>
      </c>
      <c r="AL2884" s="34" t="str">
        <f>IFERROR(HYPERLINK("https://wa.me/"&amp;Tabla2[[#This Row],[CONTACTO]]&amp;"?text="&amp;Tabla2[[#This Row],[Mensaje]]),"")</f>
        <v>https://wa.me/56967256951?text=Hola!%0AServicio del día 30-04%0A *Cliente:* EECOL INDUSTRIAL ELECTRIC LTDA */ Cont: * SUDU1651623*/ HR Entrega: *14:30* /Dirección: *Catorce de la fama 2761, Conchalí</v>
      </c>
    </row>
    <row r="2885" spans="1:38" s="15" customFormat="1" ht="16.5" customHeight="1" x14ac:dyDescent="0.2">
      <c r="A2885" s="15">
        <f>ROW(A2884)</f>
        <v>2884</v>
      </c>
      <c r="B2885" s="15">
        <f>IF(J2885=J2884,B2884+1,1)</f>
        <v>18</v>
      </c>
      <c r="C2885" s="15" t="s">
        <v>38</v>
      </c>
      <c r="D2885" s="25" t="s">
        <v>39</v>
      </c>
      <c r="E2885" s="27">
        <v>303619</v>
      </c>
      <c r="F2885" s="27" t="s">
        <v>4475</v>
      </c>
      <c r="G2885" s="27" t="s">
        <v>41</v>
      </c>
      <c r="H2885" s="27">
        <v>7200</v>
      </c>
      <c r="I2885" s="27" t="s">
        <v>42</v>
      </c>
      <c r="J2885" s="28">
        <v>46142</v>
      </c>
      <c r="K2885" s="26">
        <v>0.625</v>
      </c>
      <c r="L2885" s="26"/>
      <c r="M2885" s="27" t="s">
        <v>953</v>
      </c>
      <c r="N2885" s="25">
        <f>IFERROR(VLOOKUP(M2885,Data!$J$1:$K$58,2,0),"")</f>
        <v>56967128754</v>
      </c>
      <c r="O2885" s="27" t="s">
        <v>145</v>
      </c>
      <c r="P2885" s="27"/>
      <c r="Q2885" s="27" t="s">
        <v>401</v>
      </c>
      <c r="R2885" s="27" t="s">
        <v>1765</v>
      </c>
      <c r="S2885" s="27"/>
      <c r="T2885" s="27"/>
      <c r="U2885" s="28"/>
      <c r="X2885" s="27"/>
      <c r="Y2885" s="27"/>
      <c r="Z2885" s="29"/>
      <c r="AA2885" s="29">
        <v>0.60763888888888884</v>
      </c>
      <c r="AB2885" s="29">
        <v>0.74305555555555558</v>
      </c>
      <c r="AC2885" s="30">
        <v>46142</v>
      </c>
      <c r="AD2885" s="15" t="str">
        <f>IF(Tabla2[[#This Row],[HORA ENTREGA]]="DIRECTO","On time", IF(AA2885&lt;&gt;"",IF(Tabla2[[#This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5" s="15" t="str">
        <f>MID(Tabla2[[#This Row],[TIPO]],1,3)</f>
        <v xml:space="preserve">40 </v>
      </c>
      <c r="AF28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EL CONTAINER SPA */ Cont: * MSMU5757328*/ HR Entrega: *15:00* /Dirección: *SAN IGNACIO 951, QUILICURA</v>
      </c>
      <c r="AG2885" s="38" t="str">
        <f>IFERROR(HYPERLINK("https://wa.me/"&amp;Tabla2[[#This Row],[CONTACTO]]&amp;"?text="&amp;Tabla2[[#This Row],[Mensaje]],"Enviar mensaje"),"")</f>
        <v>Enviar mensaje</v>
      </c>
      <c r="AH2885" s="15" t="str">
        <f>CONCATENATE(A2885,F2885)</f>
        <v>2884MSMU5757328</v>
      </c>
      <c r="AI2885" s="15" t="str">
        <f>CONCATENATE("ENT-",A2885)</f>
        <v>ENT-2884</v>
      </c>
      <c r="AJ2885" s="15" t="str">
        <f>IF(Tabla2[[#This Row],[Op]]&lt;&gt;"","ENTREGA","")</f>
        <v>ENTREGA</v>
      </c>
      <c r="AK2885" s="40" t="str">
        <f>(Tabla2[[#This Row],[FECHA ENTREGA]]&amp;Tabla2[[#This Row],[HORA ENTREGA]])</f>
        <v>461420,625</v>
      </c>
      <c r="AL2885" s="34" t="str">
        <f>IFERROR(HYPERLINK("https://wa.me/"&amp;Tabla2[[#This Row],[CONTACTO]]&amp;"?text="&amp;Tabla2[[#This Row],[Mensaje]]),"")</f>
        <v>https://wa.me/56967128754?text=Hola!%0AServicio del día 30-04%0A *Cliente:* EL CONTAINER SPA */ Cont: * MSMU5757328*/ HR Entrega: *15:00* /Dirección: *SAN IGNACIO 951, QUILICURA</v>
      </c>
    </row>
    <row r="2886" spans="1:38" s="15" customFormat="1" ht="16.5" customHeight="1" x14ac:dyDescent="0.2">
      <c r="A2886" s="15">
        <f>ROW(A2885)</f>
        <v>2885</v>
      </c>
      <c r="B2886" s="15">
        <f>IF(J2886=J2885,B2885+1,1)</f>
        <v>19</v>
      </c>
      <c r="C2886" s="15" t="s">
        <v>4476</v>
      </c>
      <c r="D2886" s="25" t="s">
        <v>122</v>
      </c>
      <c r="E2886" s="27" t="s">
        <v>4477</v>
      </c>
      <c r="F2886" s="27"/>
      <c r="G2886" s="27" t="s">
        <v>41</v>
      </c>
      <c r="H2886" s="27"/>
      <c r="I2886" s="27" t="s">
        <v>4478</v>
      </c>
      <c r="J2886" s="28">
        <v>46142</v>
      </c>
      <c r="K2886" s="26">
        <v>0.375</v>
      </c>
      <c r="L2886" s="26"/>
      <c r="M2886" s="27" t="s">
        <v>112</v>
      </c>
      <c r="N2886" s="25">
        <f>IFERROR(VLOOKUP(M2886,Data!$J$1:$K$58,2,0),"")</f>
        <v>56990025702</v>
      </c>
      <c r="O2886" s="27" t="s">
        <v>61</v>
      </c>
      <c r="P2886" s="27"/>
      <c r="Q2886" s="27" t="s">
        <v>4479</v>
      </c>
      <c r="R2886" s="27"/>
      <c r="S2886" s="27"/>
      <c r="T2886" s="27"/>
      <c r="U2886" s="28"/>
      <c r="X2886" s="27"/>
      <c r="Y2886" s="27"/>
      <c r="Z2886" s="29"/>
      <c r="AA2886" s="29">
        <v>0.3576388888888889</v>
      </c>
      <c r="AB2886" s="29">
        <v>0.4548611111111111</v>
      </c>
      <c r="AC2886" s="30">
        <v>46142</v>
      </c>
      <c r="AD2886" s="15" t="str">
        <f>IF(Tabla2[[#This Row],[HORA ENTREGA]]="DIRECTO","On time", IF(AA2886&lt;&gt;"",IF(Tabla2[[#This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6" s="15" t="str">
        <f>MID(Tabla2[[#This Row],[TIPO]],1,3)</f>
        <v xml:space="preserve">40 </v>
      </c>
      <c r="AF28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GRUPO VALDIVIESO */ Cont: * */ HR Entrega: *09:00* /Dirección: *Juan Mitjans 200 Macul </v>
      </c>
      <c r="AG2886" s="38" t="str">
        <f>IFERROR(HYPERLINK("https://wa.me/"&amp;Tabla2[[#This Row],[CONTACTO]]&amp;"?text="&amp;Tabla2[[#This Row],[Mensaje]],"Enviar mensaje"),"")</f>
        <v>Enviar mensaje</v>
      </c>
      <c r="AH2886" s="15" t="str">
        <f>CONCATENATE(A2886,F2886)</f>
        <v>2885</v>
      </c>
      <c r="AI2886" s="15" t="str">
        <f>CONCATENATE("ENT-",A2886)</f>
        <v>ENT-2885</v>
      </c>
      <c r="AJ2886" s="15" t="str">
        <f>IF(Tabla2[[#This Row],[Op]]&lt;&gt;"","ENTREGA","")</f>
        <v>ENTREGA</v>
      </c>
      <c r="AK2886" s="40" t="str">
        <f>(Tabla2[[#This Row],[FECHA ENTREGA]]&amp;Tabla2[[#This Row],[HORA ENTREGA]])</f>
        <v>461420,375</v>
      </c>
      <c r="AL2886" s="34" t="str">
        <f>IFERROR(HYPERLINK("https://wa.me/"&amp;Tabla2[[#This Row],[CONTACTO]]&amp;"?text="&amp;Tabla2[[#This Row],[Mensaje]]),"")</f>
        <v xml:space="preserve">https://wa.me/56990025702?text=Hola!%0AServicio del día 30-04%0A *Cliente:* GRUPO VALDIVIESO */ Cont: * */ HR Entrega: *09:00* /Dirección: *Juan Mitjans 200 Macul </v>
      </c>
    </row>
    <row r="2887" spans="1:38" s="15" customFormat="1" ht="16.5" customHeight="1" x14ac:dyDescent="0.2">
      <c r="A2887" s="15">
        <f>ROW(A2886)</f>
        <v>2886</v>
      </c>
      <c r="B2887" s="15">
        <f>IF(J2887=J2886,B2886+1,1)</f>
        <v>20</v>
      </c>
      <c r="C2887" s="15" t="s">
        <v>483</v>
      </c>
      <c r="D2887" s="25" t="s">
        <v>39</v>
      </c>
      <c r="E2887" s="27">
        <v>1291178</v>
      </c>
      <c r="F2887" s="27" t="s">
        <v>4480</v>
      </c>
      <c r="G2887" s="27" t="s">
        <v>41</v>
      </c>
      <c r="H2887" s="27">
        <v>20260</v>
      </c>
      <c r="I2887" s="27" t="s">
        <v>42</v>
      </c>
      <c r="J2887" s="28">
        <v>46142</v>
      </c>
      <c r="K2887" s="26">
        <v>0.58333333333333337</v>
      </c>
      <c r="L2887" s="26"/>
      <c r="M2887" s="27" t="s">
        <v>325</v>
      </c>
      <c r="N2887" s="25">
        <f>IFERROR(VLOOKUP(M2887,Data!$J$1:$K$58,2,0),"")</f>
        <v>56964850744</v>
      </c>
      <c r="O2887" s="27" t="s">
        <v>326</v>
      </c>
      <c r="P2887" s="27"/>
      <c r="Q2887" s="27" t="s">
        <v>4481</v>
      </c>
      <c r="R2887" s="27" t="s">
        <v>1593</v>
      </c>
      <c r="S2887" s="27"/>
      <c r="T2887" s="27"/>
      <c r="U2887" s="28"/>
      <c r="X2887" s="27"/>
      <c r="Y2887" s="27"/>
      <c r="Z2887" s="29"/>
      <c r="AA2887" s="29">
        <v>0.58333333333333337</v>
      </c>
      <c r="AB2887" s="29">
        <v>0.66180555555555554</v>
      </c>
      <c r="AC2887" s="30">
        <v>46142</v>
      </c>
      <c r="AD2887" s="15" t="str">
        <f>IF(Tabla2[[#This Row],[HORA ENTREGA]]="DIRECTO","On time", IF(AA2887&lt;&gt;"",IF(Tabla2[[#This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7" s="15" t="str">
        <f>MID(Tabla2[[#This Row],[TIPO]],1,3)</f>
        <v xml:space="preserve">40 </v>
      </c>
      <c r="AF28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IDEAL S A */ Cont: * TXGU4205223*/ HR Entrega: *14:00* /Dirección: *Av. Bernardo O´Higgins 3140 (entrada por calle Los Canelos) </v>
      </c>
      <c r="AG2887" s="38" t="str">
        <f>IFERROR(HYPERLINK("https://wa.me/"&amp;Tabla2[[#This Row],[CONTACTO]]&amp;"?text="&amp;Tabla2[[#This Row],[Mensaje]],"Enviar mensaje"),"")</f>
        <v>Enviar mensaje</v>
      </c>
      <c r="AH2887" s="15" t="str">
        <f>CONCATENATE(A2887,F2887)</f>
        <v>2886TXGU4205223</v>
      </c>
      <c r="AI2887" s="15" t="str">
        <f>CONCATENATE("ENT-",A2887)</f>
        <v>ENT-2886</v>
      </c>
      <c r="AJ2887" s="15" t="str">
        <f>IF(Tabla2[[#This Row],[Op]]&lt;&gt;"","ENTREGA","")</f>
        <v>ENTREGA</v>
      </c>
      <c r="AK2887" s="40" t="str">
        <f>(Tabla2[[#This Row],[FECHA ENTREGA]]&amp;Tabla2[[#This Row],[HORA ENTREGA]])</f>
        <v>461420,583333333333333</v>
      </c>
      <c r="AL2887" s="34" t="str">
        <f>IFERROR(HYPERLINK("https://wa.me/"&amp;Tabla2[[#This Row],[CONTACTO]]&amp;"?text="&amp;Tabla2[[#This Row],[Mensaje]]),"")</f>
        <v xml:space="preserve">https://wa.me/56964850744?text=Hola!%0AServicio del día 30-04%0A *Cliente:* IDEAL S A */ Cont: * TXGU4205223*/ HR Entrega: *14:00* /Dirección: *Av. Bernardo O´Higgins 3140 (entrada por calle Los Canelos) </v>
      </c>
    </row>
    <row r="2888" spans="1:38" s="15" customFormat="1" ht="16.5" customHeight="1" x14ac:dyDescent="0.2">
      <c r="A2888" s="15">
        <f>ROW(A2887)</f>
        <v>2887</v>
      </c>
      <c r="B2888" s="15">
        <f>IF(J2888=J2887,B2887+1,1)</f>
        <v>21</v>
      </c>
      <c r="C2888" s="15" t="s">
        <v>149</v>
      </c>
      <c r="D2888" s="25" t="s">
        <v>39</v>
      </c>
      <c r="E2888" s="27">
        <v>2623472</v>
      </c>
      <c r="F2888" s="27" t="s">
        <v>4482</v>
      </c>
      <c r="G2888" s="27" t="s">
        <v>41</v>
      </c>
      <c r="H2888" s="27">
        <v>13400</v>
      </c>
      <c r="I2888" s="27" t="s">
        <v>42</v>
      </c>
      <c r="J2888" s="28">
        <v>46142</v>
      </c>
      <c r="K2888" s="26">
        <v>0.33333333333333331</v>
      </c>
      <c r="L2888" s="26" t="s">
        <v>4483</v>
      </c>
      <c r="M2888" s="27" t="s">
        <v>674</v>
      </c>
      <c r="N2888" s="25">
        <f>IFERROR(VLOOKUP(M2888,Data!$J$1:$K$58,2,0),"")</f>
        <v>56967386018</v>
      </c>
      <c r="O2888" s="27" t="s">
        <v>356</v>
      </c>
      <c r="P2888" s="27"/>
      <c r="Q2888" s="27" t="s">
        <v>153</v>
      </c>
      <c r="R2888" s="27" t="s">
        <v>1747</v>
      </c>
      <c r="S2888" s="27"/>
      <c r="T2888" s="27"/>
      <c r="U2888" s="28"/>
      <c r="X2888" s="27"/>
      <c r="Y2888" s="27"/>
      <c r="Z2888" s="29"/>
      <c r="AA2888" s="29">
        <v>0.32083333333333336</v>
      </c>
      <c r="AB2888" s="29">
        <v>0.46527777777777779</v>
      </c>
      <c r="AC2888" s="30">
        <v>46142</v>
      </c>
      <c r="AD2888" s="15" t="str">
        <f>IF(Tabla2[[#This Row],[HORA ENTREGA]]="DIRECTO","On time", IF(AA2888&lt;&gt;"",IF(Tabla2[[#This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8" s="15" t="str">
        <f>MID(Tabla2[[#This Row],[TIPO]],1,3)</f>
        <v xml:space="preserve">40 </v>
      </c>
      <c r="AF28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IMPORTADORA MIDEA CARRIER CHILE LTDA */ Cont: * CAAU8675062*/ HR Entrega: *08:00* /Dirección: *BOD. MIEA AGURTO - PUERTO MADERO 9710, BOD. E13; PUDAHUEL </v>
      </c>
      <c r="AG2888" s="38" t="str">
        <f>IFERROR(HYPERLINK("https://wa.me/"&amp;Tabla2[[#This Row],[CONTACTO]]&amp;"?text="&amp;Tabla2[[#This Row],[Mensaje]],"Enviar mensaje"),"")</f>
        <v>Enviar mensaje</v>
      </c>
      <c r="AH2888" s="15" t="str">
        <f>CONCATENATE(A2888,F2888)</f>
        <v>2887CAAU8675062</v>
      </c>
      <c r="AI2888" s="15" t="str">
        <f>CONCATENATE("ENT-",A2888)</f>
        <v>ENT-2887</v>
      </c>
      <c r="AJ2888" s="15" t="str">
        <f>IF(Tabla2[[#This Row],[Op]]&lt;&gt;"","ENTREGA","")</f>
        <v>ENTREGA</v>
      </c>
      <c r="AK2888" s="40" t="str">
        <f>(Tabla2[[#This Row],[FECHA ENTREGA]]&amp;Tabla2[[#This Row],[HORA ENTREGA]])</f>
        <v>461420,333333333333333</v>
      </c>
      <c r="AL2888" s="34" t="str">
        <f>IFERROR(HYPERLINK("https://wa.me/"&amp;Tabla2[[#This Row],[CONTACTO]]&amp;"?text="&amp;Tabla2[[#This Row],[Mensaje]]),"")</f>
        <v xml:space="preserve">https://wa.me/56967386018?text=Hola!%0AServicio del día 30-04%0A *Cliente:* IMPORTADORA MIDEA CARRIER CHILE LTDA */ Cont: * CAAU8675062*/ HR Entrega: *08:00* /Dirección: *BOD. MIEA AGURTO - PUERTO MADERO 9710, BOD. E13; PUDAHUEL </v>
      </c>
    </row>
    <row r="2889" spans="1:38" s="15" customFormat="1" ht="16.5" customHeight="1" x14ac:dyDescent="0.2">
      <c r="A2889" s="15">
        <f>ROW(A2888)</f>
        <v>2888</v>
      </c>
      <c r="B2889" s="15">
        <f>IF(J2889=J2888,B2888+1,1)</f>
        <v>22</v>
      </c>
      <c r="C2889" s="15" t="s">
        <v>149</v>
      </c>
      <c r="D2889" s="25" t="s">
        <v>39</v>
      </c>
      <c r="E2889" s="27">
        <v>2623476</v>
      </c>
      <c r="F2889" s="27" t="s">
        <v>4484</v>
      </c>
      <c r="G2889" s="27" t="s">
        <v>41</v>
      </c>
      <c r="H2889" s="27">
        <v>12730</v>
      </c>
      <c r="I2889" s="27" t="s">
        <v>42</v>
      </c>
      <c r="J2889" s="28">
        <v>46142</v>
      </c>
      <c r="K2889" s="26">
        <v>0.33333333333333331</v>
      </c>
      <c r="L2889" s="26" t="s">
        <v>4485</v>
      </c>
      <c r="M2889" s="27" t="s">
        <v>389</v>
      </c>
      <c r="N2889" s="25">
        <f>IFERROR(VLOOKUP(M2889,Data!$J$1:$K$58,2,0),"")</f>
        <v>56988336520</v>
      </c>
      <c r="O2889" s="27" t="s">
        <v>390</v>
      </c>
      <c r="P2889" s="27"/>
      <c r="Q2889" s="27" t="s">
        <v>153</v>
      </c>
      <c r="R2889" s="27" t="s">
        <v>1747</v>
      </c>
      <c r="S2889" s="27"/>
      <c r="T2889" s="27"/>
      <c r="U2889" s="28"/>
      <c r="X2889" s="27"/>
      <c r="Y2889" s="27"/>
      <c r="Z2889" s="29"/>
      <c r="AA2889" s="29">
        <v>0.3298611111111111</v>
      </c>
      <c r="AB2889" s="29">
        <v>0.53749999999999998</v>
      </c>
      <c r="AC2889" s="30">
        <v>46142</v>
      </c>
      <c r="AD2889" s="15" t="str">
        <f>IF(Tabla2[[#This Row],[HORA ENTREGA]]="DIRECTO","On time", IF(AA2889&lt;&gt;"",IF(Tabla2[[#This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89" s="15" t="str">
        <f>MID(Tabla2[[#This Row],[TIPO]],1,3)</f>
        <v xml:space="preserve">40 </v>
      </c>
      <c r="AF28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IMPORTADORA MIDEA CARRIER CHILE LTDA */ Cont: * TLLU7683991*/ HR Entrega: *08:00* /Dirección: *BOD. MIEA AGURTO - PUERTO MADERO 9710, BOD. E13; PUDAHUEL </v>
      </c>
      <c r="AG2889" s="38" t="str">
        <f>IFERROR(HYPERLINK("https://wa.me/"&amp;Tabla2[[#This Row],[CONTACTO]]&amp;"?text="&amp;Tabla2[[#This Row],[Mensaje]],"Enviar mensaje"),"")</f>
        <v>Enviar mensaje</v>
      </c>
      <c r="AH2889" s="15" t="str">
        <f>CONCATENATE(A2889,F2889)</f>
        <v>2888TLLU7683991</v>
      </c>
      <c r="AI2889" s="15" t="str">
        <f>CONCATENATE("ENT-",A2889)</f>
        <v>ENT-2888</v>
      </c>
      <c r="AJ2889" s="15" t="str">
        <f>IF(Tabla2[[#This Row],[Op]]&lt;&gt;"","ENTREGA","")</f>
        <v>ENTREGA</v>
      </c>
      <c r="AK2889" s="40" t="str">
        <f>(Tabla2[[#This Row],[FECHA ENTREGA]]&amp;Tabla2[[#This Row],[HORA ENTREGA]])</f>
        <v>461420,333333333333333</v>
      </c>
      <c r="AL2889" s="34" t="str">
        <f>IFERROR(HYPERLINK("https://wa.me/"&amp;Tabla2[[#This Row],[CONTACTO]]&amp;"?text="&amp;Tabla2[[#This Row],[Mensaje]]),"")</f>
        <v xml:space="preserve">https://wa.me/56988336520?text=Hola!%0AServicio del día 30-04%0A *Cliente:* IMPORTADORA MIDEA CARRIER CHILE LTDA */ Cont: * TLLU7683991*/ HR Entrega: *08:00* /Dirección: *BOD. MIEA AGURTO - PUERTO MADERO 9710, BOD. E13; PUDAHUEL </v>
      </c>
    </row>
    <row r="2890" spans="1:38" s="15" customFormat="1" ht="16.5" customHeight="1" x14ac:dyDescent="0.2">
      <c r="A2890" s="15">
        <f>ROW(A2889)</f>
        <v>2889</v>
      </c>
      <c r="B2890" s="15">
        <f>IF(J2890=J2889,B2889+1,1)</f>
        <v>23</v>
      </c>
      <c r="C2890" s="15" t="s">
        <v>149</v>
      </c>
      <c r="D2890" s="25" t="s">
        <v>39</v>
      </c>
      <c r="E2890" s="27">
        <v>2621859</v>
      </c>
      <c r="F2890" s="27" t="s">
        <v>4486</v>
      </c>
      <c r="G2890" s="27" t="s">
        <v>41</v>
      </c>
      <c r="H2890" s="27">
        <v>14780</v>
      </c>
      <c r="I2890" s="27" t="s">
        <v>42</v>
      </c>
      <c r="J2890" s="28">
        <v>46142</v>
      </c>
      <c r="K2890" s="26">
        <v>0.45833333333333331</v>
      </c>
      <c r="L2890" s="26" t="s">
        <v>4487</v>
      </c>
      <c r="M2890" s="27" t="s">
        <v>4488</v>
      </c>
      <c r="N2890" s="25" t="str">
        <f>IFERROR(VLOOKUP(M2890,Data!$J$1:$K$58,2,0),"")</f>
        <v/>
      </c>
      <c r="O2890" s="27" t="s">
        <v>73</v>
      </c>
      <c r="P2890" s="27"/>
      <c r="Q2890" s="27" t="s">
        <v>153</v>
      </c>
      <c r="R2890" s="27" t="s">
        <v>1747</v>
      </c>
      <c r="S2890" s="27"/>
      <c r="T2890" s="27"/>
      <c r="U2890" s="28"/>
      <c r="X2890" s="27"/>
      <c r="Y2890" s="27"/>
      <c r="Z2890" s="29"/>
      <c r="AA2890" s="29">
        <v>0.43402777777777779</v>
      </c>
      <c r="AB2890" s="29">
        <v>0.68680555555555556</v>
      </c>
      <c r="AC2890" s="30">
        <v>46142</v>
      </c>
      <c r="AD2890" s="15" t="str">
        <f>IF(Tabla2[[#This Row],[HORA ENTREGA]]="DIRECTO","On time", IF(AA2890&lt;&gt;"",IF(Tabla2[[#This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90" s="15" t="str">
        <f>MID(Tabla2[[#This Row],[TIPO]],1,3)</f>
        <v xml:space="preserve">40 </v>
      </c>
      <c r="AF28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IMPORTADORA MIDEA CARRIER CHILE LTDA */ Cont: * TLLU7636876*/ HR Entrega: *11:00* /Dirección: *BOD. MIEA AGURTO - PUERTO MADERO 9710, BOD. E13; PUDAHUEL </v>
      </c>
      <c r="AG2890" s="38" t="str">
        <f>IFERROR(HYPERLINK("https://wa.me/"&amp;Tabla2[[#This Row],[CONTACTO]]&amp;"?text="&amp;Tabla2[[#This Row],[Mensaje]],"Enviar mensaje"),"")</f>
        <v>Enviar mensaje</v>
      </c>
      <c r="AH2890" s="15" t="str">
        <f>CONCATENATE(A2890,F2890)</f>
        <v>2889TLLU7636876</v>
      </c>
      <c r="AI2890" s="15" t="str">
        <f>CONCATENATE("ENT-",A2890)</f>
        <v>ENT-2889</v>
      </c>
      <c r="AJ2890" s="15" t="str">
        <f>IF(Tabla2[[#This Row],[Op]]&lt;&gt;"","ENTREGA","")</f>
        <v>ENTREGA</v>
      </c>
      <c r="AK2890" s="40" t="str">
        <f>(Tabla2[[#This Row],[FECHA ENTREGA]]&amp;Tabla2[[#This Row],[HORA ENTREGA]])</f>
        <v>461420,458333333333333</v>
      </c>
      <c r="AL2890" s="34" t="str">
        <f>IFERROR(HYPERLINK("https://wa.me/"&amp;Tabla2[[#This Row],[CONTACTO]]&amp;"?text="&amp;Tabla2[[#This Row],[Mensaje]]),"")</f>
        <v xml:space="preserve">https://wa.me/?text=Hola!%0AServicio del día 30-04%0A *Cliente:* IMPORTADORA MIDEA CARRIER CHILE LTDA */ Cont: * TLLU7636876*/ HR Entrega: *11:00* /Dirección: *BOD. MIEA AGURTO - PUERTO MADERO 9710, BOD. E13; PUDAHUEL </v>
      </c>
    </row>
    <row r="2891" spans="1:38" s="15" customFormat="1" ht="16.5" customHeight="1" x14ac:dyDescent="0.2">
      <c r="A2891" s="15">
        <f>ROW(A2890)</f>
        <v>2890</v>
      </c>
      <c r="B2891" s="15">
        <f>IF(J2891=J2890,B2890+1,1)</f>
        <v>24</v>
      </c>
      <c r="C2891" s="15" t="s">
        <v>178</v>
      </c>
      <c r="D2891" s="25" t="s">
        <v>39</v>
      </c>
      <c r="E2891" s="27">
        <v>885383</v>
      </c>
      <c r="F2891" s="27" t="s">
        <v>4489</v>
      </c>
      <c r="G2891" s="27" t="s">
        <v>41</v>
      </c>
      <c r="H2891" s="27">
        <v>9458</v>
      </c>
      <c r="I2891" s="27" t="s">
        <v>42</v>
      </c>
      <c r="J2891" s="28">
        <v>46142</v>
      </c>
      <c r="K2891" s="26">
        <v>0.33333333333333331</v>
      </c>
      <c r="L2891" s="26"/>
      <c r="M2891" s="27" t="s">
        <v>51</v>
      </c>
      <c r="N2891" s="25">
        <f>IFERROR(VLOOKUP(M2891,Data!$J$1:$K$58,2,0),"")</f>
        <v>56967256951</v>
      </c>
      <c r="O2891" s="27" t="s">
        <v>52</v>
      </c>
      <c r="P2891" s="27"/>
      <c r="Q2891" s="27" t="s">
        <v>1003</v>
      </c>
      <c r="R2891" s="27" t="s">
        <v>836</v>
      </c>
      <c r="S2891" s="27"/>
      <c r="T2891" s="27"/>
      <c r="U2891" s="28"/>
      <c r="X2891" s="27"/>
      <c r="Y2891" s="27"/>
      <c r="Z2891" s="29"/>
      <c r="AA2891" s="29">
        <v>0.3263888888888889</v>
      </c>
      <c r="AB2891" s="29">
        <v>0.54166666666666663</v>
      </c>
      <c r="AC2891" s="30">
        <v>46142</v>
      </c>
      <c r="AD2891" s="15" t="str">
        <f>IF(Tabla2[[#This Row],[HORA ENTREGA]]="DIRECTO","On time", IF(AA2891&lt;&gt;"",IF(Tabla2[[#This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91" s="15" t="str">
        <f>MID(Tabla2[[#This Row],[TIPO]],1,3)</f>
        <v xml:space="preserve">40 </v>
      </c>
      <c r="AF28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INVERSIERRA S A */ Cont: * SEGU4736679*/ HR Entrega: *08:00* /Dirección: *AVENIDA PEDRO FONTOBA 6350, HUECHURABA</v>
      </c>
      <c r="AG2891" s="38" t="str">
        <f>IFERROR(HYPERLINK("https://wa.me/"&amp;Tabla2[[#This Row],[CONTACTO]]&amp;"?text="&amp;Tabla2[[#This Row],[Mensaje]],"Enviar mensaje"),"")</f>
        <v>Enviar mensaje</v>
      </c>
      <c r="AH2891" s="15" t="str">
        <f>CONCATENATE(A2891,F2891)</f>
        <v>2890SEGU4736679</v>
      </c>
      <c r="AI2891" s="15" t="str">
        <f>CONCATENATE("ENT-",A2891)</f>
        <v>ENT-2890</v>
      </c>
      <c r="AJ2891" s="15" t="str">
        <f>IF(Tabla2[[#This Row],[Op]]&lt;&gt;"","ENTREGA","")</f>
        <v>ENTREGA</v>
      </c>
      <c r="AK2891" s="40" t="str">
        <f>(Tabla2[[#This Row],[FECHA ENTREGA]]&amp;Tabla2[[#This Row],[HORA ENTREGA]])</f>
        <v>461420,333333333333333</v>
      </c>
      <c r="AL2891" s="34" t="str">
        <f>IFERROR(HYPERLINK("https://wa.me/"&amp;Tabla2[[#This Row],[CONTACTO]]&amp;"?text="&amp;Tabla2[[#This Row],[Mensaje]]),"")</f>
        <v>https://wa.me/56967256951?text=Hola!%0AServicio del día 30-04%0A *Cliente:* INVERSIERRA S A */ Cont: * SEGU4736679*/ HR Entrega: *08:00* /Dirección: *AVENIDA PEDRO FONTOBA 6350, HUECHURABA</v>
      </c>
    </row>
    <row r="2892" spans="1:38" s="15" customFormat="1" ht="16.5" customHeight="1" x14ac:dyDescent="0.2">
      <c r="A2892" s="15">
        <f>ROW(A2891)</f>
        <v>2891</v>
      </c>
      <c r="B2892" s="15">
        <f>IF(J2892=J2891,B2891+1,1)</f>
        <v>25</v>
      </c>
      <c r="C2892" s="15" t="s">
        <v>196</v>
      </c>
      <c r="D2892" s="25" t="s">
        <v>39</v>
      </c>
      <c r="E2892" s="27">
        <v>300804</v>
      </c>
      <c r="F2892" s="27" t="s">
        <v>4490</v>
      </c>
      <c r="G2892" s="27" t="s">
        <v>465</v>
      </c>
      <c r="H2892" s="27">
        <v>28126</v>
      </c>
      <c r="I2892" s="27" t="s">
        <v>42</v>
      </c>
      <c r="J2892" s="28">
        <v>46142</v>
      </c>
      <c r="K2892" s="26">
        <v>0.33333333333333331</v>
      </c>
      <c r="L2892" s="26"/>
      <c r="M2892" s="27" t="s">
        <v>247</v>
      </c>
      <c r="N2892" s="25">
        <f>IFERROR(VLOOKUP(M2892,Data!$J$1:$K$58,2,0),"")</f>
        <v>56953157599</v>
      </c>
      <c r="O2892" s="27" t="s">
        <v>248</v>
      </c>
      <c r="P2892" s="27"/>
      <c r="Q2892" s="27" t="s">
        <v>201</v>
      </c>
      <c r="R2892" s="27" t="s">
        <v>74</v>
      </c>
      <c r="S2892" s="27"/>
      <c r="T2892" s="27"/>
      <c r="U2892" s="28"/>
      <c r="X2892" s="27"/>
      <c r="Y2892" s="27"/>
      <c r="Z2892" s="29"/>
      <c r="AA2892" s="29">
        <v>0.33333333333333331</v>
      </c>
      <c r="AB2892" s="29">
        <v>0.36805555555555558</v>
      </c>
      <c r="AC2892" s="30">
        <v>46142</v>
      </c>
      <c r="AD2892" s="15" t="str">
        <f>IF(Tabla2[[#This Row],[HORA ENTREGA]]="DIRECTO","On time", IF(AA2892&lt;&gt;"",IF(Tabla2[[#This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92" s="15" t="str">
        <f>MID(Tabla2[[#This Row],[TIPO]],1,3)</f>
        <v xml:space="preserve">40 </v>
      </c>
      <c r="AF28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LANCO &amp; HARRIS SURAMERICA SPA */ Cont: * FFAU2317321*/ HR Entrega: *08:00* /Dirección: *CALLE CHORRILLOS 1 PARC.19B, LAMPA</v>
      </c>
      <c r="AG2892" s="38" t="str">
        <f>IFERROR(HYPERLINK("https://wa.me/"&amp;Tabla2[[#This Row],[CONTACTO]]&amp;"?text="&amp;Tabla2[[#This Row],[Mensaje]],"Enviar mensaje"),"")</f>
        <v>Enviar mensaje</v>
      </c>
      <c r="AH2892" s="15" t="str">
        <f>CONCATENATE(A2892,F2892)</f>
        <v>2891FFAU2317321</v>
      </c>
      <c r="AI2892" s="15" t="str">
        <f>CONCATENATE("ENT-",A2892)</f>
        <v>ENT-2891</v>
      </c>
      <c r="AJ2892" s="15" t="str">
        <f>IF(Tabla2[[#This Row],[Op]]&lt;&gt;"","ENTREGA","")</f>
        <v>ENTREGA</v>
      </c>
      <c r="AK2892" s="40" t="str">
        <f>(Tabla2[[#This Row],[FECHA ENTREGA]]&amp;Tabla2[[#This Row],[HORA ENTREGA]])</f>
        <v>461420,333333333333333</v>
      </c>
      <c r="AL2892" s="34" t="str">
        <f>IFERROR(HYPERLINK("https://wa.me/"&amp;Tabla2[[#This Row],[CONTACTO]]&amp;"?text="&amp;Tabla2[[#This Row],[Mensaje]]),"")</f>
        <v>https://wa.me/56953157599?text=Hola!%0AServicio del día 30-04%0A *Cliente:* LANCO &amp; HARRIS SURAMERICA SPA */ Cont: * FFAU2317321*/ HR Entrega: *08:00* /Dirección: *CALLE CHORRILLOS 1 PARC.19B, LAMPA</v>
      </c>
    </row>
    <row r="2893" spans="1:38" s="15" customFormat="1" ht="16.5" customHeight="1" x14ac:dyDescent="0.2">
      <c r="A2893" s="15">
        <f>ROW(A2892)</f>
        <v>2892</v>
      </c>
      <c r="B2893" s="15">
        <f>IF(J2893=J2892,B2892+1,1)</f>
        <v>26</v>
      </c>
      <c r="C2893" s="15" t="s">
        <v>2040</v>
      </c>
      <c r="D2893" s="25" t="s">
        <v>39</v>
      </c>
      <c r="E2893" s="27">
        <v>504198</v>
      </c>
      <c r="F2893" s="27" t="s">
        <v>4491</v>
      </c>
      <c r="G2893" s="27" t="s">
        <v>41</v>
      </c>
      <c r="H2893" s="27">
        <v>4300</v>
      </c>
      <c r="I2893" s="27" t="s">
        <v>4492</v>
      </c>
      <c r="J2893" s="28">
        <v>46142</v>
      </c>
      <c r="K2893" s="26">
        <v>0.33333333333333331</v>
      </c>
      <c r="L2893" s="26"/>
      <c r="M2893" s="27" t="s">
        <v>155</v>
      </c>
      <c r="N2893" s="25">
        <f>IFERROR(VLOOKUP(M2893,Data!$J$1:$K$58,2,0),"")</f>
        <v>56926181825</v>
      </c>
      <c r="O2893" s="27" t="s">
        <v>4493</v>
      </c>
      <c r="P2893" s="27"/>
      <c r="Q2893" s="27" t="s">
        <v>2042</v>
      </c>
      <c r="R2893" s="27" t="s">
        <v>1821</v>
      </c>
      <c r="S2893" s="27"/>
      <c r="T2893" s="27"/>
      <c r="U2893" s="28"/>
      <c r="X2893" s="27"/>
      <c r="Y2893" s="27"/>
      <c r="Z2893" s="29"/>
      <c r="AA2893" s="29">
        <v>0.80972222222222223</v>
      </c>
      <c r="AB2893" s="29">
        <v>0.81597222222222221</v>
      </c>
      <c r="AC2893" s="30">
        <v>46142</v>
      </c>
      <c r="AD2893" s="15" t="str">
        <f>IF(Tabla2[[#This Row],[HORA ENTREGA]]="DIRECTO","On time", IF(AA2893&lt;&gt;"",IF(Tabla2[[#This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93" s="15" t="str">
        <f>MID(Tabla2[[#This Row],[TIPO]],1,3)</f>
        <v xml:space="preserve">40 </v>
      </c>
      <c r="AF28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HAMU2522420*/ HR Entrega: *08:00* /Dirección: *CLAUDIO ARRAU 8600, PUDAHUEL</v>
      </c>
      <c r="AG2893" s="38" t="str">
        <f>IFERROR(HYPERLINK("https://wa.me/"&amp;Tabla2[[#This Row],[CONTACTO]]&amp;"?text="&amp;Tabla2[[#This Row],[Mensaje]],"Enviar mensaje"),"")</f>
        <v>Enviar mensaje</v>
      </c>
      <c r="AH2893" s="15" t="str">
        <f>CONCATENATE(A2893,F2893)</f>
        <v>2892HAMU2522420</v>
      </c>
      <c r="AI2893" s="15" t="str">
        <f>CONCATENATE("ENT-",A2893)</f>
        <v>ENT-2892</v>
      </c>
      <c r="AJ2893" s="15" t="str">
        <f>IF(Tabla2[[#This Row],[Op]]&lt;&gt;"","ENTREGA","")</f>
        <v>ENTREGA</v>
      </c>
      <c r="AK2893" s="40" t="str">
        <f>(Tabla2[[#This Row],[FECHA ENTREGA]]&amp;Tabla2[[#This Row],[HORA ENTREGA]])</f>
        <v>461420,333333333333333</v>
      </c>
      <c r="AL2893" s="34" t="str">
        <f>IFERROR(HYPERLINK("https://wa.me/"&amp;Tabla2[[#This Row],[CONTACTO]]&amp;"?text="&amp;Tabla2[[#This Row],[Mensaje]]),"")</f>
        <v>https://wa.me/56926181825?text=Hola!%0AServicio del día 30-04%0A *Cliente:* LOG SERVICES SPA */ Cont: * HAMU2522420*/ HR Entrega: *08:00* /Dirección: *CLAUDIO ARRAU 8600, PUDAHUEL</v>
      </c>
    </row>
    <row r="2894" spans="1:38" s="15" customFormat="1" ht="16.5" customHeight="1" x14ac:dyDescent="0.2">
      <c r="A2894" s="15">
        <f>ROW(A2893)</f>
        <v>2893</v>
      </c>
      <c r="B2894" s="15">
        <f>IF(J2894=J2893,B2893+1,1)</f>
        <v>27</v>
      </c>
      <c r="C2894" s="15" t="s">
        <v>2040</v>
      </c>
      <c r="D2894" s="25" t="s">
        <v>39</v>
      </c>
      <c r="E2894" s="27">
        <v>504198</v>
      </c>
      <c r="F2894" s="27" t="s">
        <v>4494</v>
      </c>
      <c r="G2894" s="27" t="s">
        <v>41</v>
      </c>
      <c r="H2894" s="27">
        <v>4300</v>
      </c>
      <c r="I2894" s="27" t="s">
        <v>4388</v>
      </c>
      <c r="J2894" s="28">
        <v>46142</v>
      </c>
      <c r="K2894" s="26">
        <v>0.33333333333333331</v>
      </c>
      <c r="L2894" s="26"/>
      <c r="M2894" s="27" t="s">
        <v>319</v>
      </c>
      <c r="N2894" s="25">
        <f>IFERROR(VLOOKUP(M2894,Data!$J$1:$K$58,2,0),"")</f>
        <v>56948501048</v>
      </c>
      <c r="O2894" s="27" t="s">
        <v>320</v>
      </c>
      <c r="P2894" s="27"/>
      <c r="Q2894" s="27" t="s">
        <v>2042</v>
      </c>
      <c r="R2894" s="27" t="s">
        <v>218</v>
      </c>
      <c r="S2894" s="27"/>
      <c r="T2894" s="27"/>
      <c r="U2894" s="28"/>
      <c r="X2894" s="27"/>
      <c r="Y2894" s="27"/>
      <c r="Z2894" s="29"/>
      <c r="AA2894" s="29">
        <v>0.375</v>
      </c>
      <c r="AB2894" s="29">
        <v>0.44097222222222221</v>
      </c>
      <c r="AC2894" s="30">
        <v>46142</v>
      </c>
      <c r="AD2894" s="15" t="str">
        <f>IF(Tabla2[[#This Row],[HORA ENTREGA]]="DIRECTO","On time", IF(AA2894&lt;&gt;"",IF(Tabla2[[#This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94" s="15" t="str">
        <f>MID(Tabla2[[#This Row],[TIPO]],1,3)</f>
        <v xml:space="preserve">40 </v>
      </c>
      <c r="AF28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CAAU8580922*/ HR Entrega: *08:00* /Dirección: *CLAUDIO ARRAU 8600, PUDAHUEL</v>
      </c>
      <c r="AG2894" s="38" t="str">
        <f>IFERROR(HYPERLINK("https://wa.me/"&amp;Tabla2[[#This Row],[CONTACTO]]&amp;"?text="&amp;Tabla2[[#This Row],[Mensaje]],"Enviar mensaje"),"")</f>
        <v>Enviar mensaje</v>
      </c>
      <c r="AH2894" s="15" t="str">
        <f>CONCATENATE(A2894,F2894)</f>
        <v>2893CAAU8580922</v>
      </c>
      <c r="AI2894" s="15" t="str">
        <f>CONCATENATE("ENT-",A2894)</f>
        <v>ENT-2893</v>
      </c>
      <c r="AJ2894" s="15" t="str">
        <f>IF(Tabla2[[#This Row],[Op]]&lt;&gt;"","ENTREGA","")</f>
        <v>ENTREGA</v>
      </c>
      <c r="AK2894" s="40" t="str">
        <f>(Tabla2[[#This Row],[FECHA ENTREGA]]&amp;Tabla2[[#This Row],[HORA ENTREGA]])</f>
        <v>461420,333333333333333</v>
      </c>
      <c r="AL2894" s="34" t="str">
        <f>IFERROR(HYPERLINK("https://wa.me/"&amp;Tabla2[[#This Row],[CONTACTO]]&amp;"?text="&amp;Tabla2[[#This Row],[Mensaje]]),"")</f>
        <v>https://wa.me/56948501048?text=Hola!%0AServicio del día 30-04%0A *Cliente:* LOG SERVICES SPA */ Cont: * CAAU8580922*/ HR Entrega: *08:00* /Dirección: *CLAUDIO ARRAU 8600, PUDAHUEL</v>
      </c>
    </row>
    <row r="2895" spans="1:38" s="15" customFormat="1" ht="16.5" customHeight="1" x14ac:dyDescent="0.2">
      <c r="A2895" s="15">
        <f>ROW(A2894)</f>
        <v>2894</v>
      </c>
      <c r="B2895" s="15">
        <f>IF(J2895=J2894,B2894+1,1)</f>
        <v>28</v>
      </c>
      <c r="C2895" s="15" t="s">
        <v>2040</v>
      </c>
      <c r="D2895" s="25" t="s">
        <v>39</v>
      </c>
      <c r="E2895" s="27">
        <v>504198</v>
      </c>
      <c r="F2895" s="27" t="s">
        <v>4495</v>
      </c>
      <c r="G2895" s="27" t="s">
        <v>41</v>
      </c>
      <c r="H2895" s="27">
        <v>4300</v>
      </c>
      <c r="I2895" s="27" t="s">
        <v>4496</v>
      </c>
      <c r="J2895" s="28">
        <v>46142</v>
      </c>
      <c r="K2895" s="26">
        <v>0.33333333333333331</v>
      </c>
      <c r="L2895" s="26"/>
      <c r="M2895" s="27" t="s">
        <v>45</v>
      </c>
      <c r="N2895" s="25">
        <f>IFERROR(VLOOKUP(M2895,Data!$J$1:$K$58,2,0),"")</f>
        <v>56950981572</v>
      </c>
      <c r="O2895" s="27" t="s">
        <v>46</v>
      </c>
      <c r="P2895" s="27"/>
      <c r="Q2895" s="27" t="s">
        <v>2042</v>
      </c>
      <c r="R2895" s="27" t="s">
        <v>4394</v>
      </c>
      <c r="S2895" s="27"/>
      <c r="T2895" s="27"/>
      <c r="U2895" s="28"/>
      <c r="X2895" s="27"/>
      <c r="Y2895" s="27"/>
      <c r="Z2895" s="29"/>
      <c r="AA2895" s="29">
        <v>0.32500000000000001</v>
      </c>
      <c r="AB2895" s="29">
        <v>0.38194444444444442</v>
      </c>
      <c r="AC2895" s="30">
        <v>46142</v>
      </c>
      <c r="AD2895" s="15" t="str">
        <f>IF(Tabla2[[#This Row],[HORA ENTREGA]]="DIRECTO","On time", IF(AA2895&lt;&gt;"",IF(Tabla2[[#This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95" s="15" t="str">
        <f>MID(Tabla2[[#This Row],[TIPO]],1,3)</f>
        <v xml:space="preserve">40 </v>
      </c>
      <c r="AF28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HAMU4024936*/ HR Entrega: *08:00* /Dirección: *CLAUDIO ARRAU 8600, PUDAHUEL</v>
      </c>
      <c r="AG2895" s="38" t="str">
        <f>IFERROR(HYPERLINK("https://wa.me/"&amp;Tabla2[[#This Row],[CONTACTO]]&amp;"?text="&amp;Tabla2[[#This Row],[Mensaje]],"Enviar mensaje"),"")</f>
        <v>Enviar mensaje</v>
      </c>
      <c r="AH2895" s="15" t="str">
        <f>CONCATENATE(A2895,F2895)</f>
        <v>2894HAMU4024936</v>
      </c>
      <c r="AI2895" s="15" t="str">
        <f>CONCATENATE("ENT-",A2895)</f>
        <v>ENT-2894</v>
      </c>
      <c r="AJ2895" s="15" t="str">
        <f>IF(Tabla2[[#This Row],[Op]]&lt;&gt;"","ENTREGA","")</f>
        <v>ENTREGA</v>
      </c>
      <c r="AK2895" s="40" t="str">
        <f>(Tabla2[[#This Row],[FECHA ENTREGA]]&amp;Tabla2[[#This Row],[HORA ENTREGA]])</f>
        <v>461420,333333333333333</v>
      </c>
      <c r="AL2895" s="34" t="str">
        <f>IFERROR(HYPERLINK("https://wa.me/"&amp;Tabla2[[#This Row],[CONTACTO]]&amp;"?text="&amp;Tabla2[[#This Row],[Mensaje]]),"")</f>
        <v>https://wa.me/56950981572?text=Hola!%0AServicio del día 30-04%0A *Cliente:* LOG SERVICES SPA */ Cont: * HAMU4024936*/ HR Entrega: *08:00* /Dirección: *CLAUDIO ARRAU 8600, PUDAHUEL</v>
      </c>
    </row>
    <row r="2896" spans="1:38" s="15" customFormat="1" ht="16.5" customHeight="1" x14ac:dyDescent="0.2">
      <c r="A2896" s="15">
        <f>ROW(A2895)</f>
        <v>2895</v>
      </c>
      <c r="B2896" s="15">
        <f>IF(J2896=J2895,B2895+1,1)</f>
        <v>29</v>
      </c>
      <c r="C2896" s="15" t="s">
        <v>2040</v>
      </c>
      <c r="D2896" s="25" t="s">
        <v>39</v>
      </c>
      <c r="E2896" s="27">
        <v>504198</v>
      </c>
      <c r="F2896" s="27" t="s">
        <v>4497</v>
      </c>
      <c r="G2896" s="27" t="s">
        <v>41</v>
      </c>
      <c r="H2896" s="27">
        <v>4300</v>
      </c>
      <c r="I2896" s="27" t="s">
        <v>4388</v>
      </c>
      <c r="J2896" s="28">
        <v>46142</v>
      </c>
      <c r="K2896" s="26">
        <v>0.33333333333333331</v>
      </c>
      <c r="L2896" s="26"/>
      <c r="M2896" s="27" t="s">
        <v>247</v>
      </c>
      <c r="N2896" s="25">
        <f>IFERROR(VLOOKUP(M2896,Data!$J$1:$K$58,2,0),"")</f>
        <v>56953157599</v>
      </c>
      <c r="O2896" s="27" t="s">
        <v>248</v>
      </c>
      <c r="P2896" s="27"/>
      <c r="Q2896" s="27" t="s">
        <v>2042</v>
      </c>
      <c r="R2896" s="27"/>
      <c r="S2896" s="27"/>
      <c r="T2896" s="27"/>
      <c r="U2896" s="28"/>
      <c r="X2896" s="27"/>
      <c r="Y2896" s="27"/>
      <c r="Z2896" s="29"/>
      <c r="AA2896" s="29">
        <v>0.64930555555555558</v>
      </c>
      <c r="AB2896" s="29">
        <v>0.65972222222222221</v>
      </c>
      <c r="AC2896" s="30">
        <v>46142</v>
      </c>
      <c r="AD2896" s="15" t="str">
        <f>IF(Tabla2[[#This Row],[HORA ENTREGA]]="DIRECTO","On time", IF(AA2896&lt;&gt;"",IF(Tabla2[[#This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96" s="15" t="str">
        <f>MID(Tabla2[[#This Row],[TIPO]],1,3)</f>
        <v xml:space="preserve">40 </v>
      </c>
      <c r="AF28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FANU1749140*/ HR Entrega: *08:00* /Dirección: *CLAUDIO ARRAU 8600, PUDAHUEL</v>
      </c>
      <c r="AG2896" s="38" t="str">
        <f>IFERROR(HYPERLINK("https://wa.me/"&amp;Tabla2[[#This Row],[CONTACTO]]&amp;"?text="&amp;Tabla2[[#This Row],[Mensaje]],"Enviar mensaje"),"")</f>
        <v>Enviar mensaje</v>
      </c>
      <c r="AH2896" s="15" t="str">
        <f>CONCATENATE(A2896,F2896)</f>
        <v>2895FANU1749140</v>
      </c>
      <c r="AI2896" s="15" t="str">
        <f>CONCATENATE("ENT-",A2896)</f>
        <v>ENT-2895</v>
      </c>
      <c r="AJ2896" s="15" t="str">
        <f>IF(Tabla2[[#This Row],[Op]]&lt;&gt;"","ENTREGA","")</f>
        <v>ENTREGA</v>
      </c>
      <c r="AK2896" s="40" t="str">
        <f>(Tabla2[[#This Row],[FECHA ENTREGA]]&amp;Tabla2[[#This Row],[HORA ENTREGA]])</f>
        <v>461420,333333333333333</v>
      </c>
      <c r="AL2896" s="34" t="str">
        <f>IFERROR(HYPERLINK("https://wa.me/"&amp;Tabla2[[#This Row],[CONTACTO]]&amp;"?text="&amp;Tabla2[[#This Row],[Mensaje]]),"")</f>
        <v>https://wa.me/56953157599?text=Hola!%0AServicio del día 30-04%0A *Cliente:* LOG SERVICES SPA */ Cont: * FANU1749140*/ HR Entrega: *08:00* /Dirección: *CLAUDIO ARRAU 8600, PUDAHUEL</v>
      </c>
    </row>
    <row r="2897" spans="1:38" s="15" customFormat="1" ht="16.5" customHeight="1" x14ac:dyDescent="0.2">
      <c r="A2897" s="15">
        <f>ROW(A2896)</f>
        <v>2896</v>
      </c>
      <c r="B2897" s="15">
        <f>IF(J2897=J2896,B2896+1,1)</f>
        <v>30</v>
      </c>
      <c r="C2897" s="15" t="s">
        <v>2040</v>
      </c>
      <c r="D2897" s="25" t="s">
        <v>39</v>
      </c>
      <c r="E2897" s="27"/>
      <c r="F2897" s="27" t="s">
        <v>4498</v>
      </c>
      <c r="G2897" s="27" t="s">
        <v>41</v>
      </c>
      <c r="H2897" s="27">
        <v>4300</v>
      </c>
      <c r="I2897" s="27" t="s">
        <v>4388</v>
      </c>
      <c r="J2897" s="28">
        <v>46142</v>
      </c>
      <c r="K2897" s="26">
        <v>0.33333333333333331</v>
      </c>
      <c r="L2897" s="26"/>
      <c r="M2897" s="27" t="s">
        <v>180</v>
      </c>
      <c r="N2897" s="25">
        <f>IFERROR(VLOOKUP(M2897,Data!$J$1:$K$58,2,0),"")</f>
        <v>56956063271</v>
      </c>
      <c r="O2897" s="27" t="s">
        <v>384</v>
      </c>
      <c r="P2897" s="27"/>
      <c r="Q2897" s="27" t="s">
        <v>2042</v>
      </c>
      <c r="R2897" s="27"/>
      <c r="S2897" s="27"/>
      <c r="T2897" s="27"/>
      <c r="U2897" s="28"/>
      <c r="X2897" s="27"/>
      <c r="Y2897" s="27"/>
      <c r="Z2897" s="29"/>
      <c r="AA2897" s="29">
        <v>0.59027777777777779</v>
      </c>
      <c r="AB2897" s="29">
        <v>0.625</v>
      </c>
      <c r="AC2897" s="30">
        <v>46142</v>
      </c>
      <c r="AD2897" s="15" t="str">
        <f>IF(Tabla2[[#This Row],[HORA ENTREGA]]="DIRECTO","On time", IF(AA2897&lt;&gt;"",IF(Tabla2[[#This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897" s="15" t="str">
        <f>MID(Tabla2[[#This Row],[TIPO]],1,3)</f>
        <v xml:space="preserve">40 </v>
      </c>
      <c r="AF28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FCIU7458660*/ HR Entrega: *08:00* /Dirección: *CLAUDIO ARRAU 8600, PUDAHUEL</v>
      </c>
      <c r="AG2897" s="38" t="str">
        <f>IFERROR(HYPERLINK("https://wa.me/"&amp;Tabla2[[#This Row],[CONTACTO]]&amp;"?text="&amp;Tabla2[[#This Row],[Mensaje]],"Enviar mensaje"),"")</f>
        <v>Enviar mensaje</v>
      </c>
      <c r="AH2897" s="15" t="str">
        <f>CONCATENATE(A2897,F2897)</f>
        <v>2896FCIU7458660</v>
      </c>
      <c r="AI2897" s="15" t="str">
        <f>CONCATENATE("ENT-",A2897)</f>
        <v>ENT-2896</v>
      </c>
      <c r="AJ2897" s="15" t="str">
        <f>IF(Tabla2[[#This Row],[Op]]&lt;&gt;"","ENTREGA","")</f>
        <v>ENTREGA</v>
      </c>
      <c r="AK2897" s="40" t="str">
        <f>(Tabla2[[#This Row],[FECHA ENTREGA]]&amp;Tabla2[[#This Row],[HORA ENTREGA]])</f>
        <v>461420,333333333333333</v>
      </c>
      <c r="AL2897" s="34" t="str">
        <f>IFERROR(HYPERLINK("https://wa.me/"&amp;Tabla2[[#This Row],[CONTACTO]]&amp;"?text="&amp;Tabla2[[#This Row],[Mensaje]]),"")</f>
        <v>https://wa.me/56956063271?text=Hola!%0AServicio del día 30-04%0A *Cliente:* LOG SERVICES SPA */ Cont: * FCIU7458660*/ HR Entrega: *08:00* /Dirección: *CLAUDIO ARRAU 8600, PUDAHUEL</v>
      </c>
    </row>
    <row r="2898" spans="1:38" s="15" customFormat="1" ht="16.5" customHeight="1" x14ac:dyDescent="0.2">
      <c r="A2898" s="15">
        <f>ROW(A2897)</f>
        <v>2897</v>
      </c>
      <c r="B2898" s="15">
        <f>IF(J2898=J2897,B2897+1,1)</f>
        <v>31</v>
      </c>
      <c r="C2898" s="15" t="s">
        <v>2040</v>
      </c>
      <c r="D2898" s="25" t="s">
        <v>39</v>
      </c>
      <c r="E2898" s="27">
        <v>504198</v>
      </c>
      <c r="F2898" s="27" t="s">
        <v>4499</v>
      </c>
      <c r="G2898" s="27" t="s">
        <v>41</v>
      </c>
      <c r="H2898" s="27">
        <v>4300</v>
      </c>
      <c r="I2898" s="27" t="s">
        <v>4388</v>
      </c>
      <c r="J2898" s="28">
        <v>46142</v>
      </c>
      <c r="K2898" s="26">
        <v>0.33333333333333331</v>
      </c>
      <c r="L2898" s="26"/>
      <c r="M2898" s="27" t="s">
        <v>86</v>
      </c>
      <c r="N2898" s="25">
        <f>IFERROR(VLOOKUP(M2898,Data!$J$1:$K$58,2,0),"")</f>
        <v>56956654384</v>
      </c>
      <c r="O2898" s="27" t="s">
        <v>87</v>
      </c>
      <c r="P2898" s="27"/>
      <c r="Q2898" s="27" t="s">
        <v>2042</v>
      </c>
      <c r="R2898" s="27" t="s">
        <v>218</v>
      </c>
      <c r="S2898" s="27"/>
      <c r="T2898" s="27"/>
      <c r="U2898" s="28"/>
      <c r="X2898" s="27"/>
      <c r="Y2898" s="27"/>
      <c r="Z2898" s="29"/>
      <c r="AA2898" s="29">
        <v>0.32291666666666669</v>
      </c>
      <c r="AB2898" s="29">
        <v>0.37152777777777779</v>
      </c>
      <c r="AC2898" s="30">
        <v>46142</v>
      </c>
      <c r="AD2898" s="15" t="str">
        <f>IF(Tabla2[[#This Row],[HORA ENTREGA]]="DIRECTO","On time", IF(AA2898&lt;&gt;"",IF(Tabla2[[#This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98" s="15" t="str">
        <f>MID(Tabla2[[#This Row],[TIPO]],1,3)</f>
        <v xml:space="preserve">40 </v>
      </c>
      <c r="AF28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FANU3145283*/ HR Entrega: *08:00* /Dirección: *CLAUDIO ARRAU 8600, PUDAHUEL</v>
      </c>
      <c r="AG2898" s="38" t="str">
        <f>IFERROR(HYPERLINK("https://wa.me/"&amp;Tabla2[[#This Row],[CONTACTO]]&amp;"?text="&amp;Tabla2[[#This Row],[Mensaje]],"Enviar mensaje"),"")</f>
        <v>Enviar mensaje</v>
      </c>
      <c r="AH2898" s="15" t="str">
        <f>CONCATENATE(A2898,F2898)</f>
        <v>2897FANU3145283</v>
      </c>
      <c r="AI2898" s="15" t="str">
        <f>CONCATENATE("ENT-",A2898)</f>
        <v>ENT-2897</v>
      </c>
      <c r="AJ2898" s="15" t="str">
        <f>IF(Tabla2[[#This Row],[Op]]&lt;&gt;"","ENTREGA","")</f>
        <v>ENTREGA</v>
      </c>
      <c r="AK2898" s="40" t="str">
        <f>(Tabla2[[#This Row],[FECHA ENTREGA]]&amp;Tabla2[[#This Row],[HORA ENTREGA]])</f>
        <v>461420,333333333333333</v>
      </c>
      <c r="AL2898" s="34" t="str">
        <f>IFERROR(HYPERLINK("https://wa.me/"&amp;Tabla2[[#This Row],[CONTACTO]]&amp;"?text="&amp;Tabla2[[#This Row],[Mensaje]]),"")</f>
        <v>https://wa.me/56956654384?text=Hola!%0AServicio del día 30-04%0A *Cliente:* LOG SERVICES SPA */ Cont: * FANU3145283*/ HR Entrega: *08:00* /Dirección: *CLAUDIO ARRAU 8600, PUDAHUEL</v>
      </c>
    </row>
    <row r="2899" spans="1:38" s="15" customFormat="1" ht="16.5" customHeight="1" x14ac:dyDescent="0.2">
      <c r="A2899" s="15">
        <f>ROW(A2898)</f>
        <v>2898</v>
      </c>
      <c r="B2899" s="15">
        <f>IF(J2899=J2898,B2898+1,1)</f>
        <v>32</v>
      </c>
      <c r="C2899" s="15" t="s">
        <v>2040</v>
      </c>
      <c r="D2899" s="25" t="s">
        <v>39</v>
      </c>
      <c r="E2899" s="27">
        <v>504198</v>
      </c>
      <c r="F2899" s="27" t="s">
        <v>4500</v>
      </c>
      <c r="G2899" s="27" t="s">
        <v>41</v>
      </c>
      <c r="H2899" s="27">
        <v>4300</v>
      </c>
      <c r="I2899" s="27" t="s">
        <v>4388</v>
      </c>
      <c r="J2899" s="28">
        <v>46142</v>
      </c>
      <c r="K2899" s="26">
        <v>0.33333333333333331</v>
      </c>
      <c r="L2899" s="26"/>
      <c r="M2899" s="27" t="s">
        <v>953</v>
      </c>
      <c r="N2899" s="25">
        <f>IFERROR(VLOOKUP(M2899,Data!$J$1:$K$58,2,0),"")</f>
        <v>56967128754</v>
      </c>
      <c r="O2899" s="27" t="s">
        <v>145</v>
      </c>
      <c r="P2899" s="27"/>
      <c r="Q2899" s="27" t="s">
        <v>2042</v>
      </c>
      <c r="R2899" s="27" t="s">
        <v>58</v>
      </c>
      <c r="S2899" s="27"/>
      <c r="T2899" s="27"/>
      <c r="U2899" s="28"/>
      <c r="X2899" s="27"/>
      <c r="Y2899" s="27"/>
      <c r="Z2899" s="29"/>
      <c r="AA2899" s="29">
        <v>0.3</v>
      </c>
      <c r="AB2899" s="29">
        <v>0.36458333333333331</v>
      </c>
      <c r="AC2899" s="30">
        <v>46142</v>
      </c>
      <c r="AD2899" s="15" t="str">
        <f>IF(Tabla2[[#This Row],[HORA ENTREGA]]="DIRECTO","On time", IF(AA2899&lt;&gt;"",IF(Tabla2[[#This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899" s="15" t="str">
        <f>MID(Tabla2[[#This Row],[TIPO]],1,3)</f>
        <v xml:space="preserve">40 </v>
      </c>
      <c r="AF28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DFSU6990687*/ HR Entrega: *08:00* /Dirección: *CLAUDIO ARRAU 8600, PUDAHUEL</v>
      </c>
      <c r="AG2899" s="38" t="str">
        <f>IFERROR(HYPERLINK("https://wa.me/"&amp;Tabla2[[#This Row],[CONTACTO]]&amp;"?text="&amp;Tabla2[[#This Row],[Mensaje]],"Enviar mensaje"),"")</f>
        <v>Enviar mensaje</v>
      </c>
      <c r="AH2899" s="15" t="str">
        <f>CONCATENATE(A2899,F2899)</f>
        <v>2898DFSU6990687</v>
      </c>
      <c r="AI2899" s="15" t="str">
        <f>CONCATENATE("ENT-",A2899)</f>
        <v>ENT-2898</v>
      </c>
      <c r="AJ2899" s="15" t="str">
        <f>IF(Tabla2[[#This Row],[Op]]&lt;&gt;"","ENTREGA","")</f>
        <v>ENTREGA</v>
      </c>
      <c r="AK2899" s="40" t="str">
        <f>(Tabla2[[#This Row],[FECHA ENTREGA]]&amp;Tabla2[[#This Row],[HORA ENTREGA]])</f>
        <v>461420,333333333333333</v>
      </c>
      <c r="AL2899" s="34" t="str">
        <f>IFERROR(HYPERLINK("https://wa.me/"&amp;Tabla2[[#This Row],[CONTACTO]]&amp;"?text="&amp;Tabla2[[#This Row],[Mensaje]]),"")</f>
        <v>https://wa.me/56967128754?text=Hola!%0AServicio del día 30-04%0A *Cliente:* LOG SERVICES SPA */ Cont: * DFSU6990687*/ HR Entrega: *08:00* /Dirección: *CLAUDIO ARRAU 8600, PUDAHUEL</v>
      </c>
    </row>
    <row r="2900" spans="1:38" s="15" customFormat="1" ht="16.5" customHeight="1" x14ac:dyDescent="0.2">
      <c r="A2900" s="15">
        <f>ROW(A2899)</f>
        <v>2899</v>
      </c>
      <c r="B2900" s="15">
        <f>IF(J2900=J2899,B2899+1,1)</f>
        <v>33</v>
      </c>
      <c r="C2900" s="15" t="s">
        <v>2040</v>
      </c>
      <c r="D2900" s="25" t="s">
        <v>39</v>
      </c>
      <c r="E2900" s="27">
        <v>504198</v>
      </c>
      <c r="F2900" s="27" t="s">
        <v>4501</v>
      </c>
      <c r="G2900" s="27" t="s">
        <v>41</v>
      </c>
      <c r="H2900" s="27">
        <v>4300</v>
      </c>
      <c r="I2900" s="27" t="s">
        <v>171</v>
      </c>
      <c r="J2900" s="28">
        <v>46142</v>
      </c>
      <c r="K2900" s="26">
        <v>0.33333333333333331</v>
      </c>
      <c r="L2900" s="26"/>
      <c r="M2900" s="27" t="s">
        <v>72</v>
      </c>
      <c r="N2900" s="25">
        <f>IFERROR(VLOOKUP(M2900,Data!$J$1:$K$58,2,0),"")</f>
        <v>56978089148</v>
      </c>
      <c r="O2900" s="27" t="s">
        <v>73</v>
      </c>
      <c r="P2900" s="27"/>
      <c r="Q2900" s="27" t="s">
        <v>2042</v>
      </c>
      <c r="R2900" s="27"/>
      <c r="S2900" s="27"/>
      <c r="T2900" s="27"/>
      <c r="U2900" s="28"/>
      <c r="X2900" s="27"/>
      <c r="Y2900" s="27"/>
      <c r="Z2900" s="29"/>
      <c r="AA2900" s="29">
        <v>0.76041666666666663</v>
      </c>
      <c r="AB2900" s="29">
        <v>0.76736111111111116</v>
      </c>
      <c r="AC2900" s="30">
        <v>46142</v>
      </c>
      <c r="AD2900" s="15" t="str">
        <f>IF(Tabla2[[#This Row],[HORA ENTREGA]]="DIRECTO","On time", IF(AA2900&lt;&gt;"",IF(Tabla2[[#This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0" s="15" t="str">
        <f>MID(Tabla2[[#This Row],[TIPO]],1,3)</f>
        <v xml:space="preserve">40 </v>
      </c>
      <c r="AF29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HAMU2165513*/ HR Entrega: *08:00* /Dirección: *CLAUDIO ARRAU 8600, PUDAHUEL</v>
      </c>
      <c r="AG2900" s="38" t="str">
        <f>IFERROR(HYPERLINK("https://wa.me/"&amp;Tabla2[[#This Row],[CONTACTO]]&amp;"?text="&amp;Tabla2[[#This Row],[Mensaje]],"Enviar mensaje"),"")</f>
        <v>Enviar mensaje</v>
      </c>
      <c r="AH2900" s="15" t="str">
        <f>CONCATENATE(A2900,F2900)</f>
        <v>2899HAMU2165513</v>
      </c>
      <c r="AI2900" s="15" t="str">
        <f>CONCATENATE("ENT-",A2900)</f>
        <v>ENT-2899</v>
      </c>
      <c r="AJ2900" s="15" t="str">
        <f>IF(Tabla2[[#This Row],[Op]]&lt;&gt;"","ENTREGA","")</f>
        <v>ENTREGA</v>
      </c>
      <c r="AK2900" s="40" t="str">
        <f>(Tabla2[[#This Row],[FECHA ENTREGA]]&amp;Tabla2[[#This Row],[HORA ENTREGA]])</f>
        <v>461420,333333333333333</v>
      </c>
      <c r="AL2900" s="34" t="str">
        <f>IFERROR(HYPERLINK("https://wa.me/"&amp;Tabla2[[#This Row],[CONTACTO]]&amp;"?text="&amp;Tabla2[[#This Row],[Mensaje]]),"")</f>
        <v>https://wa.me/56978089148?text=Hola!%0AServicio del día 30-04%0A *Cliente:* LOG SERVICES SPA */ Cont: * HAMU2165513*/ HR Entrega: *08:00* /Dirección: *CLAUDIO ARRAU 8600, PUDAHUEL</v>
      </c>
    </row>
    <row r="2901" spans="1:38" s="15" customFormat="1" ht="16.5" customHeight="1" x14ac:dyDescent="0.2">
      <c r="A2901" s="15">
        <f>ROW(A2900)</f>
        <v>2900</v>
      </c>
      <c r="B2901" s="15">
        <f>IF(J2901=J2900,B2900+1,1)</f>
        <v>34</v>
      </c>
      <c r="C2901" s="15" t="s">
        <v>2040</v>
      </c>
      <c r="D2901" s="25" t="s">
        <v>39</v>
      </c>
      <c r="E2901" s="27">
        <v>504198</v>
      </c>
      <c r="F2901" s="27" t="s">
        <v>4502</v>
      </c>
      <c r="G2901" s="27" t="s">
        <v>41</v>
      </c>
      <c r="H2901" s="27">
        <v>4300</v>
      </c>
      <c r="I2901" s="27" t="s">
        <v>4503</v>
      </c>
      <c r="J2901" s="28">
        <v>46142</v>
      </c>
      <c r="K2901" s="26">
        <v>0.33333333333333331</v>
      </c>
      <c r="L2901" s="26"/>
      <c r="M2901" s="27" t="s">
        <v>225</v>
      </c>
      <c r="N2901" s="25">
        <f>IFERROR(VLOOKUP(M2901,Data!$J$1:$K$58,2,0),"")</f>
        <v>56978811158</v>
      </c>
      <c r="O2901" s="27" t="s">
        <v>226</v>
      </c>
      <c r="P2901" s="27"/>
      <c r="Q2901" s="27" t="s">
        <v>2042</v>
      </c>
      <c r="R2901" s="27" t="s">
        <v>1821</v>
      </c>
      <c r="S2901" s="27"/>
      <c r="T2901" s="27"/>
      <c r="U2901" s="28"/>
      <c r="X2901" s="27"/>
      <c r="Y2901" s="27"/>
      <c r="Z2901" s="29"/>
      <c r="AA2901" s="29">
        <v>0.48958333333333331</v>
      </c>
      <c r="AB2901" s="29">
        <v>0.5</v>
      </c>
      <c r="AC2901" s="30">
        <v>46142</v>
      </c>
      <c r="AD2901" s="15" t="str">
        <f>IF(Tabla2[[#This Row],[HORA ENTREGA]]="DIRECTO","On time", IF(AA2901&lt;&gt;"",IF(Tabla2[[#This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1" s="15" t="str">
        <f>MID(Tabla2[[#This Row],[TIPO]],1,3)</f>
        <v xml:space="preserve">40 </v>
      </c>
      <c r="AF29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HAMU4256799*/ HR Entrega: *08:00* /Dirección: *CLAUDIO ARRAU 8600, PUDAHUEL</v>
      </c>
      <c r="AG2901" s="38" t="str">
        <f>IFERROR(HYPERLINK("https://wa.me/"&amp;Tabla2[[#This Row],[CONTACTO]]&amp;"?text="&amp;Tabla2[[#This Row],[Mensaje]],"Enviar mensaje"),"")</f>
        <v>Enviar mensaje</v>
      </c>
      <c r="AH2901" s="15" t="str">
        <f>CONCATENATE(A2901,F2901)</f>
        <v>2900HAMU4256799</v>
      </c>
      <c r="AI2901" s="15" t="str">
        <f>CONCATENATE("ENT-",A2901)</f>
        <v>ENT-2900</v>
      </c>
      <c r="AJ2901" s="15" t="str">
        <f>IF(Tabla2[[#This Row],[Op]]&lt;&gt;"","ENTREGA","")</f>
        <v>ENTREGA</v>
      </c>
      <c r="AK2901" s="40" t="str">
        <f>(Tabla2[[#This Row],[FECHA ENTREGA]]&amp;Tabla2[[#This Row],[HORA ENTREGA]])</f>
        <v>461420,333333333333333</v>
      </c>
      <c r="AL2901" s="34" t="str">
        <f>IFERROR(HYPERLINK("https://wa.me/"&amp;Tabla2[[#This Row],[CONTACTO]]&amp;"?text="&amp;Tabla2[[#This Row],[Mensaje]]),"")</f>
        <v>https://wa.me/56978811158?text=Hola!%0AServicio del día 30-04%0A *Cliente:* LOG SERVICES SPA */ Cont: * HAMU4256799*/ HR Entrega: *08:00* /Dirección: *CLAUDIO ARRAU 8600, PUDAHUEL</v>
      </c>
    </row>
    <row r="2902" spans="1:38" s="15" customFormat="1" ht="16.5" customHeight="1" x14ac:dyDescent="0.2">
      <c r="A2902" s="15">
        <f>ROW(A2901)</f>
        <v>2901</v>
      </c>
      <c r="B2902" s="15">
        <f>IF(J2902=J2901,B2901+1,1)</f>
        <v>35</v>
      </c>
      <c r="C2902" s="15" t="s">
        <v>2040</v>
      </c>
      <c r="D2902" s="25" t="s">
        <v>39</v>
      </c>
      <c r="E2902" s="27">
        <v>504198</v>
      </c>
      <c r="F2902" s="27" t="s">
        <v>4504</v>
      </c>
      <c r="G2902" s="27" t="s">
        <v>41</v>
      </c>
      <c r="H2902" s="27">
        <v>4300</v>
      </c>
      <c r="I2902" s="27" t="s">
        <v>4492</v>
      </c>
      <c r="J2902" s="28">
        <v>46142</v>
      </c>
      <c r="K2902" s="26">
        <v>0.33333333333333331</v>
      </c>
      <c r="L2902" s="26"/>
      <c r="M2902" s="27" t="s">
        <v>172</v>
      </c>
      <c r="N2902" s="25">
        <f>IFERROR(VLOOKUP(M2902,Data!$J$1:$K$58,2,0),"")</f>
        <v>56985215946</v>
      </c>
      <c r="O2902" s="27" t="s">
        <v>4505</v>
      </c>
      <c r="P2902" s="27"/>
      <c r="Q2902" s="27" t="s">
        <v>2042</v>
      </c>
      <c r="R2902" s="27" t="s">
        <v>1821</v>
      </c>
      <c r="S2902" s="27"/>
      <c r="T2902" s="27"/>
      <c r="U2902" s="28"/>
      <c r="X2902" s="27"/>
      <c r="Y2902" s="27"/>
      <c r="Z2902" s="29"/>
      <c r="AA2902" s="29">
        <v>0.82291666666666663</v>
      </c>
      <c r="AB2902" s="29">
        <v>0.82638888888888884</v>
      </c>
      <c r="AC2902" s="30">
        <v>46142</v>
      </c>
      <c r="AD2902" s="15" t="str">
        <f>IF(Tabla2[[#This Row],[HORA ENTREGA]]="DIRECTO","On time", IF(AA2902&lt;&gt;"",IF(Tabla2[[#This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2" s="15" t="str">
        <f>MID(Tabla2[[#This Row],[TIPO]],1,3)</f>
        <v xml:space="preserve">40 </v>
      </c>
      <c r="AF29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HAMU1871937*/ HR Entrega: *08:00* /Dirección: *CLAUDIO ARRAU 8600, PUDAHUEL</v>
      </c>
      <c r="AG2902" s="38" t="str">
        <f>IFERROR(HYPERLINK("https://wa.me/"&amp;Tabla2[[#This Row],[CONTACTO]]&amp;"?text="&amp;Tabla2[[#This Row],[Mensaje]],"Enviar mensaje"),"")</f>
        <v>Enviar mensaje</v>
      </c>
      <c r="AH2902" s="15" t="str">
        <f>CONCATENATE(A2902,F2902)</f>
        <v>2901HAMU1871937</v>
      </c>
      <c r="AI2902" s="15" t="str">
        <f>CONCATENATE("ENT-",A2902)</f>
        <v>ENT-2901</v>
      </c>
      <c r="AJ2902" s="15" t="str">
        <f>IF(Tabla2[[#This Row],[Op]]&lt;&gt;"","ENTREGA","")</f>
        <v>ENTREGA</v>
      </c>
      <c r="AK2902" s="40" t="str">
        <f>(Tabla2[[#This Row],[FECHA ENTREGA]]&amp;Tabla2[[#This Row],[HORA ENTREGA]])</f>
        <v>461420,333333333333333</v>
      </c>
      <c r="AL2902" s="34" t="str">
        <f>IFERROR(HYPERLINK("https://wa.me/"&amp;Tabla2[[#This Row],[CONTACTO]]&amp;"?text="&amp;Tabla2[[#This Row],[Mensaje]]),"")</f>
        <v>https://wa.me/56985215946?text=Hola!%0AServicio del día 30-04%0A *Cliente:* LOG SERVICES SPA */ Cont: * HAMU1871937*/ HR Entrega: *08:00* /Dirección: *CLAUDIO ARRAU 8600, PUDAHUEL</v>
      </c>
    </row>
    <row r="2903" spans="1:38" s="15" customFormat="1" ht="16.5" customHeight="1" x14ac:dyDescent="0.2">
      <c r="A2903" s="15">
        <f>ROW(A2902)</f>
        <v>2902</v>
      </c>
      <c r="B2903" s="15">
        <f>IF(J2903=J2902,B2902+1,1)</f>
        <v>36</v>
      </c>
      <c r="C2903" s="15" t="s">
        <v>2040</v>
      </c>
      <c r="D2903" s="25" t="s">
        <v>39</v>
      </c>
      <c r="E2903" s="27">
        <v>504198</v>
      </c>
      <c r="F2903" s="27" t="s">
        <v>4506</v>
      </c>
      <c r="G2903" s="27" t="s">
        <v>41</v>
      </c>
      <c r="H2903" s="27">
        <v>4300</v>
      </c>
      <c r="I2903" s="27"/>
      <c r="J2903" s="28">
        <v>46142</v>
      </c>
      <c r="K2903" s="26">
        <v>0.33333333333333331</v>
      </c>
      <c r="L2903" s="26"/>
      <c r="M2903" s="27" t="s">
        <v>300</v>
      </c>
      <c r="N2903" s="25">
        <f>IFERROR(VLOOKUP(M2903,Data!$J$1:$K$58,2,0),"")</f>
        <v>56989844861</v>
      </c>
      <c r="O2903" s="27" t="s">
        <v>301</v>
      </c>
      <c r="P2903" s="27"/>
      <c r="Q2903" s="27" t="s">
        <v>2042</v>
      </c>
      <c r="R2903" s="27"/>
      <c r="S2903" s="27"/>
      <c r="T2903" s="27"/>
      <c r="U2903" s="28"/>
      <c r="X2903" s="27"/>
      <c r="Y2903" s="27"/>
      <c r="Z2903" s="29"/>
      <c r="AA2903" s="29">
        <v>0.3263888888888889</v>
      </c>
      <c r="AB2903" s="29">
        <v>0.38541666666666669</v>
      </c>
      <c r="AC2903" s="30">
        <v>46142</v>
      </c>
      <c r="AD2903" s="15" t="str">
        <f>IF(Tabla2[[#This Row],[HORA ENTREGA]]="DIRECTO","On time", IF(AA2903&lt;&gt;"",IF(Tabla2[[#This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03" s="15" t="str">
        <f>MID(Tabla2[[#This Row],[TIPO]],1,3)</f>
        <v xml:space="preserve">40 </v>
      </c>
      <c r="AF29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TCLU8229270*/ HR Entrega: *08:00* /Dirección: *CLAUDIO ARRAU 8600, PUDAHUEL</v>
      </c>
      <c r="AG2903" s="38" t="str">
        <f>IFERROR(HYPERLINK("https://wa.me/"&amp;Tabla2[[#This Row],[CONTACTO]]&amp;"?text="&amp;Tabla2[[#This Row],[Mensaje]],"Enviar mensaje"),"")</f>
        <v>Enviar mensaje</v>
      </c>
      <c r="AH2903" s="15" t="str">
        <f>CONCATENATE(A2903,F2903)</f>
        <v>2902TCLU8229270</v>
      </c>
      <c r="AI2903" s="15" t="str">
        <f>CONCATENATE("ENT-",A2903)</f>
        <v>ENT-2902</v>
      </c>
      <c r="AJ2903" s="15" t="str">
        <f>IF(Tabla2[[#This Row],[Op]]&lt;&gt;"","ENTREGA","")</f>
        <v>ENTREGA</v>
      </c>
      <c r="AK2903" s="40" t="str">
        <f>(Tabla2[[#This Row],[FECHA ENTREGA]]&amp;Tabla2[[#This Row],[HORA ENTREGA]])</f>
        <v>461420,333333333333333</v>
      </c>
      <c r="AL2903" s="34" t="str">
        <f>IFERROR(HYPERLINK("https://wa.me/"&amp;Tabla2[[#This Row],[CONTACTO]]&amp;"?text="&amp;Tabla2[[#This Row],[Mensaje]]),"")</f>
        <v>https://wa.me/56989844861?text=Hola!%0AServicio del día 30-04%0A *Cliente:* LOG SERVICES SPA */ Cont: * TCLU8229270*/ HR Entrega: *08:00* /Dirección: *CLAUDIO ARRAU 8600, PUDAHUEL</v>
      </c>
    </row>
    <row r="2904" spans="1:38" s="15" customFormat="1" ht="16.5" customHeight="1" x14ac:dyDescent="0.2">
      <c r="A2904" s="15">
        <f>ROW(A2903)</f>
        <v>2903</v>
      </c>
      <c r="B2904" s="15">
        <f>IF(J2904=J2903,B2903+1,1)</f>
        <v>37</v>
      </c>
      <c r="C2904" s="15" t="s">
        <v>2040</v>
      </c>
      <c r="D2904" s="25" t="s">
        <v>39</v>
      </c>
      <c r="E2904" s="27">
        <v>504198</v>
      </c>
      <c r="F2904" s="27" t="s">
        <v>4507</v>
      </c>
      <c r="G2904" s="27" t="s">
        <v>41</v>
      </c>
      <c r="H2904" s="27">
        <v>4300</v>
      </c>
      <c r="I2904" s="27" t="s">
        <v>4388</v>
      </c>
      <c r="J2904" s="28">
        <v>46142</v>
      </c>
      <c r="K2904" s="26">
        <v>0.33333333333333331</v>
      </c>
      <c r="L2904" s="26"/>
      <c r="M2904" s="27" t="s">
        <v>112</v>
      </c>
      <c r="N2904" s="25">
        <f>IFERROR(VLOOKUP(M2904,Data!$J$1:$K$58,2,0),"")</f>
        <v>56990025702</v>
      </c>
      <c r="O2904" s="27" t="s">
        <v>61</v>
      </c>
      <c r="P2904" s="27"/>
      <c r="Q2904" s="27" t="s">
        <v>2042</v>
      </c>
      <c r="R2904" s="27" t="s">
        <v>100</v>
      </c>
      <c r="S2904" s="27"/>
      <c r="T2904" s="27"/>
      <c r="U2904" s="28"/>
      <c r="X2904" s="27"/>
      <c r="Y2904" s="27"/>
      <c r="Z2904" s="29"/>
      <c r="AA2904" s="29">
        <v>0.59027777777777779</v>
      </c>
      <c r="AB2904" s="29">
        <v>0.62152777777777779</v>
      </c>
      <c r="AC2904" s="30">
        <v>46142</v>
      </c>
      <c r="AD2904" s="15" t="str">
        <f>IF(Tabla2[[#This Row],[HORA ENTREGA]]="DIRECTO","On time", IF(AA2904&lt;&gt;"",IF(Tabla2[[#This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4" s="15" t="str">
        <f>MID(Tabla2[[#This Row],[TIPO]],1,3)</f>
        <v xml:space="preserve">40 </v>
      </c>
      <c r="AF29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FANU3676741*/ HR Entrega: *08:00* /Dirección: *CLAUDIO ARRAU 8600, PUDAHUEL</v>
      </c>
      <c r="AG2904" s="38" t="str">
        <f>IFERROR(HYPERLINK("https://wa.me/"&amp;Tabla2[[#This Row],[CONTACTO]]&amp;"?text="&amp;Tabla2[[#This Row],[Mensaje]],"Enviar mensaje"),"")</f>
        <v>Enviar mensaje</v>
      </c>
      <c r="AH2904" s="15" t="str">
        <f>CONCATENATE(A2904,F2904)</f>
        <v>2903FANU3676741</v>
      </c>
      <c r="AI2904" s="15" t="str">
        <f>CONCATENATE("ENT-",A2904)</f>
        <v>ENT-2903</v>
      </c>
      <c r="AJ2904" s="15" t="str">
        <f>IF(Tabla2[[#This Row],[Op]]&lt;&gt;"","ENTREGA","")</f>
        <v>ENTREGA</v>
      </c>
      <c r="AK2904" s="40" t="str">
        <f>(Tabla2[[#This Row],[FECHA ENTREGA]]&amp;Tabla2[[#This Row],[HORA ENTREGA]])</f>
        <v>461420,333333333333333</v>
      </c>
      <c r="AL2904" s="34" t="str">
        <f>IFERROR(HYPERLINK("https://wa.me/"&amp;Tabla2[[#This Row],[CONTACTO]]&amp;"?text="&amp;Tabla2[[#This Row],[Mensaje]]),"")</f>
        <v>https://wa.me/56990025702?text=Hola!%0AServicio del día 30-04%0A *Cliente:* LOG SERVICES SPA */ Cont: * FANU3676741*/ HR Entrega: *08:00* /Dirección: *CLAUDIO ARRAU 8600, PUDAHUEL</v>
      </c>
    </row>
    <row r="2905" spans="1:38" s="15" customFormat="1" ht="16.5" customHeight="1" x14ac:dyDescent="0.2">
      <c r="A2905" s="15">
        <f>ROW(A2904)</f>
        <v>2904</v>
      </c>
      <c r="B2905" s="15">
        <f>IF(J2905=J2904,B2904+1,1)</f>
        <v>38</v>
      </c>
      <c r="C2905" s="15" t="s">
        <v>2040</v>
      </c>
      <c r="D2905" s="25" t="s">
        <v>39</v>
      </c>
      <c r="E2905" s="27">
        <v>504198</v>
      </c>
      <c r="F2905" s="27" t="s">
        <v>4508</v>
      </c>
      <c r="G2905" s="27" t="s">
        <v>41</v>
      </c>
      <c r="H2905" s="27">
        <v>4300</v>
      </c>
      <c r="I2905" s="27" t="s">
        <v>4388</v>
      </c>
      <c r="J2905" s="28">
        <v>46142</v>
      </c>
      <c r="K2905" s="26">
        <v>0.33333333333333331</v>
      </c>
      <c r="L2905" s="26"/>
      <c r="M2905" s="27" t="s">
        <v>971</v>
      </c>
      <c r="N2905" s="25">
        <f>IFERROR(VLOOKUP(M2905,Data!$J$1:$K$58,2,0),"")</f>
        <v>56999972473</v>
      </c>
      <c r="O2905" s="27" t="s">
        <v>348</v>
      </c>
      <c r="P2905" s="27"/>
      <c r="Q2905" s="27" t="s">
        <v>2042</v>
      </c>
      <c r="R2905" s="27" t="s">
        <v>218</v>
      </c>
      <c r="S2905" s="27"/>
      <c r="T2905" s="27"/>
      <c r="U2905" s="28"/>
      <c r="X2905" s="27"/>
      <c r="Y2905" s="27"/>
      <c r="Z2905" s="29"/>
      <c r="AA2905" s="29">
        <v>0.38541666666666669</v>
      </c>
      <c r="AB2905" s="29">
        <v>0.44097222222222221</v>
      </c>
      <c r="AC2905" s="30">
        <v>46142</v>
      </c>
      <c r="AD2905" s="15" t="str">
        <f>IF(Tabla2[[#This Row],[HORA ENTREGA]]="DIRECTO","On time", IF(AA2905&lt;&gt;"",IF(Tabla2[[#This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5" s="15" t="str">
        <f>MID(Tabla2[[#This Row],[TIPO]],1,3)</f>
        <v xml:space="preserve">40 </v>
      </c>
      <c r="AF29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FANU1482310*/ HR Entrega: *08:00* /Dirección: *CLAUDIO ARRAU 8600, PUDAHUEL</v>
      </c>
      <c r="AG2905" s="38" t="str">
        <f>IFERROR(HYPERLINK("https://wa.me/"&amp;Tabla2[[#This Row],[CONTACTO]]&amp;"?text="&amp;Tabla2[[#This Row],[Mensaje]],"Enviar mensaje"),"")</f>
        <v>Enviar mensaje</v>
      </c>
      <c r="AH2905" s="15" t="str">
        <f>CONCATENATE(A2905,F2905)</f>
        <v>2904FANU1482310</v>
      </c>
      <c r="AI2905" s="15" t="str">
        <f>CONCATENATE("ENT-",A2905)</f>
        <v>ENT-2904</v>
      </c>
      <c r="AJ2905" s="15" t="str">
        <f>IF(Tabla2[[#This Row],[Op]]&lt;&gt;"","ENTREGA","")</f>
        <v>ENTREGA</v>
      </c>
      <c r="AK2905" s="40" t="str">
        <f>(Tabla2[[#This Row],[FECHA ENTREGA]]&amp;Tabla2[[#This Row],[HORA ENTREGA]])</f>
        <v>461420,333333333333333</v>
      </c>
      <c r="AL2905" s="34" t="str">
        <f>IFERROR(HYPERLINK("https://wa.me/"&amp;Tabla2[[#This Row],[CONTACTO]]&amp;"?text="&amp;Tabla2[[#This Row],[Mensaje]]),"")</f>
        <v>https://wa.me/56999972473?text=Hola!%0AServicio del día 30-04%0A *Cliente:* LOG SERVICES SPA */ Cont: * FANU1482310*/ HR Entrega: *08:00* /Dirección: *CLAUDIO ARRAU 8600, PUDAHUEL</v>
      </c>
    </row>
    <row r="2906" spans="1:38" s="15" customFormat="1" ht="16.5" customHeight="1" x14ac:dyDescent="0.2">
      <c r="A2906" s="15">
        <f>ROW(A2905)</f>
        <v>2905</v>
      </c>
      <c r="B2906" s="15">
        <f>IF(J2906=J2905,B2905+1,1)</f>
        <v>39</v>
      </c>
      <c r="C2906" s="15" t="s">
        <v>2040</v>
      </c>
      <c r="D2906" s="25" t="s">
        <v>39</v>
      </c>
      <c r="E2906" s="27">
        <v>504198</v>
      </c>
      <c r="F2906" s="27" t="s">
        <v>4509</v>
      </c>
      <c r="G2906" s="27" t="s">
        <v>41</v>
      </c>
      <c r="H2906" s="27">
        <v>4300</v>
      </c>
      <c r="I2906" s="27" t="s">
        <v>4492</v>
      </c>
      <c r="J2906" s="28">
        <v>46142</v>
      </c>
      <c r="K2906" s="26">
        <v>0.33333333333333331</v>
      </c>
      <c r="L2906" s="26"/>
      <c r="M2906" s="27" t="s">
        <v>971</v>
      </c>
      <c r="N2906" s="25">
        <f>IFERROR(VLOOKUP(M2906,Data!$J$1:$K$58,2,0),"")</f>
        <v>56999972473</v>
      </c>
      <c r="O2906" s="27" t="s">
        <v>348</v>
      </c>
      <c r="P2906" s="27"/>
      <c r="Q2906" s="27" t="s">
        <v>2042</v>
      </c>
      <c r="R2906" s="27" t="s">
        <v>218</v>
      </c>
      <c r="S2906" s="27"/>
      <c r="T2906" s="27"/>
      <c r="U2906" s="28"/>
      <c r="X2906" s="27"/>
      <c r="Y2906" s="27"/>
      <c r="Z2906" s="29"/>
      <c r="AA2906" s="29">
        <v>0.73958333333333337</v>
      </c>
      <c r="AB2906" s="29">
        <v>0.74305555555555558</v>
      </c>
      <c r="AC2906" s="30">
        <v>46142</v>
      </c>
      <c r="AD2906" s="15" t="str">
        <f>IF(Tabla2[[#This Row],[HORA ENTREGA]]="DIRECTO","On time", IF(AA2906&lt;&gt;"",IF(Tabla2[[#This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6" s="15" t="str">
        <f>MID(Tabla2[[#This Row],[TIPO]],1,3)</f>
        <v xml:space="preserve">40 </v>
      </c>
      <c r="AF29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HAMU3624788*/ HR Entrega: *08:00* /Dirección: *CLAUDIO ARRAU 8600, PUDAHUEL</v>
      </c>
      <c r="AG2906" s="38" t="str">
        <f>IFERROR(HYPERLINK("https://wa.me/"&amp;Tabla2[[#This Row],[CONTACTO]]&amp;"?text="&amp;Tabla2[[#This Row],[Mensaje]],"Enviar mensaje"),"")</f>
        <v>Enviar mensaje</v>
      </c>
      <c r="AH2906" s="15" t="str">
        <f>CONCATENATE(A2906,F2906)</f>
        <v>2905HAMU3624788</v>
      </c>
      <c r="AI2906" s="15" t="str">
        <f>CONCATENATE("ENT-",A2906)</f>
        <v>ENT-2905</v>
      </c>
      <c r="AJ2906" s="15" t="str">
        <f>IF(Tabla2[[#This Row],[Op]]&lt;&gt;"","ENTREGA","")</f>
        <v>ENTREGA</v>
      </c>
      <c r="AK2906" s="40" t="str">
        <f>(Tabla2[[#This Row],[FECHA ENTREGA]]&amp;Tabla2[[#This Row],[HORA ENTREGA]])</f>
        <v>461420,333333333333333</v>
      </c>
      <c r="AL2906" s="34" t="str">
        <f>IFERROR(HYPERLINK("https://wa.me/"&amp;Tabla2[[#This Row],[CONTACTO]]&amp;"?text="&amp;Tabla2[[#This Row],[Mensaje]]),"")</f>
        <v>https://wa.me/56999972473?text=Hola!%0AServicio del día 30-04%0A *Cliente:* LOG SERVICES SPA */ Cont: * HAMU3624788*/ HR Entrega: *08:00* /Dirección: *CLAUDIO ARRAU 8600, PUDAHUEL</v>
      </c>
    </row>
    <row r="2907" spans="1:38" s="15" customFormat="1" ht="16.5" customHeight="1" x14ac:dyDescent="0.2">
      <c r="A2907" s="15">
        <f>ROW(A2906)</f>
        <v>2906</v>
      </c>
      <c r="B2907" s="15">
        <f>IF(J2907=J2906,B2906+1,1)</f>
        <v>40</v>
      </c>
      <c r="C2907" s="15" t="s">
        <v>2040</v>
      </c>
      <c r="D2907" s="25" t="s">
        <v>39</v>
      </c>
      <c r="E2907" s="27">
        <v>504198</v>
      </c>
      <c r="F2907" s="27" t="s">
        <v>4510</v>
      </c>
      <c r="G2907" s="27" t="s">
        <v>41</v>
      </c>
      <c r="H2907" s="27">
        <v>4300</v>
      </c>
      <c r="I2907" s="27"/>
      <c r="J2907" s="28">
        <v>46142</v>
      </c>
      <c r="K2907" s="26">
        <v>0.33333333333333331</v>
      </c>
      <c r="L2907" s="26"/>
      <c r="M2907" s="27" t="s">
        <v>215</v>
      </c>
      <c r="N2907" s="25">
        <f>IFERROR(VLOOKUP(M2907,Data!$J$1:$K$58,2,0),"")</f>
        <v>56978089957</v>
      </c>
      <c r="O2907" s="27" t="s">
        <v>216</v>
      </c>
      <c r="P2907" s="27"/>
      <c r="Q2907" s="27" t="s">
        <v>2042</v>
      </c>
      <c r="R2907" s="27" t="s">
        <v>2126</v>
      </c>
      <c r="S2907" s="27"/>
      <c r="T2907" s="27"/>
      <c r="U2907" s="28"/>
      <c r="X2907" s="27"/>
      <c r="Y2907" s="27"/>
      <c r="Z2907" s="29"/>
      <c r="AA2907" s="29">
        <v>0.3611111111111111</v>
      </c>
      <c r="AB2907" s="29">
        <v>0.3923611111111111</v>
      </c>
      <c r="AC2907" s="30">
        <v>46142</v>
      </c>
      <c r="AD2907" s="15" t="str">
        <f>IF(Tabla2[[#This Row],[HORA ENTREGA]]="DIRECTO","On time", IF(AA2907&lt;&gt;"",IF(Tabla2[[#This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7" s="15" t="str">
        <f>MID(Tabla2[[#This Row],[TIPO]],1,3)</f>
        <v xml:space="preserve">40 </v>
      </c>
      <c r="AF29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LOG SERVICES SPA */ Cont: * HLXU8432738*/ HR Entrega: *08:00* /Dirección: *CLAUDIO ARRAU 8600, PUDAHUEL</v>
      </c>
      <c r="AG2907" s="38" t="str">
        <f>IFERROR(HYPERLINK("https://wa.me/"&amp;Tabla2[[#This Row],[CONTACTO]]&amp;"?text="&amp;Tabla2[[#This Row],[Mensaje]],"Enviar mensaje"),"")</f>
        <v>Enviar mensaje</v>
      </c>
      <c r="AH2907" s="15" t="str">
        <f>CONCATENATE(A2907,F2907)</f>
        <v>2906HLXU8432738</v>
      </c>
      <c r="AI2907" s="15" t="str">
        <f>CONCATENATE("ENT-",A2907)</f>
        <v>ENT-2906</v>
      </c>
      <c r="AJ2907" s="15" t="str">
        <f>IF(Tabla2[[#This Row],[Op]]&lt;&gt;"","ENTREGA","")</f>
        <v>ENTREGA</v>
      </c>
      <c r="AK2907" s="40" t="str">
        <f>(Tabla2[[#This Row],[FECHA ENTREGA]]&amp;Tabla2[[#This Row],[HORA ENTREGA]])</f>
        <v>461420,333333333333333</v>
      </c>
      <c r="AL2907" s="34" t="str">
        <f>IFERROR(HYPERLINK("https://wa.me/"&amp;Tabla2[[#This Row],[CONTACTO]]&amp;"?text="&amp;Tabla2[[#This Row],[Mensaje]]),"")</f>
        <v>https://wa.me/56978089957?text=Hola!%0AServicio del día 30-04%0A *Cliente:* LOG SERVICES SPA */ Cont: * HLXU8432738*/ HR Entrega: *08:00* /Dirección: *CLAUDIO ARRAU 8600, PUDAHUEL</v>
      </c>
    </row>
    <row r="2908" spans="1:38" s="15" customFormat="1" ht="16.5" customHeight="1" x14ac:dyDescent="0.2">
      <c r="A2908" s="15">
        <f>ROW(A2907)</f>
        <v>2907</v>
      </c>
      <c r="B2908" s="15">
        <f>IF(J2908=J2907,B2907+1,1)</f>
        <v>41</v>
      </c>
      <c r="C2908" s="15" t="s">
        <v>500</v>
      </c>
      <c r="D2908" s="25" t="s">
        <v>39</v>
      </c>
      <c r="E2908" s="27">
        <v>303661</v>
      </c>
      <c r="F2908" s="27" t="s">
        <v>4511</v>
      </c>
      <c r="G2908" s="27" t="s">
        <v>64</v>
      </c>
      <c r="H2908" s="27">
        <v>25260</v>
      </c>
      <c r="I2908" s="27" t="s">
        <v>4512</v>
      </c>
      <c r="J2908" s="28">
        <v>46142</v>
      </c>
      <c r="K2908" s="26">
        <v>0.33333333333333331</v>
      </c>
      <c r="L2908" s="26"/>
      <c r="M2908" s="27" t="s">
        <v>366</v>
      </c>
      <c r="N2908" s="25">
        <f>IFERROR(VLOOKUP(M2908,Data!$J$1:$K$58,2,0),"")</f>
        <v>56967386251</v>
      </c>
      <c r="O2908" s="27" t="s">
        <v>367</v>
      </c>
      <c r="P2908" s="27" t="s">
        <v>4513</v>
      </c>
      <c r="Q2908" s="27" t="s">
        <v>4514</v>
      </c>
      <c r="R2908" s="27" t="s">
        <v>74</v>
      </c>
      <c r="S2908" s="27"/>
      <c r="T2908" s="27"/>
      <c r="U2908" s="28"/>
      <c r="X2908" s="27"/>
      <c r="Y2908" s="27"/>
      <c r="Z2908" s="29"/>
      <c r="AA2908" s="29">
        <v>0.65625</v>
      </c>
      <c r="AB2908" s="29">
        <v>0.69444444444444442</v>
      </c>
      <c r="AC2908" s="30">
        <v>46142</v>
      </c>
      <c r="AD2908" s="15" t="str">
        <f>IF(Tabla2[[#This Row],[HORA ENTREGA]]="DIRECTO","On time", IF(AA2908&lt;&gt;"",IF(Tabla2[[#This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08" s="15" t="str">
        <f>MID(Tabla2[[#This Row],[TIPO]],1,3)</f>
        <v xml:space="preserve">20 </v>
      </c>
      <c r="AF29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MOLYMETNOS S.A. */ Cont: * FCGU2235413*/ HR Entrega: *08:00* /Dirección: *SERVIEX PLACILLA</v>
      </c>
      <c r="AG2908" s="38" t="str">
        <f>IFERROR(HYPERLINK("https://wa.me/"&amp;Tabla2[[#This Row],[CONTACTO]]&amp;"?text="&amp;Tabla2[[#This Row],[Mensaje]],"Enviar mensaje"),"")</f>
        <v>Enviar mensaje</v>
      </c>
      <c r="AH2908" s="15" t="str">
        <f>CONCATENATE(A2908,F2908)</f>
        <v>2907FCGU2235413</v>
      </c>
      <c r="AI2908" s="15" t="str">
        <f>CONCATENATE("ENT-",A2908)</f>
        <v>ENT-2907</v>
      </c>
      <c r="AJ2908" s="15" t="str">
        <f>IF(Tabla2[[#This Row],[Op]]&lt;&gt;"","ENTREGA","")</f>
        <v>ENTREGA</v>
      </c>
      <c r="AK2908" s="40" t="str">
        <f>(Tabla2[[#This Row],[FECHA ENTREGA]]&amp;Tabla2[[#This Row],[HORA ENTREGA]])</f>
        <v>461420,333333333333333</v>
      </c>
      <c r="AL2908" s="34" t="str">
        <f>IFERROR(HYPERLINK("https://wa.me/"&amp;Tabla2[[#This Row],[CONTACTO]]&amp;"?text="&amp;Tabla2[[#This Row],[Mensaje]]),"")</f>
        <v>https://wa.me/56967386251?text=Hola!%0AServicio del día 30-04%0A *Cliente:* MOLYMETNOS S.A. */ Cont: * FCGU2235413*/ HR Entrega: *08:00* /Dirección: *SERVIEX PLACILLA</v>
      </c>
    </row>
    <row r="2909" spans="1:38" s="15" customFormat="1" ht="16.5" customHeight="1" x14ac:dyDescent="0.2">
      <c r="A2909" s="15">
        <f>ROW(A2908)</f>
        <v>2908</v>
      </c>
      <c r="B2909" s="15">
        <f>IF(J2909=J2908,B2908+1,1)</f>
        <v>42</v>
      </c>
      <c r="C2909" s="15" t="s">
        <v>500</v>
      </c>
      <c r="D2909" s="25" t="s">
        <v>39</v>
      </c>
      <c r="E2909" s="27">
        <v>303661</v>
      </c>
      <c r="F2909" s="27" t="s">
        <v>4515</v>
      </c>
      <c r="G2909" s="27" t="s">
        <v>64</v>
      </c>
      <c r="H2909" s="27">
        <v>25260</v>
      </c>
      <c r="I2909" s="27" t="s">
        <v>4516</v>
      </c>
      <c r="J2909" s="28">
        <v>46142</v>
      </c>
      <c r="K2909" s="26" t="s">
        <v>290</v>
      </c>
      <c r="L2909" s="26"/>
      <c r="M2909" s="27" t="s">
        <v>147</v>
      </c>
      <c r="N2909" s="25">
        <f>IFERROR(VLOOKUP(M2909,Data!$J$1:$K$58,2,0),"")</f>
        <v>56935532735</v>
      </c>
      <c r="O2909" s="27" t="s">
        <v>148</v>
      </c>
      <c r="P2909" s="27"/>
      <c r="Q2909" s="27" t="s">
        <v>4514</v>
      </c>
      <c r="R2909" s="27" t="s">
        <v>74</v>
      </c>
      <c r="S2909" s="27"/>
      <c r="T2909" s="27"/>
      <c r="U2909" s="28"/>
      <c r="X2909" s="27"/>
      <c r="Y2909" s="27"/>
      <c r="Z2909" s="29"/>
      <c r="AA2909" s="29">
        <v>0.5229166666666667</v>
      </c>
      <c r="AB2909" s="29">
        <v>0.60763888888888884</v>
      </c>
      <c r="AC2909" s="30">
        <v>46142</v>
      </c>
      <c r="AD2909" s="15" t="str">
        <f>IF(Tabla2[[#This Row],[HORA ENTREGA]]="DIRECTO","On time", IF(AA2909&lt;&gt;"",IF(Tabla2[[#This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09" s="15" t="str">
        <f>MID(Tabla2[[#This Row],[TIPO]],1,3)</f>
        <v xml:space="preserve">20 </v>
      </c>
      <c r="AF29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MOLYMETNOS S.A. */ Cont: * FCIU5972730*/ HR Entrega: *DIRECTO* /Dirección: *SERVIEX PLACILLA</v>
      </c>
      <c r="AG2909" s="38" t="str">
        <f>IFERROR(HYPERLINK("https://wa.me/"&amp;Tabla2[[#This Row],[CONTACTO]]&amp;"?text="&amp;Tabla2[[#This Row],[Mensaje]],"Enviar mensaje"),"")</f>
        <v>Enviar mensaje</v>
      </c>
      <c r="AH2909" s="15" t="str">
        <f>CONCATENATE(A2909,F2909)</f>
        <v>2908FCIU5972730</v>
      </c>
      <c r="AI2909" s="15" t="str">
        <f>CONCATENATE("ENT-",A2909)</f>
        <v>ENT-2908</v>
      </c>
      <c r="AJ2909" s="15" t="str">
        <f>IF(Tabla2[[#This Row],[Op]]&lt;&gt;"","ENTREGA","")</f>
        <v>ENTREGA</v>
      </c>
      <c r="AK2909" s="40" t="str">
        <f>(Tabla2[[#This Row],[FECHA ENTREGA]]&amp;Tabla2[[#This Row],[HORA ENTREGA]])</f>
        <v>46142DIRECTO</v>
      </c>
      <c r="AL2909" s="34" t="str">
        <f>IFERROR(HYPERLINK("https://wa.me/"&amp;Tabla2[[#This Row],[CONTACTO]]&amp;"?text="&amp;Tabla2[[#This Row],[Mensaje]]),"")</f>
        <v>https://wa.me/56935532735?text=Hola!%0AServicio del día 30-04%0A *Cliente:* MOLYMETNOS S.A. */ Cont: * FCIU5972730*/ HR Entrega: *DIRECTO* /Dirección: *SERVIEX PLACILLA</v>
      </c>
    </row>
    <row r="2910" spans="1:38" s="15" customFormat="1" ht="16.5" customHeight="1" x14ac:dyDescent="0.2">
      <c r="A2910" s="15">
        <f>ROW(A2909)</f>
        <v>2909</v>
      </c>
      <c r="B2910" s="15">
        <f>IF(J2910=J2909,B2909+1,1)</f>
        <v>43</v>
      </c>
      <c r="C2910" s="15" t="s">
        <v>500</v>
      </c>
      <c r="D2910" s="25" t="s">
        <v>39</v>
      </c>
      <c r="E2910" s="27">
        <v>303661</v>
      </c>
      <c r="F2910" s="27" t="s">
        <v>4517</v>
      </c>
      <c r="G2910" s="27" t="s">
        <v>64</v>
      </c>
      <c r="H2910" s="27">
        <v>25260</v>
      </c>
      <c r="I2910" s="27" t="s">
        <v>4518</v>
      </c>
      <c r="J2910" s="28">
        <v>46142</v>
      </c>
      <c r="K2910" s="26" t="s">
        <v>290</v>
      </c>
      <c r="L2910" s="26"/>
      <c r="M2910" s="27" t="s">
        <v>164</v>
      </c>
      <c r="N2910" s="25">
        <f>IFERROR(VLOOKUP(M2910,Data!$J$1:$K$58,2,0),"")</f>
        <v>56967398822</v>
      </c>
      <c r="O2910" s="27" t="s">
        <v>165</v>
      </c>
      <c r="P2910" s="27"/>
      <c r="Q2910" s="27" t="s">
        <v>4514</v>
      </c>
      <c r="R2910" s="27" t="s">
        <v>74</v>
      </c>
      <c r="S2910" s="27"/>
      <c r="T2910" s="27"/>
      <c r="U2910" s="28"/>
      <c r="X2910" s="27"/>
      <c r="Y2910" s="27"/>
      <c r="Z2910" s="29"/>
      <c r="AA2910" s="29">
        <v>0.52083333333333337</v>
      </c>
      <c r="AB2910" s="29">
        <v>0.57638888888888884</v>
      </c>
      <c r="AC2910" s="30">
        <v>46142</v>
      </c>
      <c r="AD2910" s="15" t="str">
        <f>IF(Tabla2[[#This Row],[HORA ENTREGA]]="DIRECTO","On time", IF(AA2910&lt;&gt;"",IF(Tabla2[[#This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10" s="15" t="str">
        <f>MID(Tabla2[[#This Row],[TIPO]],1,3)</f>
        <v xml:space="preserve">20 </v>
      </c>
      <c r="AF29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MOLYMETNOS S.A. */ Cont: * TGBU2514410*/ HR Entrega: *DIRECTO* /Dirección: *SERVIEX PLACILLA</v>
      </c>
      <c r="AG2910" s="38" t="str">
        <f>IFERROR(HYPERLINK("https://wa.me/"&amp;Tabla2[[#This Row],[CONTACTO]]&amp;"?text="&amp;Tabla2[[#This Row],[Mensaje]],"Enviar mensaje"),"")</f>
        <v>Enviar mensaje</v>
      </c>
      <c r="AH2910" s="15" t="str">
        <f>CONCATENATE(A2910,F2910)</f>
        <v>2909TGBU2514410</v>
      </c>
      <c r="AI2910" s="15" t="str">
        <f>CONCATENATE("ENT-",A2910)</f>
        <v>ENT-2909</v>
      </c>
      <c r="AJ2910" s="15" t="str">
        <f>IF(Tabla2[[#This Row],[Op]]&lt;&gt;"","ENTREGA","")</f>
        <v>ENTREGA</v>
      </c>
      <c r="AK2910" s="40" t="str">
        <f>(Tabla2[[#This Row],[FECHA ENTREGA]]&amp;Tabla2[[#This Row],[HORA ENTREGA]])</f>
        <v>46142DIRECTO</v>
      </c>
      <c r="AL2910" s="34" t="str">
        <f>IFERROR(HYPERLINK("https://wa.me/"&amp;Tabla2[[#This Row],[CONTACTO]]&amp;"?text="&amp;Tabla2[[#This Row],[Mensaje]]),"")</f>
        <v>https://wa.me/56967398822?text=Hola!%0AServicio del día 30-04%0A *Cliente:* MOLYMETNOS S.A. */ Cont: * TGBU2514410*/ HR Entrega: *DIRECTO* /Dirección: *SERVIEX PLACILLA</v>
      </c>
    </row>
    <row r="2911" spans="1:38" s="15" customFormat="1" ht="16.5" customHeight="1" x14ac:dyDescent="0.2">
      <c r="A2911" s="15">
        <f>ROW(A2910)</f>
        <v>2910</v>
      </c>
      <c r="B2911" s="15">
        <f>IF(J2911=J2910,B2910+1,1)</f>
        <v>44</v>
      </c>
      <c r="C2911" s="15" t="s">
        <v>916</v>
      </c>
      <c r="D2911" s="25" t="s">
        <v>39</v>
      </c>
      <c r="E2911" s="27">
        <v>68379</v>
      </c>
      <c r="F2911" s="27" t="s">
        <v>4519</v>
      </c>
      <c r="G2911" s="27" t="s">
        <v>41</v>
      </c>
      <c r="H2911" s="27">
        <v>10700</v>
      </c>
      <c r="I2911" s="27" t="s">
        <v>42</v>
      </c>
      <c r="J2911" s="28">
        <v>46142</v>
      </c>
      <c r="K2911" s="26">
        <v>0.58333333333333337</v>
      </c>
      <c r="L2911" s="26"/>
      <c r="M2911" s="27" t="s">
        <v>72</v>
      </c>
      <c r="N2911" s="25">
        <f>IFERROR(VLOOKUP(M2911,Data!$J$1:$K$58,2,0),"")</f>
        <v>56978089148</v>
      </c>
      <c r="O2911" s="27" t="s">
        <v>73</v>
      </c>
      <c r="P2911" s="27"/>
      <c r="Q2911" s="27" t="s">
        <v>4184</v>
      </c>
      <c r="R2911" s="27" t="s">
        <v>69</v>
      </c>
      <c r="S2911" s="27"/>
      <c r="T2911" s="27"/>
      <c r="U2911" s="28"/>
      <c r="X2911" s="27" t="s">
        <v>1901</v>
      </c>
      <c r="Y2911" s="27"/>
      <c r="Z2911" s="29"/>
      <c r="AA2911" s="29"/>
      <c r="AB2911" s="29"/>
      <c r="AC2911" s="30"/>
      <c r="AD2911" s="15" t="str">
        <f>IF(Tabla2[[#This Row],[HORA ENTREGA]]="DIRECTO","On time", IF(AA2911&lt;&gt;"",IF(Tabla2[[#This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11" s="15" t="str">
        <f>MID(Tabla2[[#This Row],[TIPO]],1,3)</f>
        <v xml:space="preserve">40 </v>
      </c>
      <c r="AF29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MOTOR DOO CHILE LTDA */ Cont: * OOCU9512035*/ HR Entrega: *14:00* /Dirección: *MAIPU DOÑA BLANCA</v>
      </c>
      <c r="AG2911" s="38" t="str">
        <f>IFERROR(HYPERLINK("https://wa.me/"&amp;Tabla2[[#This Row],[CONTACTO]]&amp;"?text="&amp;Tabla2[[#This Row],[Mensaje]],"Enviar mensaje"),"")</f>
        <v>Enviar mensaje</v>
      </c>
      <c r="AH2911" s="15" t="str">
        <f>CONCATENATE(A2911,F2911)</f>
        <v>2910OOCU9512035</v>
      </c>
      <c r="AI2911" s="15" t="str">
        <f>CONCATENATE("ENT-",A2911)</f>
        <v>ENT-2910</v>
      </c>
      <c r="AJ2911" s="15" t="str">
        <f>IF(Tabla2[[#This Row],[Op]]&lt;&gt;"","ENTREGA","")</f>
        <v>ENTREGA</v>
      </c>
      <c r="AK2911" s="40" t="str">
        <f>(Tabla2[[#This Row],[FECHA ENTREGA]]&amp;Tabla2[[#This Row],[HORA ENTREGA]])</f>
        <v>461420,583333333333333</v>
      </c>
      <c r="AL2911" s="34" t="str">
        <f>IFERROR(HYPERLINK("https://wa.me/"&amp;Tabla2[[#This Row],[CONTACTO]]&amp;"?text="&amp;Tabla2[[#This Row],[Mensaje]]),"")</f>
        <v>https://wa.me/56978089148?text=Hola!%0AServicio del día 30-04%0A *Cliente:* MOTOR DOO CHILE LTDA */ Cont: * OOCU9512035*/ HR Entrega: *14:00* /Dirección: *MAIPU DOÑA BLANCA</v>
      </c>
    </row>
    <row r="2912" spans="1:38" s="15" customFormat="1" ht="16.5" customHeight="1" x14ac:dyDescent="0.2">
      <c r="A2912" s="15">
        <f>ROW(A2911)</f>
        <v>2911</v>
      </c>
      <c r="B2912" s="15">
        <f>IF(J2912=J2911,B2911+1,1)</f>
        <v>45</v>
      </c>
      <c r="C2912" s="15" t="s">
        <v>204</v>
      </c>
      <c r="D2912" s="25" t="s">
        <v>39</v>
      </c>
      <c r="E2912" s="27">
        <v>1185932</v>
      </c>
      <c r="F2912" s="27" t="s">
        <v>4520</v>
      </c>
      <c r="G2912" s="27" t="s">
        <v>64</v>
      </c>
      <c r="H2912" s="27">
        <v>22000</v>
      </c>
      <c r="I2912" s="27" t="s">
        <v>42</v>
      </c>
      <c r="J2912" s="28">
        <v>46142</v>
      </c>
      <c r="K2912" s="26">
        <v>0.35416666666666669</v>
      </c>
      <c r="L2912" s="26"/>
      <c r="M2912" s="27" t="s">
        <v>4521</v>
      </c>
      <c r="N2912" s="25" t="str">
        <f>IFERROR(VLOOKUP(M2912,Data!$J$1:$K$58,2,0),"")</f>
        <v/>
      </c>
      <c r="O2912" s="27" t="s">
        <v>181</v>
      </c>
      <c r="P2912" s="27"/>
      <c r="Q2912" s="27" t="s">
        <v>1628</v>
      </c>
      <c r="R2912" s="27" t="s">
        <v>48</v>
      </c>
      <c r="S2912" s="27"/>
      <c r="T2912" s="27"/>
      <c r="U2912" s="28"/>
      <c r="X2912" s="27"/>
      <c r="Y2912" s="27"/>
      <c r="Z2912" s="29"/>
      <c r="AA2912" s="29">
        <v>0.44791666666666669</v>
      </c>
      <c r="AB2912" s="29">
        <v>0.50347222222222221</v>
      </c>
      <c r="AC2912" s="30">
        <v>46142</v>
      </c>
      <c r="AD2912" s="15" t="str">
        <f>IF(Tabla2[[#This Row],[HORA ENTREGA]]="DIRECTO","On time", IF(AA2912&lt;&gt;"",IF(Tabla2[[#This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12" s="15" t="str">
        <f>MID(Tabla2[[#This Row],[TIPO]],1,3)</f>
        <v xml:space="preserve">20 </v>
      </c>
      <c r="AF29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OXIQUIM S A */ Cont: * APZU3830510*/ HR Entrega: *08:30* /Dirección: *CAÑAVERAL 901,QUILICURA</v>
      </c>
      <c r="AG2912" s="38" t="str">
        <f>IFERROR(HYPERLINK("https://wa.me/"&amp;Tabla2[[#This Row],[CONTACTO]]&amp;"?text="&amp;Tabla2[[#This Row],[Mensaje]],"Enviar mensaje"),"")</f>
        <v>Enviar mensaje</v>
      </c>
      <c r="AH2912" s="15" t="str">
        <f>CONCATENATE(A2912,F2912)</f>
        <v>2911APZU3830510</v>
      </c>
      <c r="AI2912" s="15" t="str">
        <f>CONCATENATE("ENT-",A2912)</f>
        <v>ENT-2911</v>
      </c>
      <c r="AJ2912" s="15" t="str">
        <f>IF(Tabla2[[#This Row],[Op]]&lt;&gt;"","ENTREGA","")</f>
        <v>ENTREGA</v>
      </c>
      <c r="AK2912" s="40" t="str">
        <f>(Tabla2[[#This Row],[FECHA ENTREGA]]&amp;Tabla2[[#This Row],[HORA ENTREGA]])</f>
        <v>461420,354166666666667</v>
      </c>
      <c r="AL2912" s="34" t="str">
        <f>IFERROR(HYPERLINK("https://wa.me/"&amp;Tabla2[[#This Row],[CONTACTO]]&amp;"?text="&amp;Tabla2[[#This Row],[Mensaje]]),"")</f>
        <v>https://wa.me/?text=Hola!%0AServicio del día 30-04%0A *Cliente:* OXIQUIM S A */ Cont: * APZU3830510*/ HR Entrega: *08:30* /Dirección: *CAÑAVERAL 901,QUILICURA</v>
      </c>
    </row>
    <row r="2913" spans="1:38" s="15" customFormat="1" ht="16.5" customHeight="1" x14ac:dyDescent="0.2">
      <c r="A2913" s="15">
        <f>ROW(A2912)</f>
        <v>2912</v>
      </c>
      <c r="B2913" s="15">
        <f>IF(J2913=J2912,B2912+1,1)</f>
        <v>46</v>
      </c>
      <c r="C2913" s="15" t="s">
        <v>204</v>
      </c>
      <c r="D2913" s="25" t="s">
        <v>39</v>
      </c>
      <c r="E2913" s="27">
        <v>1195204</v>
      </c>
      <c r="F2913" s="27" t="s">
        <v>4522</v>
      </c>
      <c r="G2913" s="27" t="s">
        <v>41</v>
      </c>
      <c r="H2913" s="27">
        <v>19700</v>
      </c>
      <c r="I2913" s="27" t="s">
        <v>3419</v>
      </c>
      <c r="J2913" s="28">
        <v>46142</v>
      </c>
      <c r="K2913" s="26" t="s">
        <v>290</v>
      </c>
      <c r="L2913" s="26"/>
      <c r="M2913" s="27" t="s">
        <v>161</v>
      </c>
      <c r="N2913" s="25">
        <f>IFERROR(VLOOKUP(M2913,Data!$J$1:$K$58,2,0),"")</f>
        <v>56966749408</v>
      </c>
      <c r="O2913" s="27" t="s">
        <v>162</v>
      </c>
      <c r="P2913" s="27"/>
      <c r="Q2913" s="27" t="s">
        <v>1628</v>
      </c>
      <c r="R2913" s="27" t="s">
        <v>280</v>
      </c>
      <c r="S2913" s="27"/>
      <c r="T2913" s="27"/>
      <c r="U2913" s="28"/>
      <c r="X2913" s="27"/>
      <c r="Y2913" s="27"/>
      <c r="Z2913" s="29"/>
      <c r="AA2913" s="29">
        <v>0.5395833333333333</v>
      </c>
      <c r="AB2913" s="29">
        <v>0.61458333333333337</v>
      </c>
      <c r="AC2913" s="30">
        <v>46142</v>
      </c>
      <c r="AD2913" s="15" t="str">
        <f>IF(Tabla2[[#This Row],[HORA ENTREGA]]="DIRECTO","On time", IF(AA2913&lt;&gt;"",IF(Tabla2[[#This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13" s="15" t="str">
        <f>MID(Tabla2[[#This Row],[TIPO]],1,3)</f>
        <v xml:space="preserve">40 </v>
      </c>
      <c r="AF29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OXIQUIM S A */ Cont: * NYKU4832970*/ HR Entrega: *DIRECTO* /Dirección: *CAÑAVERAL 901,QUILICURA</v>
      </c>
      <c r="AG2913" s="38" t="str">
        <f>IFERROR(HYPERLINK("https://wa.me/"&amp;Tabla2[[#This Row],[CONTACTO]]&amp;"?text="&amp;Tabla2[[#This Row],[Mensaje]],"Enviar mensaje"),"")</f>
        <v>Enviar mensaje</v>
      </c>
      <c r="AH2913" s="15" t="str">
        <f>CONCATENATE(A2913,F2913)</f>
        <v>2912NYKU4832970</v>
      </c>
      <c r="AI2913" s="15" t="str">
        <f>CONCATENATE("ENT-",A2913)</f>
        <v>ENT-2912</v>
      </c>
      <c r="AJ2913" s="15" t="str">
        <f>IF(Tabla2[[#This Row],[Op]]&lt;&gt;"","ENTREGA","")</f>
        <v>ENTREGA</v>
      </c>
      <c r="AK2913" s="40" t="str">
        <f>(Tabla2[[#This Row],[FECHA ENTREGA]]&amp;Tabla2[[#This Row],[HORA ENTREGA]])</f>
        <v>46142DIRECTO</v>
      </c>
      <c r="AL2913" s="34" t="str">
        <f>IFERROR(HYPERLINK("https://wa.me/"&amp;Tabla2[[#This Row],[CONTACTO]]&amp;"?text="&amp;Tabla2[[#This Row],[Mensaje]]),"")</f>
        <v>https://wa.me/56966749408?text=Hola!%0AServicio del día 30-04%0A *Cliente:* OXIQUIM S A */ Cont: * NYKU4832970*/ HR Entrega: *DIRECTO* /Dirección: *CAÑAVERAL 901,QUILICURA</v>
      </c>
    </row>
    <row r="2914" spans="1:38" s="15" customFormat="1" ht="16.5" customHeight="1" x14ac:dyDescent="0.2">
      <c r="A2914" s="15">
        <f>ROW(A2913)</f>
        <v>2913</v>
      </c>
      <c r="B2914" s="15">
        <f>IF(J2914=J2913,B2913+1,1)</f>
        <v>47</v>
      </c>
      <c r="C2914" s="15" t="s">
        <v>1554</v>
      </c>
      <c r="D2914" s="25" t="s">
        <v>39</v>
      </c>
      <c r="E2914" s="27">
        <v>189333</v>
      </c>
      <c r="F2914" s="27" t="s">
        <v>4523</v>
      </c>
      <c r="G2914" s="27" t="s">
        <v>41</v>
      </c>
      <c r="H2914" s="27">
        <v>29021</v>
      </c>
      <c r="I2914" s="27" t="s">
        <v>42</v>
      </c>
      <c r="J2914" s="28">
        <v>46142</v>
      </c>
      <c r="K2914" s="26">
        <v>0.33333333333333331</v>
      </c>
      <c r="L2914" s="26"/>
      <c r="M2914" s="27" t="s">
        <v>90</v>
      </c>
      <c r="N2914" s="25">
        <f>IFERROR(VLOOKUP(M2914,Data!$J$1:$K$58,2,0),"")</f>
        <v>56987557136</v>
      </c>
      <c r="O2914" s="27" t="s">
        <v>91</v>
      </c>
      <c r="P2914" s="27"/>
      <c r="Q2914" s="27" t="s">
        <v>190</v>
      </c>
      <c r="R2914" s="27"/>
      <c r="S2914" s="27"/>
      <c r="T2914" s="27"/>
      <c r="U2914" s="28"/>
      <c r="X2914" s="27"/>
      <c r="Y2914" s="27"/>
      <c r="Z2914" s="29"/>
      <c r="AA2914" s="29">
        <v>0.33333333333333331</v>
      </c>
      <c r="AB2914" s="29">
        <v>0.51041666666666663</v>
      </c>
      <c r="AC2914" s="30">
        <v>46142</v>
      </c>
      <c r="AD2914" s="15" t="str">
        <f>IF(Tabla2[[#This Row],[HORA ENTREGA]]="DIRECTO","On time", IF(AA2914&lt;&gt;"",IF(Tabla2[[#This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14" s="15" t="str">
        <f>MID(Tabla2[[#This Row],[TIPO]],1,3)</f>
        <v xml:space="preserve">40 </v>
      </c>
      <c r="AF29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PETROQUIMICA DOW */ Cont: * CMAU6584204*/ HR Entrega: *08:00* /Dirección: *AV. MARTA OSSA RUIZ 601 (CAMINO CASAS VIEJAS); MAIPU </v>
      </c>
      <c r="AG2914" s="38" t="str">
        <f>IFERROR(HYPERLINK("https://wa.me/"&amp;Tabla2[[#This Row],[CONTACTO]]&amp;"?text="&amp;Tabla2[[#This Row],[Mensaje]],"Enviar mensaje"),"")</f>
        <v>Enviar mensaje</v>
      </c>
      <c r="AH2914" s="15" t="str">
        <f>CONCATENATE(A2914,F2914)</f>
        <v>2913CMAU6584204</v>
      </c>
      <c r="AI2914" s="15" t="str">
        <f>CONCATENATE("ENT-",A2914)</f>
        <v>ENT-2913</v>
      </c>
      <c r="AJ2914" s="15" t="str">
        <f>IF(Tabla2[[#This Row],[Op]]&lt;&gt;"","ENTREGA","")</f>
        <v>ENTREGA</v>
      </c>
      <c r="AK2914" s="40" t="str">
        <f>(Tabla2[[#This Row],[FECHA ENTREGA]]&amp;Tabla2[[#This Row],[HORA ENTREGA]])</f>
        <v>461420,333333333333333</v>
      </c>
      <c r="AL2914" s="34" t="str">
        <f>IFERROR(HYPERLINK("https://wa.me/"&amp;Tabla2[[#This Row],[CONTACTO]]&amp;"?text="&amp;Tabla2[[#This Row],[Mensaje]]),"")</f>
        <v xml:space="preserve">https://wa.me/56987557136?text=Hola!%0AServicio del día 30-04%0A *Cliente:* PETROQUIMICA DOW */ Cont: * CMAU6584204*/ HR Entrega: *08:00* /Dirección: *AV. MARTA OSSA RUIZ 601 (CAMINO CASAS VIEJAS); MAIPU </v>
      </c>
    </row>
    <row r="2915" spans="1:38" s="15" customFormat="1" ht="16.5" customHeight="1" x14ac:dyDescent="0.2">
      <c r="A2915" s="15">
        <f>ROW(A2914)</f>
        <v>2914</v>
      </c>
      <c r="B2915" s="15">
        <f>IF(J2915=J2914,B2914+1,1)</f>
        <v>48</v>
      </c>
      <c r="C2915" s="15" t="s">
        <v>1554</v>
      </c>
      <c r="D2915" s="25" t="s">
        <v>39</v>
      </c>
      <c r="E2915" s="27">
        <v>189333</v>
      </c>
      <c r="F2915" s="27" t="s">
        <v>4524</v>
      </c>
      <c r="G2915" s="27" t="s">
        <v>41</v>
      </c>
      <c r="H2915" s="27">
        <v>29021</v>
      </c>
      <c r="I2915" s="27" t="s">
        <v>42</v>
      </c>
      <c r="J2915" s="28">
        <v>46142</v>
      </c>
      <c r="K2915" s="26">
        <v>0.33333333333333331</v>
      </c>
      <c r="L2915" s="26"/>
      <c r="M2915" s="27" t="s">
        <v>3177</v>
      </c>
      <c r="N2915" s="25" t="str">
        <f>IFERROR(VLOOKUP(M2915,Data!$J$1:$K$58,2,0),"")</f>
        <v/>
      </c>
      <c r="O2915" s="27" t="s">
        <v>222</v>
      </c>
      <c r="P2915" s="27"/>
      <c r="Q2915" s="27" t="s">
        <v>190</v>
      </c>
      <c r="R2915" s="27" t="s">
        <v>48</v>
      </c>
      <c r="S2915" s="27"/>
      <c r="T2915" s="27"/>
      <c r="U2915" s="28"/>
      <c r="X2915" s="27"/>
      <c r="Y2915" s="27"/>
      <c r="Z2915" s="29"/>
      <c r="AA2915" s="29">
        <v>0.31597222222222221</v>
      </c>
      <c r="AB2915" s="29">
        <v>0.4236111111111111</v>
      </c>
      <c r="AC2915" s="30">
        <v>46142</v>
      </c>
      <c r="AD2915" s="15" t="str">
        <f>IF(Tabla2[[#This Row],[HORA ENTREGA]]="DIRECTO","On time", IF(AA2915&lt;&gt;"",IF(Tabla2[[#This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15" s="15" t="str">
        <f>MID(Tabla2[[#This Row],[TIPO]],1,3)</f>
        <v xml:space="preserve">40 </v>
      </c>
      <c r="AF29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PETROQUIMICA DOW */ Cont: * TCNU3465310*/ HR Entrega: *08:00* /Dirección: *AV. MARTA OSSA RUIZ 601 (CAMINO CASAS VIEJAS); MAIPU </v>
      </c>
      <c r="AG2915" s="38" t="str">
        <f>IFERROR(HYPERLINK("https://wa.me/"&amp;Tabla2[[#This Row],[CONTACTO]]&amp;"?text="&amp;Tabla2[[#This Row],[Mensaje]],"Enviar mensaje"),"")</f>
        <v>Enviar mensaje</v>
      </c>
      <c r="AH2915" s="15" t="str">
        <f>CONCATENATE(A2915,F2915)</f>
        <v>2914TCNU3465310</v>
      </c>
      <c r="AI2915" s="15" t="str">
        <f>CONCATENATE("ENT-",A2915)</f>
        <v>ENT-2914</v>
      </c>
      <c r="AJ2915" s="15" t="str">
        <f>IF(Tabla2[[#This Row],[Op]]&lt;&gt;"","ENTREGA","")</f>
        <v>ENTREGA</v>
      </c>
      <c r="AK2915" s="40" t="str">
        <f>(Tabla2[[#This Row],[FECHA ENTREGA]]&amp;Tabla2[[#This Row],[HORA ENTREGA]])</f>
        <v>461420,333333333333333</v>
      </c>
      <c r="AL2915" s="34" t="str">
        <f>IFERROR(HYPERLINK("https://wa.me/"&amp;Tabla2[[#This Row],[CONTACTO]]&amp;"?text="&amp;Tabla2[[#This Row],[Mensaje]]),"")</f>
        <v xml:space="preserve">https://wa.me/?text=Hola!%0AServicio del día 30-04%0A *Cliente:* PETROQUIMICA DOW */ Cont: * TCNU3465310*/ HR Entrega: *08:00* /Dirección: *AV. MARTA OSSA RUIZ 601 (CAMINO CASAS VIEJAS); MAIPU </v>
      </c>
    </row>
    <row r="2916" spans="1:38" s="15" customFormat="1" ht="16.5" customHeight="1" x14ac:dyDescent="0.2">
      <c r="A2916" s="15">
        <f>ROW(A2915)</f>
        <v>2915</v>
      </c>
      <c r="B2916" s="15">
        <f>IF(J2916=J2915,B2915+1,1)</f>
        <v>49</v>
      </c>
      <c r="C2916" s="15" t="s">
        <v>1554</v>
      </c>
      <c r="D2916" s="25" t="s">
        <v>39</v>
      </c>
      <c r="E2916" s="27">
        <v>189337</v>
      </c>
      <c r="F2916" s="27" t="s">
        <v>4525</v>
      </c>
      <c r="G2916" s="27" t="s">
        <v>41</v>
      </c>
      <c r="H2916" s="27">
        <v>29021</v>
      </c>
      <c r="I2916" s="27" t="s">
        <v>42</v>
      </c>
      <c r="J2916" s="28">
        <v>46142</v>
      </c>
      <c r="K2916" s="26">
        <v>0.41666666666666669</v>
      </c>
      <c r="L2916" s="26"/>
      <c r="M2916" s="27" t="s">
        <v>55</v>
      </c>
      <c r="N2916" s="25">
        <f>IFERROR(VLOOKUP(M2916,Data!$J$1:$K$58,2,0),"")</f>
        <v>56992164782</v>
      </c>
      <c r="O2916" s="27" t="s">
        <v>4526</v>
      </c>
      <c r="P2916" s="27"/>
      <c r="Q2916" s="27" t="s">
        <v>190</v>
      </c>
      <c r="R2916" s="27" t="s">
        <v>48</v>
      </c>
      <c r="S2916" s="27"/>
      <c r="T2916" s="27"/>
      <c r="U2916" s="28"/>
      <c r="X2916" s="27"/>
      <c r="Y2916" s="27"/>
      <c r="Z2916" s="29"/>
      <c r="AA2916" s="29">
        <v>0.39374999999999999</v>
      </c>
      <c r="AB2916" s="29">
        <v>0.46180555555555558</v>
      </c>
      <c r="AC2916" s="30">
        <v>46142</v>
      </c>
      <c r="AD2916" s="15" t="str">
        <f>IF(Tabla2[[#This Row],[HORA ENTREGA]]="DIRECTO","On time", IF(AA2916&lt;&gt;"",IF(Tabla2[[#This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16" s="15" t="str">
        <f>MID(Tabla2[[#This Row],[TIPO]],1,3)</f>
        <v xml:space="preserve">40 </v>
      </c>
      <c r="AF29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PETROQUIMICA DOW */ Cont: * TCNU5684597*/ HR Entrega: *10:00* /Dirección: *AV. MARTA OSSA RUIZ 601 (CAMINO CASAS VIEJAS); MAIPU </v>
      </c>
      <c r="AG2916" s="38" t="str">
        <f>IFERROR(HYPERLINK("https://wa.me/"&amp;Tabla2[[#This Row],[CONTACTO]]&amp;"?text="&amp;Tabla2[[#This Row],[Mensaje]],"Enviar mensaje"),"")</f>
        <v>Enviar mensaje</v>
      </c>
      <c r="AH2916" s="15" t="str">
        <f>CONCATENATE(A2916,F2916)</f>
        <v>2915TCNU5684597</v>
      </c>
      <c r="AI2916" s="15" t="str">
        <f>CONCATENATE("ENT-",A2916)</f>
        <v>ENT-2915</v>
      </c>
      <c r="AJ2916" s="15" t="str">
        <f>IF(Tabla2[[#This Row],[Op]]&lt;&gt;"","ENTREGA","")</f>
        <v>ENTREGA</v>
      </c>
      <c r="AK2916" s="40" t="str">
        <f>(Tabla2[[#This Row],[FECHA ENTREGA]]&amp;Tabla2[[#This Row],[HORA ENTREGA]])</f>
        <v>461420,416666666666667</v>
      </c>
      <c r="AL2916" s="34" t="str">
        <f>IFERROR(HYPERLINK("https://wa.me/"&amp;Tabla2[[#This Row],[CONTACTO]]&amp;"?text="&amp;Tabla2[[#This Row],[Mensaje]]),"")</f>
        <v xml:space="preserve">https://wa.me/56992164782?text=Hola!%0AServicio del día 30-04%0A *Cliente:* PETROQUIMICA DOW */ Cont: * TCNU5684597*/ HR Entrega: *10:00* /Dirección: *AV. MARTA OSSA RUIZ 601 (CAMINO CASAS VIEJAS); MAIPU </v>
      </c>
    </row>
    <row r="2917" spans="1:38" s="15" customFormat="1" ht="16.5" customHeight="1" x14ac:dyDescent="0.2">
      <c r="A2917" s="15">
        <f>ROW(A2916)</f>
        <v>2916</v>
      </c>
      <c r="B2917" s="15">
        <f>IF(J2917=J2916,B2916+1,1)</f>
        <v>50</v>
      </c>
      <c r="C2917" s="15" t="s">
        <v>1554</v>
      </c>
      <c r="D2917" s="25" t="s">
        <v>39</v>
      </c>
      <c r="E2917" s="27">
        <v>189337</v>
      </c>
      <c r="F2917" s="27" t="s">
        <v>4527</v>
      </c>
      <c r="G2917" s="27" t="s">
        <v>41</v>
      </c>
      <c r="H2917" s="27">
        <v>29021</v>
      </c>
      <c r="I2917" s="27" t="s">
        <v>42</v>
      </c>
      <c r="J2917" s="28">
        <v>46142</v>
      </c>
      <c r="K2917" s="26">
        <v>0.41666666666666669</v>
      </c>
      <c r="L2917" s="26"/>
      <c r="M2917" s="27" t="s">
        <v>4528</v>
      </c>
      <c r="N2917" s="25" t="str">
        <f>IFERROR(VLOOKUP(M2917,Data!$J$1:$K$58,2,0),"")</f>
        <v/>
      </c>
      <c r="O2917" s="27" t="s">
        <v>314</v>
      </c>
      <c r="P2917" s="27"/>
      <c r="Q2917" s="27" t="s">
        <v>190</v>
      </c>
      <c r="R2917" s="27" t="s">
        <v>48</v>
      </c>
      <c r="S2917" s="27"/>
      <c r="T2917" s="27"/>
      <c r="U2917" s="28"/>
      <c r="X2917" s="27"/>
      <c r="Y2917" s="27"/>
      <c r="Z2917" s="29"/>
      <c r="AA2917" s="29">
        <v>0.40972222222222221</v>
      </c>
      <c r="AB2917" s="29">
        <v>0.53125</v>
      </c>
      <c r="AC2917" s="30">
        <v>46142</v>
      </c>
      <c r="AD2917" s="15" t="str">
        <f>IF(Tabla2[[#This Row],[HORA ENTREGA]]="DIRECTO","On time", IF(AA2917&lt;&gt;"",IF(Tabla2[[#This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17" s="15" t="str">
        <f>MID(Tabla2[[#This Row],[TIPO]],1,3)</f>
        <v xml:space="preserve">40 </v>
      </c>
      <c r="AF29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30-04%0A *Cliente:* PETROQUIMICA DOW */ Cont: * ECMU7749533*/ HR Entrega: *10:00* /Dirección: *AV. MARTA OSSA RUIZ 601 (CAMINO CASAS VIEJAS); MAIPU </v>
      </c>
      <c r="AG2917" s="38" t="str">
        <f>IFERROR(HYPERLINK("https://wa.me/"&amp;Tabla2[[#This Row],[CONTACTO]]&amp;"?text="&amp;Tabla2[[#This Row],[Mensaje]],"Enviar mensaje"),"")</f>
        <v>Enviar mensaje</v>
      </c>
      <c r="AH2917" s="15" t="str">
        <f>CONCATENATE(A2917,F2917)</f>
        <v>2916ECMU7749533</v>
      </c>
      <c r="AI2917" s="15" t="str">
        <f>CONCATENATE("ENT-",A2917)</f>
        <v>ENT-2916</v>
      </c>
      <c r="AJ2917" s="15" t="str">
        <f>IF(Tabla2[[#This Row],[Op]]&lt;&gt;"","ENTREGA","")</f>
        <v>ENTREGA</v>
      </c>
      <c r="AK2917" s="40" t="str">
        <f>(Tabla2[[#This Row],[FECHA ENTREGA]]&amp;Tabla2[[#This Row],[HORA ENTREGA]])</f>
        <v>461420,416666666666667</v>
      </c>
      <c r="AL2917" s="34" t="str">
        <f>IFERROR(HYPERLINK("https://wa.me/"&amp;Tabla2[[#This Row],[CONTACTO]]&amp;"?text="&amp;Tabla2[[#This Row],[Mensaje]]),"")</f>
        <v xml:space="preserve">https://wa.me/?text=Hola!%0AServicio del día 30-04%0A *Cliente:* PETROQUIMICA DOW */ Cont: * ECMU7749533*/ HR Entrega: *10:00* /Dirección: *AV. MARTA OSSA RUIZ 601 (CAMINO CASAS VIEJAS); MAIPU </v>
      </c>
    </row>
    <row r="2918" spans="1:38" s="15" customFormat="1" ht="16.5" customHeight="1" x14ac:dyDescent="0.2">
      <c r="A2918" s="15">
        <f>ROW(A2917)</f>
        <v>2917</v>
      </c>
      <c r="B2918" s="15">
        <f>IF(J2918=J2917,B2917+1,1)</f>
        <v>51</v>
      </c>
      <c r="C2918" s="15" t="s">
        <v>3160</v>
      </c>
      <c r="D2918" s="25" t="s">
        <v>39</v>
      </c>
      <c r="E2918" s="27"/>
      <c r="F2918" s="27" t="s">
        <v>4529</v>
      </c>
      <c r="G2918" s="27" t="s">
        <v>64</v>
      </c>
      <c r="H2918" s="27">
        <v>26800</v>
      </c>
      <c r="I2918" s="27" t="s">
        <v>42</v>
      </c>
      <c r="J2918" s="28">
        <v>46142</v>
      </c>
      <c r="K2918" s="26">
        <v>0.33333333333333331</v>
      </c>
      <c r="L2918" s="26"/>
      <c r="M2918" s="27" t="s">
        <v>126</v>
      </c>
      <c r="N2918" s="25">
        <f>IFERROR(VLOOKUP(M2918,Data!$J$1:$K$58,2,0),"")</f>
        <v>56999270871</v>
      </c>
      <c r="O2918" s="27" t="s">
        <v>127</v>
      </c>
      <c r="P2918" s="27"/>
      <c r="Q2918" s="27" t="s">
        <v>3163</v>
      </c>
      <c r="R2918" s="27" t="s">
        <v>69</v>
      </c>
      <c r="S2918" s="27"/>
      <c r="T2918" s="27"/>
      <c r="U2918" s="28"/>
      <c r="X2918" s="27"/>
      <c r="Y2918" s="27"/>
      <c r="Z2918" s="29"/>
      <c r="AA2918" s="29">
        <v>0.50486111111111109</v>
      </c>
      <c r="AB2918" s="29">
        <v>0.59375</v>
      </c>
      <c r="AC2918" s="30">
        <v>46142</v>
      </c>
      <c r="AD2918" s="15" t="str">
        <f>IF(Tabla2[[#This Row],[HORA ENTREGA]]="DIRECTO","On time", IF(AA2918&lt;&gt;"",IF(Tabla2[[#This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18" s="15" t="str">
        <f>MID(Tabla2[[#This Row],[TIPO]],1,3)</f>
        <v xml:space="preserve">20 </v>
      </c>
      <c r="AF29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PRODALAM S.A. */ Cont: * HLBU1747660*/ HR Entrega: *08:00* /Dirección: *ALBERTO PEPPER 1610, RENCA.</v>
      </c>
      <c r="AG2918" s="38" t="str">
        <f>IFERROR(HYPERLINK("https://wa.me/"&amp;Tabla2[[#This Row],[CONTACTO]]&amp;"?text="&amp;Tabla2[[#This Row],[Mensaje]],"Enviar mensaje"),"")</f>
        <v>Enviar mensaje</v>
      </c>
      <c r="AH2918" s="15" t="str">
        <f>CONCATENATE(A2918,F2918)</f>
        <v>2917HLBU1747660</v>
      </c>
      <c r="AI2918" s="15" t="str">
        <f>CONCATENATE("ENT-",A2918)</f>
        <v>ENT-2917</v>
      </c>
      <c r="AJ2918" s="15" t="str">
        <f>IF(Tabla2[[#This Row],[Op]]&lt;&gt;"","ENTREGA","")</f>
        <v>ENTREGA</v>
      </c>
      <c r="AK2918" s="40" t="str">
        <f>(Tabla2[[#This Row],[FECHA ENTREGA]]&amp;Tabla2[[#This Row],[HORA ENTREGA]])</f>
        <v>461420,333333333333333</v>
      </c>
      <c r="AL2918" s="34" t="str">
        <f>IFERROR(HYPERLINK("https://wa.me/"&amp;Tabla2[[#This Row],[CONTACTO]]&amp;"?text="&amp;Tabla2[[#This Row],[Mensaje]]),"")</f>
        <v>https://wa.me/56999270871?text=Hola!%0AServicio del día 30-04%0A *Cliente:* PRODALAM S.A. */ Cont: * HLBU1747660*/ HR Entrega: *08:00* /Dirección: *ALBERTO PEPPER 1610, RENCA.</v>
      </c>
    </row>
    <row r="2919" spans="1:38" s="15" customFormat="1" ht="16.5" customHeight="1" x14ac:dyDescent="0.2">
      <c r="A2919" s="15">
        <f>ROW(A2918)</f>
        <v>2918</v>
      </c>
      <c r="B2919" s="15">
        <f>IF(J2919=J2918,B2918+1,1)</f>
        <v>52</v>
      </c>
      <c r="C2919" s="15" t="s">
        <v>3160</v>
      </c>
      <c r="D2919" s="25" t="s">
        <v>39</v>
      </c>
      <c r="E2919" s="27"/>
      <c r="F2919" s="27" t="s">
        <v>4530</v>
      </c>
      <c r="G2919" s="27" t="s">
        <v>64</v>
      </c>
      <c r="H2919" s="27">
        <v>26890</v>
      </c>
      <c r="I2919" s="27" t="s">
        <v>42</v>
      </c>
      <c r="J2919" s="28">
        <v>46142</v>
      </c>
      <c r="K2919" s="26">
        <v>0.41666666666666669</v>
      </c>
      <c r="L2919" s="26"/>
      <c r="M2919" s="27" t="s">
        <v>247</v>
      </c>
      <c r="N2919" s="25">
        <f>IFERROR(VLOOKUP(M2919,Data!$J$1:$K$58,2,0),"")</f>
        <v>56953157599</v>
      </c>
      <c r="O2919" s="27" t="s">
        <v>248</v>
      </c>
      <c r="P2919" s="27"/>
      <c r="Q2919" s="27" t="s">
        <v>3163</v>
      </c>
      <c r="R2919" s="27" t="s">
        <v>218</v>
      </c>
      <c r="S2919" s="27"/>
      <c r="T2919" s="27"/>
      <c r="U2919" s="28"/>
      <c r="X2919" s="27"/>
      <c r="Y2919" s="27"/>
      <c r="Z2919" s="29"/>
      <c r="AA2919" s="29">
        <v>0.5</v>
      </c>
      <c r="AB2919" s="29">
        <v>0.55555555555555558</v>
      </c>
      <c r="AC2919" s="30">
        <v>46142</v>
      </c>
      <c r="AD2919" s="15" t="str">
        <f>IF(Tabla2[[#This Row],[HORA ENTREGA]]="DIRECTO","On time", IF(AA2919&lt;&gt;"",IF(Tabla2[[#This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19" s="15" t="str">
        <f>MID(Tabla2[[#This Row],[TIPO]],1,3)</f>
        <v xml:space="preserve">20 </v>
      </c>
      <c r="AF29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PRODALAM S.A. */ Cont: * HLXU3537891*/ HR Entrega: *10:00* /Dirección: *ALBERTO PEPPER 1610, RENCA.</v>
      </c>
      <c r="AG2919" s="38" t="str">
        <f>IFERROR(HYPERLINK("https://wa.me/"&amp;Tabla2[[#This Row],[CONTACTO]]&amp;"?text="&amp;Tabla2[[#This Row],[Mensaje]],"Enviar mensaje"),"")</f>
        <v>Enviar mensaje</v>
      </c>
      <c r="AH2919" s="15" t="str">
        <f>CONCATENATE(A2919,F2919)</f>
        <v>2918HLXU3537891</v>
      </c>
      <c r="AI2919" s="15" t="str">
        <f>CONCATENATE("ENT-",A2919)</f>
        <v>ENT-2918</v>
      </c>
      <c r="AJ2919" s="15" t="str">
        <f>IF(Tabla2[[#This Row],[Op]]&lt;&gt;"","ENTREGA","")</f>
        <v>ENTREGA</v>
      </c>
      <c r="AK2919" s="40" t="str">
        <f>(Tabla2[[#This Row],[FECHA ENTREGA]]&amp;Tabla2[[#This Row],[HORA ENTREGA]])</f>
        <v>461420,416666666666667</v>
      </c>
      <c r="AL2919" s="34" t="str">
        <f>IFERROR(HYPERLINK("https://wa.me/"&amp;Tabla2[[#This Row],[CONTACTO]]&amp;"?text="&amp;Tabla2[[#This Row],[Mensaje]]),"")</f>
        <v>https://wa.me/56953157599?text=Hola!%0AServicio del día 30-04%0A *Cliente:* PRODALAM S.A. */ Cont: * HLXU3537891*/ HR Entrega: *10:00* /Dirección: *ALBERTO PEPPER 1610, RENCA.</v>
      </c>
    </row>
    <row r="2920" spans="1:38" s="15" customFormat="1" ht="16.5" customHeight="1" x14ac:dyDescent="0.2">
      <c r="A2920" s="15">
        <f>ROW(A2919)</f>
        <v>2919</v>
      </c>
      <c r="B2920" s="15">
        <f>IF(J2920=J2919,B2919+1,1)</f>
        <v>53</v>
      </c>
      <c r="C2920" s="15" t="s">
        <v>236</v>
      </c>
      <c r="D2920" s="25" t="s">
        <v>39</v>
      </c>
      <c r="E2920" s="27"/>
      <c r="F2920" s="27" t="s">
        <v>4531</v>
      </c>
      <c r="G2920" s="27" t="s">
        <v>41</v>
      </c>
      <c r="H2920" s="27">
        <v>9359</v>
      </c>
      <c r="I2920" s="27" t="s">
        <v>4532</v>
      </c>
      <c r="J2920" s="28">
        <v>46142</v>
      </c>
      <c r="K2920" s="26">
        <v>0.33333333333333331</v>
      </c>
      <c r="L2920" s="26" t="s">
        <v>4533</v>
      </c>
      <c r="M2920" s="27" t="s">
        <v>104</v>
      </c>
      <c r="N2920" s="25">
        <f>IFERROR(VLOOKUP(M2920,Data!$J$1:$K$58,2,0),"")</f>
        <v>56966749395</v>
      </c>
      <c r="O2920" s="27" t="s">
        <v>4534</v>
      </c>
      <c r="P2920" s="27"/>
      <c r="Q2920" s="27" t="s">
        <v>4535</v>
      </c>
      <c r="R2920" s="27"/>
      <c r="S2920" s="27"/>
      <c r="T2920" s="27"/>
      <c r="U2920" s="28"/>
      <c r="X2920" s="27"/>
      <c r="Y2920" s="27"/>
      <c r="Z2920" s="29"/>
      <c r="AA2920" s="29">
        <v>0.34375</v>
      </c>
      <c r="AB2920" s="29">
        <v>0.54166666666666663</v>
      </c>
      <c r="AC2920" s="30">
        <v>46142</v>
      </c>
      <c r="AD2920" s="15" t="str">
        <f>IF(Tabla2[[#This Row],[HORA ENTREGA]]="DIRECTO","On time", IF(AA2920&lt;&gt;"",IF(Tabla2[[#This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20" s="15" t="str">
        <f>MID(Tabla2[[#This Row],[TIPO]],1,3)</f>
        <v xml:space="preserve">40 </v>
      </c>
      <c r="AF29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SOCIEDAD COMERCIAL MARBEN PETS LTDA */ Cont: * TXGU7843411*/ HR Entrega: *08:00* /Dirección: *BODEGA PRINCIPAL LA FRAGUA</v>
      </c>
      <c r="AG2920" s="38" t="str">
        <f>IFERROR(HYPERLINK("https://wa.me/"&amp;Tabla2[[#This Row],[CONTACTO]]&amp;"?text="&amp;Tabla2[[#This Row],[Mensaje]],"Enviar mensaje"),"")</f>
        <v>Enviar mensaje</v>
      </c>
      <c r="AH2920" s="15" t="str">
        <f>CONCATENATE(A2920,F2920)</f>
        <v>2919TXGU7843411</v>
      </c>
      <c r="AI2920" s="15" t="str">
        <f>CONCATENATE("ENT-",A2920)</f>
        <v>ENT-2919</v>
      </c>
      <c r="AJ2920" s="15" t="str">
        <f>IF(Tabla2[[#This Row],[Op]]&lt;&gt;"","ENTREGA","")</f>
        <v>ENTREGA</v>
      </c>
      <c r="AK2920" s="40" t="str">
        <f>(Tabla2[[#This Row],[FECHA ENTREGA]]&amp;Tabla2[[#This Row],[HORA ENTREGA]])</f>
        <v>461420,333333333333333</v>
      </c>
      <c r="AL2920" s="34" t="str">
        <f>IFERROR(HYPERLINK("https://wa.me/"&amp;Tabla2[[#This Row],[CONTACTO]]&amp;"?text="&amp;Tabla2[[#This Row],[Mensaje]]),"")</f>
        <v>https://wa.me/56966749395?text=Hola!%0AServicio del día 30-04%0A *Cliente:* SOCIEDAD COMERCIAL MARBEN PETS LTDA */ Cont: * TXGU7843411*/ HR Entrega: *08:00* /Dirección: *BODEGA PRINCIPAL LA FRAGUA</v>
      </c>
    </row>
    <row r="2921" spans="1:38" s="15" customFormat="1" ht="16.5" customHeight="1" x14ac:dyDescent="0.2">
      <c r="A2921" s="15">
        <f>ROW(A2920)</f>
        <v>2920</v>
      </c>
      <c r="B2921" s="15">
        <f>IF(J2921=J2920,B2920+1,1)</f>
        <v>54</v>
      </c>
      <c r="C2921" s="15" t="s">
        <v>360</v>
      </c>
      <c r="D2921" s="25" t="s">
        <v>39</v>
      </c>
      <c r="E2921" s="27">
        <v>316678</v>
      </c>
      <c r="F2921" s="27" t="s">
        <v>4536</v>
      </c>
      <c r="G2921" s="27" t="s">
        <v>64</v>
      </c>
      <c r="H2921" s="27">
        <v>13200</v>
      </c>
      <c r="I2921" s="27" t="s">
        <v>42</v>
      </c>
      <c r="J2921" s="28">
        <v>46142</v>
      </c>
      <c r="K2921" s="26">
        <v>0.5625</v>
      </c>
      <c r="L2921" s="26"/>
      <c r="M2921" s="27" t="s">
        <v>176</v>
      </c>
      <c r="N2921" s="25">
        <f>IFERROR(VLOOKUP(M2921,Data!$J$1:$K$58,2,0),"")</f>
        <v>56968463649</v>
      </c>
      <c r="O2921" s="27" t="s">
        <v>3881</v>
      </c>
      <c r="P2921" s="27"/>
      <c r="Q2921" s="27" t="s">
        <v>362</v>
      </c>
      <c r="R2921" s="27" t="s">
        <v>280</v>
      </c>
      <c r="S2921" s="27"/>
      <c r="T2921" s="27"/>
      <c r="U2921" s="28"/>
      <c r="X2921" s="27"/>
      <c r="Y2921" s="27"/>
      <c r="Z2921" s="29"/>
      <c r="AA2921" s="29">
        <v>0.59375</v>
      </c>
      <c r="AB2921" s="29">
        <v>0.63541666666666663</v>
      </c>
      <c r="AC2921" s="30">
        <v>46142</v>
      </c>
      <c r="AD2921" s="15" t="str">
        <f>IF(Tabla2[[#This Row],[HORA ENTREGA]]="DIRECTO","On time", IF(AA2921&lt;&gt;"",IF(Tabla2[[#This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21" s="15" t="str">
        <f>MID(Tabla2[[#This Row],[TIPO]],1,3)</f>
        <v xml:space="preserve">20 </v>
      </c>
      <c r="AF29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SUMINISTROS TELEFONICOS Y COMPUTACIONALES ESTEC LT */ Cont: * GAOU2627032*/ HR Entrega: *13:30* /Dirección: *AVENIDA PEDRO DE VALDIVIA 5964, MACUL</v>
      </c>
      <c r="AG2921" s="38" t="str">
        <f>IFERROR(HYPERLINK("https://wa.me/"&amp;Tabla2[[#This Row],[CONTACTO]]&amp;"?text="&amp;Tabla2[[#This Row],[Mensaje]],"Enviar mensaje"),"")</f>
        <v>Enviar mensaje</v>
      </c>
      <c r="AH2921" s="15" t="str">
        <f>CONCATENATE(A2921,F2921)</f>
        <v>2920GAOU2627032</v>
      </c>
      <c r="AI2921" s="15" t="str">
        <f>CONCATENATE("ENT-",A2921)</f>
        <v>ENT-2920</v>
      </c>
      <c r="AJ2921" s="15" t="str">
        <f>IF(Tabla2[[#This Row],[Op]]&lt;&gt;"","ENTREGA","")</f>
        <v>ENTREGA</v>
      </c>
      <c r="AK2921" s="40" t="str">
        <f>(Tabla2[[#This Row],[FECHA ENTREGA]]&amp;Tabla2[[#This Row],[HORA ENTREGA]])</f>
        <v>461420,5625</v>
      </c>
      <c r="AL2921" s="34" t="str">
        <f>IFERROR(HYPERLINK("https://wa.me/"&amp;Tabla2[[#This Row],[CONTACTO]]&amp;"?text="&amp;Tabla2[[#This Row],[Mensaje]]),"")</f>
        <v>https://wa.me/56968463649?text=Hola!%0AServicio del día 30-04%0A *Cliente:* SUMINISTROS TELEFONICOS Y COMPUTACIONALES ESTEC LT */ Cont: * GAOU2627032*/ HR Entrega: *13:30* /Dirección: *AVENIDA PEDRO DE VALDIVIA 5964, MACUL</v>
      </c>
    </row>
    <row r="2922" spans="1:38" s="15" customFormat="1" ht="16.5" customHeight="1" x14ac:dyDescent="0.2">
      <c r="A2922" s="15">
        <f>ROW(A2921)</f>
        <v>2921</v>
      </c>
      <c r="B2922" s="15">
        <f>IF(J2922=J2921,B2921+1,1)</f>
        <v>55</v>
      </c>
      <c r="C2922" s="15" t="s">
        <v>239</v>
      </c>
      <c r="D2922" s="25" t="s">
        <v>39</v>
      </c>
      <c r="E2922" s="27">
        <v>304576</v>
      </c>
      <c r="F2922" s="27" t="s">
        <v>4537</v>
      </c>
      <c r="G2922" s="27" t="s">
        <v>41</v>
      </c>
      <c r="H2922" s="27">
        <v>18900</v>
      </c>
      <c r="I2922" s="27" t="s">
        <v>4538</v>
      </c>
      <c r="J2922" s="28">
        <v>46142</v>
      </c>
      <c r="K2922" s="26">
        <v>0.33333333333333331</v>
      </c>
      <c r="L2922" s="26"/>
      <c r="M2922" s="27" t="s">
        <v>211</v>
      </c>
      <c r="N2922" s="25">
        <f>IFERROR(VLOOKUP(M2922,Data!$J$1:$K$58,2,0),"")</f>
        <v>56961282379</v>
      </c>
      <c r="O2922" s="27" t="s">
        <v>434</v>
      </c>
      <c r="P2922" s="27"/>
      <c r="Q2922" s="27" t="s">
        <v>1036</v>
      </c>
      <c r="R2922" s="27"/>
      <c r="S2922" s="27"/>
      <c r="T2922" s="27"/>
      <c r="U2922" s="28"/>
      <c r="X2922" s="27"/>
      <c r="Y2922" s="27"/>
      <c r="Z2922" s="29"/>
      <c r="AA2922" s="29">
        <v>0.33541666666666664</v>
      </c>
      <c r="AB2922" s="29">
        <v>0.42708333333333331</v>
      </c>
      <c r="AC2922" s="30">
        <v>46142</v>
      </c>
      <c r="AD2922" s="15" t="str">
        <f>IF(Tabla2[[#This Row],[HORA ENTREGA]]="DIRECTO","On time", IF(AA2922&lt;&gt;"",IF(Tabla2[[#This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22" s="15" t="str">
        <f>MID(Tabla2[[#This Row],[TIPO]],1,3)</f>
        <v xml:space="preserve">40 </v>
      </c>
      <c r="AF29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SUPERMERCADO DEL NEUMATICO LTDA */ Cont: * KOCU4628265*/ HR Entrega: *08:00* /Dirección: *AV. GENERAL VELASQUEZ 10901, SAN BERNARDO</v>
      </c>
      <c r="AG2922" s="38" t="str">
        <f>IFERROR(HYPERLINK("https://wa.me/"&amp;Tabla2[[#This Row],[CONTACTO]]&amp;"?text="&amp;Tabla2[[#This Row],[Mensaje]],"Enviar mensaje"),"")</f>
        <v>Enviar mensaje</v>
      </c>
      <c r="AH2922" s="15" t="str">
        <f>CONCATENATE(A2922,F2922)</f>
        <v>2921KOCU4628265</v>
      </c>
      <c r="AI2922" s="15" t="str">
        <f>CONCATENATE("ENT-",A2922)</f>
        <v>ENT-2921</v>
      </c>
      <c r="AJ2922" s="15" t="str">
        <f>IF(Tabla2[[#This Row],[Op]]&lt;&gt;"","ENTREGA","")</f>
        <v>ENTREGA</v>
      </c>
      <c r="AK2922" s="40" t="str">
        <f>(Tabla2[[#This Row],[FECHA ENTREGA]]&amp;Tabla2[[#This Row],[HORA ENTREGA]])</f>
        <v>461420,333333333333333</v>
      </c>
      <c r="AL2922" s="34" t="str">
        <f>IFERROR(HYPERLINK("https://wa.me/"&amp;Tabla2[[#This Row],[CONTACTO]]&amp;"?text="&amp;Tabla2[[#This Row],[Mensaje]]),"")</f>
        <v>https://wa.me/56961282379?text=Hola!%0AServicio del día 30-04%0A *Cliente:* SUPERMERCADO DEL NEUMATICO LTDA */ Cont: * KOCU4628265*/ HR Entrega: *08:00* /Dirección: *AV. GENERAL VELASQUEZ 10901, SAN BERNARDO</v>
      </c>
    </row>
    <row r="2923" spans="1:38" s="15" customFormat="1" ht="16.5" customHeight="1" x14ac:dyDescent="0.2">
      <c r="A2923" s="15">
        <f>ROW(A2922)</f>
        <v>2922</v>
      </c>
      <c r="B2923" s="15">
        <f>IF(J2923=J2922,B2922+1,1)</f>
        <v>56</v>
      </c>
      <c r="C2923" s="15" t="s">
        <v>239</v>
      </c>
      <c r="D2923" s="25" t="s">
        <v>39</v>
      </c>
      <c r="E2923" s="27">
        <v>304576</v>
      </c>
      <c r="F2923" s="27" t="s">
        <v>4539</v>
      </c>
      <c r="G2923" s="27" t="s">
        <v>41</v>
      </c>
      <c r="H2923" s="27">
        <v>18900</v>
      </c>
      <c r="I2923" s="27" t="s">
        <v>4540</v>
      </c>
      <c r="J2923" s="28">
        <v>46142</v>
      </c>
      <c r="K2923" s="26">
        <v>0.4375</v>
      </c>
      <c r="L2923" s="26"/>
      <c r="M2923" s="27" t="s">
        <v>104</v>
      </c>
      <c r="N2923" s="25">
        <f>IFERROR(VLOOKUP(M2923,Data!$J$1:$K$58,2,0),"")</f>
        <v>56966749395</v>
      </c>
      <c r="O2923" s="27" t="s">
        <v>4534</v>
      </c>
      <c r="P2923" s="27"/>
      <c r="Q2923" s="27" t="s">
        <v>1036</v>
      </c>
      <c r="R2923" s="27" t="s">
        <v>100</v>
      </c>
      <c r="S2923" s="27"/>
      <c r="T2923" s="27"/>
      <c r="U2923" s="28"/>
      <c r="X2923" s="27"/>
      <c r="Y2923" s="27"/>
      <c r="Z2923" s="29"/>
      <c r="AA2923" s="29">
        <v>0.41041666666666665</v>
      </c>
      <c r="AB2923" s="29">
        <v>0.53472222222222221</v>
      </c>
      <c r="AC2923" s="30">
        <v>46142</v>
      </c>
      <c r="AD2923" s="15" t="str">
        <f>IF(Tabla2[[#This Row],[HORA ENTREGA]]="DIRECTO","On time", IF(AA2923&lt;&gt;"",IF(Tabla2[[#This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23" s="15" t="str">
        <f>MID(Tabla2[[#This Row],[TIPO]],1,3)</f>
        <v xml:space="preserve">40 </v>
      </c>
      <c r="AF29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SUPERMERCADO DEL NEUMATICO LTDA */ Cont: * HMMU6832986*/ HR Entrega: *10:30* /Dirección: *AV. GENERAL VELASQUEZ 10901, SAN BERNARDO</v>
      </c>
      <c r="AG2923" s="38" t="str">
        <f>IFERROR(HYPERLINK("https://wa.me/"&amp;Tabla2[[#This Row],[CONTACTO]]&amp;"?text="&amp;Tabla2[[#This Row],[Mensaje]],"Enviar mensaje"),"")</f>
        <v>Enviar mensaje</v>
      </c>
      <c r="AH2923" s="15" t="str">
        <f>CONCATENATE(A2923,F2923)</f>
        <v>2922HMMU6832986</v>
      </c>
      <c r="AI2923" s="15" t="str">
        <f>CONCATENATE("ENT-",A2923)</f>
        <v>ENT-2922</v>
      </c>
      <c r="AJ2923" s="15" t="str">
        <f>IF(Tabla2[[#This Row],[Op]]&lt;&gt;"","ENTREGA","")</f>
        <v>ENTREGA</v>
      </c>
      <c r="AK2923" s="40" t="str">
        <f>(Tabla2[[#This Row],[FECHA ENTREGA]]&amp;Tabla2[[#This Row],[HORA ENTREGA]])</f>
        <v>461420,4375</v>
      </c>
      <c r="AL2923" s="34" t="str">
        <f>IFERROR(HYPERLINK("https://wa.me/"&amp;Tabla2[[#This Row],[CONTACTO]]&amp;"?text="&amp;Tabla2[[#This Row],[Mensaje]]),"")</f>
        <v>https://wa.me/56966749395?text=Hola!%0AServicio del día 30-04%0A *Cliente:* SUPERMERCADO DEL NEUMATICO LTDA */ Cont: * HMMU6832986*/ HR Entrega: *10:30* /Dirección: *AV. GENERAL VELASQUEZ 10901, SAN BERNARDO</v>
      </c>
    </row>
    <row r="2924" spans="1:38" s="15" customFormat="1" ht="16.5" customHeight="1" x14ac:dyDescent="0.2">
      <c r="A2924" s="15">
        <f>ROW(A2923)</f>
        <v>2923</v>
      </c>
      <c r="B2924" s="15">
        <f>IF(J2924=J2923,B2923+1,1)</f>
        <v>57</v>
      </c>
      <c r="C2924" s="15" t="s">
        <v>2344</v>
      </c>
      <c r="D2924" s="25" t="s">
        <v>39</v>
      </c>
      <c r="E2924" s="27">
        <v>1200852</v>
      </c>
      <c r="F2924" s="27" t="s">
        <v>4541</v>
      </c>
      <c r="G2924" s="27" t="s">
        <v>64</v>
      </c>
      <c r="H2924" s="27">
        <v>3293</v>
      </c>
      <c r="I2924" s="27"/>
      <c r="J2924" s="28">
        <v>46142</v>
      </c>
      <c r="K2924" s="26">
        <v>0.375</v>
      </c>
      <c r="L2924" s="26"/>
      <c r="M2924" s="27" t="s">
        <v>66</v>
      </c>
      <c r="N2924" s="25">
        <f>IFERROR(VLOOKUP(M2924,Data!$J$1:$K$58,2,0),"")</f>
        <v>56993389870</v>
      </c>
      <c r="O2924" s="27" t="s">
        <v>67</v>
      </c>
      <c r="P2924" s="27"/>
      <c r="Q2924" s="27" t="s">
        <v>4045</v>
      </c>
      <c r="R2924" s="27"/>
      <c r="S2924" s="27"/>
      <c r="T2924" s="27"/>
      <c r="U2924" s="28"/>
      <c r="X2924" s="27"/>
      <c r="Y2924" s="27"/>
      <c r="Z2924" s="29"/>
      <c r="AA2924" s="29">
        <v>0.32291666666666669</v>
      </c>
      <c r="AB2924" s="29">
        <v>0.40972222222222221</v>
      </c>
      <c r="AC2924" s="30">
        <v>46142</v>
      </c>
      <c r="AD2924" s="15" t="str">
        <f>IF(Tabla2[[#This Row],[HORA ENTREGA]]="DIRECTO","On time", IF(AA2924&lt;&gt;"",IF(Tabla2[[#This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24" s="15" t="str">
        <f>MID(Tabla2[[#This Row],[TIPO]],1,3)</f>
        <v xml:space="preserve">20 </v>
      </c>
      <c r="AF29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THE ANDES BRANDS */ Cont: * WSCU6926295*/ HR Entrega: *09:00* /Dirección: *BODENOR FLEXCENTER - BOULEVARD PONIENTE, MODULOS 21 Y 22 ENEA, PUDAHUEL</v>
      </c>
      <c r="AG2924" s="38" t="str">
        <f>IFERROR(HYPERLINK("https://wa.me/"&amp;Tabla2[[#This Row],[CONTACTO]]&amp;"?text="&amp;Tabla2[[#This Row],[Mensaje]],"Enviar mensaje"),"")</f>
        <v>Enviar mensaje</v>
      </c>
      <c r="AH2924" s="15" t="str">
        <f>CONCATENATE(A2924,F2924)</f>
        <v>2923WSCU6926295</v>
      </c>
      <c r="AI2924" s="15" t="str">
        <f>CONCATENATE("ENT-",A2924)</f>
        <v>ENT-2923</v>
      </c>
      <c r="AJ2924" s="15" t="str">
        <f>IF(Tabla2[[#This Row],[Op]]&lt;&gt;"","ENTREGA","")</f>
        <v>ENTREGA</v>
      </c>
      <c r="AK2924" s="40" t="str">
        <f>(Tabla2[[#This Row],[FECHA ENTREGA]]&amp;Tabla2[[#This Row],[HORA ENTREGA]])</f>
        <v>461420,375</v>
      </c>
      <c r="AL2924" s="34" t="str">
        <f>IFERROR(HYPERLINK("https://wa.me/"&amp;Tabla2[[#This Row],[CONTACTO]]&amp;"?text="&amp;Tabla2[[#This Row],[Mensaje]]),"")</f>
        <v>https://wa.me/56993389870?text=Hola!%0AServicio del día 30-04%0A *Cliente:* THE ANDES BRANDS */ Cont: * WSCU6926295*/ HR Entrega: *09:00* /Dirección: *BODENOR FLEXCENTER - BOULEVARD PONIENTE, MODULOS 21 Y 22 ENEA, PUDAHUEL</v>
      </c>
    </row>
    <row r="2925" spans="1:38" s="15" customFormat="1" ht="16.5" customHeight="1" x14ac:dyDescent="0.2">
      <c r="A2925" s="15">
        <f>ROW(A2924)</f>
        <v>2924</v>
      </c>
      <c r="B2925" s="15">
        <f>IF(J2925=J2924,B2924+1,1)</f>
        <v>58</v>
      </c>
      <c r="C2925" s="15" t="s">
        <v>1322</v>
      </c>
      <c r="D2925" s="25" t="s">
        <v>39</v>
      </c>
      <c r="E2925" s="27">
        <v>302456</v>
      </c>
      <c r="F2925" s="27" t="s">
        <v>4542</v>
      </c>
      <c r="G2925" s="27" t="s">
        <v>41</v>
      </c>
      <c r="H2925" s="27">
        <v>10254</v>
      </c>
      <c r="I2925" s="27" t="s">
        <v>4543</v>
      </c>
      <c r="J2925" s="28">
        <v>46142</v>
      </c>
      <c r="K2925" s="26">
        <v>0.58333333333333337</v>
      </c>
      <c r="L2925" s="26"/>
      <c r="M2925" s="27" t="s">
        <v>151</v>
      </c>
      <c r="N2925" s="25">
        <f>IFERROR(VLOOKUP(M2925,Data!$J$1:$K$58,2,0),"")</f>
        <v>56973887427</v>
      </c>
      <c r="O2925" s="27" t="s">
        <v>152</v>
      </c>
      <c r="P2925" s="27"/>
      <c r="Q2925" s="27" t="s">
        <v>4184</v>
      </c>
      <c r="R2925" s="27"/>
      <c r="S2925" s="27"/>
      <c r="T2925" s="27"/>
      <c r="U2925" s="28"/>
      <c r="X2925" s="27" t="s">
        <v>171</v>
      </c>
      <c r="Y2925" s="27"/>
      <c r="Z2925" s="29"/>
      <c r="AA2925" s="29"/>
      <c r="AB2925" s="29"/>
      <c r="AC2925" s="30"/>
      <c r="AD2925" s="15" t="str">
        <f>IF(Tabla2[[#This Row],[HORA ENTREGA]]="DIRECTO","On time", IF(AA2925&lt;&gt;"",IF(Tabla2[[#This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25" s="15" t="str">
        <f>MID(Tabla2[[#This Row],[TIPO]],1,3)</f>
        <v xml:space="preserve">40 </v>
      </c>
      <c r="AF29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ZOOMLION SPA */ Cont: * SEKU5990527*/ HR Entrega: *14:00* /Dirección: *MAIPU DOÑA BLANCA</v>
      </c>
      <c r="AG2925" s="38" t="str">
        <f>IFERROR(HYPERLINK("https://wa.me/"&amp;Tabla2[[#This Row],[CONTACTO]]&amp;"?text="&amp;Tabla2[[#This Row],[Mensaje]],"Enviar mensaje"),"")</f>
        <v>Enviar mensaje</v>
      </c>
      <c r="AH2925" s="15" t="str">
        <f>CONCATENATE(A2925,F2925)</f>
        <v>2924SEKU5990527</v>
      </c>
      <c r="AI2925" s="15" t="str">
        <f>CONCATENATE("ENT-",A2925)</f>
        <v>ENT-2924</v>
      </c>
      <c r="AJ2925" s="15" t="str">
        <f>IF(Tabla2[[#This Row],[Op]]&lt;&gt;"","ENTREGA","")</f>
        <v>ENTREGA</v>
      </c>
      <c r="AK2925" s="40" t="str">
        <f>(Tabla2[[#This Row],[FECHA ENTREGA]]&amp;Tabla2[[#This Row],[HORA ENTREGA]])</f>
        <v>461420,583333333333333</v>
      </c>
      <c r="AL2925" s="34" t="str">
        <f>IFERROR(HYPERLINK("https://wa.me/"&amp;Tabla2[[#This Row],[CONTACTO]]&amp;"?text="&amp;Tabla2[[#This Row],[Mensaje]]),"")</f>
        <v>https://wa.me/56973887427?text=Hola!%0AServicio del día 30-04%0A *Cliente:* ZOOMLION SPA */ Cont: * SEKU5990527*/ HR Entrega: *14:00* /Dirección: *MAIPU DOÑA BLANCA</v>
      </c>
    </row>
    <row r="2926" spans="1:38" s="15" customFormat="1" ht="16.5" customHeight="1" x14ac:dyDescent="0.2">
      <c r="A2926" s="15">
        <f>ROW(A2925)</f>
        <v>2925</v>
      </c>
      <c r="B2926" s="15">
        <f>IF(J2926=J2925,B2925+1,1)</f>
        <v>59</v>
      </c>
      <c r="C2926" s="15" t="s">
        <v>1322</v>
      </c>
      <c r="D2926" s="25" t="s">
        <v>39</v>
      </c>
      <c r="E2926" s="27">
        <v>302456</v>
      </c>
      <c r="F2926" s="27" t="s">
        <v>4544</v>
      </c>
      <c r="G2926" s="27" t="s">
        <v>41</v>
      </c>
      <c r="H2926" s="27">
        <v>10254</v>
      </c>
      <c r="I2926" s="27" t="s">
        <v>4545</v>
      </c>
      <c r="J2926" s="28">
        <v>46142</v>
      </c>
      <c r="K2926" s="26">
        <v>0.58333333333333337</v>
      </c>
      <c r="L2926" s="26"/>
      <c r="M2926" s="27" t="s">
        <v>241</v>
      </c>
      <c r="N2926" s="25">
        <f>IFERROR(VLOOKUP(M2926,Data!$J$1:$K$58,2,0),"")</f>
        <v>56984880436</v>
      </c>
      <c r="O2926" s="27" t="s">
        <v>242</v>
      </c>
      <c r="P2926" s="27"/>
      <c r="Q2926" s="27" t="s">
        <v>4184</v>
      </c>
      <c r="R2926" s="27"/>
      <c r="S2926" s="27"/>
      <c r="T2926" s="27"/>
      <c r="U2926" s="28"/>
      <c r="X2926" s="27" t="s">
        <v>171</v>
      </c>
      <c r="Y2926" s="27"/>
      <c r="Z2926" s="29"/>
      <c r="AA2926" s="29"/>
      <c r="AB2926" s="29"/>
      <c r="AC2926" s="30"/>
      <c r="AD2926" s="15" t="str">
        <f>IF(Tabla2[[#This Row],[HORA ENTREGA]]="DIRECTO","On time", IF(AA2926&lt;&gt;"",IF(Tabla2[[#This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26" s="15" t="str">
        <f>MID(Tabla2[[#This Row],[TIPO]],1,3)</f>
        <v xml:space="preserve">40 </v>
      </c>
      <c r="AF29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ZOOMLION SPA */ Cont: * CMAU3450032*/ HR Entrega: *14:00* /Dirección: *MAIPU DOÑA BLANCA</v>
      </c>
      <c r="AG2926" s="38" t="str">
        <f>IFERROR(HYPERLINK("https://wa.me/"&amp;Tabla2[[#This Row],[CONTACTO]]&amp;"?text="&amp;Tabla2[[#This Row],[Mensaje]],"Enviar mensaje"),"")</f>
        <v>Enviar mensaje</v>
      </c>
      <c r="AH2926" s="15" t="str">
        <f>CONCATENATE(A2926,F2926)</f>
        <v>2925CMAU3450032</v>
      </c>
      <c r="AI2926" s="15" t="str">
        <f>CONCATENATE("ENT-",A2926)</f>
        <v>ENT-2925</v>
      </c>
      <c r="AJ2926" s="15" t="str">
        <f>IF(Tabla2[[#This Row],[Op]]&lt;&gt;"","ENTREGA","")</f>
        <v>ENTREGA</v>
      </c>
      <c r="AK2926" s="40" t="str">
        <f>(Tabla2[[#This Row],[FECHA ENTREGA]]&amp;Tabla2[[#This Row],[HORA ENTREGA]])</f>
        <v>461420,583333333333333</v>
      </c>
      <c r="AL2926" s="34" t="str">
        <f>IFERROR(HYPERLINK("https://wa.me/"&amp;Tabla2[[#This Row],[CONTACTO]]&amp;"?text="&amp;Tabla2[[#This Row],[Mensaje]]),"")</f>
        <v>https://wa.me/56984880436?text=Hola!%0AServicio del día 30-04%0A *Cliente:* ZOOMLION SPA */ Cont: * CMAU3450032*/ HR Entrega: *14:00* /Dirección: *MAIPU DOÑA BLANCA</v>
      </c>
    </row>
    <row r="2927" spans="1:38" s="15" customFormat="1" ht="16.5" customHeight="1" x14ac:dyDescent="0.2">
      <c r="A2927" s="15">
        <f>ROW(A2926)</f>
        <v>2926</v>
      </c>
      <c r="B2927" s="15">
        <f>IF(J2927=J2926,B2926+1,1)</f>
        <v>60</v>
      </c>
      <c r="C2927" s="15" t="s">
        <v>1322</v>
      </c>
      <c r="D2927" s="25" t="s">
        <v>39</v>
      </c>
      <c r="E2927" s="27">
        <v>302456</v>
      </c>
      <c r="F2927" s="27" t="s">
        <v>4546</v>
      </c>
      <c r="G2927" s="27" t="s">
        <v>41</v>
      </c>
      <c r="H2927" s="27">
        <v>10254</v>
      </c>
      <c r="I2927" s="27" t="s">
        <v>4547</v>
      </c>
      <c r="J2927" s="28">
        <v>46142</v>
      </c>
      <c r="K2927" s="26">
        <v>0.58333333333333337</v>
      </c>
      <c r="L2927" s="26"/>
      <c r="M2927" s="27" t="s">
        <v>199</v>
      </c>
      <c r="N2927" s="25">
        <f>IFERROR(VLOOKUP(M2927,Data!$J$1:$K$58,2,0),"")</f>
        <v>56975315726</v>
      </c>
      <c r="O2927" s="27" t="s">
        <v>4548</v>
      </c>
      <c r="P2927" s="27"/>
      <c r="Q2927" s="27" t="s">
        <v>4184</v>
      </c>
      <c r="R2927" s="27"/>
      <c r="S2927" s="27"/>
      <c r="T2927" s="27"/>
      <c r="U2927" s="28"/>
      <c r="X2927" s="27" t="s">
        <v>171</v>
      </c>
      <c r="Y2927" s="27"/>
      <c r="Z2927" s="29"/>
      <c r="AA2927" s="29"/>
      <c r="AB2927" s="29"/>
      <c r="AC2927" s="30"/>
      <c r="AD2927" s="15" t="str">
        <f>IF(Tabla2[[#This Row],[HORA ENTREGA]]="DIRECTO","On time", IF(AA2927&lt;&gt;"",IF(Tabla2[[#This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27" s="15" t="str">
        <f>MID(Tabla2[[#This Row],[TIPO]],1,3)</f>
        <v xml:space="preserve">40 </v>
      </c>
      <c r="AF29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30-04%0A *Cliente:* ZOOMLION SPA */ Cont: * TCNU5164701*/ HR Entrega: *14:00* /Dirección: *MAIPU DOÑA BLANCA</v>
      </c>
      <c r="AG2927" s="38" t="str">
        <f>IFERROR(HYPERLINK("https://wa.me/"&amp;Tabla2[[#This Row],[CONTACTO]]&amp;"?text="&amp;Tabla2[[#This Row],[Mensaje]],"Enviar mensaje"),"")</f>
        <v>Enviar mensaje</v>
      </c>
      <c r="AH2927" s="15" t="str">
        <f>CONCATENATE(A2927,F2927)</f>
        <v>2926TCNU5164701</v>
      </c>
      <c r="AI2927" s="15" t="str">
        <f>CONCATENATE("ENT-",A2927)</f>
        <v>ENT-2926</v>
      </c>
      <c r="AJ2927" s="15" t="str">
        <f>IF(Tabla2[[#This Row],[Op]]&lt;&gt;"","ENTREGA","")</f>
        <v>ENTREGA</v>
      </c>
      <c r="AK2927" s="40" t="str">
        <f>(Tabla2[[#This Row],[FECHA ENTREGA]]&amp;Tabla2[[#This Row],[HORA ENTREGA]])</f>
        <v>461420,583333333333333</v>
      </c>
      <c r="AL2927" s="34" t="str">
        <f>IFERROR(HYPERLINK("https://wa.me/"&amp;Tabla2[[#This Row],[CONTACTO]]&amp;"?text="&amp;Tabla2[[#This Row],[Mensaje]]),"")</f>
        <v>https://wa.me/56975315726?text=Hola!%0AServicio del día 30-04%0A *Cliente:* ZOOMLION SPA */ Cont: * TCNU5164701*/ HR Entrega: *14:00* /Dirección: *MAIPU DOÑA BLANCA</v>
      </c>
    </row>
    <row r="2928" spans="1:38" s="15" customFormat="1" ht="16.5" customHeight="1" x14ac:dyDescent="0.2">
      <c r="A2928" s="15">
        <f>ROW(A2927)</f>
        <v>2927</v>
      </c>
      <c r="B2928" s="15">
        <f>IF(J2928=J2927,B2927+1,1)</f>
        <v>1</v>
      </c>
      <c r="C2928" s="15" t="s">
        <v>517</v>
      </c>
      <c r="D2928" s="25" t="s">
        <v>122</v>
      </c>
      <c r="E2928" s="27"/>
      <c r="F2928" s="27" t="s">
        <v>4549</v>
      </c>
      <c r="G2928" s="27" t="s">
        <v>41</v>
      </c>
      <c r="H2928" s="27"/>
      <c r="I2928" s="27" t="s">
        <v>42</v>
      </c>
      <c r="J2928" s="28">
        <v>46144</v>
      </c>
      <c r="K2928" s="26">
        <v>0.41666666666666669</v>
      </c>
      <c r="L2928" s="26"/>
      <c r="M2928" s="27" t="s">
        <v>319</v>
      </c>
      <c r="N2928" s="25">
        <f>IFERROR(VLOOKUP(M2928,Data!$J$1:$K$58,2,0),"")</f>
        <v>56948501048</v>
      </c>
      <c r="O2928" s="27" t="s">
        <v>320</v>
      </c>
      <c r="P2928" s="27"/>
      <c r="Q2928" s="27" t="s">
        <v>4550</v>
      </c>
      <c r="R2928" s="27"/>
      <c r="S2928" s="27"/>
      <c r="T2928" s="27"/>
      <c r="U2928" s="28"/>
      <c r="X2928" s="27" t="s">
        <v>4551</v>
      </c>
      <c r="Y2928" s="27"/>
      <c r="Z2928" s="29"/>
      <c r="AA2928" s="29"/>
      <c r="AB2928" s="29"/>
      <c r="AC2928" s="30"/>
      <c r="AD2928" s="15" t="str">
        <f>IF(Tabla2[[#This Row],[HORA ENTREGA]]="DIRECTO","On time", IF(AA2928&lt;&gt;"",IF(Tabla2[[#This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28" s="15" t="str">
        <f>MID(Tabla2[[#This Row],[TIPO]],1,3)</f>
        <v xml:space="preserve">40 </v>
      </c>
      <c r="AF29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ARESTI CHILE WINE S.A. */ Cont: * TRHU6036186*/ HR Entrega: *10:00* /Dirección: *SE EMBARCA POR DPW</v>
      </c>
      <c r="AG2928" s="38" t="str">
        <f>IFERROR(HYPERLINK("https://wa.me/"&amp;Tabla2[[#This Row],[CONTACTO]]&amp;"?text="&amp;Tabla2[[#This Row],[Mensaje]],"Enviar mensaje"),"")</f>
        <v>Enviar mensaje</v>
      </c>
      <c r="AH2928" s="15" t="str">
        <f>CONCATENATE(A2928,F2928)</f>
        <v>2927TRHU6036186</v>
      </c>
      <c r="AI2928" s="15" t="str">
        <f>CONCATENATE("ENT-",A2928)</f>
        <v>ENT-2927</v>
      </c>
      <c r="AJ2928" s="15" t="str">
        <f>IF(Tabla2[[#This Row],[Op]]&lt;&gt;"","ENTREGA","")</f>
        <v>ENTREGA</v>
      </c>
      <c r="AK2928" s="40" t="str">
        <f>(Tabla2[[#This Row],[FECHA ENTREGA]]&amp;Tabla2[[#This Row],[HORA ENTREGA]])</f>
        <v>461440,416666666666667</v>
      </c>
      <c r="AL2928" s="34" t="str">
        <f>IFERROR(HYPERLINK("https://wa.me/"&amp;Tabla2[[#This Row],[CONTACTO]]&amp;"?text="&amp;Tabla2[[#This Row],[Mensaje]]),"")</f>
        <v>https://wa.me/56948501048?text=Hola!%0AServicio del día 02-05%0A *Cliente:* ARESTI CHILE WINE S.A. */ Cont: * TRHU6036186*/ HR Entrega: *10:00* /Dirección: *SE EMBARCA POR DPW</v>
      </c>
    </row>
    <row r="2929" spans="1:38" s="15" customFormat="1" ht="16.5" customHeight="1" x14ac:dyDescent="0.2">
      <c r="A2929" s="15">
        <f>ROW(A2928)</f>
        <v>2928</v>
      </c>
      <c r="B2929" s="15">
        <f>IF(J2929=J2928,B2928+1,1)</f>
        <v>2</v>
      </c>
      <c r="C2929" s="15" t="s">
        <v>517</v>
      </c>
      <c r="D2929" s="25" t="s">
        <v>122</v>
      </c>
      <c r="E2929" s="27"/>
      <c r="F2929" s="27" t="s">
        <v>4552</v>
      </c>
      <c r="G2929" s="27" t="s">
        <v>41</v>
      </c>
      <c r="H2929" s="27"/>
      <c r="I2929" s="27" t="s">
        <v>42</v>
      </c>
      <c r="J2929" s="28">
        <v>46144</v>
      </c>
      <c r="K2929" s="26">
        <v>0.41666666666666669</v>
      </c>
      <c r="L2929" s="26"/>
      <c r="M2929" s="27" t="s">
        <v>341</v>
      </c>
      <c r="N2929" s="25">
        <f>IFERROR(VLOOKUP(M2929,Data!$J$1:$K$58,2,0),"")</f>
        <v>56950923536</v>
      </c>
      <c r="O2929" s="27" t="s">
        <v>105</v>
      </c>
      <c r="P2929" s="27"/>
      <c r="Q2929" s="27" t="s">
        <v>4550</v>
      </c>
      <c r="R2929" s="27"/>
      <c r="S2929" s="27"/>
      <c r="T2929" s="27"/>
      <c r="U2929" s="28"/>
      <c r="X2929" s="27" t="s">
        <v>4551</v>
      </c>
      <c r="Y2929" s="27"/>
      <c r="Z2929" s="29"/>
      <c r="AA2929" s="29"/>
      <c r="AB2929" s="29"/>
      <c r="AC2929" s="30"/>
      <c r="AD2929" s="15" t="str">
        <f>IF(Tabla2[[#This Row],[HORA ENTREGA]]="DIRECTO","On time", IF(AA2929&lt;&gt;"",IF(Tabla2[[#This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29" s="15" t="str">
        <f>MID(Tabla2[[#This Row],[TIPO]],1,3)</f>
        <v xml:space="preserve">40 </v>
      </c>
      <c r="AF29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ARESTI CHILE WINE S.A. */ Cont: * CSGU6508047*/ HR Entrega: *10:00* /Dirección: *SE EMBARCA POR DPW</v>
      </c>
      <c r="AG2929" s="38" t="str">
        <f>IFERROR(HYPERLINK("https://wa.me/"&amp;Tabla2[[#This Row],[CONTACTO]]&amp;"?text="&amp;Tabla2[[#This Row],[Mensaje]],"Enviar mensaje"),"")</f>
        <v>Enviar mensaje</v>
      </c>
      <c r="AH2929" s="15" t="str">
        <f>CONCATENATE(A2929,F2929)</f>
        <v>2928CSGU6508047</v>
      </c>
      <c r="AI2929" s="15" t="str">
        <f>CONCATENATE("ENT-",A2929)</f>
        <v>ENT-2928</v>
      </c>
      <c r="AJ2929" s="15" t="str">
        <f>IF(Tabla2[[#This Row],[Op]]&lt;&gt;"","ENTREGA","")</f>
        <v>ENTREGA</v>
      </c>
      <c r="AK2929" s="40" t="str">
        <f>(Tabla2[[#This Row],[FECHA ENTREGA]]&amp;Tabla2[[#This Row],[HORA ENTREGA]])</f>
        <v>461440,416666666666667</v>
      </c>
      <c r="AL2929" s="34" t="str">
        <f>IFERROR(HYPERLINK("https://wa.me/"&amp;Tabla2[[#This Row],[CONTACTO]]&amp;"?text="&amp;Tabla2[[#This Row],[Mensaje]]),"")</f>
        <v>https://wa.me/56950923536?text=Hola!%0AServicio del día 02-05%0A *Cliente:* ARESTI CHILE WINE S.A. */ Cont: * CSGU6508047*/ HR Entrega: *10:00* /Dirección: *SE EMBARCA POR DPW</v>
      </c>
    </row>
    <row r="2930" spans="1:38" s="15" customFormat="1" ht="16.5" customHeight="1" x14ac:dyDescent="0.2">
      <c r="A2930" s="15">
        <f>ROW(A2929)</f>
        <v>2929</v>
      </c>
      <c r="B2930" s="15">
        <f>IF(J2930=J2929,B2929+1,1)</f>
        <v>3</v>
      </c>
      <c r="C2930" s="15" t="s">
        <v>517</v>
      </c>
      <c r="D2930" s="25" t="s">
        <v>122</v>
      </c>
      <c r="E2930" s="27"/>
      <c r="F2930" s="27" t="s">
        <v>4553</v>
      </c>
      <c r="G2930" s="27" t="s">
        <v>41</v>
      </c>
      <c r="H2930" s="27"/>
      <c r="I2930" s="27" t="s">
        <v>42</v>
      </c>
      <c r="J2930" s="28">
        <v>46144</v>
      </c>
      <c r="K2930" s="26">
        <v>0.41666666666666669</v>
      </c>
      <c r="L2930" s="26"/>
      <c r="M2930" s="27" t="s">
        <v>60</v>
      </c>
      <c r="N2930" s="25">
        <f>IFERROR(VLOOKUP(M2930,Data!$J$1:$K$58,2,0),"")</f>
        <v>56957438415</v>
      </c>
      <c r="O2930" s="27" t="s">
        <v>285</v>
      </c>
      <c r="P2930" s="27"/>
      <c r="Q2930" s="27" t="s">
        <v>4550</v>
      </c>
      <c r="R2930" s="27"/>
      <c r="S2930" s="27"/>
      <c r="T2930" s="27"/>
      <c r="U2930" s="28"/>
      <c r="X2930" s="27" t="s">
        <v>4551</v>
      </c>
      <c r="Y2930" s="27"/>
      <c r="Z2930" s="29"/>
      <c r="AA2930" s="29"/>
      <c r="AB2930" s="29"/>
      <c r="AC2930" s="30"/>
      <c r="AD2930" s="15" t="str">
        <f>IF(Tabla2[[#This Row],[HORA ENTREGA]]="DIRECTO","On time", IF(AA2930&lt;&gt;"",IF(Tabla2[[#This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30" s="15" t="str">
        <f>MID(Tabla2[[#This Row],[TIPO]],1,3)</f>
        <v xml:space="preserve">40 </v>
      </c>
      <c r="AF29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ARESTI CHILE WINE S.A. */ Cont: * OOCU6047602*/ HR Entrega: *10:00* /Dirección: *SE EMBARCA POR DPW</v>
      </c>
      <c r="AG2930" s="38" t="str">
        <f>IFERROR(HYPERLINK("https://wa.me/"&amp;Tabla2[[#This Row],[CONTACTO]]&amp;"?text="&amp;Tabla2[[#This Row],[Mensaje]],"Enviar mensaje"),"")</f>
        <v>Enviar mensaje</v>
      </c>
      <c r="AH2930" s="15" t="str">
        <f>CONCATENATE(A2930,F2930)</f>
        <v>2929OOCU6047602</v>
      </c>
      <c r="AI2930" s="15" t="str">
        <f>CONCATENATE("ENT-",A2930)</f>
        <v>ENT-2929</v>
      </c>
      <c r="AJ2930" s="15" t="str">
        <f>IF(Tabla2[[#This Row],[Op]]&lt;&gt;"","ENTREGA","")</f>
        <v>ENTREGA</v>
      </c>
      <c r="AK2930" s="40" t="str">
        <f>(Tabla2[[#This Row],[FECHA ENTREGA]]&amp;Tabla2[[#This Row],[HORA ENTREGA]])</f>
        <v>461440,416666666666667</v>
      </c>
      <c r="AL2930" s="34" t="str">
        <f>IFERROR(HYPERLINK("https://wa.me/"&amp;Tabla2[[#This Row],[CONTACTO]]&amp;"?text="&amp;Tabla2[[#This Row],[Mensaje]]),"")</f>
        <v>https://wa.me/56957438415?text=Hola!%0AServicio del día 02-05%0A *Cliente:* ARESTI CHILE WINE S.A. */ Cont: * OOCU6047602*/ HR Entrega: *10:00* /Dirección: *SE EMBARCA POR DPW</v>
      </c>
    </row>
    <row r="2931" spans="1:38" s="15" customFormat="1" ht="16.5" customHeight="1" x14ac:dyDescent="0.2">
      <c r="A2931" s="15">
        <f>ROW(A2930)</f>
        <v>2930</v>
      </c>
      <c r="B2931" s="15">
        <f>IF(J2931=J2930,B2930+1,1)</f>
        <v>4</v>
      </c>
      <c r="C2931" s="15" t="s">
        <v>517</v>
      </c>
      <c r="D2931" s="25" t="s">
        <v>122</v>
      </c>
      <c r="E2931" s="27"/>
      <c r="F2931" s="27" t="s">
        <v>4354</v>
      </c>
      <c r="G2931" s="27" t="s">
        <v>41</v>
      </c>
      <c r="H2931" s="27"/>
      <c r="I2931" s="27" t="s">
        <v>42</v>
      </c>
      <c r="J2931" s="28">
        <v>46144</v>
      </c>
      <c r="K2931" s="26">
        <v>0.41666666666666669</v>
      </c>
      <c r="L2931" s="26"/>
      <c r="M2931" s="27" t="s">
        <v>347</v>
      </c>
      <c r="N2931" s="25">
        <f>IFERROR(VLOOKUP(M2931,Data!$J$1:$K$58,2,0),"")</f>
        <v>56976511010</v>
      </c>
      <c r="O2931" s="27" t="s">
        <v>516</v>
      </c>
      <c r="P2931" s="27"/>
      <c r="Q2931" s="27" t="s">
        <v>4550</v>
      </c>
      <c r="R2931" s="27"/>
      <c r="S2931" s="27"/>
      <c r="T2931" s="27"/>
      <c r="U2931" s="28"/>
      <c r="X2931" s="27" t="s">
        <v>4551</v>
      </c>
      <c r="Y2931" s="27"/>
      <c r="Z2931" s="29"/>
      <c r="AA2931" s="29"/>
      <c r="AB2931" s="29"/>
      <c r="AC2931" s="30"/>
      <c r="AD2931" s="15" t="str">
        <f>IF(Tabla2[[#This Row],[HORA ENTREGA]]="DIRECTO","On time", IF(AA2931&lt;&gt;"",IF(Tabla2[[#This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31" s="15" t="str">
        <f>MID(Tabla2[[#This Row],[TIPO]],1,3)</f>
        <v xml:space="preserve">40 </v>
      </c>
      <c r="AF29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ARESTI CHILE WINE S.A. */ Cont: * FFAU3556676*/ HR Entrega: *10:00* /Dirección: *SE EMBARCA POR DPW</v>
      </c>
      <c r="AG2931" s="38" t="str">
        <f>IFERROR(HYPERLINK("https://wa.me/"&amp;Tabla2[[#This Row],[CONTACTO]]&amp;"?text="&amp;Tabla2[[#This Row],[Mensaje]],"Enviar mensaje"),"")</f>
        <v>Enviar mensaje</v>
      </c>
      <c r="AH2931" s="15" t="str">
        <f>CONCATENATE(A2931,F2931)</f>
        <v>2930FFAU3556676</v>
      </c>
      <c r="AI2931" s="15" t="str">
        <f>CONCATENATE("ENT-",A2931)</f>
        <v>ENT-2930</v>
      </c>
      <c r="AJ2931" s="15" t="str">
        <f>IF(Tabla2[[#This Row],[Op]]&lt;&gt;"","ENTREGA","")</f>
        <v>ENTREGA</v>
      </c>
      <c r="AK2931" s="40" t="str">
        <f>(Tabla2[[#This Row],[FECHA ENTREGA]]&amp;Tabla2[[#This Row],[HORA ENTREGA]])</f>
        <v>461440,416666666666667</v>
      </c>
      <c r="AL2931" s="34" t="str">
        <f>IFERROR(HYPERLINK("https://wa.me/"&amp;Tabla2[[#This Row],[CONTACTO]]&amp;"?text="&amp;Tabla2[[#This Row],[Mensaje]]),"")</f>
        <v>https://wa.me/56976511010?text=Hola!%0AServicio del día 02-05%0A *Cliente:* ARESTI CHILE WINE S.A. */ Cont: * FFAU3556676*/ HR Entrega: *10:00* /Dirección: *SE EMBARCA POR DPW</v>
      </c>
    </row>
    <row r="2932" spans="1:38" s="15" customFormat="1" ht="16.5" customHeight="1" x14ac:dyDescent="0.2">
      <c r="A2932" s="15">
        <f>ROW(A2931)</f>
        <v>2931</v>
      </c>
      <c r="B2932" s="15">
        <f>IF(J2932=J2931,B2931+1,1)</f>
        <v>5</v>
      </c>
      <c r="C2932" s="15" t="s">
        <v>517</v>
      </c>
      <c r="D2932" s="25" t="s">
        <v>122</v>
      </c>
      <c r="E2932" s="27"/>
      <c r="F2932" s="27" t="s">
        <v>4358</v>
      </c>
      <c r="G2932" s="27" t="s">
        <v>41</v>
      </c>
      <c r="H2932" s="27"/>
      <c r="I2932" s="27" t="s">
        <v>42</v>
      </c>
      <c r="J2932" s="28">
        <v>46144</v>
      </c>
      <c r="K2932" s="26">
        <v>0.41666666666666669</v>
      </c>
      <c r="L2932" s="26"/>
      <c r="M2932" s="27" t="s">
        <v>215</v>
      </c>
      <c r="N2932" s="25">
        <f>IFERROR(VLOOKUP(M2932,Data!$J$1:$K$58,2,0),"")</f>
        <v>56978089957</v>
      </c>
      <c r="O2932" s="27" t="s">
        <v>216</v>
      </c>
      <c r="P2932" s="27"/>
      <c r="Q2932" s="27" t="s">
        <v>4550</v>
      </c>
      <c r="R2932" s="27"/>
      <c r="S2932" s="27"/>
      <c r="T2932" s="27"/>
      <c r="U2932" s="28"/>
      <c r="X2932" s="27" t="s">
        <v>4551</v>
      </c>
      <c r="Y2932" s="27"/>
      <c r="Z2932" s="29"/>
      <c r="AA2932" s="29"/>
      <c r="AB2932" s="29"/>
      <c r="AC2932" s="30"/>
      <c r="AD2932" s="15" t="str">
        <f>IF(Tabla2[[#This Row],[HORA ENTREGA]]="DIRECTO","On time", IF(AA2932&lt;&gt;"",IF(Tabla2[[#This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32" s="15" t="str">
        <f>MID(Tabla2[[#This Row],[TIPO]],1,3)</f>
        <v xml:space="preserve">40 </v>
      </c>
      <c r="AF29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ARESTI CHILE WINE S.A. */ Cont: * HPCU5072879*/ HR Entrega: *10:00* /Dirección: *SE EMBARCA POR DPW</v>
      </c>
      <c r="AG2932" s="38" t="str">
        <f>IFERROR(HYPERLINK("https://wa.me/"&amp;Tabla2[[#This Row],[CONTACTO]]&amp;"?text="&amp;Tabla2[[#This Row],[Mensaje]],"Enviar mensaje"),"")</f>
        <v>Enviar mensaje</v>
      </c>
      <c r="AH2932" s="15" t="str">
        <f>CONCATENATE(A2932,F2932)</f>
        <v>2931HPCU5072879</v>
      </c>
      <c r="AI2932" s="15" t="str">
        <f>CONCATENATE("ENT-",A2932)</f>
        <v>ENT-2931</v>
      </c>
      <c r="AJ2932" s="15" t="str">
        <f>IF(Tabla2[[#This Row],[Op]]&lt;&gt;"","ENTREGA","")</f>
        <v>ENTREGA</v>
      </c>
      <c r="AK2932" s="40" t="str">
        <f>(Tabla2[[#This Row],[FECHA ENTREGA]]&amp;Tabla2[[#This Row],[HORA ENTREGA]])</f>
        <v>461440,416666666666667</v>
      </c>
      <c r="AL2932" s="34" t="str">
        <f>IFERROR(HYPERLINK("https://wa.me/"&amp;Tabla2[[#This Row],[CONTACTO]]&amp;"?text="&amp;Tabla2[[#This Row],[Mensaje]]),"")</f>
        <v>https://wa.me/56978089957?text=Hola!%0AServicio del día 02-05%0A *Cliente:* ARESTI CHILE WINE S.A. */ Cont: * HPCU5072879*/ HR Entrega: *10:00* /Dirección: *SE EMBARCA POR DPW</v>
      </c>
    </row>
    <row r="2933" spans="1:38" s="15" customFormat="1" ht="16.5" customHeight="1" x14ac:dyDescent="0.2">
      <c r="A2933" s="15">
        <f>ROW(A2932)</f>
        <v>2932</v>
      </c>
      <c r="B2933" s="15">
        <f>IF(J2933=J2932,B2932+1,1)</f>
        <v>6</v>
      </c>
      <c r="C2933" s="15" t="s">
        <v>94</v>
      </c>
      <c r="D2933" s="25" t="s">
        <v>39</v>
      </c>
      <c r="E2933" s="27" t="s">
        <v>4204</v>
      </c>
      <c r="F2933" s="27" t="s">
        <v>456</v>
      </c>
      <c r="G2933" s="27" t="s">
        <v>456</v>
      </c>
      <c r="H2933" s="27"/>
      <c r="I2933" s="27" t="s">
        <v>42</v>
      </c>
      <c r="J2933" s="28">
        <v>46144</v>
      </c>
      <c r="K2933" s="26">
        <v>0.33333333333333331</v>
      </c>
      <c r="L2933" s="26"/>
      <c r="M2933" s="27" t="s">
        <v>211</v>
      </c>
      <c r="N2933" s="25">
        <f>IFERROR(VLOOKUP(M2933,Data!$J$1:$K$58,2,0),"")</f>
        <v>56961282379</v>
      </c>
      <c r="O2933" s="27" t="s">
        <v>212</v>
      </c>
      <c r="P2933" s="27" t="s">
        <v>4513</v>
      </c>
      <c r="Q2933" s="27" t="s">
        <v>3201</v>
      </c>
      <c r="R2933" s="27"/>
      <c r="S2933" s="27"/>
      <c r="T2933" s="27"/>
      <c r="U2933" s="28"/>
      <c r="X2933" s="27"/>
      <c r="Y2933" s="27"/>
      <c r="Z2933" s="29"/>
      <c r="AA2933" s="29">
        <v>0.47569444444444442</v>
      </c>
      <c r="AB2933" s="29">
        <v>0.50347222222222221</v>
      </c>
      <c r="AC2933" s="30">
        <v>46144</v>
      </c>
      <c r="AD2933" s="15" t="str">
        <f>IF(Tabla2[[#This Row],[HORA ENTREGA]]="DIRECTO","On time", IF(AA2933&lt;&gt;"",IF(Tabla2[[#This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33" s="15" t="str">
        <f>MID(Tabla2[[#This Row],[TIPO]],1,3)</f>
        <v>RAM</v>
      </c>
      <c r="AF29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COMERCIAL E INDUSTRIAL PLASTICOS HOFFENS S.A. */ Cont: * RAMPLA*/ HR Entrega: *08:00* /Dirección: *CAMINO LONQUEN 10707 MAIPÚ</v>
      </c>
      <c r="AG2933" s="38" t="str">
        <f>IFERROR(HYPERLINK("https://wa.me/"&amp;Tabla2[[#This Row],[CONTACTO]]&amp;"?text="&amp;Tabla2[[#This Row],[Mensaje]],"Enviar mensaje"),"")</f>
        <v>Enviar mensaje</v>
      </c>
      <c r="AH2933" s="15" t="str">
        <f>CONCATENATE(A2933,F2933)</f>
        <v>2932RAMPLA</v>
      </c>
      <c r="AI2933" s="15" t="str">
        <f>CONCATENATE("ENT-",A2933)</f>
        <v>ENT-2932</v>
      </c>
      <c r="AJ2933" s="15" t="str">
        <f>IF(Tabla2[[#This Row],[Op]]&lt;&gt;"","ENTREGA","")</f>
        <v>ENTREGA</v>
      </c>
      <c r="AK2933" s="40" t="str">
        <f>(Tabla2[[#This Row],[FECHA ENTREGA]]&amp;Tabla2[[#This Row],[HORA ENTREGA]])</f>
        <v>461440,333333333333333</v>
      </c>
      <c r="AL2933" s="34" t="str">
        <f>IFERROR(HYPERLINK("https://wa.me/"&amp;Tabla2[[#This Row],[CONTACTO]]&amp;"?text="&amp;Tabla2[[#This Row],[Mensaje]]),"")</f>
        <v>https://wa.me/56961282379?text=Hola!%0AServicio del día 02-05%0A *Cliente:* COMERCIAL E INDUSTRIAL PLASTICOS HOFFENS S.A. */ Cont: * RAMPLA*/ HR Entrega: *08:00* /Dirección: *CAMINO LONQUEN 10707 MAIPÚ</v>
      </c>
    </row>
    <row r="2934" spans="1:38" s="15" customFormat="1" ht="16.5" customHeight="1" x14ac:dyDescent="0.2">
      <c r="A2934" s="15">
        <f>ROW(A2933)</f>
        <v>2933</v>
      </c>
      <c r="B2934" s="15">
        <f>IF(J2934=J2933,B2933+1,1)</f>
        <v>7</v>
      </c>
      <c r="C2934" s="15" t="s">
        <v>94</v>
      </c>
      <c r="D2934" s="25" t="s">
        <v>39</v>
      </c>
      <c r="E2934" s="27" t="s">
        <v>4204</v>
      </c>
      <c r="F2934" s="27" t="s">
        <v>456</v>
      </c>
      <c r="G2934" s="27" t="s">
        <v>456</v>
      </c>
      <c r="H2934" s="27"/>
      <c r="I2934" s="27" t="s">
        <v>42</v>
      </c>
      <c r="J2934" s="28">
        <v>46144</v>
      </c>
      <c r="K2934" s="26">
        <v>0.33333333333333331</v>
      </c>
      <c r="L2934" s="26"/>
      <c r="M2934" s="27" t="s">
        <v>296</v>
      </c>
      <c r="N2934" s="25">
        <f>IFERROR(VLOOKUP(M2934,Data!$J$1:$K$58,2,0),"")</f>
        <v>56984994337</v>
      </c>
      <c r="O2934" s="27" t="s">
        <v>297</v>
      </c>
      <c r="P2934" s="27" t="s">
        <v>4513</v>
      </c>
      <c r="Q2934" s="27" t="s">
        <v>3201</v>
      </c>
      <c r="R2934" s="27"/>
      <c r="S2934" s="27"/>
      <c r="T2934" s="27"/>
      <c r="U2934" s="28"/>
      <c r="X2934" s="27"/>
      <c r="Y2934" s="27"/>
      <c r="Z2934" s="29"/>
      <c r="AA2934" s="29">
        <v>0.47708333333333336</v>
      </c>
      <c r="AB2934" s="29">
        <v>0.50347222222222221</v>
      </c>
      <c r="AC2934" s="30">
        <v>46144</v>
      </c>
      <c r="AD2934" s="15" t="str">
        <f>IF(Tabla2[[#This Row],[HORA ENTREGA]]="DIRECTO","On time", IF(AA2934&lt;&gt;"",IF(Tabla2[[#This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34" s="15" t="str">
        <f>MID(Tabla2[[#This Row],[TIPO]],1,3)</f>
        <v>RAM</v>
      </c>
      <c r="AF29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COMERCIAL E INDUSTRIAL PLASTICOS HOFFENS S.A. */ Cont: * RAMPLA*/ HR Entrega: *08:00* /Dirección: *CAMINO LONQUEN 10707 MAIPÚ</v>
      </c>
      <c r="AG2934" s="38" t="str">
        <f>IFERROR(HYPERLINK("https://wa.me/"&amp;Tabla2[[#This Row],[CONTACTO]]&amp;"?text="&amp;Tabla2[[#This Row],[Mensaje]],"Enviar mensaje"),"")</f>
        <v>Enviar mensaje</v>
      </c>
      <c r="AH2934" s="15" t="str">
        <f>CONCATENATE(A2934,F2934)</f>
        <v>2933RAMPLA</v>
      </c>
      <c r="AI2934" s="15" t="str">
        <f>CONCATENATE("ENT-",A2934)</f>
        <v>ENT-2933</v>
      </c>
      <c r="AJ2934" s="15" t="str">
        <f>IF(Tabla2[[#This Row],[Op]]&lt;&gt;"","ENTREGA","")</f>
        <v>ENTREGA</v>
      </c>
      <c r="AK2934" s="40" t="str">
        <f>(Tabla2[[#This Row],[FECHA ENTREGA]]&amp;Tabla2[[#This Row],[HORA ENTREGA]])</f>
        <v>461440,333333333333333</v>
      </c>
      <c r="AL2934" s="34" t="str">
        <f>IFERROR(HYPERLINK("https://wa.me/"&amp;Tabla2[[#This Row],[CONTACTO]]&amp;"?text="&amp;Tabla2[[#This Row],[Mensaje]]),"")</f>
        <v>https://wa.me/56984994337?text=Hola!%0AServicio del día 02-05%0A *Cliente:* COMERCIAL E INDUSTRIAL PLASTICOS HOFFENS S.A. */ Cont: * RAMPLA*/ HR Entrega: *08:00* /Dirección: *CAMINO LONQUEN 10707 MAIPÚ</v>
      </c>
    </row>
    <row r="2935" spans="1:38" s="15" customFormat="1" ht="16.5" customHeight="1" x14ac:dyDescent="0.2">
      <c r="A2935" s="15">
        <f>ROW(A2934)</f>
        <v>2934</v>
      </c>
      <c r="B2935" s="15">
        <f>IF(J2935=J2934,B2934+1,1)</f>
        <v>8</v>
      </c>
      <c r="C2935" s="15" t="s">
        <v>110</v>
      </c>
      <c r="D2935" s="25" t="s">
        <v>39</v>
      </c>
      <c r="E2935" s="27">
        <v>2020449</v>
      </c>
      <c r="F2935" s="27" t="s">
        <v>4554</v>
      </c>
      <c r="G2935" s="27" t="s">
        <v>64</v>
      </c>
      <c r="H2935" s="27">
        <v>29517</v>
      </c>
      <c r="I2935" s="27" t="s">
        <v>42</v>
      </c>
      <c r="J2935" s="28">
        <v>46144</v>
      </c>
      <c r="K2935" s="26">
        <v>0.375</v>
      </c>
      <c r="L2935" s="26"/>
      <c r="M2935" s="27" t="s">
        <v>66</v>
      </c>
      <c r="N2935" s="25">
        <f>IFERROR(VLOOKUP(M2935,Data!$J$1:$K$58,2,0),"")</f>
        <v>56993389870</v>
      </c>
      <c r="O2935" s="27" t="s">
        <v>67</v>
      </c>
      <c r="P2935" s="27"/>
      <c r="Q2935" s="27" t="s">
        <v>113</v>
      </c>
      <c r="R2935" s="27" t="s">
        <v>48</v>
      </c>
      <c r="S2935" s="27"/>
      <c r="T2935" s="27"/>
      <c r="U2935" s="28"/>
      <c r="X2935" s="27"/>
      <c r="Y2935" s="27"/>
      <c r="Z2935" s="29"/>
      <c r="AA2935" s="29">
        <v>0.34375</v>
      </c>
      <c r="AB2935" s="29">
        <v>0.44791666666666669</v>
      </c>
      <c r="AC2935" s="30">
        <v>46144</v>
      </c>
      <c r="AD2935" s="15" t="str">
        <f>IF(Tabla2[[#This Row],[HORA ENTREGA]]="DIRECTO","On time", IF(AA2935&lt;&gt;"",IF(Tabla2[[#This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35" s="15" t="str">
        <f>MID(Tabla2[[#This Row],[TIPO]],1,3)</f>
        <v xml:space="preserve">20 </v>
      </c>
      <c r="AF29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COMERCIAL SANDOVAL E HIJOS LTDA */ Cont: * CXDU1964614*/ HR Entrega: *09:00* /Dirección: *SANTA ISABEL 370; LAMPA</v>
      </c>
      <c r="AG2935" s="38" t="str">
        <f>IFERROR(HYPERLINK("https://wa.me/"&amp;Tabla2[[#This Row],[CONTACTO]]&amp;"?text="&amp;Tabla2[[#This Row],[Mensaje]],"Enviar mensaje"),"")</f>
        <v>Enviar mensaje</v>
      </c>
      <c r="AH2935" s="15" t="str">
        <f>CONCATENATE(A2935,F2935)</f>
        <v>2934CXDU1964614</v>
      </c>
      <c r="AI2935" s="15" t="str">
        <f>CONCATENATE("ENT-",A2935)</f>
        <v>ENT-2934</v>
      </c>
      <c r="AJ2935" s="15" t="str">
        <f>IF(Tabla2[[#This Row],[Op]]&lt;&gt;"","ENTREGA","")</f>
        <v>ENTREGA</v>
      </c>
      <c r="AK2935" s="40" t="str">
        <f>(Tabla2[[#This Row],[FECHA ENTREGA]]&amp;Tabla2[[#This Row],[HORA ENTREGA]])</f>
        <v>461440,375</v>
      </c>
      <c r="AL2935" s="34" t="str">
        <f>IFERROR(HYPERLINK("https://wa.me/"&amp;Tabla2[[#This Row],[CONTACTO]]&amp;"?text="&amp;Tabla2[[#This Row],[Mensaje]]),"")</f>
        <v>https://wa.me/56993389870?text=Hola!%0AServicio del día 02-05%0A *Cliente:* COMERCIAL SANDOVAL E HIJOS LTDA */ Cont: * CXDU1964614*/ HR Entrega: *09:00* /Dirección: *SANTA ISABEL 370; LAMPA</v>
      </c>
    </row>
    <row r="2936" spans="1:38" s="15" customFormat="1" ht="16.5" customHeight="1" x14ac:dyDescent="0.2">
      <c r="A2936" s="15">
        <f>ROW(A2935)</f>
        <v>2935</v>
      </c>
      <c r="B2936" s="15">
        <f>IF(J2936=J2935,B2935+1,1)</f>
        <v>9</v>
      </c>
      <c r="C2936" s="15" t="s">
        <v>149</v>
      </c>
      <c r="D2936" s="25" t="s">
        <v>39</v>
      </c>
      <c r="E2936" s="27">
        <v>2617922</v>
      </c>
      <c r="F2936" s="27" t="s">
        <v>4555</v>
      </c>
      <c r="G2936" s="27" t="s">
        <v>41</v>
      </c>
      <c r="H2936" s="27">
        <v>10710</v>
      </c>
      <c r="I2936" s="27" t="s">
        <v>42</v>
      </c>
      <c r="J2936" s="28">
        <v>46144</v>
      </c>
      <c r="K2936" s="26">
        <v>0.33333333333333331</v>
      </c>
      <c r="L2936" s="26" t="s">
        <v>4556</v>
      </c>
      <c r="M2936" s="27" t="s">
        <v>147</v>
      </c>
      <c r="N2936" s="25">
        <f>IFERROR(VLOOKUP(M2936,Data!$J$1:$K$58,2,0),"")</f>
        <v>56935532735</v>
      </c>
      <c r="O2936" s="27" t="s">
        <v>148</v>
      </c>
      <c r="P2936" s="27"/>
      <c r="Q2936" s="27" t="s">
        <v>153</v>
      </c>
      <c r="R2936" s="27" t="s">
        <v>1747</v>
      </c>
      <c r="S2936" s="27"/>
      <c r="T2936" s="27"/>
      <c r="U2936" s="28"/>
      <c r="X2936" s="27"/>
      <c r="Y2936" s="27"/>
      <c r="Z2936" s="29"/>
      <c r="AA2936" s="29">
        <v>0.33333333333333331</v>
      </c>
      <c r="AB2936" s="29">
        <v>0.3840277777777778</v>
      </c>
      <c r="AC2936" s="30">
        <v>46144</v>
      </c>
      <c r="AD2936" s="15" t="str">
        <f>IF(Tabla2[[#This Row],[HORA ENTREGA]]="DIRECTO","On time", IF(AA2936&lt;&gt;"",IF(Tabla2[[#This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36" s="15" t="str">
        <f>MID(Tabla2[[#This Row],[TIPO]],1,3)</f>
        <v xml:space="preserve">40 </v>
      </c>
      <c r="AF29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EGSU9488382*/ HR Entrega: *08:00* /Dirección: *BOD. MIEA AGURTO - PUERTO MADERO 9710, BOD. E13; PUDAHUEL </v>
      </c>
      <c r="AG2936" s="38" t="str">
        <f>IFERROR(HYPERLINK("https://wa.me/"&amp;Tabla2[[#This Row],[CONTACTO]]&amp;"?text="&amp;Tabla2[[#This Row],[Mensaje]],"Enviar mensaje"),"")</f>
        <v>Enviar mensaje</v>
      </c>
      <c r="AH2936" s="15" t="str">
        <f>CONCATENATE(A2936,F2936)</f>
        <v>2935EGSU9488382</v>
      </c>
      <c r="AI2936" s="15" t="str">
        <f>CONCATENATE("ENT-",A2936)</f>
        <v>ENT-2935</v>
      </c>
      <c r="AJ2936" s="15" t="str">
        <f>IF(Tabla2[[#This Row],[Op]]&lt;&gt;"","ENTREGA","")</f>
        <v>ENTREGA</v>
      </c>
      <c r="AK2936" s="40" t="str">
        <f>(Tabla2[[#This Row],[FECHA ENTREGA]]&amp;Tabla2[[#This Row],[HORA ENTREGA]])</f>
        <v>461440,333333333333333</v>
      </c>
      <c r="AL2936" s="34" t="str">
        <f>IFERROR(HYPERLINK("https://wa.me/"&amp;Tabla2[[#This Row],[CONTACTO]]&amp;"?text="&amp;Tabla2[[#This Row],[Mensaje]]),"")</f>
        <v xml:space="preserve">https://wa.me/56935532735?text=Hola!%0AServicio del día 02-05%0A *Cliente:* IMPORTADORA MIDEA CARRIER CHILE LTDA */ Cont: * EGSU9488382*/ HR Entrega: *08:00* /Dirección: *BOD. MIEA AGURTO - PUERTO MADERO 9710, BOD. E13; PUDAHUEL </v>
      </c>
    </row>
    <row r="2937" spans="1:38" s="15" customFormat="1" ht="16.5" customHeight="1" x14ac:dyDescent="0.2">
      <c r="A2937" s="15">
        <f>ROW(A2936)</f>
        <v>2936</v>
      </c>
      <c r="B2937" s="15">
        <f>IF(J2937=J2936,B2936+1,1)</f>
        <v>10</v>
      </c>
      <c r="C2937" s="15" t="s">
        <v>149</v>
      </c>
      <c r="D2937" s="25" t="s">
        <v>39</v>
      </c>
      <c r="E2937" s="27">
        <v>2617914</v>
      </c>
      <c r="F2937" s="27" t="s">
        <v>4557</v>
      </c>
      <c r="G2937" s="27" t="s">
        <v>41</v>
      </c>
      <c r="H2937" s="27">
        <v>17500</v>
      </c>
      <c r="I2937" s="27" t="s">
        <v>42</v>
      </c>
      <c r="J2937" s="28">
        <v>46144</v>
      </c>
      <c r="K2937" s="26">
        <v>0.33333333333333331</v>
      </c>
      <c r="L2937" s="26" t="s">
        <v>4558</v>
      </c>
      <c r="M2937" s="27" t="s">
        <v>247</v>
      </c>
      <c r="N2937" s="25">
        <f>IFERROR(VLOOKUP(M2937,Data!$J$1:$K$58,2,0),"")</f>
        <v>56953157599</v>
      </c>
      <c r="O2937" s="27" t="s">
        <v>248</v>
      </c>
      <c r="P2937" s="27"/>
      <c r="Q2937" s="27" t="s">
        <v>153</v>
      </c>
      <c r="R2937" s="27" t="s">
        <v>1747</v>
      </c>
      <c r="S2937" s="27"/>
      <c r="T2937" s="27"/>
      <c r="U2937" s="28"/>
      <c r="X2937" s="27"/>
      <c r="Y2937" s="27"/>
      <c r="Z2937" s="29"/>
      <c r="AA2937" s="29">
        <v>0.30208333333333331</v>
      </c>
      <c r="AB2937" s="29">
        <v>0.4513888888888889</v>
      </c>
      <c r="AC2937" s="30">
        <v>46144</v>
      </c>
      <c r="AD2937" s="15" t="str">
        <f>IF(Tabla2[[#This Row],[HORA ENTREGA]]="DIRECTO","On time", IF(AA2937&lt;&gt;"",IF(Tabla2[[#This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37" s="15" t="str">
        <f>MID(Tabla2[[#This Row],[TIPO]],1,3)</f>
        <v xml:space="preserve">40 </v>
      </c>
      <c r="AF29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MAGU5281327*/ HR Entrega: *08:00* /Dirección: *BOD. MIEA AGURTO - PUERTO MADERO 9710, BOD. E13; PUDAHUEL </v>
      </c>
      <c r="AG2937" s="38" t="str">
        <f>IFERROR(HYPERLINK("https://wa.me/"&amp;Tabla2[[#This Row],[CONTACTO]]&amp;"?text="&amp;Tabla2[[#This Row],[Mensaje]],"Enviar mensaje"),"")</f>
        <v>Enviar mensaje</v>
      </c>
      <c r="AH2937" s="15" t="str">
        <f>CONCATENATE(A2937,F2937)</f>
        <v>2936MAGU5281327</v>
      </c>
      <c r="AI2937" s="15" t="str">
        <f>CONCATENATE("ENT-",A2937)</f>
        <v>ENT-2936</v>
      </c>
      <c r="AJ2937" s="15" t="str">
        <f>IF(Tabla2[[#This Row],[Op]]&lt;&gt;"","ENTREGA","")</f>
        <v>ENTREGA</v>
      </c>
      <c r="AK2937" s="40" t="str">
        <f>(Tabla2[[#This Row],[FECHA ENTREGA]]&amp;Tabla2[[#This Row],[HORA ENTREGA]])</f>
        <v>461440,333333333333333</v>
      </c>
      <c r="AL2937" s="34" t="str">
        <f>IFERROR(HYPERLINK("https://wa.me/"&amp;Tabla2[[#This Row],[CONTACTO]]&amp;"?text="&amp;Tabla2[[#This Row],[Mensaje]]),"")</f>
        <v xml:space="preserve">https://wa.me/56953157599?text=Hola!%0AServicio del día 02-05%0A *Cliente:* IMPORTADORA MIDEA CARRIER CHILE LTDA */ Cont: * MAGU5281327*/ HR Entrega: *08:00* /Dirección: *BOD. MIEA AGURTO - PUERTO MADERO 9710, BOD. E13; PUDAHUEL </v>
      </c>
    </row>
    <row r="2938" spans="1:38" s="15" customFormat="1" ht="16.5" customHeight="1" x14ac:dyDescent="0.2">
      <c r="A2938" s="15">
        <f>ROW(A2937)</f>
        <v>2937</v>
      </c>
      <c r="B2938" s="15">
        <f>IF(J2938=J2937,B2937+1,1)</f>
        <v>11</v>
      </c>
      <c r="C2938" s="15" t="s">
        <v>149</v>
      </c>
      <c r="D2938" s="25" t="s">
        <v>39</v>
      </c>
      <c r="E2938" s="27">
        <v>2617924</v>
      </c>
      <c r="F2938" s="27" t="s">
        <v>4559</v>
      </c>
      <c r="G2938" s="27" t="s">
        <v>41</v>
      </c>
      <c r="H2938" s="27">
        <v>19190</v>
      </c>
      <c r="I2938" s="27" t="s">
        <v>42</v>
      </c>
      <c r="J2938" s="28">
        <v>46144</v>
      </c>
      <c r="K2938" s="26">
        <v>0.33333333333333331</v>
      </c>
      <c r="L2938" s="26" t="s">
        <v>4560</v>
      </c>
      <c r="M2938" s="27" t="s">
        <v>674</v>
      </c>
      <c r="N2938" s="25">
        <f>IFERROR(VLOOKUP(M2938,Data!$J$1:$K$58,2,0),"")</f>
        <v>56967386018</v>
      </c>
      <c r="O2938" s="27" t="s">
        <v>356</v>
      </c>
      <c r="P2938" s="27"/>
      <c r="Q2938" s="27" t="s">
        <v>153</v>
      </c>
      <c r="R2938" s="27" t="s">
        <v>1747</v>
      </c>
      <c r="S2938" s="27"/>
      <c r="T2938" s="27"/>
      <c r="U2938" s="28"/>
      <c r="X2938" s="27"/>
      <c r="Y2938" s="27"/>
      <c r="Z2938" s="29"/>
      <c r="AA2938" s="29">
        <v>0.32291666666666669</v>
      </c>
      <c r="AB2938" s="29">
        <v>0.46180555555555558</v>
      </c>
      <c r="AC2938" s="30">
        <v>46144</v>
      </c>
      <c r="AD2938" s="15" t="str">
        <f>IF(Tabla2[[#This Row],[HORA ENTREGA]]="DIRECTO","On time", IF(AA2938&lt;&gt;"",IF(Tabla2[[#This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38" s="15" t="str">
        <f>MID(Tabla2[[#This Row],[TIPO]],1,3)</f>
        <v xml:space="preserve">40 </v>
      </c>
      <c r="AF29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TXGU8331301*/ HR Entrega: *08:00* /Dirección: *BOD. MIEA AGURTO - PUERTO MADERO 9710, BOD. E13; PUDAHUEL </v>
      </c>
      <c r="AG2938" s="38" t="str">
        <f>IFERROR(HYPERLINK("https://wa.me/"&amp;Tabla2[[#This Row],[CONTACTO]]&amp;"?text="&amp;Tabla2[[#This Row],[Mensaje]],"Enviar mensaje"),"")</f>
        <v>Enviar mensaje</v>
      </c>
      <c r="AH2938" s="15" t="str">
        <f>CONCATENATE(A2938,F2938)</f>
        <v>2937TXGU8331301</v>
      </c>
      <c r="AI2938" s="15" t="str">
        <f>CONCATENATE("ENT-",A2938)</f>
        <v>ENT-2937</v>
      </c>
      <c r="AJ2938" s="15" t="str">
        <f>IF(Tabla2[[#This Row],[Op]]&lt;&gt;"","ENTREGA","")</f>
        <v>ENTREGA</v>
      </c>
      <c r="AK2938" s="40" t="str">
        <f>(Tabla2[[#This Row],[FECHA ENTREGA]]&amp;Tabla2[[#This Row],[HORA ENTREGA]])</f>
        <v>461440,333333333333333</v>
      </c>
      <c r="AL2938" s="34" t="str">
        <f>IFERROR(HYPERLINK("https://wa.me/"&amp;Tabla2[[#This Row],[CONTACTO]]&amp;"?text="&amp;Tabla2[[#This Row],[Mensaje]]),"")</f>
        <v xml:space="preserve">https://wa.me/56967386018?text=Hola!%0AServicio del día 02-05%0A *Cliente:* IMPORTADORA MIDEA CARRIER CHILE LTDA */ Cont: * TXGU8331301*/ HR Entrega: *08:00* /Dirección: *BOD. MIEA AGURTO - PUERTO MADERO 9710, BOD. E13; PUDAHUEL </v>
      </c>
    </row>
    <row r="2939" spans="1:38" s="15" customFormat="1" ht="16.5" customHeight="1" x14ac:dyDescent="0.2">
      <c r="A2939" s="15">
        <f>ROW(A2938)</f>
        <v>2938</v>
      </c>
      <c r="B2939" s="15">
        <f>IF(J2939=J2938,B2938+1,1)</f>
        <v>12</v>
      </c>
      <c r="C2939" s="15" t="s">
        <v>149</v>
      </c>
      <c r="D2939" s="25" t="s">
        <v>39</v>
      </c>
      <c r="E2939" s="27">
        <v>2623482</v>
      </c>
      <c r="F2939" s="27" t="s">
        <v>4561</v>
      </c>
      <c r="G2939" s="27" t="s">
        <v>41</v>
      </c>
      <c r="H2939" s="27">
        <v>13800</v>
      </c>
      <c r="I2939" s="27" t="s">
        <v>42</v>
      </c>
      <c r="J2939" s="28">
        <v>46144</v>
      </c>
      <c r="K2939" s="26">
        <v>0.41666666666666669</v>
      </c>
      <c r="L2939" s="26" t="s">
        <v>4562</v>
      </c>
      <c r="M2939" s="27" t="s">
        <v>325</v>
      </c>
      <c r="N2939" s="25">
        <f>IFERROR(VLOOKUP(M2939,Data!$J$1:$K$58,2,0),"")</f>
        <v>56964850744</v>
      </c>
      <c r="O2939" s="27" t="s">
        <v>326</v>
      </c>
      <c r="P2939" s="27"/>
      <c r="Q2939" s="27" t="s">
        <v>153</v>
      </c>
      <c r="R2939" s="27" t="s">
        <v>1747</v>
      </c>
      <c r="S2939" s="27"/>
      <c r="T2939" s="27"/>
      <c r="U2939" s="28"/>
      <c r="X2939" s="27"/>
      <c r="Y2939" s="27"/>
      <c r="Z2939" s="29"/>
      <c r="AA2939" s="29">
        <v>0.43472222222222223</v>
      </c>
      <c r="AB2939" s="29">
        <v>0.5625</v>
      </c>
      <c r="AC2939" s="30">
        <v>46144</v>
      </c>
      <c r="AD2939" s="15" t="str">
        <f>IF(Tabla2[[#This Row],[HORA ENTREGA]]="DIRECTO","On time", IF(AA2939&lt;&gt;"",IF(Tabla2[[#This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39" s="15" t="str">
        <f>MID(Tabla2[[#This Row],[TIPO]],1,3)</f>
        <v xml:space="preserve">40 </v>
      </c>
      <c r="AF29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EITU9765627*/ HR Entrega: *10:00* /Dirección: *BOD. MIEA AGURTO - PUERTO MADERO 9710, BOD. E13; PUDAHUEL </v>
      </c>
      <c r="AG2939" s="38" t="str">
        <f>IFERROR(HYPERLINK("https://wa.me/"&amp;Tabla2[[#This Row],[CONTACTO]]&amp;"?text="&amp;Tabla2[[#This Row],[Mensaje]],"Enviar mensaje"),"")</f>
        <v>Enviar mensaje</v>
      </c>
      <c r="AH2939" s="15" t="str">
        <f>CONCATENATE(A2939,F2939)</f>
        <v>2938EITU9765627</v>
      </c>
      <c r="AI2939" s="15" t="str">
        <f>CONCATENATE("ENT-",A2939)</f>
        <v>ENT-2938</v>
      </c>
      <c r="AJ2939" s="15" t="str">
        <f>IF(Tabla2[[#This Row],[Op]]&lt;&gt;"","ENTREGA","")</f>
        <v>ENTREGA</v>
      </c>
      <c r="AK2939" s="40" t="str">
        <f>(Tabla2[[#This Row],[FECHA ENTREGA]]&amp;Tabla2[[#This Row],[HORA ENTREGA]])</f>
        <v>461440,416666666666667</v>
      </c>
      <c r="AL2939" s="34" t="str">
        <f>IFERROR(HYPERLINK("https://wa.me/"&amp;Tabla2[[#This Row],[CONTACTO]]&amp;"?text="&amp;Tabla2[[#This Row],[Mensaje]]),"")</f>
        <v xml:space="preserve">https://wa.me/56964850744?text=Hola!%0AServicio del día 02-05%0A *Cliente:* IMPORTADORA MIDEA CARRIER CHILE LTDA */ Cont: * EITU9765627*/ HR Entrega: *10:00* /Dirección: *BOD. MIEA AGURTO - PUERTO MADERO 9710, BOD. E13; PUDAHUEL </v>
      </c>
    </row>
    <row r="2940" spans="1:38" s="15" customFormat="1" ht="16.5" customHeight="1" x14ac:dyDescent="0.2">
      <c r="A2940" s="15">
        <f>ROW(A2939)</f>
        <v>2939</v>
      </c>
      <c r="B2940" s="15">
        <f>IF(J2940=J2939,B2939+1,1)</f>
        <v>13</v>
      </c>
      <c r="C2940" s="15" t="s">
        <v>149</v>
      </c>
      <c r="D2940" s="25" t="s">
        <v>39</v>
      </c>
      <c r="E2940" s="27">
        <v>2617927</v>
      </c>
      <c r="F2940" s="27" t="s">
        <v>4563</v>
      </c>
      <c r="G2940" s="27" t="s">
        <v>41</v>
      </c>
      <c r="H2940" s="27">
        <v>14560</v>
      </c>
      <c r="I2940" s="27" t="s">
        <v>42</v>
      </c>
      <c r="J2940" s="28">
        <v>46144</v>
      </c>
      <c r="K2940" s="26">
        <v>0.41666666666666669</v>
      </c>
      <c r="L2940" s="26" t="s">
        <v>4564</v>
      </c>
      <c r="M2940" s="27" t="s">
        <v>55</v>
      </c>
      <c r="N2940" s="25">
        <f>IFERROR(VLOOKUP(M2940,Data!$J$1:$K$58,2,0),"")</f>
        <v>56992164782</v>
      </c>
      <c r="O2940" s="27" t="s">
        <v>56</v>
      </c>
      <c r="P2940" s="27"/>
      <c r="Q2940" s="27" t="s">
        <v>153</v>
      </c>
      <c r="R2940" s="27" t="s">
        <v>1747</v>
      </c>
      <c r="S2940" s="27"/>
      <c r="T2940" s="27"/>
      <c r="U2940" s="28"/>
      <c r="X2940" s="27"/>
      <c r="Y2940" s="27"/>
      <c r="Z2940" s="29"/>
      <c r="AA2940" s="29">
        <v>0.39027777777777778</v>
      </c>
      <c r="AB2940" s="29">
        <v>0.54861111111111116</v>
      </c>
      <c r="AC2940" s="30">
        <v>46144</v>
      </c>
      <c r="AD2940" s="15" t="str">
        <f>IF(Tabla2[[#This Row],[HORA ENTREGA]]="DIRECTO","On time", IF(AA2940&lt;&gt;"",IF(Tabla2[[#This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40" s="15" t="str">
        <f>MID(Tabla2[[#This Row],[TIPO]],1,3)</f>
        <v xml:space="preserve">40 </v>
      </c>
      <c r="AF29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TCKU6030810*/ HR Entrega: *10:00* /Dirección: *BOD. MIEA AGURTO - PUERTO MADERO 9710, BOD. E13; PUDAHUEL </v>
      </c>
      <c r="AG2940" s="38" t="str">
        <f>IFERROR(HYPERLINK("https://wa.me/"&amp;Tabla2[[#This Row],[CONTACTO]]&amp;"?text="&amp;Tabla2[[#This Row],[Mensaje]],"Enviar mensaje"),"")</f>
        <v>Enviar mensaje</v>
      </c>
      <c r="AH2940" s="15" t="str">
        <f>CONCATENATE(A2940,F2940)</f>
        <v>2939TCKU6030810</v>
      </c>
      <c r="AI2940" s="15" t="str">
        <f>CONCATENATE("ENT-",A2940)</f>
        <v>ENT-2939</v>
      </c>
      <c r="AJ2940" s="15" t="str">
        <f>IF(Tabla2[[#This Row],[Op]]&lt;&gt;"","ENTREGA","")</f>
        <v>ENTREGA</v>
      </c>
      <c r="AK2940" s="40" t="str">
        <f>(Tabla2[[#This Row],[FECHA ENTREGA]]&amp;Tabla2[[#This Row],[HORA ENTREGA]])</f>
        <v>461440,416666666666667</v>
      </c>
      <c r="AL2940" s="34" t="str">
        <f>IFERROR(HYPERLINK("https://wa.me/"&amp;Tabla2[[#This Row],[CONTACTO]]&amp;"?text="&amp;Tabla2[[#This Row],[Mensaje]]),"")</f>
        <v xml:space="preserve">https://wa.me/56992164782?text=Hola!%0AServicio del día 02-05%0A *Cliente:* IMPORTADORA MIDEA CARRIER CHILE LTDA */ Cont: * TCKU6030810*/ HR Entrega: *10:00* /Dirección: *BOD. MIEA AGURTO - PUERTO MADERO 9710, BOD. E13; PUDAHUEL </v>
      </c>
    </row>
    <row r="2941" spans="1:38" s="15" customFormat="1" ht="16.5" customHeight="1" x14ac:dyDescent="0.2">
      <c r="A2941" s="15">
        <f>ROW(A2940)</f>
        <v>2940</v>
      </c>
      <c r="B2941" s="15">
        <f>IF(J2941=J2940,B2940+1,1)</f>
        <v>14</v>
      </c>
      <c r="C2941" s="15" t="s">
        <v>149</v>
      </c>
      <c r="D2941" s="25" t="s">
        <v>39</v>
      </c>
      <c r="E2941" s="27">
        <v>2618251</v>
      </c>
      <c r="F2941" s="27" t="s">
        <v>4565</v>
      </c>
      <c r="G2941" s="27" t="s">
        <v>41</v>
      </c>
      <c r="H2941" s="27">
        <v>9110</v>
      </c>
      <c r="I2941" s="27" t="s">
        <v>42</v>
      </c>
      <c r="J2941" s="28">
        <v>46144</v>
      </c>
      <c r="K2941" s="26">
        <v>0.5</v>
      </c>
      <c r="L2941" s="26" t="s">
        <v>4566</v>
      </c>
      <c r="M2941" s="27" t="s">
        <v>172</v>
      </c>
      <c r="N2941" s="25">
        <f>IFERROR(VLOOKUP(M2941,Data!$J$1:$K$58,2,0),"")</f>
        <v>56985215946</v>
      </c>
      <c r="O2941" s="27" t="s">
        <v>173</v>
      </c>
      <c r="P2941" s="27"/>
      <c r="Q2941" s="27" t="s">
        <v>153</v>
      </c>
      <c r="R2941" s="27" t="s">
        <v>1747</v>
      </c>
      <c r="S2941" s="27"/>
      <c r="T2941" s="27"/>
      <c r="U2941" s="28"/>
      <c r="X2941" s="27"/>
      <c r="Y2941" s="27"/>
      <c r="Z2941" s="29"/>
      <c r="AA2941" s="29">
        <v>0.62291666666666667</v>
      </c>
      <c r="AB2941" s="29">
        <v>0.53472222222222221</v>
      </c>
      <c r="AC2941" s="30">
        <v>46144</v>
      </c>
      <c r="AD2941" s="15" t="str">
        <f>IF(Tabla2[[#This Row],[HORA ENTREGA]]="DIRECTO","On time", IF(AA2941&lt;&gt;"",IF(Tabla2[[#This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1" s="15" t="str">
        <f>MID(Tabla2[[#This Row],[TIPO]],1,3)</f>
        <v xml:space="preserve">40 </v>
      </c>
      <c r="AF29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TIIU6224492*/ HR Entrega: *12:00* /Dirección: *BOD. MIEA AGURTO - PUERTO MADERO 9710, BOD. E13; PUDAHUEL </v>
      </c>
      <c r="AG2941" s="38" t="str">
        <f>IFERROR(HYPERLINK("https://wa.me/"&amp;Tabla2[[#This Row],[CONTACTO]]&amp;"?text="&amp;Tabla2[[#This Row],[Mensaje]],"Enviar mensaje"),"")</f>
        <v>Enviar mensaje</v>
      </c>
      <c r="AH2941" s="15" t="str">
        <f>CONCATENATE(A2941,F2941)</f>
        <v>2940TIIU6224492</v>
      </c>
      <c r="AI2941" s="15" t="str">
        <f>CONCATENATE("ENT-",A2941)</f>
        <v>ENT-2940</v>
      </c>
      <c r="AJ2941" s="15" t="str">
        <f>IF(Tabla2[[#This Row],[Op]]&lt;&gt;"","ENTREGA","")</f>
        <v>ENTREGA</v>
      </c>
      <c r="AK2941" s="40" t="str">
        <f>(Tabla2[[#This Row],[FECHA ENTREGA]]&amp;Tabla2[[#This Row],[HORA ENTREGA]])</f>
        <v>461440,5</v>
      </c>
      <c r="AL2941" s="34" t="str">
        <f>IFERROR(HYPERLINK("https://wa.me/"&amp;Tabla2[[#This Row],[CONTACTO]]&amp;"?text="&amp;Tabla2[[#This Row],[Mensaje]]),"")</f>
        <v xml:space="preserve">https://wa.me/56985215946?text=Hola!%0AServicio del día 02-05%0A *Cliente:* IMPORTADORA MIDEA CARRIER CHILE LTDA */ Cont: * TIIU6224492*/ HR Entrega: *12:00* /Dirección: *BOD. MIEA AGURTO - PUERTO MADERO 9710, BOD. E13; PUDAHUEL </v>
      </c>
    </row>
    <row r="2942" spans="1:38" s="15" customFormat="1" ht="16.5" customHeight="1" x14ac:dyDescent="0.2">
      <c r="A2942" s="15">
        <f>ROW(A2941)</f>
        <v>2941</v>
      </c>
      <c r="B2942" s="15">
        <f>IF(J2942=J2941,B2941+1,1)</f>
        <v>15</v>
      </c>
      <c r="C2942" s="15" t="s">
        <v>149</v>
      </c>
      <c r="D2942" s="25" t="s">
        <v>39</v>
      </c>
      <c r="E2942" s="27">
        <v>2618252</v>
      </c>
      <c r="F2942" s="27" t="s">
        <v>4567</v>
      </c>
      <c r="G2942" s="27" t="s">
        <v>41</v>
      </c>
      <c r="H2942" s="27">
        <v>9150</v>
      </c>
      <c r="I2942" s="27" t="s">
        <v>42</v>
      </c>
      <c r="J2942" s="28">
        <v>46144</v>
      </c>
      <c r="K2942" s="26">
        <v>0.5</v>
      </c>
      <c r="L2942" s="26" t="s">
        <v>4568</v>
      </c>
      <c r="M2942" s="27" t="s">
        <v>126</v>
      </c>
      <c r="N2942" s="25">
        <f>IFERROR(VLOOKUP(M2942,Data!$J$1:$K$58,2,0),"")</f>
        <v>56999270871</v>
      </c>
      <c r="O2942" s="27" t="s">
        <v>127</v>
      </c>
      <c r="P2942" s="27"/>
      <c r="Q2942" s="27" t="s">
        <v>153</v>
      </c>
      <c r="R2942" s="27" t="s">
        <v>1747</v>
      </c>
      <c r="S2942" s="27"/>
      <c r="T2942" s="27"/>
      <c r="U2942" s="28"/>
      <c r="X2942" s="27"/>
      <c r="Y2942" s="27"/>
      <c r="Z2942" s="29"/>
      <c r="AA2942" s="29">
        <v>0.64930555555555558</v>
      </c>
      <c r="AB2942" s="29">
        <v>0.71180555555555558</v>
      </c>
      <c r="AC2942" s="30">
        <v>46144</v>
      </c>
      <c r="AD2942" s="15" t="str">
        <f>IF(Tabla2[[#This Row],[HORA ENTREGA]]="DIRECTO","On time", IF(AA2942&lt;&gt;"",IF(Tabla2[[#This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2" s="15" t="str">
        <f>MID(Tabla2[[#This Row],[TIPO]],1,3)</f>
        <v xml:space="preserve">40 </v>
      </c>
      <c r="AF29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EGSU1429362*/ HR Entrega: *12:00* /Dirección: *BOD. MIEA AGURTO - PUERTO MADERO 9710, BOD. E13; PUDAHUEL </v>
      </c>
      <c r="AG2942" s="38" t="str">
        <f>IFERROR(HYPERLINK("https://wa.me/"&amp;Tabla2[[#This Row],[CONTACTO]]&amp;"?text="&amp;Tabla2[[#This Row],[Mensaje]],"Enviar mensaje"),"")</f>
        <v>Enviar mensaje</v>
      </c>
      <c r="AH2942" s="15" t="str">
        <f>CONCATENATE(A2942,F2942)</f>
        <v>2941EGSU1429362</v>
      </c>
      <c r="AI2942" s="15" t="str">
        <f>CONCATENATE("ENT-",A2942)</f>
        <v>ENT-2941</v>
      </c>
      <c r="AJ2942" s="15" t="str">
        <f>IF(Tabla2[[#This Row],[Op]]&lt;&gt;"","ENTREGA","")</f>
        <v>ENTREGA</v>
      </c>
      <c r="AK2942" s="40" t="str">
        <f>(Tabla2[[#This Row],[FECHA ENTREGA]]&amp;Tabla2[[#This Row],[HORA ENTREGA]])</f>
        <v>461440,5</v>
      </c>
      <c r="AL2942" s="34" t="str">
        <f>IFERROR(HYPERLINK("https://wa.me/"&amp;Tabla2[[#This Row],[CONTACTO]]&amp;"?text="&amp;Tabla2[[#This Row],[Mensaje]]),"")</f>
        <v xml:space="preserve">https://wa.me/56999270871?text=Hola!%0AServicio del día 02-05%0A *Cliente:* IMPORTADORA MIDEA CARRIER CHILE LTDA */ Cont: * EGSU1429362*/ HR Entrega: *12:00* /Dirección: *BOD. MIEA AGURTO - PUERTO MADERO 9710, BOD. E13; PUDAHUEL </v>
      </c>
    </row>
    <row r="2943" spans="1:38" s="15" customFormat="1" ht="16.5" customHeight="1" x14ac:dyDescent="0.2">
      <c r="A2943" s="15">
        <f>ROW(A2942)</f>
        <v>2942</v>
      </c>
      <c r="B2943" s="15">
        <f>IF(J2943=J2942,B2942+1,1)</f>
        <v>16</v>
      </c>
      <c r="C2943" s="15" t="s">
        <v>149</v>
      </c>
      <c r="D2943" s="25" t="s">
        <v>39</v>
      </c>
      <c r="E2943" s="27">
        <v>2618252</v>
      </c>
      <c r="F2943" s="27" t="s">
        <v>4569</v>
      </c>
      <c r="G2943" s="27" t="s">
        <v>41</v>
      </c>
      <c r="H2943" s="27">
        <v>9220</v>
      </c>
      <c r="I2943" s="27" t="s">
        <v>42</v>
      </c>
      <c r="J2943" s="28">
        <v>46144</v>
      </c>
      <c r="K2943" s="26">
        <v>0.54166666666666663</v>
      </c>
      <c r="L2943" s="26" t="s">
        <v>4570</v>
      </c>
      <c r="M2943" s="27" t="s">
        <v>147</v>
      </c>
      <c r="N2943" s="25">
        <f>IFERROR(VLOOKUP(M2943,Data!$J$1:$K$58,2,0),"")</f>
        <v>56935532735</v>
      </c>
      <c r="O2943" s="27" t="s">
        <v>148</v>
      </c>
      <c r="P2943" s="27"/>
      <c r="Q2943" s="27" t="s">
        <v>153</v>
      </c>
      <c r="R2943" s="27" t="s">
        <v>1747</v>
      </c>
      <c r="S2943" s="27"/>
      <c r="T2943" s="27"/>
      <c r="U2943" s="28"/>
      <c r="X2943" s="27"/>
      <c r="Y2943" s="27"/>
      <c r="Z2943" s="29"/>
      <c r="AA2943" s="29">
        <v>0.64583333333333337</v>
      </c>
      <c r="AB2943" s="29">
        <v>0.71527777777777779</v>
      </c>
      <c r="AC2943" s="30">
        <v>46144</v>
      </c>
      <c r="AD2943" s="15" t="str">
        <f>IF(Tabla2[[#This Row],[HORA ENTREGA]]="DIRECTO","On time", IF(AA2943&lt;&gt;"",IF(Tabla2[[#This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3" s="15" t="str">
        <f>MID(Tabla2[[#This Row],[TIPO]],1,3)</f>
        <v xml:space="preserve">40 </v>
      </c>
      <c r="AF29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EGHU9118867*/ HR Entrega: *13:00* /Dirección: *BOD. MIEA AGURTO - PUERTO MADERO 9710, BOD. E13; PUDAHUEL </v>
      </c>
      <c r="AG2943" s="38" t="str">
        <f>IFERROR(HYPERLINK("https://wa.me/"&amp;Tabla2[[#This Row],[CONTACTO]]&amp;"?text="&amp;Tabla2[[#This Row],[Mensaje]],"Enviar mensaje"),"")</f>
        <v>Enviar mensaje</v>
      </c>
      <c r="AH2943" s="15" t="str">
        <f>CONCATENATE(A2943,F2943)</f>
        <v>2942EGHU9118867</v>
      </c>
      <c r="AI2943" s="15" t="str">
        <f>CONCATENATE("ENT-",A2943)</f>
        <v>ENT-2942</v>
      </c>
      <c r="AJ2943" s="15" t="str">
        <f>IF(Tabla2[[#This Row],[Op]]&lt;&gt;"","ENTREGA","")</f>
        <v>ENTREGA</v>
      </c>
      <c r="AK2943" s="40" t="str">
        <f>(Tabla2[[#This Row],[FECHA ENTREGA]]&amp;Tabla2[[#This Row],[HORA ENTREGA]])</f>
        <v>461440,541666666666667</v>
      </c>
      <c r="AL2943" s="34" t="str">
        <f>IFERROR(HYPERLINK("https://wa.me/"&amp;Tabla2[[#This Row],[CONTACTO]]&amp;"?text="&amp;Tabla2[[#This Row],[Mensaje]]),"")</f>
        <v xml:space="preserve">https://wa.me/56935532735?text=Hola!%0AServicio del día 02-05%0A *Cliente:* IMPORTADORA MIDEA CARRIER CHILE LTDA */ Cont: * EGHU9118867*/ HR Entrega: *13:00* /Dirección: *BOD. MIEA AGURTO - PUERTO MADERO 9710, BOD. E13; PUDAHUEL </v>
      </c>
    </row>
    <row r="2944" spans="1:38" s="15" customFormat="1" ht="16.5" customHeight="1" x14ac:dyDescent="0.2">
      <c r="A2944" s="15">
        <f>ROW(A2943)</f>
        <v>2943</v>
      </c>
      <c r="B2944" s="15">
        <f>IF(J2944=J2943,B2943+1,1)</f>
        <v>17</v>
      </c>
      <c r="C2944" s="15" t="s">
        <v>149</v>
      </c>
      <c r="D2944" s="25" t="s">
        <v>39</v>
      </c>
      <c r="E2944" s="27">
        <v>2618251</v>
      </c>
      <c r="F2944" s="27" t="s">
        <v>4571</v>
      </c>
      <c r="G2944" s="27" t="s">
        <v>41</v>
      </c>
      <c r="H2944" s="27">
        <v>9080</v>
      </c>
      <c r="I2944" s="27" t="s">
        <v>42</v>
      </c>
      <c r="J2944" s="28">
        <v>46144</v>
      </c>
      <c r="K2944" s="26">
        <v>0.54166666666666663</v>
      </c>
      <c r="L2944" s="26" t="s">
        <v>4572</v>
      </c>
      <c r="M2944" s="27" t="s">
        <v>133</v>
      </c>
      <c r="N2944" s="25">
        <f>IFERROR(VLOOKUP(M2944,Data!$J$1:$K$58,2,0),"")</f>
        <v>56953801607</v>
      </c>
      <c r="O2944" s="27" t="s">
        <v>134</v>
      </c>
      <c r="P2944" s="27"/>
      <c r="Q2944" s="27" t="s">
        <v>153</v>
      </c>
      <c r="R2944" s="27" t="s">
        <v>1747</v>
      </c>
      <c r="S2944" s="27"/>
      <c r="T2944" s="27"/>
      <c r="U2944" s="28"/>
      <c r="X2944" s="27"/>
      <c r="Y2944" s="27"/>
      <c r="Z2944" s="29"/>
      <c r="AA2944" s="29">
        <v>0.62430555555555556</v>
      </c>
      <c r="AB2944" s="29">
        <v>0.71527777777777779</v>
      </c>
      <c r="AC2944" s="30">
        <v>46144</v>
      </c>
      <c r="AD2944" s="15" t="str">
        <f>IF(Tabla2[[#This Row],[HORA ENTREGA]]="DIRECTO","On time", IF(AA2944&lt;&gt;"",IF(Tabla2[[#This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4" s="15" t="str">
        <f>MID(Tabla2[[#This Row],[TIPO]],1,3)</f>
        <v xml:space="preserve">40 </v>
      </c>
      <c r="AF29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02-05%0A *Cliente:* IMPORTADORA MIDEA CARRIER CHILE LTDA */ Cont: * EMCU1549440*/ HR Entrega: *13:00* /Dirección: *BOD. MIEA AGURTO - PUERTO MADERO 9710, BOD. E13; PUDAHUEL </v>
      </c>
      <c r="AG2944" s="38" t="str">
        <f>IFERROR(HYPERLINK("https://wa.me/"&amp;Tabla2[[#This Row],[CONTACTO]]&amp;"?text="&amp;Tabla2[[#This Row],[Mensaje]],"Enviar mensaje"),"")</f>
        <v>Enviar mensaje</v>
      </c>
      <c r="AH2944" s="15" t="str">
        <f>CONCATENATE(A2944,F2944)</f>
        <v>2943EMCU1549440</v>
      </c>
      <c r="AI2944" s="15" t="str">
        <f>CONCATENATE("ENT-",A2944)</f>
        <v>ENT-2943</v>
      </c>
      <c r="AJ2944" s="15" t="str">
        <f>IF(Tabla2[[#This Row],[Op]]&lt;&gt;"","ENTREGA","")</f>
        <v>ENTREGA</v>
      </c>
      <c r="AK2944" s="40" t="str">
        <f>(Tabla2[[#This Row],[FECHA ENTREGA]]&amp;Tabla2[[#This Row],[HORA ENTREGA]])</f>
        <v>461440,541666666666667</v>
      </c>
      <c r="AL2944" s="34" t="str">
        <f>IFERROR(HYPERLINK("https://wa.me/"&amp;Tabla2[[#This Row],[CONTACTO]]&amp;"?text="&amp;Tabla2[[#This Row],[Mensaje]]),"")</f>
        <v xml:space="preserve">https://wa.me/56953801607?text=Hola!%0AServicio del día 02-05%0A *Cliente:* IMPORTADORA MIDEA CARRIER CHILE LTDA */ Cont: * EMCU1549440*/ HR Entrega: *13:00* /Dirección: *BOD. MIEA AGURTO - PUERTO MADERO 9710, BOD. E13; PUDAHUEL </v>
      </c>
    </row>
    <row r="2945" spans="1:38" s="15" customFormat="1" ht="16.5" customHeight="1" x14ac:dyDescent="0.2">
      <c r="A2945" s="15">
        <f>ROW(A2944)</f>
        <v>2944</v>
      </c>
      <c r="B2945" s="15">
        <f>IF(J2945=J2944,B2944+1,1)</f>
        <v>18</v>
      </c>
      <c r="C2945" s="15" t="s">
        <v>500</v>
      </c>
      <c r="D2945" s="25" t="s">
        <v>39</v>
      </c>
      <c r="E2945" s="27">
        <v>303661</v>
      </c>
      <c r="F2945" s="27" t="s">
        <v>4573</v>
      </c>
      <c r="G2945" s="27" t="s">
        <v>64</v>
      </c>
      <c r="H2945" s="27">
        <v>25260</v>
      </c>
      <c r="I2945" s="27" t="s">
        <v>4574</v>
      </c>
      <c r="J2945" s="28">
        <v>46144</v>
      </c>
      <c r="K2945" s="26">
        <v>0.54166666666666663</v>
      </c>
      <c r="L2945" s="26"/>
      <c r="M2945" s="27" t="s">
        <v>66</v>
      </c>
      <c r="N2945" s="25">
        <f>IFERROR(VLOOKUP(M2945,Data!$J$1:$K$58,2,0),"")</f>
        <v>56993389870</v>
      </c>
      <c r="O2945" s="27" t="s">
        <v>67</v>
      </c>
      <c r="P2945" s="27"/>
      <c r="Q2945" s="27" t="s">
        <v>4514</v>
      </c>
      <c r="R2945" s="27" t="s">
        <v>74</v>
      </c>
      <c r="S2945" s="27"/>
      <c r="T2945" s="27"/>
      <c r="U2945" s="28"/>
      <c r="X2945" s="27"/>
      <c r="Y2945" s="27"/>
      <c r="Z2945" s="29"/>
      <c r="AA2945" s="29">
        <v>0.69097222222222221</v>
      </c>
      <c r="AB2945" s="29">
        <v>0.71180555555555558</v>
      </c>
      <c r="AC2945" s="30">
        <v>46144</v>
      </c>
      <c r="AD2945" s="15" t="str">
        <f>IF(Tabla2[[#This Row],[HORA ENTREGA]]="DIRECTO","On time", IF(AA2945&lt;&gt;"",IF(Tabla2[[#This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5" s="15" t="str">
        <f>MID(Tabla2[[#This Row],[TIPO]],1,3)</f>
        <v xml:space="preserve">20 </v>
      </c>
      <c r="AF29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MOLYMETNOS S.A. */ Cont: * GLDU9322713*/ HR Entrega: *13:00* /Dirección: *SERVIEX PLACILLA</v>
      </c>
      <c r="AG2945" s="38" t="str">
        <f>IFERROR(HYPERLINK("https://wa.me/"&amp;Tabla2[[#This Row],[CONTACTO]]&amp;"?text="&amp;Tabla2[[#This Row],[Mensaje]],"Enviar mensaje"),"")</f>
        <v>Enviar mensaje</v>
      </c>
      <c r="AH2945" s="15" t="str">
        <f>CONCATENATE(A2945,F2945)</f>
        <v>2944GLDU9322713</v>
      </c>
      <c r="AI2945" s="15" t="str">
        <f>CONCATENATE("ENT-",A2945)</f>
        <v>ENT-2944</v>
      </c>
      <c r="AJ2945" s="15" t="str">
        <f>IF(Tabla2[[#This Row],[Op]]&lt;&gt;"","ENTREGA","")</f>
        <v>ENTREGA</v>
      </c>
      <c r="AK2945" s="40" t="str">
        <f>(Tabla2[[#This Row],[FECHA ENTREGA]]&amp;Tabla2[[#This Row],[HORA ENTREGA]])</f>
        <v>461440,541666666666667</v>
      </c>
      <c r="AL2945" s="34" t="str">
        <f>IFERROR(HYPERLINK("https://wa.me/"&amp;Tabla2[[#This Row],[CONTACTO]]&amp;"?text="&amp;Tabla2[[#This Row],[Mensaje]]),"")</f>
        <v>https://wa.me/56993389870?text=Hola!%0AServicio del día 02-05%0A *Cliente:* MOLYMETNOS S.A. */ Cont: * GLDU9322713*/ HR Entrega: *13:00* /Dirección: *SERVIEX PLACILLA</v>
      </c>
    </row>
    <row r="2946" spans="1:38" s="15" customFormat="1" ht="16.5" customHeight="1" x14ac:dyDescent="0.2">
      <c r="A2946" s="15">
        <f>ROW(A2945)</f>
        <v>2945</v>
      </c>
      <c r="B2946" s="15">
        <f>IF(J2946=J2945,B2945+1,1)</f>
        <v>19</v>
      </c>
      <c r="C2946" s="15" t="s">
        <v>500</v>
      </c>
      <c r="D2946" s="25" t="s">
        <v>39</v>
      </c>
      <c r="E2946" s="27">
        <v>303661</v>
      </c>
      <c r="F2946" s="27" t="s">
        <v>4575</v>
      </c>
      <c r="G2946" s="27" t="s">
        <v>64</v>
      </c>
      <c r="H2946" s="27">
        <v>25260</v>
      </c>
      <c r="I2946" s="27" t="s">
        <v>4576</v>
      </c>
      <c r="J2946" s="28">
        <v>46144</v>
      </c>
      <c r="K2946" s="26">
        <v>0.54166666666666663</v>
      </c>
      <c r="L2946" s="26"/>
      <c r="M2946" s="27" t="s">
        <v>66</v>
      </c>
      <c r="N2946" s="25">
        <f>IFERROR(VLOOKUP(M2946,Data!$J$1:$K$58,2,0),"")</f>
        <v>56993389870</v>
      </c>
      <c r="O2946" s="27" t="s">
        <v>67</v>
      </c>
      <c r="P2946" s="27"/>
      <c r="Q2946" s="27" t="s">
        <v>4514</v>
      </c>
      <c r="R2946" s="27" t="s">
        <v>74</v>
      </c>
      <c r="S2946" s="27"/>
      <c r="T2946" s="27"/>
      <c r="U2946" s="28"/>
      <c r="X2946" s="27"/>
      <c r="Y2946" s="27"/>
      <c r="Z2946" s="29"/>
      <c r="AA2946" s="29">
        <v>0.59861111111111109</v>
      </c>
      <c r="AB2946" s="29">
        <v>0.625</v>
      </c>
      <c r="AC2946" s="30">
        <v>46144</v>
      </c>
      <c r="AD2946" s="15" t="str">
        <f>IF(Tabla2[[#This Row],[HORA ENTREGA]]="DIRECTO","On time", IF(AA2946&lt;&gt;"",IF(Tabla2[[#This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6" s="15" t="str">
        <f>MID(Tabla2[[#This Row],[TIPO]],1,3)</f>
        <v xml:space="preserve">20 </v>
      </c>
      <c r="AF29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MOLYMETNOS S.A. */ Cont: * MEDU1848621*/ HR Entrega: *13:00* /Dirección: *SERVIEX PLACILLA</v>
      </c>
      <c r="AG2946" s="38" t="str">
        <f>IFERROR(HYPERLINK("https://wa.me/"&amp;Tabla2[[#This Row],[CONTACTO]]&amp;"?text="&amp;Tabla2[[#This Row],[Mensaje]],"Enviar mensaje"),"")</f>
        <v>Enviar mensaje</v>
      </c>
      <c r="AH2946" s="15" t="str">
        <f>CONCATENATE(A2946,F2946)</f>
        <v>2945MEDU1848621</v>
      </c>
      <c r="AI2946" s="15" t="str">
        <f>CONCATENATE("ENT-",A2946)</f>
        <v>ENT-2945</v>
      </c>
      <c r="AJ2946" s="15" t="str">
        <f>IF(Tabla2[[#This Row],[Op]]&lt;&gt;"","ENTREGA","")</f>
        <v>ENTREGA</v>
      </c>
      <c r="AK2946" s="40" t="str">
        <f>(Tabla2[[#This Row],[FECHA ENTREGA]]&amp;Tabla2[[#This Row],[HORA ENTREGA]])</f>
        <v>461440,541666666666667</v>
      </c>
      <c r="AL2946" s="34" t="str">
        <f>IFERROR(HYPERLINK("https://wa.me/"&amp;Tabla2[[#This Row],[CONTACTO]]&amp;"?text="&amp;Tabla2[[#This Row],[Mensaje]]),"")</f>
        <v>https://wa.me/56993389870?text=Hola!%0AServicio del día 02-05%0A *Cliente:* MOLYMETNOS S.A. */ Cont: * MEDU1848621*/ HR Entrega: *13:00* /Dirección: *SERVIEX PLACILLA</v>
      </c>
    </row>
    <row r="2947" spans="1:38" s="15" customFormat="1" ht="16.5" customHeight="1" x14ac:dyDescent="0.2">
      <c r="A2947" s="15">
        <f>ROW(A2946)</f>
        <v>2946</v>
      </c>
      <c r="B2947" s="15">
        <f>IF(J2947=J2946,B2946+1,1)</f>
        <v>20</v>
      </c>
      <c r="C2947" s="15" t="s">
        <v>500</v>
      </c>
      <c r="D2947" s="25" t="s">
        <v>39</v>
      </c>
      <c r="E2947" s="27">
        <v>303661</v>
      </c>
      <c r="F2947" s="27" t="s">
        <v>4577</v>
      </c>
      <c r="G2947" s="27" t="s">
        <v>64</v>
      </c>
      <c r="H2947" s="27">
        <v>25260</v>
      </c>
      <c r="I2947" s="27" t="s">
        <v>4578</v>
      </c>
      <c r="J2947" s="28">
        <v>46144</v>
      </c>
      <c r="K2947" s="26">
        <v>0.58333333333333337</v>
      </c>
      <c r="L2947" s="26"/>
      <c r="M2947" s="27" t="s">
        <v>139</v>
      </c>
      <c r="N2947" s="25">
        <f>IFERROR(VLOOKUP(M2947,Data!$J$1:$K$58,2,0),"")</f>
        <v>56965312953</v>
      </c>
      <c r="O2947" s="27" t="s">
        <v>140</v>
      </c>
      <c r="P2947" s="27"/>
      <c r="Q2947" s="27" t="s">
        <v>4514</v>
      </c>
      <c r="R2947" s="27" t="s">
        <v>74</v>
      </c>
      <c r="S2947" s="27"/>
      <c r="T2947" s="27"/>
      <c r="U2947" s="28"/>
      <c r="X2947" s="27"/>
      <c r="Y2947" s="27"/>
      <c r="Z2947" s="29"/>
      <c r="AA2947" s="29">
        <v>0.62638888888888888</v>
      </c>
      <c r="AB2947" s="29">
        <v>0.65625</v>
      </c>
      <c r="AC2947" s="30">
        <v>46144</v>
      </c>
      <c r="AD2947" s="15" t="str">
        <f>IF(Tabla2[[#This Row],[HORA ENTREGA]]="DIRECTO","On time", IF(AA2947&lt;&gt;"",IF(Tabla2[[#This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7" s="15" t="str">
        <f>MID(Tabla2[[#This Row],[TIPO]],1,3)</f>
        <v xml:space="preserve">20 </v>
      </c>
      <c r="AF29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MOLYMETNOS S.A. */ Cont: * TEMU4003929*/ HR Entrega: *14:00* /Dirección: *SERVIEX PLACILLA</v>
      </c>
      <c r="AG2947" s="38" t="str">
        <f>IFERROR(HYPERLINK("https://wa.me/"&amp;Tabla2[[#This Row],[CONTACTO]]&amp;"?text="&amp;Tabla2[[#This Row],[Mensaje]],"Enviar mensaje"),"")</f>
        <v>Enviar mensaje</v>
      </c>
      <c r="AH2947" s="15" t="str">
        <f>CONCATENATE(A2947,F2947)</f>
        <v>2946TEMU4003929</v>
      </c>
      <c r="AI2947" s="15" t="str">
        <f>CONCATENATE("ENT-",A2947)</f>
        <v>ENT-2946</v>
      </c>
      <c r="AJ2947" s="15" t="str">
        <f>IF(Tabla2[[#This Row],[Op]]&lt;&gt;"","ENTREGA","")</f>
        <v>ENTREGA</v>
      </c>
      <c r="AK2947" s="40" t="str">
        <f>(Tabla2[[#This Row],[FECHA ENTREGA]]&amp;Tabla2[[#This Row],[HORA ENTREGA]])</f>
        <v>461440,583333333333333</v>
      </c>
      <c r="AL2947" s="34" t="str">
        <f>IFERROR(HYPERLINK("https://wa.me/"&amp;Tabla2[[#This Row],[CONTACTO]]&amp;"?text="&amp;Tabla2[[#This Row],[Mensaje]]),"")</f>
        <v>https://wa.me/56965312953?text=Hola!%0AServicio del día 02-05%0A *Cliente:* MOLYMETNOS S.A. */ Cont: * TEMU4003929*/ HR Entrega: *14:00* /Dirección: *SERVIEX PLACILLA</v>
      </c>
    </row>
    <row r="2948" spans="1:38" s="15" customFormat="1" ht="16.5" customHeight="1" x14ac:dyDescent="0.2">
      <c r="A2948" s="15">
        <f>ROW(A2947)</f>
        <v>2947</v>
      </c>
      <c r="B2948" s="15">
        <f>IF(J2948=J2947,B2947+1,1)</f>
        <v>21</v>
      </c>
      <c r="C2948" s="15" t="s">
        <v>500</v>
      </c>
      <c r="D2948" s="25" t="s">
        <v>39</v>
      </c>
      <c r="E2948" s="27">
        <v>303661</v>
      </c>
      <c r="F2948" s="27" t="s">
        <v>4579</v>
      </c>
      <c r="G2948" s="27" t="s">
        <v>64</v>
      </c>
      <c r="H2948" s="27">
        <v>25260</v>
      </c>
      <c r="I2948" s="27" t="s">
        <v>4580</v>
      </c>
      <c r="J2948" s="28">
        <v>46144</v>
      </c>
      <c r="K2948" s="26">
        <v>0.58333333333333337</v>
      </c>
      <c r="L2948" s="26"/>
      <c r="M2948" s="27" t="s">
        <v>117</v>
      </c>
      <c r="N2948" s="25">
        <f>IFERROR(VLOOKUP(M2948,Data!$J$1:$K$58,2,0),"")</f>
        <v>56973887539</v>
      </c>
      <c r="O2948" s="27" t="s">
        <v>118</v>
      </c>
      <c r="P2948" s="27"/>
      <c r="Q2948" s="27" t="s">
        <v>4514</v>
      </c>
      <c r="R2948" s="27" t="s">
        <v>74</v>
      </c>
      <c r="S2948" s="27"/>
      <c r="T2948" s="27"/>
      <c r="U2948" s="28"/>
      <c r="X2948" s="27"/>
      <c r="Y2948" s="27"/>
      <c r="Z2948" s="29"/>
      <c r="AA2948" s="29">
        <v>0.62986111111111109</v>
      </c>
      <c r="AB2948" s="29">
        <v>0.68055555555555558</v>
      </c>
      <c r="AC2948" s="30">
        <v>46144</v>
      </c>
      <c r="AD2948" s="15" t="str">
        <f>IF(Tabla2[[#This Row],[HORA ENTREGA]]="DIRECTO","On time", IF(AA2948&lt;&gt;"",IF(Tabla2[[#This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8" s="15" t="str">
        <f>MID(Tabla2[[#This Row],[TIPO]],1,3)</f>
        <v xml:space="preserve">20 </v>
      </c>
      <c r="AF29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MOLYMETNOS S.A. */ Cont: * MEDU2536000*/ HR Entrega: *14:00* /Dirección: *SERVIEX PLACILLA</v>
      </c>
      <c r="AG2948" s="38" t="str">
        <f>IFERROR(HYPERLINK("https://wa.me/"&amp;Tabla2[[#This Row],[CONTACTO]]&amp;"?text="&amp;Tabla2[[#This Row],[Mensaje]],"Enviar mensaje"),"")</f>
        <v>Enviar mensaje</v>
      </c>
      <c r="AH2948" s="15" t="str">
        <f>CONCATENATE(A2948,F2948)</f>
        <v>2947MEDU2536000</v>
      </c>
      <c r="AI2948" s="15" t="str">
        <f>CONCATENATE("ENT-",A2948)</f>
        <v>ENT-2947</v>
      </c>
      <c r="AJ2948" s="15" t="str">
        <f>IF(Tabla2[[#This Row],[Op]]&lt;&gt;"","ENTREGA","")</f>
        <v>ENTREGA</v>
      </c>
      <c r="AK2948" s="40" t="str">
        <f>(Tabla2[[#This Row],[FECHA ENTREGA]]&amp;Tabla2[[#This Row],[HORA ENTREGA]])</f>
        <v>461440,583333333333333</v>
      </c>
      <c r="AL2948" s="34" t="str">
        <f>IFERROR(HYPERLINK("https://wa.me/"&amp;Tabla2[[#This Row],[CONTACTO]]&amp;"?text="&amp;Tabla2[[#This Row],[Mensaje]]),"")</f>
        <v>https://wa.me/56973887539?text=Hola!%0AServicio del día 02-05%0A *Cliente:* MOLYMETNOS S.A. */ Cont: * MEDU2536000*/ HR Entrega: *14:00* /Dirección: *SERVIEX PLACILLA</v>
      </c>
    </row>
    <row r="2949" spans="1:38" s="15" customFormat="1" ht="16.5" customHeight="1" x14ac:dyDescent="0.2">
      <c r="A2949" s="15">
        <f>ROW(A2948)</f>
        <v>2948</v>
      </c>
      <c r="B2949" s="15">
        <f>IF(J2949=J2948,B2948+1,1)</f>
        <v>22</v>
      </c>
      <c r="C2949" s="15" t="s">
        <v>3055</v>
      </c>
      <c r="D2949" s="25" t="s">
        <v>39</v>
      </c>
      <c r="E2949" s="27">
        <v>304621</v>
      </c>
      <c r="F2949" s="27" t="s">
        <v>4581</v>
      </c>
      <c r="G2949" s="27" t="s">
        <v>41</v>
      </c>
      <c r="H2949" s="27">
        <v>2161</v>
      </c>
      <c r="I2949" s="27" t="s">
        <v>4582</v>
      </c>
      <c r="J2949" s="28">
        <v>46144</v>
      </c>
      <c r="K2949" s="26">
        <v>0.33333333333333331</v>
      </c>
      <c r="L2949" s="26"/>
      <c r="M2949" s="27" t="s">
        <v>155</v>
      </c>
      <c r="N2949" s="25">
        <f>IFERROR(VLOOKUP(M2949,Data!$J$1:$K$58,2,0),"")</f>
        <v>56926181825</v>
      </c>
      <c r="O2949" s="27" t="s">
        <v>165</v>
      </c>
      <c r="P2949" s="27"/>
      <c r="Q2949" s="27" t="s">
        <v>3058</v>
      </c>
      <c r="R2949" s="27" t="s">
        <v>74</v>
      </c>
      <c r="S2949" s="27"/>
      <c r="T2949" s="27"/>
      <c r="U2949" s="28"/>
      <c r="X2949" s="27"/>
      <c r="Y2949" s="27"/>
      <c r="Z2949" s="29"/>
      <c r="AA2949" s="29">
        <v>0.47430555555555554</v>
      </c>
      <c r="AB2949" s="29">
        <v>0.51041666666666663</v>
      </c>
      <c r="AC2949" s="30">
        <v>46144</v>
      </c>
      <c r="AD2949" s="15" t="str">
        <f>IF(Tabla2[[#This Row],[HORA ENTREGA]]="DIRECTO","On time", IF(AA2949&lt;&gt;"",IF(Tabla2[[#This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49" s="15" t="str">
        <f>MID(Tabla2[[#This Row],[TIPO]],1,3)</f>
        <v xml:space="preserve">40 </v>
      </c>
      <c r="AF29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02-05%0A *Cliente:* URCO SPA */ Cont: * MSNU8623748*/ HR Entrega: *08:00* /Dirección: *Camino lo Ruiz 5310, Renca.</v>
      </c>
      <c r="AG2949" s="38" t="str">
        <f>IFERROR(HYPERLINK("https://wa.me/"&amp;Tabla2[[#This Row],[CONTACTO]]&amp;"?text="&amp;Tabla2[[#This Row],[Mensaje]],"Enviar mensaje"),"")</f>
        <v>Enviar mensaje</v>
      </c>
      <c r="AH2949" s="15" t="str">
        <f>CONCATENATE(A2949,F2949)</f>
        <v>2948MSNU8623748</v>
      </c>
      <c r="AI2949" s="15" t="str">
        <f>CONCATENATE("ENT-",A2949)</f>
        <v>ENT-2948</v>
      </c>
      <c r="AJ2949" s="15" t="str">
        <f>IF(Tabla2[[#This Row],[Op]]&lt;&gt;"","ENTREGA","")</f>
        <v>ENTREGA</v>
      </c>
      <c r="AK2949" s="40" t="str">
        <f>(Tabla2[[#This Row],[FECHA ENTREGA]]&amp;Tabla2[[#This Row],[HORA ENTREGA]])</f>
        <v>461440,333333333333333</v>
      </c>
      <c r="AL2949" s="34" t="str">
        <f>IFERROR(HYPERLINK("https://wa.me/"&amp;Tabla2[[#This Row],[CONTACTO]]&amp;"?text="&amp;Tabla2[[#This Row],[Mensaje]]),"")</f>
        <v>https://wa.me/56926181825?text=Hola!%0AServicio del día 02-05%0A *Cliente:* URCO SPA */ Cont: * MSNU8623748*/ HR Entrega: *08:00* /Dirección: *Camino lo Ruiz 5310, Renca.</v>
      </c>
    </row>
    <row r="2950" spans="1:38" s="15" customFormat="1" ht="16.5" customHeight="1" x14ac:dyDescent="0.2">
      <c r="A2950" s="15">
        <f>ROW(A2949)</f>
        <v>2949</v>
      </c>
      <c r="B2950" s="15">
        <f>IF(J2950=J2949,B2949+1,1)</f>
        <v>1</v>
      </c>
      <c r="C2950" s="15" t="s">
        <v>254</v>
      </c>
      <c r="D2950" s="25" t="s">
        <v>39</v>
      </c>
      <c r="E2950" s="27">
        <v>70665</v>
      </c>
      <c r="F2950" s="27" t="s">
        <v>4583</v>
      </c>
      <c r="G2950" s="27" t="s">
        <v>64</v>
      </c>
      <c r="H2950" s="27">
        <v>17041</v>
      </c>
      <c r="I2950" s="27" t="s">
        <v>4584</v>
      </c>
      <c r="J2950" s="28">
        <v>46146</v>
      </c>
      <c r="K2950" s="26">
        <v>0.35416666666666669</v>
      </c>
      <c r="L2950" s="26"/>
      <c r="M2950" s="27" t="s">
        <v>66</v>
      </c>
      <c r="N2950" s="25">
        <f>IFERROR(VLOOKUP(M2950,Data!$J$1:$K$58,2,0),"")</f>
        <v>56993389870</v>
      </c>
      <c r="O2950" s="27" t="s">
        <v>67</v>
      </c>
      <c r="P2950" s="27"/>
      <c r="Q2950" s="27" t="s">
        <v>257</v>
      </c>
      <c r="R2950" s="27" t="s">
        <v>4585</v>
      </c>
      <c r="S2950" s="27"/>
      <c r="T2950" s="27"/>
      <c r="U2950" s="28"/>
      <c r="X2950" s="27"/>
      <c r="Y2950" s="27"/>
      <c r="Z2950" s="29"/>
      <c r="AA2950" s="29">
        <v>0.34375</v>
      </c>
      <c r="AB2950" s="29">
        <v>0.43055555555555558</v>
      </c>
      <c r="AC2950" s="30">
        <v>46146</v>
      </c>
      <c r="AD2950" s="15" t="str">
        <f>IF(Tabla2[[#This Row],[HORA ENTREGA]]="DIRECTO","On time", IF(AA2950&lt;&gt;"",IF(Tabla2[[#This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50" s="15" t="str">
        <f>MID(Tabla2[[#This Row],[TIPO]],1,3)</f>
        <v xml:space="preserve">20 </v>
      </c>
      <c r="AF29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A R G TRAILERS SPA */ Cont: * CARU3087717*/ HR Entrega: *08:30* /Dirección: *GOREN - LA PRIMAVERA  361;  LAMPA</v>
      </c>
      <c r="AG2950" s="38" t="str">
        <f>IFERROR(HYPERLINK("https://wa.me/"&amp;Tabla2[[#This Row],[CONTACTO]]&amp;"?text="&amp;Tabla2[[#This Row],[Mensaje]],"Enviar mensaje"),"")</f>
        <v>Enviar mensaje</v>
      </c>
      <c r="AH2950" s="15" t="str">
        <f>CONCATENATE(A2950,F2950)</f>
        <v>2949CARU3087717</v>
      </c>
      <c r="AI2950" s="15" t="str">
        <f>CONCATENATE("ENT-",A2950)</f>
        <v>ENT-2949</v>
      </c>
      <c r="AJ2950" s="15" t="str">
        <f>IF(Tabla2[[#This Row],[Op]]&lt;&gt;"","ENTREGA","")</f>
        <v>ENTREGA</v>
      </c>
      <c r="AK2950" s="40" t="str">
        <f>(Tabla2[[#This Row],[FECHA ENTREGA]]&amp;Tabla2[[#This Row],[HORA ENTREGA]])</f>
        <v>461460,354166666666667</v>
      </c>
      <c r="AL2950" s="34" t="str">
        <f>IFERROR(HYPERLINK("https://wa.me/"&amp;Tabla2[[#This Row],[CONTACTO]]&amp;"?text="&amp;Tabla2[[#This Row],[Mensaje]]),"")</f>
        <v>https://wa.me/56993389870?text=Hola!%0AServicio del día 04-05%0A *Cliente:* A R G TRAILERS SPA */ Cont: * CARU3087717*/ HR Entrega: *08:30* /Dirección: *GOREN - LA PRIMAVERA  361;  LAMPA</v>
      </c>
    </row>
    <row r="2951" spans="1:38" s="15" customFormat="1" ht="16.5" customHeight="1" x14ac:dyDescent="0.2">
      <c r="A2951" s="15">
        <f>ROW(A2950)</f>
        <v>2950</v>
      </c>
      <c r="B2951" s="15">
        <f>IF(J2951=J2950,B2950+1,1)</f>
        <v>2</v>
      </c>
      <c r="C2951" s="15" t="s">
        <v>43</v>
      </c>
      <c r="D2951" s="25" t="s">
        <v>39</v>
      </c>
      <c r="E2951" s="27">
        <v>370166</v>
      </c>
      <c r="F2951" s="27" t="s">
        <v>4586</v>
      </c>
      <c r="G2951" s="27" t="s">
        <v>54</v>
      </c>
      <c r="H2951" s="27">
        <v>23280</v>
      </c>
      <c r="I2951" s="27" t="s">
        <v>4587</v>
      </c>
      <c r="J2951" s="28">
        <v>46146</v>
      </c>
      <c r="K2951" s="26">
        <v>0.47916666666666669</v>
      </c>
      <c r="L2951" s="26"/>
      <c r="M2951" s="27" t="s">
        <v>55</v>
      </c>
      <c r="N2951" s="25">
        <f>IFERROR(VLOOKUP(M2951,Data!$J$1:$K$58,2,0),"")</f>
        <v>56992164782</v>
      </c>
      <c r="O2951" s="27" t="s">
        <v>56</v>
      </c>
      <c r="P2951" s="27"/>
      <c r="Q2951" s="27" t="s">
        <v>1656</v>
      </c>
      <c r="R2951" s="27" t="s">
        <v>1737</v>
      </c>
      <c r="S2951" s="27"/>
      <c r="T2951" s="27"/>
      <c r="U2951" s="28"/>
      <c r="X2951" s="27"/>
      <c r="Y2951" s="27"/>
      <c r="Z2951" s="29"/>
      <c r="AA2951" s="29">
        <v>0.42708333333333331</v>
      </c>
      <c r="AB2951" s="29">
        <v>0.49652777777777779</v>
      </c>
      <c r="AC2951" s="30">
        <v>46146</v>
      </c>
      <c r="AD2951" s="15" t="str">
        <f>IF(Tabla2[[#This Row],[HORA ENTREGA]]="DIRECTO","On time", IF(AA2951&lt;&gt;"",IF(Tabla2[[#This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51" s="15" t="str">
        <f>MID(Tabla2[[#This Row],[TIPO]],1,3)</f>
        <v xml:space="preserve">40 </v>
      </c>
      <c r="AF29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ALCA SPA */ Cont: * MNBU3507800*/ HR Entrega: *11:30* /Dirección: *Camino del Cerro 4868 Huechuraba, Santiago.</v>
      </c>
      <c r="AG2951" s="38" t="str">
        <f>IFERROR(HYPERLINK("https://wa.me/"&amp;Tabla2[[#This Row],[CONTACTO]]&amp;"?text="&amp;Tabla2[[#This Row],[Mensaje]],"Enviar mensaje"),"")</f>
        <v>Enviar mensaje</v>
      </c>
      <c r="AH2951" s="15" t="str">
        <f>CONCATENATE(A2951,F2951)</f>
        <v>2950MNBU3507800</v>
      </c>
      <c r="AI2951" s="15" t="str">
        <f>CONCATENATE("ENT-",A2951)</f>
        <v>ENT-2950</v>
      </c>
      <c r="AJ2951" s="15" t="str">
        <f>IF(Tabla2[[#This Row],[Op]]&lt;&gt;"","ENTREGA","")</f>
        <v>ENTREGA</v>
      </c>
      <c r="AK2951" s="40" t="str">
        <f>(Tabla2[[#This Row],[FECHA ENTREGA]]&amp;Tabla2[[#This Row],[HORA ENTREGA]])</f>
        <v>461460,479166666666667</v>
      </c>
      <c r="AL2951" s="34" t="str">
        <f>IFERROR(HYPERLINK("https://wa.me/"&amp;Tabla2[[#This Row],[CONTACTO]]&amp;"?text="&amp;Tabla2[[#This Row],[Mensaje]]),"")</f>
        <v>https://wa.me/56992164782?text=Hola!%0AServicio del día 04-05%0A *Cliente:* ALCA SPA */ Cont: * MNBU3507800*/ HR Entrega: *11:30* /Dirección: *Camino del Cerro 4868 Huechuraba, Santiago.</v>
      </c>
    </row>
    <row r="2952" spans="1:38" s="15" customFormat="1" ht="16.5" customHeight="1" x14ac:dyDescent="0.2">
      <c r="A2952" s="15">
        <f>ROW(A2951)</f>
        <v>2951</v>
      </c>
      <c r="B2952" s="15">
        <f>IF(J2952=J2951,B2951+1,1)</f>
        <v>3</v>
      </c>
      <c r="C2952" s="15" t="s">
        <v>517</v>
      </c>
      <c r="D2952" s="25" t="s">
        <v>122</v>
      </c>
      <c r="E2952" s="27"/>
      <c r="F2952" s="27" t="s">
        <v>4588</v>
      </c>
      <c r="G2952" s="27" t="s">
        <v>41</v>
      </c>
      <c r="H2952" s="27"/>
      <c r="I2952" s="27" t="s">
        <v>42</v>
      </c>
      <c r="J2952" s="28">
        <v>46146</v>
      </c>
      <c r="K2952" s="26">
        <v>0.54166666666666663</v>
      </c>
      <c r="L2952" s="26"/>
      <c r="M2952" s="27" t="s">
        <v>117</v>
      </c>
      <c r="N2952" s="25">
        <f>IFERROR(VLOOKUP(M2952,Data!$J$1:$K$58,2,0),"")</f>
        <v>56973887539</v>
      </c>
      <c r="O2952" s="27" t="s">
        <v>118</v>
      </c>
      <c r="P2952" s="27"/>
      <c r="Q2952" s="27" t="s">
        <v>4589</v>
      </c>
      <c r="R2952" s="27"/>
      <c r="S2952" s="27"/>
      <c r="T2952" s="27"/>
      <c r="U2952" s="28"/>
      <c r="X2952" s="27" t="s">
        <v>4551</v>
      </c>
      <c r="Y2952" s="27"/>
      <c r="Z2952" s="29"/>
      <c r="AA2952" s="29"/>
      <c r="AB2952" s="29"/>
      <c r="AC2952" s="30"/>
      <c r="AD2952" s="15" t="str">
        <f>IF(Tabla2[[#This Row],[HORA ENTREGA]]="DIRECTO","On time", IF(AA2952&lt;&gt;"",IF(Tabla2[[#This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52" s="15" t="str">
        <f>MID(Tabla2[[#This Row],[TIPO]],1,3)</f>
        <v xml:space="preserve">40 </v>
      </c>
      <c r="AF29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04-05%0A *Cliente:* ARESTI CHILE WINE S.A. */ Cont: * CSNU8622192*/ HR Entrega: *13:00* /Dirección: *SE EMBARCA POR DPW ANTES DE LAS 15:00 </v>
      </c>
      <c r="AG2952" s="38" t="str">
        <f>IFERROR(HYPERLINK("https://wa.me/"&amp;Tabla2[[#This Row],[CONTACTO]]&amp;"?text="&amp;Tabla2[[#This Row],[Mensaje]],"Enviar mensaje"),"")</f>
        <v>Enviar mensaje</v>
      </c>
      <c r="AH2952" s="15" t="str">
        <f>CONCATENATE(A2952,F2952)</f>
        <v>2951CSNU8622192</v>
      </c>
      <c r="AI2952" s="15" t="str">
        <f>CONCATENATE("ENT-",A2952)</f>
        <v>ENT-2951</v>
      </c>
      <c r="AJ2952" s="15" t="str">
        <f>IF(Tabla2[[#This Row],[Op]]&lt;&gt;"","ENTREGA","")</f>
        <v>ENTREGA</v>
      </c>
      <c r="AK2952" s="40" t="str">
        <f>(Tabla2[[#This Row],[FECHA ENTREGA]]&amp;Tabla2[[#This Row],[HORA ENTREGA]])</f>
        <v>461460,541666666666667</v>
      </c>
      <c r="AL2952" s="34" t="str">
        <f>IFERROR(HYPERLINK("https://wa.me/"&amp;Tabla2[[#This Row],[CONTACTO]]&amp;"?text="&amp;Tabla2[[#This Row],[Mensaje]]),"")</f>
        <v xml:space="preserve">https://wa.me/56973887539?text=Hola!%0AServicio del día 04-05%0A *Cliente:* ARESTI CHILE WINE S.A. */ Cont: * CSNU8622192*/ HR Entrega: *13:00* /Dirección: *SE EMBARCA POR DPW ANTES DE LAS 15:00 </v>
      </c>
    </row>
    <row r="2953" spans="1:38" s="15" customFormat="1" ht="16.5" customHeight="1" x14ac:dyDescent="0.2">
      <c r="A2953" s="15">
        <f>ROW(A2952)</f>
        <v>2952</v>
      </c>
      <c r="B2953" s="15">
        <f>IF(J2953=J2952,B2952+1,1)</f>
        <v>4</v>
      </c>
      <c r="C2953" s="15" t="s">
        <v>517</v>
      </c>
      <c r="D2953" s="25" t="s">
        <v>122</v>
      </c>
      <c r="E2953" s="27"/>
      <c r="F2953" s="27" t="s">
        <v>4590</v>
      </c>
      <c r="G2953" s="27" t="s">
        <v>41</v>
      </c>
      <c r="H2953" s="27"/>
      <c r="I2953" s="27" t="s">
        <v>42</v>
      </c>
      <c r="J2953" s="28">
        <v>46146</v>
      </c>
      <c r="K2953" s="26">
        <v>0.54166666666666663</v>
      </c>
      <c r="L2953" s="26"/>
      <c r="M2953" s="27" t="s">
        <v>72</v>
      </c>
      <c r="N2953" s="25">
        <f>IFERROR(VLOOKUP(M2953,Data!$J$1:$K$58,2,0),"")</f>
        <v>56978089148</v>
      </c>
      <c r="O2953" s="27" t="s">
        <v>73</v>
      </c>
      <c r="P2953" s="27"/>
      <c r="Q2953" s="27" t="s">
        <v>4589</v>
      </c>
      <c r="R2953" s="27"/>
      <c r="S2953" s="27"/>
      <c r="T2953" s="27"/>
      <c r="U2953" s="28"/>
      <c r="X2953" s="27" t="s">
        <v>4551</v>
      </c>
      <c r="Y2953" s="27"/>
      <c r="Z2953" s="29"/>
      <c r="AA2953" s="29"/>
      <c r="AB2953" s="29"/>
      <c r="AC2953" s="30"/>
      <c r="AD2953" s="15" t="str">
        <f>IF(Tabla2[[#This Row],[HORA ENTREGA]]="DIRECTO","On time", IF(AA2953&lt;&gt;"",IF(Tabla2[[#This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53" s="15" t="str">
        <f>MID(Tabla2[[#This Row],[TIPO]],1,3)</f>
        <v xml:space="preserve">40 </v>
      </c>
      <c r="AF29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04-05%0A *Cliente:* ARESTI CHILE WINE S.A. */ Cont: * OOCU9495051*/ HR Entrega: *13:00* /Dirección: *SE EMBARCA POR DPW ANTES DE LAS 15:00 </v>
      </c>
      <c r="AG2953" s="38" t="str">
        <f>IFERROR(HYPERLINK("https://wa.me/"&amp;Tabla2[[#This Row],[CONTACTO]]&amp;"?text="&amp;Tabla2[[#This Row],[Mensaje]],"Enviar mensaje"),"")</f>
        <v>Enviar mensaje</v>
      </c>
      <c r="AH2953" s="15" t="str">
        <f>CONCATENATE(A2953,F2953)</f>
        <v>2952OOCU9495051</v>
      </c>
      <c r="AI2953" s="15" t="str">
        <f>CONCATENATE("ENT-",A2953)</f>
        <v>ENT-2952</v>
      </c>
      <c r="AJ2953" s="15" t="str">
        <f>IF(Tabla2[[#This Row],[Op]]&lt;&gt;"","ENTREGA","")</f>
        <v>ENTREGA</v>
      </c>
      <c r="AK2953" s="40" t="str">
        <f>(Tabla2[[#This Row],[FECHA ENTREGA]]&amp;Tabla2[[#This Row],[HORA ENTREGA]])</f>
        <v>461460,541666666666667</v>
      </c>
      <c r="AL2953" s="34" t="str">
        <f>IFERROR(HYPERLINK("https://wa.me/"&amp;Tabla2[[#This Row],[CONTACTO]]&amp;"?text="&amp;Tabla2[[#This Row],[Mensaje]]),"")</f>
        <v xml:space="preserve">https://wa.me/56978089148?text=Hola!%0AServicio del día 04-05%0A *Cliente:* ARESTI CHILE WINE S.A. */ Cont: * OOCU9495051*/ HR Entrega: *13:00* /Dirección: *SE EMBARCA POR DPW ANTES DE LAS 15:00 </v>
      </c>
    </row>
    <row r="2954" spans="1:38" s="15" customFormat="1" ht="16.5" customHeight="1" x14ac:dyDescent="0.2">
      <c r="A2954" s="15">
        <f>ROW(A2953)</f>
        <v>2953</v>
      </c>
      <c r="B2954" s="15">
        <f>IF(J2954=J2953,B2953+1,1)</f>
        <v>5</v>
      </c>
      <c r="C2954" s="15" t="s">
        <v>62</v>
      </c>
      <c r="D2954" s="25" t="s">
        <v>39</v>
      </c>
      <c r="E2954" s="27">
        <v>304553</v>
      </c>
      <c r="F2954" s="27" t="s">
        <v>4591</v>
      </c>
      <c r="G2954" s="27" t="s">
        <v>41</v>
      </c>
      <c r="H2954" s="27">
        <v>25502</v>
      </c>
      <c r="I2954" s="27" t="s">
        <v>4592</v>
      </c>
      <c r="J2954" s="28">
        <v>46146</v>
      </c>
      <c r="K2954" s="26">
        <v>0.375</v>
      </c>
      <c r="L2954" s="26"/>
      <c r="M2954" s="27" t="s">
        <v>211</v>
      </c>
      <c r="N2954" s="25">
        <f>IFERROR(VLOOKUP(M2954,Data!$J$1:$K$58,2,0),"")</f>
        <v>56961282379</v>
      </c>
      <c r="O2954" s="27" t="s">
        <v>212</v>
      </c>
      <c r="P2954" s="27"/>
      <c r="Q2954" s="27" t="s">
        <v>68</v>
      </c>
      <c r="R2954" s="27" t="s">
        <v>74</v>
      </c>
      <c r="S2954" s="27"/>
      <c r="T2954" s="27"/>
      <c r="U2954" s="28"/>
      <c r="X2954" s="27"/>
      <c r="Y2954" s="27"/>
      <c r="Z2954" s="29"/>
      <c r="AA2954" s="29">
        <v>0.55555555555555558</v>
      </c>
      <c r="AB2954" s="29">
        <v>0.61111111111111116</v>
      </c>
      <c r="AC2954" s="30">
        <v>46146</v>
      </c>
      <c r="AD2954" s="15" t="str">
        <f>IF(Tabla2[[#This Row],[HORA ENTREGA]]="DIRECTO","On time", IF(AA2954&lt;&gt;"",IF(Tabla2[[#This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54" s="15" t="str">
        <f>MID(Tabla2[[#This Row],[TIPO]],1,3)</f>
        <v xml:space="preserve">40 </v>
      </c>
      <c r="AF29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BATERIAS TUBULAR S.A. */ Cont: * TRHU8190225*/ HR Entrega: *09:00* /Dirección: *AV. CHENA PONIENTE 12624, SAN BERNARDO</v>
      </c>
      <c r="AG2954" s="38" t="str">
        <f>IFERROR(HYPERLINK("https://wa.me/"&amp;Tabla2[[#This Row],[CONTACTO]]&amp;"?text="&amp;Tabla2[[#This Row],[Mensaje]],"Enviar mensaje"),"")</f>
        <v>Enviar mensaje</v>
      </c>
      <c r="AH2954" s="15" t="str">
        <f>CONCATENATE(A2954,F2954)</f>
        <v>2953TRHU8190225</v>
      </c>
      <c r="AI2954" s="15" t="str">
        <f>CONCATENATE("ENT-",A2954)</f>
        <v>ENT-2953</v>
      </c>
      <c r="AJ2954" s="15" t="str">
        <f>IF(Tabla2[[#This Row],[Op]]&lt;&gt;"","ENTREGA","")</f>
        <v>ENTREGA</v>
      </c>
      <c r="AK2954" s="40" t="str">
        <f>(Tabla2[[#This Row],[FECHA ENTREGA]]&amp;Tabla2[[#This Row],[HORA ENTREGA]])</f>
        <v>461460,375</v>
      </c>
      <c r="AL2954" s="34" t="str">
        <f>IFERROR(HYPERLINK("https://wa.me/"&amp;Tabla2[[#This Row],[CONTACTO]]&amp;"?text="&amp;Tabla2[[#This Row],[Mensaje]]),"")</f>
        <v>https://wa.me/56961282379?text=Hola!%0AServicio del día 04-05%0A *Cliente:* BATERIAS TUBULAR S.A. */ Cont: * TRHU8190225*/ HR Entrega: *09:00* /Dirección: *AV. CHENA PONIENTE 12624, SAN BERNARDO</v>
      </c>
    </row>
    <row r="2955" spans="1:38" s="15" customFormat="1" ht="16.5" customHeight="1" x14ac:dyDescent="0.2">
      <c r="A2955" s="15">
        <f>ROW(A2954)</f>
        <v>2954</v>
      </c>
      <c r="B2955" s="15">
        <f>IF(J2955=J2954,B2954+1,1)</f>
        <v>6</v>
      </c>
      <c r="C2955" s="15" t="s">
        <v>75</v>
      </c>
      <c r="D2955" s="25" t="s">
        <v>39</v>
      </c>
      <c r="E2955" s="27">
        <v>303978</v>
      </c>
      <c r="F2955" s="27" t="s">
        <v>4593</v>
      </c>
      <c r="G2955" s="27" t="s">
        <v>41</v>
      </c>
      <c r="H2955" s="27">
        <v>10730</v>
      </c>
      <c r="I2955" s="27" t="s">
        <v>4594</v>
      </c>
      <c r="J2955" s="28">
        <v>46146</v>
      </c>
      <c r="K2955" s="26">
        <v>0.33333333333333331</v>
      </c>
      <c r="L2955" s="26"/>
      <c r="M2955" s="27" t="s">
        <v>433</v>
      </c>
      <c r="N2955" s="25">
        <f>IFERROR(VLOOKUP(M2955,Data!$J$1:$K$58,2,0),"")</f>
        <v>56994354094</v>
      </c>
      <c r="O2955" s="27" t="s">
        <v>4493</v>
      </c>
      <c r="P2955" s="27"/>
      <c r="Q2955" s="27" t="s">
        <v>4067</v>
      </c>
      <c r="R2955" s="27" t="s">
        <v>280</v>
      </c>
      <c r="S2955" s="27"/>
      <c r="T2955" s="27"/>
      <c r="U2955" s="28"/>
      <c r="X2955" s="27"/>
      <c r="Y2955" s="27"/>
      <c r="Z2955" s="29"/>
      <c r="AA2955" s="29">
        <v>0.39444444444444443</v>
      </c>
      <c r="AB2955" s="29">
        <v>0.51388888888888884</v>
      </c>
      <c r="AC2955" s="30">
        <v>46146</v>
      </c>
      <c r="AD2955" s="15" t="str">
        <f>IF(Tabla2[[#This Row],[HORA ENTREGA]]="DIRECTO","On time", IF(AA2955&lt;&gt;"",IF(Tabla2[[#This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55" s="15" t="str">
        <f>MID(Tabla2[[#This Row],[TIPO]],1,3)</f>
        <v xml:space="preserve">40 </v>
      </c>
      <c r="AF29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BAYONA SPA */ Cont: * TRHU5189998*/ HR Entrega: *08:00* /Dirección: *BOULEVAR 1313 BODENOR FLEX CENTER ENEA, PUDAHUEL</v>
      </c>
      <c r="AG2955" s="38" t="str">
        <f>IFERROR(HYPERLINK("https://wa.me/"&amp;Tabla2[[#This Row],[CONTACTO]]&amp;"?text="&amp;Tabla2[[#This Row],[Mensaje]],"Enviar mensaje"),"")</f>
        <v>Enviar mensaje</v>
      </c>
      <c r="AH2955" s="15" t="str">
        <f>CONCATENATE(A2955,F2955)</f>
        <v>2954TRHU5189998</v>
      </c>
      <c r="AI2955" s="15" t="str">
        <f>CONCATENATE("ENT-",A2955)</f>
        <v>ENT-2954</v>
      </c>
      <c r="AJ2955" s="15" t="str">
        <f>IF(Tabla2[[#This Row],[Op]]&lt;&gt;"","ENTREGA","")</f>
        <v>ENTREGA</v>
      </c>
      <c r="AK2955" s="40" t="str">
        <f>(Tabla2[[#This Row],[FECHA ENTREGA]]&amp;Tabla2[[#This Row],[HORA ENTREGA]])</f>
        <v>461460,333333333333333</v>
      </c>
      <c r="AL2955" s="34" t="str">
        <f>IFERROR(HYPERLINK("https://wa.me/"&amp;Tabla2[[#This Row],[CONTACTO]]&amp;"?text="&amp;Tabla2[[#This Row],[Mensaje]]),"")</f>
        <v>https://wa.me/56994354094?text=Hola!%0AServicio del día 04-05%0A *Cliente:* BAYONA SPA */ Cont: * TRHU5189998*/ HR Entrega: *08:00* /Dirección: *BOULEVAR 1313 BODENOR FLEX CENTER ENEA, PUDAHUEL</v>
      </c>
    </row>
    <row r="2956" spans="1:38" s="15" customFormat="1" ht="16.5" customHeight="1" x14ac:dyDescent="0.2">
      <c r="A2956" s="15">
        <f>ROW(A2955)</f>
        <v>2955</v>
      </c>
      <c r="B2956" s="15">
        <f>IF(J2956=J2955,B2955+1,1)</f>
        <v>7</v>
      </c>
      <c r="C2956" s="15" t="s">
        <v>4465</v>
      </c>
      <c r="D2956" s="25" t="s">
        <v>39</v>
      </c>
      <c r="E2956" s="27">
        <v>303892</v>
      </c>
      <c r="F2956" s="27" t="s">
        <v>4595</v>
      </c>
      <c r="G2956" s="27" t="s">
        <v>41</v>
      </c>
      <c r="H2956" s="27">
        <v>7559</v>
      </c>
      <c r="I2956" s="27" t="s">
        <v>42</v>
      </c>
      <c r="J2956" s="28">
        <v>46146</v>
      </c>
      <c r="K2956" s="26">
        <v>0.58333333333333337</v>
      </c>
      <c r="L2956" s="26"/>
      <c r="M2956" s="27" t="s">
        <v>247</v>
      </c>
      <c r="N2956" s="25">
        <f>IFERROR(VLOOKUP(M2956,Data!$J$1:$K$58,2,0),"")</f>
        <v>56953157599</v>
      </c>
      <c r="O2956" s="27" t="s">
        <v>248</v>
      </c>
      <c r="P2956" s="27"/>
      <c r="Q2956" s="27" t="s">
        <v>4596</v>
      </c>
      <c r="R2956" s="27" t="s">
        <v>74</v>
      </c>
      <c r="S2956" s="27"/>
      <c r="T2956" s="27"/>
      <c r="U2956" s="28"/>
      <c r="X2956" s="27"/>
      <c r="Y2956" s="27"/>
      <c r="Z2956" s="29"/>
      <c r="AA2956" s="29">
        <v>0.57638888888888884</v>
      </c>
      <c r="AB2956" s="29">
        <v>0.63194444444444442</v>
      </c>
      <c r="AC2956" s="30">
        <v>46146</v>
      </c>
      <c r="AD2956" s="15" t="str">
        <f>IF(Tabla2[[#This Row],[HORA ENTREGA]]="DIRECTO","On time", IF(AA2956&lt;&gt;"",IF(Tabla2[[#This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56" s="15" t="str">
        <f>MID(Tabla2[[#This Row],[TIPO]],1,3)</f>
        <v xml:space="preserve">40 </v>
      </c>
      <c r="AF29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COM. EL TEJIE */ Cont: * TCLU9102850*/ HR Entrega: *14:00* /Dirección: *PORTO SEGURO  4411  QUINTA NORMAL</v>
      </c>
      <c r="AG2956" s="38" t="str">
        <f>IFERROR(HYPERLINK("https://wa.me/"&amp;Tabla2[[#This Row],[CONTACTO]]&amp;"?text="&amp;Tabla2[[#This Row],[Mensaje]],"Enviar mensaje"),"")</f>
        <v>Enviar mensaje</v>
      </c>
      <c r="AH2956" s="15" t="str">
        <f>CONCATENATE(A2956,F2956)</f>
        <v>2955TCLU9102850</v>
      </c>
      <c r="AI2956" s="15" t="str">
        <f>CONCATENATE("ENT-",A2956)</f>
        <v>ENT-2955</v>
      </c>
      <c r="AJ2956" s="15" t="str">
        <f>IF(Tabla2[[#This Row],[Op]]&lt;&gt;"","ENTREGA","")</f>
        <v>ENTREGA</v>
      </c>
      <c r="AK2956" s="40" t="str">
        <f>(Tabla2[[#This Row],[FECHA ENTREGA]]&amp;Tabla2[[#This Row],[HORA ENTREGA]])</f>
        <v>461460,583333333333333</v>
      </c>
      <c r="AL2956" s="34" t="str">
        <f>IFERROR(HYPERLINK("https://wa.me/"&amp;Tabla2[[#This Row],[CONTACTO]]&amp;"?text="&amp;Tabla2[[#This Row],[Mensaje]]),"")</f>
        <v>https://wa.me/56953157599?text=Hola!%0AServicio del día 04-05%0A *Cliente:* COM. EL TEJIE */ Cont: * TCLU9102850*/ HR Entrega: *14:00* /Dirección: *PORTO SEGURO  4411  QUINTA NORMAL</v>
      </c>
    </row>
    <row r="2957" spans="1:38" s="15" customFormat="1" ht="16.5" customHeight="1" x14ac:dyDescent="0.2">
      <c r="A2957" s="15">
        <f>ROW(A2956)</f>
        <v>2956</v>
      </c>
      <c r="B2957" s="15">
        <f>IF(J2957=J2956,B2956+1,1)</f>
        <v>8</v>
      </c>
      <c r="C2957" s="15" t="s">
        <v>101</v>
      </c>
      <c r="D2957" s="25" t="s">
        <v>39</v>
      </c>
      <c r="E2957" s="27">
        <v>144045</v>
      </c>
      <c r="F2957" s="27" t="s">
        <v>4597</v>
      </c>
      <c r="G2957" s="27" t="s">
        <v>41</v>
      </c>
      <c r="H2957" s="27">
        <v>12951</v>
      </c>
      <c r="I2957" s="27" t="s">
        <v>4598</v>
      </c>
      <c r="J2957" s="28">
        <v>46146</v>
      </c>
      <c r="K2957" s="26">
        <v>0.35416666666666669</v>
      </c>
      <c r="L2957" s="26"/>
      <c r="M2957" s="27" t="s">
        <v>233</v>
      </c>
      <c r="N2957" s="25">
        <f>IFERROR(VLOOKUP(M2957,Data!$J$1:$K$58,2,0),"")</f>
        <v>56998494086</v>
      </c>
      <c r="O2957" s="27" t="s">
        <v>234</v>
      </c>
      <c r="P2957" s="27"/>
      <c r="Q2957" s="27" t="s">
        <v>4599</v>
      </c>
      <c r="R2957" s="27" t="s">
        <v>74</v>
      </c>
      <c r="S2957" s="27"/>
      <c r="T2957" s="27"/>
      <c r="U2957" s="28"/>
      <c r="X2957" s="27"/>
      <c r="Y2957" s="27"/>
      <c r="Z2957" s="29"/>
      <c r="AA2957" s="29">
        <v>0.38472222222222224</v>
      </c>
      <c r="AB2957" s="29">
        <v>0.45833333333333331</v>
      </c>
      <c r="AC2957" s="30">
        <v>46146</v>
      </c>
      <c r="AD2957" s="15" t="str">
        <f>IF(Tabla2[[#This Row],[HORA ENTREGA]]="DIRECTO","On time", IF(AA2957&lt;&gt;"",IF(Tabla2[[#This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57" s="15" t="str">
        <f>MID(Tabla2[[#This Row],[TIPO]],1,3)</f>
        <v xml:space="preserve">40 </v>
      </c>
      <c r="AF29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COMERCIAL PICHARA SPA */ Cont: * MEDU4238659*/ HR Entrega: *08:30* /Dirección: *OLIVOS 672, Recoleta</v>
      </c>
      <c r="AG2957" s="38" t="str">
        <f>IFERROR(HYPERLINK("https://wa.me/"&amp;Tabla2[[#This Row],[CONTACTO]]&amp;"?text="&amp;Tabla2[[#This Row],[Mensaje]],"Enviar mensaje"),"")</f>
        <v>Enviar mensaje</v>
      </c>
      <c r="AH2957" s="15" t="str">
        <f>CONCATENATE(A2957,F2957)</f>
        <v>2956MEDU4238659</v>
      </c>
      <c r="AI2957" s="15" t="str">
        <f>CONCATENATE("ENT-",A2957)</f>
        <v>ENT-2956</v>
      </c>
      <c r="AJ2957" s="15" t="str">
        <f>IF(Tabla2[[#This Row],[Op]]&lt;&gt;"","ENTREGA","")</f>
        <v>ENTREGA</v>
      </c>
      <c r="AK2957" s="40" t="str">
        <f>(Tabla2[[#This Row],[FECHA ENTREGA]]&amp;Tabla2[[#This Row],[HORA ENTREGA]])</f>
        <v>461460,354166666666667</v>
      </c>
      <c r="AL2957" s="34" t="str">
        <f>IFERROR(HYPERLINK("https://wa.me/"&amp;Tabla2[[#This Row],[CONTACTO]]&amp;"?text="&amp;Tabla2[[#This Row],[Mensaje]]),"")</f>
        <v>https://wa.me/56998494086?text=Hola!%0AServicio del día 04-05%0A *Cliente:* COMERCIAL PICHARA SPA */ Cont: * MEDU4238659*/ HR Entrega: *08:30* /Dirección: *OLIVOS 672, Recoleta</v>
      </c>
    </row>
    <row r="2958" spans="1:38" s="15" customFormat="1" ht="16.5" customHeight="1" x14ac:dyDescent="0.2">
      <c r="A2958" s="15">
        <f>ROW(A2957)</f>
        <v>2957</v>
      </c>
      <c r="B2958" s="15">
        <f>IF(J2958=J2957,B2957+1,1)</f>
        <v>9</v>
      </c>
      <c r="C2958" s="15" t="s">
        <v>4476</v>
      </c>
      <c r="D2958" s="25" t="s">
        <v>122</v>
      </c>
      <c r="E2958" s="27"/>
      <c r="F2958" s="27" t="s">
        <v>4600</v>
      </c>
      <c r="G2958" s="27"/>
      <c r="H2958" s="27"/>
      <c r="I2958" s="27"/>
      <c r="J2958" s="28">
        <v>46146</v>
      </c>
      <c r="K2958" s="26">
        <v>0.54166666666666663</v>
      </c>
      <c r="L2958" s="26"/>
      <c r="M2958" s="27" t="s">
        <v>164</v>
      </c>
      <c r="N2958" s="25">
        <f>IFERROR(VLOOKUP(M2958,Data!$J$1:$K$58,2,0),"")</f>
        <v>56967398822</v>
      </c>
      <c r="O2958" s="27" t="s">
        <v>165</v>
      </c>
      <c r="P2958" s="27"/>
      <c r="Q2958" s="27" t="s">
        <v>4589</v>
      </c>
      <c r="R2958" s="27"/>
      <c r="S2958" s="27"/>
      <c r="T2958" s="27"/>
      <c r="U2958" s="28"/>
      <c r="X2958" s="27" t="s">
        <v>4551</v>
      </c>
      <c r="Y2958" s="27"/>
      <c r="Z2958" s="29"/>
      <c r="AA2958" s="29"/>
      <c r="AB2958" s="29"/>
      <c r="AC2958" s="30"/>
      <c r="AD2958" s="15" t="str">
        <f>IF(Tabla2[[#This Row],[HORA ENTREGA]]="DIRECTO","On time", IF(AA2958&lt;&gt;"",IF(Tabla2[[#This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58" s="15" t="str">
        <f>MID(Tabla2[[#This Row],[TIPO]],1,3)</f>
        <v/>
      </c>
      <c r="AF29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04-05%0A *Cliente:* GRUPO VALDIVIESO */ Cont: * HAMU2608313*/ HR Entrega: *13:00* /Dirección: *SE EMBARCA POR DPW ANTES DE LAS 15:00 </v>
      </c>
      <c r="AG2958" s="38" t="str">
        <f>IFERROR(HYPERLINK("https://wa.me/"&amp;Tabla2[[#This Row],[CONTACTO]]&amp;"?text="&amp;Tabla2[[#This Row],[Mensaje]],"Enviar mensaje"),"")</f>
        <v>Enviar mensaje</v>
      </c>
      <c r="AH2958" s="15" t="str">
        <f>CONCATENATE(A2958,F2958)</f>
        <v>2957HAMU2608313</v>
      </c>
      <c r="AI2958" s="15" t="str">
        <f>CONCATENATE("ENT-",A2958)</f>
        <v>ENT-2957</v>
      </c>
      <c r="AJ2958" s="15" t="str">
        <f>IF(Tabla2[[#This Row],[Op]]&lt;&gt;"","ENTREGA","")</f>
        <v>ENTREGA</v>
      </c>
      <c r="AK2958" s="40" t="str">
        <f>(Tabla2[[#This Row],[FECHA ENTREGA]]&amp;Tabla2[[#This Row],[HORA ENTREGA]])</f>
        <v>461460,541666666666667</v>
      </c>
      <c r="AL2958" s="34" t="str">
        <f>IFERROR(HYPERLINK("https://wa.me/"&amp;Tabla2[[#This Row],[CONTACTO]]&amp;"?text="&amp;Tabla2[[#This Row],[Mensaje]]),"")</f>
        <v xml:space="preserve">https://wa.me/56967398822?text=Hola!%0AServicio del día 04-05%0A *Cliente:* GRUPO VALDIVIESO */ Cont: * HAMU2608313*/ HR Entrega: *13:00* /Dirección: *SE EMBARCA POR DPW ANTES DE LAS 15:00 </v>
      </c>
    </row>
    <row r="2959" spans="1:38" s="15" customFormat="1" ht="16.5" customHeight="1" x14ac:dyDescent="0.2">
      <c r="A2959" s="15">
        <f>ROW(A2958)</f>
        <v>2958</v>
      </c>
      <c r="B2959" s="15">
        <f>IF(J2959=J2958,B2958+1,1)</f>
        <v>10</v>
      </c>
      <c r="C2959" s="15" t="s">
        <v>149</v>
      </c>
      <c r="D2959" s="25" t="s">
        <v>39</v>
      </c>
      <c r="E2959" s="27">
        <v>2617918</v>
      </c>
      <c r="F2959" s="27" t="s">
        <v>4601</v>
      </c>
      <c r="G2959" s="27" t="s">
        <v>41</v>
      </c>
      <c r="H2959" s="27">
        <v>10830</v>
      </c>
      <c r="I2959" s="27" t="s">
        <v>42</v>
      </c>
      <c r="J2959" s="28">
        <v>46146</v>
      </c>
      <c r="K2959" s="26">
        <v>0.33333333333333331</v>
      </c>
      <c r="L2959" s="26"/>
      <c r="M2959" s="27" t="s">
        <v>389</v>
      </c>
      <c r="N2959" s="25">
        <f>IFERROR(VLOOKUP(M2959,Data!$J$1:$K$58,2,0),"")</f>
        <v>56988336520</v>
      </c>
      <c r="O2959" s="27" t="s">
        <v>390</v>
      </c>
      <c r="P2959" s="27"/>
      <c r="Q2959" s="27" t="s">
        <v>4602</v>
      </c>
      <c r="R2959" s="27" t="s">
        <v>1747</v>
      </c>
      <c r="S2959" s="27"/>
      <c r="T2959" s="27"/>
      <c r="U2959" s="28"/>
      <c r="X2959" s="27"/>
      <c r="Y2959" s="27"/>
      <c r="Z2959" s="29"/>
      <c r="AA2959" s="29">
        <v>0.34027777777777779</v>
      </c>
      <c r="AB2959" s="29">
        <v>0.49652777777777779</v>
      </c>
      <c r="AC2959" s="30">
        <v>46146</v>
      </c>
      <c r="AD2959" s="15" t="str">
        <f>IF(Tabla2[[#This Row],[HORA ENTREGA]]="DIRECTO","On time", IF(AA2959&lt;&gt;"",IF(Tabla2[[#This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59" s="15" t="str">
        <f>MID(Tabla2[[#This Row],[TIPO]],1,3)</f>
        <v xml:space="preserve">40 </v>
      </c>
      <c r="AF29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04-05%0A *Cliente:* IMPORTADORA MIDEA CARRIER CHILE LTDA */ Cont: * EGSU1946555*/ HR Entrega: *08:00* /Dirección: *cliente Hites dirección Puerto madero 9710 </v>
      </c>
      <c r="AG2959" s="38" t="str">
        <f>IFERROR(HYPERLINK("https://wa.me/"&amp;Tabla2[[#This Row],[CONTACTO]]&amp;"?text="&amp;Tabla2[[#This Row],[Mensaje]],"Enviar mensaje"),"")</f>
        <v>Enviar mensaje</v>
      </c>
      <c r="AH2959" s="15" t="str">
        <f>CONCATENATE(A2959,F2959)</f>
        <v>2958EGSU1946555</v>
      </c>
      <c r="AI2959" s="15" t="str">
        <f>CONCATENATE("ENT-",A2959)</f>
        <v>ENT-2958</v>
      </c>
      <c r="AJ2959" s="15" t="str">
        <f>IF(Tabla2[[#This Row],[Op]]&lt;&gt;"","ENTREGA","")</f>
        <v>ENTREGA</v>
      </c>
      <c r="AK2959" s="40" t="str">
        <f>(Tabla2[[#This Row],[FECHA ENTREGA]]&amp;Tabla2[[#This Row],[HORA ENTREGA]])</f>
        <v>461460,333333333333333</v>
      </c>
      <c r="AL2959" s="34" t="str">
        <f>IFERROR(HYPERLINK("https://wa.me/"&amp;Tabla2[[#This Row],[CONTACTO]]&amp;"?text="&amp;Tabla2[[#This Row],[Mensaje]]),"")</f>
        <v xml:space="preserve">https://wa.me/56988336520?text=Hola!%0AServicio del día 04-05%0A *Cliente:* IMPORTADORA MIDEA CARRIER CHILE LTDA */ Cont: * EGSU1946555*/ HR Entrega: *08:00* /Dirección: *cliente Hites dirección Puerto madero 9710 </v>
      </c>
    </row>
    <row r="2960" spans="1:38" s="15" customFormat="1" ht="16.5" customHeight="1" x14ac:dyDescent="0.2">
      <c r="A2960" s="15">
        <f>ROW(A2959)</f>
        <v>2959</v>
      </c>
      <c r="B2960" s="15">
        <f>IF(J2960=J2959,B2959+1,1)</f>
        <v>11</v>
      </c>
      <c r="C2960" s="15" t="s">
        <v>178</v>
      </c>
      <c r="D2960" s="25" t="s">
        <v>39</v>
      </c>
      <c r="E2960" s="27">
        <v>85120</v>
      </c>
      <c r="F2960" s="27" t="s">
        <v>4603</v>
      </c>
      <c r="G2960" s="27" t="s">
        <v>64</v>
      </c>
      <c r="H2960" s="27">
        <v>27966</v>
      </c>
      <c r="I2960" s="27" t="s">
        <v>42</v>
      </c>
      <c r="J2960" s="28">
        <v>46146</v>
      </c>
      <c r="K2960" s="26">
        <v>0.33333333333333331</v>
      </c>
      <c r="L2960" s="26"/>
      <c r="M2960" s="27" t="s">
        <v>225</v>
      </c>
      <c r="N2960" s="25">
        <f>IFERROR(VLOOKUP(M2960,Data!$J$1:$K$58,2,0),"")</f>
        <v>56978811158</v>
      </c>
      <c r="O2960" s="27" t="s">
        <v>226</v>
      </c>
      <c r="P2960" s="27"/>
      <c r="Q2960" s="27" t="s">
        <v>1003</v>
      </c>
      <c r="R2960" s="27" t="s">
        <v>48</v>
      </c>
      <c r="S2960" s="27"/>
      <c r="T2960" s="27"/>
      <c r="U2960" s="28"/>
      <c r="X2960" s="27"/>
      <c r="Y2960" s="27"/>
      <c r="Z2960" s="29"/>
      <c r="AA2960" s="29">
        <v>0.52083333333333337</v>
      </c>
      <c r="AB2960" s="29">
        <v>0.76041666666666663</v>
      </c>
      <c r="AC2960" s="30">
        <v>46146</v>
      </c>
      <c r="AD2960" s="15" t="str">
        <f>IF(Tabla2[[#This Row],[HORA ENTREGA]]="DIRECTO","On time", IF(AA2960&lt;&gt;"",IF(Tabla2[[#This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60" s="15" t="str">
        <f>MID(Tabla2[[#This Row],[TIPO]],1,3)</f>
        <v xml:space="preserve">20 </v>
      </c>
      <c r="AF29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INVERSIERRA S A */ Cont: * TRHU2587030*/ HR Entrega: *08:00* /Dirección: *AVENIDA PEDRO FONTOBA 6350, HUECHURABA</v>
      </c>
      <c r="AG2960" s="38" t="str">
        <f>IFERROR(HYPERLINK("https://wa.me/"&amp;Tabla2[[#This Row],[CONTACTO]]&amp;"?text="&amp;Tabla2[[#This Row],[Mensaje]],"Enviar mensaje"),"")</f>
        <v>Enviar mensaje</v>
      </c>
      <c r="AH2960" s="15" t="str">
        <f>CONCATENATE(A2960,F2960)</f>
        <v>2959TRHU2587030</v>
      </c>
      <c r="AI2960" s="15" t="str">
        <f>CONCATENATE("ENT-",A2960)</f>
        <v>ENT-2959</v>
      </c>
      <c r="AJ2960" s="15" t="str">
        <f>IF(Tabla2[[#This Row],[Op]]&lt;&gt;"","ENTREGA","")</f>
        <v>ENTREGA</v>
      </c>
      <c r="AK2960" s="40" t="str">
        <f>(Tabla2[[#This Row],[FECHA ENTREGA]]&amp;Tabla2[[#This Row],[HORA ENTREGA]])</f>
        <v>461460,333333333333333</v>
      </c>
      <c r="AL2960" s="34" t="str">
        <f>IFERROR(HYPERLINK("https://wa.me/"&amp;Tabla2[[#This Row],[CONTACTO]]&amp;"?text="&amp;Tabla2[[#This Row],[Mensaje]]),"")</f>
        <v>https://wa.me/56978811158?text=Hola!%0AServicio del día 04-05%0A *Cliente:* INVERSIERRA S A */ Cont: * TRHU2587030*/ HR Entrega: *08:00* /Dirección: *AVENIDA PEDRO FONTOBA 6350, HUECHURABA</v>
      </c>
    </row>
    <row r="2961" spans="1:38" s="15" customFormat="1" ht="16.5" customHeight="1" x14ac:dyDescent="0.2">
      <c r="A2961" s="15">
        <f>ROW(A2960)</f>
        <v>2960</v>
      </c>
      <c r="B2961" s="15">
        <f>IF(J2961=J2960,B2960+1,1)</f>
        <v>12</v>
      </c>
      <c r="C2961" s="15" t="s">
        <v>178</v>
      </c>
      <c r="D2961" s="25" t="s">
        <v>39</v>
      </c>
      <c r="E2961" s="27">
        <v>885617</v>
      </c>
      <c r="F2961" s="27" t="s">
        <v>4604</v>
      </c>
      <c r="G2961" s="27" t="s">
        <v>41</v>
      </c>
      <c r="H2961" s="27">
        <v>23800</v>
      </c>
      <c r="I2961" s="27" t="s">
        <v>42</v>
      </c>
      <c r="J2961" s="28">
        <v>46146</v>
      </c>
      <c r="K2961" s="26">
        <v>0.5</v>
      </c>
      <c r="L2961" s="26"/>
      <c r="M2961" s="27" t="s">
        <v>300</v>
      </c>
      <c r="N2961" s="25">
        <f>IFERROR(VLOOKUP(M2961,Data!$J$1:$K$58,2,0),"")</f>
        <v>56989844861</v>
      </c>
      <c r="O2961" s="27" t="s">
        <v>301</v>
      </c>
      <c r="P2961" s="27"/>
      <c r="Q2961" s="27" t="s">
        <v>1005</v>
      </c>
      <c r="R2961" s="27" t="s">
        <v>3205</v>
      </c>
      <c r="S2961" s="27"/>
      <c r="T2961" s="27"/>
      <c r="U2961" s="28"/>
      <c r="X2961" s="27"/>
      <c r="Y2961" s="27"/>
      <c r="Z2961" s="29"/>
      <c r="AA2961" s="29">
        <v>0.53611111111111109</v>
      </c>
      <c r="AB2961" s="29">
        <v>0.64583333333333337</v>
      </c>
      <c r="AC2961" s="30">
        <v>46146</v>
      </c>
      <c r="AD2961" s="15" t="str">
        <f>IF(Tabla2[[#This Row],[HORA ENTREGA]]="DIRECTO","On time", IF(AA2961&lt;&gt;"",IF(Tabla2[[#This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61" s="15" t="str">
        <f>MID(Tabla2[[#This Row],[TIPO]],1,3)</f>
        <v xml:space="preserve">40 </v>
      </c>
      <c r="AF29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INVERSIERRA S A */ Cont: * TCNU3585698*/ HR Entrega: *12:00* /Dirección: *ALCALDE GUZMAN 0121, G32; QUILICURA</v>
      </c>
      <c r="AG2961" s="38" t="str">
        <f>IFERROR(HYPERLINK("https://wa.me/"&amp;Tabla2[[#This Row],[CONTACTO]]&amp;"?text="&amp;Tabla2[[#This Row],[Mensaje]],"Enviar mensaje"),"")</f>
        <v>Enviar mensaje</v>
      </c>
      <c r="AH2961" s="15" t="str">
        <f>CONCATENATE(A2961,F2961)</f>
        <v>2960TCNU3585698</v>
      </c>
      <c r="AI2961" s="15" t="str">
        <f>CONCATENATE("ENT-",A2961)</f>
        <v>ENT-2960</v>
      </c>
      <c r="AJ2961" s="15" t="str">
        <f>IF(Tabla2[[#This Row],[Op]]&lt;&gt;"","ENTREGA","")</f>
        <v>ENTREGA</v>
      </c>
      <c r="AK2961" s="40" t="str">
        <f>(Tabla2[[#This Row],[FECHA ENTREGA]]&amp;Tabla2[[#This Row],[HORA ENTREGA]])</f>
        <v>461460,5</v>
      </c>
      <c r="AL2961" s="34" t="str">
        <f>IFERROR(HYPERLINK("https://wa.me/"&amp;Tabla2[[#This Row],[CONTACTO]]&amp;"?text="&amp;Tabla2[[#This Row],[Mensaje]]),"")</f>
        <v>https://wa.me/56989844861?text=Hola!%0AServicio del día 04-05%0A *Cliente:* INVERSIERRA S A */ Cont: * TCNU3585698*/ HR Entrega: *12:00* /Dirección: *ALCALDE GUZMAN 0121, G32; QUILICURA</v>
      </c>
    </row>
    <row r="2962" spans="1:38" s="15" customFormat="1" ht="16.5" customHeight="1" x14ac:dyDescent="0.2">
      <c r="A2962" s="15">
        <f>ROW(A2961)</f>
        <v>2961</v>
      </c>
      <c r="B2962" s="15">
        <f>IF(J2962=J2961,B2961+1,1)</f>
        <v>13</v>
      </c>
      <c r="C2962" s="15" t="s">
        <v>178</v>
      </c>
      <c r="D2962" s="25" t="s">
        <v>39</v>
      </c>
      <c r="E2962" s="27">
        <v>883417</v>
      </c>
      <c r="F2962" s="27" t="s">
        <v>4605</v>
      </c>
      <c r="G2962" s="27" t="s">
        <v>41</v>
      </c>
      <c r="H2962" s="27">
        <v>27910</v>
      </c>
      <c r="I2962" s="27" t="s">
        <v>42</v>
      </c>
      <c r="J2962" s="28">
        <v>46146</v>
      </c>
      <c r="K2962" s="26">
        <v>0.70833333333333337</v>
      </c>
      <c r="L2962" s="26"/>
      <c r="M2962" s="27" t="s">
        <v>649</v>
      </c>
      <c r="N2962" s="25">
        <f>IFERROR(VLOOKUP(M2962,Data!$J$1:$K$58,2,0),"")</f>
        <v>56939438073</v>
      </c>
      <c r="O2962" s="27" t="s">
        <v>203</v>
      </c>
      <c r="P2962" s="27"/>
      <c r="Q2962" s="27" t="s">
        <v>4606</v>
      </c>
      <c r="R2962" s="27" t="s">
        <v>48</v>
      </c>
      <c r="S2962" s="27"/>
      <c r="T2962" s="27"/>
      <c r="U2962" s="28"/>
      <c r="X2962" s="27" t="s">
        <v>4607</v>
      </c>
      <c r="Y2962" s="27"/>
      <c r="Z2962" s="29"/>
      <c r="AA2962" s="29"/>
      <c r="AB2962" s="29"/>
      <c r="AC2962" s="30"/>
      <c r="AD2962" s="15" t="str">
        <f>IF(Tabla2[[#This Row],[HORA ENTREGA]]="DIRECTO","On time", IF(AA2962&lt;&gt;"",IF(Tabla2[[#This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2962" s="15" t="str">
        <f>MID(Tabla2[[#This Row],[TIPO]],1,3)</f>
        <v xml:space="preserve">40 </v>
      </c>
      <c r="AF29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INVERSIERRA S A */ Cont: * CMAU7132050*/ HR Entrega: *17:00* /Dirección: *PEDRO AGUIRRE CERDA 7763</v>
      </c>
      <c r="AG2962" s="38" t="str">
        <f>IFERROR(HYPERLINK("https://wa.me/"&amp;Tabla2[[#This Row],[CONTACTO]]&amp;"?text="&amp;Tabla2[[#This Row],[Mensaje]],"Enviar mensaje"),"")</f>
        <v>Enviar mensaje</v>
      </c>
      <c r="AH2962" s="15" t="str">
        <f>CONCATENATE(A2962,F2962)</f>
        <v>2961CMAU7132050</v>
      </c>
      <c r="AI2962" s="15" t="str">
        <f>CONCATENATE("ENT-",A2962)</f>
        <v>ENT-2961</v>
      </c>
      <c r="AJ2962" s="15" t="str">
        <f>IF(Tabla2[[#This Row],[Op]]&lt;&gt;"","ENTREGA","")</f>
        <v>ENTREGA</v>
      </c>
      <c r="AK2962" s="40" t="str">
        <f>(Tabla2[[#This Row],[FECHA ENTREGA]]&amp;Tabla2[[#This Row],[HORA ENTREGA]])</f>
        <v>461460,708333333333333</v>
      </c>
      <c r="AL2962" s="34" t="str">
        <f>IFERROR(HYPERLINK("https://wa.me/"&amp;Tabla2[[#This Row],[CONTACTO]]&amp;"?text="&amp;Tabla2[[#This Row],[Mensaje]]),"")</f>
        <v>https://wa.me/56939438073?text=Hola!%0AServicio del día 04-05%0A *Cliente:* INVERSIERRA S A */ Cont: * CMAU7132050*/ HR Entrega: *17:00* /Dirección: *PEDRO AGUIRRE CERDA 7763</v>
      </c>
    </row>
    <row r="2963" spans="1:38" s="15" customFormat="1" ht="16.5" customHeight="1" x14ac:dyDescent="0.2">
      <c r="A2963" s="15">
        <f>ROW(A2962)</f>
        <v>2962</v>
      </c>
      <c r="B2963" s="15">
        <f>IF(J2963=J2962,B2962+1,1)</f>
        <v>14</v>
      </c>
      <c r="C2963" s="15" t="s">
        <v>196</v>
      </c>
      <c r="D2963" s="25" t="s">
        <v>39</v>
      </c>
      <c r="E2963" s="27">
        <v>302815</v>
      </c>
      <c r="F2963" s="27" t="s">
        <v>4608</v>
      </c>
      <c r="G2963" s="27" t="s">
        <v>41</v>
      </c>
      <c r="H2963" s="27">
        <v>26111</v>
      </c>
      <c r="I2963" s="27" t="s">
        <v>4609</v>
      </c>
      <c r="J2963" s="28">
        <v>46146</v>
      </c>
      <c r="K2963" s="26">
        <v>0.33333333333333331</v>
      </c>
      <c r="L2963" s="26"/>
      <c r="M2963" s="27" t="s">
        <v>3177</v>
      </c>
      <c r="N2963" s="25" t="str">
        <f>IFERROR(VLOOKUP(M2963,Data!$J$1:$K$58,2,0),"")</f>
        <v/>
      </c>
      <c r="O2963" s="27" t="s">
        <v>222</v>
      </c>
      <c r="P2963" s="27"/>
      <c r="Q2963" s="27" t="s">
        <v>201</v>
      </c>
      <c r="R2963" s="27" t="s">
        <v>74</v>
      </c>
      <c r="S2963" s="27"/>
      <c r="T2963" s="27"/>
      <c r="U2963" s="28"/>
      <c r="X2963" s="27"/>
      <c r="Y2963" s="27"/>
      <c r="Z2963" s="29"/>
      <c r="AA2963" s="29">
        <v>0.30902777777777779</v>
      </c>
      <c r="AB2963" s="29">
        <v>0.38194444444444442</v>
      </c>
      <c r="AC2963" s="30">
        <v>46146</v>
      </c>
      <c r="AD2963" s="15" t="str">
        <f>IF(Tabla2[[#This Row],[HORA ENTREGA]]="DIRECTO","On time", IF(AA2963&lt;&gt;"",IF(Tabla2[[#This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63" s="15" t="str">
        <f>MID(Tabla2[[#This Row],[TIPO]],1,3)</f>
        <v xml:space="preserve">40 </v>
      </c>
      <c r="AF29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LANCO &amp; HARRIS SURAMERICA SPA */ Cont: * MSMU4934408*/ HR Entrega: *08:00* /Dirección: *CALLE CHORRILLOS 1 PARC.19B, LAMPA</v>
      </c>
      <c r="AG2963" s="38" t="str">
        <f>IFERROR(HYPERLINK("https://wa.me/"&amp;Tabla2[[#This Row],[CONTACTO]]&amp;"?text="&amp;Tabla2[[#This Row],[Mensaje]],"Enviar mensaje"),"")</f>
        <v>Enviar mensaje</v>
      </c>
      <c r="AH2963" s="15" t="str">
        <f>CONCATENATE(A2963,F2963)</f>
        <v>2962MSMU4934408</v>
      </c>
      <c r="AI2963" s="15" t="str">
        <f>CONCATENATE("ENT-",A2963)</f>
        <v>ENT-2962</v>
      </c>
      <c r="AJ2963" s="15" t="str">
        <f>IF(Tabla2[[#This Row],[Op]]&lt;&gt;"","ENTREGA","")</f>
        <v>ENTREGA</v>
      </c>
      <c r="AK2963" s="40" t="str">
        <f>(Tabla2[[#This Row],[FECHA ENTREGA]]&amp;Tabla2[[#This Row],[HORA ENTREGA]])</f>
        <v>461460,333333333333333</v>
      </c>
      <c r="AL2963" s="34" t="str">
        <f>IFERROR(HYPERLINK("https://wa.me/"&amp;Tabla2[[#This Row],[CONTACTO]]&amp;"?text="&amp;Tabla2[[#This Row],[Mensaje]]),"")</f>
        <v>https://wa.me/?text=Hola!%0AServicio del día 04-05%0A *Cliente:* LANCO &amp; HARRIS SURAMERICA SPA */ Cont: * MSMU4934408*/ HR Entrega: *08:00* /Dirección: *CALLE CHORRILLOS 1 PARC.19B, LAMPA</v>
      </c>
    </row>
    <row r="2964" spans="1:38" s="15" customFormat="1" ht="16.5" customHeight="1" x14ac:dyDescent="0.2">
      <c r="A2964" s="15">
        <f>ROW(A2963)</f>
        <v>2963</v>
      </c>
      <c r="B2964" s="15">
        <f>IF(J2964=J2963,B2963+1,1)</f>
        <v>15</v>
      </c>
      <c r="C2964" s="15" t="s">
        <v>2040</v>
      </c>
      <c r="D2964" s="25" t="s">
        <v>39</v>
      </c>
      <c r="E2964" s="27">
        <v>504198</v>
      </c>
      <c r="F2964" s="27" t="s">
        <v>4610</v>
      </c>
      <c r="G2964" s="27" t="s">
        <v>41</v>
      </c>
      <c r="H2964" s="27">
        <v>4300</v>
      </c>
      <c r="I2964" s="27" t="s">
        <v>2725</v>
      </c>
      <c r="J2964" s="28">
        <v>46146</v>
      </c>
      <c r="K2964" s="26">
        <v>0.33333333333333331</v>
      </c>
      <c r="L2964" s="26"/>
      <c r="M2964" s="27" t="s">
        <v>147</v>
      </c>
      <c r="N2964" s="25">
        <f>IFERROR(VLOOKUP(M2964,Data!$J$1:$K$58,2,0),"")</f>
        <v>56935532735</v>
      </c>
      <c r="O2964" s="27" t="s">
        <v>148</v>
      </c>
      <c r="P2964" s="27"/>
      <c r="Q2964" s="27" t="s">
        <v>2042</v>
      </c>
      <c r="R2964" s="27" t="s">
        <v>2126</v>
      </c>
      <c r="S2964" s="27"/>
      <c r="T2964" s="27"/>
      <c r="U2964" s="28"/>
      <c r="X2964" s="27"/>
      <c r="Y2964" s="27"/>
      <c r="Z2964" s="29"/>
      <c r="AA2964" s="29">
        <v>0.2951388888888889</v>
      </c>
      <c r="AB2964" s="29">
        <v>0.36458333333333331</v>
      </c>
      <c r="AC2964" s="30">
        <v>46146</v>
      </c>
      <c r="AD2964" s="15" t="str">
        <f>IF(Tabla2[[#This Row],[HORA ENTREGA]]="DIRECTO","On time", IF(AA2964&lt;&gt;"",IF(Tabla2[[#This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64" s="15" t="str">
        <f>MID(Tabla2[[#This Row],[TIPO]],1,3)</f>
        <v xml:space="preserve">40 </v>
      </c>
      <c r="AF29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HAMU2671532*/ HR Entrega: *08:00* /Dirección: *CLAUDIO ARRAU 8600, PUDAHUEL</v>
      </c>
      <c r="AG2964" s="38" t="str">
        <f>IFERROR(HYPERLINK("https://wa.me/"&amp;Tabla2[[#This Row],[CONTACTO]]&amp;"?text="&amp;Tabla2[[#This Row],[Mensaje]],"Enviar mensaje"),"")</f>
        <v>Enviar mensaje</v>
      </c>
      <c r="AH2964" s="15" t="str">
        <f>CONCATENATE(A2964,F2964)</f>
        <v>2963HAMU2671532</v>
      </c>
      <c r="AI2964" s="15" t="str">
        <f>CONCATENATE("ENT-",A2964)</f>
        <v>ENT-2963</v>
      </c>
      <c r="AJ2964" s="15" t="str">
        <f>IF(Tabla2[[#This Row],[Op]]&lt;&gt;"","ENTREGA","")</f>
        <v>ENTREGA</v>
      </c>
      <c r="AK2964" s="40" t="str">
        <f>(Tabla2[[#This Row],[FECHA ENTREGA]]&amp;Tabla2[[#This Row],[HORA ENTREGA]])</f>
        <v>461460,333333333333333</v>
      </c>
      <c r="AL2964" s="34" t="str">
        <f>IFERROR(HYPERLINK("https://wa.me/"&amp;Tabla2[[#This Row],[CONTACTO]]&amp;"?text="&amp;Tabla2[[#This Row],[Mensaje]]),"")</f>
        <v>https://wa.me/56935532735?text=Hola!%0AServicio del día 04-05%0A *Cliente:* LOG SERVICES SPA */ Cont: * HAMU2671532*/ HR Entrega: *08:00* /Dirección: *CLAUDIO ARRAU 8600, PUDAHUEL</v>
      </c>
    </row>
    <row r="2965" spans="1:38" s="15" customFormat="1" ht="16.5" customHeight="1" x14ac:dyDescent="0.2">
      <c r="A2965" s="15">
        <f>ROW(A2964)</f>
        <v>2964</v>
      </c>
      <c r="B2965" s="15">
        <f>IF(J2965=J2964,B2964+1,1)</f>
        <v>16</v>
      </c>
      <c r="C2965" s="15" t="s">
        <v>2040</v>
      </c>
      <c r="D2965" s="25" t="s">
        <v>39</v>
      </c>
      <c r="E2965" s="27">
        <v>504198</v>
      </c>
      <c r="F2965" s="27" t="s">
        <v>4611</v>
      </c>
      <c r="G2965" s="27" t="s">
        <v>41</v>
      </c>
      <c r="H2965" s="27">
        <v>4300</v>
      </c>
      <c r="I2965" s="27" t="s">
        <v>4492</v>
      </c>
      <c r="J2965" s="28">
        <v>46146</v>
      </c>
      <c r="K2965" s="26">
        <v>0.33333333333333331</v>
      </c>
      <c r="L2965" s="26"/>
      <c r="M2965" s="27" t="s">
        <v>649</v>
      </c>
      <c r="N2965" s="25">
        <f>IFERROR(VLOOKUP(M2965,Data!$J$1:$K$58,2,0),"")</f>
        <v>56939438073</v>
      </c>
      <c r="O2965" s="27" t="s">
        <v>4612</v>
      </c>
      <c r="P2965" s="27"/>
      <c r="Q2965" s="27" t="s">
        <v>2042</v>
      </c>
      <c r="R2965" s="27" t="s">
        <v>1821</v>
      </c>
      <c r="S2965" s="27"/>
      <c r="T2965" s="27"/>
      <c r="U2965" s="28"/>
      <c r="X2965" s="27"/>
      <c r="Y2965" s="27"/>
      <c r="Z2965" s="29"/>
      <c r="AA2965" s="29">
        <v>0.32291666666666669</v>
      </c>
      <c r="AB2965" s="29">
        <v>0.37152777777777779</v>
      </c>
      <c r="AC2965" s="30">
        <v>46146</v>
      </c>
      <c r="AD2965" s="15" t="str">
        <f>IF(Tabla2[[#This Row],[HORA ENTREGA]]="DIRECTO","On time", IF(AA2965&lt;&gt;"",IF(Tabla2[[#This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65" s="15" t="str">
        <f>MID(Tabla2[[#This Row],[TIPO]],1,3)</f>
        <v xml:space="preserve">40 </v>
      </c>
      <c r="AF29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HAMU3790541*/ HR Entrega: *08:00* /Dirección: *CLAUDIO ARRAU 8600, PUDAHUEL</v>
      </c>
      <c r="AG2965" s="38" t="str">
        <f>IFERROR(HYPERLINK("https://wa.me/"&amp;Tabla2[[#This Row],[CONTACTO]]&amp;"?text="&amp;Tabla2[[#This Row],[Mensaje]],"Enviar mensaje"),"")</f>
        <v>Enviar mensaje</v>
      </c>
      <c r="AH2965" s="15" t="str">
        <f>CONCATENATE(A2965,F2965)</f>
        <v>2964HAMU3790541</v>
      </c>
      <c r="AI2965" s="15" t="str">
        <f>CONCATENATE("ENT-",A2965)</f>
        <v>ENT-2964</v>
      </c>
      <c r="AJ2965" s="15" t="str">
        <f>IF(Tabla2[[#This Row],[Op]]&lt;&gt;"","ENTREGA","")</f>
        <v>ENTREGA</v>
      </c>
      <c r="AK2965" s="40" t="str">
        <f>(Tabla2[[#This Row],[FECHA ENTREGA]]&amp;Tabla2[[#This Row],[HORA ENTREGA]])</f>
        <v>461460,333333333333333</v>
      </c>
      <c r="AL2965" s="34" t="str">
        <f>IFERROR(HYPERLINK("https://wa.me/"&amp;Tabla2[[#This Row],[CONTACTO]]&amp;"?text="&amp;Tabla2[[#This Row],[Mensaje]]),"")</f>
        <v>https://wa.me/56939438073?text=Hola!%0AServicio del día 04-05%0A *Cliente:* LOG SERVICES SPA */ Cont: * HAMU3790541*/ HR Entrega: *08:00* /Dirección: *CLAUDIO ARRAU 8600, PUDAHUEL</v>
      </c>
    </row>
    <row r="2966" spans="1:38" s="15" customFormat="1" ht="16.5" customHeight="1" x14ac:dyDescent="0.2">
      <c r="A2966" s="15">
        <f>ROW(A2965)</f>
        <v>2965</v>
      </c>
      <c r="B2966" s="15">
        <f>IF(J2966=J2965,B2965+1,1)</f>
        <v>17</v>
      </c>
      <c r="C2966" s="15" t="s">
        <v>2040</v>
      </c>
      <c r="D2966" s="25" t="s">
        <v>39</v>
      </c>
      <c r="E2966" s="27">
        <v>504198</v>
      </c>
      <c r="F2966" s="27" t="s">
        <v>4613</v>
      </c>
      <c r="G2966" s="27" t="s">
        <v>41</v>
      </c>
      <c r="H2966" s="27">
        <v>4300</v>
      </c>
      <c r="I2966" s="27" t="s">
        <v>4492</v>
      </c>
      <c r="J2966" s="28">
        <v>46146</v>
      </c>
      <c r="K2966" s="26">
        <v>0.33333333333333331</v>
      </c>
      <c r="L2966" s="26"/>
      <c r="M2966" s="27" t="s">
        <v>319</v>
      </c>
      <c r="N2966" s="25">
        <f>IFERROR(VLOOKUP(M2966,Data!$J$1:$K$58,2,0),"")</f>
        <v>56948501048</v>
      </c>
      <c r="O2966" s="27" t="s">
        <v>320</v>
      </c>
      <c r="P2966" s="27"/>
      <c r="Q2966" s="27" t="s">
        <v>2042</v>
      </c>
      <c r="R2966" s="27" t="s">
        <v>218</v>
      </c>
      <c r="S2966" s="27"/>
      <c r="T2966" s="27"/>
      <c r="U2966" s="28"/>
      <c r="X2966" s="27"/>
      <c r="Y2966" s="27"/>
      <c r="Z2966" s="29"/>
      <c r="AA2966" s="29">
        <v>0.34791666666666665</v>
      </c>
      <c r="AB2966" s="29">
        <v>0.39583333333333331</v>
      </c>
      <c r="AC2966" s="30">
        <v>46146</v>
      </c>
      <c r="AD2966" s="15" t="str">
        <f>IF(Tabla2[[#This Row],[HORA ENTREGA]]="DIRECTO","On time", IF(AA2966&lt;&gt;"",IF(Tabla2[[#This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66" s="15" t="str">
        <f>MID(Tabla2[[#This Row],[TIPO]],1,3)</f>
        <v xml:space="preserve">40 </v>
      </c>
      <c r="AF29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CAAU6980088*/ HR Entrega: *08:00* /Dirección: *CLAUDIO ARRAU 8600, PUDAHUEL</v>
      </c>
      <c r="AG2966" s="38" t="str">
        <f>IFERROR(HYPERLINK("https://wa.me/"&amp;Tabla2[[#This Row],[CONTACTO]]&amp;"?text="&amp;Tabla2[[#This Row],[Mensaje]],"Enviar mensaje"),"")</f>
        <v>Enviar mensaje</v>
      </c>
      <c r="AH2966" s="15" t="str">
        <f>CONCATENATE(A2966,F2966)</f>
        <v>2965CAAU6980088</v>
      </c>
      <c r="AI2966" s="15" t="str">
        <f>CONCATENATE("ENT-",A2966)</f>
        <v>ENT-2965</v>
      </c>
      <c r="AJ2966" s="15" t="str">
        <f>IF(Tabla2[[#This Row],[Op]]&lt;&gt;"","ENTREGA","")</f>
        <v>ENTREGA</v>
      </c>
      <c r="AK2966" s="40" t="str">
        <f>(Tabla2[[#This Row],[FECHA ENTREGA]]&amp;Tabla2[[#This Row],[HORA ENTREGA]])</f>
        <v>461460,333333333333333</v>
      </c>
      <c r="AL2966" s="34" t="str">
        <f>IFERROR(HYPERLINK("https://wa.me/"&amp;Tabla2[[#This Row],[CONTACTO]]&amp;"?text="&amp;Tabla2[[#This Row],[Mensaje]]),"")</f>
        <v>https://wa.me/56948501048?text=Hola!%0AServicio del día 04-05%0A *Cliente:* LOG SERVICES SPA */ Cont: * CAAU6980088*/ HR Entrega: *08:00* /Dirección: *CLAUDIO ARRAU 8600, PUDAHUEL</v>
      </c>
    </row>
    <row r="2967" spans="1:38" s="15" customFormat="1" ht="16.5" customHeight="1" x14ac:dyDescent="0.2">
      <c r="A2967" s="15">
        <f>ROW(A2966)</f>
        <v>2966</v>
      </c>
      <c r="B2967" s="15">
        <f>IF(J2967=J2966,B2966+1,1)</f>
        <v>18</v>
      </c>
      <c r="C2967" s="15" t="s">
        <v>2040</v>
      </c>
      <c r="D2967" s="25" t="s">
        <v>39</v>
      </c>
      <c r="E2967" s="27">
        <v>504198</v>
      </c>
      <c r="F2967" s="27" t="s">
        <v>4614</v>
      </c>
      <c r="G2967" s="27" t="s">
        <v>41</v>
      </c>
      <c r="H2967" s="27">
        <v>4300</v>
      </c>
      <c r="I2967" s="27" t="s">
        <v>2725</v>
      </c>
      <c r="J2967" s="28">
        <v>46146</v>
      </c>
      <c r="K2967" s="26">
        <v>0.33333333333333331</v>
      </c>
      <c r="L2967" s="26"/>
      <c r="M2967" s="27" t="s">
        <v>133</v>
      </c>
      <c r="N2967" s="25">
        <f>IFERROR(VLOOKUP(M2967,Data!$J$1:$K$58,2,0),"")</f>
        <v>56953801607</v>
      </c>
      <c r="O2967" s="27" t="s">
        <v>134</v>
      </c>
      <c r="P2967" s="27"/>
      <c r="Q2967" s="27" t="s">
        <v>2042</v>
      </c>
      <c r="R2967" s="27" t="s">
        <v>2126</v>
      </c>
      <c r="S2967" s="27"/>
      <c r="T2967" s="27"/>
      <c r="U2967" s="28"/>
      <c r="X2967" s="27"/>
      <c r="Y2967" s="27"/>
      <c r="Z2967" s="29"/>
      <c r="AA2967" s="29">
        <v>0.35069444444444442</v>
      </c>
      <c r="AB2967" s="29">
        <v>0.40972222222222221</v>
      </c>
      <c r="AC2967" s="30">
        <v>46146</v>
      </c>
      <c r="AD2967" s="15" t="str">
        <f>IF(Tabla2[[#This Row],[HORA ENTREGA]]="DIRECTO","On time", IF(AA2967&lt;&gt;"",IF(Tabla2[[#This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67" s="15" t="str">
        <f>MID(Tabla2[[#This Row],[TIPO]],1,3)</f>
        <v xml:space="preserve">40 </v>
      </c>
      <c r="AF29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HAMU3471586*/ HR Entrega: *08:00* /Dirección: *CLAUDIO ARRAU 8600, PUDAHUEL</v>
      </c>
      <c r="AG2967" s="38" t="str">
        <f>IFERROR(HYPERLINK("https://wa.me/"&amp;Tabla2[[#This Row],[CONTACTO]]&amp;"?text="&amp;Tabla2[[#This Row],[Mensaje]],"Enviar mensaje"),"")</f>
        <v>Enviar mensaje</v>
      </c>
      <c r="AH2967" s="15" t="str">
        <f>CONCATENATE(A2967,F2967)</f>
        <v>2966HAMU3471586</v>
      </c>
      <c r="AI2967" s="15" t="str">
        <f>CONCATENATE("ENT-",A2967)</f>
        <v>ENT-2966</v>
      </c>
      <c r="AJ2967" s="15" t="str">
        <f>IF(Tabla2[[#This Row],[Op]]&lt;&gt;"","ENTREGA","")</f>
        <v>ENTREGA</v>
      </c>
      <c r="AK2967" s="40" t="str">
        <f>(Tabla2[[#This Row],[FECHA ENTREGA]]&amp;Tabla2[[#This Row],[HORA ENTREGA]])</f>
        <v>461460,333333333333333</v>
      </c>
      <c r="AL2967" s="34" t="str">
        <f>IFERROR(HYPERLINK("https://wa.me/"&amp;Tabla2[[#This Row],[CONTACTO]]&amp;"?text="&amp;Tabla2[[#This Row],[Mensaje]]),"")</f>
        <v>https://wa.me/56953801607?text=Hola!%0AServicio del día 04-05%0A *Cliente:* LOG SERVICES SPA */ Cont: * HAMU3471586*/ HR Entrega: *08:00* /Dirección: *CLAUDIO ARRAU 8600, PUDAHUEL</v>
      </c>
    </row>
    <row r="2968" spans="1:38" s="15" customFormat="1" ht="16.5" customHeight="1" x14ac:dyDescent="0.2">
      <c r="A2968" s="15">
        <f>ROW(A2967)</f>
        <v>2967</v>
      </c>
      <c r="B2968" s="15">
        <f>IF(J2968=J2967,B2967+1,1)</f>
        <v>19</v>
      </c>
      <c r="C2968" s="15" t="s">
        <v>2040</v>
      </c>
      <c r="D2968" s="25" t="s">
        <v>39</v>
      </c>
      <c r="E2968" s="27">
        <v>504198</v>
      </c>
      <c r="F2968" s="27" t="s">
        <v>4615</v>
      </c>
      <c r="G2968" s="27" t="s">
        <v>41</v>
      </c>
      <c r="H2968" s="27">
        <v>4300</v>
      </c>
      <c r="I2968" s="27" t="s">
        <v>2725</v>
      </c>
      <c r="J2968" s="28">
        <v>46146</v>
      </c>
      <c r="K2968" s="26">
        <v>0.33333333333333331</v>
      </c>
      <c r="L2968" s="26"/>
      <c r="M2968" s="27" t="s">
        <v>133</v>
      </c>
      <c r="N2968" s="25">
        <f>IFERROR(VLOOKUP(M2968,Data!$J$1:$K$58,2,0),"")</f>
        <v>56953801607</v>
      </c>
      <c r="O2968" s="27" t="s">
        <v>134</v>
      </c>
      <c r="P2968" s="27"/>
      <c r="Q2968" s="27" t="s">
        <v>2042</v>
      </c>
      <c r="R2968" s="27" t="s">
        <v>218</v>
      </c>
      <c r="S2968" s="27"/>
      <c r="T2968" s="27"/>
      <c r="U2968" s="28"/>
      <c r="X2968" s="27"/>
      <c r="Y2968" s="27"/>
      <c r="Z2968" s="29"/>
      <c r="AA2968" s="29">
        <v>0.69236111111111109</v>
      </c>
      <c r="AB2968" s="29">
        <v>0.70138888888888884</v>
      </c>
      <c r="AC2968" s="30">
        <v>46146</v>
      </c>
      <c r="AD2968" s="15" t="str">
        <f>IF(Tabla2[[#This Row],[HORA ENTREGA]]="DIRECTO","On time", IF(AA2968&lt;&gt;"",IF(Tabla2[[#This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68" s="15" t="str">
        <f>MID(Tabla2[[#This Row],[TIPO]],1,3)</f>
        <v xml:space="preserve">40 </v>
      </c>
      <c r="AF29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HLBU2709983*/ HR Entrega: *08:00* /Dirección: *CLAUDIO ARRAU 8600, PUDAHUEL</v>
      </c>
      <c r="AG2968" s="38" t="str">
        <f>IFERROR(HYPERLINK("https://wa.me/"&amp;Tabla2[[#This Row],[CONTACTO]]&amp;"?text="&amp;Tabla2[[#This Row],[Mensaje]],"Enviar mensaje"),"")</f>
        <v>Enviar mensaje</v>
      </c>
      <c r="AH2968" s="15" t="str">
        <f>CONCATENATE(A2968,F2968)</f>
        <v>2967HLBU2709983</v>
      </c>
      <c r="AI2968" s="15" t="str">
        <f>CONCATENATE("ENT-",A2968)</f>
        <v>ENT-2967</v>
      </c>
      <c r="AJ2968" s="15" t="str">
        <f>IF(Tabla2[[#This Row],[Op]]&lt;&gt;"","ENTREGA","")</f>
        <v>ENTREGA</v>
      </c>
      <c r="AK2968" s="40" t="str">
        <f>(Tabla2[[#This Row],[FECHA ENTREGA]]&amp;Tabla2[[#This Row],[HORA ENTREGA]])</f>
        <v>461460,333333333333333</v>
      </c>
      <c r="AL2968" s="34" t="str">
        <f>IFERROR(HYPERLINK("https://wa.me/"&amp;Tabla2[[#This Row],[CONTACTO]]&amp;"?text="&amp;Tabla2[[#This Row],[Mensaje]]),"")</f>
        <v>https://wa.me/56953801607?text=Hola!%0AServicio del día 04-05%0A *Cliente:* LOG SERVICES SPA */ Cont: * HLBU2709983*/ HR Entrega: *08:00* /Dirección: *CLAUDIO ARRAU 8600, PUDAHUEL</v>
      </c>
    </row>
    <row r="2969" spans="1:38" s="15" customFormat="1" ht="16.5" customHeight="1" x14ac:dyDescent="0.2">
      <c r="A2969" s="15">
        <f>ROW(A2968)</f>
        <v>2968</v>
      </c>
      <c r="B2969" s="15">
        <f>IF(J2969=J2968,B2968+1,1)</f>
        <v>20</v>
      </c>
      <c r="C2969" s="15" t="s">
        <v>2040</v>
      </c>
      <c r="D2969" s="25" t="s">
        <v>39</v>
      </c>
      <c r="E2969" s="27">
        <v>504198</v>
      </c>
      <c r="F2969" s="27" t="s">
        <v>4616</v>
      </c>
      <c r="G2969" s="27" t="s">
        <v>41</v>
      </c>
      <c r="H2969" s="27">
        <v>4300</v>
      </c>
      <c r="I2969" s="27" t="s">
        <v>2725</v>
      </c>
      <c r="J2969" s="28">
        <v>46146</v>
      </c>
      <c r="K2969" s="26">
        <v>0.33333333333333331</v>
      </c>
      <c r="L2969" s="26"/>
      <c r="M2969" s="27" t="s">
        <v>60</v>
      </c>
      <c r="N2969" s="25">
        <f>IFERROR(VLOOKUP(M2969,Data!$J$1:$K$58,2,0),"")</f>
        <v>56957438415</v>
      </c>
      <c r="O2969" s="27" t="s">
        <v>181</v>
      </c>
      <c r="P2969" s="27"/>
      <c r="Q2969" s="27" t="s">
        <v>2042</v>
      </c>
      <c r="R2969" s="27" t="s">
        <v>58</v>
      </c>
      <c r="S2969" s="27"/>
      <c r="T2969" s="27"/>
      <c r="U2969" s="28"/>
      <c r="X2969" s="27"/>
      <c r="Y2969" s="27"/>
      <c r="Z2969" s="29"/>
      <c r="AA2969" s="29">
        <v>0.34930555555555554</v>
      </c>
      <c r="AB2969" s="29">
        <v>0.40972222222222221</v>
      </c>
      <c r="AC2969" s="30">
        <v>46146</v>
      </c>
      <c r="AD2969" s="15" t="str">
        <f>IF(Tabla2[[#This Row],[HORA ENTREGA]]="DIRECTO","On time", IF(AA2969&lt;&gt;"",IF(Tabla2[[#This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69" s="15" t="str">
        <f>MID(Tabla2[[#This Row],[TIPO]],1,3)</f>
        <v xml:space="preserve">40 </v>
      </c>
      <c r="AF29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HAMU4558130*/ HR Entrega: *08:00* /Dirección: *CLAUDIO ARRAU 8600, PUDAHUEL</v>
      </c>
      <c r="AG2969" s="38" t="str">
        <f>IFERROR(HYPERLINK("https://wa.me/"&amp;Tabla2[[#This Row],[CONTACTO]]&amp;"?text="&amp;Tabla2[[#This Row],[Mensaje]],"Enviar mensaje"),"")</f>
        <v>Enviar mensaje</v>
      </c>
      <c r="AH2969" s="15" t="str">
        <f>CONCATENATE(A2969,F2969)</f>
        <v>2968HAMU4558130</v>
      </c>
      <c r="AI2969" s="15" t="str">
        <f>CONCATENATE("ENT-",A2969)</f>
        <v>ENT-2968</v>
      </c>
      <c r="AJ2969" s="15" t="str">
        <f>IF(Tabla2[[#This Row],[Op]]&lt;&gt;"","ENTREGA","")</f>
        <v>ENTREGA</v>
      </c>
      <c r="AK2969" s="40" t="str">
        <f>(Tabla2[[#This Row],[FECHA ENTREGA]]&amp;Tabla2[[#This Row],[HORA ENTREGA]])</f>
        <v>461460,333333333333333</v>
      </c>
      <c r="AL2969" s="34" t="str">
        <f>IFERROR(HYPERLINK("https://wa.me/"&amp;Tabla2[[#This Row],[CONTACTO]]&amp;"?text="&amp;Tabla2[[#This Row],[Mensaje]]),"")</f>
        <v>https://wa.me/56957438415?text=Hola!%0AServicio del día 04-05%0A *Cliente:* LOG SERVICES SPA */ Cont: * HAMU4558130*/ HR Entrega: *08:00* /Dirección: *CLAUDIO ARRAU 8600, PUDAHUEL</v>
      </c>
    </row>
    <row r="2970" spans="1:38" s="15" customFormat="1" ht="16.5" customHeight="1" x14ac:dyDescent="0.2">
      <c r="A2970" s="15">
        <f>ROW(A2969)</f>
        <v>2969</v>
      </c>
      <c r="B2970" s="15">
        <f>IF(J2970=J2969,B2969+1,1)</f>
        <v>21</v>
      </c>
      <c r="C2970" s="15" t="s">
        <v>2040</v>
      </c>
      <c r="D2970" s="25" t="s">
        <v>39</v>
      </c>
      <c r="E2970" s="27">
        <v>504198</v>
      </c>
      <c r="F2970" s="27" t="s">
        <v>4617</v>
      </c>
      <c r="G2970" s="27" t="s">
        <v>41</v>
      </c>
      <c r="H2970" s="27">
        <v>4300</v>
      </c>
      <c r="I2970" s="27" t="s">
        <v>2725</v>
      </c>
      <c r="J2970" s="28">
        <v>46146</v>
      </c>
      <c r="K2970" s="26">
        <v>0.33333333333333331</v>
      </c>
      <c r="L2970" s="26"/>
      <c r="M2970" s="27" t="s">
        <v>139</v>
      </c>
      <c r="N2970" s="25">
        <f>IFERROR(VLOOKUP(M2970,Data!$J$1:$K$58,2,0),"")</f>
        <v>56965312953</v>
      </c>
      <c r="O2970" s="27" t="s">
        <v>140</v>
      </c>
      <c r="P2970" s="27"/>
      <c r="Q2970" s="27" t="s">
        <v>2042</v>
      </c>
      <c r="R2970" s="27" t="s">
        <v>2126</v>
      </c>
      <c r="S2970" s="27"/>
      <c r="T2970" s="27"/>
      <c r="U2970" s="28"/>
      <c r="X2970" s="27"/>
      <c r="Y2970" s="27"/>
      <c r="Z2970" s="29"/>
      <c r="AA2970" s="29">
        <v>0.51041666666666663</v>
      </c>
      <c r="AB2970" s="29">
        <v>0.51736111111111116</v>
      </c>
      <c r="AC2970" s="30">
        <v>46146</v>
      </c>
      <c r="AD2970" s="15" t="str">
        <f>IF(Tabla2[[#This Row],[HORA ENTREGA]]="DIRECTO","On time", IF(AA2970&lt;&gt;"",IF(Tabla2[[#This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70" s="15" t="str">
        <f>MID(Tabla2[[#This Row],[TIPO]],1,3)</f>
        <v xml:space="preserve">40 </v>
      </c>
      <c r="AF29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HLBU3095534*/ HR Entrega: *08:00* /Dirección: *CLAUDIO ARRAU 8600, PUDAHUEL</v>
      </c>
      <c r="AG2970" s="38" t="str">
        <f>IFERROR(HYPERLINK("https://wa.me/"&amp;Tabla2[[#This Row],[CONTACTO]]&amp;"?text="&amp;Tabla2[[#This Row],[Mensaje]],"Enviar mensaje"),"")</f>
        <v>Enviar mensaje</v>
      </c>
      <c r="AH2970" s="15" t="str">
        <f>CONCATENATE(A2970,F2970)</f>
        <v>2969HLBU3095534</v>
      </c>
      <c r="AI2970" s="15" t="str">
        <f>CONCATENATE("ENT-",A2970)</f>
        <v>ENT-2969</v>
      </c>
      <c r="AJ2970" s="15" t="str">
        <f>IF(Tabla2[[#This Row],[Op]]&lt;&gt;"","ENTREGA","")</f>
        <v>ENTREGA</v>
      </c>
      <c r="AK2970" s="40" t="str">
        <f>(Tabla2[[#This Row],[FECHA ENTREGA]]&amp;Tabla2[[#This Row],[HORA ENTREGA]])</f>
        <v>461460,333333333333333</v>
      </c>
      <c r="AL2970" s="34" t="str">
        <f>IFERROR(HYPERLINK("https://wa.me/"&amp;Tabla2[[#This Row],[CONTACTO]]&amp;"?text="&amp;Tabla2[[#This Row],[Mensaje]]),"")</f>
        <v>https://wa.me/56965312953?text=Hola!%0AServicio del día 04-05%0A *Cliente:* LOG SERVICES SPA */ Cont: * HLBU3095534*/ HR Entrega: *08:00* /Dirección: *CLAUDIO ARRAU 8600, PUDAHUEL</v>
      </c>
    </row>
    <row r="2971" spans="1:38" s="15" customFormat="1" ht="16.5" customHeight="1" x14ac:dyDescent="0.2">
      <c r="A2971" s="15">
        <f>ROW(A2970)</f>
        <v>2970</v>
      </c>
      <c r="B2971" s="15">
        <f>IF(J2971=J2970,B2970+1,1)</f>
        <v>22</v>
      </c>
      <c r="C2971" s="15" t="s">
        <v>2040</v>
      </c>
      <c r="D2971" s="25" t="s">
        <v>39</v>
      </c>
      <c r="E2971" s="27">
        <v>504198</v>
      </c>
      <c r="F2971" s="27" t="s">
        <v>4618</v>
      </c>
      <c r="G2971" s="27" t="s">
        <v>41</v>
      </c>
      <c r="H2971" s="27">
        <v>4300</v>
      </c>
      <c r="I2971" s="27" t="s">
        <v>4492</v>
      </c>
      <c r="J2971" s="28">
        <v>46146</v>
      </c>
      <c r="K2971" s="26">
        <v>0.33333333333333331</v>
      </c>
      <c r="L2971" s="26"/>
      <c r="M2971" s="27" t="s">
        <v>366</v>
      </c>
      <c r="N2971" s="25">
        <f>IFERROR(VLOOKUP(M2971,Data!$J$1:$K$58,2,0),"")</f>
        <v>56967386251</v>
      </c>
      <c r="O2971" s="27" t="s">
        <v>367</v>
      </c>
      <c r="P2971" s="27"/>
      <c r="Q2971" s="27" t="s">
        <v>2042</v>
      </c>
      <c r="R2971" s="27" t="s">
        <v>4394</v>
      </c>
      <c r="S2971" s="27"/>
      <c r="T2971" s="27"/>
      <c r="U2971" s="28"/>
      <c r="X2971" s="27"/>
      <c r="Y2971" s="27"/>
      <c r="Z2971" s="29"/>
      <c r="AA2971" s="29">
        <v>0.50138888888888888</v>
      </c>
      <c r="AB2971" s="29">
        <v>0.51041666666666663</v>
      </c>
      <c r="AC2971" s="30">
        <v>46146</v>
      </c>
      <c r="AD2971" s="15" t="str">
        <f>IF(Tabla2[[#This Row],[HORA ENTREGA]]="DIRECTO","On time", IF(AA2971&lt;&gt;"",IF(Tabla2[[#This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71" s="15" t="str">
        <f>MID(Tabla2[[#This Row],[TIPO]],1,3)</f>
        <v xml:space="preserve">40 </v>
      </c>
      <c r="AF29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TCNU1040261*/ HR Entrega: *08:00* /Dirección: *CLAUDIO ARRAU 8600, PUDAHUEL</v>
      </c>
      <c r="AG2971" s="38" t="str">
        <f>IFERROR(HYPERLINK("https://wa.me/"&amp;Tabla2[[#This Row],[CONTACTO]]&amp;"?text="&amp;Tabla2[[#This Row],[Mensaje]],"Enviar mensaje"),"")</f>
        <v>Enviar mensaje</v>
      </c>
      <c r="AH2971" s="15" t="str">
        <f>CONCATENATE(A2971,F2971)</f>
        <v>2970TCNU1040261</v>
      </c>
      <c r="AI2971" s="15" t="str">
        <f>CONCATENATE("ENT-",A2971)</f>
        <v>ENT-2970</v>
      </c>
      <c r="AJ2971" s="15" t="str">
        <f>IF(Tabla2[[#This Row],[Op]]&lt;&gt;"","ENTREGA","")</f>
        <v>ENTREGA</v>
      </c>
      <c r="AK2971" s="40" t="str">
        <f>(Tabla2[[#This Row],[FECHA ENTREGA]]&amp;Tabla2[[#This Row],[HORA ENTREGA]])</f>
        <v>461460,333333333333333</v>
      </c>
      <c r="AL2971" s="34" t="str">
        <f>IFERROR(HYPERLINK("https://wa.me/"&amp;Tabla2[[#This Row],[CONTACTO]]&amp;"?text="&amp;Tabla2[[#This Row],[Mensaje]]),"")</f>
        <v>https://wa.me/56967386251?text=Hola!%0AServicio del día 04-05%0A *Cliente:* LOG SERVICES SPA */ Cont: * TCNU1040261*/ HR Entrega: *08:00* /Dirección: *CLAUDIO ARRAU 8600, PUDAHUEL</v>
      </c>
    </row>
    <row r="2972" spans="1:38" s="15" customFormat="1" ht="16.5" customHeight="1" x14ac:dyDescent="0.2">
      <c r="A2972" s="15">
        <f>ROW(A2971)</f>
        <v>2971</v>
      </c>
      <c r="B2972" s="15">
        <f>IF(J2972=J2971,B2971+1,1)</f>
        <v>23</v>
      </c>
      <c r="C2972" s="15" t="s">
        <v>2040</v>
      </c>
      <c r="D2972" s="25" t="s">
        <v>39</v>
      </c>
      <c r="E2972" s="27">
        <v>504198</v>
      </c>
      <c r="F2972" s="27" t="s">
        <v>4619</v>
      </c>
      <c r="G2972" s="27" t="s">
        <v>41</v>
      </c>
      <c r="H2972" s="27">
        <v>4300</v>
      </c>
      <c r="I2972" s="27" t="s">
        <v>2725</v>
      </c>
      <c r="J2972" s="28">
        <v>46146</v>
      </c>
      <c r="K2972" s="26">
        <v>0.33333333333333331</v>
      </c>
      <c r="L2972" s="26"/>
      <c r="M2972" s="27" t="s">
        <v>151</v>
      </c>
      <c r="N2972" s="25">
        <f>IFERROR(VLOOKUP(M2972,Data!$J$1:$K$58,2,0),"")</f>
        <v>56973887427</v>
      </c>
      <c r="O2972" s="27" t="s">
        <v>152</v>
      </c>
      <c r="P2972" s="27"/>
      <c r="Q2972" s="27" t="s">
        <v>2042</v>
      </c>
      <c r="R2972" s="27" t="s">
        <v>3917</v>
      </c>
      <c r="S2972" s="27"/>
      <c r="T2972" s="27"/>
      <c r="U2972" s="28"/>
      <c r="X2972" s="27"/>
      <c r="Y2972" s="27"/>
      <c r="Z2972" s="29"/>
      <c r="AA2972" s="29">
        <v>0.75138888888888888</v>
      </c>
      <c r="AB2972" s="29">
        <v>0.76736111111111116</v>
      </c>
      <c r="AC2972" s="30">
        <v>46146</v>
      </c>
      <c r="AD2972" s="15" t="str">
        <f>IF(Tabla2[[#This Row],[HORA ENTREGA]]="DIRECTO","On time", IF(AA2972&lt;&gt;"",IF(Tabla2[[#This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72" s="15" t="str">
        <f>MID(Tabla2[[#This Row],[TIPO]],1,3)</f>
        <v xml:space="preserve">40 </v>
      </c>
      <c r="AF29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HAMU4119100*/ HR Entrega: *08:00* /Dirección: *CLAUDIO ARRAU 8600, PUDAHUEL</v>
      </c>
      <c r="AG2972" s="38" t="str">
        <f>IFERROR(HYPERLINK("https://wa.me/"&amp;Tabla2[[#This Row],[CONTACTO]]&amp;"?text="&amp;Tabla2[[#This Row],[Mensaje]],"Enviar mensaje"),"")</f>
        <v>Enviar mensaje</v>
      </c>
      <c r="AH2972" s="15" t="str">
        <f>CONCATENATE(A2972,F2972)</f>
        <v>2971HAMU4119100</v>
      </c>
      <c r="AI2972" s="15" t="str">
        <f>CONCATENATE("ENT-",A2972)</f>
        <v>ENT-2971</v>
      </c>
      <c r="AJ2972" s="15" t="str">
        <f>IF(Tabla2[[#This Row],[Op]]&lt;&gt;"","ENTREGA","")</f>
        <v>ENTREGA</v>
      </c>
      <c r="AK2972" s="40" t="str">
        <f>(Tabla2[[#This Row],[FECHA ENTREGA]]&amp;Tabla2[[#This Row],[HORA ENTREGA]])</f>
        <v>461460,333333333333333</v>
      </c>
      <c r="AL2972" s="34" t="str">
        <f>IFERROR(HYPERLINK("https://wa.me/"&amp;Tabla2[[#This Row],[CONTACTO]]&amp;"?text="&amp;Tabla2[[#This Row],[Mensaje]]),"")</f>
        <v>https://wa.me/56973887427?text=Hola!%0AServicio del día 04-05%0A *Cliente:* LOG SERVICES SPA */ Cont: * HAMU4119100*/ HR Entrega: *08:00* /Dirección: *CLAUDIO ARRAU 8600, PUDAHUEL</v>
      </c>
    </row>
    <row r="2973" spans="1:38" s="15" customFormat="1" ht="16.5" customHeight="1" x14ac:dyDescent="0.2">
      <c r="A2973" s="15">
        <f>ROW(A2972)</f>
        <v>2972</v>
      </c>
      <c r="B2973" s="15">
        <f>IF(J2973=J2972,B2972+1,1)</f>
        <v>24</v>
      </c>
      <c r="C2973" s="15" t="s">
        <v>2040</v>
      </c>
      <c r="D2973" s="25" t="s">
        <v>39</v>
      </c>
      <c r="E2973" s="27">
        <v>504198</v>
      </c>
      <c r="F2973" s="27" t="s">
        <v>4620</v>
      </c>
      <c r="G2973" s="27" t="s">
        <v>41</v>
      </c>
      <c r="H2973" s="27">
        <v>4300</v>
      </c>
      <c r="I2973" s="27" t="s">
        <v>2725</v>
      </c>
      <c r="J2973" s="28">
        <v>46146</v>
      </c>
      <c r="K2973" s="26">
        <v>0.33333333333333331</v>
      </c>
      <c r="L2973" s="26"/>
      <c r="M2973" s="27" t="s">
        <v>347</v>
      </c>
      <c r="N2973" s="25">
        <f>IFERROR(VLOOKUP(M2973,Data!$J$1:$K$58,2,0),"")</f>
        <v>56976511010</v>
      </c>
      <c r="O2973" s="27" t="s">
        <v>159</v>
      </c>
      <c r="P2973" s="27"/>
      <c r="Q2973" s="27" t="s">
        <v>2042</v>
      </c>
      <c r="R2973" s="27" t="s">
        <v>100</v>
      </c>
      <c r="S2973" s="27"/>
      <c r="T2973" s="27"/>
      <c r="U2973" s="28"/>
      <c r="X2973" s="27"/>
      <c r="Y2973" s="27"/>
      <c r="Z2973" s="29"/>
      <c r="AA2973" s="29">
        <v>0.33333333333333331</v>
      </c>
      <c r="AB2973" s="29">
        <v>0.37847222222222221</v>
      </c>
      <c r="AC2973" s="30">
        <v>46146</v>
      </c>
      <c r="AD2973" s="15" t="str">
        <f>IF(Tabla2[[#This Row],[HORA ENTREGA]]="DIRECTO","On time", IF(AA2973&lt;&gt;"",IF(Tabla2[[#This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73" s="15" t="str">
        <f>MID(Tabla2[[#This Row],[TIPO]],1,3)</f>
        <v xml:space="preserve">40 </v>
      </c>
      <c r="AF29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TCNU3278201*/ HR Entrega: *08:00* /Dirección: *CLAUDIO ARRAU 8600, PUDAHUEL</v>
      </c>
      <c r="AG2973" s="38" t="str">
        <f>IFERROR(HYPERLINK("https://wa.me/"&amp;Tabla2[[#This Row],[CONTACTO]]&amp;"?text="&amp;Tabla2[[#This Row],[Mensaje]],"Enviar mensaje"),"")</f>
        <v>Enviar mensaje</v>
      </c>
      <c r="AH2973" s="15" t="str">
        <f>CONCATENATE(A2973,F2973)</f>
        <v>2972TCNU3278201</v>
      </c>
      <c r="AI2973" s="15" t="str">
        <f>CONCATENATE("ENT-",A2973)</f>
        <v>ENT-2972</v>
      </c>
      <c r="AJ2973" s="15" t="str">
        <f>IF(Tabla2[[#This Row],[Op]]&lt;&gt;"","ENTREGA","")</f>
        <v>ENTREGA</v>
      </c>
      <c r="AK2973" s="40" t="str">
        <f>(Tabla2[[#This Row],[FECHA ENTREGA]]&amp;Tabla2[[#This Row],[HORA ENTREGA]])</f>
        <v>461460,333333333333333</v>
      </c>
      <c r="AL2973" s="34" t="str">
        <f>IFERROR(HYPERLINK("https://wa.me/"&amp;Tabla2[[#This Row],[CONTACTO]]&amp;"?text="&amp;Tabla2[[#This Row],[Mensaje]]),"")</f>
        <v>https://wa.me/56976511010?text=Hola!%0AServicio del día 04-05%0A *Cliente:* LOG SERVICES SPA */ Cont: * TCNU3278201*/ HR Entrega: *08:00* /Dirección: *CLAUDIO ARRAU 8600, PUDAHUEL</v>
      </c>
    </row>
    <row r="2974" spans="1:38" s="15" customFormat="1" ht="16.5" customHeight="1" x14ac:dyDescent="0.2">
      <c r="A2974" s="15">
        <f>ROW(A2973)</f>
        <v>2973</v>
      </c>
      <c r="B2974" s="15">
        <f>IF(J2974=J2973,B2973+1,1)</f>
        <v>25</v>
      </c>
      <c r="C2974" s="15" t="s">
        <v>2040</v>
      </c>
      <c r="D2974" s="25" t="s">
        <v>39</v>
      </c>
      <c r="E2974" s="27">
        <v>504198</v>
      </c>
      <c r="F2974" s="27" t="s">
        <v>4621</v>
      </c>
      <c r="G2974" s="27" t="s">
        <v>41</v>
      </c>
      <c r="H2974" s="27">
        <v>4300</v>
      </c>
      <c r="I2974" s="27" t="s">
        <v>2725</v>
      </c>
      <c r="J2974" s="28">
        <v>46146</v>
      </c>
      <c r="K2974" s="26">
        <v>0.33333333333333331</v>
      </c>
      <c r="L2974" s="26"/>
      <c r="M2974" s="27" t="s">
        <v>215</v>
      </c>
      <c r="N2974" s="25">
        <f>IFERROR(VLOOKUP(M2974,Data!$J$1:$K$58,2,0),"")</f>
        <v>56978089957</v>
      </c>
      <c r="O2974" s="27" t="s">
        <v>216</v>
      </c>
      <c r="P2974" s="27"/>
      <c r="Q2974" s="27" t="s">
        <v>2042</v>
      </c>
      <c r="R2974" s="27" t="s">
        <v>2126</v>
      </c>
      <c r="S2974" s="27"/>
      <c r="T2974" s="27"/>
      <c r="U2974" s="28"/>
      <c r="X2974" s="27"/>
      <c r="Y2974" s="27"/>
      <c r="Z2974" s="29"/>
      <c r="AA2974" s="29">
        <v>0.33194444444444443</v>
      </c>
      <c r="AB2974" s="29">
        <v>0.38541666666666669</v>
      </c>
      <c r="AC2974" s="30">
        <v>46146</v>
      </c>
      <c r="AD2974" s="15" t="str">
        <f>IF(Tabla2[[#This Row],[HORA ENTREGA]]="DIRECTO","On time", IF(AA2974&lt;&gt;"",IF(Tabla2[[#This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74" s="15" t="str">
        <f>MID(Tabla2[[#This Row],[TIPO]],1,3)</f>
        <v xml:space="preserve">40 </v>
      </c>
      <c r="AF29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FANU1277486*/ HR Entrega: *08:00* /Dirección: *CLAUDIO ARRAU 8600, PUDAHUEL</v>
      </c>
      <c r="AG2974" s="38" t="str">
        <f>IFERROR(HYPERLINK("https://wa.me/"&amp;Tabla2[[#This Row],[CONTACTO]]&amp;"?text="&amp;Tabla2[[#This Row],[Mensaje]],"Enviar mensaje"),"")</f>
        <v>Enviar mensaje</v>
      </c>
      <c r="AH2974" s="15" t="str">
        <f>CONCATENATE(A2974,F2974)</f>
        <v>2973FANU1277486</v>
      </c>
      <c r="AI2974" s="15" t="str">
        <f>CONCATENATE("ENT-",A2974)</f>
        <v>ENT-2973</v>
      </c>
      <c r="AJ2974" s="15" t="str">
        <f>IF(Tabla2[[#This Row],[Op]]&lt;&gt;"","ENTREGA","")</f>
        <v>ENTREGA</v>
      </c>
      <c r="AK2974" s="40" t="str">
        <f>(Tabla2[[#This Row],[FECHA ENTREGA]]&amp;Tabla2[[#This Row],[HORA ENTREGA]])</f>
        <v>461460,333333333333333</v>
      </c>
      <c r="AL2974" s="34" t="str">
        <f>IFERROR(HYPERLINK("https://wa.me/"&amp;Tabla2[[#This Row],[CONTACTO]]&amp;"?text="&amp;Tabla2[[#This Row],[Mensaje]]),"")</f>
        <v>https://wa.me/56978089957?text=Hola!%0AServicio del día 04-05%0A *Cliente:* LOG SERVICES SPA */ Cont: * FANU1277486*/ HR Entrega: *08:00* /Dirección: *CLAUDIO ARRAU 8600, PUDAHUEL</v>
      </c>
    </row>
    <row r="2975" spans="1:38" s="15" customFormat="1" ht="16.5" customHeight="1" x14ac:dyDescent="0.2">
      <c r="A2975" s="15">
        <f>ROW(A2974)</f>
        <v>2974</v>
      </c>
      <c r="B2975" s="15">
        <f>IF(J2975=J2974,B2974+1,1)</f>
        <v>26</v>
      </c>
      <c r="C2975" s="15" t="s">
        <v>2040</v>
      </c>
      <c r="D2975" s="25" t="s">
        <v>39</v>
      </c>
      <c r="E2975" s="27">
        <v>504198</v>
      </c>
      <c r="F2975" s="27" t="s">
        <v>4622</v>
      </c>
      <c r="G2975" s="27" t="s">
        <v>41</v>
      </c>
      <c r="H2975" s="27">
        <v>4300</v>
      </c>
      <c r="I2975" s="27" t="s">
        <v>2725</v>
      </c>
      <c r="J2975" s="28">
        <v>46146</v>
      </c>
      <c r="K2975" s="26">
        <v>0.33333333333333331</v>
      </c>
      <c r="L2975" s="26"/>
      <c r="M2975" s="27" t="s">
        <v>215</v>
      </c>
      <c r="N2975" s="25">
        <f>IFERROR(VLOOKUP(M2975,Data!$J$1:$K$58,2,0),"")</f>
        <v>56978089957</v>
      </c>
      <c r="O2975" s="27" t="s">
        <v>216</v>
      </c>
      <c r="P2975" s="27"/>
      <c r="Q2975" s="27" t="s">
        <v>2042</v>
      </c>
      <c r="R2975" s="27"/>
      <c r="S2975" s="27"/>
      <c r="T2975" s="27"/>
      <c r="U2975" s="28"/>
      <c r="X2975" s="27"/>
      <c r="Y2975" s="27"/>
      <c r="Z2975" s="29"/>
      <c r="AA2975" s="29">
        <v>0.60763888888888884</v>
      </c>
      <c r="AB2975" s="29">
        <v>0.61458333333333337</v>
      </c>
      <c r="AC2975" s="30">
        <v>46146</v>
      </c>
      <c r="AD2975" s="15" t="str">
        <f>IF(Tabla2[[#This Row],[HORA ENTREGA]]="DIRECTO","On time", IF(AA2975&lt;&gt;"",IF(Tabla2[[#This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75" s="15" t="str">
        <f>MID(Tabla2[[#This Row],[TIPO]],1,3)</f>
        <v xml:space="preserve">40 </v>
      </c>
      <c r="AF29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HAMU4615435*/ HR Entrega: *08:00* /Dirección: *CLAUDIO ARRAU 8600, PUDAHUEL</v>
      </c>
      <c r="AG2975" s="38" t="str">
        <f>IFERROR(HYPERLINK("https://wa.me/"&amp;Tabla2[[#This Row],[CONTACTO]]&amp;"?text="&amp;Tabla2[[#This Row],[Mensaje]],"Enviar mensaje"),"")</f>
        <v>Enviar mensaje</v>
      </c>
      <c r="AH2975" s="15" t="str">
        <f>CONCATENATE(A2975,F2975)</f>
        <v>2974HAMU4615435</v>
      </c>
      <c r="AI2975" s="15" t="str">
        <f>CONCATENATE("ENT-",A2975)</f>
        <v>ENT-2974</v>
      </c>
      <c r="AJ2975" s="15" t="str">
        <f>IF(Tabla2[[#This Row],[Op]]&lt;&gt;"","ENTREGA","")</f>
        <v>ENTREGA</v>
      </c>
      <c r="AK2975" s="40" t="str">
        <f>(Tabla2[[#This Row],[FECHA ENTREGA]]&amp;Tabla2[[#This Row],[HORA ENTREGA]])</f>
        <v>461460,333333333333333</v>
      </c>
      <c r="AL2975" s="34" t="str">
        <f>IFERROR(HYPERLINK("https://wa.me/"&amp;Tabla2[[#This Row],[CONTACTO]]&amp;"?text="&amp;Tabla2[[#This Row],[Mensaje]]),"")</f>
        <v>https://wa.me/56978089957?text=Hola!%0AServicio del día 04-05%0A *Cliente:* LOG SERVICES SPA */ Cont: * HAMU4615435*/ HR Entrega: *08:00* /Dirección: *CLAUDIO ARRAU 8600, PUDAHUEL</v>
      </c>
    </row>
    <row r="2976" spans="1:38" s="15" customFormat="1" ht="16.5" customHeight="1" x14ac:dyDescent="0.2">
      <c r="A2976" s="15">
        <f>ROW(A2975)</f>
        <v>2975</v>
      </c>
      <c r="B2976" s="15">
        <f>IF(J2976=J2975,B2975+1,1)</f>
        <v>27</v>
      </c>
      <c r="C2976" s="15" t="s">
        <v>2040</v>
      </c>
      <c r="D2976" s="25" t="s">
        <v>39</v>
      </c>
      <c r="E2976" s="27">
        <v>504198</v>
      </c>
      <c r="F2976" s="27" t="s">
        <v>4623</v>
      </c>
      <c r="G2976" s="27" t="s">
        <v>41</v>
      </c>
      <c r="H2976" s="27">
        <v>4300</v>
      </c>
      <c r="I2976" s="27" t="s">
        <v>2725</v>
      </c>
      <c r="J2976" s="28">
        <v>46146</v>
      </c>
      <c r="K2976" s="26">
        <v>0.33333333333333331</v>
      </c>
      <c r="L2976" s="26"/>
      <c r="M2976" s="27" t="s">
        <v>172</v>
      </c>
      <c r="N2976" s="25">
        <f>IFERROR(VLOOKUP(M2976,Data!$J$1:$K$58,2,0),"")</f>
        <v>56985215946</v>
      </c>
      <c r="O2976" s="27" t="s">
        <v>173</v>
      </c>
      <c r="P2976" s="27"/>
      <c r="Q2976" s="27" t="s">
        <v>2042</v>
      </c>
      <c r="R2976" s="27" t="s">
        <v>2126</v>
      </c>
      <c r="S2976" s="27"/>
      <c r="T2976" s="27"/>
      <c r="U2976" s="28"/>
      <c r="X2976" s="27"/>
      <c r="Y2976" s="27"/>
      <c r="Z2976" s="29"/>
      <c r="AA2976" s="29">
        <v>0.71875</v>
      </c>
      <c r="AB2976" s="29">
        <v>0.72916666666666663</v>
      </c>
      <c r="AC2976" s="30">
        <v>46146</v>
      </c>
      <c r="AD2976" s="15" t="str">
        <f>IF(Tabla2[[#This Row],[HORA ENTREGA]]="DIRECTO","On time", IF(AA2976&lt;&gt;"",IF(Tabla2[[#This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76" s="15" t="str">
        <f>MID(Tabla2[[#This Row],[TIPO]],1,3)</f>
        <v xml:space="preserve">40 </v>
      </c>
      <c r="AF29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FANU1034887*/ HR Entrega: *08:00* /Dirección: *CLAUDIO ARRAU 8600, PUDAHUEL</v>
      </c>
      <c r="AG2976" s="38" t="str">
        <f>IFERROR(HYPERLINK("https://wa.me/"&amp;Tabla2[[#This Row],[CONTACTO]]&amp;"?text="&amp;Tabla2[[#This Row],[Mensaje]],"Enviar mensaje"),"")</f>
        <v>Enviar mensaje</v>
      </c>
      <c r="AH2976" s="15" t="str">
        <f>CONCATENATE(A2976,F2976)</f>
        <v>2975FANU1034887</v>
      </c>
      <c r="AI2976" s="15" t="str">
        <f>CONCATENATE("ENT-",A2976)</f>
        <v>ENT-2975</v>
      </c>
      <c r="AJ2976" s="15" t="str">
        <f>IF(Tabla2[[#This Row],[Op]]&lt;&gt;"","ENTREGA","")</f>
        <v>ENTREGA</v>
      </c>
      <c r="AK2976" s="40" t="str">
        <f>(Tabla2[[#This Row],[FECHA ENTREGA]]&amp;Tabla2[[#This Row],[HORA ENTREGA]])</f>
        <v>461460,333333333333333</v>
      </c>
      <c r="AL2976" s="34" t="str">
        <f>IFERROR(HYPERLINK("https://wa.me/"&amp;Tabla2[[#This Row],[CONTACTO]]&amp;"?text="&amp;Tabla2[[#This Row],[Mensaje]]),"")</f>
        <v>https://wa.me/56985215946?text=Hola!%0AServicio del día 04-05%0A *Cliente:* LOG SERVICES SPA */ Cont: * FANU1034887*/ HR Entrega: *08:00* /Dirección: *CLAUDIO ARRAU 8600, PUDAHUEL</v>
      </c>
    </row>
    <row r="2977" spans="1:38" s="15" customFormat="1" ht="16.5" customHeight="1" x14ac:dyDescent="0.2">
      <c r="A2977" s="15">
        <f>ROW(A2976)</f>
        <v>2976</v>
      </c>
      <c r="B2977" s="15">
        <f>IF(J2977=J2976,B2976+1,1)</f>
        <v>28</v>
      </c>
      <c r="C2977" s="15" t="s">
        <v>2040</v>
      </c>
      <c r="D2977" s="25" t="s">
        <v>39</v>
      </c>
      <c r="E2977" s="27">
        <v>504198</v>
      </c>
      <c r="F2977" s="27" t="s">
        <v>4624</v>
      </c>
      <c r="G2977" s="27" t="s">
        <v>41</v>
      </c>
      <c r="H2977" s="27">
        <v>4300</v>
      </c>
      <c r="I2977" s="27" t="s">
        <v>2725</v>
      </c>
      <c r="J2977" s="28">
        <v>46146</v>
      </c>
      <c r="K2977" s="26">
        <v>0.33333333333333331</v>
      </c>
      <c r="L2977" s="26"/>
      <c r="M2977" s="27" t="s">
        <v>90</v>
      </c>
      <c r="N2977" s="25">
        <f>IFERROR(VLOOKUP(M2977,Data!$J$1:$K$58,2,0),"")</f>
        <v>56987557136</v>
      </c>
      <c r="O2977" s="27" t="s">
        <v>91</v>
      </c>
      <c r="P2977" s="27"/>
      <c r="Q2977" s="27" t="s">
        <v>2042</v>
      </c>
      <c r="R2977" s="27" t="s">
        <v>58</v>
      </c>
      <c r="S2977" s="27"/>
      <c r="T2977" s="27"/>
      <c r="U2977" s="28"/>
      <c r="X2977" s="27"/>
      <c r="Y2977" s="27"/>
      <c r="Z2977" s="29"/>
      <c r="AA2977" s="29">
        <v>0.75208333333333333</v>
      </c>
      <c r="AB2977" s="29">
        <v>0.76736111111111116</v>
      </c>
      <c r="AC2977" s="30">
        <v>46146</v>
      </c>
      <c r="AD2977" s="15" t="str">
        <f>IF(Tabla2[[#This Row],[HORA ENTREGA]]="DIRECTO","On time", IF(AA2977&lt;&gt;"",IF(Tabla2[[#This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77" s="15" t="str">
        <f>MID(Tabla2[[#This Row],[TIPO]],1,3)</f>
        <v xml:space="preserve">40 </v>
      </c>
      <c r="AF29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SEGU6902017*/ HR Entrega: *08:00* /Dirección: *CLAUDIO ARRAU 8600, PUDAHUEL</v>
      </c>
      <c r="AG2977" s="38" t="str">
        <f>IFERROR(HYPERLINK("https://wa.me/"&amp;Tabla2[[#This Row],[CONTACTO]]&amp;"?text="&amp;Tabla2[[#This Row],[Mensaje]],"Enviar mensaje"),"")</f>
        <v>Enviar mensaje</v>
      </c>
      <c r="AH2977" s="15" t="str">
        <f>CONCATENATE(A2977,F2977)</f>
        <v>2976SEGU6902017</v>
      </c>
      <c r="AI2977" s="15" t="str">
        <f>CONCATENATE("ENT-",A2977)</f>
        <v>ENT-2976</v>
      </c>
      <c r="AJ2977" s="15" t="str">
        <f>IF(Tabla2[[#This Row],[Op]]&lt;&gt;"","ENTREGA","")</f>
        <v>ENTREGA</v>
      </c>
      <c r="AK2977" s="40" t="str">
        <f>(Tabla2[[#This Row],[FECHA ENTREGA]]&amp;Tabla2[[#This Row],[HORA ENTREGA]])</f>
        <v>461460,333333333333333</v>
      </c>
      <c r="AL2977" s="34" t="str">
        <f>IFERROR(HYPERLINK("https://wa.me/"&amp;Tabla2[[#This Row],[CONTACTO]]&amp;"?text="&amp;Tabla2[[#This Row],[Mensaje]]),"")</f>
        <v>https://wa.me/56987557136?text=Hola!%0AServicio del día 04-05%0A *Cliente:* LOG SERVICES SPA */ Cont: * SEGU6902017*/ HR Entrega: *08:00* /Dirección: *CLAUDIO ARRAU 8600, PUDAHUEL</v>
      </c>
    </row>
    <row r="2978" spans="1:38" s="15" customFormat="1" ht="16.5" customHeight="1" x14ac:dyDescent="0.2">
      <c r="A2978" s="15">
        <f>ROW(A2977)</f>
        <v>2977</v>
      </c>
      <c r="B2978" s="15">
        <f>IF(J2978=J2977,B2977+1,1)</f>
        <v>29</v>
      </c>
      <c r="C2978" s="15" t="s">
        <v>2040</v>
      </c>
      <c r="D2978" s="25" t="s">
        <v>39</v>
      </c>
      <c r="E2978" s="27">
        <v>504198</v>
      </c>
      <c r="F2978" s="27" t="s">
        <v>4625</v>
      </c>
      <c r="G2978" s="27" t="s">
        <v>41</v>
      </c>
      <c r="H2978" s="27">
        <v>4300</v>
      </c>
      <c r="I2978" s="27" t="s">
        <v>4492</v>
      </c>
      <c r="J2978" s="28">
        <v>46146</v>
      </c>
      <c r="K2978" s="26">
        <v>0.33333333333333331</v>
      </c>
      <c r="L2978" s="26"/>
      <c r="M2978" s="27" t="s">
        <v>112</v>
      </c>
      <c r="N2978" s="25">
        <f>IFERROR(VLOOKUP(M2978,Data!$J$1:$K$58,2,0),"")</f>
        <v>56990025702</v>
      </c>
      <c r="O2978" s="27" t="s">
        <v>61</v>
      </c>
      <c r="P2978" s="27"/>
      <c r="Q2978" s="27" t="s">
        <v>2042</v>
      </c>
      <c r="R2978" s="27" t="s">
        <v>218</v>
      </c>
      <c r="S2978" s="27"/>
      <c r="T2978" s="27"/>
      <c r="U2978" s="28"/>
      <c r="X2978" s="27"/>
      <c r="Y2978" s="27"/>
      <c r="Z2978" s="29"/>
      <c r="AA2978" s="29">
        <v>0.3298611111111111</v>
      </c>
      <c r="AB2978" s="29">
        <v>0.3888888888888889</v>
      </c>
      <c r="AC2978" s="30">
        <v>46146</v>
      </c>
      <c r="AD2978" s="15" t="str">
        <f>IF(Tabla2[[#This Row],[HORA ENTREGA]]="DIRECTO","On time", IF(AA2978&lt;&gt;"",IF(Tabla2[[#This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78" s="15" t="str">
        <f>MID(Tabla2[[#This Row],[TIPO]],1,3)</f>
        <v xml:space="preserve">40 </v>
      </c>
      <c r="AF29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HAMU4462906*/ HR Entrega: *08:00* /Dirección: *CLAUDIO ARRAU 8600, PUDAHUEL</v>
      </c>
      <c r="AG2978" s="38" t="str">
        <f>IFERROR(HYPERLINK("https://wa.me/"&amp;Tabla2[[#This Row],[CONTACTO]]&amp;"?text="&amp;Tabla2[[#This Row],[Mensaje]],"Enviar mensaje"),"")</f>
        <v>Enviar mensaje</v>
      </c>
      <c r="AH2978" s="15" t="str">
        <f>CONCATENATE(A2978,F2978)</f>
        <v>2977HAMU4462906</v>
      </c>
      <c r="AI2978" s="15" t="str">
        <f>CONCATENATE("ENT-",A2978)</f>
        <v>ENT-2977</v>
      </c>
      <c r="AJ2978" s="15" t="str">
        <f>IF(Tabla2[[#This Row],[Op]]&lt;&gt;"","ENTREGA","")</f>
        <v>ENTREGA</v>
      </c>
      <c r="AK2978" s="40" t="str">
        <f>(Tabla2[[#This Row],[FECHA ENTREGA]]&amp;Tabla2[[#This Row],[HORA ENTREGA]])</f>
        <v>461460,333333333333333</v>
      </c>
      <c r="AL2978" s="34" t="str">
        <f>IFERROR(HYPERLINK("https://wa.me/"&amp;Tabla2[[#This Row],[CONTACTO]]&amp;"?text="&amp;Tabla2[[#This Row],[Mensaje]]),"")</f>
        <v>https://wa.me/56990025702?text=Hola!%0AServicio del día 04-05%0A *Cliente:* LOG SERVICES SPA */ Cont: * HAMU4462906*/ HR Entrega: *08:00* /Dirección: *CLAUDIO ARRAU 8600, PUDAHUEL</v>
      </c>
    </row>
    <row r="2979" spans="1:38" s="15" customFormat="1" ht="16.5" customHeight="1" x14ac:dyDescent="0.2">
      <c r="A2979" s="15">
        <f>ROW(A2978)</f>
        <v>2978</v>
      </c>
      <c r="B2979" s="15">
        <f>IF(J2979=J2978,B2978+1,1)</f>
        <v>30</v>
      </c>
      <c r="C2979" s="15" t="s">
        <v>2040</v>
      </c>
      <c r="D2979" s="25" t="s">
        <v>39</v>
      </c>
      <c r="E2979" s="27">
        <v>504198</v>
      </c>
      <c r="F2979" s="27" t="s">
        <v>4626</v>
      </c>
      <c r="G2979" s="27" t="s">
        <v>41</v>
      </c>
      <c r="H2979" s="27">
        <v>4300</v>
      </c>
      <c r="I2979" s="27" t="s">
        <v>2725</v>
      </c>
      <c r="J2979" s="28">
        <v>46146</v>
      </c>
      <c r="K2979" s="26">
        <v>0.33333333333333331</v>
      </c>
      <c r="L2979" s="26"/>
      <c r="M2979" s="27" t="s">
        <v>55</v>
      </c>
      <c r="N2979" s="25">
        <f>IFERROR(VLOOKUP(M2979,Data!$J$1:$K$58,2,0),"")</f>
        <v>56992164782</v>
      </c>
      <c r="O2979" s="27" t="s">
        <v>56</v>
      </c>
      <c r="P2979" s="27"/>
      <c r="Q2979" s="27" t="s">
        <v>2042</v>
      </c>
      <c r="R2979" s="27" t="s">
        <v>218</v>
      </c>
      <c r="S2979" s="27"/>
      <c r="T2979" s="27"/>
      <c r="U2979" s="28"/>
      <c r="X2979" s="27"/>
      <c r="Y2979" s="27"/>
      <c r="Z2979" s="29"/>
      <c r="AA2979" s="29">
        <v>0.70486111111111116</v>
      </c>
      <c r="AB2979" s="29">
        <v>0.71319444444444446</v>
      </c>
      <c r="AC2979" s="30">
        <v>46146</v>
      </c>
      <c r="AD2979" s="15" t="str">
        <f>IF(Tabla2[[#This Row],[HORA ENTREGA]]="DIRECTO","On time", IF(AA2979&lt;&gt;"",IF(Tabla2[[#This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79" s="15" t="str">
        <f>MID(Tabla2[[#This Row],[TIPO]],1,3)</f>
        <v xml:space="preserve">40 </v>
      </c>
      <c r="AF29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CAAU9324437*/ HR Entrega: *08:00* /Dirección: *CLAUDIO ARRAU 8600, PUDAHUEL</v>
      </c>
      <c r="AG2979" s="38" t="str">
        <f>IFERROR(HYPERLINK("https://wa.me/"&amp;Tabla2[[#This Row],[CONTACTO]]&amp;"?text="&amp;Tabla2[[#This Row],[Mensaje]],"Enviar mensaje"),"")</f>
        <v>Enviar mensaje</v>
      </c>
      <c r="AH2979" s="15" t="str">
        <f>CONCATENATE(A2979,F2979)</f>
        <v>2978CAAU9324437</v>
      </c>
      <c r="AI2979" s="15" t="str">
        <f>CONCATENATE("ENT-",A2979)</f>
        <v>ENT-2978</v>
      </c>
      <c r="AJ2979" s="15" t="str">
        <f>IF(Tabla2[[#This Row],[Op]]&lt;&gt;"","ENTREGA","")</f>
        <v>ENTREGA</v>
      </c>
      <c r="AK2979" s="40" t="str">
        <f>(Tabla2[[#This Row],[FECHA ENTREGA]]&amp;Tabla2[[#This Row],[HORA ENTREGA]])</f>
        <v>461460,333333333333333</v>
      </c>
      <c r="AL2979" s="34" t="str">
        <f>IFERROR(HYPERLINK("https://wa.me/"&amp;Tabla2[[#This Row],[CONTACTO]]&amp;"?text="&amp;Tabla2[[#This Row],[Mensaje]]),"")</f>
        <v>https://wa.me/56992164782?text=Hola!%0AServicio del día 04-05%0A *Cliente:* LOG SERVICES SPA */ Cont: * CAAU9324437*/ HR Entrega: *08:00* /Dirección: *CLAUDIO ARRAU 8600, PUDAHUEL</v>
      </c>
    </row>
    <row r="2980" spans="1:38" s="15" customFormat="1" ht="16.5" customHeight="1" x14ac:dyDescent="0.2">
      <c r="A2980" s="15">
        <f>ROW(A2979)</f>
        <v>2979</v>
      </c>
      <c r="B2980" s="15">
        <f>IF(J2980=J2979,B2979+1,1)</f>
        <v>31</v>
      </c>
      <c r="C2980" s="15" t="s">
        <v>2040</v>
      </c>
      <c r="D2980" s="25" t="s">
        <v>39</v>
      </c>
      <c r="E2980" s="27">
        <v>504198</v>
      </c>
      <c r="F2980" s="27" t="s">
        <v>4627</v>
      </c>
      <c r="G2980" s="27" t="s">
        <v>41</v>
      </c>
      <c r="H2980" s="27">
        <v>4300</v>
      </c>
      <c r="I2980" s="27" t="s">
        <v>2725</v>
      </c>
      <c r="J2980" s="28">
        <v>46146</v>
      </c>
      <c r="K2980" s="26">
        <v>0.33333333333333331</v>
      </c>
      <c r="L2980" s="26"/>
      <c r="M2980" s="27" t="s">
        <v>126</v>
      </c>
      <c r="N2980" s="25">
        <f>IFERROR(VLOOKUP(M2980,Data!$J$1:$K$58,2,0),"")</f>
        <v>56999270871</v>
      </c>
      <c r="O2980" s="27" t="s">
        <v>127</v>
      </c>
      <c r="P2980" s="27"/>
      <c r="Q2980" s="27" t="s">
        <v>2042</v>
      </c>
      <c r="R2980" s="27" t="s">
        <v>2126</v>
      </c>
      <c r="S2980" s="27"/>
      <c r="T2980" s="27"/>
      <c r="U2980" s="28"/>
      <c r="X2980" s="27"/>
      <c r="Y2980" s="27"/>
      <c r="Z2980" s="29"/>
      <c r="AA2980" s="29">
        <v>0.35486111111111113</v>
      </c>
      <c r="AB2980" s="29">
        <v>0.41319444444444442</v>
      </c>
      <c r="AC2980" s="30">
        <v>46146</v>
      </c>
      <c r="AD2980" s="15" t="str">
        <f>IF(Tabla2[[#This Row],[HORA ENTREGA]]="DIRECTO","On time", IF(AA2980&lt;&gt;"",IF(Tabla2[[#This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0" s="15" t="str">
        <f>MID(Tabla2[[#This Row],[TIPO]],1,3)</f>
        <v xml:space="preserve">40 </v>
      </c>
      <c r="AF29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LOG SERVICES SPA */ Cont: * HAMU3879393*/ HR Entrega: *08:00* /Dirección: *CLAUDIO ARRAU 8600, PUDAHUEL</v>
      </c>
      <c r="AG2980" s="38" t="str">
        <f>IFERROR(HYPERLINK("https://wa.me/"&amp;Tabla2[[#This Row],[CONTACTO]]&amp;"?text="&amp;Tabla2[[#This Row],[Mensaje]],"Enviar mensaje"),"")</f>
        <v>Enviar mensaje</v>
      </c>
      <c r="AH2980" s="15" t="str">
        <f>CONCATENATE(A2980,F2980)</f>
        <v>2979HAMU3879393</v>
      </c>
      <c r="AI2980" s="15" t="str">
        <f>CONCATENATE("ENT-",A2980)</f>
        <v>ENT-2979</v>
      </c>
      <c r="AJ2980" s="15" t="str">
        <f>IF(Tabla2[[#This Row],[Op]]&lt;&gt;"","ENTREGA","")</f>
        <v>ENTREGA</v>
      </c>
      <c r="AK2980" s="40" t="str">
        <f>(Tabla2[[#This Row],[FECHA ENTREGA]]&amp;Tabla2[[#This Row],[HORA ENTREGA]])</f>
        <v>461460,333333333333333</v>
      </c>
      <c r="AL2980" s="34" t="str">
        <f>IFERROR(HYPERLINK("https://wa.me/"&amp;Tabla2[[#This Row],[CONTACTO]]&amp;"?text="&amp;Tabla2[[#This Row],[Mensaje]]),"")</f>
        <v>https://wa.me/56999270871?text=Hola!%0AServicio del día 04-05%0A *Cliente:* LOG SERVICES SPA */ Cont: * HAMU3879393*/ HR Entrega: *08:00* /Dirección: *CLAUDIO ARRAU 8600, PUDAHUEL</v>
      </c>
    </row>
    <row r="2981" spans="1:38" s="15" customFormat="1" ht="16.5" customHeight="1" x14ac:dyDescent="0.2">
      <c r="A2981" s="15">
        <f>ROW(A2980)</f>
        <v>2980</v>
      </c>
      <c r="B2981" s="15">
        <f>IF(J2981=J2980,B2980+1,1)</f>
        <v>32</v>
      </c>
      <c r="C2981" s="15" t="s">
        <v>500</v>
      </c>
      <c r="D2981" s="25" t="s">
        <v>39</v>
      </c>
      <c r="E2981" s="27">
        <v>303661</v>
      </c>
      <c r="F2981" s="27" t="s">
        <v>4628</v>
      </c>
      <c r="G2981" s="27" t="s">
        <v>64</v>
      </c>
      <c r="H2981" s="27">
        <v>25260</v>
      </c>
      <c r="I2981" s="27" t="s">
        <v>4629</v>
      </c>
      <c r="J2981" s="28">
        <v>46146</v>
      </c>
      <c r="K2981" s="26">
        <v>0.58333333333333337</v>
      </c>
      <c r="L2981" s="26" t="s">
        <v>1408</v>
      </c>
      <c r="M2981" s="27" t="s">
        <v>147</v>
      </c>
      <c r="N2981" s="25">
        <f>IFERROR(VLOOKUP(M2981,Data!$J$1:$K$58,2,0),"")</f>
        <v>56935532735</v>
      </c>
      <c r="O2981" s="27" t="s">
        <v>148</v>
      </c>
      <c r="P2981" s="27"/>
      <c r="Q2981" s="27" t="s">
        <v>4514</v>
      </c>
      <c r="R2981" s="27" t="s">
        <v>74</v>
      </c>
      <c r="S2981" s="27"/>
      <c r="T2981" s="27"/>
      <c r="U2981" s="28"/>
      <c r="X2981" s="27"/>
      <c r="Y2981" s="27"/>
      <c r="Z2981" s="29"/>
      <c r="AA2981" s="29">
        <v>0.66666666666666663</v>
      </c>
      <c r="AB2981" s="29">
        <v>0.70138888888888884</v>
      </c>
      <c r="AC2981" s="30">
        <v>46146</v>
      </c>
      <c r="AD2981" s="15" t="str">
        <f>IF(Tabla2[[#This Row],[HORA ENTREGA]]="DIRECTO","On time", IF(AA2981&lt;&gt;"",IF(Tabla2[[#This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1" s="15" t="str">
        <f>MID(Tabla2[[#This Row],[TIPO]],1,3)</f>
        <v xml:space="preserve">20 </v>
      </c>
      <c r="AF29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MOLYMETNOS S.A. */ Cont: * MSDU1368260*/ HR Entrega: *14:00* /Dirección: *SERVIEX PLACILLA</v>
      </c>
      <c r="AG2981" s="38" t="str">
        <f>IFERROR(HYPERLINK("https://wa.me/"&amp;Tabla2[[#This Row],[CONTACTO]]&amp;"?text="&amp;Tabla2[[#This Row],[Mensaje]],"Enviar mensaje"),"")</f>
        <v>Enviar mensaje</v>
      </c>
      <c r="AH2981" s="15" t="str">
        <f>CONCATENATE(A2981,F2981)</f>
        <v>2980MSDU1368260</v>
      </c>
      <c r="AI2981" s="15" t="str">
        <f>CONCATENATE("ENT-",A2981)</f>
        <v>ENT-2980</v>
      </c>
      <c r="AJ2981" s="15" t="str">
        <f>IF(Tabla2[[#This Row],[Op]]&lt;&gt;"","ENTREGA","")</f>
        <v>ENTREGA</v>
      </c>
      <c r="AK2981" s="40" t="str">
        <f>(Tabla2[[#This Row],[FECHA ENTREGA]]&amp;Tabla2[[#This Row],[HORA ENTREGA]])</f>
        <v>461460,583333333333333</v>
      </c>
      <c r="AL2981" s="34" t="str">
        <f>IFERROR(HYPERLINK("https://wa.me/"&amp;Tabla2[[#This Row],[CONTACTO]]&amp;"?text="&amp;Tabla2[[#This Row],[Mensaje]]),"")</f>
        <v>https://wa.me/56935532735?text=Hola!%0AServicio del día 04-05%0A *Cliente:* MOLYMETNOS S.A. */ Cont: * MSDU1368260*/ HR Entrega: *14:00* /Dirección: *SERVIEX PLACILLA</v>
      </c>
    </row>
    <row r="2982" spans="1:38" s="15" customFormat="1" ht="16.5" customHeight="1" x14ac:dyDescent="0.2">
      <c r="A2982" s="15">
        <f>ROW(A2981)</f>
        <v>2981</v>
      </c>
      <c r="B2982" s="15">
        <f>IF(J2982=J2981,B2981+1,1)</f>
        <v>33</v>
      </c>
      <c r="C2982" s="15" t="s">
        <v>500</v>
      </c>
      <c r="D2982" s="25" t="s">
        <v>39</v>
      </c>
      <c r="E2982" s="27">
        <v>303661</v>
      </c>
      <c r="F2982" s="27" t="s">
        <v>4630</v>
      </c>
      <c r="G2982" s="27" t="s">
        <v>64</v>
      </c>
      <c r="H2982" s="27">
        <v>25260</v>
      </c>
      <c r="I2982" s="27" t="s">
        <v>4631</v>
      </c>
      <c r="J2982" s="28">
        <v>46146</v>
      </c>
      <c r="K2982" s="26">
        <v>0.58333333333333337</v>
      </c>
      <c r="L2982" s="26"/>
      <c r="M2982" s="27" t="s">
        <v>147</v>
      </c>
      <c r="N2982" s="25">
        <f>IFERROR(VLOOKUP(M2982,Data!$J$1:$K$58,2,0),"")</f>
        <v>56935532735</v>
      </c>
      <c r="O2982" s="27" t="s">
        <v>148</v>
      </c>
      <c r="P2982" s="27" t="s">
        <v>4513</v>
      </c>
      <c r="Q2982" s="27" t="s">
        <v>4514</v>
      </c>
      <c r="R2982" s="27" t="s">
        <v>74</v>
      </c>
      <c r="S2982" s="27"/>
      <c r="T2982" s="27"/>
      <c r="U2982" s="28"/>
      <c r="X2982" s="27"/>
      <c r="Y2982" s="27"/>
      <c r="Z2982" s="29"/>
      <c r="AA2982" s="29">
        <v>0.55694444444444446</v>
      </c>
      <c r="AB2982" s="29">
        <v>0.59375</v>
      </c>
      <c r="AC2982" s="30">
        <v>46146</v>
      </c>
      <c r="AD2982" s="15" t="str">
        <f>IF(Tabla2[[#This Row],[HORA ENTREGA]]="DIRECTO","On time", IF(AA2982&lt;&gt;"",IF(Tabla2[[#This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82" s="15" t="str">
        <f>MID(Tabla2[[#This Row],[TIPO]],1,3)</f>
        <v xml:space="preserve">20 </v>
      </c>
      <c r="AF29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MOLYMETNOS S.A. */ Cont: * FSCU7495317*/ HR Entrega: *14:00* /Dirección: *SERVIEX PLACILLA</v>
      </c>
      <c r="AG2982" s="38" t="str">
        <f>IFERROR(HYPERLINK("https://wa.me/"&amp;Tabla2[[#This Row],[CONTACTO]]&amp;"?text="&amp;Tabla2[[#This Row],[Mensaje]],"Enviar mensaje"),"")</f>
        <v>Enviar mensaje</v>
      </c>
      <c r="AH2982" s="15" t="str">
        <f>CONCATENATE(A2982,F2982)</f>
        <v>2981FSCU7495317</v>
      </c>
      <c r="AI2982" s="15" t="str">
        <f>CONCATENATE("ENT-",A2982)</f>
        <v>ENT-2981</v>
      </c>
      <c r="AJ2982" s="15" t="str">
        <f>IF(Tabla2[[#This Row],[Op]]&lt;&gt;"","ENTREGA","")</f>
        <v>ENTREGA</v>
      </c>
      <c r="AK2982" s="40" t="str">
        <f>(Tabla2[[#This Row],[FECHA ENTREGA]]&amp;Tabla2[[#This Row],[HORA ENTREGA]])</f>
        <v>461460,583333333333333</v>
      </c>
      <c r="AL2982" s="34" t="str">
        <f>IFERROR(HYPERLINK("https://wa.me/"&amp;Tabla2[[#This Row],[CONTACTO]]&amp;"?text="&amp;Tabla2[[#This Row],[Mensaje]]),"")</f>
        <v>https://wa.me/56935532735?text=Hola!%0AServicio del día 04-05%0A *Cliente:* MOLYMETNOS S.A. */ Cont: * FSCU7495317*/ HR Entrega: *14:00* /Dirección: *SERVIEX PLACILLA</v>
      </c>
    </row>
    <row r="2983" spans="1:38" s="15" customFormat="1" ht="16.5" customHeight="1" x14ac:dyDescent="0.2">
      <c r="A2983" s="15">
        <f>ROW(A2982)</f>
        <v>2982</v>
      </c>
      <c r="B2983" s="15">
        <f>IF(J2983=J2982,B2982+1,1)</f>
        <v>34</v>
      </c>
      <c r="C2983" s="15" t="s">
        <v>500</v>
      </c>
      <c r="D2983" s="25" t="s">
        <v>39</v>
      </c>
      <c r="E2983" s="27">
        <v>303661</v>
      </c>
      <c r="F2983" s="27" t="s">
        <v>4632</v>
      </c>
      <c r="G2983" s="27" t="s">
        <v>64</v>
      </c>
      <c r="H2983" s="27">
        <v>25260</v>
      </c>
      <c r="I2983" s="27" t="s">
        <v>4633</v>
      </c>
      <c r="J2983" s="28">
        <v>46146</v>
      </c>
      <c r="K2983" s="26">
        <v>0.58333333333333337</v>
      </c>
      <c r="L2983" s="26"/>
      <c r="M2983" s="27" t="s">
        <v>104</v>
      </c>
      <c r="N2983" s="25">
        <f>IFERROR(VLOOKUP(M2983,Data!$J$1:$K$58,2,0),"")</f>
        <v>56966749395</v>
      </c>
      <c r="O2983" s="27" t="s">
        <v>253</v>
      </c>
      <c r="P2983" s="27"/>
      <c r="Q2983" s="27" t="s">
        <v>4514</v>
      </c>
      <c r="R2983" s="27" t="s">
        <v>74</v>
      </c>
      <c r="S2983" s="27"/>
      <c r="T2983" s="27"/>
      <c r="U2983" s="28"/>
      <c r="X2983" s="27"/>
      <c r="Y2983" s="27"/>
      <c r="Z2983" s="29"/>
      <c r="AA2983" s="29">
        <v>0.6958333333333333</v>
      </c>
      <c r="AB2983" s="29">
        <v>0.72916666666666663</v>
      </c>
      <c r="AC2983" s="30">
        <v>46146</v>
      </c>
      <c r="AD2983" s="15" t="str">
        <f>IF(Tabla2[[#This Row],[HORA ENTREGA]]="DIRECTO","On time", IF(AA2983&lt;&gt;"",IF(Tabla2[[#This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3" s="15" t="str">
        <f>MID(Tabla2[[#This Row],[TIPO]],1,3)</f>
        <v xml:space="preserve">20 </v>
      </c>
      <c r="AF29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MOLYMETNOS S.A. */ Cont: * MEDU2767530*/ HR Entrega: *14:00* /Dirección: *SERVIEX PLACILLA</v>
      </c>
      <c r="AG2983" s="38" t="str">
        <f>IFERROR(HYPERLINK("https://wa.me/"&amp;Tabla2[[#This Row],[CONTACTO]]&amp;"?text="&amp;Tabla2[[#This Row],[Mensaje]],"Enviar mensaje"),"")</f>
        <v>Enviar mensaje</v>
      </c>
      <c r="AH2983" s="15" t="str">
        <f>CONCATENATE(A2983,F2983)</f>
        <v>2982MEDU2767530</v>
      </c>
      <c r="AI2983" s="15" t="str">
        <f>CONCATENATE("ENT-",A2983)</f>
        <v>ENT-2982</v>
      </c>
      <c r="AJ2983" s="15" t="str">
        <f>IF(Tabla2[[#This Row],[Op]]&lt;&gt;"","ENTREGA","")</f>
        <v>ENTREGA</v>
      </c>
      <c r="AK2983" s="40" t="str">
        <f>(Tabla2[[#This Row],[FECHA ENTREGA]]&amp;Tabla2[[#This Row],[HORA ENTREGA]])</f>
        <v>461460,583333333333333</v>
      </c>
      <c r="AL2983" s="34" t="str">
        <f>IFERROR(HYPERLINK("https://wa.me/"&amp;Tabla2[[#This Row],[CONTACTO]]&amp;"?text="&amp;Tabla2[[#This Row],[Mensaje]]),"")</f>
        <v>https://wa.me/56966749395?text=Hola!%0AServicio del día 04-05%0A *Cliente:* MOLYMETNOS S.A. */ Cont: * MEDU2767530*/ HR Entrega: *14:00* /Dirección: *SERVIEX PLACILLA</v>
      </c>
    </row>
    <row r="2984" spans="1:38" s="15" customFormat="1" ht="16.5" customHeight="1" x14ac:dyDescent="0.2">
      <c r="A2984" s="15">
        <f>ROW(A2983)</f>
        <v>2983</v>
      </c>
      <c r="B2984" s="15">
        <f>IF(J2984=J2983,B2983+1,1)</f>
        <v>35</v>
      </c>
      <c r="C2984" s="15" t="s">
        <v>1554</v>
      </c>
      <c r="D2984" s="25" t="s">
        <v>39</v>
      </c>
      <c r="E2984" s="27">
        <v>189342</v>
      </c>
      <c r="F2984" s="27" t="s">
        <v>4634</v>
      </c>
      <c r="G2984" s="27" t="s">
        <v>41</v>
      </c>
      <c r="H2984" s="27">
        <v>29021</v>
      </c>
      <c r="I2984" s="27" t="s">
        <v>42</v>
      </c>
      <c r="J2984" s="28">
        <v>46146</v>
      </c>
      <c r="K2984" s="26">
        <v>0.41666666666666669</v>
      </c>
      <c r="L2984" s="26"/>
      <c r="M2984" s="27" t="s">
        <v>325</v>
      </c>
      <c r="N2984" s="25">
        <f>IFERROR(VLOOKUP(M2984,Data!$J$1:$K$58,2,0),"")</f>
        <v>56964850744</v>
      </c>
      <c r="O2984" s="27" t="s">
        <v>326</v>
      </c>
      <c r="P2984" s="27" t="s">
        <v>4635</v>
      </c>
      <c r="Q2984" s="27" t="s">
        <v>4636</v>
      </c>
      <c r="R2984" s="27" t="s">
        <v>48</v>
      </c>
      <c r="S2984" s="27"/>
      <c r="T2984" s="27"/>
      <c r="U2984" s="28"/>
      <c r="X2984" s="27"/>
      <c r="Y2984" s="27"/>
      <c r="Z2984" s="29"/>
      <c r="AA2984" s="29">
        <v>0.5625</v>
      </c>
      <c r="AB2984" s="29">
        <v>0.69097222222222221</v>
      </c>
      <c r="AC2984" s="30">
        <v>46146</v>
      </c>
      <c r="AD2984" s="15" t="str">
        <f>IF(Tabla2[[#This Row],[HORA ENTREGA]]="DIRECTO","On time", IF(AA2984&lt;&gt;"",IF(Tabla2[[#This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4" s="15" t="str">
        <f>MID(Tabla2[[#This Row],[TIPO]],1,3)</f>
        <v xml:space="preserve">40 </v>
      </c>
      <c r="AF29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PETROQUIMICA DOW */ Cont: * BEAU4131198*/ HR Entrega: *10:00* /Dirección: *AT LOGISTICA :  LAGUNA SUR N°9770 , COMUNA PUDAHUEL – SANTIAGO , RECINTO (BODEGAS SAN FRANCISCO)</v>
      </c>
      <c r="AG2984" s="38" t="str">
        <f>IFERROR(HYPERLINK("https://wa.me/"&amp;Tabla2[[#This Row],[CONTACTO]]&amp;"?text="&amp;Tabla2[[#This Row],[Mensaje]],"Enviar mensaje"),"")</f>
        <v>Enviar mensaje</v>
      </c>
      <c r="AH2984" s="15" t="str">
        <f>CONCATENATE(A2984,F2984)</f>
        <v>2983BEAU4131198</v>
      </c>
      <c r="AI2984" s="15" t="str">
        <f>CONCATENATE("ENT-",A2984)</f>
        <v>ENT-2983</v>
      </c>
      <c r="AJ2984" s="15" t="str">
        <f>IF(Tabla2[[#This Row],[Op]]&lt;&gt;"","ENTREGA","")</f>
        <v>ENTREGA</v>
      </c>
      <c r="AK2984" s="40" t="str">
        <f>(Tabla2[[#This Row],[FECHA ENTREGA]]&amp;Tabla2[[#This Row],[HORA ENTREGA]])</f>
        <v>461460,416666666666667</v>
      </c>
      <c r="AL2984" s="34" t="str">
        <f>IFERROR(HYPERLINK("https://wa.me/"&amp;Tabla2[[#This Row],[CONTACTO]]&amp;"?text="&amp;Tabla2[[#This Row],[Mensaje]]),"")</f>
        <v>https://wa.me/56964850744?text=Hola!%0AServicio del día 04-05%0A *Cliente:* PETROQUIMICA DOW */ Cont: * BEAU4131198*/ HR Entrega: *10:00* /Dirección: *AT LOGISTICA :  LAGUNA SUR N°9770 , COMUNA PUDAHUEL – SANTIAGO , RECINTO (BODEGAS SAN FRANCISCO)</v>
      </c>
    </row>
    <row r="2985" spans="1:38" s="15" customFormat="1" ht="16.5" customHeight="1" x14ac:dyDescent="0.2">
      <c r="A2985" s="15">
        <f>ROW(A2984)</f>
        <v>2984</v>
      </c>
      <c r="B2985" s="15">
        <f>IF(J2985=J2984,B2984+1,1)</f>
        <v>36</v>
      </c>
      <c r="C2985" s="15" t="s">
        <v>1554</v>
      </c>
      <c r="D2985" s="25" t="s">
        <v>39</v>
      </c>
      <c r="E2985" s="27">
        <v>189337</v>
      </c>
      <c r="F2985" s="27" t="s">
        <v>4637</v>
      </c>
      <c r="G2985" s="27" t="s">
        <v>41</v>
      </c>
      <c r="H2985" s="27">
        <v>29021</v>
      </c>
      <c r="I2985" s="27" t="s">
        <v>42</v>
      </c>
      <c r="J2985" s="28">
        <v>46146</v>
      </c>
      <c r="K2985" s="26">
        <v>0.41666666666666669</v>
      </c>
      <c r="L2985" s="26"/>
      <c r="M2985" s="27" t="s">
        <v>953</v>
      </c>
      <c r="N2985" s="25">
        <f>IFERROR(VLOOKUP(M2985,Data!$J$1:$K$58,2,0),"")</f>
        <v>56967128754</v>
      </c>
      <c r="O2985" s="27" t="s">
        <v>1208</v>
      </c>
      <c r="P2985" s="27"/>
      <c r="Q2985" s="27" t="s">
        <v>4638</v>
      </c>
      <c r="R2985" s="27" t="s">
        <v>48</v>
      </c>
      <c r="S2985" s="27"/>
      <c r="T2985" s="27"/>
      <c r="U2985" s="28"/>
      <c r="X2985" s="27"/>
      <c r="Y2985" s="27"/>
      <c r="Z2985" s="29"/>
      <c r="AA2985" s="29">
        <v>0.45833333333333331</v>
      </c>
      <c r="AB2985" s="29">
        <v>0.55555555555555558</v>
      </c>
      <c r="AC2985" s="30">
        <v>46146</v>
      </c>
      <c r="AD2985" s="15" t="str">
        <f>IF(Tabla2[[#This Row],[HORA ENTREGA]]="DIRECTO","On time", IF(AA2985&lt;&gt;"",IF(Tabla2[[#This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5" s="15" t="str">
        <f>MID(Tabla2[[#This Row],[TIPO]],1,3)</f>
        <v xml:space="preserve">40 </v>
      </c>
      <c r="AF29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PETROQUIMICA DOW */ Cont: * CMAU9224449*/ HR Entrega: *10:00* /Dirección: *AT LOGISTICA :  LAGUNA SUR N°9770 BODEGA LH202, COMUNA PUDAHUEL – SANTIAGO , RECINTO (BODEGAS SAN FRANCISCO)</v>
      </c>
      <c r="AG2985" s="38" t="str">
        <f>IFERROR(HYPERLINK("https://wa.me/"&amp;Tabla2[[#This Row],[CONTACTO]]&amp;"?text="&amp;Tabla2[[#This Row],[Mensaje]],"Enviar mensaje"),"")</f>
        <v/>
      </c>
      <c r="AH2985" s="15" t="str">
        <f>CONCATENATE(A2985,F2985)</f>
        <v>2984CMAU9224449</v>
      </c>
      <c r="AI2985" s="15" t="str">
        <f>CONCATENATE("ENT-",A2985)</f>
        <v>ENT-2984</v>
      </c>
      <c r="AJ2985" s="15" t="str">
        <f>IF(Tabla2[[#This Row],[Op]]&lt;&gt;"","ENTREGA","")</f>
        <v>ENTREGA</v>
      </c>
      <c r="AK2985" s="40" t="str">
        <f>(Tabla2[[#This Row],[FECHA ENTREGA]]&amp;Tabla2[[#This Row],[HORA ENTREGA]])</f>
        <v>461460,416666666666667</v>
      </c>
      <c r="AL2985" s="34" t="str">
        <f>IFERROR(HYPERLINK("https://wa.me/"&amp;Tabla2[[#This Row],[CONTACTO]]&amp;"?text="&amp;Tabla2[[#This Row],[Mensaje]]),"")</f>
        <v/>
      </c>
    </row>
    <row r="2986" spans="1:38" s="15" customFormat="1" ht="16.5" customHeight="1" x14ac:dyDescent="0.2">
      <c r="A2986" s="15">
        <f>ROW(A2985)</f>
        <v>2985</v>
      </c>
      <c r="B2986" s="15">
        <f>IF(J2986=J2985,B2985+1,1)</f>
        <v>37</v>
      </c>
      <c r="C2986" s="15" t="s">
        <v>219</v>
      </c>
      <c r="D2986" s="25" t="s">
        <v>39</v>
      </c>
      <c r="E2986" s="27">
        <v>103975</v>
      </c>
      <c r="F2986" s="27" t="s">
        <v>4639</v>
      </c>
      <c r="G2986" s="27" t="s">
        <v>41</v>
      </c>
      <c r="H2986" s="27">
        <v>7874</v>
      </c>
      <c r="I2986" s="27" t="s">
        <v>42</v>
      </c>
      <c r="J2986" s="28">
        <v>46146</v>
      </c>
      <c r="K2986" s="26">
        <v>0.29166666666666669</v>
      </c>
      <c r="L2986" s="26"/>
      <c r="M2986" s="27" t="s">
        <v>158</v>
      </c>
      <c r="N2986" s="25">
        <f>IFERROR(VLOOKUP(M2986,Data!$J$1:$K$58,2,0),"")</f>
        <v>56931745801</v>
      </c>
      <c r="O2986" s="27" t="s">
        <v>370</v>
      </c>
      <c r="P2986" s="27"/>
      <c r="Q2986" s="27" t="s">
        <v>229</v>
      </c>
      <c r="R2986" s="27" t="s">
        <v>69</v>
      </c>
      <c r="S2986" s="27"/>
      <c r="T2986" s="27"/>
      <c r="U2986" s="28"/>
      <c r="X2986" s="27"/>
      <c r="Y2986" s="27"/>
      <c r="Z2986" s="29"/>
      <c r="AA2986" s="29">
        <v>0.25694444444444442</v>
      </c>
      <c r="AB2986" s="29">
        <v>0.49652777777777779</v>
      </c>
      <c r="AC2986" s="30">
        <v>46146</v>
      </c>
      <c r="AD2986" s="15" t="str">
        <f>IF(Tabla2[[#This Row],[HORA ENTREGA]]="DIRECTO","On time", IF(AA2986&lt;&gt;"",IF(Tabla2[[#This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86" s="15" t="str">
        <f>MID(Tabla2[[#This Row],[TIPO]],1,3)</f>
        <v xml:space="preserve">40 </v>
      </c>
      <c r="AF29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RENDIC S.A. */ Cont: * CSGU6268922*/ HR Entrega: *07:00* /Dirección: *Avenida Miraflores 9700-Bodega 4C, PUDAHUEL</v>
      </c>
      <c r="AG2986" s="38" t="str">
        <f>IFERROR(HYPERLINK("https://wa.me/"&amp;Tabla2[[#This Row],[CONTACTO]]&amp;"?text="&amp;Tabla2[[#This Row],[Mensaje]],"Enviar mensaje"),"")</f>
        <v>Enviar mensaje</v>
      </c>
      <c r="AH2986" s="15" t="str">
        <f>CONCATENATE(A2986,F2986)</f>
        <v>2985CSGU6268922</v>
      </c>
      <c r="AI2986" s="15" t="str">
        <f>CONCATENATE("ENT-",A2986)</f>
        <v>ENT-2985</v>
      </c>
      <c r="AJ2986" s="15" t="str">
        <f>IF(Tabla2[[#This Row],[Op]]&lt;&gt;"","ENTREGA","")</f>
        <v>ENTREGA</v>
      </c>
      <c r="AK2986" s="40" t="str">
        <f>(Tabla2[[#This Row],[FECHA ENTREGA]]&amp;Tabla2[[#This Row],[HORA ENTREGA]])</f>
        <v>461460,291666666666667</v>
      </c>
      <c r="AL2986" s="34" t="str">
        <f>IFERROR(HYPERLINK("https://wa.me/"&amp;Tabla2[[#This Row],[CONTACTO]]&amp;"?text="&amp;Tabla2[[#This Row],[Mensaje]]),"")</f>
        <v>https://wa.me/56931745801?text=Hola!%0AServicio del día 04-05%0A *Cliente:* RENDIC S.A. */ Cont: * CSGU6268922*/ HR Entrega: *07:00* /Dirección: *Avenida Miraflores 9700-Bodega 4C, PUDAHUEL</v>
      </c>
    </row>
    <row r="2987" spans="1:38" s="15" customFormat="1" ht="16.5" customHeight="1" x14ac:dyDescent="0.2">
      <c r="A2987" s="15">
        <f>ROW(A2986)</f>
        <v>2986</v>
      </c>
      <c r="B2987" s="15">
        <f>IF(J2987=J2986,B2986+1,1)</f>
        <v>38</v>
      </c>
      <c r="C2987" s="15" t="s">
        <v>4640</v>
      </c>
      <c r="D2987" s="25" t="s">
        <v>39</v>
      </c>
      <c r="E2987" s="27">
        <v>304975</v>
      </c>
      <c r="F2987" s="27" t="s">
        <v>4641</v>
      </c>
      <c r="G2987" s="27" t="s">
        <v>64</v>
      </c>
      <c r="H2987" s="27">
        <v>26860</v>
      </c>
      <c r="I2987" s="27"/>
      <c r="J2987" s="28">
        <v>46146</v>
      </c>
      <c r="K2987" s="26">
        <v>0.33333333333333331</v>
      </c>
      <c r="L2987" s="26"/>
      <c r="M2987" s="27" t="s">
        <v>308</v>
      </c>
      <c r="N2987" s="25">
        <f>IFERROR(VLOOKUP(M2987,Data!$J$1:$K$58,2,0),"")</f>
        <v>56966631737</v>
      </c>
      <c r="O2987" s="27" t="s">
        <v>309</v>
      </c>
      <c r="P2987" s="27"/>
      <c r="Q2987" s="27" t="s">
        <v>4642</v>
      </c>
      <c r="R2987" s="27" t="s">
        <v>1737</v>
      </c>
      <c r="S2987" s="27"/>
      <c r="T2987" s="27"/>
      <c r="U2987" s="28"/>
      <c r="X2987" s="27"/>
      <c r="Y2987" s="27"/>
      <c r="Z2987" s="29"/>
      <c r="AA2987" s="29">
        <v>0.52777777777777779</v>
      </c>
      <c r="AB2987" s="29">
        <v>0.62152777777777779</v>
      </c>
      <c r="AC2987" s="30">
        <v>46146</v>
      </c>
      <c r="AD2987" s="15" t="str">
        <f>IF(Tabla2[[#This Row],[HORA ENTREGA]]="DIRECTO","On time", IF(AA2987&lt;&gt;"",IF(Tabla2[[#This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7" s="15" t="str">
        <f>MID(Tabla2[[#This Row],[TIPO]],1,3)</f>
        <v xml:space="preserve">20 </v>
      </c>
      <c r="AF29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SOC INDUSTRIAL SERVIMETAL S A */ Cont: * SUDU7763472*/ HR Entrega: *08:00* /Dirección: *JANAQUEO 6153; CERRO NAVIA</v>
      </c>
      <c r="AG2987" s="38" t="str">
        <f>IFERROR(HYPERLINK("https://wa.me/"&amp;Tabla2[[#This Row],[CONTACTO]]&amp;"?text="&amp;Tabla2[[#This Row],[Mensaje]],"Enviar mensaje"),"")</f>
        <v>Enviar mensaje</v>
      </c>
      <c r="AH2987" s="15" t="str">
        <f>CONCATENATE(A2987,F2987)</f>
        <v>2986SUDU7763472</v>
      </c>
      <c r="AI2987" s="15" t="str">
        <f>CONCATENATE("ENT-",A2987)</f>
        <v>ENT-2986</v>
      </c>
      <c r="AJ2987" s="15" t="str">
        <f>IF(Tabla2[[#This Row],[Op]]&lt;&gt;"","ENTREGA","")</f>
        <v>ENTREGA</v>
      </c>
      <c r="AK2987" s="40" t="str">
        <f>(Tabla2[[#This Row],[FECHA ENTREGA]]&amp;Tabla2[[#This Row],[HORA ENTREGA]])</f>
        <v>461460,333333333333333</v>
      </c>
      <c r="AL2987" s="34" t="str">
        <f>IFERROR(HYPERLINK("https://wa.me/"&amp;Tabla2[[#This Row],[CONTACTO]]&amp;"?text="&amp;Tabla2[[#This Row],[Mensaje]]),"")</f>
        <v>https://wa.me/56966631737?text=Hola!%0AServicio del día 04-05%0A *Cliente:* SOC INDUSTRIAL SERVIMETAL S A */ Cont: * SUDU7763472*/ HR Entrega: *08:00* /Dirección: *JANAQUEO 6153; CERRO NAVIA</v>
      </c>
    </row>
    <row r="2988" spans="1:38" s="15" customFormat="1" ht="16.5" customHeight="1" x14ac:dyDescent="0.2">
      <c r="A2988" s="15">
        <f>ROW(A2987)</f>
        <v>2987</v>
      </c>
      <c r="B2988" s="15">
        <f>IF(J2988=J2987,B2987+1,1)</f>
        <v>39</v>
      </c>
      <c r="C2988" s="15" t="s">
        <v>4640</v>
      </c>
      <c r="D2988" s="25" t="s">
        <v>39</v>
      </c>
      <c r="E2988" s="27">
        <v>304975</v>
      </c>
      <c r="F2988" s="27" t="s">
        <v>4643</v>
      </c>
      <c r="G2988" s="27" t="s">
        <v>64</v>
      </c>
      <c r="H2988" s="27">
        <v>27500</v>
      </c>
      <c r="I2988" s="27"/>
      <c r="J2988" s="28">
        <v>46146</v>
      </c>
      <c r="K2988" s="26">
        <v>0.33333333333333331</v>
      </c>
      <c r="L2988" s="26"/>
      <c r="M2988" s="27" t="s">
        <v>674</v>
      </c>
      <c r="N2988" s="25">
        <f>IFERROR(VLOOKUP(M2988,Data!$J$1:$K$58,2,0),"")</f>
        <v>56967386018</v>
      </c>
      <c r="O2988" s="27" t="s">
        <v>98</v>
      </c>
      <c r="P2988" s="27"/>
      <c r="Q2988" s="27" t="s">
        <v>4642</v>
      </c>
      <c r="R2988" s="27" t="s">
        <v>1737</v>
      </c>
      <c r="S2988" s="27"/>
      <c r="T2988" s="27"/>
      <c r="U2988" s="28"/>
      <c r="X2988" s="27"/>
      <c r="Y2988" s="27"/>
      <c r="Z2988" s="29"/>
      <c r="AA2988" s="29">
        <v>0.46180555555555558</v>
      </c>
      <c r="AB2988" s="29">
        <v>0.49652777777777779</v>
      </c>
      <c r="AC2988" s="30">
        <v>46146</v>
      </c>
      <c r="AD2988" s="15" t="str">
        <f>IF(Tabla2[[#This Row],[HORA ENTREGA]]="DIRECTO","On time", IF(AA2988&lt;&gt;"",IF(Tabla2[[#This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8" s="15" t="str">
        <f>MID(Tabla2[[#This Row],[TIPO]],1,3)</f>
        <v xml:space="preserve">20 </v>
      </c>
      <c r="AF29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SOC INDUSTRIAL SERVIMETAL S A */ Cont: * MRSU0463470*/ HR Entrega: *08:00* /Dirección: *JANAQUEO 6153; CERRO NAVIA</v>
      </c>
      <c r="AG2988" s="38" t="str">
        <f>IFERROR(HYPERLINK("https://wa.me/"&amp;Tabla2[[#This Row],[CONTACTO]]&amp;"?text="&amp;Tabla2[[#This Row],[Mensaje]],"Enviar mensaje"),"")</f>
        <v>Enviar mensaje</v>
      </c>
      <c r="AH2988" s="15" t="str">
        <f>CONCATENATE(A2988,F2988)</f>
        <v>2987MRSU0463470</v>
      </c>
      <c r="AI2988" s="15" t="str">
        <f>CONCATENATE("ENT-",A2988)</f>
        <v>ENT-2987</v>
      </c>
      <c r="AJ2988" s="15" t="str">
        <f>IF(Tabla2[[#This Row],[Op]]&lt;&gt;"","ENTREGA","")</f>
        <v>ENTREGA</v>
      </c>
      <c r="AK2988" s="40" t="str">
        <f>(Tabla2[[#This Row],[FECHA ENTREGA]]&amp;Tabla2[[#This Row],[HORA ENTREGA]])</f>
        <v>461460,333333333333333</v>
      </c>
      <c r="AL2988" s="34" t="str">
        <f>IFERROR(HYPERLINK("https://wa.me/"&amp;Tabla2[[#This Row],[CONTACTO]]&amp;"?text="&amp;Tabla2[[#This Row],[Mensaje]]),"")</f>
        <v>https://wa.me/56967386018?text=Hola!%0AServicio del día 04-05%0A *Cliente:* SOC INDUSTRIAL SERVIMETAL S A */ Cont: * MRSU0463470*/ HR Entrega: *08:00* /Dirección: *JANAQUEO 6153; CERRO NAVIA</v>
      </c>
    </row>
    <row r="2989" spans="1:38" s="15" customFormat="1" ht="16.5" customHeight="1" x14ac:dyDescent="0.2">
      <c r="A2989" s="15">
        <f>ROW(A2988)</f>
        <v>2988</v>
      </c>
      <c r="B2989" s="15">
        <f>IF(J2989=J2988,B2988+1,1)</f>
        <v>40</v>
      </c>
      <c r="C2989" s="15" t="s">
        <v>4640</v>
      </c>
      <c r="D2989" s="25" t="s">
        <v>39</v>
      </c>
      <c r="E2989" s="27">
        <v>304975</v>
      </c>
      <c r="F2989" s="27" t="s">
        <v>4644</v>
      </c>
      <c r="G2989" s="27" t="s">
        <v>64</v>
      </c>
      <c r="H2989" s="27">
        <v>27060</v>
      </c>
      <c r="I2989" s="27"/>
      <c r="J2989" s="28">
        <v>46146</v>
      </c>
      <c r="K2989" s="26">
        <v>0.5</v>
      </c>
      <c r="L2989" s="26"/>
      <c r="M2989" s="27" t="s">
        <v>273</v>
      </c>
      <c r="N2989" s="25">
        <f>IFERROR(VLOOKUP(M2989,Data!$J$1:$K$58,2,0),"")</f>
        <v>56950103942</v>
      </c>
      <c r="O2989" s="27" t="s">
        <v>274</v>
      </c>
      <c r="P2989" s="27"/>
      <c r="Q2989" s="27" t="s">
        <v>4642</v>
      </c>
      <c r="R2989" s="27" t="s">
        <v>1737</v>
      </c>
      <c r="S2989" s="27"/>
      <c r="T2989" s="27"/>
      <c r="U2989" s="28"/>
      <c r="X2989" s="27"/>
      <c r="Y2989" s="27"/>
      <c r="Z2989" s="29"/>
      <c r="AA2989" s="29">
        <v>0.57291666666666663</v>
      </c>
      <c r="AB2989" s="29">
        <v>0.64930555555555558</v>
      </c>
      <c r="AC2989" s="30">
        <v>46146</v>
      </c>
      <c r="AD2989" s="15" t="str">
        <f>IF(Tabla2[[#This Row],[HORA ENTREGA]]="DIRECTO","On time", IF(AA2989&lt;&gt;"",IF(Tabla2[[#This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89" s="15" t="str">
        <f>MID(Tabla2[[#This Row],[TIPO]],1,3)</f>
        <v xml:space="preserve">20 </v>
      </c>
      <c r="AF29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SOC INDUSTRIAL SERVIMETAL S A */ Cont: * MRKU7550614*/ HR Entrega: *12:00* /Dirección: *JANAQUEO 6153; CERRO NAVIA</v>
      </c>
      <c r="AG2989" s="38" t="str">
        <f>IFERROR(HYPERLINK("https://wa.me/"&amp;Tabla2[[#This Row],[CONTACTO]]&amp;"?text="&amp;Tabla2[[#This Row],[Mensaje]],"Enviar mensaje"),"")</f>
        <v>Enviar mensaje</v>
      </c>
      <c r="AH2989" s="15" t="str">
        <f>CONCATENATE(A2989,F2989)</f>
        <v>2988MRKU7550614</v>
      </c>
      <c r="AI2989" s="15" t="str">
        <f>CONCATENATE("ENT-",A2989)</f>
        <v>ENT-2988</v>
      </c>
      <c r="AJ2989" s="15" t="str">
        <f>IF(Tabla2[[#This Row],[Op]]&lt;&gt;"","ENTREGA","")</f>
        <v>ENTREGA</v>
      </c>
      <c r="AK2989" s="40" t="str">
        <f>(Tabla2[[#This Row],[FECHA ENTREGA]]&amp;Tabla2[[#This Row],[HORA ENTREGA]])</f>
        <v>461460,5</v>
      </c>
      <c r="AL2989" s="34" t="str">
        <f>IFERROR(HYPERLINK("https://wa.me/"&amp;Tabla2[[#This Row],[CONTACTO]]&amp;"?text="&amp;Tabla2[[#This Row],[Mensaje]]),"")</f>
        <v>https://wa.me/56950103942?text=Hola!%0AServicio del día 04-05%0A *Cliente:* SOC INDUSTRIAL SERVIMETAL S A */ Cont: * MRKU7550614*/ HR Entrega: *12:00* /Dirección: *JANAQUEO 6153; CERRO NAVIA</v>
      </c>
    </row>
    <row r="2990" spans="1:38" s="15" customFormat="1" ht="16.5" customHeight="1" x14ac:dyDescent="0.2">
      <c r="A2990" s="15">
        <f>ROW(A2989)</f>
        <v>2989</v>
      </c>
      <c r="B2990" s="15">
        <f>IF(J2990=J2989,B2989+1,1)</f>
        <v>41</v>
      </c>
      <c r="C2990" s="15" t="s">
        <v>4640</v>
      </c>
      <c r="D2990" s="25" t="s">
        <v>39</v>
      </c>
      <c r="E2990" s="27">
        <v>304975</v>
      </c>
      <c r="F2990" s="27" t="s">
        <v>4645</v>
      </c>
      <c r="G2990" s="27" t="s">
        <v>64</v>
      </c>
      <c r="H2990" s="27">
        <v>27820</v>
      </c>
      <c r="I2990" s="27"/>
      <c r="J2990" s="28">
        <v>46146</v>
      </c>
      <c r="K2990" s="26">
        <v>0.5</v>
      </c>
      <c r="L2990" s="26"/>
      <c r="M2990" s="27" t="s">
        <v>66</v>
      </c>
      <c r="N2990" s="25">
        <f>IFERROR(VLOOKUP(M2990,Data!$J$1:$K$58,2,0),"")</f>
        <v>56993389870</v>
      </c>
      <c r="O2990" s="27" t="s">
        <v>67</v>
      </c>
      <c r="P2990" s="27"/>
      <c r="Q2990" s="27" t="s">
        <v>4642</v>
      </c>
      <c r="R2990" s="27" t="s">
        <v>1737</v>
      </c>
      <c r="S2990" s="27"/>
      <c r="T2990" s="27"/>
      <c r="U2990" s="28"/>
      <c r="X2990" s="27"/>
      <c r="Y2990" s="27"/>
      <c r="Z2990" s="29"/>
      <c r="AA2990" s="29">
        <v>0.64583333333333337</v>
      </c>
      <c r="AB2990" s="29">
        <v>0.69097222222222221</v>
      </c>
      <c r="AC2990" s="30">
        <v>46146</v>
      </c>
      <c r="AD2990" s="15" t="str">
        <f>IF(Tabla2[[#This Row],[HORA ENTREGA]]="DIRECTO","On time", IF(AA2990&lt;&gt;"",IF(Tabla2[[#This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90" s="15" t="str">
        <f>MID(Tabla2[[#This Row],[TIPO]],1,3)</f>
        <v xml:space="preserve">20 </v>
      </c>
      <c r="AF29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SOC INDUSTRIAL SERVIMETAL S A */ Cont: * TCLU1923968*/ HR Entrega: *12:00* /Dirección: *JANAQUEO 6153; CERRO NAVIA</v>
      </c>
      <c r="AG2990" s="38" t="str">
        <f>IFERROR(HYPERLINK("https://wa.me/"&amp;Tabla2[[#This Row],[CONTACTO]]&amp;"?text="&amp;Tabla2[[#This Row],[Mensaje]],"Enviar mensaje"),"")</f>
        <v>Enviar mensaje</v>
      </c>
      <c r="AH2990" s="15" t="str">
        <f>CONCATENATE(A2990,F2990)</f>
        <v>2989TCLU1923968</v>
      </c>
      <c r="AI2990" s="15" t="str">
        <f>CONCATENATE("ENT-",A2990)</f>
        <v>ENT-2989</v>
      </c>
      <c r="AJ2990" s="15" t="str">
        <f>IF(Tabla2[[#This Row],[Op]]&lt;&gt;"","ENTREGA","")</f>
        <v>ENTREGA</v>
      </c>
      <c r="AK2990" s="40" t="str">
        <f>(Tabla2[[#This Row],[FECHA ENTREGA]]&amp;Tabla2[[#This Row],[HORA ENTREGA]])</f>
        <v>461460,5</v>
      </c>
      <c r="AL2990" s="34" t="str">
        <f>IFERROR(HYPERLINK("https://wa.me/"&amp;Tabla2[[#This Row],[CONTACTO]]&amp;"?text="&amp;Tabla2[[#This Row],[Mensaje]]),"")</f>
        <v>https://wa.me/56993389870?text=Hola!%0AServicio del día 04-05%0A *Cliente:* SOC INDUSTRIAL SERVIMETAL S A */ Cont: * TCLU1923968*/ HR Entrega: *12:00* /Dirección: *JANAQUEO 6153; CERRO NAVIA</v>
      </c>
    </row>
    <row r="2991" spans="1:38" s="15" customFormat="1" ht="16.5" customHeight="1" x14ac:dyDescent="0.2">
      <c r="A2991" s="15">
        <f>ROW(A2990)</f>
        <v>2990</v>
      </c>
      <c r="B2991" s="15">
        <f>IF(J2991=J2990,B2990+1,1)</f>
        <v>42</v>
      </c>
      <c r="C2991" s="15" t="s">
        <v>236</v>
      </c>
      <c r="D2991" s="25" t="s">
        <v>39</v>
      </c>
      <c r="E2991" s="27">
        <v>511433</v>
      </c>
      <c r="F2991" s="27" t="s">
        <v>4646</v>
      </c>
      <c r="G2991" s="27" t="s">
        <v>41</v>
      </c>
      <c r="H2991" s="27">
        <v>21241</v>
      </c>
      <c r="I2991" s="27" t="s">
        <v>4647</v>
      </c>
      <c r="J2991" s="28">
        <v>46146</v>
      </c>
      <c r="K2991" s="26" t="s">
        <v>290</v>
      </c>
      <c r="L2991" s="26"/>
      <c r="M2991" s="27" t="s">
        <v>688</v>
      </c>
      <c r="N2991" s="25">
        <f>IFERROR(VLOOKUP(M2991,Data!$J$1:$K$58,2,0),"")</f>
        <v>56950104102</v>
      </c>
      <c r="O2991" s="27" t="s">
        <v>181</v>
      </c>
      <c r="P2991" s="27"/>
      <c r="Q2991" s="27" t="s">
        <v>4648</v>
      </c>
      <c r="R2991" s="27"/>
      <c r="S2991" s="27"/>
      <c r="T2991" s="27"/>
      <c r="U2991" s="28"/>
      <c r="X2991" s="27"/>
      <c r="Y2991" s="27"/>
      <c r="Z2991" s="29"/>
      <c r="AA2991" s="29">
        <v>0.49652777777777779</v>
      </c>
      <c r="AB2991" s="29">
        <v>0.74652777777777779</v>
      </c>
      <c r="AC2991" s="30">
        <v>46146</v>
      </c>
      <c r="AD2991" s="15" t="str">
        <f>IF(Tabla2[[#This Row],[HORA ENTREGA]]="DIRECTO","On time", IF(AA2991&lt;&gt;"",IF(Tabla2[[#This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91" s="15" t="str">
        <f>MID(Tabla2[[#This Row],[TIPO]],1,3)</f>
        <v xml:space="preserve">40 </v>
      </c>
      <c r="AF29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SOCIEDAD COMERCIAL MARBEN PETS LTDA */ Cont: * WHSU8305091*/ HR Entrega: *DIRECTO* /Dirección: *FRAGUA BOD PEINCIPAL</v>
      </c>
      <c r="AG2991" s="38" t="str">
        <f>IFERROR(HYPERLINK("https://wa.me/"&amp;Tabla2[[#This Row],[CONTACTO]]&amp;"?text="&amp;Tabla2[[#This Row],[Mensaje]],"Enviar mensaje"),"")</f>
        <v>Enviar mensaje</v>
      </c>
      <c r="AH2991" s="15" t="str">
        <f>CONCATENATE(A2991,F2991)</f>
        <v>2990WHSU8305091</v>
      </c>
      <c r="AI2991" s="15" t="str">
        <f>CONCATENATE("ENT-",A2991)</f>
        <v>ENT-2990</v>
      </c>
      <c r="AJ2991" s="15" t="str">
        <f>IF(Tabla2[[#This Row],[Op]]&lt;&gt;"","ENTREGA","")</f>
        <v>ENTREGA</v>
      </c>
      <c r="AK2991" s="40" t="str">
        <f>(Tabla2[[#This Row],[FECHA ENTREGA]]&amp;Tabla2[[#This Row],[HORA ENTREGA]])</f>
        <v>46146DIRECTO</v>
      </c>
      <c r="AL2991" s="34" t="str">
        <f>IFERROR(HYPERLINK("https://wa.me/"&amp;Tabla2[[#This Row],[CONTACTO]]&amp;"?text="&amp;Tabla2[[#This Row],[Mensaje]]),"")</f>
        <v>https://wa.me/56950104102?text=Hola!%0AServicio del día 04-05%0A *Cliente:* SOCIEDAD COMERCIAL MARBEN PETS LTDA */ Cont: * WHSU8305091*/ HR Entrega: *DIRECTO* /Dirección: *FRAGUA BOD PEINCIPAL</v>
      </c>
    </row>
    <row r="2992" spans="1:38" s="15" customFormat="1" ht="16.5" customHeight="1" x14ac:dyDescent="0.2">
      <c r="A2992" s="15">
        <f>ROW(A2991)</f>
        <v>2991</v>
      </c>
      <c r="B2992" s="15">
        <f>IF(J2992=J2991,B2991+1,1)</f>
        <v>43</v>
      </c>
      <c r="C2992" s="15" t="s">
        <v>239</v>
      </c>
      <c r="D2992" s="25" t="s">
        <v>39</v>
      </c>
      <c r="E2992" s="27">
        <v>304754</v>
      </c>
      <c r="F2992" s="27" t="s">
        <v>4649</v>
      </c>
      <c r="G2992" s="27" t="s">
        <v>41</v>
      </c>
      <c r="H2992" s="27">
        <v>10400</v>
      </c>
      <c r="I2992" s="27" t="s">
        <v>4650</v>
      </c>
      <c r="J2992" s="28">
        <v>46146</v>
      </c>
      <c r="K2992" s="26">
        <v>0.33333333333333331</v>
      </c>
      <c r="L2992" s="26"/>
      <c r="M2992" s="27" t="s">
        <v>176</v>
      </c>
      <c r="N2992" s="25">
        <f>IFERROR(VLOOKUP(M2992,Data!$J$1:$K$58,2,0),"")</f>
        <v>56968463649</v>
      </c>
      <c r="O2992" s="27" t="s">
        <v>248</v>
      </c>
      <c r="P2992" s="27"/>
      <c r="Q2992" s="27" t="s">
        <v>1036</v>
      </c>
      <c r="R2992" s="27" t="s">
        <v>218</v>
      </c>
      <c r="S2992" s="27"/>
      <c r="T2992" s="27"/>
      <c r="U2992" s="28"/>
      <c r="X2992" s="27"/>
      <c r="Y2992" s="27"/>
      <c r="Z2992" s="29"/>
      <c r="AA2992" s="29">
        <v>0.30208333333333331</v>
      </c>
      <c r="AB2992" s="29">
        <v>0.61805555555555558</v>
      </c>
      <c r="AC2992" s="30">
        <v>46146</v>
      </c>
      <c r="AD2992" s="15" t="str">
        <f>IF(Tabla2[[#This Row],[HORA ENTREGA]]="DIRECTO","On time", IF(AA2992&lt;&gt;"",IF(Tabla2[[#This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92" s="15" t="str">
        <f>MID(Tabla2[[#This Row],[TIPO]],1,3)</f>
        <v xml:space="preserve">40 </v>
      </c>
      <c r="AF29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SUPERMERCADO DEL NEUMATICO LTDA */ Cont: * FFAU5422001*/ HR Entrega: *08:00* /Dirección: *AV. GENERAL VELASQUEZ 10901, SAN BERNARDO</v>
      </c>
      <c r="AG2992" s="38" t="str">
        <f>IFERROR(HYPERLINK("https://wa.me/"&amp;Tabla2[[#This Row],[CONTACTO]]&amp;"?text="&amp;Tabla2[[#This Row],[Mensaje]],"Enviar mensaje"),"")</f>
        <v>Enviar mensaje</v>
      </c>
      <c r="AH2992" s="15" t="str">
        <f>CONCATENATE(A2992,F2992)</f>
        <v>2991FFAU5422001</v>
      </c>
      <c r="AI2992" s="15" t="str">
        <f>CONCATENATE("ENT-",A2992)</f>
        <v>ENT-2991</v>
      </c>
      <c r="AJ2992" s="15" t="str">
        <f>IF(Tabla2[[#This Row],[Op]]&lt;&gt;"","ENTREGA","")</f>
        <v>ENTREGA</v>
      </c>
      <c r="AK2992" s="40" t="str">
        <f>(Tabla2[[#This Row],[FECHA ENTREGA]]&amp;Tabla2[[#This Row],[HORA ENTREGA]])</f>
        <v>461460,333333333333333</v>
      </c>
      <c r="AL2992" s="34" t="str">
        <f>IFERROR(HYPERLINK("https://wa.me/"&amp;Tabla2[[#This Row],[CONTACTO]]&amp;"?text="&amp;Tabla2[[#This Row],[Mensaje]]),"")</f>
        <v>https://wa.me/56968463649?text=Hola!%0AServicio del día 04-05%0A *Cliente:* SUPERMERCADO DEL NEUMATICO LTDA */ Cont: * FFAU5422001*/ HR Entrega: *08:00* /Dirección: *AV. GENERAL VELASQUEZ 10901, SAN BERNARDO</v>
      </c>
    </row>
    <row r="2993" spans="1:38" s="15" customFormat="1" ht="16.5" customHeight="1" x14ac:dyDescent="0.2">
      <c r="A2993" s="15">
        <f>ROW(A2992)</f>
        <v>2992</v>
      </c>
      <c r="B2993" s="15">
        <f>IF(J2993=J2992,B2992+1,1)</f>
        <v>44</v>
      </c>
      <c r="C2993" s="15" t="s">
        <v>239</v>
      </c>
      <c r="D2993" s="25" t="s">
        <v>39</v>
      </c>
      <c r="E2993" s="27">
        <v>304576</v>
      </c>
      <c r="F2993" s="27" t="s">
        <v>4651</v>
      </c>
      <c r="G2993" s="27" t="s">
        <v>41</v>
      </c>
      <c r="H2993" s="27">
        <v>18900</v>
      </c>
      <c r="I2993" s="27" t="s">
        <v>2725</v>
      </c>
      <c r="J2993" s="28">
        <v>46146</v>
      </c>
      <c r="K2993" s="26">
        <v>0.4375</v>
      </c>
      <c r="L2993" s="26"/>
      <c r="M2993" s="27" t="s">
        <v>296</v>
      </c>
      <c r="N2993" s="25">
        <f>IFERROR(VLOOKUP(M2993,Data!$J$1:$K$58,2,0),"")</f>
        <v>56984994337</v>
      </c>
      <c r="O2993" s="27" t="s">
        <v>297</v>
      </c>
      <c r="P2993" s="27" t="s">
        <v>4635</v>
      </c>
      <c r="Q2993" s="27" t="s">
        <v>1036</v>
      </c>
      <c r="R2993" s="27" t="s">
        <v>100</v>
      </c>
      <c r="S2993" s="27"/>
      <c r="T2993" s="27"/>
      <c r="U2993" s="28"/>
      <c r="X2993" s="27"/>
      <c r="Y2993" s="27"/>
      <c r="Z2993" s="29"/>
      <c r="AA2993" s="29">
        <v>0.58819444444444446</v>
      </c>
      <c r="AB2993" s="29">
        <v>0.70486111111111116</v>
      </c>
      <c r="AC2993" s="30">
        <v>46146</v>
      </c>
      <c r="AD2993" s="15" t="str">
        <f>IF(Tabla2[[#This Row],[HORA ENTREGA]]="DIRECTO","On time", IF(AA2993&lt;&gt;"",IF(Tabla2[[#This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93" s="15" t="str">
        <f>MID(Tabla2[[#This Row],[TIPO]],1,3)</f>
        <v xml:space="preserve">40 </v>
      </c>
      <c r="AF29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SUPERMERCADO DEL NEUMATICO LTDA */ Cont: * TXGU7898693*/ HR Entrega: *10:30* /Dirección: *AV. GENERAL VELASQUEZ 10901, SAN BERNARDO</v>
      </c>
      <c r="AG2993" s="38" t="str">
        <f>IFERROR(HYPERLINK("https://wa.me/"&amp;Tabla2[[#This Row],[CONTACTO]]&amp;"?text="&amp;Tabla2[[#This Row],[Mensaje]],"Enviar mensaje"),"")</f>
        <v>Enviar mensaje</v>
      </c>
      <c r="AH2993" s="15" t="str">
        <f>CONCATENATE(A2993,F2993)</f>
        <v>2992TXGU7898693</v>
      </c>
      <c r="AI2993" s="15" t="str">
        <f>CONCATENATE("ENT-",A2993)</f>
        <v>ENT-2992</v>
      </c>
      <c r="AJ2993" s="15" t="str">
        <f>IF(Tabla2[[#This Row],[Op]]&lt;&gt;"","ENTREGA","")</f>
        <v>ENTREGA</v>
      </c>
      <c r="AK2993" s="40" t="str">
        <f>(Tabla2[[#This Row],[FECHA ENTREGA]]&amp;Tabla2[[#This Row],[HORA ENTREGA]])</f>
        <v>461460,4375</v>
      </c>
      <c r="AL2993" s="34" t="str">
        <f>IFERROR(HYPERLINK("https://wa.me/"&amp;Tabla2[[#This Row],[CONTACTO]]&amp;"?text="&amp;Tabla2[[#This Row],[Mensaje]]),"")</f>
        <v>https://wa.me/56984994337?text=Hola!%0AServicio del día 04-05%0A *Cliente:* SUPERMERCADO DEL NEUMATICO LTDA */ Cont: * TXGU7898693*/ HR Entrega: *10:30* /Dirección: *AV. GENERAL VELASQUEZ 10901, SAN BERNARDO</v>
      </c>
    </row>
    <row r="2994" spans="1:38" s="15" customFormat="1" ht="16.5" customHeight="1" x14ac:dyDescent="0.2">
      <c r="A2994" s="15">
        <f>ROW(A2993)</f>
        <v>2993</v>
      </c>
      <c r="B2994" s="15">
        <f>IF(J2994=J2993,B2993+1,1)</f>
        <v>45</v>
      </c>
      <c r="C2994" s="15" t="s">
        <v>447</v>
      </c>
      <c r="D2994" s="25" t="s">
        <v>39</v>
      </c>
      <c r="E2994" s="27">
        <v>387863</v>
      </c>
      <c r="F2994" s="27" t="s">
        <v>4652</v>
      </c>
      <c r="G2994" s="27" t="s">
        <v>41</v>
      </c>
      <c r="H2994" s="27">
        <v>22484</v>
      </c>
      <c r="I2994" s="27" t="s">
        <v>42</v>
      </c>
      <c r="J2994" s="28">
        <v>46146</v>
      </c>
      <c r="K2994" s="26">
        <v>0.33333333333333331</v>
      </c>
      <c r="L2994" s="26"/>
      <c r="M2994" s="27" t="s">
        <v>82</v>
      </c>
      <c r="N2994" s="25">
        <f>IFERROR(VLOOKUP(M2994,Data!$J$1:$K$58,2,0),"")</f>
        <v>56944277110</v>
      </c>
      <c r="O2994" s="27" t="s">
        <v>348</v>
      </c>
      <c r="P2994" s="27"/>
      <c r="Q2994" s="27" t="s">
        <v>450</v>
      </c>
      <c r="R2994" s="27" t="s">
        <v>48</v>
      </c>
      <c r="S2994" s="27"/>
      <c r="T2994" s="27"/>
      <c r="U2994" s="28"/>
      <c r="X2994" s="27"/>
      <c r="Y2994" s="27"/>
      <c r="Z2994" s="29"/>
      <c r="AA2994" s="29">
        <v>0.35069444444444442</v>
      </c>
      <c r="AB2994" s="29">
        <v>0.48958333333333331</v>
      </c>
      <c r="AC2994" s="30">
        <v>46146</v>
      </c>
      <c r="AD2994" s="15" t="str">
        <f>IF(Tabla2[[#This Row],[HORA ENTREGA]]="DIRECTO","On time", IF(AA2994&lt;&gt;"",IF(Tabla2[[#This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94" s="15" t="str">
        <f>MID(Tabla2[[#This Row],[TIPO]],1,3)</f>
        <v xml:space="preserve">40 </v>
      </c>
      <c r="AF29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TECNIKA S A */ Cont: * TGCU5425434*/ HR Entrega: *08:00* /Dirección: *Los Olivos 1270, Pudahuel</v>
      </c>
      <c r="AG2994" s="38" t="str">
        <f>IFERROR(HYPERLINK("https://wa.me/"&amp;Tabla2[[#This Row],[CONTACTO]]&amp;"?text="&amp;Tabla2[[#This Row],[Mensaje]],"Enviar mensaje"),"")</f>
        <v>Enviar mensaje</v>
      </c>
      <c r="AH2994" s="15" t="str">
        <f>CONCATENATE(A2994,F2994)</f>
        <v>2993TGCU5425434</v>
      </c>
      <c r="AI2994" s="15" t="str">
        <f>CONCATENATE("ENT-",A2994)</f>
        <v>ENT-2993</v>
      </c>
      <c r="AJ2994" s="15" t="str">
        <f>IF(Tabla2[[#This Row],[Op]]&lt;&gt;"","ENTREGA","")</f>
        <v>ENTREGA</v>
      </c>
      <c r="AK2994" s="40" t="str">
        <f>(Tabla2[[#This Row],[FECHA ENTREGA]]&amp;Tabla2[[#This Row],[HORA ENTREGA]])</f>
        <v>461460,333333333333333</v>
      </c>
      <c r="AL2994" s="34" t="str">
        <f>IFERROR(HYPERLINK("https://wa.me/"&amp;Tabla2[[#This Row],[CONTACTO]]&amp;"?text="&amp;Tabla2[[#This Row],[Mensaje]]),"")</f>
        <v>https://wa.me/56944277110?text=Hola!%0AServicio del día 04-05%0A *Cliente:* TECNIKA S A */ Cont: * TGCU5425434*/ HR Entrega: *08:00* /Dirección: *Los Olivos 1270, Pudahuel</v>
      </c>
    </row>
    <row r="2995" spans="1:38" s="15" customFormat="1" ht="16.5" customHeight="1" x14ac:dyDescent="0.2">
      <c r="A2995" s="15">
        <f>ROW(A2994)</f>
        <v>2994</v>
      </c>
      <c r="B2995" s="15">
        <f>IF(J2995=J2994,B2994+1,1)</f>
        <v>46</v>
      </c>
      <c r="C2995" s="15" t="s">
        <v>447</v>
      </c>
      <c r="D2995" s="25" t="s">
        <v>39</v>
      </c>
      <c r="E2995" s="27">
        <v>387863</v>
      </c>
      <c r="F2995" s="27" t="s">
        <v>4653</v>
      </c>
      <c r="G2995" s="27" t="s">
        <v>41</v>
      </c>
      <c r="H2995" s="27">
        <v>22484</v>
      </c>
      <c r="I2995" s="27" t="s">
        <v>42</v>
      </c>
      <c r="J2995" s="28">
        <v>46146</v>
      </c>
      <c r="K2995" s="26">
        <v>0.39583333333333331</v>
      </c>
      <c r="L2995" s="26"/>
      <c r="M2995" s="27" t="s">
        <v>313</v>
      </c>
      <c r="N2995" s="25">
        <f>IFERROR(VLOOKUP(M2995,Data!$J$1:$K$58,2,0),"")</f>
        <v>56967387744</v>
      </c>
      <c r="O2995" s="27" t="s">
        <v>314</v>
      </c>
      <c r="P2995" s="27"/>
      <c r="Q2995" s="27" t="s">
        <v>450</v>
      </c>
      <c r="R2995" s="27" t="s">
        <v>48</v>
      </c>
      <c r="S2995" s="27"/>
      <c r="T2995" s="27"/>
      <c r="U2995" s="28"/>
      <c r="X2995" s="27"/>
      <c r="Y2995" s="27"/>
      <c r="Z2995" s="29"/>
      <c r="AA2995" s="29">
        <v>0.38194444444444442</v>
      </c>
      <c r="AB2995" s="29">
        <v>0.63194444444444442</v>
      </c>
      <c r="AC2995" s="30">
        <v>46146</v>
      </c>
      <c r="AD2995" s="15" t="str">
        <f>IF(Tabla2[[#This Row],[HORA ENTREGA]]="DIRECTO","On time", IF(AA2995&lt;&gt;"",IF(Tabla2[[#This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95" s="15" t="str">
        <f>MID(Tabla2[[#This Row],[TIPO]],1,3)</f>
        <v xml:space="preserve">40 </v>
      </c>
      <c r="AF29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TECNIKA S A */ Cont: * TXGU4397527*/ HR Entrega: *09:30* /Dirección: *Los Olivos 1270, Pudahuel</v>
      </c>
      <c r="AG2995" s="38" t="str">
        <f>IFERROR(HYPERLINK("https://wa.me/"&amp;Tabla2[[#This Row],[CONTACTO]]&amp;"?text="&amp;Tabla2[[#This Row],[Mensaje]],"Enviar mensaje"),"")</f>
        <v>Enviar mensaje</v>
      </c>
      <c r="AH2995" s="15" t="str">
        <f>CONCATENATE(A2995,F2995)</f>
        <v>2994TXGU4397527</v>
      </c>
      <c r="AI2995" s="15" t="str">
        <f>CONCATENATE("ENT-",A2995)</f>
        <v>ENT-2994</v>
      </c>
      <c r="AJ2995" s="15" t="str">
        <f>IF(Tabla2[[#This Row],[Op]]&lt;&gt;"","ENTREGA","")</f>
        <v>ENTREGA</v>
      </c>
      <c r="AK2995" s="40" t="str">
        <f>(Tabla2[[#This Row],[FECHA ENTREGA]]&amp;Tabla2[[#This Row],[HORA ENTREGA]])</f>
        <v>461460,395833333333333</v>
      </c>
      <c r="AL2995" s="34" t="str">
        <f>IFERROR(HYPERLINK("https://wa.me/"&amp;Tabla2[[#This Row],[CONTACTO]]&amp;"?text="&amp;Tabla2[[#This Row],[Mensaje]]),"")</f>
        <v>https://wa.me/56967387744?text=Hola!%0AServicio del día 04-05%0A *Cliente:* TECNIKA S A */ Cont: * TXGU4397527*/ HR Entrega: *09:30* /Dirección: *Los Olivos 1270, Pudahuel</v>
      </c>
    </row>
    <row r="2996" spans="1:38" s="15" customFormat="1" ht="16.5" customHeight="1" x14ac:dyDescent="0.2">
      <c r="A2996" s="15">
        <f>ROW(A2995)</f>
        <v>2995</v>
      </c>
      <c r="B2996" s="15">
        <f>IF(J2996=J2995,B2995+1,1)</f>
        <v>47</v>
      </c>
      <c r="C2996" s="15" t="s">
        <v>580</v>
      </c>
      <c r="D2996" s="25" t="s">
        <v>39</v>
      </c>
      <c r="E2996" s="27">
        <v>304105</v>
      </c>
      <c r="F2996" s="27" t="s">
        <v>4654</v>
      </c>
      <c r="G2996" s="27" t="s">
        <v>64</v>
      </c>
      <c r="H2996" s="27">
        <v>10320</v>
      </c>
      <c r="I2996" s="27" t="s">
        <v>42</v>
      </c>
      <c r="J2996" s="28">
        <v>46146</v>
      </c>
      <c r="K2996" s="26">
        <v>0.33333333333333331</v>
      </c>
      <c r="L2996" s="26" t="s">
        <v>4655</v>
      </c>
      <c r="M2996" s="27" t="s">
        <v>104</v>
      </c>
      <c r="N2996" s="25">
        <f>IFERROR(VLOOKUP(M2996,Data!$J$1:$K$58,2,0),"")</f>
        <v>56966749395</v>
      </c>
      <c r="O2996" s="27" t="s">
        <v>253</v>
      </c>
      <c r="P2996" s="27"/>
      <c r="Q2996" s="27" t="s">
        <v>3376</v>
      </c>
      <c r="R2996" s="27" t="s">
        <v>48</v>
      </c>
      <c r="S2996" s="27"/>
      <c r="T2996" s="27"/>
      <c r="U2996" s="28"/>
      <c r="X2996" s="27"/>
      <c r="Y2996" s="27"/>
      <c r="Z2996" s="29"/>
      <c r="AA2996" s="29">
        <v>0.42499999999999999</v>
      </c>
      <c r="AB2996" s="29">
        <v>0.4513888888888889</v>
      </c>
      <c r="AC2996" s="30">
        <v>46146</v>
      </c>
      <c r="AD2996" s="15" t="str">
        <f>IF(Tabla2[[#This Row],[HORA ENTREGA]]="DIRECTO","On time", IF(AA2996&lt;&gt;"",IF(Tabla2[[#This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96" s="15" t="str">
        <f>MID(Tabla2[[#This Row],[TIPO]],1,3)</f>
        <v xml:space="preserve">20 </v>
      </c>
      <c r="AF29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04-05%0A *Cliente:* WURTH CHILE LTDA */ Cont: * APZU3752063*/ HR Entrega: *08:00* /Dirección: *AV. LO ESPEJO 1740, BOD. 4; SAN BERNARDO</v>
      </c>
      <c r="AG2996" s="38" t="str">
        <f>IFERROR(HYPERLINK("https://wa.me/"&amp;Tabla2[[#This Row],[CONTACTO]]&amp;"?text="&amp;Tabla2[[#This Row],[Mensaje]],"Enviar mensaje"),"")</f>
        <v>Enviar mensaje</v>
      </c>
      <c r="AH2996" s="15" t="str">
        <f>CONCATENATE(A2996,F2996)</f>
        <v>2995APZU3752063</v>
      </c>
      <c r="AI2996" s="15" t="str">
        <f>CONCATENATE("ENT-",A2996)</f>
        <v>ENT-2995</v>
      </c>
      <c r="AJ2996" s="15" t="str">
        <f>IF(Tabla2[[#This Row],[Op]]&lt;&gt;"","ENTREGA","")</f>
        <v>ENTREGA</v>
      </c>
      <c r="AK2996" s="40" t="str">
        <f>(Tabla2[[#This Row],[FECHA ENTREGA]]&amp;Tabla2[[#This Row],[HORA ENTREGA]])</f>
        <v>461460,333333333333333</v>
      </c>
      <c r="AL2996" s="34" t="str">
        <f>IFERROR(HYPERLINK("https://wa.me/"&amp;Tabla2[[#This Row],[CONTACTO]]&amp;"?text="&amp;Tabla2[[#This Row],[Mensaje]]),"")</f>
        <v>https://wa.me/56966749395?text=Hola!%0AServicio del día 04-05%0A *Cliente:* WURTH CHILE LTDA */ Cont: * APZU3752063*/ HR Entrega: *08:00* /Dirección: *AV. LO ESPEJO 1740, BOD. 4; SAN BERNARDO</v>
      </c>
    </row>
    <row r="2997" spans="1:38" s="15" customFormat="1" ht="16.5" customHeight="1" x14ac:dyDescent="0.2">
      <c r="A2997" s="15">
        <f>ROW(A2996)</f>
        <v>2996</v>
      </c>
      <c r="B2997" s="15">
        <f>IF(J2997=J2996,B2996+1,1)</f>
        <v>1</v>
      </c>
      <c r="C2997" s="15" t="s">
        <v>84</v>
      </c>
      <c r="D2997" s="25" t="s">
        <v>39</v>
      </c>
      <c r="E2997" s="27">
        <v>315095</v>
      </c>
      <c r="F2997" s="27" t="s">
        <v>4656</v>
      </c>
      <c r="G2997" s="27" t="s">
        <v>41</v>
      </c>
      <c r="H2997" s="27">
        <v>29700</v>
      </c>
      <c r="I2997" s="27" t="s">
        <v>42</v>
      </c>
      <c r="J2997" s="28">
        <v>46147</v>
      </c>
      <c r="K2997" s="26">
        <v>0.45833333333333331</v>
      </c>
      <c r="L2997" s="26"/>
      <c r="M2997" s="27" t="s">
        <v>164</v>
      </c>
      <c r="N2997" s="25">
        <f>IFERROR(VLOOKUP(M2997,Data!$J$1:$K$58,2,0),"")</f>
        <v>56967398822</v>
      </c>
      <c r="O2997" s="27" t="s">
        <v>165</v>
      </c>
      <c r="P2997" s="27" t="s">
        <v>4635</v>
      </c>
      <c r="Q2997" s="27" t="s">
        <v>3320</v>
      </c>
      <c r="R2997" s="27" t="s">
        <v>4657</v>
      </c>
      <c r="S2997" s="27"/>
      <c r="T2997" s="27"/>
      <c r="U2997" s="28"/>
      <c r="X2997" s="27"/>
      <c r="Y2997" s="27"/>
      <c r="Z2997" s="29"/>
      <c r="AA2997" s="29">
        <v>0.57986111111111116</v>
      </c>
      <c r="AB2997" s="29">
        <v>0.63541666666666663</v>
      </c>
      <c r="AC2997" s="30">
        <v>46147</v>
      </c>
      <c r="AD2997" s="15" t="str">
        <f>IF(Tabla2[[#This Row],[HORA ENTREGA]]="DIRECTO","On time", IF(AA2997&lt;&gt;"",IF(Tabla2[[#This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97" s="15" t="str">
        <f>MID(Tabla2[[#This Row],[TIPO]],1,3)</f>
        <v xml:space="preserve">40 </v>
      </c>
      <c r="AF29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CANONTEX */ Cont: * FANU1191084*/ HR Entrega: *11:00* /Dirección: *Patricia Viñuela N°334, Lampa</v>
      </c>
      <c r="AG2997" s="38" t="str">
        <f>IFERROR(HYPERLINK("https://wa.me/"&amp;Tabla2[[#This Row],[CONTACTO]]&amp;"?text="&amp;Tabla2[[#This Row],[Mensaje]],"Enviar mensaje"),"")</f>
        <v>Enviar mensaje</v>
      </c>
      <c r="AH2997" s="15" t="str">
        <f>CONCATENATE(A2997,F2997)</f>
        <v>2996FANU1191084</v>
      </c>
      <c r="AI2997" s="15" t="str">
        <f>CONCATENATE("ENT-",A2997)</f>
        <v>ENT-2996</v>
      </c>
      <c r="AJ2997" s="15" t="str">
        <f>IF(Tabla2[[#This Row],[Op]]&lt;&gt;"","ENTREGA","")</f>
        <v>ENTREGA</v>
      </c>
      <c r="AK2997" s="40" t="str">
        <f>(Tabla2[[#This Row],[FECHA ENTREGA]]&amp;Tabla2[[#This Row],[HORA ENTREGA]])</f>
        <v>461470,458333333333333</v>
      </c>
      <c r="AL2997" s="34" t="str">
        <f>IFERROR(HYPERLINK("https://wa.me/"&amp;Tabla2[[#This Row],[CONTACTO]]&amp;"?text="&amp;Tabla2[[#This Row],[Mensaje]]),"")</f>
        <v>https://wa.me/56967398822?text=Hola!%0AServicio del día 05-05%0A *Cliente:* CANONTEX */ Cont: * FANU1191084*/ HR Entrega: *11:00* /Dirección: *Patricia Viñuela N°334, Lampa</v>
      </c>
    </row>
    <row r="2998" spans="1:38" s="15" customFormat="1" ht="16.5" customHeight="1" x14ac:dyDescent="0.2">
      <c r="A2998" s="15">
        <f>ROW(A2997)</f>
        <v>2997</v>
      </c>
      <c r="B2998" s="15">
        <f>IF(J2998=J2997,B2997+1,1)</f>
        <v>2</v>
      </c>
      <c r="C2998" s="15" t="s">
        <v>101</v>
      </c>
      <c r="D2998" s="25" t="s">
        <v>39</v>
      </c>
      <c r="E2998" s="27">
        <v>144045</v>
      </c>
      <c r="F2998" s="27" t="s">
        <v>4658</v>
      </c>
      <c r="G2998" s="27" t="s">
        <v>41</v>
      </c>
      <c r="H2998" s="27">
        <v>19170</v>
      </c>
      <c r="I2998" s="27" t="s">
        <v>42</v>
      </c>
      <c r="J2998" s="28">
        <v>46147</v>
      </c>
      <c r="K2998" s="26">
        <v>0.41666666666666669</v>
      </c>
      <c r="L2998" s="26"/>
      <c r="M2998" s="27" t="s">
        <v>649</v>
      </c>
      <c r="N2998" s="25">
        <f>IFERROR(VLOOKUP(M2998,Data!$J$1:$K$58,2,0),"")</f>
        <v>56939438073</v>
      </c>
      <c r="O2998" s="27" t="s">
        <v>203</v>
      </c>
      <c r="P2998" s="27" t="s">
        <v>4635</v>
      </c>
      <c r="Q2998" s="27" t="s">
        <v>4470</v>
      </c>
      <c r="R2998" s="27" t="s">
        <v>74</v>
      </c>
      <c r="S2998" s="27"/>
      <c r="T2998" s="27"/>
      <c r="U2998" s="28"/>
      <c r="X2998" s="27"/>
      <c r="Y2998" s="27"/>
      <c r="Z2998" s="29"/>
      <c r="AA2998" s="29">
        <v>0.62986111111111109</v>
      </c>
      <c r="AB2998" s="29">
        <v>0.68055555555555558</v>
      </c>
      <c r="AC2998" s="30">
        <v>46147</v>
      </c>
      <c r="AD2998" s="15" t="str">
        <f>IF(Tabla2[[#This Row],[HORA ENTREGA]]="DIRECTO","On time", IF(AA2998&lt;&gt;"",IF(Tabla2[[#This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2998" s="15" t="str">
        <f>MID(Tabla2[[#This Row],[TIPO]],1,3)</f>
        <v xml:space="preserve">40 </v>
      </c>
      <c r="AF29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COMERCIAL PICHARA SPA */ Cont: * MSDU4318999*/ HR Entrega: *10:00* /Dirección: *Crucero Peralillo, Parcela 37, Lote 1, Lampa.</v>
      </c>
      <c r="AG2998" s="38" t="str">
        <f>IFERROR(HYPERLINK("https://wa.me/"&amp;Tabla2[[#This Row],[CONTACTO]]&amp;"?text="&amp;Tabla2[[#This Row],[Mensaje]],"Enviar mensaje"),"")</f>
        <v>Enviar mensaje</v>
      </c>
      <c r="AH2998" s="15" t="str">
        <f>CONCATENATE(A2998,F2998)</f>
        <v>2997MSDU4318999</v>
      </c>
      <c r="AI2998" s="15" t="str">
        <f>CONCATENATE("ENT-",A2998)</f>
        <v>ENT-2997</v>
      </c>
      <c r="AJ2998" s="15" t="str">
        <f>IF(Tabla2[[#This Row],[Op]]&lt;&gt;"","ENTREGA","")</f>
        <v>ENTREGA</v>
      </c>
      <c r="AK2998" s="40" t="str">
        <f>(Tabla2[[#This Row],[FECHA ENTREGA]]&amp;Tabla2[[#This Row],[HORA ENTREGA]])</f>
        <v>461470,416666666666667</v>
      </c>
      <c r="AL2998" s="34" t="str">
        <f>IFERROR(HYPERLINK("https://wa.me/"&amp;Tabla2[[#This Row],[CONTACTO]]&amp;"?text="&amp;Tabla2[[#This Row],[Mensaje]]),"")</f>
        <v>https://wa.me/56939438073?text=Hola!%0AServicio del día 05-05%0A *Cliente:* COMERCIAL PICHARA SPA */ Cont: * MSDU4318999*/ HR Entrega: *10:00* /Dirección: *Crucero Peralillo, Parcela 37, Lote 1, Lampa.</v>
      </c>
    </row>
    <row r="2999" spans="1:38" s="15" customFormat="1" ht="16.5" customHeight="1" x14ac:dyDescent="0.2">
      <c r="A2999" s="15">
        <f>ROW(A2998)</f>
        <v>2998</v>
      </c>
      <c r="B2999" s="15">
        <f>IF(J2999=J2998,B2998+1,1)</f>
        <v>3</v>
      </c>
      <c r="C2999" s="15" t="s">
        <v>288</v>
      </c>
      <c r="D2999" s="25" t="s">
        <v>39</v>
      </c>
      <c r="E2999" s="27">
        <v>103842</v>
      </c>
      <c r="F2999" s="27" t="s">
        <v>4659</v>
      </c>
      <c r="G2999" s="27" t="s">
        <v>54</v>
      </c>
      <c r="H2999" s="27">
        <v>19137</v>
      </c>
      <c r="I2999" s="27" t="s">
        <v>3664</v>
      </c>
      <c r="J2999" s="28">
        <v>46147</v>
      </c>
      <c r="K2999" s="26" t="s">
        <v>290</v>
      </c>
      <c r="L2999" s="26"/>
      <c r="M2999" s="27" t="s">
        <v>147</v>
      </c>
      <c r="N2999" s="25">
        <f>IFERROR(VLOOKUP(M2999,Data!$J$1:$K$58,2,0),"")</f>
        <v>56935532735</v>
      </c>
      <c r="O2999" s="27" t="s">
        <v>148</v>
      </c>
      <c r="P2999" s="27"/>
      <c r="Q2999" s="27"/>
      <c r="R2999" s="27"/>
      <c r="S2999" s="27"/>
      <c r="T2999" s="27"/>
      <c r="U2999" s="28"/>
      <c r="X2999" s="27"/>
      <c r="Y2999" s="27"/>
      <c r="Z2999" s="29"/>
      <c r="AA2999" s="29">
        <v>0.4861111111111111</v>
      </c>
      <c r="AB2999" s="29">
        <v>0.67361111111111116</v>
      </c>
      <c r="AC2999" s="30">
        <v>46147</v>
      </c>
      <c r="AD2999" s="15" t="str">
        <f>IF(Tabla2[[#This Row],[HORA ENTREGA]]="DIRECTO","On time", IF(AA2999&lt;&gt;"",IF(Tabla2[[#This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2999" s="15" t="str">
        <f>MID(Tabla2[[#This Row],[TIPO]],1,3)</f>
        <v xml:space="preserve">40 </v>
      </c>
      <c r="AF29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COMERCIAL SEA GARDEN SPA */ Cont: * HLBU6206729*/ HR Entrega: *DIRECTO* /Dirección: *</v>
      </c>
      <c r="AG2999" s="38" t="str">
        <f>IFERROR(HYPERLINK("https://wa.me/"&amp;Tabla2[[#This Row],[CONTACTO]]&amp;"?text="&amp;Tabla2[[#This Row],[Mensaje]],"Enviar mensaje"),"")</f>
        <v>Enviar mensaje</v>
      </c>
      <c r="AH2999" s="15" t="str">
        <f>CONCATENATE(A2999,F2999)</f>
        <v>2998HLBU6206729</v>
      </c>
      <c r="AI2999" s="15" t="str">
        <f>CONCATENATE("ENT-",A2999)</f>
        <v>ENT-2998</v>
      </c>
      <c r="AJ2999" s="15" t="str">
        <f>IF(Tabla2[[#This Row],[Op]]&lt;&gt;"","ENTREGA","")</f>
        <v>ENTREGA</v>
      </c>
      <c r="AK2999" s="40" t="str">
        <f>(Tabla2[[#This Row],[FECHA ENTREGA]]&amp;Tabla2[[#This Row],[HORA ENTREGA]])</f>
        <v>46147DIRECTO</v>
      </c>
      <c r="AL2999" s="34" t="str">
        <f>IFERROR(HYPERLINK("https://wa.me/"&amp;Tabla2[[#This Row],[CONTACTO]]&amp;"?text="&amp;Tabla2[[#This Row],[Mensaje]]),"")</f>
        <v>https://wa.me/56935532735?text=Hola!%0AServicio del día 05-05%0A *Cliente:* COMERCIAL SEA GARDEN SPA */ Cont: * HLBU6206729*/ HR Entrega: *DIRECTO* /Dirección: *</v>
      </c>
    </row>
    <row r="3000" spans="1:38" s="15" customFormat="1" ht="16.5" customHeight="1" x14ac:dyDescent="0.2">
      <c r="A3000" s="15">
        <f>ROW(A2999)</f>
        <v>2999</v>
      </c>
      <c r="B3000" s="15">
        <f>IF(J3000=J2999,B2999+1,1)</f>
        <v>4</v>
      </c>
      <c r="C3000" s="15" t="s">
        <v>288</v>
      </c>
      <c r="D3000" s="25" t="s">
        <v>39</v>
      </c>
      <c r="E3000" s="27">
        <v>103842</v>
      </c>
      <c r="F3000" s="27" t="s">
        <v>4660</v>
      </c>
      <c r="G3000" s="27" t="s">
        <v>54</v>
      </c>
      <c r="H3000" s="27">
        <v>19137</v>
      </c>
      <c r="I3000" s="27" t="s">
        <v>3664</v>
      </c>
      <c r="J3000" s="28">
        <v>46147</v>
      </c>
      <c r="K3000" s="26" t="s">
        <v>290</v>
      </c>
      <c r="L3000" s="26"/>
      <c r="M3000" s="27" t="s">
        <v>55</v>
      </c>
      <c r="N3000" s="25">
        <f>IFERROR(VLOOKUP(M3000,Data!$J$1:$K$58,2,0),"")</f>
        <v>56992164782</v>
      </c>
      <c r="O3000" s="27" t="s">
        <v>56</v>
      </c>
      <c r="P3000" s="27"/>
      <c r="Q3000" s="27"/>
      <c r="R3000" s="27"/>
      <c r="S3000" s="27"/>
      <c r="T3000" s="27"/>
      <c r="U3000" s="28"/>
      <c r="X3000" s="27"/>
      <c r="Y3000" s="27"/>
      <c r="Z3000" s="29"/>
      <c r="AA3000" s="29">
        <v>0.4826388888888889</v>
      </c>
      <c r="AB3000" s="29">
        <v>0.63541666666666663</v>
      </c>
      <c r="AC3000" s="30">
        <v>46147</v>
      </c>
      <c r="AD3000" s="15" t="str">
        <f>IF(Tabla2[[#This Row],[HORA ENTREGA]]="DIRECTO","On time", IF(AA3000&lt;&gt;"",IF(Tabla2[[#This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0" s="15" t="str">
        <f>MID(Tabla2[[#This Row],[TIPO]],1,3)</f>
        <v xml:space="preserve">40 </v>
      </c>
      <c r="AF30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COMERCIAL SEA GARDEN SPA */ Cont: * HLBU9550255*/ HR Entrega: *DIRECTO* /Dirección: *</v>
      </c>
      <c r="AG3000" s="38" t="str">
        <f>IFERROR(HYPERLINK("https://wa.me/"&amp;Tabla2[[#This Row],[CONTACTO]]&amp;"?text="&amp;Tabla2[[#This Row],[Mensaje]],"Enviar mensaje"),"")</f>
        <v>Enviar mensaje</v>
      </c>
      <c r="AH3000" s="15" t="str">
        <f>CONCATENATE(A3000,F3000)</f>
        <v>2999HLBU9550255</v>
      </c>
      <c r="AI3000" s="15" t="str">
        <f>CONCATENATE("ENT-",A3000)</f>
        <v>ENT-2999</v>
      </c>
      <c r="AJ3000" s="15" t="str">
        <f>IF(Tabla2[[#This Row],[Op]]&lt;&gt;"","ENTREGA","")</f>
        <v>ENTREGA</v>
      </c>
      <c r="AK3000" s="40" t="str">
        <f>(Tabla2[[#This Row],[FECHA ENTREGA]]&amp;Tabla2[[#This Row],[HORA ENTREGA]])</f>
        <v>46147DIRECTO</v>
      </c>
      <c r="AL3000" s="34" t="str">
        <f>IFERROR(HYPERLINK("https://wa.me/"&amp;Tabla2[[#This Row],[CONTACTO]]&amp;"?text="&amp;Tabla2[[#This Row],[Mensaje]]),"")</f>
        <v>https://wa.me/56992164782?text=Hola!%0AServicio del día 05-05%0A *Cliente:* COMERCIAL SEA GARDEN SPA */ Cont: * HLBU9550255*/ HR Entrega: *DIRECTO* /Dirección: *</v>
      </c>
    </row>
    <row r="3001" spans="1:38" s="15" customFormat="1" ht="16.5" customHeight="1" x14ac:dyDescent="0.2">
      <c r="A3001" s="15">
        <f>ROW(A3000)</f>
        <v>3000</v>
      </c>
      <c r="B3001" s="15">
        <f>IF(J3001=J3000,B3000+1,1)</f>
        <v>5</v>
      </c>
      <c r="C3001" s="15" t="s">
        <v>627</v>
      </c>
      <c r="D3001" s="25" t="s">
        <v>39</v>
      </c>
      <c r="E3001" s="27">
        <v>305332</v>
      </c>
      <c r="F3001" s="27" t="s">
        <v>4661</v>
      </c>
      <c r="G3001" s="27" t="s">
        <v>41</v>
      </c>
      <c r="H3001" s="27">
        <v>14399</v>
      </c>
      <c r="I3001" s="27" t="s">
        <v>4662</v>
      </c>
      <c r="J3001" s="28">
        <v>46147</v>
      </c>
      <c r="K3001" s="26" t="s">
        <v>290</v>
      </c>
      <c r="L3001" s="26"/>
      <c r="M3001" s="27" t="s">
        <v>77</v>
      </c>
      <c r="N3001" s="25">
        <f>IFERROR(VLOOKUP(M3001,Data!$J$1:$K$58,2,0),"")</f>
        <v>56967384794</v>
      </c>
      <c r="O3001" s="27" t="s">
        <v>78</v>
      </c>
      <c r="P3001" s="27"/>
      <c r="Q3001" s="27" t="s">
        <v>629</v>
      </c>
      <c r="R3001" s="27" t="s">
        <v>4657</v>
      </c>
      <c r="S3001" s="27"/>
      <c r="T3001" s="27"/>
      <c r="U3001" s="28"/>
      <c r="X3001" s="27"/>
      <c r="Y3001" s="27"/>
      <c r="Z3001" s="29"/>
      <c r="AA3001" s="29">
        <v>0.77222222222222225</v>
      </c>
      <c r="AB3001" s="29">
        <v>0.80208333333333337</v>
      </c>
      <c r="AC3001" s="30">
        <v>46147</v>
      </c>
      <c r="AD3001" s="15" t="str">
        <f>IF(Tabla2[[#This Row],[HORA ENTREGA]]="DIRECTO","On time", IF(AA3001&lt;&gt;"",IF(Tabla2[[#This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1" s="15" t="str">
        <f>MID(Tabla2[[#This Row],[TIPO]],1,3)</f>
        <v xml:space="preserve">40 </v>
      </c>
      <c r="AF30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GENERACION SERVICIO Y ARRIENDO SPA */ Cont: * CSNU6138620*/ HR Entrega: *DIRECTO* /Dirección: *CORDILLERA 570, PUDAHUEL</v>
      </c>
      <c r="AG3001" s="38" t="str">
        <f>IFERROR(HYPERLINK("https://wa.me/"&amp;Tabla2[[#This Row],[CONTACTO]]&amp;"?text="&amp;Tabla2[[#This Row],[Mensaje]],"Enviar mensaje"),"")</f>
        <v>Enviar mensaje</v>
      </c>
      <c r="AH3001" s="15" t="str">
        <f>CONCATENATE(A3001,F3001)</f>
        <v>3000CSNU6138620</v>
      </c>
      <c r="AI3001" s="15" t="str">
        <f>CONCATENATE("ENT-",A3001)</f>
        <v>ENT-3000</v>
      </c>
      <c r="AJ3001" s="15" t="str">
        <f>IF(Tabla2[[#This Row],[Op]]&lt;&gt;"","ENTREGA","")</f>
        <v>ENTREGA</v>
      </c>
      <c r="AK3001" s="40" t="str">
        <f>(Tabla2[[#This Row],[FECHA ENTREGA]]&amp;Tabla2[[#This Row],[HORA ENTREGA]])</f>
        <v>46147DIRECTO</v>
      </c>
      <c r="AL3001" s="34" t="str">
        <f>IFERROR(HYPERLINK("https://wa.me/"&amp;Tabla2[[#This Row],[CONTACTO]]&amp;"?text="&amp;Tabla2[[#This Row],[Mensaje]]),"")</f>
        <v>https://wa.me/56967384794?text=Hola!%0AServicio del día 05-05%0A *Cliente:* GENERACION SERVICIO Y ARRIENDO SPA */ Cont: * CSNU6138620*/ HR Entrega: *DIRECTO* /Dirección: *CORDILLERA 570, PUDAHUEL</v>
      </c>
    </row>
    <row r="3002" spans="1:38" s="15" customFormat="1" ht="16.5" customHeight="1" x14ac:dyDescent="0.2">
      <c r="A3002" s="15">
        <f>ROW(A3001)</f>
        <v>3001</v>
      </c>
      <c r="B3002" s="15">
        <f>IF(J3002=J3001,B3001+1,1)</f>
        <v>6</v>
      </c>
      <c r="C3002" s="15" t="s">
        <v>627</v>
      </c>
      <c r="D3002" s="25" t="s">
        <v>39</v>
      </c>
      <c r="E3002" s="27">
        <v>305332</v>
      </c>
      <c r="F3002" s="27" t="s">
        <v>4663</v>
      </c>
      <c r="G3002" s="27" t="s">
        <v>41</v>
      </c>
      <c r="H3002" s="27">
        <v>14399</v>
      </c>
      <c r="I3002" s="27" t="s">
        <v>4664</v>
      </c>
      <c r="J3002" s="28">
        <v>46147</v>
      </c>
      <c r="K3002" s="26" t="s">
        <v>290</v>
      </c>
      <c r="L3002" s="26"/>
      <c r="M3002" s="27" t="s">
        <v>366</v>
      </c>
      <c r="N3002" s="25">
        <f>IFERROR(VLOOKUP(M3002,Data!$J$1:$K$58,2,0),"")</f>
        <v>56967386251</v>
      </c>
      <c r="O3002" s="27" t="s">
        <v>367</v>
      </c>
      <c r="P3002" s="27"/>
      <c r="Q3002" s="27" t="s">
        <v>629</v>
      </c>
      <c r="R3002" s="27" t="s">
        <v>4657</v>
      </c>
      <c r="S3002" s="27"/>
      <c r="T3002" s="27"/>
      <c r="U3002" s="28"/>
      <c r="X3002" s="27"/>
      <c r="Y3002" s="27"/>
      <c r="Z3002" s="29"/>
      <c r="AA3002" s="29">
        <v>0.77430555555555558</v>
      </c>
      <c r="AB3002" s="29">
        <v>0.82638888888888884</v>
      </c>
      <c r="AC3002" s="30">
        <v>46147</v>
      </c>
      <c r="AD3002" s="15" t="str">
        <f>IF(Tabla2[[#This Row],[HORA ENTREGA]]="DIRECTO","On time", IF(AA3002&lt;&gt;"",IF(Tabla2[[#This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2" s="15" t="str">
        <f>MID(Tabla2[[#This Row],[TIPO]],1,3)</f>
        <v xml:space="preserve">40 </v>
      </c>
      <c r="AF30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GENERACION SERVICIO Y ARRIENDO SPA */ Cont: * OOCU9246486*/ HR Entrega: *DIRECTO* /Dirección: *CORDILLERA 570, PUDAHUEL</v>
      </c>
      <c r="AG3002" s="38" t="str">
        <f>IFERROR(HYPERLINK("https://wa.me/"&amp;Tabla2[[#This Row],[CONTACTO]]&amp;"?text="&amp;Tabla2[[#This Row],[Mensaje]],"Enviar mensaje"),"")</f>
        <v>Enviar mensaje</v>
      </c>
      <c r="AH3002" s="15" t="str">
        <f>CONCATENATE(A3002,F3002)</f>
        <v>3001OOCU9246486</v>
      </c>
      <c r="AI3002" s="15" t="str">
        <f>CONCATENATE("ENT-",A3002)</f>
        <v>ENT-3001</v>
      </c>
      <c r="AJ3002" s="15" t="str">
        <f>IF(Tabla2[[#This Row],[Op]]&lt;&gt;"","ENTREGA","")</f>
        <v>ENTREGA</v>
      </c>
      <c r="AK3002" s="40" t="str">
        <f>(Tabla2[[#This Row],[FECHA ENTREGA]]&amp;Tabla2[[#This Row],[HORA ENTREGA]])</f>
        <v>46147DIRECTO</v>
      </c>
      <c r="AL3002" s="34" t="str">
        <f>IFERROR(HYPERLINK("https://wa.me/"&amp;Tabla2[[#This Row],[CONTACTO]]&amp;"?text="&amp;Tabla2[[#This Row],[Mensaje]]),"")</f>
        <v>https://wa.me/56967386251?text=Hola!%0AServicio del día 05-05%0A *Cliente:* GENERACION SERVICIO Y ARRIENDO SPA */ Cont: * OOCU9246486*/ HR Entrega: *DIRECTO* /Dirección: *CORDILLERA 570, PUDAHUEL</v>
      </c>
    </row>
    <row r="3003" spans="1:38" s="15" customFormat="1" ht="16.5" customHeight="1" x14ac:dyDescent="0.2">
      <c r="A3003" s="15">
        <f>ROW(A3002)</f>
        <v>3002</v>
      </c>
      <c r="B3003" s="15">
        <f>IF(J3003=J3002,B3002+1,1)</f>
        <v>7</v>
      </c>
      <c r="C3003" s="15" t="s">
        <v>627</v>
      </c>
      <c r="D3003" s="25" t="s">
        <v>39</v>
      </c>
      <c r="E3003" s="27">
        <v>305332</v>
      </c>
      <c r="F3003" s="27" t="s">
        <v>4665</v>
      </c>
      <c r="G3003" s="27" t="s">
        <v>41</v>
      </c>
      <c r="H3003" s="27">
        <v>14399</v>
      </c>
      <c r="I3003" s="27" t="s">
        <v>4666</v>
      </c>
      <c r="J3003" s="28">
        <v>46147</v>
      </c>
      <c r="K3003" s="26" t="s">
        <v>290</v>
      </c>
      <c r="L3003" s="26"/>
      <c r="M3003" s="27" t="s">
        <v>164</v>
      </c>
      <c r="N3003" s="25">
        <f>IFERROR(VLOOKUP(M3003,Data!$J$1:$K$58,2,0),"")</f>
        <v>56967398822</v>
      </c>
      <c r="O3003" s="27" t="s">
        <v>165</v>
      </c>
      <c r="P3003" s="27"/>
      <c r="Q3003" s="27" t="s">
        <v>629</v>
      </c>
      <c r="R3003" s="27" t="s">
        <v>4657</v>
      </c>
      <c r="S3003" s="27"/>
      <c r="T3003" s="27"/>
      <c r="U3003" s="28"/>
      <c r="X3003" s="27"/>
      <c r="Y3003" s="27"/>
      <c r="Z3003" s="29"/>
      <c r="AA3003" s="29">
        <v>0.87291666666666667</v>
      </c>
      <c r="AB3003" s="29">
        <v>0.90625</v>
      </c>
      <c r="AC3003" s="30">
        <v>46147</v>
      </c>
      <c r="AD3003" s="15" t="str">
        <f>IF(Tabla2[[#This Row],[HORA ENTREGA]]="DIRECTO","On time", IF(AA3003&lt;&gt;"",IF(Tabla2[[#This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3" s="15" t="str">
        <f>MID(Tabla2[[#This Row],[TIPO]],1,3)</f>
        <v xml:space="preserve">40 </v>
      </c>
      <c r="AF30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GENERACION SERVICIO Y ARRIENDO SPA */ Cont: * OOLU8897812*/ HR Entrega: *DIRECTO* /Dirección: *CORDILLERA 570, PUDAHUEL</v>
      </c>
      <c r="AG3003" s="38" t="str">
        <f>IFERROR(HYPERLINK("https://wa.me/"&amp;Tabla2[[#This Row],[CONTACTO]]&amp;"?text="&amp;Tabla2[[#This Row],[Mensaje]],"Enviar mensaje"),"")</f>
        <v>Enviar mensaje</v>
      </c>
      <c r="AH3003" s="15" t="str">
        <f>CONCATENATE(A3003,F3003)</f>
        <v>3002OOLU8897812</v>
      </c>
      <c r="AI3003" s="15" t="str">
        <f>CONCATENATE("ENT-",A3003)</f>
        <v>ENT-3002</v>
      </c>
      <c r="AJ3003" s="15" t="str">
        <f>IF(Tabla2[[#This Row],[Op]]&lt;&gt;"","ENTREGA","")</f>
        <v>ENTREGA</v>
      </c>
      <c r="AK3003" s="40" t="str">
        <f>(Tabla2[[#This Row],[FECHA ENTREGA]]&amp;Tabla2[[#This Row],[HORA ENTREGA]])</f>
        <v>46147DIRECTO</v>
      </c>
      <c r="AL3003" s="34" t="str">
        <f>IFERROR(HYPERLINK("https://wa.me/"&amp;Tabla2[[#This Row],[CONTACTO]]&amp;"?text="&amp;Tabla2[[#This Row],[Mensaje]]),"")</f>
        <v>https://wa.me/56967398822?text=Hola!%0AServicio del día 05-05%0A *Cliente:* GENERACION SERVICIO Y ARRIENDO SPA */ Cont: * OOLU8897812*/ HR Entrega: *DIRECTO* /Dirección: *CORDILLERA 570, PUDAHUEL</v>
      </c>
    </row>
    <row r="3004" spans="1:38" s="15" customFormat="1" ht="16.5" customHeight="1" x14ac:dyDescent="0.2">
      <c r="A3004" s="15">
        <f>ROW(A3003)</f>
        <v>3003</v>
      </c>
      <c r="B3004" s="15">
        <f>IF(J3004=J3003,B3003+1,1)</f>
        <v>8</v>
      </c>
      <c r="C3004" s="15" t="s">
        <v>627</v>
      </c>
      <c r="D3004" s="25" t="s">
        <v>39</v>
      </c>
      <c r="E3004" s="27">
        <v>305332</v>
      </c>
      <c r="F3004" s="27" t="s">
        <v>4667</v>
      </c>
      <c r="G3004" s="27" t="s">
        <v>41</v>
      </c>
      <c r="H3004" s="27">
        <v>14399</v>
      </c>
      <c r="I3004" s="27" t="s">
        <v>4668</v>
      </c>
      <c r="J3004" s="28">
        <v>46147</v>
      </c>
      <c r="K3004" s="26" t="s">
        <v>290</v>
      </c>
      <c r="L3004" s="26"/>
      <c r="M3004" s="27" t="s">
        <v>55</v>
      </c>
      <c r="N3004" s="25">
        <f>IFERROR(VLOOKUP(M3004,Data!$J$1:$K$58,2,0),"")</f>
        <v>56992164782</v>
      </c>
      <c r="O3004" s="27" t="s">
        <v>56</v>
      </c>
      <c r="P3004" s="27"/>
      <c r="Q3004" s="27" t="s">
        <v>629</v>
      </c>
      <c r="R3004" s="27" t="s">
        <v>4657</v>
      </c>
      <c r="S3004" s="27"/>
      <c r="T3004" s="27"/>
      <c r="U3004" s="28"/>
      <c r="X3004" s="27"/>
      <c r="Y3004" s="27"/>
      <c r="Z3004" s="29"/>
      <c r="AA3004" s="29">
        <v>0.84027777777777779</v>
      </c>
      <c r="AB3004" s="29">
        <v>0.86458333333333337</v>
      </c>
      <c r="AC3004" s="30">
        <v>46147</v>
      </c>
      <c r="AD3004" s="15" t="str">
        <f>IF(Tabla2[[#This Row],[HORA ENTREGA]]="DIRECTO","On time", IF(AA3004&lt;&gt;"",IF(Tabla2[[#This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4" s="15" t="str">
        <f>MID(Tabla2[[#This Row],[TIPO]],1,3)</f>
        <v xml:space="preserve">40 </v>
      </c>
      <c r="AF30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GENERACION SERVICIO Y ARRIENDO SPA */ Cont: * OOCU7613319*/ HR Entrega: *DIRECTO* /Dirección: *CORDILLERA 570, PUDAHUEL</v>
      </c>
      <c r="AG3004" s="38" t="str">
        <f>IFERROR(HYPERLINK("https://wa.me/"&amp;Tabla2[[#This Row],[CONTACTO]]&amp;"?text="&amp;Tabla2[[#This Row],[Mensaje]],"Enviar mensaje"),"")</f>
        <v>Enviar mensaje</v>
      </c>
      <c r="AH3004" s="15" t="str">
        <f>CONCATENATE(A3004,F3004)</f>
        <v>3003OOCU7613319</v>
      </c>
      <c r="AI3004" s="15" t="str">
        <f>CONCATENATE("ENT-",A3004)</f>
        <v>ENT-3003</v>
      </c>
      <c r="AJ3004" s="15" t="str">
        <f>IF(Tabla2[[#This Row],[Op]]&lt;&gt;"","ENTREGA","")</f>
        <v>ENTREGA</v>
      </c>
      <c r="AK3004" s="40" t="str">
        <f>(Tabla2[[#This Row],[FECHA ENTREGA]]&amp;Tabla2[[#This Row],[HORA ENTREGA]])</f>
        <v>46147DIRECTO</v>
      </c>
      <c r="AL3004" s="34" t="str">
        <f>IFERROR(HYPERLINK("https://wa.me/"&amp;Tabla2[[#This Row],[CONTACTO]]&amp;"?text="&amp;Tabla2[[#This Row],[Mensaje]]),"")</f>
        <v>https://wa.me/56992164782?text=Hola!%0AServicio del día 05-05%0A *Cliente:* GENERACION SERVICIO Y ARRIENDO SPA */ Cont: * OOCU7613319*/ HR Entrega: *DIRECTO* /Dirección: *CORDILLERA 570, PUDAHUEL</v>
      </c>
    </row>
    <row r="3005" spans="1:38" s="15" customFormat="1" ht="16.5" customHeight="1" x14ac:dyDescent="0.2">
      <c r="A3005" s="15">
        <f>ROW(A3004)</f>
        <v>3004</v>
      </c>
      <c r="B3005" s="15">
        <f>IF(J3005=J3004,B3004+1,1)</f>
        <v>9</v>
      </c>
      <c r="C3005" s="15" t="s">
        <v>302</v>
      </c>
      <c r="D3005" s="25" t="s">
        <v>39</v>
      </c>
      <c r="E3005" s="27">
        <v>1203339</v>
      </c>
      <c r="F3005" s="27" t="s">
        <v>4669</v>
      </c>
      <c r="G3005" s="27" t="s">
        <v>4670</v>
      </c>
      <c r="H3005" s="27">
        <v>3617</v>
      </c>
      <c r="I3005" s="27" t="s">
        <v>4671</v>
      </c>
      <c r="J3005" s="28">
        <v>46147</v>
      </c>
      <c r="K3005" s="26" t="s">
        <v>290</v>
      </c>
      <c r="L3005" s="26"/>
      <c r="M3005" s="27" t="s">
        <v>176</v>
      </c>
      <c r="N3005" s="25">
        <f>IFERROR(VLOOKUP(M3005,Data!$J$1:$K$58,2,0),"")</f>
        <v>56968463649</v>
      </c>
      <c r="O3005" s="27" t="s">
        <v>177</v>
      </c>
      <c r="P3005" s="27"/>
      <c r="Q3005" s="27" t="s">
        <v>4241</v>
      </c>
      <c r="R3005" s="27" t="s">
        <v>69</v>
      </c>
      <c r="S3005" s="27"/>
      <c r="T3005" s="27"/>
      <c r="U3005" s="28"/>
      <c r="X3005" s="27"/>
      <c r="Y3005" s="27"/>
      <c r="Z3005" s="29"/>
      <c r="AA3005" s="29">
        <v>0.57638888888888884</v>
      </c>
      <c r="AB3005" s="29">
        <v>0.74305555555555558</v>
      </c>
      <c r="AC3005" s="30">
        <v>46147</v>
      </c>
      <c r="AD3005" s="15" t="str">
        <f>IF(Tabla2[[#This Row],[HORA ENTREGA]]="DIRECTO","On time", IF(AA3005&lt;&gt;"",IF(Tabla2[[#This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5" s="15" t="str">
        <f>MID(Tabla2[[#This Row],[TIPO]],1,3)</f>
        <v xml:space="preserve">20 </v>
      </c>
      <c r="AF30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GRAYSON GROUP  */ Cont: * HLBU9468580*/ HR Entrega: *DIRECTO* /Dirección: *Av. Presidente Eduardo Frei Montalva 7050, Bodega 5, 8700489, Quilicura, Santiago, Chile</v>
      </c>
      <c r="AG3005" s="38" t="str">
        <f>IFERROR(HYPERLINK("https://wa.me/"&amp;Tabla2[[#This Row],[CONTACTO]]&amp;"?text="&amp;Tabla2[[#This Row],[Mensaje]],"Enviar mensaje"),"")</f>
        <v>Enviar mensaje</v>
      </c>
      <c r="AH3005" s="15" t="str">
        <f>CONCATENATE(A3005,F3005)</f>
        <v>3004HLBU9468580</v>
      </c>
      <c r="AI3005" s="15" t="str">
        <f>CONCATENATE("ENT-",A3005)</f>
        <v>ENT-3004</v>
      </c>
      <c r="AJ3005" s="15" t="str">
        <f>IF(Tabla2[[#This Row],[Op]]&lt;&gt;"","ENTREGA","")</f>
        <v>ENTREGA</v>
      </c>
      <c r="AK3005" s="40" t="str">
        <f>(Tabla2[[#This Row],[FECHA ENTREGA]]&amp;Tabla2[[#This Row],[HORA ENTREGA]])</f>
        <v>46147DIRECTO</v>
      </c>
      <c r="AL3005" s="34" t="str">
        <f>IFERROR(HYPERLINK("https://wa.me/"&amp;Tabla2[[#This Row],[CONTACTO]]&amp;"?text="&amp;Tabla2[[#This Row],[Mensaje]]),"")</f>
        <v>https://wa.me/56968463649?text=Hola!%0AServicio del día 05-05%0A *Cliente:* GRAYSON GROUP  */ Cont: * HLBU9468580*/ HR Entrega: *DIRECTO* /Dirección: *Av. Presidente Eduardo Frei Montalva 7050, Bodega 5, 8700489, Quilicura, Santiago, Chile</v>
      </c>
    </row>
    <row r="3006" spans="1:38" s="15" customFormat="1" ht="16.5" customHeight="1" x14ac:dyDescent="0.2">
      <c r="A3006" s="15">
        <f>ROW(A3005)</f>
        <v>3005</v>
      </c>
      <c r="B3006" s="15">
        <f>IF(J3006=J3005,B3005+1,1)</f>
        <v>10</v>
      </c>
      <c r="C3006" s="15" t="s">
        <v>1486</v>
      </c>
      <c r="D3006" s="25" t="s">
        <v>39</v>
      </c>
      <c r="E3006" s="27">
        <v>305280</v>
      </c>
      <c r="F3006" s="27" t="s">
        <v>4672</v>
      </c>
      <c r="G3006" s="27" t="s">
        <v>41</v>
      </c>
      <c r="H3006" s="27">
        <v>7741</v>
      </c>
      <c r="I3006" s="27" t="s">
        <v>4673</v>
      </c>
      <c r="J3006" s="28">
        <v>46147</v>
      </c>
      <c r="K3006" s="26" t="s">
        <v>290</v>
      </c>
      <c r="L3006" s="26"/>
      <c r="M3006" s="27" t="s">
        <v>161</v>
      </c>
      <c r="N3006" s="25">
        <f>IFERROR(VLOOKUP(M3006,Data!$J$1:$K$58,2,0),"")</f>
        <v>56966749408</v>
      </c>
      <c r="O3006" s="27" t="s">
        <v>162</v>
      </c>
      <c r="P3006" s="27"/>
      <c r="Q3006" s="27" t="s">
        <v>4674</v>
      </c>
      <c r="R3006" s="27" t="s">
        <v>4675</v>
      </c>
      <c r="S3006" s="27"/>
      <c r="T3006" s="27"/>
      <c r="U3006" s="28"/>
      <c r="X3006" s="27"/>
      <c r="Y3006" s="27"/>
      <c r="Z3006" s="29"/>
      <c r="AA3006" s="29">
        <v>0.58125000000000004</v>
      </c>
      <c r="AB3006" s="29">
        <v>0.66666666666666663</v>
      </c>
      <c r="AC3006" s="30">
        <v>46147</v>
      </c>
      <c r="AD3006" s="15" t="str">
        <f>IF(Tabla2[[#This Row],[HORA ENTREGA]]="DIRECTO","On time", IF(AA3006&lt;&gt;"",IF(Tabla2[[#This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6" s="15" t="str">
        <f>MID(Tabla2[[#This Row],[TIPO]],1,3)</f>
        <v xml:space="preserve">40 </v>
      </c>
      <c r="AF30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GRUPO JNK CHILE SPA */ Cont: * UACU5851720*/ HR Entrega: *DIRECTO* /Dirección: *AV.CALERA DE TANGO S/N PARADERO 9 PARCELA 11A BOD.1B CALERA DE TANGO</v>
      </c>
      <c r="AG3006" s="38" t="str">
        <f>IFERROR(HYPERLINK("https://wa.me/"&amp;Tabla2[[#This Row],[CONTACTO]]&amp;"?text="&amp;Tabla2[[#This Row],[Mensaje]],"Enviar mensaje"),"")</f>
        <v>Enviar mensaje</v>
      </c>
      <c r="AH3006" s="15" t="str">
        <f>CONCATENATE(A3006,F3006)</f>
        <v>3005UACU5851720</v>
      </c>
      <c r="AI3006" s="15" t="str">
        <f>CONCATENATE("ENT-",A3006)</f>
        <v>ENT-3005</v>
      </c>
      <c r="AJ3006" s="15" t="str">
        <f>IF(Tabla2[[#This Row],[Op]]&lt;&gt;"","ENTREGA","")</f>
        <v>ENTREGA</v>
      </c>
      <c r="AK3006" s="40" t="str">
        <f>(Tabla2[[#This Row],[FECHA ENTREGA]]&amp;Tabla2[[#This Row],[HORA ENTREGA]])</f>
        <v>46147DIRECTO</v>
      </c>
      <c r="AL3006" s="34" t="str">
        <f>IFERROR(HYPERLINK("https://wa.me/"&amp;Tabla2[[#This Row],[CONTACTO]]&amp;"?text="&amp;Tabla2[[#This Row],[Mensaje]]),"")</f>
        <v>https://wa.me/56966749408?text=Hola!%0AServicio del día 05-05%0A *Cliente:* GRUPO JNK CHILE SPA */ Cont: * UACU5851720*/ HR Entrega: *DIRECTO* /Dirección: *AV.CALERA DE TANGO S/N PARADERO 9 PARCELA 11A BOD.1B CALERA DE TANGO</v>
      </c>
    </row>
    <row r="3007" spans="1:38" s="15" customFormat="1" ht="16.5" customHeight="1" x14ac:dyDescent="0.2">
      <c r="A3007" s="15">
        <f>ROW(A3006)</f>
        <v>3006</v>
      </c>
      <c r="B3007" s="15">
        <f>IF(J3007=J3006,B3006+1,1)</f>
        <v>11</v>
      </c>
      <c r="C3007" s="15" t="s">
        <v>483</v>
      </c>
      <c r="D3007" s="25" t="s">
        <v>39</v>
      </c>
      <c r="E3007" s="27">
        <v>1291067</v>
      </c>
      <c r="F3007" s="27" t="s">
        <v>4676</v>
      </c>
      <c r="G3007" s="27" t="s">
        <v>41</v>
      </c>
      <c r="H3007" s="27">
        <v>6210</v>
      </c>
      <c r="I3007" s="27" t="s">
        <v>42</v>
      </c>
      <c r="J3007" s="28">
        <v>46147</v>
      </c>
      <c r="K3007" s="26">
        <v>0.33333333333333331</v>
      </c>
      <c r="L3007" s="26"/>
      <c r="M3007" s="27" t="s">
        <v>241</v>
      </c>
      <c r="N3007" s="25">
        <f>IFERROR(VLOOKUP(M3007,Data!$J$1:$K$58,2,0),"")</f>
        <v>56984880436</v>
      </c>
      <c r="O3007" s="27" t="s">
        <v>516</v>
      </c>
      <c r="P3007" s="27" t="s">
        <v>4635</v>
      </c>
      <c r="Q3007" s="27" t="s">
        <v>694</v>
      </c>
      <c r="R3007" s="27" t="s">
        <v>48</v>
      </c>
      <c r="S3007" s="27"/>
      <c r="T3007" s="27"/>
      <c r="U3007" s="28"/>
      <c r="X3007" s="27"/>
      <c r="Y3007" s="27"/>
      <c r="Z3007" s="29"/>
      <c r="AA3007" s="29">
        <v>0.33333333333333331</v>
      </c>
      <c r="AB3007" s="29">
        <v>0.39930555555555558</v>
      </c>
      <c r="AC3007" s="30">
        <v>46147</v>
      </c>
      <c r="AD3007" s="15" t="str">
        <f>IF(Tabla2[[#This Row],[HORA ENTREGA]]="DIRECTO","On time", IF(AA3007&lt;&gt;"",IF(Tabla2[[#This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7" s="15" t="str">
        <f>MID(Tabla2[[#This Row],[TIPO]],1,3)</f>
        <v xml:space="preserve">40 </v>
      </c>
      <c r="AF30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IDEAL S A */ Cont: * OOCU6357228*/ HR Entrega: *08:00* /Dirección: *Cañaveral 870 Quilicura</v>
      </c>
      <c r="AG3007" s="38" t="str">
        <f>IFERROR(HYPERLINK("https://wa.me/"&amp;Tabla2[[#This Row],[CONTACTO]]&amp;"?text="&amp;Tabla2[[#This Row],[Mensaje]],"Enviar mensaje"),"")</f>
        <v>Enviar mensaje</v>
      </c>
      <c r="AH3007" s="15" t="str">
        <f>CONCATENATE(A3007,F3007)</f>
        <v>3006OOCU6357228</v>
      </c>
      <c r="AI3007" s="15" t="str">
        <f>CONCATENATE("ENT-",A3007)</f>
        <v>ENT-3006</v>
      </c>
      <c r="AJ3007" s="15" t="str">
        <f>IF(Tabla2[[#This Row],[Op]]&lt;&gt;"","ENTREGA","")</f>
        <v>ENTREGA</v>
      </c>
      <c r="AK3007" s="40" t="str">
        <f>(Tabla2[[#This Row],[FECHA ENTREGA]]&amp;Tabla2[[#This Row],[HORA ENTREGA]])</f>
        <v>461470,333333333333333</v>
      </c>
      <c r="AL3007" s="34" t="str">
        <f>IFERROR(HYPERLINK("https://wa.me/"&amp;Tabla2[[#This Row],[CONTACTO]]&amp;"?text="&amp;Tabla2[[#This Row],[Mensaje]]),"")</f>
        <v>https://wa.me/56984880436?text=Hola!%0AServicio del día 05-05%0A *Cliente:* IDEAL S A */ Cont: * OOCU6357228*/ HR Entrega: *08:00* /Dirección: *Cañaveral 870 Quilicura</v>
      </c>
    </row>
    <row r="3008" spans="1:38" s="15" customFormat="1" ht="16.5" customHeight="1" x14ac:dyDescent="0.2">
      <c r="A3008" s="15">
        <f>ROW(A3007)</f>
        <v>3007</v>
      </c>
      <c r="B3008" s="15">
        <f>IF(J3008=J3007,B3007+1,1)</f>
        <v>12</v>
      </c>
      <c r="C3008" s="15" t="s">
        <v>483</v>
      </c>
      <c r="D3008" s="25" t="s">
        <v>39</v>
      </c>
      <c r="E3008" s="27">
        <v>1291342</v>
      </c>
      <c r="F3008" s="27" t="s">
        <v>4677</v>
      </c>
      <c r="G3008" s="27" t="s">
        <v>64</v>
      </c>
      <c r="H3008" s="27">
        <v>12240</v>
      </c>
      <c r="I3008" s="27" t="s">
        <v>42</v>
      </c>
      <c r="J3008" s="28">
        <v>46147</v>
      </c>
      <c r="K3008" s="26">
        <v>0.35416666666666669</v>
      </c>
      <c r="L3008" s="26" t="s">
        <v>3311</v>
      </c>
      <c r="M3008" s="27" t="s">
        <v>133</v>
      </c>
      <c r="N3008" s="25">
        <f>IFERROR(VLOOKUP(M3008,Data!$J$1:$K$58,2,0),"")</f>
        <v>56953801607</v>
      </c>
      <c r="O3008" s="27" t="s">
        <v>134</v>
      </c>
      <c r="P3008" s="27" t="s">
        <v>4635</v>
      </c>
      <c r="Q3008" s="27" t="s">
        <v>4678</v>
      </c>
      <c r="R3008" s="27" t="s">
        <v>58</v>
      </c>
      <c r="S3008" s="27"/>
      <c r="T3008" s="27"/>
      <c r="U3008" s="28"/>
      <c r="X3008" s="27"/>
      <c r="Y3008" s="27"/>
      <c r="Z3008" s="29"/>
      <c r="AA3008" s="29">
        <v>0.54374999999999996</v>
      </c>
      <c r="AB3008" s="29">
        <v>0.63888888888888884</v>
      </c>
      <c r="AC3008" s="30">
        <v>46147</v>
      </c>
      <c r="AD3008" s="15" t="str">
        <f>IF(Tabla2[[#This Row],[HORA ENTREGA]]="DIRECTO","On time", IF(AA3008&lt;&gt;"",IF(Tabla2[[#This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08" s="15" t="str">
        <f>MID(Tabla2[[#This Row],[TIPO]],1,3)</f>
        <v xml:space="preserve">20 </v>
      </c>
      <c r="AF30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IDEAL S A */ Cont: * HLBU3972248*/ HR Entrega: *08:30* /Dirección: *en bodega Agunsa, dirección La montaña 1550, Quilicura </v>
      </c>
      <c r="AG3008" s="38" t="str">
        <f>IFERROR(HYPERLINK("https://wa.me/"&amp;Tabla2[[#This Row],[CONTACTO]]&amp;"?text="&amp;Tabla2[[#This Row],[Mensaje]],"Enviar mensaje"),"")</f>
        <v>Enviar mensaje</v>
      </c>
      <c r="AH3008" s="15" t="str">
        <f>CONCATENATE(A3008,F3008)</f>
        <v>3007HLBU3972248</v>
      </c>
      <c r="AI3008" s="15" t="str">
        <f>CONCATENATE("ENT-",A3008)</f>
        <v>ENT-3007</v>
      </c>
      <c r="AJ3008" s="15" t="str">
        <f>IF(Tabla2[[#This Row],[Op]]&lt;&gt;"","ENTREGA","")</f>
        <v>ENTREGA</v>
      </c>
      <c r="AK3008" s="40" t="str">
        <f>(Tabla2[[#This Row],[FECHA ENTREGA]]&amp;Tabla2[[#This Row],[HORA ENTREGA]])</f>
        <v>461470,354166666666667</v>
      </c>
      <c r="AL3008" s="34" t="str">
        <f>IFERROR(HYPERLINK("https://wa.me/"&amp;Tabla2[[#This Row],[CONTACTO]]&amp;"?text="&amp;Tabla2[[#This Row],[Mensaje]]),"")</f>
        <v xml:space="preserve">https://wa.me/56953801607?text=Hola!%0AServicio del día 05-05%0A *Cliente:* IDEAL S A */ Cont: * HLBU3972248*/ HR Entrega: *08:30* /Dirección: *en bodega Agunsa, dirección La montaña 1550, Quilicura </v>
      </c>
    </row>
    <row r="3009" spans="1:38" s="15" customFormat="1" ht="16.5" customHeight="1" x14ac:dyDescent="0.2">
      <c r="A3009" s="15">
        <f>ROW(A3008)</f>
        <v>3008</v>
      </c>
      <c r="B3009" s="15">
        <f>IF(J3009=J3008,B3008+1,1)</f>
        <v>13</v>
      </c>
      <c r="C3009" s="15" t="s">
        <v>483</v>
      </c>
      <c r="D3009" s="25" t="s">
        <v>39</v>
      </c>
      <c r="E3009" s="27">
        <v>1290160</v>
      </c>
      <c r="F3009" s="27" t="s">
        <v>4679</v>
      </c>
      <c r="G3009" s="27" t="s">
        <v>41</v>
      </c>
      <c r="H3009" s="27">
        <v>16884</v>
      </c>
      <c r="I3009" s="27" t="s">
        <v>42</v>
      </c>
      <c r="J3009" s="28">
        <v>46147</v>
      </c>
      <c r="K3009" s="26">
        <v>0.39583333333333331</v>
      </c>
      <c r="L3009" s="26"/>
      <c r="M3009" s="27" t="s">
        <v>389</v>
      </c>
      <c r="N3009" s="25">
        <f>IFERROR(VLOOKUP(M3009,Data!$J$1:$K$58,2,0),"")</f>
        <v>56988336520</v>
      </c>
      <c r="O3009" s="27" t="s">
        <v>390</v>
      </c>
      <c r="P3009" s="27" t="s">
        <v>4635</v>
      </c>
      <c r="Q3009" s="27" t="s">
        <v>1920</v>
      </c>
      <c r="R3009" s="27" t="s">
        <v>1737</v>
      </c>
      <c r="S3009" s="27"/>
      <c r="T3009" s="27"/>
      <c r="U3009" s="28"/>
      <c r="X3009" s="27"/>
      <c r="Y3009" s="27"/>
      <c r="Z3009" s="29"/>
      <c r="AA3009" s="29">
        <v>0.35416666666666669</v>
      </c>
      <c r="AB3009" s="29">
        <v>0.47222222222222221</v>
      </c>
      <c r="AC3009" s="30">
        <v>46147</v>
      </c>
      <c r="AD3009" s="15" t="str">
        <f>IF(Tabla2[[#This Row],[HORA ENTREGA]]="DIRECTO","On time", IF(AA3009&lt;&gt;"",IF(Tabla2[[#This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09" s="15" t="str">
        <f>MID(Tabla2[[#This Row],[TIPO]],1,3)</f>
        <v xml:space="preserve">40 </v>
      </c>
      <c r="AF30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IDEAL S A */ Cont: * OOLU6904131*/ HR Entrega: *09:30* /Dirección: *bodega Agunsa, dirección La montaña 1550, Quilicura </v>
      </c>
      <c r="AG3009" s="38" t="str">
        <f>IFERROR(HYPERLINK("https://wa.me/"&amp;Tabla2[[#This Row],[CONTACTO]]&amp;"?text="&amp;Tabla2[[#This Row],[Mensaje]],"Enviar mensaje"),"")</f>
        <v>Enviar mensaje</v>
      </c>
      <c r="AH3009" s="15" t="str">
        <f>CONCATENATE(A3009,F3009)</f>
        <v>3008OOLU6904131</v>
      </c>
      <c r="AI3009" s="15" t="str">
        <f>CONCATENATE("ENT-",A3009)</f>
        <v>ENT-3008</v>
      </c>
      <c r="AJ3009" s="15" t="str">
        <f>IF(Tabla2[[#This Row],[Op]]&lt;&gt;"","ENTREGA","")</f>
        <v>ENTREGA</v>
      </c>
      <c r="AK3009" s="40" t="str">
        <f>(Tabla2[[#This Row],[FECHA ENTREGA]]&amp;Tabla2[[#This Row],[HORA ENTREGA]])</f>
        <v>461470,395833333333333</v>
      </c>
      <c r="AL3009" s="34" t="str">
        <f>IFERROR(HYPERLINK("https://wa.me/"&amp;Tabla2[[#This Row],[CONTACTO]]&amp;"?text="&amp;Tabla2[[#This Row],[Mensaje]]),"")</f>
        <v xml:space="preserve">https://wa.me/56988336520?text=Hola!%0AServicio del día 05-05%0A *Cliente:* IDEAL S A */ Cont: * OOLU6904131*/ HR Entrega: *09:30* /Dirección: *bodega Agunsa, dirección La montaña 1550, Quilicura </v>
      </c>
    </row>
    <row r="3010" spans="1:38" s="15" customFormat="1" ht="16.5" customHeight="1" x14ac:dyDescent="0.2">
      <c r="A3010" s="15">
        <f>ROW(A3009)</f>
        <v>3009</v>
      </c>
      <c r="B3010" s="15">
        <f>IF(J3010=J3009,B3009+1,1)</f>
        <v>14</v>
      </c>
      <c r="C3010" s="15" t="s">
        <v>483</v>
      </c>
      <c r="D3010" s="25" t="s">
        <v>39</v>
      </c>
      <c r="E3010" s="27">
        <v>1288193</v>
      </c>
      <c r="F3010" s="27" t="s">
        <v>4680</v>
      </c>
      <c r="G3010" s="27" t="s">
        <v>41</v>
      </c>
      <c r="H3010" s="27">
        <v>4220</v>
      </c>
      <c r="I3010" s="27" t="s">
        <v>42</v>
      </c>
      <c r="J3010" s="28">
        <v>46147</v>
      </c>
      <c r="K3010" s="26">
        <v>0.4375</v>
      </c>
      <c r="L3010" s="26"/>
      <c r="M3010" s="27" t="s">
        <v>433</v>
      </c>
      <c r="N3010" s="25">
        <f>IFERROR(VLOOKUP(M3010,Data!$J$1:$K$58,2,0),"")</f>
        <v>56994354094</v>
      </c>
      <c r="O3010" s="27" t="s">
        <v>434</v>
      </c>
      <c r="P3010" s="27" t="s">
        <v>4635</v>
      </c>
      <c r="Q3010" s="27" t="s">
        <v>4678</v>
      </c>
      <c r="R3010" s="27"/>
      <c r="S3010" s="27"/>
      <c r="T3010" s="27"/>
      <c r="U3010" s="28"/>
      <c r="X3010" s="27"/>
      <c r="Y3010" s="27"/>
      <c r="Z3010" s="29"/>
      <c r="AA3010" s="29">
        <v>0.39583333333333331</v>
      </c>
      <c r="AB3010" s="29">
        <v>0.6875</v>
      </c>
      <c r="AC3010" s="30">
        <v>46147</v>
      </c>
      <c r="AD3010" s="15" t="str">
        <f>IF(Tabla2[[#This Row],[HORA ENTREGA]]="DIRECTO","On time", IF(AA3010&lt;&gt;"",IF(Tabla2[[#This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10" s="15" t="str">
        <f>MID(Tabla2[[#This Row],[TIPO]],1,3)</f>
        <v xml:space="preserve">40 </v>
      </c>
      <c r="AF30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IDEAL S A */ Cont: * TGBU6068554*/ HR Entrega: *10:30* /Dirección: *en bodega Agunsa, dirección La montaña 1550, Quilicura </v>
      </c>
      <c r="AG3010" s="38" t="str">
        <f>IFERROR(HYPERLINK("https://wa.me/"&amp;Tabla2[[#This Row],[CONTACTO]]&amp;"?text="&amp;Tabla2[[#This Row],[Mensaje]],"Enviar mensaje"),"")</f>
        <v>Enviar mensaje</v>
      </c>
      <c r="AH3010" s="15" t="str">
        <f>CONCATENATE(A3010,F3010)</f>
        <v>3009TGBU6068554</v>
      </c>
      <c r="AI3010" s="15" t="str">
        <f>CONCATENATE("ENT-",A3010)</f>
        <v>ENT-3009</v>
      </c>
      <c r="AJ3010" s="15" t="str">
        <f>IF(Tabla2[[#This Row],[Op]]&lt;&gt;"","ENTREGA","")</f>
        <v>ENTREGA</v>
      </c>
      <c r="AK3010" s="40" t="str">
        <f>(Tabla2[[#This Row],[FECHA ENTREGA]]&amp;Tabla2[[#This Row],[HORA ENTREGA]])</f>
        <v>461470,4375</v>
      </c>
      <c r="AL3010" s="34" t="str">
        <f>IFERROR(HYPERLINK("https://wa.me/"&amp;Tabla2[[#This Row],[CONTACTO]]&amp;"?text="&amp;Tabla2[[#This Row],[Mensaje]]),"")</f>
        <v xml:space="preserve">https://wa.me/56994354094?text=Hola!%0AServicio del día 05-05%0A *Cliente:* IDEAL S A */ Cont: * TGBU6068554*/ HR Entrega: *10:30* /Dirección: *en bodega Agunsa, dirección La montaña 1550, Quilicura </v>
      </c>
    </row>
    <row r="3011" spans="1:38" s="15" customFormat="1" ht="16.5" customHeight="1" x14ac:dyDescent="0.2">
      <c r="A3011" s="15">
        <f>ROW(A3010)</f>
        <v>3010</v>
      </c>
      <c r="B3011" s="15">
        <f>IF(J3011=J3010,B3010+1,1)</f>
        <v>15</v>
      </c>
      <c r="C3011" s="15" t="s">
        <v>149</v>
      </c>
      <c r="D3011" s="25" t="s">
        <v>39</v>
      </c>
      <c r="E3011" s="27">
        <v>2625706</v>
      </c>
      <c r="F3011" s="27" t="s">
        <v>4681</v>
      </c>
      <c r="G3011" s="27" t="s">
        <v>41</v>
      </c>
      <c r="H3011" s="27">
        <v>10577</v>
      </c>
      <c r="I3011" s="27" t="s">
        <v>42</v>
      </c>
      <c r="J3011" s="28">
        <v>46147</v>
      </c>
      <c r="K3011" s="26">
        <v>0.33333333333333331</v>
      </c>
      <c r="L3011" s="26" t="s">
        <v>4682</v>
      </c>
      <c r="M3011" s="27" t="s">
        <v>319</v>
      </c>
      <c r="N3011" s="25">
        <f>IFERROR(VLOOKUP(M3011,Data!$J$1:$K$58,2,0),"")</f>
        <v>56948501048</v>
      </c>
      <c r="O3011" s="27" t="s">
        <v>320</v>
      </c>
      <c r="P3011" s="27" t="s">
        <v>4635</v>
      </c>
      <c r="Q3011" s="27" t="s">
        <v>153</v>
      </c>
      <c r="R3011" s="27" t="s">
        <v>1593</v>
      </c>
      <c r="S3011" s="27"/>
      <c r="T3011" s="27"/>
      <c r="U3011" s="28"/>
      <c r="X3011" s="27"/>
      <c r="Y3011" s="27"/>
      <c r="Z3011" s="29"/>
      <c r="AA3011" s="29">
        <v>0.33333333333333331</v>
      </c>
      <c r="AB3011" s="29">
        <v>0.47916666666666669</v>
      </c>
      <c r="AC3011" s="30">
        <v>46147</v>
      </c>
      <c r="AD3011" s="15" t="str">
        <f>IF(Tabla2[[#This Row],[HORA ENTREGA]]="DIRECTO","On time", IF(AA3011&lt;&gt;"",IF(Tabla2[[#This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11" s="15" t="str">
        <f>MID(Tabla2[[#This Row],[TIPO]],1,3)</f>
        <v xml:space="preserve">40 </v>
      </c>
      <c r="AF30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IMPORTADORA MIDEA CARRIER CHILE LTDA */ Cont: * MSBU7493468*/ HR Entrega: *08:00* /Dirección: *BOD. MIEA AGURTO - PUERTO MADERO 9710, BOD. E13; PUDAHUEL </v>
      </c>
      <c r="AG3011" s="38" t="str">
        <f>IFERROR(HYPERLINK("https://wa.me/"&amp;Tabla2[[#This Row],[CONTACTO]]&amp;"?text="&amp;Tabla2[[#This Row],[Mensaje]],"Enviar mensaje"),"")</f>
        <v>Enviar mensaje</v>
      </c>
      <c r="AH3011" s="15" t="str">
        <f>CONCATENATE(A3011,F3011)</f>
        <v>3010MSBU7493468</v>
      </c>
      <c r="AI3011" s="15" t="str">
        <f>CONCATENATE("ENT-",A3011)</f>
        <v>ENT-3010</v>
      </c>
      <c r="AJ3011" s="15" t="str">
        <f>IF(Tabla2[[#This Row],[Op]]&lt;&gt;"","ENTREGA","")</f>
        <v>ENTREGA</v>
      </c>
      <c r="AK3011" s="40" t="str">
        <f>(Tabla2[[#This Row],[FECHA ENTREGA]]&amp;Tabla2[[#This Row],[HORA ENTREGA]])</f>
        <v>461470,333333333333333</v>
      </c>
      <c r="AL3011" s="34" t="str">
        <f>IFERROR(HYPERLINK("https://wa.me/"&amp;Tabla2[[#This Row],[CONTACTO]]&amp;"?text="&amp;Tabla2[[#This Row],[Mensaje]]),"")</f>
        <v xml:space="preserve">https://wa.me/56948501048?text=Hola!%0AServicio del día 05-05%0A *Cliente:* IMPORTADORA MIDEA CARRIER CHILE LTDA */ Cont: * MSBU7493468*/ HR Entrega: *08:00* /Dirección: *BOD. MIEA AGURTO - PUERTO MADERO 9710, BOD. E13; PUDAHUEL </v>
      </c>
    </row>
    <row r="3012" spans="1:38" s="15" customFormat="1" ht="16.5" customHeight="1" x14ac:dyDescent="0.2">
      <c r="A3012" s="15">
        <f>ROW(A3011)</f>
        <v>3011</v>
      </c>
      <c r="B3012" s="15">
        <f>IF(J3012=J3011,B3011+1,1)</f>
        <v>16</v>
      </c>
      <c r="C3012" s="15" t="s">
        <v>149</v>
      </c>
      <c r="D3012" s="25" t="s">
        <v>39</v>
      </c>
      <c r="E3012" s="27">
        <v>2625706</v>
      </c>
      <c r="F3012" s="27" t="s">
        <v>4683</v>
      </c>
      <c r="G3012" s="27" t="s">
        <v>41</v>
      </c>
      <c r="H3012" s="27">
        <v>10577</v>
      </c>
      <c r="I3012" s="27" t="s">
        <v>42</v>
      </c>
      <c r="J3012" s="28">
        <v>46147</v>
      </c>
      <c r="K3012" s="26">
        <v>0.33333333333333331</v>
      </c>
      <c r="L3012" s="26" t="s">
        <v>4684</v>
      </c>
      <c r="M3012" s="27" t="s">
        <v>139</v>
      </c>
      <c r="N3012" s="25">
        <f>IFERROR(VLOOKUP(M3012,Data!$J$1:$K$58,2,0),"")</f>
        <v>56965312953</v>
      </c>
      <c r="O3012" s="27" t="s">
        <v>140</v>
      </c>
      <c r="P3012" s="27" t="s">
        <v>4635</v>
      </c>
      <c r="Q3012" s="27" t="s">
        <v>153</v>
      </c>
      <c r="R3012" s="27" t="s">
        <v>1593</v>
      </c>
      <c r="S3012" s="27"/>
      <c r="T3012" s="27"/>
      <c r="U3012" s="28"/>
      <c r="X3012" s="27"/>
      <c r="Y3012" s="27"/>
      <c r="Z3012" s="29"/>
      <c r="AA3012" s="29">
        <v>0.33333333333333331</v>
      </c>
      <c r="AB3012" s="29">
        <v>0.48958333333333331</v>
      </c>
      <c r="AC3012" s="30">
        <v>46147</v>
      </c>
      <c r="AD3012" s="15" t="str">
        <f>IF(Tabla2[[#This Row],[HORA ENTREGA]]="DIRECTO","On time", IF(AA3012&lt;&gt;"",IF(Tabla2[[#This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12" s="15" t="str">
        <f>MID(Tabla2[[#This Row],[TIPO]],1,3)</f>
        <v xml:space="preserve">40 </v>
      </c>
      <c r="AF30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IMPORTADORA MIDEA CARRIER CHILE LTDA */ Cont: * MEDU4377783*/ HR Entrega: *08:00* /Dirección: *BOD. MIEA AGURTO - PUERTO MADERO 9710, BOD. E13; PUDAHUEL </v>
      </c>
      <c r="AG3012" s="38" t="str">
        <f>IFERROR(HYPERLINK("https://wa.me/"&amp;Tabla2[[#This Row],[CONTACTO]]&amp;"?text="&amp;Tabla2[[#This Row],[Mensaje]],"Enviar mensaje"),"")</f>
        <v>Enviar mensaje</v>
      </c>
      <c r="AH3012" s="15" t="str">
        <f>CONCATENATE(A3012,F3012)</f>
        <v>3011MEDU4377783</v>
      </c>
      <c r="AI3012" s="15" t="str">
        <f>CONCATENATE("ENT-",A3012)</f>
        <v>ENT-3011</v>
      </c>
      <c r="AJ3012" s="15" t="str">
        <f>IF(Tabla2[[#This Row],[Op]]&lt;&gt;"","ENTREGA","")</f>
        <v>ENTREGA</v>
      </c>
      <c r="AK3012" s="40" t="str">
        <f>(Tabla2[[#This Row],[FECHA ENTREGA]]&amp;Tabla2[[#This Row],[HORA ENTREGA]])</f>
        <v>461470,333333333333333</v>
      </c>
      <c r="AL3012" s="34" t="str">
        <f>IFERROR(HYPERLINK("https://wa.me/"&amp;Tabla2[[#This Row],[CONTACTO]]&amp;"?text="&amp;Tabla2[[#This Row],[Mensaje]]),"")</f>
        <v xml:space="preserve">https://wa.me/56965312953?text=Hola!%0AServicio del día 05-05%0A *Cliente:* IMPORTADORA MIDEA CARRIER CHILE LTDA */ Cont: * MEDU4377783*/ HR Entrega: *08:00* /Dirección: *BOD. MIEA AGURTO - PUERTO MADERO 9710, BOD. E13; PUDAHUEL </v>
      </c>
    </row>
    <row r="3013" spans="1:38" s="15" customFormat="1" ht="16.5" customHeight="1" x14ac:dyDescent="0.2">
      <c r="A3013" s="15">
        <f>ROW(A3012)</f>
        <v>3012</v>
      </c>
      <c r="B3013" s="15">
        <f>IF(J3013=J3012,B3012+1,1)</f>
        <v>17</v>
      </c>
      <c r="C3013" s="15" t="s">
        <v>149</v>
      </c>
      <c r="D3013" s="25" t="s">
        <v>39</v>
      </c>
      <c r="E3013" s="27">
        <v>2625706</v>
      </c>
      <c r="F3013" s="27" t="s">
        <v>4685</v>
      </c>
      <c r="G3013" s="27" t="s">
        <v>41</v>
      </c>
      <c r="H3013" s="27">
        <v>10577</v>
      </c>
      <c r="I3013" s="27" t="s">
        <v>42</v>
      </c>
      <c r="J3013" s="28">
        <v>46147</v>
      </c>
      <c r="K3013" s="26">
        <v>0.375</v>
      </c>
      <c r="L3013" s="26" t="s">
        <v>4686</v>
      </c>
      <c r="M3013" s="27" t="s">
        <v>77</v>
      </c>
      <c r="N3013" s="25">
        <f>IFERROR(VLOOKUP(M3013,Data!$J$1:$K$58,2,0),"")</f>
        <v>56967384794</v>
      </c>
      <c r="O3013" s="27" t="s">
        <v>78</v>
      </c>
      <c r="P3013" s="27" t="s">
        <v>4635</v>
      </c>
      <c r="Q3013" s="27" t="s">
        <v>153</v>
      </c>
      <c r="R3013" s="27" t="s">
        <v>1593</v>
      </c>
      <c r="S3013" s="27"/>
      <c r="T3013" s="27"/>
      <c r="U3013" s="28"/>
      <c r="X3013" s="27"/>
      <c r="Y3013" s="27"/>
      <c r="Z3013" s="29"/>
      <c r="AA3013" s="29">
        <v>0.375</v>
      </c>
      <c r="AB3013" s="29">
        <v>0.50694444444444442</v>
      </c>
      <c r="AC3013" s="30">
        <v>46147</v>
      </c>
      <c r="AD3013" s="15" t="str">
        <f>IF(Tabla2[[#This Row],[HORA ENTREGA]]="DIRECTO","On time", IF(AA3013&lt;&gt;"",IF(Tabla2[[#This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13" s="15" t="str">
        <f>MID(Tabla2[[#This Row],[TIPO]],1,3)</f>
        <v xml:space="preserve">40 </v>
      </c>
      <c r="AF30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IMPORTADORA MIDEA CARRIER CHILE LTDA */ Cont: * MSDU5474975*/ HR Entrega: *09:00* /Dirección: *BOD. MIEA AGURTO - PUERTO MADERO 9710, BOD. E13; PUDAHUEL </v>
      </c>
      <c r="AG3013" s="38" t="str">
        <f>IFERROR(HYPERLINK("https://wa.me/"&amp;Tabla2[[#This Row],[CONTACTO]]&amp;"?text="&amp;Tabla2[[#This Row],[Mensaje]],"Enviar mensaje"),"")</f>
        <v>Enviar mensaje</v>
      </c>
      <c r="AH3013" s="15" t="str">
        <f>CONCATENATE(A3013,F3013)</f>
        <v>3012MSDU5474975</v>
      </c>
      <c r="AI3013" s="15" t="str">
        <f>CONCATENATE("ENT-",A3013)</f>
        <v>ENT-3012</v>
      </c>
      <c r="AJ3013" s="15" t="str">
        <f>IF(Tabla2[[#This Row],[Op]]&lt;&gt;"","ENTREGA","")</f>
        <v>ENTREGA</v>
      </c>
      <c r="AK3013" s="40" t="str">
        <f>(Tabla2[[#This Row],[FECHA ENTREGA]]&amp;Tabla2[[#This Row],[HORA ENTREGA]])</f>
        <v>461470,375</v>
      </c>
      <c r="AL3013" s="34" t="str">
        <f>IFERROR(HYPERLINK("https://wa.me/"&amp;Tabla2[[#This Row],[CONTACTO]]&amp;"?text="&amp;Tabla2[[#This Row],[Mensaje]]),"")</f>
        <v xml:space="preserve">https://wa.me/56967384794?text=Hola!%0AServicio del día 05-05%0A *Cliente:* IMPORTADORA MIDEA CARRIER CHILE LTDA */ Cont: * MSDU5474975*/ HR Entrega: *09:00* /Dirección: *BOD. MIEA AGURTO - PUERTO MADERO 9710, BOD. E13; PUDAHUEL </v>
      </c>
    </row>
    <row r="3014" spans="1:38" s="15" customFormat="1" ht="16.5" customHeight="1" x14ac:dyDescent="0.2">
      <c r="A3014" s="15">
        <f>ROW(A3013)</f>
        <v>3013</v>
      </c>
      <c r="B3014" s="15">
        <f>IF(J3014=J3013,B3013+1,1)</f>
        <v>18</v>
      </c>
      <c r="C3014" s="15" t="s">
        <v>149</v>
      </c>
      <c r="D3014" s="25" t="s">
        <v>39</v>
      </c>
      <c r="E3014" s="27">
        <v>2625706</v>
      </c>
      <c r="F3014" s="27" t="s">
        <v>4687</v>
      </c>
      <c r="G3014" s="27" t="s">
        <v>41</v>
      </c>
      <c r="H3014" s="27">
        <v>10577</v>
      </c>
      <c r="I3014" s="27" t="s">
        <v>42</v>
      </c>
      <c r="J3014" s="28">
        <v>46147</v>
      </c>
      <c r="K3014" s="26">
        <v>0.375</v>
      </c>
      <c r="L3014" s="26" t="s">
        <v>4688</v>
      </c>
      <c r="M3014" s="27" t="s">
        <v>117</v>
      </c>
      <c r="N3014" s="25">
        <f>IFERROR(VLOOKUP(M3014,Data!$J$1:$K$58,2,0),"")</f>
        <v>56973887539</v>
      </c>
      <c r="O3014" s="27" t="s">
        <v>118</v>
      </c>
      <c r="P3014" s="27" t="s">
        <v>4635</v>
      </c>
      <c r="Q3014" s="27" t="s">
        <v>153</v>
      </c>
      <c r="R3014" s="27" t="s">
        <v>1593</v>
      </c>
      <c r="S3014" s="27"/>
      <c r="T3014" s="27"/>
      <c r="U3014" s="28"/>
      <c r="X3014" s="27"/>
      <c r="Y3014" s="27"/>
      <c r="Z3014" s="29"/>
      <c r="AA3014" s="29">
        <v>0.375</v>
      </c>
      <c r="AB3014" s="29">
        <v>0.49305555555555558</v>
      </c>
      <c r="AC3014" s="30">
        <v>46147</v>
      </c>
      <c r="AD3014" s="15" t="str">
        <f>IF(Tabla2[[#This Row],[HORA ENTREGA]]="DIRECTO","On time", IF(AA3014&lt;&gt;"",IF(Tabla2[[#This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14" s="15" t="str">
        <f>MID(Tabla2[[#This Row],[TIPO]],1,3)</f>
        <v xml:space="preserve">40 </v>
      </c>
      <c r="AF30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IMPORTADORA MIDEA CARRIER CHILE LTDA */ Cont: * TIIU4776722*/ HR Entrega: *09:00* /Dirección: *BOD. MIEA AGURTO - PUERTO MADERO 9710, BOD. E13; PUDAHUEL </v>
      </c>
      <c r="AG3014" s="38" t="str">
        <f>IFERROR(HYPERLINK("https://wa.me/"&amp;Tabla2[[#This Row],[CONTACTO]]&amp;"?text="&amp;Tabla2[[#This Row],[Mensaje]],"Enviar mensaje"),"")</f>
        <v>Enviar mensaje</v>
      </c>
      <c r="AH3014" s="15" t="str">
        <f>CONCATENATE(A3014,F3014)</f>
        <v>3013TIIU4776722</v>
      </c>
      <c r="AI3014" s="15" t="str">
        <f>CONCATENATE("ENT-",A3014)</f>
        <v>ENT-3013</v>
      </c>
      <c r="AJ3014" s="15" t="str">
        <f>IF(Tabla2[[#This Row],[Op]]&lt;&gt;"","ENTREGA","")</f>
        <v>ENTREGA</v>
      </c>
      <c r="AK3014" s="40" t="str">
        <f>(Tabla2[[#This Row],[FECHA ENTREGA]]&amp;Tabla2[[#This Row],[HORA ENTREGA]])</f>
        <v>461470,375</v>
      </c>
      <c r="AL3014" s="34" t="str">
        <f>IFERROR(HYPERLINK("https://wa.me/"&amp;Tabla2[[#This Row],[CONTACTO]]&amp;"?text="&amp;Tabla2[[#This Row],[Mensaje]]),"")</f>
        <v xml:space="preserve">https://wa.me/56973887539?text=Hola!%0AServicio del día 05-05%0A *Cliente:* IMPORTADORA MIDEA CARRIER CHILE LTDA */ Cont: * TIIU4776722*/ HR Entrega: *09:00* /Dirección: *BOD. MIEA AGURTO - PUERTO MADERO 9710, BOD. E13; PUDAHUEL </v>
      </c>
    </row>
    <row r="3015" spans="1:38" s="15" customFormat="1" ht="16.5" customHeight="1" x14ac:dyDescent="0.2">
      <c r="A3015" s="15">
        <f>ROW(A3014)</f>
        <v>3014</v>
      </c>
      <c r="B3015" s="15">
        <f>IF(J3015=J3014,B3014+1,1)</f>
        <v>19</v>
      </c>
      <c r="C3015" s="15" t="s">
        <v>149</v>
      </c>
      <c r="D3015" s="25" t="s">
        <v>39</v>
      </c>
      <c r="E3015" s="27">
        <v>2624830</v>
      </c>
      <c r="F3015" s="27" t="s">
        <v>4689</v>
      </c>
      <c r="G3015" s="27" t="s">
        <v>41</v>
      </c>
      <c r="H3015" s="27">
        <v>8400</v>
      </c>
      <c r="I3015" s="27" t="s">
        <v>42</v>
      </c>
      <c r="J3015" s="28">
        <v>46147</v>
      </c>
      <c r="K3015" s="26">
        <v>0.41666666666666669</v>
      </c>
      <c r="L3015" s="26" t="s">
        <v>4690</v>
      </c>
      <c r="M3015" s="27" t="s">
        <v>158</v>
      </c>
      <c r="N3015" s="25">
        <f>IFERROR(VLOOKUP(M3015,Data!$J$1:$K$58,2,0),"")</f>
        <v>56931745801</v>
      </c>
      <c r="O3015" s="27" t="s">
        <v>370</v>
      </c>
      <c r="P3015" s="27" t="s">
        <v>4635</v>
      </c>
      <c r="Q3015" s="27" t="s">
        <v>153</v>
      </c>
      <c r="R3015" s="27" t="s">
        <v>183</v>
      </c>
      <c r="S3015" s="27"/>
      <c r="T3015" s="27"/>
      <c r="U3015" s="28"/>
      <c r="X3015" s="27"/>
      <c r="Y3015" s="27"/>
      <c r="Z3015" s="29"/>
      <c r="AA3015" s="29">
        <v>0.41666666666666669</v>
      </c>
      <c r="AB3015" s="29">
        <v>0.6875</v>
      </c>
      <c r="AC3015" s="30">
        <v>46147</v>
      </c>
      <c r="AD3015" s="15" t="str">
        <f>IF(Tabla2[[#This Row],[HORA ENTREGA]]="DIRECTO","On time", IF(AA3015&lt;&gt;"",IF(Tabla2[[#This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15" s="15" t="str">
        <f>MID(Tabla2[[#This Row],[TIPO]],1,3)</f>
        <v xml:space="preserve">40 </v>
      </c>
      <c r="AF30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IMPORTADORA MIDEA CARRIER CHILE LTDA */ Cont: * FFAU1854809*/ HR Entrega: *10:00* /Dirección: *BOD. MIEA AGURTO - PUERTO MADERO 9710, BOD. E13; PUDAHUEL </v>
      </c>
      <c r="AG3015" s="38" t="str">
        <f>IFERROR(HYPERLINK("https://wa.me/"&amp;Tabla2[[#This Row],[CONTACTO]]&amp;"?text="&amp;Tabla2[[#This Row],[Mensaje]],"Enviar mensaje"),"")</f>
        <v>Enviar mensaje</v>
      </c>
      <c r="AH3015" s="15" t="str">
        <f>CONCATENATE(A3015,F3015)</f>
        <v>3014FFAU1854809</v>
      </c>
      <c r="AI3015" s="15" t="str">
        <f>CONCATENATE("ENT-",A3015)</f>
        <v>ENT-3014</v>
      </c>
      <c r="AJ3015" s="15" t="str">
        <f>IF(Tabla2[[#This Row],[Op]]&lt;&gt;"","ENTREGA","")</f>
        <v>ENTREGA</v>
      </c>
      <c r="AK3015" s="40" t="str">
        <f>(Tabla2[[#This Row],[FECHA ENTREGA]]&amp;Tabla2[[#This Row],[HORA ENTREGA]])</f>
        <v>461470,416666666666667</v>
      </c>
      <c r="AL3015" s="34" t="str">
        <f>IFERROR(HYPERLINK("https://wa.me/"&amp;Tabla2[[#This Row],[CONTACTO]]&amp;"?text="&amp;Tabla2[[#This Row],[Mensaje]]),"")</f>
        <v xml:space="preserve">https://wa.me/56931745801?text=Hola!%0AServicio del día 05-05%0A *Cliente:* IMPORTADORA MIDEA CARRIER CHILE LTDA */ Cont: * FFAU1854809*/ HR Entrega: *10:00* /Dirección: *BOD. MIEA AGURTO - PUERTO MADERO 9710, BOD. E13; PUDAHUEL </v>
      </c>
    </row>
    <row r="3016" spans="1:38" s="15" customFormat="1" ht="16.5" customHeight="1" x14ac:dyDescent="0.2">
      <c r="A3016" s="15">
        <f>ROW(A3015)</f>
        <v>3015</v>
      </c>
      <c r="B3016" s="15">
        <f>IF(J3016=J3015,B3015+1,1)</f>
        <v>20</v>
      </c>
      <c r="C3016" s="15" t="s">
        <v>149</v>
      </c>
      <c r="D3016" s="25" t="s">
        <v>39</v>
      </c>
      <c r="E3016" s="27">
        <v>2624826</v>
      </c>
      <c r="F3016" s="27" t="s">
        <v>4691</v>
      </c>
      <c r="G3016" s="27" t="s">
        <v>41</v>
      </c>
      <c r="H3016" s="27">
        <v>9900</v>
      </c>
      <c r="I3016" s="27" t="s">
        <v>42</v>
      </c>
      <c r="J3016" s="28">
        <v>46147</v>
      </c>
      <c r="K3016" s="26">
        <v>0.41666666666666669</v>
      </c>
      <c r="L3016" s="26" t="s">
        <v>4692</v>
      </c>
      <c r="M3016" s="27" t="s">
        <v>674</v>
      </c>
      <c r="N3016" s="25">
        <f>IFERROR(VLOOKUP(M3016,Data!$J$1:$K$58,2,0),"")</f>
        <v>56967386018</v>
      </c>
      <c r="O3016" s="27" t="s">
        <v>356</v>
      </c>
      <c r="P3016" s="27" t="s">
        <v>4635</v>
      </c>
      <c r="Q3016" s="27" t="s">
        <v>153</v>
      </c>
      <c r="R3016" s="27" t="s">
        <v>183</v>
      </c>
      <c r="S3016" s="27"/>
      <c r="T3016" s="27"/>
      <c r="U3016" s="28"/>
      <c r="X3016" s="27"/>
      <c r="Y3016" s="27"/>
      <c r="Z3016" s="29"/>
      <c r="AA3016" s="29">
        <v>0.41666666666666669</v>
      </c>
      <c r="AB3016" s="29">
        <v>0.65972222222222221</v>
      </c>
      <c r="AC3016" s="30">
        <v>46147</v>
      </c>
      <c r="AD3016" s="15" t="str">
        <f>IF(Tabla2[[#This Row],[HORA ENTREGA]]="DIRECTO","On time", IF(AA3016&lt;&gt;"",IF(Tabla2[[#This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16" s="15" t="str">
        <f>MID(Tabla2[[#This Row],[TIPO]],1,3)</f>
        <v xml:space="preserve">40 </v>
      </c>
      <c r="AF30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IMPORTADORA MIDEA CARRIER CHILE LTDA */ Cont: * NYKU0779477*/ HR Entrega: *10:00* /Dirección: *BOD. MIEA AGURTO - PUERTO MADERO 9710, BOD. E13; PUDAHUEL </v>
      </c>
      <c r="AG3016" s="38" t="str">
        <f>IFERROR(HYPERLINK("https://wa.me/"&amp;Tabla2[[#This Row],[CONTACTO]]&amp;"?text="&amp;Tabla2[[#This Row],[Mensaje]],"Enviar mensaje"),"")</f>
        <v>Enviar mensaje</v>
      </c>
      <c r="AH3016" s="15" t="str">
        <f>CONCATENATE(A3016,F3016)</f>
        <v>3015NYKU0779477</v>
      </c>
      <c r="AI3016" s="15" t="str">
        <f>CONCATENATE("ENT-",A3016)</f>
        <v>ENT-3015</v>
      </c>
      <c r="AJ3016" s="15" t="str">
        <f>IF(Tabla2[[#This Row],[Op]]&lt;&gt;"","ENTREGA","")</f>
        <v>ENTREGA</v>
      </c>
      <c r="AK3016" s="40" t="str">
        <f>(Tabla2[[#This Row],[FECHA ENTREGA]]&amp;Tabla2[[#This Row],[HORA ENTREGA]])</f>
        <v>461470,416666666666667</v>
      </c>
      <c r="AL3016" s="34" t="str">
        <f>IFERROR(HYPERLINK("https://wa.me/"&amp;Tabla2[[#This Row],[CONTACTO]]&amp;"?text="&amp;Tabla2[[#This Row],[Mensaje]]),"")</f>
        <v xml:space="preserve">https://wa.me/56967386018?text=Hola!%0AServicio del día 05-05%0A *Cliente:* IMPORTADORA MIDEA CARRIER CHILE LTDA */ Cont: * NYKU0779477*/ HR Entrega: *10:00* /Dirección: *BOD. MIEA AGURTO - PUERTO MADERO 9710, BOD. E13; PUDAHUEL </v>
      </c>
    </row>
    <row r="3017" spans="1:38" s="15" customFormat="1" ht="16.5" customHeight="1" x14ac:dyDescent="0.2">
      <c r="A3017" s="15">
        <f>ROW(A3016)</f>
        <v>3016</v>
      </c>
      <c r="B3017" s="15">
        <f>IF(J3017=J3016,B3016+1,1)</f>
        <v>21</v>
      </c>
      <c r="C3017" s="15" t="s">
        <v>149</v>
      </c>
      <c r="D3017" s="25" t="s">
        <v>39</v>
      </c>
      <c r="E3017" s="27">
        <v>2624831</v>
      </c>
      <c r="F3017" s="27" t="s">
        <v>4693</v>
      </c>
      <c r="G3017" s="27" t="s">
        <v>41</v>
      </c>
      <c r="H3017" s="27">
        <v>8400</v>
      </c>
      <c r="I3017" s="27" t="s">
        <v>42</v>
      </c>
      <c r="J3017" s="28">
        <v>46147</v>
      </c>
      <c r="K3017" s="26">
        <v>0.5</v>
      </c>
      <c r="L3017" s="26" t="s">
        <v>4694</v>
      </c>
      <c r="M3017" s="27" t="s">
        <v>151</v>
      </c>
      <c r="N3017" s="25">
        <f>IFERROR(VLOOKUP(M3017,Data!$J$1:$K$58,2,0),"")</f>
        <v>56973887427</v>
      </c>
      <c r="O3017" s="27" t="s">
        <v>152</v>
      </c>
      <c r="P3017" s="27"/>
      <c r="Q3017" s="27" t="s">
        <v>153</v>
      </c>
      <c r="R3017" s="27" t="s">
        <v>280</v>
      </c>
      <c r="S3017" s="27"/>
      <c r="T3017" s="27"/>
      <c r="U3017" s="28"/>
      <c r="X3017" s="27"/>
      <c r="Y3017" s="27"/>
      <c r="Z3017" s="29"/>
      <c r="AA3017" s="29">
        <v>0.61458333333333337</v>
      </c>
      <c r="AB3017" s="29">
        <v>0.74305555555555558</v>
      </c>
      <c r="AC3017" s="30">
        <v>46147</v>
      </c>
      <c r="AD3017" s="15" t="str">
        <f>IF(Tabla2[[#This Row],[HORA ENTREGA]]="DIRECTO","On time", IF(AA3017&lt;&gt;"",IF(Tabla2[[#This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17" s="15" t="str">
        <f>MID(Tabla2[[#This Row],[TIPO]],1,3)</f>
        <v xml:space="preserve">40 </v>
      </c>
      <c r="AF30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05-05%0A *Cliente:* IMPORTADORA MIDEA CARRIER CHILE LTDA */ Cont: * TGBU4263382*/ HR Entrega: *12:00* /Dirección: *BOD. MIEA AGURTO - PUERTO MADERO 9710, BOD. E13; PUDAHUEL </v>
      </c>
      <c r="AG3017" s="38" t="str">
        <f>IFERROR(HYPERLINK("https://wa.me/"&amp;Tabla2[[#This Row],[CONTACTO]]&amp;"?text="&amp;Tabla2[[#This Row],[Mensaje]],"Enviar mensaje"),"")</f>
        <v>Enviar mensaje</v>
      </c>
      <c r="AH3017" s="15" t="str">
        <f>CONCATENATE(A3017,F3017)</f>
        <v>3016TGBU4263382</v>
      </c>
      <c r="AI3017" s="15" t="str">
        <f>CONCATENATE("ENT-",A3017)</f>
        <v>ENT-3016</v>
      </c>
      <c r="AJ3017" s="15" t="str">
        <f>IF(Tabla2[[#This Row],[Op]]&lt;&gt;"","ENTREGA","")</f>
        <v>ENTREGA</v>
      </c>
      <c r="AK3017" s="40" t="str">
        <f>(Tabla2[[#This Row],[FECHA ENTREGA]]&amp;Tabla2[[#This Row],[HORA ENTREGA]])</f>
        <v>461470,5</v>
      </c>
      <c r="AL3017" s="34" t="str">
        <f>IFERROR(HYPERLINK("https://wa.me/"&amp;Tabla2[[#This Row],[CONTACTO]]&amp;"?text="&amp;Tabla2[[#This Row],[Mensaje]]),"")</f>
        <v xml:space="preserve">https://wa.me/56973887427?text=Hola!%0AServicio del día 05-05%0A *Cliente:* IMPORTADORA MIDEA CARRIER CHILE LTDA */ Cont: * TGBU4263382*/ HR Entrega: *12:00* /Dirección: *BOD. MIEA AGURTO - PUERTO MADERO 9710, BOD. E13; PUDAHUEL </v>
      </c>
    </row>
    <row r="3018" spans="1:38" s="15" customFormat="1" ht="16.5" customHeight="1" x14ac:dyDescent="0.2">
      <c r="A3018" s="15">
        <f>ROW(A3017)</f>
        <v>3017</v>
      </c>
      <c r="B3018" s="15">
        <f>IF(J3018=J3017,B3017+1,1)</f>
        <v>22</v>
      </c>
      <c r="C3018" s="15" t="s">
        <v>178</v>
      </c>
      <c r="D3018" s="25" t="s">
        <v>39</v>
      </c>
      <c r="E3018" s="27">
        <v>885430</v>
      </c>
      <c r="F3018" s="27" t="s">
        <v>4695</v>
      </c>
      <c r="G3018" s="27" t="s">
        <v>64</v>
      </c>
      <c r="H3018" s="27">
        <v>12200</v>
      </c>
      <c r="I3018" s="27" t="s">
        <v>42</v>
      </c>
      <c r="J3018" s="28">
        <v>46147</v>
      </c>
      <c r="K3018" s="26">
        <v>0.33333333333333331</v>
      </c>
      <c r="L3018" s="26" t="s">
        <v>3311</v>
      </c>
      <c r="M3018" s="27" t="s">
        <v>3198</v>
      </c>
      <c r="N3018" s="25" t="str">
        <f>IFERROR(VLOOKUP(M3018,Data!$J$1:$K$58,2,0),"")</f>
        <v/>
      </c>
      <c r="O3018" s="27" t="s">
        <v>181</v>
      </c>
      <c r="P3018" s="27" t="s">
        <v>4635</v>
      </c>
      <c r="Q3018" s="27" t="s">
        <v>1003</v>
      </c>
      <c r="R3018" s="27" t="s">
        <v>1777</v>
      </c>
      <c r="S3018" s="27"/>
      <c r="T3018" s="27"/>
      <c r="U3018" s="28"/>
      <c r="X3018" s="27"/>
      <c r="Y3018" s="27"/>
      <c r="Z3018" s="29"/>
      <c r="AA3018" s="29">
        <v>0.4375</v>
      </c>
      <c r="AB3018" s="29">
        <v>0.59375</v>
      </c>
      <c r="AC3018" s="30">
        <v>46147</v>
      </c>
      <c r="AD3018" s="15" t="str">
        <f>IF(Tabla2[[#This Row],[HORA ENTREGA]]="DIRECTO","On time", IF(AA3018&lt;&gt;"",IF(Tabla2[[#This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18" s="15" t="str">
        <f>MID(Tabla2[[#This Row],[TIPO]],1,3)</f>
        <v xml:space="preserve">20 </v>
      </c>
      <c r="AF30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INVERSIERRA S A */ Cont: * HASU1013842*/ HR Entrega: *08:00* /Dirección: *AVENIDA PEDRO FONTOBA 6350, HUECHURABA</v>
      </c>
      <c r="AG3018" s="38" t="str">
        <f>IFERROR(HYPERLINK("https://wa.me/"&amp;Tabla2[[#This Row],[CONTACTO]]&amp;"?text="&amp;Tabla2[[#This Row],[Mensaje]],"Enviar mensaje"),"")</f>
        <v>Enviar mensaje</v>
      </c>
      <c r="AH3018" s="15" t="str">
        <f>CONCATENATE(A3018,F3018)</f>
        <v>3017HASU1013842</v>
      </c>
      <c r="AI3018" s="15" t="str">
        <f>CONCATENATE("ENT-",A3018)</f>
        <v>ENT-3017</v>
      </c>
      <c r="AJ3018" s="15" t="str">
        <f>IF(Tabla2[[#This Row],[Op]]&lt;&gt;"","ENTREGA","")</f>
        <v>ENTREGA</v>
      </c>
      <c r="AK3018" s="40" t="str">
        <f>(Tabla2[[#This Row],[FECHA ENTREGA]]&amp;Tabla2[[#This Row],[HORA ENTREGA]])</f>
        <v>461470,333333333333333</v>
      </c>
      <c r="AL3018" s="34" t="str">
        <f>IFERROR(HYPERLINK("https://wa.me/"&amp;Tabla2[[#This Row],[CONTACTO]]&amp;"?text="&amp;Tabla2[[#This Row],[Mensaje]]),"")</f>
        <v>https://wa.me/?text=Hola!%0AServicio del día 05-05%0A *Cliente:* INVERSIERRA S A */ Cont: * HASU1013842*/ HR Entrega: *08:00* /Dirección: *AVENIDA PEDRO FONTOBA 6350, HUECHURABA</v>
      </c>
    </row>
    <row r="3019" spans="1:38" s="15" customFormat="1" ht="16.5" customHeight="1" x14ac:dyDescent="0.2">
      <c r="A3019" s="15">
        <f>ROW(A3018)</f>
        <v>3018</v>
      </c>
      <c r="B3019" s="15">
        <f>IF(J3019=J3018,B3018+1,1)</f>
        <v>23</v>
      </c>
      <c r="C3019" s="15" t="s">
        <v>178</v>
      </c>
      <c r="D3019" s="25" t="s">
        <v>39</v>
      </c>
      <c r="E3019" s="27">
        <v>885617</v>
      </c>
      <c r="F3019" s="27" t="s">
        <v>4696</v>
      </c>
      <c r="G3019" s="27" t="s">
        <v>41</v>
      </c>
      <c r="H3019" s="27">
        <v>23200</v>
      </c>
      <c r="I3019" s="27" t="s">
        <v>42</v>
      </c>
      <c r="J3019" s="28">
        <v>46147</v>
      </c>
      <c r="K3019" s="26">
        <v>0.5</v>
      </c>
      <c r="L3019" s="26"/>
      <c r="M3019" s="27" t="s">
        <v>308</v>
      </c>
      <c r="N3019" s="25">
        <f>IFERROR(VLOOKUP(M3019,Data!$J$1:$K$58,2,0),"")</f>
        <v>56966631737</v>
      </c>
      <c r="O3019" s="27" t="s">
        <v>309</v>
      </c>
      <c r="P3019" s="27"/>
      <c r="Q3019" s="27" t="s">
        <v>1005</v>
      </c>
      <c r="R3019" s="27" t="s">
        <v>3205</v>
      </c>
      <c r="S3019" s="27"/>
      <c r="T3019" s="27"/>
      <c r="U3019" s="28"/>
      <c r="X3019" s="27"/>
      <c r="Y3019" s="27"/>
      <c r="Z3019" s="29"/>
      <c r="AA3019" s="29">
        <v>0.53888888888888886</v>
      </c>
      <c r="AB3019" s="29">
        <v>0.66319444444444442</v>
      </c>
      <c r="AC3019" s="30">
        <v>46147</v>
      </c>
      <c r="AD3019" s="15" t="str">
        <f>IF(Tabla2[[#This Row],[HORA ENTREGA]]="DIRECTO","On time", IF(AA3019&lt;&gt;"",IF(Tabla2[[#This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19" s="15" t="str">
        <f>MID(Tabla2[[#This Row],[TIPO]],1,3)</f>
        <v xml:space="preserve">40 </v>
      </c>
      <c r="AF30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INVERSIERRA S A */ Cont: * SEGU4168558*/ HR Entrega: *12:00* /Dirección: *ALCALDE GUZMAN 0121, G32; QUILICURA</v>
      </c>
      <c r="AG3019" s="38" t="str">
        <f>IFERROR(HYPERLINK("https://wa.me/"&amp;Tabla2[[#This Row],[CONTACTO]]&amp;"?text="&amp;Tabla2[[#This Row],[Mensaje]],"Enviar mensaje"),"")</f>
        <v>Enviar mensaje</v>
      </c>
      <c r="AH3019" s="15" t="str">
        <f>CONCATENATE(A3019,F3019)</f>
        <v>3018SEGU4168558</v>
      </c>
      <c r="AI3019" s="15" t="str">
        <f>CONCATENATE("ENT-",A3019)</f>
        <v>ENT-3018</v>
      </c>
      <c r="AJ3019" s="15" t="str">
        <f>IF(Tabla2[[#This Row],[Op]]&lt;&gt;"","ENTREGA","")</f>
        <v>ENTREGA</v>
      </c>
      <c r="AK3019" s="40" t="str">
        <f>(Tabla2[[#This Row],[FECHA ENTREGA]]&amp;Tabla2[[#This Row],[HORA ENTREGA]])</f>
        <v>461470,5</v>
      </c>
      <c r="AL3019" s="34" t="str">
        <f>IFERROR(HYPERLINK("https://wa.me/"&amp;Tabla2[[#This Row],[CONTACTO]]&amp;"?text="&amp;Tabla2[[#This Row],[Mensaje]]),"")</f>
        <v>https://wa.me/56966631737?text=Hola!%0AServicio del día 05-05%0A *Cliente:* INVERSIERRA S A */ Cont: * SEGU4168558*/ HR Entrega: *12:00* /Dirección: *ALCALDE GUZMAN 0121, G32; QUILICURA</v>
      </c>
    </row>
    <row r="3020" spans="1:38" s="15" customFormat="1" ht="16.5" customHeight="1" x14ac:dyDescent="0.2">
      <c r="A3020" s="15">
        <f>ROW(A3019)</f>
        <v>3019</v>
      </c>
      <c r="B3020" s="15">
        <f>IF(J3020=J3019,B3019+1,1)</f>
        <v>24</v>
      </c>
      <c r="C3020" s="15" t="s">
        <v>1246</v>
      </c>
      <c r="D3020" s="25" t="s">
        <v>39</v>
      </c>
      <c r="E3020" s="27">
        <v>2641784</v>
      </c>
      <c r="F3020" s="27" t="s">
        <v>4697</v>
      </c>
      <c r="G3020" s="27" t="s">
        <v>41</v>
      </c>
      <c r="H3020" s="27">
        <v>15000</v>
      </c>
      <c r="I3020" s="27" t="s">
        <v>42</v>
      </c>
      <c r="J3020" s="28">
        <v>46147</v>
      </c>
      <c r="K3020" s="26">
        <v>0.375</v>
      </c>
      <c r="L3020" s="26" t="s">
        <v>3731</v>
      </c>
      <c r="M3020" s="27" t="s">
        <v>72</v>
      </c>
      <c r="N3020" s="25">
        <f>IFERROR(VLOOKUP(M3020,Data!$J$1:$K$58,2,0),"")</f>
        <v>56978089148</v>
      </c>
      <c r="O3020" s="27" t="s">
        <v>73</v>
      </c>
      <c r="P3020" s="27" t="s">
        <v>4635</v>
      </c>
      <c r="Q3020" s="27" t="s">
        <v>1248</v>
      </c>
      <c r="R3020" s="27" t="s">
        <v>48</v>
      </c>
      <c r="S3020" s="27"/>
      <c r="T3020" s="27"/>
      <c r="U3020" s="28"/>
      <c r="X3020" s="27"/>
      <c r="Y3020" s="27"/>
      <c r="Z3020" s="29"/>
      <c r="AA3020" s="29">
        <v>0.34444444444444444</v>
      </c>
      <c r="AB3020" s="29">
        <v>0.52083333333333337</v>
      </c>
      <c r="AC3020" s="30">
        <v>46147</v>
      </c>
      <c r="AD3020" s="15" t="str">
        <f>IF(Tabla2[[#This Row],[HORA ENTREGA]]="DIRECTO","On time", IF(AA3020&lt;&gt;"",IF(Tabla2[[#This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20" s="15" t="str">
        <f>MID(Tabla2[[#This Row],[TIPO]],1,3)</f>
        <v xml:space="preserve">40 </v>
      </c>
      <c r="AF30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JEANSBLUE SPA */ Cont: * ECMU7525127*/ HR Entrega: *09:00* /Dirección: *LAGUNA SUR 9600 BOD.SAN FRANCISCO BOD.A15, PUDAHUEL</v>
      </c>
      <c r="AG3020" s="38" t="str">
        <f>IFERROR(HYPERLINK("https://wa.me/"&amp;Tabla2[[#This Row],[CONTACTO]]&amp;"?text="&amp;Tabla2[[#This Row],[Mensaje]],"Enviar mensaje"),"")</f>
        <v>Enviar mensaje</v>
      </c>
      <c r="AH3020" s="15" t="str">
        <f>CONCATENATE(A3020,F3020)</f>
        <v>3019ECMU7525127</v>
      </c>
      <c r="AI3020" s="15" t="str">
        <f>CONCATENATE("ENT-",A3020)</f>
        <v>ENT-3019</v>
      </c>
      <c r="AJ3020" s="15" t="str">
        <f>IF(Tabla2[[#This Row],[Op]]&lt;&gt;"","ENTREGA","")</f>
        <v>ENTREGA</v>
      </c>
      <c r="AK3020" s="40" t="str">
        <f>(Tabla2[[#This Row],[FECHA ENTREGA]]&amp;Tabla2[[#This Row],[HORA ENTREGA]])</f>
        <v>461470,375</v>
      </c>
      <c r="AL3020" s="34" t="str">
        <f>IFERROR(HYPERLINK("https://wa.me/"&amp;Tabla2[[#This Row],[CONTACTO]]&amp;"?text="&amp;Tabla2[[#This Row],[Mensaje]]),"")</f>
        <v>https://wa.me/56978089148?text=Hola!%0AServicio del día 05-05%0A *Cliente:* JEANSBLUE SPA */ Cont: * ECMU7525127*/ HR Entrega: *09:00* /Dirección: *LAGUNA SUR 9600 BOD.SAN FRANCISCO BOD.A15, PUDAHUEL</v>
      </c>
    </row>
    <row r="3021" spans="1:38" s="15" customFormat="1" ht="16.5" customHeight="1" x14ac:dyDescent="0.2">
      <c r="A3021" s="15">
        <f>ROW(A3020)</f>
        <v>3020</v>
      </c>
      <c r="B3021" s="15">
        <f>IF(J3021=J3020,B3020+1,1)</f>
        <v>25</v>
      </c>
      <c r="C3021" s="15" t="s">
        <v>1246</v>
      </c>
      <c r="D3021" s="25" t="s">
        <v>39</v>
      </c>
      <c r="E3021" s="27">
        <v>2641784</v>
      </c>
      <c r="F3021" s="27" t="s">
        <v>4698</v>
      </c>
      <c r="G3021" s="27" t="s">
        <v>41</v>
      </c>
      <c r="H3021" s="27">
        <v>15000</v>
      </c>
      <c r="I3021" s="27" t="s">
        <v>42</v>
      </c>
      <c r="J3021" s="28">
        <v>46147</v>
      </c>
      <c r="K3021" s="26">
        <v>0.45833333333333331</v>
      </c>
      <c r="L3021" s="26" t="s">
        <v>3731</v>
      </c>
      <c r="M3021" s="27" t="s">
        <v>325</v>
      </c>
      <c r="N3021" s="25">
        <f>IFERROR(VLOOKUP(M3021,Data!$J$1:$K$58,2,0),"")</f>
        <v>56964850744</v>
      </c>
      <c r="O3021" s="27" t="s">
        <v>326</v>
      </c>
      <c r="P3021" s="27"/>
      <c r="Q3021" s="27" t="s">
        <v>1248</v>
      </c>
      <c r="R3021" s="27" t="s">
        <v>48</v>
      </c>
      <c r="S3021" s="27"/>
      <c r="T3021" s="27"/>
      <c r="U3021" s="28"/>
      <c r="X3021" s="27"/>
      <c r="Y3021" s="27"/>
      <c r="Z3021" s="29"/>
      <c r="AA3021" s="29">
        <v>0.57291666666666663</v>
      </c>
      <c r="AB3021" s="29">
        <v>0.6875</v>
      </c>
      <c r="AC3021" s="30">
        <v>46147</v>
      </c>
      <c r="AD3021" s="15" t="str">
        <f>IF(Tabla2[[#This Row],[HORA ENTREGA]]="DIRECTO","On time", IF(AA3021&lt;&gt;"",IF(Tabla2[[#This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21" s="15" t="str">
        <f>MID(Tabla2[[#This Row],[TIPO]],1,3)</f>
        <v xml:space="preserve">40 </v>
      </c>
      <c r="AF30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JEANSBLUE SPA */ Cont: * TCKU6389987*/ HR Entrega: *11:00* /Dirección: *LAGUNA SUR 9600 BOD.SAN FRANCISCO BOD.A15, PUDAHUEL</v>
      </c>
      <c r="AG3021" s="38" t="str">
        <f>IFERROR(HYPERLINK("https://wa.me/"&amp;Tabla2[[#This Row],[CONTACTO]]&amp;"?text="&amp;Tabla2[[#This Row],[Mensaje]],"Enviar mensaje"),"")</f>
        <v>Enviar mensaje</v>
      </c>
      <c r="AH3021" s="15" t="str">
        <f>CONCATENATE(A3021,F3021)</f>
        <v>3020TCKU6389987</v>
      </c>
      <c r="AI3021" s="15" t="str">
        <f>CONCATENATE("ENT-",A3021)</f>
        <v>ENT-3020</v>
      </c>
      <c r="AJ3021" s="15" t="str">
        <f>IF(Tabla2[[#This Row],[Op]]&lt;&gt;"","ENTREGA","")</f>
        <v>ENTREGA</v>
      </c>
      <c r="AK3021" s="40" t="str">
        <f>(Tabla2[[#This Row],[FECHA ENTREGA]]&amp;Tabla2[[#This Row],[HORA ENTREGA]])</f>
        <v>461470,458333333333333</v>
      </c>
      <c r="AL3021" s="34" t="str">
        <f>IFERROR(HYPERLINK("https://wa.me/"&amp;Tabla2[[#This Row],[CONTACTO]]&amp;"?text="&amp;Tabla2[[#This Row],[Mensaje]]),"")</f>
        <v>https://wa.me/56964850744?text=Hola!%0AServicio del día 05-05%0A *Cliente:* JEANSBLUE SPA */ Cont: * TCKU6389987*/ HR Entrega: *11:00* /Dirección: *LAGUNA SUR 9600 BOD.SAN FRANCISCO BOD.A15, PUDAHUEL</v>
      </c>
    </row>
    <row r="3022" spans="1:38" s="15" customFormat="1" ht="16.5" customHeight="1" x14ac:dyDescent="0.2">
      <c r="A3022" s="15">
        <f>ROW(A3021)</f>
        <v>3021</v>
      </c>
      <c r="B3022" s="15">
        <f>IF(J3022=J3021,B3021+1,1)</f>
        <v>26</v>
      </c>
      <c r="C3022" s="15" t="s">
        <v>196</v>
      </c>
      <c r="D3022" s="25" t="s">
        <v>39</v>
      </c>
      <c r="E3022" s="27">
        <v>303792</v>
      </c>
      <c r="F3022" s="27" t="s">
        <v>4699</v>
      </c>
      <c r="G3022" s="27" t="s">
        <v>64</v>
      </c>
      <c r="H3022" s="27">
        <v>303792</v>
      </c>
      <c r="I3022" s="27" t="s">
        <v>4700</v>
      </c>
      <c r="J3022" s="28">
        <v>46147</v>
      </c>
      <c r="K3022" s="26">
        <v>0.33333333333333331</v>
      </c>
      <c r="L3022" s="26" t="s">
        <v>3311</v>
      </c>
      <c r="M3022" s="27" t="s">
        <v>347</v>
      </c>
      <c r="N3022" s="25">
        <f>IFERROR(VLOOKUP(M3022,Data!$J$1:$K$58,2,0),"")</f>
        <v>56976511010</v>
      </c>
      <c r="O3022" s="27" t="s">
        <v>159</v>
      </c>
      <c r="P3022" s="27"/>
      <c r="Q3022" s="27" t="s">
        <v>201</v>
      </c>
      <c r="R3022" s="27" t="s">
        <v>218</v>
      </c>
      <c r="S3022" s="27"/>
      <c r="T3022" s="27"/>
      <c r="U3022" s="28"/>
      <c r="X3022" s="27"/>
      <c r="Y3022" s="27"/>
      <c r="Z3022" s="29"/>
      <c r="AA3022" s="29">
        <v>0.61944444444444446</v>
      </c>
      <c r="AB3022" s="29">
        <v>0.65277777777777779</v>
      </c>
      <c r="AC3022" s="30">
        <v>46147</v>
      </c>
      <c r="AD3022" s="15" t="str">
        <f>IF(Tabla2[[#This Row],[HORA ENTREGA]]="DIRECTO","On time", IF(AA3022&lt;&gt;"",IF(Tabla2[[#This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22" s="15" t="str">
        <f>MID(Tabla2[[#This Row],[TIPO]],1,3)</f>
        <v xml:space="preserve">20 </v>
      </c>
      <c r="AF30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LANCO &amp; HARRIS SURAMERICA SPA */ Cont: * TEMU0476498*/ HR Entrega: *08:00* /Dirección: *CALLE CHORRILLOS 1 PARC.19B, LAMPA</v>
      </c>
      <c r="AG3022" s="38" t="str">
        <f>IFERROR(HYPERLINK("https://wa.me/"&amp;Tabla2[[#This Row],[CONTACTO]]&amp;"?text="&amp;Tabla2[[#This Row],[Mensaje]],"Enviar mensaje"),"")</f>
        <v>Enviar mensaje</v>
      </c>
      <c r="AH3022" s="15" t="str">
        <f>CONCATENATE(A3022,F3022)</f>
        <v>3021TEMU0476498</v>
      </c>
      <c r="AI3022" s="15" t="str">
        <f>CONCATENATE("ENT-",A3022)</f>
        <v>ENT-3021</v>
      </c>
      <c r="AJ3022" s="15" t="str">
        <f>IF(Tabla2[[#This Row],[Op]]&lt;&gt;"","ENTREGA","")</f>
        <v>ENTREGA</v>
      </c>
      <c r="AK3022" s="40" t="str">
        <f>(Tabla2[[#This Row],[FECHA ENTREGA]]&amp;Tabla2[[#This Row],[HORA ENTREGA]])</f>
        <v>461470,333333333333333</v>
      </c>
      <c r="AL3022" s="34" t="str">
        <f>IFERROR(HYPERLINK("https://wa.me/"&amp;Tabla2[[#This Row],[CONTACTO]]&amp;"?text="&amp;Tabla2[[#This Row],[Mensaje]]),"")</f>
        <v>https://wa.me/56976511010?text=Hola!%0AServicio del día 05-05%0A *Cliente:* LANCO &amp; HARRIS SURAMERICA SPA */ Cont: * TEMU0476498*/ HR Entrega: *08:00* /Dirección: *CALLE CHORRILLOS 1 PARC.19B, LAMPA</v>
      </c>
    </row>
    <row r="3023" spans="1:38" s="15" customFormat="1" ht="16.5" customHeight="1" x14ac:dyDescent="0.2">
      <c r="A3023" s="15">
        <f>ROW(A3022)</f>
        <v>3022</v>
      </c>
      <c r="B3023" s="15">
        <f>IF(J3023=J3022,B3022+1,1)</f>
        <v>27</v>
      </c>
      <c r="C3023" s="15" t="s">
        <v>879</v>
      </c>
      <c r="D3023" s="25" t="s">
        <v>39</v>
      </c>
      <c r="E3023" s="27">
        <v>304426</v>
      </c>
      <c r="F3023" s="27" t="s">
        <v>4701</v>
      </c>
      <c r="G3023" s="27" t="s">
        <v>41</v>
      </c>
      <c r="H3023" s="27">
        <v>10504</v>
      </c>
      <c r="I3023" s="27" t="s">
        <v>42</v>
      </c>
      <c r="J3023" s="28">
        <v>46147</v>
      </c>
      <c r="K3023" s="26">
        <v>0.33333333333333331</v>
      </c>
      <c r="L3023" s="26"/>
      <c r="M3023" s="27" t="s">
        <v>3177</v>
      </c>
      <c r="N3023" s="25" t="str">
        <f>IFERROR(VLOOKUP(M3023,Data!$J$1:$K$58,2,0),"")</f>
        <v/>
      </c>
      <c r="O3023" s="27" t="s">
        <v>222</v>
      </c>
      <c r="P3023" s="27" t="s">
        <v>4635</v>
      </c>
      <c r="Q3023" s="27" t="s">
        <v>4702</v>
      </c>
      <c r="R3023" s="27" t="s">
        <v>48</v>
      </c>
      <c r="S3023" s="27"/>
      <c r="T3023" s="27"/>
      <c r="U3023" s="28"/>
      <c r="X3023" s="27"/>
      <c r="Y3023" s="27"/>
      <c r="Z3023" s="29"/>
      <c r="AA3023" s="29">
        <v>0.31944444444444442</v>
      </c>
      <c r="AB3023" s="29">
        <v>0.53819444444444442</v>
      </c>
      <c r="AC3023" s="30">
        <v>46147</v>
      </c>
      <c r="AD3023" s="15" t="str">
        <f>IF(Tabla2[[#This Row],[HORA ENTREGA]]="DIRECTO","On time", IF(AA3023&lt;&gt;"",IF(Tabla2[[#This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23" s="15" t="str">
        <f>MID(Tabla2[[#This Row],[TIPO]],1,3)</f>
        <v xml:space="preserve">40 </v>
      </c>
      <c r="AF30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MC GARCIA */ Cont: * TCLU4298397*/ HR Entrega: *08:00* /Dirección: *Dr Amador Neghme 3639, La Pintana Bodega 41</v>
      </c>
      <c r="AG3023" s="38" t="str">
        <f>IFERROR(HYPERLINK("https://wa.me/"&amp;Tabla2[[#This Row],[CONTACTO]]&amp;"?text="&amp;Tabla2[[#This Row],[Mensaje]],"Enviar mensaje"),"")</f>
        <v>Enviar mensaje</v>
      </c>
      <c r="AH3023" s="15" t="str">
        <f>CONCATENATE(A3023,F3023)</f>
        <v>3022TCLU4298397</v>
      </c>
      <c r="AI3023" s="15" t="str">
        <f>CONCATENATE("ENT-",A3023)</f>
        <v>ENT-3022</v>
      </c>
      <c r="AJ3023" s="15" t="str">
        <f>IF(Tabla2[[#This Row],[Op]]&lt;&gt;"","ENTREGA","")</f>
        <v>ENTREGA</v>
      </c>
      <c r="AK3023" s="40" t="str">
        <f>(Tabla2[[#This Row],[FECHA ENTREGA]]&amp;Tabla2[[#This Row],[HORA ENTREGA]])</f>
        <v>461470,333333333333333</v>
      </c>
      <c r="AL3023" s="34" t="str">
        <f>IFERROR(HYPERLINK("https://wa.me/"&amp;Tabla2[[#This Row],[CONTACTO]]&amp;"?text="&amp;Tabla2[[#This Row],[Mensaje]]),"")</f>
        <v>https://wa.me/?text=Hola!%0AServicio del día 05-05%0A *Cliente:* MC GARCIA */ Cont: * TCLU4298397*/ HR Entrega: *08:00* /Dirección: *Dr Amador Neghme 3639, La Pintana Bodega 41</v>
      </c>
    </row>
    <row r="3024" spans="1:38" s="15" customFormat="1" ht="16.5" customHeight="1" x14ac:dyDescent="0.2">
      <c r="A3024" s="15">
        <f>ROW(A3023)</f>
        <v>3023</v>
      </c>
      <c r="B3024" s="15">
        <f>IF(J3024=J3023,B3023+1,1)</f>
        <v>28</v>
      </c>
      <c r="C3024" s="15" t="s">
        <v>204</v>
      </c>
      <c r="D3024" s="25" t="s">
        <v>39</v>
      </c>
      <c r="E3024" s="27">
        <v>1185932</v>
      </c>
      <c r="F3024" s="27" t="s">
        <v>4703</v>
      </c>
      <c r="G3024" s="27" t="s">
        <v>64</v>
      </c>
      <c r="H3024" s="27">
        <v>22000</v>
      </c>
      <c r="I3024" s="27" t="s">
        <v>42</v>
      </c>
      <c r="J3024" s="28">
        <v>46147</v>
      </c>
      <c r="K3024" s="26">
        <v>0.35416666666666669</v>
      </c>
      <c r="L3024" s="26"/>
      <c r="M3024" s="27" t="s">
        <v>296</v>
      </c>
      <c r="N3024" s="25">
        <f>IFERROR(VLOOKUP(M3024,Data!$J$1:$K$58,2,0),"")</f>
        <v>56984994337</v>
      </c>
      <c r="O3024" s="27" t="s">
        <v>297</v>
      </c>
      <c r="P3024" s="27" t="s">
        <v>4635</v>
      </c>
      <c r="Q3024" s="27" t="s">
        <v>1628</v>
      </c>
      <c r="R3024" s="27" t="s">
        <v>48</v>
      </c>
      <c r="S3024" s="27"/>
      <c r="T3024" s="27"/>
      <c r="U3024" s="28"/>
      <c r="X3024" s="27"/>
      <c r="Y3024" s="27"/>
      <c r="Z3024" s="29"/>
      <c r="AA3024" s="29">
        <v>0.56111111111111112</v>
      </c>
      <c r="AB3024" s="29">
        <v>0.61111111111111116</v>
      </c>
      <c r="AC3024" s="30">
        <v>46147</v>
      </c>
      <c r="AD3024" s="15" t="str">
        <f>IF(Tabla2[[#This Row],[HORA ENTREGA]]="DIRECTO","On time", IF(AA3024&lt;&gt;"",IF(Tabla2[[#This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24" s="15" t="str">
        <f>MID(Tabla2[[#This Row],[TIPO]],1,3)</f>
        <v xml:space="preserve">20 </v>
      </c>
      <c r="AF30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OXIQUIM S A */ Cont: * TGHU1551812*/ HR Entrega: *08:30* /Dirección: *CAÑAVERAL 901,QUILICURA</v>
      </c>
      <c r="AG3024" s="38" t="str">
        <f>IFERROR(HYPERLINK("https://wa.me/"&amp;Tabla2[[#This Row],[CONTACTO]]&amp;"?text="&amp;Tabla2[[#This Row],[Mensaje]],"Enviar mensaje"),"")</f>
        <v>Enviar mensaje</v>
      </c>
      <c r="AH3024" s="15" t="str">
        <f>CONCATENATE(A3024,F3024)</f>
        <v>3023TGHU1551812</v>
      </c>
      <c r="AI3024" s="15" t="str">
        <f>CONCATENATE("ENT-",A3024)</f>
        <v>ENT-3023</v>
      </c>
      <c r="AJ3024" s="15" t="str">
        <f>IF(Tabla2[[#This Row],[Op]]&lt;&gt;"","ENTREGA","")</f>
        <v>ENTREGA</v>
      </c>
      <c r="AK3024" s="40" t="str">
        <f>(Tabla2[[#This Row],[FECHA ENTREGA]]&amp;Tabla2[[#This Row],[HORA ENTREGA]])</f>
        <v>461470,354166666666667</v>
      </c>
      <c r="AL3024" s="34" t="str">
        <f>IFERROR(HYPERLINK("https://wa.me/"&amp;Tabla2[[#This Row],[CONTACTO]]&amp;"?text="&amp;Tabla2[[#This Row],[Mensaje]]),"")</f>
        <v>https://wa.me/56984994337?text=Hola!%0AServicio del día 05-05%0A *Cliente:* OXIQUIM S A */ Cont: * TGHU1551812*/ HR Entrega: *08:30* /Dirección: *CAÑAVERAL 901,QUILICURA</v>
      </c>
    </row>
    <row r="3025" spans="1:38" s="15" customFormat="1" ht="16.5" customHeight="1" x14ac:dyDescent="0.2">
      <c r="A3025" s="15">
        <f>ROW(A3024)</f>
        <v>3024</v>
      </c>
      <c r="B3025" s="15">
        <f>IF(J3025=J3024,B3024+1,1)</f>
        <v>29</v>
      </c>
      <c r="C3025" s="15" t="s">
        <v>204</v>
      </c>
      <c r="D3025" s="25" t="s">
        <v>39</v>
      </c>
      <c r="E3025" s="27">
        <v>1189048</v>
      </c>
      <c r="F3025" s="27" t="s">
        <v>4704</v>
      </c>
      <c r="G3025" s="27" t="s">
        <v>560</v>
      </c>
      <c r="H3025" s="27">
        <v>20000</v>
      </c>
      <c r="I3025" s="27" t="s">
        <v>42</v>
      </c>
      <c r="J3025" s="28">
        <v>46147</v>
      </c>
      <c r="K3025" s="26">
        <v>0.35416666666666669</v>
      </c>
      <c r="L3025" s="26"/>
      <c r="M3025" s="27" t="s">
        <v>126</v>
      </c>
      <c r="N3025" s="25">
        <f>IFERROR(VLOOKUP(M3025,Data!$J$1:$K$58,2,0),"")</f>
        <v>56999270871</v>
      </c>
      <c r="O3025" s="27" t="s">
        <v>127</v>
      </c>
      <c r="P3025" s="27"/>
      <c r="Q3025" s="27" t="s">
        <v>1628</v>
      </c>
      <c r="R3025" s="27" t="s">
        <v>1384</v>
      </c>
      <c r="S3025" s="27"/>
      <c r="T3025" s="27"/>
      <c r="U3025" s="28"/>
      <c r="X3025" s="27"/>
      <c r="Y3025" s="27"/>
      <c r="Z3025" s="29"/>
      <c r="AA3025" s="29">
        <v>0.62152777777777779</v>
      </c>
      <c r="AB3025" s="29">
        <v>0.7583333333333333</v>
      </c>
      <c r="AC3025" s="30">
        <v>46147</v>
      </c>
      <c r="AD3025" s="15" t="str">
        <f>IF(Tabla2[[#This Row],[HORA ENTREGA]]="DIRECTO","On time", IF(AA3025&lt;&gt;"",IF(Tabla2[[#This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25" s="15" t="str">
        <f>MID(Tabla2[[#This Row],[TIPO]],1,3)</f>
        <v>ISO</v>
      </c>
      <c r="AF30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OXIQUIM S A */ Cont: * RLTU2613638*/ HR Entrega: *08:30* /Dirección: *CAÑAVERAL 901,QUILICURA</v>
      </c>
      <c r="AG3025" s="38" t="str">
        <f>IFERROR(HYPERLINK("https://wa.me/"&amp;Tabla2[[#This Row],[CONTACTO]]&amp;"?text="&amp;Tabla2[[#This Row],[Mensaje]],"Enviar mensaje"),"")</f>
        <v>Enviar mensaje</v>
      </c>
      <c r="AH3025" s="15" t="str">
        <f>CONCATENATE(A3025,F3025)</f>
        <v>3024RLTU2613638</v>
      </c>
      <c r="AI3025" s="15" t="str">
        <f>CONCATENATE("ENT-",A3025)</f>
        <v>ENT-3024</v>
      </c>
      <c r="AJ3025" s="15" t="str">
        <f>IF(Tabla2[[#This Row],[Op]]&lt;&gt;"","ENTREGA","")</f>
        <v>ENTREGA</v>
      </c>
      <c r="AK3025" s="40" t="str">
        <f>(Tabla2[[#This Row],[FECHA ENTREGA]]&amp;Tabla2[[#This Row],[HORA ENTREGA]])</f>
        <v>461470,354166666666667</v>
      </c>
      <c r="AL3025" s="34" t="str">
        <f>IFERROR(HYPERLINK("https://wa.me/"&amp;Tabla2[[#This Row],[CONTACTO]]&amp;"?text="&amp;Tabla2[[#This Row],[Mensaje]]),"")</f>
        <v>https://wa.me/56999270871?text=Hola!%0AServicio del día 05-05%0A *Cliente:* OXIQUIM S A */ Cont: * RLTU2613638*/ HR Entrega: *08:30* /Dirección: *CAÑAVERAL 901,QUILICURA</v>
      </c>
    </row>
    <row r="3026" spans="1:38" s="15" customFormat="1" ht="16.5" customHeight="1" x14ac:dyDescent="0.2">
      <c r="A3026" s="15">
        <f>ROW(A3025)</f>
        <v>3025</v>
      </c>
      <c r="B3026" s="15">
        <f>IF(J3026=J3025,B3025+1,1)</f>
        <v>30</v>
      </c>
      <c r="C3026" s="15" t="s">
        <v>204</v>
      </c>
      <c r="D3026" s="25" t="s">
        <v>39</v>
      </c>
      <c r="E3026" s="27">
        <v>1196144</v>
      </c>
      <c r="F3026" s="27" t="s">
        <v>4705</v>
      </c>
      <c r="G3026" s="27" t="s">
        <v>64</v>
      </c>
      <c r="H3026" s="27">
        <v>5000</v>
      </c>
      <c r="I3026" s="27" t="s">
        <v>4706</v>
      </c>
      <c r="J3026" s="28">
        <v>46147</v>
      </c>
      <c r="K3026" s="26">
        <v>0.35416666666666669</v>
      </c>
      <c r="L3026" s="26"/>
      <c r="M3026" s="27" t="s">
        <v>215</v>
      </c>
      <c r="N3026" s="25">
        <f>IFERROR(VLOOKUP(M3026,Data!$J$1:$K$58,2,0),"")</f>
        <v>56978089957</v>
      </c>
      <c r="O3026" s="27" t="s">
        <v>216</v>
      </c>
      <c r="P3026" s="27"/>
      <c r="Q3026" s="27" t="s">
        <v>1628</v>
      </c>
      <c r="R3026" s="27"/>
      <c r="S3026" s="27"/>
      <c r="T3026" s="27"/>
      <c r="U3026" s="28"/>
      <c r="X3026" s="27"/>
      <c r="Y3026" s="27"/>
      <c r="Z3026" s="29"/>
      <c r="AA3026" s="29">
        <v>0.52777777777777779</v>
      </c>
      <c r="AB3026" s="29">
        <v>0.60763888888888884</v>
      </c>
      <c r="AC3026" s="30">
        <v>46147</v>
      </c>
      <c r="AD3026" s="15" t="str">
        <f>IF(Tabla2[[#This Row],[HORA ENTREGA]]="DIRECTO","On time", IF(AA3026&lt;&gt;"",IF(Tabla2[[#This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26" s="15" t="str">
        <f>MID(Tabla2[[#This Row],[TIPO]],1,3)</f>
        <v xml:space="preserve">20 </v>
      </c>
      <c r="AF30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OXIQUIM S A */ Cont: * ONEU3085667*/ HR Entrega: *08:30* /Dirección: *CAÑAVERAL 901,QUILICURA</v>
      </c>
      <c r="AG3026" s="38" t="str">
        <f>IFERROR(HYPERLINK("https://wa.me/"&amp;Tabla2[[#This Row],[CONTACTO]]&amp;"?text="&amp;Tabla2[[#This Row],[Mensaje]],"Enviar mensaje"),"")</f>
        <v>Enviar mensaje</v>
      </c>
      <c r="AH3026" s="15" t="str">
        <f>CONCATENATE(A3026,F3026)</f>
        <v>3025ONEU3085667</v>
      </c>
      <c r="AI3026" s="15" t="str">
        <f>CONCATENATE("ENT-",A3026)</f>
        <v>ENT-3025</v>
      </c>
      <c r="AJ3026" s="15" t="str">
        <f>IF(Tabla2[[#This Row],[Op]]&lt;&gt;"","ENTREGA","")</f>
        <v>ENTREGA</v>
      </c>
      <c r="AK3026" s="40" t="str">
        <f>(Tabla2[[#This Row],[FECHA ENTREGA]]&amp;Tabla2[[#This Row],[HORA ENTREGA]])</f>
        <v>461470,354166666666667</v>
      </c>
      <c r="AL3026" s="34" t="str">
        <f>IFERROR(HYPERLINK("https://wa.me/"&amp;Tabla2[[#This Row],[CONTACTO]]&amp;"?text="&amp;Tabla2[[#This Row],[Mensaje]]),"")</f>
        <v>https://wa.me/56978089957?text=Hola!%0AServicio del día 05-05%0A *Cliente:* OXIQUIM S A */ Cont: * ONEU3085667*/ HR Entrega: *08:30* /Dirección: *CAÑAVERAL 901,QUILICURA</v>
      </c>
    </row>
    <row r="3027" spans="1:38" s="15" customFormat="1" ht="16.5" customHeight="1" x14ac:dyDescent="0.2">
      <c r="A3027" s="15">
        <f>ROW(A3026)</f>
        <v>3026</v>
      </c>
      <c r="B3027" s="15">
        <f>IF(J3027=J3026,B3026+1,1)</f>
        <v>31</v>
      </c>
      <c r="C3027" s="15" t="s">
        <v>3160</v>
      </c>
      <c r="D3027" s="25" t="s">
        <v>39</v>
      </c>
      <c r="E3027" s="27"/>
      <c r="F3027" s="27" t="s">
        <v>4707</v>
      </c>
      <c r="G3027" s="27" t="s">
        <v>64</v>
      </c>
      <c r="H3027" s="27">
        <v>21347</v>
      </c>
      <c r="I3027" s="27" t="s">
        <v>42</v>
      </c>
      <c r="J3027" s="28">
        <v>46147</v>
      </c>
      <c r="K3027" s="26">
        <v>0.33333333333333331</v>
      </c>
      <c r="L3027" s="26" t="s">
        <v>3311</v>
      </c>
      <c r="M3027" s="27" t="s">
        <v>172</v>
      </c>
      <c r="N3027" s="25">
        <f>IFERROR(VLOOKUP(M3027,Data!$J$1:$K$58,2,0),"")</f>
        <v>56985215946</v>
      </c>
      <c r="O3027" s="27" t="s">
        <v>173</v>
      </c>
      <c r="P3027" s="27"/>
      <c r="Q3027" s="27" t="s">
        <v>3163</v>
      </c>
      <c r="R3027" s="27" t="s">
        <v>218</v>
      </c>
      <c r="S3027" s="27"/>
      <c r="T3027" s="27"/>
      <c r="U3027" s="28"/>
      <c r="X3027" s="27"/>
      <c r="Y3027" s="27"/>
      <c r="Z3027" s="29"/>
      <c r="AA3027" s="29">
        <v>0.64236111111111116</v>
      </c>
      <c r="AB3027" s="29">
        <v>0.72916666666666663</v>
      </c>
      <c r="AC3027" s="30">
        <v>46147</v>
      </c>
      <c r="AD3027" s="15" t="str">
        <f>IF(Tabla2[[#This Row],[HORA ENTREGA]]="DIRECTO","On time", IF(AA3027&lt;&gt;"",IF(Tabla2[[#This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27" s="15" t="str">
        <f>MID(Tabla2[[#This Row],[TIPO]],1,3)</f>
        <v xml:space="preserve">20 </v>
      </c>
      <c r="AF30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PRODALAM S.A. */ Cont: * MSKU5140510*/ HR Entrega: *08:00* /Dirección: *ALBERTO PEPPER 1610, RENCA.</v>
      </c>
      <c r="AG3027" s="38" t="str">
        <f>IFERROR(HYPERLINK("https://wa.me/"&amp;Tabla2[[#This Row],[CONTACTO]]&amp;"?text="&amp;Tabla2[[#This Row],[Mensaje]],"Enviar mensaje"),"")</f>
        <v>Enviar mensaje</v>
      </c>
      <c r="AH3027" s="15" t="str">
        <f>CONCATENATE(A3027,F3027)</f>
        <v>3026MSKU5140510</v>
      </c>
      <c r="AI3027" s="15" t="str">
        <f>CONCATENATE("ENT-",A3027)</f>
        <v>ENT-3026</v>
      </c>
      <c r="AJ3027" s="15" t="str">
        <f>IF(Tabla2[[#This Row],[Op]]&lt;&gt;"","ENTREGA","")</f>
        <v>ENTREGA</v>
      </c>
      <c r="AK3027" s="40" t="str">
        <f>(Tabla2[[#This Row],[FECHA ENTREGA]]&amp;Tabla2[[#This Row],[HORA ENTREGA]])</f>
        <v>461470,333333333333333</v>
      </c>
      <c r="AL3027" s="34" t="str">
        <f>IFERROR(HYPERLINK("https://wa.me/"&amp;Tabla2[[#This Row],[CONTACTO]]&amp;"?text="&amp;Tabla2[[#This Row],[Mensaje]]),"")</f>
        <v>https://wa.me/56985215946?text=Hola!%0AServicio del día 05-05%0A *Cliente:* PRODALAM S.A. */ Cont: * MSKU5140510*/ HR Entrega: *08:00* /Dirección: *ALBERTO PEPPER 1610, RENCA.</v>
      </c>
    </row>
    <row r="3028" spans="1:38" s="15" customFormat="1" ht="16.5" customHeight="1" x14ac:dyDescent="0.2">
      <c r="A3028" s="15">
        <f>ROW(A3027)</f>
        <v>3027</v>
      </c>
      <c r="B3028" s="15">
        <f>IF(J3028=J3027,B3027+1,1)</f>
        <v>32</v>
      </c>
      <c r="C3028" s="15" t="s">
        <v>3160</v>
      </c>
      <c r="D3028" s="25" t="s">
        <v>39</v>
      </c>
      <c r="E3028" s="27"/>
      <c r="F3028" s="27" t="s">
        <v>4708</v>
      </c>
      <c r="G3028" s="27" t="s">
        <v>41</v>
      </c>
      <c r="H3028" s="27">
        <v>27400</v>
      </c>
      <c r="I3028" s="27" t="s">
        <v>42</v>
      </c>
      <c r="J3028" s="28">
        <v>46147</v>
      </c>
      <c r="K3028" s="26">
        <v>0.33333333333333331</v>
      </c>
      <c r="L3028" s="26" t="s">
        <v>4441</v>
      </c>
      <c r="M3028" s="27" t="s">
        <v>86</v>
      </c>
      <c r="N3028" s="25">
        <f>IFERROR(VLOOKUP(M3028,Data!$J$1:$K$58,2,0),"")</f>
        <v>56956654384</v>
      </c>
      <c r="O3028" s="27" t="s">
        <v>87</v>
      </c>
      <c r="P3028" s="27"/>
      <c r="Q3028" s="27" t="s">
        <v>3163</v>
      </c>
      <c r="R3028" s="27" t="s">
        <v>2126</v>
      </c>
      <c r="S3028" s="27"/>
      <c r="T3028" s="27"/>
      <c r="U3028" s="28"/>
      <c r="X3028" s="27"/>
      <c r="Y3028" s="27"/>
      <c r="Z3028" s="29"/>
      <c r="AA3028" s="29">
        <v>0.33333333333333331</v>
      </c>
      <c r="AB3028" s="29">
        <v>0.46875</v>
      </c>
      <c r="AC3028" s="30">
        <v>46147</v>
      </c>
      <c r="AD3028" s="15" t="str">
        <f>IF(Tabla2[[#This Row],[HORA ENTREGA]]="DIRECTO","On time", IF(AA3028&lt;&gt;"",IF(Tabla2[[#This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28" s="15" t="str">
        <f>MID(Tabla2[[#This Row],[TIPO]],1,3)</f>
        <v xml:space="preserve">40 </v>
      </c>
      <c r="AF30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PRODALAM S.A. */ Cont: * HAMU3505541*/ HR Entrega: *08:00* /Dirección: *ALBERTO PEPPER 1610, RENCA.</v>
      </c>
      <c r="AG3028" s="38" t="str">
        <f>IFERROR(HYPERLINK("https://wa.me/"&amp;Tabla2[[#This Row],[CONTACTO]]&amp;"?text="&amp;Tabla2[[#This Row],[Mensaje]],"Enviar mensaje"),"")</f>
        <v>Enviar mensaje</v>
      </c>
      <c r="AH3028" s="15" t="str">
        <f>CONCATENATE(A3028,F3028)</f>
        <v>3027HAMU3505541</v>
      </c>
      <c r="AI3028" s="15" t="str">
        <f>CONCATENATE("ENT-",A3028)</f>
        <v>ENT-3027</v>
      </c>
      <c r="AJ3028" s="15" t="str">
        <f>IF(Tabla2[[#This Row],[Op]]&lt;&gt;"","ENTREGA","")</f>
        <v>ENTREGA</v>
      </c>
      <c r="AK3028" s="40" t="str">
        <f>(Tabla2[[#This Row],[FECHA ENTREGA]]&amp;Tabla2[[#This Row],[HORA ENTREGA]])</f>
        <v>461470,333333333333333</v>
      </c>
      <c r="AL3028" s="34" t="str">
        <f>IFERROR(HYPERLINK("https://wa.me/"&amp;Tabla2[[#This Row],[CONTACTO]]&amp;"?text="&amp;Tabla2[[#This Row],[Mensaje]]),"")</f>
        <v>https://wa.me/56956654384?text=Hola!%0AServicio del día 05-05%0A *Cliente:* PRODALAM S.A. */ Cont: * HAMU3505541*/ HR Entrega: *08:00* /Dirección: *ALBERTO PEPPER 1610, RENCA.</v>
      </c>
    </row>
    <row r="3029" spans="1:38" s="15" customFormat="1" ht="16.5" customHeight="1" x14ac:dyDescent="0.2">
      <c r="A3029" s="15">
        <f>ROW(A3028)</f>
        <v>3028</v>
      </c>
      <c r="B3029" s="15">
        <f>IF(J3029=J3028,B3028+1,1)</f>
        <v>33</v>
      </c>
      <c r="C3029" s="15" t="s">
        <v>219</v>
      </c>
      <c r="D3029" s="25" t="s">
        <v>39</v>
      </c>
      <c r="E3029" s="27">
        <v>102898</v>
      </c>
      <c r="F3029" s="27" t="s">
        <v>4709</v>
      </c>
      <c r="G3029" s="27" t="s">
        <v>41</v>
      </c>
      <c r="H3029" s="27">
        <v>16100</v>
      </c>
      <c r="I3029" s="27" t="s">
        <v>42</v>
      </c>
      <c r="J3029" s="28">
        <v>46147</v>
      </c>
      <c r="K3029" s="26">
        <v>0.375</v>
      </c>
      <c r="L3029" s="26"/>
      <c r="M3029" s="27" t="s">
        <v>60</v>
      </c>
      <c r="N3029" s="25">
        <f>IFERROR(VLOOKUP(M3029,Data!$J$1:$K$58,2,0),"")</f>
        <v>56957438415</v>
      </c>
      <c r="O3029" s="27" t="s">
        <v>181</v>
      </c>
      <c r="P3029" s="27" t="s">
        <v>4635</v>
      </c>
      <c r="Q3029" s="27" t="s">
        <v>229</v>
      </c>
      <c r="R3029" s="27" t="s">
        <v>218</v>
      </c>
      <c r="S3029" s="27"/>
      <c r="T3029" s="27"/>
      <c r="U3029" s="28"/>
      <c r="X3029" s="27"/>
      <c r="Y3029" s="27"/>
      <c r="Z3029" s="29"/>
      <c r="AA3029" s="29">
        <v>0.375</v>
      </c>
      <c r="AB3029" s="29">
        <v>0.52430555555555558</v>
      </c>
      <c r="AC3029" s="30">
        <v>46147</v>
      </c>
      <c r="AD3029" s="15" t="str">
        <f>IF(Tabla2[[#This Row],[HORA ENTREGA]]="DIRECTO","On time", IF(AA3029&lt;&gt;"",IF(Tabla2[[#This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29" s="15" t="str">
        <f>MID(Tabla2[[#This Row],[TIPO]],1,3)</f>
        <v xml:space="preserve">40 </v>
      </c>
      <c r="AF30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RENDIC S.A. */ Cont: * HAMU3798856*/ HR Entrega: *09:00* /Dirección: *Avenida Miraflores 9700-Bodega 4C, PUDAHUEL</v>
      </c>
      <c r="AG3029" s="38" t="str">
        <f>IFERROR(HYPERLINK("https://wa.me/"&amp;Tabla2[[#This Row],[CONTACTO]]&amp;"?text="&amp;Tabla2[[#This Row],[Mensaje]],"Enviar mensaje"),"")</f>
        <v>Enviar mensaje</v>
      </c>
      <c r="AH3029" s="15" t="str">
        <f>CONCATENATE(A3029,F3029)</f>
        <v>3028HAMU3798856</v>
      </c>
      <c r="AI3029" s="15" t="str">
        <f>CONCATENATE("ENT-",A3029)</f>
        <v>ENT-3028</v>
      </c>
      <c r="AJ3029" s="15" t="str">
        <f>IF(Tabla2[[#This Row],[Op]]&lt;&gt;"","ENTREGA","")</f>
        <v>ENTREGA</v>
      </c>
      <c r="AK3029" s="40" t="str">
        <f>(Tabla2[[#This Row],[FECHA ENTREGA]]&amp;Tabla2[[#This Row],[HORA ENTREGA]])</f>
        <v>461470,375</v>
      </c>
      <c r="AL3029" s="34" t="str">
        <f>IFERROR(HYPERLINK("https://wa.me/"&amp;Tabla2[[#This Row],[CONTACTO]]&amp;"?text="&amp;Tabla2[[#This Row],[Mensaje]]),"")</f>
        <v>https://wa.me/56957438415?text=Hola!%0AServicio del día 05-05%0A *Cliente:* RENDIC S.A. */ Cont: * HAMU3798856*/ HR Entrega: *09:00* /Dirección: *Avenida Miraflores 9700-Bodega 4C, PUDAHUEL</v>
      </c>
    </row>
    <row r="3030" spans="1:38" s="15" customFormat="1" ht="16.5" customHeight="1" x14ac:dyDescent="0.2">
      <c r="A3030" s="15">
        <f>ROW(A3029)</f>
        <v>3029</v>
      </c>
      <c r="B3030" s="15">
        <f>IF(J3030=J3029,B3029+1,1)</f>
        <v>34</v>
      </c>
      <c r="C3030" s="15" t="s">
        <v>1157</v>
      </c>
      <c r="D3030" s="25" t="s">
        <v>39</v>
      </c>
      <c r="E3030" s="27">
        <v>304901</v>
      </c>
      <c r="F3030" s="27" t="s">
        <v>4710</v>
      </c>
      <c r="G3030" s="27" t="s">
        <v>41</v>
      </c>
      <c r="H3030" s="27">
        <v>8970</v>
      </c>
      <c r="I3030" s="27" t="s">
        <v>4711</v>
      </c>
      <c r="J3030" s="28">
        <v>46147</v>
      </c>
      <c r="K3030" s="26">
        <v>0.33333333333333331</v>
      </c>
      <c r="L3030" s="26"/>
      <c r="M3030" s="27" t="s">
        <v>90</v>
      </c>
      <c r="N3030" s="25">
        <f>IFERROR(VLOOKUP(M3030,Data!$J$1:$K$58,2,0),"")</f>
        <v>56987557136</v>
      </c>
      <c r="O3030" s="27" t="s">
        <v>91</v>
      </c>
      <c r="P3030" s="27" t="s">
        <v>4635</v>
      </c>
      <c r="Q3030" s="27" t="s">
        <v>4712</v>
      </c>
      <c r="R3030" s="27" t="s">
        <v>218</v>
      </c>
      <c r="S3030" s="27"/>
      <c r="T3030" s="27"/>
      <c r="U3030" s="28"/>
      <c r="X3030" s="27"/>
      <c r="Y3030" s="27"/>
      <c r="Z3030" s="29"/>
      <c r="AA3030" s="29">
        <v>0.62291666666666667</v>
      </c>
      <c r="AB3030" s="29">
        <v>0.65625</v>
      </c>
      <c r="AC3030" s="30">
        <v>46147</v>
      </c>
      <c r="AD3030" s="15" t="str">
        <f>IF(Tabla2[[#This Row],[HORA ENTREGA]]="DIRECTO","On time", IF(AA3030&lt;&gt;"",IF(Tabla2[[#This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30" s="15" t="str">
        <f>MID(Tabla2[[#This Row],[TIPO]],1,3)</f>
        <v xml:space="preserve">40 </v>
      </c>
      <c r="AF30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SEEMANN TRADER Y COMPANIA LTDA */ Cont: * TCLU5566426*/ HR Entrega: *08:00* /Dirección: *LO ERRAZURIZ 926, CERRILLOS.</v>
      </c>
      <c r="AG3030" s="38" t="str">
        <f>IFERROR(HYPERLINK("https://wa.me/"&amp;Tabla2[[#This Row],[CONTACTO]]&amp;"?text="&amp;Tabla2[[#This Row],[Mensaje]],"Enviar mensaje"),"")</f>
        <v>Enviar mensaje</v>
      </c>
      <c r="AH3030" s="15" t="str">
        <f>CONCATENATE(A3030,F3030)</f>
        <v>3029TCLU5566426</v>
      </c>
      <c r="AI3030" s="15" t="str">
        <f>CONCATENATE("ENT-",A3030)</f>
        <v>ENT-3029</v>
      </c>
      <c r="AJ3030" s="15" t="str">
        <f>IF(Tabla2[[#This Row],[Op]]&lt;&gt;"","ENTREGA","")</f>
        <v>ENTREGA</v>
      </c>
      <c r="AK3030" s="40" t="str">
        <f>(Tabla2[[#This Row],[FECHA ENTREGA]]&amp;Tabla2[[#This Row],[HORA ENTREGA]])</f>
        <v>461470,333333333333333</v>
      </c>
      <c r="AL3030" s="34" t="str">
        <f>IFERROR(HYPERLINK("https://wa.me/"&amp;Tabla2[[#This Row],[CONTACTO]]&amp;"?text="&amp;Tabla2[[#This Row],[Mensaje]]),"")</f>
        <v>https://wa.me/56987557136?text=Hola!%0AServicio del día 05-05%0A *Cliente:* SEEMANN TRADER Y COMPANIA LTDA */ Cont: * TCLU5566426*/ HR Entrega: *08:00* /Dirección: *LO ERRAZURIZ 926, CERRILLOS.</v>
      </c>
    </row>
    <row r="3031" spans="1:38" s="15" customFormat="1" ht="16.5" customHeight="1" x14ac:dyDescent="0.2">
      <c r="A3031" s="15">
        <f>ROW(A3030)</f>
        <v>3030</v>
      </c>
      <c r="B3031" s="15">
        <f>IF(J3031=J3030,B3030+1,1)</f>
        <v>35</v>
      </c>
      <c r="C3031" s="15" t="s">
        <v>4640</v>
      </c>
      <c r="D3031" s="25" t="s">
        <v>39</v>
      </c>
      <c r="E3031" s="27">
        <v>304975</v>
      </c>
      <c r="F3031" s="27" t="s">
        <v>4713</v>
      </c>
      <c r="G3031" s="27" t="s">
        <v>64</v>
      </c>
      <c r="H3031" s="27">
        <v>27260</v>
      </c>
      <c r="I3031" s="27"/>
      <c r="J3031" s="28">
        <v>46147</v>
      </c>
      <c r="K3031" s="26">
        <v>0.33333333333333331</v>
      </c>
      <c r="L3031" s="26" t="s">
        <v>3311</v>
      </c>
      <c r="M3031" s="27" t="s">
        <v>688</v>
      </c>
      <c r="N3031" s="25">
        <f>IFERROR(VLOOKUP(M3031,Data!$J$1:$K$58,2,0),"")</f>
        <v>56950104102</v>
      </c>
      <c r="O3031" s="27" t="s">
        <v>552</v>
      </c>
      <c r="P3031" s="27" t="s">
        <v>4635</v>
      </c>
      <c r="Q3031" s="27" t="s">
        <v>4642</v>
      </c>
      <c r="R3031" s="27" t="s">
        <v>1737</v>
      </c>
      <c r="S3031" s="27"/>
      <c r="T3031" s="27"/>
      <c r="U3031" s="28"/>
      <c r="X3031" s="27"/>
      <c r="Y3031" s="27"/>
      <c r="Z3031" s="29"/>
      <c r="AA3031" s="29">
        <v>0.33333333333333331</v>
      </c>
      <c r="AB3031" s="29">
        <v>0.42708333333333331</v>
      </c>
      <c r="AC3031" s="30">
        <v>46147</v>
      </c>
      <c r="AD3031" s="15" t="str">
        <f>IF(Tabla2[[#This Row],[HORA ENTREGA]]="DIRECTO","On time", IF(AA3031&lt;&gt;"",IF(Tabla2[[#This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31" s="15" t="str">
        <f>MID(Tabla2[[#This Row],[TIPO]],1,3)</f>
        <v xml:space="preserve">20 </v>
      </c>
      <c r="AF30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SOC INDUSTRIAL SERVIMETAL S A */ Cont: * MRKU8203501*/ HR Entrega: *08:00* /Dirección: *JANAQUEO 6153; CERRO NAVIA</v>
      </c>
      <c r="AG3031" s="38" t="str">
        <f>IFERROR(HYPERLINK("https://wa.me/"&amp;Tabla2[[#This Row],[CONTACTO]]&amp;"?text="&amp;Tabla2[[#This Row],[Mensaje]],"Enviar mensaje"),"")</f>
        <v>Enviar mensaje</v>
      </c>
      <c r="AH3031" s="15" t="str">
        <f>CONCATENATE(A3031,F3031)</f>
        <v>3030MRKU8203501</v>
      </c>
      <c r="AI3031" s="15" t="str">
        <f>CONCATENATE("ENT-",A3031)</f>
        <v>ENT-3030</v>
      </c>
      <c r="AJ3031" s="15" t="str">
        <f>IF(Tabla2[[#This Row],[Op]]&lt;&gt;"","ENTREGA","")</f>
        <v>ENTREGA</v>
      </c>
      <c r="AK3031" s="40" t="str">
        <f>(Tabla2[[#This Row],[FECHA ENTREGA]]&amp;Tabla2[[#This Row],[HORA ENTREGA]])</f>
        <v>461470,333333333333333</v>
      </c>
      <c r="AL3031" s="34" t="str">
        <f>IFERROR(HYPERLINK("https://wa.me/"&amp;Tabla2[[#This Row],[CONTACTO]]&amp;"?text="&amp;Tabla2[[#This Row],[Mensaje]]),"")</f>
        <v>https://wa.me/56950104102?text=Hola!%0AServicio del día 05-05%0A *Cliente:* SOC INDUSTRIAL SERVIMETAL S A */ Cont: * MRKU8203501*/ HR Entrega: *08:00* /Dirección: *JANAQUEO 6153; CERRO NAVIA</v>
      </c>
    </row>
    <row r="3032" spans="1:38" s="15" customFormat="1" ht="16.5" customHeight="1" x14ac:dyDescent="0.2">
      <c r="A3032" s="15">
        <f>ROW(A3031)</f>
        <v>3031</v>
      </c>
      <c r="B3032" s="15">
        <f>IF(J3032=J3031,B3031+1,1)</f>
        <v>36</v>
      </c>
      <c r="C3032" s="15" t="s">
        <v>4640</v>
      </c>
      <c r="D3032" s="25" t="s">
        <v>39</v>
      </c>
      <c r="E3032" s="27">
        <v>304975</v>
      </c>
      <c r="F3032" s="27" t="s">
        <v>4714</v>
      </c>
      <c r="G3032" s="27" t="s">
        <v>64</v>
      </c>
      <c r="H3032" s="27">
        <v>27640</v>
      </c>
      <c r="I3032" s="27"/>
      <c r="J3032" s="28">
        <v>46147</v>
      </c>
      <c r="K3032" s="26">
        <v>0.33333333333333331</v>
      </c>
      <c r="L3032" s="26" t="s">
        <v>3311</v>
      </c>
      <c r="M3032" s="27" t="s">
        <v>215</v>
      </c>
      <c r="N3032" s="25">
        <f>IFERROR(VLOOKUP(M3032,Data!$J$1:$K$58,2,0),"")</f>
        <v>56978089957</v>
      </c>
      <c r="O3032" s="27" t="s">
        <v>216</v>
      </c>
      <c r="P3032" s="27" t="s">
        <v>4635</v>
      </c>
      <c r="Q3032" s="27" t="s">
        <v>4642</v>
      </c>
      <c r="R3032" s="27" t="s">
        <v>1737</v>
      </c>
      <c r="S3032" s="27"/>
      <c r="T3032" s="27"/>
      <c r="U3032" s="28"/>
      <c r="X3032" s="27"/>
      <c r="Y3032" s="27"/>
      <c r="Z3032" s="29"/>
      <c r="AA3032" s="29">
        <v>0.33333333333333331</v>
      </c>
      <c r="AB3032" s="29">
        <v>0.39583333333333331</v>
      </c>
      <c r="AC3032" s="30">
        <v>46147</v>
      </c>
      <c r="AD3032" s="15" t="str">
        <f>IF(Tabla2[[#This Row],[HORA ENTREGA]]="DIRECTO","On time", IF(AA3032&lt;&gt;"",IF(Tabla2[[#This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32" s="15" t="str">
        <f>MID(Tabla2[[#This Row],[TIPO]],1,3)</f>
        <v xml:space="preserve">20 </v>
      </c>
      <c r="AF30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SOC INDUSTRIAL SERVIMETAL S A */ Cont: * MSKU5462521*/ HR Entrega: *08:00* /Dirección: *JANAQUEO 6153; CERRO NAVIA</v>
      </c>
      <c r="AG3032" s="38" t="str">
        <f>IFERROR(HYPERLINK("https://wa.me/"&amp;Tabla2[[#This Row],[CONTACTO]]&amp;"?text="&amp;Tabla2[[#This Row],[Mensaje]],"Enviar mensaje"),"")</f>
        <v>Enviar mensaje</v>
      </c>
      <c r="AH3032" s="15" t="str">
        <f>CONCATENATE(A3032,F3032)</f>
        <v>3031MSKU5462521</v>
      </c>
      <c r="AI3032" s="15" t="str">
        <f>CONCATENATE("ENT-",A3032)</f>
        <v>ENT-3031</v>
      </c>
      <c r="AJ3032" s="15" t="str">
        <f>IF(Tabla2[[#This Row],[Op]]&lt;&gt;"","ENTREGA","")</f>
        <v>ENTREGA</v>
      </c>
      <c r="AK3032" s="40" t="str">
        <f>(Tabla2[[#This Row],[FECHA ENTREGA]]&amp;Tabla2[[#This Row],[HORA ENTREGA]])</f>
        <v>461470,333333333333333</v>
      </c>
      <c r="AL3032" s="34" t="str">
        <f>IFERROR(HYPERLINK("https://wa.me/"&amp;Tabla2[[#This Row],[CONTACTO]]&amp;"?text="&amp;Tabla2[[#This Row],[Mensaje]]),"")</f>
        <v>https://wa.me/56978089957?text=Hola!%0AServicio del día 05-05%0A *Cliente:* SOC INDUSTRIAL SERVIMETAL S A */ Cont: * MSKU5462521*/ HR Entrega: *08:00* /Dirección: *JANAQUEO 6153; CERRO NAVIA</v>
      </c>
    </row>
    <row r="3033" spans="1:38" s="15" customFormat="1" ht="16.5" customHeight="1" x14ac:dyDescent="0.2">
      <c r="A3033" s="15">
        <f>ROW(A3032)</f>
        <v>3032</v>
      </c>
      <c r="B3033" s="15">
        <f>IF(J3033=J3032,B3032+1,1)</f>
        <v>37</v>
      </c>
      <c r="C3033" s="15" t="s">
        <v>1313</v>
      </c>
      <c r="D3033" s="25" t="s">
        <v>39</v>
      </c>
      <c r="E3033" s="27">
        <v>304425</v>
      </c>
      <c r="F3033" s="27" t="s">
        <v>4715</v>
      </c>
      <c r="G3033" s="27" t="s">
        <v>64</v>
      </c>
      <c r="H3033" s="27">
        <v>19917</v>
      </c>
      <c r="I3033" s="27"/>
      <c r="J3033" s="28">
        <v>46147</v>
      </c>
      <c r="K3033" s="26">
        <v>0.375</v>
      </c>
      <c r="L3033" s="26" t="s">
        <v>4716</v>
      </c>
      <c r="M3033" s="27" t="s">
        <v>45</v>
      </c>
      <c r="N3033" s="25">
        <f>IFERROR(VLOOKUP(M3033,Data!$J$1:$K$58,2,0),"")</f>
        <v>56950981572</v>
      </c>
      <c r="O3033" s="27" t="s">
        <v>46</v>
      </c>
      <c r="P3033" s="27" t="s">
        <v>4513</v>
      </c>
      <c r="Q3033" s="27" t="s">
        <v>1316</v>
      </c>
      <c r="R3033" s="27" t="s">
        <v>1593</v>
      </c>
      <c r="S3033" s="27"/>
      <c r="T3033" s="27"/>
      <c r="U3033" s="28"/>
      <c r="X3033" s="27" t="s">
        <v>1901</v>
      </c>
      <c r="Y3033" s="27"/>
      <c r="Z3033" s="29"/>
      <c r="AA3033" s="29">
        <v>0.50694444444444442</v>
      </c>
      <c r="AB3033" s="29">
        <v>0.57638888888888884</v>
      </c>
      <c r="AC3033" s="30">
        <v>46147</v>
      </c>
      <c r="AD3033" s="15" t="str">
        <f>IF(Tabla2[[#This Row],[HORA ENTREGA]]="DIRECTO","On time", IF(AA3033&lt;&gt;"",IF(Tabla2[[#This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33" s="15" t="str">
        <f>MID(Tabla2[[#This Row],[TIPO]],1,3)</f>
        <v xml:space="preserve">20 </v>
      </c>
      <c r="AF30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STAR CLUTCH S A */ Cont: * MEDU6316658*/ HR Entrega: *09:00* /Dirección: *CAMINO SAN PEDRO 9580, PUDAHUEL</v>
      </c>
      <c r="AG3033" s="38" t="str">
        <f>IFERROR(HYPERLINK("https://wa.me/"&amp;Tabla2[[#This Row],[CONTACTO]]&amp;"?text="&amp;Tabla2[[#This Row],[Mensaje]],"Enviar mensaje"),"")</f>
        <v>Enviar mensaje</v>
      </c>
      <c r="AH3033" s="15" t="str">
        <f>CONCATENATE(A3033,F3033)</f>
        <v>3032MEDU6316658</v>
      </c>
      <c r="AI3033" s="15" t="str">
        <f>CONCATENATE("ENT-",A3033)</f>
        <v>ENT-3032</v>
      </c>
      <c r="AJ3033" s="15" t="str">
        <f>IF(Tabla2[[#This Row],[Op]]&lt;&gt;"","ENTREGA","")</f>
        <v>ENTREGA</v>
      </c>
      <c r="AK3033" s="40" t="str">
        <f>(Tabla2[[#This Row],[FECHA ENTREGA]]&amp;Tabla2[[#This Row],[HORA ENTREGA]])</f>
        <v>461470,375</v>
      </c>
      <c r="AL3033" s="34" t="str">
        <f>IFERROR(HYPERLINK("https://wa.me/"&amp;Tabla2[[#This Row],[CONTACTO]]&amp;"?text="&amp;Tabla2[[#This Row],[Mensaje]]),"")</f>
        <v>https://wa.me/56950981572?text=Hola!%0AServicio del día 05-05%0A *Cliente:* STAR CLUTCH S A */ Cont: * MEDU6316658*/ HR Entrega: *09:00* /Dirección: *CAMINO SAN PEDRO 9580, PUDAHUEL</v>
      </c>
    </row>
    <row r="3034" spans="1:38" s="15" customFormat="1" ht="16.5" customHeight="1" x14ac:dyDescent="0.2">
      <c r="A3034" s="15">
        <f>ROW(A3033)</f>
        <v>3033</v>
      </c>
      <c r="B3034" s="15">
        <f>IF(J3034=J3033,B3033+1,1)</f>
        <v>38</v>
      </c>
      <c r="C3034" s="15" t="s">
        <v>1313</v>
      </c>
      <c r="D3034" s="25" t="s">
        <v>39</v>
      </c>
      <c r="E3034" s="27">
        <v>305157</v>
      </c>
      <c r="F3034" s="27" t="s">
        <v>4717</v>
      </c>
      <c r="G3034" s="27" t="s">
        <v>64</v>
      </c>
      <c r="H3034" s="27">
        <v>3858</v>
      </c>
      <c r="I3034" s="27" t="s">
        <v>4718</v>
      </c>
      <c r="J3034" s="28">
        <v>46147</v>
      </c>
      <c r="K3034" s="26">
        <v>0.58333333333333337</v>
      </c>
      <c r="L3034" s="26"/>
      <c r="M3034" s="27" t="s">
        <v>82</v>
      </c>
      <c r="N3034" s="25">
        <f>IFERROR(VLOOKUP(M3034,Data!$J$1:$K$58,2,0),"")</f>
        <v>56944277110</v>
      </c>
      <c r="O3034" s="27" t="s">
        <v>83</v>
      </c>
      <c r="P3034" s="27"/>
      <c r="Q3034" s="27" t="s">
        <v>1316</v>
      </c>
      <c r="R3034" s="27" t="s">
        <v>48</v>
      </c>
      <c r="S3034" s="27"/>
      <c r="T3034" s="27"/>
      <c r="U3034" s="28"/>
      <c r="X3034" s="27"/>
      <c r="Y3034" s="27"/>
      <c r="Z3034" s="29"/>
      <c r="AA3034" s="29">
        <v>0.66319444444444442</v>
      </c>
      <c r="AB3034" s="29">
        <v>0.67361111111111116</v>
      </c>
      <c r="AC3034" s="30">
        <v>46147</v>
      </c>
      <c r="AD3034" s="15" t="str">
        <f>IF(Tabla2[[#This Row],[HORA ENTREGA]]="DIRECTO","On time", IF(AA3034&lt;&gt;"",IF(Tabla2[[#This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34" s="15" t="str">
        <f>MID(Tabla2[[#This Row],[TIPO]],1,3)</f>
        <v xml:space="preserve">20 </v>
      </c>
      <c r="AF30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STAR CLUTCH S A */ Cont: * ECMU2698080*/ HR Entrega: *14:00* /Dirección: *CAMINO SAN PEDRO 9580, PUDAHUEL</v>
      </c>
      <c r="AG3034" s="38" t="str">
        <f>IFERROR(HYPERLINK("https://wa.me/"&amp;Tabla2[[#This Row],[CONTACTO]]&amp;"?text="&amp;Tabla2[[#This Row],[Mensaje]],"Enviar mensaje"),"")</f>
        <v>Enviar mensaje</v>
      </c>
      <c r="AH3034" s="15" t="str">
        <f>CONCATENATE(A3034,F3034)</f>
        <v>3033ECMU2698080</v>
      </c>
      <c r="AI3034" s="15" t="str">
        <f>CONCATENATE("ENT-",A3034)</f>
        <v>ENT-3033</v>
      </c>
      <c r="AJ3034" s="15" t="str">
        <f>IF(Tabla2[[#This Row],[Op]]&lt;&gt;"","ENTREGA","")</f>
        <v>ENTREGA</v>
      </c>
      <c r="AK3034" s="40" t="str">
        <f>(Tabla2[[#This Row],[FECHA ENTREGA]]&amp;Tabla2[[#This Row],[HORA ENTREGA]])</f>
        <v>461470,583333333333333</v>
      </c>
      <c r="AL3034" s="34" t="str">
        <f>IFERROR(HYPERLINK("https://wa.me/"&amp;Tabla2[[#This Row],[CONTACTO]]&amp;"?text="&amp;Tabla2[[#This Row],[Mensaje]]),"")</f>
        <v>https://wa.me/56944277110?text=Hola!%0AServicio del día 05-05%0A *Cliente:* STAR CLUTCH S A */ Cont: * ECMU2698080*/ HR Entrega: *14:00* /Dirección: *CAMINO SAN PEDRO 9580, PUDAHUEL</v>
      </c>
    </row>
    <row r="3035" spans="1:38" s="15" customFormat="1" ht="16.5" customHeight="1" x14ac:dyDescent="0.2">
      <c r="A3035" s="15">
        <f>ROW(A3034)</f>
        <v>3034</v>
      </c>
      <c r="B3035" s="15">
        <f>IF(J3035=J3034,B3034+1,1)</f>
        <v>39</v>
      </c>
      <c r="C3035" s="15" t="s">
        <v>239</v>
      </c>
      <c r="D3035" s="25" t="s">
        <v>39</v>
      </c>
      <c r="E3035" s="27">
        <v>304587</v>
      </c>
      <c r="F3035" s="27" t="s">
        <v>4719</v>
      </c>
      <c r="G3035" s="27" t="s">
        <v>41</v>
      </c>
      <c r="H3035" s="27">
        <v>12900</v>
      </c>
      <c r="I3035" s="27" t="s">
        <v>42</v>
      </c>
      <c r="J3035" s="28">
        <v>46147</v>
      </c>
      <c r="K3035" s="26">
        <v>0.33333333333333331</v>
      </c>
      <c r="L3035" s="26"/>
      <c r="M3035" s="27" t="s">
        <v>51</v>
      </c>
      <c r="N3035" s="25">
        <f>IFERROR(VLOOKUP(M3035,Data!$J$1:$K$58,2,0),"")</f>
        <v>56967256951</v>
      </c>
      <c r="O3035" s="27" t="s">
        <v>52</v>
      </c>
      <c r="P3035" s="27" t="s">
        <v>4635</v>
      </c>
      <c r="Q3035" s="27" t="s">
        <v>1036</v>
      </c>
      <c r="R3035" s="27" t="s">
        <v>183</v>
      </c>
      <c r="S3035" s="27"/>
      <c r="T3035" s="27"/>
      <c r="U3035" s="28"/>
      <c r="X3035" s="27"/>
      <c r="Y3035" s="27"/>
      <c r="Z3035" s="29"/>
      <c r="AA3035" s="29">
        <v>0.33333333333333331</v>
      </c>
      <c r="AB3035" s="29">
        <v>0.5</v>
      </c>
      <c r="AC3035" s="30">
        <v>46147</v>
      </c>
      <c r="AD3035" s="15" t="str">
        <f>IF(Tabla2[[#This Row],[HORA ENTREGA]]="DIRECTO","On time", IF(AA3035&lt;&gt;"",IF(Tabla2[[#This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35" s="15" t="str">
        <f>MID(Tabla2[[#This Row],[TIPO]],1,3)</f>
        <v xml:space="preserve">40 </v>
      </c>
      <c r="AF30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SUPERMERCADO DEL NEUMATICO LTDA */ Cont: * TCNU6861167*/ HR Entrega: *08:00* /Dirección: *AV. GENERAL VELASQUEZ 10901, SAN BERNARDO</v>
      </c>
      <c r="AG3035" s="38" t="str">
        <f>IFERROR(HYPERLINK("https://wa.me/"&amp;Tabla2[[#This Row],[CONTACTO]]&amp;"?text="&amp;Tabla2[[#This Row],[Mensaje]],"Enviar mensaje"),"")</f>
        <v>Enviar mensaje</v>
      </c>
      <c r="AH3035" s="15" t="str">
        <f>CONCATENATE(A3035,F3035)</f>
        <v>3034TCNU6861167</v>
      </c>
      <c r="AI3035" s="15" t="str">
        <f>CONCATENATE("ENT-",A3035)</f>
        <v>ENT-3034</v>
      </c>
      <c r="AJ3035" s="15" t="str">
        <f>IF(Tabla2[[#This Row],[Op]]&lt;&gt;"","ENTREGA","")</f>
        <v>ENTREGA</v>
      </c>
      <c r="AK3035" s="40" t="str">
        <f>(Tabla2[[#This Row],[FECHA ENTREGA]]&amp;Tabla2[[#This Row],[HORA ENTREGA]])</f>
        <v>461470,333333333333333</v>
      </c>
      <c r="AL3035" s="34" t="str">
        <f>IFERROR(HYPERLINK("https://wa.me/"&amp;Tabla2[[#This Row],[CONTACTO]]&amp;"?text="&amp;Tabla2[[#This Row],[Mensaje]]),"")</f>
        <v>https://wa.me/56967256951?text=Hola!%0AServicio del día 05-05%0A *Cliente:* SUPERMERCADO DEL NEUMATICO LTDA */ Cont: * TCNU6861167*/ HR Entrega: *08:00* /Dirección: *AV. GENERAL VELASQUEZ 10901, SAN BERNARDO</v>
      </c>
    </row>
    <row r="3036" spans="1:38" s="15" customFormat="1" ht="16.5" customHeight="1" x14ac:dyDescent="0.2">
      <c r="A3036" s="15">
        <f>ROW(A3035)</f>
        <v>3035</v>
      </c>
      <c r="B3036" s="15">
        <f>IF(J3036=J3035,B3035+1,1)</f>
        <v>40</v>
      </c>
      <c r="C3036" s="15" t="s">
        <v>239</v>
      </c>
      <c r="D3036" s="25" t="s">
        <v>39</v>
      </c>
      <c r="E3036" s="27">
        <v>302269</v>
      </c>
      <c r="F3036" s="27" t="s">
        <v>4720</v>
      </c>
      <c r="G3036" s="27" t="s">
        <v>41</v>
      </c>
      <c r="H3036" s="27">
        <v>19300</v>
      </c>
      <c r="I3036" s="27" t="s">
        <v>42</v>
      </c>
      <c r="J3036" s="28">
        <v>46147</v>
      </c>
      <c r="K3036" s="26">
        <v>0.4375</v>
      </c>
      <c r="L3036" s="26"/>
      <c r="M3036" s="27" t="s">
        <v>104</v>
      </c>
      <c r="N3036" s="25">
        <f>IFERROR(VLOOKUP(M3036,Data!$J$1:$K$58,2,0),"")</f>
        <v>56966749395</v>
      </c>
      <c r="O3036" s="27" t="s">
        <v>253</v>
      </c>
      <c r="P3036" s="27" t="s">
        <v>4635</v>
      </c>
      <c r="Q3036" s="27" t="s">
        <v>1036</v>
      </c>
      <c r="R3036" s="27" t="s">
        <v>74</v>
      </c>
      <c r="S3036" s="27"/>
      <c r="T3036" s="27"/>
      <c r="U3036" s="28"/>
      <c r="X3036" s="27"/>
      <c r="Y3036" s="27"/>
      <c r="Z3036" s="29"/>
      <c r="AA3036" s="29">
        <v>0.58680555555555558</v>
      </c>
      <c r="AB3036" s="29">
        <v>0.70486111111111116</v>
      </c>
      <c r="AC3036" s="30">
        <v>46147</v>
      </c>
      <c r="AD3036" s="15" t="str">
        <f>IF(Tabla2[[#This Row],[HORA ENTREGA]]="DIRECTO","On time", IF(AA3036&lt;&gt;"",IF(Tabla2[[#This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36" s="15" t="str">
        <f>MID(Tabla2[[#This Row],[TIPO]],1,3)</f>
        <v xml:space="preserve">40 </v>
      </c>
      <c r="AF30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SUPERMERCADO DEL NEUMATICO LTDA */ Cont: * MSDU6714751*/ HR Entrega: *10:30* /Dirección: *AV. GENERAL VELASQUEZ 10901, SAN BERNARDO</v>
      </c>
      <c r="AG3036" s="38" t="str">
        <f>IFERROR(HYPERLINK("https://wa.me/"&amp;Tabla2[[#This Row],[CONTACTO]]&amp;"?text="&amp;Tabla2[[#This Row],[Mensaje]],"Enviar mensaje"),"")</f>
        <v>Enviar mensaje</v>
      </c>
      <c r="AH3036" s="15" t="str">
        <f>CONCATENATE(A3036,F3036)</f>
        <v>3035MSDU6714751</v>
      </c>
      <c r="AI3036" s="15" t="str">
        <f>CONCATENATE("ENT-",A3036)</f>
        <v>ENT-3035</v>
      </c>
      <c r="AJ3036" s="15" t="str">
        <f>IF(Tabla2[[#This Row],[Op]]&lt;&gt;"","ENTREGA","")</f>
        <v>ENTREGA</v>
      </c>
      <c r="AK3036" s="40" t="str">
        <f>(Tabla2[[#This Row],[FECHA ENTREGA]]&amp;Tabla2[[#This Row],[HORA ENTREGA]])</f>
        <v>461470,4375</v>
      </c>
      <c r="AL3036" s="34" t="str">
        <f>IFERROR(HYPERLINK("https://wa.me/"&amp;Tabla2[[#This Row],[CONTACTO]]&amp;"?text="&amp;Tabla2[[#This Row],[Mensaje]]),"")</f>
        <v>https://wa.me/56966749395?text=Hola!%0AServicio del día 05-05%0A *Cliente:* SUPERMERCADO DEL NEUMATICO LTDA */ Cont: * MSDU6714751*/ HR Entrega: *10:30* /Dirección: *AV. GENERAL VELASQUEZ 10901, SAN BERNARDO</v>
      </c>
    </row>
    <row r="3037" spans="1:38" s="15" customFormat="1" ht="16.5" customHeight="1" x14ac:dyDescent="0.2">
      <c r="A3037" s="15">
        <f>ROW(A3036)</f>
        <v>3036</v>
      </c>
      <c r="B3037" s="15">
        <f>IF(J3037=J3036,B3036+1,1)</f>
        <v>41</v>
      </c>
      <c r="C3037" s="15" t="s">
        <v>239</v>
      </c>
      <c r="D3037" s="25" t="s">
        <v>39</v>
      </c>
      <c r="E3037" s="27">
        <v>302269</v>
      </c>
      <c r="F3037" s="27" t="s">
        <v>4721</v>
      </c>
      <c r="G3037" s="27" t="s">
        <v>41</v>
      </c>
      <c r="H3037" s="27">
        <v>20100</v>
      </c>
      <c r="I3037" s="27" t="s">
        <v>42</v>
      </c>
      <c r="J3037" s="28">
        <v>46147</v>
      </c>
      <c r="K3037" s="26">
        <v>0.4375</v>
      </c>
      <c r="L3037" s="26"/>
      <c r="M3037" s="27" t="s">
        <v>247</v>
      </c>
      <c r="N3037" s="25">
        <f>IFERROR(VLOOKUP(M3037,Data!$J$1:$K$58,2,0),"")</f>
        <v>56953157599</v>
      </c>
      <c r="O3037" s="27" t="s">
        <v>248</v>
      </c>
      <c r="P3037" s="27" t="s">
        <v>4635</v>
      </c>
      <c r="Q3037" s="27" t="s">
        <v>2878</v>
      </c>
      <c r="R3037" s="27" t="s">
        <v>74</v>
      </c>
      <c r="S3037" s="27"/>
      <c r="T3037" s="27"/>
      <c r="U3037" s="28"/>
      <c r="X3037" s="27"/>
      <c r="Y3037" s="27"/>
      <c r="Z3037" s="29"/>
      <c r="AA3037" s="29">
        <v>0.5229166666666667</v>
      </c>
      <c r="AB3037" s="29">
        <v>0.60763888888888884</v>
      </c>
      <c r="AC3037" s="30">
        <v>46147</v>
      </c>
      <c r="AD3037" s="15" t="str">
        <f>IF(Tabla2[[#This Row],[HORA ENTREGA]]="DIRECTO","On time", IF(AA3037&lt;&gt;"",IF(Tabla2[[#This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37" s="15" t="str">
        <f>MID(Tabla2[[#This Row],[TIPO]],1,3)</f>
        <v xml:space="preserve">40 </v>
      </c>
      <c r="AF30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SUPERMERCADO DEL NEUMATICO LTDA */ Cont: * MSNU9152956*/ HR Entrega: *10:30* /Dirección: *AV. PRESIDENTE EDUARDO FREY MONTALVA 4480, RENCA</v>
      </c>
      <c r="AG3037" s="38" t="str">
        <f>IFERROR(HYPERLINK("https://wa.me/"&amp;Tabla2[[#This Row],[CONTACTO]]&amp;"?text="&amp;Tabla2[[#This Row],[Mensaje]],"Enviar mensaje"),"")</f>
        <v>Enviar mensaje</v>
      </c>
      <c r="AH3037" s="15" t="str">
        <f>CONCATENATE(A3037,F3037)</f>
        <v>3036MSNU9152956</v>
      </c>
      <c r="AI3037" s="15" t="str">
        <f>CONCATENATE("ENT-",A3037)</f>
        <v>ENT-3036</v>
      </c>
      <c r="AJ3037" s="15" t="str">
        <f>IF(Tabla2[[#This Row],[Op]]&lt;&gt;"","ENTREGA","")</f>
        <v>ENTREGA</v>
      </c>
      <c r="AK3037" s="40" t="str">
        <f>(Tabla2[[#This Row],[FECHA ENTREGA]]&amp;Tabla2[[#This Row],[HORA ENTREGA]])</f>
        <v>461470,4375</v>
      </c>
      <c r="AL3037" s="34" t="str">
        <f>IFERROR(HYPERLINK("https://wa.me/"&amp;Tabla2[[#This Row],[CONTACTO]]&amp;"?text="&amp;Tabla2[[#This Row],[Mensaje]]),"")</f>
        <v>https://wa.me/56953157599?text=Hola!%0AServicio del día 05-05%0A *Cliente:* SUPERMERCADO DEL NEUMATICO LTDA */ Cont: * MSNU9152956*/ HR Entrega: *10:30* /Dirección: *AV. PRESIDENTE EDUARDO FREY MONTALVA 4480, RENCA</v>
      </c>
    </row>
    <row r="3038" spans="1:38" s="15" customFormat="1" ht="16.5" customHeight="1" x14ac:dyDescent="0.2">
      <c r="A3038" s="15">
        <f>ROW(A3037)</f>
        <v>3037</v>
      </c>
      <c r="B3038" s="15">
        <f>IF(J3038=J3037,B3037+1,1)</f>
        <v>42</v>
      </c>
      <c r="C3038" s="15" t="s">
        <v>447</v>
      </c>
      <c r="D3038" s="25" t="s">
        <v>39</v>
      </c>
      <c r="E3038" s="27">
        <v>387863</v>
      </c>
      <c r="F3038" s="27" t="s">
        <v>4722</v>
      </c>
      <c r="G3038" s="27" t="s">
        <v>41</v>
      </c>
      <c r="H3038" s="27">
        <v>22484</v>
      </c>
      <c r="I3038" s="27" t="s">
        <v>42</v>
      </c>
      <c r="J3038" s="28">
        <v>46147</v>
      </c>
      <c r="K3038" s="26">
        <v>0.33333333333333331</v>
      </c>
      <c r="L3038" s="26"/>
      <c r="M3038" s="27" t="s">
        <v>112</v>
      </c>
      <c r="N3038" s="25">
        <f>IFERROR(VLOOKUP(M3038,Data!$J$1:$K$58,2,0),"")</f>
        <v>56990025702</v>
      </c>
      <c r="O3038" s="27" t="s">
        <v>61</v>
      </c>
      <c r="P3038" s="27" t="s">
        <v>4635</v>
      </c>
      <c r="Q3038" s="27" t="s">
        <v>450</v>
      </c>
      <c r="R3038" s="27" t="s">
        <v>48</v>
      </c>
      <c r="S3038" s="27"/>
      <c r="T3038" s="27"/>
      <c r="U3038" s="28"/>
      <c r="X3038" s="27"/>
      <c r="Y3038" s="27"/>
      <c r="Z3038" s="29"/>
      <c r="AA3038" s="29">
        <v>0.31944444444444442</v>
      </c>
      <c r="AB3038" s="29">
        <v>0.55208333333333337</v>
      </c>
      <c r="AC3038" s="30">
        <v>46147</v>
      </c>
      <c r="AD3038" s="15" t="str">
        <f>IF(Tabla2[[#This Row],[HORA ENTREGA]]="DIRECTO","On time", IF(AA3038&lt;&gt;"",IF(Tabla2[[#This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38" s="15" t="str">
        <f>MID(Tabla2[[#This Row],[TIPO]],1,3)</f>
        <v xml:space="preserve">40 </v>
      </c>
      <c r="AF30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TECNIKA S A */ Cont: * CAAU6199630*/ HR Entrega: *08:00* /Dirección: *Los Olivos 1270, Pudahuel</v>
      </c>
      <c r="AG3038" s="38" t="str">
        <f>IFERROR(HYPERLINK("https://wa.me/"&amp;Tabla2[[#This Row],[CONTACTO]]&amp;"?text="&amp;Tabla2[[#This Row],[Mensaje]],"Enviar mensaje"),"")</f>
        <v>Enviar mensaje</v>
      </c>
      <c r="AH3038" s="15" t="str">
        <f>CONCATENATE(A3038,F3038)</f>
        <v>3037CAAU6199630</v>
      </c>
      <c r="AI3038" s="15" t="str">
        <f>CONCATENATE("ENT-",A3038)</f>
        <v>ENT-3037</v>
      </c>
      <c r="AJ3038" s="15" t="str">
        <f>IF(Tabla2[[#This Row],[Op]]&lt;&gt;"","ENTREGA","")</f>
        <v>ENTREGA</v>
      </c>
      <c r="AK3038" s="40" t="str">
        <f>(Tabla2[[#This Row],[FECHA ENTREGA]]&amp;Tabla2[[#This Row],[HORA ENTREGA]])</f>
        <v>461470,333333333333333</v>
      </c>
      <c r="AL3038" s="34" t="str">
        <f>IFERROR(HYPERLINK("https://wa.me/"&amp;Tabla2[[#This Row],[CONTACTO]]&amp;"?text="&amp;Tabla2[[#This Row],[Mensaje]]),"")</f>
        <v>https://wa.me/56990025702?text=Hola!%0AServicio del día 05-05%0A *Cliente:* TECNIKA S A */ Cont: * CAAU6199630*/ HR Entrega: *08:00* /Dirección: *Los Olivos 1270, Pudahuel</v>
      </c>
    </row>
    <row r="3039" spans="1:38" s="15" customFormat="1" ht="16.5" customHeight="1" x14ac:dyDescent="0.2">
      <c r="A3039" s="15">
        <f>ROW(A3038)</f>
        <v>3038</v>
      </c>
      <c r="B3039" s="15">
        <f>IF(J3039=J3038,B3038+1,1)</f>
        <v>43</v>
      </c>
      <c r="C3039" s="15" t="s">
        <v>2344</v>
      </c>
      <c r="D3039" s="25" t="s">
        <v>39</v>
      </c>
      <c r="E3039" s="27">
        <v>1201999</v>
      </c>
      <c r="F3039" s="27" t="s">
        <v>4723</v>
      </c>
      <c r="G3039" s="27" t="s">
        <v>41</v>
      </c>
      <c r="H3039" s="27">
        <v>7400</v>
      </c>
      <c r="I3039" s="27" t="s">
        <v>42</v>
      </c>
      <c r="J3039" s="28">
        <v>46147</v>
      </c>
      <c r="K3039" s="26">
        <v>0.375</v>
      </c>
      <c r="L3039" s="26"/>
      <c r="M3039" s="27" t="s">
        <v>211</v>
      </c>
      <c r="N3039" s="25">
        <f>IFERROR(VLOOKUP(M3039,Data!$J$1:$K$58,2,0),"")</f>
        <v>56961282379</v>
      </c>
      <c r="O3039" s="27" t="s">
        <v>212</v>
      </c>
      <c r="P3039" s="27" t="s">
        <v>4635</v>
      </c>
      <c r="Q3039" s="27" t="s">
        <v>4045</v>
      </c>
      <c r="R3039" s="27"/>
      <c r="S3039" s="27"/>
      <c r="T3039" s="27"/>
      <c r="U3039" s="28"/>
      <c r="X3039" s="27"/>
      <c r="Y3039" s="27"/>
      <c r="Z3039" s="29"/>
      <c r="AA3039" s="29">
        <v>0.34513888888888888</v>
      </c>
      <c r="AB3039" s="29">
        <v>0.4826388888888889</v>
      </c>
      <c r="AC3039" s="30">
        <v>46147</v>
      </c>
      <c r="AD3039" s="15" t="str">
        <f>IF(Tabla2[[#This Row],[HORA ENTREGA]]="DIRECTO","On time", IF(AA3039&lt;&gt;"",IF(Tabla2[[#This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39" s="15" t="str">
        <f>MID(Tabla2[[#This Row],[TIPO]],1,3)</f>
        <v xml:space="preserve">40 </v>
      </c>
      <c r="AF30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THE ANDES BRANDS */ Cont: * SUDU6614900*/ HR Entrega: *09:00* /Dirección: *BODENOR FLEXCENTER - BOULEVARD PONIENTE, MODULOS 21 Y 22 ENEA, PUDAHUEL</v>
      </c>
      <c r="AG3039" s="38" t="str">
        <f>IFERROR(HYPERLINK("https://wa.me/"&amp;Tabla2[[#This Row],[CONTACTO]]&amp;"?text="&amp;Tabla2[[#This Row],[Mensaje]],"Enviar mensaje"),"")</f>
        <v>Enviar mensaje</v>
      </c>
      <c r="AH3039" s="15" t="str">
        <f>CONCATENATE(A3039,F3039)</f>
        <v>3038SUDU6614900</v>
      </c>
      <c r="AI3039" s="15" t="str">
        <f>CONCATENATE("ENT-",A3039)</f>
        <v>ENT-3038</v>
      </c>
      <c r="AJ3039" s="15" t="str">
        <f>IF(Tabla2[[#This Row],[Op]]&lt;&gt;"","ENTREGA","")</f>
        <v>ENTREGA</v>
      </c>
      <c r="AK3039" s="40" t="str">
        <f>(Tabla2[[#This Row],[FECHA ENTREGA]]&amp;Tabla2[[#This Row],[HORA ENTREGA]])</f>
        <v>461470,375</v>
      </c>
      <c r="AL3039" s="34" t="str">
        <f>IFERROR(HYPERLINK("https://wa.me/"&amp;Tabla2[[#This Row],[CONTACTO]]&amp;"?text="&amp;Tabla2[[#This Row],[Mensaje]]),"")</f>
        <v>https://wa.me/56961282379?text=Hola!%0AServicio del día 05-05%0A *Cliente:* THE ANDES BRANDS */ Cont: * SUDU6614900*/ HR Entrega: *09:00* /Dirección: *BODENOR FLEXCENTER - BOULEVARD PONIENTE, MODULOS 21 Y 22 ENEA, PUDAHUEL</v>
      </c>
    </row>
    <row r="3040" spans="1:38" s="15" customFormat="1" ht="16.5" customHeight="1" x14ac:dyDescent="0.2">
      <c r="A3040" s="15">
        <f>ROW(A3039)</f>
        <v>3039</v>
      </c>
      <c r="B3040" s="15">
        <f>IF(J3040=J3039,B3039+1,1)</f>
        <v>44</v>
      </c>
      <c r="C3040" s="15" t="s">
        <v>580</v>
      </c>
      <c r="D3040" s="25" t="s">
        <v>39</v>
      </c>
      <c r="E3040" s="27">
        <v>304869</v>
      </c>
      <c r="F3040" s="27" t="s">
        <v>4724</v>
      </c>
      <c r="G3040" s="27" t="s">
        <v>584</v>
      </c>
      <c r="H3040" s="27">
        <v>9046</v>
      </c>
      <c r="I3040" s="27" t="s">
        <v>4725</v>
      </c>
      <c r="J3040" s="28">
        <v>46147</v>
      </c>
      <c r="K3040" s="26">
        <v>0.33333333333333331</v>
      </c>
      <c r="L3040" s="26"/>
      <c r="M3040" s="27" t="s">
        <v>45</v>
      </c>
      <c r="N3040" s="25">
        <f>IFERROR(VLOOKUP(M3040,Data!$J$1:$K$58,2,0),"")</f>
        <v>56950981572</v>
      </c>
      <c r="O3040" s="27" t="s">
        <v>46</v>
      </c>
      <c r="P3040" s="27" t="s">
        <v>4635</v>
      </c>
      <c r="Q3040" s="27" t="s">
        <v>2819</v>
      </c>
      <c r="R3040" s="27" t="s">
        <v>48</v>
      </c>
      <c r="S3040" s="27"/>
      <c r="T3040" s="27"/>
      <c r="U3040" s="28"/>
      <c r="X3040" s="27"/>
      <c r="Y3040" s="27"/>
      <c r="Z3040" s="29"/>
      <c r="AA3040" s="29">
        <v>0.34236111111111112</v>
      </c>
      <c r="AB3040" s="29">
        <v>0.44097222222222221</v>
      </c>
      <c r="AC3040" s="30">
        <v>46147</v>
      </c>
      <c r="AD3040" s="15" t="str">
        <f>IF(Tabla2[[#This Row],[HORA ENTREGA]]="DIRECTO","On time", IF(AA3040&lt;&gt;"",IF(Tabla2[[#This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40" s="15" t="str">
        <f>MID(Tabla2[[#This Row],[TIPO]],1,3)</f>
        <v>IMO</v>
      </c>
      <c r="AF30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WURTH CHILE LTDA */ Cont: * CMAU7108352*/ HR Entrega: *08:00* /Dirección: *CORONEL STGO BUERAS 1345, PADRE HURTADO</v>
      </c>
      <c r="AG3040" s="38" t="str">
        <f>IFERROR(HYPERLINK("https://wa.me/"&amp;Tabla2[[#This Row],[CONTACTO]]&amp;"?text="&amp;Tabla2[[#This Row],[Mensaje]],"Enviar mensaje"),"")</f>
        <v>Enviar mensaje</v>
      </c>
      <c r="AH3040" s="15" t="str">
        <f>CONCATENATE(A3040,F3040)</f>
        <v>3039CMAU7108352</v>
      </c>
      <c r="AI3040" s="15" t="str">
        <f>CONCATENATE("ENT-",A3040)</f>
        <v>ENT-3039</v>
      </c>
      <c r="AJ3040" s="15" t="str">
        <f>IF(Tabla2[[#This Row],[Op]]&lt;&gt;"","ENTREGA","")</f>
        <v>ENTREGA</v>
      </c>
      <c r="AK3040" s="40" t="str">
        <f>(Tabla2[[#This Row],[FECHA ENTREGA]]&amp;Tabla2[[#This Row],[HORA ENTREGA]])</f>
        <v>461470,333333333333333</v>
      </c>
      <c r="AL3040" s="34" t="str">
        <f>IFERROR(HYPERLINK("https://wa.me/"&amp;Tabla2[[#This Row],[CONTACTO]]&amp;"?text="&amp;Tabla2[[#This Row],[Mensaje]]),"")</f>
        <v>https://wa.me/56950981572?text=Hola!%0AServicio del día 05-05%0A *Cliente:* WURTH CHILE LTDA */ Cont: * CMAU7108352*/ HR Entrega: *08:00* /Dirección: *CORONEL STGO BUERAS 1345, PADRE HURTADO</v>
      </c>
    </row>
    <row r="3041" spans="1:38" s="15" customFormat="1" ht="16.5" customHeight="1" x14ac:dyDescent="0.2">
      <c r="A3041" s="15">
        <f>ROW(A3040)</f>
        <v>3040</v>
      </c>
      <c r="B3041" s="15">
        <f>IF(J3041=J3040,B3040+1,1)</f>
        <v>45</v>
      </c>
      <c r="C3041" s="15" t="s">
        <v>580</v>
      </c>
      <c r="D3041" s="25" t="s">
        <v>39</v>
      </c>
      <c r="E3041" s="27">
        <v>304960</v>
      </c>
      <c r="F3041" s="27" t="s">
        <v>4726</v>
      </c>
      <c r="G3041" s="27" t="s">
        <v>584</v>
      </c>
      <c r="H3041" s="27">
        <v>10584</v>
      </c>
      <c r="I3041" s="27" t="s">
        <v>42</v>
      </c>
      <c r="J3041" s="28">
        <v>46147</v>
      </c>
      <c r="K3041" s="26">
        <v>0.33333333333333331</v>
      </c>
      <c r="L3041" s="26"/>
      <c r="M3041" s="27" t="s">
        <v>164</v>
      </c>
      <c r="N3041" s="25">
        <f>IFERROR(VLOOKUP(M3041,Data!$J$1:$K$58,2,0),"")</f>
        <v>56967398822</v>
      </c>
      <c r="O3041" s="27" t="s">
        <v>165</v>
      </c>
      <c r="P3041" s="27" t="s">
        <v>4635</v>
      </c>
      <c r="Q3041" s="27" t="s">
        <v>2819</v>
      </c>
      <c r="R3041" s="27" t="s">
        <v>1593</v>
      </c>
      <c r="S3041" s="27"/>
      <c r="T3041" s="27"/>
      <c r="U3041" s="28"/>
      <c r="X3041" s="27"/>
      <c r="Y3041" s="27"/>
      <c r="Z3041" s="29"/>
      <c r="AA3041" s="29">
        <v>0.3263888888888889</v>
      </c>
      <c r="AB3041" s="29">
        <v>0.41666666666666669</v>
      </c>
      <c r="AC3041" s="30">
        <v>46147</v>
      </c>
      <c r="AD3041" s="15" t="str">
        <f>IF(Tabla2[[#This Row],[HORA ENTREGA]]="DIRECTO","On time", IF(AA3041&lt;&gt;"",IF(Tabla2[[#This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41" s="15" t="str">
        <f>MID(Tabla2[[#This Row],[TIPO]],1,3)</f>
        <v>IMO</v>
      </c>
      <c r="AF30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WURTH CHILE LTDA */ Cont: * MSDU4693433*/ HR Entrega: *08:00* /Dirección: *CORONEL STGO BUERAS 1345, PADRE HURTADO</v>
      </c>
      <c r="AG3041" s="38" t="str">
        <f>IFERROR(HYPERLINK("https://wa.me/"&amp;Tabla2[[#This Row],[CONTACTO]]&amp;"?text="&amp;Tabla2[[#This Row],[Mensaje]],"Enviar mensaje"),"")</f>
        <v>Enviar mensaje</v>
      </c>
      <c r="AH3041" s="15" t="str">
        <f>CONCATENATE(A3041,F3041)</f>
        <v>3040MSDU4693433</v>
      </c>
      <c r="AI3041" s="15" t="str">
        <f>CONCATENATE("ENT-",A3041)</f>
        <v>ENT-3040</v>
      </c>
      <c r="AJ3041" s="15" t="str">
        <f>IF(Tabla2[[#This Row],[Op]]&lt;&gt;"","ENTREGA","")</f>
        <v>ENTREGA</v>
      </c>
      <c r="AK3041" s="40" t="str">
        <f>(Tabla2[[#This Row],[FECHA ENTREGA]]&amp;Tabla2[[#This Row],[HORA ENTREGA]])</f>
        <v>461470,333333333333333</v>
      </c>
      <c r="AL3041" s="34" t="str">
        <f>IFERROR(HYPERLINK("https://wa.me/"&amp;Tabla2[[#This Row],[CONTACTO]]&amp;"?text="&amp;Tabla2[[#This Row],[Mensaje]]),"")</f>
        <v>https://wa.me/56967398822?text=Hola!%0AServicio del día 05-05%0A *Cliente:* WURTH CHILE LTDA */ Cont: * MSDU4693433*/ HR Entrega: *08:00* /Dirección: *CORONEL STGO BUERAS 1345, PADRE HURTADO</v>
      </c>
    </row>
    <row r="3042" spans="1:38" s="15" customFormat="1" ht="16.5" customHeight="1" x14ac:dyDescent="0.2">
      <c r="A3042" s="15">
        <f>ROW(A3041)</f>
        <v>3041</v>
      </c>
      <c r="B3042" s="15">
        <f>IF(J3042=J3041,B3041+1,1)</f>
        <v>46</v>
      </c>
      <c r="C3042" s="15" t="s">
        <v>580</v>
      </c>
      <c r="D3042" s="25" t="s">
        <v>39</v>
      </c>
      <c r="E3042" s="27">
        <v>304568</v>
      </c>
      <c r="F3042" s="27" t="s">
        <v>4727</v>
      </c>
      <c r="G3042" s="27" t="s">
        <v>41</v>
      </c>
      <c r="H3042" s="27">
        <v>10700</v>
      </c>
      <c r="I3042" s="27" t="s">
        <v>42</v>
      </c>
      <c r="J3042" s="28">
        <v>46147</v>
      </c>
      <c r="K3042" s="26">
        <v>0.33333333333333331</v>
      </c>
      <c r="L3042" s="26" t="s">
        <v>4728</v>
      </c>
      <c r="M3042" s="27" t="s">
        <v>366</v>
      </c>
      <c r="N3042" s="25">
        <f>IFERROR(VLOOKUP(M3042,Data!$J$1:$K$58,2,0),"")</f>
        <v>56967386251</v>
      </c>
      <c r="O3042" s="27" t="s">
        <v>367</v>
      </c>
      <c r="P3042" s="27" t="s">
        <v>4635</v>
      </c>
      <c r="Q3042" s="27" t="s">
        <v>3376</v>
      </c>
      <c r="R3042" s="27" t="s">
        <v>218</v>
      </c>
      <c r="S3042" s="27"/>
      <c r="T3042" s="27"/>
      <c r="U3042" s="28"/>
      <c r="X3042" s="27"/>
      <c r="Y3042" s="27"/>
      <c r="Z3042" s="29"/>
      <c r="AA3042" s="29">
        <v>0.30555555555555558</v>
      </c>
      <c r="AB3042" s="29">
        <v>0.40972222222222221</v>
      </c>
      <c r="AC3042" s="30">
        <v>46147</v>
      </c>
      <c r="AD3042" s="15" t="str">
        <f>IF(Tabla2[[#This Row],[HORA ENTREGA]]="DIRECTO","On time", IF(AA3042&lt;&gt;"",IF(Tabla2[[#This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42" s="15" t="str">
        <f>MID(Tabla2[[#This Row],[TIPO]],1,3)</f>
        <v xml:space="preserve">40 </v>
      </c>
      <c r="AF30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05-05%0A *Cliente:* WURTH CHILE LTDA */ Cont: * CAIU9772861*/ HR Entrega: *08:00* /Dirección: *AV. LO ESPEJO 1740, BOD. 4; SAN BERNARDO</v>
      </c>
      <c r="AG3042" s="38" t="str">
        <f>IFERROR(HYPERLINK("https://wa.me/"&amp;Tabla2[[#This Row],[CONTACTO]]&amp;"?text="&amp;Tabla2[[#This Row],[Mensaje]],"Enviar mensaje"),"")</f>
        <v>Enviar mensaje</v>
      </c>
      <c r="AH3042" s="15" t="str">
        <f>CONCATENATE(A3042,F3042)</f>
        <v>3041CAIU9772861</v>
      </c>
      <c r="AI3042" s="15" t="str">
        <f>CONCATENATE("ENT-",A3042)</f>
        <v>ENT-3041</v>
      </c>
      <c r="AJ3042" s="15" t="str">
        <f>IF(Tabla2[[#This Row],[Op]]&lt;&gt;"","ENTREGA","")</f>
        <v>ENTREGA</v>
      </c>
      <c r="AK3042" s="40" t="str">
        <f>(Tabla2[[#This Row],[FECHA ENTREGA]]&amp;Tabla2[[#This Row],[HORA ENTREGA]])</f>
        <v>461470,333333333333333</v>
      </c>
      <c r="AL3042" s="34" t="str">
        <f>IFERROR(HYPERLINK("https://wa.me/"&amp;Tabla2[[#This Row],[CONTACTO]]&amp;"?text="&amp;Tabla2[[#This Row],[Mensaje]]),"")</f>
        <v>https://wa.me/56967386251?text=Hola!%0AServicio del día 05-05%0A *Cliente:* WURTH CHILE LTDA */ Cont: * CAIU9772861*/ HR Entrega: *08:00* /Dirección: *AV. LO ESPEJO 1740, BOD. 4; SAN BERNARDO</v>
      </c>
    </row>
    <row r="3043" spans="1:38" s="15" customFormat="1" ht="16.5" customHeight="1" x14ac:dyDescent="0.2">
      <c r="A3043" s="15">
        <f>ROW(A3042)</f>
        <v>3042</v>
      </c>
      <c r="B3043" s="15">
        <f>IF(J3043=J3042,B3042+1,1)</f>
        <v>1</v>
      </c>
      <c r="C3043" s="15" t="s">
        <v>43</v>
      </c>
      <c r="D3043" s="25" t="s">
        <v>39</v>
      </c>
      <c r="E3043" s="27">
        <v>369469</v>
      </c>
      <c r="F3043" s="27" t="s">
        <v>4729</v>
      </c>
      <c r="G3043" s="27" t="s">
        <v>54</v>
      </c>
      <c r="H3043" s="27">
        <v>21799</v>
      </c>
      <c r="I3043" s="27" t="s">
        <v>42</v>
      </c>
      <c r="J3043" s="28">
        <v>46148</v>
      </c>
      <c r="K3043" s="26">
        <v>0.47916666666666669</v>
      </c>
      <c r="L3043" s="26"/>
      <c r="M3043" s="27" t="s">
        <v>147</v>
      </c>
      <c r="N3043" s="25">
        <f>IFERROR(VLOOKUP(M3043,Data!$J$1:$K$58,2,0),"")</f>
        <v>56935532735</v>
      </c>
      <c r="O3043" s="27" t="s">
        <v>148</v>
      </c>
      <c r="P3043" s="27"/>
      <c r="Q3043" s="27" t="s">
        <v>1656</v>
      </c>
      <c r="R3043" s="27" t="s">
        <v>1792</v>
      </c>
      <c r="S3043" s="27"/>
      <c r="T3043" s="27"/>
      <c r="U3043" s="28"/>
      <c r="X3043" s="27"/>
      <c r="Y3043" s="27"/>
      <c r="Z3043" s="29"/>
      <c r="AA3043" s="29">
        <v>0.50416666666666665</v>
      </c>
      <c r="AB3043" s="29">
        <v>0.59027777777777779</v>
      </c>
      <c r="AC3043" s="30">
        <v>46148</v>
      </c>
      <c r="AD3043" s="15" t="str">
        <f>IF(Tabla2[[#This Row],[HORA ENTREGA]]="DIRECTO","On time", IF(AA3043&lt;&gt;"",IF(Tabla2[[#This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43" s="15" t="str">
        <f>MID(Tabla2[[#This Row],[TIPO]],1,3)</f>
        <v xml:space="preserve">40 </v>
      </c>
      <c r="AF30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ALCA SPA */ Cont: * HLBU9502030*/ HR Entrega: *11:30* /Dirección: *Camino del Cerro 4868 Huechuraba, Santiago.</v>
      </c>
      <c r="AG3043" s="38" t="str">
        <f>IFERROR(HYPERLINK("https://wa.me/"&amp;Tabla2[[#This Row],[CONTACTO]]&amp;"?text="&amp;Tabla2[[#This Row],[Mensaje]],"Enviar mensaje"),"")</f>
        <v>Enviar mensaje</v>
      </c>
      <c r="AH3043" s="15" t="str">
        <f>CONCATENATE(A3043,F3043)</f>
        <v>3042HLBU9502030</v>
      </c>
      <c r="AI3043" s="15" t="str">
        <f>CONCATENATE("ENT-",A3043)</f>
        <v>ENT-3042</v>
      </c>
      <c r="AJ3043" s="15" t="str">
        <f>IF(Tabla2[[#This Row],[Op]]&lt;&gt;"","ENTREGA","")</f>
        <v>ENTREGA</v>
      </c>
      <c r="AK3043" s="40" t="str">
        <f>(Tabla2[[#This Row],[FECHA ENTREGA]]&amp;Tabla2[[#This Row],[HORA ENTREGA]])</f>
        <v>461480,479166666666667</v>
      </c>
      <c r="AL3043" s="34" t="str">
        <f>IFERROR(HYPERLINK("https://wa.me/"&amp;Tabla2[[#This Row],[CONTACTO]]&amp;"?text="&amp;Tabla2[[#This Row],[Mensaje]]),"")</f>
        <v>https://wa.me/56935532735?text=Hola!%0AServicio del día 06-05%0A *Cliente:* ALCA SPA */ Cont: * HLBU9502030*/ HR Entrega: *11:30* /Dirección: *Camino del Cerro 4868 Huechuraba, Santiago.</v>
      </c>
    </row>
    <row r="3044" spans="1:38" s="15" customFormat="1" ht="16.5" customHeight="1" x14ac:dyDescent="0.2">
      <c r="A3044" s="15">
        <f>ROW(A3043)</f>
        <v>3043</v>
      </c>
      <c r="B3044" s="15">
        <f>IF(J3044=J3043,B3043+1,1)</f>
        <v>2</v>
      </c>
      <c r="C3044" s="15" t="s">
        <v>43</v>
      </c>
      <c r="D3044" s="25" t="s">
        <v>39</v>
      </c>
      <c r="E3044" s="27">
        <v>370842</v>
      </c>
      <c r="F3044" s="27" t="s">
        <v>4730</v>
      </c>
      <c r="G3044" s="27" t="s">
        <v>54</v>
      </c>
      <c r="H3044" s="27">
        <v>30275</v>
      </c>
      <c r="I3044" s="27" t="s">
        <v>42</v>
      </c>
      <c r="J3044" s="28">
        <v>46148</v>
      </c>
      <c r="K3044" s="26">
        <v>0.60416666666666663</v>
      </c>
      <c r="L3044" s="26"/>
      <c r="M3044" s="27" t="s">
        <v>133</v>
      </c>
      <c r="N3044" s="25">
        <f>IFERROR(VLOOKUP(M3044,Data!$J$1:$K$58,2,0),"")</f>
        <v>56953801607</v>
      </c>
      <c r="O3044" s="27" t="s">
        <v>134</v>
      </c>
      <c r="P3044" s="27"/>
      <c r="Q3044" s="27" t="s">
        <v>4731</v>
      </c>
      <c r="R3044" s="27" t="s">
        <v>280</v>
      </c>
      <c r="S3044" s="27"/>
      <c r="T3044" s="27"/>
      <c r="U3044" s="28"/>
      <c r="X3044" s="27"/>
      <c r="Y3044" s="27"/>
      <c r="Z3044" s="29"/>
      <c r="AA3044" s="29">
        <v>0.6875</v>
      </c>
      <c r="AB3044" s="29">
        <v>0.76041666666666663</v>
      </c>
      <c r="AC3044" s="30">
        <v>46148</v>
      </c>
      <c r="AD3044" s="15" t="str">
        <f>IF(Tabla2[[#This Row],[HORA ENTREGA]]="DIRECTO","On time", IF(AA3044&lt;&gt;"",IF(Tabla2[[#This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44" s="15" t="str">
        <f>MID(Tabla2[[#This Row],[TIPO]],1,3)</f>
        <v xml:space="preserve">40 </v>
      </c>
      <c r="AF30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ALCA SPA */ Cont: * CGMU5245734*/ HR Entrega: *14:30* /Dirección: *Camino del Cerro 4868 Huechuraba; Santiago.</v>
      </c>
      <c r="AG3044" s="38" t="str">
        <f>IFERROR(HYPERLINK("https://wa.me/"&amp;Tabla2[[#This Row],[CONTACTO]]&amp;"?text="&amp;Tabla2[[#This Row],[Mensaje]],"Enviar mensaje"),"")</f>
        <v>Enviar mensaje</v>
      </c>
      <c r="AH3044" s="15" t="str">
        <f>CONCATENATE(A3044,F3044)</f>
        <v>3043CGMU5245734</v>
      </c>
      <c r="AI3044" s="15" t="str">
        <f>CONCATENATE("ENT-",A3044)</f>
        <v>ENT-3043</v>
      </c>
      <c r="AJ3044" s="15" t="str">
        <f>IF(Tabla2[[#This Row],[Op]]&lt;&gt;"","ENTREGA","")</f>
        <v>ENTREGA</v>
      </c>
      <c r="AK3044" s="40" t="str">
        <f>(Tabla2[[#This Row],[FECHA ENTREGA]]&amp;Tabla2[[#This Row],[HORA ENTREGA]])</f>
        <v>461480,604166666666667</v>
      </c>
      <c r="AL3044" s="34" t="str">
        <f>IFERROR(HYPERLINK("https://wa.me/"&amp;Tabla2[[#This Row],[CONTACTO]]&amp;"?text="&amp;Tabla2[[#This Row],[Mensaje]]),"")</f>
        <v>https://wa.me/56953801607?text=Hola!%0AServicio del día 06-05%0A *Cliente:* ALCA SPA */ Cont: * CGMU5245734*/ HR Entrega: *14:30* /Dirección: *Camino del Cerro 4868 Huechuraba; Santiago.</v>
      </c>
    </row>
    <row r="3045" spans="1:38" s="15" customFormat="1" ht="16.5" customHeight="1" x14ac:dyDescent="0.2">
      <c r="A3045" s="15">
        <f>ROW(A3044)</f>
        <v>3044</v>
      </c>
      <c r="B3045" s="15">
        <f>IF(J3045=J3044,B3044+1,1)</f>
        <v>3</v>
      </c>
      <c r="C3045" s="15" t="s">
        <v>3978</v>
      </c>
      <c r="D3045" s="25" t="s">
        <v>39</v>
      </c>
      <c r="E3045" s="27">
        <v>371155</v>
      </c>
      <c r="F3045" s="27" t="s">
        <v>4732</v>
      </c>
      <c r="G3045" s="27" t="s">
        <v>41</v>
      </c>
      <c r="H3045" s="27">
        <v>9200</v>
      </c>
      <c r="I3045" s="27" t="s">
        <v>42</v>
      </c>
      <c r="J3045" s="28">
        <v>46148</v>
      </c>
      <c r="K3045" s="26">
        <v>0.35416666666666669</v>
      </c>
      <c r="L3045" s="26"/>
      <c r="M3045" s="27" t="s">
        <v>139</v>
      </c>
      <c r="N3045" s="25">
        <f>IFERROR(VLOOKUP(M3045,Data!$J$1:$K$58,2,0),"")</f>
        <v>56965312953</v>
      </c>
      <c r="O3045" s="27" t="s">
        <v>140</v>
      </c>
      <c r="P3045" s="27"/>
      <c r="Q3045" s="27" t="s">
        <v>4455</v>
      </c>
      <c r="R3045" s="27" t="s">
        <v>1818</v>
      </c>
      <c r="S3045" s="27"/>
      <c r="T3045" s="27"/>
      <c r="U3045" s="28"/>
      <c r="X3045" s="27"/>
      <c r="Y3045" s="27"/>
      <c r="Z3045" s="29"/>
      <c r="AA3045" s="29">
        <v>0.39097222222222222</v>
      </c>
      <c r="AB3045" s="29">
        <v>0.54652777777777772</v>
      </c>
      <c r="AC3045" s="30">
        <v>46148</v>
      </c>
      <c r="AD3045" s="15" t="str">
        <f>IF(Tabla2[[#This Row],[HORA ENTREGA]]="DIRECTO","On time", IF(AA3045&lt;&gt;"",IF(Tabla2[[#This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45" s="15" t="str">
        <f>MID(Tabla2[[#This Row],[TIPO]],1,3)</f>
        <v xml:space="preserve">40 </v>
      </c>
      <c r="AF30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ATACAMITA */ Cont: * TLLU5887348*/ HR Entrega: *08:30* /Dirección: *CARLOS VALDOVINOS 420, SAN JOAQUIN</v>
      </c>
      <c r="AG3045" s="38" t="str">
        <f>IFERROR(HYPERLINK("https://wa.me/"&amp;Tabla2[[#This Row],[CONTACTO]]&amp;"?text="&amp;Tabla2[[#This Row],[Mensaje]],"Enviar mensaje"),"")</f>
        <v>Enviar mensaje</v>
      </c>
      <c r="AH3045" s="15" t="str">
        <f>CONCATENATE(A3045,F3045)</f>
        <v>3044TLLU5887348</v>
      </c>
      <c r="AI3045" s="15" t="str">
        <f>CONCATENATE("ENT-",A3045)</f>
        <v>ENT-3044</v>
      </c>
      <c r="AJ3045" s="15" t="str">
        <f>IF(Tabla2[[#This Row],[Op]]&lt;&gt;"","ENTREGA","")</f>
        <v>ENTREGA</v>
      </c>
      <c r="AK3045" s="40" t="str">
        <f>(Tabla2[[#This Row],[FECHA ENTREGA]]&amp;Tabla2[[#This Row],[HORA ENTREGA]])</f>
        <v>461480,354166666666667</v>
      </c>
      <c r="AL3045" s="34" t="str">
        <f>IFERROR(HYPERLINK("https://wa.me/"&amp;Tabla2[[#This Row],[CONTACTO]]&amp;"?text="&amp;Tabla2[[#This Row],[Mensaje]]),"")</f>
        <v>https://wa.me/56965312953?text=Hola!%0AServicio del día 06-05%0A *Cliente:* ATACAMITA */ Cont: * TLLU5887348*/ HR Entrega: *08:30* /Dirección: *CARLOS VALDOVINOS 420, SAN JOAQUIN</v>
      </c>
    </row>
    <row r="3046" spans="1:38" s="15" customFormat="1" ht="16.5" customHeight="1" x14ac:dyDescent="0.2">
      <c r="A3046" s="15">
        <f>ROW(A3045)</f>
        <v>3045</v>
      </c>
      <c r="B3046" s="15">
        <f>IF(J3046=J3045,B3045+1,1)</f>
        <v>4</v>
      </c>
      <c r="C3046" s="15" t="s">
        <v>3978</v>
      </c>
      <c r="D3046" s="25" t="s">
        <v>39</v>
      </c>
      <c r="E3046" s="27">
        <v>371155</v>
      </c>
      <c r="F3046" s="27" t="s">
        <v>4733</v>
      </c>
      <c r="G3046" s="27" t="s">
        <v>41</v>
      </c>
      <c r="H3046" s="27">
        <v>11600</v>
      </c>
      <c r="I3046" s="27" t="s">
        <v>42</v>
      </c>
      <c r="J3046" s="28">
        <v>46148</v>
      </c>
      <c r="K3046" s="26">
        <v>0.45833333333333331</v>
      </c>
      <c r="L3046" s="26"/>
      <c r="M3046" s="27" t="s">
        <v>296</v>
      </c>
      <c r="N3046" s="25">
        <f>IFERROR(VLOOKUP(M3046,Data!$J$1:$K$58,2,0),"")</f>
        <v>56984994337</v>
      </c>
      <c r="O3046" s="27" t="s">
        <v>297</v>
      </c>
      <c r="P3046" s="27"/>
      <c r="Q3046" s="27" t="s">
        <v>4455</v>
      </c>
      <c r="R3046" s="27" t="s">
        <v>1818</v>
      </c>
      <c r="S3046" s="27"/>
      <c r="T3046" s="27"/>
      <c r="U3046" s="28"/>
      <c r="X3046" s="27"/>
      <c r="Y3046" s="27"/>
      <c r="Z3046" s="29"/>
      <c r="AA3046" s="29">
        <v>0.48125000000000001</v>
      </c>
      <c r="AB3046" s="29">
        <v>0.68402777777777779</v>
      </c>
      <c r="AC3046" s="30">
        <v>46148</v>
      </c>
      <c r="AD3046" s="15" t="str">
        <f>IF(Tabla2[[#This Row],[HORA ENTREGA]]="DIRECTO","On time", IF(AA3046&lt;&gt;"",IF(Tabla2[[#This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46" s="15" t="str">
        <f>MID(Tabla2[[#This Row],[TIPO]],1,3)</f>
        <v xml:space="preserve">40 </v>
      </c>
      <c r="AF30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ATACAMITA */ Cont: * TCKU6953736*/ HR Entrega: *11:00* /Dirección: *CARLOS VALDOVINOS 420, SAN JOAQUIN</v>
      </c>
      <c r="AG3046" s="38" t="str">
        <f>IFERROR(HYPERLINK("https://wa.me/"&amp;Tabla2[[#This Row],[CONTACTO]]&amp;"?text="&amp;Tabla2[[#This Row],[Mensaje]],"Enviar mensaje"),"")</f>
        <v>Enviar mensaje</v>
      </c>
      <c r="AH3046" s="15" t="str">
        <f>CONCATENATE(A3046,F3046)</f>
        <v>3045TCKU6953736</v>
      </c>
      <c r="AI3046" s="15" t="str">
        <f>CONCATENATE("ENT-",A3046)</f>
        <v>ENT-3045</v>
      </c>
      <c r="AJ3046" s="15" t="str">
        <f>IF(Tabla2[[#This Row],[Op]]&lt;&gt;"","ENTREGA","")</f>
        <v>ENTREGA</v>
      </c>
      <c r="AK3046" s="40" t="str">
        <f>(Tabla2[[#This Row],[FECHA ENTREGA]]&amp;Tabla2[[#This Row],[HORA ENTREGA]])</f>
        <v>461480,458333333333333</v>
      </c>
      <c r="AL3046" s="34" t="str">
        <f>IFERROR(HYPERLINK("https://wa.me/"&amp;Tabla2[[#This Row],[CONTACTO]]&amp;"?text="&amp;Tabla2[[#This Row],[Mensaje]]),"")</f>
        <v>https://wa.me/56984994337?text=Hola!%0AServicio del día 06-05%0A *Cliente:* ATACAMITA */ Cont: * TCKU6953736*/ HR Entrega: *11:00* /Dirección: *CARLOS VALDOVINOS 420, SAN JOAQUIN</v>
      </c>
    </row>
    <row r="3047" spans="1:38" s="15" customFormat="1" ht="16.5" customHeight="1" x14ac:dyDescent="0.2">
      <c r="A3047" s="15">
        <f>ROW(A3046)</f>
        <v>3046</v>
      </c>
      <c r="B3047" s="15">
        <f>IF(J3047=J3046,B3046+1,1)</f>
        <v>5</v>
      </c>
      <c r="C3047" s="15" t="s">
        <v>84</v>
      </c>
      <c r="D3047" s="25" t="s">
        <v>39</v>
      </c>
      <c r="E3047" s="27">
        <v>315213</v>
      </c>
      <c r="F3047" s="27" t="s">
        <v>4734</v>
      </c>
      <c r="G3047" s="27" t="s">
        <v>41</v>
      </c>
      <c r="H3047" s="27">
        <v>18585</v>
      </c>
      <c r="I3047" s="27" t="s">
        <v>2725</v>
      </c>
      <c r="J3047" s="28">
        <v>46148</v>
      </c>
      <c r="K3047" s="26">
        <v>0.33333333333333331</v>
      </c>
      <c r="L3047" s="26" t="s">
        <v>4226</v>
      </c>
      <c r="M3047" s="27" t="s">
        <v>117</v>
      </c>
      <c r="N3047" s="25">
        <f>IFERROR(VLOOKUP(M3047,Data!$J$1:$K$58,2,0),"")</f>
        <v>56973887539</v>
      </c>
      <c r="O3047" s="27" t="s">
        <v>118</v>
      </c>
      <c r="P3047" s="27"/>
      <c r="Q3047" s="27" t="s">
        <v>1963</v>
      </c>
      <c r="R3047" s="27" t="s">
        <v>48</v>
      </c>
      <c r="S3047" s="27"/>
      <c r="T3047" s="27"/>
      <c r="U3047" s="28"/>
      <c r="X3047" s="27"/>
      <c r="Y3047" s="27"/>
      <c r="Z3047" s="29"/>
      <c r="AA3047" s="29">
        <v>0.31944444444444442</v>
      </c>
      <c r="AB3047" s="29">
        <v>0.53125</v>
      </c>
      <c r="AC3047" s="30">
        <v>46148</v>
      </c>
      <c r="AD3047" s="15" t="str">
        <f>IF(Tabla2[[#This Row],[HORA ENTREGA]]="DIRECTO","On time", IF(AA3047&lt;&gt;"",IF(Tabla2[[#This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47" s="15" t="str">
        <f>MID(Tabla2[[#This Row],[TIPO]],1,3)</f>
        <v xml:space="preserve">40 </v>
      </c>
      <c r="AF30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CANONTEX */ Cont: * TCLU6268350*/ HR Entrega: *08:00* /Dirección: *Av. La Oración N° 1250, Pudahuel</v>
      </c>
      <c r="AG3047" s="38" t="str">
        <f>IFERROR(HYPERLINK("https://wa.me/"&amp;Tabla2[[#This Row],[CONTACTO]]&amp;"?text="&amp;Tabla2[[#This Row],[Mensaje]],"Enviar mensaje"),"")</f>
        <v>Enviar mensaje</v>
      </c>
      <c r="AH3047" s="15" t="str">
        <f>CONCATENATE(A3047,F3047)</f>
        <v>3046TCLU6268350</v>
      </c>
      <c r="AI3047" s="15" t="str">
        <f>CONCATENATE("ENT-",A3047)</f>
        <v>ENT-3046</v>
      </c>
      <c r="AJ3047" s="15" t="str">
        <f>IF(Tabla2[[#This Row],[Op]]&lt;&gt;"","ENTREGA","")</f>
        <v>ENTREGA</v>
      </c>
      <c r="AK3047" s="40" t="str">
        <f>(Tabla2[[#This Row],[FECHA ENTREGA]]&amp;Tabla2[[#This Row],[HORA ENTREGA]])</f>
        <v>461480,333333333333333</v>
      </c>
      <c r="AL3047" s="34" t="str">
        <f>IFERROR(HYPERLINK("https://wa.me/"&amp;Tabla2[[#This Row],[CONTACTO]]&amp;"?text="&amp;Tabla2[[#This Row],[Mensaje]]),"")</f>
        <v>https://wa.me/56973887539?text=Hola!%0AServicio del día 06-05%0A *Cliente:* CANONTEX */ Cont: * TCLU6268350*/ HR Entrega: *08:00* /Dirección: *Av. La Oración N° 1250, Pudahuel</v>
      </c>
    </row>
    <row r="3048" spans="1:38" s="15" customFormat="1" ht="16.5" customHeight="1" x14ac:dyDescent="0.2">
      <c r="A3048" s="15">
        <f>ROW(A3047)</f>
        <v>3047</v>
      </c>
      <c r="B3048" s="15">
        <f>IF(J3048=J3047,B3047+1,1)</f>
        <v>6</v>
      </c>
      <c r="C3048" s="15" t="s">
        <v>84</v>
      </c>
      <c r="D3048" s="25" t="s">
        <v>39</v>
      </c>
      <c r="E3048" s="27">
        <v>315095</v>
      </c>
      <c r="F3048" s="27" t="s">
        <v>4735</v>
      </c>
      <c r="G3048" s="27" t="s">
        <v>41</v>
      </c>
      <c r="H3048" s="27">
        <v>24100</v>
      </c>
      <c r="I3048" s="27" t="s">
        <v>2725</v>
      </c>
      <c r="J3048" s="28">
        <v>46148</v>
      </c>
      <c r="K3048" s="26">
        <v>0.375</v>
      </c>
      <c r="L3048" s="26" t="s">
        <v>4226</v>
      </c>
      <c r="M3048" s="27" t="s">
        <v>674</v>
      </c>
      <c r="N3048" s="25">
        <f>IFERROR(VLOOKUP(M3048,Data!$J$1:$K$58,2,0),"")</f>
        <v>56967386018</v>
      </c>
      <c r="O3048" s="27" t="s">
        <v>4736</v>
      </c>
      <c r="P3048" s="27"/>
      <c r="Q3048" s="27" t="s">
        <v>3320</v>
      </c>
      <c r="R3048" s="27"/>
      <c r="S3048" s="27"/>
      <c r="T3048" s="27"/>
      <c r="U3048" s="28"/>
      <c r="X3048" s="27"/>
      <c r="Y3048" s="27"/>
      <c r="Z3048" s="29"/>
      <c r="AA3048" s="29">
        <v>0.44930555555555557</v>
      </c>
      <c r="AB3048" s="29">
        <v>0.55555555555555558</v>
      </c>
      <c r="AC3048" s="30">
        <v>46148</v>
      </c>
      <c r="AD3048" s="15" t="str">
        <f>IF(Tabla2[[#This Row],[HORA ENTREGA]]="DIRECTO","On time", IF(AA3048&lt;&gt;"",IF(Tabla2[[#This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48" s="15" t="str">
        <f>MID(Tabla2[[#This Row],[TIPO]],1,3)</f>
        <v xml:space="preserve">40 </v>
      </c>
      <c r="AF30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CANONTEX */ Cont: * SEGU5451808*/ HR Entrega: *09:00* /Dirección: *Patricia Viñuela N°334, Lampa</v>
      </c>
      <c r="AG3048" s="38" t="str">
        <f>IFERROR(HYPERLINK("https://wa.me/"&amp;Tabla2[[#This Row],[CONTACTO]]&amp;"?text="&amp;Tabla2[[#This Row],[Mensaje]],"Enviar mensaje"),"")</f>
        <v>Enviar mensaje</v>
      </c>
      <c r="AH3048" s="15" t="str">
        <f>CONCATENATE(A3048,F3048)</f>
        <v>3047SEGU5451808</v>
      </c>
      <c r="AI3048" s="15" t="str">
        <f>CONCATENATE("ENT-",A3048)</f>
        <v>ENT-3047</v>
      </c>
      <c r="AJ3048" s="15" t="str">
        <f>IF(Tabla2[[#This Row],[Op]]&lt;&gt;"","ENTREGA","")</f>
        <v>ENTREGA</v>
      </c>
      <c r="AK3048" s="40" t="str">
        <f>(Tabla2[[#This Row],[FECHA ENTREGA]]&amp;Tabla2[[#This Row],[HORA ENTREGA]])</f>
        <v>461480,375</v>
      </c>
      <c r="AL3048" s="34" t="str">
        <f>IFERROR(HYPERLINK("https://wa.me/"&amp;Tabla2[[#This Row],[CONTACTO]]&amp;"?text="&amp;Tabla2[[#This Row],[Mensaje]]),"")</f>
        <v>https://wa.me/56967386018?text=Hola!%0AServicio del día 06-05%0A *Cliente:* CANONTEX */ Cont: * SEGU5451808*/ HR Entrega: *09:00* /Dirección: *Patricia Viñuela N°334, Lampa</v>
      </c>
    </row>
    <row r="3049" spans="1:38" s="15" customFormat="1" ht="16.5" customHeight="1" x14ac:dyDescent="0.2">
      <c r="A3049" s="15">
        <f>ROW(A3048)</f>
        <v>3048</v>
      </c>
      <c r="B3049" s="15">
        <f>IF(J3049=J3048,B3048+1,1)</f>
        <v>7</v>
      </c>
      <c r="C3049" s="15" t="s">
        <v>84</v>
      </c>
      <c r="D3049" s="25" t="s">
        <v>39</v>
      </c>
      <c r="E3049" s="27">
        <v>315366</v>
      </c>
      <c r="F3049" s="27" t="s">
        <v>4737</v>
      </c>
      <c r="G3049" s="27" t="s">
        <v>41</v>
      </c>
      <c r="H3049" s="27">
        <v>23515</v>
      </c>
      <c r="I3049" s="27" t="s">
        <v>42</v>
      </c>
      <c r="J3049" s="28">
        <v>46148</v>
      </c>
      <c r="K3049" s="26">
        <v>0.45833333333333331</v>
      </c>
      <c r="L3049" s="26"/>
      <c r="M3049" s="27" t="s">
        <v>971</v>
      </c>
      <c r="N3049" s="25">
        <f>IFERROR(VLOOKUP(M3049,Data!$J$1:$K$58,2,0),"")</f>
        <v>56999972473</v>
      </c>
      <c r="O3049" s="27" t="s">
        <v>348</v>
      </c>
      <c r="P3049" s="27"/>
      <c r="Q3049" s="27" t="s">
        <v>4221</v>
      </c>
      <c r="R3049" s="27" t="s">
        <v>218</v>
      </c>
      <c r="S3049" s="27"/>
      <c r="T3049" s="27"/>
      <c r="U3049" s="28"/>
      <c r="X3049" s="27"/>
      <c r="Y3049" s="27"/>
      <c r="Z3049" s="29"/>
      <c r="AA3049" s="29">
        <v>0.58819444444444446</v>
      </c>
      <c r="AB3049" s="29">
        <v>0.68333333333333335</v>
      </c>
      <c r="AC3049" s="30">
        <v>46148</v>
      </c>
      <c r="AD3049" s="15" t="str">
        <f>IF(Tabla2[[#This Row],[HORA ENTREGA]]="DIRECTO","On time", IF(AA3049&lt;&gt;"",IF(Tabla2[[#This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49" s="15" t="str">
        <f>MID(Tabla2[[#This Row],[TIPO]],1,3)</f>
        <v xml:space="preserve">40 </v>
      </c>
      <c r="AF30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06-05%0A *Cliente:* CANONTEX */ Cont: * HAMU3160352*/ HR Entrega: *11:00* /Dirección: *Patricia Viñuela N°334, Lampa </v>
      </c>
      <c r="AG3049" s="38" t="str">
        <f>IFERROR(HYPERLINK("https://wa.me/"&amp;Tabla2[[#This Row],[CONTACTO]]&amp;"?text="&amp;Tabla2[[#This Row],[Mensaje]],"Enviar mensaje"),"")</f>
        <v>Enviar mensaje</v>
      </c>
      <c r="AH3049" s="15" t="str">
        <f>CONCATENATE(A3049,F3049)</f>
        <v>3048HAMU3160352</v>
      </c>
      <c r="AI3049" s="15" t="str">
        <f>CONCATENATE("ENT-",A3049)</f>
        <v>ENT-3048</v>
      </c>
      <c r="AJ3049" s="15" t="str">
        <f>IF(Tabla2[[#This Row],[Op]]&lt;&gt;"","ENTREGA","")</f>
        <v>ENTREGA</v>
      </c>
      <c r="AK3049" s="40" t="str">
        <f>(Tabla2[[#This Row],[FECHA ENTREGA]]&amp;Tabla2[[#This Row],[HORA ENTREGA]])</f>
        <v>461480,458333333333333</v>
      </c>
      <c r="AL3049" s="34" t="str">
        <f>IFERROR(HYPERLINK("https://wa.me/"&amp;Tabla2[[#This Row],[CONTACTO]]&amp;"?text="&amp;Tabla2[[#This Row],[Mensaje]]),"")</f>
        <v xml:space="preserve">https://wa.me/56999972473?text=Hola!%0AServicio del día 06-05%0A *Cliente:* CANONTEX */ Cont: * HAMU3160352*/ HR Entrega: *11:00* /Dirección: *Patricia Viñuela N°334, Lampa </v>
      </c>
    </row>
    <row r="3050" spans="1:38" s="15" customFormat="1" ht="16.5" customHeight="1" x14ac:dyDescent="0.2">
      <c r="A3050" s="15">
        <f>ROW(A3049)</f>
        <v>3049</v>
      </c>
      <c r="B3050" s="15">
        <f>IF(J3050=J3049,B3049+1,1)</f>
        <v>8</v>
      </c>
      <c r="C3050" s="15" t="s">
        <v>84</v>
      </c>
      <c r="D3050" s="25" t="s">
        <v>39</v>
      </c>
      <c r="E3050" s="27">
        <v>315137</v>
      </c>
      <c r="F3050" s="27" t="s">
        <v>4738</v>
      </c>
      <c r="G3050" s="27" t="s">
        <v>41</v>
      </c>
      <c r="H3050" s="27">
        <v>4850</v>
      </c>
      <c r="I3050" s="27" t="s">
        <v>42</v>
      </c>
      <c r="J3050" s="28">
        <v>46148</v>
      </c>
      <c r="K3050" s="26">
        <v>0.5</v>
      </c>
      <c r="L3050" s="26"/>
      <c r="M3050" s="27" t="s">
        <v>77</v>
      </c>
      <c r="N3050" s="25">
        <f>IFERROR(VLOOKUP(M3050,Data!$J$1:$K$58,2,0),"")</f>
        <v>56967384794</v>
      </c>
      <c r="O3050" s="27" t="s">
        <v>78</v>
      </c>
      <c r="P3050" s="27"/>
      <c r="Q3050" s="27" t="s">
        <v>1963</v>
      </c>
      <c r="R3050" s="27" t="s">
        <v>48</v>
      </c>
      <c r="S3050" s="27"/>
      <c r="T3050" s="27"/>
      <c r="U3050" s="28"/>
      <c r="X3050" s="27"/>
      <c r="Y3050" s="27"/>
      <c r="Z3050" s="29"/>
      <c r="AA3050" s="29">
        <v>0.57986111111111116</v>
      </c>
      <c r="AB3050" s="29">
        <v>0.64236111111111116</v>
      </c>
      <c r="AC3050" s="30">
        <v>46148</v>
      </c>
      <c r="AD3050" s="15" t="str">
        <f>IF(Tabla2[[#This Row],[HORA ENTREGA]]="DIRECTO","On time", IF(AA3050&lt;&gt;"",IF(Tabla2[[#This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50" s="15" t="str">
        <f>MID(Tabla2[[#This Row],[TIPO]],1,3)</f>
        <v xml:space="preserve">40 </v>
      </c>
      <c r="AF30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CANONTEX */ Cont: * BEAU4851897*/ HR Entrega: *12:00* /Dirección: *Av. La Oración N° 1250, Pudahuel</v>
      </c>
      <c r="AG3050" s="38" t="str">
        <f>IFERROR(HYPERLINK("https://wa.me/"&amp;Tabla2[[#This Row],[CONTACTO]]&amp;"?text="&amp;Tabla2[[#This Row],[Mensaje]],"Enviar mensaje"),"")</f>
        <v>Enviar mensaje</v>
      </c>
      <c r="AH3050" s="15" t="str">
        <f>CONCATENATE(A3050,F3050)</f>
        <v>3049BEAU4851897</v>
      </c>
      <c r="AI3050" s="15" t="str">
        <f>CONCATENATE("ENT-",A3050)</f>
        <v>ENT-3049</v>
      </c>
      <c r="AJ3050" s="15" t="str">
        <f>IF(Tabla2[[#This Row],[Op]]&lt;&gt;"","ENTREGA","")</f>
        <v>ENTREGA</v>
      </c>
      <c r="AK3050" s="40" t="str">
        <f>(Tabla2[[#This Row],[FECHA ENTREGA]]&amp;Tabla2[[#This Row],[HORA ENTREGA]])</f>
        <v>461480,5</v>
      </c>
      <c r="AL3050" s="34" t="str">
        <f>IFERROR(HYPERLINK("https://wa.me/"&amp;Tabla2[[#This Row],[CONTACTO]]&amp;"?text="&amp;Tabla2[[#This Row],[Mensaje]]),"")</f>
        <v>https://wa.me/56967384794?text=Hola!%0AServicio del día 06-05%0A *Cliente:* CANONTEX */ Cont: * BEAU4851897*/ HR Entrega: *12:00* /Dirección: *Av. La Oración N° 1250, Pudahuel</v>
      </c>
    </row>
    <row r="3051" spans="1:38" s="15" customFormat="1" ht="16.5" customHeight="1" x14ac:dyDescent="0.2">
      <c r="A3051" s="15">
        <f>ROW(A3050)</f>
        <v>3050</v>
      </c>
      <c r="B3051" s="15">
        <f>IF(J3051=J3050,B3050+1,1)</f>
        <v>9</v>
      </c>
      <c r="C3051" s="15" t="s">
        <v>4739</v>
      </c>
      <c r="D3051" s="25" t="s">
        <v>39</v>
      </c>
      <c r="E3051" s="27">
        <v>302526</v>
      </c>
      <c r="F3051" s="27" t="s">
        <v>4740</v>
      </c>
      <c r="G3051" s="27" t="s">
        <v>64</v>
      </c>
      <c r="H3051" s="27"/>
      <c r="I3051" s="27" t="s">
        <v>4741</v>
      </c>
      <c r="J3051" s="28">
        <v>46148</v>
      </c>
      <c r="K3051" s="26">
        <v>0.35416666666666669</v>
      </c>
      <c r="L3051" s="26" t="s">
        <v>4226</v>
      </c>
      <c r="M3051" s="27" t="s">
        <v>66</v>
      </c>
      <c r="N3051" s="25">
        <f>IFERROR(VLOOKUP(M3051,Data!$J$1:$K$58,2,0),"")</f>
        <v>56993389870</v>
      </c>
      <c r="O3051" s="27" t="s">
        <v>67</v>
      </c>
      <c r="P3051" s="27"/>
      <c r="Q3051" s="27" t="s">
        <v>4742</v>
      </c>
      <c r="R3051" s="27" t="s">
        <v>4675</v>
      </c>
      <c r="S3051" s="27"/>
      <c r="T3051" s="27"/>
      <c r="U3051" s="28"/>
      <c r="X3051" s="27"/>
      <c r="Y3051" s="27"/>
      <c r="Z3051" s="29"/>
      <c r="AA3051" s="29">
        <v>0.3298611111111111</v>
      </c>
      <c r="AB3051" s="29">
        <v>0.39583333333333331</v>
      </c>
      <c r="AC3051" s="30">
        <v>46148</v>
      </c>
      <c r="AD3051" s="15" t="str">
        <f>IF(Tabla2[[#This Row],[HORA ENTREGA]]="DIRECTO","On time", IF(AA3051&lt;&gt;"",IF(Tabla2[[#This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1" s="15" t="str">
        <f>MID(Tabla2[[#This Row],[TIPO]],1,3)</f>
        <v xml:space="preserve">20 </v>
      </c>
      <c r="AF30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CASA VITA SPA */ Cont: * BMOU1448183*/ HR Entrega: *08:30* /Dirección: *Avenida Jose Miguel Infante 8614, Anden 25 – renca (Geodis)</v>
      </c>
      <c r="AG3051" s="38" t="str">
        <f>IFERROR(HYPERLINK("https://wa.me/"&amp;Tabla2[[#This Row],[CONTACTO]]&amp;"?text="&amp;Tabla2[[#This Row],[Mensaje]],"Enviar mensaje"),"")</f>
        <v>Enviar mensaje</v>
      </c>
      <c r="AH3051" s="15" t="str">
        <f>CONCATENATE(A3051,F3051)</f>
        <v>3050BMOU1448183</v>
      </c>
      <c r="AI3051" s="15" t="str">
        <f>CONCATENATE("ENT-",A3051)</f>
        <v>ENT-3050</v>
      </c>
      <c r="AJ3051" s="15" t="str">
        <f>IF(Tabla2[[#This Row],[Op]]&lt;&gt;"","ENTREGA","")</f>
        <v>ENTREGA</v>
      </c>
      <c r="AK3051" s="40" t="str">
        <f>(Tabla2[[#This Row],[FECHA ENTREGA]]&amp;Tabla2[[#This Row],[HORA ENTREGA]])</f>
        <v>461480,354166666666667</v>
      </c>
      <c r="AL3051" s="34" t="str">
        <f>IFERROR(HYPERLINK("https://wa.me/"&amp;Tabla2[[#This Row],[CONTACTO]]&amp;"?text="&amp;Tabla2[[#This Row],[Mensaje]]),"")</f>
        <v>https://wa.me/56993389870?text=Hola!%0AServicio del día 06-05%0A *Cliente:* CASA VITA SPA */ Cont: * BMOU1448183*/ HR Entrega: *08:30* /Dirección: *Avenida Jose Miguel Infante 8614, Anden 25 – renca (Geodis)</v>
      </c>
    </row>
    <row r="3052" spans="1:38" s="15" customFormat="1" ht="16.5" customHeight="1" x14ac:dyDescent="0.2">
      <c r="A3052" s="15">
        <f>ROW(A3051)</f>
        <v>3051</v>
      </c>
      <c r="B3052" s="15">
        <f>IF(J3052=J3051,B3051+1,1)</f>
        <v>10</v>
      </c>
      <c r="C3052" s="15" t="s">
        <v>94</v>
      </c>
      <c r="D3052" s="25" t="s">
        <v>39</v>
      </c>
      <c r="E3052" s="27" t="s">
        <v>4204</v>
      </c>
      <c r="F3052" s="27" t="s">
        <v>4743</v>
      </c>
      <c r="G3052" s="27"/>
      <c r="H3052" s="27">
        <v>22000</v>
      </c>
      <c r="I3052" s="27" t="s">
        <v>42</v>
      </c>
      <c r="J3052" s="28">
        <v>46148</v>
      </c>
      <c r="K3052" s="26">
        <v>0.33333333333333331</v>
      </c>
      <c r="L3052" s="26"/>
      <c r="M3052" s="27" t="s">
        <v>151</v>
      </c>
      <c r="N3052" s="25">
        <f>IFERROR(VLOOKUP(M3052,Data!$J$1:$K$58,2,0),"")</f>
        <v>56973887427</v>
      </c>
      <c r="O3052" s="27" t="s">
        <v>152</v>
      </c>
      <c r="P3052" s="27"/>
      <c r="Q3052" s="27"/>
      <c r="R3052" s="27"/>
      <c r="S3052" s="27"/>
      <c r="T3052" s="27"/>
      <c r="U3052" s="28"/>
      <c r="X3052" s="27"/>
      <c r="Y3052" s="27"/>
      <c r="Z3052" s="29"/>
      <c r="AA3052" s="29">
        <v>0.3298611111111111</v>
      </c>
      <c r="AB3052" s="29">
        <v>0.3576388888888889</v>
      </c>
      <c r="AC3052" s="30">
        <v>46148</v>
      </c>
      <c r="AD3052" s="15" t="str">
        <f>IF(Tabla2[[#This Row],[HORA ENTREGA]]="DIRECTO","On time", IF(AA3052&lt;&gt;"",IF(Tabla2[[#This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2" s="15" t="str">
        <f>MID(Tabla2[[#This Row],[TIPO]],1,3)</f>
        <v/>
      </c>
      <c r="AF30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COMERCIAL E INDUSTRIAL PLASTICOS HOFFENS S.A. */ Cont: * sider*/ HR Entrega: *08:00* /Dirección: *</v>
      </c>
      <c r="AG3052" s="38" t="str">
        <f>IFERROR(HYPERLINK("https://wa.me/"&amp;Tabla2[[#This Row],[CONTACTO]]&amp;"?text="&amp;Tabla2[[#This Row],[Mensaje]],"Enviar mensaje"),"")</f>
        <v>Enviar mensaje</v>
      </c>
      <c r="AH3052" s="15" t="str">
        <f>CONCATENATE(A3052,F3052)</f>
        <v>3051sider</v>
      </c>
      <c r="AI3052" s="15" t="str">
        <f>CONCATENATE("ENT-",A3052)</f>
        <v>ENT-3051</v>
      </c>
      <c r="AJ3052" s="15" t="str">
        <f>IF(Tabla2[[#This Row],[Op]]&lt;&gt;"","ENTREGA","")</f>
        <v>ENTREGA</v>
      </c>
      <c r="AK3052" s="40" t="str">
        <f>(Tabla2[[#This Row],[FECHA ENTREGA]]&amp;Tabla2[[#This Row],[HORA ENTREGA]])</f>
        <v>461480,333333333333333</v>
      </c>
      <c r="AL3052" s="34" t="str">
        <f>IFERROR(HYPERLINK("https://wa.me/"&amp;Tabla2[[#This Row],[CONTACTO]]&amp;"?text="&amp;Tabla2[[#This Row],[Mensaje]]),"")</f>
        <v>https://wa.me/56973887427?text=Hola!%0AServicio del día 06-05%0A *Cliente:* COMERCIAL E INDUSTRIAL PLASTICOS HOFFENS S.A. */ Cont: * sider*/ HR Entrega: *08:00* /Dirección: *</v>
      </c>
    </row>
    <row r="3053" spans="1:38" s="15" customFormat="1" ht="16.5" customHeight="1" x14ac:dyDescent="0.2">
      <c r="A3053" s="15">
        <f>ROW(A3052)</f>
        <v>3052</v>
      </c>
      <c r="B3053" s="15">
        <f>IF(J3053=J3052,B3052+1,1)</f>
        <v>11</v>
      </c>
      <c r="C3053" s="15" t="s">
        <v>94</v>
      </c>
      <c r="D3053" s="25" t="s">
        <v>39</v>
      </c>
      <c r="E3053" s="27" t="s">
        <v>4204</v>
      </c>
      <c r="F3053" s="27" t="s">
        <v>4743</v>
      </c>
      <c r="G3053" s="27"/>
      <c r="H3053" s="27">
        <v>22000</v>
      </c>
      <c r="I3053" s="27" t="s">
        <v>42</v>
      </c>
      <c r="J3053" s="28">
        <v>46148</v>
      </c>
      <c r="K3053" s="26">
        <v>0.33333333333333331</v>
      </c>
      <c r="L3053" s="26"/>
      <c r="M3053" s="27" t="s">
        <v>151</v>
      </c>
      <c r="N3053" s="25">
        <f>IFERROR(VLOOKUP(M3053,Data!$J$1:$K$58,2,0),"")</f>
        <v>56973887427</v>
      </c>
      <c r="O3053" s="27" t="s">
        <v>152</v>
      </c>
      <c r="P3053" s="27"/>
      <c r="Q3053" s="27"/>
      <c r="R3053" s="27"/>
      <c r="S3053" s="27"/>
      <c r="T3053" s="27"/>
      <c r="U3053" s="28"/>
      <c r="X3053" s="27"/>
      <c r="Y3053" s="27"/>
      <c r="Z3053" s="29"/>
      <c r="AA3053" s="29">
        <v>0.55208333333333337</v>
      </c>
      <c r="AB3053" s="29">
        <v>0.59027777777777779</v>
      </c>
      <c r="AC3053" s="30">
        <v>46148</v>
      </c>
      <c r="AD3053" s="15" t="str">
        <f>IF(Tabla2[[#This Row],[HORA ENTREGA]]="DIRECTO","On time", IF(AA3053&lt;&gt;"",IF(Tabla2[[#This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53" s="15" t="str">
        <f>MID(Tabla2[[#This Row],[TIPO]],1,3)</f>
        <v/>
      </c>
      <c r="AF30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COMERCIAL E INDUSTRIAL PLASTICOS HOFFENS S.A. */ Cont: * sider*/ HR Entrega: *08:00* /Dirección: *</v>
      </c>
      <c r="AG3053" s="38" t="str">
        <f>IFERROR(HYPERLINK("https://wa.me/"&amp;Tabla2[[#This Row],[CONTACTO]]&amp;"?text="&amp;Tabla2[[#This Row],[Mensaje]],"Enviar mensaje"),"")</f>
        <v>Enviar mensaje</v>
      </c>
      <c r="AH3053" s="15" t="str">
        <f>CONCATENATE(A3053,F3053)</f>
        <v>3052sider</v>
      </c>
      <c r="AI3053" s="15" t="str">
        <f>CONCATENATE("ENT-",A3053)</f>
        <v>ENT-3052</v>
      </c>
      <c r="AJ3053" s="15" t="str">
        <f>IF(Tabla2[[#This Row],[Op]]&lt;&gt;"","ENTREGA","")</f>
        <v>ENTREGA</v>
      </c>
      <c r="AK3053" s="40" t="str">
        <f>(Tabla2[[#This Row],[FECHA ENTREGA]]&amp;Tabla2[[#This Row],[HORA ENTREGA]])</f>
        <v>461480,333333333333333</v>
      </c>
      <c r="AL3053" s="34" t="str">
        <f>IFERROR(HYPERLINK("https://wa.me/"&amp;Tabla2[[#This Row],[CONTACTO]]&amp;"?text="&amp;Tabla2[[#This Row],[Mensaje]]),"")</f>
        <v>https://wa.me/56973887427?text=Hola!%0AServicio del día 06-05%0A *Cliente:* COMERCIAL E INDUSTRIAL PLASTICOS HOFFENS S.A. */ Cont: * sider*/ HR Entrega: *08:00* /Dirección: *</v>
      </c>
    </row>
    <row r="3054" spans="1:38" s="15" customFormat="1" ht="16.5" customHeight="1" x14ac:dyDescent="0.2">
      <c r="A3054" s="15">
        <f>ROW(A3053)</f>
        <v>3053</v>
      </c>
      <c r="B3054" s="15">
        <f>IF(J3054=J3053,B3053+1,1)</f>
        <v>12</v>
      </c>
      <c r="C3054" s="15" t="s">
        <v>94</v>
      </c>
      <c r="D3054" s="25" t="s">
        <v>39</v>
      </c>
      <c r="E3054" s="27" t="s">
        <v>4204</v>
      </c>
      <c r="F3054" s="27" t="s">
        <v>4743</v>
      </c>
      <c r="G3054" s="27"/>
      <c r="H3054" s="27">
        <v>22000</v>
      </c>
      <c r="I3054" s="27" t="s">
        <v>42</v>
      </c>
      <c r="J3054" s="28">
        <v>46148</v>
      </c>
      <c r="K3054" s="26">
        <v>0.33333333333333331</v>
      </c>
      <c r="L3054" s="26"/>
      <c r="M3054" s="27" t="s">
        <v>674</v>
      </c>
      <c r="N3054" s="25">
        <f>IFERROR(VLOOKUP(M3054,Data!$J$1:$K$58,2,0),"")</f>
        <v>56967386018</v>
      </c>
      <c r="O3054" s="27" t="s">
        <v>285</v>
      </c>
      <c r="P3054" s="27"/>
      <c r="Q3054" s="27"/>
      <c r="R3054" s="27"/>
      <c r="S3054" s="27"/>
      <c r="T3054" s="27"/>
      <c r="U3054" s="28"/>
      <c r="X3054" s="27"/>
      <c r="Y3054" s="27"/>
      <c r="Z3054" s="29"/>
      <c r="AA3054" s="29">
        <v>0.33124999999999999</v>
      </c>
      <c r="AB3054" s="29">
        <v>0.37847222222222221</v>
      </c>
      <c r="AC3054" s="30">
        <v>46148</v>
      </c>
      <c r="AD3054" s="15" t="str">
        <f>IF(Tabla2[[#This Row],[HORA ENTREGA]]="DIRECTO","On time", IF(AA3054&lt;&gt;"",IF(Tabla2[[#This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4" s="15" t="str">
        <f>MID(Tabla2[[#This Row],[TIPO]],1,3)</f>
        <v/>
      </c>
      <c r="AF30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COMERCIAL E INDUSTRIAL PLASTICOS HOFFENS S.A. */ Cont: * sider*/ HR Entrega: *08:00* /Dirección: *</v>
      </c>
      <c r="AG3054" s="38" t="str">
        <f>IFERROR(HYPERLINK("https://wa.me/"&amp;Tabla2[[#This Row],[CONTACTO]]&amp;"?text="&amp;Tabla2[[#This Row],[Mensaje]],"Enviar mensaje"),"")</f>
        <v>Enviar mensaje</v>
      </c>
      <c r="AH3054" s="15" t="str">
        <f>CONCATENATE(A3054,F3054)</f>
        <v>3053sider</v>
      </c>
      <c r="AI3054" s="15" t="str">
        <f>CONCATENATE("ENT-",A3054)</f>
        <v>ENT-3053</v>
      </c>
      <c r="AJ3054" s="15" t="str">
        <f>IF(Tabla2[[#This Row],[Op]]&lt;&gt;"","ENTREGA","")</f>
        <v>ENTREGA</v>
      </c>
      <c r="AK3054" s="40" t="str">
        <f>(Tabla2[[#This Row],[FECHA ENTREGA]]&amp;Tabla2[[#This Row],[HORA ENTREGA]])</f>
        <v>461480,333333333333333</v>
      </c>
      <c r="AL3054" s="34" t="str">
        <f>IFERROR(HYPERLINK("https://wa.me/"&amp;Tabla2[[#This Row],[CONTACTO]]&amp;"?text="&amp;Tabla2[[#This Row],[Mensaje]]),"")</f>
        <v>https://wa.me/56967386018?text=Hola!%0AServicio del día 06-05%0A *Cliente:* COMERCIAL E INDUSTRIAL PLASTICOS HOFFENS S.A. */ Cont: * sider*/ HR Entrega: *08:00* /Dirección: *</v>
      </c>
    </row>
    <row r="3055" spans="1:38" s="15" customFormat="1" ht="16.5" customHeight="1" x14ac:dyDescent="0.2">
      <c r="A3055" s="15">
        <f>ROW(A3054)</f>
        <v>3054</v>
      </c>
      <c r="B3055" s="15">
        <f>IF(J3055=J3054,B3054+1,1)</f>
        <v>13</v>
      </c>
      <c r="C3055" s="15" t="s">
        <v>101</v>
      </c>
      <c r="D3055" s="25" t="s">
        <v>39</v>
      </c>
      <c r="E3055" s="27">
        <v>144047</v>
      </c>
      <c r="F3055" s="27" t="s">
        <v>4744</v>
      </c>
      <c r="G3055" s="27" t="s">
        <v>41</v>
      </c>
      <c r="H3055" s="27">
        <v>16086</v>
      </c>
      <c r="I3055" s="27" t="s">
        <v>42</v>
      </c>
      <c r="J3055" s="28">
        <v>46148</v>
      </c>
      <c r="K3055" s="26">
        <v>0.35416666666666669</v>
      </c>
      <c r="L3055" s="26"/>
      <c r="M3055" s="27" t="s">
        <v>86</v>
      </c>
      <c r="N3055" s="25">
        <f>IFERROR(VLOOKUP(M3055,Data!$J$1:$K$58,2,0),"")</f>
        <v>56956654384</v>
      </c>
      <c r="O3055" s="27" t="s">
        <v>87</v>
      </c>
      <c r="P3055" s="27"/>
      <c r="Q3055" s="27" t="s">
        <v>2112</v>
      </c>
      <c r="R3055" s="27" t="s">
        <v>48</v>
      </c>
      <c r="S3055" s="27"/>
      <c r="T3055" s="27"/>
      <c r="U3055" s="28"/>
      <c r="X3055" s="27"/>
      <c r="Y3055" s="27"/>
      <c r="Z3055" s="29"/>
      <c r="AA3055" s="29">
        <v>0.35416666666666669</v>
      </c>
      <c r="AB3055" s="29">
        <v>0.41666666666666669</v>
      </c>
      <c r="AC3055" s="30">
        <v>46148</v>
      </c>
      <c r="AD3055" s="15" t="str">
        <f>IF(Tabla2[[#This Row],[HORA ENTREGA]]="DIRECTO","On time", IF(AA3055&lt;&gt;"",IF(Tabla2[[#This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5" s="15" t="str">
        <f>MID(Tabla2[[#This Row],[TIPO]],1,3)</f>
        <v xml:space="preserve">40 </v>
      </c>
      <c r="AF30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COMERCIAL PICHARA SPA */ Cont: * FFAU2115980*/ HR Entrega: *08:30* /Dirección: *Crucero Peralillo, Parcela 37, Lote 1, Lampa</v>
      </c>
      <c r="AG3055" s="38" t="str">
        <f>IFERROR(HYPERLINK("https://wa.me/"&amp;Tabla2[[#This Row],[CONTACTO]]&amp;"?text="&amp;Tabla2[[#This Row],[Mensaje]],"Enviar mensaje"),"")</f>
        <v>Enviar mensaje</v>
      </c>
      <c r="AH3055" s="15" t="str">
        <f>CONCATENATE(A3055,F3055)</f>
        <v>3054FFAU2115980</v>
      </c>
      <c r="AI3055" s="15" t="str">
        <f>CONCATENATE("ENT-",A3055)</f>
        <v>ENT-3054</v>
      </c>
      <c r="AJ3055" s="15" t="str">
        <f>IF(Tabla2[[#This Row],[Op]]&lt;&gt;"","ENTREGA","")</f>
        <v>ENTREGA</v>
      </c>
      <c r="AK3055" s="40" t="str">
        <f>(Tabla2[[#This Row],[FECHA ENTREGA]]&amp;Tabla2[[#This Row],[HORA ENTREGA]])</f>
        <v>461480,354166666666667</v>
      </c>
      <c r="AL3055" s="34" t="str">
        <f>IFERROR(HYPERLINK("https://wa.me/"&amp;Tabla2[[#This Row],[CONTACTO]]&amp;"?text="&amp;Tabla2[[#This Row],[Mensaje]]),"")</f>
        <v>https://wa.me/56956654384?text=Hola!%0AServicio del día 06-05%0A *Cliente:* COMERCIAL PICHARA SPA */ Cont: * FFAU2115980*/ HR Entrega: *08:30* /Dirección: *Crucero Peralillo, Parcela 37, Lote 1, Lampa</v>
      </c>
    </row>
    <row r="3056" spans="1:38" s="15" customFormat="1" ht="16.5" customHeight="1" x14ac:dyDescent="0.2">
      <c r="A3056" s="15">
        <f>ROW(A3055)</f>
        <v>3055</v>
      </c>
      <c r="B3056" s="15">
        <f>IF(J3056=J3055,B3055+1,1)</f>
        <v>14</v>
      </c>
      <c r="C3056" s="15" t="s">
        <v>101</v>
      </c>
      <c r="D3056" s="25" t="s">
        <v>39</v>
      </c>
      <c r="E3056" s="27">
        <v>144047</v>
      </c>
      <c r="F3056" s="27" t="s">
        <v>4745</v>
      </c>
      <c r="G3056" s="27" t="s">
        <v>41</v>
      </c>
      <c r="H3056" s="27">
        <v>14730</v>
      </c>
      <c r="I3056" s="27"/>
      <c r="J3056" s="28">
        <v>46148</v>
      </c>
      <c r="K3056" s="26">
        <v>0.41666666666666669</v>
      </c>
      <c r="L3056" s="26"/>
      <c r="M3056" s="27" t="s">
        <v>241</v>
      </c>
      <c r="N3056" s="25">
        <f>IFERROR(VLOOKUP(M3056,Data!$J$1:$K$58,2,0),"")</f>
        <v>56984880436</v>
      </c>
      <c r="O3056" s="27" t="s">
        <v>242</v>
      </c>
      <c r="P3056" s="27"/>
      <c r="Q3056" s="27" t="s">
        <v>2112</v>
      </c>
      <c r="R3056" s="27" t="s">
        <v>48</v>
      </c>
      <c r="S3056" s="27"/>
      <c r="T3056" s="27"/>
      <c r="U3056" s="28"/>
      <c r="X3056" s="27"/>
      <c r="Y3056" s="27"/>
      <c r="Z3056" s="29"/>
      <c r="AA3056" s="29">
        <v>0.41458333333333336</v>
      </c>
      <c r="AB3056" s="29">
        <v>0.54513888888888884</v>
      </c>
      <c r="AC3056" s="30">
        <v>46148</v>
      </c>
      <c r="AD3056" s="15" t="str">
        <f>IF(Tabla2[[#This Row],[HORA ENTREGA]]="DIRECTO","On time", IF(AA3056&lt;&gt;"",IF(Tabla2[[#This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6" s="15" t="str">
        <f>MID(Tabla2[[#This Row],[TIPO]],1,3)</f>
        <v xml:space="preserve">40 </v>
      </c>
      <c r="AF30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COMERCIAL PICHARA SPA */ Cont: * GESU6443530*/ HR Entrega: *10:00* /Dirección: *Crucero Peralillo, Parcela 37, Lote 1, Lampa</v>
      </c>
      <c r="AG3056" s="38" t="str">
        <f>IFERROR(HYPERLINK("https://wa.me/"&amp;Tabla2[[#This Row],[CONTACTO]]&amp;"?text="&amp;Tabla2[[#This Row],[Mensaje]],"Enviar mensaje"),"")</f>
        <v>Enviar mensaje</v>
      </c>
      <c r="AH3056" s="15" t="str">
        <f>CONCATENATE(A3056,F3056)</f>
        <v>3055GESU6443530</v>
      </c>
      <c r="AI3056" s="15" t="str">
        <f>CONCATENATE("ENT-",A3056)</f>
        <v>ENT-3055</v>
      </c>
      <c r="AJ3056" s="15" t="str">
        <f>IF(Tabla2[[#This Row],[Op]]&lt;&gt;"","ENTREGA","")</f>
        <v>ENTREGA</v>
      </c>
      <c r="AK3056" s="40" t="str">
        <f>(Tabla2[[#This Row],[FECHA ENTREGA]]&amp;Tabla2[[#This Row],[HORA ENTREGA]])</f>
        <v>461480,416666666666667</v>
      </c>
      <c r="AL3056" s="34" t="str">
        <f>IFERROR(HYPERLINK("https://wa.me/"&amp;Tabla2[[#This Row],[CONTACTO]]&amp;"?text="&amp;Tabla2[[#This Row],[Mensaje]]),"")</f>
        <v>https://wa.me/56984880436?text=Hola!%0AServicio del día 06-05%0A *Cliente:* COMERCIAL PICHARA SPA */ Cont: * GESU6443530*/ HR Entrega: *10:00* /Dirección: *Crucero Peralillo, Parcela 37, Lote 1, Lampa</v>
      </c>
    </row>
    <row r="3057" spans="1:38" s="15" customFormat="1" ht="16.5" customHeight="1" x14ac:dyDescent="0.2">
      <c r="A3057" s="15">
        <f>ROW(A3056)</f>
        <v>3056</v>
      </c>
      <c r="B3057" s="15">
        <f>IF(J3057=J3056,B3056+1,1)</f>
        <v>15</v>
      </c>
      <c r="C3057" s="15" t="s">
        <v>288</v>
      </c>
      <c r="D3057" s="25" t="s">
        <v>39</v>
      </c>
      <c r="E3057" s="27">
        <v>103655</v>
      </c>
      <c r="F3057" s="27" t="s">
        <v>4746</v>
      </c>
      <c r="G3057" s="27" t="s">
        <v>54</v>
      </c>
      <c r="H3057" s="27">
        <v>25300</v>
      </c>
      <c r="I3057" s="27" t="s">
        <v>3664</v>
      </c>
      <c r="J3057" s="28">
        <v>46148</v>
      </c>
      <c r="K3057" s="26" t="s">
        <v>290</v>
      </c>
      <c r="L3057" s="26"/>
      <c r="M3057" s="27" t="s">
        <v>176</v>
      </c>
      <c r="N3057" s="25">
        <f>IFERROR(VLOOKUP(M3057,Data!$J$1:$K$58,2,0),"")</f>
        <v>56968463649</v>
      </c>
      <c r="O3057" s="27" t="s">
        <v>177</v>
      </c>
      <c r="P3057" s="27"/>
      <c r="Q3057" s="27"/>
      <c r="R3057" s="27"/>
      <c r="S3057" s="27"/>
      <c r="T3057" s="27"/>
      <c r="U3057" s="28"/>
      <c r="X3057" s="27"/>
      <c r="Y3057" s="27"/>
      <c r="Z3057" s="29"/>
      <c r="AA3057" s="29">
        <v>0.63055555555555554</v>
      </c>
      <c r="AB3057" s="29">
        <v>0.79166666666666663</v>
      </c>
      <c r="AC3057" s="30">
        <v>46148</v>
      </c>
      <c r="AD3057" s="15" t="str">
        <f>IF(Tabla2[[#This Row],[HORA ENTREGA]]="DIRECTO","On time", IF(AA3057&lt;&gt;"",IF(Tabla2[[#This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7" s="15" t="str">
        <f>MID(Tabla2[[#This Row],[TIPO]],1,3)</f>
        <v xml:space="preserve">40 </v>
      </c>
      <c r="AF30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COMERCIAL SEA GARDEN SPA */ Cont: * CGMU6565521*/ HR Entrega: *DIRECTO* /Dirección: *</v>
      </c>
      <c r="AG3057" s="38" t="str">
        <f>IFERROR(HYPERLINK("https://wa.me/"&amp;Tabla2[[#This Row],[CONTACTO]]&amp;"?text="&amp;Tabla2[[#This Row],[Mensaje]],"Enviar mensaje"),"")</f>
        <v>Enviar mensaje</v>
      </c>
      <c r="AH3057" s="15" t="str">
        <f>CONCATENATE(A3057,F3057)</f>
        <v>3056CGMU6565521</v>
      </c>
      <c r="AI3057" s="15" t="str">
        <f>CONCATENATE("ENT-",A3057)</f>
        <v>ENT-3056</v>
      </c>
      <c r="AJ3057" s="15" t="str">
        <f>IF(Tabla2[[#This Row],[Op]]&lt;&gt;"","ENTREGA","")</f>
        <v>ENTREGA</v>
      </c>
      <c r="AK3057" s="40" t="str">
        <f>(Tabla2[[#This Row],[FECHA ENTREGA]]&amp;Tabla2[[#This Row],[HORA ENTREGA]])</f>
        <v>46148DIRECTO</v>
      </c>
      <c r="AL3057" s="34" t="str">
        <f>IFERROR(HYPERLINK("https://wa.me/"&amp;Tabla2[[#This Row],[CONTACTO]]&amp;"?text="&amp;Tabla2[[#This Row],[Mensaje]]),"")</f>
        <v>https://wa.me/56968463649?text=Hola!%0AServicio del día 06-05%0A *Cliente:* COMERCIAL SEA GARDEN SPA */ Cont: * CGMU6565521*/ HR Entrega: *DIRECTO* /Dirección: *</v>
      </c>
    </row>
    <row r="3058" spans="1:38" s="15" customFormat="1" ht="16.5" customHeight="1" x14ac:dyDescent="0.2">
      <c r="A3058" s="15">
        <f>ROW(A3057)</f>
        <v>3057</v>
      </c>
      <c r="B3058" s="15">
        <f>IF(J3058=J3057,B3057+1,1)</f>
        <v>16</v>
      </c>
      <c r="C3058" s="15" t="s">
        <v>288</v>
      </c>
      <c r="D3058" s="25" t="s">
        <v>39</v>
      </c>
      <c r="E3058" s="27">
        <v>103655</v>
      </c>
      <c r="F3058" s="27" t="s">
        <v>4747</v>
      </c>
      <c r="G3058" s="27" t="s">
        <v>54</v>
      </c>
      <c r="H3058" s="27">
        <v>25300</v>
      </c>
      <c r="I3058" s="27" t="s">
        <v>3664</v>
      </c>
      <c r="J3058" s="28">
        <v>46148</v>
      </c>
      <c r="K3058" s="26" t="s">
        <v>290</v>
      </c>
      <c r="L3058" s="26"/>
      <c r="M3058" s="27" t="s">
        <v>55</v>
      </c>
      <c r="N3058" s="25">
        <f>IFERROR(VLOOKUP(M3058,Data!$J$1:$K$58,2,0),"")</f>
        <v>56992164782</v>
      </c>
      <c r="O3058" s="27" t="s">
        <v>56</v>
      </c>
      <c r="P3058" s="27"/>
      <c r="Q3058" s="27"/>
      <c r="R3058" s="27"/>
      <c r="S3058" s="27"/>
      <c r="T3058" s="27"/>
      <c r="U3058" s="28"/>
      <c r="X3058" s="27"/>
      <c r="Y3058" s="27"/>
      <c r="Z3058" s="29"/>
      <c r="AA3058" s="29">
        <v>0.5708333333333333</v>
      </c>
      <c r="AB3058" s="29">
        <v>0.75694444444444442</v>
      </c>
      <c r="AC3058" s="30">
        <v>46148</v>
      </c>
      <c r="AD3058" s="15" t="str">
        <f>IF(Tabla2[[#This Row],[HORA ENTREGA]]="DIRECTO","On time", IF(AA3058&lt;&gt;"",IF(Tabla2[[#This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58" s="15" t="str">
        <f>MID(Tabla2[[#This Row],[TIPO]],1,3)</f>
        <v xml:space="preserve">40 </v>
      </c>
      <c r="AF30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COMERCIAL SEA GARDEN SPA */ Cont: * CGMU7714759*/ HR Entrega: *DIRECTO* /Dirección: *</v>
      </c>
      <c r="AG3058" s="38" t="str">
        <f>IFERROR(HYPERLINK("https://wa.me/"&amp;Tabla2[[#This Row],[CONTACTO]]&amp;"?text="&amp;Tabla2[[#This Row],[Mensaje]],"Enviar mensaje"),"")</f>
        <v>Enviar mensaje</v>
      </c>
      <c r="AH3058" s="15" t="str">
        <f>CONCATENATE(A3058,F3058)</f>
        <v>3057CGMU7714759</v>
      </c>
      <c r="AI3058" s="15" t="str">
        <f>CONCATENATE("ENT-",A3058)</f>
        <v>ENT-3057</v>
      </c>
      <c r="AJ3058" s="15" t="str">
        <f>IF(Tabla2[[#This Row],[Op]]&lt;&gt;"","ENTREGA","")</f>
        <v>ENTREGA</v>
      </c>
      <c r="AK3058" s="40" t="str">
        <f>(Tabla2[[#This Row],[FECHA ENTREGA]]&amp;Tabla2[[#This Row],[HORA ENTREGA]])</f>
        <v>46148DIRECTO</v>
      </c>
      <c r="AL3058" s="34" t="str">
        <f>IFERROR(HYPERLINK("https://wa.me/"&amp;Tabla2[[#This Row],[CONTACTO]]&amp;"?text="&amp;Tabla2[[#This Row],[Mensaje]]),"")</f>
        <v>https://wa.me/56992164782?text=Hola!%0AServicio del día 06-05%0A *Cliente:* COMERCIAL SEA GARDEN SPA */ Cont: * CGMU7714759*/ HR Entrega: *DIRECTO* /Dirección: *</v>
      </c>
    </row>
    <row r="3059" spans="1:38" s="15" customFormat="1" ht="16.5" customHeight="1" x14ac:dyDescent="0.2">
      <c r="A3059" s="15">
        <f>ROW(A3058)</f>
        <v>3058</v>
      </c>
      <c r="B3059" s="15">
        <f>IF(J3059=J3058,B3058+1,1)</f>
        <v>17</v>
      </c>
      <c r="C3059" s="15" t="s">
        <v>38</v>
      </c>
      <c r="D3059" s="25" t="s">
        <v>39</v>
      </c>
      <c r="E3059" s="27">
        <v>303965</v>
      </c>
      <c r="F3059" s="27" t="s">
        <v>40</v>
      </c>
      <c r="G3059" s="27" t="s">
        <v>41</v>
      </c>
      <c r="H3059" s="27">
        <v>26800</v>
      </c>
      <c r="I3059" s="27" t="s">
        <v>42</v>
      </c>
      <c r="J3059" s="28">
        <v>46148</v>
      </c>
      <c r="K3059" s="26">
        <v>0.625</v>
      </c>
      <c r="L3059" s="26"/>
      <c r="M3059" s="27" t="s">
        <v>649</v>
      </c>
      <c r="N3059" s="25">
        <f>IFERROR(VLOOKUP(M3059,Data!$J$1:$K$58,2,0),"")</f>
        <v>56939438073</v>
      </c>
      <c r="O3059" s="27" t="s">
        <v>203</v>
      </c>
      <c r="P3059" s="27"/>
      <c r="Q3059" s="27" t="s">
        <v>4748</v>
      </c>
      <c r="R3059" s="27" t="s">
        <v>1765</v>
      </c>
      <c r="S3059" s="27"/>
      <c r="T3059" s="27"/>
      <c r="U3059" s="28"/>
      <c r="X3059" s="27"/>
      <c r="Y3059" s="27"/>
      <c r="Z3059" s="29"/>
      <c r="AA3059" s="29">
        <v>0.71180555555555558</v>
      </c>
      <c r="AB3059" s="29">
        <v>0.8520833333333333</v>
      </c>
      <c r="AC3059" s="30">
        <v>46148</v>
      </c>
      <c r="AD3059" s="15" t="str">
        <f>IF(Tabla2[[#This Row],[HORA ENTREGA]]="DIRECTO","On time", IF(AA3059&lt;&gt;"",IF(Tabla2[[#This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59" s="15" t="str">
        <f>MID(Tabla2[[#This Row],[TIPO]],1,3)</f>
        <v xml:space="preserve">40 </v>
      </c>
      <c r="AF30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EL CONTAINER SPA */ Cont: * CAAU4530857*/ HR Entrega: *15:00* /Dirección: *San Ignacio 951 Quilicura</v>
      </c>
      <c r="AG3059" s="38" t="str">
        <f>IFERROR(HYPERLINK("https://wa.me/"&amp;Tabla2[[#This Row],[CONTACTO]]&amp;"?text="&amp;Tabla2[[#This Row],[Mensaje]],"Enviar mensaje"),"")</f>
        <v>Enviar mensaje</v>
      </c>
      <c r="AH3059" s="15" t="str">
        <f>CONCATENATE(A3059,F3059)</f>
        <v>3058CAAU4530857</v>
      </c>
      <c r="AI3059" s="15" t="str">
        <f>CONCATENATE("ENT-",A3059)</f>
        <v>ENT-3058</v>
      </c>
      <c r="AJ3059" s="15" t="str">
        <f>IF(Tabla2[[#This Row],[Op]]&lt;&gt;"","ENTREGA","")</f>
        <v>ENTREGA</v>
      </c>
      <c r="AK3059" s="40" t="str">
        <f>(Tabla2[[#This Row],[FECHA ENTREGA]]&amp;Tabla2[[#This Row],[HORA ENTREGA]])</f>
        <v>461480,625</v>
      </c>
      <c r="AL3059" s="34" t="str">
        <f>IFERROR(HYPERLINK("https://wa.me/"&amp;Tabla2[[#This Row],[CONTACTO]]&amp;"?text="&amp;Tabla2[[#This Row],[Mensaje]]),"")</f>
        <v>https://wa.me/56939438073?text=Hola!%0AServicio del día 06-05%0A *Cliente:* EL CONTAINER SPA */ Cont: * CAAU4530857*/ HR Entrega: *15:00* /Dirección: *San Ignacio 951 Quilicura</v>
      </c>
    </row>
    <row r="3060" spans="1:38" s="15" customFormat="1" ht="16.5" customHeight="1" x14ac:dyDescent="0.2">
      <c r="A3060" s="15">
        <f>ROW(A3059)</f>
        <v>3059</v>
      </c>
      <c r="B3060" s="15">
        <f>IF(J3060=J3059,B3059+1,1)</f>
        <v>18</v>
      </c>
      <c r="C3060" s="15" t="s">
        <v>627</v>
      </c>
      <c r="D3060" s="25" t="s">
        <v>39</v>
      </c>
      <c r="E3060" s="27">
        <v>305332</v>
      </c>
      <c r="F3060" s="27" t="s">
        <v>4749</v>
      </c>
      <c r="G3060" s="27" t="s">
        <v>41</v>
      </c>
      <c r="H3060" s="27">
        <v>14399</v>
      </c>
      <c r="I3060" s="27" t="s">
        <v>4750</v>
      </c>
      <c r="J3060" s="28">
        <v>46148</v>
      </c>
      <c r="K3060" s="26">
        <v>0.70833333333333337</v>
      </c>
      <c r="L3060" s="26"/>
      <c r="M3060" s="27" t="s">
        <v>225</v>
      </c>
      <c r="N3060" s="25">
        <f>IFERROR(VLOOKUP(M3060,Data!$J$1:$K$58,2,0),"")</f>
        <v>56978811158</v>
      </c>
      <c r="O3060" s="27" t="s">
        <v>226</v>
      </c>
      <c r="P3060" s="27"/>
      <c r="Q3060" s="27" t="s">
        <v>629</v>
      </c>
      <c r="R3060" s="27" t="s">
        <v>4657</v>
      </c>
      <c r="S3060" s="27"/>
      <c r="T3060" s="27"/>
      <c r="U3060" s="28"/>
      <c r="X3060" s="27"/>
      <c r="Y3060" s="27"/>
      <c r="Z3060" s="29"/>
      <c r="AA3060" s="29">
        <v>0.66805555555555551</v>
      </c>
      <c r="AB3060" s="29">
        <v>0.70833333333333337</v>
      </c>
      <c r="AC3060" s="30">
        <v>46148</v>
      </c>
      <c r="AD3060" s="15" t="str">
        <f>IF(Tabla2[[#This Row],[HORA ENTREGA]]="DIRECTO","On time", IF(AA3060&lt;&gt;"",IF(Tabla2[[#This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60" s="15" t="str">
        <f>MID(Tabla2[[#This Row],[TIPO]],1,3)</f>
        <v xml:space="preserve">40 </v>
      </c>
      <c r="AF30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GENERACION SERVICIO Y ARRIENDO SPA */ Cont: * TIIU6207010*/ HR Entrega: *17:00* /Dirección: *CORDILLERA 570, PUDAHUEL</v>
      </c>
      <c r="AG3060" s="38" t="str">
        <f>IFERROR(HYPERLINK("https://wa.me/"&amp;Tabla2[[#This Row],[CONTACTO]]&amp;"?text="&amp;Tabla2[[#This Row],[Mensaje]],"Enviar mensaje"),"")</f>
        <v>Enviar mensaje</v>
      </c>
      <c r="AH3060" s="15" t="str">
        <f>CONCATENATE(A3060,F3060)</f>
        <v>3059TIIU6207010</v>
      </c>
      <c r="AI3060" s="15" t="str">
        <f>CONCATENATE("ENT-",A3060)</f>
        <v>ENT-3059</v>
      </c>
      <c r="AJ3060" s="15" t="str">
        <f>IF(Tabla2[[#This Row],[Op]]&lt;&gt;"","ENTREGA","")</f>
        <v>ENTREGA</v>
      </c>
      <c r="AK3060" s="40" t="str">
        <f>(Tabla2[[#This Row],[FECHA ENTREGA]]&amp;Tabla2[[#This Row],[HORA ENTREGA]])</f>
        <v>461480,708333333333333</v>
      </c>
      <c r="AL3060" s="34" t="str">
        <f>IFERROR(HYPERLINK("https://wa.me/"&amp;Tabla2[[#This Row],[CONTACTO]]&amp;"?text="&amp;Tabla2[[#This Row],[Mensaje]]),"")</f>
        <v>https://wa.me/56978811158?text=Hola!%0AServicio del día 06-05%0A *Cliente:* GENERACION SERVICIO Y ARRIENDO SPA */ Cont: * TIIU6207010*/ HR Entrega: *17:00* /Dirección: *CORDILLERA 570, PUDAHUEL</v>
      </c>
    </row>
    <row r="3061" spans="1:38" s="15" customFormat="1" ht="16.5" customHeight="1" x14ac:dyDescent="0.2">
      <c r="A3061" s="15">
        <f>ROW(A3060)</f>
        <v>3060</v>
      </c>
      <c r="B3061" s="15">
        <f>IF(J3061=J3060,B3060+1,1)</f>
        <v>19</v>
      </c>
      <c r="C3061" s="15" t="s">
        <v>483</v>
      </c>
      <c r="D3061" s="25" t="s">
        <v>39</v>
      </c>
      <c r="E3061" s="27">
        <v>1291202</v>
      </c>
      <c r="F3061" s="27" t="s">
        <v>4751</v>
      </c>
      <c r="G3061" s="27" t="s">
        <v>41</v>
      </c>
      <c r="H3061" s="27">
        <v>20160</v>
      </c>
      <c r="I3061" s="27" t="s">
        <v>42</v>
      </c>
      <c r="J3061" s="28">
        <v>46148</v>
      </c>
      <c r="K3061" s="26">
        <v>0.35416666666666669</v>
      </c>
      <c r="L3061" s="26"/>
      <c r="M3061" s="27" t="s">
        <v>51</v>
      </c>
      <c r="N3061" s="25">
        <f>IFERROR(VLOOKUP(M3061,Data!$J$1:$K$58,2,0),"")</f>
        <v>56967256951</v>
      </c>
      <c r="O3061" s="27" t="s">
        <v>52</v>
      </c>
      <c r="P3061" s="27"/>
      <c r="Q3061" s="27" t="s">
        <v>485</v>
      </c>
      <c r="R3061" s="27"/>
      <c r="S3061" s="27"/>
      <c r="T3061" s="27"/>
      <c r="U3061" s="28"/>
      <c r="X3061" s="27"/>
      <c r="Y3061" s="27"/>
      <c r="Z3061" s="29"/>
      <c r="AA3061" s="29">
        <v>0.33819444444444446</v>
      </c>
      <c r="AB3061" s="29">
        <v>0.56944444444444442</v>
      </c>
      <c r="AC3061" s="30">
        <v>46148</v>
      </c>
      <c r="AD3061" s="15" t="str">
        <f>IF(Tabla2[[#This Row],[HORA ENTREGA]]="DIRECTO","On time", IF(AA3061&lt;&gt;"",IF(Tabla2[[#This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61" s="15" t="str">
        <f>MID(Tabla2[[#This Row],[TIPO]],1,3)</f>
        <v xml:space="preserve">40 </v>
      </c>
      <c r="AF30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06-05%0A *Cliente:* IDEAL S A */ Cont: * MEDU4791094*/ HR Entrega: *08:30* /Dirección: *Bodega Nutrabien, Av. Bernardo O´Higgins 3140 </v>
      </c>
      <c r="AG3061" s="38" t="str">
        <f>IFERROR(HYPERLINK("https://wa.me/"&amp;Tabla2[[#This Row],[CONTACTO]]&amp;"?text="&amp;Tabla2[[#This Row],[Mensaje]],"Enviar mensaje"),"")</f>
        <v>Enviar mensaje</v>
      </c>
      <c r="AH3061" s="15" t="str">
        <f>CONCATENATE(A3061,F3061)</f>
        <v>3060MEDU4791094</v>
      </c>
      <c r="AI3061" s="15" t="str">
        <f>CONCATENATE("ENT-",A3061)</f>
        <v>ENT-3060</v>
      </c>
      <c r="AJ3061" s="15" t="str">
        <f>IF(Tabla2[[#This Row],[Op]]&lt;&gt;"","ENTREGA","")</f>
        <v>ENTREGA</v>
      </c>
      <c r="AK3061" s="40" t="str">
        <f>(Tabla2[[#This Row],[FECHA ENTREGA]]&amp;Tabla2[[#This Row],[HORA ENTREGA]])</f>
        <v>461480,354166666666667</v>
      </c>
      <c r="AL3061" s="34" t="str">
        <f>IFERROR(HYPERLINK("https://wa.me/"&amp;Tabla2[[#This Row],[CONTACTO]]&amp;"?text="&amp;Tabla2[[#This Row],[Mensaje]]),"")</f>
        <v xml:space="preserve">https://wa.me/56967256951?text=Hola!%0AServicio del día 06-05%0A *Cliente:* IDEAL S A */ Cont: * MEDU4791094*/ HR Entrega: *08:30* /Dirección: *Bodega Nutrabien, Av. Bernardo O´Higgins 3140 </v>
      </c>
    </row>
    <row r="3062" spans="1:38" s="15" customFormat="1" ht="16.5" customHeight="1" x14ac:dyDescent="0.2">
      <c r="A3062" s="15">
        <f>ROW(A3061)</f>
        <v>3061</v>
      </c>
      <c r="B3062" s="15">
        <f>IF(J3062=J3061,B3061+1,1)</f>
        <v>20</v>
      </c>
      <c r="C3062" s="15" t="s">
        <v>483</v>
      </c>
      <c r="D3062" s="25" t="s">
        <v>39</v>
      </c>
      <c r="E3062" s="27">
        <v>1291202</v>
      </c>
      <c r="F3062" s="27" t="s">
        <v>4752</v>
      </c>
      <c r="G3062" s="27" t="s">
        <v>41</v>
      </c>
      <c r="H3062" s="27">
        <v>20160</v>
      </c>
      <c r="I3062" s="27" t="s">
        <v>42</v>
      </c>
      <c r="J3062" s="28">
        <v>46148</v>
      </c>
      <c r="K3062" s="26">
        <v>0.39583333333333331</v>
      </c>
      <c r="L3062" s="26"/>
      <c r="M3062" s="27" t="s">
        <v>104</v>
      </c>
      <c r="N3062" s="25">
        <f>IFERROR(VLOOKUP(M3062,Data!$J$1:$K$58,2,0),"")</f>
        <v>56966749395</v>
      </c>
      <c r="O3062" s="27" t="s">
        <v>253</v>
      </c>
      <c r="P3062" s="27"/>
      <c r="Q3062" s="27" t="s">
        <v>485</v>
      </c>
      <c r="R3062" s="27"/>
      <c r="S3062" s="27"/>
      <c r="T3062" s="27"/>
      <c r="U3062" s="28"/>
      <c r="X3062" s="27"/>
      <c r="Y3062" s="27"/>
      <c r="Z3062" s="29"/>
      <c r="AA3062" s="29">
        <v>0.45624999999999999</v>
      </c>
      <c r="AB3062" s="29">
        <v>0.70833333333333337</v>
      </c>
      <c r="AC3062" s="30">
        <v>46148</v>
      </c>
      <c r="AD3062" s="15" t="str">
        <f>IF(Tabla2[[#This Row],[HORA ENTREGA]]="DIRECTO","On time", IF(AA3062&lt;&gt;"",IF(Tabla2[[#This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62" s="15" t="str">
        <f>MID(Tabla2[[#This Row],[TIPO]],1,3)</f>
        <v xml:space="preserve">40 </v>
      </c>
      <c r="AF30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06-05%0A *Cliente:* IDEAL S A */ Cont: * MEDU4889943*/ HR Entrega: *09:30* /Dirección: *Bodega Nutrabien, Av. Bernardo O´Higgins 3140 </v>
      </c>
      <c r="AG3062" s="38" t="str">
        <f>IFERROR(HYPERLINK("https://wa.me/"&amp;Tabla2[[#This Row],[CONTACTO]]&amp;"?text="&amp;Tabla2[[#This Row],[Mensaje]],"Enviar mensaje"),"")</f>
        <v>Enviar mensaje</v>
      </c>
      <c r="AH3062" s="15" t="str">
        <f>CONCATENATE(A3062,F3062)</f>
        <v>3061MEDU4889943</v>
      </c>
      <c r="AI3062" s="15" t="str">
        <f>CONCATENATE("ENT-",A3062)</f>
        <v>ENT-3061</v>
      </c>
      <c r="AJ3062" s="15" t="str">
        <f>IF(Tabla2[[#This Row],[Op]]&lt;&gt;"","ENTREGA","")</f>
        <v>ENTREGA</v>
      </c>
      <c r="AK3062" s="40" t="str">
        <f>(Tabla2[[#This Row],[FECHA ENTREGA]]&amp;Tabla2[[#This Row],[HORA ENTREGA]])</f>
        <v>461480,395833333333333</v>
      </c>
      <c r="AL3062" s="34" t="str">
        <f>IFERROR(HYPERLINK("https://wa.me/"&amp;Tabla2[[#This Row],[CONTACTO]]&amp;"?text="&amp;Tabla2[[#This Row],[Mensaje]]),"")</f>
        <v xml:space="preserve">https://wa.me/56966749395?text=Hola!%0AServicio del día 06-05%0A *Cliente:* IDEAL S A */ Cont: * MEDU4889943*/ HR Entrega: *09:30* /Dirección: *Bodega Nutrabien, Av. Bernardo O´Higgins 3140 </v>
      </c>
    </row>
    <row r="3063" spans="1:38" s="15" customFormat="1" ht="16.5" customHeight="1" x14ac:dyDescent="0.2">
      <c r="A3063" s="15">
        <f>ROW(A3062)</f>
        <v>3062</v>
      </c>
      <c r="B3063" s="15">
        <f>IF(J3063=J3062,B3062+1,1)</f>
        <v>21</v>
      </c>
      <c r="C3063" s="15" t="s">
        <v>149</v>
      </c>
      <c r="D3063" s="25" t="s">
        <v>39</v>
      </c>
      <c r="E3063" s="27">
        <v>2624831</v>
      </c>
      <c r="F3063" s="27" t="s">
        <v>4753</v>
      </c>
      <c r="G3063" s="27" t="s">
        <v>41</v>
      </c>
      <c r="H3063" s="27">
        <v>8400</v>
      </c>
      <c r="I3063" s="27" t="s">
        <v>42</v>
      </c>
      <c r="J3063" s="28">
        <v>46148</v>
      </c>
      <c r="K3063" s="26">
        <v>0.33333333333333331</v>
      </c>
      <c r="L3063" s="26" t="s">
        <v>171</v>
      </c>
      <c r="M3063" s="27" t="s">
        <v>273</v>
      </c>
      <c r="N3063" s="25">
        <f>IFERROR(VLOOKUP(M3063,Data!$J$1:$K$58,2,0),"")</f>
        <v>56950103942</v>
      </c>
      <c r="O3063" s="27" t="s">
        <v>274</v>
      </c>
      <c r="P3063" s="27"/>
      <c r="Q3063" s="27" t="s">
        <v>153</v>
      </c>
      <c r="R3063" s="27" t="s">
        <v>280</v>
      </c>
      <c r="S3063" s="27"/>
      <c r="T3063" s="27"/>
      <c r="U3063" s="28"/>
      <c r="X3063" s="27"/>
      <c r="Y3063" s="27"/>
      <c r="Z3063" s="29"/>
      <c r="AA3063" s="29">
        <v>0.38263888888888886</v>
      </c>
      <c r="AB3063" s="29">
        <v>0.53472222222222221</v>
      </c>
      <c r="AC3063" s="30">
        <v>46148</v>
      </c>
      <c r="AD3063" s="15" t="str">
        <f>IF(Tabla2[[#This Row],[HORA ENTREGA]]="DIRECTO","On time", IF(AA3063&lt;&gt;"",IF(Tabla2[[#This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63" s="15" t="str">
        <f>MID(Tabla2[[#This Row],[TIPO]],1,3)</f>
        <v xml:space="preserve">40 </v>
      </c>
      <c r="AF30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06-05%0A *Cliente:* IMPORTADORA MIDEA CARRIER CHILE LTDA */ Cont: * GAOU6538139*/ HR Entrega: *08:00* /Dirección: *BOD. MIEA AGURTO - PUERTO MADERO 9710, BOD. E13; PUDAHUEL </v>
      </c>
      <c r="AG3063" s="38" t="str">
        <f>IFERROR(HYPERLINK("https://wa.me/"&amp;Tabla2[[#This Row],[CONTACTO]]&amp;"?text="&amp;Tabla2[[#This Row],[Mensaje]],"Enviar mensaje"),"")</f>
        <v>Enviar mensaje</v>
      </c>
      <c r="AH3063" s="15" t="str">
        <f>CONCATENATE(A3063,F3063)</f>
        <v>3062GAOU6538139</v>
      </c>
      <c r="AI3063" s="15" t="str">
        <f>CONCATENATE("ENT-",A3063)</f>
        <v>ENT-3062</v>
      </c>
      <c r="AJ3063" s="15" t="str">
        <f>IF(Tabla2[[#This Row],[Op]]&lt;&gt;"","ENTREGA","")</f>
        <v>ENTREGA</v>
      </c>
      <c r="AK3063" s="40" t="str">
        <f>(Tabla2[[#This Row],[FECHA ENTREGA]]&amp;Tabla2[[#This Row],[HORA ENTREGA]])</f>
        <v>461480,333333333333333</v>
      </c>
      <c r="AL3063" s="34" t="str">
        <f>IFERROR(HYPERLINK("https://wa.me/"&amp;Tabla2[[#This Row],[CONTACTO]]&amp;"?text="&amp;Tabla2[[#This Row],[Mensaje]]),"")</f>
        <v xml:space="preserve">https://wa.me/56950103942?text=Hola!%0AServicio del día 06-05%0A *Cliente:* IMPORTADORA MIDEA CARRIER CHILE LTDA */ Cont: * GAOU6538139*/ HR Entrega: *08:00* /Dirección: *BOD. MIEA AGURTO - PUERTO MADERO 9710, BOD. E13; PUDAHUEL </v>
      </c>
    </row>
    <row r="3064" spans="1:38" s="15" customFormat="1" ht="16.5" customHeight="1" x14ac:dyDescent="0.2">
      <c r="A3064" s="15">
        <f>ROW(A3063)</f>
        <v>3063</v>
      </c>
      <c r="B3064" s="15">
        <f>IF(J3064=J3063,B3063+1,1)</f>
        <v>22</v>
      </c>
      <c r="C3064" s="15" t="s">
        <v>149</v>
      </c>
      <c r="D3064" s="25" t="s">
        <v>39</v>
      </c>
      <c r="E3064" s="27">
        <v>2624831</v>
      </c>
      <c r="F3064" s="27" t="s">
        <v>4754</v>
      </c>
      <c r="G3064" s="27" t="s">
        <v>41</v>
      </c>
      <c r="H3064" s="27">
        <v>8400</v>
      </c>
      <c r="I3064" s="27" t="s">
        <v>42</v>
      </c>
      <c r="J3064" s="28">
        <v>46148</v>
      </c>
      <c r="K3064" s="26">
        <v>0.33333333333333331</v>
      </c>
      <c r="L3064" s="26"/>
      <c r="M3064" s="27" t="s">
        <v>308</v>
      </c>
      <c r="N3064" s="25">
        <f>IFERROR(VLOOKUP(M3064,Data!$J$1:$K$58,2,0),"")</f>
        <v>56966631737</v>
      </c>
      <c r="O3064" s="27" t="s">
        <v>309</v>
      </c>
      <c r="P3064" s="27"/>
      <c r="Q3064" s="27" t="s">
        <v>153</v>
      </c>
      <c r="R3064" s="27" t="s">
        <v>280</v>
      </c>
      <c r="S3064" s="27"/>
      <c r="T3064" s="27"/>
      <c r="U3064" s="28"/>
      <c r="X3064" s="27"/>
      <c r="Y3064" s="27"/>
      <c r="Z3064" s="29"/>
      <c r="AA3064" s="29">
        <v>0.34166666666666667</v>
      </c>
      <c r="AB3064" s="29">
        <v>0.40277777777777779</v>
      </c>
      <c r="AC3064" s="30">
        <v>46148</v>
      </c>
      <c r="AD3064" s="15" t="str">
        <f>IF(Tabla2[[#This Row],[HORA ENTREGA]]="DIRECTO","On time", IF(AA3064&lt;&gt;"",IF(Tabla2[[#This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64" s="15" t="str">
        <f>MID(Tabla2[[#This Row],[TIPO]],1,3)</f>
        <v xml:space="preserve">40 </v>
      </c>
      <c r="AF30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06-05%0A *Cliente:* IMPORTADORA MIDEA CARRIER CHILE LTDA */ Cont: * ONEU1770110*/ HR Entrega: *08:00* /Dirección: *BOD. MIEA AGURTO - PUERTO MADERO 9710, BOD. E13; PUDAHUEL </v>
      </c>
      <c r="AG3064" s="38" t="str">
        <f>IFERROR(HYPERLINK("https://wa.me/"&amp;Tabla2[[#This Row],[CONTACTO]]&amp;"?text="&amp;Tabla2[[#This Row],[Mensaje]],"Enviar mensaje"),"")</f>
        <v>Enviar mensaje</v>
      </c>
      <c r="AH3064" s="15" t="str">
        <f>CONCATENATE(A3064,F3064)</f>
        <v>3063ONEU1770110</v>
      </c>
      <c r="AI3064" s="15" t="str">
        <f>CONCATENATE("ENT-",A3064)</f>
        <v>ENT-3063</v>
      </c>
      <c r="AJ3064" s="15" t="str">
        <f>IF(Tabla2[[#This Row],[Op]]&lt;&gt;"","ENTREGA","")</f>
        <v>ENTREGA</v>
      </c>
      <c r="AK3064" s="40" t="str">
        <f>(Tabla2[[#This Row],[FECHA ENTREGA]]&amp;Tabla2[[#This Row],[HORA ENTREGA]])</f>
        <v>461480,333333333333333</v>
      </c>
      <c r="AL3064" s="34" t="str">
        <f>IFERROR(HYPERLINK("https://wa.me/"&amp;Tabla2[[#This Row],[CONTACTO]]&amp;"?text="&amp;Tabla2[[#This Row],[Mensaje]]),"")</f>
        <v xml:space="preserve">https://wa.me/56966631737?text=Hola!%0AServicio del día 06-05%0A *Cliente:* IMPORTADORA MIDEA CARRIER CHILE LTDA */ Cont: * ONEU1770110*/ HR Entrega: *08:00* /Dirección: *BOD. MIEA AGURTO - PUERTO MADERO 9710, BOD. E13; PUDAHUEL </v>
      </c>
    </row>
    <row r="3065" spans="1:38" s="15" customFormat="1" ht="16.5" customHeight="1" x14ac:dyDescent="0.2">
      <c r="A3065" s="15">
        <f>ROW(A3064)</f>
        <v>3064</v>
      </c>
      <c r="B3065" s="15">
        <f>IF(J3065=J3064,B3064+1,1)</f>
        <v>23</v>
      </c>
      <c r="C3065" s="15" t="s">
        <v>149</v>
      </c>
      <c r="D3065" s="25" t="s">
        <v>39</v>
      </c>
      <c r="E3065" s="27">
        <v>2625706</v>
      </c>
      <c r="F3065" s="27" t="s">
        <v>4755</v>
      </c>
      <c r="G3065" s="27" t="s">
        <v>41</v>
      </c>
      <c r="H3065" s="27">
        <v>10577</v>
      </c>
      <c r="I3065" s="27" t="s">
        <v>42</v>
      </c>
      <c r="J3065" s="28">
        <v>46148</v>
      </c>
      <c r="K3065" s="26">
        <v>0.5</v>
      </c>
      <c r="L3065" s="26" t="s">
        <v>4756</v>
      </c>
      <c r="M3065" s="27" t="s">
        <v>366</v>
      </c>
      <c r="N3065" s="25">
        <f>IFERROR(VLOOKUP(M3065,Data!$J$1:$K$58,2,0),"")</f>
        <v>56967386251</v>
      </c>
      <c r="O3065" s="27" t="s">
        <v>367</v>
      </c>
      <c r="P3065" s="27"/>
      <c r="Q3065" s="27" t="s">
        <v>4757</v>
      </c>
      <c r="R3065" s="27" t="s">
        <v>1593</v>
      </c>
      <c r="S3065" s="27"/>
      <c r="T3065" s="27"/>
      <c r="U3065" s="28"/>
      <c r="X3065" s="27"/>
      <c r="Y3065" s="27"/>
      <c r="Z3065" s="29"/>
      <c r="AA3065" s="29">
        <v>0.60763888888888884</v>
      </c>
      <c r="AB3065" s="29">
        <v>0.65972222222222221</v>
      </c>
      <c r="AC3065" s="30">
        <v>46148</v>
      </c>
      <c r="AD3065" s="15" t="str">
        <f>IF(Tabla2[[#This Row],[HORA ENTREGA]]="DIRECTO","On time", IF(AA3065&lt;&gt;"",IF(Tabla2[[#This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65" s="15" t="str">
        <f>MID(Tabla2[[#This Row],[TIPO]],1,3)</f>
        <v xml:space="preserve">40 </v>
      </c>
      <c r="AF30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IMPORTADORA MIDEA CARRIER CHILE LTDA */ Cont: * FFAU5819257*/ HR Entrega: *12:00* /Dirección: *Av. Roberto Simpson # 1301,</v>
      </c>
      <c r="AG3065" s="38" t="str">
        <f>IFERROR(HYPERLINK("https://wa.me/"&amp;Tabla2[[#This Row],[CONTACTO]]&amp;"?text="&amp;Tabla2[[#This Row],[Mensaje]],"Enviar mensaje"),"")</f>
        <v>Enviar mensaje</v>
      </c>
      <c r="AH3065" s="15" t="str">
        <f>CONCATENATE(A3065,F3065)</f>
        <v>3064FFAU5819257</v>
      </c>
      <c r="AI3065" s="15" t="str">
        <f>CONCATENATE("ENT-",A3065)</f>
        <v>ENT-3064</v>
      </c>
      <c r="AJ3065" s="15" t="str">
        <f>IF(Tabla2[[#This Row],[Op]]&lt;&gt;"","ENTREGA","")</f>
        <v>ENTREGA</v>
      </c>
      <c r="AK3065" s="40" t="str">
        <f>(Tabla2[[#This Row],[FECHA ENTREGA]]&amp;Tabla2[[#This Row],[HORA ENTREGA]])</f>
        <v>461480,5</v>
      </c>
      <c r="AL3065" s="34" t="str">
        <f>IFERROR(HYPERLINK("https://wa.me/"&amp;Tabla2[[#This Row],[CONTACTO]]&amp;"?text="&amp;Tabla2[[#This Row],[Mensaje]]),"")</f>
        <v>https://wa.me/56967386251?text=Hola!%0AServicio del día 06-05%0A *Cliente:* IMPORTADORA MIDEA CARRIER CHILE LTDA */ Cont: * FFAU5819257*/ HR Entrega: *12:00* /Dirección: *Av. Roberto Simpson # 1301,</v>
      </c>
    </row>
    <row r="3066" spans="1:38" s="15" customFormat="1" ht="16.5" customHeight="1" x14ac:dyDescent="0.2">
      <c r="A3066" s="15">
        <f>ROW(A3065)</f>
        <v>3065</v>
      </c>
      <c r="B3066" s="15">
        <f>IF(J3066=J3065,B3065+1,1)</f>
        <v>24</v>
      </c>
      <c r="C3066" s="15" t="s">
        <v>2705</v>
      </c>
      <c r="D3066" s="25" t="s">
        <v>39</v>
      </c>
      <c r="E3066" s="27">
        <v>302295</v>
      </c>
      <c r="F3066" s="27" t="s">
        <v>4758</v>
      </c>
      <c r="G3066" s="27" t="s">
        <v>64</v>
      </c>
      <c r="H3066" s="27">
        <v>10333</v>
      </c>
      <c r="I3066" s="27" t="s">
        <v>42</v>
      </c>
      <c r="J3066" s="28">
        <v>46148</v>
      </c>
      <c r="K3066" s="26">
        <v>0.35416666666666669</v>
      </c>
      <c r="L3066" s="26"/>
      <c r="M3066" s="27" t="s">
        <v>82</v>
      </c>
      <c r="N3066" s="25">
        <f>IFERROR(VLOOKUP(M3066,Data!$J$1:$K$58,2,0),"")</f>
        <v>56944277110</v>
      </c>
      <c r="O3066" s="27" t="s">
        <v>159</v>
      </c>
      <c r="P3066" s="27"/>
      <c r="Q3066" s="27" t="s">
        <v>4759</v>
      </c>
      <c r="R3066" s="27" t="s">
        <v>69</v>
      </c>
      <c r="S3066" s="27"/>
      <c r="T3066" s="27"/>
      <c r="U3066" s="28"/>
      <c r="X3066" s="27"/>
      <c r="Y3066" s="27"/>
      <c r="Z3066" s="29"/>
      <c r="AA3066" s="29">
        <v>0.34722222222222221</v>
      </c>
      <c r="AB3066" s="29">
        <v>0.39583333333333331</v>
      </c>
      <c r="AC3066" s="30">
        <v>46148</v>
      </c>
      <c r="AD3066" s="15" t="str">
        <f>IF(Tabla2[[#This Row],[HORA ENTREGA]]="DIRECTO","On time", IF(AA3066&lt;&gt;"",IF(Tabla2[[#This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66" s="15" t="str">
        <f>MID(Tabla2[[#This Row],[TIPO]],1,3)</f>
        <v xml:space="preserve">20 </v>
      </c>
      <c r="AF30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IMPORTADORA MONSERRAT SPA */ Cont: * FTAU1556735*/ HR Entrega: *08:30* /Dirección: *AVDA. PRESIDENTE EDUARDO FREI MONTALVA 5151 OF 9 GALPÓN 4 CONCHALÍ</v>
      </c>
      <c r="AG3066" s="38" t="str">
        <f>IFERROR(HYPERLINK("https://wa.me/"&amp;Tabla2[[#This Row],[CONTACTO]]&amp;"?text="&amp;Tabla2[[#This Row],[Mensaje]],"Enviar mensaje"),"")</f>
        <v>Enviar mensaje</v>
      </c>
      <c r="AH3066" s="15" t="str">
        <f>CONCATENATE(A3066,F3066)</f>
        <v>3065FTAU1556735</v>
      </c>
      <c r="AI3066" s="15" t="str">
        <f>CONCATENATE("ENT-",A3066)</f>
        <v>ENT-3065</v>
      </c>
      <c r="AJ3066" s="15" t="str">
        <f>IF(Tabla2[[#This Row],[Op]]&lt;&gt;"","ENTREGA","")</f>
        <v>ENTREGA</v>
      </c>
      <c r="AK3066" s="40" t="str">
        <f>(Tabla2[[#This Row],[FECHA ENTREGA]]&amp;Tabla2[[#This Row],[HORA ENTREGA]])</f>
        <v>461480,354166666666667</v>
      </c>
      <c r="AL3066" s="34" t="str">
        <f>IFERROR(HYPERLINK("https://wa.me/"&amp;Tabla2[[#This Row],[CONTACTO]]&amp;"?text="&amp;Tabla2[[#This Row],[Mensaje]]),"")</f>
        <v>https://wa.me/56944277110?text=Hola!%0AServicio del día 06-05%0A *Cliente:* IMPORTADORA MONSERRAT SPA */ Cont: * FTAU1556735*/ HR Entrega: *08:30* /Dirección: *AVDA. PRESIDENTE EDUARDO FREI MONTALVA 5151 OF 9 GALPÓN 4 CONCHALÍ</v>
      </c>
    </row>
    <row r="3067" spans="1:38" s="15" customFormat="1" ht="16.5" customHeight="1" x14ac:dyDescent="0.2">
      <c r="A3067" s="15">
        <f>ROW(A3066)</f>
        <v>3066</v>
      </c>
      <c r="B3067" s="15">
        <f>IF(J3067=J3066,B3066+1,1)</f>
        <v>25</v>
      </c>
      <c r="C3067" s="15" t="s">
        <v>166</v>
      </c>
      <c r="D3067" s="25" t="s">
        <v>39</v>
      </c>
      <c r="E3067" s="27">
        <v>884226</v>
      </c>
      <c r="F3067" s="27" t="s">
        <v>4760</v>
      </c>
      <c r="G3067" s="27" t="s">
        <v>41</v>
      </c>
      <c r="H3067" s="27">
        <v>14500</v>
      </c>
      <c r="I3067" s="27" t="s">
        <v>42</v>
      </c>
      <c r="J3067" s="28">
        <v>46148</v>
      </c>
      <c r="K3067" s="26">
        <v>0.375</v>
      </c>
      <c r="L3067" s="26"/>
      <c r="M3067" s="27" t="s">
        <v>341</v>
      </c>
      <c r="N3067" s="25">
        <f>IFERROR(VLOOKUP(M3067,Data!$J$1:$K$58,2,0),"")</f>
        <v>56950923536</v>
      </c>
      <c r="O3067" s="27" t="s">
        <v>105</v>
      </c>
      <c r="P3067" s="27"/>
      <c r="Q3067" s="27" t="s">
        <v>168</v>
      </c>
      <c r="R3067" s="27" t="s">
        <v>1710</v>
      </c>
      <c r="S3067" s="27"/>
      <c r="T3067" s="27"/>
      <c r="U3067" s="28"/>
      <c r="X3067" s="27"/>
      <c r="Y3067" s="27"/>
      <c r="Z3067" s="29"/>
      <c r="AA3067" s="29">
        <v>0.38680555555555557</v>
      </c>
      <c r="AB3067" s="29">
        <v>0.49305555555555558</v>
      </c>
      <c r="AC3067" s="30">
        <v>46148</v>
      </c>
      <c r="AD3067" s="15" t="str">
        <f>IF(Tabla2[[#This Row],[HORA ENTREGA]]="DIRECTO","On time", IF(AA3067&lt;&gt;"",IF(Tabla2[[#This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67" s="15" t="str">
        <f>MID(Tabla2[[#This Row],[TIPO]],1,3)</f>
        <v xml:space="preserve">40 </v>
      </c>
      <c r="AF30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IMPORTADORA Y COMERCIALIZADORA BZ SPA */ Cont: * BMOU4806613*/ HR Entrega: *09:00* /Dirección: *PuertoMadero 9710, Bodega X36. Pudahuel</v>
      </c>
      <c r="AG3067" s="38" t="str">
        <f>IFERROR(HYPERLINK("https://wa.me/"&amp;Tabla2[[#This Row],[CONTACTO]]&amp;"?text="&amp;Tabla2[[#This Row],[Mensaje]],"Enviar mensaje"),"")</f>
        <v>Enviar mensaje</v>
      </c>
      <c r="AH3067" s="15" t="str">
        <f>CONCATENATE(A3067,F3067)</f>
        <v>3066BMOU4806613</v>
      </c>
      <c r="AI3067" s="15" t="str">
        <f>CONCATENATE("ENT-",A3067)</f>
        <v>ENT-3066</v>
      </c>
      <c r="AJ3067" s="15" t="str">
        <f>IF(Tabla2[[#This Row],[Op]]&lt;&gt;"","ENTREGA","")</f>
        <v>ENTREGA</v>
      </c>
      <c r="AK3067" s="40" t="str">
        <f>(Tabla2[[#This Row],[FECHA ENTREGA]]&amp;Tabla2[[#This Row],[HORA ENTREGA]])</f>
        <v>461480,375</v>
      </c>
      <c r="AL3067" s="34" t="str">
        <f>IFERROR(HYPERLINK("https://wa.me/"&amp;Tabla2[[#This Row],[CONTACTO]]&amp;"?text="&amp;Tabla2[[#This Row],[Mensaje]]),"")</f>
        <v>https://wa.me/56950923536?text=Hola!%0AServicio del día 06-05%0A *Cliente:* IMPORTADORA Y COMERCIALIZADORA BZ SPA */ Cont: * BMOU4806613*/ HR Entrega: *09:00* /Dirección: *PuertoMadero 9710, Bodega X36. Pudahuel</v>
      </c>
    </row>
    <row r="3068" spans="1:38" s="15" customFormat="1" ht="16.5" customHeight="1" x14ac:dyDescent="0.2">
      <c r="A3068" s="15">
        <f>ROW(A3067)</f>
        <v>3067</v>
      </c>
      <c r="B3068" s="15">
        <f>IF(J3068=J3067,B3067+1,1)</f>
        <v>26</v>
      </c>
      <c r="C3068" s="15" t="s">
        <v>166</v>
      </c>
      <c r="D3068" s="25" t="s">
        <v>39</v>
      </c>
      <c r="E3068" s="27">
        <v>885092</v>
      </c>
      <c r="F3068" s="27" t="s">
        <v>4761</v>
      </c>
      <c r="G3068" s="27" t="s">
        <v>41</v>
      </c>
      <c r="H3068" s="27">
        <v>14553</v>
      </c>
      <c r="I3068" s="27" t="s">
        <v>42</v>
      </c>
      <c r="J3068" s="28">
        <v>46148</v>
      </c>
      <c r="K3068" s="26">
        <v>0.41666666666666669</v>
      </c>
      <c r="L3068" s="26"/>
      <c r="M3068" s="27" t="s">
        <v>389</v>
      </c>
      <c r="N3068" s="25">
        <f>IFERROR(VLOOKUP(M3068,Data!$J$1:$K$58,2,0),"")</f>
        <v>56988336520</v>
      </c>
      <c r="O3068" s="27" t="s">
        <v>390</v>
      </c>
      <c r="P3068" s="27"/>
      <c r="Q3068" s="27" t="s">
        <v>168</v>
      </c>
      <c r="R3068" s="27" t="s">
        <v>836</v>
      </c>
      <c r="S3068" s="27"/>
      <c r="T3068" s="27"/>
      <c r="U3068" s="28"/>
      <c r="X3068" s="27"/>
      <c r="Y3068" s="27"/>
      <c r="Z3068" s="29"/>
      <c r="AA3068" s="29">
        <v>0.39930555555555558</v>
      </c>
      <c r="AB3068" s="29">
        <v>0.55555555555555558</v>
      </c>
      <c r="AC3068" s="30">
        <v>46148</v>
      </c>
      <c r="AD3068" s="15" t="str">
        <f>IF(Tabla2[[#This Row],[HORA ENTREGA]]="DIRECTO","On time", IF(AA3068&lt;&gt;"",IF(Tabla2[[#This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68" s="15" t="str">
        <f>MID(Tabla2[[#This Row],[TIPO]],1,3)</f>
        <v xml:space="preserve">40 </v>
      </c>
      <c r="AF30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IMPORTADORA Y COMERCIALIZADORA BZ SPA */ Cont: * TXGU7309089*/ HR Entrega: *10:00* /Dirección: *PuertoMadero 9710, Bodega X36. Pudahuel</v>
      </c>
      <c r="AG3068" s="38" t="str">
        <f>IFERROR(HYPERLINK("https://wa.me/"&amp;Tabla2[[#This Row],[CONTACTO]]&amp;"?text="&amp;Tabla2[[#This Row],[Mensaje]],"Enviar mensaje"),"")</f>
        <v>Enviar mensaje</v>
      </c>
      <c r="AH3068" s="15" t="str">
        <f>CONCATENATE(A3068,F3068)</f>
        <v>3067TXGU7309089</v>
      </c>
      <c r="AI3068" s="15" t="str">
        <f>CONCATENATE("ENT-",A3068)</f>
        <v>ENT-3067</v>
      </c>
      <c r="AJ3068" s="15" t="str">
        <f>IF(Tabla2[[#This Row],[Op]]&lt;&gt;"","ENTREGA","")</f>
        <v>ENTREGA</v>
      </c>
      <c r="AK3068" s="40" t="str">
        <f>(Tabla2[[#This Row],[FECHA ENTREGA]]&amp;Tabla2[[#This Row],[HORA ENTREGA]])</f>
        <v>461480,416666666666667</v>
      </c>
      <c r="AL3068" s="34" t="str">
        <f>IFERROR(HYPERLINK("https://wa.me/"&amp;Tabla2[[#This Row],[CONTACTO]]&amp;"?text="&amp;Tabla2[[#This Row],[Mensaje]]),"")</f>
        <v>https://wa.me/56988336520?text=Hola!%0AServicio del día 06-05%0A *Cliente:* IMPORTADORA Y COMERCIALIZADORA BZ SPA */ Cont: * TXGU7309089*/ HR Entrega: *10:00* /Dirección: *PuertoMadero 9710, Bodega X36. Pudahuel</v>
      </c>
    </row>
    <row r="3069" spans="1:38" s="15" customFormat="1" ht="16.5" customHeight="1" x14ac:dyDescent="0.2">
      <c r="A3069" s="15">
        <f>ROW(A3068)</f>
        <v>3068</v>
      </c>
      <c r="B3069" s="15">
        <f>IF(J3069=J3068,B3068+1,1)</f>
        <v>27</v>
      </c>
      <c r="C3069" s="15" t="s">
        <v>178</v>
      </c>
      <c r="D3069" s="25" t="s">
        <v>39</v>
      </c>
      <c r="E3069" s="27">
        <v>885383</v>
      </c>
      <c r="F3069" s="27" t="s">
        <v>4762</v>
      </c>
      <c r="G3069" s="27" t="s">
        <v>41</v>
      </c>
      <c r="H3069" s="27">
        <v>9456</v>
      </c>
      <c r="I3069" s="27" t="s">
        <v>42</v>
      </c>
      <c r="J3069" s="28">
        <v>46148</v>
      </c>
      <c r="K3069" s="26">
        <v>0.33333333333333331</v>
      </c>
      <c r="L3069" s="26"/>
      <c r="M3069" s="27" t="s">
        <v>313</v>
      </c>
      <c r="N3069" s="25">
        <f>IFERROR(VLOOKUP(M3069,Data!$J$1:$K$58,2,0),"")</f>
        <v>56967387744</v>
      </c>
      <c r="O3069" s="27" t="s">
        <v>4763</v>
      </c>
      <c r="P3069" s="27"/>
      <c r="Q3069" s="27" t="s">
        <v>1003</v>
      </c>
      <c r="R3069" s="27" t="s">
        <v>836</v>
      </c>
      <c r="S3069" s="27"/>
      <c r="T3069" s="27"/>
      <c r="U3069" s="28"/>
      <c r="X3069" s="27"/>
      <c r="Y3069" s="27"/>
      <c r="Z3069" s="29"/>
      <c r="AA3069" s="29">
        <v>0.35069444444444442</v>
      </c>
      <c r="AB3069" s="29">
        <v>0.52500000000000002</v>
      </c>
      <c r="AC3069" s="30">
        <v>46148</v>
      </c>
      <c r="AD3069" s="15" t="str">
        <f>IF(Tabla2[[#This Row],[HORA ENTREGA]]="DIRECTO","On time", IF(AA3069&lt;&gt;"",IF(Tabla2[[#This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69" s="15" t="str">
        <f>MID(Tabla2[[#This Row],[TIPO]],1,3)</f>
        <v xml:space="preserve">40 </v>
      </c>
      <c r="AF30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INVERSIERRA S A */ Cont: * CMAU7783242*/ HR Entrega: *08:00* /Dirección: *AVENIDA PEDRO FONTOBA 6350, HUECHURABA</v>
      </c>
      <c r="AG3069" s="38" t="str">
        <f>IFERROR(HYPERLINK("https://wa.me/"&amp;Tabla2[[#This Row],[CONTACTO]]&amp;"?text="&amp;Tabla2[[#This Row],[Mensaje]],"Enviar mensaje"),"")</f>
        <v>Enviar mensaje</v>
      </c>
      <c r="AH3069" s="15" t="str">
        <f>CONCATENATE(A3069,F3069)</f>
        <v>3068CMAU7783242</v>
      </c>
      <c r="AI3069" s="15" t="str">
        <f>CONCATENATE("ENT-",A3069)</f>
        <v>ENT-3068</v>
      </c>
      <c r="AJ3069" s="15" t="str">
        <f>IF(Tabla2[[#This Row],[Op]]&lt;&gt;"","ENTREGA","")</f>
        <v>ENTREGA</v>
      </c>
      <c r="AK3069" s="40" t="str">
        <f>(Tabla2[[#This Row],[FECHA ENTREGA]]&amp;Tabla2[[#This Row],[HORA ENTREGA]])</f>
        <v>461480,333333333333333</v>
      </c>
      <c r="AL3069" s="34" t="str">
        <f>IFERROR(HYPERLINK("https://wa.me/"&amp;Tabla2[[#This Row],[CONTACTO]]&amp;"?text="&amp;Tabla2[[#This Row],[Mensaje]]),"")</f>
        <v>https://wa.me/56967387744?text=Hola!%0AServicio del día 06-05%0A *Cliente:* INVERSIERRA S A */ Cont: * CMAU7783242*/ HR Entrega: *08:00* /Dirección: *AVENIDA PEDRO FONTOBA 6350, HUECHURABA</v>
      </c>
    </row>
    <row r="3070" spans="1:38" s="15" customFormat="1" ht="16.5" customHeight="1" x14ac:dyDescent="0.2">
      <c r="A3070" s="15">
        <f>ROW(A3069)</f>
        <v>3069</v>
      </c>
      <c r="B3070" s="15">
        <f>IF(J3070=J3069,B3069+1,1)</f>
        <v>28</v>
      </c>
      <c r="C3070" s="15" t="s">
        <v>178</v>
      </c>
      <c r="D3070" s="25" t="s">
        <v>39</v>
      </c>
      <c r="E3070" s="27">
        <v>885617</v>
      </c>
      <c r="F3070" s="27" t="s">
        <v>4764</v>
      </c>
      <c r="G3070" s="27" t="s">
        <v>41</v>
      </c>
      <c r="H3070" s="27">
        <v>27300</v>
      </c>
      <c r="I3070" s="27" t="s">
        <v>42</v>
      </c>
      <c r="J3070" s="28">
        <v>46148</v>
      </c>
      <c r="K3070" s="26">
        <v>0.33333333333333331</v>
      </c>
      <c r="L3070" s="26"/>
      <c r="M3070" s="27" t="s">
        <v>3198</v>
      </c>
      <c r="N3070" s="25" t="str">
        <f>IFERROR(VLOOKUP(M3070,Data!$J$1:$K$58,2,0),"")</f>
        <v/>
      </c>
      <c r="O3070" s="27" t="s">
        <v>181</v>
      </c>
      <c r="P3070" s="27"/>
      <c r="Q3070" s="27" t="s">
        <v>1005</v>
      </c>
      <c r="R3070" s="27" t="s">
        <v>3205</v>
      </c>
      <c r="S3070" s="27"/>
      <c r="T3070" s="27"/>
      <c r="U3070" s="28"/>
      <c r="X3070" s="27"/>
      <c r="Y3070" s="27"/>
      <c r="Z3070" s="29"/>
      <c r="AA3070" s="29">
        <v>0.33888888888888891</v>
      </c>
      <c r="AB3070" s="29">
        <v>0.47222222222222221</v>
      </c>
      <c r="AC3070" s="30">
        <v>46148</v>
      </c>
      <c r="AD3070" s="15" t="str">
        <f>IF(Tabla2[[#This Row],[HORA ENTREGA]]="DIRECTO","On time", IF(AA3070&lt;&gt;"",IF(Tabla2[[#This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70" s="15" t="str">
        <f>MID(Tabla2[[#This Row],[TIPO]],1,3)</f>
        <v xml:space="preserve">40 </v>
      </c>
      <c r="AF30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INVERSIERRA S A */ Cont: * SEKU6641303*/ HR Entrega: *08:00* /Dirección: *ALCALDE GUZMAN 0121, G32; QUILICURA</v>
      </c>
      <c r="AG3070" s="38" t="str">
        <f>IFERROR(HYPERLINK("https://wa.me/"&amp;Tabla2[[#This Row],[CONTACTO]]&amp;"?text="&amp;Tabla2[[#This Row],[Mensaje]],"Enviar mensaje"),"")</f>
        <v>Enviar mensaje</v>
      </c>
      <c r="AH3070" s="15" t="str">
        <f>CONCATENATE(A3070,F3070)</f>
        <v>3069SEKU6641303</v>
      </c>
      <c r="AI3070" s="15" t="str">
        <f>CONCATENATE("ENT-",A3070)</f>
        <v>ENT-3069</v>
      </c>
      <c r="AJ3070" s="15" t="str">
        <f>IF(Tabla2[[#This Row],[Op]]&lt;&gt;"","ENTREGA","")</f>
        <v>ENTREGA</v>
      </c>
      <c r="AK3070" s="40" t="str">
        <f>(Tabla2[[#This Row],[FECHA ENTREGA]]&amp;Tabla2[[#This Row],[HORA ENTREGA]])</f>
        <v>461480,333333333333333</v>
      </c>
      <c r="AL3070" s="34" t="str">
        <f>IFERROR(HYPERLINK("https://wa.me/"&amp;Tabla2[[#This Row],[CONTACTO]]&amp;"?text="&amp;Tabla2[[#This Row],[Mensaje]]),"")</f>
        <v>https://wa.me/?text=Hola!%0AServicio del día 06-05%0A *Cliente:* INVERSIERRA S A */ Cont: * SEKU6641303*/ HR Entrega: *08:00* /Dirección: *ALCALDE GUZMAN 0121, G32; QUILICURA</v>
      </c>
    </row>
    <row r="3071" spans="1:38" s="15" customFormat="1" ht="16.5" customHeight="1" x14ac:dyDescent="0.2">
      <c r="A3071" s="15">
        <f>ROW(A3070)</f>
        <v>3070</v>
      </c>
      <c r="B3071" s="15">
        <f>IF(J3071=J3070,B3070+1,1)</f>
        <v>29</v>
      </c>
      <c r="C3071" s="15" t="s">
        <v>2040</v>
      </c>
      <c r="D3071" s="25" t="s">
        <v>39</v>
      </c>
      <c r="E3071" s="27">
        <v>504951</v>
      </c>
      <c r="F3071" s="27" t="s">
        <v>4765</v>
      </c>
      <c r="G3071" s="27" t="s">
        <v>41</v>
      </c>
      <c r="H3071" s="27">
        <v>8000</v>
      </c>
      <c r="I3071" s="27" t="s">
        <v>42</v>
      </c>
      <c r="J3071" s="28">
        <v>46148</v>
      </c>
      <c r="K3071" s="26">
        <v>0.33333333333333331</v>
      </c>
      <c r="L3071" s="26"/>
      <c r="M3071" s="27" t="s">
        <v>161</v>
      </c>
      <c r="N3071" s="25">
        <f>IFERROR(VLOOKUP(M3071,Data!$J$1:$K$58,2,0),"")</f>
        <v>56966749408</v>
      </c>
      <c r="O3071" s="27" t="s">
        <v>162</v>
      </c>
      <c r="P3071" s="27"/>
      <c r="Q3071" s="27" t="s">
        <v>2042</v>
      </c>
      <c r="R3071" s="27" t="s">
        <v>1710</v>
      </c>
      <c r="S3071" s="27"/>
      <c r="T3071" s="27"/>
      <c r="U3071" s="28"/>
      <c r="X3071" s="27"/>
      <c r="Y3071" s="27"/>
      <c r="Z3071" s="29"/>
      <c r="AA3071" s="29">
        <v>0.71875</v>
      </c>
      <c r="AB3071" s="29">
        <v>0.72569444444444442</v>
      </c>
      <c r="AC3071" s="30">
        <v>46148</v>
      </c>
      <c r="AD3071" s="15" t="str">
        <f>IF(Tabla2[[#This Row],[HORA ENTREGA]]="DIRECTO","On time", IF(AA3071&lt;&gt;"",IF(Tabla2[[#This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71" s="15" t="str">
        <f>MID(Tabla2[[#This Row],[TIPO]],1,3)</f>
        <v xml:space="preserve">40 </v>
      </c>
      <c r="AF30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LOG SERVICES SPA */ Cont: * GCXU5176214*/ HR Entrega: *08:00* /Dirección: *CLAUDIO ARRAU 8600, PUDAHUEL</v>
      </c>
      <c r="AG3071" s="38" t="str">
        <f>IFERROR(HYPERLINK("https://wa.me/"&amp;Tabla2[[#This Row],[CONTACTO]]&amp;"?text="&amp;Tabla2[[#This Row],[Mensaje]],"Enviar mensaje"),"")</f>
        <v>Enviar mensaje</v>
      </c>
      <c r="AH3071" s="15" t="str">
        <f>CONCATENATE(A3071,F3071)</f>
        <v>3070GCXU5176214</v>
      </c>
      <c r="AI3071" s="15" t="str">
        <f>CONCATENATE("ENT-",A3071)</f>
        <v>ENT-3070</v>
      </c>
      <c r="AJ3071" s="15" t="str">
        <f>IF(Tabla2[[#This Row],[Op]]&lt;&gt;"","ENTREGA","")</f>
        <v>ENTREGA</v>
      </c>
      <c r="AK3071" s="40" t="str">
        <f>(Tabla2[[#This Row],[FECHA ENTREGA]]&amp;Tabla2[[#This Row],[HORA ENTREGA]])</f>
        <v>461480,333333333333333</v>
      </c>
      <c r="AL3071" s="34" t="str">
        <f>IFERROR(HYPERLINK("https://wa.me/"&amp;Tabla2[[#This Row],[CONTACTO]]&amp;"?text="&amp;Tabla2[[#This Row],[Mensaje]]),"")</f>
        <v>https://wa.me/56966749408?text=Hola!%0AServicio del día 06-05%0A *Cliente:* LOG SERVICES SPA */ Cont: * GCXU5176214*/ HR Entrega: *08:00* /Dirección: *CLAUDIO ARRAU 8600, PUDAHUEL</v>
      </c>
    </row>
    <row r="3072" spans="1:38" s="15" customFormat="1" ht="16.5" customHeight="1" x14ac:dyDescent="0.2">
      <c r="A3072" s="15">
        <f>ROW(A3071)</f>
        <v>3071</v>
      </c>
      <c r="B3072" s="15">
        <f>IF(J3072=J3071,B3071+1,1)</f>
        <v>30</v>
      </c>
      <c r="C3072" s="15" t="s">
        <v>2040</v>
      </c>
      <c r="D3072" s="25" t="s">
        <v>39</v>
      </c>
      <c r="E3072" s="27">
        <v>504198</v>
      </c>
      <c r="F3072" s="27" t="s">
        <v>4766</v>
      </c>
      <c r="G3072" s="27" t="s">
        <v>41</v>
      </c>
      <c r="H3072" s="27">
        <v>4300</v>
      </c>
      <c r="I3072" s="27" t="s">
        <v>2725</v>
      </c>
      <c r="J3072" s="28">
        <v>46148</v>
      </c>
      <c r="K3072" s="26">
        <v>0.33333333333333331</v>
      </c>
      <c r="L3072" s="26"/>
      <c r="M3072" s="27" t="s">
        <v>172</v>
      </c>
      <c r="N3072" s="25">
        <f>IFERROR(VLOOKUP(M3072,Data!$J$1:$K$58,2,0),"")</f>
        <v>56985215946</v>
      </c>
      <c r="O3072" s="27" t="s">
        <v>173</v>
      </c>
      <c r="P3072" s="27"/>
      <c r="Q3072" s="27" t="s">
        <v>2042</v>
      </c>
      <c r="R3072" s="27" t="s">
        <v>2126</v>
      </c>
      <c r="S3072" s="27"/>
      <c r="T3072" s="27"/>
      <c r="U3072" s="28"/>
      <c r="X3072" s="27" t="s">
        <v>1901</v>
      </c>
      <c r="Y3072" s="27"/>
      <c r="Z3072" s="29"/>
      <c r="AA3072" s="29">
        <v>0.33333333333333331</v>
      </c>
      <c r="AB3072" s="29">
        <v>0.37847222222222221</v>
      </c>
      <c r="AC3072" s="30">
        <v>46148</v>
      </c>
      <c r="AD3072" s="15" t="str">
        <f>IF(Tabla2[[#This Row],[HORA ENTREGA]]="DIRECTO","On time", IF(AA3072&lt;&gt;"",IF(Tabla2[[#This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72" s="15" t="str">
        <f>MID(Tabla2[[#This Row],[TIPO]],1,3)</f>
        <v xml:space="preserve">40 </v>
      </c>
      <c r="AF30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LOG SERVICES SPA */ Cont: * DAYU6135824*/ HR Entrega: *08:00* /Dirección: *CLAUDIO ARRAU 8600, PUDAHUEL</v>
      </c>
      <c r="AG3072" s="38" t="str">
        <f>IFERROR(HYPERLINK("https://wa.me/"&amp;Tabla2[[#This Row],[CONTACTO]]&amp;"?text="&amp;Tabla2[[#This Row],[Mensaje]],"Enviar mensaje"),"")</f>
        <v>Enviar mensaje</v>
      </c>
      <c r="AH3072" s="15" t="str">
        <f>CONCATENATE(A3072,F3072)</f>
        <v>3071DAYU6135824</v>
      </c>
      <c r="AI3072" s="15" t="str">
        <f>CONCATENATE("ENT-",A3072)</f>
        <v>ENT-3071</v>
      </c>
      <c r="AJ3072" s="15" t="str">
        <f>IF(Tabla2[[#This Row],[Op]]&lt;&gt;"","ENTREGA","")</f>
        <v>ENTREGA</v>
      </c>
      <c r="AK3072" s="40" t="str">
        <f>(Tabla2[[#This Row],[FECHA ENTREGA]]&amp;Tabla2[[#This Row],[HORA ENTREGA]])</f>
        <v>461480,333333333333333</v>
      </c>
      <c r="AL3072" s="34" t="str">
        <f>IFERROR(HYPERLINK("https://wa.me/"&amp;Tabla2[[#This Row],[CONTACTO]]&amp;"?text="&amp;Tabla2[[#This Row],[Mensaje]]),"")</f>
        <v>https://wa.me/56985215946?text=Hola!%0AServicio del día 06-05%0A *Cliente:* LOG SERVICES SPA */ Cont: * DAYU6135824*/ HR Entrega: *08:00* /Dirección: *CLAUDIO ARRAU 8600, PUDAHUEL</v>
      </c>
    </row>
    <row r="3073" spans="1:38" s="15" customFormat="1" ht="16.5" customHeight="1" x14ac:dyDescent="0.2">
      <c r="A3073" s="15">
        <f>ROW(A3072)</f>
        <v>3072</v>
      </c>
      <c r="B3073" s="15">
        <f>IF(J3073=J3072,B3072+1,1)</f>
        <v>31</v>
      </c>
      <c r="C3073" s="15" t="s">
        <v>2040</v>
      </c>
      <c r="D3073" s="25" t="s">
        <v>39</v>
      </c>
      <c r="E3073" s="27">
        <v>504951</v>
      </c>
      <c r="F3073" s="27" t="s">
        <v>4767</v>
      </c>
      <c r="G3073" s="27" t="s">
        <v>41</v>
      </c>
      <c r="H3073" s="27">
        <v>8000</v>
      </c>
      <c r="I3073" s="27" t="s">
        <v>42</v>
      </c>
      <c r="J3073" s="28">
        <v>46148</v>
      </c>
      <c r="K3073" s="26">
        <v>0.33333333333333331</v>
      </c>
      <c r="L3073" s="26"/>
      <c r="M3073" s="27" t="s">
        <v>300</v>
      </c>
      <c r="N3073" s="25">
        <f>IFERROR(VLOOKUP(M3073,Data!$J$1:$K$58,2,0),"")</f>
        <v>56989844861</v>
      </c>
      <c r="O3073" s="27" t="s">
        <v>301</v>
      </c>
      <c r="P3073" s="27"/>
      <c r="Q3073" s="27" t="s">
        <v>2042</v>
      </c>
      <c r="R3073" s="27" t="s">
        <v>1710</v>
      </c>
      <c r="S3073" s="27"/>
      <c r="T3073" s="27"/>
      <c r="U3073" s="28"/>
      <c r="X3073" s="27"/>
      <c r="Y3073" s="27"/>
      <c r="Z3073" s="29"/>
      <c r="AA3073" s="29">
        <v>0.66666666666666663</v>
      </c>
      <c r="AB3073" s="29">
        <v>0.67361111111111116</v>
      </c>
      <c r="AC3073" s="30">
        <v>46148</v>
      </c>
      <c r="AD3073" s="15" t="str">
        <f>IF(Tabla2[[#This Row],[HORA ENTREGA]]="DIRECTO","On time", IF(AA3073&lt;&gt;"",IF(Tabla2[[#This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73" s="15" t="str">
        <f>MID(Tabla2[[#This Row],[TIPO]],1,3)</f>
        <v xml:space="preserve">40 </v>
      </c>
      <c r="AF30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LOG SERVICES SPA */ Cont: * HAMU4052706*/ HR Entrega: *08:00* /Dirección: *CLAUDIO ARRAU 8600, PUDAHUEL</v>
      </c>
      <c r="AG3073" s="38" t="str">
        <f>IFERROR(HYPERLINK("https://wa.me/"&amp;Tabla2[[#This Row],[CONTACTO]]&amp;"?text="&amp;Tabla2[[#This Row],[Mensaje]],"Enviar mensaje"),"")</f>
        <v>Enviar mensaje</v>
      </c>
      <c r="AH3073" s="15" t="str">
        <f>CONCATENATE(A3073,F3073)</f>
        <v>3072HAMU4052706</v>
      </c>
      <c r="AI3073" s="15" t="str">
        <f>CONCATENATE("ENT-",A3073)</f>
        <v>ENT-3072</v>
      </c>
      <c r="AJ3073" s="15" t="str">
        <f>IF(Tabla2[[#This Row],[Op]]&lt;&gt;"","ENTREGA","")</f>
        <v>ENTREGA</v>
      </c>
      <c r="AK3073" s="40" t="str">
        <f>(Tabla2[[#This Row],[FECHA ENTREGA]]&amp;Tabla2[[#This Row],[HORA ENTREGA]])</f>
        <v>461480,333333333333333</v>
      </c>
      <c r="AL3073" s="34" t="str">
        <f>IFERROR(HYPERLINK("https://wa.me/"&amp;Tabla2[[#This Row],[CONTACTO]]&amp;"?text="&amp;Tabla2[[#This Row],[Mensaje]]),"")</f>
        <v>https://wa.me/56989844861?text=Hola!%0AServicio del día 06-05%0A *Cliente:* LOG SERVICES SPA */ Cont: * HAMU4052706*/ HR Entrega: *08:00* /Dirección: *CLAUDIO ARRAU 8600, PUDAHUEL</v>
      </c>
    </row>
    <row r="3074" spans="1:38" s="15" customFormat="1" ht="16.5" customHeight="1" x14ac:dyDescent="0.2">
      <c r="A3074" s="15">
        <f>ROW(A3073)</f>
        <v>3073</v>
      </c>
      <c r="B3074" s="15">
        <f>IF(J3074=J3073,B3073+1,1)</f>
        <v>32</v>
      </c>
      <c r="C3074" s="15" t="s">
        <v>2040</v>
      </c>
      <c r="D3074" s="25" t="s">
        <v>39</v>
      </c>
      <c r="E3074" s="27">
        <v>504951</v>
      </c>
      <c r="F3074" s="27" t="s">
        <v>4768</v>
      </c>
      <c r="G3074" s="27" t="s">
        <v>41</v>
      </c>
      <c r="H3074" s="27">
        <v>8000</v>
      </c>
      <c r="I3074" s="27" t="s">
        <v>42</v>
      </c>
      <c r="J3074" s="28">
        <v>46148</v>
      </c>
      <c r="K3074" s="26">
        <v>0.33333333333333331</v>
      </c>
      <c r="L3074" s="26"/>
      <c r="M3074" s="27" t="s">
        <v>126</v>
      </c>
      <c r="N3074" s="25">
        <f>IFERROR(VLOOKUP(M3074,Data!$J$1:$K$58,2,0),"")</f>
        <v>56999270871</v>
      </c>
      <c r="O3074" s="27" t="s">
        <v>127</v>
      </c>
      <c r="P3074" s="27"/>
      <c r="Q3074" s="27" t="s">
        <v>2042</v>
      </c>
      <c r="R3074" s="27" t="s">
        <v>1710</v>
      </c>
      <c r="S3074" s="27"/>
      <c r="T3074" s="27"/>
      <c r="U3074" s="28"/>
      <c r="X3074" s="27"/>
      <c r="Y3074" s="27"/>
      <c r="Z3074" s="29"/>
      <c r="AA3074" s="29">
        <v>0.62152777777777779</v>
      </c>
      <c r="AB3074" s="29">
        <v>0.63194444444444442</v>
      </c>
      <c r="AC3074" s="30">
        <v>46148</v>
      </c>
      <c r="AD3074" s="15" t="str">
        <f>IF(Tabla2[[#This Row],[HORA ENTREGA]]="DIRECTO","On time", IF(AA3074&lt;&gt;"",IF(Tabla2[[#This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74" s="15" t="str">
        <f>MID(Tabla2[[#This Row],[TIPO]],1,3)</f>
        <v xml:space="preserve">40 </v>
      </c>
      <c r="AF30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LOG SERVICES SPA */ Cont: * SEGU5123239*/ HR Entrega: *08:00* /Dirección: *CLAUDIO ARRAU 8600, PUDAHUEL</v>
      </c>
      <c r="AG3074" s="38" t="str">
        <f>IFERROR(HYPERLINK("https://wa.me/"&amp;Tabla2[[#This Row],[CONTACTO]]&amp;"?text="&amp;Tabla2[[#This Row],[Mensaje]],"Enviar mensaje"),"")</f>
        <v>Enviar mensaje</v>
      </c>
      <c r="AH3074" s="15" t="str">
        <f>CONCATENATE(A3074,F3074)</f>
        <v>3073SEGU5123239</v>
      </c>
      <c r="AI3074" s="15" t="str">
        <f>CONCATENATE("ENT-",A3074)</f>
        <v>ENT-3073</v>
      </c>
      <c r="AJ3074" s="15" t="str">
        <f>IF(Tabla2[[#This Row],[Op]]&lt;&gt;"","ENTREGA","")</f>
        <v>ENTREGA</v>
      </c>
      <c r="AK3074" s="40" t="str">
        <f>(Tabla2[[#This Row],[FECHA ENTREGA]]&amp;Tabla2[[#This Row],[HORA ENTREGA]])</f>
        <v>461480,333333333333333</v>
      </c>
      <c r="AL3074" s="34" t="str">
        <f>IFERROR(HYPERLINK("https://wa.me/"&amp;Tabla2[[#This Row],[CONTACTO]]&amp;"?text="&amp;Tabla2[[#This Row],[Mensaje]]),"")</f>
        <v>https://wa.me/56999270871?text=Hola!%0AServicio del día 06-05%0A *Cliente:* LOG SERVICES SPA */ Cont: * SEGU5123239*/ HR Entrega: *08:00* /Dirección: *CLAUDIO ARRAU 8600, PUDAHUEL</v>
      </c>
    </row>
    <row r="3075" spans="1:38" s="15" customFormat="1" ht="16.5" customHeight="1" x14ac:dyDescent="0.2">
      <c r="A3075" s="15">
        <f>ROW(A3074)</f>
        <v>3074</v>
      </c>
      <c r="B3075" s="15">
        <f>IF(J3075=J3074,B3074+1,1)</f>
        <v>33</v>
      </c>
      <c r="C3075" s="15" t="s">
        <v>4769</v>
      </c>
      <c r="D3075" s="25" t="s">
        <v>39</v>
      </c>
      <c r="E3075" s="27">
        <v>304945</v>
      </c>
      <c r="F3075" s="27" t="s">
        <v>4770</v>
      </c>
      <c r="G3075" s="27" t="s">
        <v>41</v>
      </c>
      <c r="H3075" s="27">
        <v>15928</v>
      </c>
      <c r="I3075" s="27" t="s">
        <v>4771</v>
      </c>
      <c r="J3075" s="28">
        <v>46148</v>
      </c>
      <c r="K3075" s="26">
        <v>0.375</v>
      </c>
      <c r="L3075" s="26" t="s">
        <v>4226</v>
      </c>
      <c r="M3075" s="27" t="s">
        <v>45</v>
      </c>
      <c r="N3075" s="25">
        <f>IFERROR(VLOOKUP(M3075,Data!$J$1:$K$58,2,0),"")</f>
        <v>56950981572</v>
      </c>
      <c r="O3075" s="27" t="s">
        <v>46</v>
      </c>
      <c r="P3075" s="27"/>
      <c r="Q3075" s="27" t="s">
        <v>4772</v>
      </c>
      <c r="R3075" s="27"/>
      <c r="S3075" s="27"/>
      <c r="T3075" s="27"/>
      <c r="U3075" s="28"/>
      <c r="X3075" s="27"/>
      <c r="Y3075" s="27"/>
      <c r="Z3075" s="29"/>
      <c r="AA3075" s="29">
        <v>0.34027777777777779</v>
      </c>
      <c r="AB3075" s="29">
        <v>0.57291666666666663</v>
      </c>
      <c r="AC3075" s="30">
        <v>46148</v>
      </c>
      <c r="AD3075" s="15" t="str">
        <f>IF(Tabla2[[#This Row],[HORA ENTREGA]]="DIRECTO","On time", IF(AA3075&lt;&gt;"",IF(Tabla2[[#This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75" s="15" t="str">
        <f>MID(Tabla2[[#This Row],[TIPO]],1,3)</f>
        <v xml:space="preserve">40 </v>
      </c>
      <c r="AF30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OCHO RUEDAS */ Cont: * TCLU8913365*/ HR Entrega: *09:00* /Dirección: *av. Lo Espejo 02124, bodega A11 , San Bernardo</v>
      </c>
      <c r="AG3075" s="38" t="str">
        <f>IFERROR(HYPERLINK("https://wa.me/"&amp;Tabla2[[#This Row],[CONTACTO]]&amp;"?text="&amp;Tabla2[[#This Row],[Mensaje]],"Enviar mensaje"),"")</f>
        <v>Enviar mensaje</v>
      </c>
      <c r="AH3075" s="15" t="str">
        <f>CONCATENATE(A3075,F3075)</f>
        <v>3074TCLU8913365</v>
      </c>
      <c r="AI3075" s="15" t="str">
        <f>CONCATENATE("ENT-",A3075)</f>
        <v>ENT-3074</v>
      </c>
      <c r="AJ3075" s="15" t="str">
        <f>IF(Tabla2[[#This Row],[Op]]&lt;&gt;"","ENTREGA","")</f>
        <v>ENTREGA</v>
      </c>
      <c r="AK3075" s="40" t="str">
        <f>(Tabla2[[#This Row],[FECHA ENTREGA]]&amp;Tabla2[[#This Row],[HORA ENTREGA]])</f>
        <v>461480,375</v>
      </c>
      <c r="AL3075" s="34" t="str">
        <f>IFERROR(HYPERLINK("https://wa.me/"&amp;Tabla2[[#This Row],[CONTACTO]]&amp;"?text="&amp;Tabla2[[#This Row],[Mensaje]]),"")</f>
        <v>https://wa.me/56950981572?text=Hola!%0AServicio del día 06-05%0A *Cliente:* OCHO RUEDAS */ Cont: * TCLU8913365*/ HR Entrega: *09:00* /Dirección: *av. Lo Espejo 02124, bodega A11 , San Bernardo</v>
      </c>
    </row>
    <row r="3076" spans="1:38" s="15" customFormat="1" ht="16.5" customHeight="1" x14ac:dyDescent="0.2">
      <c r="A3076" s="15">
        <f>ROW(A3075)</f>
        <v>3075</v>
      </c>
      <c r="B3076" s="15">
        <f>IF(J3076=J3075,B3075+1,1)</f>
        <v>34</v>
      </c>
      <c r="C3076" s="15" t="s">
        <v>1554</v>
      </c>
      <c r="D3076" s="25" t="s">
        <v>39</v>
      </c>
      <c r="E3076" s="27">
        <v>149469</v>
      </c>
      <c r="F3076" s="27" t="s">
        <v>4773</v>
      </c>
      <c r="G3076" s="27" t="s">
        <v>41</v>
      </c>
      <c r="H3076" s="27">
        <v>27500</v>
      </c>
      <c r="I3076" s="27" t="s">
        <v>4774</v>
      </c>
      <c r="J3076" s="28">
        <v>46148</v>
      </c>
      <c r="K3076" s="26">
        <v>0.33333333333333331</v>
      </c>
      <c r="L3076" s="26" t="s">
        <v>4226</v>
      </c>
      <c r="M3076" s="27" t="s">
        <v>319</v>
      </c>
      <c r="N3076" s="25">
        <f>IFERROR(VLOOKUP(M3076,Data!$J$1:$K$58,2,0),"")</f>
        <v>56948501048</v>
      </c>
      <c r="O3076" s="27" t="s">
        <v>320</v>
      </c>
      <c r="P3076" s="27"/>
      <c r="Q3076" s="27" t="s">
        <v>4775</v>
      </c>
      <c r="R3076" s="27"/>
      <c r="S3076" s="27"/>
      <c r="T3076" s="27"/>
      <c r="U3076" s="28"/>
      <c r="X3076" s="27"/>
      <c r="Y3076" s="27"/>
      <c r="Z3076" s="29"/>
      <c r="AA3076" s="29">
        <v>0.33333333333333331</v>
      </c>
      <c r="AB3076" s="29">
        <v>0.53472222222222221</v>
      </c>
      <c r="AC3076" s="30">
        <v>46148</v>
      </c>
      <c r="AD3076" s="15" t="str">
        <f>IF(Tabla2[[#This Row],[HORA ENTREGA]]="DIRECTO","On time", IF(AA3076&lt;&gt;"",IF(Tabla2[[#This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76" s="15" t="str">
        <f>MID(Tabla2[[#This Row],[TIPO]],1,3)</f>
        <v xml:space="preserve">40 </v>
      </c>
      <c r="AF30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PETROQUIMICA DOW */ Cont: * FANU3528240*/ HR Entrega: *08:00* /Dirección: *LAGUNA SUR N°9750 , COMUNA PUDAHUEL – SANTIAGO, RECINTO (BODEGAS SAN FRANCISCO).</v>
      </c>
      <c r="AG3076" s="38" t="str">
        <f>IFERROR(HYPERLINK("https://wa.me/"&amp;Tabla2[[#This Row],[CONTACTO]]&amp;"?text="&amp;Tabla2[[#This Row],[Mensaje]],"Enviar mensaje"),"")</f>
        <v>Enviar mensaje</v>
      </c>
      <c r="AH3076" s="15" t="str">
        <f>CONCATENATE(A3076,F3076)</f>
        <v>3075FANU3528240</v>
      </c>
      <c r="AI3076" s="15" t="str">
        <f>CONCATENATE("ENT-",A3076)</f>
        <v>ENT-3075</v>
      </c>
      <c r="AJ3076" s="15" t="str">
        <f>IF(Tabla2[[#This Row],[Op]]&lt;&gt;"","ENTREGA","")</f>
        <v>ENTREGA</v>
      </c>
      <c r="AK3076" s="40" t="str">
        <f>(Tabla2[[#This Row],[FECHA ENTREGA]]&amp;Tabla2[[#This Row],[HORA ENTREGA]])</f>
        <v>461480,333333333333333</v>
      </c>
      <c r="AL3076" s="34" t="str">
        <f>IFERROR(HYPERLINK("https://wa.me/"&amp;Tabla2[[#This Row],[CONTACTO]]&amp;"?text="&amp;Tabla2[[#This Row],[Mensaje]]),"")</f>
        <v>https://wa.me/56948501048?text=Hola!%0AServicio del día 06-05%0A *Cliente:* PETROQUIMICA DOW */ Cont: * FANU3528240*/ HR Entrega: *08:00* /Dirección: *LAGUNA SUR N°9750 , COMUNA PUDAHUEL – SANTIAGO, RECINTO (BODEGAS SAN FRANCISCO).</v>
      </c>
    </row>
    <row r="3077" spans="1:38" s="15" customFormat="1" ht="16.5" customHeight="1" x14ac:dyDescent="0.2">
      <c r="A3077" s="15">
        <f>ROW(A3076)</f>
        <v>3076</v>
      </c>
      <c r="B3077" s="15">
        <f>IF(J3077=J3076,B3076+1,1)</f>
        <v>35</v>
      </c>
      <c r="C3077" s="15" t="s">
        <v>219</v>
      </c>
      <c r="D3077" s="25" t="s">
        <v>39</v>
      </c>
      <c r="E3077" s="27">
        <v>103536</v>
      </c>
      <c r="F3077" s="27" t="s">
        <v>4776</v>
      </c>
      <c r="G3077" s="27" t="s">
        <v>64</v>
      </c>
      <c r="H3077" s="27">
        <v>23890</v>
      </c>
      <c r="I3077" s="27" t="s">
        <v>42</v>
      </c>
      <c r="J3077" s="28">
        <v>46148</v>
      </c>
      <c r="K3077" s="26">
        <v>0.45833333333333331</v>
      </c>
      <c r="L3077" s="26"/>
      <c r="M3077" s="27" t="s">
        <v>215</v>
      </c>
      <c r="N3077" s="25">
        <f>IFERROR(VLOOKUP(M3077,Data!$J$1:$K$58,2,0),"")</f>
        <v>56978089957</v>
      </c>
      <c r="O3077" s="27" t="s">
        <v>216</v>
      </c>
      <c r="P3077" s="27"/>
      <c r="Q3077" s="27" t="s">
        <v>229</v>
      </c>
      <c r="R3077" s="27" t="s">
        <v>74</v>
      </c>
      <c r="S3077" s="27"/>
      <c r="T3077" s="27"/>
      <c r="U3077" s="28"/>
      <c r="X3077" s="27"/>
      <c r="Y3077" s="27"/>
      <c r="Z3077" s="29"/>
      <c r="AA3077" s="29">
        <v>0.5625</v>
      </c>
      <c r="AB3077" s="29">
        <v>0.64930555555555558</v>
      </c>
      <c r="AC3077" s="30">
        <v>46148</v>
      </c>
      <c r="AD3077" s="15" t="str">
        <f>IF(Tabla2[[#This Row],[HORA ENTREGA]]="DIRECTO","On time", IF(AA3077&lt;&gt;"",IF(Tabla2[[#This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77" s="15" t="str">
        <f>MID(Tabla2[[#This Row],[TIPO]],1,3)</f>
        <v xml:space="preserve">20 </v>
      </c>
      <c r="AF30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RENDIC S.A. */ Cont: * MEDU5764827*/ HR Entrega: *11:00* /Dirección: *Avenida Miraflores 9700-Bodega 4C, PUDAHUEL</v>
      </c>
      <c r="AG3077" s="38" t="str">
        <f>IFERROR(HYPERLINK("https://wa.me/"&amp;Tabla2[[#This Row],[CONTACTO]]&amp;"?text="&amp;Tabla2[[#This Row],[Mensaje]],"Enviar mensaje"),"")</f>
        <v>Enviar mensaje</v>
      </c>
      <c r="AH3077" s="15" t="str">
        <f>CONCATENATE(A3077,F3077)</f>
        <v>3076MEDU5764827</v>
      </c>
      <c r="AI3077" s="15" t="str">
        <f>CONCATENATE("ENT-",A3077)</f>
        <v>ENT-3076</v>
      </c>
      <c r="AJ3077" s="15" t="str">
        <f>IF(Tabla2[[#This Row],[Op]]&lt;&gt;"","ENTREGA","")</f>
        <v>ENTREGA</v>
      </c>
      <c r="AK3077" s="40" t="str">
        <f>(Tabla2[[#This Row],[FECHA ENTREGA]]&amp;Tabla2[[#This Row],[HORA ENTREGA]])</f>
        <v>461480,458333333333333</v>
      </c>
      <c r="AL3077" s="34" t="str">
        <f>IFERROR(HYPERLINK("https://wa.me/"&amp;Tabla2[[#This Row],[CONTACTO]]&amp;"?text="&amp;Tabla2[[#This Row],[Mensaje]]),"")</f>
        <v>https://wa.me/56978089957?text=Hola!%0AServicio del día 06-05%0A *Cliente:* RENDIC S.A. */ Cont: * MEDU5764827*/ HR Entrega: *11:00* /Dirección: *Avenida Miraflores 9700-Bodega 4C, PUDAHUEL</v>
      </c>
    </row>
    <row r="3078" spans="1:38" s="15" customFormat="1" ht="16.5" customHeight="1" x14ac:dyDescent="0.2">
      <c r="A3078" s="15">
        <f>ROW(A3077)</f>
        <v>3077</v>
      </c>
      <c r="B3078" s="15">
        <f>IF(J3078=J3077,B3077+1,1)</f>
        <v>36</v>
      </c>
      <c r="C3078" s="15" t="s">
        <v>4640</v>
      </c>
      <c r="D3078" s="25" t="s">
        <v>39</v>
      </c>
      <c r="E3078" s="27">
        <v>304975</v>
      </c>
      <c r="F3078" s="27" t="s">
        <v>4777</v>
      </c>
      <c r="G3078" s="27" t="s">
        <v>64</v>
      </c>
      <c r="H3078" s="27">
        <v>27920</v>
      </c>
      <c r="I3078" s="27"/>
      <c r="J3078" s="28">
        <v>46148</v>
      </c>
      <c r="K3078" s="26">
        <v>0.33333333333333331</v>
      </c>
      <c r="L3078" s="26"/>
      <c r="M3078" s="27" t="s">
        <v>215</v>
      </c>
      <c r="N3078" s="25">
        <f>IFERROR(VLOOKUP(M3078,Data!$J$1:$K$58,2,0),"")</f>
        <v>56978089957</v>
      </c>
      <c r="O3078" s="27" t="s">
        <v>216</v>
      </c>
      <c r="P3078" s="27"/>
      <c r="Q3078" s="27" t="s">
        <v>4642</v>
      </c>
      <c r="R3078" s="27" t="s">
        <v>1737</v>
      </c>
      <c r="S3078" s="27"/>
      <c r="T3078" s="27"/>
      <c r="U3078" s="28"/>
      <c r="X3078" s="27"/>
      <c r="Y3078" s="27"/>
      <c r="Z3078" s="29"/>
      <c r="AA3078" s="29">
        <v>0.3298611111111111</v>
      </c>
      <c r="AB3078" s="29">
        <v>0.3888888888888889</v>
      </c>
      <c r="AC3078" s="30">
        <v>46148</v>
      </c>
      <c r="AD3078" s="15" t="str">
        <f>IF(Tabla2[[#This Row],[HORA ENTREGA]]="DIRECTO","On time", IF(AA3078&lt;&gt;"",IF(Tabla2[[#This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78" s="15" t="str">
        <f>MID(Tabla2[[#This Row],[TIPO]],1,3)</f>
        <v xml:space="preserve">20 </v>
      </c>
      <c r="AF30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SOC INDUSTRIAL SERVIMETAL S A */ Cont: * MRKU9537231*/ HR Entrega: *08:00* /Dirección: *JANAQUEO 6153; CERRO NAVIA</v>
      </c>
      <c r="AG3078" s="38" t="str">
        <f>IFERROR(HYPERLINK("https://wa.me/"&amp;Tabla2[[#This Row],[CONTACTO]]&amp;"?text="&amp;Tabla2[[#This Row],[Mensaje]],"Enviar mensaje"),"")</f>
        <v>Enviar mensaje</v>
      </c>
      <c r="AH3078" s="15" t="str">
        <f>CONCATENATE(A3078,F3078)</f>
        <v>3077MRKU9537231</v>
      </c>
      <c r="AI3078" s="15" t="str">
        <f>CONCATENATE("ENT-",A3078)</f>
        <v>ENT-3077</v>
      </c>
      <c r="AJ3078" s="15" t="str">
        <f>IF(Tabla2[[#This Row],[Op]]&lt;&gt;"","ENTREGA","")</f>
        <v>ENTREGA</v>
      </c>
      <c r="AK3078" s="40" t="str">
        <f>(Tabla2[[#This Row],[FECHA ENTREGA]]&amp;Tabla2[[#This Row],[HORA ENTREGA]])</f>
        <v>461480,333333333333333</v>
      </c>
      <c r="AL3078" s="34" t="str">
        <f>IFERROR(HYPERLINK("https://wa.me/"&amp;Tabla2[[#This Row],[CONTACTO]]&amp;"?text="&amp;Tabla2[[#This Row],[Mensaje]]),"")</f>
        <v>https://wa.me/56978089957?text=Hola!%0AServicio del día 06-05%0A *Cliente:* SOC INDUSTRIAL SERVIMETAL S A */ Cont: * MRKU9537231*/ HR Entrega: *08:00* /Dirección: *JANAQUEO 6153; CERRO NAVIA</v>
      </c>
    </row>
    <row r="3079" spans="1:38" s="15" customFormat="1" ht="16.5" customHeight="1" x14ac:dyDescent="0.2">
      <c r="A3079" s="15">
        <f>ROW(A3078)</f>
        <v>3078</v>
      </c>
      <c r="B3079" s="15">
        <f>IF(J3079=J3078,B3078+1,1)</f>
        <v>37</v>
      </c>
      <c r="C3079" s="15" t="s">
        <v>4640</v>
      </c>
      <c r="D3079" s="25" t="s">
        <v>39</v>
      </c>
      <c r="E3079" s="27">
        <v>304975</v>
      </c>
      <c r="F3079" s="27" t="s">
        <v>4778</v>
      </c>
      <c r="G3079" s="27" t="s">
        <v>64</v>
      </c>
      <c r="H3079" s="27">
        <v>26760</v>
      </c>
      <c r="I3079" s="27"/>
      <c r="J3079" s="28">
        <v>46148</v>
      </c>
      <c r="K3079" s="26">
        <v>0.33333333333333331</v>
      </c>
      <c r="L3079" s="26"/>
      <c r="M3079" s="27" t="s">
        <v>66</v>
      </c>
      <c r="N3079" s="25">
        <f>IFERROR(VLOOKUP(M3079,Data!$J$1:$K$58,2,0),"")</f>
        <v>56993389870</v>
      </c>
      <c r="O3079" s="27" t="s">
        <v>67</v>
      </c>
      <c r="P3079" s="27"/>
      <c r="Q3079" s="27" t="s">
        <v>4642</v>
      </c>
      <c r="R3079" s="27" t="s">
        <v>1737</v>
      </c>
      <c r="S3079" s="27"/>
      <c r="T3079" s="27"/>
      <c r="U3079" s="28"/>
      <c r="X3079" s="27"/>
      <c r="Y3079" s="27"/>
      <c r="Z3079" s="29"/>
      <c r="AA3079" s="29">
        <v>0.63958333333333328</v>
      </c>
      <c r="AB3079" s="29">
        <v>0.66666666666666663</v>
      </c>
      <c r="AC3079" s="30">
        <v>46148</v>
      </c>
      <c r="AD3079" s="15" t="str">
        <f>IF(Tabla2[[#This Row],[HORA ENTREGA]]="DIRECTO","On time", IF(AA3079&lt;&gt;"",IF(Tabla2[[#This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79" s="15" t="str">
        <f>MID(Tabla2[[#This Row],[TIPO]],1,3)</f>
        <v xml:space="preserve">20 </v>
      </c>
      <c r="AF30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SOC INDUSTRIAL SERVIMETAL S A */ Cont: * SUDU1468248*/ HR Entrega: *08:00* /Dirección: *JANAQUEO 6153; CERRO NAVIA</v>
      </c>
      <c r="AG3079" s="38" t="str">
        <f>IFERROR(HYPERLINK("https://wa.me/"&amp;Tabla2[[#This Row],[CONTACTO]]&amp;"?text="&amp;Tabla2[[#This Row],[Mensaje]],"Enviar mensaje"),"")</f>
        <v>Enviar mensaje</v>
      </c>
      <c r="AH3079" s="15" t="str">
        <f>CONCATENATE(A3079,F3079)</f>
        <v>3078SUDU1468248</v>
      </c>
      <c r="AI3079" s="15" t="str">
        <f>CONCATENATE("ENT-",A3079)</f>
        <v>ENT-3078</v>
      </c>
      <c r="AJ3079" s="15" t="str">
        <f>IF(Tabla2[[#This Row],[Op]]&lt;&gt;"","ENTREGA","")</f>
        <v>ENTREGA</v>
      </c>
      <c r="AK3079" s="40" t="str">
        <f>(Tabla2[[#This Row],[FECHA ENTREGA]]&amp;Tabla2[[#This Row],[HORA ENTREGA]])</f>
        <v>461480,333333333333333</v>
      </c>
      <c r="AL3079" s="34" t="str">
        <f>IFERROR(HYPERLINK("https://wa.me/"&amp;Tabla2[[#This Row],[CONTACTO]]&amp;"?text="&amp;Tabla2[[#This Row],[Mensaje]]),"")</f>
        <v>https://wa.me/56993389870?text=Hola!%0AServicio del día 06-05%0A *Cliente:* SOC INDUSTRIAL SERVIMETAL S A */ Cont: * SUDU1468248*/ HR Entrega: *08:00* /Dirección: *JANAQUEO 6153; CERRO NAVIA</v>
      </c>
    </row>
    <row r="3080" spans="1:38" s="15" customFormat="1" ht="16.5" customHeight="1" x14ac:dyDescent="0.2">
      <c r="A3080" s="15">
        <f>ROW(A3079)</f>
        <v>3079</v>
      </c>
      <c r="B3080" s="15">
        <f>IF(J3080=J3079,B3079+1,1)</f>
        <v>38</v>
      </c>
      <c r="C3080" s="15" t="s">
        <v>1313</v>
      </c>
      <c r="D3080" s="25" t="s">
        <v>39</v>
      </c>
      <c r="E3080" s="27">
        <v>304909</v>
      </c>
      <c r="F3080" s="27" t="s">
        <v>4779</v>
      </c>
      <c r="G3080" s="27" t="s">
        <v>41</v>
      </c>
      <c r="H3080" s="27">
        <v>3862</v>
      </c>
      <c r="I3080" s="27" t="s">
        <v>4780</v>
      </c>
      <c r="J3080" s="28">
        <v>46148</v>
      </c>
      <c r="K3080" s="26">
        <v>0.375</v>
      </c>
      <c r="L3080" s="26" t="s">
        <v>4226</v>
      </c>
      <c r="M3080" s="27" t="s">
        <v>158</v>
      </c>
      <c r="N3080" s="25">
        <f>IFERROR(VLOOKUP(M3080,Data!$J$1:$K$58,2,0),"")</f>
        <v>56931745801</v>
      </c>
      <c r="O3080" s="27" t="s">
        <v>370</v>
      </c>
      <c r="P3080" s="27"/>
      <c r="Q3080" s="27" t="s">
        <v>1316</v>
      </c>
      <c r="R3080" s="27" t="s">
        <v>218</v>
      </c>
      <c r="S3080" s="27"/>
      <c r="T3080" s="27"/>
      <c r="U3080" s="28"/>
      <c r="X3080" s="27"/>
      <c r="Y3080" s="27"/>
      <c r="Z3080" s="29"/>
      <c r="AA3080" s="29">
        <v>0.34027777777777779</v>
      </c>
      <c r="AB3080" s="29">
        <v>0.41666666666666669</v>
      </c>
      <c r="AC3080" s="30">
        <v>46148</v>
      </c>
      <c r="AD3080" s="15" t="str">
        <f>IF(Tabla2[[#This Row],[HORA ENTREGA]]="DIRECTO","On time", IF(AA3080&lt;&gt;"",IF(Tabla2[[#This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0" s="15" t="str">
        <f>MID(Tabla2[[#This Row],[TIPO]],1,3)</f>
        <v xml:space="preserve">40 </v>
      </c>
      <c r="AF30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STAR CLUTCH S A */ Cont: * FANU3576172*/ HR Entrega: *09:00* /Dirección: *CAMINO SAN PEDRO 9580, PUDAHUEL</v>
      </c>
      <c r="AG3080" s="38" t="str">
        <f>IFERROR(HYPERLINK("https://wa.me/"&amp;Tabla2[[#This Row],[CONTACTO]]&amp;"?text="&amp;Tabla2[[#This Row],[Mensaje]],"Enviar mensaje"),"")</f>
        <v>Enviar mensaje</v>
      </c>
      <c r="AH3080" s="15" t="str">
        <f>CONCATENATE(A3080,F3080)</f>
        <v>3079FANU3576172</v>
      </c>
      <c r="AI3080" s="15" t="str">
        <f>CONCATENATE("ENT-",A3080)</f>
        <v>ENT-3079</v>
      </c>
      <c r="AJ3080" s="15" t="str">
        <f>IF(Tabla2[[#This Row],[Op]]&lt;&gt;"","ENTREGA","")</f>
        <v>ENTREGA</v>
      </c>
      <c r="AK3080" s="40" t="str">
        <f>(Tabla2[[#This Row],[FECHA ENTREGA]]&amp;Tabla2[[#This Row],[HORA ENTREGA]])</f>
        <v>461480,375</v>
      </c>
      <c r="AL3080" s="34" t="str">
        <f>IFERROR(HYPERLINK("https://wa.me/"&amp;Tabla2[[#This Row],[CONTACTO]]&amp;"?text="&amp;Tabla2[[#This Row],[Mensaje]]),"")</f>
        <v>https://wa.me/56931745801?text=Hola!%0AServicio del día 06-05%0A *Cliente:* STAR CLUTCH S A */ Cont: * FANU3576172*/ HR Entrega: *09:00* /Dirección: *CAMINO SAN PEDRO 9580, PUDAHUEL</v>
      </c>
    </row>
    <row r="3081" spans="1:38" s="15" customFormat="1" ht="16.5" customHeight="1" x14ac:dyDescent="0.2">
      <c r="A3081" s="15">
        <f>ROW(A3080)</f>
        <v>3080</v>
      </c>
      <c r="B3081" s="15">
        <f>IF(J3081=J3080,B3080+1,1)</f>
        <v>39</v>
      </c>
      <c r="C3081" s="15" t="s">
        <v>239</v>
      </c>
      <c r="D3081" s="25" t="s">
        <v>39</v>
      </c>
      <c r="E3081" s="27">
        <v>304576</v>
      </c>
      <c r="F3081" s="27" t="s">
        <v>4781</v>
      </c>
      <c r="G3081" s="27" t="s">
        <v>41</v>
      </c>
      <c r="H3081" s="27">
        <v>18900</v>
      </c>
      <c r="I3081" s="27" t="s">
        <v>2725</v>
      </c>
      <c r="J3081" s="28">
        <v>46148</v>
      </c>
      <c r="K3081" s="26">
        <v>0.33333333333333331</v>
      </c>
      <c r="L3081" s="26" t="s">
        <v>4226</v>
      </c>
      <c r="M3081" s="27" t="s">
        <v>72</v>
      </c>
      <c r="N3081" s="25">
        <f>IFERROR(VLOOKUP(M3081,Data!$J$1:$K$58,2,0),"")</f>
        <v>56978089148</v>
      </c>
      <c r="O3081" s="27" t="s">
        <v>73</v>
      </c>
      <c r="P3081" s="27"/>
      <c r="Q3081" s="27" t="s">
        <v>1036</v>
      </c>
      <c r="R3081" s="27" t="s">
        <v>280</v>
      </c>
      <c r="S3081" s="27"/>
      <c r="T3081" s="27"/>
      <c r="U3081" s="28"/>
      <c r="X3081" s="27"/>
      <c r="Y3081" s="27"/>
      <c r="Z3081" s="29"/>
      <c r="AA3081" s="29">
        <v>0.33333333333333331</v>
      </c>
      <c r="AB3081" s="29">
        <v>0.47222222222222221</v>
      </c>
      <c r="AC3081" s="30">
        <v>46148</v>
      </c>
      <c r="AD3081" s="15" t="str">
        <f>IF(Tabla2[[#This Row],[HORA ENTREGA]]="DIRECTO","On time", IF(AA3081&lt;&gt;"",IF(Tabla2[[#This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1" s="15" t="str">
        <f>MID(Tabla2[[#This Row],[TIPO]],1,3)</f>
        <v xml:space="preserve">40 </v>
      </c>
      <c r="AF30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SUPERMERCADO DEL NEUMATICO LTDA */ Cont: * GCXU5428458*/ HR Entrega: *08:00* /Dirección: *AV. GENERAL VELASQUEZ 10901, SAN BERNARDO</v>
      </c>
      <c r="AG3081" s="38" t="str">
        <f>IFERROR(HYPERLINK("https://wa.me/"&amp;Tabla2[[#This Row],[CONTACTO]]&amp;"?text="&amp;Tabla2[[#This Row],[Mensaje]],"Enviar mensaje"),"")</f>
        <v>Enviar mensaje</v>
      </c>
      <c r="AH3081" s="15" t="str">
        <f>CONCATENATE(A3081,F3081)</f>
        <v>3080GCXU5428458</v>
      </c>
      <c r="AI3081" s="15" t="str">
        <f>CONCATENATE("ENT-",A3081)</f>
        <v>ENT-3080</v>
      </c>
      <c r="AJ3081" s="15" t="str">
        <f>IF(Tabla2[[#This Row],[Op]]&lt;&gt;"","ENTREGA","")</f>
        <v>ENTREGA</v>
      </c>
      <c r="AK3081" s="40" t="str">
        <f>(Tabla2[[#This Row],[FECHA ENTREGA]]&amp;Tabla2[[#This Row],[HORA ENTREGA]])</f>
        <v>461480,333333333333333</v>
      </c>
      <c r="AL3081" s="34" t="str">
        <f>IFERROR(HYPERLINK("https://wa.me/"&amp;Tabla2[[#This Row],[CONTACTO]]&amp;"?text="&amp;Tabla2[[#This Row],[Mensaje]]),"")</f>
        <v>https://wa.me/56978089148?text=Hola!%0AServicio del día 06-05%0A *Cliente:* SUPERMERCADO DEL NEUMATICO LTDA */ Cont: * GCXU5428458*/ HR Entrega: *08:00* /Dirección: *AV. GENERAL VELASQUEZ 10901, SAN BERNARDO</v>
      </c>
    </row>
    <row r="3082" spans="1:38" s="15" customFormat="1" ht="16.5" customHeight="1" x14ac:dyDescent="0.2">
      <c r="A3082" s="15">
        <f>ROW(A3081)</f>
        <v>3081</v>
      </c>
      <c r="B3082" s="15">
        <f>IF(J3082=J3081,B3081+1,1)</f>
        <v>40</v>
      </c>
      <c r="C3082" s="15" t="s">
        <v>239</v>
      </c>
      <c r="D3082" s="25" t="s">
        <v>39</v>
      </c>
      <c r="E3082" s="27">
        <v>302269</v>
      </c>
      <c r="F3082" s="27" t="s">
        <v>4782</v>
      </c>
      <c r="G3082" s="27" t="s">
        <v>41</v>
      </c>
      <c r="H3082" s="27">
        <v>19000</v>
      </c>
      <c r="I3082" s="27" t="s">
        <v>42</v>
      </c>
      <c r="J3082" s="28">
        <v>46148</v>
      </c>
      <c r="K3082" s="26">
        <v>0.4375</v>
      </c>
      <c r="L3082" s="26"/>
      <c r="M3082" s="27" t="s">
        <v>133</v>
      </c>
      <c r="N3082" s="25">
        <f>IFERROR(VLOOKUP(M3082,Data!$J$1:$K$58,2,0),"")</f>
        <v>56953801607</v>
      </c>
      <c r="O3082" s="27" t="s">
        <v>134</v>
      </c>
      <c r="P3082" s="27"/>
      <c r="Q3082" s="27" t="s">
        <v>1036</v>
      </c>
      <c r="R3082" s="27" t="s">
        <v>1765</v>
      </c>
      <c r="S3082" s="27"/>
      <c r="T3082" s="27"/>
      <c r="U3082" s="28"/>
      <c r="X3082" s="27"/>
      <c r="Y3082" s="27"/>
      <c r="Z3082" s="29"/>
      <c r="AA3082" s="29">
        <v>0.42152777777777778</v>
      </c>
      <c r="AB3082" s="29">
        <v>0.53680555555555554</v>
      </c>
      <c r="AC3082" s="30">
        <v>46148</v>
      </c>
      <c r="AD3082" s="15" t="str">
        <f>IF(Tabla2[[#This Row],[HORA ENTREGA]]="DIRECTO","On time", IF(AA3082&lt;&gt;"",IF(Tabla2[[#This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2" s="15" t="str">
        <f>MID(Tabla2[[#This Row],[TIPO]],1,3)</f>
        <v xml:space="preserve">40 </v>
      </c>
      <c r="AF30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SUPERMERCADO DEL NEUMATICO LTDA */ Cont: * MSMU7957562*/ HR Entrega: *10:30* /Dirección: *AV. GENERAL VELASQUEZ 10901, SAN BERNARDO</v>
      </c>
      <c r="AG3082" s="38" t="str">
        <f>IFERROR(HYPERLINK("https://wa.me/"&amp;Tabla2[[#This Row],[CONTACTO]]&amp;"?text="&amp;Tabla2[[#This Row],[Mensaje]],"Enviar mensaje"),"")</f>
        <v>Enviar mensaje</v>
      </c>
      <c r="AH3082" s="15" t="str">
        <f>CONCATENATE(A3082,F3082)</f>
        <v>3081MSMU7957562</v>
      </c>
      <c r="AI3082" s="15" t="str">
        <f>CONCATENATE("ENT-",A3082)</f>
        <v>ENT-3081</v>
      </c>
      <c r="AJ3082" s="15" t="str">
        <f>IF(Tabla2[[#This Row],[Op]]&lt;&gt;"","ENTREGA","")</f>
        <v>ENTREGA</v>
      </c>
      <c r="AK3082" s="40" t="str">
        <f>(Tabla2[[#This Row],[FECHA ENTREGA]]&amp;Tabla2[[#This Row],[HORA ENTREGA]])</f>
        <v>461480,4375</v>
      </c>
      <c r="AL3082" s="34" t="str">
        <f>IFERROR(HYPERLINK("https://wa.me/"&amp;Tabla2[[#This Row],[CONTACTO]]&amp;"?text="&amp;Tabla2[[#This Row],[Mensaje]]),"")</f>
        <v>https://wa.me/56953801607?text=Hola!%0AServicio del día 06-05%0A *Cliente:* SUPERMERCADO DEL NEUMATICO LTDA */ Cont: * MSMU7957562*/ HR Entrega: *10:30* /Dirección: *AV. GENERAL VELASQUEZ 10901, SAN BERNARDO</v>
      </c>
    </row>
    <row r="3083" spans="1:38" s="15" customFormat="1" ht="16.5" customHeight="1" x14ac:dyDescent="0.2">
      <c r="A3083" s="15">
        <f>ROW(A3082)</f>
        <v>3082</v>
      </c>
      <c r="B3083" s="15">
        <f>IF(J3083=J3082,B3082+1,1)</f>
        <v>41</v>
      </c>
      <c r="C3083" s="15" t="s">
        <v>239</v>
      </c>
      <c r="D3083" s="25" t="s">
        <v>39</v>
      </c>
      <c r="E3083" s="27">
        <v>303060</v>
      </c>
      <c r="F3083" s="27" t="s">
        <v>4783</v>
      </c>
      <c r="G3083" s="27" t="s">
        <v>41</v>
      </c>
      <c r="H3083" s="27">
        <v>19900</v>
      </c>
      <c r="I3083" s="27" t="s">
        <v>42</v>
      </c>
      <c r="J3083" s="28">
        <v>46148</v>
      </c>
      <c r="K3083" s="26">
        <v>0.4375</v>
      </c>
      <c r="L3083" s="26"/>
      <c r="M3083" s="27" t="s">
        <v>308</v>
      </c>
      <c r="N3083" s="25">
        <f>IFERROR(VLOOKUP(M3083,Data!$J$1:$K$58,2,0),"")</f>
        <v>56966631737</v>
      </c>
      <c r="O3083" s="27" t="s">
        <v>309</v>
      </c>
      <c r="P3083" s="27"/>
      <c r="Q3083" s="27" t="s">
        <v>2878</v>
      </c>
      <c r="R3083" s="27" t="s">
        <v>69</v>
      </c>
      <c r="S3083" s="27"/>
      <c r="T3083" s="27"/>
      <c r="U3083" s="28"/>
      <c r="X3083" s="27"/>
      <c r="Y3083" s="27"/>
      <c r="Z3083" s="29"/>
      <c r="AA3083" s="29">
        <v>0.58888888888888891</v>
      </c>
      <c r="AB3083" s="29">
        <v>0.625</v>
      </c>
      <c r="AC3083" s="30">
        <v>46148</v>
      </c>
      <c r="AD3083" s="15" t="str">
        <f>IF(Tabla2[[#This Row],[HORA ENTREGA]]="DIRECTO","On time", IF(AA3083&lt;&gt;"",IF(Tabla2[[#This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83" s="15" t="str">
        <f>MID(Tabla2[[#This Row],[TIPO]],1,3)</f>
        <v xml:space="preserve">40 </v>
      </c>
      <c r="AF30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SUPERMERCADO DEL NEUMATICO LTDA */ Cont: * FANU3226723*/ HR Entrega: *10:30* /Dirección: *AV. PRESIDENTE EDUARDO FREY MONTALVA 4480, RENCA</v>
      </c>
      <c r="AG3083" s="38" t="str">
        <f>IFERROR(HYPERLINK("https://wa.me/"&amp;Tabla2[[#This Row],[CONTACTO]]&amp;"?text="&amp;Tabla2[[#This Row],[Mensaje]],"Enviar mensaje"),"")</f>
        <v>Enviar mensaje</v>
      </c>
      <c r="AH3083" s="15" t="str">
        <f>CONCATENATE(A3083,F3083)</f>
        <v>3082FANU3226723</v>
      </c>
      <c r="AI3083" s="15" t="str">
        <f>CONCATENATE("ENT-",A3083)</f>
        <v>ENT-3082</v>
      </c>
      <c r="AJ3083" s="15" t="str">
        <f>IF(Tabla2[[#This Row],[Op]]&lt;&gt;"","ENTREGA","")</f>
        <v>ENTREGA</v>
      </c>
      <c r="AK3083" s="40" t="str">
        <f>(Tabla2[[#This Row],[FECHA ENTREGA]]&amp;Tabla2[[#This Row],[HORA ENTREGA]])</f>
        <v>461480,4375</v>
      </c>
      <c r="AL3083" s="34" t="str">
        <f>IFERROR(HYPERLINK("https://wa.me/"&amp;Tabla2[[#This Row],[CONTACTO]]&amp;"?text="&amp;Tabla2[[#This Row],[Mensaje]]),"")</f>
        <v>https://wa.me/56966631737?text=Hola!%0AServicio del día 06-05%0A *Cliente:* SUPERMERCADO DEL NEUMATICO LTDA */ Cont: * FANU3226723*/ HR Entrega: *10:30* /Dirección: *AV. PRESIDENTE EDUARDO FREY MONTALVA 4480, RENCA</v>
      </c>
    </row>
    <row r="3084" spans="1:38" s="15" customFormat="1" ht="16.5" customHeight="1" x14ac:dyDescent="0.2">
      <c r="A3084" s="15">
        <f>ROW(A3083)</f>
        <v>3083</v>
      </c>
      <c r="B3084" s="15">
        <f>IF(J3084=J3083,B3083+1,1)</f>
        <v>42</v>
      </c>
      <c r="C3084" s="15" t="s">
        <v>447</v>
      </c>
      <c r="D3084" s="25" t="s">
        <v>39</v>
      </c>
      <c r="E3084" s="27">
        <v>387863</v>
      </c>
      <c r="F3084" s="27" t="s">
        <v>4784</v>
      </c>
      <c r="G3084" s="27" t="s">
        <v>41</v>
      </c>
      <c r="H3084" s="27">
        <v>22484</v>
      </c>
      <c r="I3084" s="27" t="s">
        <v>42</v>
      </c>
      <c r="J3084" s="28">
        <v>46148</v>
      </c>
      <c r="K3084" s="26">
        <v>0.33333333333333331</v>
      </c>
      <c r="L3084" s="26" t="s">
        <v>4785</v>
      </c>
      <c r="M3084" s="27" t="s">
        <v>112</v>
      </c>
      <c r="N3084" s="25">
        <f>IFERROR(VLOOKUP(M3084,Data!$J$1:$K$58,2,0),"")</f>
        <v>56990025702</v>
      </c>
      <c r="O3084" s="27" t="s">
        <v>61</v>
      </c>
      <c r="P3084" s="27"/>
      <c r="Q3084" s="27" t="s">
        <v>4786</v>
      </c>
      <c r="R3084" s="27" t="s">
        <v>48</v>
      </c>
      <c r="S3084" s="27"/>
      <c r="T3084" s="27"/>
      <c r="U3084" s="28"/>
      <c r="X3084" s="27"/>
      <c r="Y3084" s="27"/>
      <c r="Z3084" s="29"/>
      <c r="AA3084" s="29">
        <v>0.30902777777777779</v>
      </c>
      <c r="AB3084" s="29">
        <v>0.61111111111111116</v>
      </c>
      <c r="AC3084" s="30">
        <v>46148</v>
      </c>
      <c r="AD3084" s="15" t="str">
        <f>IF(Tabla2[[#This Row],[HORA ENTREGA]]="DIRECTO","On time", IF(AA3084&lt;&gt;"",IF(Tabla2[[#This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4" s="15" t="str">
        <f>MID(Tabla2[[#This Row],[TIPO]],1,3)</f>
        <v xml:space="preserve">40 </v>
      </c>
      <c r="AF30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TECNIKA S A */ Cont: * FFAU1104091*/ HR Entrega: *08:00* /Dirección: *Bodepark es Av. Los Valles 225, 9060000 Pudahuel, Región Metropolitana</v>
      </c>
      <c r="AG3084" s="38" t="str">
        <f>IFERROR(HYPERLINK("https://wa.me/"&amp;Tabla2[[#This Row],[CONTACTO]]&amp;"?text="&amp;Tabla2[[#This Row],[Mensaje]],"Enviar mensaje"),"")</f>
        <v>Enviar mensaje</v>
      </c>
      <c r="AH3084" s="15" t="str">
        <f>CONCATENATE(A3084,F3084)</f>
        <v>3083FFAU1104091</v>
      </c>
      <c r="AI3084" s="15" t="str">
        <f>CONCATENATE("ENT-",A3084)</f>
        <v>ENT-3083</v>
      </c>
      <c r="AJ3084" s="15" t="str">
        <f>IF(Tabla2[[#This Row],[Op]]&lt;&gt;"","ENTREGA","")</f>
        <v>ENTREGA</v>
      </c>
      <c r="AK3084" s="40" t="str">
        <f>(Tabla2[[#This Row],[FECHA ENTREGA]]&amp;Tabla2[[#This Row],[HORA ENTREGA]])</f>
        <v>461480,333333333333333</v>
      </c>
      <c r="AL3084" s="34" t="str">
        <f>IFERROR(HYPERLINK("https://wa.me/"&amp;Tabla2[[#This Row],[CONTACTO]]&amp;"?text="&amp;Tabla2[[#This Row],[Mensaje]]),"")</f>
        <v>https://wa.me/56990025702?text=Hola!%0AServicio del día 06-05%0A *Cliente:* TECNIKA S A */ Cont: * FFAU1104091*/ HR Entrega: *08:00* /Dirección: *Bodepark es Av. Los Valles 225, 9060000 Pudahuel, Región Metropolitana</v>
      </c>
    </row>
    <row r="3085" spans="1:38" s="15" customFormat="1" ht="16.5" customHeight="1" x14ac:dyDescent="0.2">
      <c r="A3085" s="15">
        <f>ROW(A3084)</f>
        <v>3084</v>
      </c>
      <c r="B3085" s="15">
        <f>IF(J3085=J3084,B3084+1,1)</f>
        <v>43</v>
      </c>
      <c r="C3085" s="15" t="s">
        <v>2344</v>
      </c>
      <c r="D3085" s="25" t="s">
        <v>39</v>
      </c>
      <c r="E3085" s="27"/>
      <c r="F3085" s="27" t="s">
        <v>4787</v>
      </c>
      <c r="G3085" s="27"/>
      <c r="H3085" s="27"/>
      <c r="I3085" s="27"/>
      <c r="J3085" s="28">
        <v>46148</v>
      </c>
      <c r="K3085" s="26">
        <v>0.375</v>
      </c>
      <c r="L3085" s="26"/>
      <c r="M3085" s="27" t="s">
        <v>688</v>
      </c>
      <c r="N3085" s="25">
        <f>IFERROR(VLOOKUP(M3085,Data!$J$1:$K$58,2,0),"")</f>
        <v>56950104102</v>
      </c>
      <c r="O3085" s="27" t="s">
        <v>552</v>
      </c>
      <c r="P3085" s="27"/>
      <c r="Q3085" s="27" t="s">
        <v>4045</v>
      </c>
      <c r="R3085" s="27"/>
      <c r="S3085" s="27"/>
      <c r="T3085" s="27"/>
      <c r="U3085" s="28"/>
      <c r="X3085" s="27"/>
      <c r="Y3085" s="27"/>
      <c r="Z3085" s="29"/>
      <c r="AA3085" s="29">
        <v>0.35208333333333336</v>
      </c>
      <c r="AB3085" s="29">
        <v>0.52083333333333337</v>
      </c>
      <c r="AC3085" s="30">
        <v>46148</v>
      </c>
      <c r="AD3085" s="15" t="str">
        <f>IF(Tabla2[[#This Row],[HORA ENTREGA]]="DIRECTO","On time", IF(AA3085&lt;&gt;"",IF(Tabla2[[#This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5" s="15" t="str">
        <f>MID(Tabla2[[#This Row],[TIPO]],1,3)</f>
        <v/>
      </c>
      <c r="AF30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THE ANDES BRANDS */ Cont: * ECMU5791848*/ HR Entrega: *09:00* /Dirección: *BODENOR FLEXCENTER - BOULEVARD PONIENTE, MODULOS 21 Y 22 ENEA, PUDAHUEL</v>
      </c>
      <c r="AG3085" s="38" t="str">
        <f>IFERROR(HYPERLINK("https://wa.me/"&amp;Tabla2[[#This Row],[CONTACTO]]&amp;"?text="&amp;Tabla2[[#This Row],[Mensaje]],"Enviar mensaje"),"")</f>
        <v>Enviar mensaje</v>
      </c>
      <c r="AH3085" s="15" t="str">
        <f>CONCATENATE(A3085,F3085)</f>
        <v>3084ECMU5791848</v>
      </c>
      <c r="AI3085" s="15" t="str">
        <f>CONCATENATE("ENT-",A3085)</f>
        <v>ENT-3084</v>
      </c>
      <c r="AJ3085" s="15" t="str">
        <f>IF(Tabla2[[#This Row],[Op]]&lt;&gt;"","ENTREGA","")</f>
        <v>ENTREGA</v>
      </c>
      <c r="AK3085" s="40" t="str">
        <f>(Tabla2[[#This Row],[FECHA ENTREGA]]&amp;Tabla2[[#This Row],[HORA ENTREGA]])</f>
        <v>461480,375</v>
      </c>
      <c r="AL3085" s="34" t="str">
        <f>IFERROR(HYPERLINK("https://wa.me/"&amp;Tabla2[[#This Row],[CONTACTO]]&amp;"?text="&amp;Tabla2[[#This Row],[Mensaje]]),"")</f>
        <v>https://wa.me/56950104102?text=Hola!%0AServicio del día 06-05%0A *Cliente:* THE ANDES BRANDS */ Cont: * ECMU5791848*/ HR Entrega: *09:00* /Dirección: *BODENOR FLEXCENTER - BOULEVARD PONIENTE, MODULOS 21 Y 22 ENEA, PUDAHUEL</v>
      </c>
    </row>
    <row r="3086" spans="1:38" s="15" customFormat="1" ht="16.5" customHeight="1" x14ac:dyDescent="0.2">
      <c r="A3086" s="15">
        <f>ROW(A3085)</f>
        <v>3085</v>
      </c>
      <c r="B3086" s="15">
        <f>IF(J3086=J3085,B3085+1,1)</f>
        <v>44</v>
      </c>
      <c r="C3086" s="15" t="s">
        <v>2344</v>
      </c>
      <c r="D3086" s="25" t="s">
        <v>39</v>
      </c>
      <c r="E3086" s="27"/>
      <c r="F3086" s="27" t="s">
        <v>4788</v>
      </c>
      <c r="G3086" s="27"/>
      <c r="H3086" s="27"/>
      <c r="I3086" s="27"/>
      <c r="J3086" s="28">
        <v>46148</v>
      </c>
      <c r="K3086" s="26">
        <v>0.375</v>
      </c>
      <c r="L3086" s="26"/>
      <c r="M3086" s="27" t="s">
        <v>126</v>
      </c>
      <c r="N3086" s="25">
        <f>IFERROR(VLOOKUP(M3086,Data!$J$1:$K$58,2,0),"")</f>
        <v>56999270871</v>
      </c>
      <c r="O3086" s="27" t="s">
        <v>127</v>
      </c>
      <c r="P3086" s="27"/>
      <c r="Q3086" s="27" t="s">
        <v>4045</v>
      </c>
      <c r="R3086" s="27"/>
      <c r="S3086" s="27"/>
      <c r="T3086" s="27"/>
      <c r="U3086" s="28"/>
      <c r="X3086" s="27"/>
      <c r="Y3086" s="27"/>
      <c r="Z3086" s="29"/>
      <c r="AA3086" s="29">
        <v>0.34583333333333333</v>
      </c>
      <c r="AB3086" s="29">
        <v>0.43680555555555556</v>
      </c>
      <c r="AC3086" s="30">
        <v>46148</v>
      </c>
      <c r="AD3086" s="15" t="str">
        <f>IF(Tabla2[[#This Row],[HORA ENTREGA]]="DIRECTO","On time", IF(AA3086&lt;&gt;"",IF(Tabla2[[#This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6" s="15" t="str">
        <f>MID(Tabla2[[#This Row],[TIPO]],1,3)</f>
        <v/>
      </c>
      <c r="AF30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THE ANDES BRANDS */ Cont: * ECMU5804837*/ HR Entrega: *09:00* /Dirección: *BODENOR FLEXCENTER - BOULEVARD PONIENTE, MODULOS 21 Y 22 ENEA, PUDAHUEL</v>
      </c>
      <c r="AG3086" s="38" t="str">
        <f>IFERROR(HYPERLINK("https://wa.me/"&amp;Tabla2[[#This Row],[CONTACTO]]&amp;"?text="&amp;Tabla2[[#This Row],[Mensaje]],"Enviar mensaje"),"")</f>
        <v>Enviar mensaje</v>
      </c>
      <c r="AH3086" s="15" t="str">
        <f>CONCATENATE(A3086,F3086)</f>
        <v>3085ECMU5804837</v>
      </c>
      <c r="AI3086" s="15" t="str">
        <f>CONCATENATE("ENT-",A3086)</f>
        <v>ENT-3085</v>
      </c>
      <c r="AJ3086" s="15" t="str">
        <f>IF(Tabla2[[#This Row],[Op]]&lt;&gt;"","ENTREGA","")</f>
        <v>ENTREGA</v>
      </c>
      <c r="AK3086" s="40" t="str">
        <f>(Tabla2[[#This Row],[FECHA ENTREGA]]&amp;Tabla2[[#This Row],[HORA ENTREGA]])</f>
        <v>461480,375</v>
      </c>
      <c r="AL3086" s="34" t="str">
        <f>IFERROR(HYPERLINK("https://wa.me/"&amp;Tabla2[[#This Row],[CONTACTO]]&amp;"?text="&amp;Tabla2[[#This Row],[Mensaje]]),"")</f>
        <v>https://wa.me/56999270871?text=Hola!%0AServicio del día 06-05%0A *Cliente:* THE ANDES BRANDS */ Cont: * ECMU5804837*/ HR Entrega: *09:00* /Dirección: *BODENOR FLEXCENTER - BOULEVARD PONIENTE, MODULOS 21 Y 22 ENEA, PUDAHUEL</v>
      </c>
    </row>
    <row r="3087" spans="1:38" s="15" customFormat="1" ht="16.5" customHeight="1" x14ac:dyDescent="0.2">
      <c r="A3087" s="15">
        <f>ROW(A3086)</f>
        <v>3086</v>
      </c>
      <c r="B3087" s="15">
        <f>IF(J3087=J3086,B3086+1,1)</f>
        <v>45</v>
      </c>
      <c r="C3087" s="15" t="s">
        <v>2344</v>
      </c>
      <c r="D3087" s="25" t="s">
        <v>39</v>
      </c>
      <c r="E3087" s="27"/>
      <c r="F3087" s="27" t="s">
        <v>4789</v>
      </c>
      <c r="G3087" s="27"/>
      <c r="H3087" s="27"/>
      <c r="I3087" s="27"/>
      <c r="J3087" s="28">
        <v>46148</v>
      </c>
      <c r="K3087" s="26">
        <v>0.45833333333333331</v>
      </c>
      <c r="L3087" s="26"/>
      <c r="M3087" s="27" t="s">
        <v>433</v>
      </c>
      <c r="N3087" s="25">
        <f>IFERROR(VLOOKUP(M3087,Data!$J$1:$K$58,2,0),"")</f>
        <v>56994354094</v>
      </c>
      <c r="O3087" s="27" t="s">
        <v>434</v>
      </c>
      <c r="P3087" s="27"/>
      <c r="Q3087" s="27" t="s">
        <v>4045</v>
      </c>
      <c r="R3087" s="27"/>
      <c r="S3087" s="27"/>
      <c r="T3087" s="27"/>
      <c r="U3087" s="28"/>
      <c r="X3087" s="27"/>
      <c r="Y3087" s="27"/>
      <c r="Z3087" s="29"/>
      <c r="AA3087" s="29">
        <v>0.48958333333333331</v>
      </c>
      <c r="AB3087" s="29">
        <v>0.60416666666666663</v>
      </c>
      <c r="AC3087" s="30">
        <v>46148</v>
      </c>
      <c r="AD3087" s="15" t="str">
        <f>IF(Tabla2[[#This Row],[HORA ENTREGA]]="DIRECTO","On time", IF(AA3087&lt;&gt;"",IF(Tabla2[[#This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87" s="15" t="str">
        <f>MID(Tabla2[[#This Row],[TIPO]],1,3)</f>
        <v/>
      </c>
      <c r="AF30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THE ANDES BRANDS */ Cont: * ECMU5785974*/ HR Entrega: *11:00* /Dirección: *BODENOR FLEXCENTER - BOULEVARD PONIENTE, MODULOS 21 Y 22 ENEA, PUDAHUEL</v>
      </c>
      <c r="AG3087" s="38" t="str">
        <f>IFERROR(HYPERLINK("https://wa.me/"&amp;Tabla2[[#This Row],[CONTACTO]]&amp;"?text="&amp;Tabla2[[#This Row],[Mensaje]],"Enviar mensaje"),"")</f>
        <v>Enviar mensaje</v>
      </c>
      <c r="AH3087" s="15" t="str">
        <f>CONCATENATE(A3087,F3087)</f>
        <v>3086ECMU5785974</v>
      </c>
      <c r="AI3087" s="15" t="str">
        <f>CONCATENATE("ENT-",A3087)</f>
        <v>ENT-3086</v>
      </c>
      <c r="AJ3087" s="15" t="str">
        <f>IF(Tabla2[[#This Row],[Op]]&lt;&gt;"","ENTREGA","")</f>
        <v>ENTREGA</v>
      </c>
      <c r="AK3087" s="40" t="str">
        <f>(Tabla2[[#This Row],[FECHA ENTREGA]]&amp;Tabla2[[#This Row],[HORA ENTREGA]])</f>
        <v>461480,458333333333333</v>
      </c>
      <c r="AL3087" s="34" t="str">
        <f>IFERROR(HYPERLINK("https://wa.me/"&amp;Tabla2[[#This Row],[CONTACTO]]&amp;"?text="&amp;Tabla2[[#This Row],[Mensaje]]),"")</f>
        <v>https://wa.me/56994354094?text=Hola!%0AServicio del día 06-05%0A *Cliente:* THE ANDES BRANDS */ Cont: * ECMU5785974*/ HR Entrega: *11:00* /Dirección: *BODENOR FLEXCENTER - BOULEVARD PONIENTE, MODULOS 21 Y 22 ENEA, PUDAHUEL</v>
      </c>
    </row>
    <row r="3088" spans="1:38" s="15" customFormat="1" ht="16.5" customHeight="1" x14ac:dyDescent="0.2">
      <c r="A3088" s="15">
        <f>ROW(A3087)</f>
        <v>3087</v>
      </c>
      <c r="B3088" s="15">
        <f>IF(J3088=J3087,B3087+1,1)</f>
        <v>46</v>
      </c>
      <c r="C3088" s="15" t="s">
        <v>244</v>
      </c>
      <c r="D3088" s="25" t="s">
        <v>39</v>
      </c>
      <c r="E3088" s="27">
        <v>532941</v>
      </c>
      <c r="F3088" s="27" t="s">
        <v>4790</v>
      </c>
      <c r="G3088" s="27" t="s">
        <v>64</v>
      </c>
      <c r="H3088" s="27">
        <v>20032</v>
      </c>
      <c r="I3088" s="27" t="s">
        <v>4791</v>
      </c>
      <c r="J3088" s="28">
        <v>46148</v>
      </c>
      <c r="K3088" s="26">
        <v>0.375</v>
      </c>
      <c r="L3088" s="26"/>
      <c r="M3088" s="27" t="s">
        <v>233</v>
      </c>
      <c r="N3088" s="25">
        <f>IFERROR(VLOOKUP(M3088,Data!$J$1:$K$58,2,0),"")</f>
        <v>56998494086</v>
      </c>
      <c r="O3088" s="27" t="s">
        <v>234</v>
      </c>
      <c r="P3088" s="27"/>
      <c r="Q3088" s="27" t="s">
        <v>249</v>
      </c>
      <c r="R3088" s="27" t="s">
        <v>1587</v>
      </c>
      <c r="S3088" s="27"/>
      <c r="T3088" s="27"/>
      <c r="U3088" s="28"/>
      <c r="X3088" s="27"/>
      <c r="Y3088" s="27"/>
      <c r="Z3088" s="29"/>
      <c r="AA3088" s="29">
        <v>0.35416666666666669</v>
      </c>
      <c r="AB3088" s="29">
        <v>0.56944444444444442</v>
      </c>
      <c r="AC3088" s="30">
        <v>46148</v>
      </c>
      <c r="AD3088" s="15" t="str">
        <f>IF(Tabla2[[#This Row],[HORA ENTREGA]]="DIRECTO","On time", IF(AA3088&lt;&gt;"",IF(Tabla2[[#This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88" s="15" t="str">
        <f>MID(Tabla2[[#This Row],[TIPO]],1,3)</f>
        <v xml:space="preserve">20 </v>
      </c>
      <c r="AF30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VILLAR HERMANOS S.A. */ Cont: * NYKU9847490*/ HR Entrega: *09:00* /Dirección: *SALAR DE ATACAMA 1330, PUDAHUEL</v>
      </c>
      <c r="AG3088" s="38" t="str">
        <f>IFERROR(HYPERLINK("https://wa.me/"&amp;Tabla2[[#This Row],[CONTACTO]]&amp;"?text="&amp;Tabla2[[#This Row],[Mensaje]],"Enviar mensaje"),"")</f>
        <v>Enviar mensaje</v>
      </c>
      <c r="AH3088" s="15" t="str">
        <f>CONCATENATE(A3088,F3088)</f>
        <v>3087NYKU9847490</v>
      </c>
      <c r="AI3088" s="15" t="str">
        <f>CONCATENATE("ENT-",A3088)</f>
        <v>ENT-3087</v>
      </c>
      <c r="AJ3088" s="15" t="str">
        <f>IF(Tabla2[[#This Row],[Op]]&lt;&gt;"","ENTREGA","")</f>
        <v>ENTREGA</v>
      </c>
      <c r="AK3088" s="40" t="str">
        <f>(Tabla2[[#This Row],[FECHA ENTREGA]]&amp;Tabla2[[#This Row],[HORA ENTREGA]])</f>
        <v>461480,375</v>
      </c>
      <c r="AL3088" s="34" t="str">
        <f>IFERROR(HYPERLINK("https://wa.me/"&amp;Tabla2[[#This Row],[CONTACTO]]&amp;"?text="&amp;Tabla2[[#This Row],[Mensaje]]),"")</f>
        <v>https://wa.me/56998494086?text=Hola!%0AServicio del día 06-05%0A *Cliente:* VILLAR HERMANOS S.A. */ Cont: * NYKU9847490*/ HR Entrega: *09:00* /Dirección: *SALAR DE ATACAMA 1330, PUDAHUEL</v>
      </c>
    </row>
    <row r="3089" spans="1:38" s="15" customFormat="1" ht="16.5" customHeight="1" x14ac:dyDescent="0.2">
      <c r="A3089" s="15">
        <f>ROW(A3088)</f>
        <v>3088</v>
      </c>
      <c r="B3089" s="15">
        <f>IF(J3089=J3088,B3088+1,1)</f>
        <v>47</v>
      </c>
      <c r="C3089" s="15" t="s">
        <v>580</v>
      </c>
      <c r="D3089" s="25" t="s">
        <v>39</v>
      </c>
      <c r="E3089" s="27">
        <v>304455</v>
      </c>
      <c r="F3089" s="27" t="s">
        <v>4792</v>
      </c>
      <c r="G3089" s="27" t="s">
        <v>41</v>
      </c>
      <c r="H3089" s="27">
        <v>32000</v>
      </c>
      <c r="I3089" s="27" t="s">
        <v>42</v>
      </c>
      <c r="J3089" s="28">
        <v>46148</v>
      </c>
      <c r="K3089" s="26">
        <v>0.35416666666666669</v>
      </c>
      <c r="L3089" s="26"/>
      <c r="M3089" s="27" t="s">
        <v>325</v>
      </c>
      <c r="N3089" s="25">
        <f>IFERROR(VLOOKUP(M3089,Data!$J$1:$K$58,2,0),"")</f>
        <v>56964850744</v>
      </c>
      <c r="O3089" s="27" t="s">
        <v>326</v>
      </c>
      <c r="P3089" s="27"/>
      <c r="Q3089" s="27" t="s">
        <v>2990</v>
      </c>
      <c r="R3089" s="27"/>
      <c r="S3089" s="27"/>
      <c r="T3089" s="27"/>
      <c r="U3089" s="28"/>
      <c r="X3089" s="27"/>
      <c r="Y3089" s="27"/>
      <c r="Z3089" s="29"/>
      <c r="AA3089" s="29">
        <v>0.36805555555555558</v>
      </c>
      <c r="AB3089" s="29">
        <v>0.61388888888888893</v>
      </c>
      <c r="AC3089" s="30">
        <v>46148</v>
      </c>
      <c r="AD3089" s="15" t="str">
        <f>IF(Tabla2[[#This Row],[HORA ENTREGA]]="DIRECTO","On time", IF(AA3089&lt;&gt;"",IF(Tabla2[[#This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89" s="15" t="str">
        <f>MID(Tabla2[[#This Row],[TIPO]],1,3)</f>
        <v xml:space="preserve">40 </v>
      </c>
      <c r="AF30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06-05%0A *Cliente:* WURTH CHILE LTDA */ Cont: * MSNU5132205*/ HR Entrega: *08:30* /Dirección: *BOD.ID LOGISTIC - CAMINO CHORRILLOS UNO 21, PARCELA 21, LAMPA</v>
      </c>
      <c r="AG3089" s="38" t="str">
        <f>IFERROR(HYPERLINK("https://wa.me/"&amp;Tabla2[[#This Row],[CONTACTO]]&amp;"?text="&amp;Tabla2[[#This Row],[Mensaje]],"Enviar mensaje"),"")</f>
        <v>Enviar mensaje</v>
      </c>
      <c r="AH3089" s="15" t="str">
        <f>CONCATENATE(A3089,F3089)</f>
        <v>3088MSNU5132205</v>
      </c>
      <c r="AI3089" s="15" t="str">
        <f>CONCATENATE("ENT-",A3089)</f>
        <v>ENT-3088</v>
      </c>
      <c r="AJ3089" s="15" t="str">
        <f>IF(Tabla2[[#This Row],[Op]]&lt;&gt;"","ENTREGA","")</f>
        <v>ENTREGA</v>
      </c>
      <c r="AK3089" s="40" t="str">
        <f>(Tabla2[[#This Row],[FECHA ENTREGA]]&amp;Tabla2[[#This Row],[HORA ENTREGA]])</f>
        <v>461480,354166666666667</v>
      </c>
      <c r="AL3089" s="34" t="str">
        <f>IFERROR(HYPERLINK("https://wa.me/"&amp;Tabla2[[#This Row],[CONTACTO]]&amp;"?text="&amp;Tabla2[[#This Row],[Mensaje]]),"")</f>
        <v>https://wa.me/56964850744?text=Hola!%0AServicio del día 06-05%0A *Cliente:* WURTH CHILE LTDA */ Cont: * MSNU5132205*/ HR Entrega: *08:30* /Dirección: *BOD.ID LOGISTIC - CAMINO CHORRILLOS UNO 21, PARCELA 21, LAMPA</v>
      </c>
    </row>
    <row r="3090" spans="1:38" s="15" customFormat="1" ht="16.5" customHeight="1" x14ac:dyDescent="0.2">
      <c r="A3090" s="15">
        <f>ROW(A3089)</f>
        <v>3089</v>
      </c>
      <c r="B3090" s="15">
        <f>IF(J3090=J3089,B3089+1,1)</f>
        <v>1</v>
      </c>
      <c r="C3090" s="15" t="s">
        <v>43</v>
      </c>
      <c r="D3090" s="25" t="s">
        <v>39</v>
      </c>
      <c r="E3090" s="27">
        <v>370133</v>
      </c>
      <c r="F3090" s="27" t="s">
        <v>4793</v>
      </c>
      <c r="G3090" s="27" t="s">
        <v>41</v>
      </c>
      <c r="H3090" s="27">
        <v>22000</v>
      </c>
      <c r="I3090" s="27" t="s">
        <v>4794</v>
      </c>
      <c r="J3090" s="28">
        <v>46149</v>
      </c>
      <c r="K3090" s="26">
        <v>0.47916666666666669</v>
      </c>
      <c r="L3090" s="26"/>
      <c r="M3090" s="27" t="s">
        <v>241</v>
      </c>
      <c r="N3090" s="25">
        <f>IFERROR(VLOOKUP(M3090,Data!$J$1:$K$58,2,0),"")</f>
        <v>56984880436</v>
      </c>
      <c r="O3090" s="27" t="s">
        <v>242</v>
      </c>
      <c r="P3090" s="27" t="s">
        <v>4635</v>
      </c>
      <c r="Q3090" s="27" t="s">
        <v>4795</v>
      </c>
      <c r="R3090" s="27" t="s">
        <v>48</v>
      </c>
      <c r="S3090" s="27"/>
      <c r="T3090" s="27"/>
      <c r="U3090" s="28"/>
      <c r="X3090" s="27"/>
      <c r="Y3090" s="27"/>
      <c r="Z3090" s="29"/>
      <c r="AA3090" s="29">
        <v>0.46736111111111112</v>
      </c>
      <c r="AB3090" s="29">
        <v>0.58194444444444449</v>
      </c>
      <c r="AC3090" s="30">
        <v>46149</v>
      </c>
      <c r="AD3090" s="15" t="str">
        <f>IF(Tabla2[[#This Row],[HORA ENTREGA]]="DIRECTO","On time", IF(AA3090&lt;&gt;"",IF(Tabla2[[#This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0" s="15" t="str">
        <f>MID(Tabla2[[#This Row],[TIPO]],1,3)</f>
        <v xml:space="preserve">40 </v>
      </c>
      <c r="AF30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ALCA SPA */ Cont: * TLLU1057201*/ HR Entrega: *11:30* /Dirección: *Direccion: Camino Punta Mocha 4899-A Huechuraba, Santiago.</v>
      </c>
      <c r="AG3090" s="38" t="str">
        <f>IFERROR(HYPERLINK("https://wa.me/"&amp;Tabla2[[#This Row],[CONTACTO]]&amp;"?text="&amp;Tabla2[[#This Row],[Mensaje]],"Enviar mensaje"),"")</f>
        <v>Enviar mensaje</v>
      </c>
      <c r="AH3090" s="15" t="str">
        <f>CONCATENATE(A3090,F3090)</f>
        <v>3089TLLU1057201</v>
      </c>
      <c r="AI3090" s="15" t="str">
        <f>CONCATENATE("ENT-",A3090)</f>
        <v>ENT-3089</v>
      </c>
      <c r="AJ3090" s="15" t="str">
        <f>IF(Tabla2[[#This Row],[Op]]&lt;&gt;"","ENTREGA","")</f>
        <v>ENTREGA</v>
      </c>
      <c r="AK3090" s="40" t="str">
        <f>(Tabla2[[#This Row],[FECHA ENTREGA]]&amp;Tabla2[[#This Row],[HORA ENTREGA]])</f>
        <v>461490,479166666666667</v>
      </c>
      <c r="AL3090" s="34" t="str">
        <f>IFERROR(HYPERLINK("https://wa.me/"&amp;Tabla2[[#This Row],[CONTACTO]]&amp;"?text="&amp;Tabla2[[#This Row],[Mensaje]]),"")</f>
        <v>https://wa.me/56984880436?text=Hola!%0AServicio del día 07-05%0A *Cliente:* ALCA SPA */ Cont: * TLLU1057201*/ HR Entrega: *11:30* /Dirección: *Direccion: Camino Punta Mocha 4899-A Huechuraba, Santiago.</v>
      </c>
    </row>
    <row r="3091" spans="1:38" s="15" customFormat="1" ht="16.5" customHeight="1" x14ac:dyDescent="0.2">
      <c r="A3091" s="15">
        <f>ROW(A3090)</f>
        <v>3090</v>
      </c>
      <c r="B3091" s="15">
        <f>IF(J3091=J3090,B3090+1,1)</f>
        <v>2</v>
      </c>
      <c r="C3091" s="15" t="s">
        <v>43</v>
      </c>
      <c r="D3091" s="25" t="s">
        <v>39</v>
      </c>
      <c r="E3091" s="27">
        <v>370669</v>
      </c>
      <c r="F3091" s="27" t="s">
        <v>4796</v>
      </c>
      <c r="G3091" s="27" t="s">
        <v>41</v>
      </c>
      <c r="H3091" s="27">
        <v>15400</v>
      </c>
      <c r="I3091" s="27" t="s">
        <v>42</v>
      </c>
      <c r="J3091" s="28">
        <v>46149</v>
      </c>
      <c r="K3091" s="26">
        <v>0.60416666666666663</v>
      </c>
      <c r="L3091" s="26"/>
      <c r="M3091" s="27" t="s">
        <v>176</v>
      </c>
      <c r="N3091" s="25">
        <f>IFERROR(VLOOKUP(M3091,Data!$J$1:$K$58,2,0),"")</f>
        <v>56968463649</v>
      </c>
      <c r="O3091" s="27" t="s">
        <v>177</v>
      </c>
      <c r="P3091" s="27"/>
      <c r="Q3091" s="27" t="s">
        <v>1656</v>
      </c>
      <c r="R3091" s="27" t="s">
        <v>1546</v>
      </c>
      <c r="S3091" s="27"/>
      <c r="T3091" s="27"/>
      <c r="U3091" s="28"/>
      <c r="X3091" s="27"/>
      <c r="Y3091" s="27"/>
      <c r="Z3091" s="29"/>
      <c r="AA3091" s="29">
        <v>0.58333333333333337</v>
      </c>
      <c r="AB3091" s="29">
        <v>0.66180555555555554</v>
      </c>
      <c r="AC3091" s="30">
        <v>46149</v>
      </c>
      <c r="AD3091" s="15" t="str">
        <f>IF(Tabla2[[#This Row],[HORA ENTREGA]]="DIRECTO","On time", IF(AA3091&lt;&gt;"",IF(Tabla2[[#This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1" s="15" t="str">
        <f>MID(Tabla2[[#This Row],[TIPO]],1,3)</f>
        <v xml:space="preserve">40 </v>
      </c>
      <c r="AF30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ALCA SPA */ Cont: * HLBU3300182*/ HR Entrega: *14:30* /Dirección: *Camino del Cerro 4868 Huechuraba, Santiago.</v>
      </c>
      <c r="AG3091" s="38" t="str">
        <f>IFERROR(HYPERLINK("https://wa.me/"&amp;Tabla2[[#This Row],[CONTACTO]]&amp;"?text="&amp;Tabla2[[#This Row],[Mensaje]],"Enviar mensaje"),"")</f>
        <v>Enviar mensaje</v>
      </c>
      <c r="AH3091" s="15" t="str">
        <f>CONCATENATE(A3091,F3091)</f>
        <v>3090HLBU3300182</v>
      </c>
      <c r="AI3091" s="15" t="str">
        <f>CONCATENATE("ENT-",A3091)</f>
        <v>ENT-3090</v>
      </c>
      <c r="AJ3091" s="15" t="str">
        <f>IF(Tabla2[[#This Row],[Op]]&lt;&gt;"","ENTREGA","")</f>
        <v>ENTREGA</v>
      </c>
      <c r="AK3091" s="40" t="str">
        <f>(Tabla2[[#This Row],[FECHA ENTREGA]]&amp;Tabla2[[#This Row],[HORA ENTREGA]])</f>
        <v>461490,604166666666667</v>
      </c>
      <c r="AL3091" s="34" t="str">
        <f>IFERROR(HYPERLINK("https://wa.me/"&amp;Tabla2[[#This Row],[CONTACTO]]&amp;"?text="&amp;Tabla2[[#This Row],[Mensaje]]),"")</f>
        <v>https://wa.me/56968463649?text=Hola!%0AServicio del día 07-05%0A *Cliente:* ALCA SPA */ Cont: * HLBU3300182*/ HR Entrega: *14:30* /Dirección: *Camino del Cerro 4868 Huechuraba, Santiago.</v>
      </c>
    </row>
    <row r="3092" spans="1:38" s="15" customFormat="1" ht="16.5" customHeight="1" x14ac:dyDescent="0.2">
      <c r="A3092" s="15">
        <f>ROW(A3091)</f>
        <v>3091</v>
      </c>
      <c r="B3092" s="15">
        <f>IF(J3092=J3091,B3091+1,1)</f>
        <v>3</v>
      </c>
      <c r="C3092" s="15" t="s">
        <v>263</v>
      </c>
      <c r="D3092" s="25" t="s">
        <v>39</v>
      </c>
      <c r="E3092" s="27">
        <v>1292002</v>
      </c>
      <c r="F3092" s="27" t="s">
        <v>4797</v>
      </c>
      <c r="G3092" s="27" t="s">
        <v>41</v>
      </c>
      <c r="H3092" s="27">
        <v>13390</v>
      </c>
      <c r="I3092" s="27" t="s">
        <v>4798</v>
      </c>
      <c r="J3092" s="28">
        <v>46149</v>
      </c>
      <c r="K3092" s="26">
        <v>0.33333333333333331</v>
      </c>
      <c r="L3092" s="26" t="s">
        <v>4226</v>
      </c>
      <c r="M3092" s="27" t="s">
        <v>77</v>
      </c>
      <c r="N3092" s="25">
        <f>IFERROR(VLOOKUP(M3092,Data!$J$1:$K$58,2,0),"")</f>
        <v>56967384794</v>
      </c>
      <c r="O3092" s="27" t="s">
        <v>78</v>
      </c>
      <c r="P3092" s="27" t="s">
        <v>4635</v>
      </c>
      <c r="Q3092" s="27" t="s">
        <v>2886</v>
      </c>
      <c r="R3092" s="27" t="s">
        <v>218</v>
      </c>
      <c r="S3092" s="27"/>
      <c r="T3092" s="27"/>
      <c r="U3092" s="28"/>
      <c r="X3092" s="27"/>
      <c r="Y3092" s="27"/>
      <c r="Z3092" s="29"/>
      <c r="AA3092" s="29">
        <v>0.37847222222222221</v>
      </c>
      <c r="AB3092" s="29">
        <v>0.44097222222222221</v>
      </c>
      <c r="AC3092" s="30">
        <v>46149</v>
      </c>
      <c r="AD3092" s="15" t="str">
        <f>IF(Tabla2[[#This Row],[HORA ENTREGA]]="DIRECTO","On time", IF(AA3092&lt;&gt;"",IF(Tabla2[[#This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92" s="15" t="str">
        <f>MID(Tabla2[[#This Row],[TIPO]],1,3)</f>
        <v xml:space="preserve">40 </v>
      </c>
      <c r="AF30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BARCEL CHILE S.A. */ Cont: * CSNU8569816*/ HR Entrega: *08:00* /Dirección: *BODEGA AGUNSA, AVENIDA LA MONTAÑA 1550 (INGRESO PORTERIA A)</v>
      </c>
      <c r="AG3092" s="38" t="str">
        <f>IFERROR(HYPERLINK("https://wa.me/"&amp;Tabla2[[#This Row],[CONTACTO]]&amp;"?text="&amp;Tabla2[[#This Row],[Mensaje]],"Enviar mensaje"),"")</f>
        <v>Enviar mensaje</v>
      </c>
      <c r="AH3092" s="15" t="str">
        <f>CONCATENATE(A3092,F3092)</f>
        <v>3091CSNU8569816</v>
      </c>
      <c r="AI3092" s="15" t="str">
        <f>CONCATENATE("ENT-",A3092)</f>
        <v>ENT-3091</v>
      </c>
      <c r="AJ3092" s="15" t="str">
        <f>IF(Tabla2[[#This Row],[Op]]&lt;&gt;"","ENTREGA","")</f>
        <v>ENTREGA</v>
      </c>
      <c r="AK3092" s="40" t="str">
        <f>(Tabla2[[#This Row],[FECHA ENTREGA]]&amp;Tabla2[[#This Row],[HORA ENTREGA]])</f>
        <v>461490,333333333333333</v>
      </c>
      <c r="AL3092" s="34" t="str">
        <f>IFERROR(HYPERLINK("https://wa.me/"&amp;Tabla2[[#This Row],[CONTACTO]]&amp;"?text="&amp;Tabla2[[#This Row],[Mensaje]]),"")</f>
        <v>https://wa.me/56967384794?text=Hola!%0AServicio del día 07-05%0A *Cliente:* BARCEL CHILE S.A. */ Cont: * CSNU8569816*/ HR Entrega: *08:00* /Dirección: *BODEGA AGUNSA, AVENIDA LA MONTAÑA 1550 (INGRESO PORTERIA A)</v>
      </c>
    </row>
    <row r="3093" spans="1:38" s="15" customFormat="1" ht="16.5" customHeight="1" x14ac:dyDescent="0.2">
      <c r="A3093" s="15">
        <f>ROW(A3092)</f>
        <v>3092</v>
      </c>
      <c r="B3093" s="15">
        <f>IF(J3093=J3092,B3092+1,1)</f>
        <v>4</v>
      </c>
      <c r="C3093" s="15" t="s">
        <v>263</v>
      </c>
      <c r="D3093" s="25" t="s">
        <v>39</v>
      </c>
      <c r="E3093" s="27">
        <v>1291984</v>
      </c>
      <c r="F3093" s="27" t="s">
        <v>4799</v>
      </c>
      <c r="G3093" s="27" t="s">
        <v>41</v>
      </c>
      <c r="H3093" s="27">
        <v>17578</v>
      </c>
      <c r="I3093" s="27" t="s">
        <v>4800</v>
      </c>
      <c r="J3093" s="28">
        <v>46149</v>
      </c>
      <c r="K3093" s="26">
        <v>0.33333333333333331</v>
      </c>
      <c r="L3093" s="26" t="s">
        <v>4226</v>
      </c>
      <c r="M3093" s="27" t="s">
        <v>112</v>
      </c>
      <c r="N3093" s="25">
        <f>IFERROR(VLOOKUP(M3093,Data!$J$1:$K$58,2,0),"")</f>
        <v>56990025702</v>
      </c>
      <c r="O3093" s="27" t="s">
        <v>61</v>
      </c>
      <c r="P3093" s="27" t="s">
        <v>4635</v>
      </c>
      <c r="Q3093" s="27" t="s">
        <v>2886</v>
      </c>
      <c r="R3093" s="27" t="s">
        <v>218</v>
      </c>
      <c r="S3093" s="27"/>
      <c r="T3093" s="27"/>
      <c r="U3093" s="28"/>
      <c r="X3093" s="27"/>
      <c r="Y3093" s="27"/>
      <c r="Z3093" s="29"/>
      <c r="AA3093" s="29">
        <v>0.39583333333333331</v>
      </c>
      <c r="AB3093" s="29">
        <v>0.4513888888888889</v>
      </c>
      <c r="AC3093" s="30">
        <v>46149</v>
      </c>
      <c r="AD3093" s="15" t="str">
        <f>IF(Tabla2[[#This Row],[HORA ENTREGA]]="DIRECTO","On time", IF(AA3093&lt;&gt;"",IF(Tabla2[[#This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93" s="15" t="str">
        <f>MID(Tabla2[[#This Row],[TIPO]],1,3)</f>
        <v xml:space="preserve">40 </v>
      </c>
      <c r="AF30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BARCEL CHILE S.A. */ Cont: * OOCU9850691*/ HR Entrega: *08:00* /Dirección: *BODEGA AGUNSA, AVENIDA LA MONTAÑA 1550 (INGRESO PORTERIA A)</v>
      </c>
      <c r="AG3093" s="38" t="str">
        <f>IFERROR(HYPERLINK("https://wa.me/"&amp;Tabla2[[#This Row],[CONTACTO]]&amp;"?text="&amp;Tabla2[[#This Row],[Mensaje]],"Enviar mensaje"),"")</f>
        <v>Enviar mensaje</v>
      </c>
      <c r="AH3093" s="15" t="str">
        <f>CONCATENATE(A3093,F3093)</f>
        <v>3092OOCU9850691</v>
      </c>
      <c r="AI3093" s="15" t="str">
        <f>CONCATENATE("ENT-",A3093)</f>
        <v>ENT-3092</v>
      </c>
      <c r="AJ3093" s="15" t="str">
        <f>IF(Tabla2[[#This Row],[Op]]&lt;&gt;"","ENTREGA","")</f>
        <v>ENTREGA</v>
      </c>
      <c r="AK3093" s="40" t="str">
        <f>(Tabla2[[#This Row],[FECHA ENTREGA]]&amp;Tabla2[[#This Row],[HORA ENTREGA]])</f>
        <v>461490,333333333333333</v>
      </c>
      <c r="AL3093" s="34" t="str">
        <f>IFERROR(HYPERLINK("https://wa.me/"&amp;Tabla2[[#This Row],[CONTACTO]]&amp;"?text="&amp;Tabla2[[#This Row],[Mensaje]]),"")</f>
        <v>https://wa.me/56990025702?text=Hola!%0AServicio del día 07-05%0A *Cliente:* BARCEL CHILE S.A. */ Cont: * OOCU9850691*/ HR Entrega: *08:00* /Dirección: *BODEGA AGUNSA, AVENIDA LA MONTAÑA 1550 (INGRESO PORTERIA A)</v>
      </c>
    </row>
    <row r="3094" spans="1:38" s="15" customFormat="1" ht="16.5" customHeight="1" x14ac:dyDescent="0.2">
      <c r="A3094" s="15">
        <f>ROW(A3093)</f>
        <v>3093</v>
      </c>
      <c r="B3094" s="15">
        <f>IF(J3094=J3093,B3093+1,1)</f>
        <v>5</v>
      </c>
      <c r="C3094" s="15" t="s">
        <v>806</v>
      </c>
      <c r="D3094" s="25" t="s">
        <v>39</v>
      </c>
      <c r="E3094" s="27">
        <v>304959</v>
      </c>
      <c r="F3094" s="27" t="s">
        <v>4801</v>
      </c>
      <c r="G3094" s="27" t="s">
        <v>41</v>
      </c>
      <c r="H3094" s="27">
        <v>9327</v>
      </c>
      <c r="I3094" s="27" t="s">
        <v>4802</v>
      </c>
      <c r="J3094" s="28">
        <v>46149</v>
      </c>
      <c r="K3094" s="26">
        <v>0.375</v>
      </c>
      <c r="L3094" s="26"/>
      <c r="M3094" s="27" t="s">
        <v>688</v>
      </c>
      <c r="N3094" s="25">
        <f>IFERROR(VLOOKUP(M3094,Data!$J$1:$K$58,2,0),"")</f>
        <v>56950104102</v>
      </c>
      <c r="O3094" s="27" t="s">
        <v>552</v>
      </c>
      <c r="P3094" s="27" t="s">
        <v>4635</v>
      </c>
      <c r="Q3094" s="27" t="s">
        <v>1660</v>
      </c>
      <c r="R3094" s="27" t="s">
        <v>48</v>
      </c>
      <c r="S3094" s="27"/>
      <c r="T3094" s="27"/>
      <c r="U3094" s="28"/>
      <c r="X3094" s="27"/>
      <c r="Y3094" s="27"/>
      <c r="Z3094" s="29"/>
      <c r="AA3094" s="29">
        <v>0.35416666666666669</v>
      </c>
      <c r="AB3094" s="29">
        <v>0.49652777777777779</v>
      </c>
      <c r="AC3094" s="30">
        <v>46149</v>
      </c>
      <c r="AD3094" s="15" t="str">
        <f>IF(Tabla2[[#This Row],[HORA ENTREGA]]="DIRECTO","On time", IF(AA3094&lt;&gt;"",IF(Tabla2[[#This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4" s="15" t="str">
        <f>MID(Tabla2[[#This Row],[TIPO]],1,3)</f>
        <v xml:space="preserve">40 </v>
      </c>
      <c r="AF30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BLASCOOL RETAIL SPA */ Cont: * CAIU9472078*/ HR Entrega: *09:00* /Dirección: *Lo Echevers 550, bodega 40-41. Quilicura. STGO.</v>
      </c>
      <c r="AG3094" s="38" t="str">
        <f>IFERROR(HYPERLINK("https://wa.me/"&amp;Tabla2[[#This Row],[CONTACTO]]&amp;"?text="&amp;Tabla2[[#This Row],[Mensaje]],"Enviar mensaje"),"")</f>
        <v>Enviar mensaje</v>
      </c>
      <c r="AH3094" s="15" t="str">
        <f>CONCATENATE(A3094,F3094)</f>
        <v>3093CAIU9472078</v>
      </c>
      <c r="AI3094" s="15" t="str">
        <f>CONCATENATE("ENT-",A3094)</f>
        <v>ENT-3093</v>
      </c>
      <c r="AJ3094" s="15" t="str">
        <f>IF(Tabla2[[#This Row],[Op]]&lt;&gt;"","ENTREGA","")</f>
        <v>ENTREGA</v>
      </c>
      <c r="AK3094" s="40" t="str">
        <f>(Tabla2[[#This Row],[FECHA ENTREGA]]&amp;Tabla2[[#This Row],[HORA ENTREGA]])</f>
        <v>461490,375</v>
      </c>
      <c r="AL3094" s="34" t="str">
        <f>IFERROR(HYPERLINK("https://wa.me/"&amp;Tabla2[[#This Row],[CONTACTO]]&amp;"?text="&amp;Tabla2[[#This Row],[Mensaje]]),"")</f>
        <v>https://wa.me/56950104102?text=Hola!%0AServicio del día 07-05%0A *Cliente:* BLASCOOL RETAIL SPA */ Cont: * CAIU9472078*/ HR Entrega: *09:00* /Dirección: *Lo Echevers 550, bodega 40-41. Quilicura. STGO.</v>
      </c>
    </row>
    <row r="3095" spans="1:38" s="15" customFormat="1" ht="16.5" customHeight="1" x14ac:dyDescent="0.2">
      <c r="A3095" s="15">
        <f>ROW(A3094)</f>
        <v>3094</v>
      </c>
      <c r="B3095" s="15">
        <f>IF(J3095=J3094,B3094+1,1)</f>
        <v>6</v>
      </c>
      <c r="C3095" s="15" t="s">
        <v>4803</v>
      </c>
      <c r="D3095" s="25" t="s">
        <v>39</v>
      </c>
      <c r="E3095" s="27">
        <v>304602</v>
      </c>
      <c r="F3095" s="27" t="s">
        <v>4204</v>
      </c>
      <c r="G3095" s="27" t="s">
        <v>64</v>
      </c>
      <c r="H3095" s="27">
        <v>25300</v>
      </c>
      <c r="I3095" s="27" t="s">
        <v>42</v>
      </c>
      <c r="J3095" s="28">
        <v>46149</v>
      </c>
      <c r="K3095" s="26">
        <v>0.33333333333333331</v>
      </c>
      <c r="L3095" s="26" t="s">
        <v>4804</v>
      </c>
      <c r="M3095" s="27" t="s">
        <v>126</v>
      </c>
      <c r="N3095" s="25">
        <f>IFERROR(VLOOKUP(M3095,Data!$J$1:$K$58,2,0),"")</f>
        <v>56999270871</v>
      </c>
      <c r="O3095" s="27" t="s">
        <v>127</v>
      </c>
      <c r="P3095" s="27" t="s">
        <v>4635</v>
      </c>
      <c r="Q3095" s="27" t="s">
        <v>4805</v>
      </c>
      <c r="R3095" s="27" t="s">
        <v>74</v>
      </c>
      <c r="S3095" s="27"/>
      <c r="T3095" s="27"/>
      <c r="U3095" s="28"/>
      <c r="X3095" s="27"/>
      <c r="Y3095" s="27"/>
      <c r="Z3095" s="29"/>
      <c r="AA3095" s="29">
        <v>0.5541666666666667</v>
      </c>
      <c r="AB3095" s="29">
        <v>0.60069444444444442</v>
      </c>
      <c r="AC3095" s="30">
        <v>46149</v>
      </c>
      <c r="AD3095" s="15" t="str">
        <f>IF(Tabla2[[#This Row],[HORA ENTREGA]]="DIRECTO","On time", IF(AA3095&lt;&gt;"",IF(Tabla2[[#This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095" s="15" t="str">
        <f>MID(Tabla2[[#This Row],[TIPO]],1,3)</f>
        <v xml:space="preserve">20 </v>
      </c>
      <c r="AF30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BLOCK Y CIA */ Cont: * LCL*/ HR Entrega: *08:00* /Dirección: *nuestras bodegas  , Caupolican  9291  bodega H  ,mañana  (6 del 5) </v>
      </c>
      <c r="AG3095" s="38" t="str">
        <f>IFERROR(HYPERLINK("https://wa.me/"&amp;Tabla2[[#This Row],[CONTACTO]]&amp;"?text="&amp;Tabla2[[#This Row],[Mensaje]],"Enviar mensaje"),"")</f>
        <v>Enviar mensaje</v>
      </c>
      <c r="AH3095" s="15" t="str">
        <f>CONCATENATE(A3095,F3095)</f>
        <v>3094LCL</v>
      </c>
      <c r="AI3095" s="15" t="str">
        <f>CONCATENATE("ENT-",A3095)</f>
        <v>ENT-3094</v>
      </c>
      <c r="AJ3095" s="15" t="str">
        <f>IF(Tabla2[[#This Row],[Op]]&lt;&gt;"","ENTREGA","")</f>
        <v>ENTREGA</v>
      </c>
      <c r="AK3095" s="40" t="str">
        <f>(Tabla2[[#This Row],[FECHA ENTREGA]]&amp;Tabla2[[#This Row],[HORA ENTREGA]])</f>
        <v>461490,333333333333333</v>
      </c>
      <c r="AL3095" s="34" t="str">
        <f>IFERROR(HYPERLINK("https://wa.me/"&amp;Tabla2[[#This Row],[CONTACTO]]&amp;"?text="&amp;Tabla2[[#This Row],[Mensaje]]),"")</f>
        <v xml:space="preserve">https://wa.me/56999270871?text=Hola!%0AServicio del día 07-05%0A *Cliente:* BLOCK Y CIA */ Cont: * LCL*/ HR Entrega: *08:00* /Dirección: *nuestras bodegas  , Caupolican  9291  bodega H  ,mañana  (6 del 5) </v>
      </c>
    </row>
    <row r="3096" spans="1:38" s="15" customFormat="1" ht="16.5" customHeight="1" x14ac:dyDescent="0.2">
      <c r="A3096" s="15">
        <f>ROW(A3095)</f>
        <v>3095</v>
      </c>
      <c r="B3096" s="15">
        <f>IF(J3096=J3095,B3095+1,1)</f>
        <v>7</v>
      </c>
      <c r="C3096" s="15" t="s">
        <v>275</v>
      </c>
      <c r="D3096" s="25" t="s">
        <v>39</v>
      </c>
      <c r="E3096" s="27">
        <v>305003</v>
      </c>
      <c r="F3096" s="27" t="s">
        <v>4806</v>
      </c>
      <c r="G3096" s="27" t="s">
        <v>41</v>
      </c>
      <c r="H3096" s="27">
        <v>17508</v>
      </c>
      <c r="I3096" s="27" t="s">
        <v>42</v>
      </c>
      <c r="J3096" s="28">
        <v>46149</v>
      </c>
      <c r="K3096" s="26">
        <v>0.375</v>
      </c>
      <c r="L3096" s="26"/>
      <c r="M3096" s="27" t="s">
        <v>86</v>
      </c>
      <c r="N3096" s="25">
        <f>IFERROR(VLOOKUP(M3096,Data!$J$1:$K$58,2,0),"")</f>
        <v>56956654384</v>
      </c>
      <c r="O3096" s="27" t="s">
        <v>87</v>
      </c>
      <c r="P3096" s="27" t="s">
        <v>4635</v>
      </c>
      <c r="Q3096" s="27" t="s">
        <v>4807</v>
      </c>
      <c r="R3096" s="27" t="s">
        <v>183</v>
      </c>
      <c r="S3096" s="27"/>
      <c r="T3096" s="27"/>
      <c r="U3096" s="28"/>
      <c r="X3096" s="27"/>
      <c r="Y3096" s="27"/>
      <c r="Z3096" s="29"/>
      <c r="AA3096" s="29">
        <v>0.3576388888888889</v>
      </c>
      <c r="AB3096" s="29">
        <v>0.51736111111111116</v>
      </c>
      <c r="AC3096" s="30">
        <v>46149</v>
      </c>
      <c r="AD3096" s="15" t="str">
        <f>IF(Tabla2[[#This Row],[HORA ENTREGA]]="DIRECTO","On time", IF(AA3096&lt;&gt;"",IF(Tabla2[[#This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6" s="15" t="str">
        <f>MID(Tabla2[[#This Row],[TIPO]],1,3)</f>
        <v xml:space="preserve">40 </v>
      </c>
      <c r="AF30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COMERCIAL CANADA SPA */ Cont: * ONEU5453480*/ HR Entrega: *09:00* /Dirección: *Bodega Megalogística en Camino el Noviciado 1107, Lampa </v>
      </c>
      <c r="AG3096" s="38" t="str">
        <f>IFERROR(HYPERLINK("https://wa.me/"&amp;Tabla2[[#This Row],[CONTACTO]]&amp;"?text="&amp;Tabla2[[#This Row],[Mensaje]],"Enviar mensaje"),"")</f>
        <v>Enviar mensaje</v>
      </c>
      <c r="AH3096" s="15" t="str">
        <f>CONCATENATE(A3096,F3096)</f>
        <v>3095ONEU5453480</v>
      </c>
      <c r="AI3096" s="15" t="str">
        <f>CONCATENATE("ENT-",A3096)</f>
        <v>ENT-3095</v>
      </c>
      <c r="AJ3096" s="15" t="str">
        <f>IF(Tabla2[[#This Row],[Op]]&lt;&gt;"","ENTREGA","")</f>
        <v>ENTREGA</v>
      </c>
      <c r="AK3096" s="40" t="str">
        <f>(Tabla2[[#This Row],[FECHA ENTREGA]]&amp;Tabla2[[#This Row],[HORA ENTREGA]])</f>
        <v>461490,375</v>
      </c>
      <c r="AL3096" s="34" t="str">
        <f>IFERROR(HYPERLINK("https://wa.me/"&amp;Tabla2[[#This Row],[CONTACTO]]&amp;"?text="&amp;Tabla2[[#This Row],[Mensaje]]),"")</f>
        <v xml:space="preserve">https://wa.me/56956654384?text=Hola!%0AServicio del día 07-05%0A *Cliente:* COMERCIAL CANADA SPA */ Cont: * ONEU5453480*/ HR Entrega: *09:00* /Dirección: *Bodega Megalogística en Camino el Noviciado 1107, Lampa </v>
      </c>
    </row>
    <row r="3097" spans="1:38" s="15" customFormat="1" ht="16.5" customHeight="1" x14ac:dyDescent="0.2">
      <c r="A3097" s="15">
        <f>ROW(A3096)</f>
        <v>3096</v>
      </c>
      <c r="B3097" s="15">
        <f>IF(J3097=J3096,B3096+1,1)</f>
        <v>8</v>
      </c>
      <c r="C3097" s="15" t="s">
        <v>288</v>
      </c>
      <c r="D3097" s="25" t="s">
        <v>39</v>
      </c>
      <c r="E3097" s="27">
        <v>103655</v>
      </c>
      <c r="F3097" s="27" t="s">
        <v>4808</v>
      </c>
      <c r="G3097" s="27" t="s">
        <v>54</v>
      </c>
      <c r="H3097" s="27">
        <v>25300</v>
      </c>
      <c r="I3097" s="27" t="s">
        <v>3419</v>
      </c>
      <c r="J3097" s="28">
        <v>46149</v>
      </c>
      <c r="K3097" s="26" t="s">
        <v>290</v>
      </c>
      <c r="L3097" s="26"/>
      <c r="M3097" s="27" t="s">
        <v>133</v>
      </c>
      <c r="N3097" s="25">
        <f>IFERROR(VLOOKUP(M3097,Data!$J$1:$K$58,2,0),"")</f>
        <v>56953801607</v>
      </c>
      <c r="O3097" s="27" t="s">
        <v>134</v>
      </c>
      <c r="P3097" s="27"/>
      <c r="Q3097" s="27" t="s">
        <v>4809</v>
      </c>
      <c r="R3097" s="27"/>
      <c r="S3097" s="27"/>
      <c r="T3097" s="27"/>
      <c r="U3097" s="28"/>
      <c r="X3097" s="27"/>
      <c r="Y3097" s="27"/>
      <c r="Z3097" s="29"/>
      <c r="AA3097" s="29">
        <v>0.55902777777777779</v>
      </c>
      <c r="AB3097" s="29">
        <v>0.71875</v>
      </c>
      <c r="AC3097" s="30">
        <v>46149</v>
      </c>
      <c r="AD3097" s="15" t="str">
        <f>IF(Tabla2[[#This Row],[HORA ENTREGA]]="DIRECTO","On time", IF(AA3097&lt;&gt;"",IF(Tabla2[[#This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7" s="15" t="str">
        <f>MID(Tabla2[[#This Row],[TIPO]],1,3)</f>
        <v xml:space="preserve">40 </v>
      </c>
      <c r="AF30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COMERCIAL SEA GARDEN SPA */ Cont: * TTNU8038042*/ HR Entrega: *DIRECTO* /Dirección: *Pedro Jorquera 575, Pudahuel </v>
      </c>
      <c r="AG3097" s="38" t="str">
        <f>IFERROR(HYPERLINK("https://wa.me/"&amp;Tabla2[[#This Row],[CONTACTO]]&amp;"?text="&amp;Tabla2[[#This Row],[Mensaje]],"Enviar mensaje"),"")</f>
        <v>Enviar mensaje</v>
      </c>
      <c r="AH3097" s="15" t="str">
        <f>CONCATENATE(A3097,F3097)</f>
        <v>3096TTNU8038042</v>
      </c>
      <c r="AI3097" s="15" t="str">
        <f>CONCATENATE("ENT-",A3097)</f>
        <v>ENT-3096</v>
      </c>
      <c r="AJ3097" s="15" t="str">
        <f>IF(Tabla2[[#This Row],[Op]]&lt;&gt;"","ENTREGA","")</f>
        <v>ENTREGA</v>
      </c>
      <c r="AK3097" s="40" t="str">
        <f>(Tabla2[[#This Row],[FECHA ENTREGA]]&amp;Tabla2[[#This Row],[HORA ENTREGA]])</f>
        <v>46149DIRECTO</v>
      </c>
      <c r="AL3097" s="34" t="str">
        <f>IFERROR(HYPERLINK("https://wa.me/"&amp;Tabla2[[#This Row],[CONTACTO]]&amp;"?text="&amp;Tabla2[[#This Row],[Mensaje]]),"")</f>
        <v xml:space="preserve">https://wa.me/56953801607?text=Hola!%0AServicio del día 07-05%0A *Cliente:* COMERCIAL SEA GARDEN SPA */ Cont: * TTNU8038042*/ HR Entrega: *DIRECTO* /Dirección: *Pedro Jorquera 575, Pudahuel </v>
      </c>
    </row>
    <row r="3098" spans="1:38" s="15" customFormat="1" ht="16.5" customHeight="1" x14ac:dyDescent="0.2">
      <c r="A3098" s="15">
        <f>ROW(A3097)</f>
        <v>3097</v>
      </c>
      <c r="B3098" s="15">
        <f>IF(J3098=J3097,B3097+1,1)</f>
        <v>9</v>
      </c>
      <c r="C3098" s="15" t="s">
        <v>292</v>
      </c>
      <c r="D3098" s="25" t="s">
        <v>39</v>
      </c>
      <c r="E3098" s="27">
        <v>304800</v>
      </c>
      <c r="F3098" s="27" t="s">
        <v>4810</v>
      </c>
      <c r="G3098" s="27" t="s">
        <v>294</v>
      </c>
      <c r="H3098" s="27">
        <v>19570</v>
      </c>
      <c r="I3098" s="27" t="s">
        <v>4811</v>
      </c>
      <c r="J3098" s="28">
        <v>46149</v>
      </c>
      <c r="K3098" s="26">
        <v>0.625</v>
      </c>
      <c r="L3098" s="26"/>
      <c r="M3098" s="27" t="s">
        <v>45</v>
      </c>
      <c r="N3098" s="25">
        <f>IFERROR(VLOOKUP(M3098,Data!$J$1:$K$58,2,0),"")</f>
        <v>56950981572</v>
      </c>
      <c r="O3098" s="27" t="s">
        <v>46</v>
      </c>
      <c r="P3098" s="27"/>
      <c r="Q3098" s="27" t="s">
        <v>690</v>
      </c>
      <c r="R3098" s="27"/>
      <c r="S3098" s="27"/>
      <c r="T3098" s="27"/>
      <c r="U3098" s="28"/>
      <c r="X3098" s="27"/>
      <c r="Y3098" s="27"/>
      <c r="Z3098" s="29"/>
      <c r="AA3098" s="29">
        <v>0.62916666666666665</v>
      </c>
      <c r="AB3098" s="29">
        <v>0.72569444444444442</v>
      </c>
      <c r="AC3098" s="30">
        <v>46149</v>
      </c>
      <c r="AD3098" s="15" t="str">
        <f>IF(Tabla2[[#This Row],[HORA ENTREGA]]="DIRECTO","On time", IF(AA3098&lt;&gt;"",IF(Tabla2[[#This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8" s="15" t="str">
        <f>MID(Tabla2[[#This Row],[TIPO]],1,3)</f>
        <v xml:space="preserve">40 </v>
      </c>
      <c r="AF30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FASSI CHILE S.A. */ Cont: * HLBU8184399*/ HR Entrega: *15:00* /Dirección: *Barrón Vieyra 10-A, Colina</v>
      </c>
      <c r="AG3098" s="38" t="str">
        <f>IFERROR(HYPERLINK("https://wa.me/"&amp;Tabla2[[#This Row],[CONTACTO]]&amp;"?text="&amp;Tabla2[[#This Row],[Mensaje]],"Enviar mensaje"),"")</f>
        <v>Enviar mensaje</v>
      </c>
      <c r="AH3098" s="15" t="str">
        <f>CONCATENATE(A3098,F3098)</f>
        <v>3097HLBU8184399</v>
      </c>
      <c r="AI3098" s="15" t="str">
        <f>CONCATENATE("ENT-",A3098)</f>
        <v>ENT-3097</v>
      </c>
      <c r="AJ3098" s="15" t="str">
        <f>IF(Tabla2[[#This Row],[Op]]&lt;&gt;"","ENTREGA","")</f>
        <v>ENTREGA</v>
      </c>
      <c r="AK3098" s="40" t="str">
        <f>(Tabla2[[#This Row],[FECHA ENTREGA]]&amp;Tabla2[[#This Row],[HORA ENTREGA]])</f>
        <v>461490,625</v>
      </c>
      <c r="AL3098" s="34" t="str">
        <f>IFERROR(HYPERLINK("https://wa.me/"&amp;Tabla2[[#This Row],[CONTACTO]]&amp;"?text="&amp;Tabla2[[#This Row],[Mensaje]]),"")</f>
        <v>https://wa.me/56950981572?text=Hola!%0AServicio del día 07-05%0A *Cliente:* FASSI CHILE S.A. */ Cont: * HLBU8184399*/ HR Entrega: *15:00* /Dirección: *Barrón Vieyra 10-A, Colina</v>
      </c>
    </row>
    <row r="3099" spans="1:38" s="15" customFormat="1" ht="16.5" customHeight="1" x14ac:dyDescent="0.2">
      <c r="A3099" s="15">
        <f>ROW(A3098)</f>
        <v>3098</v>
      </c>
      <c r="B3099" s="15">
        <f>IF(J3099=J3098,B3098+1,1)</f>
        <v>10</v>
      </c>
      <c r="C3099" s="15" t="s">
        <v>114</v>
      </c>
      <c r="D3099" s="25" t="s">
        <v>39</v>
      </c>
      <c r="E3099" s="27">
        <v>302088</v>
      </c>
      <c r="F3099" s="27" t="s">
        <v>4812</v>
      </c>
      <c r="G3099" s="27" t="s">
        <v>64</v>
      </c>
      <c r="H3099" s="27">
        <v>8200</v>
      </c>
      <c r="I3099" s="27" t="s">
        <v>42</v>
      </c>
      <c r="J3099" s="28">
        <v>46149</v>
      </c>
      <c r="K3099" s="26">
        <v>0.35416666666666669</v>
      </c>
      <c r="L3099" s="26"/>
      <c r="M3099" s="27" t="s">
        <v>247</v>
      </c>
      <c r="N3099" s="25">
        <f>IFERROR(VLOOKUP(M3099,Data!$J$1:$K$58,2,0),"")</f>
        <v>56953157599</v>
      </c>
      <c r="O3099" s="27" t="s">
        <v>248</v>
      </c>
      <c r="P3099" s="27" t="s">
        <v>4635</v>
      </c>
      <c r="Q3099" s="27" t="s">
        <v>4813</v>
      </c>
      <c r="R3099" s="27" t="s">
        <v>280</v>
      </c>
      <c r="S3099" s="27"/>
      <c r="T3099" s="27"/>
      <c r="U3099" s="28"/>
      <c r="X3099" s="27"/>
      <c r="Y3099" s="27"/>
      <c r="Z3099" s="29"/>
      <c r="AA3099" s="29">
        <v>0.33333333333333331</v>
      </c>
      <c r="AB3099" s="29">
        <v>0.42222222222222222</v>
      </c>
      <c r="AC3099" s="30">
        <v>46149</v>
      </c>
      <c r="AD3099" s="15" t="str">
        <f>IF(Tabla2[[#This Row],[HORA ENTREGA]]="DIRECTO","On time", IF(AA3099&lt;&gt;"",IF(Tabla2[[#This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099" s="15" t="str">
        <f>MID(Tabla2[[#This Row],[TIPO]],1,3)</f>
        <v xml:space="preserve">20 </v>
      </c>
      <c r="AF30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FLEX EQUIPOS DE DESCANSO CHILE */ Cont: * CAAU2958698*/ HR Entrega: *08:30* /Dirección: *José Joaquín Prieto 9001, Lo Espejo. Bodegas: 7-8-9-10-15-16-17-18</v>
      </c>
      <c r="AG3099" s="38" t="str">
        <f>IFERROR(HYPERLINK("https://wa.me/"&amp;Tabla2[[#This Row],[CONTACTO]]&amp;"?text="&amp;Tabla2[[#This Row],[Mensaje]],"Enviar mensaje"),"")</f>
        <v>Enviar mensaje</v>
      </c>
      <c r="AH3099" s="15" t="str">
        <f>CONCATENATE(A3099,F3099)</f>
        <v>3098CAAU2958698</v>
      </c>
      <c r="AI3099" s="15" t="str">
        <f>CONCATENATE("ENT-",A3099)</f>
        <v>ENT-3098</v>
      </c>
      <c r="AJ3099" s="15" t="str">
        <f>IF(Tabla2[[#This Row],[Op]]&lt;&gt;"","ENTREGA","")</f>
        <v>ENTREGA</v>
      </c>
      <c r="AK3099" s="40" t="str">
        <f>(Tabla2[[#This Row],[FECHA ENTREGA]]&amp;Tabla2[[#This Row],[HORA ENTREGA]])</f>
        <v>461490,354166666666667</v>
      </c>
      <c r="AL3099" s="34" t="str">
        <f>IFERROR(HYPERLINK("https://wa.me/"&amp;Tabla2[[#This Row],[CONTACTO]]&amp;"?text="&amp;Tabla2[[#This Row],[Mensaje]]),"")</f>
        <v>https://wa.me/56953157599?text=Hola!%0AServicio del día 07-05%0A *Cliente:* FLEX EQUIPOS DE DESCANSO CHILE */ Cont: * CAAU2958698*/ HR Entrega: *08:30* /Dirección: *José Joaquín Prieto 9001, Lo Espejo. Bodegas: 7-8-9-10-15-16-17-18</v>
      </c>
    </row>
    <row r="3100" spans="1:38" s="15" customFormat="1" ht="16.5" customHeight="1" x14ac:dyDescent="0.2">
      <c r="A3100" s="15">
        <f>ROW(A3099)</f>
        <v>3099</v>
      </c>
      <c r="B3100" s="15">
        <f>IF(J3100=J3099,B3099+1,1)</f>
        <v>11</v>
      </c>
      <c r="C3100" s="15" t="s">
        <v>302</v>
      </c>
      <c r="D3100" s="25" t="s">
        <v>39</v>
      </c>
      <c r="E3100" s="27">
        <v>1202806</v>
      </c>
      <c r="F3100" s="27" t="s">
        <v>4814</v>
      </c>
      <c r="G3100" s="27" t="s">
        <v>41</v>
      </c>
      <c r="H3100" s="27">
        <v>14184</v>
      </c>
      <c r="I3100" s="27" t="s">
        <v>42</v>
      </c>
      <c r="J3100" s="28">
        <v>46149</v>
      </c>
      <c r="K3100" s="26">
        <v>0.33333333333333331</v>
      </c>
      <c r="L3100" s="26"/>
      <c r="M3100" s="27" t="s">
        <v>117</v>
      </c>
      <c r="N3100" s="25">
        <f>IFERROR(VLOOKUP(M3100,Data!$J$1:$K$58,2,0),"")</f>
        <v>56973887539</v>
      </c>
      <c r="O3100" s="27" t="s">
        <v>118</v>
      </c>
      <c r="P3100" s="27" t="s">
        <v>4635</v>
      </c>
      <c r="Q3100" s="27" t="s">
        <v>4815</v>
      </c>
      <c r="R3100" s="27" t="s">
        <v>69</v>
      </c>
      <c r="S3100" s="27"/>
      <c r="T3100" s="27"/>
      <c r="U3100" s="28"/>
      <c r="X3100" s="27"/>
      <c r="Y3100" s="27"/>
      <c r="Z3100" s="29"/>
      <c r="AA3100" s="29">
        <v>0.33124999999999999</v>
      </c>
      <c r="AB3100" s="29">
        <v>0.37152777777777779</v>
      </c>
      <c r="AC3100" s="30">
        <v>46149</v>
      </c>
      <c r="AD3100" s="15" t="str">
        <f>IF(Tabla2[[#This Row],[HORA ENTREGA]]="DIRECTO","On time", IF(AA3100&lt;&gt;"",IF(Tabla2[[#This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00" s="15" t="str">
        <f>MID(Tabla2[[#This Row],[TIPO]],1,3)</f>
        <v xml:space="preserve">40 </v>
      </c>
      <c r="AF31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GRAYSON GROUP  */ Cont: * FCIU7097130*/ HR Entrega: *08:00* /Dirección: *Av. Presidente Eduardo Frei Montalva 7050, Bodega 5, Quilicura, Santiago</v>
      </c>
      <c r="AG3100" s="38" t="str">
        <f>IFERROR(HYPERLINK("https://wa.me/"&amp;Tabla2[[#This Row],[CONTACTO]]&amp;"?text="&amp;Tabla2[[#This Row],[Mensaje]],"Enviar mensaje"),"")</f>
        <v>Enviar mensaje</v>
      </c>
      <c r="AH3100" s="15" t="str">
        <f>CONCATENATE(A3100,F3100)</f>
        <v>3099FCIU7097130</v>
      </c>
      <c r="AI3100" s="15" t="str">
        <f>CONCATENATE("ENT-",A3100)</f>
        <v>ENT-3099</v>
      </c>
      <c r="AJ3100" s="15" t="str">
        <f>IF(Tabla2[[#This Row],[Op]]&lt;&gt;"","ENTREGA","")</f>
        <v>ENTREGA</v>
      </c>
      <c r="AK3100" s="40" t="str">
        <f>(Tabla2[[#This Row],[FECHA ENTREGA]]&amp;Tabla2[[#This Row],[HORA ENTREGA]])</f>
        <v>461490,333333333333333</v>
      </c>
      <c r="AL3100" s="34" t="str">
        <f>IFERROR(HYPERLINK("https://wa.me/"&amp;Tabla2[[#This Row],[CONTACTO]]&amp;"?text="&amp;Tabla2[[#This Row],[Mensaje]]),"")</f>
        <v>https://wa.me/56973887539?text=Hola!%0AServicio del día 07-05%0A *Cliente:* GRAYSON GROUP  */ Cont: * FCIU7097130*/ HR Entrega: *08:00* /Dirección: *Av. Presidente Eduardo Frei Montalva 7050, Bodega 5, Quilicura, Santiago</v>
      </c>
    </row>
    <row r="3101" spans="1:38" s="15" customFormat="1" ht="16.5" customHeight="1" x14ac:dyDescent="0.2">
      <c r="A3101" s="15">
        <f>ROW(A3100)</f>
        <v>3100</v>
      </c>
      <c r="B3101" s="15">
        <f>IF(J3101=J3100,B3100+1,1)</f>
        <v>12</v>
      </c>
      <c r="C3101" s="15" t="s">
        <v>149</v>
      </c>
      <c r="D3101" s="25" t="s">
        <v>39</v>
      </c>
      <c r="E3101" s="27">
        <v>2625709</v>
      </c>
      <c r="F3101" s="27" t="s">
        <v>4816</v>
      </c>
      <c r="G3101" s="27" t="s">
        <v>41</v>
      </c>
      <c r="H3101" s="27">
        <v>10600</v>
      </c>
      <c r="I3101" s="27" t="s">
        <v>42</v>
      </c>
      <c r="J3101" s="28">
        <v>46149</v>
      </c>
      <c r="K3101" s="26">
        <v>0.33333333333333331</v>
      </c>
      <c r="L3101" s="26"/>
      <c r="M3101" s="27" t="s">
        <v>221</v>
      </c>
      <c r="N3101" s="25">
        <f>IFERROR(VLOOKUP(M3101,Data!$J$1:$K$58,2,0),"")</f>
        <v>56965378427</v>
      </c>
      <c r="O3101" s="27" t="s">
        <v>222</v>
      </c>
      <c r="P3101" s="27" t="s">
        <v>4635</v>
      </c>
      <c r="Q3101" s="27" t="s">
        <v>1408</v>
      </c>
      <c r="R3101" s="27" t="s">
        <v>183</v>
      </c>
      <c r="S3101" s="27"/>
      <c r="T3101" s="27"/>
      <c r="U3101" s="28"/>
      <c r="X3101" s="27"/>
      <c r="Y3101" s="27"/>
      <c r="Z3101" s="29"/>
      <c r="AA3101" s="29">
        <v>0.3263888888888889</v>
      </c>
      <c r="AB3101" s="29">
        <v>0.39583333333333331</v>
      </c>
      <c r="AC3101" s="30">
        <v>46149</v>
      </c>
      <c r="AD3101" s="15" t="str">
        <f>IF(Tabla2[[#This Row],[HORA ENTREGA]]="DIRECTO","On time", IF(AA3101&lt;&gt;"",IF(Tabla2[[#This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01" s="15" t="str">
        <f>MID(Tabla2[[#This Row],[TIPO]],1,3)</f>
        <v xml:space="preserve">40 </v>
      </c>
      <c r="AF31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NYKU4778904*/ HR Entrega: *08:00* /Dirección: * </v>
      </c>
      <c r="AG3101" s="38" t="str">
        <f>IFERROR(HYPERLINK("https://wa.me/"&amp;Tabla2[[#This Row],[CONTACTO]]&amp;"?text="&amp;Tabla2[[#This Row],[Mensaje]],"Enviar mensaje"),"")</f>
        <v>Enviar mensaje</v>
      </c>
      <c r="AH3101" s="15" t="str">
        <f>CONCATENATE(A3101,F3101)</f>
        <v>3100NYKU4778904</v>
      </c>
      <c r="AI3101" s="15" t="str">
        <f>CONCATENATE("ENT-",A3101)</f>
        <v>ENT-3100</v>
      </c>
      <c r="AJ3101" s="15" t="str">
        <f>IF(Tabla2[[#This Row],[Op]]&lt;&gt;"","ENTREGA","")</f>
        <v>ENTREGA</v>
      </c>
      <c r="AK3101" s="40" t="str">
        <f>(Tabla2[[#This Row],[FECHA ENTREGA]]&amp;Tabla2[[#This Row],[HORA ENTREGA]])</f>
        <v>461490,333333333333333</v>
      </c>
      <c r="AL3101" s="34" t="str">
        <f>IFERROR(HYPERLINK("https://wa.me/"&amp;Tabla2[[#This Row],[CONTACTO]]&amp;"?text="&amp;Tabla2[[#This Row],[Mensaje]]),"")</f>
        <v xml:space="preserve">https://wa.me/56965378427?text=Hola!%0AServicio del día 07-05%0A *Cliente:* IMPORTADORA MIDEA CARRIER CHILE LTDA */ Cont: * NYKU4778904*/ HR Entrega: *08:00* /Dirección: * </v>
      </c>
    </row>
    <row r="3102" spans="1:38" s="15" customFormat="1" ht="16.5" customHeight="1" x14ac:dyDescent="0.2">
      <c r="A3102" s="15">
        <f>ROW(A3101)</f>
        <v>3101</v>
      </c>
      <c r="B3102" s="15">
        <f>IF(J3102=J3101,B3101+1,1)</f>
        <v>13</v>
      </c>
      <c r="C3102" s="15" t="s">
        <v>149</v>
      </c>
      <c r="D3102" s="25" t="s">
        <v>39</v>
      </c>
      <c r="E3102" s="27">
        <v>2625704</v>
      </c>
      <c r="F3102" s="27" t="s">
        <v>4817</v>
      </c>
      <c r="G3102" s="27" t="s">
        <v>41</v>
      </c>
      <c r="H3102" s="27">
        <v>14814</v>
      </c>
      <c r="I3102" s="27" t="s">
        <v>42</v>
      </c>
      <c r="J3102" s="28">
        <v>46149</v>
      </c>
      <c r="K3102" s="26">
        <v>0.33333333333333331</v>
      </c>
      <c r="L3102" s="26"/>
      <c r="M3102" s="27" t="s">
        <v>674</v>
      </c>
      <c r="N3102" s="25">
        <f>IFERROR(VLOOKUP(M3102,Data!$J$1:$K$58,2,0),"")</f>
        <v>56967386018</v>
      </c>
      <c r="O3102" s="27" t="s">
        <v>356</v>
      </c>
      <c r="P3102" s="27" t="s">
        <v>4635</v>
      </c>
      <c r="Q3102" s="27" t="s">
        <v>153</v>
      </c>
      <c r="R3102" s="27" t="s">
        <v>1593</v>
      </c>
      <c r="S3102" s="27"/>
      <c r="T3102" s="27"/>
      <c r="U3102" s="28"/>
      <c r="X3102" s="27"/>
      <c r="Y3102" s="27"/>
      <c r="Z3102" s="29"/>
      <c r="AA3102" s="29">
        <v>0.33124999999999999</v>
      </c>
      <c r="AB3102" s="29">
        <v>0.37847222222222221</v>
      </c>
      <c r="AC3102" s="30">
        <v>46149</v>
      </c>
      <c r="AD3102" s="15" t="str">
        <f>IF(Tabla2[[#This Row],[HORA ENTREGA]]="DIRECTO","On time", IF(AA3102&lt;&gt;"",IF(Tabla2[[#This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02" s="15" t="str">
        <f>MID(Tabla2[[#This Row],[TIPO]],1,3)</f>
        <v xml:space="preserve">40 </v>
      </c>
      <c r="AF31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MSBU7668740*/ HR Entrega: *08:00* /Dirección: *BOD. MIEA AGURTO - PUERTO MADERO 9710, BOD. E13; PUDAHUEL </v>
      </c>
      <c r="AG3102" s="38" t="str">
        <f>IFERROR(HYPERLINK("https://wa.me/"&amp;Tabla2[[#This Row],[CONTACTO]]&amp;"?text="&amp;Tabla2[[#This Row],[Mensaje]],"Enviar mensaje"),"")</f>
        <v>Enviar mensaje</v>
      </c>
      <c r="AH3102" s="15" t="str">
        <f>CONCATENATE(A3102,F3102)</f>
        <v>3101MSBU7668740</v>
      </c>
      <c r="AI3102" s="15" t="str">
        <f>CONCATENATE("ENT-",A3102)</f>
        <v>ENT-3101</v>
      </c>
      <c r="AJ3102" s="15" t="str">
        <f>IF(Tabla2[[#This Row],[Op]]&lt;&gt;"","ENTREGA","")</f>
        <v>ENTREGA</v>
      </c>
      <c r="AK3102" s="40" t="str">
        <f>(Tabla2[[#This Row],[FECHA ENTREGA]]&amp;Tabla2[[#This Row],[HORA ENTREGA]])</f>
        <v>461490,333333333333333</v>
      </c>
      <c r="AL3102" s="34" t="str">
        <f>IFERROR(HYPERLINK("https://wa.me/"&amp;Tabla2[[#This Row],[CONTACTO]]&amp;"?text="&amp;Tabla2[[#This Row],[Mensaje]]),"")</f>
        <v xml:space="preserve">https://wa.me/56967386018?text=Hola!%0AServicio del día 07-05%0A *Cliente:* IMPORTADORA MIDEA CARRIER CHILE LTDA */ Cont: * MSBU7668740*/ HR Entrega: *08:00* /Dirección: *BOD. MIEA AGURTO - PUERTO MADERO 9710, BOD. E13; PUDAHUEL </v>
      </c>
    </row>
    <row r="3103" spans="1:38" s="15" customFormat="1" ht="16.5" customHeight="1" x14ac:dyDescent="0.2">
      <c r="A3103" s="15">
        <f>ROW(A3102)</f>
        <v>3102</v>
      </c>
      <c r="B3103" s="15">
        <f>IF(J3103=J3102,B3102+1,1)</f>
        <v>14</v>
      </c>
      <c r="C3103" s="15" t="s">
        <v>149</v>
      </c>
      <c r="D3103" s="25" t="s">
        <v>39</v>
      </c>
      <c r="E3103" s="27">
        <v>2625710</v>
      </c>
      <c r="F3103" s="27" t="s">
        <v>4818</v>
      </c>
      <c r="G3103" s="27" t="s">
        <v>41</v>
      </c>
      <c r="H3103" s="27">
        <v>14300</v>
      </c>
      <c r="I3103" s="27" t="s">
        <v>42</v>
      </c>
      <c r="J3103" s="28">
        <v>46149</v>
      </c>
      <c r="K3103" s="26">
        <v>0.33333333333333331</v>
      </c>
      <c r="L3103" s="26"/>
      <c r="M3103" s="27" t="s">
        <v>151</v>
      </c>
      <c r="N3103" s="25">
        <f>IFERROR(VLOOKUP(M3103,Data!$J$1:$K$58,2,0),"")</f>
        <v>56973887427</v>
      </c>
      <c r="O3103" s="27" t="s">
        <v>152</v>
      </c>
      <c r="P3103" s="27" t="s">
        <v>4635</v>
      </c>
      <c r="Q3103" s="27" t="s">
        <v>153</v>
      </c>
      <c r="R3103" s="27" t="s">
        <v>183</v>
      </c>
      <c r="S3103" s="27"/>
      <c r="T3103" s="27"/>
      <c r="U3103" s="28"/>
      <c r="X3103" s="27"/>
      <c r="Y3103" s="27"/>
      <c r="Z3103" s="29"/>
      <c r="AA3103" s="29">
        <v>0.33541666666666664</v>
      </c>
      <c r="AB3103" s="29">
        <v>0.4375</v>
      </c>
      <c r="AC3103" s="30">
        <v>46149</v>
      </c>
      <c r="AD3103" s="15" t="str">
        <f>IF(Tabla2[[#This Row],[HORA ENTREGA]]="DIRECTO","On time", IF(AA3103&lt;&gt;"",IF(Tabla2[[#This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03" s="15" t="str">
        <f>MID(Tabla2[[#This Row],[TIPO]],1,3)</f>
        <v xml:space="preserve">40 </v>
      </c>
      <c r="AF31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ONEU1078951*/ HR Entrega: *08:00* /Dirección: *BOD. MIEA AGURTO - PUERTO MADERO 9710, BOD. E13; PUDAHUEL </v>
      </c>
      <c r="AG3103" s="38" t="str">
        <f>IFERROR(HYPERLINK("https://wa.me/"&amp;Tabla2[[#This Row],[CONTACTO]]&amp;"?text="&amp;Tabla2[[#This Row],[Mensaje]],"Enviar mensaje"),"")</f>
        <v>Enviar mensaje</v>
      </c>
      <c r="AH3103" s="15" t="str">
        <f>CONCATENATE(A3103,F3103)</f>
        <v>3102ONEU1078951</v>
      </c>
      <c r="AI3103" s="15" t="str">
        <f>CONCATENATE("ENT-",A3103)</f>
        <v>ENT-3102</v>
      </c>
      <c r="AJ3103" s="15" t="str">
        <f>IF(Tabla2[[#This Row],[Op]]&lt;&gt;"","ENTREGA","")</f>
        <v>ENTREGA</v>
      </c>
      <c r="AK3103" s="40" t="str">
        <f>(Tabla2[[#This Row],[FECHA ENTREGA]]&amp;Tabla2[[#This Row],[HORA ENTREGA]])</f>
        <v>461490,333333333333333</v>
      </c>
      <c r="AL3103" s="34" t="str">
        <f>IFERROR(HYPERLINK("https://wa.me/"&amp;Tabla2[[#This Row],[CONTACTO]]&amp;"?text="&amp;Tabla2[[#This Row],[Mensaje]]),"")</f>
        <v xml:space="preserve">https://wa.me/56973887427?text=Hola!%0AServicio del día 07-05%0A *Cliente:* IMPORTADORA MIDEA CARRIER CHILE LTDA */ Cont: * ONEU1078951*/ HR Entrega: *08:00* /Dirección: *BOD. MIEA AGURTO - PUERTO MADERO 9710, BOD. E13; PUDAHUEL </v>
      </c>
    </row>
    <row r="3104" spans="1:38" s="15" customFormat="1" ht="16.5" customHeight="1" x14ac:dyDescent="0.2">
      <c r="A3104" s="15">
        <f>ROW(A3103)</f>
        <v>3103</v>
      </c>
      <c r="B3104" s="15">
        <f>IF(J3104=J3103,B3103+1,1)</f>
        <v>15</v>
      </c>
      <c r="C3104" s="15" t="s">
        <v>149</v>
      </c>
      <c r="D3104" s="25" t="s">
        <v>39</v>
      </c>
      <c r="E3104" s="27">
        <v>2627730</v>
      </c>
      <c r="F3104" s="27" t="s">
        <v>4819</v>
      </c>
      <c r="G3104" s="27" t="s">
        <v>41</v>
      </c>
      <c r="H3104" s="27">
        <v>12450</v>
      </c>
      <c r="I3104" s="27" t="s">
        <v>42</v>
      </c>
      <c r="J3104" s="28">
        <v>46149</v>
      </c>
      <c r="K3104" s="26">
        <v>0.33333333333333331</v>
      </c>
      <c r="L3104" s="26"/>
      <c r="M3104" s="27" t="s">
        <v>199</v>
      </c>
      <c r="N3104" s="25">
        <f>IFERROR(VLOOKUP(M3104,Data!$J$1:$K$58,2,0),"")</f>
        <v>56975315726</v>
      </c>
      <c r="O3104" s="27" t="s">
        <v>200</v>
      </c>
      <c r="P3104" s="27" t="s">
        <v>4635</v>
      </c>
      <c r="Q3104" s="27" t="s">
        <v>153</v>
      </c>
      <c r="R3104" s="27" t="s">
        <v>1747</v>
      </c>
      <c r="S3104" s="27"/>
      <c r="T3104" s="27"/>
      <c r="U3104" s="28"/>
      <c r="X3104" s="27"/>
      <c r="Y3104" s="27"/>
      <c r="Z3104" s="29"/>
      <c r="AA3104" s="29">
        <v>0.42708333333333331</v>
      </c>
      <c r="AB3104" s="29">
        <v>0.70833333333333337</v>
      </c>
      <c r="AC3104" s="30">
        <v>46149</v>
      </c>
      <c r="AD3104" s="15" t="str">
        <f>IF(Tabla2[[#This Row],[HORA ENTREGA]]="DIRECTO","On time", IF(AA3104&lt;&gt;"",IF(Tabla2[[#This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04" s="15" t="str">
        <f>MID(Tabla2[[#This Row],[TIPO]],1,3)</f>
        <v xml:space="preserve">40 </v>
      </c>
      <c r="AF31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TIIU5437282*/ HR Entrega: *08:00* /Dirección: *BOD. MIEA AGURTO - PUERTO MADERO 9710, BOD. E13; PUDAHUEL </v>
      </c>
      <c r="AG3104" s="38" t="str">
        <f>IFERROR(HYPERLINK("https://wa.me/"&amp;Tabla2[[#This Row],[CONTACTO]]&amp;"?text="&amp;Tabla2[[#This Row],[Mensaje]],"Enviar mensaje"),"")</f>
        <v>Enviar mensaje</v>
      </c>
      <c r="AH3104" s="15" t="str">
        <f>CONCATENATE(A3104,F3104)</f>
        <v>3103TIIU5437282</v>
      </c>
      <c r="AI3104" s="15" t="str">
        <f>CONCATENATE("ENT-",A3104)</f>
        <v>ENT-3103</v>
      </c>
      <c r="AJ3104" s="15" t="str">
        <f>IF(Tabla2[[#This Row],[Op]]&lt;&gt;"","ENTREGA","")</f>
        <v>ENTREGA</v>
      </c>
      <c r="AK3104" s="40" t="str">
        <f>(Tabla2[[#This Row],[FECHA ENTREGA]]&amp;Tabla2[[#This Row],[HORA ENTREGA]])</f>
        <v>461490,333333333333333</v>
      </c>
      <c r="AL3104" s="34" t="str">
        <f>IFERROR(HYPERLINK("https://wa.me/"&amp;Tabla2[[#This Row],[CONTACTO]]&amp;"?text="&amp;Tabla2[[#This Row],[Mensaje]]),"")</f>
        <v xml:space="preserve">https://wa.me/56975315726?text=Hola!%0AServicio del día 07-05%0A *Cliente:* IMPORTADORA MIDEA CARRIER CHILE LTDA */ Cont: * TIIU5437282*/ HR Entrega: *08:00* /Dirección: *BOD. MIEA AGURTO - PUERTO MADERO 9710, BOD. E13; PUDAHUEL </v>
      </c>
    </row>
    <row r="3105" spans="1:38" s="15" customFormat="1" ht="16.5" customHeight="1" x14ac:dyDescent="0.2">
      <c r="A3105" s="15">
        <f>ROW(A3104)</f>
        <v>3104</v>
      </c>
      <c r="B3105" s="15">
        <f>IF(J3105=J3104,B3104+1,1)</f>
        <v>16</v>
      </c>
      <c r="C3105" s="15" t="s">
        <v>149</v>
      </c>
      <c r="D3105" s="25" t="s">
        <v>39</v>
      </c>
      <c r="E3105" s="27">
        <v>2624828</v>
      </c>
      <c r="F3105" s="27" t="s">
        <v>4820</v>
      </c>
      <c r="G3105" s="27" t="s">
        <v>41</v>
      </c>
      <c r="H3105" s="27">
        <v>8500</v>
      </c>
      <c r="I3105" s="27" t="s">
        <v>42</v>
      </c>
      <c r="J3105" s="28">
        <v>46149</v>
      </c>
      <c r="K3105" s="26">
        <v>0.45833333333333331</v>
      </c>
      <c r="L3105" s="26"/>
      <c r="M3105" s="27" t="s">
        <v>325</v>
      </c>
      <c r="N3105" s="25">
        <f>IFERROR(VLOOKUP(M3105,Data!$J$1:$K$58,2,0),"")</f>
        <v>56964850744</v>
      </c>
      <c r="O3105" s="27" t="s">
        <v>326</v>
      </c>
      <c r="P3105" s="27" t="s">
        <v>4635</v>
      </c>
      <c r="Q3105" s="27" t="s">
        <v>153</v>
      </c>
      <c r="R3105" s="27" t="s">
        <v>183</v>
      </c>
      <c r="S3105" s="27"/>
      <c r="T3105" s="27"/>
      <c r="U3105" s="28"/>
      <c r="X3105" s="27"/>
      <c r="Y3105" s="27"/>
      <c r="Z3105" s="29"/>
      <c r="AA3105" s="29">
        <v>0.47083333333333333</v>
      </c>
      <c r="AB3105" s="29">
        <v>0.65625</v>
      </c>
      <c r="AC3105" s="30">
        <v>46149</v>
      </c>
      <c r="AD3105" s="15" t="str">
        <f>IF(Tabla2[[#This Row],[HORA ENTREGA]]="DIRECTO","On time", IF(AA3105&lt;&gt;"",IF(Tabla2[[#This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05" s="15" t="str">
        <f>MID(Tabla2[[#This Row],[TIPO]],1,3)</f>
        <v xml:space="preserve">40 </v>
      </c>
      <c r="AF31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NYKU5245221*/ HR Entrega: *11:00* /Dirección: *BOD. MIEA AGURTO - PUERTO MADERO 9710, BOD. E13; PUDAHUEL </v>
      </c>
      <c r="AG3105" s="38" t="str">
        <f>IFERROR(HYPERLINK("https://wa.me/"&amp;Tabla2[[#This Row],[CONTACTO]]&amp;"?text="&amp;Tabla2[[#This Row],[Mensaje]],"Enviar mensaje"),"")</f>
        <v>Enviar mensaje</v>
      </c>
      <c r="AH3105" s="15" t="str">
        <f>CONCATENATE(A3105,F3105)</f>
        <v>3104NYKU5245221</v>
      </c>
      <c r="AI3105" s="15" t="str">
        <f>CONCATENATE("ENT-",A3105)</f>
        <v>ENT-3104</v>
      </c>
      <c r="AJ3105" s="15" t="str">
        <f>IF(Tabla2[[#This Row],[Op]]&lt;&gt;"","ENTREGA","")</f>
        <v>ENTREGA</v>
      </c>
      <c r="AK3105" s="40" t="str">
        <f>(Tabla2[[#This Row],[FECHA ENTREGA]]&amp;Tabla2[[#This Row],[HORA ENTREGA]])</f>
        <v>461490,458333333333333</v>
      </c>
      <c r="AL3105" s="34" t="str">
        <f>IFERROR(HYPERLINK("https://wa.me/"&amp;Tabla2[[#This Row],[CONTACTO]]&amp;"?text="&amp;Tabla2[[#This Row],[Mensaje]]),"")</f>
        <v xml:space="preserve">https://wa.me/56964850744?text=Hola!%0AServicio del día 07-05%0A *Cliente:* IMPORTADORA MIDEA CARRIER CHILE LTDA */ Cont: * NYKU5245221*/ HR Entrega: *11:00* /Dirección: *BOD. MIEA AGURTO - PUERTO MADERO 9710, BOD. E13; PUDAHUEL </v>
      </c>
    </row>
    <row r="3106" spans="1:38" s="15" customFormat="1" ht="16.5" customHeight="1" x14ac:dyDescent="0.2">
      <c r="A3106" s="15">
        <f>ROW(A3105)</f>
        <v>3105</v>
      </c>
      <c r="B3106" s="15">
        <f>IF(J3106=J3105,B3105+1,1)</f>
        <v>17</v>
      </c>
      <c r="C3106" s="15" t="s">
        <v>149</v>
      </c>
      <c r="D3106" s="25" t="s">
        <v>39</v>
      </c>
      <c r="E3106" s="27">
        <v>2624827</v>
      </c>
      <c r="F3106" s="27" t="s">
        <v>4821</v>
      </c>
      <c r="G3106" s="27" t="s">
        <v>41</v>
      </c>
      <c r="H3106" s="27">
        <v>9500</v>
      </c>
      <c r="I3106" s="27" t="s">
        <v>42</v>
      </c>
      <c r="J3106" s="28">
        <v>46149</v>
      </c>
      <c r="K3106" s="26">
        <v>0.45833333333333331</v>
      </c>
      <c r="L3106" s="26"/>
      <c r="M3106" s="27" t="s">
        <v>953</v>
      </c>
      <c r="N3106" s="25">
        <f>IFERROR(VLOOKUP(M3106,Data!$J$1:$K$58,2,0),"")</f>
        <v>56967128754</v>
      </c>
      <c r="O3106" s="27" t="s">
        <v>145</v>
      </c>
      <c r="P3106" s="27" t="s">
        <v>4635</v>
      </c>
      <c r="Q3106" s="27" t="s">
        <v>153</v>
      </c>
      <c r="R3106" s="27" t="s">
        <v>280</v>
      </c>
      <c r="S3106" s="27"/>
      <c r="T3106" s="27"/>
      <c r="U3106" s="28"/>
      <c r="X3106" s="27"/>
      <c r="Y3106" s="27"/>
      <c r="Z3106" s="29"/>
      <c r="AA3106" s="29">
        <v>0.4236111111111111</v>
      </c>
      <c r="AB3106" s="29">
        <v>0.67013888888888884</v>
      </c>
      <c r="AC3106" s="30">
        <v>46149</v>
      </c>
      <c r="AD3106" s="15" t="str">
        <f>IF(Tabla2[[#This Row],[HORA ENTREGA]]="DIRECTO","On time", IF(AA3106&lt;&gt;"",IF(Tabla2[[#This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06" s="15" t="str">
        <f>MID(Tabla2[[#This Row],[TIPO]],1,3)</f>
        <v xml:space="preserve">40 </v>
      </c>
      <c r="AF31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NYKU4907771*/ HR Entrega: *11:00* /Dirección: *BOD. MIEA AGURTO - PUERTO MADERO 9710, BOD. E13; PUDAHUEL </v>
      </c>
      <c r="AG3106" s="38" t="str">
        <f>IFERROR(HYPERLINK("https://wa.me/"&amp;Tabla2[[#This Row],[CONTACTO]]&amp;"?text="&amp;Tabla2[[#This Row],[Mensaje]],"Enviar mensaje"),"")</f>
        <v>Enviar mensaje</v>
      </c>
      <c r="AH3106" s="15" t="str">
        <f>CONCATENATE(A3106,F3106)</f>
        <v>3105NYKU4907771</v>
      </c>
      <c r="AI3106" s="15" t="str">
        <f>CONCATENATE("ENT-",A3106)</f>
        <v>ENT-3105</v>
      </c>
      <c r="AJ3106" s="15" t="str">
        <f>IF(Tabla2[[#This Row],[Op]]&lt;&gt;"","ENTREGA","")</f>
        <v>ENTREGA</v>
      </c>
      <c r="AK3106" s="40" t="str">
        <f>(Tabla2[[#This Row],[FECHA ENTREGA]]&amp;Tabla2[[#This Row],[HORA ENTREGA]])</f>
        <v>461490,458333333333333</v>
      </c>
      <c r="AL3106" s="34" t="str">
        <f>IFERROR(HYPERLINK("https://wa.me/"&amp;Tabla2[[#This Row],[CONTACTO]]&amp;"?text="&amp;Tabla2[[#This Row],[Mensaje]]),"")</f>
        <v xml:space="preserve">https://wa.me/56967128754?text=Hola!%0AServicio del día 07-05%0A *Cliente:* IMPORTADORA MIDEA CARRIER CHILE LTDA */ Cont: * NYKU4907771*/ HR Entrega: *11:00* /Dirección: *BOD. MIEA AGURTO - PUERTO MADERO 9710, BOD. E13; PUDAHUEL </v>
      </c>
    </row>
    <row r="3107" spans="1:38" s="15" customFormat="1" ht="16.5" customHeight="1" x14ac:dyDescent="0.2">
      <c r="A3107" s="15">
        <f>ROW(A3106)</f>
        <v>3106</v>
      </c>
      <c r="B3107" s="15">
        <f>IF(J3107=J3106,B3106+1,1)</f>
        <v>18</v>
      </c>
      <c r="C3107" s="15" t="s">
        <v>149</v>
      </c>
      <c r="D3107" s="25" t="s">
        <v>39</v>
      </c>
      <c r="E3107" s="27">
        <v>2624827</v>
      </c>
      <c r="F3107" s="27" t="s">
        <v>4822</v>
      </c>
      <c r="G3107" s="27" t="s">
        <v>41</v>
      </c>
      <c r="H3107" s="27">
        <v>9500</v>
      </c>
      <c r="I3107" s="27" t="s">
        <v>42</v>
      </c>
      <c r="J3107" s="28">
        <v>46149</v>
      </c>
      <c r="K3107" s="26">
        <v>0.45833333333333331</v>
      </c>
      <c r="L3107" s="26"/>
      <c r="M3107" s="27" t="s">
        <v>225</v>
      </c>
      <c r="N3107" s="25">
        <f>IFERROR(VLOOKUP(M3107,Data!$J$1:$K$58,2,0),"")</f>
        <v>56978811158</v>
      </c>
      <c r="O3107" s="27" t="s">
        <v>226</v>
      </c>
      <c r="P3107" s="27" t="s">
        <v>4635</v>
      </c>
      <c r="Q3107" s="27" t="s">
        <v>153</v>
      </c>
      <c r="R3107" s="27" t="s">
        <v>280</v>
      </c>
      <c r="S3107" s="27"/>
      <c r="T3107" s="27"/>
      <c r="U3107" s="28"/>
      <c r="X3107" s="27"/>
      <c r="Y3107" s="27"/>
      <c r="Z3107" s="29"/>
      <c r="AA3107" s="29">
        <v>0.31319444444444444</v>
      </c>
      <c r="AB3107" s="29">
        <v>0.47569444444444442</v>
      </c>
      <c r="AC3107" s="30">
        <v>46149</v>
      </c>
      <c r="AD3107" s="15" t="str">
        <f>IF(Tabla2[[#This Row],[HORA ENTREGA]]="DIRECTO","On time", IF(AA3107&lt;&gt;"",IF(Tabla2[[#This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07" s="15" t="str">
        <f>MID(Tabla2[[#This Row],[TIPO]],1,3)</f>
        <v xml:space="preserve">40 </v>
      </c>
      <c r="AF31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CAAU8804663*/ HR Entrega: *11:00* /Dirección: *BOD. MIEA AGURTO - PUERTO MADERO 9710, BOD. E13; PUDAHUEL </v>
      </c>
      <c r="AG3107" s="38" t="str">
        <f>IFERROR(HYPERLINK("https://wa.me/"&amp;Tabla2[[#This Row],[CONTACTO]]&amp;"?text="&amp;Tabla2[[#This Row],[Mensaje]],"Enviar mensaje"),"")</f>
        <v>Enviar mensaje</v>
      </c>
      <c r="AH3107" s="15" t="str">
        <f>CONCATENATE(A3107,F3107)</f>
        <v>3106CAAU8804663</v>
      </c>
      <c r="AI3107" s="15" t="str">
        <f>CONCATENATE("ENT-",A3107)</f>
        <v>ENT-3106</v>
      </c>
      <c r="AJ3107" s="15" t="str">
        <f>IF(Tabla2[[#This Row],[Op]]&lt;&gt;"","ENTREGA","")</f>
        <v>ENTREGA</v>
      </c>
      <c r="AK3107" s="40" t="str">
        <f>(Tabla2[[#This Row],[FECHA ENTREGA]]&amp;Tabla2[[#This Row],[HORA ENTREGA]])</f>
        <v>461490,458333333333333</v>
      </c>
      <c r="AL3107" s="34" t="str">
        <f>IFERROR(HYPERLINK("https://wa.me/"&amp;Tabla2[[#This Row],[CONTACTO]]&amp;"?text="&amp;Tabla2[[#This Row],[Mensaje]]),"")</f>
        <v xml:space="preserve">https://wa.me/56978811158?text=Hola!%0AServicio del día 07-05%0A *Cliente:* IMPORTADORA MIDEA CARRIER CHILE LTDA */ Cont: * CAAU8804663*/ HR Entrega: *11:00* /Dirección: *BOD. MIEA AGURTO - PUERTO MADERO 9710, BOD. E13; PUDAHUEL </v>
      </c>
    </row>
    <row r="3108" spans="1:38" s="15" customFormat="1" ht="16.5" customHeight="1" x14ac:dyDescent="0.2">
      <c r="A3108" s="15">
        <f>ROW(A3107)</f>
        <v>3107</v>
      </c>
      <c r="B3108" s="15">
        <f>IF(J3108=J3107,B3107+1,1)</f>
        <v>19</v>
      </c>
      <c r="C3108" s="15" t="s">
        <v>149</v>
      </c>
      <c r="D3108" s="25" t="s">
        <v>39</v>
      </c>
      <c r="E3108" s="27">
        <v>2624822</v>
      </c>
      <c r="F3108" s="27" t="s">
        <v>4823</v>
      </c>
      <c r="G3108" s="27" t="s">
        <v>41</v>
      </c>
      <c r="H3108" s="27">
        <v>8800</v>
      </c>
      <c r="I3108" s="27" t="s">
        <v>42</v>
      </c>
      <c r="J3108" s="28">
        <v>46149</v>
      </c>
      <c r="K3108" s="26">
        <v>0.54166666666666663</v>
      </c>
      <c r="L3108" s="26"/>
      <c r="M3108" s="27" t="s">
        <v>117</v>
      </c>
      <c r="N3108" s="25">
        <f>IFERROR(VLOOKUP(M3108,Data!$J$1:$K$58,2,0),"")</f>
        <v>56973887539</v>
      </c>
      <c r="O3108" s="27" t="s">
        <v>118</v>
      </c>
      <c r="P3108" s="27"/>
      <c r="Q3108" s="27" t="s">
        <v>153</v>
      </c>
      <c r="R3108" s="27" t="s">
        <v>280</v>
      </c>
      <c r="S3108" s="27"/>
      <c r="T3108" s="27"/>
      <c r="U3108" s="28"/>
      <c r="X3108" s="27"/>
      <c r="Y3108" s="27"/>
      <c r="Z3108" s="29"/>
      <c r="AA3108" s="29">
        <v>0.65277777777777779</v>
      </c>
      <c r="AB3108" s="29">
        <v>0.71180555555555558</v>
      </c>
      <c r="AC3108" s="30">
        <v>46149</v>
      </c>
      <c r="AD3108" s="15" t="str">
        <f>IF(Tabla2[[#This Row],[HORA ENTREGA]]="DIRECTO","On time", IF(AA3108&lt;&gt;"",IF(Tabla2[[#This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08" s="15" t="str">
        <f>MID(Tabla2[[#This Row],[TIPO]],1,3)</f>
        <v xml:space="preserve">40 </v>
      </c>
      <c r="AF31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TEMU7565597*/ HR Entrega: *13:00* /Dirección: *BOD. MIEA AGURTO - PUERTO MADERO 9710, BOD. E13; PUDAHUEL </v>
      </c>
      <c r="AG3108" s="38" t="str">
        <f>IFERROR(HYPERLINK("https://wa.me/"&amp;Tabla2[[#This Row],[CONTACTO]]&amp;"?text="&amp;Tabla2[[#This Row],[Mensaje]],"Enviar mensaje"),"")</f>
        <v>Enviar mensaje</v>
      </c>
      <c r="AH3108" s="15" t="str">
        <f>CONCATENATE(A3108,F3108)</f>
        <v>3107TEMU7565597</v>
      </c>
      <c r="AI3108" s="15" t="str">
        <f>CONCATENATE("ENT-",A3108)</f>
        <v>ENT-3107</v>
      </c>
      <c r="AJ3108" s="15" t="str">
        <f>IF(Tabla2[[#This Row],[Op]]&lt;&gt;"","ENTREGA","")</f>
        <v>ENTREGA</v>
      </c>
      <c r="AK3108" s="40" t="str">
        <f>(Tabla2[[#This Row],[FECHA ENTREGA]]&amp;Tabla2[[#This Row],[HORA ENTREGA]])</f>
        <v>461490,541666666666667</v>
      </c>
      <c r="AL3108" s="34" t="str">
        <f>IFERROR(HYPERLINK("https://wa.me/"&amp;Tabla2[[#This Row],[CONTACTO]]&amp;"?text="&amp;Tabla2[[#This Row],[Mensaje]]),"")</f>
        <v xml:space="preserve">https://wa.me/56973887539?text=Hola!%0AServicio del día 07-05%0A *Cliente:* IMPORTADORA MIDEA CARRIER CHILE LTDA */ Cont: * TEMU7565597*/ HR Entrega: *13:00* /Dirección: *BOD. MIEA AGURTO - PUERTO MADERO 9710, BOD. E13; PUDAHUEL </v>
      </c>
    </row>
    <row r="3109" spans="1:38" s="15" customFormat="1" ht="16.5" customHeight="1" x14ac:dyDescent="0.2">
      <c r="A3109" s="15">
        <f>ROW(A3108)</f>
        <v>3108</v>
      </c>
      <c r="B3109" s="15">
        <f>IF(J3109=J3108,B3108+1,1)</f>
        <v>20</v>
      </c>
      <c r="C3109" s="15" t="s">
        <v>149</v>
      </c>
      <c r="D3109" s="25" t="s">
        <v>39</v>
      </c>
      <c r="E3109" s="27">
        <v>2624822</v>
      </c>
      <c r="F3109" s="27" t="s">
        <v>4824</v>
      </c>
      <c r="G3109" s="27" t="s">
        <v>41</v>
      </c>
      <c r="H3109" s="27">
        <v>8800</v>
      </c>
      <c r="I3109" s="27" t="s">
        <v>42</v>
      </c>
      <c r="J3109" s="28">
        <v>46149</v>
      </c>
      <c r="K3109" s="26">
        <v>0.54166666666666663</v>
      </c>
      <c r="L3109" s="26"/>
      <c r="M3109" s="27" t="s">
        <v>300</v>
      </c>
      <c r="N3109" s="25">
        <f>IFERROR(VLOOKUP(M3109,Data!$J$1:$K$58,2,0),"")</f>
        <v>56989844861</v>
      </c>
      <c r="O3109" s="27" t="s">
        <v>301</v>
      </c>
      <c r="P3109" s="27"/>
      <c r="Q3109" s="27" t="s">
        <v>153</v>
      </c>
      <c r="R3109" s="27" t="s">
        <v>280</v>
      </c>
      <c r="S3109" s="27"/>
      <c r="T3109" s="27"/>
      <c r="U3109" s="28"/>
      <c r="X3109" s="27"/>
      <c r="Y3109" s="27"/>
      <c r="Z3109" s="29"/>
      <c r="AA3109" s="29">
        <v>0.55555555555555558</v>
      </c>
      <c r="AB3109" s="29">
        <v>0.68055555555555558</v>
      </c>
      <c r="AC3109" s="30">
        <v>46149</v>
      </c>
      <c r="AD3109" s="15" t="str">
        <f>IF(Tabla2[[#This Row],[HORA ENTREGA]]="DIRECTO","On time", IF(AA3109&lt;&gt;"",IF(Tabla2[[#This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09" s="15" t="str">
        <f>MID(Tabla2[[#This Row],[TIPO]],1,3)</f>
        <v xml:space="preserve">40 </v>
      </c>
      <c r="AF31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07-05%0A *Cliente:* IMPORTADORA MIDEA CARRIER CHILE LTDA */ Cont: * ONEU5118008*/ HR Entrega: *13:00* /Dirección: *BOD. MIEA AGURTO - PUERTO MADERO 9710, BOD. E13; PUDAHUEL </v>
      </c>
      <c r="AG3109" s="38" t="str">
        <f>IFERROR(HYPERLINK("https://wa.me/"&amp;Tabla2[[#This Row],[CONTACTO]]&amp;"?text="&amp;Tabla2[[#This Row],[Mensaje]],"Enviar mensaje"),"")</f>
        <v>Enviar mensaje</v>
      </c>
      <c r="AH3109" s="15" t="str">
        <f>CONCATENATE(A3109,F3109)</f>
        <v>3108ONEU5118008</v>
      </c>
      <c r="AI3109" s="15" t="str">
        <f>CONCATENATE("ENT-",A3109)</f>
        <v>ENT-3108</v>
      </c>
      <c r="AJ3109" s="15" t="str">
        <f>IF(Tabla2[[#This Row],[Op]]&lt;&gt;"","ENTREGA","")</f>
        <v>ENTREGA</v>
      </c>
      <c r="AK3109" s="40" t="str">
        <f>(Tabla2[[#This Row],[FECHA ENTREGA]]&amp;Tabla2[[#This Row],[HORA ENTREGA]])</f>
        <v>461490,541666666666667</v>
      </c>
      <c r="AL3109" s="34" t="str">
        <f>IFERROR(HYPERLINK("https://wa.me/"&amp;Tabla2[[#This Row],[CONTACTO]]&amp;"?text="&amp;Tabla2[[#This Row],[Mensaje]]),"")</f>
        <v xml:space="preserve">https://wa.me/56989844861?text=Hola!%0AServicio del día 07-05%0A *Cliente:* IMPORTADORA MIDEA CARRIER CHILE LTDA */ Cont: * ONEU5118008*/ HR Entrega: *13:00* /Dirección: *BOD. MIEA AGURTO - PUERTO MADERO 9710, BOD. E13; PUDAHUEL </v>
      </c>
    </row>
    <row r="3110" spans="1:38" s="15" customFormat="1" ht="16.5" customHeight="1" x14ac:dyDescent="0.2">
      <c r="A3110" s="15">
        <f>ROW(A3109)</f>
        <v>3109</v>
      </c>
      <c r="B3110" s="15">
        <f>IF(J3110=J3109,B3109+1,1)</f>
        <v>21</v>
      </c>
      <c r="C3110" s="15" t="s">
        <v>166</v>
      </c>
      <c r="D3110" s="25" t="s">
        <v>39</v>
      </c>
      <c r="E3110" s="27">
        <v>885092</v>
      </c>
      <c r="F3110" s="27" t="s">
        <v>4825</v>
      </c>
      <c r="G3110" s="27" t="s">
        <v>41</v>
      </c>
      <c r="H3110" s="27">
        <v>18609</v>
      </c>
      <c r="I3110" s="27" t="s">
        <v>42</v>
      </c>
      <c r="J3110" s="28">
        <v>46149</v>
      </c>
      <c r="K3110" s="26">
        <v>0.375</v>
      </c>
      <c r="L3110" s="26"/>
      <c r="M3110" s="27" t="s">
        <v>273</v>
      </c>
      <c r="N3110" s="25">
        <f>IFERROR(VLOOKUP(M3110,Data!$J$1:$K$58,2,0),"")</f>
        <v>56950103942</v>
      </c>
      <c r="O3110" s="27" t="s">
        <v>274</v>
      </c>
      <c r="P3110" s="27" t="s">
        <v>4635</v>
      </c>
      <c r="Q3110" s="27" t="s">
        <v>168</v>
      </c>
      <c r="R3110" s="27" t="s">
        <v>836</v>
      </c>
      <c r="S3110" s="27"/>
      <c r="T3110" s="27"/>
      <c r="U3110" s="28"/>
      <c r="X3110" s="27"/>
      <c r="Y3110" s="27"/>
      <c r="Z3110" s="29"/>
      <c r="AA3110" s="29">
        <v>0.31597222222222221</v>
      </c>
      <c r="AB3110" s="29">
        <v>0.47569444444444442</v>
      </c>
      <c r="AC3110" s="30">
        <v>46149</v>
      </c>
      <c r="AD3110" s="15" t="str">
        <f>IF(Tabla2[[#This Row],[HORA ENTREGA]]="DIRECTO","On time", IF(AA3110&lt;&gt;"",IF(Tabla2[[#This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0" s="15" t="str">
        <f>MID(Tabla2[[#This Row],[TIPO]],1,3)</f>
        <v xml:space="preserve">40 </v>
      </c>
      <c r="AF31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IMPORTADORA Y COMERCIALIZADORA BZ SPA */ Cont: * TLLU4514405*/ HR Entrega: *09:00* /Dirección: *PuertoMadero 9710, Bodega X36. Pudahuel</v>
      </c>
      <c r="AG3110" s="38" t="str">
        <f>IFERROR(HYPERLINK("https://wa.me/"&amp;Tabla2[[#This Row],[CONTACTO]]&amp;"?text="&amp;Tabla2[[#This Row],[Mensaje]],"Enviar mensaje"),"")</f>
        <v>Enviar mensaje</v>
      </c>
      <c r="AH3110" s="15" t="str">
        <f>CONCATENATE(A3110,F3110)</f>
        <v>3109TLLU4514405</v>
      </c>
      <c r="AI3110" s="15" t="str">
        <f>CONCATENATE("ENT-",A3110)</f>
        <v>ENT-3109</v>
      </c>
      <c r="AJ3110" s="15" t="str">
        <f>IF(Tabla2[[#This Row],[Op]]&lt;&gt;"","ENTREGA","")</f>
        <v>ENTREGA</v>
      </c>
      <c r="AK3110" s="40" t="str">
        <f>(Tabla2[[#This Row],[FECHA ENTREGA]]&amp;Tabla2[[#This Row],[HORA ENTREGA]])</f>
        <v>461490,375</v>
      </c>
      <c r="AL3110" s="34" t="str">
        <f>IFERROR(HYPERLINK("https://wa.me/"&amp;Tabla2[[#This Row],[CONTACTO]]&amp;"?text="&amp;Tabla2[[#This Row],[Mensaje]]),"")</f>
        <v>https://wa.me/56950103942?text=Hola!%0AServicio del día 07-05%0A *Cliente:* IMPORTADORA Y COMERCIALIZADORA BZ SPA */ Cont: * TLLU4514405*/ HR Entrega: *09:00* /Dirección: *PuertoMadero 9710, Bodega X36. Pudahuel</v>
      </c>
    </row>
    <row r="3111" spans="1:38" s="15" customFormat="1" ht="16.5" customHeight="1" x14ac:dyDescent="0.2">
      <c r="A3111" s="15">
        <f>ROW(A3110)</f>
        <v>3110</v>
      </c>
      <c r="B3111" s="15">
        <f>IF(J3111=J3110,B3110+1,1)</f>
        <v>22</v>
      </c>
      <c r="C3111" s="15" t="s">
        <v>166</v>
      </c>
      <c r="D3111" s="25" t="s">
        <v>39</v>
      </c>
      <c r="E3111" s="27">
        <v>884261</v>
      </c>
      <c r="F3111" s="27" t="s">
        <v>4826</v>
      </c>
      <c r="G3111" s="27" t="s">
        <v>41</v>
      </c>
      <c r="H3111" s="27">
        <v>20500</v>
      </c>
      <c r="I3111" s="27" t="s">
        <v>2725</v>
      </c>
      <c r="J3111" s="28">
        <v>46149</v>
      </c>
      <c r="K3111" s="26">
        <v>0.41666666666666669</v>
      </c>
      <c r="L3111" s="26"/>
      <c r="M3111" s="27" t="s">
        <v>180</v>
      </c>
      <c r="N3111" s="25">
        <f>IFERROR(VLOOKUP(M3111,Data!$J$1:$K$58,2,0),"")</f>
        <v>56956063271</v>
      </c>
      <c r="O3111" s="27" t="s">
        <v>384</v>
      </c>
      <c r="P3111" s="27" t="s">
        <v>4635</v>
      </c>
      <c r="Q3111" s="27" t="s">
        <v>168</v>
      </c>
      <c r="R3111" s="27"/>
      <c r="S3111" s="27"/>
      <c r="T3111" s="27"/>
      <c r="U3111" s="28"/>
      <c r="X3111" s="27"/>
      <c r="Y3111" s="27"/>
      <c r="Z3111" s="29"/>
      <c r="AA3111" s="29">
        <v>0.43055555555555558</v>
      </c>
      <c r="AB3111" s="29">
        <v>0.60416666666666663</v>
      </c>
      <c r="AC3111" s="30">
        <v>46149</v>
      </c>
      <c r="AD3111" s="15" t="str">
        <f>IF(Tabla2[[#This Row],[HORA ENTREGA]]="DIRECTO","On time", IF(AA3111&lt;&gt;"",IF(Tabla2[[#This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11" s="15" t="str">
        <f>MID(Tabla2[[#This Row],[TIPO]],1,3)</f>
        <v xml:space="preserve">40 </v>
      </c>
      <c r="AF31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IMPORTADORA Y COMERCIALIZADORA BZ SPA */ Cont: * FFAU3660335*/ HR Entrega: *10:00* /Dirección: *PuertoMadero 9710, Bodega X36. Pudahuel</v>
      </c>
      <c r="AG3111" s="38" t="str">
        <f>IFERROR(HYPERLINK("https://wa.me/"&amp;Tabla2[[#This Row],[CONTACTO]]&amp;"?text="&amp;Tabla2[[#This Row],[Mensaje]],"Enviar mensaje"),"")</f>
        <v>Enviar mensaje</v>
      </c>
      <c r="AH3111" s="15" t="str">
        <f>CONCATENATE(A3111,F3111)</f>
        <v>3110FFAU3660335</v>
      </c>
      <c r="AI3111" s="15" t="str">
        <f>CONCATENATE("ENT-",A3111)</f>
        <v>ENT-3110</v>
      </c>
      <c r="AJ3111" s="15" t="str">
        <f>IF(Tabla2[[#This Row],[Op]]&lt;&gt;"","ENTREGA","")</f>
        <v>ENTREGA</v>
      </c>
      <c r="AK3111" s="40" t="str">
        <f>(Tabla2[[#This Row],[FECHA ENTREGA]]&amp;Tabla2[[#This Row],[HORA ENTREGA]])</f>
        <v>461490,416666666666667</v>
      </c>
      <c r="AL3111" s="34" t="str">
        <f>IFERROR(HYPERLINK("https://wa.me/"&amp;Tabla2[[#This Row],[CONTACTO]]&amp;"?text="&amp;Tabla2[[#This Row],[Mensaje]]),"")</f>
        <v>https://wa.me/56956063271?text=Hola!%0AServicio del día 07-05%0A *Cliente:* IMPORTADORA Y COMERCIALIZADORA BZ SPA */ Cont: * FFAU3660335*/ HR Entrega: *10:00* /Dirección: *PuertoMadero 9710, Bodega X36. Pudahuel</v>
      </c>
    </row>
    <row r="3112" spans="1:38" s="15" customFormat="1" ht="16.5" customHeight="1" x14ac:dyDescent="0.2">
      <c r="A3112" s="15">
        <f>ROW(A3111)</f>
        <v>3111</v>
      </c>
      <c r="B3112" s="15">
        <f>IF(J3112=J3111,B3111+1,1)</f>
        <v>23</v>
      </c>
      <c r="C3112" s="15" t="s">
        <v>178</v>
      </c>
      <c r="D3112" s="25" t="s">
        <v>39</v>
      </c>
      <c r="E3112" s="27">
        <v>885617</v>
      </c>
      <c r="F3112" s="27" t="s">
        <v>4827</v>
      </c>
      <c r="G3112" s="27" t="s">
        <v>41</v>
      </c>
      <c r="H3112" s="27">
        <v>24300</v>
      </c>
      <c r="I3112" s="27" t="s">
        <v>42</v>
      </c>
      <c r="J3112" s="28">
        <v>46149</v>
      </c>
      <c r="K3112" s="26">
        <v>0.33333333333333331</v>
      </c>
      <c r="L3112" s="26"/>
      <c r="M3112" s="27" t="s">
        <v>366</v>
      </c>
      <c r="N3112" s="25">
        <f>IFERROR(VLOOKUP(M3112,Data!$J$1:$K$58,2,0),"")</f>
        <v>56967386251</v>
      </c>
      <c r="O3112" s="27" t="s">
        <v>367</v>
      </c>
      <c r="P3112" s="27" t="s">
        <v>4635</v>
      </c>
      <c r="Q3112" s="27" t="s">
        <v>1003</v>
      </c>
      <c r="R3112" s="27" t="s">
        <v>836</v>
      </c>
      <c r="S3112" s="27"/>
      <c r="T3112" s="27"/>
      <c r="U3112" s="28"/>
      <c r="X3112" s="27"/>
      <c r="Y3112" s="27"/>
      <c r="Z3112" s="29"/>
      <c r="AA3112" s="29">
        <v>0.3125</v>
      </c>
      <c r="AB3112" s="29">
        <v>0.4826388888888889</v>
      </c>
      <c r="AC3112" s="30">
        <v>46149</v>
      </c>
      <c r="AD3112" s="15" t="str">
        <f>IF(Tabla2[[#This Row],[HORA ENTREGA]]="DIRECTO","On time", IF(AA3112&lt;&gt;"",IF(Tabla2[[#This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2" s="15" t="str">
        <f>MID(Tabla2[[#This Row],[TIPO]],1,3)</f>
        <v xml:space="preserve">40 </v>
      </c>
      <c r="AF31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INVERSIERRA S A */ Cont: * DFSU4053126*/ HR Entrega: *08:00* /Dirección: *AVENIDA PEDRO FONTOBA 6350, HUECHURABA</v>
      </c>
      <c r="AG3112" s="38" t="str">
        <f>IFERROR(HYPERLINK("https://wa.me/"&amp;Tabla2[[#This Row],[CONTACTO]]&amp;"?text="&amp;Tabla2[[#This Row],[Mensaje]],"Enviar mensaje"),"")</f>
        <v>Enviar mensaje</v>
      </c>
      <c r="AH3112" s="15" t="str">
        <f>CONCATENATE(A3112,F3112)</f>
        <v>3111DFSU4053126</v>
      </c>
      <c r="AI3112" s="15" t="str">
        <f>CONCATENATE("ENT-",A3112)</f>
        <v>ENT-3111</v>
      </c>
      <c r="AJ3112" s="15" t="str">
        <f>IF(Tabla2[[#This Row],[Op]]&lt;&gt;"","ENTREGA","")</f>
        <v>ENTREGA</v>
      </c>
      <c r="AK3112" s="40" t="str">
        <f>(Tabla2[[#This Row],[FECHA ENTREGA]]&amp;Tabla2[[#This Row],[HORA ENTREGA]])</f>
        <v>461490,333333333333333</v>
      </c>
      <c r="AL3112" s="34" t="str">
        <f>IFERROR(HYPERLINK("https://wa.me/"&amp;Tabla2[[#This Row],[CONTACTO]]&amp;"?text="&amp;Tabla2[[#This Row],[Mensaje]]),"")</f>
        <v>https://wa.me/56967386251?text=Hola!%0AServicio del día 07-05%0A *Cliente:* INVERSIERRA S A */ Cont: * DFSU4053126*/ HR Entrega: *08:00* /Dirección: *AVENIDA PEDRO FONTOBA 6350, HUECHURABA</v>
      </c>
    </row>
    <row r="3113" spans="1:38" s="15" customFormat="1" ht="16.5" customHeight="1" x14ac:dyDescent="0.2">
      <c r="A3113" s="15">
        <f>ROW(A3112)</f>
        <v>3112</v>
      </c>
      <c r="B3113" s="15">
        <f>IF(J3113=J3112,B3112+1,1)</f>
        <v>24</v>
      </c>
      <c r="C3113" s="15" t="s">
        <v>178</v>
      </c>
      <c r="D3113" s="25" t="s">
        <v>39</v>
      </c>
      <c r="E3113" s="27">
        <v>885999</v>
      </c>
      <c r="F3113" s="27" t="s">
        <v>4828</v>
      </c>
      <c r="G3113" s="27" t="s">
        <v>41</v>
      </c>
      <c r="H3113" s="27">
        <v>14843</v>
      </c>
      <c r="I3113" s="27" t="s">
        <v>42</v>
      </c>
      <c r="J3113" s="28">
        <v>46149</v>
      </c>
      <c r="K3113" s="26">
        <v>0.33333333333333331</v>
      </c>
      <c r="L3113" s="26"/>
      <c r="M3113" s="27" t="s">
        <v>389</v>
      </c>
      <c r="N3113" s="25">
        <f>IFERROR(VLOOKUP(M3113,Data!$J$1:$K$58,2,0),"")</f>
        <v>56988336520</v>
      </c>
      <c r="O3113" s="27" t="s">
        <v>390</v>
      </c>
      <c r="P3113" s="27" t="s">
        <v>4635</v>
      </c>
      <c r="Q3113" s="27" t="s">
        <v>1005</v>
      </c>
      <c r="R3113" s="27" t="s">
        <v>48</v>
      </c>
      <c r="S3113" s="27"/>
      <c r="T3113" s="27"/>
      <c r="U3113" s="28"/>
      <c r="X3113" s="27"/>
      <c r="Y3113" s="27"/>
      <c r="Z3113" s="29"/>
      <c r="AA3113" s="29">
        <v>0.32777777777777778</v>
      </c>
      <c r="AB3113" s="29">
        <v>0.44791666666666669</v>
      </c>
      <c r="AC3113" s="30">
        <v>46149</v>
      </c>
      <c r="AD3113" s="15" t="str">
        <f>IF(Tabla2[[#This Row],[HORA ENTREGA]]="DIRECTO","On time", IF(AA3113&lt;&gt;"",IF(Tabla2[[#This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3" s="15" t="str">
        <f>MID(Tabla2[[#This Row],[TIPO]],1,3)</f>
        <v xml:space="preserve">40 </v>
      </c>
      <c r="AF31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INVERSIERRA S A */ Cont: * CMAU6295794*/ HR Entrega: *08:00* /Dirección: *ALCALDE GUZMAN 0121, G32; QUILICURA</v>
      </c>
      <c r="AG3113" s="38" t="str">
        <f>IFERROR(HYPERLINK("https://wa.me/"&amp;Tabla2[[#This Row],[CONTACTO]]&amp;"?text="&amp;Tabla2[[#This Row],[Mensaje]],"Enviar mensaje"),"")</f>
        <v>Enviar mensaje</v>
      </c>
      <c r="AH3113" s="15" t="str">
        <f>CONCATENATE(A3113,F3113)</f>
        <v>3112CMAU6295794</v>
      </c>
      <c r="AI3113" s="15" t="str">
        <f>CONCATENATE("ENT-",A3113)</f>
        <v>ENT-3112</v>
      </c>
      <c r="AJ3113" s="15" t="str">
        <f>IF(Tabla2[[#This Row],[Op]]&lt;&gt;"","ENTREGA","")</f>
        <v>ENTREGA</v>
      </c>
      <c r="AK3113" s="40" t="str">
        <f>(Tabla2[[#This Row],[FECHA ENTREGA]]&amp;Tabla2[[#This Row],[HORA ENTREGA]])</f>
        <v>461490,333333333333333</v>
      </c>
      <c r="AL3113" s="34" t="str">
        <f>IFERROR(HYPERLINK("https://wa.me/"&amp;Tabla2[[#This Row],[CONTACTO]]&amp;"?text="&amp;Tabla2[[#This Row],[Mensaje]]),"")</f>
        <v>https://wa.me/56988336520?text=Hola!%0AServicio del día 07-05%0A *Cliente:* INVERSIERRA S A */ Cont: * CMAU6295794*/ HR Entrega: *08:00* /Dirección: *ALCALDE GUZMAN 0121, G32; QUILICURA</v>
      </c>
    </row>
    <row r="3114" spans="1:38" s="15" customFormat="1" ht="16.5" customHeight="1" x14ac:dyDescent="0.2">
      <c r="A3114" s="15">
        <f>ROW(A3113)</f>
        <v>3113</v>
      </c>
      <c r="B3114" s="15">
        <f>IF(J3114=J3113,B3113+1,1)</f>
        <v>25</v>
      </c>
      <c r="C3114" s="15" t="s">
        <v>178</v>
      </c>
      <c r="D3114" s="25" t="s">
        <v>39</v>
      </c>
      <c r="E3114" s="27">
        <v>885999</v>
      </c>
      <c r="F3114" s="27" t="s">
        <v>4829</v>
      </c>
      <c r="G3114" s="27" t="s">
        <v>41</v>
      </c>
      <c r="H3114" s="27">
        <v>15950</v>
      </c>
      <c r="I3114" s="27" t="s">
        <v>42</v>
      </c>
      <c r="J3114" s="28">
        <v>46149</v>
      </c>
      <c r="K3114" s="26">
        <v>0.45833333333333331</v>
      </c>
      <c r="L3114" s="26"/>
      <c r="M3114" s="27" t="s">
        <v>308</v>
      </c>
      <c r="N3114" s="25">
        <f>IFERROR(VLOOKUP(M3114,Data!$J$1:$K$58,2,0),"")</f>
        <v>56966631737</v>
      </c>
      <c r="O3114" s="27" t="s">
        <v>309</v>
      </c>
      <c r="P3114" s="27" t="s">
        <v>4635</v>
      </c>
      <c r="Q3114" s="27" t="s">
        <v>1005</v>
      </c>
      <c r="R3114" s="27" t="s">
        <v>48</v>
      </c>
      <c r="S3114" s="27"/>
      <c r="T3114" s="27"/>
      <c r="U3114" s="28"/>
      <c r="X3114" s="27"/>
      <c r="Y3114" s="27"/>
      <c r="Z3114" s="29"/>
      <c r="AA3114" s="29">
        <v>0.44097222222222221</v>
      </c>
      <c r="AB3114" s="29">
        <v>0.5395833333333333</v>
      </c>
      <c r="AC3114" s="30">
        <v>46149</v>
      </c>
      <c r="AD3114" s="15" t="str">
        <f>IF(Tabla2[[#This Row],[HORA ENTREGA]]="DIRECTO","On time", IF(AA3114&lt;&gt;"",IF(Tabla2[[#This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4" s="15" t="str">
        <f>MID(Tabla2[[#This Row],[TIPO]],1,3)</f>
        <v xml:space="preserve">40 </v>
      </c>
      <c r="AF31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INVERSIERRA S A */ Cont: * CMAU6255831*/ HR Entrega: *11:00* /Dirección: *ALCALDE GUZMAN 0121, G32; QUILICURA</v>
      </c>
      <c r="AG3114" s="38" t="str">
        <f>IFERROR(HYPERLINK("https://wa.me/"&amp;Tabla2[[#This Row],[CONTACTO]]&amp;"?text="&amp;Tabla2[[#This Row],[Mensaje]],"Enviar mensaje"),"")</f>
        <v>Enviar mensaje</v>
      </c>
      <c r="AH3114" s="15" t="str">
        <f>CONCATENATE(A3114,F3114)</f>
        <v>3113CMAU6255831</v>
      </c>
      <c r="AI3114" s="15" t="str">
        <f>CONCATENATE("ENT-",A3114)</f>
        <v>ENT-3113</v>
      </c>
      <c r="AJ3114" s="15" t="str">
        <f>IF(Tabla2[[#This Row],[Op]]&lt;&gt;"","ENTREGA","")</f>
        <v>ENTREGA</v>
      </c>
      <c r="AK3114" s="40" t="str">
        <f>(Tabla2[[#This Row],[FECHA ENTREGA]]&amp;Tabla2[[#This Row],[HORA ENTREGA]])</f>
        <v>461490,458333333333333</v>
      </c>
      <c r="AL3114" s="34" t="str">
        <f>IFERROR(HYPERLINK("https://wa.me/"&amp;Tabla2[[#This Row],[CONTACTO]]&amp;"?text="&amp;Tabla2[[#This Row],[Mensaje]]),"")</f>
        <v>https://wa.me/56966631737?text=Hola!%0AServicio del día 07-05%0A *Cliente:* INVERSIERRA S A */ Cont: * CMAU6255831*/ HR Entrega: *11:00* /Dirección: *ALCALDE GUZMAN 0121, G32; QUILICURA</v>
      </c>
    </row>
    <row r="3115" spans="1:38" s="15" customFormat="1" ht="16.5" customHeight="1" x14ac:dyDescent="0.2">
      <c r="A3115" s="15">
        <f>ROW(A3114)</f>
        <v>3114</v>
      </c>
      <c r="B3115" s="15">
        <f>IF(J3115=J3114,B3114+1,1)</f>
        <v>26</v>
      </c>
      <c r="C3115" s="15" t="s">
        <v>178</v>
      </c>
      <c r="D3115" s="25" t="s">
        <v>39</v>
      </c>
      <c r="E3115" s="27">
        <v>885383</v>
      </c>
      <c r="F3115" s="27" t="s">
        <v>4830</v>
      </c>
      <c r="G3115" s="27" t="s">
        <v>41</v>
      </c>
      <c r="H3115" s="27">
        <v>9271</v>
      </c>
      <c r="I3115" s="27" t="s">
        <v>42</v>
      </c>
      <c r="J3115" s="28">
        <v>46149</v>
      </c>
      <c r="K3115" s="26">
        <v>0.5</v>
      </c>
      <c r="L3115" s="26"/>
      <c r="M3115" s="27" t="s">
        <v>649</v>
      </c>
      <c r="N3115" s="25">
        <f>IFERROR(VLOOKUP(M3115,Data!$J$1:$K$58,2,0),"")</f>
        <v>56939438073</v>
      </c>
      <c r="O3115" s="27" t="s">
        <v>203</v>
      </c>
      <c r="P3115" s="27"/>
      <c r="Q3115" s="27" t="s">
        <v>1003</v>
      </c>
      <c r="R3115" s="27" t="s">
        <v>836</v>
      </c>
      <c r="S3115" s="27"/>
      <c r="T3115" s="27"/>
      <c r="U3115" s="28"/>
      <c r="X3115" s="27"/>
      <c r="Y3115" s="27"/>
      <c r="Z3115" s="29"/>
      <c r="AA3115" s="29">
        <v>0.48749999999999999</v>
      </c>
      <c r="AB3115" s="29">
        <v>0.67013888888888884</v>
      </c>
      <c r="AC3115" s="30">
        <v>46149</v>
      </c>
      <c r="AD3115" s="15" t="str">
        <f>IF(Tabla2[[#This Row],[HORA ENTREGA]]="DIRECTO","On time", IF(AA3115&lt;&gt;"",IF(Tabla2[[#This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5" s="15" t="str">
        <f>MID(Tabla2[[#This Row],[TIPO]],1,3)</f>
        <v xml:space="preserve">40 </v>
      </c>
      <c r="AF31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INVERSIERRA S A */ Cont: * BMOU4326419*/ HR Entrega: *12:00* /Dirección: *AVENIDA PEDRO FONTOBA 6350, HUECHURABA</v>
      </c>
      <c r="AG3115" s="38" t="str">
        <f>IFERROR(HYPERLINK("https://wa.me/"&amp;Tabla2[[#This Row],[CONTACTO]]&amp;"?text="&amp;Tabla2[[#This Row],[Mensaje]],"Enviar mensaje"),"")</f>
        <v>Enviar mensaje</v>
      </c>
      <c r="AH3115" s="15" t="str">
        <f>CONCATENATE(A3115,F3115)</f>
        <v>3114BMOU4326419</v>
      </c>
      <c r="AI3115" s="15" t="str">
        <f>CONCATENATE("ENT-",A3115)</f>
        <v>ENT-3114</v>
      </c>
      <c r="AJ3115" s="15" t="str">
        <f>IF(Tabla2[[#This Row],[Op]]&lt;&gt;"","ENTREGA","")</f>
        <v>ENTREGA</v>
      </c>
      <c r="AK3115" s="40" t="str">
        <f>(Tabla2[[#This Row],[FECHA ENTREGA]]&amp;Tabla2[[#This Row],[HORA ENTREGA]])</f>
        <v>461490,5</v>
      </c>
      <c r="AL3115" s="34" t="str">
        <f>IFERROR(HYPERLINK("https://wa.me/"&amp;Tabla2[[#This Row],[CONTACTO]]&amp;"?text="&amp;Tabla2[[#This Row],[Mensaje]]),"")</f>
        <v>https://wa.me/56939438073?text=Hola!%0AServicio del día 07-05%0A *Cliente:* INVERSIERRA S A */ Cont: * BMOU4326419*/ HR Entrega: *12:00* /Dirección: *AVENIDA PEDRO FONTOBA 6350, HUECHURABA</v>
      </c>
    </row>
    <row r="3116" spans="1:38" s="15" customFormat="1" ht="16.5" customHeight="1" x14ac:dyDescent="0.2">
      <c r="A3116" s="15">
        <f>ROW(A3115)</f>
        <v>3115</v>
      </c>
      <c r="B3116" s="15">
        <f>IF(J3116=J3115,B3115+1,1)</f>
        <v>27</v>
      </c>
      <c r="C3116" s="15" t="s">
        <v>178</v>
      </c>
      <c r="D3116" s="25" t="s">
        <v>39</v>
      </c>
      <c r="E3116" s="27"/>
      <c r="F3116" s="27" t="s">
        <v>4605</v>
      </c>
      <c r="G3116" s="27" t="s">
        <v>41</v>
      </c>
      <c r="H3116" s="27">
        <v>12900</v>
      </c>
      <c r="I3116" s="27" t="s">
        <v>171</v>
      </c>
      <c r="J3116" s="28">
        <v>46149</v>
      </c>
      <c r="K3116" s="26">
        <v>0.625</v>
      </c>
      <c r="L3116" s="26"/>
      <c r="M3116" s="27" t="s">
        <v>82</v>
      </c>
      <c r="N3116" s="25">
        <f>IFERROR(VLOOKUP(M3116,Data!$J$1:$K$58,2,0),"")</f>
        <v>56944277110</v>
      </c>
      <c r="O3116" s="27" t="s">
        <v>83</v>
      </c>
      <c r="P3116" s="27"/>
      <c r="Q3116" s="27" t="s">
        <v>4606</v>
      </c>
      <c r="R3116" s="27"/>
      <c r="S3116" s="27"/>
      <c r="T3116" s="27"/>
      <c r="U3116" s="28"/>
      <c r="X3116" s="27"/>
      <c r="Y3116" s="27"/>
      <c r="Z3116" s="29"/>
      <c r="AA3116" s="29">
        <v>0.59722222222222221</v>
      </c>
      <c r="AB3116" s="29">
        <v>0.67013888888888884</v>
      </c>
      <c r="AC3116" s="30">
        <v>46149</v>
      </c>
      <c r="AD3116" s="15" t="str">
        <f>IF(Tabla2[[#This Row],[HORA ENTREGA]]="DIRECTO","On time", IF(AA3116&lt;&gt;"",IF(Tabla2[[#This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6" s="15" t="str">
        <f>MID(Tabla2[[#This Row],[TIPO]],1,3)</f>
        <v xml:space="preserve">40 </v>
      </c>
      <c r="AF31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INVERSIERRA S A */ Cont: * CMAU7132050*/ HR Entrega: *15:00* /Dirección: *PEDRO AGUIRRE CERDA 7763</v>
      </c>
      <c r="AG3116" s="38" t="str">
        <f>IFERROR(HYPERLINK("https://wa.me/"&amp;Tabla2[[#This Row],[CONTACTO]]&amp;"?text="&amp;Tabla2[[#This Row],[Mensaje]],"Enviar mensaje"),"")</f>
        <v>Enviar mensaje</v>
      </c>
      <c r="AH3116" s="15" t="str">
        <f>CONCATENATE(A3116,F3116)</f>
        <v>3115CMAU7132050</v>
      </c>
      <c r="AI3116" s="15" t="str">
        <f>CONCATENATE("ENT-",A3116)</f>
        <v>ENT-3115</v>
      </c>
      <c r="AJ3116" s="15" t="str">
        <f>IF(Tabla2[[#This Row],[Op]]&lt;&gt;"","ENTREGA","")</f>
        <v>ENTREGA</v>
      </c>
      <c r="AK3116" s="40" t="str">
        <f>(Tabla2[[#This Row],[FECHA ENTREGA]]&amp;Tabla2[[#This Row],[HORA ENTREGA]])</f>
        <v>461490,625</v>
      </c>
      <c r="AL3116" s="34" t="str">
        <f>IFERROR(HYPERLINK("https://wa.me/"&amp;Tabla2[[#This Row],[CONTACTO]]&amp;"?text="&amp;Tabla2[[#This Row],[Mensaje]]),"")</f>
        <v>https://wa.me/56944277110?text=Hola!%0AServicio del día 07-05%0A *Cliente:* INVERSIERRA S A */ Cont: * CMAU7132050*/ HR Entrega: *15:00* /Dirección: *PEDRO AGUIRRE CERDA 7763</v>
      </c>
    </row>
    <row r="3117" spans="1:38" s="15" customFormat="1" ht="16.5" customHeight="1" x14ac:dyDescent="0.2">
      <c r="A3117" s="15">
        <f>ROW(A3116)</f>
        <v>3116</v>
      </c>
      <c r="B3117" s="15">
        <f>IF(J3117=J3116,B3116+1,1)</f>
        <v>28</v>
      </c>
      <c r="C3117" s="15" t="s">
        <v>1246</v>
      </c>
      <c r="D3117" s="25" t="s">
        <v>39</v>
      </c>
      <c r="E3117" s="27">
        <v>2632866</v>
      </c>
      <c r="F3117" s="27" t="s">
        <v>4831</v>
      </c>
      <c r="G3117" s="27" t="s">
        <v>41</v>
      </c>
      <c r="H3117" s="27">
        <v>13000</v>
      </c>
      <c r="I3117" s="27" t="s">
        <v>42</v>
      </c>
      <c r="J3117" s="28">
        <v>46149</v>
      </c>
      <c r="K3117" s="26">
        <v>0.375</v>
      </c>
      <c r="L3117" s="26" t="s">
        <v>4832</v>
      </c>
      <c r="M3117" s="27" t="s">
        <v>51</v>
      </c>
      <c r="N3117" s="25">
        <f>IFERROR(VLOOKUP(M3117,Data!$J$1:$K$58,2,0),"")</f>
        <v>56967256951</v>
      </c>
      <c r="O3117" s="27" t="s">
        <v>52</v>
      </c>
      <c r="P3117" s="27" t="s">
        <v>4635</v>
      </c>
      <c r="Q3117" s="27" t="s">
        <v>1248</v>
      </c>
      <c r="R3117" s="27" t="s">
        <v>280</v>
      </c>
      <c r="S3117" s="27"/>
      <c r="T3117" s="27"/>
      <c r="U3117" s="28"/>
      <c r="X3117" s="27"/>
      <c r="Y3117" s="27"/>
      <c r="Z3117" s="29"/>
      <c r="AA3117" s="29">
        <v>0.36458333333333331</v>
      </c>
      <c r="AB3117" s="29">
        <v>0.44097222222222221</v>
      </c>
      <c r="AC3117" s="30">
        <v>46149</v>
      </c>
      <c r="AD3117" s="15" t="str">
        <f>IF(Tabla2[[#This Row],[HORA ENTREGA]]="DIRECTO","On time", IF(AA3117&lt;&gt;"",IF(Tabla2[[#This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7" s="15" t="str">
        <f>MID(Tabla2[[#This Row],[TIPO]],1,3)</f>
        <v xml:space="preserve">40 </v>
      </c>
      <c r="AF31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JEANSBLUE SPA */ Cont: * ONEU6000745*/ HR Entrega: *09:00* /Dirección: *LAGUNA SUR 9600 BOD.SAN FRANCISCO BOD.A15, PUDAHUEL</v>
      </c>
      <c r="AG3117" s="38" t="str">
        <f>IFERROR(HYPERLINK("https://wa.me/"&amp;Tabla2[[#This Row],[CONTACTO]]&amp;"?text="&amp;Tabla2[[#This Row],[Mensaje]],"Enviar mensaje"),"")</f>
        <v>Enviar mensaje</v>
      </c>
      <c r="AH3117" s="15" t="str">
        <f>CONCATENATE(A3117,F3117)</f>
        <v>3116ONEU6000745</v>
      </c>
      <c r="AI3117" s="15" t="str">
        <f>CONCATENATE("ENT-",A3117)</f>
        <v>ENT-3116</v>
      </c>
      <c r="AJ3117" s="15" t="str">
        <f>IF(Tabla2[[#This Row],[Op]]&lt;&gt;"","ENTREGA","")</f>
        <v>ENTREGA</v>
      </c>
      <c r="AK3117" s="40" t="str">
        <f>(Tabla2[[#This Row],[FECHA ENTREGA]]&amp;Tabla2[[#This Row],[HORA ENTREGA]])</f>
        <v>461490,375</v>
      </c>
      <c r="AL3117" s="34" t="str">
        <f>IFERROR(HYPERLINK("https://wa.me/"&amp;Tabla2[[#This Row],[CONTACTO]]&amp;"?text="&amp;Tabla2[[#This Row],[Mensaje]]),"")</f>
        <v>https://wa.me/56967256951?text=Hola!%0AServicio del día 07-05%0A *Cliente:* JEANSBLUE SPA */ Cont: * ONEU6000745*/ HR Entrega: *09:00* /Dirección: *LAGUNA SUR 9600 BOD.SAN FRANCISCO BOD.A15, PUDAHUEL</v>
      </c>
    </row>
    <row r="3118" spans="1:38" s="15" customFormat="1" ht="16.5" customHeight="1" x14ac:dyDescent="0.2">
      <c r="A3118" s="15">
        <f>ROW(A3117)</f>
        <v>3117</v>
      </c>
      <c r="B3118" s="15">
        <f>IF(J3118=J3117,B3117+1,1)</f>
        <v>29</v>
      </c>
      <c r="C3118" s="15" t="s">
        <v>1246</v>
      </c>
      <c r="D3118" s="25" t="s">
        <v>39</v>
      </c>
      <c r="E3118" s="27">
        <v>2632866</v>
      </c>
      <c r="F3118" s="27" t="s">
        <v>4833</v>
      </c>
      <c r="G3118" s="27" t="s">
        <v>41</v>
      </c>
      <c r="H3118" s="27">
        <v>13000</v>
      </c>
      <c r="I3118" s="27" t="s">
        <v>42</v>
      </c>
      <c r="J3118" s="28">
        <v>46149</v>
      </c>
      <c r="K3118" s="26">
        <v>0.5</v>
      </c>
      <c r="L3118" s="26" t="s">
        <v>4832</v>
      </c>
      <c r="M3118" s="27" t="s">
        <v>164</v>
      </c>
      <c r="N3118" s="25">
        <f>IFERROR(VLOOKUP(M3118,Data!$J$1:$K$58,2,0),"")</f>
        <v>56967398822</v>
      </c>
      <c r="O3118" s="27" t="s">
        <v>165</v>
      </c>
      <c r="P3118" s="27"/>
      <c r="Q3118" s="27" t="s">
        <v>1248</v>
      </c>
      <c r="R3118" s="27" t="s">
        <v>280</v>
      </c>
      <c r="S3118" s="27"/>
      <c r="T3118" s="27"/>
      <c r="U3118" s="28"/>
      <c r="X3118" s="27"/>
      <c r="Y3118" s="27"/>
      <c r="Z3118" s="29"/>
      <c r="AA3118" s="29">
        <v>0.50347222222222221</v>
      </c>
      <c r="AB3118" s="29">
        <v>0.54513888888888884</v>
      </c>
      <c r="AC3118" s="30">
        <v>46149</v>
      </c>
      <c r="AD3118" s="15" t="str">
        <f>IF(Tabla2[[#This Row],[HORA ENTREGA]]="DIRECTO","On time", IF(AA3118&lt;&gt;"",IF(Tabla2[[#This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8" s="15" t="str">
        <f>MID(Tabla2[[#This Row],[TIPO]],1,3)</f>
        <v xml:space="preserve">40 </v>
      </c>
      <c r="AF31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JEANSBLUE SPA */ Cont: * ONEU5149170*/ HR Entrega: *12:00* /Dirección: *LAGUNA SUR 9600 BOD.SAN FRANCISCO BOD.A15, PUDAHUEL</v>
      </c>
      <c r="AG3118" s="38" t="str">
        <f>IFERROR(HYPERLINK("https://wa.me/"&amp;Tabla2[[#This Row],[CONTACTO]]&amp;"?text="&amp;Tabla2[[#This Row],[Mensaje]],"Enviar mensaje"),"")</f>
        <v>Enviar mensaje</v>
      </c>
      <c r="AH3118" s="15" t="str">
        <f>CONCATENATE(A3118,F3118)</f>
        <v>3117ONEU5149170</v>
      </c>
      <c r="AI3118" s="15" t="str">
        <f>CONCATENATE("ENT-",A3118)</f>
        <v>ENT-3117</v>
      </c>
      <c r="AJ3118" s="15" t="str">
        <f>IF(Tabla2[[#This Row],[Op]]&lt;&gt;"","ENTREGA","")</f>
        <v>ENTREGA</v>
      </c>
      <c r="AK3118" s="40" t="str">
        <f>(Tabla2[[#This Row],[FECHA ENTREGA]]&amp;Tabla2[[#This Row],[HORA ENTREGA]])</f>
        <v>461490,5</v>
      </c>
      <c r="AL3118" s="34" t="str">
        <f>IFERROR(HYPERLINK("https://wa.me/"&amp;Tabla2[[#This Row],[CONTACTO]]&amp;"?text="&amp;Tabla2[[#This Row],[Mensaje]]),"")</f>
        <v>https://wa.me/56967398822?text=Hola!%0AServicio del día 07-05%0A *Cliente:* JEANSBLUE SPA */ Cont: * ONEU5149170*/ HR Entrega: *12:00* /Dirección: *LAGUNA SUR 9600 BOD.SAN FRANCISCO BOD.A15, PUDAHUEL</v>
      </c>
    </row>
    <row r="3119" spans="1:38" s="15" customFormat="1" ht="16.5" customHeight="1" x14ac:dyDescent="0.2">
      <c r="A3119" s="15">
        <f>ROW(A3118)</f>
        <v>3118</v>
      </c>
      <c r="B3119" s="15">
        <f>IF(J3119=J3118,B3118+1,1)</f>
        <v>30</v>
      </c>
      <c r="C3119" s="15" t="s">
        <v>1246</v>
      </c>
      <c r="D3119" s="25" t="s">
        <v>39</v>
      </c>
      <c r="E3119" s="27">
        <v>2632866</v>
      </c>
      <c r="F3119" s="27" t="s">
        <v>4834</v>
      </c>
      <c r="G3119" s="27" t="s">
        <v>41</v>
      </c>
      <c r="H3119" s="27">
        <v>13000</v>
      </c>
      <c r="I3119" s="27" t="s">
        <v>42</v>
      </c>
      <c r="J3119" s="28">
        <v>46149</v>
      </c>
      <c r="K3119" s="26">
        <v>0.58333333333333337</v>
      </c>
      <c r="L3119" s="26" t="s">
        <v>4832</v>
      </c>
      <c r="M3119" s="27" t="s">
        <v>55</v>
      </c>
      <c r="N3119" s="25">
        <f>IFERROR(VLOOKUP(M3119,Data!$J$1:$K$58,2,0),"")</f>
        <v>56992164782</v>
      </c>
      <c r="O3119" s="27" t="s">
        <v>56</v>
      </c>
      <c r="P3119" s="27"/>
      <c r="Q3119" s="27" t="s">
        <v>1248</v>
      </c>
      <c r="R3119" s="27" t="s">
        <v>280</v>
      </c>
      <c r="S3119" s="27"/>
      <c r="T3119" s="27"/>
      <c r="U3119" s="28"/>
      <c r="X3119" s="27"/>
      <c r="Y3119" s="27"/>
      <c r="Z3119" s="29"/>
      <c r="AA3119" s="29">
        <v>0.58680555555555558</v>
      </c>
      <c r="AB3119" s="29">
        <v>0.65972222222222221</v>
      </c>
      <c r="AC3119" s="30">
        <v>46149</v>
      </c>
      <c r="AD3119" s="15" t="str">
        <f>IF(Tabla2[[#This Row],[HORA ENTREGA]]="DIRECTO","On time", IF(AA3119&lt;&gt;"",IF(Tabla2[[#This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19" s="15" t="str">
        <f>MID(Tabla2[[#This Row],[TIPO]],1,3)</f>
        <v xml:space="preserve">40 </v>
      </c>
      <c r="AF31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JEANSBLUE SPA */ Cont: * ONEU5979900*/ HR Entrega: *14:00* /Dirección: *LAGUNA SUR 9600 BOD.SAN FRANCISCO BOD.A15, PUDAHUEL</v>
      </c>
      <c r="AG3119" s="38" t="str">
        <f>IFERROR(HYPERLINK("https://wa.me/"&amp;Tabla2[[#This Row],[CONTACTO]]&amp;"?text="&amp;Tabla2[[#This Row],[Mensaje]],"Enviar mensaje"),"")</f>
        <v>Enviar mensaje</v>
      </c>
      <c r="AH3119" s="15" t="str">
        <f>CONCATENATE(A3119,F3119)</f>
        <v>3118ONEU5979900</v>
      </c>
      <c r="AI3119" s="15" t="str">
        <f>CONCATENATE("ENT-",A3119)</f>
        <v>ENT-3118</v>
      </c>
      <c r="AJ3119" s="15" t="str">
        <f>IF(Tabla2[[#This Row],[Op]]&lt;&gt;"","ENTREGA","")</f>
        <v>ENTREGA</v>
      </c>
      <c r="AK3119" s="40" t="str">
        <f>(Tabla2[[#This Row],[FECHA ENTREGA]]&amp;Tabla2[[#This Row],[HORA ENTREGA]])</f>
        <v>461490,583333333333333</v>
      </c>
      <c r="AL3119" s="34" t="str">
        <f>IFERROR(HYPERLINK("https://wa.me/"&amp;Tabla2[[#This Row],[CONTACTO]]&amp;"?text="&amp;Tabla2[[#This Row],[Mensaje]]),"")</f>
        <v>https://wa.me/56992164782?text=Hola!%0AServicio del día 07-05%0A *Cliente:* JEANSBLUE SPA */ Cont: * ONEU5979900*/ HR Entrega: *14:00* /Dirección: *LAGUNA SUR 9600 BOD.SAN FRANCISCO BOD.A15, PUDAHUEL</v>
      </c>
    </row>
    <row r="3120" spans="1:38" s="15" customFormat="1" ht="16.5" customHeight="1" x14ac:dyDescent="0.2">
      <c r="A3120" s="15">
        <f>ROW(A3119)</f>
        <v>3119</v>
      </c>
      <c r="B3120" s="15">
        <f>IF(J3120=J3119,B3119+1,1)</f>
        <v>31</v>
      </c>
      <c r="C3120" s="15" t="s">
        <v>500</v>
      </c>
      <c r="D3120" s="25" t="s">
        <v>39</v>
      </c>
      <c r="E3120" s="27">
        <v>303661</v>
      </c>
      <c r="F3120" s="27" t="s">
        <v>4835</v>
      </c>
      <c r="G3120" s="27" t="s">
        <v>64</v>
      </c>
      <c r="H3120" s="27">
        <v>25260</v>
      </c>
      <c r="I3120" s="27" t="s">
        <v>42</v>
      </c>
      <c r="J3120" s="28">
        <v>46149</v>
      </c>
      <c r="K3120" s="26">
        <v>0.58333333333333337</v>
      </c>
      <c r="L3120" s="26"/>
      <c r="M3120" s="27" t="s">
        <v>139</v>
      </c>
      <c r="N3120" s="25">
        <f>IFERROR(VLOOKUP(M3120,Data!$J$1:$K$58,2,0),"")</f>
        <v>56965312953</v>
      </c>
      <c r="O3120" s="27" t="s">
        <v>140</v>
      </c>
      <c r="P3120" s="27"/>
      <c r="Q3120" s="27" t="s">
        <v>4514</v>
      </c>
      <c r="R3120" s="27" t="s">
        <v>74</v>
      </c>
      <c r="S3120" s="27"/>
      <c r="T3120" s="27"/>
      <c r="U3120" s="28"/>
      <c r="X3120" s="27"/>
      <c r="Y3120" s="27"/>
      <c r="Z3120" s="29"/>
      <c r="AA3120" s="29">
        <v>0.47569444444444442</v>
      </c>
      <c r="AB3120" s="29">
        <v>0.50694444444444442</v>
      </c>
      <c r="AC3120" s="30">
        <v>46149</v>
      </c>
      <c r="AD3120" s="15" t="str">
        <f>IF(Tabla2[[#This Row],[HORA ENTREGA]]="DIRECTO","On time", IF(AA3120&lt;&gt;"",IF(Tabla2[[#This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20" s="15" t="str">
        <f>MID(Tabla2[[#This Row],[TIPO]],1,3)</f>
        <v xml:space="preserve">20 </v>
      </c>
      <c r="AF31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MOLYMETNOS S.A. */ Cont: * MEDU6536734*/ HR Entrega: *14:00* /Dirección: *SERVIEX PLACILLA</v>
      </c>
      <c r="AG3120" s="38" t="str">
        <f>IFERROR(HYPERLINK("https://wa.me/"&amp;Tabla2[[#This Row],[CONTACTO]]&amp;"?text="&amp;Tabla2[[#This Row],[Mensaje]],"Enviar mensaje"),"")</f>
        <v>Enviar mensaje</v>
      </c>
      <c r="AH3120" s="15" t="str">
        <f>CONCATENATE(A3120,F3120)</f>
        <v>3119MEDU6536734</v>
      </c>
      <c r="AI3120" s="15" t="str">
        <f>CONCATENATE("ENT-",A3120)</f>
        <v>ENT-3119</v>
      </c>
      <c r="AJ3120" s="15" t="str">
        <f>IF(Tabla2[[#This Row],[Op]]&lt;&gt;"","ENTREGA","")</f>
        <v>ENTREGA</v>
      </c>
      <c r="AK3120" s="40" t="str">
        <f>(Tabla2[[#This Row],[FECHA ENTREGA]]&amp;Tabla2[[#This Row],[HORA ENTREGA]])</f>
        <v>461490,583333333333333</v>
      </c>
      <c r="AL3120" s="34" t="str">
        <f>IFERROR(HYPERLINK("https://wa.me/"&amp;Tabla2[[#This Row],[CONTACTO]]&amp;"?text="&amp;Tabla2[[#This Row],[Mensaje]]),"")</f>
        <v>https://wa.me/56965312953?text=Hola!%0AServicio del día 07-05%0A *Cliente:* MOLYMETNOS S.A. */ Cont: * MEDU6536734*/ HR Entrega: *14:00* /Dirección: *SERVIEX PLACILLA</v>
      </c>
    </row>
    <row r="3121" spans="1:38" s="15" customFormat="1" ht="16.5" customHeight="1" x14ac:dyDescent="0.2">
      <c r="A3121" s="15">
        <f>ROW(A3120)</f>
        <v>3120</v>
      </c>
      <c r="B3121" s="15">
        <f>IF(J3121=J3120,B3120+1,1)</f>
        <v>32</v>
      </c>
      <c r="C3121" s="15" t="s">
        <v>500</v>
      </c>
      <c r="D3121" s="25" t="s">
        <v>39</v>
      </c>
      <c r="E3121" s="27">
        <v>303661</v>
      </c>
      <c r="F3121" s="27" t="s">
        <v>4836</v>
      </c>
      <c r="G3121" s="27" t="s">
        <v>64</v>
      </c>
      <c r="H3121" s="27">
        <v>25260</v>
      </c>
      <c r="I3121" s="27" t="s">
        <v>42</v>
      </c>
      <c r="J3121" s="28">
        <v>46149</v>
      </c>
      <c r="K3121" s="26">
        <v>0.58333333333333337</v>
      </c>
      <c r="L3121" s="26"/>
      <c r="M3121" s="27" t="s">
        <v>139</v>
      </c>
      <c r="N3121" s="25">
        <f>IFERROR(VLOOKUP(M3121,Data!$J$1:$K$58,2,0),"")</f>
        <v>56965312953</v>
      </c>
      <c r="O3121" s="27" t="s">
        <v>140</v>
      </c>
      <c r="P3121" s="27"/>
      <c r="Q3121" s="27" t="s">
        <v>4514</v>
      </c>
      <c r="R3121" s="27" t="s">
        <v>74</v>
      </c>
      <c r="S3121" s="27"/>
      <c r="T3121" s="27"/>
      <c r="U3121" s="28"/>
      <c r="X3121" s="27"/>
      <c r="Y3121" s="27"/>
      <c r="Z3121" s="29"/>
      <c r="AA3121" s="29">
        <v>0.62152777777777779</v>
      </c>
      <c r="AB3121" s="29">
        <v>0.64583333333333337</v>
      </c>
      <c r="AC3121" s="30">
        <v>46149</v>
      </c>
      <c r="AD3121" s="15" t="str">
        <f>IF(Tabla2[[#This Row],[HORA ENTREGA]]="DIRECTO","On time", IF(AA3121&lt;&gt;"",IF(Tabla2[[#This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21" s="15" t="str">
        <f>MID(Tabla2[[#This Row],[TIPO]],1,3)</f>
        <v xml:space="preserve">20 </v>
      </c>
      <c r="AF31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MOLYMETNOS S.A. */ Cont: * GLDU9638661*/ HR Entrega: *14:00* /Dirección: *SERVIEX PLACILLA</v>
      </c>
      <c r="AG3121" s="38" t="str">
        <f>IFERROR(HYPERLINK("https://wa.me/"&amp;Tabla2[[#This Row],[CONTACTO]]&amp;"?text="&amp;Tabla2[[#This Row],[Mensaje]],"Enviar mensaje"),"")</f>
        <v>Enviar mensaje</v>
      </c>
      <c r="AH3121" s="15" t="str">
        <f>CONCATENATE(A3121,F3121)</f>
        <v>3120GLDU9638661</v>
      </c>
      <c r="AI3121" s="15" t="str">
        <f>CONCATENATE("ENT-",A3121)</f>
        <v>ENT-3120</v>
      </c>
      <c r="AJ3121" s="15" t="str">
        <f>IF(Tabla2[[#This Row],[Op]]&lt;&gt;"","ENTREGA","")</f>
        <v>ENTREGA</v>
      </c>
      <c r="AK3121" s="40" t="str">
        <f>(Tabla2[[#This Row],[FECHA ENTREGA]]&amp;Tabla2[[#This Row],[HORA ENTREGA]])</f>
        <v>461490,583333333333333</v>
      </c>
      <c r="AL3121" s="34" t="str">
        <f>IFERROR(HYPERLINK("https://wa.me/"&amp;Tabla2[[#This Row],[CONTACTO]]&amp;"?text="&amp;Tabla2[[#This Row],[Mensaje]]),"")</f>
        <v>https://wa.me/56965312953?text=Hola!%0AServicio del día 07-05%0A *Cliente:* MOLYMETNOS S.A. */ Cont: * GLDU9638661*/ HR Entrega: *14:00* /Dirección: *SERVIEX PLACILLA</v>
      </c>
    </row>
    <row r="3122" spans="1:38" s="15" customFormat="1" ht="16.5" customHeight="1" x14ac:dyDescent="0.2">
      <c r="A3122" s="15">
        <f>ROW(A3121)</f>
        <v>3121</v>
      </c>
      <c r="B3122" s="15">
        <f>IF(J3122=J3121,B3121+1,1)</f>
        <v>33</v>
      </c>
      <c r="C3122" s="15" t="s">
        <v>204</v>
      </c>
      <c r="D3122" s="25" t="s">
        <v>39</v>
      </c>
      <c r="E3122" s="27">
        <v>1197895</v>
      </c>
      <c r="F3122" s="27" t="s">
        <v>4837</v>
      </c>
      <c r="G3122" s="27" t="s">
        <v>64</v>
      </c>
      <c r="H3122" s="27">
        <v>98488</v>
      </c>
      <c r="I3122" s="27" t="s">
        <v>42</v>
      </c>
      <c r="J3122" s="28">
        <v>46149</v>
      </c>
      <c r="K3122" s="26">
        <v>0.35416666666666669</v>
      </c>
      <c r="L3122" s="26"/>
      <c r="M3122" s="27" t="s">
        <v>72</v>
      </c>
      <c r="N3122" s="25">
        <f>IFERROR(VLOOKUP(M3122,Data!$J$1:$K$58,2,0),"")</f>
        <v>56978089148</v>
      </c>
      <c r="O3122" s="27" t="s">
        <v>73</v>
      </c>
      <c r="P3122" s="27" t="s">
        <v>4635</v>
      </c>
      <c r="Q3122" s="27" t="s">
        <v>1628</v>
      </c>
      <c r="R3122" s="27" t="s">
        <v>183</v>
      </c>
      <c r="S3122" s="27"/>
      <c r="T3122" s="27"/>
      <c r="U3122" s="28"/>
      <c r="X3122" s="27"/>
      <c r="Y3122" s="27"/>
      <c r="Z3122" s="29"/>
      <c r="AA3122" s="29">
        <v>0.33124999999999999</v>
      </c>
      <c r="AB3122" s="29">
        <v>0.44097222222222221</v>
      </c>
      <c r="AC3122" s="30">
        <v>46149</v>
      </c>
      <c r="AD3122" s="15" t="str">
        <f>IF(Tabla2[[#This Row],[HORA ENTREGA]]="DIRECTO","On time", IF(AA3122&lt;&gt;"",IF(Tabla2[[#This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22" s="15" t="str">
        <f>MID(Tabla2[[#This Row],[TIPO]],1,3)</f>
        <v xml:space="preserve">20 </v>
      </c>
      <c r="AF31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OXIQUIM S A */ Cont: * GCXU2251348*/ HR Entrega: *08:30* /Dirección: *CAÑAVERAL 901,QUILICURA</v>
      </c>
      <c r="AG3122" s="38" t="str">
        <f>IFERROR(HYPERLINK("https://wa.me/"&amp;Tabla2[[#This Row],[CONTACTO]]&amp;"?text="&amp;Tabla2[[#This Row],[Mensaje]],"Enviar mensaje"),"")</f>
        <v>Enviar mensaje</v>
      </c>
      <c r="AH3122" s="15" t="str">
        <f>CONCATENATE(A3122,F3122)</f>
        <v>3121GCXU2251348</v>
      </c>
      <c r="AI3122" s="15" t="str">
        <f>CONCATENATE("ENT-",A3122)</f>
        <v>ENT-3121</v>
      </c>
      <c r="AJ3122" s="15" t="str">
        <f>IF(Tabla2[[#This Row],[Op]]&lt;&gt;"","ENTREGA","")</f>
        <v>ENTREGA</v>
      </c>
      <c r="AK3122" s="40" t="str">
        <f>(Tabla2[[#This Row],[FECHA ENTREGA]]&amp;Tabla2[[#This Row],[HORA ENTREGA]])</f>
        <v>461490,354166666666667</v>
      </c>
      <c r="AL3122" s="34" t="str">
        <f>IFERROR(HYPERLINK("https://wa.me/"&amp;Tabla2[[#This Row],[CONTACTO]]&amp;"?text="&amp;Tabla2[[#This Row],[Mensaje]]),"")</f>
        <v>https://wa.me/56978089148?text=Hola!%0AServicio del día 07-05%0A *Cliente:* OXIQUIM S A */ Cont: * GCXU2251348*/ HR Entrega: *08:30* /Dirección: *CAÑAVERAL 901,QUILICURA</v>
      </c>
    </row>
    <row r="3123" spans="1:38" s="15" customFormat="1" ht="16.5" customHeight="1" x14ac:dyDescent="0.2">
      <c r="A3123" s="15">
        <f>ROW(A3122)</f>
        <v>3122</v>
      </c>
      <c r="B3123" s="15">
        <f>IF(J3123=J3122,B3122+1,1)</f>
        <v>34</v>
      </c>
      <c r="C3123" s="15" t="s">
        <v>204</v>
      </c>
      <c r="D3123" s="25" t="s">
        <v>39</v>
      </c>
      <c r="E3123" s="27">
        <v>1190636</v>
      </c>
      <c r="F3123" s="27" t="s">
        <v>4838</v>
      </c>
      <c r="G3123" s="27" t="s">
        <v>64</v>
      </c>
      <c r="H3123" s="27">
        <v>22000</v>
      </c>
      <c r="I3123" s="27" t="s">
        <v>42</v>
      </c>
      <c r="J3123" s="28">
        <v>46149</v>
      </c>
      <c r="K3123" s="26">
        <v>0.35416666666666669</v>
      </c>
      <c r="L3123" s="26"/>
      <c r="M3123" s="27" t="s">
        <v>66</v>
      </c>
      <c r="N3123" s="25">
        <f>IFERROR(VLOOKUP(M3123,Data!$J$1:$K$58,2,0),"")</f>
        <v>56993389870</v>
      </c>
      <c r="O3123" s="27" t="s">
        <v>67</v>
      </c>
      <c r="P3123" s="27" t="s">
        <v>4635</v>
      </c>
      <c r="Q3123" s="27" t="s">
        <v>1628</v>
      </c>
      <c r="R3123" s="27" t="s">
        <v>218</v>
      </c>
      <c r="S3123" s="27"/>
      <c r="T3123" s="27"/>
      <c r="U3123" s="28"/>
      <c r="X3123" s="27"/>
      <c r="Y3123" s="27"/>
      <c r="Z3123" s="29"/>
      <c r="AA3123" s="29">
        <v>0.30416666666666664</v>
      </c>
      <c r="AB3123" s="29">
        <v>0.4826388888888889</v>
      </c>
      <c r="AC3123" s="30">
        <v>46149</v>
      </c>
      <c r="AD3123" s="15" t="str">
        <f>IF(Tabla2[[#This Row],[HORA ENTREGA]]="DIRECTO","On time", IF(AA3123&lt;&gt;"",IF(Tabla2[[#This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23" s="15" t="str">
        <f>MID(Tabla2[[#This Row],[TIPO]],1,3)</f>
        <v xml:space="preserve">20 </v>
      </c>
      <c r="AF31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OXIQUIM S A */ Cont: * MSKU5948072*/ HR Entrega: *08:30* /Dirección: *CAÑAVERAL 901,QUILICURA</v>
      </c>
      <c r="AG3123" s="38" t="str">
        <f>IFERROR(HYPERLINK("https://wa.me/"&amp;Tabla2[[#This Row],[CONTACTO]]&amp;"?text="&amp;Tabla2[[#This Row],[Mensaje]],"Enviar mensaje"),"")</f>
        <v>Enviar mensaje</v>
      </c>
      <c r="AH3123" s="15" t="str">
        <f>CONCATENATE(A3123,F3123)</f>
        <v>3122MSKU5948072</v>
      </c>
      <c r="AI3123" s="15" t="str">
        <f>CONCATENATE("ENT-",A3123)</f>
        <v>ENT-3122</v>
      </c>
      <c r="AJ3123" s="15" t="str">
        <f>IF(Tabla2[[#This Row],[Op]]&lt;&gt;"","ENTREGA","")</f>
        <v>ENTREGA</v>
      </c>
      <c r="AK3123" s="40" t="str">
        <f>(Tabla2[[#This Row],[FECHA ENTREGA]]&amp;Tabla2[[#This Row],[HORA ENTREGA]])</f>
        <v>461490,354166666666667</v>
      </c>
      <c r="AL3123" s="34" t="str">
        <f>IFERROR(HYPERLINK("https://wa.me/"&amp;Tabla2[[#This Row],[CONTACTO]]&amp;"?text="&amp;Tabla2[[#This Row],[Mensaje]]),"")</f>
        <v>https://wa.me/56993389870?text=Hola!%0AServicio del día 07-05%0A *Cliente:* OXIQUIM S A */ Cont: * MSKU5948072*/ HR Entrega: *08:30* /Dirección: *CAÑAVERAL 901,QUILICURA</v>
      </c>
    </row>
    <row r="3124" spans="1:38" s="15" customFormat="1" ht="16.5" customHeight="1" x14ac:dyDescent="0.2">
      <c r="A3124" s="15">
        <f>ROW(A3123)</f>
        <v>3123</v>
      </c>
      <c r="B3124" s="15">
        <f>IF(J3124=J3123,B3123+1,1)</f>
        <v>35</v>
      </c>
      <c r="C3124" s="15" t="s">
        <v>1554</v>
      </c>
      <c r="D3124" s="25" t="s">
        <v>39</v>
      </c>
      <c r="E3124" s="27">
        <v>189469</v>
      </c>
      <c r="F3124" s="27" t="s">
        <v>4839</v>
      </c>
      <c r="G3124" s="27" t="s">
        <v>41</v>
      </c>
      <c r="H3124" s="27">
        <v>27500</v>
      </c>
      <c r="I3124" s="27" t="s">
        <v>4840</v>
      </c>
      <c r="J3124" s="28">
        <v>46149</v>
      </c>
      <c r="K3124" s="26">
        <v>0.33333333333333331</v>
      </c>
      <c r="L3124" s="26"/>
      <c r="M3124" s="27" t="s">
        <v>161</v>
      </c>
      <c r="N3124" s="25">
        <f>IFERROR(VLOOKUP(M3124,Data!$J$1:$K$58,2,0),"")</f>
        <v>56966749408</v>
      </c>
      <c r="O3124" s="27" t="s">
        <v>162</v>
      </c>
      <c r="P3124" s="27" t="s">
        <v>4635</v>
      </c>
      <c r="Q3124" s="27" t="s">
        <v>4775</v>
      </c>
      <c r="R3124" s="27" t="s">
        <v>48</v>
      </c>
      <c r="S3124" s="27"/>
      <c r="T3124" s="27"/>
      <c r="U3124" s="28"/>
      <c r="X3124" s="27"/>
      <c r="Y3124" s="27"/>
      <c r="Z3124" s="29"/>
      <c r="AA3124" s="29">
        <v>0.30555555555555558</v>
      </c>
      <c r="AB3124" s="29">
        <v>0.4201388888888889</v>
      </c>
      <c r="AC3124" s="30">
        <v>46149</v>
      </c>
      <c r="AD3124" s="15" t="str">
        <f>IF(Tabla2[[#This Row],[HORA ENTREGA]]="DIRECTO","On time", IF(AA3124&lt;&gt;"",IF(Tabla2[[#This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24" s="15" t="str">
        <f>MID(Tabla2[[#This Row],[TIPO]],1,3)</f>
        <v xml:space="preserve">40 </v>
      </c>
      <c r="AF31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PETROQUIMICA DOW */ Cont: * TCKU6211172*/ HR Entrega: *08:00* /Dirección: *LAGUNA SUR N°9750 , COMUNA PUDAHUEL – SANTIAGO, RECINTO (BODEGAS SAN FRANCISCO).</v>
      </c>
      <c r="AG3124" s="38" t="str">
        <f>IFERROR(HYPERLINK("https://wa.me/"&amp;Tabla2[[#This Row],[CONTACTO]]&amp;"?text="&amp;Tabla2[[#This Row],[Mensaje]],"Enviar mensaje"),"")</f>
        <v>Enviar mensaje</v>
      </c>
      <c r="AH3124" s="15" t="str">
        <f>CONCATENATE(A3124,F3124)</f>
        <v>3123TCKU6211172</v>
      </c>
      <c r="AI3124" s="15" t="str">
        <f>CONCATENATE("ENT-",A3124)</f>
        <v>ENT-3123</v>
      </c>
      <c r="AJ3124" s="15" t="str">
        <f>IF(Tabla2[[#This Row],[Op]]&lt;&gt;"","ENTREGA","")</f>
        <v>ENTREGA</v>
      </c>
      <c r="AK3124" s="40" t="str">
        <f>(Tabla2[[#This Row],[FECHA ENTREGA]]&amp;Tabla2[[#This Row],[HORA ENTREGA]])</f>
        <v>461490,333333333333333</v>
      </c>
      <c r="AL3124" s="34" t="str">
        <f>IFERROR(HYPERLINK("https://wa.me/"&amp;Tabla2[[#This Row],[CONTACTO]]&amp;"?text="&amp;Tabla2[[#This Row],[Mensaje]]),"")</f>
        <v>https://wa.me/56966749408?text=Hola!%0AServicio del día 07-05%0A *Cliente:* PETROQUIMICA DOW */ Cont: * TCKU6211172*/ HR Entrega: *08:00* /Dirección: *LAGUNA SUR N°9750 , COMUNA PUDAHUEL – SANTIAGO, RECINTO (BODEGAS SAN FRANCISCO).</v>
      </c>
    </row>
    <row r="3125" spans="1:38" s="15" customFormat="1" ht="16.5" customHeight="1" x14ac:dyDescent="0.2">
      <c r="A3125" s="15">
        <f>ROW(A3124)</f>
        <v>3124</v>
      </c>
      <c r="B3125" s="15">
        <f>IF(J3125=J3124,B3124+1,1)</f>
        <v>36</v>
      </c>
      <c r="C3125" s="15" t="s">
        <v>3160</v>
      </c>
      <c r="D3125" s="25" t="s">
        <v>39</v>
      </c>
      <c r="E3125" s="27"/>
      <c r="F3125" s="27" t="s">
        <v>4841</v>
      </c>
      <c r="G3125" s="27" t="s">
        <v>41</v>
      </c>
      <c r="H3125" s="27">
        <v>15500</v>
      </c>
      <c r="I3125" s="27" t="s">
        <v>42</v>
      </c>
      <c r="J3125" s="28">
        <v>46149</v>
      </c>
      <c r="K3125" s="26">
        <v>0.33333333333333331</v>
      </c>
      <c r="L3125" s="26"/>
      <c r="M3125" s="27" t="s">
        <v>313</v>
      </c>
      <c r="N3125" s="25">
        <f>IFERROR(VLOOKUP(M3125,Data!$J$1:$K$58,2,0),"")</f>
        <v>56967387744</v>
      </c>
      <c r="O3125" s="27" t="s">
        <v>314</v>
      </c>
      <c r="P3125" s="27" t="s">
        <v>4635</v>
      </c>
      <c r="Q3125" s="27" t="s">
        <v>3163</v>
      </c>
      <c r="R3125" s="27" t="s">
        <v>4842</v>
      </c>
      <c r="S3125" s="27"/>
      <c r="T3125" s="27"/>
      <c r="U3125" s="28"/>
      <c r="X3125" s="27"/>
      <c r="Y3125" s="27"/>
      <c r="Z3125" s="29"/>
      <c r="AA3125" s="29">
        <v>0.34722222222222221</v>
      </c>
      <c r="AB3125" s="29">
        <v>0.49305555555555558</v>
      </c>
      <c r="AC3125" s="30">
        <v>46149</v>
      </c>
      <c r="AD3125" s="15" t="str">
        <f>IF(Tabla2[[#This Row],[HORA ENTREGA]]="DIRECTO","On time", IF(AA3125&lt;&gt;"",IF(Tabla2[[#This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25" s="15" t="str">
        <f>MID(Tabla2[[#This Row],[TIPO]],1,3)</f>
        <v xml:space="preserve">40 </v>
      </c>
      <c r="AF31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PRODALAM S.A. */ Cont: * HLBU3251719*/ HR Entrega: *08:00* /Dirección: *ALBERTO PEPPER 1610, RENCA.</v>
      </c>
      <c r="AG3125" s="38" t="str">
        <f>IFERROR(HYPERLINK("https://wa.me/"&amp;Tabla2[[#This Row],[CONTACTO]]&amp;"?text="&amp;Tabla2[[#This Row],[Mensaje]],"Enviar mensaje"),"")</f>
        <v>Enviar mensaje</v>
      </c>
      <c r="AH3125" s="15" t="str">
        <f>CONCATENATE(A3125,F3125)</f>
        <v>3124HLBU3251719</v>
      </c>
      <c r="AI3125" s="15" t="str">
        <f>CONCATENATE("ENT-",A3125)</f>
        <v>ENT-3124</v>
      </c>
      <c r="AJ3125" s="15" t="str">
        <f>IF(Tabla2[[#This Row],[Op]]&lt;&gt;"","ENTREGA","")</f>
        <v>ENTREGA</v>
      </c>
      <c r="AK3125" s="40" t="str">
        <f>(Tabla2[[#This Row],[FECHA ENTREGA]]&amp;Tabla2[[#This Row],[HORA ENTREGA]])</f>
        <v>461490,333333333333333</v>
      </c>
      <c r="AL3125" s="34" t="str">
        <f>IFERROR(HYPERLINK("https://wa.me/"&amp;Tabla2[[#This Row],[CONTACTO]]&amp;"?text="&amp;Tabla2[[#This Row],[Mensaje]]),"")</f>
        <v>https://wa.me/56967387744?text=Hola!%0AServicio del día 07-05%0A *Cliente:* PRODALAM S.A. */ Cont: * HLBU3251719*/ HR Entrega: *08:00* /Dirección: *ALBERTO PEPPER 1610, RENCA.</v>
      </c>
    </row>
    <row r="3126" spans="1:38" s="15" customFormat="1" ht="16.5" customHeight="1" x14ac:dyDescent="0.2">
      <c r="A3126" s="15">
        <f>ROW(A3125)</f>
        <v>3125</v>
      </c>
      <c r="B3126" s="15">
        <f>IF(J3126=J3125,B3125+1,1)</f>
        <v>37</v>
      </c>
      <c r="C3126" s="15" t="s">
        <v>3160</v>
      </c>
      <c r="D3126" s="25" t="s">
        <v>39</v>
      </c>
      <c r="E3126" s="27"/>
      <c r="F3126" s="27" t="s">
        <v>4843</v>
      </c>
      <c r="G3126" s="27" t="s">
        <v>41</v>
      </c>
      <c r="H3126" s="27">
        <v>18900</v>
      </c>
      <c r="I3126" s="27" t="s">
        <v>42</v>
      </c>
      <c r="J3126" s="28">
        <v>46149</v>
      </c>
      <c r="K3126" s="26">
        <v>0.33333333333333331</v>
      </c>
      <c r="L3126" s="26"/>
      <c r="M3126" s="27" t="s">
        <v>300</v>
      </c>
      <c r="N3126" s="25">
        <f>IFERROR(VLOOKUP(M3126,Data!$J$1:$K$58,2,0),"")</f>
        <v>56989844861</v>
      </c>
      <c r="O3126" s="27" t="s">
        <v>301</v>
      </c>
      <c r="P3126" s="27" t="s">
        <v>4635</v>
      </c>
      <c r="Q3126" s="27" t="s">
        <v>3163</v>
      </c>
      <c r="R3126" s="27"/>
      <c r="S3126" s="27"/>
      <c r="T3126" s="27"/>
      <c r="U3126" s="28"/>
      <c r="X3126" s="27"/>
      <c r="Y3126" s="27"/>
      <c r="Z3126" s="29"/>
      <c r="AA3126" s="29">
        <v>0.33333333333333331</v>
      </c>
      <c r="AB3126" s="29">
        <v>0.39583333333333331</v>
      </c>
      <c r="AC3126" s="30">
        <v>46149</v>
      </c>
      <c r="AD3126" s="15" t="str">
        <f>IF(Tabla2[[#This Row],[HORA ENTREGA]]="DIRECTO","On time", IF(AA3126&lt;&gt;"",IF(Tabla2[[#This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26" s="15" t="str">
        <f>MID(Tabla2[[#This Row],[TIPO]],1,3)</f>
        <v xml:space="preserve">40 </v>
      </c>
      <c r="AF31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PRODALAM S.A. */ Cont: * FDCU0004454*/ HR Entrega: *08:00* /Dirección: *ALBERTO PEPPER 1610, RENCA.</v>
      </c>
      <c r="AG3126" s="38" t="str">
        <f>IFERROR(HYPERLINK("https://wa.me/"&amp;Tabla2[[#This Row],[CONTACTO]]&amp;"?text="&amp;Tabla2[[#This Row],[Mensaje]],"Enviar mensaje"),"")</f>
        <v>Enviar mensaje</v>
      </c>
      <c r="AH3126" s="15" t="str">
        <f>CONCATENATE(A3126,F3126)</f>
        <v>3125FDCU0004454</v>
      </c>
      <c r="AI3126" s="15" t="str">
        <f>CONCATENATE("ENT-",A3126)</f>
        <v>ENT-3125</v>
      </c>
      <c r="AJ3126" s="15" t="str">
        <f>IF(Tabla2[[#This Row],[Op]]&lt;&gt;"","ENTREGA","")</f>
        <v>ENTREGA</v>
      </c>
      <c r="AK3126" s="40" t="str">
        <f>(Tabla2[[#This Row],[FECHA ENTREGA]]&amp;Tabla2[[#This Row],[HORA ENTREGA]])</f>
        <v>461490,333333333333333</v>
      </c>
      <c r="AL3126" s="34" t="str">
        <f>IFERROR(HYPERLINK("https://wa.me/"&amp;Tabla2[[#This Row],[CONTACTO]]&amp;"?text="&amp;Tabla2[[#This Row],[Mensaje]]),"")</f>
        <v>https://wa.me/56989844861?text=Hola!%0AServicio del día 07-05%0A *Cliente:* PRODALAM S.A. */ Cont: * FDCU0004454*/ HR Entrega: *08:00* /Dirección: *ALBERTO PEPPER 1610, RENCA.</v>
      </c>
    </row>
    <row r="3127" spans="1:38" s="15" customFormat="1" ht="16.5" customHeight="1" x14ac:dyDescent="0.2">
      <c r="A3127" s="15">
        <f>ROW(A3126)</f>
        <v>3126</v>
      </c>
      <c r="B3127" s="15">
        <f>IF(J3127=J3126,B3126+1,1)</f>
        <v>38</v>
      </c>
      <c r="C3127" s="15" t="s">
        <v>3160</v>
      </c>
      <c r="D3127" s="25" t="s">
        <v>39</v>
      </c>
      <c r="E3127" s="27"/>
      <c r="F3127" s="27" t="s">
        <v>4844</v>
      </c>
      <c r="G3127" s="27" t="s">
        <v>64</v>
      </c>
      <c r="H3127" s="27">
        <v>26800</v>
      </c>
      <c r="I3127" s="27" t="s">
        <v>42</v>
      </c>
      <c r="J3127" s="28">
        <v>46149</v>
      </c>
      <c r="K3127" s="26">
        <v>0.375</v>
      </c>
      <c r="L3127" s="26"/>
      <c r="M3127" s="27" t="s">
        <v>215</v>
      </c>
      <c r="N3127" s="25">
        <f>IFERROR(VLOOKUP(M3127,Data!$J$1:$K$58,2,0),"")</f>
        <v>56978089957</v>
      </c>
      <c r="O3127" s="27" t="s">
        <v>216</v>
      </c>
      <c r="P3127" s="27" t="s">
        <v>4635</v>
      </c>
      <c r="Q3127" s="27" t="s">
        <v>3163</v>
      </c>
      <c r="R3127" s="27" t="s">
        <v>69</v>
      </c>
      <c r="S3127" s="27"/>
      <c r="T3127" s="27"/>
      <c r="U3127" s="28"/>
      <c r="X3127" s="27"/>
      <c r="Y3127" s="27"/>
      <c r="Z3127" s="29"/>
      <c r="AA3127" s="29">
        <v>0.35902777777777778</v>
      </c>
      <c r="AB3127" s="29">
        <v>0.53472222222222221</v>
      </c>
      <c r="AC3127" s="30">
        <v>46149</v>
      </c>
      <c r="AD3127" s="15" t="str">
        <f>IF(Tabla2[[#This Row],[HORA ENTREGA]]="DIRECTO","On time", IF(AA3127&lt;&gt;"",IF(Tabla2[[#This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27" s="15" t="str">
        <f>MID(Tabla2[[#This Row],[TIPO]],1,3)</f>
        <v xml:space="preserve">20 </v>
      </c>
      <c r="AF31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PRODALAM S.A. */ Cont: * HLBU3883686*/ HR Entrega: *09:00* /Dirección: *ALBERTO PEPPER 1610, RENCA.</v>
      </c>
      <c r="AG3127" s="38" t="str">
        <f>IFERROR(HYPERLINK("https://wa.me/"&amp;Tabla2[[#This Row],[CONTACTO]]&amp;"?text="&amp;Tabla2[[#This Row],[Mensaje]],"Enviar mensaje"),"")</f>
        <v>Enviar mensaje</v>
      </c>
      <c r="AH3127" s="15" t="str">
        <f>CONCATENATE(A3127,F3127)</f>
        <v>3126HLBU3883686</v>
      </c>
      <c r="AI3127" s="15" t="str">
        <f>CONCATENATE("ENT-",A3127)</f>
        <v>ENT-3126</v>
      </c>
      <c r="AJ3127" s="15" t="str">
        <f>IF(Tabla2[[#This Row],[Op]]&lt;&gt;"","ENTREGA","")</f>
        <v>ENTREGA</v>
      </c>
      <c r="AK3127" s="40" t="str">
        <f>(Tabla2[[#This Row],[FECHA ENTREGA]]&amp;Tabla2[[#This Row],[HORA ENTREGA]])</f>
        <v>461490,375</v>
      </c>
      <c r="AL3127" s="34" t="str">
        <f>IFERROR(HYPERLINK("https://wa.me/"&amp;Tabla2[[#This Row],[CONTACTO]]&amp;"?text="&amp;Tabla2[[#This Row],[Mensaje]]),"")</f>
        <v>https://wa.me/56978089957?text=Hola!%0AServicio del día 07-05%0A *Cliente:* PRODALAM S.A. */ Cont: * HLBU3883686*/ HR Entrega: *09:00* /Dirección: *ALBERTO PEPPER 1610, RENCA.</v>
      </c>
    </row>
    <row r="3128" spans="1:38" s="15" customFormat="1" ht="16.5" customHeight="1" x14ac:dyDescent="0.2">
      <c r="A3128" s="15">
        <f>ROW(A3127)</f>
        <v>3127</v>
      </c>
      <c r="B3128" s="15">
        <f>IF(J3128=J3127,B3127+1,1)</f>
        <v>39</v>
      </c>
      <c r="C3128" s="15" t="s">
        <v>3160</v>
      </c>
      <c r="D3128" s="25" t="s">
        <v>39</v>
      </c>
      <c r="E3128" s="27"/>
      <c r="F3128" s="27" t="s">
        <v>4845</v>
      </c>
      <c r="G3128" s="27" t="s">
        <v>64</v>
      </c>
      <c r="H3128" s="27">
        <v>26800</v>
      </c>
      <c r="I3128" s="27" t="s">
        <v>42</v>
      </c>
      <c r="J3128" s="28">
        <v>46149</v>
      </c>
      <c r="K3128" s="26">
        <v>0.45833333333333331</v>
      </c>
      <c r="L3128" s="26"/>
      <c r="M3128" s="27" t="s">
        <v>971</v>
      </c>
      <c r="N3128" s="25">
        <f>IFERROR(VLOOKUP(M3128,Data!$J$1:$K$58,2,0),"")</f>
        <v>56999972473</v>
      </c>
      <c r="O3128" s="27" t="s">
        <v>348</v>
      </c>
      <c r="P3128" s="27" t="s">
        <v>4635</v>
      </c>
      <c r="Q3128" s="27" t="s">
        <v>3163</v>
      </c>
      <c r="R3128" s="27" t="s">
        <v>69</v>
      </c>
      <c r="S3128" s="27"/>
      <c r="T3128" s="27"/>
      <c r="U3128" s="28"/>
      <c r="X3128" s="27"/>
      <c r="Y3128" s="27"/>
      <c r="Z3128" s="29"/>
      <c r="AA3128" s="29">
        <v>0.51388888888888884</v>
      </c>
      <c r="AB3128" s="29">
        <v>0.56944444444444442</v>
      </c>
      <c r="AC3128" s="30">
        <v>46149</v>
      </c>
      <c r="AD3128" s="15" t="str">
        <f>IF(Tabla2[[#This Row],[HORA ENTREGA]]="DIRECTO","On time", IF(AA3128&lt;&gt;"",IF(Tabla2[[#This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28" s="15" t="str">
        <f>MID(Tabla2[[#This Row],[TIPO]],1,3)</f>
        <v xml:space="preserve">20 </v>
      </c>
      <c r="AF31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PRODALAM S.A. */ Cont: * FANU1339166*/ HR Entrega: *11:00* /Dirección: *ALBERTO PEPPER 1610, RENCA.</v>
      </c>
      <c r="AG3128" s="38" t="str">
        <f>IFERROR(HYPERLINK("https://wa.me/"&amp;Tabla2[[#This Row],[CONTACTO]]&amp;"?text="&amp;Tabla2[[#This Row],[Mensaje]],"Enviar mensaje"),"")</f>
        <v>Enviar mensaje</v>
      </c>
      <c r="AH3128" s="15" t="str">
        <f>CONCATENATE(A3128,F3128)</f>
        <v>3127FANU1339166</v>
      </c>
      <c r="AI3128" s="15" t="str">
        <f>CONCATENATE("ENT-",A3128)</f>
        <v>ENT-3127</v>
      </c>
      <c r="AJ3128" s="15" t="str">
        <f>IF(Tabla2[[#This Row],[Op]]&lt;&gt;"","ENTREGA","")</f>
        <v>ENTREGA</v>
      </c>
      <c r="AK3128" s="40" t="str">
        <f>(Tabla2[[#This Row],[FECHA ENTREGA]]&amp;Tabla2[[#This Row],[HORA ENTREGA]])</f>
        <v>461490,458333333333333</v>
      </c>
      <c r="AL3128" s="34" t="str">
        <f>IFERROR(HYPERLINK("https://wa.me/"&amp;Tabla2[[#This Row],[CONTACTO]]&amp;"?text="&amp;Tabla2[[#This Row],[Mensaje]]),"")</f>
        <v>https://wa.me/56999972473?text=Hola!%0AServicio del día 07-05%0A *Cliente:* PRODALAM S.A. */ Cont: * FANU1339166*/ HR Entrega: *11:00* /Dirección: *ALBERTO PEPPER 1610, RENCA.</v>
      </c>
    </row>
    <row r="3129" spans="1:38" s="15" customFormat="1" ht="16.5" customHeight="1" x14ac:dyDescent="0.2">
      <c r="A3129" s="15">
        <f>ROW(A3128)</f>
        <v>3128</v>
      </c>
      <c r="B3129" s="15">
        <f>IF(J3129=J3128,B3128+1,1)</f>
        <v>40</v>
      </c>
      <c r="C3129" s="15" t="s">
        <v>3160</v>
      </c>
      <c r="D3129" s="25" t="s">
        <v>39</v>
      </c>
      <c r="E3129" s="27"/>
      <c r="F3129" s="27" t="s">
        <v>4846</v>
      </c>
      <c r="G3129" s="27" t="s">
        <v>41</v>
      </c>
      <c r="H3129" s="27">
        <v>26800</v>
      </c>
      <c r="I3129" s="27" t="s">
        <v>42</v>
      </c>
      <c r="J3129" s="28">
        <v>46149</v>
      </c>
      <c r="K3129" s="26">
        <v>0.5</v>
      </c>
      <c r="L3129" s="26"/>
      <c r="M3129" s="27" t="s">
        <v>158</v>
      </c>
      <c r="N3129" s="25">
        <f>IFERROR(VLOOKUP(M3129,Data!$J$1:$K$58,2,0),"")</f>
        <v>56931745801</v>
      </c>
      <c r="O3129" s="27" t="s">
        <v>370</v>
      </c>
      <c r="P3129" s="27"/>
      <c r="Q3129" s="27" t="s">
        <v>3163</v>
      </c>
      <c r="R3129" s="27" t="s">
        <v>4842</v>
      </c>
      <c r="S3129" s="27"/>
      <c r="T3129" s="27"/>
      <c r="U3129" s="28"/>
      <c r="X3129" s="27"/>
      <c r="Y3129" s="27"/>
      <c r="Z3129" s="29"/>
      <c r="AA3129" s="29">
        <v>0.54166666666666663</v>
      </c>
      <c r="AB3129" s="29">
        <v>0.6875</v>
      </c>
      <c r="AC3129" s="30">
        <v>46149</v>
      </c>
      <c r="AD3129" s="15" t="str">
        <f>IF(Tabla2[[#This Row],[HORA ENTREGA]]="DIRECTO","On time", IF(AA3129&lt;&gt;"",IF(Tabla2[[#This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29" s="15" t="str">
        <f>MID(Tabla2[[#This Row],[TIPO]],1,3)</f>
        <v xml:space="preserve">40 </v>
      </c>
      <c r="AF31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PRODALAM S.A. */ Cont: * HLBU1667780*/ HR Entrega: *12:00* /Dirección: *ALBERTO PEPPER 1610, RENCA.</v>
      </c>
      <c r="AG3129" s="38" t="str">
        <f>IFERROR(HYPERLINK("https://wa.me/"&amp;Tabla2[[#This Row],[CONTACTO]]&amp;"?text="&amp;Tabla2[[#This Row],[Mensaje]],"Enviar mensaje"),"")</f>
        <v>Enviar mensaje</v>
      </c>
      <c r="AH3129" s="15" t="str">
        <f>CONCATENATE(A3129,F3129)</f>
        <v>3128HLBU1667780</v>
      </c>
      <c r="AI3129" s="15" t="str">
        <f>CONCATENATE("ENT-",A3129)</f>
        <v>ENT-3128</v>
      </c>
      <c r="AJ3129" s="15" t="str">
        <f>IF(Tabla2[[#This Row],[Op]]&lt;&gt;"","ENTREGA","")</f>
        <v>ENTREGA</v>
      </c>
      <c r="AK3129" s="40" t="str">
        <f>(Tabla2[[#This Row],[FECHA ENTREGA]]&amp;Tabla2[[#This Row],[HORA ENTREGA]])</f>
        <v>461490,5</v>
      </c>
      <c r="AL3129" s="34" t="str">
        <f>IFERROR(HYPERLINK("https://wa.me/"&amp;Tabla2[[#This Row],[CONTACTO]]&amp;"?text="&amp;Tabla2[[#This Row],[Mensaje]]),"")</f>
        <v>https://wa.me/56931745801?text=Hola!%0AServicio del día 07-05%0A *Cliente:* PRODALAM S.A. */ Cont: * HLBU1667780*/ HR Entrega: *12:00* /Dirección: *ALBERTO PEPPER 1610, RENCA.</v>
      </c>
    </row>
    <row r="3130" spans="1:38" s="15" customFormat="1" ht="16.5" customHeight="1" x14ac:dyDescent="0.2">
      <c r="A3130" s="15">
        <f>ROW(A3129)</f>
        <v>3129</v>
      </c>
      <c r="B3130" s="15">
        <f>IF(J3130=J3129,B3129+1,1)</f>
        <v>41</v>
      </c>
      <c r="C3130" s="15" t="s">
        <v>219</v>
      </c>
      <c r="D3130" s="25" t="s">
        <v>39</v>
      </c>
      <c r="E3130" s="27">
        <v>103447</v>
      </c>
      <c r="F3130" s="27" t="s">
        <v>4847</v>
      </c>
      <c r="G3130" s="27" t="s">
        <v>54</v>
      </c>
      <c r="H3130" s="27">
        <v>12400</v>
      </c>
      <c r="I3130" s="27" t="s">
        <v>42</v>
      </c>
      <c r="J3130" s="28">
        <v>46149</v>
      </c>
      <c r="K3130" s="26">
        <v>0.35416666666666669</v>
      </c>
      <c r="L3130" s="26"/>
      <c r="M3130" s="27" t="s">
        <v>147</v>
      </c>
      <c r="N3130" s="25">
        <f>IFERROR(VLOOKUP(M3130,Data!$J$1:$K$58,2,0),"")</f>
        <v>56935532735</v>
      </c>
      <c r="O3130" s="27" t="s">
        <v>148</v>
      </c>
      <c r="P3130" s="27" t="s">
        <v>4635</v>
      </c>
      <c r="Q3130" s="27" t="s">
        <v>357</v>
      </c>
      <c r="R3130" s="27"/>
      <c r="S3130" s="27"/>
      <c r="T3130" s="27"/>
      <c r="U3130" s="28"/>
      <c r="X3130" s="27"/>
      <c r="Y3130" s="27"/>
      <c r="Z3130" s="29"/>
      <c r="AA3130" s="29">
        <v>0.30208333333333331</v>
      </c>
      <c r="AB3130" s="29">
        <v>0.46527777777777779</v>
      </c>
      <c r="AC3130" s="30">
        <v>46149</v>
      </c>
      <c r="AD3130" s="15" t="str">
        <f>IF(Tabla2[[#This Row],[HORA ENTREGA]]="DIRECTO","On time", IF(AA3130&lt;&gt;"",IF(Tabla2[[#This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0" s="15" t="str">
        <f>MID(Tabla2[[#This Row],[TIPO]],1,3)</f>
        <v xml:space="preserve">40 </v>
      </c>
      <c r="AF31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RENDIC S.A. */ Cont: * HLBU9341698*/ HR Entrega: *08:30* /Dirección: *AVDA EL VENSTIQUERO 1260,RENCA</v>
      </c>
      <c r="AG3130" s="38" t="str">
        <f>IFERROR(HYPERLINK("https://wa.me/"&amp;Tabla2[[#This Row],[CONTACTO]]&amp;"?text="&amp;Tabla2[[#This Row],[Mensaje]],"Enviar mensaje"),"")</f>
        <v>Enviar mensaje</v>
      </c>
      <c r="AH3130" s="15" t="str">
        <f>CONCATENATE(A3130,F3130)</f>
        <v>3129HLBU9341698</v>
      </c>
      <c r="AI3130" s="15" t="str">
        <f>CONCATENATE("ENT-",A3130)</f>
        <v>ENT-3129</v>
      </c>
      <c r="AJ3130" s="15" t="str">
        <f>IF(Tabla2[[#This Row],[Op]]&lt;&gt;"","ENTREGA","")</f>
        <v>ENTREGA</v>
      </c>
      <c r="AK3130" s="40" t="str">
        <f>(Tabla2[[#This Row],[FECHA ENTREGA]]&amp;Tabla2[[#This Row],[HORA ENTREGA]])</f>
        <v>461490,354166666666667</v>
      </c>
      <c r="AL3130" s="34" t="str">
        <f>IFERROR(HYPERLINK("https://wa.me/"&amp;Tabla2[[#This Row],[CONTACTO]]&amp;"?text="&amp;Tabla2[[#This Row],[Mensaje]]),"")</f>
        <v>https://wa.me/56935532735?text=Hola!%0AServicio del día 07-05%0A *Cliente:* RENDIC S.A. */ Cont: * HLBU9341698*/ HR Entrega: *08:30* /Dirección: *AVDA EL VENSTIQUERO 1260,RENCA</v>
      </c>
    </row>
    <row r="3131" spans="1:38" s="15" customFormat="1" ht="16.5" customHeight="1" x14ac:dyDescent="0.2">
      <c r="A3131" s="15">
        <f>ROW(A3130)</f>
        <v>3130</v>
      </c>
      <c r="B3131" s="15">
        <f>IF(J3131=J3130,B3130+1,1)</f>
        <v>42</v>
      </c>
      <c r="C3131" s="15" t="s">
        <v>4640</v>
      </c>
      <c r="D3131" s="25" t="s">
        <v>39</v>
      </c>
      <c r="E3131" s="27">
        <v>304975</v>
      </c>
      <c r="F3131" s="27" t="s">
        <v>4848</v>
      </c>
      <c r="G3131" s="27" t="s">
        <v>64</v>
      </c>
      <c r="H3131" s="27">
        <v>27720</v>
      </c>
      <c r="I3131" s="27" t="s">
        <v>42</v>
      </c>
      <c r="J3131" s="28">
        <v>46149</v>
      </c>
      <c r="K3131" s="26">
        <v>0.33333333333333331</v>
      </c>
      <c r="L3131" s="26"/>
      <c r="M3131" s="27" t="s">
        <v>233</v>
      </c>
      <c r="N3131" s="25">
        <f>IFERROR(VLOOKUP(M3131,Data!$J$1:$K$58,2,0),"")</f>
        <v>56998494086</v>
      </c>
      <c r="O3131" s="27" t="s">
        <v>234</v>
      </c>
      <c r="P3131" s="27" t="s">
        <v>4635</v>
      </c>
      <c r="Q3131" s="27" t="s">
        <v>4642</v>
      </c>
      <c r="R3131" s="27" t="s">
        <v>1737</v>
      </c>
      <c r="S3131" s="27"/>
      <c r="T3131" s="27"/>
      <c r="U3131" s="28"/>
      <c r="X3131" s="27"/>
      <c r="Y3131" s="27"/>
      <c r="Z3131" s="29"/>
      <c r="AA3131" s="29">
        <v>0.54513888888888884</v>
      </c>
      <c r="AB3131" s="29">
        <v>0.6333333333333333</v>
      </c>
      <c r="AC3131" s="30">
        <v>46149</v>
      </c>
      <c r="AD3131" s="15" t="str">
        <f>IF(Tabla2[[#This Row],[HORA ENTREGA]]="DIRECTO","On time", IF(AA3131&lt;&gt;"",IF(Tabla2[[#This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31" s="15" t="str">
        <f>MID(Tabla2[[#This Row],[TIPO]],1,3)</f>
        <v xml:space="preserve">20 </v>
      </c>
      <c r="AF31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SOC INDUSTRIAL SERVIMETAL S A */ Cont: * MRKU9708627*/ HR Entrega: *08:00* /Dirección: *JANAQUEO 6153; CERRO NAVIA</v>
      </c>
      <c r="AG3131" s="38" t="str">
        <f>IFERROR(HYPERLINK("https://wa.me/"&amp;Tabla2[[#This Row],[CONTACTO]]&amp;"?text="&amp;Tabla2[[#This Row],[Mensaje]],"Enviar mensaje"),"")</f>
        <v>Enviar mensaje</v>
      </c>
      <c r="AH3131" s="15" t="str">
        <f>CONCATENATE(A3131,F3131)</f>
        <v>3130MRKU9708627</v>
      </c>
      <c r="AI3131" s="15" t="str">
        <f>CONCATENATE("ENT-",A3131)</f>
        <v>ENT-3130</v>
      </c>
      <c r="AJ3131" s="15" t="str">
        <f>IF(Tabla2[[#This Row],[Op]]&lt;&gt;"","ENTREGA","")</f>
        <v>ENTREGA</v>
      </c>
      <c r="AK3131" s="40" t="str">
        <f>(Tabla2[[#This Row],[FECHA ENTREGA]]&amp;Tabla2[[#This Row],[HORA ENTREGA]])</f>
        <v>461490,333333333333333</v>
      </c>
      <c r="AL3131" s="34" t="str">
        <f>IFERROR(HYPERLINK("https://wa.me/"&amp;Tabla2[[#This Row],[CONTACTO]]&amp;"?text="&amp;Tabla2[[#This Row],[Mensaje]]),"")</f>
        <v>https://wa.me/56998494086?text=Hola!%0AServicio del día 07-05%0A *Cliente:* SOC INDUSTRIAL SERVIMETAL S A */ Cont: * MRKU9708627*/ HR Entrega: *08:00* /Dirección: *JANAQUEO 6153; CERRO NAVIA</v>
      </c>
    </row>
    <row r="3132" spans="1:38" s="15" customFormat="1" ht="16.5" customHeight="1" x14ac:dyDescent="0.2">
      <c r="A3132" s="15">
        <f>ROW(A3131)</f>
        <v>3131</v>
      </c>
      <c r="B3132" s="15">
        <f>IF(J3132=J3131,B3131+1,1)</f>
        <v>43</v>
      </c>
      <c r="C3132" s="15" t="s">
        <v>4640</v>
      </c>
      <c r="D3132" s="25" t="s">
        <v>39</v>
      </c>
      <c r="E3132" s="27">
        <v>304975</v>
      </c>
      <c r="F3132" s="27" t="s">
        <v>4849</v>
      </c>
      <c r="G3132" s="27" t="s">
        <v>64</v>
      </c>
      <c r="H3132" s="27">
        <v>27820</v>
      </c>
      <c r="I3132" s="27"/>
      <c r="J3132" s="28">
        <v>46149</v>
      </c>
      <c r="K3132" s="26">
        <v>0.5</v>
      </c>
      <c r="L3132" s="26" t="s">
        <v>3311</v>
      </c>
      <c r="M3132" s="27" t="s">
        <v>45</v>
      </c>
      <c r="N3132" s="25">
        <f>IFERROR(VLOOKUP(M3132,Data!$J$1:$K$58,2,0),"")</f>
        <v>56950981572</v>
      </c>
      <c r="O3132" s="27" t="s">
        <v>46</v>
      </c>
      <c r="P3132" s="27"/>
      <c r="Q3132" s="27" t="s">
        <v>4642</v>
      </c>
      <c r="R3132" s="27" t="s">
        <v>1737</v>
      </c>
      <c r="S3132" s="27"/>
      <c r="T3132" s="27"/>
      <c r="U3132" s="28"/>
      <c r="X3132" s="27" t="s">
        <v>1901</v>
      </c>
      <c r="Y3132" s="27"/>
      <c r="Z3132" s="29"/>
      <c r="AA3132" s="29">
        <v>0.36805555555555558</v>
      </c>
      <c r="AB3132" s="29">
        <v>0.43055555555555558</v>
      </c>
      <c r="AC3132" s="30">
        <v>46149</v>
      </c>
      <c r="AD3132" s="15" t="str">
        <f>IF(Tabla2[[#This Row],[HORA ENTREGA]]="DIRECTO","On time", IF(AA3132&lt;&gt;"",IF(Tabla2[[#This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2" s="15" t="str">
        <f>MID(Tabla2[[#This Row],[TIPO]],1,3)</f>
        <v xml:space="preserve">20 </v>
      </c>
      <c r="AF31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SOC INDUSTRIAL SERVIMETAL S A */ Cont: * MRKU7422444*/ HR Entrega: *12:00* /Dirección: *JANAQUEO 6153; CERRO NAVIA</v>
      </c>
      <c r="AG3132" s="38" t="str">
        <f>IFERROR(HYPERLINK("https://wa.me/"&amp;Tabla2[[#This Row],[CONTACTO]]&amp;"?text="&amp;Tabla2[[#This Row],[Mensaje]],"Enviar mensaje"),"")</f>
        <v>Enviar mensaje</v>
      </c>
      <c r="AH3132" s="15" t="str">
        <f>CONCATENATE(A3132,F3132)</f>
        <v>3131MRKU7422444</v>
      </c>
      <c r="AI3132" s="15" t="str">
        <f>CONCATENATE("ENT-",A3132)</f>
        <v>ENT-3131</v>
      </c>
      <c r="AJ3132" s="15" t="str">
        <f>IF(Tabla2[[#This Row],[Op]]&lt;&gt;"","ENTREGA","")</f>
        <v>ENTREGA</v>
      </c>
      <c r="AK3132" s="40" t="str">
        <f>(Tabla2[[#This Row],[FECHA ENTREGA]]&amp;Tabla2[[#This Row],[HORA ENTREGA]])</f>
        <v>461490,5</v>
      </c>
      <c r="AL3132" s="34" t="str">
        <f>IFERROR(HYPERLINK("https://wa.me/"&amp;Tabla2[[#This Row],[CONTACTO]]&amp;"?text="&amp;Tabla2[[#This Row],[Mensaje]]),"")</f>
        <v>https://wa.me/56950981572?text=Hola!%0AServicio del día 07-05%0A *Cliente:* SOC INDUSTRIAL SERVIMETAL S A */ Cont: * MRKU7422444*/ HR Entrega: *12:00* /Dirección: *JANAQUEO 6153; CERRO NAVIA</v>
      </c>
    </row>
    <row r="3133" spans="1:38" s="15" customFormat="1" ht="16.5" customHeight="1" x14ac:dyDescent="0.2">
      <c r="A3133" s="15">
        <f>ROW(A3132)</f>
        <v>3132</v>
      </c>
      <c r="B3133" s="15">
        <f>IF(J3133=J3132,B3132+1,1)</f>
        <v>44</v>
      </c>
      <c r="C3133" s="15" t="s">
        <v>4640</v>
      </c>
      <c r="D3133" s="25" t="s">
        <v>39</v>
      </c>
      <c r="E3133" s="27">
        <v>304975</v>
      </c>
      <c r="F3133" s="27" t="s">
        <v>4850</v>
      </c>
      <c r="G3133" s="27" t="s">
        <v>64</v>
      </c>
      <c r="H3133" s="27">
        <v>27860</v>
      </c>
      <c r="I3133" s="27"/>
      <c r="J3133" s="28">
        <v>46149</v>
      </c>
      <c r="K3133" s="26">
        <v>0.5</v>
      </c>
      <c r="L3133" s="26" t="s">
        <v>3311</v>
      </c>
      <c r="M3133" s="27" t="s">
        <v>674</v>
      </c>
      <c r="N3133" s="25">
        <f>IFERROR(VLOOKUP(M3133,Data!$J$1:$K$58,2,0),"")</f>
        <v>56967386018</v>
      </c>
      <c r="O3133" s="27" t="s">
        <v>159</v>
      </c>
      <c r="P3133" s="27"/>
      <c r="Q3133" s="27" t="s">
        <v>4642</v>
      </c>
      <c r="R3133" s="27" t="s">
        <v>1737</v>
      </c>
      <c r="S3133" s="27"/>
      <c r="T3133" s="27"/>
      <c r="U3133" s="28"/>
      <c r="X3133" s="27" t="s">
        <v>1901</v>
      </c>
      <c r="Y3133" s="27"/>
      <c r="Z3133" s="29"/>
      <c r="AA3133" s="29">
        <v>0.44444444444444442</v>
      </c>
      <c r="AB3133" s="29">
        <v>0.47222222222222221</v>
      </c>
      <c r="AC3133" s="30">
        <v>46149</v>
      </c>
      <c r="AD3133" s="15" t="str">
        <f>IF(Tabla2[[#This Row],[HORA ENTREGA]]="DIRECTO","On time", IF(AA3133&lt;&gt;"",IF(Tabla2[[#This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3" s="15" t="str">
        <f>MID(Tabla2[[#This Row],[TIPO]],1,3)</f>
        <v xml:space="preserve">20 </v>
      </c>
      <c r="AF31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SOC INDUSTRIAL SERVIMETAL S A */ Cont: * TCLU0695652*/ HR Entrega: *12:00* /Dirección: *JANAQUEO 6153; CERRO NAVIA</v>
      </c>
      <c r="AG3133" s="38" t="str">
        <f>IFERROR(HYPERLINK("https://wa.me/"&amp;Tabla2[[#This Row],[CONTACTO]]&amp;"?text="&amp;Tabla2[[#This Row],[Mensaje]],"Enviar mensaje"),"")</f>
        <v>Enviar mensaje</v>
      </c>
      <c r="AH3133" s="15" t="str">
        <f>CONCATENATE(A3133,F3133)</f>
        <v>3132TCLU0695652</v>
      </c>
      <c r="AI3133" s="15" t="str">
        <f>CONCATENATE("ENT-",A3133)</f>
        <v>ENT-3132</v>
      </c>
      <c r="AJ3133" s="15" t="str">
        <f>IF(Tabla2[[#This Row],[Op]]&lt;&gt;"","ENTREGA","")</f>
        <v>ENTREGA</v>
      </c>
      <c r="AK3133" s="40" t="str">
        <f>(Tabla2[[#This Row],[FECHA ENTREGA]]&amp;Tabla2[[#This Row],[HORA ENTREGA]])</f>
        <v>461490,5</v>
      </c>
      <c r="AL3133" s="34" t="str">
        <f>IFERROR(HYPERLINK("https://wa.me/"&amp;Tabla2[[#This Row],[CONTACTO]]&amp;"?text="&amp;Tabla2[[#This Row],[Mensaje]]),"")</f>
        <v>https://wa.me/56967386018?text=Hola!%0AServicio del día 07-05%0A *Cliente:* SOC INDUSTRIAL SERVIMETAL S A */ Cont: * TCLU0695652*/ HR Entrega: *12:00* /Dirección: *JANAQUEO 6153; CERRO NAVIA</v>
      </c>
    </row>
    <row r="3134" spans="1:38" s="15" customFormat="1" ht="16.5" customHeight="1" x14ac:dyDescent="0.2">
      <c r="A3134" s="15">
        <f>ROW(A3133)</f>
        <v>3133</v>
      </c>
      <c r="B3134" s="15">
        <f>IF(J3134=J3133,B3133+1,1)</f>
        <v>45</v>
      </c>
      <c r="C3134" s="15" t="s">
        <v>4640</v>
      </c>
      <c r="D3134" s="25" t="s">
        <v>39</v>
      </c>
      <c r="E3134" s="27">
        <v>304975</v>
      </c>
      <c r="F3134" s="27" t="s">
        <v>4851</v>
      </c>
      <c r="G3134" s="27" t="s">
        <v>64</v>
      </c>
      <c r="H3134" s="27">
        <v>27640</v>
      </c>
      <c r="I3134" s="27" t="s">
        <v>42</v>
      </c>
      <c r="J3134" s="28">
        <v>46149</v>
      </c>
      <c r="K3134" s="26">
        <v>0.5</v>
      </c>
      <c r="L3134" s="26"/>
      <c r="M3134" s="27" t="s">
        <v>233</v>
      </c>
      <c r="N3134" s="25">
        <f>IFERROR(VLOOKUP(M3134,Data!$J$1:$K$58,2,0),"")</f>
        <v>56998494086</v>
      </c>
      <c r="O3134" s="27" t="s">
        <v>234</v>
      </c>
      <c r="P3134" s="27"/>
      <c r="Q3134" s="27" t="s">
        <v>4642</v>
      </c>
      <c r="R3134" s="27" t="s">
        <v>1737</v>
      </c>
      <c r="S3134" s="27"/>
      <c r="T3134" s="27"/>
      <c r="U3134" s="28"/>
      <c r="X3134" s="27"/>
      <c r="Y3134" s="27"/>
      <c r="Z3134" s="29"/>
      <c r="AA3134" s="29">
        <v>0.33819444444444446</v>
      </c>
      <c r="AB3134" s="29">
        <v>0.37152777777777779</v>
      </c>
      <c r="AC3134" s="30">
        <v>46149</v>
      </c>
      <c r="AD3134" s="15" t="str">
        <f>IF(Tabla2[[#This Row],[HORA ENTREGA]]="DIRECTO","On time", IF(AA3134&lt;&gt;"",IF(Tabla2[[#This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4" s="15" t="str">
        <f>MID(Tabla2[[#This Row],[TIPO]],1,3)</f>
        <v xml:space="preserve">20 </v>
      </c>
      <c r="AF31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SOC INDUSTRIAL SERVIMETAL S A */ Cont: * MRKU9445393*/ HR Entrega: *12:00* /Dirección: *JANAQUEO 6153; CERRO NAVIA</v>
      </c>
      <c r="AG3134" s="38" t="str">
        <f>IFERROR(HYPERLINK("https://wa.me/"&amp;Tabla2[[#This Row],[CONTACTO]]&amp;"?text="&amp;Tabla2[[#This Row],[Mensaje]],"Enviar mensaje"),"")</f>
        <v>Enviar mensaje</v>
      </c>
      <c r="AH3134" s="15" t="str">
        <f>CONCATENATE(A3134,F3134)</f>
        <v>3133MRKU9445393</v>
      </c>
      <c r="AI3134" s="15" t="str">
        <f>CONCATENATE("ENT-",A3134)</f>
        <v>ENT-3133</v>
      </c>
      <c r="AJ3134" s="15" t="str">
        <f>IF(Tabla2[[#This Row],[Op]]&lt;&gt;"","ENTREGA","")</f>
        <v>ENTREGA</v>
      </c>
      <c r="AK3134" s="40" t="str">
        <f>(Tabla2[[#This Row],[FECHA ENTREGA]]&amp;Tabla2[[#This Row],[HORA ENTREGA]])</f>
        <v>461490,5</v>
      </c>
      <c r="AL3134" s="34" t="str">
        <f>IFERROR(HYPERLINK("https://wa.me/"&amp;Tabla2[[#This Row],[CONTACTO]]&amp;"?text="&amp;Tabla2[[#This Row],[Mensaje]]),"")</f>
        <v>https://wa.me/56998494086?text=Hola!%0AServicio del día 07-05%0A *Cliente:* SOC INDUSTRIAL SERVIMETAL S A */ Cont: * MRKU9445393*/ HR Entrega: *12:00* /Dirección: *JANAQUEO 6153; CERRO NAVIA</v>
      </c>
    </row>
    <row r="3135" spans="1:38" s="15" customFormat="1" ht="16.5" customHeight="1" x14ac:dyDescent="0.2">
      <c r="A3135" s="15">
        <f>ROW(A3134)</f>
        <v>3134</v>
      </c>
      <c r="B3135" s="15">
        <f>IF(J3135=J3134,B3134+1,1)</f>
        <v>46</v>
      </c>
      <c r="C3135" s="15" t="s">
        <v>236</v>
      </c>
      <c r="D3135" s="25" t="s">
        <v>39</v>
      </c>
      <c r="E3135" s="27">
        <v>513415</v>
      </c>
      <c r="F3135" s="27" t="s">
        <v>4852</v>
      </c>
      <c r="G3135" s="27" t="s">
        <v>41</v>
      </c>
      <c r="H3135" s="27">
        <v>13609</v>
      </c>
      <c r="I3135" s="27" t="s">
        <v>4853</v>
      </c>
      <c r="J3135" s="28">
        <v>46149</v>
      </c>
      <c r="K3135" s="26" t="s">
        <v>1899</v>
      </c>
      <c r="L3135" s="26"/>
      <c r="M3135" s="27" t="s">
        <v>51</v>
      </c>
      <c r="N3135" s="25">
        <f>IFERROR(VLOOKUP(M3135,Data!$J$1:$K$58,2,0),"")</f>
        <v>56967256951</v>
      </c>
      <c r="O3135" s="27" t="s">
        <v>52</v>
      </c>
      <c r="P3135" s="27"/>
      <c r="Q3135" s="27" t="s">
        <v>4854</v>
      </c>
      <c r="R3135" s="27"/>
      <c r="S3135" s="27"/>
      <c r="T3135" s="27"/>
      <c r="U3135" s="28"/>
      <c r="X3135" s="27"/>
      <c r="Y3135" s="27"/>
      <c r="Z3135" s="29"/>
      <c r="AA3135" s="29">
        <v>0.6430555555555556</v>
      </c>
      <c r="AB3135" s="29">
        <v>0.80902777777777779</v>
      </c>
      <c r="AC3135" s="30">
        <v>46149</v>
      </c>
      <c r="AD3135" s="15" t="str">
        <f>IF(Tabla2[[#This Row],[HORA ENTREGA]]="DIRECTO","On time", IF(AA3135&lt;&gt;"",IF(Tabla2[[#This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5" s="15" t="str">
        <f>MID(Tabla2[[#This Row],[TIPO]],1,3)</f>
        <v xml:space="preserve">40 </v>
      </c>
      <c r="AF31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SOCIEDAD COMERCIAL MARBEN PETS LTDA */ Cont: * cmau3985667*/ HR Entrega: *directo* /Dirección: *bodega principal la fragua</v>
      </c>
      <c r="AG3135" s="38" t="str">
        <f>IFERROR(HYPERLINK("https://wa.me/"&amp;Tabla2[[#This Row],[CONTACTO]]&amp;"?text="&amp;Tabla2[[#This Row],[Mensaje]],"Enviar mensaje"),"")</f>
        <v>Enviar mensaje</v>
      </c>
      <c r="AH3135" s="15" t="str">
        <f>CONCATENATE(A3135,F3135)</f>
        <v>3134cmau3985667</v>
      </c>
      <c r="AI3135" s="15" t="str">
        <f>CONCATENATE("ENT-",A3135)</f>
        <v>ENT-3134</v>
      </c>
      <c r="AJ3135" s="15" t="str">
        <f>IF(Tabla2[[#This Row],[Op]]&lt;&gt;"","ENTREGA","")</f>
        <v>ENTREGA</v>
      </c>
      <c r="AK3135" s="40" t="str">
        <f>(Tabla2[[#This Row],[FECHA ENTREGA]]&amp;Tabla2[[#This Row],[HORA ENTREGA]])</f>
        <v>46149directo</v>
      </c>
      <c r="AL3135" s="34" t="str">
        <f>IFERROR(HYPERLINK("https://wa.me/"&amp;Tabla2[[#This Row],[CONTACTO]]&amp;"?text="&amp;Tabla2[[#This Row],[Mensaje]]),"")</f>
        <v>https://wa.me/56967256951?text=Hola!%0AServicio del día 07-05%0A *Cliente:* SOCIEDAD COMERCIAL MARBEN PETS LTDA */ Cont: * cmau3985667*/ HR Entrega: *directo* /Dirección: *bodega principal la fragua</v>
      </c>
    </row>
    <row r="3136" spans="1:38" s="15" customFormat="1" ht="16.5" customHeight="1" x14ac:dyDescent="0.2">
      <c r="A3136" s="15">
        <f>ROW(A3135)</f>
        <v>3135</v>
      </c>
      <c r="B3136" s="15">
        <f>IF(J3136=J3135,B3135+1,1)</f>
        <v>47</v>
      </c>
      <c r="C3136" s="15" t="s">
        <v>239</v>
      </c>
      <c r="D3136" s="25" t="s">
        <v>39</v>
      </c>
      <c r="E3136" s="27">
        <v>304569</v>
      </c>
      <c r="F3136" s="27" t="s">
        <v>4855</v>
      </c>
      <c r="G3136" s="27" t="s">
        <v>41</v>
      </c>
      <c r="H3136" s="27">
        <v>11600</v>
      </c>
      <c r="I3136" s="27" t="s">
        <v>42</v>
      </c>
      <c r="J3136" s="28">
        <v>46149</v>
      </c>
      <c r="K3136" s="26">
        <v>0.33333333333333331</v>
      </c>
      <c r="L3136" s="26"/>
      <c r="M3136" s="27" t="s">
        <v>319</v>
      </c>
      <c r="N3136" s="25">
        <f>IFERROR(VLOOKUP(M3136,Data!$J$1:$K$58,2,0),"")</f>
        <v>56948501048</v>
      </c>
      <c r="O3136" s="27" t="s">
        <v>320</v>
      </c>
      <c r="P3136" s="27" t="s">
        <v>4635</v>
      </c>
      <c r="Q3136" s="27" t="s">
        <v>1036</v>
      </c>
      <c r="R3136" s="27" t="s">
        <v>280</v>
      </c>
      <c r="S3136" s="27"/>
      <c r="T3136" s="27"/>
      <c r="U3136" s="28"/>
      <c r="X3136" s="27"/>
      <c r="Y3136" s="27"/>
      <c r="Z3136" s="29"/>
      <c r="AA3136" s="29">
        <v>0.30902777777777779</v>
      </c>
      <c r="AB3136" s="29">
        <v>0.49652777777777779</v>
      </c>
      <c r="AC3136" s="30">
        <v>46149</v>
      </c>
      <c r="AD3136" s="15" t="str">
        <f>IF(Tabla2[[#This Row],[HORA ENTREGA]]="DIRECTO","On time", IF(AA3136&lt;&gt;"",IF(Tabla2[[#This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6" s="15" t="str">
        <f>MID(Tabla2[[#This Row],[TIPO]],1,3)</f>
        <v xml:space="preserve">40 </v>
      </c>
      <c r="AF31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SUPERMERCADO DEL NEUMATICO LTDA */ Cont: * TRHU6197853*/ HR Entrega: *08:00* /Dirección: *AV. GENERAL VELASQUEZ 10901, SAN BERNARDO</v>
      </c>
      <c r="AG3136" s="38" t="str">
        <f>IFERROR(HYPERLINK("https://wa.me/"&amp;Tabla2[[#This Row],[CONTACTO]]&amp;"?text="&amp;Tabla2[[#This Row],[Mensaje]],"Enviar mensaje"),"")</f>
        <v>Enviar mensaje</v>
      </c>
      <c r="AH3136" s="15" t="str">
        <f>CONCATENATE(A3136,F3136)</f>
        <v>3135TRHU6197853</v>
      </c>
      <c r="AI3136" s="15" t="str">
        <f>CONCATENATE("ENT-",A3136)</f>
        <v>ENT-3135</v>
      </c>
      <c r="AJ3136" s="15" t="str">
        <f>IF(Tabla2[[#This Row],[Op]]&lt;&gt;"","ENTREGA","")</f>
        <v>ENTREGA</v>
      </c>
      <c r="AK3136" s="40" t="str">
        <f>(Tabla2[[#This Row],[FECHA ENTREGA]]&amp;Tabla2[[#This Row],[HORA ENTREGA]])</f>
        <v>461490,333333333333333</v>
      </c>
      <c r="AL3136" s="34" t="str">
        <f>IFERROR(HYPERLINK("https://wa.me/"&amp;Tabla2[[#This Row],[CONTACTO]]&amp;"?text="&amp;Tabla2[[#This Row],[Mensaje]]),"")</f>
        <v>https://wa.me/56948501048?text=Hola!%0AServicio del día 07-05%0A *Cliente:* SUPERMERCADO DEL NEUMATICO LTDA */ Cont: * TRHU6197853*/ HR Entrega: *08:00* /Dirección: *AV. GENERAL VELASQUEZ 10901, SAN BERNARDO</v>
      </c>
    </row>
    <row r="3137" spans="1:38" s="15" customFormat="1" ht="16.5" customHeight="1" x14ac:dyDescent="0.2">
      <c r="A3137" s="15">
        <f>ROW(A3136)</f>
        <v>3136</v>
      </c>
      <c r="B3137" s="15">
        <f>IF(J3137=J3136,B3136+1,1)</f>
        <v>48</v>
      </c>
      <c r="C3137" s="15" t="s">
        <v>447</v>
      </c>
      <c r="D3137" s="25" t="s">
        <v>39</v>
      </c>
      <c r="E3137" s="27">
        <v>388347</v>
      </c>
      <c r="F3137" s="27" t="s">
        <v>4856</v>
      </c>
      <c r="G3137" s="27" t="s">
        <v>465</v>
      </c>
      <c r="H3137" s="27">
        <v>8492</v>
      </c>
      <c r="I3137" s="27" t="s">
        <v>42</v>
      </c>
      <c r="J3137" s="28">
        <v>46149</v>
      </c>
      <c r="K3137" s="26">
        <v>0.33333333333333331</v>
      </c>
      <c r="L3137" s="26"/>
      <c r="M3137" s="27" t="s">
        <v>104</v>
      </c>
      <c r="N3137" s="25">
        <f>IFERROR(VLOOKUP(M3137,Data!$J$1:$K$58,2,0),"")</f>
        <v>56966749395</v>
      </c>
      <c r="O3137" s="27" t="s">
        <v>253</v>
      </c>
      <c r="P3137" s="27" t="s">
        <v>4635</v>
      </c>
      <c r="Q3137" s="27" t="s">
        <v>450</v>
      </c>
      <c r="R3137" s="27" t="s">
        <v>218</v>
      </c>
      <c r="S3137" s="27"/>
      <c r="T3137" s="27"/>
      <c r="U3137" s="28"/>
      <c r="X3137" s="27"/>
      <c r="Y3137" s="27"/>
      <c r="Z3137" s="29"/>
      <c r="AA3137" s="29">
        <v>0.31944444444444442</v>
      </c>
      <c r="AB3137" s="29">
        <v>0.47222222222222221</v>
      </c>
      <c r="AC3137" s="30">
        <v>46149</v>
      </c>
      <c r="AD3137" s="15" t="str">
        <f>IF(Tabla2[[#This Row],[HORA ENTREGA]]="DIRECTO","On time", IF(AA3137&lt;&gt;"",IF(Tabla2[[#This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7" s="15" t="str">
        <f>MID(Tabla2[[#This Row],[TIPO]],1,3)</f>
        <v xml:space="preserve">40 </v>
      </c>
      <c r="AF31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TECNIKA S A */ Cont: * TCLU9140104*/ HR Entrega: *08:00* /Dirección: *Los Olivos 1270, Pudahuel</v>
      </c>
      <c r="AG3137" s="38" t="str">
        <f>IFERROR(HYPERLINK("https://wa.me/"&amp;Tabla2[[#This Row],[CONTACTO]]&amp;"?text="&amp;Tabla2[[#This Row],[Mensaje]],"Enviar mensaje"),"")</f>
        <v>Enviar mensaje</v>
      </c>
      <c r="AH3137" s="15" t="str">
        <f>CONCATENATE(A3137,F3137)</f>
        <v>3136TCLU9140104</v>
      </c>
      <c r="AI3137" s="15" t="str">
        <f>CONCATENATE("ENT-",A3137)</f>
        <v>ENT-3136</v>
      </c>
      <c r="AJ3137" s="15" t="str">
        <f>IF(Tabla2[[#This Row],[Op]]&lt;&gt;"","ENTREGA","")</f>
        <v>ENTREGA</v>
      </c>
      <c r="AK3137" s="40" t="str">
        <f>(Tabla2[[#This Row],[FECHA ENTREGA]]&amp;Tabla2[[#This Row],[HORA ENTREGA]])</f>
        <v>461490,333333333333333</v>
      </c>
      <c r="AL3137" s="34" t="str">
        <f>IFERROR(HYPERLINK("https://wa.me/"&amp;Tabla2[[#This Row],[CONTACTO]]&amp;"?text="&amp;Tabla2[[#This Row],[Mensaje]]),"")</f>
        <v>https://wa.me/56966749395?text=Hola!%0AServicio del día 07-05%0A *Cliente:* TECNIKA S A */ Cont: * TCLU9140104*/ HR Entrega: *08:00* /Dirección: *Los Olivos 1270, Pudahuel</v>
      </c>
    </row>
    <row r="3138" spans="1:38" s="15" customFormat="1" ht="16.5" customHeight="1" x14ac:dyDescent="0.2">
      <c r="A3138" s="15">
        <f>ROW(A3137)</f>
        <v>3137</v>
      </c>
      <c r="B3138" s="15">
        <f>IF(J3138=J3137,B3137+1,1)</f>
        <v>49</v>
      </c>
      <c r="C3138" s="15" t="s">
        <v>2344</v>
      </c>
      <c r="D3138" s="25" t="s">
        <v>39</v>
      </c>
      <c r="E3138" s="27"/>
      <c r="F3138" s="27" t="s">
        <v>4857</v>
      </c>
      <c r="G3138" s="27"/>
      <c r="H3138" s="27"/>
      <c r="I3138" s="27" t="s">
        <v>42</v>
      </c>
      <c r="J3138" s="28">
        <v>46149</v>
      </c>
      <c r="K3138" s="26">
        <v>0.375</v>
      </c>
      <c r="L3138" s="26"/>
      <c r="M3138" s="27" t="s">
        <v>82</v>
      </c>
      <c r="N3138" s="25">
        <f>IFERROR(VLOOKUP(M3138,Data!$J$1:$K$58,2,0),"")</f>
        <v>56944277110</v>
      </c>
      <c r="O3138" s="27" t="s">
        <v>83</v>
      </c>
      <c r="P3138" s="27" t="s">
        <v>4635</v>
      </c>
      <c r="Q3138" s="27" t="s">
        <v>4045</v>
      </c>
      <c r="R3138" s="27" t="s">
        <v>836</v>
      </c>
      <c r="S3138" s="27"/>
      <c r="T3138" s="27"/>
      <c r="U3138" s="28"/>
      <c r="X3138" s="27"/>
      <c r="Y3138" s="27"/>
      <c r="Z3138" s="29"/>
      <c r="AA3138" s="29">
        <v>0.34375</v>
      </c>
      <c r="AB3138" s="29">
        <v>0.42499999999999999</v>
      </c>
      <c r="AC3138" s="30">
        <v>46149</v>
      </c>
      <c r="AD3138" s="15" t="str">
        <f>IF(Tabla2[[#This Row],[HORA ENTREGA]]="DIRECTO","On time", IF(AA3138&lt;&gt;"",IF(Tabla2[[#This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8" s="15" t="str">
        <f>MID(Tabla2[[#This Row],[TIPO]],1,3)</f>
        <v/>
      </c>
      <c r="AF31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THE ANDES BRANDS */ Cont: * OTPU6852448*/ HR Entrega: *09:00* /Dirección: *BODENOR FLEXCENTER - BOULEVARD PONIENTE, MODULOS 21 Y 22 ENEA, PUDAHUEL</v>
      </c>
      <c r="AG3138" s="38" t="str">
        <f>IFERROR(HYPERLINK("https://wa.me/"&amp;Tabla2[[#This Row],[CONTACTO]]&amp;"?text="&amp;Tabla2[[#This Row],[Mensaje]],"Enviar mensaje"),"")</f>
        <v>Enviar mensaje</v>
      </c>
      <c r="AH3138" s="15" t="str">
        <f>CONCATENATE(A3138,F3138)</f>
        <v>3137OTPU6852448</v>
      </c>
      <c r="AI3138" s="15" t="str">
        <f>CONCATENATE("ENT-",A3138)</f>
        <v>ENT-3137</v>
      </c>
      <c r="AJ3138" s="15" t="str">
        <f>IF(Tabla2[[#This Row],[Op]]&lt;&gt;"","ENTREGA","")</f>
        <v>ENTREGA</v>
      </c>
      <c r="AK3138" s="40" t="str">
        <f>(Tabla2[[#This Row],[FECHA ENTREGA]]&amp;Tabla2[[#This Row],[HORA ENTREGA]])</f>
        <v>461490,375</v>
      </c>
      <c r="AL3138" s="34" t="str">
        <f>IFERROR(HYPERLINK("https://wa.me/"&amp;Tabla2[[#This Row],[CONTACTO]]&amp;"?text="&amp;Tabla2[[#This Row],[Mensaje]]),"")</f>
        <v>https://wa.me/56944277110?text=Hola!%0AServicio del día 07-05%0A *Cliente:* THE ANDES BRANDS */ Cont: * OTPU6852448*/ HR Entrega: *09:00* /Dirección: *BODENOR FLEXCENTER - BOULEVARD PONIENTE, MODULOS 21 Y 22 ENEA, PUDAHUEL</v>
      </c>
    </row>
    <row r="3139" spans="1:38" s="15" customFormat="1" ht="16.5" customHeight="1" x14ac:dyDescent="0.2">
      <c r="A3139" s="15">
        <f>ROW(A3138)</f>
        <v>3138</v>
      </c>
      <c r="B3139" s="15">
        <f>IF(J3139=J3138,B3138+1,1)</f>
        <v>50</v>
      </c>
      <c r="C3139" s="15" t="s">
        <v>2344</v>
      </c>
      <c r="D3139" s="25" t="s">
        <v>39</v>
      </c>
      <c r="E3139" s="27"/>
      <c r="F3139" s="27" t="s">
        <v>4858</v>
      </c>
      <c r="G3139" s="27"/>
      <c r="H3139" s="27"/>
      <c r="I3139" s="27" t="s">
        <v>42</v>
      </c>
      <c r="J3139" s="28">
        <v>46149</v>
      </c>
      <c r="K3139" s="26">
        <v>0.375</v>
      </c>
      <c r="L3139" s="26"/>
      <c r="M3139" s="27" t="s">
        <v>341</v>
      </c>
      <c r="N3139" s="25">
        <f>IFERROR(VLOOKUP(M3139,Data!$J$1:$K$58,2,0),"")</f>
        <v>56950923536</v>
      </c>
      <c r="O3139" s="27" t="s">
        <v>105</v>
      </c>
      <c r="P3139" s="27" t="s">
        <v>4635</v>
      </c>
      <c r="Q3139" s="27" t="s">
        <v>4045</v>
      </c>
      <c r="R3139" s="27" t="s">
        <v>836</v>
      </c>
      <c r="S3139" s="27"/>
      <c r="T3139" s="27"/>
      <c r="U3139" s="28"/>
      <c r="X3139" s="27"/>
      <c r="Y3139" s="27"/>
      <c r="Z3139" s="29"/>
      <c r="AA3139" s="29">
        <v>0.36458333333333331</v>
      </c>
      <c r="AB3139" s="29">
        <v>0.47916666666666669</v>
      </c>
      <c r="AC3139" s="30">
        <v>46149</v>
      </c>
      <c r="AD3139" s="15" t="str">
        <f>IF(Tabla2[[#This Row],[HORA ENTREGA]]="DIRECTO","On time", IF(AA3139&lt;&gt;"",IF(Tabla2[[#This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39" s="15" t="str">
        <f>MID(Tabla2[[#This Row],[TIPO]],1,3)</f>
        <v/>
      </c>
      <c r="AF31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THE ANDES BRANDS */ Cont: * ECMU5805860*/ HR Entrega: *09:00* /Dirección: *BODENOR FLEXCENTER - BOULEVARD PONIENTE, MODULOS 21 Y 22 ENEA, PUDAHUEL</v>
      </c>
      <c r="AG3139" s="38" t="str">
        <f>IFERROR(HYPERLINK("https://wa.me/"&amp;Tabla2[[#This Row],[CONTACTO]]&amp;"?text="&amp;Tabla2[[#This Row],[Mensaje]],"Enviar mensaje"),"")</f>
        <v>Enviar mensaje</v>
      </c>
      <c r="AH3139" s="15" t="str">
        <f>CONCATENATE(A3139,F3139)</f>
        <v>3138ECMU5805860</v>
      </c>
      <c r="AI3139" s="15" t="str">
        <f>CONCATENATE("ENT-",A3139)</f>
        <v>ENT-3138</v>
      </c>
      <c r="AJ3139" s="15" t="str">
        <f>IF(Tabla2[[#This Row],[Op]]&lt;&gt;"","ENTREGA","")</f>
        <v>ENTREGA</v>
      </c>
      <c r="AK3139" s="40" t="str">
        <f>(Tabla2[[#This Row],[FECHA ENTREGA]]&amp;Tabla2[[#This Row],[HORA ENTREGA]])</f>
        <v>461490,375</v>
      </c>
      <c r="AL3139" s="34" t="str">
        <f>IFERROR(HYPERLINK("https://wa.me/"&amp;Tabla2[[#This Row],[CONTACTO]]&amp;"?text="&amp;Tabla2[[#This Row],[Mensaje]]),"")</f>
        <v>https://wa.me/56950923536?text=Hola!%0AServicio del día 07-05%0A *Cliente:* THE ANDES BRANDS */ Cont: * ECMU5805860*/ HR Entrega: *09:00* /Dirección: *BODENOR FLEXCENTER - BOULEVARD PONIENTE, MODULOS 21 Y 22 ENEA, PUDAHUEL</v>
      </c>
    </row>
    <row r="3140" spans="1:38" s="15" customFormat="1" ht="16.5" customHeight="1" x14ac:dyDescent="0.2">
      <c r="A3140" s="15">
        <f>ROW(A3139)</f>
        <v>3139</v>
      </c>
      <c r="B3140" s="15">
        <f>IF(J3140=J3139,B3139+1,1)</f>
        <v>51</v>
      </c>
      <c r="C3140" s="15" t="s">
        <v>2344</v>
      </c>
      <c r="D3140" s="25" t="s">
        <v>39</v>
      </c>
      <c r="E3140" s="27"/>
      <c r="F3140" s="27" t="s">
        <v>4859</v>
      </c>
      <c r="G3140" s="27"/>
      <c r="H3140" s="27"/>
      <c r="I3140" s="27" t="s">
        <v>42</v>
      </c>
      <c r="J3140" s="28">
        <v>46149</v>
      </c>
      <c r="K3140" s="26">
        <v>0.375</v>
      </c>
      <c r="L3140" s="26"/>
      <c r="M3140" s="27" t="s">
        <v>192</v>
      </c>
      <c r="N3140" s="25">
        <f>IFERROR(VLOOKUP(M3140,Data!$J$1:$K$58,2,0),"")</f>
        <v>56967396661</v>
      </c>
      <c r="O3140" s="27" t="s">
        <v>181</v>
      </c>
      <c r="P3140" s="27" t="s">
        <v>4635</v>
      </c>
      <c r="Q3140" s="27" t="s">
        <v>4045</v>
      </c>
      <c r="R3140" s="27" t="s">
        <v>836</v>
      </c>
      <c r="S3140" s="27"/>
      <c r="T3140" s="27"/>
      <c r="U3140" s="28"/>
      <c r="X3140" s="27"/>
      <c r="Y3140" s="27"/>
      <c r="Z3140" s="29"/>
      <c r="AA3140" s="29">
        <v>0.35416666666666669</v>
      </c>
      <c r="AB3140" s="29">
        <v>0.55208333333333337</v>
      </c>
      <c r="AC3140" s="30">
        <v>46149</v>
      </c>
      <c r="AD3140" s="15" t="str">
        <f>IF(Tabla2[[#This Row],[HORA ENTREGA]]="DIRECTO","On time", IF(AA3140&lt;&gt;"",IF(Tabla2[[#This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0" s="15" t="str">
        <f>MID(Tabla2[[#This Row],[TIPO]],1,3)</f>
        <v/>
      </c>
      <c r="AF31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THE ANDES BRANDS */ Cont: * CGMU5826560*/ HR Entrega: *09:00* /Dirección: *BODENOR FLEXCENTER - BOULEVARD PONIENTE, MODULOS 21 Y 22 ENEA, PUDAHUEL</v>
      </c>
      <c r="AG3140" s="38" t="str">
        <f>IFERROR(HYPERLINK("https://wa.me/"&amp;Tabla2[[#This Row],[CONTACTO]]&amp;"?text="&amp;Tabla2[[#This Row],[Mensaje]],"Enviar mensaje"),"")</f>
        <v>Enviar mensaje</v>
      </c>
      <c r="AH3140" s="15" t="str">
        <f>CONCATENATE(A3140,F3140)</f>
        <v>3139CGMU5826560</v>
      </c>
      <c r="AI3140" s="15" t="str">
        <f>CONCATENATE("ENT-",A3140)</f>
        <v>ENT-3139</v>
      </c>
      <c r="AJ3140" s="15" t="str">
        <f>IF(Tabla2[[#This Row],[Op]]&lt;&gt;"","ENTREGA","")</f>
        <v>ENTREGA</v>
      </c>
      <c r="AK3140" s="40" t="str">
        <f>(Tabla2[[#This Row],[FECHA ENTREGA]]&amp;Tabla2[[#This Row],[HORA ENTREGA]])</f>
        <v>461490,375</v>
      </c>
      <c r="AL3140" s="34" t="str">
        <f>IFERROR(HYPERLINK("https://wa.me/"&amp;Tabla2[[#This Row],[CONTACTO]]&amp;"?text="&amp;Tabla2[[#This Row],[Mensaje]]),"")</f>
        <v>https://wa.me/56967396661?text=Hola!%0AServicio del día 07-05%0A *Cliente:* THE ANDES BRANDS */ Cont: * CGMU5826560*/ HR Entrega: *09:00* /Dirección: *BODENOR FLEXCENTER - BOULEVARD PONIENTE, MODULOS 21 Y 22 ENEA, PUDAHUEL</v>
      </c>
    </row>
    <row r="3141" spans="1:38" s="15" customFormat="1" ht="16.5" customHeight="1" x14ac:dyDescent="0.2">
      <c r="A3141" s="15">
        <f>ROW(A3140)</f>
        <v>3140</v>
      </c>
      <c r="B3141" s="15">
        <f>IF(J3141=J3140,B3140+1,1)</f>
        <v>52</v>
      </c>
      <c r="C3141" s="15" t="s">
        <v>244</v>
      </c>
      <c r="D3141" s="25" t="s">
        <v>39</v>
      </c>
      <c r="E3141" s="27">
        <v>532941</v>
      </c>
      <c r="F3141" s="27" t="s">
        <v>4860</v>
      </c>
      <c r="G3141" s="27" t="s">
        <v>64</v>
      </c>
      <c r="H3141" s="27">
        <v>20463</v>
      </c>
      <c r="I3141" s="27" t="s">
        <v>42</v>
      </c>
      <c r="J3141" s="28">
        <v>46149</v>
      </c>
      <c r="K3141" s="26">
        <v>0.375</v>
      </c>
      <c r="L3141" s="26"/>
      <c r="M3141" s="27" t="s">
        <v>433</v>
      </c>
      <c r="N3141" s="25">
        <f>IFERROR(VLOOKUP(M3141,Data!$J$1:$K$58,2,0),"")</f>
        <v>56994354094</v>
      </c>
      <c r="O3141" s="27" t="s">
        <v>434</v>
      </c>
      <c r="P3141" s="27" t="s">
        <v>4635</v>
      </c>
      <c r="Q3141" s="27" t="s">
        <v>249</v>
      </c>
      <c r="R3141" s="27" t="s">
        <v>1587</v>
      </c>
      <c r="S3141" s="27"/>
      <c r="T3141" s="27"/>
      <c r="U3141" s="28"/>
      <c r="X3141" s="27"/>
      <c r="Y3141" s="27"/>
      <c r="Z3141" s="29"/>
      <c r="AA3141" s="29">
        <v>0.34444444444444444</v>
      </c>
      <c r="AB3141" s="29">
        <v>0.66666666666666663</v>
      </c>
      <c r="AC3141" s="30">
        <v>46149</v>
      </c>
      <c r="AD3141" s="15" t="str">
        <f>IF(Tabla2[[#This Row],[HORA ENTREGA]]="DIRECTO","On time", IF(AA3141&lt;&gt;"",IF(Tabla2[[#This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1" s="15" t="str">
        <f>MID(Tabla2[[#This Row],[TIPO]],1,3)</f>
        <v xml:space="preserve">20 </v>
      </c>
      <c r="AF31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VILLAR HERMANOS S.A. */ Cont: * SEGU2070562*/ HR Entrega: *09:00* /Dirección: *SALAR DE ATACAMA 1330, PUDAHUEL</v>
      </c>
      <c r="AG3141" s="38" t="str">
        <f>IFERROR(HYPERLINK("https://wa.me/"&amp;Tabla2[[#This Row],[CONTACTO]]&amp;"?text="&amp;Tabla2[[#This Row],[Mensaje]],"Enviar mensaje"),"")</f>
        <v>Enviar mensaje</v>
      </c>
      <c r="AH3141" s="15" t="str">
        <f>CONCATENATE(A3141,F3141)</f>
        <v>3140SEGU2070562</v>
      </c>
      <c r="AI3141" s="15" t="str">
        <f>CONCATENATE("ENT-",A3141)</f>
        <v>ENT-3140</v>
      </c>
      <c r="AJ3141" s="15" t="str">
        <f>IF(Tabla2[[#This Row],[Op]]&lt;&gt;"","ENTREGA","")</f>
        <v>ENTREGA</v>
      </c>
      <c r="AK3141" s="40" t="str">
        <f>(Tabla2[[#This Row],[FECHA ENTREGA]]&amp;Tabla2[[#This Row],[HORA ENTREGA]])</f>
        <v>461490,375</v>
      </c>
      <c r="AL3141" s="34" t="str">
        <f>IFERROR(HYPERLINK("https://wa.me/"&amp;Tabla2[[#This Row],[CONTACTO]]&amp;"?text="&amp;Tabla2[[#This Row],[Mensaje]]),"")</f>
        <v>https://wa.me/56994354094?text=Hola!%0AServicio del día 07-05%0A *Cliente:* VILLAR HERMANOS S.A. */ Cont: * SEGU2070562*/ HR Entrega: *09:00* /Dirección: *SALAR DE ATACAMA 1330, PUDAHUEL</v>
      </c>
    </row>
    <row r="3142" spans="1:38" s="15" customFormat="1" ht="16.5" customHeight="1" x14ac:dyDescent="0.2">
      <c r="A3142" s="15">
        <f>ROW(A3141)</f>
        <v>3141</v>
      </c>
      <c r="B3142" s="15">
        <f>IF(J3142=J3141,B3141+1,1)</f>
        <v>53</v>
      </c>
      <c r="C3142" s="15" t="s">
        <v>455</v>
      </c>
      <c r="D3142" s="25" t="s">
        <v>39</v>
      </c>
      <c r="E3142" s="27" t="s">
        <v>4204</v>
      </c>
      <c r="F3142" s="27" t="s">
        <v>4861</v>
      </c>
      <c r="G3142" s="27"/>
      <c r="H3142" s="27"/>
      <c r="I3142" s="27" t="s">
        <v>42</v>
      </c>
      <c r="J3142" s="28">
        <v>46149</v>
      </c>
      <c r="K3142" s="26">
        <v>0.58333333333333337</v>
      </c>
      <c r="L3142" s="26"/>
      <c r="M3142" s="27" t="s">
        <v>161</v>
      </c>
      <c r="N3142" s="25">
        <f>IFERROR(VLOOKUP(M3142,Data!$J$1:$K$58,2,0),"")</f>
        <v>56966749408</v>
      </c>
      <c r="O3142" s="27" t="s">
        <v>162</v>
      </c>
      <c r="P3142" s="27"/>
      <c r="Q3142" s="27"/>
      <c r="R3142" s="27"/>
      <c r="S3142" s="27"/>
      <c r="T3142" s="27"/>
      <c r="U3142" s="28"/>
      <c r="X3142" s="27"/>
      <c r="Y3142" s="27"/>
      <c r="Z3142" s="29"/>
      <c r="AA3142" s="29">
        <v>0.71527777777777779</v>
      </c>
      <c r="AB3142" s="29">
        <v>0.75347222222222221</v>
      </c>
      <c r="AC3142" s="30">
        <v>46149</v>
      </c>
      <c r="AD3142" s="15" t="str">
        <f>IF(Tabla2[[#This Row],[HORA ENTREGA]]="DIRECTO","On time", IF(AA3142&lt;&gt;"",IF(Tabla2[[#This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42" s="15" t="str">
        <f>MID(Tabla2[[#This Row],[TIPO]],1,3)</f>
        <v/>
      </c>
      <c r="AF31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07-05%0A *Cliente:* YANY CABACH */ Cont: * HLXU1367224*/ HR Entrega: *14:00* /Dirección: *</v>
      </c>
      <c r="AG3142" s="38" t="str">
        <f>IFERROR(HYPERLINK("https://wa.me/"&amp;Tabla2[[#This Row],[CONTACTO]]&amp;"?text="&amp;Tabla2[[#This Row],[Mensaje]],"Enviar mensaje"),"")</f>
        <v>Enviar mensaje</v>
      </c>
      <c r="AH3142" s="15" t="str">
        <f>CONCATENATE(A3142,F3142)</f>
        <v>3141HLXU1367224</v>
      </c>
      <c r="AI3142" s="15" t="str">
        <f>CONCATENATE("ENT-",A3142)</f>
        <v>ENT-3141</v>
      </c>
      <c r="AJ3142" s="15" t="str">
        <f>IF(Tabla2[[#This Row],[Op]]&lt;&gt;"","ENTREGA","")</f>
        <v>ENTREGA</v>
      </c>
      <c r="AK3142" s="40" t="str">
        <f>(Tabla2[[#This Row],[FECHA ENTREGA]]&amp;Tabla2[[#This Row],[HORA ENTREGA]])</f>
        <v>461490,583333333333333</v>
      </c>
      <c r="AL3142" s="34" t="str">
        <f>IFERROR(HYPERLINK("https://wa.me/"&amp;Tabla2[[#This Row],[CONTACTO]]&amp;"?text="&amp;Tabla2[[#This Row],[Mensaje]]),"")</f>
        <v>https://wa.me/56966749408?text=Hola!%0AServicio del día 07-05%0A *Cliente:* YANY CABACH */ Cont: * HLXU1367224*/ HR Entrega: *14:00* /Dirección: *</v>
      </c>
    </row>
    <row r="3143" spans="1:38" s="15" customFormat="1" ht="16.5" customHeight="1" x14ac:dyDescent="0.2">
      <c r="A3143" s="15">
        <f>ROW(A3142)</f>
        <v>3142</v>
      </c>
      <c r="B3143" s="15">
        <f>IF(J3143=J3142,B3142+1,1)</f>
        <v>1</v>
      </c>
      <c r="C3143" s="15" t="s">
        <v>263</v>
      </c>
      <c r="D3143" s="25" t="s">
        <v>39</v>
      </c>
      <c r="E3143" s="27">
        <v>1291680</v>
      </c>
      <c r="F3143" s="27" t="s">
        <v>4862</v>
      </c>
      <c r="G3143" s="27" t="s">
        <v>41</v>
      </c>
      <c r="H3143" s="27">
        <v>20097</v>
      </c>
      <c r="I3143" s="27" t="s">
        <v>42</v>
      </c>
      <c r="J3143" s="28">
        <v>46150</v>
      </c>
      <c r="K3143" s="26">
        <v>0.35416666666666669</v>
      </c>
      <c r="L3143" s="26"/>
      <c r="M3143" s="27" t="s">
        <v>649</v>
      </c>
      <c r="N3143" s="25">
        <f>IFERROR(VLOOKUP(M3143,Data!$J$1:$K$58,2,0),"")</f>
        <v>56939438073</v>
      </c>
      <c r="O3143" s="27" t="s">
        <v>203</v>
      </c>
      <c r="P3143" s="27"/>
      <c r="Q3143" s="27" t="s">
        <v>1920</v>
      </c>
      <c r="R3143" s="27" t="s">
        <v>218</v>
      </c>
      <c r="S3143" s="27"/>
      <c r="T3143" s="27"/>
      <c r="U3143" s="28"/>
      <c r="X3143" s="27"/>
      <c r="Y3143" s="27"/>
      <c r="Z3143" s="29"/>
      <c r="AA3143" s="29">
        <v>0.35416666666666669</v>
      </c>
      <c r="AB3143" s="29">
        <v>0.46527777777777779</v>
      </c>
      <c r="AC3143" s="30">
        <v>46150</v>
      </c>
      <c r="AD3143" s="15" t="str">
        <f>IF(Tabla2[[#This Row],[HORA ENTREGA]]="DIRECTO","On time", IF(AA3143&lt;&gt;"",IF(Tabla2[[#This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3" s="15" t="str">
        <f>MID(Tabla2[[#This Row],[TIPO]],1,3)</f>
        <v xml:space="preserve">40 </v>
      </c>
      <c r="AF31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BARCEL CHILE S.A. */ Cont: * CSGU6178536*/ HR Entrega: *08:30* /Dirección: *bodega Agunsa, dirección La montaña 1550, Quilicura </v>
      </c>
      <c r="AG3143" s="38" t="str">
        <f>IFERROR(HYPERLINK("https://wa.me/"&amp;Tabla2[[#This Row],[CONTACTO]]&amp;"?text="&amp;Tabla2[[#This Row],[Mensaje]],"Enviar mensaje"),"")</f>
        <v>Enviar mensaje</v>
      </c>
      <c r="AH3143" s="15" t="str">
        <f>CONCATENATE(A3143,F3143)</f>
        <v>3142CSGU6178536</v>
      </c>
      <c r="AI3143" s="15" t="str">
        <f>CONCATENATE("ENT-",A3143)</f>
        <v>ENT-3142</v>
      </c>
      <c r="AJ3143" s="15" t="str">
        <f>IF(Tabla2[[#This Row],[Op]]&lt;&gt;"","ENTREGA","")</f>
        <v>ENTREGA</v>
      </c>
      <c r="AK3143" s="40" t="str">
        <f>(Tabla2[[#This Row],[FECHA ENTREGA]]&amp;Tabla2[[#This Row],[HORA ENTREGA]])</f>
        <v>461500,354166666666667</v>
      </c>
      <c r="AL3143" s="34" t="str">
        <f>IFERROR(HYPERLINK("https://wa.me/"&amp;Tabla2[[#This Row],[CONTACTO]]&amp;"?text="&amp;Tabla2[[#This Row],[Mensaje]]),"")</f>
        <v xml:space="preserve">https://wa.me/56939438073?text=Hola!%0AServicio del día 08-05%0A *Cliente:* BARCEL CHILE S.A. */ Cont: * CSGU6178536*/ HR Entrega: *08:30* /Dirección: *bodega Agunsa, dirección La montaña 1550, Quilicura </v>
      </c>
    </row>
    <row r="3144" spans="1:38" s="15" customFormat="1" ht="16.5" customHeight="1" x14ac:dyDescent="0.2">
      <c r="A3144" s="15">
        <f>ROW(A3143)</f>
        <v>3143</v>
      </c>
      <c r="B3144" s="15">
        <f>IF(J3144=J3143,B3143+1,1)</f>
        <v>2</v>
      </c>
      <c r="C3144" s="15" t="s">
        <v>263</v>
      </c>
      <c r="D3144" s="25" t="s">
        <v>39</v>
      </c>
      <c r="E3144" s="27">
        <v>1291680</v>
      </c>
      <c r="F3144" s="27" t="s">
        <v>4863</v>
      </c>
      <c r="G3144" s="27" t="s">
        <v>41</v>
      </c>
      <c r="H3144" s="27">
        <v>20097</v>
      </c>
      <c r="I3144" s="27" t="s">
        <v>42</v>
      </c>
      <c r="J3144" s="28">
        <v>46150</v>
      </c>
      <c r="K3144" s="26">
        <v>0.35416666666666669</v>
      </c>
      <c r="L3144" s="26"/>
      <c r="M3144" s="27" t="s">
        <v>366</v>
      </c>
      <c r="N3144" s="25">
        <f>IFERROR(VLOOKUP(M3144,Data!$J$1:$K$58,2,0),"")</f>
        <v>56967386251</v>
      </c>
      <c r="O3144" s="27" t="s">
        <v>367</v>
      </c>
      <c r="P3144" s="27"/>
      <c r="Q3144" s="27" t="s">
        <v>1920</v>
      </c>
      <c r="R3144" s="27" t="s">
        <v>218</v>
      </c>
      <c r="S3144" s="27"/>
      <c r="T3144" s="27"/>
      <c r="U3144" s="28"/>
      <c r="X3144" s="27"/>
      <c r="Y3144" s="27"/>
      <c r="Z3144" s="29"/>
      <c r="AA3144" s="29">
        <v>0.3298611111111111</v>
      </c>
      <c r="AB3144" s="29">
        <v>0.41319444444444442</v>
      </c>
      <c r="AC3144" s="30">
        <v>46150</v>
      </c>
      <c r="AD3144" s="15" t="str">
        <f>IF(Tabla2[[#This Row],[HORA ENTREGA]]="DIRECTO","On time", IF(AA3144&lt;&gt;"",IF(Tabla2[[#This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4" s="15" t="str">
        <f>MID(Tabla2[[#This Row],[TIPO]],1,3)</f>
        <v xml:space="preserve">40 </v>
      </c>
      <c r="AF31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BARCEL CHILE S.A. */ Cont: * OOCU8422810*/ HR Entrega: *08:30* /Dirección: *bodega Agunsa, dirección La montaña 1550, Quilicura </v>
      </c>
      <c r="AG3144" s="38" t="str">
        <f>IFERROR(HYPERLINK("https://wa.me/"&amp;Tabla2[[#This Row],[CONTACTO]]&amp;"?text="&amp;Tabla2[[#This Row],[Mensaje]],"Enviar mensaje"),"")</f>
        <v>Enviar mensaje</v>
      </c>
      <c r="AH3144" s="15" t="str">
        <f>CONCATENATE(A3144,F3144)</f>
        <v>3143OOCU8422810</v>
      </c>
      <c r="AI3144" s="15" t="str">
        <f>CONCATENATE("ENT-",A3144)</f>
        <v>ENT-3143</v>
      </c>
      <c r="AJ3144" s="15" t="str">
        <f>IF(Tabla2[[#This Row],[Op]]&lt;&gt;"","ENTREGA","")</f>
        <v>ENTREGA</v>
      </c>
      <c r="AK3144" s="40" t="str">
        <f>(Tabla2[[#This Row],[FECHA ENTREGA]]&amp;Tabla2[[#This Row],[HORA ENTREGA]])</f>
        <v>461500,354166666666667</v>
      </c>
      <c r="AL3144" s="34" t="str">
        <f>IFERROR(HYPERLINK("https://wa.me/"&amp;Tabla2[[#This Row],[CONTACTO]]&amp;"?text="&amp;Tabla2[[#This Row],[Mensaje]]),"")</f>
        <v xml:space="preserve">https://wa.me/56967386251?text=Hola!%0AServicio del día 08-05%0A *Cliente:* BARCEL CHILE S.A. */ Cont: * OOCU8422810*/ HR Entrega: *08:30* /Dirección: *bodega Agunsa, dirección La montaña 1550, Quilicura </v>
      </c>
    </row>
    <row r="3145" spans="1:38" s="15" customFormat="1" ht="16.5" customHeight="1" x14ac:dyDescent="0.2">
      <c r="A3145" s="15">
        <f>ROW(A3144)</f>
        <v>3144</v>
      </c>
      <c r="B3145" s="15">
        <f>IF(J3145=J3144,B3144+1,1)</f>
        <v>3</v>
      </c>
      <c r="C3145" s="15" t="s">
        <v>263</v>
      </c>
      <c r="D3145" s="25" t="s">
        <v>39</v>
      </c>
      <c r="E3145" s="27">
        <v>1291680</v>
      </c>
      <c r="F3145" s="27" t="s">
        <v>4864</v>
      </c>
      <c r="G3145" s="27" t="s">
        <v>41</v>
      </c>
      <c r="H3145" s="27">
        <v>20097</v>
      </c>
      <c r="I3145" s="27" t="s">
        <v>42</v>
      </c>
      <c r="J3145" s="28">
        <v>46150</v>
      </c>
      <c r="K3145" s="26">
        <v>0.39583333333333331</v>
      </c>
      <c r="L3145" s="26"/>
      <c r="M3145" s="27" t="s">
        <v>86</v>
      </c>
      <c r="N3145" s="25">
        <f>IFERROR(VLOOKUP(M3145,Data!$J$1:$K$58,2,0),"")</f>
        <v>56956654384</v>
      </c>
      <c r="O3145" s="27" t="s">
        <v>314</v>
      </c>
      <c r="P3145" s="27"/>
      <c r="Q3145" s="27" t="s">
        <v>1920</v>
      </c>
      <c r="R3145" s="27" t="s">
        <v>218</v>
      </c>
      <c r="S3145" s="27"/>
      <c r="T3145" s="27"/>
      <c r="U3145" s="28"/>
      <c r="X3145" s="27"/>
      <c r="Y3145" s="27"/>
      <c r="Z3145" s="29"/>
      <c r="AA3145" s="29">
        <v>0.39791666666666664</v>
      </c>
      <c r="AB3145" s="29">
        <v>0.55208333333333337</v>
      </c>
      <c r="AC3145" s="30">
        <v>46150</v>
      </c>
      <c r="AD3145" s="15" t="str">
        <f>IF(Tabla2[[#This Row],[HORA ENTREGA]]="DIRECTO","On time", IF(AA3145&lt;&gt;"",IF(Tabla2[[#This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5" s="15" t="str">
        <f>MID(Tabla2[[#This Row],[TIPO]],1,3)</f>
        <v xml:space="preserve">40 </v>
      </c>
      <c r="AF31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BARCEL CHILE S.A. */ Cont: * BEAU5115967*/ HR Entrega: *09:30* /Dirección: *bodega Agunsa, dirección La montaña 1550, Quilicura </v>
      </c>
      <c r="AG3145" s="38" t="str">
        <f>IFERROR(HYPERLINK("https://wa.me/"&amp;Tabla2[[#This Row],[CONTACTO]]&amp;"?text="&amp;Tabla2[[#This Row],[Mensaje]],"Enviar mensaje"),"")</f>
        <v>Enviar mensaje</v>
      </c>
      <c r="AH3145" s="15" t="str">
        <f>CONCATENATE(A3145,F3145)</f>
        <v>3144BEAU5115967</v>
      </c>
      <c r="AI3145" s="15" t="str">
        <f>CONCATENATE("ENT-",A3145)</f>
        <v>ENT-3144</v>
      </c>
      <c r="AJ3145" s="15" t="str">
        <f>IF(Tabla2[[#This Row],[Op]]&lt;&gt;"","ENTREGA","")</f>
        <v>ENTREGA</v>
      </c>
      <c r="AK3145" s="40" t="str">
        <f>(Tabla2[[#This Row],[FECHA ENTREGA]]&amp;Tabla2[[#This Row],[HORA ENTREGA]])</f>
        <v>461500,395833333333333</v>
      </c>
      <c r="AL3145" s="34" t="str">
        <f>IFERROR(HYPERLINK("https://wa.me/"&amp;Tabla2[[#This Row],[CONTACTO]]&amp;"?text="&amp;Tabla2[[#This Row],[Mensaje]]),"")</f>
        <v xml:space="preserve">https://wa.me/56956654384?text=Hola!%0AServicio del día 08-05%0A *Cliente:* BARCEL CHILE S.A. */ Cont: * BEAU5115967*/ HR Entrega: *09:30* /Dirección: *bodega Agunsa, dirección La montaña 1550, Quilicura </v>
      </c>
    </row>
    <row r="3146" spans="1:38" s="15" customFormat="1" ht="16.5" customHeight="1" x14ac:dyDescent="0.2">
      <c r="A3146" s="15">
        <f>ROW(A3145)</f>
        <v>3145</v>
      </c>
      <c r="B3146" s="15">
        <f>IF(J3146=J3145,B3145+1,1)</f>
        <v>4</v>
      </c>
      <c r="C3146" s="15" t="s">
        <v>263</v>
      </c>
      <c r="D3146" s="25" t="s">
        <v>39</v>
      </c>
      <c r="E3146" s="27">
        <v>1291680</v>
      </c>
      <c r="F3146" s="27" t="s">
        <v>4865</v>
      </c>
      <c r="G3146" s="27" t="s">
        <v>41</v>
      </c>
      <c r="H3146" s="27">
        <v>20097</v>
      </c>
      <c r="I3146" s="27" t="s">
        <v>42</v>
      </c>
      <c r="J3146" s="28">
        <v>46150</v>
      </c>
      <c r="K3146" s="26">
        <v>0.4375</v>
      </c>
      <c r="L3146" s="26"/>
      <c r="M3146" s="27" t="s">
        <v>51</v>
      </c>
      <c r="N3146" s="25">
        <f>IFERROR(VLOOKUP(M3146,Data!$J$1:$K$58,2,0),"")</f>
        <v>56967256951</v>
      </c>
      <c r="O3146" s="27" t="s">
        <v>52</v>
      </c>
      <c r="P3146" s="27"/>
      <c r="Q3146" s="27" t="s">
        <v>1920</v>
      </c>
      <c r="R3146" s="27" t="s">
        <v>218</v>
      </c>
      <c r="S3146" s="27"/>
      <c r="T3146" s="27"/>
      <c r="U3146" s="28"/>
      <c r="X3146" s="27"/>
      <c r="Y3146" s="27"/>
      <c r="Z3146" s="29"/>
      <c r="AA3146" s="29">
        <v>0.42222222222222222</v>
      </c>
      <c r="AB3146" s="29">
        <v>0.58819444444444446</v>
      </c>
      <c r="AC3146" s="30">
        <v>46150</v>
      </c>
      <c r="AD3146" s="15" t="str">
        <f>IF(Tabla2[[#This Row],[HORA ENTREGA]]="DIRECTO","On time", IF(AA3146&lt;&gt;"",IF(Tabla2[[#This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6" s="15" t="str">
        <f>MID(Tabla2[[#This Row],[TIPO]],1,3)</f>
        <v xml:space="preserve">40 </v>
      </c>
      <c r="AF31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BARCEL CHILE S.A. */ Cont: * FFAU6462170*/ HR Entrega: *10:30* /Dirección: *bodega Agunsa, dirección La montaña 1550, Quilicura </v>
      </c>
      <c r="AG3146" s="38" t="str">
        <f>IFERROR(HYPERLINK("https://wa.me/"&amp;Tabla2[[#This Row],[CONTACTO]]&amp;"?text="&amp;Tabla2[[#This Row],[Mensaje]],"Enviar mensaje"),"")</f>
        <v>Enviar mensaje</v>
      </c>
      <c r="AH3146" s="15" t="str">
        <f>CONCATENATE(A3146,F3146)</f>
        <v>3145FFAU6462170</v>
      </c>
      <c r="AI3146" s="15" t="str">
        <f>CONCATENATE("ENT-",A3146)</f>
        <v>ENT-3145</v>
      </c>
      <c r="AJ3146" s="15" t="str">
        <f>IF(Tabla2[[#This Row],[Op]]&lt;&gt;"","ENTREGA","")</f>
        <v>ENTREGA</v>
      </c>
      <c r="AK3146" s="40" t="str">
        <f>(Tabla2[[#This Row],[FECHA ENTREGA]]&amp;Tabla2[[#This Row],[HORA ENTREGA]])</f>
        <v>461500,4375</v>
      </c>
      <c r="AL3146" s="34" t="str">
        <f>IFERROR(HYPERLINK("https://wa.me/"&amp;Tabla2[[#This Row],[CONTACTO]]&amp;"?text="&amp;Tabla2[[#This Row],[Mensaje]]),"")</f>
        <v xml:space="preserve">https://wa.me/56967256951?text=Hola!%0AServicio del día 08-05%0A *Cliente:* BARCEL CHILE S.A. */ Cont: * FFAU6462170*/ HR Entrega: *10:30* /Dirección: *bodega Agunsa, dirección La montaña 1550, Quilicura </v>
      </c>
    </row>
    <row r="3147" spans="1:38" s="15" customFormat="1" ht="16.5" customHeight="1" x14ac:dyDescent="0.2">
      <c r="A3147" s="15">
        <f>ROW(A3146)</f>
        <v>3146</v>
      </c>
      <c r="B3147" s="15">
        <f>IF(J3147=J3146,B3146+1,1)</f>
        <v>5</v>
      </c>
      <c r="C3147" s="15" t="s">
        <v>263</v>
      </c>
      <c r="D3147" s="25" t="s">
        <v>39</v>
      </c>
      <c r="E3147" s="27">
        <v>1291680</v>
      </c>
      <c r="F3147" s="27" t="s">
        <v>4866</v>
      </c>
      <c r="G3147" s="27" t="s">
        <v>41</v>
      </c>
      <c r="H3147" s="27">
        <v>20097</v>
      </c>
      <c r="I3147" s="27" t="s">
        <v>42</v>
      </c>
      <c r="J3147" s="28">
        <v>46150</v>
      </c>
      <c r="K3147" s="26">
        <v>0.47916666666666669</v>
      </c>
      <c r="L3147" s="26"/>
      <c r="M3147" s="27" t="s">
        <v>341</v>
      </c>
      <c r="N3147" s="25">
        <f>IFERROR(VLOOKUP(M3147,Data!$J$1:$K$58,2,0),"")</f>
        <v>56950923536</v>
      </c>
      <c r="O3147" s="27" t="s">
        <v>105</v>
      </c>
      <c r="P3147" s="27"/>
      <c r="Q3147" s="27" t="s">
        <v>1920</v>
      </c>
      <c r="R3147" s="27" t="s">
        <v>218</v>
      </c>
      <c r="S3147" s="27"/>
      <c r="T3147" s="27"/>
      <c r="U3147" s="28"/>
      <c r="X3147" s="27"/>
      <c r="Y3147" s="27"/>
      <c r="Z3147" s="29"/>
      <c r="AA3147" s="29">
        <v>0.51944444444444449</v>
      </c>
      <c r="AB3147" s="29">
        <v>0.61458333333333337</v>
      </c>
      <c r="AC3147" s="30">
        <v>46150</v>
      </c>
      <c r="AD3147" s="15" t="str">
        <f>IF(Tabla2[[#This Row],[HORA ENTREGA]]="DIRECTO","On time", IF(AA3147&lt;&gt;"",IF(Tabla2[[#This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47" s="15" t="str">
        <f>MID(Tabla2[[#This Row],[TIPO]],1,3)</f>
        <v xml:space="preserve">40 </v>
      </c>
      <c r="AF31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BARCEL CHILE S.A. */ Cont: * CSNU7355701*/ HR Entrega: *11:30* /Dirección: *bodega Agunsa, dirección La montaña 1550, Quilicura </v>
      </c>
      <c r="AG3147" s="38" t="str">
        <f>IFERROR(HYPERLINK("https://wa.me/"&amp;Tabla2[[#This Row],[CONTACTO]]&amp;"?text="&amp;Tabla2[[#This Row],[Mensaje]],"Enviar mensaje"),"")</f>
        <v>Enviar mensaje</v>
      </c>
      <c r="AH3147" s="15" t="str">
        <f>CONCATENATE(A3147,F3147)</f>
        <v>3146CSNU7355701</v>
      </c>
      <c r="AI3147" s="15" t="str">
        <f>CONCATENATE("ENT-",A3147)</f>
        <v>ENT-3146</v>
      </c>
      <c r="AJ3147" s="15" t="str">
        <f>IF(Tabla2[[#This Row],[Op]]&lt;&gt;"","ENTREGA","")</f>
        <v>ENTREGA</v>
      </c>
      <c r="AK3147" s="40" t="str">
        <f>(Tabla2[[#This Row],[FECHA ENTREGA]]&amp;Tabla2[[#This Row],[HORA ENTREGA]])</f>
        <v>461500,479166666666667</v>
      </c>
      <c r="AL3147" s="34" t="str">
        <f>IFERROR(HYPERLINK("https://wa.me/"&amp;Tabla2[[#This Row],[CONTACTO]]&amp;"?text="&amp;Tabla2[[#This Row],[Mensaje]]),"")</f>
        <v xml:space="preserve">https://wa.me/56950923536?text=Hola!%0AServicio del día 08-05%0A *Cliente:* BARCEL CHILE S.A. */ Cont: * CSNU7355701*/ HR Entrega: *11:30* /Dirección: *bodega Agunsa, dirección La montaña 1550, Quilicura </v>
      </c>
    </row>
    <row r="3148" spans="1:38" s="15" customFormat="1" ht="16.5" customHeight="1" x14ac:dyDescent="0.2">
      <c r="A3148" s="15">
        <f>ROW(A3147)</f>
        <v>3147</v>
      </c>
      <c r="B3148" s="15">
        <f>IF(J3148=J3147,B3147+1,1)</f>
        <v>6</v>
      </c>
      <c r="C3148" s="15" t="s">
        <v>2023</v>
      </c>
      <c r="D3148" s="25" t="s">
        <v>39</v>
      </c>
      <c r="E3148" s="27">
        <v>304780</v>
      </c>
      <c r="F3148" s="27" t="s">
        <v>4867</v>
      </c>
      <c r="G3148" s="27" t="s">
        <v>54</v>
      </c>
      <c r="H3148" s="27">
        <v>21008</v>
      </c>
      <c r="I3148" s="27" t="s">
        <v>4868</v>
      </c>
      <c r="J3148" s="28">
        <v>46150</v>
      </c>
      <c r="K3148" s="26" t="s">
        <v>290</v>
      </c>
      <c r="L3148" s="26"/>
      <c r="M3148" s="27" t="s">
        <v>82</v>
      </c>
      <c r="N3148" s="25">
        <f>IFERROR(VLOOKUP(M3148,Data!$J$1:$K$58,2,0),"")</f>
        <v>56944277110</v>
      </c>
      <c r="O3148" s="27" t="s">
        <v>83</v>
      </c>
      <c r="P3148" s="27"/>
      <c r="Q3148" s="27"/>
      <c r="R3148" s="27"/>
      <c r="S3148" s="27"/>
      <c r="T3148" s="27"/>
      <c r="U3148" s="28"/>
      <c r="X3148" s="27"/>
      <c r="Y3148" s="27"/>
      <c r="Z3148" s="29"/>
      <c r="AA3148" s="29">
        <v>0.52777777777777779</v>
      </c>
      <c r="AB3148" s="29">
        <v>0.68541666666666667</v>
      </c>
      <c r="AC3148" s="30">
        <v>46150</v>
      </c>
      <c r="AD3148" s="15" t="str">
        <f>IF(Tabla2[[#This Row],[HORA ENTREGA]]="DIRECTO","On time", IF(AA3148&lt;&gt;"",IF(Tabla2[[#This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8" s="15" t="str">
        <f>MID(Tabla2[[#This Row],[TIPO]],1,3)</f>
        <v xml:space="preserve">40 </v>
      </c>
      <c r="AF31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BIDFOOD */ Cont: * MMAU1420110*/ HR Entrega: *DIRECTO* /Dirección: *</v>
      </c>
      <c r="AG3148" s="38" t="str">
        <f>IFERROR(HYPERLINK("https://wa.me/"&amp;Tabla2[[#This Row],[CONTACTO]]&amp;"?text="&amp;Tabla2[[#This Row],[Mensaje]],"Enviar mensaje"),"")</f>
        <v>Enviar mensaje</v>
      </c>
      <c r="AH3148" s="15" t="str">
        <f>CONCATENATE(A3148,F3148)</f>
        <v>3147MMAU1420110</v>
      </c>
      <c r="AI3148" s="15" t="str">
        <f>CONCATENATE("ENT-",A3148)</f>
        <v>ENT-3147</v>
      </c>
      <c r="AJ3148" s="15" t="str">
        <f>IF(Tabla2[[#This Row],[Op]]&lt;&gt;"","ENTREGA","")</f>
        <v>ENTREGA</v>
      </c>
      <c r="AK3148" s="40" t="str">
        <f>(Tabla2[[#This Row],[FECHA ENTREGA]]&amp;Tabla2[[#This Row],[HORA ENTREGA]])</f>
        <v>46150DIRECTO</v>
      </c>
      <c r="AL3148" s="34" t="str">
        <f>IFERROR(HYPERLINK("https://wa.me/"&amp;Tabla2[[#This Row],[CONTACTO]]&amp;"?text="&amp;Tabla2[[#This Row],[Mensaje]]),"")</f>
        <v>https://wa.me/56944277110?text=Hola!%0AServicio del día 08-05%0A *Cliente:* BIDFOOD */ Cont: * MMAU1420110*/ HR Entrega: *DIRECTO* /Dirección: *</v>
      </c>
    </row>
    <row r="3149" spans="1:38" s="15" customFormat="1" ht="16.5" customHeight="1" x14ac:dyDescent="0.2">
      <c r="A3149" s="15">
        <f>ROW(A3148)</f>
        <v>3148</v>
      </c>
      <c r="B3149" s="15">
        <f>IF(J3149=J3148,B3148+1,1)</f>
        <v>7</v>
      </c>
      <c r="C3149" s="15" t="s">
        <v>84</v>
      </c>
      <c r="D3149" s="25" t="s">
        <v>39</v>
      </c>
      <c r="E3149" s="27">
        <v>315221</v>
      </c>
      <c r="F3149" s="27" t="s">
        <v>4869</v>
      </c>
      <c r="G3149" s="27" t="s">
        <v>41</v>
      </c>
      <c r="H3149" s="27">
        <v>22113</v>
      </c>
      <c r="I3149" s="27" t="s">
        <v>42</v>
      </c>
      <c r="J3149" s="28">
        <v>46150</v>
      </c>
      <c r="K3149" s="26">
        <v>0.375</v>
      </c>
      <c r="L3149" s="26"/>
      <c r="M3149" s="27" t="s">
        <v>225</v>
      </c>
      <c r="N3149" s="25">
        <f>IFERROR(VLOOKUP(M3149,Data!$J$1:$K$58,2,0),"")</f>
        <v>56978811158</v>
      </c>
      <c r="O3149" s="27" t="s">
        <v>226</v>
      </c>
      <c r="P3149" s="27"/>
      <c r="Q3149" s="27" t="s">
        <v>4221</v>
      </c>
      <c r="R3149" s="27" t="s">
        <v>48</v>
      </c>
      <c r="S3149" s="27"/>
      <c r="T3149" s="27"/>
      <c r="U3149" s="28"/>
      <c r="X3149" s="27"/>
      <c r="Y3149" s="27"/>
      <c r="Z3149" s="29"/>
      <c r="AA3149" s="29">
        <v>0.3263888888888889</v>
      </c>
      <c r="AB3149" s="29">
        <v>0.46805555555555556</v>
      </c>
      <c r="AC3149" s="30">
        <v>46150</v>
      </c>
      <c r="AD3149" s="15" t="str">
        <f>IF(Tabla2[[#This Row],[HORA ENTREGA]]="DIRECTO","On time", IF(AA3149&lt;&gt;"",IF(Tabla2[[#This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49" s="15" t="str">
        <f>MID(Tabla2[[#This Row],[TIPO]],1,3)</f>
        <v xml:space="preserve">40 </v>
      </c>
      <c r="AF31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CANONTEX */ Cont: * TIIU6499400*/ HR Entrega: *09:00* /Dirección: *Patricia Viñuela N°334, Lampa </v>
      </c>
      <c r="AG3149" s="38" t="str">
        <f>IFERROR(HYPERLINK("https://wa.me/"&amp;Tabla2[[#This Row],[CONTACTO]]&amp;"?text="&amp;Tabla2[[#This Row],[Mensaje]],"Enviar mensaje"),"")</f>
        <v>Enviar mensaje</v>
      </c>
      <c r="AH3149" s="15" t="str">
        <f>CONCATENATE(A3149,F3149)</f>
        <v>3148TIIU6499400</v>
      </c>
      <c r="AI3149" s="15" t="str">
        <f>CONCATENATE("ENT-",A3149)</f>
        <v>ENT-3148</v>
      </c>
      <c r="AJ3149" s="15" t="str">
        <f>IF(Tabla2[[#This Row],[Op]]&lt;&gt;"","ENTREGA","")</f>
        <v>ENTREGA</v>
      </c>
      <c r="AK3149" s="40" t="str">
        <f>(Tabla2[[#This Row],[FECHA ENTREGA]]&amp;Tabla2[[#This Row],[HORA ENTREGA]])</f>
        <v>461500,375</v>
      </c>
      <c r="AL3149" s="34" t="str">
        <f>IFERROR(HYPERLINK("https://wa.me/"&amp;Tabla2[[#This Row],[CONTACTO]]&amp;"?text="&amp;Tabla2[[#This Row],[Mensaje]]),"")</f>
        <v xml:space="preserve">https://wa.me/56978811158?text=Hola!%0AServicio del día 08-05%0A *Cliente:* CANONTEX */ Cont: * TIIU6499400*/ HR Entrega: *09:00* /Dirección: *Patricia Viñuela N°334, Lampa </v>
      </c>
    </row>
    <row r="3150" spans="1:38" s="15" customFormat="1" ht="16.5" customHeight="1" x14ac:dyDescent="0.2">
      <c r="A3150" s="15">
        <f>ROW(A3149)</f>
        <v>3149</v>
      </c>
      <c r="B3150" s="15">
        <f>IF(J3150=J3149,B3149+1,1)</f>
        <v>8</v>
      </c>
      <c r="C3150" s="15" t="s">
        <v>84</v>
      </c>
      <c r="D3150" s="25" t="s">
        <v>39</v>
      </c>
      <c r="E3150" s="27">
        <v>315221</v>
      </c>
      <c r="F3150" s="27" t="s">
        <v>4870</v>
      </c>
      <c r="G3150" s="27" t="s">
        <v>41</v>
      </c>
      <c r="H3150" s="27">
        <v>22113</v>
      </c>
      <c r="I3150" s="27" t="s">
        <v>42</v>
      </c>
      <c r="J3150" s="28">
        <v>46150</v>
      </c>
      <c r="K3150" s="26">
        <v>0.45833333333333331</v>
      </c>
      <c r="L3150" s="26"/>
      <c r="M3150" s="27" t="s">
        <v>176</v>
      </c>
      <c r="N3150" s="25">
        <f>IFERROR(VLOOKUP(M3150,Data!$J$1:$K$58,2,0),"")</f>
        <v>56968463649</v>
      </c>
      <c r="O3150" s="27" t="s">
        <v>177</v>
      </c>
      <c r="P3150" s="27"/>
      <c r="Q3150" s="27" t="s">
        <v>4221</v>
      </c>
      <c r="R3150" s="27" t="s">
        <v>48</v>
      </c>
      <c r="S3150" s="27"/>
      <c r="T3150" s="27"/>
      <c r="U3150" s="28"/>
      <c r="X3150" s="27"/>
      <c r="Y3150" s="27"/>
      <c r="Z3150" s="29"/>
      <c r="AA3150" s="29">
        <v>0.51041666666666663</v>
      </c>
      <c r="AB3150" s="29">
        <v>0.56944444444444442</v>
      </c>
      <c r="AC3150" s="30">
        <v>46150</v>
      </c>
      <c r="AD3150" s="15" t="str">
        <f>IF(Tabla2[[#This Row],[HORA ENTREGA]]="DIRECTO","On time", IF(AA3150&lt;&gt;"",IF(Tabla2[[#This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50" s="15" t="str">
        <f>MID(Tabla2[[#This Row],[TIPO]],1,3)</f>
        <v xml:space="preserve">40 </v>
      </c>
      <c r="AF31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CANONTEX */ Cont: * TIIU6499545*/ HR Entrega: *11:00* /Dirección: *Patricia Viñuela N°334, Lampa </v>
      </c>
      <c r="AG3150" s="38" t="str">
        <f>IFERROR(HYPERLINK("https://wa.me/"&amp;Tabla2[[#This Row],[CONTACTO]]&amp;"?text="&amp;Tabla2[[#This Row],[Mensaje]],"Enviar mensaje"),"")</f>
        <v>Enviar mensaje</v>
      </c>
      <c r="AH3150" s="15" t="str">
        <f>CONCATENATE(A3150,F3150)</f>
        <v>3149TIIU6499545</v>
      </c>
      <c r="AI3150" s="15" t="str">
        <f>CONCATENATE("ENT-",A3150)</f>
        <v>ENT-3149</v>
      </c>
      <c r="AJ3150" s="15" t="str">
        <f>IF(Tabla2[[#This Row],[Op]]&lt;&gt;"","ENTREGA","")</f>
        <v>ENTREGA</v>
      </c>
      <c r="AK3150" s="40" t="str">
        <f>(Tabla2[[#This Row],[FECHA ENTREGA]]&amp;Tabla2[[#This Row],[HORA ENTREGA]])</f>
        <v>461500,458333333333333</v>
      </c>
      <c r="AL3150" s="34" t="str">
        <f>IFERROR(HYPERLINK("https://wa.me/"&amp;Tabla2[[#This Row],[CONTACTO]]&amp;"?text="&amp;Tabla2[[#This Row],[Mensaje]]),"")</f>
        <v xml:space="preserve">https://wa.me/56968463649?text=Hola!%0AServicio del día 08-05%0A *Cliente:* CANONTEX */ Cont: * TIIU6499545*/ HR Entrega: *11:00* /Dirección: *Patricia Viñuela N°334, Lampa </v>
      </c>
    </row>
    <row r="3151" spans="1:38" s="15" customFormat="1" ht="16.5" customHeight="1" x14ac:dyDescent="0.2">
      <c r="A3151" s="15">
        <f>ROW(A3150)</f>
        <v>3150</v>
      </c>
      <c r="B3151" s="15">
        <f>IF(J3151=J3150,B3150+1,1)</f>
        <v>9</v>
      </c>
      <c r="C3151" s="15" t="s">
        <v>94</v>
      </c>
      <c r="D3151" s="25" t="s">
        <v>39</v>
      </c>
      <c r="E3151" s="27"/>
      <c r="F3151" s="27" t="s">
        <v>456</v>
      </c>
      <c r="G3151" s="27" t="s">
        <v>456</v>
      </c>
      <c r="H3151" s="27"/>
      <c r="I3151" s="27" t="s">
        <v>42</v>
      </c>
      <c r="J3151" s="28">
        <v>46150</v>
      </c>
      <c r="K3151" s="26">
        <v>0.33333333333333331</v>
      </c>
      <c r="L3151" s="26"/>
      <c r="M3151" s="27" t="s">
        <v>161</v>
      </c>
      <c r="N3151" s="25">
        <f>IFERROR(VLOOKUP(M3151,Data!$J$1:$K$58,2,0),"")</f>
        <v>56966749408</v>
      </c>
      <c r="O3151" s="27" t="s">
        <v>162</v>
      </c>
      <c r="P3151" s="27"/>
      <c r="Q3151" s="27" t="s">
        <v>3201</v>
      </c>
      <c r="R3151" s="27"/>
      <c r="S3151" s="27"/>
      <c r="T3151" s="27"/>
      <c r="U3151" s="28"/>
      <c r="X3151" s="27"/>
      <c r="Y3151" s="27"/>
      <c r="Z3151" s="29"/>
      <c r="AA3151" s="29">
        <v>0.56805555555555554</v>
      </c>
      <c r="AB3151" s="29">
        <v>0.58680555555555558</v>
      </c>
      <c r="AC3151" s="30">
        <v>46150</v>
      </c>
      <c r="AD3151" s="15" t="str">
        <f>IF(Tabla2[[#This Row],[HORA ENTREGA]]="DIRECTO","On time", IF(AA3151&lt;&gt;"",IF(Tabla2[[#This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51" s="15" t="str">
        <f>MID(Tabla2[[#This Row],[TIPO]],1,3)</f>
        <v>RAM</v>
      </c>
      <c r="AF31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E INDUSTRIAL PLASTICOS HOFFENS S.A. */ Cont: * RAMPLA*/ HR Entrega: *08:00* /Dirección: *CAMINO LONQUEN 10707 MAIPÚ</v>
      </c>
      <c r="AG3151" s="38" t="str">
        <f>IFERROR(HYPERLINK("https://wa.me/"&amp;Tabla2[[#This Row],[CONTACTO]]&amp;"?text="&amp;Tabla2[[#This Row],[Mensaje]],"Enviar mensaje"),"")</f>
        <v>Enviar mensaje</v>
      </c>
      <c r="AH3151" s="15" t="str">
        <f>CONCATENATE(A3151,F3151)</f>
        <v>3150RAMPLA</v>
      </c>
      <c r="AI3151" s="15" t="str">
        <f>CONCATENATE("ENT-",A3151)</f>
        <v>ENT-3150</v>
      </c>
      <c r="AJ3151" s="15" t="str">
        <f>IF(Tabla2[[#This Row],[Op]]&lt;&gt;"","ENTREGA","")</f>
        <v>ENTREGA</v>
      </c>
      <c r="AK3151" s="40" t="str">
        <f>(Tabla2[[#This Row],[FECHA ENTREGA]]&amp;Tabla2[[#This Row],[HORA ENTREGA]])</f>
        <v>461500,333333333333333</v>
      </c>
      <c r="AL3151" s="34" t="str">
        <f>IFERROR(HYPERLINK("https://wa.me/"&amp;Tabla2[[#This Row],[CONTACTO]]&amp;"?text="&amp;Tabla2[[#This Row],[Mensaje]]),"")</f>
        <v>https://wa.me/56966749408?text=Hola!%0AServicio del día 08-05%0A *Cliente:* COMERCIAL E INDUSTRIAL PLASTICOS HOFFENS S.A. */ Cont: * RAMPLA*/ HR Entrega: *08:00* /Dirección: *CAMINO LONQUEN 10707 MAIPÚ</v>
      </c>
    </row>
    <row r="3152" spans="1:38" s="15" customFormat="1" ht="16.5" customHeight="1" x14ac:dyDescent="0.2">
      <c r="A3152" s="15">
        <f>ROW(A3151)</f>
        <v>3151</v>
      </c>
      <c r="B3152" s="15">
        <f>IF(J3152=J3151,B3151+1,1)</f>
        <v>10</v>
      </c>
      <c r="C3152" s="15" t="s">
        <v>110</v>
      </c>
      <c r="D3152" s="25" t="s">
        <v>39</v>
      </c>
      <c r="E3152" s="27">
        <v>2039670</v>
      </c>
      <c r="F3152" s="27" t="s">
        <v>4871</v>
      </c>
      <c r="G3152" s="27" t="s">
        <v>41</v>
      </c>
      <c r="H3152" s="27">
        <v>34000</v>
      </c>
      <c r="I3152" s="27" t="s">
        <v>42</v>
      </c>
      <c r="J3152" s="28">
        <v>46150</v>
      </c>
      <c r="K3152" s="26">
        <v>0.29166666666666669</v>
      </c>
      <c r="L3152" s="26"/>
      <c r="M3152" s="27" t="s">
        <v>72</v>
      </c>
      <c r="N3152" s="25">
        <f>IFERROR(VLOOKUP(M3152,Data!$J$1:$K$58,2,0),"")</f>
        <v>56978089148</v>
      </c>
      <c r="O3152" s="27" t="s">
        <v>73</v>
      </c>
      <c r="P3152" s="27"/>
      <c r="Q3152" s="27" t="s">
        <v>113</v>
      </c>
      <c r="R3152" s="27" t="s">
        <v>183</v>
      </c>
      <c r="S3152" s="27"/>
      <c r="T3152" s="27"/>
      <c r="U3152" s="28"/>
      <c r="X3152" s="27"/>
      <c r="Y3152" s="27"/>
      <c r="Z3152" s="29"/>
      <c r="AA3152" s="29">
        <v>0.27777777777777779</v>
      </c>
      <c r="AB3152" s="29">
        <v>0.38194444444444442</v>
      </c>
      <c r="AC3152" s="30">
        <v>46150</v>
      </c>
      <c r="AD3152" s="15" t="str">
        <f>IF(Tabla2[[#This Row],[HORA ENTREGA]]="DIRECTO","On time", IF(AA3152&lt;&gt;"",IF(Tabla2[[#This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52" s="15" t="str">
        <f>MID(Tabla2[[#This Row],[TIPO]],1,3)</f>
        <v xml:space="preserve">40 </v>
      </c>
      <c r="AF31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SANDOVAL E HIJOS LTDA */ Cont: * caau4074799*/ HR Entrega: *07:00* /Dirección: *SANTA ISABEL 370; LAMPA</v>
      </c>
      <c r="AG3152" s="38" t="str">
        <f>IFERROR(HYPERLINK("https://wa.me/"&amp;Tabla2[[#This Row],[CONTACTO]]&amp;"?text="&amp;Tabla2[[#This Row],[Mensaje]],"Enviar mensaje"),"")</f>
        <v>Enviar mensaje</v>
      </c>
      <c r="AH3152" s="15" t="str">
        <f>CONCATENATE(A3152,F3152)</f>
        <v>3151caau4074799</v>
      </c>
      <c r="AI3152" s="15" t="str">
        <f>CONCATENATE("ENT-",A3152)</f>
        <v>ENT-3151</v>
      </c>
      <c r="AJ3152" s="15" t="str">
        <f>IF(Tabla2[[#This Row],[Op]]&lt;&gt;"","ENTREGA","")</f>
        <v>ENTREGA</v>
      </c>
      <c r="AK3152" s="40" t="str">
        <f>(Tabla2[[#This Row],[FECHA ENTREGA]]&amp;Tabla2[[#This Row],[HORA ENTREGA]])</f>
        <v>461500,291666666666667</v>
      </c>
      <c r="AL3152" s="34" t="str">
        <f>IFERROR(HYPERLINK("https://wa.me/"&amp;Tabla2[[#This Row],[CONTACTO]]&amp;"?text="&amp;Tabla2[[#This Row],[Mensaje]]),"")</f>
        <v>https://wa.me/56978089148?text=Hola!%0AServicio del día 08-05%0A *Cliente:* COMERCIAL SANDOVAL E HIJOS LTDA */ Cont: * caau4074799*/ HR Entrega: *07:00* /Dirección: *SANTA ISABEL 370; LAMPA</v>
      </c>
    </row>
    <row r="3153" spans="1:38" s="15" customFormat="1" ht="16.5" customHeight="1" x14ac:dyDescent="0.2">
      <c r="A3153" s="15">
        <f>ROW(A3152)</f>
        <v>3152</v>
      </c>
      <c r="B3153" s="15">
        <f>IF(J3153=J3152,B3152+1,1)</f>
        <v>11</v>
      </c>
      <c r="C3153" s="15" t="s">
        <v>110</v>
      </c>
      <c r="D3153" s="25" t="s">
        <v>39</v>
      </c>
      <c r="E3153" s="27">
        <v>2039670</v>
      </c>
      <c r="F3153" s="27" t="s">
        <v>4872</v>
      </c>
      <c r="G3153" s="27" t="s">
        <v>41</v>
      </c>
      <c r="H3153" s="27">
        <v>34000</v>
      </c>
      <c r="I3153" s="27" t="s">
        <v>42</v>
      </c>
      <c r="J3153" s="28">
        <v>46150</v>
      </c>
      <c r="K3153" s="26">
        <v>0.33333333333333331</v>
      </c>
      <c r="L3153" s="26"/>
      <c r="M3153" s="27" t="s">
        <v>66</v>
      </c>
      <c r="N3153" s="25">
        <f>IFERROR(VLOOKUP(M3153,Data!$J$1:$K$58,2,0),"")</f>
        <v>56993389870</v>
      </c>
      <c r="O3153" s="27" t="s">
        <v>87</v>
      </c>
      <c r="P3153" s="27">
        <v>1</v>
      </c>
      <c r="Q3153" s="27" t="s">
        <v>113</v>
      </c>
      <c r="R3153" s="27" t="s">
        <v>183</v>
      </c>
      <c r="S3153" s="27"/>
      <c r="T3153" s="27"/>
      <c r="U3153" s="28"/>
      <c r="X3153" s="27"/>
      <c r="Y3153" s="27"/>
      <c r="Z3153" s="29"/>
      <c r="AA3153" s="29">
        <v>0.65625</v>
      </c>
      <c r="AB3153" s="29">
        <v>0.75694444444444442</v>
      </c>
      <c r="AC3153" s="30">
        <v>46150</v>
      </c>
      <c r="AD3153" s="15" t="str">
        <f>IF(Tabla2[[#This Row],[HORA ENTREGA]]="DIRECTO","On time", IF(AA3153&lt;&gt;"",IF(Tabla2[[#This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53" s="15" t="str">
        <f>MID(Tabla2[[#This Row],[TIPO]],1,3)</f>
        <v xml:space="preserve">40 </v>
      </c>
      <c r="AF31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SANDOVAL E HIJOS LTDA */ Cont: * PCIU6103259*/ HR Entrega: *08:00* /Dirección: *SANTA ISABEL 370; LAMPA</v>
      </c>
      <c r="AG3153" s="38" t="str">
        <f>IFERROR(HYPERLINK("https://wa.me/"&amp;Tabla2[[#This Row],[CONTACTO]]&amp;"?text="&amp;Tabla2[[#This Row],[Mensaje]],"Enviar mensaje"),"")</f>
        <v>Enviar mensaje</v>
      </c>
      <c r="AH3153" s="15" t="str">
        <f>CONCATENATE(A3153,F3153)</f>
        <v>3152PCIU6103259</v>
      </c>
      <c r="AI3153" s="15" t="str">
        <f>CONCATENATE("ENT-",A3153)</f>
        <v>ENT-3152</v>
      </c>
      <c r="AJ3153" s="15" t="str">
        <f>IF(Tabla2[[#This Row],[Op]]&lt;&gt;"","ENTREGA","")</f>
        <v>ENTREGA</v>
      </c>
      <c r="AK3153" s="40" t="str">
        <f>(Tabla2[[#This Row],[FECHA ENTREGA]]&amp;Tabla2[[#This Row],[HORA ENTREGA]])</f>
        <v>461500,333333333333333</v>
      </c>
      <c r="AL3153" s="34" t="str">
        <f>IFERROR(HYPERLINK("https://wa.me/"&amp;Tabla2[[#This Row],[CONTACTO]]&amp;"?text="&amp;Tabla2[[#This Row],[Mensaje]]),"")</f>
        <v>https://wa.me/56993389870?text=Hola!%0AServicio del día 08-05%0A *Cliente:* COMERCIAL SANDOVAL E HIJOS LTDA */ Cont: * PCIU6103259*/ HR Entrega: *08:00* /Dirección: *SANTA ISABEL 370; LAMPA</v>
      </c>
    </row>
    <row r="3154" spans="1:38" s="15" customFormat="1" ht="16.5" customHeight="1" x14ac:dyDescent="0.2">
      <c r="A3154" s="15">
        <f>ROW(A3153)</f>
        <v>3153</v>
      </c>
      <c r="B3154" s="15">
        <f>IF(J3154=J3153,B3153+1,1)</f>
        <v>12</v>
      </c>
      <c r="C3154" s="15" t="s">
        <v>110</v>
      </c>
      <c r="D3154" s="25" t="s">
        <v>39</v>
      </c>
      <c r="E3154" s="27">
        <v>2039670</v>
      </c>
      <c r="F3154" s="27" t="s">
        <v>4873</v>
      </c>
      <c r="G3154" s="27" t="s">
        <v>41</v>
      </c>
      <c r="H3154" s="27">
        <v>34000</v>
      </c>
      <c r="I3154" s="27" t="s">
        <v>42</v>
      </c>
      <c r="J3154" s="28">
        <v>46150</v>
      </c>
      <c r="K3154" s="26">
        <v>0.5</v>
      </c>
      <c r="L3154" s="26"/>
      <c r="M3154" s="27" t="s">
        <v>117</v>
      </c>
      <c r="N3154" s="25">
        <f>IFERROR(VLOOKUP(M3154,Data!$J$1:$K$58,2,0),"")</f>
        <v>56973887539</v>
      </c>
      <c r="O3154" s="27" t="s">
        <v>118</v>
      </c>
      <c r="P3154" s="27">
        <v>2</v>
      </c>
      <c r="Q3154" s="27" t="s">
        <v>113</v>
      </c>
      <c r="R3154" s="27" t="s">
        <v>183</v>
      </c>
      <c r="S3154" s="27"/>
      <c r="T3154" s="27"/>
      <c r="U3154" s="28"/>
      <c r="X3154" s="27"/>
      <c r="Y3154" s="27"/>
      <c r="Z3154" s="29"/>
      <c r="AA3154" s="29">
        <v>0.72569444444444442</v>
      </c>
      <c r="AB3154" s="29">
        <v>0.8125</v>
      </c>
      <c r="AC3154" s="30">
        <v>46150</v>
      </c>
      <c r="AD3154" s="15" t="str">
        <f>IF(Tabla2[[#This Row],[HORA ENTREGA]]="DIRECTO","On time", IF(AA3154&lt;&gt;"",IF(Tabla2[[#This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54" s="15" t="str">
        <f>MID(Tabla2[[#This Row],[TIPO]],1,3)</f>
        <v xml:space="preserve">40 </v>
      </c>
      <c r="AF31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SANDOVAL E HIJOS LTDA */ Cont: * otpu6610378*/ HR Entrega: *12:00* /Dirección: *SANTA ISABEL 370; LAMPA</v>
      </c>
      <c r="AG3154" s="38" t="str">
        <f>IFERROR(HYPERLINK("https://wa.me/"&amp;Tabla2[[#This Row],[CONTACTO]]&amp;"?text="&amp;Tabla2[[#This Row],[Mensaje]],"Enviar mensaje"),"")</f>
        <v>Enviar mensaje</v>
      </c>
      <c r="AH3154" s="15" t="str">
        <f>CONCATENATE(A3154,F3154)</f>
        <v>3153otpu6610378</v>
      </c>
      <c r="AI3154" s="15" t="str">
        <f>CONCATENATE("ENT-",A3154)</f>
        <v>ENT-3153</v>
      </c>
      <c r="AJ3154" s="15" t="str">
        <f>IF(Tabla2[[#This Row],[Op]]&lt;&gt;"","ENTREGA","")</f>
        <v>ENTREGA</v>
      </c>
      <c r="AK3154" s="40" t="str">
        <f>(Tabla2[[#This Row],[FECHA ENTREGA]]&amp;Tabla2[[#This Row],[HORA ENTREGA]])</f>
        <v>461500,5</v>
      </c>
      <c r="AL3154" s="34" t="str">
        <f>IFERROR(HYPERLINK("https://wa.me/"&amp;Tabla2[[#This Row],[CONTACTO]]&amp;"?text="&amp;Tabla2[[#This Row],[Mensaje]]),"")</f>
        <v>https://wa.me/56973887539?text=Hola!%0AServicio del día 08-05%0A *Cliente:* COMERCIAL SANDOVAL E HIJOS LTDA */ Cont: * otpu6610378*/ HR Entrega: *12:00* /Dirección: *SANTA ISABEL 370; LAMPA</v>
      </c>
    </row>
    <row r="3155" spans="1:38" s="15" customFormat="1" ht="16.5" customHeight="1" x14ac:dyDescent="0.2">
      <c r="A3155" s="15">
        <f>ROW(A3154)</f>
        <v>3154</v>
      </c>
      <c r="B3155" s="15">
        <f>IF(J3155=J3154,B3154+1,1)</f>
        <v>13</v>
      </c>
      <c r="C3155" s="15" t="s">
        <v>110</v>
      </c>
      <c r="D3155" s="25" t="s">
        <v>39</v>
      </c>
      <c r="E3155" s="27">
        <v>2039670</v>
      </c>
      <c r="F3155" s="27" t="s">
        <v>4874</v>
      </c>
      <c r="G3155" s="27" t="s">
        <v>41</v>
      </c>
      <c r="H3155" s="27">
        <v>34000</v>
      </c>
      <c r="I3155" s="27" t="s">
        <v>42</v>
      </c>
      <c r="J3155" s="28">
        <v>46150</v>
      </c>
      <c r="K3155" s="26">
        <v>0.5</v>
      </c>
      <c r="L3155" s="26"/>
      <c r="M3155" s="27" t="s">
        <v>215</v>
      </c>
      <c r="N3155" s="25">
        <f>IFERROR(VLOOKUP(M3155,Data!$J$1:$K$58,2,0),"")</f>
        <v>56978089957</v>
      </c>
      <c r="O3155" s="27" t="s">
        <v>216</v>
      </c>
      <c r="P3155" s="27">
        <v>3</v>
      </c>
      <c r="Q3155" s="27" t="s">
        <v>113</v>
      </c>
      <c r="R3155" s="27" t="s">
        <v>183</v>
      </c>
      <c r="S3155" s="27"/>
      <c r="T3155" s="27"/>
      <c r="U3155" s="28"/>
      <c r="X3155" s="27"/>
      <c r="Y3155" s="27"/>
      <c r="Z3155" s="29"/>
      <c r="AA3155" s="29">
        <v>0.64583333333333337</v>
      </c>
      <c r="AB3155" s="29">
        <v>0.70486111111111116</v>
      </c>
      <c r="AC3155" s="30">
        <v>46150</v>
      </c>
      <c r="AD3155" s="15" t="str">
        <f>IF(Tabla2[[#This Row],[HORA ENTREGA]]="DIRECTO","On time", IF(AA3155&lt;&gt;"",IF(Tabla2[[#This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55" s="15" t="str">
        <f>MID(Tabla2[[#This Row],[TIPO]],1,3)</f>
        <v xml:space="preserve">40 </v>
      </c>
      <c r="AF31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SANDOVAL E HIJOS LTDA */ Cont: * fbiu5590103*/ HR Entrega: *12:00* /Dirección: *SANTA ISABEL 370; LAMPA</v>
      </c>
      <c r="AG3155" s="38" t="str">
        <f>IFERROR(HYPERLINK("https://wa.me/"&amp;Tabla2[[#This Row],[CONTACTO]]&amp;"?text="&amp;Tabla2[[#This Row],[Mensaje]],"Enviar mensaje"),"")</f>
        <v>Enviar mensaje</v>
      </c>
      <c r="AH3155" s="15" t="str">
        <f>CONCATENATE(A3155,F3155)</f>
        <v>3154fbiu5590103</v>
      </c>
      <c r="AI3155" s="15" t="str">
        <f>CONCATENATE("ENT-",A3155)</f>
        <v>ENT-3154</v>
      </c>
      <c r="AJ3155" s="15" t="str">
        <f>IF(Tabla2[[#This Row],[Op]]&lt;&gt;"","ENTREGA","")</f>
        <v>ENTREGA</v>
      </c>
      <c r="AK3155" s="40" t="str">
        <f>(Tabla2[[#This Row],[FECHA ENTREGA]]&amp;Tabla2[[#This Row],[HORA ENTREGA]])</f>
        <v>461500,5</v>
      </c>
      <c r="AL3155" s="34" t="str">
        <f>IFERROR(HYPERLINK("https://wa.me/"&amp;Tabla2[[#This Row],[CONTACTO]]&amp;"?text="&amp;Tabla2[[#This Row],[Mensaje]]),"")</f>
        <v>https://wa.me/56978089957?text=Hola!%0AServicio del día 08-05%0A *Cliente:* COMERCIAL SANDOVAL E HIJOS LTDA */ Cont: * fbiu5590103*/ HR Entrega: *12:00* /Dirección: *SANTA ISABEL 370; LAMPA</v>
      </c>
    </row>
    <row r="3156" spans="1:38" s="15" customFormat="1" ht="16.5" customHeight="1" x14ac:dyDescent="0.2">
      <c r="A3156" s="15">
        <f>ROW(A3155)</f>
        <v>3155</v>
      </c>
      <c r="B3156" s="15">
        <f>IF(J3156=J3155,B3155+1,1)</f>
        <v>14</v>
      </c>
      <c r="C3156" s="15" t="s">
        <v>288</v>
      </c>
      <c r="D3156" s="25" t="s">
        <v>39</v>
      </c>
      <c r="E3156" s="27">
        <v>103673</v>
      </c>
      <c r="F3156" s="27" t="s">
        <v>4875</v>
      </c>
      <c r="G3156" s="27" t="s">
        <v>54</v>
      </c>
      <c r="H3156" s="27">
        <v>25300</v>
      </c>
      <c r="I3156" s="27" t="s">
        <v>3419</v>
      </c>
      <c r="J3156" s="28">
        <v>46150</v>
      </c>
      <c r="K3156" s="26" t="s">
        <v>290</v>
      </c>
      <c r="L3156" s="26"/>
      <c r="M3156" s="27" t="s">
        <v>158</v>
      </c>
      <c r="N3156" s="25">
        <f>IFERROR(VLOOKUP(M3156,Data!$J$1:$K$58,2,0),"")</f>
        <v>56931745801</v>
      </c>
      <c r="O3156" s="27" t="s">
        <v>370</v>
      </c>
      <c r="P3156" s="27"/>
      <c r="Q3156" s="27"/>
      <c r="R3156" s="27"/>
      <c r="S3156" s="27"/>
      <c r="T3156" s="27"/>
      <c r="U3156" s="28"/>
      <c r="X3156" s="27"/>
      <c r="Y3156" s="27" t="s">
        <v>4876</v>
      </c>
      <c r="Z3156" s="29"/>
      <c r="AA3156" s="29">
        <v>0.44097222222222221</v>
      </c>
      <c r="AB3156" s="29">
        <v>0.79861111111111116</v>
      </c>
      <c r="AC3156" s="30">
        <v>46150</v>
      </c>
      <c r="AD3156" s="15" t="str">
        <f>IF(Tabla2[[#This Row],[HORA ENTREGA]]="DIRECTO","On time", IF(AA3156&lt;&gt;"",IF(Tabla2[[#This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56" s="15" t="str">
        <f>MID(Tabla2[[#This Row],[TIPO]],1,3)</f>
        <v xml:space="preserve">40 </v>
      </c>
      <c r="AF31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SEA GARDEN SPA */ Cont: * SEGU9964157*/ HR Entrega: *DIRECTO* /Dirección: *</v>
      </c>
      <c r="AG3156" s="38" t="str">
        <f>IFERROR(HYPERLINK("https://wa.me/"&amp;Tabla2[[#This Row],[CONTACTO]]&amp;"?text="&amp;Tabla2[[#This Row],[Mensaje]],"Enviar mensaje"),"")</f>
        <v>Enviar mensaje</v>
      </c>
      <c r="AH3156" s="15" t="str">
        <f>CONCATENATE(A3156,F3156)</f>
        <v>3155SEGU9964157</v>
      </c>
      <c r="AI3156" s="15" t="str">
        <f>CONCATENATE("ENT-",A3156)</f>
        <v>ENT-3155</v>
      </c>
      <c r="AJ3156" s="15" t="str">
        <f>IF(Tabla2[[#This Row],[Op]]&lt;&gt;"","ENTREGA","")</f>
        <v>ENTREGA</v>
      </c>
      <c r="AK3156" s="40" t="str">
        <f>(Tabla2[[#This Row],[FECHA ENTREGA]]&amp;Tabla2[[#This Row],[HORA ENTREGA]])</f>
        <v>46150DIRECTO</v>
      </c>
      <c r="AL3156" s="34" t="str">
        <f>IFERROR(HYPERLINK("https://wa.me/"&amp;Tabla2[[#This Row],[CONTACTO]]&amp;"?text="&amp;Tabla2[[#This Row],[Mensaje]]),"")</f>
        <v>https://wa.me/56931745801?text=Hola!%0AServicio del día 08-05%0A *Cliente:* COMERCIAL SEA GARDEN SPA */ Cont: * SEGU9964157*/ HR Entrega: *DIRECTO* /Dirección: *</v>
      </c>
    </row>
    <row r="3157" spans="1:38" s="15" customFormat="1" ht="16.5" customHeight="1" x14ac:dyDescent="0.2">
      <c r="A3157" s="15">
        <f>ROW(A3156)</f>
        <v>3156</v>
      </c>
      <c r="B3157" s="15">
        <f>IF(J3157=J3156,B3156+1,1)</f>
        <v>15</v>
      </c>
      <c r="C3157" s="15" t="s">
        <v>288</v>
      </c>
      <c r="D3157" s="25" t="s">
        <v>39</v>
      </c>
      <c r="E3157" s="27">
        <v>103673</v>
      </c>
      <c r="F3157" s="27" t="s">
        <v>4877</v>
      </c>
      <c r="G3157" s="27" t="s">
        <v>54</v>
      </c>
      <c r="H3157" s="27">
        <v>25300</v>
      </c>
      <c r="I3157" s="27" t="s">
        <v>3419</v>
      </c>
      <c r="J3157" s="28">
        <v>46150</v>
      </c>
      <c r="K3157" s="26" t="s">
        <v>290</v>
      </c>
      <c r="L3157" s="26"/>
      <c r="M3157" s="27" t="s">
        <v>147</v>
      </c>
      <c r="N3157" s="25">
        <f>IFERROR(VLOOKUP(M3157,Data!$J$1:$K$58,2,0),"")</f>
        <v>56935532735</v>
      </c>
      <c r="O3157" s="27" t="s">
        <v>148</v>
      </c>
      <c r="P3157" s="27"/>
      <c r="Q3157" s="27"/>
      <c r="R3157" s="27"/>
      <c r="S3157" s="27"/>
      <c r="T3157" s="27"/>
      <c r="U3157" s="28"/>
      <c r="X3157" s="27"/>
      <c r="Y3157" s="27" t="s">
        <v>4878</v>
      </c>
      <c r="Z3157" s="29"/>
      <c r="AA3157" s="29">
        <v>0.44097222222222221</v>
      </c>
      <c r="AB3157" s="29">
        <v>0.72916666666666663</v>
      </c>
      <c r="AC3157" s="30">
        <v>46150</v>
      </c>
      <c r="AD3157" s="15" t="str">
        <f>IF(Tabla2[[#This Row],[HORA ENTREGA]]="DIRECTO","On time", IF(AA3157&lt;&gt;"",IF(Tabla2[[#This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57" s="15" t="str">
        <f>MID(Tabla2[[#This Row],[TIPO]],1,3)</f>
        <v xml:space="preserve">40 </v>
      </c>
      <c r="AF31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SEA GARDEN SPA */ Cont: * TTNU8389026*/ HR Entrega: *DIRECTO* /Dirección: *</v>
      </c>
      <c r="AG3157" s="38" t="str">
        <f>IFERROR(HYPERLINK("https://wa.me/"&amp;Tabla2[[#This Row],[CONTACTO]]&amp;"?text="&amp;Tabla2[[#This Row],[Mensaje]],"Enviar mensaje"),"")</f>
        <v>Enviar mensaje</v>
      </c>
      <c r="AH3157" s="15" t="str">
        <f>CONCATENATE(A3157,F3157)</f>
        <v>3156TTNU8389026</v>
      </c>
      <c r="AI3157" s="15" t="str">
        <f>CONCATENATE("ENT-",A3157)</f>
        <v>ENT-3156</v>
      </c>
      <c r="AJ3157" s="15" t="str">
        <f>IF(Tabla2[[#This Row],[Op]]&lt;&gt;"","ENTREGA","")</f>
        <v>ENTREGA</v>
      </c>
      <c r="AK3157" s="40" t="str">
        <f>(Tabla2[[#This Row],[FECHA ENTREGA]]&amp;Tabla2[[#This Row],[HORA ENTREGA]])</f>
        <v>46150DIRECTO</v>
      </c>
      <c r="AL3157" s="34" t="str">
        <f>IFERROR(HYPERLINK("https://wa.me/"&amp;Tabla2[[#This Row],[CONTACTO]]&amp;"?text="&amp;Tabla2[[#This Row],[Mensaje]]),"")</f>
        <v>https://wa.me/56935532735?text=Hola!%0AServicio del día 08-05%0A *Cliente:* COMERCIAL SEA GARDEN SPA */ Cont: * TTNU8389026*/ HR Entrega: *DIRECTO* /Dirección: *</v>
      </c>
    </row>
    <row r="3158" spans="1:38" s="15" customFormat="1" ht="16.5" customHeight="1" x14ac:dyDescent="0.2">
      <c r="A3158" s="15">
        <f>ROW(A3157)</f>
        <v>3157</v>
      </c>
      <c r="B3158" s="15">
        <f>IF(J3158=J3157,B3157+1,1)</f>
        <v>16</v>
      </c>
      <c r="C3158" s="15" t="s">
        <v>288</v>
      </c>
      <c r="D3158" s="25" t="s">
        <v>39</v>
      </c>
      <c r="E3158" s="27">
        <v>103679</v>
      </c>
      <c r="F3158" s="27" t="s">
        <v>4879</v>
      </c>
      <c r="G3158" s="27" t="s">
        <v>54</v>
      </c>
      <c r="H3158" s="27">
        <v>19137</v>
      </c>
      <c r="I3158" s="27" t="s">
        <v>3664</v>
      </c>
      <c r="J3158" s="28">
        <v>46150</v>
      </c>
      <c r="K3158" s="26" t="s">
        <v>290</v>
      </c>
      <c r="L3158" s="26"/>
      <c r="M3158" s="27" t="s">
        <v>139</v>
      </c>
      <c r="N3158" s="25">
        <f>IFERROR(VLOOKUP(M3158,Data!$J$1:$K$58,2,0),"")</f>
        <v>56965312953</v>
      </c>
      <c r="O3158" s="27" t="s">
        <v>140</v>
      </c>
      <c r="P3158" s="27"/>
      <c r="Q3158" s="27" t="s">
        <v>291</v>
      </c>
      <c r="R3158" s="27" t="s">
        <v>1821</v>
      </c>
      <c r="S3158" s="27"/>
      <c r="T3158" s="27"/>
      <c r="U3158" s="28"/>
      <c r="X3158" s="27"/>
      <c r="Y3158" s="27"/>
      <c r="Z3158" s="29"/>
      <c r="AA3158" s="29">
        <v>0.62916666666666665</v>
      </c>
      <c r="AB3158" s="29">
        <v>0.74097222222222225</v>
      </c>
      <c r="AC3158" s="30">
        <v>46150</v>
      </c>
      <c r="AD3158" s="15" t="str">
        <f>IF(Tabla2[[#This Row],[HORA ENTREGA]]="DIRECTO","On time", IF(AA3158&lt;&gt;"",IF(Tabla2[[#This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58" s="15" t="str">
        <f>MID(Tabla2[[#This Row],[TIPO]],1,3)</f>
        <v xml:space="preserve">40 </v>
      </c>
      <c r="AF31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COMERCIAL SEA GARDEN SPA */ Cont: * HLBU6286391*/ HR Entrega: *DIRECTO* /Dirección: *LOS MAITENES PONIENTE 1332; PUDAHUEL</v>
      </c>
      <c r="AG3158" s="38" t="str">
        <f>IFERROR(HYPERLINK("https://wa.me/"&amp;Tabla2[[#This Row],[CONTACTO]]&amp;"?text="&amp;Tabla2[[#This Row],[Mensaje]],"Enviar mensaje"),"")</f>
        <v>Enviar mensaje</v>
      </c>
      <c r="AH3158" s="15" t="str">
        <f>CONCATENATE(A3158,F3158)</f>
        <v>3157HLBU6286391</v>
      </c>
      <c r="AI3158" s="15" t="str">
        <f>CONCATENATE("ENT-",A3158)</f>
        <v>ENT-3157</v>
      </c>
      <c r="AJ3158" s="15" t="str">
        <f>IF(Tabla2[[#This Row],[Op]]&lt;&gt;"","ENTREGA","")</f>
        <v>ENTREGA</v>
      </c>
      <c r="AK3158" s="40" t="str">
        <f>(Tabla2[[#This Row],[FECHA ENTREGA]]&amp;Tabla2[[#This Row],[HORA ENTREGA]])</f>
        <v>46150DIRECTO</v>
      </c>
      <c r="AL3158" s="34" t="str">
        <f>IFERROR(HYPERLINK("https://wa.me/"&amp;Tabla2[[#This Row],[CONTACTO]]&amp;"?text="&amp;Tabla2[[#This Row],[Mensaje]]),"")</f>
        <v>https://wa.me/56965312953?text=Hola!%0AServicio del día 08-05%0A *Cliente:* COMERCIAL SEA GARDEN SPA */ Cont: * HLBU6286391*/ HR Entrega: *DIRECTO* /Dirección: *LOS MAITENES PONIENTE 1332; PUDAHUEL</v>
      </c>
    </row>
    <row r="3159" spans="1:38" s="15" customFormat="1" ht="16.5" customHeight="1" x14ac:dyDescent="0.2">
      <c r="A3159" s="15">
        <f>ROW(A3158)</f>
        <v>3158</v>
      </c>
      <c r="B3159" s="15">
        <f>IF(J3159=J3158,B3158+1,1)</f>
        <v>17</v>
      </c>
      <c r="C3159" s="15" t="s">
        <v>474</v>
      </c>
      <c r="D3159" s="25" t="s">
        <v>39</v>
      </c>
      <c r="E3159" s="27">
        <v>304774</v>
      </c>
      <c r="F3159" s="27" t="s">
        <v>4880</v>
      </c>
      <c r="G3159" s="27" t="s">
        <v>41</v>
      </c>
      <c r="H3159" s="27">
        <v>26700</v>
      </c>
      <c r="I3159" s="27" t="s">
        <v>42</v>
      </c>
      <c r="J3159" s="28">
        <v>46150</v>
      </c>
      <c r="K3159" s="26">
        <v>0.35416666666666669</v>
      </c>
      <c r="L3159" s="26"/>
      <c r="M3159" s="27" t="s">
        <v>199</v>
      </c>
      <c r="N3159" s="25">
        <f>IFERROR(VLOOKUP(M3159,Data!$J$1:$K$58,2,0),"")</f>
        <v>56975315726</v>
      </c>
      <c r="O3159" s="27" t="s">
        <v>200</v>
      </c>
      <c r="P3159" s="27"/>
      <c r="Q3159" s="27" t="s">
        <v>4881</v>
      </c>
      <c r="R3159" s="27"/>
      <c r="S3159" s="27"/>
      <c r="T3159" s="27"/>
      <c r="U3159" s="28"/>
      <c r="X3159" s="27"/>
      <c r="Y3159" s="27"/>
      <c r="Z3159" s="29"/>
      <c r="AA3159" s="29">
        <v>0.35208333333333336</v>
      </c>
      <c r="AB3159" s="29">
        <v>0.47222222222222221</v>
      </c>
      <c r="AC3159" s="30">
        <v>46150</v>
      </c>
      <c r="AD3159" s="15" t="str">
        <f>IF(Tabla2[[#This Row],[HORA ENTREGA]]="DIRECTO","On time", IF(AA3159&lt;&gt;"",IF(Tabla2[[#This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59" s="15" t="str">
        <f>MID(Tabla2[[#This Row],[TIPO]],1,3)</f>
        <v xml:space="preserve">40 </v>
      </c>
      <c r="AF31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ENERTIK CHILE SPA */ Cont: * PCIU9573209*/ HR Entrega: *08:30* /Dirección: *bodega C40, ubicada en Carretera General San Martín 7940, Quilicura</v>
      </c>
      <c r="AG3159" s="38" t="str">
        <f>IFERROR(HYPERLINK("https://wa.me/"&amp;Tabla2[[#This Row],[CONTACTO]]&amp;"?text="&amp;Tabla2[[#This Row],[Mensaje]],"Enviar mensaje"),"")</f>
        <v>Enviar mensaje</v>
      </c>
      <c r="AH3159" s="15" t="str">
        <f>CONCATENATE(A3159,F3159)</f>
        <v>3158PCIU9573209</v>
      </c>
      <c r="AI3159" s="15" t="str">
        <f>CONCATENATE("ENT-",A3159)</f>
        <v>ENT-3158</v>
      </c>
      <c r="AJ3159" s="15" t="str">
        <f>IF(Tabla2[[#This Row],[Op]]&lt;&gt;"","ENTREGA","")</f>
        <v>ENTREGA</v>
      </c>
      <c r="AK3159" s="40" t="str">
        <f>(Tabla2[[#This Row],[FECHA ENTREGA]]&amp;Tabla2[[#This Row],[HORA ENTREGA]])</f>
        <v>461500,354166666666667</v>
      </c>
      <c r="AL3159" s="34" t="str">
        <f>IFERROR(HYPERLINK("https://wa.me/"&amp;Tabla2[[#This Row],[CONTACTO]]&amp;"?text="&amp;Tabla2[[#This Row],[Mensaje]]),"")</f>
        <v>https://wa.me/56975315726?text=Hola!%0AServicio del día 08-05%0A *Cliente:* ENERTIK CHILE SPA */ Cont: * PCIU9573209*/ HR Entrega: *08:30* /Dirección: *bodega C40, ubicada en Carretera General San Martín 7940, Quilicura</v>
      </c>
    </row>
    <row r="3160" spans="1:38" s="15" customFormat="1" ht="16.5" customHeight="1" x14ac:dyDescent="0.2">
      <c r="A3160" s="15">
        <f>ROW(A3159)</f>
        <v>3159</v>
      </c>
      <c r="B3160" s="15">
        <f>IF(J3160=J3159,B3159+1,1)</f>
        <v>18</v>
      </c>
      <c r="C3160" s="15" t="s">
        <v>302</v>
      </c>
      <c r="D3160" s="25" t="s">
        <v>39</v>
      </c>
      <c r="E3160" s="27">
        <v>1202806</v>
      </c>
      <c r="F3160" s="27" t="s">
        <v>4882</v>
      </c>
      <c r="G3160" s="27" t="s">
        <v>41</v>
      </c>
      <c r="H3160" s="27">
        <v>19385</v>
      </c>
      <c r="I3160" s="27" t="s">
        <v>2725</v>
      </c>
      <c r="J3160" s="28">
        <v>46150</v>
      </c>
      <c r="K3160" s="26">
        <v>0.33333333333333331</v>
      </c>
      <c r="L3160" s="26"/>
      <c r="M3160" s="27" t="s">
        <v>172</v>
      </c>
      <c r="N3160" s="25">
        <f>IFERROR(VLOOKUP(M3160,Data!$J$1:$K$58,2,0),"")</f>
        <v>56985215946</v>
      </c>
      <c r="O3160" s="27" t="s">
        <v>173</v>
      </c>
      <c r="P3160" s="27"/>
      <c r="Q3160" s="27" t="s">
        <v>4883</v>
      </c>
      <c r="R3160" s="27" t="s">
        <v>69</v>
      </c>
      <c r="S3160" s="27"/>
      <c r="T3160" s="27"/>
      <c r="U3160" s="28"/>
      <c r="X3160" s="27"/>
      <c r="Y3160" s="27"/>
      <c r="Z3160" s="29"/>
      <c r="AA3160" s="29">
        <v>0.32291666666666669</v>
      </c>
      <c r="AB3160" s="29">
        <v>0.3888888888888889</v>
      </c>
      <c r="AC3160" s="30">
        <v>46150</v>
      </c>
      <c r="AD3160" s="15" t="str">
        <f>IF(Tabla2[[#This Row],[HORA ENTREGA]]="DIRECTO","On time", IF(AA3160&lt;&gt;"",IF(Tabla2[[#This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0" s="15" t="str">
        <f>MID(Tabla2[[#This Row],[TIPO]],1,3)</f>
        <v xml:space="preserve">40 </v>
      </c>
      <c r="AF31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GRAYSON GROUP  */ Cont: * CAIU9425501*/ HR Entrega: *08:00* /Dirección: *: Av. Presidente Eduardo Frei Montalva 7050, Bodega 5, Quilicura</v>
      </c>
      <c r="AG3160" s="38" t="str">
        <f>IFERROR(HYPERLINK("https://wa.me/"&amp;Tabla2[[#This Row],[CONTACTO]]&amp;"?text="&amp;Tabla2[[#This Row],[Mensaje]],"Enviar mensaje"),"")</f>
        <v>Enviar mensaje</v>
      </c>
      <c r="AH3160" s="15" t="str">
        <f>CONCATENATE(A3160,F3160)</f>
        <v>3159CAIU9425501</v>
      </c>
      <c r="AI3160" s="15" t="str">
        <f>CONCATENATE("ENT-",A3160)</f>
        <v>ENT-3159</v>
      </c>
      <c r="AJ3160" s="15" t="str">
        <f>IF(Tabla2[[#This Row],[Op]]&lt;&gt;"","ENTREGA","")</f>
        <v>ENTREGA</v>
      </c>
      <c r="AK3160" s="40" t="str">
        <f>(Tabla2[[#This Row],[FECHA ENTREGA]]&amp;Tabla2[[#This Row],[HORA ENTREGA]])</f>
        <v>461500,333333333333333</v>
      </c>
      <c r="AL3160" s="34" t="str">
        <f>IFERROR(HYPERLINK("https://wa.me/"&amp;Tabla2[[#This Row],[CONTACTO]]&amp;"?text="&amp;Tabla2[[#This Row],[Mensaje]]),"")</f>
        <v>https://wa.me/56985215946?text=Hola!%0AServicio del día 08-05%0A *Cliente:* GRAYSON GROUP  */ Cont: * CAIU9425501*/ HR Entrega: *08:00* /Dirección: *: Av. Presidente Eduardo Frei Montalva 7050, Bodega 5, Quilicura</v>
      </c>
    </row>
    <row r="3161" spans="1:38" s="15" customFormat="1" ht="16.5" customHeight="1" x14ac:dyDescent="0.2">
      <c r="A3161" s="15">
        <f>ROW(A3160)</f>
        <v>3160</v>
      </c>
      <c r="B3161" s="15">
        <f>IF(J3161=J3160,B3160+1,1)</f>
        <v>19</v>
      </c>
      <c r="C3161" s="15" t="s">
        <v>302</v>
      </c>
      <c r="D3161" s="25" t="s">
        <v>39</v>
      </c>
      <c r="E3161" s="27">
        <v>1202806</v>
      </c>
      <c r="F3161" s="27" t="s">
        <v>4884</v>
      </c>
      <c r="G3161" s="27" t="s">
        <v>41</v>
      </c>
      <c r="H3161" s="27">
        <v>19385</v>
      </c>
      <c r="I3161" s="27" t="s">
        <v>2725</v>
      </c>
      <c r="J3161" s="28">
        <v>46150</v>
      </c>
      <c r="K3161" s="26">
        <v>0.39583333333333331</v>
      </c>
      <c r="L3161" s="26"/>
      <c r="M3161" s="27" t="s">
        <v>3177</v>
      </c>
      <c r="N3161" s="25" t="str">
        <f>IFERROR(VLOOKUP(M3161,Data!$J$1:$K$58,2,0),"")</f>
        <v/>
      </c>
      <c r="O3161" s="27" t="s">
        <v>222</v>
      </c>
      <c r="P3161" s="27"/>
      <c r="Q3161" s="27" t="s">
        <v>4883</v>
      </c>
      <c r="R3161" s="27" t="s">
        <v>4675</v>
      </c>
      <c r="S3161" s="27"/>
      <c r="T3161" s="27"/>
      <c r="U3161" s="28"/>
      <c r="X3161" s="27"/>
      <c r="Y3161" s="27"/>
      <c r="Z3161" s="29"/>
      <c r="AA3161" s="29">
        <v>0.37152777777777779</v>
      </c>
      <c r="AB3161" s="29">
        <v>0.4236111111111111</v>
      </c>
      <c r="AC3161" s="30">
        <v>46150</v>
      </c>
      <c r="AD3161" s="15" t="str">
        <f>IF(Tabla2[[#This Row],[HORA ENTREGA]]="DIRECTO","On time", IF(AA3161&lt;&gt;"",IF(Tabla2[[#This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1" s="15" t="str">
        <f>MID(Tabla2[[#This Row],[TIPO]],1,3)</f>
        <v xml:space="preserve">40 </v>
      </c>
      <c r="AF31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GRAYSON GROUP  */ Cont: * HLXU8132880*/ HR Entrega: *09:30* /Dirección: *: Av. Presidente Eduardo Frei Montalva 7050, Bodega 5, Quilicura</v>
      </c>
      <c r="AG3161" s="38" t="str">
        <f>IFERROR(HYPERLINK("https://wa.me/"&amp;Tabla2[[#This Row],[CONTACTO]]&amp;"?text="&amp;Tabla2[[#This Row],[Mensaje]],"Enviar mensaje"),"")</f>
        <v>Enviar mensaje</v>
      </c>
      <c r="AH3161" s="15" t="str">
        <f>CONCATENATE(A3161,F3161)</f>
        <v>3160HLXU8132880</v>
      </c>
      <c r="AI3161" s="15" t="str">
        <f>CONCATENATE("ENT-",A3161)</f>
        <v>ENT-3160</v>
      </c>
      <c r="AJ3161" s="15" t="str">
        <f>IF(Tabla2[[#This Row],[Op]]&lt;&gt;"","ENTREGA","")</f>
        <v>ENTREGA</v>
      </c>
      <c r="AK3161" s="40" t="str">
        <f>(Tabla2[[#This Row],[FECHA ENTREGA]]&amp;Tabla2[[#This Row],[HORA ENTREGA]])</f>
        <v>461500,395833333333333</v>
      </c>
      <c r="AL3161" s="34" t="str">
        <f>IFERROR(HYPERLINK("https://wa.me/"&amp;Tabla2[[#This Row],[CONTACTO]]&amp;"?text="&amp;Tabla2[[#This Row],[Mensaje]]),"")</f>
        <v>https://wa.me/?text=Hola!%0AServicio del día 08-05%0A *Cliente:* GRAYSON GROUP  */ Cont: * HLXU8132880*/ HR Entrega: *09:30* /Dirección: *: Av. Presidente Eduardo Frei Montalva 7050, Bodega 5, Quilicura</v>
      </c>
    </row>
    <row r="3162" spans="1:38" s="15" customFormat="1" ht="16.5" customHeight="1" x14ac:dyDescent="0.2">
      <c r="A3162" s="15">
        <f>ROW(A3161)</f>
        <v>3161</v>
      </c>
      <c r="B3162" s="15">
        <f>IF(J3162=J3161,B3161+1,1)</f>
        <v>20</v>
      </c>
      <c r="C3162" s="15" t="s">
        <v>149</v>
      </c>
      <c r="D3162" s="25" t="s">
        <v>39</v>
      </c>
      <c r="E3162" s="27">
        <v>2627475</v>
      </c>
      <c r="F3162" s="27" t="s">
        <v>4885</v>
      </c>
      <c r="G3162" s="27" t="s">
        <v>41</v>
      </c>
      <c r="H3162" s="27">
        <v>10817</v>
      </c>
      <c r="I3162" s="27" t="s">
        <v>42</v>
      </c>
      <c r="J3162" s="28">
        <v>46150</v>
      </c>
      <c r="K3162" s="26">
        <v>0.33333333333333331</v>
      </c>
      <c r="L3162" s="26"/>
      <c r="M3162" s="27" t="s">
        <v>953</v>
      </c>
      <c r="N3162" s="25">
        <f>IFERROR(VLOOKUP(M3162,Data!$J$1:$K$58,2,0),"")</f>
        <v>56967128754</v>
      </c>
      <c r="O3162" s="27" t="s">
        <v>145</v>
      </c>
      <c r="P3162" s="27"/>
      <c r="Q3162" s="27" t="s">
        <v>153</v>
      </c>
      <c r="R3162" s="27" t="s">
        <v>1869</v>
      </c>
      <c r="S3162" s="27"/>
      <c r="T3162" s="27"/>
      <c r="U3162" s="28"/>
      <c r="X3162" s="27"/>
      <c r="Y3162" s="27"/>
      <c r="Z3162" s="29"/>
      <c r="AA3162" s="29">
        <v>0.31944444444444442</v>
      </c>
      <c r="AB3162" s="29">
        <v>0.48958333333333331</v>
      </c>
      <c r="AC3162" s="30">
        <v>46150</v>
      </c>
      <c r="AD3162" s="15" t="str">
        <f>IF(Tabla2[[#This Row],[HORA ENTREGA]]="DIRECTO","On time", IF(AA3162&lt;&gt;"",IF(Tabla2[[#This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2" s="15" t="str">
        <f>MID(Tabla2[[#This Row],[TIPO]],1,3)</f>
        <v xml:space="preserve">40 </v>
      </c>
      <c r="AF31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IMPORTADORA MIDEA CARRIER CHILE LTDA */ Cont: * MSCU4596527*/ HR Entrega: *08:00* /Dirección: *BOD. MIEA AGURTO - PUERTO MADERO 9710, BOD. E13; PUDAHUEL </v>
      </c>
      <c r="AG3162" s="38" t="str">
        <f>IFERROR(HYPERLINK("https://wa.me/"&amp;Tabla2[[#This Row],[CONTACTO]]&amp;"?text="&amp;Tabla2[[#This Row],[Mensaje]],"Enviar mensaje"),"")</f>
        <v>Enviar mensaje</v>
      </c>
      <c r="AH3162" s="15" t="str">
        <f>CONCATENATE(A3162,F3162)</f>
        <v>3161MSCU4596527</v>
      </c>
      <c r="AI3162" s="15" t="str">
        <f>CONCATENATE("ENT-",A3162)</f>
        <v>ENT-3161</v>
      </c>
      <c r="AJ3162" s="15" t="str">
        <f>IF(Tabla2[[#This Row],[Op]]&lt;&gt;"","ENTREGA","")</f>
        <v>ENTREGA</v>
      </c>
      <c r="AK3162" s="40" t="str">
        <f>(Tabla2[[#This Row],[FECHA ENTREGA]]&amp;Tabla2[[#This Row],[HORA ENTREGA]])</f>
        <v>461500,333333333333333</v>
      </c>
      <c r="AL3162" s="34" t="str">
        <f>IFERROR(HYPERLINK("https://wa.me/"&amp;Tabla2[[#This Row],[CONTACTO]]&amp;"?text="&amp;Tabla2[[#This Row],[Mensaje]]),"")</f>
        <v xml:space="preserve">https://wa.me/56967128754?text=Hola!%0AServicio del día 08-05%0A *Cliente:* IMPORTADORA MIDEA CARRIER CHILE LTDA */ Cont: * MSCU4596527*/ HR Entrega: *08:00* /Dirección: *BOD. MIEA AGURTO - PUERTO MADERO 9710, BOD. E13; PUDAHUEL </v>
      </c>
    </row>
    <row r="3163" spans="1:38" s="15" customFormat="1" ht="16.5" customHeight="1" x14ac:dyDescent="0.2">
      <c r="A3163" s="15">
        <f>ROW(A3162)</f>
        <v>3162</v>
      </c>
      <c r="B3163" s="15">
        <f>IF(J3163=J3162,B3162+1,1)</f>
        <v>21</v>
      </c>
      <c r="C3163" s="15" t="s">
        <v>149</v>
      </c>
      <c r="D3163" s="25" t="s">
        <v>39</v>
      </c>
      <c r="E3163" s="27">
        <v>2627475</v>
      </c>
      <c r="F3163" s="27" t="s">
        <v>4886</v>
      </c>
      <c r="G3163" s="27" t="s">
        <v>41</v>
      </c>
      <c r="H3163" s="27">
        <v>10677</v>
      </c>
      <c r="I3163" s="27" t="s">
        <v>42</v>
      </c>
      <c r="J3163" s="28">
        <v>46150</v>
      </c>
      <c r="K3163" s="26">
        <v>0.33333333333333331</v>
      </c>
      <c r="L3163" s="26"/>
      <c r="M3163" s="27" t="s">
        <v>971</v>
      </c>
      <c r="N3163" s="25">
        <f>IFERROR(VLOOKUP(M3163,Data!$J$1:$K$58,2,0),"")</f>
        <v>56999972473</v>
      </c>
      <c r="O3163" s="27" t="s">
        <v>348</v>
      </c>
      <c r="P3163" s="27"/>
      <c r="Q3163" s="27" t="s">
        <v>153</v>
      </c>
      <c r="R3163" s="27" t="s">
        <v>1869</v>
      </c>
      <c r="S3163" s="27"/>
      <c r="T3163" s="27"/>
      <c r="U3163" s="28"/>
      <c r="X3163" s="27"/>
      <c r="Y3163" s="27"/>
      <c r="Z3163" s="29"/>
      <c r="AA3163" s="29">
        <v>0.375</v>
      </c>
      <c r="AB3163" s="29">
        <v>0.51388888888888884</v>
      </c>
      <c r="AC3163" s="30">
        <v>46150</v>
      </c>
      <c r="AD3163" s="15" t="str">
        <f>IF(Tabla2[[#This Row],[HORA ENTREGA]]="DIRECTO","On time", IF(AA3163&lt;&gt;"",IF(Tabla2[[#This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63" s="15" t="str">
        <f>MID(Tabla2[[#This Row],[TIPO]],1,3)</f>
        <v xml:space="preserve">40 </v>
      </c>
      <c r="AF31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IMPORTADORA MIDEA CARRIER CHILE LTDA */ Cont: * FFAU2911190*/ HR Entrega: *08:00* /Dirección: *BOD. MIEA AGURTO - PUERTO MADERO 9710, BOD. E13; PUDAHUEL </v>
      </c>
      <c r="AG3163" s="38" t="str">
        <f>IFERROR(HYPERLINK("https://wa.me/"&amp;Tabla2[[#This Row],[CONTACTO]]&amp;"?text="&amp;Tabla2[[#This Row],[Mensaje]],"Enviar mensaje"),"")</f>
        <v>Enviar mensaje</v>
      </c>
      <c r="AH3163" s="15" t="str">
        <f>CONCATENATE(A3163,F3163)</f>
        <v>3162FFAU2911190</v>
      </c>
      <c r="AI3163" s="15" t="str">
        <f>CONCATENATE("ENT-",A3163)</f>
        <v>ENT-3162</v>
      </c>
      <c r="AJ3163" s="15" t="str">
        <f>IF(Tabla2[[#This Row],[Op]]&lt;&gt;"","ENTREGA","")</f>
        <v>ENTREGA</v>
      </c>
      <c r="AK3163" s="40" t="str">
        <f>(Tabla2[[#This Row],[FECHA ENTREGA]]&amp;Tabla2[[#This Row],[HORA ENTREGA]])</f>
        <v>461500,333333333333333</v>
      </c>
      <c r="AL3163" s="34" t="str">
        <f>IFERROR(HYPERLINK("https://wa.me/"&amp;Tabla2[[#This Row],[CONTACTO]]&amp;"?text="&amp;Tabla2[[#This Row],[Mensaje]]),"")</f>
        <v xml:space="preserve">https://wa.me/56999972473?text=Hola!%0AServicio del día 08-05%0A *Cliente:* IMPORTADORA MIDEA CARRIER CHILE LTDA */ Cont: * FFAU2911190*/ HR Entrega: *08:00* /Dirección: *BOD. MIEA AGURTO - PUERTO MADERO 9710, BOD. E13; PUDAHUEL </v>
      </c>
    </row>
    <row r="3164" spans="1:38" s="15" customFormat="1" ht="16.5" customHeight="1" x14ac:dyDescent="0.2">
      <c r="A3164" s="15">
        <f>ROW(A3163)</f>
        <v>3163</v>
      </c>
      <c r="B3164" s="15">
        <f>IF(J3164=J3163,B3163+1,1)</f>
        <v>22</v>
      </c>
      <c r="C3164" s="15" t="s">
        <v>149</v>
      </c>
      <c r="D3164" s="25" t="s">
        <v>39</v>
      </c>
      <c r="E3164" s="27">
        <v>2623034</v>
      </c>
      <c r="F3164" s="27" t="s">
        <v>4887</v>
      </c>
      <c r="G3164" s="27" t="s">
        <v>41</v>
      </c>
      <c r="H3164" s="27">
        <v>9455</v>
      </c>
      <c r="I3164" s="27" t="s">
        <v>42</v>
      </c>
      <c r="J3164" s="28">
        <v>46150</v>
      </c>
      <c r="K3164" s="26">
        <v>0.375</v>
      </c>
      <c r="L3164" s="26"/>
      <c r="M3164" s="27" t="s">
        <v>247</v>
      </c>
      <c r="N3164" s="25">
        <f>IFERROR(VLOOKUP(M3164,Data!$J$1:$K$58,2,0),"")</f>
        <v>56953157599</v>
      </c>
      <c r="O3164" s="27" t="s">
        <v>248</v>
      </c>
      <c r="P3164" s="27">
        <v>4</v>
      </c>
      <c r="Q3164" s="27" t="s">
        <v>153</v>
      </c>
      <c r="R3164" s="27" t="s">
        <v>1869</v>
      </c>
      <c r="S3164" s="27"/>
      <c r="T3164" s="27"/>
      <c r="U3164" s="28"/>
      <c r="X3164" s="27"/>
      <c r="Y3164" s="27"/>
      <c r="Z3164" s="29"/>
      <c r="AA3164" s="29">
        <v>0.56805555555555554</v>
      </c>
      <c r="AB3164" s="29">
        <v>0.66666666666666663</v>
      </c>
      <c r="AC3164" s="30">
        <v>46150</v>
      </c>
      <c r="AD3164" s="15" t="str">
        <f>IF(Tabla2[[#This Row],[HORA ENTREGA]]="DIRECTO","On time", IF(AA3164&lt;&gt;"",IF(Tabla2[[#This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64" s="15" t="str">
        <f>MID(Tabla2[[#This Row],[TIPO]],1,3)</f>
        <v xml:space="preserve">40 </v>
      </c>
      <c r="AF31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IMPORTADORA MIDEA CARRIER CHILE LTDA */ Cont: * BMOU5878393*/ HR Entrega: *09:00* /Dirección: *BOD. MIEA AGURTO - PUERTO MADERO 9710, BOD. E13; PUDAHUEL </v>
      </c>
      <c r="AG3164" s="38" t="str">
        <f>IFERROR(HYPERLINK("https://wa.me/"&amp;Tabla2[[#This Row],[CONTACTO]]&amp;"?text="&amp;Tabla2[[#This Row],[Mensaje]],"Enviar mensaje"),"")</f>
        <v>Enviar mensaje</v>
      </c>
      <c r="AH3164" s="15" t="str">
        <f>CONCATENATE(A3164,F3164)</f>
        <v>3163BMOU5878393</v>
      </c>
      <c r="AI3164" s="15" t="str">
        <f>CONCATENATE("ENT-",A3164)</f>
        <v>ENT-3163</v>
      </c>
      <c r="AJ3164" s="15" t="str">
        <f>IF(Tabla2[[#This Row],[Op]]&lt;&gt;"","ENTREGA","")</f>
        <v>ENTREGA</v>
      </c>
      <c r="AK3164" s="40" t="str">
        <f>(Tabla2[[#This Row],[FECHA ENTREGA]]&amp;Tabla2[[#This Row],[HORA ENTREGA]])</f>
        <v>461500,375</v>
      </c>
      <c r="AL3164" s="34" t="str">
        <f>IFERROR(HYPERLINK("https://wa.me/"&amp;Tabla2[[#This Row],[CONTACTO]]&amp;"?text="&amp;Tabla2[[#This Row],[Mensaje]]),"")</f>
        <v xml:space="preserve">https://wa.me/56953157599?text=Hola!%0AServicio del día 08-05%0A *Cliente:* IMPORTADORA MIDEA CARRIER CHILE LTDA */ Cont: * BMOU5878393*/ HR Entrega: *09:00* /Dirección: *BOD. MIEA AGURTO - PUERTO MADERO 9710, BOD. E13; PUDAHUEL </v>
      </c>
    </row>
    <row r="3165" spans="1:38" s="15" customFormat="1" ht="16.5" customHeight="1" x14ac:dyDescent="0.2">
      <c r="A3165" s="15">
        <f>ROW(A3164)</f>
        <v>3164</v>
      </c>
      <c r="B3165" s="15">
        <f>IF(J3165=J3164,B3164+1,1)</f>
        <v>23</v>
      </c>
      <c r="C3165" s="15" t="s">
        <v>149</v>
      </c>
      <c r="D3165" s="25" t="s">
        <v>39</v>
      </c>
      <c r="E3165" s="27">
        <v>2623430</v>
      </c>
      <c r="F3165" s="27" t="s">
        <v>4888</v>
      </c>
      <c r="G3165" s="27" t="s">
        <v>41</v>
      </c>
      <c r="H3165" s="27">
        <v>8302</v>
      </c>
      <c r="I3165" s="27" t="s">
        <v>42</v>
      </c>
      <c r="J3165" s="28">
        <v>46150</v>
      </c>
      <c r="K3165" s="26">
        <v>0.375</v>
      </c>
      <c r="L3165" s="26"/>
      <c r="M3165" s="27" t="s">
        <v>300</v>
      </c>
      <c r="N3165" s="25">
        <f>IFERROR(VLOOKUP(M3165,Data!$J$1:$K$58,2,0),"")</f>
        <v>56989844861</v>
      </c>
      <c r="O3165" s="27" t="s">
        <v>301</v>
      </c>
      <c r="P3165" s="27"/>
      <c r="Q3165" s="27" t="s">
        <v>153</v>
      </c>
      <c r="R3165" s="27" t="s">
        <v>1869</v>
      </c>
      <c r="S3165" s="27"/>
      <c r="T3165" s="27"/>
      <c r="U3165" s="28"/>
      <c r="X3165" s="27"/>
      <c r="Y3165" s="27"/>
      <c r="Z3165" s="29"/>
      <c r="AA3165" s="29">
        <v>0.34722222222222221</v>
      </c>
      <c r="AB3165" s="29">
        <v>0.47708333333333336</v>
      </c>
      <c r="AC3165" s="30">
        <v>46150</v>
      </c>
      <c r="AD3165" s="15" t="str">
        <f>IF(Tabla2[[#This Row],[HORA ENTREGA]]="DIRECTO","On time", IF(AA3165&lt;&gt;"",IF(Tabla2[[#This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5" s="15" t="str">
        <f>MID(Tabla2[[#This Row],[TIPO]],1,3)</f>
        <v xml:space="preserve">40 </v>
      </c>
      <c r="AF31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IMPORTADORA MIDEA CARRIER CHILE LTDA */ Cont: * FFAU1147046*/ HR Entrega: *09:00* /Dirección: *BOD. MIEA AGURTO - PUERTO MADERO 9710, BOD. E13; PUDAHUEL </v>
      </c>
      <c r="AG3165" s="38" t="str">
        <f>IFERROR(HYPERLINK("https://wa.me/"&amp;Tabla2[[#This Row],[CONTACTO]]&amp;"?text="&amp;Tabla2[[#This Row],[Mensaje]],"Enviar mensaje"),"")</f>
        <v>Enviar mensaje</v>
      </c>
      <c r="AH3165" s="15" t="str">
        <f>CONCATENATE(A3165,F3165)</f>
        <v>3164FFAU1147046</v>
      </c>
      <c r="AI3165" s="15" t="str">
        <f>CONCATENATE("ENT-",A3165)</f>
        <v>ENT-3164</v>
      </c>
      <c r="AJ3165" s="15" t="str">
        <f>IF(Tabla2[[#This Row],[Op]]&lt;&gt;"","ENTREGA","")</f>
        <v>ENTREGA</v>
      </c>
      <c r="AK3165" s="40" t="str">
        <f>(Tabla2[[#This Row],[FECHA ENTREGA]]&amp;Tabla2[[#This Row],[HORA ENTREGA]])</f>
        <v>461500,375</v>
      </c>
      <c r="AL3165" s="34" t="str">
        <f>IFERROR(HYPERLINK("https://wa.me/"&amp;Tabla2[[#This Row],[CONTACTO]]&amp;"?text="&amp;Tabla2[[#This Row],[Mensaje]]),"")</f>
        <v xml:space="preserve">https://wa.me/56989844861?text=Hola!%0AServicio del día 08-05%0A *Cliente:* IMPORTADORA MIDEA CARRIER CHILE LTDA */ Cont: * FFAU1147046*/ HR Entrega: *09:00* /Dirección: *BOD. MIEA AGURTO - PUERTO MADERO 9710, BOD. E13; PUDAHUEL </v>
      </c>
    </row>
    <row r="3166" spans="1:38" s="15" customFormat="1" ht="16.5" customHeight="1" x14ac:dyDescent="0.2">
      <c r="A3166" s="15">
        <f>ROW(A3165)</f>
        <v>3165</v>
      </c>
      <c r="B3166" s="15">
        <f>IF(J3166=J3165,B3165+1,1)</f>
        <v>24</v>
      </c>
      <c r="C3166" s="15" t="s">
        <v>149</v>
      </c>
      <c r="D3166" s="25" t="s">
        <v>39</v>
      </c>
      <c r="E3166" s="27">
        <v>2623433</v>
      </c>
      <c r="F3166" s="27" t="s">
        <v>4889</v>
      </c>
      <c r="G3166" s="27" t="s">
        <v>41</v>
      </c>
      <c r="H3166" s="27">
        <v>8302</v>
      </c>
      <c r="I3166" s="27" t="s">
        <v>42</v>
      </c>
      <c r="J3166" s="28">
        <v>46150</v>
      </c>
      <c r="K3166" s="26">
        <v>0.375</v>
      </c>
      <c r="L3166" s="26"/>
      <c r="M3166" s="27" t="s">
        <v>112</v>
      </c>
      <c r="N3166" s="25">
        <f>IFERROR(VLOOKUP(M3166,Data!$J$1:$K$58,2,0),"")</f>
        <v>56990025702</v>
      </c>
      <c r="O3166" s="27" t="s">
        <v>61</v>
      </c>
      <c r="P3166" s="27"/>
      <c r="Q3166" s="27" t="s">
        <v>153</v>
      </c>
      <c r="R3166" s="27" t="s">
        <v>1869</v>
      </c>
      <c r="S3166" s="27"/>
      <c r="T3166" s="27"/>
      <c r="U3166" s="28"/>
      <c r="X3166" s="27"/>
      <c r="Y3166" s="27"/>
      <c r="Z3166" s="29"/>
      <c r="AA3166" s="29">
        <v>0.34930555555555554</v>
      </c>
      <c r="AB3166" s="29">
        <v>0.46180555555555558</v>
      </c>
      <c r="AC3166" s="30">
        <v>46150</v>
      </c>
      <c r="AD3166" s="15" t="str">
        <f>IF(Tabla2[[#This Row],[HORA ENTREGA]]="DIRECTO","On time", IF(AA3166&lt;&gt;"",IF(Tabla2[[#This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6" s="15" t="str">
        <f>MID(Tabla2[[#This Row],[TIPO]],1,3)</f>
        <v xml:space="preserve">40 </v>
      </c>
      <c r="AF31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08-05%0A *Cliente:* IMPORTADORA MIDEA CARRIER CHILE LTDA */ Cont: * MSNU5935634*/ HR Entrega: *09:00* /Dirección: *BOD. MIEA AGURTO - PUERTO MADERO 9710, BOD. E13; PUDAHUEL </v>
      </c>
      <c r="AG3166" s="38" t="str">
        <f>IFERROR(HYPERLINK("https://wa.me/"&amp;Tabla2[[#This Row],[CONTACTO]]&amp;"?text="&amp;Tabla2[[#This Row],[Mensaje]],"Enviar mensaje"),"")</f>
        <v>Enviar mensaje</v>
      </c>
      <c r="AH3166" s="15" t="str">
        <f>CONCATENATE(A3166,F3166)</f>
        <v>3165MSNU5935634</v>
      </c>
      <c r="AI3166" s="15" t="str">
        <f>CONCATENATE("ENT-",A3166)</f>
        <v>ENT-3165</v>
      </c>
      <c r="AJ3166" s="15" t="str">
        <f>IF(Tabla2[[#This Row],[Op]]&lt;&gt;"","ENTREGA","")</f>
        <v>ENTREGA</v>
      </c>
      <c r="AK3166" s="40" t="str">
        <f>(Tabla2[[#This Row],[FECHA ENTREGA]]&amp;Tabla2[[#This Row],[HORA ENTREGA]])</f>
        <v>461500,375</v>
      </c>
      <c r="AL3166" s="34" t="str">
        <f>IFERROR(HYPERLINK("https://wa.me/"&amp;Tabla2[[#This Row],[CONTACTO]]&amp;"?text="&amp;Tabla2[[#This Row],[Mensaje]]),"")</f>
        <v xml:space="preserve">https://wa.me/56990025702?text=Hola!%0AServicio del día 08-05%0A *Cliente:* IMPORTADORA MIDEA CARRIER CHILE LTDA */ Cont: * MSNU5935634*/ HR Entrega: *09:00* /Dirección: *BOD. MIEA AGURTO - PUERTO MADERO 9710, BOD. E13; PUDAHUEL </v>
      </c>
    </row>
    <row r="3167" spans="1:38" s="15" customFormat="1" ht="16.5" customHeight="1" x14ac:dyDescent="0.2">
      <c r="A3167" s="15">
        <f>ROW(A3166)</f>
        <v>3166</v>
      </c>
      <c r="B3167" s="15">
        <f>IF(J3167=J3166,B3166+1,1)</f>
        <v>25</v>
      </c>
      <c r="C3167" s="15" t="s">
        <v>166</v>
      </c>
      <c r="D3167" s="25" t="s">
        <v>39</v>
      </c>
      <c r="E3167" s="27">
        <v>884659</v>
      </c>
      <c r="F3167" s="27" t="s">
        <v>4890</v>
      </c>
      <c r="G3167" s="27" t="s">
        <v>41</v>
      </c>
      <c r="H3167" s="27">
        <v>11848</v>
      </c>
      <c r="I3167" s="27" t="s">
        <v>42</v>
      </c>
      <c r="J3167" s="28">
        <v>46150</v>
      </c>
      <c r="K3167" s="26">
        <v>0.33333333333333331</v>
      </c>
      <c r="L3167" s="26"/>
      <c r="M3167" s="27" t="s">
        <v>180</v>
      </c>
      <c r="N3167" s="25">
        <f>IFERROR(VLOOKUP(M3167,Data!$J$1:$K$58,2,0),"")</f>
        <v>56956063271</v>
      </c>
      <c r="O3167" s="27" t="s">
        <v>384</v>
      </c>
      <c r="P3167" s="27"/>
      <c r="Q3167" s="27" t="s">
        <v>168</v>
      </c>
      <c r="R3167" s="27" t="s">
        <v>48</v>
      </c>
      <c r="S3167" s="27"/>
      <c r="T3167" s="27"/>
      <c r="U3167" s="28"/>
      <c r="X3167" s="27"/>
      <c r="Y3167" s="27"/>
      <c r="Z3167" s="29"/>
      <c r="AA3167" s="29">
        <v>0.30902777777777779</v>
      </c>
      <c r="AB3167" s="29">
        <v>0.40277777777777779</v>
      </c>
      <c r="AC3167" s="30">
        <v>46150</v>
      </c>
      <c r="AD3167" s="15" t="str">
        <f>IF(Tabla2[[#This Row],[HORA ENTREGA]]="DIRECTO","On time", IF(AA3167&lt;&gt;"",IF(Tabla2[[#This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7" s="15" t="str">
        <f>MID(Tabla2[[#This Row],[TIPO]],1,3)</f>
        <v xml:space="preserve">40 </v>
      </c>
      <c r="AF31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IMPORTADORA Y COMERCIALIZADORA BZ SPA */ Cont: * APHU7403730*/ HR Entrega: *08:00* /Dirección: *PuertoMadero 9710, Bodega X36. Pudahuel</v>
      </c>
      <c r="AG3167" s="38" t="str">
        <f>IFERROR(HYPERLINK("https://wa.me/"&amp;Tabla2[[#This Row],[CONTACTO]]&amp;"?text="&amp;Tabla2[[#This Row],[Mensaje]],"Enviar mensaje"),"")</f>
        <v>Enviar mensaje</v>
      </c>
      <c r="AH3167" s="15" t="str">
        <f>CONCATENATE(A3167,F3167)</f>
        <v>3166APHU7403730</v>
      </c>
      <c r="AI3167" s="15" t="str">
        <f>CONCATENATE("ENT-",A3167)</f>
        <v>ENT-3166</v>
      </c>
      <c r="AJ3167" s="15" t="str">
        <f>IF(Tabla2[[#This Row],[Op]]&lt;&gt;"","ENTREGA","")</f>
        <v>ENTREGA</v>
      </c>
      <c r="AK3167" s="40" t="str">
        <f>(Tabla2[[#This Row],[FECHA ENTREGA]]&amp;Tabla2[[#This Row],[HORA ENTREGA]])</f>
        <v>461500,333333333333333</v>
      </c>
      <c r="AL3167" s="34" t="str">
        <f>IFERROR(HYPERLINK("https://wa.me/"&amp;Tabla2[[#This Row],[CONTACTO]]&amp;"?text="&amp;Tabla2[[#This Row],[Mensaje]]),"")</f>
        <v>https://wa.me/56956063271?text=Hola!%0AServicio del día 08-05%0A *Cliente:* IMPORTADORA Y COMERCIALIZADORA BZ SPA */ Cont: * APHU7403730*/ HR Entrega: *08:00* /Dirección: *PuertoMadero 9710, Bodega X36. Pudahuel</v>
      </c>
    </row>
    <row r="3168" spans="1:38" s="15" customFormat="1" ht="16.5" customHeight="1" x14ac:dyDescent="0.2">
      <c r="A3168" s="15">
        <f>ROW(A3167)</f>
        <v>3167</v>
      </c>
      <c r="B3168" s="15">
        <f>IF(J3168=J3167,B3167+1,1)</f>
        <v>26</v>
      </c>
      <c r="C3168" s="15" t="s">
        <v>166</v>
      </c>
      <c r="D3168" s="25" t="s">
        <v>39</v>
      </c>
      <c r="E3168" s="27">
        <v>884659</v>
      </c>
      <c r="F3168" s="27" t="s">
        <v>4891</v>
      </c>
      <c r="G3168" s="27" t="s">
        <v>41</v>
      </c>
      <c r="H3168" s="27">
        <v>12100</v>
      </c>
      <c r="I3168" s="27" t="s">
        <v>42</v>
      </c>
      <c r="J3168" s="28">
        <v>46150</v>
      </c>
      <c r="K3168" s="26">
        <v>0.375</v>
      </c>
      <c r="L3168" s="26"/>
      <c r="M3168" s="27" t="s">
        <v>117</v>
      </c>
      <c r="N3168" s="25">
        <f>IFERROR(VLOOKUP(M3168,Data!$J$1:$K$58,2,0),"")</f>
        <v>56973887539</v>
      </c>
      <c r="O3168" s="27" t="s">
        <v>118</v>
      </c>
      <c r="P3168" s="27"/>
      <c r="Q3168" s="27" t="s">
        <v>168</v>
      </c>
      <c r="R3168" s="27" t="s">
        <v>48</v>
      </c>
      <c r="S3168" s="27"/>
      <c r="T3168" s="27"/>
      <c r="U3168" s="28"/>
      <c r="X3168" s="27"/>
      <c r="Y3168" s="27"/>
      <c r="Z3168" s="29"/>
      <c r="AA3168" s="29">
        <v>0.3611111111111111</v>
      </c>
      <c r="AB3168" s="29">
        <v>0.46875</v>
      </c>
      <c r="AC3168" s="30">
        <v>46150</v>
      </c>
      <c r="AD3168" s="15" t="str">
        <f>IF(Tabla2[[#This Row],[HORA ENTREGA]]="DIRECTO","On time", IF(AA3168&lt;&gt;"",IF(Tabla2[[#This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8" s="15" t="str">
        <f>MID(Tabla2[[#This Row],[TIPO]],1,3)</f>
        <v xml:space="preserve">40 </v>
      </c>
      <c r="AF31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IMPORTADORA Y COMERCIALIZADORA BZ SPA */ Cont: * BEAU5971921*/ HR Entrega: *09:00* /Dirección: *PuertoMadero 9710, Bodega X36. Pudahuel</v>
      </c>
      <c r="AG3168" s="38" t="str">
        <f>IFERROR(HYPERLINK("https://wa.me/"&amp;Tabla2[[#This Row],[CONTACTO]]&amp;"?text="&amp;Tabla2[[#This Row],[Mensaje]],"Enviar mensaje"),"")</f>
        <v>Enviar mensaje</v>
      </c>
      <c r="AH3168" s="15" t="str">
        <f>CONCATENATE(A3168,F3168)</f>
        <v>3167BEAU5971921</v>
      </c>
      <c r="AI3168" s="15" t="str">
        <f>CONCATENATE("ENT-",A3168)</f>
        <v>ENT-3167</v>
      </c>
      <c r="AJ3168" s="15" t="str">
        <f>IF(Tabla2[[#This Row],[Op]]&lt;&gt;"","ENTREGA","")</f>
        <v>ENTREGA</v>
      </c>
      <c r="AK3168" s="40" t="str">
        <f>(Tabla2[[#This Row],[FECHA ENTREGA]]&amp;Tabla2[[#This Row],[HORA ENTREGA]])</f>
        <v>461500,375</v>
      </c>
      <c r="AL3168" s="34" t="str">
        <f>IFERROR(HYPERLINK("https://wa.me/"&amp;Tabla2[[#This Row],[CONTACTO]]&amp;"?text="&amp;Tabla2[[#This Row],[Mensaje]]),"")</f>
        <v>https://wa.me/56973887539?text=Hola!%0AServicio del día 08-05%0A *Cliente:* IMPORTADORA Y COMERCIALIZADORA BZ SPA */ Cont: * BEAU5971921*/ HR Entrega: *09:00* /Dirección: *PuertoMadero 9710, Bodega X36. Pudahuel</v>
      </c>
    </row>
    <row r="3169" spans="1:38" s="15" customFormat="1" ht="16.5" customHeight="1" x14ac:dyDescent="0.2">
      <c r="A3169" s="15">
        <f>ROW(A3168)</f>
        <v>3168</v>
      </c>
      <c r="B3169" s="15">
        <f>IF(J3169=J3168,B3168+1,1)</f>
        <v>27</v>
      </c>
      <c r="C3169" s="15" t="s">
        <v>166</v>
      </c>
      <c r="D3169" s="25" t="s">
        <v>39</v>
      </c>
      <c r="E3169" s="27">
        <v>884466</v>
      </c>
      <c r="F3169" s="27" t="s">
        <v>4892</v>
      </c>
      <c r="G3169" s="27" t="s">
        <v>41</v>
      </c>
      <c r="H3169" s="27">
        <v>12390</v>
      </c>
      <c r="I3169" s="27" t="s">
        <v>42</v>
      </c>
      <c r="J3169" s="28">
        <v>46150</v>
      </c>
      <c r="K3169" s="26">
        <v>0.41666666666666669</v>
      </c>
      <c r="L3169" s="26"/>
      <c r="M3169" s="27" t="s">
        <v>308</v>
      </c>
      <c r="N3169" s="25">
        <f>IFERROR(VLOOKUP(M3169,Data!$J$1:$K$58,2,0),"")</f>
        <v>56966631737</v>
      </c>
      <c r="O3169" s="27" t="s">
        <v>309</v>
      </c>
      <c r="P3169" s="27"/>
      <c r="Q3169" s="27" t="s">
        <v>168</v>
      </c>
      <c r="R3169" s="27" t="s">
        <v>836</v>
      </c>
      <c r="S3169" s="27"/>
      <c r="T3169" s="27"/>
      <c r="U3169" s="28"/>
      <c r="X3169" s="27"/>
      <c r="Y3169" s="27"/>
      <c r="Z3169" s="29"/>
      <c r="AA3169" s="29">
        <v>0.40972222222222221</v>
      </c>
      <c r="AB3169" s="29">
        <v>0.57638888888888884</v>
      </c>
      <c r="AC3169" s="30">
        <v>46150</v>
      </c>
      <c r="AD3169" s="15" t="str">
        <f>IF(Tabla2[[#This Row],[HORA ENTREGA]]="DIRECTO","On time", IF(AA3169&lt;&gt;"",IF(Tabla2[[#This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69" s="15" t="str">
        <f>MID(Tabla2[[#This Row],[TIPO]],1,3)</f>
        <v xml:space="preserve">40 </v>
      </c>
      <c r="AF31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IMPORTADORA Y COMERCIALIZADORA BZ SPA */ Cont: * CAIU9410287*/ HR Entrega: *10:00* /Dirección: *PuertoMadero 9710, Bodega X36. Pudahuel</v>
      </c>
      <c r="AG3169" s="38" t="str">
        <f>IFERROR(HYPERLINK("https://wa.me/"&amp;Tabla2[[#This Row],[CONTACTO]]&amp;"?text="&amp;Tabla2[[#This Row],[Mensaje]],"Enviar mensaje"),"")</f>
        <v>Enviar mensaje</v>
      </c>
      <c r="AH3169" s="15" t="str">
        <f>CONCATENATE(A3169,F3169)</f>
        <v>3168CAIU9410287</v>
      </c>
      <c r="AI3169" s="15" t="str">
        <f>CONCATENATE("ENT-",A3169)</f>
        <v>ENT-3168</v>
      </c>
      <c r="AJ3169" s="15" t="str">
        <f>IF(Tabla2[[#This Row],[Op]]&lt;&gt;"","ENTREGA","")</f>
        <v>ENTREGA</v>
      </c>
      <c r="AK3169" s="40" t="str">
        <f>(Tabla2[[#This Row],[FECHA ENTREGA]]&amp;Tabla2[[#This Row],[HORA ENTREGA]])</f>
        <v>461500,416666666666667</v>
      </c>
      <c r="AL3169" s="34" t="str">
        <f>IFERROR(HYPERLINK("https://wa.me/"&amp;Tabla2[[#This Row],[CONTACTO]]&amp;"?text="&amp;Tabla2[[#This Row],[Mensaje]]),"")</f>
        <v>https://wa.me/56966631737?text=Hola!%0AServicio del día 08-05%0A *Cliente:* IMPORTADORA Y COMERCIALIZADORA BZ SPA */ Cont: * CAIU9410287*/ HR Entrega: *10:00* /Dirección: *PuertoMadero 9710, Bodega X36. Pudahuel</v>
      </c>
    </row>
    <row r="3170" spans="1:38" s="15" customFormat="1" ht="16.5" customHeight="1" x14ac:dyDescent="0.2">
      <c r="A3170" s="15">
        <f>ROW(A3169)</f>
        <v>3169</v>
      </c>
      <c r="B3170" s="15">
        <f>IF(J3170=J3169,B3169+1,1)</f>
        <v>28</v>
      </c>
      <c r="C3170" s="15" t="s">
        <v>178</v>
      </c>
      <c r="D3170" s="25" t="s">
        <v>39</v>
      </c>
      <c r="E3170" s="27">
        <v>885999</v>
      </c>
      <c r="F3170" s="27" t="s">
        <v>4893</v>
      </c>
      <c r="G3170" s="27" t="s">
        <v>41</v>
      </c>
      <c r="H3170" s="27">
        <v>16609</v>
      </c>
      <c r="I3170" s="27" t="s">
        <v>42</v>
      </c>
      <c r="J3170" s="28">
        <v>46150</v>
      </c>
      <c r="K3170" s="26">
        <v>0.33333333333333331</v>
      </c>
      <c r="L3170" s="26"/>
      <c r="M3170" s="27" t="s">
        <v>688</v>
      </c>
      <c r="N3170" s="25">
        <f>IFERROR(VLOOKUP(M3170,Data!$J$1:$K$58,2,0),"")</f>
        <v>56950104102</v>
      </c>
      <c r="O3170" s="27" t="s">
        <v>552</v>
      </c>
      <c r="P3170" s="27"/>
      <c r="Q3170" s="27" t="s">
        <v>1003</v>
      </c>
      <c r="R3170" s="27" t="s">
        <v>48</v>
      </c>
      <c r="S3170" s="27"/>
      <c r="T3170" s="27"/>
      <c r="U3170" s="28"/>
      <c r="X3170" s="27"/>
      <c r="Y3170" s="27"/>
      <c r="Z3170" s="29"/>
      <c r="AA3170" s="29">
        <v>0.3298611111111111</v>
      </c>
      <c r="AB3170" s="29">
        <v>0.51736111111111116</v>
      </c>
      <c r="AC3170" s="30">
        <v>46150</v>
      </c>
      <c r="AD3170" s="15" t="str">
        <f>IF(Tabla2[[#This Row],[HORA ENTREGA]]="DIRECTO","On time", IF(AA3170&lt;&gt;"",IF(Tabla2[[#This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0" s="15" t="str">
        <f>MID(Tabla2[[#This Row],[TIPO]],1,3)</f>
        <v xml:space="preserve">40 </v>
      </c>
      <c r="AF31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INVERSIERRA S A */ Cont: * CMAU6399340*/ HR Entrega: *08:00* /Dirección: *AVENIDA PEDRO FONTOBA 6350, HUECHURABA</v>
      </c>
      <c r="AG3170" s="38" t="str">
        <f>IFERROR(HYPERLINK("https://wa.me/"&amp;Tabla2[[#This Row],[CONTACTO]]&amp;"?text="&amp;Tabla2[[#This Row],[Mensaje]],"Enviar mensaje"),"")</f>
        <v>Enviar mensaje</v>
      </c>
      <c r="AH3170" s="15" t="str">
        <f>CONCATENATE(A3170,F3170)</f>
        <v>3169CMAU6399340</v>
      </c>
      <c r="AI3170" s="15" t="str">
        <f>CONCATENATE("ENT-",A3170)</f>
        <v>ENT-3169</v>
      </c>
      <c r="AJ3170" s="15" t="str">
        <f>IF(Tabla2[[#This Row],[Op]]&lt;&gt;"","ENTREGA","")</f>
        <v>ENTREGA</v>
      </c>
      <c r="AK3170" s="40" t="str">
        <f>(Tabla2[[#This Row],[FECHA ENTREGA]]&amp;Tabla2[[#This Row],[HORA ENTREGA]])</f>
        <v>461500,333333333333333</v>
      </c>
      <c r="AL3170" s="34" t="str">
        <f>IFERROR(HYPERLINK("https://wa.me/"&amp;Tabla2[[#This Row],[CONTACTO]]&amp;"?text="&amp;Tabla2[[#This Row],[Mensaje]]),"")</f>
        <v>https://wa.me/56950104102?text=Hola!%0AServicio del día 08-05%0A *Cliente:* INVERSIERRA S A */ Cont: * CMAU6399340*/ HR Entrega: *08:00* /Dirección: *AVENIDA PEDRO FONTOBA 6350, HUECHURABA</v>
      </c>
    </row>
    <row r="3171" spans="1:38" s="15" customFormat="1" ht="16.5" customHeight="1" x14ac:dyDescent="0.2">
      <c r="A3171" s="15">
        <f>ROW(A3170)</f>
        <v>3170</v>
      </c>
      <c r="B3171" s="15">
        <f>IF(J3171=J3170,B3170+1,1)</f>
        <v>29</v>
      </c>
      <c r="C3171" s="15" t="s">
        <v>178</v>
      </c>
      <c r="D3171" s="25" t="s">
        <v>39</v>
      </c>
      <c r="E3171" s="27">
        <v>885617</v>
      </c>
      <c r="F3171" s="27" t="s">
        <v>4894</v>
      </c>
      <c r="G3171" s="27" t="s">
        <v>41</v>
      </c>
      <c r="H3171" s="27">
        <v>24300</v>
      </c>
      <c r="I3171" s="27" t="s">
        <v>42</v>
      </c>
      <c r="J3171" s="28">
        <v>46150</v>
      </c>
      <c r="K3171" s="26">
        <v>0.33333333333333331</v>
      </c>
      <c r="L3171" s="26"/>
      <c r="M3171" s="27" t="s">
        <v>4895</v>
      </c>
      <c r="N3171" s="25" t="str">
        <f>IFERROR(VLOOKUP(M3171,Data!$J$1:$K$58,2,0),"")</f>
        <v/>
      </c>
      <c r="O3171" s="27" t="s">
        <v>216</v>
      </c>
      <c r="P3171" s="27"/>
      <c r="Q3171" s="27" t="s">
        <v>1005</v>
      </c>
      <c r="R3171" s="27" t="s">
        <v>3205</v>
      </c>
      <c r="S3171" s="27"/>
      <c r="T3171" s="27"/>
      <c r="U3171" s="28"/>
      <c r="X3171" s="27"/>
      <c r="Y3171" s="27"/>
      <c r="Z3171" s="29"/>
      <c r="AA3171" s="29">
        <v>0.31944444444444442</v>
      </c>
      <c r="AB3171" s="29">
        <v>0.46527777777777779</v>
      </c>
      <c r="AC3171" s="30">
        <v>46150</v>
      </c>
      <c r="AD3171" s="15" t="str">
        <f>IF(Tabla2[[#This Row],[HORA ENTREGA]]="DIRECTO","On time", IF(AA3171&lt;&gt;"",IF(Tabla2[[#This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1" s="15" t="str">
        <f>MID(Tabla2[[#This Row],[TIPO]],1,3)</f>
        <v xml:space="preserve">40 </v>
      </c>
      <c r="AF31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INVERSIERRA S A */ Cont: * BMOU6067615*/ HR Entrega: *08:00* /Dirección: *ALCALDE GUZMAN 0121, G32; QUILICURA</v>
      </c>
      <c r="AG3171" s="38" t="str">
        <f>IFERROR(HYPERLINK("https://wa.me/"&amp;Tabla2[[#This Row],[CONTACTO]]&amp;"?text="&amp;Tabla2[[#This Row],[Mensaje]],"Enviar mensaje"),"")</f>
        <v>Enviar mensaje</v>
      </c>
      <c r="AH3171" s="15" t="str">
        <f>CONCATENATE(A3171,F3171)</f>
        <v>3170BMOU6067615</v>
      </c>
      <c r="AI3171" s="15" t="str">
        <f>CONCATENATE("ENT-",A3171)</f>
        <v>ENT-3170</v>
      </c>
      <c r="AJ3171" s="15" t="str">
        <f>IF(Tabla2[[#This Row],[Op]]&lt;&gt;"","ENTREGA","")</f>
        <v>ENTREGA</v>
      </c>
      <c r="AK3171" s="40" t="str">
        <f>(Tabla2[[#This Row],[FECHA ENTREGA]]&amp;Tabla2[[#This Row],[HORA ENTREGA]])</f>
        <v>461500,333333333333333</v>
      </c>
      <c r="AL3171" s="34" t="str">
        <f>IFERROR(HYPERLINK("https://wa.me/"&amp;Tabla2[[#This Row],[CONTACTO]]&amp;"?text="&amp;Tabla2[[#This Row],[Mensaje]]),"")</f>
        <v>https://wa.me/?text=Hola!%0AServicio del día 08-05%0A *Cliente:* INVERSIERRA S A */ Cont: * BMOU6067615*/ HR Entrega: *08:00* /Dirección: *ALCALDE GUZMAN 0121, G32; QUILICURA</v>
      </c>
    </row>
    <row r="3172" spans="1:38" s="15" customFormat="1" ht="16.5" customHeight="1" x14ac:dyDescent="0.2">
      <c r="A3172" s="15">
        <f>ROW(A3171)</f>
        <v>3171</v>
      </c>
      <c r="B3172" s="15">
        <f>IF(J3172=J3171,B3171+1,1)</f>
        <v>30</v>
      </c>
      <c r="C3172" s="15" t="s">
        <v>178</v>
      </c>
      <c r="D3172" s="25" t="s">
        <v>39</v>
      </c>
      <c r="E3172" s="27">
        <v>886302</v>
      </c>
      <c r="F3172" s="27" t="s">
        <v>4896</v>
      </c>
      <c r="G3172" s="27" t="s">
        <v>41</v>
      </c>
      <c r="H3172" s="27">
        <v>18584</v>
      </c>
      <c r="I3172" s="27" t="s">
        <v>42</v>
      </c>
      <c r="J3172" s="28">
        <v>46150</v>
      </c>
      <c r="K3172" s="26">
        <v>0.45833333333333331</v>
      </c>
      <c r="L3172" s="26"/>
      <c r="M3172" s="27" t="s">
        <v>296</v>
      </c>
      <c r="N3172" s="25">
        <f>IFERROR(VLOOKUP(M3172,Data!$J$1:$K$58,2,0),"")</f>
        <v>56984994337</v>
      </c>
      <c r="O3172" s="27" t="s">
        <v>297</v>
      </c>
      <c r="P3172" s="27"/>
      <c r="Q3172" s="27" t="s">
        <v>1005</v>
      </c>
      <c r="R3172" s="27" t="s">
        <v>836</v>
      </c>
      <c r="S3172" s="27"/>
      <c r="T3172" s="27"/>
      <c r="U3172" s="28"/>
      <c r="X3172" s="27"/>
      <c r="Y3172" s="27"/>
      <c r="Z3172" s="29"/>
      <c r="AA3172" s="29">
        <v>0.43055555555555558</v>
      </c>
      <c r="AB3172" s="29">
        <v>0.59722222222222221</v>
      </c>
      <c r="AC3172" s="30">
        <v>46150</v>
      </c>
      <c r="AD3172" s="15" t="str">
        <f>IF(Tabla2[[#This Row],[HORA ENTREGA]]="DIRECTO","On time", IF(AA3172&lt;&gt;"",IF(Tabla2[[#This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2" s="15" t="str">
        <f>MID(Tabla2[[#This Row],[TIPO]],1,3)</f>
        <v xml:space="preserve">40 </v>
      </c>
      <c r="AF31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INVERSIERRA S A */ Cont: * APZU4881912*/ HR Entrega: *11:00* /Dirección: *ALCALDE GUZMAN 0121, G32; QUILICURA</v>
      </c>
      <c r="AG3172" s="38" t="str">
        <f>IFERROR(HYPERLINK("https://wa.me/"&amp;Tabla2[[#This Row],[CONTACTO]]&amp;"?text="&amp;Tabla2[[#This Row],[Mensaje]],"Enviar mensaje"),"")</f>
        <v>Enviar mensaje</v>
      </c>
      <c r="AH3172" s="15" t="str">
        <f>CONCATENATE(A3172,F3172)</f>
        <v>3171APZU4881912</v>
      </c>
      <c r="AI3172" s="15" t="str">
        <f>CONCATENATE("ENT-",A3172)</f>
        <v>ENT-3171</v>
      </c>
      <c r="AJ3172" s="15" t="str">
        <f>IF(Tabla2[[#This Row],[Op]]&lt;&gt;"","ENTREGA","")</f>
        <v>ENTREGA</v>
      </c>
      <c r="AK3172" s="40" t="str">
        <f>(Tabla2[[#This Row],[FECHA ENTREGA]]&amp;Tabla2[[#This Row],[HORA ENTREGA]])</f>
        <v>461500,458333333333333</v>
      </c>
      <c r="AL3172" s="34" t="str">
        <f>IFERROR(HYPERLINK("https://wa.me/"&amp;Tabla2[[#This Row],[CONTACTO]]&amp;"?text="&amp;Tabla2[[#This Row],[Mensaje]]),"")</f>
        <v>https://wa.me/56984994337?text=Hola!%0AServicio del día 08-05%0A *Cliente:* INVERSIERRA S A */ Cont: * APZU4881912*/ HR Entrega: *11:00* /Dirección: *ALCALDE GUZMAN 0121, G32; QUILICURA</v>
      </c>
    </row>
    <row r="3173" spans="1:38" s="15" customFormat="1" ht="16.5" customHeight="1" x14ac:dyDescent="0.2">
      <c r="A3173" s="15">
        <f>ROW(A3172)</f>
        <v>3172</v>
      </c>
      <c r="B3173" s="15">
        <f>IF(J3173=J3172,B3172+1,1)</f>
        <v>31</v>
      </c>
      <c r="C3173" s="15" t="s">
        <v>178</v>
      </c>
      <c r="D3173" s="25" t="s">
        <v>39</v>
      </c>
      <c r="E3173" s="27">
        <v>886411</v>
      </c>
      <c r="F3173" s="27" t="s">
        <v>4897</v>
      </c>
      <c r="G3173" s="27" t="s">
        <v>41</v>
      </c>
      <c r="H3173" s="27"/>
      <c r="I3173" s="27" t="s">
        <v>2725</v>
      </c>
      <c r="J3173" s="28">
        <v>46150</v>
      </c>
      <c r="K3173" s="26">
        <v>0.5</v>
      </c>
      <c r="L3173" s="26"/>
      <c r="M3173" s="27" t="s">
        <v>45</v>
      </c>
      <c r="N3173" s="25">
        <f>IFERROR(VLOOKUP(M3173,Data!$J$1:$K$58,2,0),"")</f>
        <v>56950981572</v>
      </c>
      <c r="O3173" s="27" t="s">
        <v>46</v>
      </c>
      <c r="P3173" s="27"/>
      <c r="Q3173" s="27" t="s">
        <v>1003</v>
      </c>
      <c r="R3173" s="27"/>
      <c r="S3173" s="27"/>
      <c r="T3173" s="27"/>
      <c r="U3173" s="28"/>
      <c r="X3173" s="27"/>
      <c r="Y3173" s="27"/>
      <c r="Z3173" s="29"/>
      <c r="AA3173" s="29">
        <v>0.50555555555555554</v>
      </c>
      <c r="AB3173" s="29">
        <v>0.6875</v>
      </c>
      <c r="AC3173" s="30">
        <v>46150</v>
      </c>
      <c r="AD3173" s="15" t="str">
        <f>IF(Tabla2[[#This Row],[HORA ENTREGA]]="DIRECTO","On time", IF(AA3173&lt;&gt;"",IF(Tabla2[[#This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3" s="15" t="str">
        <f>MID(Tabla2[[#This Row],[TIPO]],1,3)</f>
        <v xml:space="preserve">40 </v>
      </c>
      <c r="AF31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INVERSIERRA S A */ Cont: * TCLU4261660*/ HR Entrega: *12:00* /Dirección: *AVENIDA PEDRO FONTOBA 6350, HUECHURABA</v>
      </c>
      <c r="AG3173" s="38" t="str">
        <f>IFERROR(HYPERLINK("https://wa.me/"&amp;Tabla2[[#This Row],[CONTACTO]]&amp;"?text="&amp;Tabla2[[#This Row],[Mensaje]],"Enviar mensaje"),"")</f>
        <v>Enviar mensaje</v>
      </c>
      <c r="AH3173" s="15" t="str">
        <f>CONCATENATE(A3173,F3173)</f>
        <v>3172TCLU4261660</v>
      </c>
      <c r="AI3173" s="15" t="str">
        <f>CONCATENATE("ENT-",A3173)</f>
        <v>ENT-3172</v>
      </c>
      <c r="AJ3173" s="15" t="str">
        <f>IF(Tabla2[[#This Row],[Op]]&lt;&gt;"","ENTREGA","")</f>
        <v>ENTREGA</v>
      </c>
      <c r="AK3173" s="40" t="str">
        <f>(Tabla2[[#This Row],[FECHA ENTREGA]]&amp;Tabla2[[#This Row],[HORA ENTREGA]])</f>
        <v>461500,5</v>
      </c>
      <c r="AL3173" s="34" t="str">
        <f>IFERROR(HYPERLINK("https://wa.me/"&amp;Tabla2[[#This Row],[CONTACTO]]&amp;"?text="&amp;Tabla2[[#This Row],[Mensaje]]),"")</f>
        <v>https://wa.me/56950981572?text=Hola!%0AServicio del día 08-05%0A *Cliente:* INVERSIERRA S A */ Cont: * TCLU4261660*/ HR Entrega: *12:00* /Dirección: *AVENIDA PEDRO FONTOBA 6350, HUECHURABA</v>
      </c>
    </row>
    <row r="3174" spans="1:38" s="15" customFormat="1" ht="16.5" customHeight="1" x14ac:dyDescent="0.2">
      <c r="A3174" s="15">
        <f>ROW(A3173)</f>
        <v>3173</v>
      </c>
      <c r="B3174" s="15">
        <f>IF(J3174=J3173,B3173+1,1)</f>
        <v>32</v>
      </c>
      <c r="C3174" s="15" t="s">
        <v>2254</v>
      </c>
      <c r="D3174" s="25" t="s">
        <v>39</v>
      </c>
      <c r="E3174" s="27">
        <v>302457</v>
      </c>
      <c r="F3174" s="27" t="s">
        <v>4898</v>
      </c>
      <c r="G3174" s="27" t="s">
        <v>64</v>
      </c>
      <c r="H3174" s="27">
        <v>26900</v>
      </c>
      <c r="I3174" s="27" t="s">
        <v>4899</v>
      </c>
      <c r="J3174" s="28">
        <v>46150</v>
      </c>
      <c r="K3174" s="26">
        <v>0.33333333333333331</v>
      </c>
      <c r="L3174" s="26"/>
      <c r="M3174" s="27" t="s">
        <v>66</v>
      </c>
      <c r="N3174" s="25">
        <f>IFERROR(VLOOKUP(M3174,Data!$J$1:$K$58,2,0),"")</f>
        <v>56993389870</v>
      </c>
      <c r="O3174" s="27" t="s">
        <v>67</v>
      </c>
      <c r="P3174" s="27"/>
      <c r="Q3174" s="27" t="s">
        <v>4900</v>
      </c>
      <c r="R3174" s="27" t="s">
        <v>74</v>
      </c>
      <c r="S3174" s="27"/>
      <c r="T3174" s="27"/>
      <c r="U3174" s="28"/>
      <c r="X3174" s="27"/>
      <c r="Y3174" s="27"/>
      <c r="Z3174" s="29"/>
      <c r="AA3174" s="29">
        <v>0.3263888888888889</v>
      </c>
      <c r="AB3174" s="29">
        <v>0.41666666666666669</v>
      </c>
      <c r="AC3174" s="30">
        <v>46150</v>
      </c>
      <c r="AD3174" s="15" t="str">
        <f>IF(Tabla2[[#This Row],[HORA ENTREGA]]="DIRECTO","On time", IF(AA3174&lt;&gt;"",IF(Tabla2[[#This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4" s="15" t="str">
        <f>MID(Tabla2[[#This Row],[TIPO]],1,3)</f>
        <v xml:space="preserve">20 </v>
      </c>
      <c r="AF31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LADY GENNY */ Cont: * WHLU0631408*/ HR Entrega: *08:00* /Dirección: *UNION CHILENA PARCELA 8, HIJUELA 1, CURACAVI, CHILE</v>
      </c>
      <c r="AG3174" s="38" t="str">
        <f>IFERROR(HYPERLINK("https://wa.me/"&amp;Tabla2[[#This Row],[CONTACTO]]&amp;"?text="&amp;Tabla2[[#This Row],[Mensaje]],"Enviar mensaje"),"")</f>
        <v>Enviar mensaje</v>
      </c>
      <c r="AH3174" s="15" t="str">
        <f>CONCATENATE(A3174,F3174)</f>
        <v>3173WHLU0631408</v>
      </c>
      <c r="AI3174" s="15" t="str">
        <f>CONCATENATE("ENT-",A3174)</f>
        <v>ENT-3173</v>
      </c>
      <c r="AJ3174" s="15" t="str">
        <f>IF(Tabla2[[#This Row],[Op]]&lt;&gt;"","ENTREGA","")</f>
        <v>ENTREGA</v>
      </c>
      <c r="AK3174" s="40" t="str">
        <f>(Tabla2[[#This Row],[FECHA ENTREGA]]&amp;Tabla2[[#This Row],[HORA ENTREGA]])</f>
        <v>461500,333333333333333</v>
      </c>
      <c r="AL3174" s="34" t="str">
        <f>IFERROR(HYPERLINK("https://wa.me/"&amp;Tabla2[[#This Row],[CONTACTO]]&amp;"?text="&amp;Tabla2[[#This Row],[Mensaje]]),"")</f>
        <v>https://wa.me/56993389870?text=Hola!%0AServicio del día 08-05%0A *Cliente:* LADY GENNY */ Cont: * WHLU0631408*/ HR Entrega: *08:00* /Dirección: *UNION CHILENA PARCELA 8, HIJUELA 1, CURACAVI, CHILE</v>
      </c>
    </row>
    <row r="3175" spans="1:38" s="15" customFormat="1" ht="16.5" customHeight="1" x14ac:dyDescent="0.2">
      <c r="A3175" s="15">
        <f>ROW(A3174)</f>
        <v>3174</v>
      </c>
      <c r="B3175" s="15">
        <f>IF(J3175=J3174,B3174+1,1)</f>
        <v>33</v>
      </c>
      <c r="C3175" s="15" t="s">
        <v>196</v>
      </c>
      <c r="D3175" s="25" t="s">
        <v>39</v>
      </c>
      <c r="E3175" s="27">
        <v>301458</v>
      </c>
      <c r="F3175" s="27" t="s">
        <v>4901</v>
      </c>
      <c r="G3175" s="27" t="s">
        <v>41</v>
      </c>
      <c r="H3175" s="27">
        <v>16200</v>
      </c>
      <c r="I3175" s="27" t="s">
        <v>4902</v>
      </c>
      <c r="J3175" s="28">
        <v>46150</v>
      </c>
      <c r="K3175" s="26">
        <v>0.33333333333333331</v>
      </c>
      <c r="L3175" s="26"/>
      <c r="M3175" s="27" t="s">
        <v>161</v>
      </c>
      <c r="N3175" s="25">
        <f>IFERROR(VLOOKUP(M3175,Data!$J$1:$K$58,2,0),"")</f>
        <v>56966749408</v>
      </c>
      <c r="O3175" s="27" t="s">
        <v>162</v>
      </c>
      <c r="P3175" s="27"/>
      <c r="Q3175" s="27" t="s">
        <v>201</v>
      </c>
      <c r="R3175" s="27" t="s">
        <v>218</v>
      </c>
      <c r="S3175" s="27"/>
      <c r="T3175" s="27"/>
      <c r="U3175" s="28"/>
      <c r="X3175" s="27"/>
      <c r="Y3175" s="27"/>
      <c r="Z3175" s="29"/>
      <c r="AA3175" s="29">
        <v>0.3298611111111111</v>
      </c>
      <c r="AB3175" s="29">
        <v>0.3888888888888889</v>
      </c>
      <c r="AC3175" s="30">
        <v>46150</v>
      </c>
      <c r="AD3175" s="15" t="str">
        <f>IF(Tabla2[[#This Row],[HORA ENTREGA]]="DIRECTO","On time", IF(AA3175&lt;&gt;"",IF(Tabla2[[#This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5" s="15" t="str">
        <f>MID(Tabla2[[#This Row],[TIPO]],1,3)</f>
        <v xml:space="preserve">40 </v>
      </c>
      <c r="AF31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LANCO &amp; HARRIS SURAMERICA SPA */ Cont: * MRSU7690223*/ HR Entrega: *08:00* /Dirección: *CALLE CHORRILLOS 1 PARC.19B, LAMPA</v>
      </c>
      <c r="AG3175" s="38" t="str">
        <f>IFERROR(HYPERLINK("https://wa.me/"&amp;Tabla2[[#This Row],[CONTACTO]]&amp;"?text="&amp;Tabla2[[#This Row],[Mensaje]],"Enviar mensaje"),"")</f>
        <v>Enviar mensaje</v>
      </c>
      <c r="AH3175" s="15" t="str">
        <f>CONCATENATE(A3175,F3175)</f>
        <v>3174MRSU7690223</v>
      </c>
      <c r="AI3175" s="15" t="str">
        <f>CONCATENATE("ENT-",A3175)</f>
        <v>ENT-3174</v>
      </c>
      <c r="AJ3175" s="15" t="str">
        <f>IF(Tabla2[[#This Row],[Op]]&lt;&gt;"","ENTREGA","")</f>
        <v>ENTREGA</v>
      </c>
      <c r="AK3175" s="40" t="str">
        <f>(Tabla2[[#This Row],[FECHA ENTREGA]]&amp;Tabla2[[#This Row],[HORA ENTREGA]])</f>
        <v>461500,333333333333333</v>
      </c>
      <c r="AL3175" s="34" t="str">
        <f>IFERROR(HYPERLINK("https://wa.me/"&amp;Tabla2[[#This Row],[CONTACTO]]&amp;"?text="&amp;Tabla2[[#This Row],[Mensaje]]),"")</f>
        <v>https://wa.me/56966749408?text=Hola!%0AServicio del día 08-05%0A *Cliente:* LANCO &amp; HARRIS SURAMERICA SPA */ Cont: * MRSU7690223*/ HR Entrega: *08:00* /Dirección: *CALLE CHORRILLOS 1 PARC.19B, LAMPA</v>
      </c>
    </row>
    <row r="3176" spans="1:38" s="15" customFormat="1" ht="16.5" customHeight="1" x14ac:dyDescent="0.2">
      <c r="A3176" s="15">
        <f>ROW(A3175)</f>
        <v>3175</v>
      </c>
      <c r="B3176" s="15">
        <f>IF(J3176=J3175,B3175+1,1)</f>
        <v>34</v>
      </c>
      <c r="C3176" s="15" t="s">
        <v>196</v>
      </c>
      <c r="D3176" s="25" t="s">
        <v>39</v>
      </c>
      <c r="E3176" s="27">
        <v>304503</v>
      </c>
      <c r="F3176" s="27" t="s">
        <v>4903</v>
      </c>
      <c r="G3176" s="27" t="s">
        <v>41</v>
      </c>
      <c r="H3176" s="27">
        <v>15030</v>
      </c>
      <c r="I3176" s="27" t="s">
        <v>4904</v>
      </c>
      <c r="J3176" s="28">
        <v>46150</v>
      </c>
      <c r="K3176" s="26">
        <v>0.33333333333333331</v>
      </c>
      <c r="L3176" s="26"/>
      <c r="M3176" s="27" t="s">
        <v>176</v>
      </c>
      <c r="N3176" s="25">
        <f>IFERROR(VLOOKUP(M3176,Data!$J$1:$K$58,2,0),"")</f>
        <v>56968463649</v>
      </c>
      <c r="O3176" s="27" t="s">
        <v>177</v>
      </c>
      <c r="P3176" s="27"/>
      <c r="Q3176" s="27" t="s">
        <v>201</v>
      </c>
      <c r="R3176" s="27" t="s">
        <v>218</v>
      </c>
      <c r="S3176" s="27"/>
      <c r="T3176" s="27"/>
      <c r="U3176" s="28"/>
      <c r="X3176" s="27"/>
      <c r="Y3176" s="27"/>
      <c r="Z3176" s="29"/>
      <c r="AA3176" s="29">
        <v>0.33333333333333331</v>
      </c>
      <c r="AB3176" s="29">
        <v>0.3888888888888889</v>
      </c>
      <c r="AC3176" s="30">
        <v>46150</v>
      </c>
      <c r="AD3176" s="15" t="str">
        <f>IF(Tabla2[[#This Row],[HORA ENTREGA]]="DIRECTO","On time", IF(AA3176&lt;&gt;"",IF(Tabla2[[#This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6" s="15" t="str">
        <f>MID(Tabla2[[#This Row],[TIPO]],1,3)</f>
        <v xml:space="preserve">40 </v>
      </c>
      <c r="AF31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LANCO &amp; HARRIS SURAMERICA SPA */ Cont: * BSIU8583128*/ HR Entrega: *08:00* /Dirección: *CALLE CHORRILLOS 1 PARC.19B, LAMPA</v>
      </c>
      <c r="AG3176" s="38" t="str">
        <f>IFERROR(HYPERLINK("https://wa.me/"&amp;Tabla2[[#This Row],[CONTACTO]]&amp;"?text="&amp;Tabla2[[#This Row],[Mensaje]],"Enviar mensaje"),"")</f>
        <v>Enviar mensaje</v>
      </c>
      <c r="AH3176" s="15" t="str">
        <f>CONCATENATE(A3176,F3176)</f>
        <v>3175BSIU8583128</v>
      </c>
      <c r="AI3176" s="15" t="str">
        <f>CONCATENATE("ENT-",A3176)</f>
        <v>ENT-3175</v>
      </c>
      <c r="AJ3176" s="15" t="str">
        <f>IF(Tabla2[[#This Row],[Op]]&lt;&gt;"","ENTREGA","")</f>
        <v>ENTREGA</v>
      </c>
      <c r="AK3176" s="40" t="str">
        <f>(Tabla2[[#This Row],[FECHA ENTREGA]]&amp;Tabla2[[#This Row],[HORA ENTREGA]])</f>
        <v>461500,333333333333333</v>
      </c>
      <c r="AL3176" s="34" t="str">
        <f>IFERROR(HYPERLINK("https://wa.me/"&amp;Tabla2[[#This Row],[CONTACTO]]&amp;"?text="&amp;Tabla2[[#This Row],[Mensaje]]),"")</f>
        <v>https://wa.me/56968463649?text=Hola!%0AServicio del día 08-05%0A *Cliente:* LANCO &amp; HARRIS SURAMERICA SPA */ Cont: * BSIU8583128*/ HR Entrega: *08:00* /Dirección: *CALLE CHORRILLOS 1 PARC.19B, LAMPA</v>
      </c>
    </row>
    <row r="3177" spans="1:38" s="15" customFormat="1" ht="16.5" customHeight="1" x14ac:dyDescent="0.2">
      <c r="A3177" s="15">
        <f>ROW(A3176)</f>
        <v>3176</v>
      </c>
      <c r="B3177" s="15">
        <f>IF(J3177=J3176,B3176+1,1)</f>
        <v>35</v>
      </c>
      <c r="C3177" s="15" t="s">
        <v>204</v>
      </c>
      <c r="D3177" s="25" t="s">
        <v>39</v>
      </c>
      <c r="E3177" s="27">
        <v>1193120</v>
      </c>
      <c r="F3177" s="27" t="s">
        <v>4905</v>
      </c>
      <c r="G3177" s="27" t="s">
        <v>64</v>
      </c>
      <c r="H3177" s="27">
        <v>11300</v>
      </c>
      <c r="I3177" s="27" t="s">
        <v>4906</v>
      </c>
      <c r="J3177" s="28">
        <v>46150</v>
      </c>
      <c r="K3177" s="26">
        <v>0.35416666666666669</v>
      </c>
      <c r="L3177" s="26"/>
      <c r="M3177" s="27" t="s">
        <v>247</v>
      </c>
      <c r="N3177" s="25">
        <f>IFERROR(VLOOKUP(M3177,Data!$J$1:$K$58,2,0),"")</f>
        <v>56953157599</v>
      </c>
      <c r="O3177" s="27" t="s">
        <v>248</v>
      </c>
      <c r="P3177" s="27"/>
      <c r="Q3177" s="27" t="s">
        <v>1628</v>
      </c>
      <c r="R3177" s="27"/>
      <c r="S3177" s="27"/>
      <c r="T3177" s="27"/>
      <c r="U3177" s="28"/>
      <c r="X3177" s="27"/>
      <c r="Y3177" s="27"/>
      <c r="Z3177" s="29"/>
      <c r="AA3177" s="29">
        <v>0.35208333333333336</v>
      </c>
      <c r="AB3177" s="29">
        <v>0.42708333333333331</v>
      </c>
      <c r="AC3177" s="30">
        <v>46150</v>
      </c>
      <c r="AD3177" s="15" t="str">
        <f>IF(Tabla2[[#This Row],[HORA ENTREGA]]="DIRECTO","On time", IF(AA3177&lt;&gt;"",IF(Tabla2[[#This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7" s="15" t="str">
        <f>MID(Tabla2[[#This Row],[TIPO]],1,3)</f>
        <v xml:space="preserve">20 </v>
      </c>
      <c r="AF31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OXIQUIM S A */ Cont: * OOLU1967158*/ HR Entrega: *08:30* /Dirección: *CAÑAVERAL 901,QUILICURA</v>
      </c>
      <c r="AG3177" s="38" t="str">
        <f>IFERROR(HYPERLINK("https://wa.me/"&amp;Tabla2[[#This Row],[CONTACTO]]&amp;"?text="&amp;Tabla2[[#This Row],[Mensaje]],"Enviar mensaje"),"")</f>
        <v>Enviar mensaje</v>
      </c>
      <c r="AH3177" s="15" t="str">
        <f>CONCATENATE(A3177,F3177)</f>
        <v>3176OOLU1967158</v>
      </c>
      <c r="AI3177" s="15" t="str">
        <f>CONCATENATE("ENT-",A3177)</f>
        <v>ENT-3176</v>
      </c>
      <c r="AJ3177" s="15" t="str">
        <f>IF(Tabla2[[#This Row],[Op]]&lt;&gt;"","ENTREGA","")</f>
        <v>ENTREGA</v>
      </c>
      <c r="AK3177" s="40" t="str">
        <f>(Tabla2[[#This Row],[FECHA ENTREGA]]&amp;Tabla2[[#This Row],[HORA ENTREGA]])</f>
        <v>461500,354166666666667</v>
      </c>
      <c r="AL3177" s="34" t="str">
        <f>IFERROR(HYPERLINK("https://wa.me/"&amp;Tabla2[[#This Row],[CONTACTO]]&amp;"?text="&amp;Tabla2[[#This Row],[Mensaje]]),"")</f>
        <v>https://wa.me/56953157599?text=Hola!%0AServicio del día 08-05%0A *Cliente:* OXIQUIM S A */ Cont: * OOLU1967158*/ HR Entrega: *08:30* /Dirección: *CAÑAVERAL 901,QUILICURA</v>
      </c>
    </row>
    <row r="3178" spans="1:38" s="15" customFormat="1" ht="16.5" customHeight="1" x14ac:dyDescent="0.2">
      <c r="A3178" s="15">
        <f>ROW(A3177)</f>
        <v>3177</v>
      </c>
      <c r="B3178" s="15">
        <f>IF(J3178=J3177,B3177+1,1)</f>
        <v>36</v>
      </c>
      <c r="C3178" s="15" t="s">
        <v>1554</v>
      </c>
      <c r="D3178" s="25" t="s">
        <v>39</v>
      </c>
      <c r="E3178" s="27">
        <v>189469</v>
      </c>
      <c r="F3178" s="27" t="s">
        <v>4907</v>
      </c>
      <c r="G3178" s="27" t="s">
        <v>41</v>
      </c>
      <c r="H3178" s="27">
        <v>27500</v>
      </c>
      <c r="I3178" s="27" t="s">
        <v>2725</v>
      </c>
      <c r="J3178" s="28">
        <v>46150</v>
      </c>
      <c r="K3178" s="26">
        <v>0.33333333333333331</v>
      </c>
      <c r="L3178" s="26"/>
      <c r="M3178" s="27" t="s">
        <v>674</v>
      </c>
      <c r="N3178" s="25">
        <f>IFERROR(VLOOKUP(M3178,Data!$J$1:$K$58,2,0),"")</f>
        <v>56967386018</v>
      </c>
      <c r="O3178" s="27" t="s">
        <v>356</v>
      </c>
      <c r="P3178" s="27"/>
      <c r="Q3178" s="27" t="s">
        <v>4775</v>
      </c>
      <c r="R3178" s="27" t="s">
        <v>1862</v>
      </c>
      <c r="S3178" s="27"/>
      <c r="T3178" s="27"/>
      <c r="U3178" s="28"/>
      <c r="X3178" s="27"/>
      <c r="Y3178" s="27"/>
      <c r="Z3178" s="29"/>
      <c r="AA3178" s="29">
        <v>0.60763888888888884</v>
      </c>
      <c r="AB3178" s="29">
        <v>0.69444444444444442</v>
      </c>
      <c r="AC3178" s="30">
        <v>46150</v>
      </c>
      <c r="AD3178" s="15" t="str">
        <f>IF(Tabla2[[#This Row],[HORA ENTREGA]]="DIRECTO","On time", IF(AA3178&lt;&gt;"",IF(Tabla2[[#This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78" s="15" t="str">
        <f>MID(Tabla2[[#This Row],[TIPO]],1,3)</f>
        <v xml:space="preserve">40 </v>
      </c>
      <c r="AF31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PETROQUIMICA DOW */ Cont: * UETU5749098*/ HR Entrega: *08:00* /Dirección: *LAGUNA SUR N°9750 , COMUNA PUDAHUEL – SANTIAGO, RECINTO (BODEGAS SAN FRANCISCO).</v>
      </c>
      <c r="AG3178" s="38" t="str">
        <f>IFERROR(HYPERLINK("https://wa.me/"&amp;Tabla2[[#This Row],[CONTACTO]]&amp;"?text="&amp;Tabla2[[#This Row],[Mensaje]],"Enviar mensaje"),"")</f>
        <v>Enviar mensaje</v>
      </c>
      <c r="AH3178" s="15" t="str">
        <f>CONCATENATE(A3178,F3178)</f>
        <v>3177UETU5749098</v>
      </c>
      <c r="AI3178" s="15" t="str">
        <f>CONCATENATE("ENT-",A3178)</f>
        <v>ENT-3177</v>
      </c>
      <c r="AJ3178" s="15" t="str">
        <f>IF(Tabla2[[#This Row],[Op]]&lt;&gt;"","ENTREGA","")</f>
        <v>ENTREGA</v>
      </c>
      <c r="AK3178" s="40" t="str">
        <f>(Tabla2[[#This Row],[FECHA ENTREGA]]&amp;Tabla2[[#This Row],[HORA ENTREGA]])</f>
        <v>461500,333333333333333</v>
      </c>
      <c r="AL3178" s="34" t="str">
        <f>IFERROR(HYPERLINK("https://wa.me/"&amp;Tabla2[[#This Row],[CONTACTO]]&amp;"?text="&amp;Tabla2[[#This Row],[Mensaje]]),"")</f>
        <v>https://wa.me/56967386018?text=Hola!%0AServicio del día 08-05%0A *Cliente:* PETROQUIMICA DOW */ Cont: * UETU5749098*/ HR Entrega: *08:00* /Dirección: *LAGUNA SUR N°9750 , COMUNA PUDAHUEL – SANTIAGO, RECINTO (BODEGAS SAN FRANCISCO).</v>
      </c>
    </row>
    <row r="3179" spans="1:38" s="15" customFormat="1" ht="16.5" customHeight="1" x14ac:dyDescent="0.2">
      <c r="A3179" s="15">
        <f>ROW(A3178)</f>
        <v>3178</v>
      </c>
      <c r="B3179" s="15">
        <f>IF(J3179=J3178,B3178+1,1)</f>
        <v>37</v>
      </c>
      <c r="C3179" s="15" t="s">
        <v>1554</v>
      </c>
      <c r="D3179" s="25" t="s">
        <v>39</v>
      </c>
      <c r="E3179" s="27">
        <v>189467</v>
      </c>
      <c r="F3179" s="27" t="s">
        <v>4908</v>
      </c>
      <c r="G3179" s="27" t="s">
        <v>41</v>
      </c>
      <c r="H3179" s="27">
        <v>28205</v>
      </c>
      <c r="I3179" s="27" t="s">
        <v>42</v>
      </c>
      <c r="J3179" s="28">
        <v>46150</v>
      </c>
      <c r="K3179" s="26">
        <v>0.33333333333333331</v>
      </c>
      <c r="L3179" s="26"/>
      <c r="M3179" s="27" t="s">
        <v>112</v>
      </c>
      <c r="N3179" s="25">
        <f>IFERROR(VLOOKUP(M3179,Data!$J$1:$K$58,2,0),"")</f>
        <v>56990025702</v>
      </c>
      <c r="O3179" s="27" t="s">
        <v>61</v>
      </c>
      <c r="P3179" s="27">
        <v>6</v>
      </c>
      <c r="Q3179" s="27" t="s">
        <v>4775</v>
      </c>
      <c r="R3179" s="27"/>
      <c r="S3179" s="27"/>
      <c r="T3179" s="27"/>
      <c r="U3179" s="28"/>
      <c r="X3179" s="27"/>
      <c r="Y3179" s="27"/>
      <c r="Z3179" s="29"/>
      <c r="AA3179" s="29">
        <v>0.32291666666666669</v>
      </c>
      <c r="AB3179" s="29">
        <v>0.46111111111111114</v>
      </c>
      <c r="AC3179" s="30">
        <v>46150</v>
      </c>
      <c r="AD3179" s="15" t="str">
        <f>IF(Tabla2[[#This Row],[HORA ENTREGA]]="DIRECTO","On time", IF(AA3179&lt;&gt;"",IF(Tabla2[[#This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79" s="15" t="str">
        <f>MID(Tabla2[[#This Row],[TIPO]],1,3)</f>
        <v xml:space="preserve">40 </v>
      </c>
      <c r="AF31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PETROQUIMICA DOW */ Cont: * HAMU3153543*/ HR Entrega: *08:00* /Dirección: *LAGUNA SUR N°9750 , COMUNA PUDAHUEL – SANTIAGO, RECINTO (BODEGAS SAN FRANCISCO).</v>
      </c>
      <c r="AG3179" s="38" t="str">
        <f>IFERROR(HYPERLINK("https://wa.me/"&amp;Tabla2[[#This Row],[CONTACTO]]&amp;"?text="&amp;Tabla2[[#This Row],[Mensaje]],"Enviar mensaje"),"")</f>
        <v>Enviar mensaje</v>
      </c>
      <c r="AH3179" s="15" t="str">
        <f>CONCATENATE(A3179,F3179)</f>
        <v>3178HAMU3153543</v>
      </c>
      <c r="AI3179" s="15" t="str">
        <f>CONCATENATE("ENT-",A3179)</f>
        <v>ENT-3178</v>
      </c>
      <c r="AJ3179" s="15" t="str">
        <f>IF(Tabla2[[#This Row],[Op]]&lt;&gt;"","ENTREGA","")</f>
        <v>ENTREGA</v>
      </c>
      <c r="AK3179" s="40" t="str">
        <f>(Tabla2[[#This Row],[FECHA ENTREGA]]&amp;Tabla2[[#This Row],[HORA ENTREGA]])</f>
        <v>461500,333333333333333</v>
      </c>
      <c r="AL3179" s="34" t="str">
        <f>IFERROR(HYPERLINK("https://wa.me/"&amp;Tabla2[[#This Row],[CONTACTO]]&amp;"?text="&amp;Tabla2[[#This Row],[Mensaje]]),"")</f>
        <v>https://wa.me/56990025702?text=Hola!%0AServicio del día 08-05%0A *Cliente:* PETROQUIMICA DOW */ Cont: * HAMU3153543*/ HR Entrega: *08:00* /Dirección: *LAGUNA SUR N°9750 , COMUNA PUDAHUEL – SANTIAGO, RECINTO (BODEGAS SAN FRANCISCO).</v>
      </c>
    </row>
    <row r="3180" spans="1:38" s="15" customFormat="1" ht="16.5" customHeight="1" x14ac:dyDescent="0.2">
      <c r="A3180" s="15">
        <f>ROW(A3179)</f>
        <v>3179</v>
      </c>
      <c r="B3180" s="15">
        <f>IF(J3180=J3179,B3179+1,1)</f>
        <v>38</v>
      </c>
      <c r="C3180" s="15" t="s">
        <v>3160</v>
      </c>
      <c r="D3180" s="25" t="s">
        <v>39</v>
      </c>
      <c r="E3180" s="27">
        <v>304835</v>
      </c>
      <c r="F3180" s="27" t="s">
        <v>4909</v>
      </c>
      <c r="G3180" s="27" t="s">
        <v>41</v>
      </c>
      <c r="H3180" s="27">
        <v>21260</v>
      </c>
      <c r="I3180" s="27" t="s">
        <v>42</v>
      </c>
      <c r="J3180" s="28">
        <v>46150</v>
      </c>
      <c r="K3180" s="26">
        <v>0.375</v>
      </c>
      <c r="L3180" s="26"/>
      <c r="M3180" s="27" t="s">
        <v>211</v>
      </c>
      <c r="N3180" s="25">
        <f>IFERROR(VLOOKUP(M3180,Data!$J$1:$K$58,2,0),"")</f>
        <v>56961282379</v>
      </c>
      <c r="O3180" s="27" t="s">
        <v>434</v>
      </c>
      <c r="P3180" s="27"/>
      <c r="Q3180" s="27" t="s">
        <v>3163</v>
      </c>
      <c r="R3180" s="27" t="s">
        <v>2126</v>
      </c>
      <c r="S3180" s="27"/>
      <c r="T3180" s="27"/>
      <c r="U3180" s="28"/>
      <c r="X3180" s="27"/>
      <c r="Y3180" s="27"/>
      <c r="Z3180" s="29"/>
      <c r="AA3180" s="29">
        <v>0.36458333333333331</v>
      </c>
      <c r="AB3180" s="29">
        <v>0.46875</v>
      </c>
      <c r="AC3180" s="30">
        <v>46150</v>
      </c>
      <c r="AD3180" s="15" t="str">
        <f>IF(Tabla2[[#This Row],[HORA ENTREGA]]="DIRECTO","On time", IF(AA3180&lt;&gt;"",IF(Tabla2[[#This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0" s="15" t="str">
        <f>MID(Tabla2[[#This Row],[TIPO]],1,3)</f>
        <v xml:space="preserve">40 </v>
      </c>
      <c r="AF31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PRODALAM S.A. */ Cont: * HLBU2812420*/ HR Entrega: *09:00* /Dirección: *ALBERTO PEPPER 1610, RENCA.</v>
      </c>
      <c r="AG3180" s="38" t="str">
        <f>IFERROR(HYPERLINK("https://wa.me/"&amp;Tabla2[[#This Row],[CONTACTO]]&amp;"?text="&amp;Tabla2[[#This Row],[Mensaje]],"Enviar mensaje"),"")</f>
        <v>Enviar mensaje</v>
      </c>
      <c r="AH3180" s="15" t="str">
        <f>CONCATENATE(A3180,F3180)</f>
        <v>3179HLBU2812420</v>
      </c>
      <c r="AI3180" s="15" t="str">
        <f>CONCATENATE("ENT-",A3180)</f>
        <v>ENT-3179</v>
      </c>
      <c r="AJ3180" s="15" t="str">
        <f>IF(Tabla2[[#This Row],[Op]]&lt;&gt;"","ENTREGA","")</f>
        <v>ENTREGA</v>
      </c>
      <c r="AK3180" s="40" t="str">
        <f>(Tabla2[[#This Row],[FECHA ENTREGA]]&amp;Tabla2[[#This Row],[HORA ENTREGA]])</f>
        <v>461500,375</v>
      </c>
      <c r="AL3180" s="34" t="str">
        <f>IFERROR(HYPERLINK("https://wa.me/"&amp;Tabla2[[#This Row],[CONTACTO]]&amp;"?text="&amp;Tabla2[[#This Row],[Mensaje]]),"")</f>
        <v>https://wa.me/56961282379?text=Hola!%0AServicio del día 08-05%0A *Cliente:* PRODALAM S.A. */ Cont: * HLBU2812420*/ HR Entrega: *09:00* /Dirección: *ALBERTO PEPPER 1610, RENCA.</v>
      </c>
    </row>
    <row r="3181" spans="1:38" s="15" customFormat="1" ht="16.5" customHeight="1" x14ac:dyDescent="0.2">
      <c r="A3181" s="15">
        <f>ROW(A3180)</f>
        <v>3180</v>
      </c>
      <c r="B3181" s="15">
        <f>IF(J3181=J3180,B3180+1,1)</f>
        <v>39</v>
      </c>
      <c r="C3181" s="15" t="s">
        <v>3160</v>
      </c>
      <c r="D3181" s="25" t="s">
        <v>39</v>
      </c>
      <c r="E3181" s="27">
        <v>806172</v>
      </c>
      <c r="F3181" s="27" t="s">
        <v>4910</v>
      </c>
      <c r="G3181" s="27" t="s">
        <v>41</v>
      </c>
      <c r="H3181" s="27">
        <v>15300</v>
      </c>
      <c r="I3181" s="27" t="s">
        <v>42</v>
      </c>
      <c r="J3181" s="28">
        <v>46150</v>
      </c>
      <c r="K3181" s="26">
        <v>0.41666666666666669</v>
      </c>
      <c r="L3181" s="26"/>
      <c r="M3181" s="27" t="s">
        <v>241</v>
      </c>
      <c r="N3181" s="25">
        <f>IFERROR(VLOOKUP(M3181,Data!$J$1:$K$58,2,0),"")</f>
        <v>56984880436</v>
      </c>
      <c r="O3181" s="27" t="s">
        <v>242</v>
      </c>
      <c r="P3181" s="27"/>
      <c r="Q3181" s="27" t="s">
        <v>3163</v>
      </c>
      <c r="R3181" s="27" t="s">
        <v>4842</v>
      </c>
      <c r="S3181" s="27"/>
      <c r="T3181" s="27"/>
      <c r="U3181" s="28"/>
      <c r="X3181" s="27"/>
      <c r="Y3181" s="27"/>
      <c r="Z3181" s="29"/>
      <c r="AA3181" s="29">
        <v>0.41319444444444442</v>
      </c>
      <c r="AB3181" s="29">
        <v>0.55555555555555558</v>
      </c>
      <c r="AC3181" s="30">
        <v>46150</v>
      </c>
      <c r="AD3181" s="15" t="str">
        <f>IF(Tabla2[[#This Row],[HORA ENTREGA]]="DIRECTO","On time", IF(AA3181&lt;&gt;"",IF(Tabla2[[#This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1" s="15" t="str">
        <f>MID(Tabla2[[#This Row],[TIPO]],1,3)</f>
        <v xml:space="preserve">40 </v>
      </c>
      <c r="AF31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PRODALAM S.A. */ Cont: * HAMU3890031*/ HR Entrega: *10:00* /Dirección: *ALBERTO PEPPER 1610, RENCA.</v>
      </c>
      <c r="AG3181" s="38" t="str">
        <f>IFERROR(HYPERLINK("https://wa.me/"&amp;Tabla2[[#This Row],[CONTACTO]]&amp;"?text="&amp;Tabla2[[#This Row],[Mensaje]],"Enviar mensaje"),"")</f>
        <v>Enviar mensaje</v>
      </c>
      <c r="AH3181" s="15" t="str">
        <f>CONCATENATE(A3181,F3181)</f>
        <v>3180HAMU3890031</v>
      </c>
      <c r="AI3181" s="15" t="str">
        <f>CONCATENATE("ENT-",A3181)</f>
        <v>ENT-3180</v>
      </c>
      <c r="AJ3181" s="15" t="str">
        <f>IF(Tabla2[[#This Row],[Op]]&lt;&gt;"","ENTREGA","")</f>
        <v>ENTREGA</v>
      </c>
      <c r="AK3181" s="40" t="str">
        <f>(Tabla2[[#This Row],[FECHA ENTREGA]]&amp;Tabla2[[#This Row],[HORA ENTREGA]])</f>
        <v>461500,416666666666667</v>
      </c>
      <c r="AL3181" s="34" t="str">
        <f>IFERROR(HYPERLINK("https://wa.me/"&amp;Tabla2[[#This Row],[CONTACTO]]&amp;"?text="&amp;Tabla2[[#This Row],[Mensaje]]),"")</f>
        <v>https://wa.me/56984880436?text=Hola!%0AServicio del día 08-05%0A *Cliente:* PRODALAM S.A. */ Cont: * HAMU3890031*/ HR Entrega: *10:00* /Dirección: *ALBERTO PEPPER 1610, RENCA.</v>
      </c>
    </row>
    <row r="3182" spans="1:38" s="15" customFormat="1" ht="16.5" customHeight="1" x14ac:dyDescent="0.2">
      <c r="A3182" s="15">
        <f>ROW(A3181)</f>
        <v>3181</v>
      </c>
      <c r="B3182" s="15">
        <f>IF(J3182=J3181,B3181+1,1)</f>
        <v>40</v>
      </c>
      <c r="C3182" s="15" t="s">
        <v>4640</v>
      </c>
      <c r="D3182" s="25" t="s">
        <v>39</v>
      </c>
      <c r="E3182" s="27">
        <v>304975</v>
      </c>
      <c r="F3182" s="27" t="s">
        <v>4911</v>
      </c>
      <c r="G3182" s="27" t="s">
        <v>64</v>
      </c>
      <c r="H3182" s="27">
        <v>27900</v>
      </c>
      <c r="I3182" s="27" t="s">
        <v>42</v>
      </c>
      <c r="J3182" s="28">
        <v>46150</v>
      </c>
      <c r="K3182" s="26">
        <v>0.5</v>
      </c>
      <c r="L3182" s="26"/>
      <c r="M3182" s="27" t="s">
        <v>172</v>
      </c>
      <c r="N3182" s="25">
        <f>IFERROR(VLOOKUP(M3182,Data!$J$1:$K$58,2,0),"")</f>
        <v>56985215946</v>
      </c>
      <c r="O3182" s="27" t="s">
        <v>173</v>
      </c>
      <c r="P3182" s="27">
        <v>10</v>
      </c>
      <c r="Q3182" s="27" t="s">
        <v>4642</v>
      </c>
      <c r="R3182" s="27" t="s">
        <v>93</v>
      </c>
      <c r="S3182" s="27"/>
      <c r="T3182" s="27"/>
      <c r="U3182" s="28"/>
      <c r="X3182" s="27"/>
      <c r="Y3182" s="27"/>
      <c r="Z3182" s="29"/>
      <c r="AA3182" s="29">
        <v>0.61875000000000002</v>
      </c>
      <c r="AB3182" s="29">
        <v>0.64236111111111116</v>
      </c>
      <c r="AC3182" s="30">
        <v>46150</v>
      </c>
      <c r="AD3182" s="15" t="str">
        <f>IF(Tabla2[[#This Row],[HORA ENTREGA]]="DIRECTO","On time", IF(AA3182&lt;&gt;"",IF(Tabla2[[#This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82" s="15" t="str">
        <f>MID(Tabla2[[#This Row],[TIPO]],1,3)</f>
        <v xml:space="preserve">20 </v>
      </c>
      <c r="AF31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SOC INDUSTRIAL SERVIMETAL S A */ Cont: * MSKU5986426*/ HR Entrega: *12:00* /Dirección: *JANAQUEO 6153; CERRO NAVIA</v>
      </c>
      <c r="AG3182" s="38" t="str">
        <f>IFERROR(HYPERLINK("https://wa.me/"&amp;Tabla2[[#This Row],[CONTACTO]]&amp;"?text="&amp;Tabla2[[#This Row],[Mensaje]],"Enviar mensaje"),"")</f>
        <v>Enviar mensaje</v>
      </c>
      <c r="AH3182" s="15" t="str">
        <f>CONCATENATE(A3182,F3182)</f>
        <v>3181MSKU5986426</v>
      </c>
      <c r="AI3182" s="15" t="str">
        <f>CONCATENATE("ENT-",A3182)</f>
        <v>ENT-3181</v>
      </c>
      <c r="AJ3182" s="15" t="str">
        <f>IF(Tabla2[[#This Row],[Op]]&lt;&gt;"","ENTREGA","")</f>
        <v>ENTREGA</v>
      </c>
      <c r="AK3182" s="40" t="str">
        <f>(Tabla2[[#This Row],[FECHA ENTREGA]]&amp;Tabla2[[#This Row],[HORA ENTREGA]])</f>
        <v>461500,5</v>
      </c>
      <c r="AL3182" s="34" t="str">
        <f>IFERROR(HYPERLINK("https://wa.me/"&amp;Tabla2[[#This Row],[CONTACTO]]&amp;"?text="&amp;Tabla2[[#This Row],[Mensaje]]),"")</f>
        <v>https://wa.me/56985215946?text=Hola!%0AServicio del día 08-05%0A *Cliente:* SOC INDUSTRIAL SERVIMETAL S A */ Cont: * MSKU5986426*/ HR Entrega: *12:00* /Dirección: *JANAQUEO 6153; CERRO NAVIA</v>
      </c>
    </row>
    <row r="3183" spans="1:38" s="15" customFormat="1" ht="16.5" customHeight="1" x14ac:dyDescent="0.2">
      <c r="A3183" s="15">
        <f>ROW(A3182)</f>
        <v>3182</v>
      </c>
      <c r="B3183" s="15">
        <f>IF(J3183=J3182,B3182+1,1)</f>
        <v>41</v>
      </c>
      <c r="C3183" s="15" t="s">
        <v>4640</v>
      </c>
      <c r="D3183" s="25" t="s">
        <v>39</v>
      </c>
      <c r="E3183" s="27">
        <v>304975</v>
      </c>
      <c r="F3183" s="27" t="s">
        <v>4912</v>
      </c>
      <c r="G3183" s="27" t="s">
        <v>64</v>
      </c>
      <c r="H3183" s="27">
        <v>27340</v>
      </c>
      <c r="I3183" s="27" t="s">
        <v>171</v>
      </c>
      <c r="J3183" s="28">
        <v>46150</v>
      </c>
      <c r="K3183" s="26">
        <v>0.54166666666666663</v>
      </c>
      <c r="L3183" s="26" t="s">
        <v>4913</v>
      </c>
      <c r="M3183" s="27" t="s">
        <v>319</v>
      </c>
      <c r="N3183" s="25">
        <f>IFERROR(VLOOKUP(M3183,Data!$J$1:$K$58,2,0),"")</f>
        <v>56948501048</v>
      </c>
      <c r="O3183" s="27" t="s">
        <v>320</v>
      </c>
      <c r="P3183" s="27">
        <v>8</v>
      </c>
      <c r="Q3183" s="27" t="s">
        <v>4642</v>
      </c>
      <c r="R3183" s="27" t="s">
        <v>93</v>
      </c>
      <c r="S3183" s="27"/>
      <c r="T3183" s="27"/>
      <c r="U3183" s="28"/>
      <c r="X3183" s="27"/>
      <c r="Y3183" s="27"/>
      <c r="Z3183" s="29"/>
      <c r="AA3183" s="29">
        <v>0.64583333333333337</v>
      </c>
      <c r="AB3183" s="29">
        <v>0.69097222222222221</v>
      </c>
      <c r="AC3183" s="30">
        <v>46150</v>
      </c>
      <c r="AD3183" s="15" t="str">
        <f>IF(Tabla2[[#This Row],[HORA ENTREGA]]="DIRECTO","On time", IF(AA3183&lt;&gt;"",IF(Tabla2[[#This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83" s="15" t="str">
        <f>MID(Tabla2[[#This Row],[TIPO]],1,3)</f>
        <v xml:space="preserve">20 </v>
      </c>
      <c r="AF31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SOC INDUSTRIAL SERVIMETAL S A */ Cont: * MSKU5142554*/ HR Entrega: *13:00* /Dirección: *JANAQUEO 6153; CERRO NAVIA</v>
      </c>
      <c r="AG3183" s="38" t="str">
        <f>IFERROR(HYPERLINK("https://wa.me/"&amp;Tabla2[[#This Row],[CONTACTO]]&amp;"?text="&amp;Tabla2[[#This Row],[Mensaje]],"Enviar mensaje"),"")</f>
        <v>Enviar mensaje</v>
      </c>
      <c r="AH3183" s="15" t="str">
        <f>CONCATENATE(A3183,F3183)</f>
        <v>3182MSKU5142554</v>
      </c>
      <c r="AI3183" s="15" t="str">
        <f>CONCATENATE("ENT-",A3183)</f>
        <v>ENT-3182</v>
      </c>
      <c r="AJ3183" s="15" t="str">
        <f>IF(Tabla2[[#This Row],[Op]]&lt;&gt;"","ENTREGA","")</f>
        <v>ENTREGA</v>
      </c>
      <c r="AK3183" s="40" t="str">
        <f>(Tabla2[[#This Row],[FECHA ENTREGA]]&amp;Tabla2[[#This Row],[HORA ENTREGA]])</f>
        <v>461500,541666666666667</v>
      </c>
      <c r="AL3183" s="34" t="str">
        <f>IFERROR(HYPERLINK("https://wa.me/"&amp;Tabla2[[#This Row],[CONTACTO]]&amp;"?text="&amp;Tabla2[[#This Row],[Mensaje]]),"")</f>
        <v>https://wa.me/56948501048?text=Hola!%0AServicio del día 08-05%0A *Cliente:* SOC INDUSTRIAL SERVIMETAL S A */ Cont: * MSKU5142554*/ HR Entrega: *13:00* /Dirección: *JANAQUEO 6153; CERRO NAVIA</v>
      </c>
    </row>
    <row r="3184" spans="1:38" s="15" customFormat="1" ht="16.5" customHeight="1" x14ac:dyDescent="0.2">
      <c r="A3184" s="15">
        <f>ROW(A3183)</f>
        <v>3183</v>
      </c>
      <c r="B3184" s="15">
        <f>IF(J3184=J3183,B3183+1,1)</f>
        <v>42</v>
      </c>
      <c r="C3184" s="15" t="s">
        <v>4640</v>
      </c>
      <c r="D3184" s="25" t="s">
        <v>39</v>
      </c>
      <c r="E3184" s="27">
        <v>304975</v>
      </c>
      <c r="F3184" s="27" t="s">
        <v>4914</v>
      </c>
      <c r="G3184" s="27" t="s">
        <v>64</v>
      </c>
      <c r="H3184" s="27">
        <v>27720</v>
      </c>
      <c r="I3184" s="27" t="s">
        <v>42</v>
      </c>
      <c r="J3184" s="28">
        <v>46150</v>
      </c>
      <c r="K3184" s="26">
        <v>0.54166666666666663</v>
      </c>
      <c r="L3184" s="26"/>
      <c r="M3184" s="27" t="s">
        <v>347</v>
      </c>
      <c r="N3184" s="25">
        <f>IFERROR(VLOOKUP(M3184,Data!$J$1:$K$58,2,0),"")</f>
        <v>56976511010</v>
      </c>
      <c r="O3184" s="27" t="s">
        <v>159</v>
      </c>
      <c r="P3184" s="27">
        <v>9</v>
      </c>
      <c r="Q3184" s="27" t="s">
        <v>4642</v>
      </c>
      <c r="R3184" s="27" t="s">
        <v>93</v>
      </c>
      <c r="S3184" s="27"/>
      <c r="T3184" s="27"/>
      <c r="U3184" s="28"/>
      <c r="X3184" s="27"/>
      <c r="Y3184" s="27"/>
      <c r="Z3184" s="29"/>
      <c r="AA3184" s="29">
        <v>0.65763888888888888</v>
      </c>
      <c r="AB3184" s="29">
        <v>0.69791666666666663</v>
      </c>
      <c r="AC3184" s="30">
        <v>46150</v>
      </c>
      <c r="AD3184" s="15" t="str">
        <f>IF(Tabla2[[#This Row],[HORA ENTREGA]]="DIRECTO","On time", IF(AA3184&lt;&gt;"",IF(Tabla2[[#This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84" s="15" t="str">
        <f>MID(Tabla2[[#This Row],[TIPO]],1,3)</f>
        <v xml:space="preserve">20 </v>
      </c>
      <c r="AF31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SOC INDUSTRIAL SERVIMETAL S A */ Cont: * PONU0581831*/ HR Entrega: *13:00* /Dirección: *JANAQUEO 6153; CERRO NAVIA</v>
      </c>
      <c r="AG3184" s="38" t="str">
        <f>IFERROR(HYPERLINK("https://wa.me/"&amp;Tabla2[[#This Row],[CONTACTO]]&amp;"?text="&amp;Tabla2[[#This Row],[Mensaje]],"Enviar mensaje"),"")</f>
        <v>Enviar mensaje</v>
      </c>
      <c r="AH3184" s="15" t="str">
        <f>CONCATENATE(A3184,F3184)</f>
        <v>3183PONU0581831</v>
      </c>
      <c r="AI3184" s="15" t="str">
        <f>CONCATENATE("ENT-",A3184)</f>
        <v>ENT-3183</v>
      </c>
      <c r="AJ3184" s="15" t="str">
        <f>IF(Tabla2[[#This Row],[Op]]&lt;&gt;"","ENTREGA","")</f>
        <v>ENTREGA</v>
      </c>
      <c r="AK3184" s="40" t="str">
        <f>(Tabla2[[#This Row],[FECHA ENTREGA]]&amp;Tabla2[[#This Row],[HORA ENTREGA]])</f>
        <v>461500,541666666666667</v>
      </c>
      <c r="AL3184" s="34" t="str">
        <f>IFERROR(HYPERLINK("https://wa.me/"&amp;Tabla2[[#This Row],[CONTACTO]]&amp;"?text="&amp;Tabla2[[#This Row],[Mensaje]]),"")</f>
        <v>https://wa.me/56976511010?text=Hola!%0AServicio del día 08-05%0A *Cliente:* SOC INDUSTRIAL SERVIMETAL S A */ Cont: * PONU0581831*/ HR Entrega: *13:00* /Dirección: *JANAQUEO 6153; CERRO NAVIA</v>
      </c>
    </row>
    <row r="3185" spans="1:38" s="15" customFormat="1" ht="16.5" customHeight="1" x14ac:dyDescent="0.2">
      <c r="A3185" s="15">
        <f>ROW(A3184)</f>
        <v>3184</v>
      </c>
      <c r="B3185" s="15">
        <f>IF(J3185=J3184,B3184+1,1)</f>
        <v>43</v>
      </c>
      <c r="C3185" s="15" t="s">
        <v>236</v>
      </c>
      <c r="D3185" s="25" t="s">
        <v>39</v>
      </c>
      <c r="E3185" s="27">
        <v>513818</v>
      </c>
      <c r="F3185" s="27" t="s">
        <v>4915</v>
      </c>
      <c r="G3185" s="27" t="s">
        <v>41</v>
      </c>
      <c r="H3185" s="27">
        <v>13187</v>
      </c>
      <c r="I3185" s="27" t="s">
        <v>42</v>
      </c>
      <c r="J3185" s="28">
        <v>46150</v>
      </c>
      <c r="K3185" s="26">
        <v>0.45833333333333331</v>
      </c>
      <c r="L3185" s="26"/>
      <c r="M3185" s="27" t="s">
        <v>133</v>
      </c>
      <c r="N3185" s="25">
        <f>IFERROR(VLOOKUP(M3185,Data!$J$1:$K$58,2,0),"")</f>
        <v>56953801607</v>
      </c>
      <c r="O3185" s="27" t="s">
        <v>134</v>
      </c>
      <c r="P3185" s="27"/>
      <c r="Q3185" s="27" t="s">
        <v>4916</v>
      </c>
      <c r="R3185" s="27" t="s">
        <v>48</v>
      </c>
      <c r="S3185" s="27"/>
      <c r="T3185" s="27"/>
      <c r="U3185" s="28"/>
      <c r="X3185" s="27"/>
      <c r="Y3185" s="27"/>
      <c r="Z3185" s="29"/>
      <c r="AA3185" s="29">
        <v>0.45277777777777778</v>
      </c>
      <c r="AB3185" s="29">
        <v>0.625</v>
      </c>
      <c r="AC3185" s="30">
        <v>46150</v>
      </c>
      <c r="AD3185" s="15" t="str">
        <f>IF(Tabla2[[#This Row],[HORA ENTREGA]]="DIRECTO","On time", IF(AA3185&lt;&gt;"",IF(Tabla2[[#This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5" s="15" t="str">
        <f>MID(Tabla2[[#This Row],[TIPO]],1,3)</f>
        <v xml:space="preserve">40 </v>
      </c>
      <c r="AF31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SOCIEDAD COMERCIAL MARBEN PETS LTDA */ Cont: * CMAU3991757*/ HR Entrega: *11:00* /Dirección: *RL705UTA F-852 LA FRAGUA 931, LOTE NUMERO 32 BODEGA PRINCIPAL</v>
      </c>
      <c r="AG3185" s="38" t="str">
        <f>IFERROR(HYPERLINK("https://wa.me/"&amp;Tabla2[[#This Row],[CONTACTO]]&amp;"?text="&amp;Tabla2[[#This Row],[Mensaje]],"Enviar mensaje"),"")</f>
        <v>Enviar mensaje</v>
      </c>
      <c r="AH3185" s="15" t="str">
        <f>CONCATENATE(A3185,F3185)</f>
        <v>3184CMAU3991757</v>
      </c>
      <c r="AI3185" s="15" t="str">
        <f>CONCATENATE("ENT-",A3185)</f>
        <v>ENT-3184</v>
      </c>
      <c r="AJ3185" s="15" t="str">
        <f>IF(Tabla2[[#This Row],[Op]]&lt;&gt;"","ENTREGA","")</f>
        <v>ENTREGA</v>
      </c>
      <c r="AK3185" s="40" t="str">
        <f>(Tabla2[[#This Row],[FECHA ENTREGA]]&amp;Tabla2[[#This Row],[HORA ENTREGA]])</f>
        <v>461500,458333333333333</v>
      </c>
      <c r="AL3185" s="34" t="str">
        <f>IFERROR(HYPERLINK("https://wa.me/"&amp;Tabla2[[#This Row],[CONTACTO]]&amp;"?text="&amp;Tabla2[[#This Row],[Mensaje]]),"")</f>
        <v>https://wa.me/56953801607?text=Hola!%0AServicio del día 08-05%0A *Cliente:* SOCIEDAD COMERCIAL MARBEN PETS LTDA */ Cont: * CMAU3991757*/ HR Entrega: *11:00* /Dirección: *RL705UTA F-852 LA FRAGUA 931, LOTE NUMERO 32 BODEGA PRINCIPAL</v>
      </c>
    </row>
    <row r="3186" spans="1:38" s="15" customFormat="1" ht="16.5" customHeight="1" x14ac:dyDescent="0.2">
      <c r="A3186" s="15">
        <f>ROW(A3185)</f>
        <v>3185</v>
      </c>
      <c r="B3186" s="15">
        <f>IF(J3186=J3185,B3185+1,1)</f>
        <v>44</v>
      </c>
      <c r="C3186" s="15" t="s">
        <v>447</v>
      </c>
      <c r="D3186" s="25" t="s">
        <v>39</v>
      </c>
      <c r="E3186" s="27">
        <v>387803</v>
      </c>
      <c r="F3186" s="27" t="s">
        <v>4917</v>
      </c>
      <c r="G3186" s="27" t="s">
        <v>41</v>
      </c>
      <c r="H3186" s="27">
        <v>12700</v>
      </c>
      <c r="I3186" s="27" t="s">
        <v>42</v>
      </c>
      <c r="J3186" s="28">
        <v>46150</v>
      </c>
      <c r="K3186" s="26">
        <v>0.33333333333333331</v>
      </c>
      <c r="L3186" s="26"/>
      <c r="M3186" s="27" t="s">
        <v>164</v>
      </c>
      <c r="N3186" s="25">
        <f>IFERROR(VLOOKUP(M3186,Data!$J$1:$K$58,2,0),"")</f>
        <v>56967398822</v>
      </c>
      <c r="O3186" s="27" t="s">
        <v>165</v>
      </c>
      <c r="P3186" s="27"/>
      <c r="Q3186" s="27" t="s">
        <v>450</v>
      </c>
      <c r="R3186" s="27" t="s">
        <v>218</v>
      </c>
      <c r="S3186" s="27"/>
      <c r="T3186" s="27"/>
      <c r="U3186" s="28"/>
      <c r="X3186" s="27"/>
      <c r="Y3186" s="27"/>
      <c r="Z3186" s="29"/>
      <c r="AA3186" s="29">
        <v>0.34166666666666667</v>
      </c>
      <c r="AB3186" s="29">
        <v>0.51249999999999996</v>
      </c>
      <c r="AC3186" s="30">
        <v>46150</v>
      </c>
      <c r="AD3186" s="15" t="str">
        <f>IF(Tabla2[[#This Row],[HORA ENTREGA]]="DIRECTO","On time", IF(AA3186&lt;&gt;"",IF(Tabla2[[#This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6" s="15" t="str">
        <f>MID(Tabla2[[#This Row],[TIPO]],1,3)</f>
        <v xml:space="preserve">40 </v>
      </c>
      <c r="AF31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TECNIKA S A */ Cont: * MRSU3171868*/ HR Entrega: *08:00* /Dirección: *Los Olivos 1270, Pudahuel</v>
      </c>
      <c r="AG3186" s="38" t="str">
        <f>IFERROR(HYPERLINK("https://wa.me/"&amp;Tabla2[[#This Row],[CONTACTO]]&amp;"?text="&amp;Tabla2[[#This Row],[Mensaje]],"Enviar mensaje"),"")</f>
        <v>Enviar mensaje</v>
      </c>
      <c r="AH3186" s="15" t="str">
        <f>CONCATENATE(A3186,F3186)</f>
        <v>3185MRSU3171868</v>
      </c>
      <c r="AI3186" s="15" t="str">
        <f>CONCATENATE("ENT-",A3186)</f>
        <v>ENT-3185</v>
      </c>
      <c r="AJ3186" s="15" t="str">
        <f>IF(Tabla2[[#This Row],[Op]]&lt;&gt;"","ENTREGA","")</f>
        <v>ENTREGA</v>
      </c>
      <c r="AK3186" s="40" t="str">
        <f>(Tabla2[[#This Row],[FECHA ENTREGA]]&amp;Tabla2[[#This Row],[HORA ENTREGA]])</f>
        <v>461500,333333333333333</v>
      </c>
      <c r="AL3186" s="34" t="str">
        <f>IFERROR(HYPERLINK("https://wa.me/"&amp;Tabla2[[#This Row],[CONTACTO]]&amp;"?text="&amp;Tabla2[[#This Row],[Mensaje]]),"")</f>
        <v>https://wa.me/56967398822?text=Hola!%0AServicio del día 08-05%0A *Cliente:* TECNIKA S A */ Cont: * MRSU3171868*/ HR Entrega: *08:00* /Dirección: *Los Olivos 1270, Pudahuel</v>
      </c>
    </row>
    <row r="3187" spans="1:38" s="15" customFormat="1" ht="16.5" customHeight="1" x14ac:dyDescent="0.2">
      <c r="A3187" s="15">
        <f>ROW(A3186)</f>
        <v>3186</v>
      </c>
      <c r="B3187" s="15">
        <f>IF(J3187=J3186,B3186+1,1)</f>
        <v>45</v>
      </c>
      <c r="C3187" s="15" t="s">
        <v>447</v>
      </c>
      <c r="D3187" s="25" t="s">
        <v>39</v>
      </c>
      <c r="E3187" s="27">
        <v>387803</v>
      </c>
      <c r="F3187" s="27" t="s">
        <v>4918</v>
      </c>
      <c r="G3187" s="27" t="s">
        <v>41</v>
      </c>
      <c r="H3187" s="27">
        <v>12700</v>
      </c>
      <c r="I3187" s="27" t="s">
        <v>42</v>
      </c>
      <c r="J3187" s="28">
        <v>46150</v>
      </c>
      <c r="K3187" s="26">
        <v>0.375</v>
      </c>
      <c r="L3187" s="26"/>
      <c r="M3187" s="27" t="s">
        <v>192</v>
      </c>
      <c r="N3187" s="25">
        <f>IFERROR(VLOOKUP(M3187,Data!$J$1:$K$58,2,0),"")</f>
        <v>56967396661</v>
      </c>
      <c r="O3187" s="27" t="s">
        <v>181</v>
      </c>
      <c r="P3187" s="27"/>
      <c r="Q3187" s="27" t="s">
        <v>450</v>
      </c>
      <c r="R3187" s="27" t="s">
        <v>218</v>
      </c>
      <c r="S3187" s="27"/>
      <c r="T3187" s="27"/>
      <c r="U3187" s="28"/>
      <c r="X3187" s="27"/>
      <c r="Y3187" s="27"/>
      <c r="Z3187" s="29"/>
      <c r="AA3187" s="29">
        <v>0.33333333333333331</v>
      </c>
      <c r="AB3187" s="29">
        <v>0.4548611111111111</v>
      </c>
      <c r="AC3187" s="30">
        <v>46150</v>
      </c>
      <c r="AD3187" s="15" t="str">
        <f>IF(Tabla2[[#This Row],[HORA ENTREGA]]="DIRECTO","On time", IF(AA3187&lt;&gt;"",IF(Tabla2[[#This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7" s="15" t="str">
        <f>MID(Tabla2[[#This Row],[TIPO]],1,3)</f>
        <v xml:space="preserve">40 </v>
      </c>
      <c r="AF31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TECNIKA S A */ Cont: * MRSU6188519*/ HR Entrega: *09:00* /Dirección: *Los Olivos 1270, Pudahuel</v>
      </c>
      <c r="AG3187" s="38" t="str">
        <f>IFERROR(HYPERLINK("https://wa.me/"&amp;Tabla2[[#This Row],[CONTACTO]]&amp;"?text="&amp;Tabla2[[#This Row],[Mensaje]],"Enviar mensaje"),"")</f>
        <v>Enviar mensaje</v>
      </c>
      <c r="AH3187" s="15" t="str">
        <f>CONCATENATE(A3187,F3187)</f>
        <v>3186MRSU6188519</v>
      </c>
      <c r="AI3187" s="15" t="str">
        <f>CONCATENATE("ENT-",A3187)</f>
        <v>ENT-3186</v>
      </c>
      <c r="AJ3187" s="15" t="str">
        <f>IF(Tabla2[[#This Row],[Op]]&lt;&gt;"","ENTREGA","")</f>
        <v>ENTREGA</v>
      </c>
      <c r="AK3187" s="40" t="str">
        <f>(Tabla2[[#This Row],[FECHA ENTREGA]]&amp;Tabla2[[#This Row],[HORA ENTREGA]])</f>
        <v>461500,375</v>
      </c>
      <c r="AL3187" s="34" t="str">
        <f>IFERROR(HYPERLINK("https://wa.me/"&amp;Tabla2[[#This Row],[CONTACTO]]&amp;"?text="&amp;Tabla2[[#This Row],[Mensaje]]),"")</f>
        <v>https://wa.me/56967396661?text=Hola!%0AServicio del día 08-05%0A *Cliente:* TECNIKA S A */ Cont: * MRSU6188519*/ HR Entrega: *09:00* /Dirección: *Los Olivos 1270, Pudahuel</v>
      </c>
    </row>
    <row r="3188" spans="1:38" s="15" customFormat="1" ht="16.5" customHeight="1" x14ac:dyDescent="0.2">
      <c r="A3188" s="15">
        <f>ROW(A3187)</f>
        <v>3187</v>
      </c>
      <c r="B3188" s="15">
        <f>IF(J3188=J3187,B3187+1,1)</f>
        <v>46</v>
      </c>
      <c r="C3188" s="15" t="s">
        <v>2344</v>
      </c>
      <c r="D3188" s="25" t="s">
        <v>39</v>
      </c>
      <c r="E3188" s="27">
        <v>1202937</v>
      </c>
      <c r="F3188" s="27" t="s">
        <v>4919</v>
      </c>
      <c r="G3188" s="27" t="s">
        <v>41</v>
      </c>
      <c r="H3188" s="27">
        <v>8648</v>
      </c>
      <c r="I3188" s="27" t="s">
        <v>42</v>
      </c>
      <c r="J3188" s="28">
        <v>46150</v>
      </c>
      <c r="K3188" s="26">
        <v>0.375</v>
      </c>
      <c r="L3188" s="26"/>
      <c r="M3188" s="27" t="s">
        <v>319</v>
      </c>
      <c r="N3188" s="25">
        <f>IFERROR(VLOOKUP(M3188,Data!$J$1:$K$58,2,0),"")</f>
        <v>56948501048</v>
      </c>
      <c r="O3188" s="27" t="s">
        <v>320</v>
      </c>
      <c r="P3188" s="27"/>
      <c r="Q3188" s="27" t="s">
        <v>4045</v>
      </c>
      <c r="R3188" s="27"/>
      <c r="S3188" s="27"/>
      <c r="T3188" s="27"/>
      <c r="U3188" s="28"/>
      <c r="X3188" s="27"/>
      <c r="Y3188" s="27"/>
      <c r="Z3188" s="29"/>
      <c r="AA3188" s="29">
        <v>0.34375</v>
      </c>
      <c r="AB3188" s="29">
        <v>0.47222222222222221</v>
      </c>
      <c r="AC3188" s="30">
        <v>46150</v>
      </c>
      <c r="AD3188" s="15" t="str">
        <f>IF(Tabla2[[#This Row],[HORA ENTREGA]]="DIRECTO","On time", IF(AA3188&lt;&gt;"",IF(Tabla2[[#This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8" s="15" t="str">
        <f>MID(Tabla2[[#This Row],[TIPO]],1,3)</f>
        <v xml:space="preserve">40 </v>
      </c>
      <c r="AF31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THE ANDES BRANDS */ Cont: * TCLU1847003*/ HR Entrega: *09:00* /Dirección: *BODENOR FLEXCENTER - BOULEVARD PONIENTE, MODULOS 21 Y 22 ENEA, PUDAHUEL</v>
      </c>
      <c r="AG3188" s="38" t="str">
        <f>IFERROR(HYPERLINK("https://wa.me/"&amp;Tabla2[[#This Row],[CONTACTO]]&amp;"?text="&amp;Tabla2[[#This Row],[Mensaje]],"Enviar mensaje"),"")</f>
        <v>Enviar mensaje</v>
      </c>
      <c r="AH3188" s="15" t="str">
        <f>CONCATENATE(A3188,F3188)</f>
        <v>3187TCLU1847003</v>
      </c>
      <c r="AI3188" s="15" t="str">
        <f>CONCATENATE("ENT-",A3188)</f>
        <v>ENT-3187</v>
      </c>
      <c r="AJ3188" s="15" t="str">
        <f>IF(Tabla2[[#This Row],[Op]]&lt;&gt;"","ENTREGA","")</f>
        <v>ENTREGA</v>
      </c>
      <c r="AK3188" s="40" t="str">
        <f>(Tabla2[[#This Row],[FECHA ENTREGA]]&amp;Tabla2[[#This Row],[HORA ENTREGA]])</f>
        <v>461500,375</v>
      </c>
      <c r="AL3188" s="34" t="str">
        <f>IFERROR(HYPERLINK("https://wa.me/"&amp;Tabla2[[#This Row],[CONTACTO]]&amp;"?text="&amp;Tabla2[[#This Row],[Mensaje]]),"")</f>
        <v>https://wa.me/56948501048?text=Hola!%0AServicio del día 08-05%0A *Cliente:* THE ANDES BRANDS */ Cont: * TCLU1847003*/ HR Entrega: *09:00* /Dirección: *BODENOR FLEXCENTER - BOULEVARD PONIENTE, MODULOS 21 Y 22 ENEA, PUDAHUEL</v>
      </c>
    </row>
    <row r="3189" spans="1:38" s="15" customFormat="1" ht="16.5" customHeight="1" x14ac:dyDescent="0.2">
      <c r="A3189" s="15">
        <f>ROW(A3188)</f>
        <v>3188</v>
      </c>
      <c r="B3189" s="15">
        <f>IF(J3189=J3188,B3188+1,1)</f>
        <v>47</v>
      </c>
      <c r="C3189" s="15" t="s">
        <v>2344</v>
      </c>
      <c r="D3189" s="25" t="s">
        <v>39</v>
      </c>
      <c r="E3189" s="27">
        <v>1202935</v>
      </c>
      <c r="F3189" s="27" t="s">
        <v>4920</v>
      </c>
      <c r="G3189" s="27" t="s">
        <v>41</v>
      </c>
      <c r="H3189" s="27">
        <v>8120</v>
      </c>
      <c r="I3189" s="27" t="s">
        <v>42</v>
      </c>
      <c r="J3189" s="28">
        <v>46150</v>
      </c>
      <c r="K3189" s="26">
        <v>0.375</v>
      </c>
      <c r="L3189" s="26"/>
      <c r="M3189" s="27" t="s">
        <v>389</v>
      </c>
      <c r="N3189" s="25">
        <f>IFERROR(VLOOKUP(M3189,Data!$J$1:$K$58,2,0),"")</f>
        <v>56988336520</v>
      </c>
      <c r="O3189" s="27" t="s">
        <v>390</v>
      </c>
      <c r="P3189" s="27"/>
      <c r="Q3189" s="27" t="s">
        <v>4045</v>
      </c>
      <c r="R3189" s="27"/>
      <c r="S3189" s="27"/>
      <c r="T3189" s="27"/>
      <c r="U3189" s="28"/>
      <c r="X3189" s="27"/>
      <c r="Y3189" s="27"/>
      <c r="Z3189" s="29"/>
      <c r="AA3189" s="29">
        <v>0.3125</v>
      </c>
      <c r="AB3189" s="29">
        <v>0.4236111111111111</v>
      </c>
      <c r="AC3189" s="30">
        <v>46150</v>
      </c>
      <c r="AD3189" s="15" t="str">
        <f>IF(Tabla2[[#This Row],[HORA ENTREGA]]="DIRECTO","On time", IF(AA3189&lt;&gt;"",IF(Tabla2[[#This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89" s="15" t="str">
        <f>MID(Tabla2[[#This Row],[TIPO]],1,3)</f>
        <v xml:space="preserve">40 </v>
      </c>
      <c r="AF31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THE ANDES BRANDS */ Cont: * DRYU9150895*/ HR Entrega: *09:00* /Dirección: *BODENOR FLEXCENTER - BOULEVARD PONIENTE, MODULOS 21 Y 22 ENEA, PUDAHUEL</v>
      </c>
      <c r="AG3189" s="38" t="str">
        <f>IFERROR(HYPERLINK("https://wa.me/"&amp;Tabla2[[#This Row],[CONTACTO]]&amp;"?text="&amp;Tabla2[[#This Row],[Mensaje]],"Enviar mensaje"),"")</f>
        <v>Enviar mensaje</v>
      </c>
      <c r="AH3189" s="15" t="str">
        <f>CONCATENATE(A3189,F3189)</f>
        <v>3188DRYU9150895</v>
      </c>
      <c r="AI3189" s="15" t="str">
        <f>CONCATENATE("ENT-",A3189)</f>
        <v>ENT-3188</v>
      </c>
      <c r="AJ3189" s="15" t="str">
        <f>IF(Tabla2[[#This Row],[Op]]&lt;&gt;"","ENTREGA","")</f>
        <v>ENTREGA</v>
      </c>
      <c r="AK3189" s="40" t="str">
        <f>(Tabla2[[#This Row],[FECHA ENTREGA]]&amp;Tabla2[[#This Row],[HORA ENTREGA]])</f>
        <v>461500,375</v>
      </c>
      <c r="AL3189" s="34" t="str">
        <f>IFERROR(HYPERLINK("https://wa.me/"&amp;Tabla2[[#This Row],[CONTACTO]]&amp;"?text="&amp;Tabla2[[#This Row],[Mensaje]]),"")</f>
        <v>https://wa.me/56988336520?text=Hola!%0AServicio del día 08-05%0A *Cliente:* THE ANDES BRANDS */ Cont: * DRYU9150895*/ HR Entrega: *09:00* /Dirección: *BODENOR FLEXCENTER - BOULEVARD PONIENTE, MODULOS 21 Y 22 ENEA, PUDAHUEL</v>
      </c>
    </row>
    <row r="3190" spans="1:38" s="15" customFormat="1" ht="16.5" customHeight="1" x14ac:dyDescent="0.2">
      <c r="A3190" s="15">
        <f>ROW(A3189)</f>
        <v>3189</v>
      </c>
      <c r="B3190" s="15">
        <f>IF(J3190=J3189,B3189+1,1)</f>
        <v>48</v>
      </c>
      <c r="C3190" s="15" t="s">
        <v>580</v>
      </c>
      <c r="D3190" s="25" t="s">
        <v>39</v>
      </c>
      <c r="E3190" s="27">
        <v>304842</v>
      </c>
      <c r="F3190" s="27" t="s">
        <v>4921</v>
      </c>
      <c r="G3190" s="27" t="s">
        <v>41</v>
      </c>
      <c r="H3190" s="27">
        <v>17200</v>
      </c>
      <c r="I3190" s="27" t="s">
        <v>42</v>
      </c>
      <c r="J3190" s="28">
        <v>46150</v>
      </c>
      <c r="K3190" s="26">
        <v>0.33333333333333331</v>
      </c>
      <c r="L3190" s="26"/>
      <c r="M3190" s="27" t="s">
        <v>233</v>
      </c>
      <c r="N3190" s="25">
        <f>IFERROR(VLOOKUP(M3190,Data!$J$1:$K$58,2,0),"")</f>
        <v>56998494086</v>
      </c>
      <c r="O3190" s="27" t="s">
        <v>234</v>
      </c>
      <c r="P3190" s="27"/>
      <c r="Q3190" s="27" t="s">
        <v>3376</v>
      </c>
      <c r="R3190" s="27" t="s">
        <v>218</v>
      </c>
      <c r="S3190" s="27"/>
      <c r="T3190" s="27"/>
      <c r="U3190" s="28"/>
      <c r="X3190" s="27"/>
      <c r="Y3190" s="27"/>
      <c r="Z3190" s="29"/>
      <c r="AA3190" s="29">
        <v>0.33819444444444446</v>
      </c>
      <c r="AB3190" s="29">
        <v>0.38750000000000001</v>
      </c>
      <c r="AC3190" s="30">
        <v>46150</v>
      </c>
      <c r="AD3190" s="15" t="str">
        <f>IF(Tabla2[[#This Row],[HORA ENTREGA]]="DIRECTO","On time", IF(AA3190&lt;&gt;"",IF(Tabla2[[#This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0" s="15" t="str">
        <f>MID(Tabla2[[#This Row],[TIPO]],1,3)</f>
        <v xml:space="preserve">40 </v>
      </c>
      <c r="AF31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WURTH CHILE LTDA */ Cont: * MNBU0275697*/ HR Entrega: *08:00* /Dirección: *AV. LO ESPEJO 1740, BOD. 4; SAN BERNARDO</v>
      </c>
      <c r="AG3190" s="38" t="str">
        <f>IFERROR(HYPERLINK("https://wa.me/"&amp;Tabla2[[#This Row],[CONTACTO]]&amp;"?text="&amp;Tabla2[[#This Row],[Mensaje]],"Enviar mensaje"),"")</f>
        <v>Enviar mensaje</v>
      </c>
      <c r="AH3190" s="15" t="str">
        <f>CONCATENATE(A3190,F3190)</f>
        <v>3189MNBU0275697</v>
      </c>
      <c r="AI3190" s="15" t="str">
        <f>CONCATENATE("ENT-",A3190)</f>
        <v>ENT-3189</v>
      </c>
      <c r="AJ3190" s="15" t="str">
        <f>IF(Tabla2[[#This Row],[Op]]&lt;&gt;"","ENTREGA","")</f>
        <v>ENTREGA</v>
      </c>
      <c r="AK3190" s="40" t="str">
        <f>(Tabla2[[#This Row],[FECHA ENTREGA]]&amp;Tabla2[[#This Row],[HORA ENTREGA]])</f>
        <v>461500,333333333333333</v>
      </c>
      <c r="AL3190" s="34" t="str">
        <f>IFERROR(HYPERLINK("https://wa.me/"&amp;Tabla2[[#This Row],[CONTACTO]]&amp;"?text="&amp;Tabla2[[#This Row],[Mensaje]]),"")</f>
        <v>https://wa.me/56998494086?text=Hola!%0AServicio del día 08-05%0A *Cliente:* WURTH CHILE LTDA */ Cont: * MNBU0275697*/ HR Entrega: *08:00* /Dirección: *AV. LO ESPEJO 1740, BOD. 4; SAN BERNARDO</v>
      </c>
    </row>
    <row r="3191" spans="1:38" s="15" customFormat="1" ht="16.5" customHeight="1" x14ac:dyDescent="0.2">
      <c r="A3191" s="15">
        <f>ROW(A3190)</f>
        <v>3190</v>
      </c>
      <c r="B3191" s="15">
        <f>IF(J3191=J3190,B3190+1,1)</f>
        <v>49</v>
      </c>
      <c r="C3191" s="15" t="s">
        <v>580</v>
      </c>
      <c r="D3191" s="25" t="s">
        <v>39</v>
      </c>
      <c r="E3191" s="27">
        <v>305252</v>
      </c>
      <c r="F3191" s="27" t="s">
        <v>4922</v>
      </c>
      <c r="G3191" s="27" t="s">
        <v>64</v>
      </c>
      <c r="H3191" s="27">
        <v>4151</v>
      </c>
      <c r="I3191" s="27" t="s">
        <v>42</v>
      </c>
      <c r="J3191" s="28">
        <v>46150</v>
      </c>
      <c r="K3191" s="26">
        <v>0.35416666666666669</v>
      </c>
      <c r="L3191" s="26"/>
      <c r="M3191" s="27" t="s">
        <v>347</v>
      </c>
      <c r="N3191" s="25">
        <f>IFERROR(VLOOKUP(M3191,Data!$J$1:$K$58,2,0),"")</f>
        <v>56976511010</v>
      </c>
      <c r="O3191" s="27" t="s">
        <v>87</v>
      </c>
      <c r="P3191" s="27"/>
      <c r="Q3191" s="27" t="s">
        <v>2990</v>
      </c>
      <c r="R3191" s="27" t="s">
        <v>195</v>
      </c>
      <c r="S3191" s="27"/>
      <c r="T3191" s="27"/>
      <c r="U3191" s="28"/>
      <c r="X3191" s="27"/>
      <c r="Y3191" s="27"/>
      <c r="Z3191" s="29"/>
      <c r="AA3191" s="29">
        <v>0.33680555555555558</v>
      </c>
      <c r="AB3191" s="29">
        <v>0.43541666666666667</v>
      </c>
      <c r="AC3191" s="30">
        <v>46150</v>
      </c>
      <c r="AD3191" s="15" t="str">
        <f>IF(Tabla2[[#This Row],[HORA ENTREGA]]="DIRECTO","On time", IF(AA3191&lt;&gt;"",IF(Tabla2[[#This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1" s="15" t="str">
        <f>MID(Tabla2[[#This Row],[TIPO]],1,3)</f>
        <v xml:space="preserve">20 </v>
      </c>
      <c r="AF31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08-05%0A *Cliente:* WURTH CHILE LTDA */ Cont: * MEDU2585263*/ HR Entrega: *08:30* /Dirección: *BOD.ID LOGISTIC - CAMINO CHORRILLOS UNO 21, PARCELA 21, LAMPA</v>
      </c>
      <c r="AG3191" s="38" t="str">
        <f>IFERROR(HYPERLINK("https://wa.me/"&amp;Tabla2[[#This Row],[CONTACTO]]&amp;"?text="&amp;Tabla2[[#This Row],[Mensaje]],"Enviar mensaje"),"")</f>
        <v>Enviar mensaje</v>
      </c>
      <c r="AH3191" s="15" t="str">
        <f>CONCATENATE(A3191,F3191)</f>
        <v>3190MEDU2585263</v>
      </c>
      <c r="AI3191" s="15" t="str">
        <f>CONCATENATE("ENT-",A3191)</f>
        <v>ENT-3190</v>
      </c>
      <c r="AJ3191" s="15" t="str">
        <f>IF(Tabla2[[#This Row],[Op]]&lt;&gt;"","ENTREGA","")</f>
        <v>ENTREGA</v>
      </c>
      <c r="AK3191" s="40" t="str">
        <f>(Tabla2[[#This Row],[FECHA ENTREGA]]&amp;Tabla2[[#This Row],[HORA ENTREGA]])</f>
        <v>461500,354166666666667</v>
      </c>
      <c r="AL3191" s="34" t="str">
        <f>IFERROR(HYPERLINK("https://wa.me/"&amp;Tabla2[[#This Row],[CONTACTO]]&amp;"?text="&amp;Tabla2[[#This Row],[Mensaje]]),"")</f>
        <v>https://wa.me/56976511010?text=Hola!%0AServicio del día 08-05%0A *Cliente:* WURTH CHILE LTDA */ Cont: * MEDU2585263*/ HR Entrega: *08:30* /Dirección: *BOD.ID LOGISTIC - CAMINO CHORRILLOS UNO 21, PARCELA 21, LAMPA</v>
      </c>
    </row>
    <row r="3192" spans="1:38" s="15" customFormat="1" ht="16.5" customHeight="1" x14ac:dyDescent="0.2">
      <c r="A3192" s="15">
        <f>ROW(A3191)</f>
        <v>3191</v>
      </c>
      <c r="B3192" s="15">
        <f>IF(J3192=J3191,B3191+1,1)</f>
        <v>1</v>
      </c>
      <c r="C3192" s="15" t="s">
        <v>263</v>
      </c>
      <c r="D3192" s="25" t="s">
        <v>39</v>
      </c>
      <c r="E3192" s="27">
        <v>1291681</v>
      </c>
      <c r="F3192" s="27" t="s">
        <v>4923</v>
      </c>
      <c r="G3192" s="27" t="s">
        <v>41</v>
      </c>
      <c r="H3192" s="27">
        <v>20097</v>
      </c>
      <c r="I3192" s="27" t="s">
        <v>42</v>
      </c>
      <c r="J3192" s="28">
        <v>46151</v>
      </c>
      <c r="K3192" s="26">
        <v>0.35416666666666669</v>
      </c>
      <c r="L3192" s="26"/>
      <c r="M3192" s="27" t="s">
        <v>674</v>
      </c>
      <c r="N3192" s="25">
        <f>IFERROR(VLOOKUP(M3192,Data!$J$1:$K$58,2,0),"")</f>
        <v>56967386018</v>
      </c>
      <c r="O3192" s="27" t="s">
        <v>356</v>
      </c>
      <c r="P3192" s="27"/>
      <c r="Q3192" s="27" t="s">
        <v>3580</v>
      </c>
      <c r="R3192" s="27" t="s">
        <v>218</v>
      </c>
      <c r="S3192" s="27"/>
      <c r="T3192" s="27"/>
      <c r="U3192" s="28"/>
      <c r="X3192" s="27"/>
      <c r="Y3192" s="27"/>
      <c r="Z3192" s="29"/>
      <c r="AA3192" s="29">
        <v>0.3125</v>
      </c>
      <c r="AB3192" s="29">
        <v>0.41666666666666669</v>
      </c>
      <c r="AC3192" s="30">
        <v>46151</v>
      </c>
      <c r="AD3192" s="15" t="str">
        <f>IF(Tabla2[[#This Row],[HORA ENTREGA]]="DIRECTO","On time", IF(AA3192&lt;&gt;"",IF(Tabla2[[#This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2" s="15" t="str">
        <f>MID(Tabla2[[#This Row],[TIPO]],1,3)</f>
        <v xml:space="preserve">40 </v>
      </c>
      <c r="AF31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09-05%0A *Cliente:* BARCEL CHILE S.A. */ Cont: * CSNU5970255*/ HR Entrega: *08:30* /Dirección: *Agunsa, dirección La montaña 1550, Quilicura </v>
      </c>
      <c r="AG3192" s="38" t="str">
        <f>IFERROR(HYPERLINK("https://wa.me/"&amp;Tabla2[[#This Row],[CONTACTO]]&amp;"?text="&amp;Tabla2[[#This Row],[Mensaje]],"Enviar mensaje"),"")</f>
        <v>Enviar mensaje</v>
      </c>
      <c r="AH3192" s="15" t="str">
        <f>CONCATENATE(A3192,F3192)</f>
        <v>3191CSNU5970255</v>
      </c>
      <c r="AI3192" s="15" t="str">
        <f>CONCATENATE("ENT-",A3192)</f>
        <v>ENT-3191</v>
      </c>
      <c r="AJ3192" s="15" t="str">
        <f>IF(Tabla2[[#This Row],[Op]]&lt;&gt;"","ENTREGA","")</f>
        <v>ENTREGA</v>
      </c>
      <c r="AK3192" s="40" t="str">
        <f>(Tabla2[[#This Row],[FECHA ENTREGA]]&amp;Tabla2[[#This Row],[HORA ENTREGA]])</f>
        <v>461510,354166666666667</v>
      </c>
      <c r="AL3192" s="34" t="str">
        <f>IFERROR(HYPERLINK("https://wa.me/"&amp;Tabla2[[#This Row],[CONTACTO]]&amp;"?text="&amp;Tabla2[[#This Row],[Mensaje]]),"")</f>
        <v xml:space="preserve">https://wa.me/56967386018?text=Hola!%0AServicio del día 09-05%0A *Cliente:* BARCEL CHILE S.A. */ Cont: * CSNU5970255*/ HR Entrega: *08:30* /Dirección: *Agunsa, dirección La montaña 1550, Quilicura </v>
      </c>
    </row>
    <row r="3193" spans="1:38" s="15" customFormat="1" ht="16.5" customHeight="1" x14ac:dyDescent="0.2">
      <c r="A3193" s="15">
        <f>ROW(A3192)</f>
        <v>3192</v>
      </c>
      <c r="B3193" s="15">
        <f>IF(J3193=J3192,B3192+1,1)</f>
        <v>2</v>
      </c>
      <c r="C3193" s="15" t="s">
        <v>263</v>
      </c>
      <c r="D3193" s="25" t="s">
        <v>39</v>
      </c>
      <c r="E3193" s="27">
        <v>1291681</v>
      </c>
      <c r="F3193" s="27" t="s">
        <v>4924</v>
      </c>
      <c r="G3193" s="27" t="s">
        <v>41</v>
      </c>
      <c r="H3193" s="27">
        <v>20097</v>
      </c>
      <c r="I3193" s="27" t="s">
        <v>42</v>
      </c>
      <c r="J3193" s="28">
        <v>46151</v>
      </c>
      <c r="K3193" s="26">
        <v>0.39583333333333331</v>
      </c>
      <c r="L3193" s="26"/>
      <c r="M3193" s="27" t="s">
        <v>389</v>
      </c>
      <c r="N3193" s="25">
        <f>IFERROR(VLOOKUP(M3193,Data!$J$1:$K$58,2,0),"")</f>
        <v>56988336520</v>
      </c>
      <c r="O3193" s="27" t="s">
        <v>390</v>
      </c>
      <c r="P3193" s="27"/>
      <c r="Q3193" s="27" t="s">
        <v>3580</v>
      </c>
      <c r="R3193" s="27" t="s">
        <v>218</v>
      </c>
      <c r="S3193" s="27"/>
      <c r="T3193" s="27"/>
      <c r="U3193" s="28"/>
      <c r="X3193" s="27"/>
      <c r="Y3193" s="27"/>
      <c r="Z3193" s="29"/>
      <c r="AA3193" s="29">
        <v>0.38680555555555557</v>
      </c>
      <c r="AB3193" s="29">
        <v>0.46666666666666667</v>
      </c>
      <c r="AC3193" s="30">
        <v>46151</v>
      </c>
      <c r="AD3193" s="15" t="str">
        <f>IF(Tabla2[[#This Row],[HORA ENTREGA]]="DIRECTO","On time", IF(AA3193&lt;&gt;"",IF(Tabla2[[#This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3" s="15" t="str">
        <f>MID(Tabla2[[#This Row],[TIPO]],1,3)</f>
        <v xml:space="preserve">40 </v>
      </c>
      <c r="AF31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09-05%0A *Cliente:* BARCEL CHILE S.A. */ Cont: * CSNU5981455*/ HR Entrega: *09:30* /Dirección: *Agunsa, dirección La montaña 1550, Quilicura </v>
      </c>
      <c r="AG3193" s="38" t="str">
        <f>IFERROR(HYPERLINK("https://wa.me/"&amp;Tabla2[[#This Row],[CONTACTO]]&amp;"?text="&amp;Tabla2[[#This Row],[Mensaje]],"Enviar mensaje"),"")</f>
        <v>Enviar mensaje</v>
      </c>
      <c r="AH3193" s="15" t="str">
        <f>CONCATENATE(A3193,F3193)</f>
        <v>3192CSNU5981455</v>
      </c>
      <c r="AI3193" s="15" t="str">
        <f>CONCATENATE("ENT-",A3193)</f>
        <v>ENT-3192</v>
      </c>
      <c r="AJ3193" s="15" t="str">
        <f>IF(Tabla2[[#This Row],[Op]]&lt;&gt;"","ENTREGA","")</f>
        <v>ENTREGA</v>
      </c>
      <c r="AK3193" s="40" t="str">
        <f>(Tabla2[[#This Row],[FECHA ENTREGA]]&amp;Tabla2[[#This Row],[HORA ENTREGA]])</f>
        <v>461510,395833333333333</v>
      </c>
      <c r="AL3193" s="34" t="str">
        <f>IFERROR(HYPERLINK("https://wa.me/"&amp;Tabla2[[#This Row],[CONTACTO]]&amp;"?text="&amp;Tabla2[[#This Row],[Mensaje]]),"")</f>
        <v xml:space="preserve">https://wa.me/56988336520?text=Hola!%0AServicio del día 09-05%0A *Cliente:* BARCEL CHILE S.A. */ Cont: * CSNU5981455*/ HR Entrega: *09:30* /Dirección: *Agunsa, dirección La montaña 1550, Quilicura </v>
      </c>
    </row>
    <row r="3194" spans="1:38" s="15" customFormat="1" ht="16.5" customHeight="1" x14ac:dyDescent="0.2">
      <c r="A3194" s="15">
        <f>ROW(A3193)</f>
        <v>3193</v>
      </c>
      <c r="B3194" s="15">
        <f>IF(J3194=J3193,B3193+1,1)</f>
        <v>3</v>
      </c>
      <c r="C3194" s="15" t="s">
        <v>263</v>
      </c>
      <c r="D3194" s="25" t="s">
        <v>39</v>
      </c>
      <c r="E3194" s="27">
        <v>1291681</v>
      </c>
      <c r="F3194" s="27" t="s">
        <v>4925</v>
      </c>
      <c r="G3194" s="27" t="s">
        <v>41</v>
      </c>
      <c r="H3194" s="27">
        <v>20097</v>
      </c>
      <c r="I3194" s="27" t="s">
        <v>42</v>
      </c>
      <c r="J3194" s="28">
        <v>46151</v>
      </c>
      <c r="K3194" s="26">
        <v>0.4375</v>
      </c>
      <c r="L3194" s="26"/>
      <c r="M3194" s="27" t="s">
        <v>51</v>
      </c>
      <c r="N3194" s="25">
        <f>IFERROR(VLOOKUP(M3194,Data!$J$1:$K$58,2,0),"")</f>
        <v>56967256951</v>
      </c>
      <c r="O3194" s="27" t="s">
        <v>52</v>
      </c>
      <c r="P3194" s="27"/>
      <c r="Q3194" s="27" t="s">
        <v>3580</v>
      </c>
      <c r="R3194" s="27" t="s">
        <v>218</v>
      </c>
      <c r="S3194" s="27"/>
      <c r="T3194" s="27"/>
      <c r="U3194" s="28"/>
      <c r="X3194" s="27"/>
      <c r="Y3194" s="27"/>
      <c r="Z3194" s="29"/>
      <c r="AA3194" s="29">
        <v>0.41458333333333336</v>
      </c>
      <c r="AB3194" s="29">
        <v>0.51388888888888884</v>
      </c>
      <c r="AC3194" s="30">
        <v>46151</v>
      </c>
      <c r="AD3194" s="15" t="str">
        <f>IF(Tabla2[[#This Row],[HORA ENTREGA]]="DIRECTO","On time", IF(AA3194&lt;&gt;"",IF(Tabla2[[#This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4" s="15" t="str">
        <f>MID(Tabla2[[#This Row],[TIPO]],1,3)</f>
        <v xml:space="preserve">40 </v>
      </c>
      <c r="AF31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09-05%0A *Cliente:* BARCEL CHILE S.A. */ Cont: * OOCU9849561*/ HR Entrega: *10:30* /Dirección: *Agunsa, dirección La montaña 1550, Quilicura </v>
      </c>
      <c r="AG3194" s="38" t="str">
        <f>IFERROR(HYPERLINK("https://wa.me/"&amp;Tabla2[[#This Row],[CONTACTO]]&amp;"?text="&amp;Tabla2[[#This Row],[Mensaje]],"Enviar mensaje"),"")</f>
        <v>Enviar mensaje</v>
      </c>
      <c r="AH3194" s="15" t="str">
        <f>CONCATENATE(A3194,F3194)</f>
        <v>3193OOCU9849561</v>
      </c>
      <c r="AI3194" s="15" t="str">
        <f>CONCATENATE("ENT-",A3194)</f>
        <v>ENT-3193</v>
      </c>
      <c r="AJ3194" s="15" t="str">
        <f>IF(Tabla2[[#This Row],[Op]]&lt;&gt;"","ENTREGA","")</f>
        <v>ENTREGA</v>
      </c>
      <c r="AK3194" s="40" t="str">
        <f>(Tabla2[[#This Row],[FECHA ENTREGA]]&amp;Tabla2[[#This Row],[HORA ENTREGA]])</f>
        <v>461510,4375</v>
      </c>
      <c r="AL3194" s="34" t="str">
        <f>IFERROR(HYPERLINK("https://wa.me/"&amp;Tabla2[[#This Row],[CONTACTO]]&amp;"?text="&amp;Tabla2[[#This Row],[Mensaje]]),"")</f>
        <v xml:space="preserve">https://wa.me/56967256951?text=Hola!%0AServicio del día 09-05%0A *Cliente:* BARCEL CHILE S.A. */ Cont: * OOCU9849561*/ HR Entrega: *10:30* /Dirección: *Agunsa, dirección La montaña 1550, Quilicura </v>
      </c>
    </row>
    <row r="3195" spans="1:38" s="15" customFormat="1" ht="16.5" customHeight="1" x14ac:dyDescent="0.2">
      <c r="A3195" s="15">
        <f>ROW(A3194)</f>
        <v>3194</v>
      </c>
      <c r="B3195" s="15">
        <f>IF(J3195=J3194,B3194+1,1)</f>
        <v>4</v>
      </c>
      <c r="C3195" s="15" t="s">
        <v>263</v>
      </c>
      <c r="D3195" s="25" t="s">
        <v>39</v>
      </c>
      <c r="E3195" s="27">
        <v>1291681</v>
      </c>
      <c r="F3195" s="27" t="s">
        <v>4926</v>
      </c>
      <c r="G3195" s="27" t="s">
        <v>41</v>
      </c>
      <c r="H3195" s="27">
        <v>20097</v>
      </c>
      <c r="I3195" s="27" t="s">
        <v>42</v>
      </c>
      <c r="J3195" s="28">
        <v>46151</v>
      </c>
      <c r="K3195" s="26">
        <v>0.47916666666666669</v>
      </c>
      <c r="L3195" s="26"/>
      <c r="M3195" s="27" t="s">
        <v>161</v>
      </c>
      <c r="N3195" s="25">
        <f>IFERROR(VLOOKUP(M3195,Data!$J$1:$K$58,2,0),"")</f>
        <v>56966749408</v>
      </c>
      <c r="O3195" s="27" t="s">
        <v>162</v>
      </c>
      <c r="P3195" s="27"/>
      <c r="Q3195" s="27" t="s">
        <v>3580</v>
      </c>
      <c r="R3195" s="27" t="s">
        <v>218</v>
      </c>
      <c r="S3195" s="27"/>
      <c r="T3195" s="27"/>
      <c r="U3195" s="28"/>
      <c r="X3195" s="27"/>
      <c r="Y3195" s="27"/>
      <c r="Z3195" s="29"/>
      <c r="AA3195" s="29">
        <v>0.46875</v>
      </c>
      <c r="AB3195" s="29">
        <v>0.55555555555555558</v>
      </c>
      <c r="AC3195" s="30">
        <v>46151</v>
      </c>
      <c r="AD3195" s="15" t="str">
        <f>IF(Tabla2[[#This Row],[HORA ENTREGA]]="DIRECTO","On time", IF(AA3195&lt;&gt;"",IF(Tabla2[[#This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5" s="15" t="str">
        <f>MID(Tabla2[[#This Row],[TIPO]],1,3)</f>
        <v xml:space="preserve">40 </v>
      </c>
      <c r="AF31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09-05%0A *Cliente:* BARCEL CHILE S.A. */ Cont: * CSGU6087478*/ HR Entrega: *11:30* /Dirección: *Agunsa, dirección La montaña 1550, Quilicura </v>
      </c>
      <c r="AG3195" s="38" t="str">
        <f>IFERROR(HYPERLINK("https://wa.me/"&amp;Tabla2[[#This Row],[CONTACTO]]&amp;"?text="&amp;Tabla2[[#This Row],[Mensaje]],"Enviar mensaje"),"")</f>
        <v>Enviar mensaje</v>
      </c>
      <c r="AH3195" s="15" t="str">
        <f>CONCATENATE(A3195,F3195)</f>
        <v>3194CSGU6087478</v>
      </c>
      <c r="AI3195" s="15" t="str">
        <f>CONCATENATE("ENT-",A3195)</f>
        <v>ENT-3194</v>
      </c>
      <c r="AJ3195" s="15" t="str">
        <f>IF(Tabla2[[#This Row],[Op]]&lt;&gt;"","ENTREGA","")</f>
        <v>ENTREGA</v>
      </c>
      <c r="AK3195" s="40" t="str">
        <f>(Tabla2[[#This Row],[FECHA ENTREGA]]&amp;Tabla2[[#This Row],[HORA ENTREGA]])</f>
        <v>461510,479166666666667</v>
      </c>
      <c r="AL3195" s="34" t="str">
        <f>IFERROR(HYPERLINK("https://wa.me/"&amp;Tabla2[[#This Row],[CONTACTO]]&amp;"?text="&amp;Tabla2[[#This Row],[Mensaje]]),"")</f>
        <v xml:space="preserve">https://wa.me/56966749408?text=Hola!%0AServicio del día 09-05%0A *Cliente:* BARCEL CHILE S.A. */ Cont: * CSGU6087478*/ HR Entrega: *11:30* /Dirección: *Agunsa, dirección La montaña 1550, Quilicura </v>
      </c>
    </row>
    <row r="3196" spans="1:38" s="15" customFormat="1" ht="16.5" customHeight="1" x14ac:dyDescent="0.2">
      <c r="A3196" s="15">
        <f>ROW(A3195)</f>
        <v>3195</v>
      </c>
      <c r="B3196" s="15">
        <f>IF(J3196=J3195,B3195+1,1)</f>
        <v>5</v>
      </c>
      <c r="C3196" s="15" t="s">
        <v>75</v>
      </c>
      <c r="D3196" s="25" t="s">
        <v>39</v>
      </c>
      <c r="E3196" s="27">
        <v>305102</v>
      </c>
      <c r="F3196" s="27" t="s">
        <v>4927</v>
      </c>
      <c r="G3196" s="27" t="s">
        <v>41</v>
      </c>
      <c r="H3196" s="27">
        <v>6500</v>
      </c>
      <c r="I3196" s="27" t="s">
        <v>4928</v>
      </c>
      <c r="J3196" s="28">
        <v>46151</v>
      </c>
      <c r="K3196" s="26">
        <v>0.33333333333333331</v>
      </c>
      <c r="L3196" s="26" t="s">
        <v>3731</v>
      </c>
      <c r="M3196" s="27" t="s">
        <v>233</v>
      </c>
      <c r="N3196" s="25">
        <f>IFERROR(VLOOKUP(M3196,Data!$J$1:$K$58,2,0),"")</f>
        <v>56998494086</v>
      </c>
      <c r="O3196" s="27" t="s">
        <v>234</v>
      </c>
      <c r="P3196" s="27"/>
      <c r="Q3196" s="27" t="s">
        <v>4067</v>
      </c>
      <c r="R3196" s="27" t="s">
        <v>74</v>
      </c>
      <c r="S3196" s="27"/>
      <c r="T3196" s="27"/>
      <c r="U3196" s="28"/>
      <c r="X3196" s="27"/>
      <c r="Y3196" s="27"/>
      <c r="Z3196" s="29"/>
      <c r="AA3196" s="29">
        <v>0.32777777777777778</v>
      </c>
      <c r="AB3196" s="29">
        <v>0.42638888888888887</v>
      </c>
      <c r="AC3196" s="30">
        <v>46151</v>
      </c>
      <c r="AD3196" s="15" t="str">
        <f>IF(Tabla2[[#This Row],[HORA ENTREGA]]="DIRECTO","On time", IF(AA3196&lt;&gt;"",IF(Tabla2[[#This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6" s="15" t="str">
        <f>MID(Tabla2[[#This Row],[TIPO]],1,3)</f>
        <v xml:space="preserve">40 </v>
      </c>
      <c r="AF31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BAYONA SPA */ Cont: * MSBU7296664*/ HR Entrega: *08:00* /Dirección: *BOULEVAR 1313 BODENOR FLEX CENTER ENEA, PUDAHUEL</v>
      </c>
      <c r="AG3196" s="38" t="str">
        <f>IFERROR(HYPERLINK("https://wa.me/"&amp;Tabla2[[#This Row],[CONTACTO]]&amp;"?text="&amp;Tabla2[[#This Row],[Mensaje]],"Enviar mensaje"),"")</f>
        <v>Enviar mensaje</v>
      </c>
      <c r="AH3196" s="15" t="str">
        <f>CONCATENATE(A3196,F3196)</f>
        <v>3195MSBU7296664</v>
      </c>
      <c r="AI3196" s="15" t="str">
        <f>CONCATENATE("ENT-",A3196)</f>
        <v>ENT-3195</v>
      </c>
      <c r="AJ3196" s="15" t="str">
        <f>IF(Tabla2[[#This Row],[Op]]&lt;&gt;"","ENTREGA","")</f>
        <v>ENTREGA</v>
      </c>
      <c r="AK3196" s="40" t="str">
        <f>(Tabla2[[#This Row],[FECHA ENTREGA]]&amp;Tabla2[[#This Row],[HORA ENTREGA]])</f>
        <v>461510,333333333333333</v>
      </c>
      <c r="AL3196" s="34" t="str">
        <f>IFERROR(HYPERLINK("https://wa.me/"&amp;Tabla2[[#This Row],[CONTACTO]]&amp;"?text="&amp;Tabla2[[#This Row],[Mensaje]]),"")</f>
        <v>https://wa.me/56998494086?text=Hola!%0AServicio del día 09-05%0A *Cliente:* BAYONA SPA */ Cont: * MSBU7296664*/ HR Entrega: *08:00* /Dirección: *BOULEVAR 1313 BODENOR FLEX CENTER ENEA, PUDAHUEL</v>
      </c>
    </row>
    <row r="3197" spans="1:38" s="15" customFormat="1" ht="16.5" customHeight="1" x14ac:dyDescent="0.2">
      <c r="A3197" s="15">
        <f>ROW(A3196)</f>
        <v>3196</v>
      </c>
      <c r="B3197" s="15">
        <f>IF(J3197=J3196,B3196+1,1)</f>
        <v>6</v>
      </c>
      <c r="C3197" s="15" t="s">
        <v>110</v>
      </c>
      <c r="D3197" s="25" t="s">
        <v>39</v>
      </c>
      <c r="E3197" s="27">
        <v>2039670</v>
      </c>
      <c r="F3197" s="27" t="s">
        <v>4929</v>
      </c>
      <c r="G3197" s="27" t="s">
        <v>41</v>
      </c>
      <c r="H3197" s="27">
        <v>34000</v>
      </c>
      <c r="I3197" s="27" t="s">
        <v>42</v>
      </c>
      <c r="J3197" s="28">
        <v>46151</v>
      </c>
      <c r="K3197" s="26">
        <v>0.29166666666666669</v>
      </c>
      <c r="L3197" s="26"/>
      <c r="M3197" s="27" t="s">
        <v>199</v>
      </c>
      <c r="N3197" s="25">
        <f>IFERROR(VLOOKUP(M3197,Data!$J$1:$K$58,2,0),"")</f>
        <v>56975315726</v>
      </c>
      <c r="O3197" s="27" t="s">
        <v>200</v>
      </c>
      <c r="P3197" s="27"/>
      <c r="Q3197" s="27" t="s">
        <v>113</v>
      </c>
      <c r="R3197" s="27" t="s">
        <v>183</v>
      </c>
      <c r="S3197" s="27"/>
      <c r="T3197" s="27"/>
      <c r="U3197" s="28"/>
      <c r="X3197" s="27"/>
      <c r="Y3197" s="27"/>
      <c r="Z3197" s="29"/>
      <c r="AA3197" s="29">
        <v>0.27083333333333331</v>
      </c>
      <c r="AB3197" s="29">
        <v>0.37847222222222221</v>
      </c>
      <c r="AC3197" s="30">
        <v>46151</v>
      </c>
      <c r="AD3197" s="15" t="str">
        <f>IF(Tabla2[[#This Row],[HORA ENTREGA]]="DIRECTO","On time", IF(AA3197&lt;&gt;"",IF(Tabla2[[#This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7" s="15" t="str">
        <f>MID(Tabla2[[#This Row],[TIPO]],1,3)</f>
        <v xml:space="preserve">40 </v>
      </c>
      <c r="AF31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COMERCIAL SANDOVAL E HIJOS LTDA */ Cont: * caau4080575*/ HR Entrega: *07:00* /Dirección: *SANTA ISABEL 370; LAMPA</v>
      </c>
      <c r="AG3197" s="38" t="str">
        <f>IFERROR(HYPERLINK("https://wa.me/"&amp;Tabla2[[#This Row],[CONTACTO]]&amp;"?text="&amp;Tabla2[[#This Row],[Mensaje]],"Enviar mensaje"),"")</f>
        <v>Enviar mensaje</v>
      </c>
      <c r="AH3197" s="15" t="str">
        <f>CONCATENATE(A3197,F3197)</f>
        <v>3196caau4080575</v>
      </c>
      <c r="AI3197" s="15" t="str">
        <f>CONCATENATE("ENT-",A3197)</f>
        <v>ENT-3196</v>
      </c>
      <c r="AJ3197" s="15" t="str">
        <f>IF(Tabla2[[#This Row],[Op]]&lt;&gt;"","ENTREGA","")</f>
        <v>ENTREGA</v>
      </c>
      <c r="AK3197" s="40" t="str">
        <f>(Tabla2[[#This Row],[FECHA ENTREGA]]&amp;Tabla2[[#This Row],[HORA ENTREGA]])</f>
        <v>461510,291666666666667</v>
      </c>
      <c r="AL3197" s="34" t="str">
        <f>IFERROR(HYPERLINK("https://wa.me/"&amp;Tabla2[[#This Row],[CONTACTO]]&amp;"?text="&amp;Tabla2[[#This Row],[Mensaje]]),"")</f>
        <v>https://wa.me/56975315726?text=Hola!%0AServicio del día 09-05%0A *Cliente:* COMERCIAL SANDOVAL E HIJOS LTDA */ Cont: * caau4080575*/ HR Entrega: *07:00* /Dirección: *SANTA ISABEL 370; LAMPA</v>
      </c>
    </row>
    <row r="3198" spans="1:38" s="15" customFormat="1" ht="16.5" customHeight="1" x14ac:dyDescent="0.2">
      <c r="A3198" s="15">
        <f>ROW(A3197)</f>
        <v>3197</v>
      </c>
      <c r="B3198" s="15">
        <f>IF(J3198=J3197,B3197+1,1)</f>
        <v>7</v>
      </c>
      <c r="C3198" s="15" t="s">
        <v>110</v>
      </c>
      <c r="D3198" s="25" t="s">
        <v>39</v>
      </c>
      <c r="E3198" s="27">
        <v>2039670</v>
      </c>
      <c r="F3198" s="27" t="s">
        <v>4930</v>
      </c>
      <c r="G3198" s="27" t="s">
        <v>41</v>
      </c>
      <c r="H3198" s="27">
        <v>34000</v>
      </c>
      <c r="I3198" s="27" t="s">
        <v>42</v>
      </c>
      <c r="J3198" s="28">
        <v>46151</v>
      </c>
      <c r="K3198" s="26">
        <v>0.29166666666666669</v>
      </c>
      <c r="L3198" s="26"/>
      <c r="M3198" s="27" t="s">
        <v>241</v>
      </c>
      <c r="N3198" s="25">
        <f>IFERROR(VLOOKUP(M3198,Data!$J$1:$K$58,2,0),"")</f>
        <v>56984880436</v>
      </c>
      <c r="O3198" s="27" t="s">
        <v>242</v>
      </c>
      <c r="P3198" s="27"/>
      <c r="Q3198" s="27" t="s">
        <v>113</v>
      </c>
      <c r="R3198" s="27" t="s">
        <v>183</v>
      </c>
      <c r="S3198" s="27"/>
      <c r="T3198" s="27"/>
      <c r="U3198" s="28"/>
      <c r="X3198" s="27"/>
      <c r="Y3198" s="27"/>
      <c r="Z3198" s="29"/>
      <c r="AA3198" s="29">
        <v>0.30416666666666664</v>
      </c>
      <c r="AB3198" s="29">
        <v>0.43402777777777779</v>
      </c>
      <c r="AC3198" s="30">
        <v>46151</v>
      </c>
      <c r="AD3198" s="15" t="str">
        <f>IF(Tabla2[[#This Row],[HORA ENTREGA]]="DIRECTO","On time", IF(AA3198&lt;&gt;"",IF(Tabla2[[#This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198" s="15" t="str">
        <f>MID(Tabla2[[#This Row],[TIPO]],1,3)</f>
        <v xml:space="preserve">40 </v>
      </c>
      <c r="AF31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COMERCIAL SANDOVAL E HIJOS LTDA */ Cont: * fbiu5583450*/ HR Entrega: *07:00* /Dirección: *SANTA ISABEL 370; LAMPA</v>
      </c>
      <c r="AG3198" s="38" t="str">
        <f>IFERROR(HYPERLINK("https://wa.me/"&amp;Tabla2[[#This Row],[CONTACTO]]&amp;"?text="&amp;Tabla2[[#This Row],[Mensaje]],"Enviar mensaje"),"")</f>
        <v>Enviar mensaje</v>
      </c>
      <c r="AH3198" s="15" t="str">
        <f>CONCATENATE(A3198,F3198)</f>
        <v>3197fbiu5583450</v>
      </c>
      <c r="AI3198" s="15" t="str">
        <f>CONCATENATE("ENT-",A3198)</f>
        <v>ENT-3197</v>
      </c>
      <c r="AJ3198" s="15" t="str">
        <f>IF(Tabla2[[#This Row],[Op]]&lt;&gt;"","ENTREGA","")</f>
        <v>ENTREGA</v>
      </c>
      <c r="AK3198" s="40" t="str">
        <f>(Tabla2[[#This Row],[FECHA ENTREGA]]&amp;Tabla2[[#This Row],[HORA ENTREGA]])</f>
        <v>461510,291666666666667</v>
      </c>
      <c r="AL3198" s="34" t="str">
        <f>IFERROR(HYPERLINK("https://wa.me/"&amp;Tabla2[[#This Row],[CONTACTO]]&amp;"?text="&amp;Tabla2[[#This Row],[Mensaje]]),"")</f>
        <v>https://wa.me/56984880436?text=Hola!%0AServicio del día 09-05%0A *Cliente:* COMERCIAL SANDOVAL E HIJOS LTDA */ Cont: * fbiu5583450*/ HR Entrega: *07:00* /Dirección: *SANTA ISABEL 370; LAMPA</v>
      </c>
    </row>
    <row r="3199" spans="1:38" s="15" customFormat="1" ht="16.5" customHeight="1" x14ac:dyDescent="0.2">
      <c r="A3199" s="15">
        <f>ROW(A3198)</f>
        <v>3198</v>
      </c>
      <c r="B3199" s="15">
        <f>IF(J3199=J3198,B3198+1,1)</f>
        <v>8</v>
      </c>
      <c r="C3199" s="15" t="s">
        <v>110</v>
      </c>
      <c r="D3199" s="25" t="s">
        <v>39</v>
      </c>
      <c r="E3199" s="27">
        <v>2039670</v>
      </c>
      <c r="F3199" s="27" t="s">
        <v>4931</v>
      </c>
      <c r="G3199" s="27" t="s">
        <v>41</v>
      </c>
      <c r="H3199" s="27">
        <v>34000</v>
      </c>
      <c r="I3199" s="27" t="s">
        <v>42</v>
      </c>
      <c r="J3199" s="28">
        <v>46151</v>
      </c>
      <c r="K3199" s="26">
        <v>0.33333333333333331</v>
      </c>
      <c r="L3199" s="26"/>
      <c r="M3199" s="27" t="s">
        <v>649</v>
      </c>
      <c r="N3199" s="25">
        <f>IFERROR(VLOOKUP(M3199,Data!$J$1:$K$58,2,0),"")</f>
        <v>56939438073</v>
      </c>
      <c r="O3199" s="27" t="s">
        <v>203</v>
      </c>
      <c r="P3199" s="27"/>
      <c r="Q3199" s="27" t="s">
        <v>113</v>
      </c>
      <c r="R3199" s="27" t="s">
        <v>183</v>
      </c>
      <c r="S3199" s="27"/>
      <c r="T3199" s="27"/>
      <c r="U3199" s="28"/>
      <c r="X3199" s="27"/>
      <c r="Y3199" s="27"/>
      <c r="Z3199" s="29"/>
      <c r="AA3199" s="29">
        <v>0.32291666666666669</v>
      </c>
      <c r="AB3199" s="29">
        <v>0.37847222222222221</v>
      </c>
      <c r="AC3199" s="30">
        <v>46151</v>
      </c>
      <c r="AD3199" s="15" t="str">
        <f>IF(Tabla2[[#This Row],[HORA ENTREGA]]="DIRECTO","On time", IF(AA3199&lt;&gt;"",IF(Tabla2[[#This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199" s="15" t="str">
        <f>MID(Tabla2[[#This Row],[TIPO]],1,3)</f>
        <v xml:space="preserve">40 </v>
      </c>
      <c r="AF31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COMERCIAL SANDOVAL E HIJOS LTDA */ Cont: * fbiu5573019*/ HR Entrega: *08:00* /Dirección: *SANTA ISABEL 370; LAMPA</v>
      </c>
      <c r="AG3199" s="38" t="str">
        <f>IFERROR(HYPERLINK("https://wa.me/"&amp;Tabla2[[#This Row],[CONTACTO]]&amp;"?text="&amp;Tabla2[[#This Row],[Mensaje]],"Enviar mensaje"),"")</f>
        <v>Enviar mensaje</v>
      </c>
      <c r="AH3199" s="15" t="str">
        <f>CONCATENATE(A3199,F3199)</f>
        <v>3198fbiu5573019</v>
      </c>
      <c r="AI3199" s="15" t="str">
        <f>CONCATENATE("ENT-",A3199)</f>
        <v>ENT-3198</v>
      </c>
      <c r="AJ3199" s="15" t="str">
        <f>IF(Tabla2[[#This Row],[Op]]&lt;&gt;"","ENTREGA","")</f>
        <v>ENTREGA</v>
      </c>
      <c r="AK3199" s="40" t="str">
        <f>(Tabla2[[#This Row],[FECHA ENTREGA]]&amp;Tabla2[[#This Row],[HORA ENTREGA]])</f>
        <v>461510,333333333333333</v>
      </c>
      <c r="AL3199" s="34" t="str">
        <f>IFERROR(HYPERLINK("https://wa.me/"&amp;Tabla2[[#This Row],[CONTACTO]]&amp;"?text="&amp;Tabla2[[#This Row],[Mensaje]]),"")</f>
        <v>https://wa.me/56939438073?text=Hola!%0AServicio del día 09-05%0A *Cliente:* COMERCIAL SANDOVAL E HIJOS LTDA */ Cont: * fbiu5573019*/ HR Entrega: *08:00* /Dirección: *SANTA ISABEL 370; LAMPA</v>
      </c>
    </row>
    <row r="3200" spans="1:38" s="15" customFormat="1" ht="16.5" customHeight="1" x14ac:dyDescent="0.2">
      <c r="A3200" s="15">
        <f>ROW(A3199)</f>
        <v>3199</v>
      </c>
      <c r="B3200" s="15">
        <f>IF(J3200=J3199,B3199+1,1)</f>
        <v>9</v>
      </c>
      <c r="C3200" s="15" t="s">
        <v>110</v>
      </c>
      <c r="D3200" s="25" t="s">
        <v>39</v>
      </c>
      <c r="E3200" s="27">
        <v>2039670</v>
      </c>
      <c r="F3200" s="27" t="s">
        <v>4932</v>
      </c>
      <c r="G3200" s="27" t="s">
        <v>41</v>
      </c>
      <c r="H3200" s="27">
        <v>34000</v>
      </c>
      <c r="I3200" s="27" t="s">
        <v>42</v>
      </c>
      <c r="J3200" s="28">
        <v>46151</v>
      </c>
      <c r="K3200" s="26">
        <v>0.33333333333333331</v>
      </c>
      <c r="L3200" s="26"/>
      <c r="M3200" s="27" t="s">
        <v>319</v>
      </c>
      <c r="N3200" s="25">
        <f>IFERROR(VLOOKUP(M3200,Data!$J$1:$K$58,2,0),"")</f>
        <v>56948501048</v>
      </c>
      <c r="O3200" s="27" t="s">
        <v>320</v>
      </c>
      <c r="P3200" s="27"/>
      <c r="Q3200" s="27" t="s">
        <v>113</v>
      </c>
      <c r="R3200" s="27" t="s">
        <v>183</v>
      </c>
      <c r="S3200" s="27"/>
      <c r="T3200" s="27"/>
      <c r="U3200" s="28"/>
      <c r="X3200" s="27"/>
      <c r="Y3200" s="27"/>
      <c r="Z3200" s="29"/>
      <c r="AA3200" s="29">
        <v>0.33333333333333331</v>
      </c>
      <c r="AB3200" s="29">
        <v>0.57638888888888884</v>
      </c>
      <c r="AC3200" s="30">
        <v>46151</v>
      </c>
      <c r="AD3200" s="15" t="str">
        <f>IF(Tabla2[[#This Row],[HORA ENTREGA]]="DIRECTO","On time", IF(AA3200&lt;&gt;"",IF(Tabla2[[#This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0" s="15" t="str">
        <f>MID(Tabla2[[#This Row],[TIPO]],1,3)</f>
        <v xml:space="preserve">40 </v>
      </c>
      <c r="AF32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COMERCIAL SANDOVAL E HIJOS LTDA */ Cont: * fbiu5234355*/ HR Entrega: *08:00* /Dirección: *SANTA ISABEL 370; LAMPA</v>
      </c>
      <c r="AG3200" s="38" t="str">
        <f>IFERROR(HYPERLINK("https://wa.me/"&amp;Tabla2[[#This Row],[CONTACTO]]&amp;"?text="&amp;Tabla2[[#This Row],[Mensaje]],"Enviar mensaje"),"")</f>
        <v>Enviar mensaje</v>
      </c>
      <c r="AH3200" s="15" t="str">
        <f>CONCATENATE(A3200,F3200)</f>
        <v>3199fbiu5234355</v>
      </c>
      <c r="AI3200" s="15" t="str">
        <f>CONCATENATE("ENT-",A3200)</f>
        <v>ENT-3199</v>
      </c>
      <c r="AJ3200" s="15" t="str">
        <f>IF(Tabla2[[#This Row],[Op]]&lt;&gt;"","ENTREGA","")</f>
        <v>ENTREGA</v>
      </c>
      <c r="AK3200" s="40" t="str">
        <f>(Tabla2[[#This Row],[FECHA ENTREGA]]&amp;Tabla2[[#This Row],[HORA ENTREGA]])</f>
        <v>461510,333333333333333</v>
      </c>
      <c r="AL3200" s="34" t="str">
        <f>IFERROR(HYPERLINK("https://wa.me/"&amp;Tabla2[[#This Row],[CONTACTO]]&amp;"?text="&amp;Tabla2[[#This Row],[Mensaje]]),"")</f>
        <v>https://wa.me/56948501048?text=Hola!%0AServicio del día 09-05%0A *Cliente:* COMERCIAL SANDOVAL E HIJOS LTDA */ Cont: * fbiu5234355*/ HR Entrega: *08:00* /Dirección: *SANTA ISABEL 370; LAMPA</v>
      </c>
    </row>
    <row r="3201" spans="1:38" s="15" customFormat="1" ht="16.5" customHeight="1" x14ac:dyDescent="0.2">
      <c r="A3201" s="15">
        <f>ROW(A3200)</f>
        <v>3200</v>
      </c>
      <c r="B3201" s="15">
        <f>IF(J3201=J3200,B3200+1,1)</f>
        <v>10</v>
      </c>
      <c r="C3201" s="15" t="s">
        <v>110</v>
      </c>
      <c r="D3201" s="25" t="s">
        <v>39</v>
      </c>
      <c r="E3201" s="27">
        <v>2039670</v>
      </c>
      <c r="F3201" s="27" t="s">
        <v>4933</v>
      </c>
      <c r="G3201" s="27" t="s">
        <v>41</v>
      </c>
      <c r="H3201" s="27">
        <v>34000</v>
      </c>
      <c r="I3201" s="27" t="s">
        <v>42</v>
      </c>
      <c r="J3201" s="28">
        <v>46151</v>
      </c>
      <c r="K3201" s="26">
        <v>0.33333333333333331</v>
      </c>
      <c r="L3201" s="26"/>
      <c r="M3201" s="27" t="s">
        <v>300</v>
      </c>
      <c r="N3201" s="25">
        <f>IFERROR(VLOOKUP(M3201,Data!$J$1:$K$58,2,0),"")</f>
        <v>56989844861</v>
      </c>
      <c r="O3201" s="27" t="s">
        <v>301</v>
      </c>
      <c r="P3201" s="27"/>
      <c r="Q3201" s="27" t="s">
        <v>113</v>
      </c>
      <c r="R3201" s="27" t="s">
        <v>183</v>
      </c>
      <c r="S3201" s="27"/>
      <c r="T3201" s="27"/>
      <c r="U3201" s="28"/>
      <c r="X3201" s="27"/>
      <c r="Y3201" s="27"/>
      <c r="Z3201" s="29"/>
      <c r="AA3201" s="29">
        <v>0.33541666666666664</v>
      </c>
      <c r="AB3201" s="29">
        <v>0.63541666666666663</v>
      </c>
      <c r="AC3201" s="30">
        <v>46151</v>
      </c>
      <c r="AD3201" s="15" t="str">
        <f>IF(Tabla2[[#This Row],[HORA ENTREGA]]="DIRECTO","On time", IF(AA3201&lt;&gt;"",IF(Tabla2[[#This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1" s="15" t="str">
        <f>MID(Tabla2[[#This Row],[TIPO]],1,3)</f>
        <v xml:space="preserve">40 </v>
      </c>
      <c r="AF32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COMERCIAL SANDOVAL E HIJOS LTDA */ Cont: * pciu6120873*/ HR Entrega: *08:00* /Dirección: *SANTA ISABEL 370; LAMPA</v>
      </c>
      <c r="AG3201" s="38" t="str">
        <f>IFERROR(HYPERLINK("https://wa.me/"&amp;Tabla2[[#This Row],[CONTACTO]]&amp;"?text="&amp;Tabla2[[#This Row],[Mensaje]],"Enviar mensaje"),"")</f>
        <v>Enviar mensaje</v>
      </c>
      <c r="AH3201" s="15" t="str">
        <f>CONCATENATE(A3201,F3201)</f>
        <v>3200pciu6120873</v>
      </c>
      <c r="AI3201" s="15" t="str">
        <f>CONCATENATE("ENT-",A3201)</f>
        <v>ENT-3200</v>
      </c>
      <c r="AJ3201" s="15" t="str">
        <f>IF(Tabla2[[#This Row],[Op]]&lt;&gt;"","ENTREGA","")</f>
        <v>ENTREGA</v>
      </c>
      <c r="AK3201" s="40" t="str">
        <f>(Tabla2[[#This Row],[FECHA ENTREGA]]&amp;Tabla2[[#This Row],[HORA ENTREGA]])</f>
        <v>461510,333333333333333</v>
      </c>
      <c r="AL3201" s="34" t="str">
        <f>IFERROR(HYPERLINK("https://wa.me/"&amp;Tabla2[[#This Row],[CONTACTO]]&amp;"?text="&amp;Tabla2[[#This Row],[Mensaje]]),"")</f>
        <v>https://wa.me/56989844861?text=Hola!%0AServicio del día 09-05%0A *Cliente:* COMERCIAL SANDOVAL E HIJOS LTDA */ Cont: * pciu6120873*/ HR Entrega: *08:00* /Dirección: *SANTA ISABEL 370; LAMPA</v>
      </c>
    </row>
    <row r="3202" spans="1:38" s="15" customFormat="1" ht="16.5" customHeight="1" x14ac:dyDescent="0.2">
      <c r="A3202" s="15">
        <f>ROW(A3201)</f>
        <v>3201</v>
      </c>
      <c r="B3202" s="15">
        <f>IF(J3202=J3201,B3201+1,1)</f>
        <v>11</v>
      </c>
      <c r="C3202" s="15" t="s">
        <v>288</v>
      </c>
      <c r="D3202" s="25" t="s">
        <v>39</v>
      </c>
      <c r="E3202" s="27">
        <v>103658</v>
      </c>
      <c r="F3202" s="27" t="s">
        <v>4934</v>
      </c>
      <c r="G3202" s="27" t="s">
        <v>54</v>
      </c>
      <c r="H3202" s="27">
        <v>24390</v>
      </c>
      <c r="I3202" s="27" t="s">
        <v>218</v>
      </c>
      <c r="J3202" s="28">
        <v>46151</v>
      </c>
      <c r="K3202" s="26" t="s">
        <v>290</v>
      </c>
      <c r="L3202" s="26"/>
      <c r="M3202" s="27" t="s">
        <v>133</v>
      </c>
      <c r="N3202" s="25">
        <f>IFERROR(VLOOKUP(M3202,Data!$J$1:$K$58,2,0),"")</f>
        <v>56953801607</v>
      </c>
      <c r="O3202" s="27" t="s">
        <v>134</v>
      </c>
      <c r="P3202" s="27"/>
      <c r="Q3202" s="27" t="s">
        <v>291</v>
      </c>
      <c r="R3202" s="27" t="s">
        <v>69</v>
      </c>
      <c r="S3202" s="27"/>
      <c r="T3202" s="27"/>
      <c r="U3202" s="28"/>
      <c r="X3202" s="27"/>
      <c r="Y3202" s="27"/>
      <c r="Z3202" s="29"/>
      <c r="AA3202" s="29">
        <v>0.50347222222222221</v>
      </c>
      <c r="AB3202" s="29">
        <v>0.64583333333333337</v>
      </c>
      <c r="AC3202" s="30">
        <v>46151</v>
      </c>
      <c r="AD3202" s="15" t="str">
        <f>IF(Tabla2[[#This Row],[HORA ENTREGA]]="DIRECTO","On time", IF(AA3202&lt;&gt;"",IF(Tabla2[[#This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2" s="15" t="str">
        <f>MID(Tabla2[[#This Row],[TIPO]],1,3)</f>
        <v xml:space="preserve">40 </v>
      </c>
      <c r="AF32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COMERCIAL SEA GARDEN SPA */ Cont: * CGMU5763440*/ HR Entrega: *DIRECTO* /Dirección: *LOS MAITENES PONIENTE 1332; PUDAHUEL</v>
      </c>
      <c r="AG3202" s="38" t="str">
        <f>IFERROR(HYPERLINK("https://wa.me/"&amp;Tabla2[[#This Row],[CONTACTO]]&amp;"?text="&amp;Tabla2[[#This Row],[Mensaje]],"Enviar mensaje"),"")</f>
        <v>Enviar mensaje</v>
      </c>
      <c r="AH3202" s="15" t="str">
        <f>CONCATENATE(A3202,F3202)</f>
        <v>3201CGMU5763440</v>
      </c>
      <c r="AI3202" s="15" t="str">
        <f>CONCATENATE("ENT-",A3202)</f>
        <v>ENT-3201</v>
      </c>
      <c r="AJ3202" s="15" t="str">
        <f>IF(Tabla2[[#This Row],[Op]]&lt;&gt;"","ENTREGA","")</f>
        <v>ENTREGA</v>
      </c>
      <c r="AK3202" s="40" t="str">
        <f>(Tabla2[[#This Row],[FECHA ENTREGA]]&amp;Tabla2[[#This Row],[HORA ENTREGA]])</f>
        <v>46151DIRECTO</v>
      </c>
      <c r="AL3202" s="34" t="str">
        <f>IFERROR(HYPERLINK("https://wa.me/"&amp;Tabla2[[#This Row],[CONTACTO]]&amp;"?text="&amp;Tabla2[[#This Row],[Mensaje]]),"")</f>
        <v>https://wa.me/56953801607?text=Hola!%0AServicio del día 09-05%0A *Cliente:* COMERCIAL SEA GARDEN SPA */ Cont: * CGMU5763440*/ HR Entrega: *DIRECTO* /Dirección: *LOS MAITENES PONIENTE 1332; PUDAHUEL</v>
      </c>
    </row>
    <row r="3203" spans="1:38" s="15" customFormat="1" ht="16.5" customHeight="1" x14ac:dyDescent="0.2">
      <c r="A3203" s="15">
        <f>ROW(A3202)</f>
        <v>3202</v>
      </c>
      <c r="B3203" s="15">
        <f>IF(J3203=J3202,B3202+1,1)</f>
        <v>12</v>
      </c>
      <c r="C3203" s="15" t="s">
        <v>483</v>
      </c>
      <c r="D3203" s="25" t="s">
        <v>39</v>
      </c>
      <c r="E3203" s="27">
        <v>1292912</v>
      </c>
      <c r="F3203" s="27" t="s">
        <v>4935</v>
      </c>
      <c r="G3203" s="27" t="s">
        <v>41</v>
      </c>
      <c r="H3203" s="27">
        <v>2740</v>
      </c>
      <c r="I3203" s="27" t="s">
        <v>4936</v>
      </c>
      <c r="J3203" s="28">
        <v>46151</v>
      </c>
      <c r="K3203" s="26">
        <v>0.33333333333333331</v>
      </c>
      <c r="L3203" s="26"/>
      <c r="M3203" s="27" t="s">
        <v>72</v>
      </c>
      <c r="N3203" s="25">
        <f>IFERROR(VLOOKUP(M3203,Data!$J$1:$K$58,2,0),"")</f>
        <v>56978089148</v>
      </c>
      <c r="O3203" s="27" t="s">
        <v>73</v>
      </c>
      <c r="P3203" s="27"/>
      <c r="Q3203" s="27" t="s">
        <v>694</v>
      </c>
      <c r="R3203" s="27" t="s">
        <v>69</v>
      </c>
      <c r="S3203" s="27"/>
      <c r="T3203" s="27"/>
      <c r="U3203" s="28"/>
      <c r="X3203" s="27"/>
      <c r="Y3203" s="27"/>
      <c r="Z3203" s="29"/>
      <c r="AA3203" s="29">
        <v>0.30555555555555558</v>
      </c>
      <c r="AB3203" s="29">
        <v>0.39583333333333331</v>
      </c>
      <c r="AC3203" s="30">
        <v>46151</v>
      </c>
      <c r="AD3203" s="15" t="str">
        <f>IF(Tabla2[[#This Row],[HORA ENTREGA]]="DIRECTO","On time", IF(AA3203&lt;&gt;"",IF(Tabla2[[#This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3" s="15" t="str">
        <f>MID(Tabla2[[#This Row],[TIPO]],1,3)</f>
        <v xml:space="preserve">40 </v>
      </c>
      <c r="AF32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IDEAL S A */ Cont: * OOCU9655756*/ HR Entrega: *08:00* /Dirección: *Cañaveral 870 Quilicura</v>
      </c>
      <c r="AG3203" s="38" t="str">
        <f>IFERROR(HYPERLINK("https://wa.me/"&amp;Tabla2[[#This Row],[CONTACTO]]&amp;"?text="&amp;Tabla2[[#This Row],[Mensaje]],"Enviar mensaje"),"")</f>
        <v>Enviar mensaje</v>
      </c>
      <c r="AH3203" s="15" t="str">
        <f>CONCATENATE(A3203,F3203)</f>
        <v>3202OOCU9655756</v>
      </c>
      <c r="AI3203" s="15" t="str">
        <f>CONCATENATE("ENT-",A3203)</f>
        <v>ENT-3202</v>
      </c>
      <c r="AJ3203" s="15" t="str">
        <f>IF(Tabla2[[#This Row],[Op]]&lt;&gt;"","ENTREGA","")</f>
        <v>ENTREGA</v>
      </c>
      <c r="AK3203" s="40" t="str">
        <f>(Tabla2[[#This Row],[FECHA ENTREGA]]&amp;Tabla2[[#This Row],[HORA ENTREGA]])</f>
        <v>461510,333333333333333</v>
      </c>
      <c r="AL3203" s="34" t="str">
        <f>IFERROR(HYPERLINK("https://wa.me/"&amp;Tabla2[[#This Row],[CONTACTO]]&amp;"?text="&amp;Tabla2[[#This Row],[Mensaje]]),"")</f>
        <v>https://wa.me/56978089148?text=Hola!%0AServicio del día 09-05%0A *Cliente:* IDEAL S A */ Cont: * OOCU9655756*/ HR Entrega: *08:00* /Dirección: *Cañaveral 870 Quilicura</v>
      </c>
    </row>
    <row r="3204" spans="1:38" s="15" customFormat="1" ht="16.5" customHeight="1" x14ac:dyDescent="0.2">
      <c r="A3204" s="15">
        <f>ROW(A3203)</f>
        <v>3203</v>
      </c>
      <c r="B3204" s="15">
        <f>IF(J3204=J3203,B3203+1,1)</f>
        <v>13</v>
      </c>
      <c r="C3204" s="15" t="s">
        <v>196</v>
      </c>
      <c r="D3204" s="25" t="s">
        <v>39</v>
      </c>
      <c r="E3204" s="27">
        <v>304655</v>
      </c>
      <c r="F3204" s="27" t="s">
        <v>4937</v>
      </c>
      <c r="G3204" s="27" t="s">
        <v>560</v>
      </c>
      <c r="H3204" s="27">
        <v>23940</v>
      </c>
      <c r="I3204" s="27" t="s">
        <v>42</v>
      </c>
      <c r="J3204" s="28">
        <v>46151</v>
      </c>
      <c r="K3204" s="26">
        <v>0.33333333333333331</v>
      </c>
      <c r="L3204" s="26"/>
      <c r="M3204" s="27" t="s">
        <v>172</v>
      </c>
      <c r="N3204" s="25">
        <f>IFERROR(VLOOKUP(M3204,Data!$J$1:$K$58,2,0),"")</f>
        <v>56985215946</v>
      </c>
      <c r="O3204" s="27" t="s">
        <v>203</v>
      </c>
      <c r="P3204" s="27">
        <v>5</v>
      </c>
      <c r="Q3204" s="27" t="s">
        <v>201</v>
      </c>
      <c r="R3204" s="27" t="s">
        <v>218</v>
      </c>
      <c r="S3204" s="27"/>
      <c r="T3204" s="27"/>
      <c r="U3204" s="28"/>
      <c r="X3204" s="27"/>
      <c r="Y3204" s="27"/>
      <c r="Z3204" s="29"/>
      <c r="AA3204" s="29">
        <v>0.35069444444444442</v>
      </c>
      <c r="AB3204" s="29">
        <v>0.57291666666666663</v>
      </c>
      <c r="AC3204" s="30">
        <v>46151</v>
      </c>
      <c r="AD3204" s="15" t="str">
        <f>IF(Tabla2[[#This Row],[HORA ENTREGA]]="DIRECTO","On time", IF(AA3204&lt;&gt;"",IF(Tabla2[[#This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04" s="15" t="str">
        <f>MID(Tabla2[[#This Row],[TIPO]],1,3)</f>
        <v>ISO</v>
      </c>
      <c r="AF32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LANCO &amp; HARRIS SURAMERICA SPA */ Cont: * AAMU2502941*/ HR Entrega: *08:00* /Dirección: *CALLE CHORRILLOS 1 PARC.19B, LAMPA</v>
      </c>
      <c r="AG3204" s="38" t="str">
        <f>IFERROR(HYPERLINK("https://wa.me/"&amp;Tabla2[[#This Row],[CONTACTO]]&amp;"?text="&amp;Tabla2[[#This Row],[Mensaje]],"Enviar mensaje"),"")</f>
        <v>Enviar mensaje</v>
      </c>
      <c r="AH3204" s="15" t="str">
        <f>CONCATENATE(A3204,F3204)</f>
        <v>3203AAMU2502941</v>
      </c>
      <c r="AI3204" s="15" t="str">
        <f>CONCATENATE("ENT-",A3204)</f>
        <v>ENT-3203</v>
      </c>
      <c r="AJ3204" s="15" t="str">
        <f>IF(Tabla2[[#This Row],[Op]]&lt;&gt;"","ENTREGA","")</f>
        <v>ENTREGA</v>
      </c>
      <c r="AK3204" s="40" t="str">
        <f>(Tabla2[[#This Row],[FECHA ENTREGA]]&amp;Tabla2[[#This Row],[HORA ENTREGA]])</f>
        <v>461510,333333333333333</v>
      </c>
      <c r="AL3204" s="34" t="str">
        <f>IFERROR(HYPERLINK("https://wa.me/"&amp;Tabla2[[#This Row],[CONTACTO]]&amp;"?text="&amp;Tabla2[[#This Row],[Mensaje]]),"")</f>
        <v>https://wa.me/56985215946?text=Hola!%0AServicio del día 09-05%0A *Cliente:* LANCO &amp; HARRIS SURAMERICA SPA */ Cont: * AAMU2502941*/ HR Entrega: *08:00* /Dirección: *CALLE CHORRILLOS 1 PARC.19B, LAMPA</v>
      </c>
    </row>
    <row r="3205" spans="1:38" s="15" customFormat="1" ht="16.5" customHeight="1" x14ac:dyDescent="0.2">
      <c r="A3205" s="15">
        <f>ROW(A3204)</f>
        <v>3204</v>
      </c>
      <c r="B3205" s="15">
        <f>IF(J3205=J3204,B3204+1,1)</f>
        <v>14</v>
      </c>
      <c r="C3205" s="15" t="s">
        <v>495</v>
      </c>
      <c r="D3205" s="25" t="s">
        <v>39</v>
      </c>
      <c r="E3205" s="27">
        <v>38653</v>
      </c>
      <c r="F3205" s="27" t="s">
        <v>4938</v>
      </c>
      <c r="G3205" s="27" t="s">
        <v>41</v>
      </c>
      <c r="H3205" s="27">
        <v>17021</v>
      </c>
      <c r="I3205" s="27" t="s">
        <v>42</v>
      </c>
      <c r="J3205" s="28">
        <v>46151</v>
      </c>
      <c r="K3205" s="26">
        <v>0.70833333333333337</v>
      </c>
      <c r="L3205" s="26"/>
      <c r="M3205" s="27" t="s">
        <v>199</v>
      </c>
      <c r="N3205" s="25">
        <f>IFERROR(VLOOKUP(M3205,Data!$J$1:$K$58,2,0),"")</f>
        <v>56975315726</v>
      </c>
      <c r="O3205" s="27" t="s">
        <v>3950</v>
      </c>
      <c r="P3205" s="27"/>
      <c r="Q3205" s="27" t="s">
        <v>4939</v>
      </c>
      <c r="R3205" s="27" t="s">
        <v>218</v>
      </c>
      <c r="S3205" s="27"/>
      <c r="T3205" s="27"/>
      <c r="U3205" s="28"/>
      <c r="X3205" s="27"/>
      <c r="Y3205" s="27" t="s">
        <v>4940</v>
      </c>
      <c r="Z3205" s="29"/>
      <c r="AA3205" s="29">
        <v>0.70486111111111116</v>
      </c>
      <c r="AB3205" s="29">
        <v>0.90277777777777779</v>
      </c>
      <c r="AC3205" s="30">
        <v>46151</v>
      </c>
      <c r="AD3205" s="15" t="str">
        <f>IF(Tabla2[[#This Row],[HORA ENTREGA]]="DIRECTO","On time", IF(AA3205&lt;&gt;"",IF(Tabla2[[#This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5" s="15" t="str">
        <f>MID(Tabla2[[#This Row],[TIPO]],1,3)</f>
        <v xml:space="preserve">40 </v>
      </c>
      <c r="AF32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09-05%0A *Cliente:* LARU SPA */ Cont: * MRKU4110416*/ HR Entrega: *17:00* /Dirección: *PDTE JORGE ALESSANDRI RODRÍGUEZ 11491, BODEGA 48, SAN BERNARDO</v>
      </c>
      <c r="AG3205" s="38" t="str">
        <f>IFERROR(HYPERLINK("https://wa.me/"&amp;Tabla2[[#This Row],[CONTACTO]]&amp;"?text="&amp;Tabla2[[#This Row],[Mensaje]],"Enviar mensaje"),"")</f>
        <v>Enviar mensaje</v>
      </c>
      <c r="AH3205" s="15" t="str">
        <f>CONCATENATE(A3205,F3205)</f>
        <v>3204MRKU4110416</v>
      </c>
      <c r="AI3205" s="15" t="str">
        <f>CONCATENATE("ENT-",A3205)</f>
        <v>ENT-3204</v>
      </c>
      <c r="AJ3205" s="15" t="str">
        <f>IF(Tabla2[[#This Row],[Op]]&lt;&gt;"","ENTREGA","")</f>
        <v>ENTREGA</v>
      </c>
      <c r="AK3205" s="40" t="str">
        <f>(Tabla2[[#This Row],[FECHA ENTREGA]]&amp;Tabla2[[#This Row],[HORA ENTREGA]])</f>
        <v>461510,708333333333333</v>
      </c>
      <c r="AL3205" s="34" t="str">
        <f>IFERROR(HYPERLINK("https://wa.me/"&amp;Tabla2[[#This Row],[CONTACTO]]&amp;"?text="&amp;Tabla2[[#This Row],[Mensaje]]),"")</f>
        <v>https://wa.me/56975315726?text=Hola!%0AServicio del día 09-05%0A *Cliente:* LARU SPA */ Cont: * MRKU4110416*/ HR Entrega: *17:00* /Dirección: *PDTE JORGE ALESSANDRI RODRÍGUEZ 11491, BODEGA 48, SAN BERNARDO</v>
      </c>
    </row>
    <row r="3206" spans="1:38" s="15" customFormat="1" ht="16.5" customHeight="1" x14ac:dyDescent="0.2">
      <c r="A3206" s="15">
        <f>ROW(A3205)</f>
        <v>3205</v>
      </c>
      <c r="B3206" s="15">
        <f>IF(J3206=J3205,B3205+1,1)</f>
        <v>1</v>
      </c>
      <c r="C3206" s="15" t="s">
        <v>1107</v>
      </c>
      <c r="D3206" s="25" t="s">
        <v>39</v>
      </c>
      <c r="E3206" s="27">
        <v>304025</v>
      </c>
      <c r="F3206" s="27" t="s">
        <v>4941</v>
      </c>
      <c r="G3206" s="27" t="s">
        <v>41</v>
      </c>
      <c r="H3206" s="27">
        <v>25477</v>
      </c>
      <c r="I3206" s="27" t="s">
        <v>4942</v>
      </c>
      <c r="J3206" s="28">
        <v>46153</v>
      </c>
      <c r="K3206" s="26">
        <v>0.375</v>
      </c>
      <c r="L3206" s="26"/>
      <c r="M3206" s="27" t="s">
        <v>649</v>
      </c>
      <c r="N3206" s="25">
        <f>IFERROR(VLOOKUP(M3206,Data!$J$1:$K$58,2,0),"")</f>
        <v>56939438073</v>
      </c>
      <c r="O3206" s="27" t="s">
        <v>203</v>
      </c>
      <c r="P3206" s="27"/>
      <c r="Q3206" s="27" t="s">
        <v>1110</v>
      </c>
      <c r="R3206" s="27" t="s">
        <v>74</v>
      </c>
      <c r="S3206" s="27"/>
      <c r="T3206" s="27"/>
      <c r="U3206" s="28"/>
      <c r="X3206" s="27"/>
      <c r="Y3206" s="27"/>
      <c r="Z3206" s="29"/>
      <c r="AA3206" s="29">
        <v>0.3298611111111111</v>
      </c>
      <c r="AB3206" s="29">
        <v>0.51388888888888884</v>
      </c>
      <c r="AC3206" s="30">
        <v>46153</v>
      </c>
      <c r="AD3206" s="15" t="str">
        <f>IF(Tabla2[[#This Row],[HORA ENTREGA]]="DIRECTO","On time", IF(AA3206&lt;&gt;"",IF(Tabla2[[#This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6" s="15" t="str">
        <f>MID(Tabla2[[#This Row],[TIPO]],1,3)</f>
        <v xml:space="preserve">40 </v>
      </c>
      <c r="AF32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ACEROS BW SPA */ Cont: * WHSU6340771*/ HR Entrega: *09:00* /Dirección: *VOLCAN TUPUNGATO 832, GALPON C; PUDAHUEL</v>
      </c>
      <c r="AG3206" s="38" t="str">
        <f>IFERROR(HYPERLINK("https://wa.me/"&amp;Tabla2[[#This Row],[CONTACTO]]&amp;"?text="&amp;Tabla2[[#This Row],[Mensaje]],"Enviar mensaje"),"")</f>
        <v>Enviar mensaje</v>
      </c>
      <c r="AH3206" s="15" t="str">
        <f>CONCATENATE(A3206,F3206)</f>
        <v>3205WHSU6340771</v>
      </c>
      <c r="AI3206" s="15" t="str">
        <f>CONCATENATE("ENT-",A3206)</f>
        <v>ENT-3205</v>
      </c>
      <c r="AJ3206" s="15" t="str">
        <f>IF(Tabla2[[#This Row],[Op]]&lt;&gt;"","ENTREGA","")</f>
        <v>ENTREGA</v>
      </c>
      <c r="AK3206" s="40" t="str">
        <f>(Tabla2[[#This Row],[FECHA ENTREGA]]&amp;Tabla2[[#This Row],[HORA ENTREGA]])</f>
        <v>461530,375</v>
      </c>
      <c r="AL3206" s="34" t="str">
        <f>IFERROR(HYPERLINK("https://wa.me/"&amp;Tabla2[[#This Row],[CONTACTO]]&amp;"?text="&amp;Tabla2[[#This Row],[Mensaje]]),"")</f>
        <v>https://wa.me/56939438073?text=Hola!%0AServicio del día 11-05%0A *Cliente:* ACEROS BW SPA */ Cont: * WHSU6340771*/ HR Entrega: *09:00* /Dirección: *VOLCAN TUPUNGATO 832, GALPON C; PUDAHUEL</v>
      </c>
    </row>
    <row r="3207" spans="1:38" s="15" customFormat="1" ht="16.5" customHeight="1" x14ac:dyDescent="0.2">
      <c r="A3207" s="15">
        <f>ROW(A3206)</f>
        <v>3206</v>
      </c>
      <c r="B3207" s="15">
        <f>IF(J3207=J3206,B3206+1,1)</f>
        <v>2</v>
      </c>
      <c r="C3207" s="15" t="s">
        <v>43</v>
      </c>
      <c r="D3207" s="25" t="s">
        <v>39</v>
      </c>
      <c r="E3207" s="27">
        <v>371278</v>
      </c>
      <c r="F3207" s="27" t="s">
        <v>4943</v>
      </c>
      <c r="G3207" s="27" t="s">
        <v>41</v>
      </c>
      <c r="H3207" s="27">
        <v>15400</v>
      </c>
      <c r="I3207" s="27" t="s">
        <v>4944</v>
      </c>
      <c r="J3207" s="28">
        <v>46153</v>
      </c>
      <c r="K3207" s="26">
        <v>0.47916666666666669</v>
      </c>
      <c r="L3207" s="26"/>
      <c r="M3207" s="27" t="s">
        <v>66</v>
      </c>
      <c r="N3207" s="25">
        <f>IFERROR(VLOOKUP(M3207,Data!$J$1:$K$58,2,0),"")</f>
        <v>56993389870</v>
      </c>
      <c r="O3207" s="27" t="s">
        <v>61</v>
      </c>
      <c r="P3207" s="27"/>
      <c r="Q3207" s="27" t="s">
        <v>4945</v>
      </c>
      <c r="R3207" s="27" t="s">
        <v>183</v>
      </c>
      <c r="S3207" s="27"/>
      <c r="T3207" s="27"/>
      <c r="U3207" s="28"/>
      <c r="X3207" s="27"/>
      <c r="Y3207" s="27"/>
      <c r="Z3207" s="29"/>
      <c r="AA3207" s="29">
        <v>0.44791666666666669</v>
      </c>
      <c r="AB3207" s="29">
        <v>0.58819444444444446</v>
      </c>
      <c r="AC3207" s="30">
        <v>46153</v>
      </c>
      <c r="AD3207" s="15" t="str">
        <f>IF(Tabla2[[#This Row],[HORA ENTREGA]]="DIRECTO","On time", IF(AA3207&lt;&gt;"",IF(Tabla2[[#This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7" s="15" t="str">
        <f>MID(Tabla2[[#This Row],[TIPO]],1,3)</f>
        <v xml:space="preserve">40 </v>
      </c>
      <c r="AF32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ALCA SPA */ Cont: * BEAU6486279*/ HR Entrega: *11:30* /Dirección: *Punta Mocha 4899-A Huechuraba, Santiago.</v>
      </c>
      <c r="AG3207" s="38" t="str">
        <f>IFERROR(HYPERLINK("https://wa.me/"&amp;Tabla2[[#This Row],[CONTACTO]]&amp;"?text="&amp;Tabla2[[#This Row],[Mensaje]],"Enviar mensaje"),"")</f>
        <v>Enviar mensaje</v>
      </c>
      <c r="AH3207" s="15" t="str">
        <f>CONCATENATE(A3207,F3207)</f>
        <v>3206BEAU6486279</v>
      </c>
      <c r="AI3207" s="15" t="str">
        <f>CONCATENATE("ENT-",A3207)</f>
        <v>ENT-3206</v>
      </c>
      <c r="AJ3207" s="15" t="str">
        <f>IF(Tabla2[[#This Row],[Op]]&lt;&gt;"","ENTREGA","")</f>
        <v>ENTREGA</v>
      </c>
      <c r="AK3207" s="40" t="str">
        <f>(Tabla2[[#This Row],[FECHA ENTREGA]]&amp;Tabla2[[#This Row],[HORA ENTREGA]])</f>
        <v>461530,479166666666667</v>
      </c>
      <c r="AL3207" s="34" t="str">
        <f>IFERROR(HYPERLINK("https://wa.me/"&amp;Tabla2[[#This Row],[CONTACTO]]&amp;"?text="&amp;Tabla2[[#This Row],[Mensaje]]),"")</f>
        <v>https://wa.me/56993389870?text=Hola!%0AServicio del día 11-05%0A *Cliente:* ALCA SPA */ Cont: * BEAU6486279*/ HR Entrega: *11:30* /Dirección: *Punta Mocha 4899-A Huechuraba, Santiago.</v>
      </c>
    </row>
    <row r="3208" spans="1:38" s="15" customFormat="1" ht="16.5" customHeight="1" x14ac:dyDescent="0.2">
      <c r="A3208" s="15">
        <f>ROW(A3207)</f>
        <v>3207</v>
      </c>
      <c r="B3208" s="15">
        <f>IF(J3208=J3207,B3207+1,1)</f>
        <v>3</v>
      </c>
      <c r="C3208" s="15" t="s">
        <v>263</v>
      </c>
      <c r="D3208" s="25" t="s">
        <v>39</v>
      </c>
      <c r="E3208" s="27">
        <v>1291681</v>
      </c>
      <c r="F3208" s="27" t="s">
        <v>4946</v>
      </c>
      <c r="G3208" s="27" t="s">
        <v>41</v>
      </c>
      <c r="H3208" s="27">
        <v>20097</v>
      </c>
      <c r="I3208" s="27" t="s">
        <v>42</v>
      </c>
      <c r="J3208" s="28">
        <v>46153</v>
      </c>
      <c r="K3208" s="26">
        <v>0.35416666666666669</v>
      </c>
      <c r="L3208" s="26"/>
      <c r="M3208" s="27" t="s">
        <v>319</v>
      </c>
      <c r="N3208" s="25">
        <f>IFERROR(VLOOKUP(M3208,Data!$J$1:$K$58,2,0),"")</f>
        <v>56948501048</v>
      </c>
      <c r="O3208" s="27" t="s">
        <v>156</v>
      </c>
      <c r="P3208" s="27"/>
      <c r="Q3208" s="27" t="s">
        <v>3580</v>
      </c>
      <c r="R3208" s="27" t="s">
        <v>218</v>
      </c>
      <c r="S3208" s="27"/>
      <c r="T3208" s="27"/>
      <c r="U3208" s="28"/>
      <c r="X3208" s="27" t="s">
        <v>4947</v>
      </c>
      <c r="Y3208" s="27"/>
      <c r="Z3208" s="29"/>
      <c r="AA3208" s="29">
        <v>0.36944444444444446</v>
      </c>
      <c r="AB3208" s="29">
        <v>0.50624999999999998</v>
      </c>
      <c r="AC3208" s="30">
        <v>46153</v>
      </c>
      <c r="AD3208" s="15" t="str">
        <f>IF(Tabla2[[#This Row],[HORA ENTREGA]]="DIRECTO","On time", IF(AA3208&lt;&gt;"",IF(Tabla2[[#This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08" s="15" t="str">
        <f>MID(Tabla2[[#This Row],[TIPO]],1,3)</f>
        <v xml:space="preserve">40 </v>
      </c>
      <c r="AF32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11-05%0A *Cliente:* BARCEL CHILE S.A. */ Cont: * OOCU9891704*/ HR Entrega: *08:30* /Dirección: *Agunsa, dirección La montaña 1550, Quilicura </v>
      </c>
      <c r="AG3208" s="38" t="str">
        <f>IFERROR(HYPERLINK("https://wa.me/"&amp;Tabla2[[#This Row],[CONTACTO]]&amp;"?text="&amp;Tabla2[[#This Row],[Mensaje]],"Enviar mensaje"),"")</f>
        <v>Enviar mensaje</v>
      </c>
      <c r="AH3208" s="15" t="str">
        <f>CONCATENATE(A3208,F3208)</f>
        <v>3207OOCU9891704</v>
      </c>
      <c r="AI3208" s="15" t="str">
        <f>CONCATENATE("ENT-",A3208)</f>
        <v>ENT-3207</v>
      </c>
      <c r="AJ3208" s="15" t="str">
        <f>IF(Tabla2[[#This Row],[Op]]&lt;&gt;"","ENTREGA","")</f>
        <v>ENTREGA</v>
      </c>
      <c r="AK3208" s="40" t="str">
        <f>(Tabla2[[#This Row],[FECHA ENTREGA]]&amp;Tabla2[[#This Row],[HORA ENTREGA]])</f>
        <v>461530,354166666666667</v>
      </c>
      <c r="AL3208" s="34" t="str">
        <f>IFERROR(HYPERLINK("https://wa.me/"&amp;Tabla2[[#This Row],[CONTACTO]]&amp;"?text="&amp;Tabla2[[#This Row],[Mensaje]]),"")</f>
        <v xml:space="preserve">https://wa.me/56948501048?text=Hola!%0AServicio del día 11-05%0A *Cliente:* BARCEL CHILE S.A. */ Cont: * OOCU9891704*/ HR Entrega: *08:30* /Dirección: *Agunsa, dirección La montaña 1550, Quilicura </v>
      </c>
    </row>
    <row r="3209" spans="1:38" s="15" customFormat="1" ht="16.5" customHeight="1" x14ac:dyDescent="0.2">
      <c r="A3209" s="15">
        <f>ROW(A3208)</f>
        <v>3208</v>
      </c>
      <c r="B3209" s="15">
        <f>IF(J3209=J3208,B3208+1,1)</f>
        <v>4</v>
      </c>
      <c r="C3209" s="15" t="s">
        <v>84</v>
      </c>
      <c r="D3209" s="25" t="s">
        <v>39</v>
      </c>
      <c r="E3209" s="27">
        <v>315322</v>
      </c>
      <c r="F3209" s="27" t="s">
        <v>4948</v>
      </c>
      <c r="G3209" s="27" t="s">
        <v>41</v>
      </c>
      <c r="H3209" s="27">
        <v>12083</v>
      </c>
      <c r="I3209" s="27" t="s">
        <v>42</v>
      </c>
      <c r="J3209" s="28">
        <v>46153</v>
      </c>
      <c r="K3209" s="26">
        <v>0.375</v>
      </c>
      <c r="L3209" s="26"/>
      <c r="M3209" s="27" t="s">
        <v>674</v>
      </c>
      <c r="N3209" s="25">
        <f>IFERROR(VLOOKUP(M3209,Data!$J$1:$K$58,2,0),"")</f>
        <v>56967386018</v>
      </c>
      <c r="O3209" s="27" t="s">
        <v>356</v>
      </c>
      <c r="P3209" s="27"/>
      <c r="Q3209" s="27" t="s">
        <v>4221</v>
      </c>
      <c r="R3209" s="27" t="s">
        <v>218</v>
      </c>
      <c r="S3209" s="27"/>
      <c r="T3209" s="27"/>
      <c r="U3209" s="28"/>
      <c r="X3209" s="27"/>
      <c r="Y3209" s="27"/>
      <c r="Z3209" s="29"/>
      <c r="AA3209" s="29">
        <v>0.35416666666666669</v>
      </c>
      <c r="AB3209" s="29">
        <v>0.49652777777777779</v>
      </c>
      <c r="AC3209" s="30">
        <v>46153</v>
      </c>
      <c r="AD3209" s="15" t="str">
        <f>IF(Tabla2[[#This Row],[HORA ENTREGA]]="DIRECTO","On time", IF(AA3209&lt;&gt;"",IF(Tabla2[[#This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09" s="15" t="str">
        <f>MID(Tabla2[[#This Row],[TIPO]],1,3)</f>
        <v xml:space="preserve">40 </v>
      </c>
      <c r="AF32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11-05%0A *Cliente:* CANONTEX */ Cont: * TGBU6125382*/ HR Entrega: *09:00* /Dirección: *Patricia Viñuela N°334, Lampa </v>
      </c>
      <c r="AG3209" s="38" t="str">
        <f>IFERROR(HYPERLINK("https://wa.me/"&amp;Tabla2[[#This Row],[CONTACTO]]&amp;"?text="&amp;Tabla2[[#This Row],[Mensaje]],"Enviar mensaje"),"")</f>
        <v>Enviar mensaje</v>
      </c>
      <c r="AH3209" s="15" t="str">
        <f>CONCATENATE(A3209,F3209)</f>
        <v>3208TGBU6125382</v>
      </c>
      <c r="AI3209" s="15" t="str">
        <f>CONCATENATE("ENT-",A3209)</f>
        <v>ENT-3208</v>
      </c>
      <c r="AJ3209" s="15" t="str">
        <f>IF(Tabla2[[#This Row],[Op]]&lt;&gt;"","ENTREGA","")</f>
        <v>ENTREGA</v>
      </c>
      <c r="AK3209" s="40" t="str">
        <f>(Tabla2[[#This Row],[FECHA ENTREGA]]&amp;Tabla2[[#This Row],[HORA ENTREGA]])</f>
        <v>461530,375</v>
      </c>
      <c r="AL3209" s="34" t="str">
        <f>IFERROR(HYPERLINK("https://wa.me/"&amp;Tabla2[[#This Row],[CONTACTO]]&amp;"?text="&amp;Tabla2[[#This Row],[Mensaje]]),"")</f>
        <v xml:space="preserve">https://wa.me/56967386018?text=Hola!%0AServicio del día 11-05%0A *Cliente:* CANONTEX */ Cont: * TGBU6125382*/ HR Entrega: *09:00* /Dirección: *Patricia Viñuela N°334, Lampa </v>
      </c>
    </row>
    <row r="3210" spans="1:38" s="15" customFormat="1" ht="16.5" customHeight="1" x14ac:dyDescent="0.2">
      <c r="A3210" s="15">
        <f>ROW(A3209)</f>
        <v>3209</v>
      </c>
      <c r="B3210" s="15">
        <f>IF(J3210=J3209,B3209+1,1)</f>
        <v>5</v>
      </c>
      <c r="C3210" s="15" t="s">
        <v>84</v>
      </c>
      <c r="D3210" s="25" t="s">
        <v>39</v>
      </c>
      <c r="E3210" s="27">
        <v>315221</v>
      </c>
      <c r="F3210" s="27" t="s">
        <v>4949</v>
      </c>
      <c r="G3210" s="27" t="s">
        <v>41</v>
      </c>
      <c r="H3210" s="27">
        <v>22113</v>
      </c>
      <c r="I3210" s="27" t="s">
        <v>42</v>
      </c>
      <c r="J3210" s="28">
        <v>46153</v>
      </c>
      <c r="K3210" s="26">
        <v>0.45833333333333331</v>
      </c>
      <c r="L3210" s="26"/>
      <c r="M3210" s="27" t="s">
        <v>55</v>
      </c>
      <c r="N3210" s="25">
        <f>IFERROR(VLOOKUP(M3210,Data!$J$1:$K$58,2,0),"")</f>
        <v>56992164782</v>
      </c>
      <c r="O3210" s="27" t="s">
        <v>56</v>
      </c>
      <c r="P3210" s="27"/>
      <c r="Q3210" s="27" t="s">
        <v>4221</v>
      </c>
      <c r="R3210" s="27" t="s">
        <v>48</v>
      </c>
      <c r="S3210" s="27"/>
      <c r="T3210" s="27"/>
      <c r="U3210" s="28"/>
      <c r="X3210" s="27"/>
      <c r="Y3210" s="27"/>
      <c r="Z3210" s="29"/>
      <c r="AA3210" s="29">
        <v>0.43402777777777779</v>
      </c>
      <c r="AB3210" s="29">
        <v>0.5625</v>
      </c>
      <c r="AC3210" s="30">
        <v>46153</v>
      </c>
      <c r="AD3210" s="15" t="str">
        <f>IF(Tabla2[[#This Row],[HORA ENTREGA]]="DIRECTO","On time", IF(AA3210&lt;&gt;"",IF(Tabla2[[#This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10" s="15" t="str">
        <f>MID(Tabla2[[#This Row],[TIPO]],1,3)</f>
        <v xml:space="preserve">40 </v>
      </c>
      <c r="AF32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11-05%0A *Cliente:* CANONTEX */ Cont: * TIIU6500625*/ HR Entrega: *11:00* /Dirección: *Patricia Viñuela N°334, Lampa </v>
      </c>
      <c r="AG3210" s="38" t="str">
        <f>IFERROR(HYPERLINK("https://wa.me/"&amp;Tabla2[[#This Row],[CONTACTO]]&amp;"?text="&amp;Tabla2[[#This Row],[Mensaje]],"Enviar mensaje"),"")</f>
        <v>Enviar mensaje</v>
      </c>
      <c r="AH3210" s="15" t="str">
        <f>CONCATENATE(A3210,F3210)</f>
        <v>3209TIIU6500625</v>
      </c>
      <c r="AI3210" s="15" t="str">
        <f>CONCATENATE("ENT-",A3210)</f>
        <v>ENT-3209</v>
      </c>
      <c r="AJ3210" s="15" t="str">
        <f>IF(Tabla2[[#This Row],[Op]]&lt;&gt;"","ENTREGA","")</f>
        <v>ENTREGA</v>
      </c>
      <c r="AK3210" s="40" t="str">
        <f>(Tabla2[[#This Row],[FECHA ENTREGA]]&amp;Tabla2[[#This Row],[HORA ENTREGA]])</f>
        <v>461530,458333333333333</v>
      </c>
      <c r="AL3210" s="34" t="str">
        <f>IFERROR(HYPERLINK("https://wa.me/"&amp;Tabla2[[#This Row],[CONTACTO]]&amp;"?text="&amp;Tabla2[[#This Row],[Mensaje]]),"")</f>
        <v xml:space="preserve">https://wa.me/56992164782?text=Hola!%0AServicio del día 11-05%0A *Cliente:* CANONTEX */ Cont: * TIIU6500625*/ HR Entrega: *11:00* /Dirección: *Patricia Viñuela N°334, Lampa </v>
      </c>
    </row>
    <row r="3211" spans="1:38" s="15" customFormat="1" ht="16.5" customHeight="1" x14ac:dyDescent="0.2">
      <c r="A3211" s="15">
        <f>ROW(A3210)</f>
        <v>3210</v>
      </c>
      <c r="B3211" s="15">
        <f>IF(J3211=J3210,B3210+1,1)</f>
        <v>6</v>
      </c>
      <c r="C3211" s="15" t="s">
        <v>94</v>
      </c>
      <c r="D3211" s="25" t="s">
        <v>39</v>
      </c>
      <c r="E3211" s="27" t="s">
        <v>4204</v>
      </c>
      <c r="F3211" s="27" t="s">
        <v>456</v>
      </c>
      <c r="G3211" s="27" t="s">
        <v>456</v>
      </c>
      <c r="H3211" s="27">
        <v>22000</v>
      </c>
      <c r="I3211" s="27" t="s">
        <v>42</v>
      </c>
      <c r="J3211" s="28">
        <v>46153</v>
      </c>
      <c r="K3211" s="26">
        <v>0.33333333333333331</v>
      </c>
      <c r="L3211" s="26"/>
      <c r="M3211" s="27" t="s">
        <v>247</v>
      </c>
      <c r="N3211" s="25">
        <f>IFERROR(VLOOKUP(M3211,Data!$J$1:$K$58,2,0),"")</f>
        <v>56953157599</v>
      </c>
      <c r="O3211" s="27" t="s">
        <v>248</v>
      </c>
      <c r="P3211" s="27"/>
      <c r="Q3211" s="27" t="s">
        <v>3201</v>
      </c>
      <c r="R3211" s="27"/>
      <c r="S3211" s="27"/>
      <c r="T3211" s="27"/>
      <c r="U3211" s="28"/>
      <c r="X3211" s="27"/>
      <c r="Y3211" s="27"/>
      <c r="Z3211" s="29"/>
      <c r="AA3211" s="29">
        <v>0.49027777777777776</v>
      </c>
      <c r="AB3211" s="29">
        <v>0.51736111111111116</v>
      </c>
      <c r="AC3211" s="30">
        <v>46153</v>
      </c>
      <c r="AD3211" s="15" t="str">
        <f>IF(Tabla2[[#This Row],[HORA ENTREGA]]="DIRECTO","On time", IF(AA3211&lt;&gt;"",IF(Tabla2[[#This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11" s="15" t="str">
        <f>MID(Tabla2[[#This Row],[TIPO]],1,3)</f>
        <v>RAM</v>
      </c>
      <c r="AF32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COMERCIAL E INDUSTRIAL PLASTICOS HOFFENS S.A. */ Cont: * RAMPLA*/ HR Entrega: *08:00* /Dirección: *CAMINO LONQUEN 10707 MAIPÚ</v>
      </c>
      <c r="AG3211" s="38" t="str">
        <f>IFERROR(HYPERLINK("https://wa.me/"&amp;Tabla2[[#This Row],[CONTACTO]]&amp;"?text="&amp;Tabla2[[#This Row],[Mensaje]],"Enviar mensaje"),"")</f>
        <v>Enviar mensaje</v>
      </c>
      <c r="AH3211" s="15" t="str">
        <f>CONCATENATE(A3211,F3211)</f>
        <v>3210RAMPLA</v>
      </c>
      <c r="AI3211" s="15" t="str">
        <f>CONCATENATE("ENT-",A3211)</f>
        <v>ENT-3210</v>
      </c>
      <c r="AJ3211" s="15" t="str">
        <f>IF(Tabla2[[#This Row],[Op]]&lt;&gt;"","ENTREGA","")</f>
        <v>ENTREGA</v>
      </c>
      <c r="AK3211" s="40" t="str">
        <f>(Tabla2[[#This Row],[FECHA ENTREGA]]&amp;Tabla2[[#This Row],[HORA ENTREGA]])</f>
        <v>461530,333333333333333</v>
      </c>
      <c r="AL3211" s="34" t="str">
        <f>IFERROR(HYPERLINK("https://wa.me/"&amp;Tabla2[[#This Row],[CONTACTO]]&amp;"?text="&amp;Tabla2[[#This Row],[Mensaje]]),"")</f>
        <v>https://wa.me/56953157599?text=Hola!%0AServicio del día 11-05%0A *Cliente:* COMERCIAL E INDUSTRIAL PLASTICOS HOFFENS S.A. */ Cont: * RAMPLA*/ HR Entrega: *08:00* /Dirección: *CAMINO LONQUEN 10707 MAIPÚ</v>
      </c>
    </row>
    <row r="3212" spans="1:38" s="15" customFormat="1" ht="16.5" customHeight="1" x14ac:dyDescent="0.2">
      <c r="A3212" s="15">
        <f>ROW(A3211)</f>
        <v>3211</v>
      </c>
      <c r="B3212" s="15">
        <f>IF(J3212=J3211,B3211+1,1)</f>
        <v>7</v>
      </c>
      <c r="C3212" s="15" t="s">
        <v>94</v>
      </c>
      <c r="D3212" s="25" t="s">
        <v>39</v>
      </c>
      <c r="E3212" s="27" t="s">
        <v>4204</v>
      </c>
      <c r="F3212" s="27" t="s">
        <v>456</v>
      </c>
      <c r="G3212" s="27" t="s">
        <v>456</v>
      </c>
      <c r="H3212" s="27">
        <v>22000</v>
      </c>
      <c r="I3212" s="27" t="s">
        <v>42</v>
      </c>
      <c r="J3212" s="28">
        <v>46153</v>
      </c>
      <c r="K3212" s="26">
        <v>0.33333333333333331</v>
      </c>
      <c r="L3212" s="26"/>
      <c r="M3212" s="27"/>
      <c r="N3212" s="25" t="str">
        <f>IFERROR(VLOOKUP(M3212,Data!$J$1:$K$58,2,0),"")</f>
        <v/>
      </c>
      <c r="O3212" s="27"/>
      <c r="P3212" s="27"/>
      <c r="Q3212" s="27" t="s">
        <v>3201</v>
      </c>
      <c r="R3212" s="27"/>
      <c r="S3212" s="27"/>
      <c r="T3212" s="27"/>
      <c r="U3212" s="28"/>
      <c r="X3212" s="27"/>
      <c r="Y3212" s="27"/>
      <c r="Z3212" s="29"/>
      <c r="AA3212" s="29">
        <v>0.63611111111111107</v>
      </c>
      <c r="AB3212" s="29">
        <v>0.65277777777777779</v>
      </c>
      <c r="AC3212" s="30">
        <v>46153</v>
      </c>
      <c r="AD3212" s="15" t="str">
        <f>IF(Tabla2[[#This Row],[HORA ENTREGA]]="DIRECTO","On time", IF(AA3212&lt;&gt;"",IF(Tabla2[[#This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12" s="15" t="str">
        <f>MID(Tabla2[[#This Row],[TIPO]],1,3)</f>
        <v>RAM</v>
      </c>
      <c r="AF32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COMERCIAL E INDUSTRIAL PLASTICOS HOFFENS S.A. */ Cont: * RAMPLA*/ HR Entrega: *08:00* /Dirección: *CAMINO LONQUEN 10707 MAIPÚ</v>
      </c>
      <c r="AG3212" s="38" t="str">
        <f>IFERROR(HYPERLINK("https://wa.me/"&amp;Tabla2[[#This Row],[CONTACTO]]&amp;"?text="&amp;Tabla2[[#This Row],[Mensaje]],"Enviar mensaje"),"")</f>
        <v>Enviar mensaje</v>
      </c>
      <c r="AH3212" s="15" t="str">
        <f>CONCATENATE(A3212,F3212)</f>
        <v>3211RAMPLA</v>
      </c>
      <c r="AI3212" s="15" t="str">
        <f>CONCATENATE("ENT-",A3212)</f>
        <v>ENT-3211</v>
      </c>
      <c r="AJ3212" s="15" t="str">
        <f>IF(Tabla2[[#This Row],[Op]]&lt;&gt;"","ENTREGA","")</f>
        <v>ENTREGA</v>
      </c>
      <c r="AK3212" s="40" t="str">
        <f>(Tabla2[[#This Row],[FECHA ENTREGA]]&amp;Tabla2[[#This Row],[HORA ENTREGA]])</f>
        <v>461530,333333333333333</v>
      </c>
      <c r="AL3212" s="34" t="str">
        <f>IFERROR(HYPERLINK("https://wa.me/"&amp;Tabla2[[#This Row],[CONTACTO]]&amp;"?text="&amp;Tabla2[[#This Row],[Mensaje]]),"")</f>
        <v>https://wa.me/?text=Hola!%0AServicio del día 11-05%0A *Cliente:* COMERCIAL E INDUSTRIAL PLASTICOS HOFFENS S.A. */ Cont: * RAMPLA*/ HR Entrega: *08:00* /Dirección: *CAMINO LONQUEN 10707 MAIPÚ</v>
      </c>
    </row>
    <row r="3213" spans="1:38" s="15" customFormat="1" ht="16.5" customHeight="1" x14ac:dyDescent="0.2">
      <c r="A3213" s="15">
        <f>ROW(A3212)</f>
        <v>3212</v>
      </c>
      <c r="B3213" s="15">
        <f>IF(J3213=J3212,B3212+1,1)</f>
        <v>8</v>
      </c>
      <c r="C3213" s="15" t="s">
        <v>94</v>
      </c>
      <c r="D3213" s="25" t="s">
        <v>39</v>
      </c>
      <c r="E3213" s="27" t="s">
        <v>4204</v>
      </c>
      <c r="F3213" s="27" t="s">
        <v>456</v>
      </c>
      <c r="G3213" s="27" t="s">
        <v>456</v>
      </c>
      <c r="H3213" s="27">
        <v>22000</v>
      </c>
      <c r="I3213" s="27" t="s">
        <v>42</v>
      </c>
      <c r="J3213" s="28">
        <v>46153</v>
      </c>
      <c r="K3213" s="26">
        <v>0.33333333333333331</v>
      </c>
      <c r="L3213" s="26"/>
      <c r="M3213" s="27"/>
      <c r="N3213" s="25" t="str">
        <f>IFERROR(VLOOKUP(M3213,Data!$J$1:$K$58,2,0),"")</f>
        <v/>
      </c>
      <c r="O3213" s="27"/>
      <c r="P3213" s="27"/>
      <c r="Q3213" s="27" t="s">
        <v>3201</v>
      </c>
      <c r="R3213" s="27"/>
      <c r="S3213" s="27"/>
      <c r="T3213" s="27"/>
      <c r="U3213" s="28"/>
      <c r="X3213" s="27"/>
      <c r="Y3213" s="27"/>
      <c r="Z3213" s="29"/>
      <c r="AA3213" s="29">
        <v>0.67708333333333337</v>
      </c>
      <c r="AB3213" s="29">
        <v>0.70486111111111116</v>
      </c>
      <c r="AC3213" s="30">
        <v>46153</v>
      </c>
      <c r="AD3213" s="15" t="str">
        <f>IF(Tabla2[[#This Row],[HORA ENTREGA]]="DIRECTO","On time", IF(AA3213&lt;&gt;"",IF(Tabla2[[#This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13" s="15" t="str">
        <f>MID(Tabla2[[#This Row],[TIPO]],1,3)</f>
        <v>RAM</v>
      </c>
      <c r="AF32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COMERCIAL E INDUSTRIAL PLASTICOS HOFFENS S.A. */ Cont: * RAMPLA*/ HR Entrega: *08:00* /Dirección: *CAMINO LONQUEN 10707 MAIPÚ</v>
      </c>
      <c r="AG3213" s="38" t="str">
        <f>IFERROR(HYPERLINK("https://wa.me/"&amp;Tabla2[[#This Row],[CONTACTO]]&amp;"?text="&amp;Tabla2[[#This Row],[Mensaje]],"Enviar mensaje"),"")</f>
        <v>Enviar mensaje</v>
      </c>
      <c r="AH3213" s="15" t="str">
        <f>CONCATENATE(A3213,F3213)</f>
        <v>3212RAMPLA</v>
      </c>
      <c r="AI3213" s="15" t="str">
        <f>CONCATENATE("ENT-",A3213)</f>
        <v>ENT-3212</v>
      </c>
      <c r="AJ3213" s="15" t="str">
        <f>IF(Tabla2[[#This Row],[Op]]&lt;&gt;"","ENTREGA","")</f>
        <v>ENTREGA</v>
      </c>
      <c r="AK3213" s="40" t="str">
        <f>(Tabla2[[#This Row],[FECHA ENTREGA]]&amp;Tabla2[[#This Row],[HORA ENTREGA]])</f>
        <v>461530,333333333333333</v>
      </c>
      <c r="AL3213" s="34" t="str">
        <f>IFERROR(HYPERLINK("https://wa.me/"&amp;Tabla2[[#This Row],[CONTACTO]]&amp;"?text="&amp;Tabla2[[#This Row],[Mensaje]]),"")</f>
        <v>https://wa.me/?text=Hola!%0AServicio del día 11-05%0A *Cliente:* COMERCIAL E INDUSTRIAL PLASTICOS HOFFENS S.A. */ Cont: * RAMPLA*/ HR Entrega: *08:00* /Dirección: *CAMINO LONQUEN 10707 MAIPÚ</v>
      </c>
    </row>
    <row r="3214" spans="1:38" s="15" customFormat="1" ht="16.5" customHeight="1" x14ac:dyDescent="0.2">
      <c r="A3214" s="15">
        <f>ROW(A3213)</f>
        <v>3213</v>
      </c>
      <c r="B3214" s="15">
        <f>IF(J3214=J3213,B3213+1,1)</f>
        <v>9</v>
      </c>
      <c r="C3214" s="15" t="s">
        <v>819</v>
      </c>
      <c r="D3214" s="25" t="s">
        <v>39</v>
      </c>
      <c r="E3214" s="27">
        <v>304038</v>
      </c>
      <c r="F3214" s="27" t="s">
        <v>4950</v>
      </c>
      <c r="G3214" s="27" t="s">
        <v>41</v>
      </c>
      <c r="H3214" s="27">
        <v>10640</v>
      </c>
      <c r="I3214" s="27" t="s">
        <v>4951</v>
      </c>
      <c r="J3214" s="28">
        <v>46153</v>
      </c>
      <c r="K3214" s="26">
        <v>0.3125</v>
      </c>
      <c r="L3214" s="26"/>
      <c r="M3214" s="27" t="s">
        <v>45</v>
      </c>
      <c r="N3214" s="25">
        <f>IFERROR(VLOOKUP(M3214,Data!$J$1:$K$58,2,0),"")</f>
        <v>56950981572</v>
      </c>
      <c r="O3214" s="27" t="s">
        <v>46</v>
      </c>
      <c r="P3214" s="27"/>
      <c r="Q3214" s="27" t="s">
        <v>2552</v>
      </c>
      <c r="R3214" s="27" t="s">
        <v>280</v>
      </c>
      <c r="S3214" s="27"/>
      <c r="T3214" s="27"/>
      <c r="U3214" s="28"/>
      <c r="X3214" s="27"/>
      <c r="Y3214" s="27"/>
      <c r="Z3214" s="29"/>
      <c r="AA3214" s="29">
        <v>0.30069444444444443</v>
      </c>
      <c r="AB3214" s="29">
        <v>0.40972222222222221</v>
      </c>
      <c r="AC3214" s="30">
        <v>46153</v>
      </c>
      <c r="AD3214" s="15" t="str">
        <f>IF(Tabla2[[#This Row],[HORA ENTREGA]]="DIRECTO","On time", IF(AA3214&lt;&gt;"",IF(Tabla2[[#This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14" s="15" t="str">
        <f>MID(Tabla2[[#This Row],[TIPO]],1,3)</f>
        <v xml:space="preserve">40 </v>
      </c>
      <c r="AF32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EL REY DEL NEUMATICO SPA */ Cont: * YMMU6253045*/ HR Entrega: *07:30* /Dirección: *AV. SANTA ROSA 6128, SAN JOAQUIN</v>
      </c>
      <c r="AG3214" s="38" t="str">
        <f>IFERROR(HYPERLINK("https://wa.me/"&amp;Tabla2[[#This Row],[CONTACTO]]&amp;"?text="&amp;Tabla2[[#This Row],[Mensaje]],"Enviar mensaje"),"")</f>
        <v>Enviar mensaje</v>
      </c>
      <c r="AH3214" s="15" t="str">
        <f>CONCATENATE(A3214,F3214)</f>
        <v>3213YMMU6253045</v>
      </c>
      <c r="AI3214" s="15" t="str">
        <f>CONCATENATE("ENT-",A3214)</f>
        <v>ENT-3213</v>
      </c>
      <c r="AJ3214" s="15" t="str">
        <f>IF(Tabla2[[#This Row],[Op]]&lt;&gt;"","ENTREGA","")</f>
        <v>ENTREGA</v>
      </c>
      <c r="AK3214" s="40" t="str">
        <f>(Tabla2[[#This Row],[FECHA ENTREGA]]&amp;Tabla2[[#This Row],[HORA ENTREGA]])</f>
        <v>461530,3125</v>
      </c>
      <c r="AL3214" s="34" t="str">
        <f>IFERROR(HYPERLINK("https://wa.me/"&amp;Tabla2[[#This Row],[CONTACTO]]&amp;"?text="&amp;Tabla2[[#This Row],[Mensaje]]),"")</f>
        <v>https://wa.me/56950981572?text=Hola!%0AServicio del día 11-05%0A *Cliente:* EL REY DEL NEUMATICO SPA */ Cont: * YMMU6253045*/ HR Entrega: *07:30* /Dirección: *AV. SANTA ROSA 6128, SAN JOAQUIN</v>
      </c>
    </row>
    <row r="3215" spans="1:38" s="15" customFormat="1" ht="16.5" customHeight="1" x14ac:dyDescent="0.2">
      <c r="A3215" s="15">
        <f>ROW(A3214)</f>
        <v>3214</v>
      </c>
      <c r="B3215" s="15">
        <f>IF(J3215=J3214,B3214+1,1)</f>
        <v>10</v>
      </c>
      <c r="C3215" s="15" t="s">
        <v>149</v>
      </c>
      <c r="D3215" s="25" t="s">
        <v>39</v>
      </c>
      <c r="E3215" s="27">
        <v>2627475</v>
      </c>
      <c r="F3215" s="27" t="s">
        <v>4952</v>
      </c>
      <c r="G3215" s="27" t="s">
        <v>41</v>
      </c>
      <c r="H3215" s="27">
        <v>10677</v>
      </c>
      <c r="I3215" s="27" t="s">
        <v>42</v>
      </c>
      <c r="J3215" s="28">
        <v>46153</v>
      </c>
      <c r="K3215" s="26">
        <v>0.33333333333333331</v>
      </c>
      <c r="L3215" s="26"/>
      <c r="M3215" s="27" t="s">
        <v>221</v>
      </c>
      <c r="N3215" s="25">
        <f>IFERROR(VLOOKUP(M3215,Data!$J$1:$K$58,2,0),"")</f>
        <v>56965378427</v>
      </c>
      <c r="O3215" s="27" t="s">
        <v>222</v>
      </c>
      <c r="P3215" s="27" t="s">
        <v>4953</v>
      </c>
      <c r="Q3215" s="27" t="s">
        <v>153</v>
      </c>
      <c r="R3215" s="27" t="s">
        <v>1869</v>
      </c>
      <c r="S3215" s="27"/>
      <c r="T3215" s="27"/>
      <c r="U3215" s="28"/>
      <c r="X3215" s="27"/>
      <c r="Y3215" s="27"/>
      <c r="Z3215" s="29"/>
      <c r="AA3215" s="29">
        <v>0.3263888888888889</v>
      </c>
      <c r="AB3215" s="29">
        <v>0.39930555555555558</v>
      </c>
      <c r="AC3215" s="30">
        <v>46153</v>
      </c>
      <c r="AD3215" s="15" t="str">
        <f>IF(Tabla2[[#This Row],[HORA ENTREGA]]="DIRECTO","On time", IF(AA3215&lt;&gt;"",IF(Tabla2[[#This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15" s="15" t="str">
        <f>MID(Tabla2[[#This Row],[TIPO]],1,3)</f>
        <v xml:space="preserve">40 </v>
      </c>
      <c r="AF32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11-05%0A *Cliente:* IMPORTADORA MIDEA CARRIER CHILE LTDA */ Cont: * MSDU6325791*/ HR Entrega: *08:00* /Dirección: *BOD. MIEA AGURTO - PUERTO MADERO 9710, BOD. E13; PUDAHUEL </v>
      </c>
      <c r="AG3215" s="38" t="str">
        <f>IFERROR(HYPERLINK("https://wa.me/"&amp;Tabla2[[#This Row],[CONTACTO]]&amp;"?text="&amp;Tabla2[[#This Row],[Mensaje]],"Enviar mensaje"),"")</f>
        <v>Enviar mensaje</v>
      </c>
      <c r="AH3215" s="15" t="str">
        <f>CONCATENATE(A3215,F3215)</f>
        <v>3214MSDU6325791</v>
      </c>
      <c r="AI3215" s="15" t="str">
        <f>CONCATENATE("ENT-",A3215)</f>
        <v>ENT-3214</v>
      </c>
      <c r="AJ3215" s="15" t="str">
        <f>IF(Tabla2[[#This Row],[Op]]&lt;&gt;"","ENTREGA","")</f>
        <v>ENTREGA</v>
      </c>
      <c r="AK3215" s="40" t="str">
        <f>(Tabla2[[#This Row],[FECHA ENTREGA]]&amp;Tabla2[[#This Row],[HORA ENTREGA]])</f>
        <v>461530,333333333333333</v>
      </c>
      <c r="AL3215" s="34" t="str">
        <f>IFERROR(HYPERLINK("https://wa.me/"&amp;Tabla2[[#This Row],[CONTACTO]]&amp;"?text="&amp;Tabla2[[#This Row],[Mensaje]]),"")</f>
        <v xml:space="preserve">https://wa.me/56965378427?text=Hola!%0AServicio del día 11-05%0A *Cliente:* IMPORTADORA MIDEA CARRIER CHILE LTDA */ Cont: * MSDU6325791*/ HR Entrega: *08:00* /Dirección: *BOD. MIEA AGURTO - PUERTO MADERO 9710, BOD. E13; PUDAHUEL </v>
      </c>
    </row>
    <row r="3216" spans="1:38" s="15" customFormat="1" ht="16.5" customHeight="1" x14ac:dyDescent="0.2">
      <c r="A3216" s="15">
        <f>ROW(A3215)</f>
        <v>3215</v>
      </c>
      <c r="B3216" s="15">
        <f>IF(J3216=J3215,B3215+1,1)</f>
        <v>11</v>
      </c>
      <c r="C3216" s="15" t="s">
        <v>149</v>
      </c>
      <c r="D3216" s="25" t="s">
        <v>39</v>
      </c>
      <c r="E3216" s="27">
        <v>2627475</v>
      </c>
      <c r="F3216" s="27" t="s">
        <v>4954</v>
      </c>
      <c r="G3216" s="27" t="s">
        <v>41</v>
      </c>
      <c r="H3216" s="27">
        <v>10677</v>
      </c>
      <c r="I3216" s="27" t="s">
        <v>42</v>
      </c>
      <c r="J3216" s="28">
        <v>46153</v>
      </c>
      <c r="K3216" s="26">
        <v>0.33333333333333331</v>
      </c>
      <c r="L3216" s="26"/>
      <c r="M3216" s="27" t="s">
        <v>366</v>
      </c>
      <c r="N3216" s="25">
        <f>IFERROR(VLOOKUP(M3216,Data!$J$1:$K$58,2,0),"")</f>
        <v>56967386251</v>
      </c>
      <c r="O3216" s="27" t="s">
        <v>367</v>
      </c>
      <c r="P3216" s="27" t="s">
        <v>4955</v>
      </c>
      <c r="Q3216" s="27" t="s">
        <v>153</v>
      </c>
      <c r="R3216" s="27" t="s">
        <v>1869</v>
      </c>
      <c r="S3216" s="27"/>
      <c r="T3216" s="27"/>
      <c r="U3216" s="28"/>
      <c r="X3216" s="27"/>
      <c r="Y3216" s="27"/>
      <c r="Z3216" s="29"/>
      <c r="AA3216" s="29">
        <v>0.31944444444444442</v>
      </c>
      <c r="AB3216" s="29">
        <v>0.3888888888888889</v>
      </c>
      <c r="AC3216" s="30">
        <v>46153</v>
      </c>
      <c r="AD3216" s="15" t="str">
        <f>IF(Tabla2[[#This Row],[HORA ENTREGA]]="DIRECTO","On time", IF(AA3216&lt;&gt;"",IF(Tabla2[[#This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16" s="15" t="str">
        <f>MID(Tabla2[[#This Row],[TIPO]],1,3)</f>
        <v xml:space="preserve">40 </v>
      </c>
      <c r="AF32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11-05%0A *Cliente:* IMPORTADORA MIDEA CARRIER CHILE LTDA */ Cont: * MSMU6527551*/ HR Entrega: *08:00* /Dirección: *BOD. MIEA AGURTO - PUERTO MADERO 9710, BOD. E13; PUDAHUEL </v>
      </c>
      <c r="AG3216" s="38" t="str">
        <f>IFERROR(HYPERLINK("https://wa.me/"&amp;Tabla2[[#This Row],[CONTACTO]]&amp;"?text="&amp;Tabla2[[#This Row],[Mensaje]],"Enviar mensaje"),"")</f>
        <v>Enviar mensaje</v>
      </c>
      <c r="AH3216" s="15" t="str">
        <f>CONCATENATE(A3216,F3216)</f>
        <v>3215MSMU6527551</v>
      </c>
      <c r="AI3216" s="15" t="str">
        <f>CONCATENATE("ENT-",A3216)</f>
        <v>ENT-3215</v>
      </c>
      <c r="AJ3216" s="15" t="str">
        <f>IF(Tabla2[[#This Row],[Op]]&lt;&gt;"","ENTREGA","")</f>
        <v>ENTREGA</v>
      </c>
      <c r="AK3216" s="40" t="str">
        <f>(Tabla2[[#This Row],[FECHA ENTREGA]]&amp;Tabla2[[#This Row],[HORA ENTREGA]])</f>
        <v>461530,333333333333333</v>
      </c>
      <c r="AL3216" s="34" t="str">
        <f>IFERROR(HYPERLINK("https://wa.me/"&amp;Tabla2[[#This Row],[CONTACTO]]&amp;"?text="&amp;Tabla2[[#This Row],[Mensaje]]),"")</f>
        <v xml:space="preserve">https://wa.me/56967386251?text=Hola!%0AServicio del día 11-05%0A *Cliente:* IMPORTADORA MIDEA CARRIER CHILE LTDA */ Cont: * MSMU6527551*/ HR Entrega: *08:00* /Dirección: *BOD. MIEA AGURTO - PUERTO MADERO 9710, BOD. E13; PUDAHUEL </v>
      </c>
    </row>
    <row r="3217" spans="1:38" s="15" customFormat="1" ht="16.5" customHeight="1" x14ac:dyDescent="0.2">
      <c r="A3217" s="15">
        <f>ROW(A3216)</f>
        <v>3216</v>
      </c>
      <c r="B3217" s="15">
        <f>IF(J3217=J3216,B3216+1,1)</f>
        <v>12</v>
      </c>
      <c r="C3217" s="15" t="s">
        <v>149</v>
      </c>
      <c r="D3217" s="25" t="s">
        <v>39</v>
      </c>
      <c r="E3217" s="27">
        <v>2627475</v>
      </c>
      <c r="F3217" s="27" t="s">
        <v>4956</v>
      </c>
      <c r="G3217" s="27" t="s">
        <v>41</v>
      </c>
      <c r="H3217" s="27">
        <v>10867</v>
      </c>
      <c r="I3217" s="27" t="s">
        <v>42</v>
      </c>
      <c r="J3217" s="28">
        <v>46153</v>
      </c>
      <c r="K3217" s="26">
        <v>0.33333333333333331</v>
      </c>
      <c r="L3217" s="26"/>
      <c r="M3217" s="27" t="s">
        <v>241</v>
      </c>
      <c r="N3217" s="25">
        <f>IFERROR(VLOOKUP(M3217,Data!$J$1:$K$58,2,0),"")</f>
        <v>56984880436</v>
      </c>
      <c r="O3217" s="27" t="s">
        <v>242</v>
      </c>
      <c r="P3217" s="27" t="s">
        <v>4957</v>
      </c>
      <c r="Q3217" s="27" t="s">
        <v>153</v>
      </c>
      <c r="R3217" s="27" t="s">
        <v>1869</v>
      </c>
      <c r="S3217" s="27"/>
      <c r="T3217" s="27"/>
      <c r="U3217" s="28"/>
      <c r="X3217" s="27"/>
      <c r="Y3217" s="27"/>
      <c r="Z3217" s="29"/>
      <c r="AA3217" s="29">
        <v>0.35555555555555557</v>
      </c>
      <c r="AB3217" s="29">
        <v>0.42222222222222222</v>
      </c>
      <c r="AC3217" s="30">
        <v>46153</v>
      </c>
      <c r="AD3217" s="15" t="str">
        <f>IF(Tabla2[[#This Row],[HORA ENTREGA]]="DIRECTO","On time", IF(AA3217&lt;&gt;"",IF(Tabla2[[#This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17" s="15" t="str">
        <f>MID(Tabla2[[#This Row],[TIPO]],1,3)</f>
        <v xml:space="preserve">40 </v>
      </c>
      <c r="AF32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11-05%0A *Cliente:* IMPORTADORA MIDEA CARRIER CHILE LTDA */ Cont: * TEMU8472890*/ HR Entrega: *08:00* /Dirección: *BOD. MIEA AGURTO - PUERTO MADERO 9710, BOD. E13; PUDAHUEL </v>
      </c>
      <c r="AG3217" s="38" t="str">
        <f>IFERROR(HYPERLINK("https://wa.me/"&amp;Tabla2[[#This Row],[CONTACTO]]&amp;"?text="&amp;Tabla2[[#This Row],[Mensaje]],"Enviar mensaje"),"")</f>
        <v>Enviar mensaje</v>
      </c>
      <c r="AH3217" s="15" t="str">
        <f>CONCATENATE(A3217,F3217)</f>
        <v>3216TEMU8472890</v>
      </c>
      <c r="AI3217" s="15" t="str">
        <f>CONCATENATE("ENT-",A3217)</f>
        <v>ENT-3216</v>
      </c>
      <c r="AJ3217" s="15" t="str">
        <f>IF(Tabla2[[#This Row],[Op]]&lt;&gt;"","ENTREGA","")</f>
        <v>ENTREGA</v>
      </c>
      <c r="AK3217" s="40" t="str">
        <f>(Tabla2[[#This Row],[FECHA ENTREGA]]&amp;Tabla2[[#This Row],[HORA ENTREGA]])</f>
        <v>461530,333333333333333</v>
      </c>
      <c r="AL3217" s="34" t="str">
        <f>IFERROR(HYPERLINK("https://wa.me/"&amp;Tabla2[[#This Row],[CONTACTO]]&amp;"?text="&amp;Tabla2[[#This Row],[Mensaje]]),"")</f>
        <v xml:space="preserve">https://wa.me/56984880436?text=Hola!%0AServicio del día 11-05%0A *Cliente:* IMPORTADORA MIDEA CARRIER CHILE LTDA */ Cont: * TEMU8472890*/ HR Entrega: *08:00* /Dirección: *BOD. MIEA AGURTO - PUERTO MADERO 9710, BOD. E13; PUDAHUEL </v>
      </c>
    </row>
    <row r="3218" spans="1:38" s="15" customFormat="1" ht="16.5" customHeight="1" x14ac:dyDescent="0.2">
      <c r="A3218" s="15">
        <f>ROW(A3217)</f>
        <v>3217</v>
      </c>
      <c r="B3218" s="15">
        <f>IF(J3218=J3217,B3217+1,1)</f>
        <v>13</v>
      </c>
      <c r="C3218" s="15" t="s">
        <v>149</v>
      </c>
      <c r="D3218" s="25" t="s">
        <v>39</v>
      </c>
      <c r="E3218" s="27">
        <v>2623034</v>
      </c>
      <c r="F3218" s="27" t="s">
        <v>4958</v>
      </c>
      <c r="G3218" s="27" t="s">
        <v>41</v>
      </c>
      <c r="H3218" s="27">
        <v>9305</v>
      </c>
      <c r="I3218" s="27" t="s">
        <v>42</v>
      </c>
      <c r="J3218" s="28">
        <v>46153</v>
      </c>
      <c r="K3218" s="26">
        <v>0.45833333333333331</v>
      </c>
      <c r="L3218" s="26"/>
      <c r="M3218" s="27" t="s">
        <v>139</v>
      </c>
      <c r="N3218" s="25">
        <f>IFERROR(VLOOKUP(M3218,Data!$J$1:$K$58,2,0),"")</f>
        <v>56965312953</v>
      </c>
      <c r="O3218" s="27" t="s">
        <v>140</v>
      </c>
      <c r="P3218" s="27" t="s">
        <v>4959</v>
      </c>
      <c r="Q3218" s="27" t="s">
        <v>153</v>
      </c>
      <c r="R3218" s="27" t="s">
        <v>1869</v>
      </c>
      <c r="S3218" s="27"/>
      <c r="T3218" s="27"/>
      <c r="U3218" s="28"/>
      <c r="X3218" s="27"/>
      <c r="Y3218" s="27"/>
      <c r="Z3218" s="29"/>
      <c r="AA3218" s="29">
        <v>0.50416666666666665</v>
      </c>
      <c r="AB3218" s="29">
        <v>0.50416666666666665</v>
      </c>
      <c r="AC3218" s="30">
        <v>46153</v>
      </c>
      <c r="AD3218" s="15" t="str">
        <f>IF(Tabla2[[#This Row],[HORA ENTREGA]]="DIRECTO","On time", IF(AA3218&lt;&gt;"",IF(Tabla2[[#This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18" s="15" t="str">
        <f>MID(Tabla2[[#This Row],[TIPO]],1,3)</f>
        <v xml:space="preserve">40 </v>
      </c>
      <c r="AF32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11-05%0A *Cliente:* IMPORTADORA MIDEA CARRIER CHILE LTDA */ Cont: * MSDU6391324*/ HR Entrega: *11:00* /Dirección: *BOD. MIEA AGURTO - PUERTO MADERO 9710, BOD. E13; PUDAHUEL </v>
      </c>
      <c r="AG3218" s="38" t="str">
        <f>IFERROR(HYPERLINK("https://wa.me/"&amp;Tabla2[[#This Row],[CONTACTO]]&amp;"?text="&amp;Tabla2[[#This Row],[Mensaje]],"Enviar mensaje"),"")</f>
        <v>Enviar mensaje</v>
      </c>
      <c r="AH3218" s="15" t="str">
        <f>CONCATENATE(A3218,F3218)</f>
        <v>3217MSDU6391324</v>
      </c>
      <c r="AI3218" s="15" t="str">
        <f>CONCATENATE("ENT-",A3218)</f>
        <v>ENT-3217</v>
      </c>
      <c r="AJ3218" s="15" t="str">
        <f>IF(Tabla2[[#This Row],[Op]]&lt;&gt;"","ENTREGA","")</f>
        <v>ENTREGA</v>
      </c>
      <c r="AK3218" s="40" t="str">
        <f>(Tabla2[[#This Row],[FECHA ENTREGA]]&amp;Tabla2[[#This Row],[HORA ENTREGA]])</f>
        <v>461530,458333333333333</v>
      </c>
      <c r="AL3218" s="34" t="str">
        <f>IFERROR(HYPERLINK("https://wa.me/"&amp;Tabla2[[#This Row],[CONTACTO]]&amp;"?text="&amp;Tabla2[[#This Row],[Mensaje]]),"")</f>
        <v xml:space="preserve">https://wa.me/56965312953?text=Hola!%0AServicio del día 11-05%0A *Cliente:* IMPORTADORA MIDEA CARRIER CHILE LTDA */ Cont: * MSDU6391324*/ HR Entrega: *11:00* /Dirección: *BOD. MIEA AGURTO - PUERTO MADERO 9710, BOD. E13; PUDAHUEL </v>
      </c>
    </row>
    <row r="3219" spans="1:38" s="15" customFormat="1" ht="16.5" customHeight="1" x14ac:dyDescent="0.2">
      <c r="A3219" s="15">
        <f>ROW(A3218)</f>
        <v>3218</v>
      </c>
      <c r="B3219" s="15">
        <f>IF(J3219=J3218,B3218+1,1)</f>
        <v>14</v>
      </c>
      <c r="C3219" s="15" t="s">
        <v>178</v>
      </c>
      <c r="D3219" s="25" t="s">
        <v>39</v>
      </c>
      <c r="E3219" s="27">
        <v>886293</v>
      </c>
      <c r="F3219" s="27" t="s">
        <v>4960</v>
      </c>
      <c r="G3219" s="27" t="s">
        <v>41</v>
      </c>
      <c r="H3219" s="27">
        <v>22300</v>
      </c>
      <c r="I3219" s="27" t="s">
        <v>42</v>
      </c>
      <c r="J3219" s="28">
        <v>46153</v>
      </c>
      <c r="K3219" s="26">
        <v>0.33333333333333331</v>
      </c>
      <c r="L3219" s="26"/>
      <c r="M3219" s="27" t="s">
        <v>147</v>
      </c>
      <c r="N3219" s="25">
        <f>IFERROR(VLOOKUP(M3219,Data!$J$1:$K$58,2,0),"")</f>
        <v>56935532735</v>
      </c>
      <c r="O3219" s="27" t="s">
        <v>148</v>
      </c>
      <c r="P3219" s="27"/>
      <c r="Q3219" s="27" t="s">
        <v>1005</v>
      </c>
      <c r="R3219" s="27" t="s">
        <v>3205</v>
      </c>
      <c r="S3219" s="27"/>
      <c r="T3219" s="27"/>
      <c r="U3219" s="28"/>
      <c r="X3219" s="27"/>
      <c r="Y3219" s="27"/>
      <c r="Z3219" s="29"/>
      <c r="AA3219" s="29">
        <v>0.3125</v>
      </c>
      <c r="AB3219" s="29">
        <v>0.46527777777777779</v>
      </c>
      <c r="AC3219" s="30">
        <v>46153</v>
      </c>
      <c r="AD3219" s="15" t="str">
        <f>IF(Tabla2[[#This Row],[HORA ENTREGA]]="DIRECTO","On time", IF(AA3219&lt;&gt;"",IF(Tabla2[[#This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19" s="15" t="str">
        <f>MID(Tabla2[[#This Row],[TIPO]],1,3)</f>
        <v xml:space="preserve">40 </v>
      </c>
      <c r="AF32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INVERSIERRA S A */ Cont: * ECMU7129168*/ HR Entrega: *08:00* /Dirección: *ALCALDE GUZMAN 0121, G32; QUILICURA</v>
      </c>
      <c r="AG3219" s="38" t="str">
        <f>IFERROR(HYPERLINK("https://wa.me/"&amp;Tabla2[[#This Row],[CONTACTO]]&amp;"?text="&amp;Tabla2[[#This Row],[Mensaje]],"Enviar mensaje"),"")</f>
        <v>Enviar mensaje</v>
      </c>
      <c r="AH3219" s="15" t="str">
        <f>CONCATENATE(A3219,F3219)</f>
        <v>3218ECMU7129168</v>
      </c>
      <c r="AI3219" s="15" t="str">
        <f>CONCATENATE("ENT-",A3219)</f>
        <v>ENT-3218</v>
      </c>
      <c r="AJ3219" s="15" t="str">
        <f>IF(Tabla2[[#This Row],[Op]]&lt;&gt;"","ENTREGA","")</f>
        <v>ENTREGA</v>
      </c>
      <c r="AK3219" s="40" t="str">
        <f>(Tabla2[[#This Row],[FECHA ENTREGA]]&amp;Tabla2[[#This Row],[HORA ENTREGA]])</f>
        <v>461530,333333333333333</v>
      </c>
      <c r="AL3219" s="34" t="str">
        <f>IFERROR(HYPERLINK("https://wa.me/"&amp;Tabla2[[#This Row],[CONTACTO]]&amp;"?text="&amp;Tabla2[[#This Row],[Mensaje]]),"")</f>
        <v>https://wa.me/56935532735?text=Hola!%0AServicio del día 11-05%0A *Cliente:* INVERSIERRA S A */ Cont: * ECMU7129168*/ HR Entrega: *08:00* /Dirección: *ALCALDE GUZMAN 0121, G32; QUILICURA</v>
      </c>
    </row>
    <row r="3220" spans="1:38" s="15" customFormat="1" ht="16.5" customHeight="1" x14ac:dyDescent="0.2">
      <c r="A3220" s="15">
        <f>ROW(A3219)</f>
        <v>3219</v>
      </c>
      <c r="B3220" s="15">
        <f>IF(J3220=J3219,B3219+1,1)</f>
        <v>15</v>
      </c>
      <c r="C3220" s="15" t="s">
        <v>178</v>
      </c>
      <c r="D3220" s="25" t="s">
        <v>39</v>
      </c>
      <c r="E3220" s="27">
        <v>885837</v>
      </c>
      <c r="F3220" s="27" t="s">
        <v>4961</v>
      </c>
      <c r="G3220" s="27" t="s">
        <v>41</v>
      </c>
      <c r="H3220" s="27">
        <v>9400</v>
      </c>
      <c r="I3220" s="27" t="s">
        <v>42</v>
      </c>
      <c r="J3220" s="28">
        <v>46153</v>
      </c>
      <c r="K3220" s="26">
        <v>0.33333333333333331</v>
      </c>
      <c r="L3220" s="26"/>
      <c r="M3220" s="27" t="s">
        <v>233</v>
      </c>
      <c r="N3220" s="25">
        <f>IFERROR(VLOOKUP(M3220,Data!$J$1:$K$58,2,0),"")</f>
        <v>56998494086</v>
      </c>
      <c r="O3220" s="27" t="s">
        <v>234</v>
      </c>
      <c r="P3220" s="27"/>
      <c r="Q3220" s="27" t="s">
        <v>1003</v>
      </c>
      <c r="R3220" s="27" t="s">
        <v>218</v>
      </c>
      <c r="S3220" s="27"/>
      <c r="T3220" s="27"/>
      <c r="U3220" s="28"/>
      <c r="X3220" s="27"/>
      <c r="Y3220" s="27"/>
      <c r="Z3220" s="29"/>
      <c r="AA3220" s="29">
        <v>0.33611111111111114</v>
      </c>
      <c r="AB3220" s="29">
        <v>0.52083333333333337</v>
      </c>
      <c r="AC3220" s="30">
        <v>46153</v>
      </c>
      <c r="AD3220" s="15" t="str">
        <f>IF(Tabla2[[#This Row],[HORA ENTREGA]]="DIRECTO","On time", IF(AA3220&lt;&gt;"",IF(Tabla2[[#This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0" s="15" t="str">
        <f>MID(Tabla2[[#This Row],[TIPO]],1,3)</f>
        <v xml:space="preserve">40 </v>
      </c>
      <c r="AF32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INVERSIERRA S A */ Cont: * HLBU3415900*/ HR Entrega: *08:00* /Dirección: *AVENIDA PEDRO FONTOBA 6350, HUECHURABA</v>
      </c>
      <c r="AG3220" s="38" t="str">
        <f>IFERROR(HYPERLINK("https://wa.me/"&amp;Tabla2[[#This Row],[CONTACTO]]&amp;"?text="&amp;Tabla2[[#This Row],[Mensaje]],"Enviar mensaje"),"")</f>
        <v>Enviar mensaje</v>
      </c>
      <c r="AH3220" s="15" t="str">
        <f>CONCATENATE(A3220,F3220)</f>
        <v>3219HLBU3415900</v>
      </c>
      <c r="AI3220" s="15" t="str">
        <f>CONCATENATE("ENT-",A3220)</f>
        <v>ENT-3219</v>
      </c>
      <c r="AJ3220" s="15" t="str">
        <f>IF(Tabla2[[#This Row],[Op]]&lt;&gt;"","ENTREGA","")</f>
        <v>ENTREGA</v>
      </c>
      <c r="AK3220" s="40" t="str">
        <f>(Tabla2[[#This Row],[FECHA ENTREGA]]&amp;Tabla2[[#This Row],[HORA ENTREGA]])</f>
        <v>461530,333333333333333</v>
      </c>
      <c r="AL3220" s="34" t="str">
        <f>IFERROR(HYPERLINK("https://wa.me/"&amp;Tabla2[[#This Row],[CONTACTO]]&amp;"?text="&amp;Tabla2[[#This Row],[Mensaje]]),"")</f>
        <v>https://wa.me/56998494086?text=Hola!%0AServicio del día 11-05%0A *Cliente:* INVERSIERRA S A */ Cont: * HLBU3415900*/ HR Entrega: *08:00* /Dirección: *AVENIDA PEDRO FONTOBA 6350, HUECHURABA</v>
      </c>
    </row>
    <row r="3221" spans="1:38" s="15" customFormat="1" ht="16.5" customHeight="1" x14ac:dyDescent="0.2">
      <c r="A3221" s="15">
        <f>ROW(A3220)</f>
        <v>3220</v>
      </c>
      <c r="B3221" s="15">
        <f>IF(J3221=J3220,B3220+1,1)</f>
        <v>16</v>
      </c>
      <c r="C3221" s="15" t="s">
        <v>178</v>
      </c>
      <c r="D3221" s="25" t="s">
        <v>39</v>
      </c>
      <c r="E3221" s="27">
        <v>886411</v>
      </c>
      <c r="F3221" s="27" t="s">
        <v>4962</v>
      </c>
      <c r="G3221" s="27" t="s">
        <v>41</v>
      </c>
      <c r="H3221" s="27">
        <v>20092</v>
      </c>
      <c r="I3221" s="27" t="s">
        <v>42</v>
      </c>
      <c r="J3221" s="28">
        <v>46153</v>
      </c>
      <c r="K3221" s="26">
        <v>0.45833333333333331</v>
      </c>
      <c r="L3221" s="26"/>
      <c r="M3221" s="27" t="s">
        <v>133</v>
      </c>
      <c r="N3221" s="25">
        <f>IFERROR(VLOOKUP(M3221,Data!$J$1:$K$58,2,0),"")</f>
        <v>56953801607</v>
      </c>
      <c r="O3221" s="27" t="s">
        <v>134</v>
      </c>
      <c r="P3221" s="27"/>
      <c r="Q3221" s="27" t="s">
        <v>1005</v>
      </c>
      <c r="R3221" s="27" t="s">
        <v>836</v>
      </c>
      <c r="S3221" s="27"/>
      <c r="T3221" s="27"/>
      <c r="U3221" s="28"/>
      <c r="X3221" s="27"/>
      <c r="Y3221" s="27"/>
      <c r="Z3221" s="29"/>
      <c r="AA3221" s="29">
        <v>0.4375</v>
      </c>
      <c r="AB3221" s="29">
        <v>0.59027777777777779</v>
      </c>
      <c r="AC3221" s="30">
        <v>46153</v>
      </c>
      <c r="AD3221" s="15" t="str">
        <f>IF(Tabla2[[#This Row],[HORA ENTREGA]]="DIRECTO","On time", IF(AA3221&lt;&gt;"",IF(Tabla2[[#This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1" s="15" t="str">
        <f>MID(Tabla2[[#This Row],[TIPO]],1,3)</f>
        <v xml:space="preserve">40 </v>
      </c>
      <c r="AF32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INVERSIERRA S A */ Cont: * TGHU5059652*/ HR Entrega: *11:00* /Dirección: *ALCALDE GUZMAN 0121, G32; QUILICURA</v>
      </c>
      <c r="AG3221" s="38" t="str">
        <f>IFERROR(HYPERLINK("https://wa.me/"&amp;Tabla2[[#This Row],[CONTACTO]]&amp;"?text="&amp;Tabla2[[#This Row],[Mensaje]],"Enviar mensaje"),"")</f>
        <v>Enviar mensaje</v>
      </c>
      <c r="AH3221" s="15" t="str">
        <f>CONCATENATE(A3221,F3221)</f>
        <v>3220TGHU5059652</v>
      </c>
      <c r="AI3221" s="15" t="str">
        <f>CONCATENATE("ENT-",A3221)</f>
        <v>ENT-3220</v>
      </c>
      <c r="AJ3221" s="15" t="str">
        <f>IF(Tabla2[[#This Row],[Op]]&lt;&gt;"","ENTREGA","")</f>
        <v>ENTREGA</v>
      </c>
      <c r="AK3221" s="40" t="str">
        <f>(Tabla2[[#This Row],[FECHA ENTREGA]]&amp;Tabla2[[#This Row],[HORA ENTREGA]])</f>
        <v>461530,458333333333333</v>
      </c>
      <c r="AL3221" s="34" t="str">
        <f>IFERROR(HYPERLINK("https://wa.me/"&amp;Tabla2[[#This Row],[CONTACTO]]&amp;"?text="&amp;Tabla2[[#This Row],[Mensaje]]),"")</f>
        <v>https://wa.me/56953801607?text=Hola!%0AServicio del día 11-05%0A *Cliente:* INVERSIERRA S A */ Cont: * TGHU5059652*/ HR Entrega: *11:00* /Dirección: *ALCALDE GUZMAN 0121, G32; QUILICURA</v>
      </c>
    </row>
    <row r="3222" spans="1:38" s="15" customFormat="1" ht="16.5" customHeight="1" x14ac:dyDescent="0.2">
      <c r="A3222" s="15">
        <f>ROW(A3221)</f>
        <v>3221</v>
      </c>
      <c r="B3222" s="15">
        <f>IF(J3222=J3221,B3221+1,1)</f>
        <v>17</v>
      </c>
      <c r="C3222" s="15" t="s">
        <v>178</v>
      </c>
      <c r="D3222" s="25" t="s">
        <v>39</v>
      </c>
      <c r="E3222" s="27">
        <v>886465</v>
      </c>
      <c r="F3222" s="27" t="s">
        <v>4963</v>
      </c>
      <c r="G3222" s="27" t="s">
        <v>41</v>
      </c>
      <c r="H3222" s="27">
        <v>29700</v>
      </c>
      <c r="I3222" s="27" t="s">
        <v>42</v>
      </c>
      <c r="J3222" s="28">
        <v>46153</v>
      </c>
      <c r="K3222" s="26">
        <v>0.5</v>
      </c>
      <c r="L3222" s="26"/>
      <c r="M3222" s="27" t="s">
        <v>126</v>
      </c>
      <c r="N3222" s="25">
        <f>IFERROR(VLOOKUP(M3222,Data!$J$1:$K$58,2,0),"")</f>
        <v>56999270871</v>
      </c>
      <c r="O3222" s="27" t="s">
        <v>127</v>
      </c>
      <c r="P3222" s="27"/>
      <c r="Q3222" s="27" t="s">
        <v>1003</v>
      </c>
      <c r="R3222" s="27" t="s">
        <v>3205</v>
      </c>
      <c r="S3222" s="27"/>
      <c r="T3222" s="27"/>
      <c r="U3222" s="28"/>
      <c r="X3222" s="27"/>
      <c r="Y3222" s="27"/>
      <c r="Z3222" s="29"/>
      <c r="AA3222" s="29">
        <v>0.47222222222222221</v>
      </c>
      <c r="AB3222" s="29">
        <v>0.80902777777777779</v>
      </c>
      <c r="AC3222" s="30">
        <v>46153</v>
      </c>
      <c r="AD3222" s="15" t="str">
        <f>IF(Tabla2[[#This Row],[HORA ENTREGA]]="DIRECTO","On time", IF(AA3222&lt;&gt;"",IF(Tabla2[[#This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2" s="15" t="str">
        <f>MID(Tabla2[[#This Row],[TIPO]],1,3)</f>
        <v xml:space="preserve">40 </v>
      </c>
      <c r="AF32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INVERSIERRA S A */ Cont: * UETU6173983*/ HR Entrega: *12:00* /Dirección: *AVENIDA PEDRO FONTOBA 6350, HUECHURABA</v>
      </c>
      <c r="AG3222" s="38" t="str">
        <f>IFERROR(HYPERLINK("https://wa.me/"&amp;Tabla2[[#This Row],[CONTACTO]]&amp;"?text="&amp;Tabla2[[#This Row],[Mensaje]],"Enviar mensaje"),"")</f>
        <v>Enviar mensaje</v>
      </c>
      <c r="AH3222" s="15" t="str">
        <f>CONCATENATE(A3222,F3222)</f>
        <v>3221UETU6173983</v>
      </c>
      <c r="AI3222" s="15" t="str">
        <f>CONCATENATE("ENT-",A3222)</f>
        <v>ENT-3221</v>
      </c>
      <c r="AJ3222" s="15" t="str">
        <f>IF(Tabla2[[#This Row],[Op]]&lt;&gt;"","ENTREGA","")</f>
        <v>ENTREGA</v>
      </c>
      <c r="AK3222" s="40" t="str">
        <f>(Tabla2[[#This Row],[FECHA ENTREGA]]&amp;Tabla2[[#This Row],[HORA ENTREGA]])</f>
        <v>461530,5</v>
      </c>
      <c r="AL3222" s="34" t="str">
        <f>IFERROR(HYPERLINK("https://wa.me/"&amp;Tabla2[[#This Row],[CONTACTO]]&amp;"?text="&amp;Tabla2[[#This Row],[Mensaje]]),"")</f>
        <v>https://wa.me/56999270871?text=Hola!%0AServicio del día 11-05%0A *Cliente:* INVERSIERRA S A */ Cont: * UETU6173983*/ HR Entrega: *12:00* /Dirección: *AVENIDA PEDRO FONTOBA 6350, HUECHURABA</v>
      </c>
    </row>
    <row r="3223" spans="1:38" s="15" customFormat="1" ht="16.5" customHeight="1" x14ac:dyDescent="0.2">
      <c r="A3223" s="15">
        <f>ROW(A3222)</f>
        <v>3222</v>
      </c>
      <c r="B3223" s="15">
        <f>IF(J3223=J3222,B3222+1,1)</f>
        <v>18</v>
      </c>
      <c r="C3223" s="15" t="s">
        <v>204</v>
      </c>
      <c r="D3223" s="25" t="s">
        <v>39</v>
      </c>
      <c r="E3223" s="27">
        <v>1187415</v>
      </c>
      <c r="F3223" s="27" t="s">
        <v>4964</v>
      </c>
      <c r="G3223" s="27" t="s">
        <v>41</v>
      </c>
      <c r="H3223" s="27">
        <v>26142</v>
      </c>
      <c r="I3223" s="27" t="s">
        <v>4965</v>
      </c>
      <c r="J3223" s="28">
        <v>46153</v>
      </c>
      <c r="K3223" s="26">
        <v>0.35416666666666669</v>
      </c>
      <c r="L3223" s="26"/>
      <c r="M3223" s="27" t="s">
        <v>51</v>
      </c>
      <c r="N3223" s="25">
        <f>IFERROR(VLOOKUP(M3223,Data!$J$1:$K$58,2,0),"")</f>
        <v>56967256951</v>
      </c>
      <c r="O3223" s="27" t="s">
        <v>52</v>
      </c>
      <c r="P3223" s="27"/>
      <c r="Q3223" s="27" t="s">
        <v>4966</v>
      </c>
      <c r="R3223" s="27"/>
      <c r="S3223" s="27"/>
      <c r="T3223" s="27"/>
      <c r="U3223" s="28"/>
      <c r="X3223" s="27"/>
      <c r="Y3223" s="27"/>
      <c r="Z3223" s="29"/>
      <c r="AA3223" s="29">
        <v>0.33194444444444443</v>
      </c>
      <c r="AB3223" s="29">
        <v>0.44374999999999998</v>
      </c>
      <c r="AC3223" s="30">
        <v>46153</v>
      </c>
      <c r="AD3223" s="15" t="str">
        <f>IF(Tabla2[[#This Row],[HORA ENTREGA]]="DIRECTO","On time", IF(AA3223&lt;&gt;"",IF(Tabla2[[#This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3" s="15" t="str">
        <f>MID(Tabla2[[#This Row],[TIPO]],1,3)</f>
        <v xml:space="preserve">40 </v>
      </c>
      <c r="AF32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OXIQUIM S A */ Cont: * MRSU8657512*/ HR Entrega: *08:30* /Dirección: *Cañaveral 901,Quilicura</v>
      </c>
      <c r="AG3223" s="38" t="str">
        <f>IFERROR(HYPERLINK("https://wa.me/"&amp;Tabla2[[#This Row],[CONTACTO]]&amp;"?text="&amp;Tabla2[[#This Row],[Mensaje]],"Enviar mensaje"),"")</f>
        <v>Enviar mensaje</v>
      </c>
      <c r="AH3223" s="15" t="str">
        <f>CONCATENATE(A3223,F3223)</f>
        <v>3222MRSU8657512</v>
      </c>
      <c r="AI3223" s="15" t="str">
        <f>CONCATENATE("ENT-",A3223)</f>
        <v>ENT-3222</v>
      </c>
      <c r="AJ3223" s="15" t="str">
        <f>IF(Tabla2[[#This Row],[Op]]&lt;&gt;"","ENTREGA","")</f>
        <v>ENTREGA</v>
      </c>
      <c r="AK3223" s="40" t="str">
        <f>(Tabla2[[#This Row],[FECHA ENTREGA]]&amp;Tabla2[[#This Row],[HORA ENTREGA]])</f>
        <v>461530,354166666666667</v>
      </c>
      <c r="AL3223" s="34" t="str">
        <f>IFERROR(HYPERLINK("https://wa.me/"&amp;Tabla2[[#This Row],[CONTACTO]]&amp;"?text="&amp;Tabla2[[#This Row],[Mensaje]]),"")</f>
        <v>https://wa.me/56967256951?text=Hola!%0AServicio del día 11-05%0A *Cliente:* OXIQUIM S A */ Cont: * MRSU8657512*/ HR Entrega: *08:30* /Dirección: *Cañaveral 901,Quilicura</v>
      </c>
    </row>
    <row r="3224" spans="1:38" s="15" customFormat="1" ht="16.5" customHeight="1" x14ac:dyDescent="0.2">
      <c r="A3224" s="15">
        <f>ROW(A3223)</f>
        <v>3223</v>
      </c>
      <c r="B3224" s="15">
        <f>IF(J3224=J3223,B3223+1,1)</f>
        <v>19</v>
      </c>
      <c r="C3224" s="15" t="s">
        <v>1554</v>
      </c>
      <c r="D3224" s="25" t="s">
        <v>39</v>
      </c>
      <c r="E3224" s="27">
        <v>189588</v>
      </c>
      <c r="F3224" s="27" t="s">
        <v>4967</v>
      </c>
      <c r="G3224" s="27" t="s">
        <v>41</v>
      </c>
      <c r="H3224" s="27">
        <v>25700</v>
      </c>
      <c r="I3224" s="27" t="s">
        <v>4968</v>
      </c>
      <c r="J3224" s="28">
        <v>46153</v>
      </c>
      <c r="K3224" s="26">
        <v>0.33333333333333331</v>
      </c>
      <c r="L3224" s="26"/>
      <c r="M3224" s="27" t="s">
        <v>161</v>
      </c>
      <c r="N3224" s="25">
        <f>IFERROR(VLOOKUP(M3224,Data!$J$1:$K$58,2,0),"")</f>
        <v>56966749408</v>
      </c>
      <c r="O3224" s="27" t="s">
        <v>162</v>
      </c>
      <c r="P3224" s="27"/>
      <c r="Q3224" s="27" t="s">
        <v>4775</v>
      </c>
      <c r="R3224" s="27" t="s">
        <v>74</v>
      </c>
      <c r="S3224" s="27"/>
      <c r="T3224" s="27"/>
      <c r="U3224" s="28"/>
      <c r="X3224" s="27"/>
      <c r="Y3224" s="27"/>
      <c r="Z3224" s="29"/>
      <c r="AA3224" s="29">
        <v>0.40972222222222221</v>
      </c>
      <c r="AB3224" s="29">
        <v>0.44444444444444442</v>
      </c>
      <c r="AC3224" s="30">
        <v>46153</v>
      </c>
      <c r="AD3224" s="15" t="str">
        <f>IF(Tabla2[[#This Row],[HORA ENTREGA]]="DIRECTO","On time", IF(AA3224&lt;&gt;"",IF(Tabla2[[#This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24" s="15" t="str">
        <f>MID(Tabla2[[#This Row],[TIPO]],1,3)</f>
        <v xml:space="preserve">40 </v>
      </c>
      <c r="AF32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PETROQUIMICA DOW */ Cont: * MSMU4794395*/ HR Entrega: *08:00* /Dirección: *LAGUNA SUR N°9750 , COMUNA PUDAHUEL – SANTIAGO, RECINTO (BODEGAS SAN FRANCISCO).</v>
      </c>
      <c r="AG3224" s="38" t="str">
        <f>IFERROR(HYPERLINK("https://wa.me/"&amp;Tabla2[[#This Row],[CONTACTO]]&amp;"?text="&amp;Tabla2[[#This Row],[Mensaje]],"Enviar mensaje"),"")</f>
        <v>Enviar mensaje</v>
      </c>
      <c r="AH3224" s="15" t="str">
        <f>CONCATENATE(A3224,F3224)</f>
        <v>3223MSMU4794395</v>
      </c>
      <c r="AI3224" s="15" t="str">
        <f>CONCATENATE("ENT-",A3224)</f>
        <v>ENT-3223</v>
      </c>
      <c r="AJ3224" s="15" t="str">
        <f>IF(Tabla2[[#This Row],[Op]]&lt;&gt;"","ENTREGA","")</f>
        <v>ENTREGA</v>
      </c>
      <c r="AK3224" s="40" t="str">
        <f>(Tabla2[[#This Row],[FECHA ENTREGA]]&amp;Tabla2[[#This Row],[HORA ENTREGA]])</f>
        <v>461530,333333333333333</v>
      </c>
      <c r="AL3224" s="34" t="str">
        <f>IFERROR(HYPERLINK("https://wa.me/"&amp;Tabla2[[#This Row],[CONTACTO]]&amp;"?text="&amp;Tabla2[[#This Row],[Mensaje]]),"")</f>
        <v>https://wa.me/56966749408?text=Hola!%0AServicio del día 11-05%0A *Cliente:* PETROQUIMICA DOW */ Cont: * MSMU4794395*/ HR Entrega: *08:00* /Dirección: *LAGUNA SUR N°9750 , COMUNA PUDAHUEL – SANTIAGO, RECINTO (BODEGAS SAN FRANCISCO).</v>
      </c>
    </row>
    <row r="3225" spans="1:38" s="15" customFormat="1" ht="16.5" customHeight="1" x14ac:dyDescent="0.2">
      <c r="A3225" s="15">
        <f>ROW(A3224)</f>
        <v>3224</v>
      </c>
      <c r="B3225" s="15">
        <f>IF(J3225=J3224,B3224+1,1)</f>
        <v>20</v>
      </c>
      <c r="C3225" s="15" t="s">
        <v>1554</v>
      </c>
      <c r="D3225" s="25" t="s">
        <v>39</v>
      </c>
      <c r="E3225" s="27">
        <v>189588</v>
      </c>
      <c r="F3225" s="27" t="s">
        <v>4969</v>
      </c>
      <c r="G3225" s="27" t="s">
        <v>41</v>
      </c>
      <c r="H3225" s="27">
        <v>29271</v>
      </c>
      <c r="I3225" s="27" t="s">
        <v>42</v>
      </c>
      <c r="J3225" s="28">
        <v>46153</v>
      </c>
      <c r="K3225" s="26">
        <v>0.33333333333333331</v>
      </c>
      <c r="L3225" s="26"/>
      <c r="M3225" s="27" t="s">
        <v>225</v>
      </c>
      <c r="N3225" s="25">
        <f>IFERROR(VLOOKUP(M3225,Data!$J$1:$K$58,2,0),"")</f>
        <v>56978811158</v>
      </c>
      <c r="O3225" s="27" t="s">
        <v>226</v>
      </c>
      <c r="P3225" s="27"/>
      <c r="Q3225" s="27" t="s">
        <v>4775</v>
      </c>
      <c r="R3225" s="27" t="s">
        <v>74</v>
      </c>
      <c r="S3225" s="27"/>
      <c r="T3225" s="27"/>
      <c r="U3225" s="28"/>
      <c r="X3225" s="27"/>
      <c r="Y3225" s="27"/>
      <c r="Z3225" s="29"/>
      <c r="AA3225" s="29">
        <v>0.3125</v>
      </c>
      <c r="AB3225" s="29">
        <v>0.55208333333333337</v>
      </c>
      <c r="AC3225" s="30">
        <v>46153</v>
      </c>
      <c r="AD3225" s="15" t="str">
        <f>IF(Tabla2[[#This Row],[HORA ENTREGA]]="DIRECTO","On time", IF(AA3225&lt;&gt;"",IF(Tabla2[[#This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5" s="15" t="str">
        <f>MID(Tabla2[[#This Row],[TIPO]],1,3)</f>
        <v xml:space="preserve">40 </v>
      </c>
      <c r="AF32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PETROQUIMICA DOW */ Cont: * MSCU5139340*/ HR Entrega: *08:00* /Dirección: *LAGUNA SUR N°9750 , COMUNA PUDAHUEL – SANTIAGO, RECINTO (BODEGAS SAN FRANCISCO).</v>
      </c>
      <c r="AG3225" s="38" t="str">
        <f>IFERROR(HYPERLINK("https://wa.me/"&amp;Tabla2[[#This Row],[CONTACTO]]&amp;"?text="&amp;Tabla2[[#This Row],[Mensaje]],"Enviar mensaje"),"")</f>
        <v>Enviar mensaje</v>
      </c>
      <c r="AH3225" s="15" t="str">
        <f>CONCATENATE(A3225,F3225)</f>
        <v>3224MSCU5139340</v>
      </c>
      <c r="AI3225" s="15" t="str">
        <f>CONCATENATE("ENT-",A3225)</f>
        <v>ENT-3224</v>
      </c>
      <c r="AJ3225" s="15" t="str">
        <f>IF(Tabla2[[#This Row],[Op]]&lt;&gt;"","ENTREGA","")</f>
        <v>ENTREGA</v>
      </c>
      <c r="AK3225" s="40" t="str">
        <f>(Tabla2[[#This Row],[FECHA ENTREGA]]&amp;Tabla2[[#This Row],[HORA ENTREGA]])</f>
        <v>461530,333333333333333</v>
      </c>
      <c r="AL3225" s="34" t="str">
        <f>IFERROR(HYPERLINK("https://wa.me/"&amp;Tabla2[[#This Row],[CONTACTO]]&amp;"?text="&amp;Tabla2[[#This Row],[Mensaje]]),"")</f>
        <v>https://wa.me/56978811158?text=Hola!%0AServicio del día 11-05%0A *Cliente:* PETROQUIMICA DOW */ Cont: * MSCU5139340*/ HR Entrega: *08:00* /Dirección: *LAGUNA SUR N°9750 , COMUNA PUDAHUEL – SANTIAGO, RECINTO (BODEGAS SAN FRANCISCO).</v>
      </c>
    </row>
    <row r="3226" spans="1:38" s="15" customFormat="1" ht="16.5" customHeight="1" x14ac:dyDescent="0.2">
      <c r="A3226" s="15">
        <f>ROW(A3225)</f>
        <v>3225</v>
      </c>
      <c r="B3226" s="15">
        <f>IF(J3226=J3225,B3225+1,1)</f>
        <v>21</v>
      </c>
      <c r="C3226" s="15" t="s">
        <v>1554</v>
      </c>
      <c r="D3226" s="25" t="s">
        <v>39</v>
      </c>
      <c r="E3226" s="27">
        <v>189589</v>
      </c>
      <c r="F3226" s="27" t="s">
        <v>4970</v>
      </c>
      <c r="G3226" s="27" t="s">
        <v>41</v>
      </c>
      <c r="H3226" s="27">
        <v>29271</v>
      </c>
      <c r="I3226" s="27" t="s">
        <v>42</v>
      </c>
      <c r="J3226" s="28">
        <v>46153</v>
      </c>
      <c r="K3226" s="26">
        <v>0.33333333333333331</v>
      </c>
      <c r="L3226" s="26"/>
      <c r="M3226" s="27" t="s">
        <v>389</v>
      </c>
      <c r="N3226" s="25">
        <f>IFERROR(VLOOKUP(M3226,Data!$J$1:$K$58,2,0),"")</f>
        <v>56988336520</v>
      </c>
      <c r="O3226" s="27" t="s">
        <v>390</v>
      </c>
      <c r="P3226" s="27"/>
      <c r="Q3226" s="27" t="s">
        <v>4775</v>
      </c>
      <c r="R3226" s="27" t="s">
        <v>74</v>
      </c>
      <c r="S3226" s="27"/>
      <c r="T3226" s="27"/>
      <c r="U3226" s="28"/>
      <c r="X3226" s="27"/>
      <c r="Y3226" s="27"/>
      <c r="Z3226" s="29"/>
      <c r="AA3226" s="29">
        <v>0.3125</v>
      </c>
      <c r="AB3226" s="29">
        <v>0.62152777777777779</v>
      </c>
      <c r="AC3226" s="30">
        <v>46153</v>
      </c>
      <c r="AD3226" s="15" t="str">
        <f>IF(Tabla2[[#This Row],[HORA ENTREGA]]="DIRECTO","On time", IF(AA3226&lt;&gt;"",IF(Tabla2[[#This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6" s="15" t="str">
        <f>MID(Tabla2[[#This Row],[TIPO]],1,3)</f>
        <v xml:space="preserve">40 </v>
      </c>
      <c r="AF32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PETROQUIMICA DOW */ Cont: * GAOU6748937*/ HR Entrega: *08:00* /Dirección: *LAGUNA SUR N°9750 , COMUNA PUDAHUEL – SANTIAGO, RECINTO (BODEGAS SAN FRANCISCO).</v>
      </c>
      <c r="AG3226" s="38" t="str">
        <f>IFERROR(HYPERLINK("https://wa.me/"&amp;Tabla2[[#This Row],[CONTACTO]]&amp;"?text="&amp;Tabla2[[#This Row],[Mensaje]],"Enviar mensaje"),"")</f>
        <v>Enviar mensaje</v>
      </c>
      <c r="AH3226" s="15" t="str">
        <f>CONCATENATE(A3226,F3226)</f>
        <v>3225GAOU6748937</v>
      </c>
      <c r="AI3226" s="15" t="str">
        <f>CONCATENATE("ENT-",A3226)</f>
        <v>ENT-3225</v>
      </c>
      <c r="AJ3226" s="15" t="str">
        <f>IF(Tabla2[[#This Row],[Op]]&lt;&gt;"","ENTREGA","")</f>
        <v>ENTREGA</v>
      </c>
      <c r="AK3226" s="40" t="str">
        <f>(Tabla2[[#This Row],[FECHA ENTREGA]]&amp;Tabla2[[#This Row],[HORA ENTREGA]])</f>
        <v>461530,333333333333333</v>
      </c>
      <c r="AL3226" s="34" t="str">
        <f>IFERROR(HYPERLINK("https://wa.me/"&amp;Tabla2[[#This Row],[CONTACTO]]&amp;"?text="&amp;Tabla2[[#This Row],[Mensaje]]),"")</f>
        <v>https://wa.me/56988336520?text=Hola!%0AServicio del día 11-05%0A *Cliente:* PETROQUIMICA DOW */ Cont: * GAOU6748937*/ HR Entrega: *08:00* /Dirección: *LAGUNA SUR N°9750 , COMUNA PUDAHUEL – SANTIAGO, RECINTO (BODEGAS SAN FRANCISCO).</v>
      </c>
    </row>
    <row r="3227" spans="1:38" s="15" customFormat="1" ht="16.5" customHeight="1" x14ac:dyDescent="0.2">
      <c r="A3227" s="15">
        <f>ROW(A3226)</f>
        <v>3226</v>
      </c>
      <c r="B3227" s="15">
        <f>IF(J3227=J3226,B3226+1,1)</f>
        <v>22</v>
      </c>
      <c r="C3227" s="15" t="s">
        <v>3160</v>
      </c>
      <c r="D3227" s="25" t="s">
        <v>39</v>
      </c>
      <c r="E3227" s="27"/>
      <c r="F3227" s="27" t="s">
        <v>4971</v>
      </c>
      <c r="G3227" s="27" t="s">
        <v>41</v>
      </c>
      <c r="H3227" s="27">
        <v>19449</v>
      </c>
      <c r="I3227" s="27" t="s">
        <v>42</v>
      </c>
      <c r="J3227" s="28">
        <v>46153</v>
      </c>
      <c r="K3227" s="26">
        <v>0.33333333333333331</v>
      </c>
      <c r="L3227" s="26"/>
      <c r="M3227" s="27" t="s">
        <v>82</v>
      </c>
      <c r="N3227" s="25">
        <f>IFERROR(VLOOKUP(M3227,Data!$J$1:$K$58,2,0),"")</f>
        <v>56944277110</v>
      </c>
      <c r="O3227" s="27" t="s">
        <v>83</v>
      </c>
      <c r="P3227" s="27"/>
      <c r="Q3227" s="27" t="s">
        <v>3163</v>
      </c>
      <c r="R3227" s="27" t="s">
        <v>1862</v>
      </c>
      <c r="S3227" s="27"/>
      <c r="T3227" s="27"/>
      <c r="U3227" s="28"/>
      <c r="X3227" s="27"/>
      <c r="Y3227" s="27"/>
      <c r="Z3227" s="29"/>
      <c r="AA3227" s="29">
        <v>0.3298611111111111</v>
      </c>
      <c r="AB3227" s="29">
        <v>0.4236111111111111</v>
      </c>
      <c r="AC3227" s="30">
        <v>46153</v>
      </c>
      <c r="AD3227" s="15" t="str">
        <f>IF(Tabla2[[#This Row],[HORA ENTREGA]]="DIRECTO","On time", IF(AA3227&lt;&gt;"",IF(Tabla2[[#This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7" s="15" t="str">
        <f>MID(Tabla2[[#This Row],[TIPO]],1,3)</f>
        <v xml:space="preserve">40 </v>
      </c>
      <c r="AF32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PRODALAM S.A. */ Cont: * HLXU8433924*/ HR Entrega: *08:00* /Dirección: *ALBERTO PEPPER 1610, RENCA.</v>
      </c>
      <c r="AG3227" s="38" t="str">
        <f>IFERROR(HYPERLINK("https://wa.me/"&amp;Tabla2[[#This Row],[CONTACTO]]&amp;"?text="&amp;Tabla2[[#This Row],[Mensaje]],"Enviar mensaje"),"")</f>
        <v>Enviar mensaje</v>
      </c>
      <c r="AH3227" s="15" t="str">
        <f>CONCATENATE(A3227,F3227)</f>
        <v>3226HLXU8433924</v>
      </c>
      <c r="AI3227" s="15" t="str">
        <f>CONCATENATE("ENT-",A3227)</f>
        <v>ENT-3226</v>
      </c>
      <c r="AJ3227" s="15" t="str">
        <f>IF(Tabla2[[#This Row],[Op]]&lt;&gt;"","ENTREGA","")</f>
        <v>ENTREGA</v>
      </c>
      <c r="AK3227" s="40" t="str">
        <f>(Tabla2[[#This Row],[FECHA ENTREGA]]&amp;Tabla2[[#This Row],[HORA ENTREGA]])</f>
        <v>461530,333333333333333</v>
      </c>
      <c r="AL3227" s="34" t="str">
        <f>IFERROR(HYPERLINK("https://wa.me/"&amp;Tabla2[[#This Row],[CONTACTO]]&amp;"?text="&amp;Tabla2[[#This Row],[Mensaje]]),"")</f>
        <v>https://wa.me/56944277110?text=Hola!%0AServicio del día 11-05%0A *Cliente:* PRODALAM S.A. */ Cont: * HLXU8433924*/ HR Entrega: *08:00* /Dirección: *ALBERTO PEPPER 1610, RENCA.</v>
      </c>
    </row>
    <row r="3228" spans="1:38" s="15" customFormat="1" ht="16.5" customHeight="1" x14ac:dyDescent="0.2">
      <c r="A3228" s="15">
        <f>ROW(A3227)</f>
        <v>3227</v>
      </c>
      <c r="B3228" s="15">
        <f>IF(J3228=J3227,B3227+1,1)</f>
        <v>23</v>
      </c>
      <c r="C3228" s="15" t="s">
        <v>3160</v>
      </c>
      <c r="D3228" s="25" t="s">
        <v>39</v>
      </c>
      <c r="E3228" s="27"/>
      <c r="F3228" s="27" t="s">
        <v>4972</v>
      </c>
      <c r="G3228" s="27" t="s">
        <v>41</v>
      </c>
      <c r="H3228" s="27">
        <v>19449</v>
      </c>
      <c r="I3228" s="27" t="s">
        <v>42</v>
      </c>
      <c r="J3228" s="28">
        <v>46153</v>
      </c>
      <c r="K3228" s="26">
        <v>0.375</v>
      </c>
      <c r="L3228" s="26"/>
      <c r="M3228" s="27" t="s">
        <v>155</v>
      </c>
      <c r="N3228" s="25">
        <f>IFERROR(VLOOKUP(M3228,Data!$J$1:$K$58,2,0),"")</f>
        <v>56926181825</v>
      </c>
      <c r="O3228" s="27" t="s">
        <v>384</v>
      </c>
      <c r="P3228" s="27"/>
      <c r="Q3228" s="27" t="s">
        <v>3163</v>
      </c>
      <c r="R3228" s="27" t="s">
        <v>1710</v>
      </c>
      <c r="S3228" s="27"/>
      <c r="T3228" s="27"/>
      <c r="U3228" s="28"/>
      <c r="X3228" s="27"/>
      <c r="Y3228" s="27"/>
      <c r="Z3228" s="29"/>
      <c r="AA3228" s="29">
        <v>0.3576388888888889</v>
      </c>
      <c r="AB3228" s="29">
        <v>0.54513888888888884</v>
      </c>
      <c r="AC3228" s="30">
        <v>46153</v>
      </c>
      <c r="AD3228" s="15" t="str">
        <f>IF(Tabla2[[#This Row],[HORA ENTREGA]]="DIRECTO","On time", IF(AA3228&lt;&gt;"",IF(Tabla2[[#This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8" s="15" t="str">
        <f>MID(Tabla2[[#This Row],[TIPO]],1,3)</f>
        <v xml:space="preserve">40 </v>
      </c>
      <c r="AF32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PRODALAM S.A. */ Cont: * TGBU6043875*/ HR Entrega: *09:00* /Dirección: *ALBERTO PEPPER 1610, RENCA.</v>
      </c>
      <c r="AG3228" s="38" t="str">
        <f>IFERROR(HYPERLINK("https://wa.me/"&amp;Tabla2[[#This Row],[CONTACTO]]&amp;"?text="&amp;Tabla2[[#This Row],[Mensaje]],"Enviar mensaje"),"")</f>
        <v>Enviar mensaje</v>
      </c>
      <c r="AH3228" s="15" t="str">
        <f>CONCATENATE(A3228,F3228)</f>
        <v>3227TGBU6043875</v>
      </c>
      <c r="AI3228" s="15" t="str">
        <f>CONCATENATE("ENT-",A3228)</f>
        <v>ENT-3227</v>
      </c>
      <c r="AJ3228" s="15" t="str">
        <f>IF(Tabla2[[#This Row],[Op]]&lt;&gt;"","ENTREGA","")</f>
        <v>ENTREGA</v>
      </c>
      <c r="AK3228" s="40" t="str">
        <f>(Tabla2[[#This Row],[FECHA ENTREGA]]&amp;Tabla2[[#This Row],[HORA ENTREGA]])</f>
        <v>461530,375</v>
      </c>
      <c r="AL3228" s="34" t="str">
        <f>IFERROR(HYPERLINK("https://wa.me/"&amp;Tabla2[[#This Row],[CONTACTO]]&amp;"?text="&amp;Tabla2[[#This Row],[Mensaje]]),"")</f>
        <v>https://wa.me/56926181825?text=Hola!%0AServicio del día 11-05%0A *Cliente:* PRODALAM S.A. */ Cont: * TGBU6043875*/ HR Entrega: *09:00* /Dirección: *ALBERTO PEPPER 1610, RENCA.</v>
      </c>
    </row>
    <row r="3229" spans="1:38" s="15" customFormat="1" ht="16.5" customHeight="1" x14ac:dyDescent="0.2">
      <c r="A3229" s="15">
        <f>ROW(A3228)</f>
        <v>3228</v>
      </c>
      <c r="B3229" s="15">
        <f>IF(J3229=J3228,B3228+1,1)</f>
        <v>24</v>
      </c>
      <c r="C3229" s="15" t="s">
        <v>3160</v>
      </c>
      <c r="D3229" s="25" t="s">
        <v>39</v>
      </c>
      <c r="E3229" s="27"/>
      <c r="F3229" s="27" t="s">
        <v>4973</v>
      </c>
      <c r="G3229" s="27" t="s">
        <v>41</v>
      </c>
      <c r="H3229" s="27">
        <v>30000</v>
      </c>
      <c r="I3229" s="27" t="s">
        <v>42</v>
      </c>
      <c r="J3229" s="28">
        <v>46153</v>
      </c>
      <c r="K3229" s="26">
        <v>0.41666666666666669</v>
      </c>
      <c r="L3229" s="26"/>
      <c r="M3229" s="27" t="s">
        <v>77</v>
      </c>
      <c r="N3229" s="25">
        <f>IFERROR(VLOOKUP(M3229,Data!$J$1:$K$58,2,0),"")</f>
        <v>56967384794</v>
      </c>
      <c r="O3229" s="27" t="s">
        <v>78</v>
      </c>
      <c r="P3229" s="27"/>
      <c r="Q3229" s="27" t="s">
        <v>3163</v>
      </c>
      <c r="R3229" s="27" t="s">
        <v>218</v>
      </c>
      <c r="S3229" s="27"/>
      <c r="T3229" s="27"/>
      <c r="U3229" s="28"/>
      <c r="X3229" s="27"/>
      <c r="Y3229" s="27"/>
      <c r="Z3229" s="29"/>
      <c r="AA3229" s="29">
        <v>0.35972222222222222</v>
      </c>
      <c r="AB3229" s="29">
        <v>0.50694444444444442</v>
      </c>
      <c r="AC3229" s="30">
        <v>46153</v>
      </c>
      <c r="AD3229" s="15" t="str">
        <f>IF(Tabla2[[#This Row],[HORA ENTREGA]]="DIRECTO","On time", IF(AA3229&lt;&gt;"",IF(Tabla2[[#This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29" s="15" t="str">
        <f>MID(Tabla2[[#This Row],[TIPO]],1,3)</f>
        <v xml:space="preserve">40 </v>
      </c>
      <c r="AF32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PRODALAM S.A. */ Cont: * MNBU3908280*/ HR Entrega: *10:00* /Dirección: *ALBERTO PEPPER 1610, RENCA.</v>
      </c>
      <c r="AG3229" s="38" t="str">
        <f>IFERROR(HYPERLINK("https://wa.me/"&amp;Tabla2[[#This Row],[CONTACTO]]&amp;"?text="&amp;Tabla2[[#This Row],[Mensaje]],"Enviar mensaje"),"")</f>
        <v>Enviar mensaje</v>
      </c>
      <c r="AH3229" s="15" t="str">
        <f>CONCATENATE(A3229,F3229)</f>
        <v>3228MNBU3908280</v>
      </c>
      <c r="AI3229" s="15" t="str">
        <f>CONCATENATE("ENT-",A3229)</f>
        <v>ENT-3228</v>
      </c>
      <c r="AJ3229" s="15" t="str">
        <f>IF(Tabla2[[#This Row],[Op]]&lt;&gt;"","ENTREGA","")</f>
        <v>ENTREGA</v>
      </c>
      <c r="AK3229" s="40" t="str">
        <f>(Tabla2[[#This Row],[FECHA ENTREGA]]&amp;Tabla2[[#This Row],[HORA ENTREGA]])</f>
        <v>461530,416666666666667</v>
      </c>
      <c r="AL3229" s="34" t="str">
        <f>IFERROR(HYPERLINK("https://wa.me/"&amp;Tabla2[[#This Row],[CONTACTO]]&amp;"?text="&amp;Tabla2[[#This Row],[Mensaje]]),"")</f>
        <v>https://wa.me/56967384794?text=Hola!%0AServicio del día 11-05%0A *Cliente:* PRODALAM S.A. */ Cont: * MNBU3908280*/ HR Entrega: *10:00* /Dirección: *ALBERTO PEPPER 1610, RENCA.</v>
      </c>
    </row>
    <row r="3230" spans="1:38" s="15" customFormat="1" ht="16.5" customHeight="1" x14ac:dyDescent="0.2">
      <c r="A3230" s="15">
        <f>ROW(A3229)</f>
        <v>3229</v>
      </c>
      <c r="B3230" s="15">
        <f>IF(J3230=J3229,B3229+1,1)</f>
        <v>25</v>
      </c>
      <c r="C3230" s="15" t="s">
        <v>3160</v>
      </c>
      <c r="D3230" s="25" t="s">
        <v>39</v>
      </c>
      <c r="E3230" s="27">
        <v>806581</v>
      </c>
      <c r="F3230" s="27" t="s">
        <v>4974</v>
      </c>
      <c r="G3230" s="27" t="s">
        <v>41</v>
      </c>
      <c r="H3230" s="27">
        <v>25200</v>
      </c>
      <c r="I3230" s="27" t="s">
        <v>42</v>
      </c>
      <c r="J3230" s="28">
        <v>46153</v>
      </c>
      <c r="K3230" s="26">
        <v>0.45833333333333331</v>
      </c>
      <c r="L3230" s="26"/>
      <c r="M3230" s="27" t="s">
        <v>347</v>
      </c>
      <c r="N3230" s="25">
        <f>IFERROR(VLOOKUP(M3230,Data!$J$1:$K$58,2,0),"")</f>
        <v>56976511010</v>
      </c>
      <c r="O3230" s="27" t="s">
        <v>159</v>
      </c>
      <c r="P3230" s="27"/>
      <c r="Q3230" s="27" t="s">
        <v>3163</v>
      </c>
      <c r="R3230" s="27"/>
      <c r="S3230" s="27"/>
      <c r="T3230" s="27"/>
      <c r="U3230" s="28"/>
      <c r="X3230" s="27"/>
      <c r="Y3230" s="27"/>
      <c r="Z3230" s="29"/>
      <c r="AA3230" s="29">
        <v>0.42708333333333331</v>
      </c>
      <c r="AB3230" s="29">
        <v>0.59305555555555556</v>
      </c>
      <c r="AC3230" s="30">
        <v>46153</v>
      </c>
      <c r="AD3230" s="15" t="str">
        <f>IF(Tabla2[[#This Row],[HORA ENTREGA]]="DIRECTO","On time", IF(AA3230&lt;&gt;"",IF(Tabla2[[#This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0" s="15" t="str">
        <f>MID(Tabla2[[#This Row],[TIPO]],1,3)</f>
        <v xml:space="preserve">40 </v>
      </c>
      <c r="AF32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PRODALAM S.A. */ Cont: * TIIU4678201*/ HR Entrega: *11:00* /Dirección: *ALBERTO PEPPER 1610, RENCA.</v>
      </c>
      <c r="AG3230" s="38" t="str">
        <f>IFERROR(HYPERLINK("https://wa.me/"&amp;Tabla2[[#This Row],[CONTACTO]]&amp;"?text="&amp;Tabla2[[#This Row],[Mensaje]],"Enviar mensaje"),"")</f>
        <v>Enviar mensaje</v>
      </c>
      <c r="AH3230" s="15" t="str">
        <f>CONCATENATE(A3230,F3230)</f>
        <v>3229TIIU4678201</v>
      </c>
      <c r="AI3230" s="15" t="str">
        <f>CONCATENATE("ENT-",A3230)</f>
        <v>ENT-3229</v>
      </c>
      <c r="AJ3230" s="15" t="str">
        <f>IF(Tabla2[[#This Row],[Op]]&lt;&gt;"","ENTREGA","")</f>
        <v>ENTREGA</v>
      </c>
      <c r="AK3230" s="40" t="str">
        <f>(Tabla2[[#This Row],[FECHA ENTREGA]]&amp;Tabla2[[#This Row],[HORA ENTREGA]])</f>
        <v>461530,458333333333333</v>
      </c>
      <c r="AL3230" s="34" t="str">
        <f>IFERROR(HYPERLINK("https://wa.me/"&amp;Tabla2[[#This Row],[CONTACTO]]&amp;"?text="&amp;Tabla2[[#This Row],[Mensaje]]),"")</f>
        <v>https://wa.me/56976511010?text=Hola!%0AServicio del día 11-05%0A *Cliente:* PRODALAM S.A. */ Cont: * TIIU4678201*/ HR Entrega: *11:00* /Dirección: *ALBERTO PEPPER 1610, RENCA.</v>
      </c>
    </row>
    <row r="3231" spans="1:38" s="15" customFormat="1" ht="16.5" customHeight="1" x14ac:dyDescent="0.2">
      <c r="A3231" s="15">
        <f>ROW(A3230)</f>
        <v>3230</v>
      </c>
      <c r="B3231" s="15">
        <f>IF(J3231=J3230,B3230+1,1)</f>
        <v>26</v>
      </c>
      <c r="C3231" s="15" t="s">
        <v>3160</v>
      </c>
      <c r="D3231" s="25" t="s">
        <v>39</v>
      </c>
      <c r="E3231" s="27"/>
      <c r="F3231" s="27" t="s">
        <v>4975</v>
      </c>
      <c r="G3231" s="27" t="s">
        <v>41</v>
      </c>
      <c r="H3231" s="27">
        <v>15300</v>
      </c>
      <c r="I3231" s="27" t="s">
        <v>42</v>
      </c>
      <c r="J3231" s="28">
        <v>46153</v>
      </c>
      <c r="K3231" s="26">
        <v>0.45833333333333331</v>
      </c>
      <c r="L3231" s="26"/>
      <c r="M3231" s="27" t="s">
        <v>215</v>
      </c>
      <c r="N3231" s="25">
        <f>IFERROR(VLOOKUP(M3231,Data!$J$1:$K$58,2,0),"")</f>
        <v>56978089957</v>
      </c>
      <c r="O3231" s="27" t="s">
        <v>216</v>
      </c>
      <c r="P3231" s="27">
        <v>7</v>
      </c>
      <c r="Q3231" s="27" t="s">
        <v>3163</v>
      </c>
      <c r="R3231" s="27" t="s">
        <v>4842</v>
      </c>
      <c r="S3231" s="27"/>
      <c r="T3231" s="27"/>
      <c r="U3231" s="28"/>
      <c r="X3231" s="27" t="s">
        <v>1901</v>
      </c>
      <c r="Y3231" s="27"/>
      <c r="Z3231" s="29"/>
      <c r="AA3231" s="29">
        <v>0.49305555555555558</v>
      </c>
      <c r="AB3231" s="29">
        <v>0.70486111111111116</v>
      </c>
      <c r="AC3231" s="30">
        <v>46153</v>
      </c>
      <c r="AD3231" s="15" t="str">
        <f>IF(Tabla2[[#This Row],[HORA ENTREGA]]="DIRECTO","On time", IF(AA3231&lt;&gt;"",IF(Tabla2[[#This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31" s="15" t="str">
        <f>MID(Tabla2[[#This Row],[TIPO]],1,3)</f>
        <v xml:space="preserve">40 </v>
      </c>
      <c r="AF32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PRODALAM S.A. */ Cont: * HLBU1965255*/ HR Entrega: *11:00* /Dirección: *ALBERTO PEPPER 1610, RENCA.</v>
      </c>
      <c r="AG3231" s="38" t="str">
        <f>IFERROR(HYPERLINK("https://wa.me/"&amp;Tabla2[[#This Row],[CONTACTO]]&amp;"?text="&amp;Tabla2[[#This Row],[Mensaje]],"Enviar mensaje"),"")</f>
        <v>Enviar mensaje</v>
      </c>
      <c r="AH3231" s="15" t="str">
        <f>CONCATENATE(A3231,F3231)</f>
        <v>3230HLBU1965255</v>
      </c>
      <c r="AI3231" s="15" t="str">
        <f>CONCATENATE("ENT-",A3231)</f>
        <v>ENT-3230</v>
      </c>
      <c r="AJ3231" s="15" t="str">
        <f>IF(Tabla2[[#This Row],[Op]]&lt;&gt;"","ENTREGA","")</f>
        <v>ENTREGA</v>
      </c>
      <c r="AK3231" s="40" t="str">
        <f>(Tabla2[[#This Row],[FECHA ENTREGA]]&amp;Tabla2[[#This Row],[HORA ENTREGA]])</f>
        <v>461530,458333333333333</v>
      </c>
      <c r="AL3231" s="34" t="str">
        <f>IFERROR(HYPERLINK("https://wa.me/"&amp;Tabla2[[#This Row],[CONTACTO]]&amp;"?text="&amp;Tabla2[[#This Row],[Mensaje]]),"")</f>
        <v>https://wa.me/56978089957?text=Hola!%0AServicio del día 11-05%0A *Cliente:* PRODALAM S.A. */ Cont: * HLBU1965255*/ HR Entrega: *11:00* /Dirección: *ALBERTO PEPPER 1610, RENCA.</v>
      </c>
    </row>
    <row r="3232" spans="1:38" s="15" customFormat="1" ht="16.5" customHeight="1" x14ac:dyDescent="0.2">
      <c r="A3232" s="15">
        <f>ROW(A3231)</f>
        <v>3231</v>
      </c>
      <c r="B3232" s="15">
        <f>IF(J3232=J3231,B3231+1,1)</f>
        <v>27</v>
      </c>
      <c r="C3232" s="15" t="s">
        <v>3160</v>
      </c>
      <c r="D3232" s="25" t="s">
        <v>39</v>
      </c>
      <c r="E3232" s="27">
        <v>806020</v>
      </c>
      <c r="F3232" s="27" t="s">
        <v>4976</v>
      </c>
      <c r="G3232" s="27" t="s">
        <v>64</v>
      </c>
      <c r="H3232" s="27">
        <v>8600</v>
      </c>
      <c r="I3232" s="27" t="s">
        <v>42</v>
      </c>
      <c r="J3232" s="28">
        <v>46153</v>
      </c>
      <c r="K3232" s="26">
        <v>0.5</v>
      </c>
      <c r="L3232" s="26"/>
      <c r="M3232" s="27" t="s">
        <v>172</v>
      </c>
      <c r="N3232" s="25">
        <f>IFERROR(VLOOKUP(M3232,Data!$J$1:$K$58,2,0),"")</f>
        <v>56985215946</v>
      </c>
      <c r="O3232" s="27" t="s">
        <v>173</v>
      </c>
      <c r="P3232" s="27"/>
      <c r="Q3232" s="27" t="s">
        <v>3163</v>
      </c>
      <c r="R3232" s="27"/>
      <c r="S3232" s="27"/>
      <c r="T3232" s="27"/>
      <c r="U3232" s="28"/>
      <c r="X3232" s="27"/>
      <c r="Y3232" s="27"/>
      <c r="Z3232" s="29"/>
      <c r="AA3232" s="29">
        <v>0.54166666666666663</v>
      </c>
      <c r="AB3232" s="29">
        <v>0.76388888888888884</v>
      </c>
      <c r="AC3232" s="30">
        <v>46153</v>
      </c>
      <c r="AD3232" s="15" t="str">
        <f>IF(Tabla2[[#This Row],[HORA ENTREGA]]="DIRECTO","On time", IF(AA3232&lt;&gt;"",IF(Tabla2[[#This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32" s="15" t="str">
        <f>MID(Tabla2[[#This Row],[TIPO]],1,3)</f>
        <v xml:space="preserve">20 </v>
      </c>
      <c r="AF32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PRODALAM S.A. */ Cont: * CBHU4223642*/ HR Entrega: *12:00* /Dirección: *ALBERTO PEPPER 1610, RENCA.</v>
      </c>
      <c r="AG3232" s="38" t="str">
        <f>IFERROR(HYPERLINK("https://wa.me/"&amp;Tabla2[[#This Row],[CONTACTO]]&amp;"?text="&amp;Tabla2[[#This Row],[Mensaje]],"Enviar mensaje"),"")</f>
        <v>Enviar mensaje</v>
      </c>
      <c r="AH3232" s="15" t="str">
        <f>CONCATENATE(A3232,F3232)</f>
        <v>3231CBHU4223642</v>
      </c>
      <c r="AI3232" s="15" t="str">
        <f>CONCATENATE("ENT-",A3232)</f>
        <v>ENT-3231</v>
      </c>
      <c r="AJ3232" s="15" t="str">
        <f>IF(Tabla2[[#This Row],[Op]]&lt;&gt;"","ENTREGA","")</f>
        <v>ENTREGA</v>
      </c>
      <c r="AK3232" s="40" t="str">
        <f>(Tabla2[[#This Row],[FECHA ENTREGA]]&amp;Tabla2[[#This Row],[HORA ENTREGA]])</f>
        <v>461530,5</v>
      </c>
      <c r="AL3232" s="34" t="str">
        <f>IFERROR(HYPERLINK("https://wa.me/"&amp;Tabla2[[#This Row],[CONTACTO]]&amp;"?text="&amp;Tabla2[[#This Row],[Mensaje]]),"")</f>
        <v>https://wa.me/56985215946?text=Hola!%0AServicio del día 11-05%0A *Cliente:* PRODALAM S.A. */ Cont: * CBHU4223642*/ HR Entrega: *12:00* /Dirección: *ALBERTO PEPPER 1610, RENCA.</v>
      </c>
    </row>
    <row r="3233" spans="1:38" s="15" customFormat="1" ht="16.5" customHeight="1" x14ac:dyDescent="0.2">
      <c r="A3233" s="15">
        <f>ROW(A3232)</f>
        <v>3232</v>
      </c>
      <c r="B3233" s="15">
        <f>IF(J3233=J3232,B3232+1,1)</f>
        <v>28</v>
      </c>
      <c r="C3233" s="15" t="s">
        <v>236</v>
      </c>
      <c r="D3233" s="25" t="s">
        <v>39</v>
      </c>
      <c r="E3233" s="27"/>
      <c r="F3233" s="27" t="s">
        <v>4977</v>
      </c>
      <c r="G3233" s="27" t="s">
        <v>41</v>
      </c>
      <c r="H3233" s="27">
        <v>13500</v>
      </c>
      <c r="I3233" s="27" t="s">
        <v>42</v>
      </c>
      <c r="J3233" s="28">
        <v>46153</v>
      </c>
      <c r="K3233" s="26">
        <v>0.33333333333333331</v>
      </c>
      <c r="L3233" s="26"/>
      <c r="M3233" s="27" t="s">
        <v>60</v>
      </c>
      <c r="N3233" s="25">
        <f>IFERROR(VLOOKUP(M3233,Data!$J$1:$K$58,2,0),"")</f>
        <v>56957438415</v>
      </c>
      <c r="O3233" s="27" t="s">
        <v>165</v>
      </c>
      <c r="P3233" s="27"/>
      <c r="Q3233" s="27" t="s">
        <v>4535</v>
      </c>
      <c r="R3233" s="27"/>
      <c r="S3233" s="27"/>
      <c r="T3233" s="27"/>
      <c r="U3233" s="28"/>
      <c r="X3233" s="27"/>
      <c r="Y3233" s="27"/>
      <c r="Z3233" s="29"/>
      <c r="AA3233" s="29">
        <v>0.33819444444444446</v>
      </c>
      <c r="AB3233" s="29">
        <v>0.56944444444444442</v>
      </c>
      <c r="AC3233" s="30">
        <v>46153</v>
      </c>
      <c r="AD3233" s="15" t="str">
        <f>IF(Tabla2[[#This Row],[HORA ENTREGA]]="DIRECTO","On time", IF(AA3233&lt;&gt;"",IF(Tabla2[[#This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3" s="15" t="str">
        <f>MID(Tabla2[[#This Row],[TIPO]],1,3)</f>
        <v xml:space="preserve">40 </v>
      </c>
      <c r="AF32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SOCIEDAD COMERCIAL MARBEN PETS LTDA */ Cont: * CMAU5706967*/ HR Entrega: *08:00* /Dirección: *BODEGA PRINCIPAL LA FRAGUA</v>
      </c>
      <c r="AG3233" s="38" t="str">
        <f>IFERROR(HYPERLINK("https://wa.me/"&amp;Tabla2[[#This Row],[CONTACTO]]&amp;"?text="&amp;Tabla2[[#This Row],[Mensaje]],"Enviar mensaje"),"")</f>
        <v>Enviar mensaje</v>
      </c>
      <c r="AH3233" s="15" t="str">
        <f>CONCATENATE(A3233,F3233)</f>
        <v>3232CMAU5706967</v>
      </c>
      <c r="AI3233" s="15" t="str">
        <f>CONCATENATE("ENT-",A3233)</f>
        <v>ENT-3232</v>
      </c>
      <c r="AJ3233" s="15" t="str">
        <f>IF(Tabla2[[#This Row],[Op]]&lt;&gt;"","ENTREGA","")</f>
        <v>ENTREGA</v>
      </c>
      <c r="AK3233" s="40" t="str">
        <f>(Tabla2[[#This Row],[FECHA ENTREGA]]&amp;Tabla2[[#This Row],[HORA ENTREGA]])</f>
        <v>461530,333333333333333</v>
      </c>
      <c r="AL3233" s="34" t="str">
        <f>IFERROR(HYPERLINK("https://wa.me/"&amp;Tabla2[[#This Row],[CONTACTO]]&amp;"?text="&amp;Tabla2[[#This Row],[Mensaje]]),"")</f>
        <v>https://wa.me/56957438415?text=Hola!%0AServicio del día 11-05%0A *Cliente:* SOCIEDAD COMERCIAL MARBEN PETS LTDA */ Cont: * CMAU5706967*/ HR Entrega: *08:00* /Dirección: *BODEGA PRINCIPAL LA FRAGUA</v>
      </c>
    </row>
    <row r="3234" spans="1:38" s="15" customFormat="1" ht="16.5" customHeight="1" x14ac:dyDescent="0.2">
      <c r="A3234" s="15">
        <f>ROW(A3233)</f>
        <v>3233</v>
      </c>
      <c r="B3234" s="15">
        <f>IF(J3234=J3233,B3233+1,1)</f>
        <v>29</v>
      </c>
      <c r="C3234" s="15" t="s">
        <v>239</v>
      </c>
      <c r="D3234" s="25" t="s">
        <v>39</v>
      </c>
      <c r="E3234" s="27">
        <v>303568</v>
      </c>
      <c r="F3234" s="27" t="s">
        <v>4978</v>
      </c>
      <c r="G3234" s="27" t="s">
        <v>41</v>
      </c>
      <c r="H3234" s="27">
        <v>13800</v>
      </c>
      <c r="I3234" s="27" t="s">
        <v>42</v>
      </c>
      <c r="J3234" s="28">
        <v>46153</v>
      </c>
      <c r="K3234" s="26">
        <v>0.33333333333333331</v>
      </c>
      <c r="L3234" s="26"/>
      <c r="M3234" s="27" t="s">
        <v>273</v>
      </c>
      <c r="N3234" s="25">
        <f>IFERROR(VLOOKUP(M3234,Data!$J$1:$K$58,2,0),"")</f>
        <v>56950103942</v>
      </c>
      <c r="O3234" s="27" t="s">
        <v>274</v>
      </c>
      <c r="P3234" s="27"/>
      <c r="Q3234" s="27" t="s">
        <v>1036</v>
      </c>
      <c r="R3234" s="27" t="s">
        <v>1546</v>
      </c>
      <c r="S3234" s="27"/>
      <c r="T3234" s="27"/>
      <c r="U3234" s="28"/>
      <c r="X3234" s="27"/>
      <c r="Y3234" s="27"/>
      <c r="Z3234" s="29"/>
      <c r="AA3234" s="29">
        <v>0.29652777777777778</v>
      </c>
      <c r="AB3234" s="29">
        <v>0.44791666666666669</v>
      </c>
      <c r="AC3234" s="30">
        <v>46153</v>
      </c>
      <c r="AD3234" s="15" t="str">
        <f>IF(Tabla2[[#This Row],[HORA ENTREGA]]="DIRECTO","On time", IF(AA3234&lt;&gt;"",IF(Tabla2[[#This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4" s="15" t="str">
        <f>MID(Tabla2[[#This Row],[TIPO]],1,3)</f>
        <v xml:space="preserve">40 </v>
      </c>
      <c r="AF32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SUPERMERCADO DEL NEUMATICO LTDA */ Cont: * TGBU9697231*/ HR Entrega: *08:00* /Dirección: *AV. GENERAL VELASQUEZ 10901, SAN BERNARDO</v>
      </c>
      <c r="AG3234" s="38" t="str">
        <f>IFERROR(HYPERLINK("https://wa.me/"&amp;Tabla2[[#This Row],[CONTACTO]]&amp;"?text="&amp;Tabla2[[#This Row],[Mensaje]],"Enviar mensaje"),"")</f>
        <v>Enviar mensaje</v>
      </c>
      <c r="AH3234" s="15" t="str">
        <f>CONCATENATE(A3234,F3234)</f>
        <v>3233TGBU9697231</v>
      </c>
      <c r="AI3234" s="15" t="str">
        <f>CONCATENATE("ENT-",A3234)</f>
        <v>ENT-3233</v>
      </c>
      <c r="AJ3234" s="15" t="str">
        <f>IF(Tabla2[[#This Row],[Op]]&lt;&gt;"","ENTREGA","")</f>
        <v>ENTREGA</v>
      </c>
      <c r="AK3234" s="40" t="str">
        <f>(Tabla2[[#This Row],[FECHA ENTREGA]]&amp;Tabla2[[#This Row],[HORA ENTREGA]])</f>
        <v>461530,333333333333333</v>
      </c>
      <c r="AL3234" s="34" t="str">
        <f>IFERROR(HYPERLINK("https://wa.me/"&amp;Tabla2[[#This Row],[CONTACTO]]&amp;"?text="&amp;Tabla2[[#This Row],[Mensaje]]),"")</f>
        <v>https://wa.me/56950103942?text=Hola!%0AServicio del día 11-05%0A *Cliente:* SUPERMERCADO DEL NEUMATICO LTDA */ Cont: * TGBU9697231*/ HR Entrega: *08:00* /Dirección: *AV. GENERAL VELASQUEZ 10901, SAN BERNARDO</v>
      </c>
    </row>
    <row r="3235" spans="1:38" s="15" customFormat="1" ht="16.5" customHeight="1" x14ac:dyDescent="0.2">
      <c r="A3235" s="15">
        <f>ROW(A3234)</f>
        <v>3234</v>
      </c>
      <c r="B3235" s="15">
        <f>IF(J3235=J3234,B3234+1,1)</f>
        <v>30</v>
      </c>
      <c r="C3235" s="15" t="s">
        <v>239</v>
      </c>
      <c r="D3235" s="25" t="s">
        <v>39</v>
      </c>
      <c r="E3235" s="27">
        <v>303667</v>
      </c>
      <c r="F3235" s="27" t="s">
        <v>4979</v>
      </c>
      <c r="G3235" s="27" t="s">
        <v>41</v>
      </c>
      <c r="H3235" s="27">
        <v>14210</v>
      </c>
      <c r="I3235" s="27" t="s">
        <v>42</v>
      </c>
      <c r="J3235" s="28">
        <v>46153</v>
      </c>
      <c r="K3235" s="26">
        <v>0.4375</v>
      </c>
      <c r="L3235" s="26"/>
      <c r="M3235" s="27" t="s">
        <v>688</v>
      </c>
      <c r="N3235" s="25">
        <f>IFERROR(VLOOKUP(M3235,Data!$J$1:$K$58,2,0),"")</f>
        <v>56950104102</v>
      </c>
      <c r="O3235" s="27" t="s">
        <v>234</v>
      </c>
      <c r="P3235" s="27"/>
      <c r="Q3235" s="27" t="s">
        <v>1036</v>
      </c>
      <c r="R3235" s="27" t="s">
        <v>218</v>
      </c>
      <c r="S3235" s="27"/>
      <c r="T3235" s="27"/>
      <c r="U3235" s="28"/>
      <c r="X3235" s="27"/>
      <c r="Y3235" s="27"/>
      <c r="Z3235" s="29"/>
      <c r="AA3235" s="29">
        <v>0.3888888888888889</v>
      </c>
      <c r="AB3235" s="29">
        <v>0.51180555555555551</v>
      </c>
      <c r="AC3235" s="30">
        <v>46153</v>
      </c>
      <c r="AD3235" s="15" t="str">
        <f>IF(Tabla2[[#This Row],[HORA ENTREGA]]="DIRECTO","On time", IF(AA3235&lt;&gt;"",IF(Tabla2[[#This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5" s="15" t="str">
        <f>MID(Tabla2[[#This Row],[TIPO]],1,3)</f>
        <v xml:space="preserve">40 </v>
      </c>
      <c r="AF32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SUPERMERCADO DEL NEUMATICO LTDA */ Cont: * TCNU5804732*/ HR Entrega: *10:30* /Dirección: *AV. GENERAL VELASQUEZ 10901, SAN BERNARDO</v>
      </c>
      <c r="AG3235" s="38" t="str">
        <f>IFERROR(HYPERLINK("https://wa.me/"&amp;Tabla2[[#This Row],[CONTACTO]]&amp;"?text="&amp;Tabla2[[#This Row],[Mensaje]],"Enviar mensaje"),"")</f>
        <v>Enviar mensaje</v>
      </c>
      <c r="AH3235" s="15" t="str">
        <f>CONCATENATE(A3235,F3235)</f>
        <v>3234TCNU5804732</v>
      </c>
      <c r="AI3235" s="15" t="str">
        <f>CONCATENATE("ENT-",A3235)</f>
        <v>ENT-3234</v>
      </c>
      <c r="AJ3235" s="15" t="str">
        <f>IF(Tabla2[[#This Row],[Op]]&lt;&gt;"","ENTREGA","")</f>
        <v>ENTREGA</v>
      </c>
      <c r="AK3235" s="40" t="str">
        <f>(Tabla2[[#This Row],[FECHA ENTREGA]]&amp;Tabla2[[#This Row],[HORA ENTREGA]])</f>
        <v>461530,4375</v>
      </c>
      <c r="AL3235" s="34" t="str">
        <f>IFERROR(HYPERLINK("https://wa.me/"&amp;Tabla2[[#This Row],[CONTACTO]]&amp;"?text="&amp;Tabla2[[#This Row],[Mensaje]]),"")</f>
        <v>https://wa.me/56950104102?text=Hola!%0AServicio del día 11-05%0A *Cliente:* SUPERMERCADO DEL NEUMATICO LTDA */ Cont: * TCNU5804732*/ HR Entrega: *10:30* /Dirección: *AV. GENERAL VELASQUEZ 10901, SAN BERNARDO</v>
      </c>
    </row>
    <row r="3236" spans="1:38" s="15" customFormat="1" ht="16.5" customHeight="1" x14ac:dyDescent="0.2">
      <c r="A3236" s="15">
        <f>ROW(A3235)</f>
        <v>3235</v>
      </c>
      <c r="B3236" s="15">
        <f>IF(J3236=J3235,B3235+1,1)</f>
        <v>31</v>
      </c>
      <c r="C3236" s="15" t="s">
        <v>447</v>
      </c>
      <c r="D3236" s="25" t="s">
        <v>39</v>
      </c>
      <c r="E3236" s="27">
        <v>387804</v>
      </c>
      <c r="F3236" s="27" t="s">
        <v>4980</v>
      </c>
      <c r="G3236" s="27" t="s">
        <v>41</v>
      </c>
      <c r="H3236" s="27">
        <v>12700</v>
      </c>
      <c r="I3236" s="27" t="s">
        <v>42</v>
      </c>
      <c r="J3236" s="28">
        <v>46153</v>
      </c>
      <c r="K3236" s="26">
        <v>0.33333333333333331</v>
      </c>
      <c r="L3236" s="26"/>
      <c r="M3236" s="27" t="s">
        <v>176</v>
      </c>
      <c r="N3236" s="25">
        <f>IFERROR(VLOOKUP(M3236,Data!$J$1:$K$58,2,0),"")</f>
        <v>56968463649</v>
      </c>
      <c r="O3236" s="27" t="s">
        <v>145</v>
      </c>
      <c r="P3236" s="27"/>
      <c r="Q3236" s="27" t="s">
        <v>450</v>
      </c>
      <c r="R3236" s="27" t="s">
        <v>218</v>
      </c>
      <c r="S3236" s="27"/>
      <c r="T3236" s="27"/>
      <c r="U3236" s="28"/>
      <c r="X3236" s="27"/>
      <c r="Y3236" s="27"/>
      <c r="Z3236" s="29"/>
      <c r="AA3236" s="29">
        <v>0.3125</v>
      </c>
      <c r="AB3236" s="29">
        <v>0.4201388888888889</v>
      </c>
      <c r="AC3236" s="30">
        <v>46153</v>
      </c>
      <c r="AD3236" s="15" t="str">
        <f>IF(Tabla2[[#This Row],[HORA ENTREGA]]="DIRECTO","On time", IF(AA3236&lt;&gt;"",IF(Tabla2[[#This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6" s="15" t="str">
        <f>MID(Tabla2[[#This Row],[TIPO]],1,3)</f>
        <v xml:space="preserve">40 </v>
      </c>
      <c r="AF32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TECNIKA S A */ Cont: * MRSU5956567*/ HR Entrega: *08:00* /Dirección: *Los Olivos 1270, Pudahuel</v>
      </c>
      <c r="AG3236" s="38" t="str">
        <f>IFERROR(HYPERLINK("https://wa.me/"&amp;Tabla2[[#This Row],[CONTACTO]]&amp;"?text="&amp;Tabla2[[#This Row],[Mensaje]],"Enviar mensaje"),"")</f>
        <v>Enviar mensaje</v>
      </c>
      <c r="AH3236" s="15" t="str">
        <f>CONCATENATE(A3236,F3236)</f>
        <v>3235MRSU5956567</v>
      </c>
      <c r="AI3236" s="15" t="str">
        <f>CONCATENATE("ENT-",A3236)</f>
        <v>ENT-3235</v>
      </c>
      <c r="AJ3236" s="15" t="str">
        <f>IF(Tabla2[[#This Row],[Op]]&lt;&gt;"","ENTREGA","")</f>
        <v>ENTREGA</v>
      </c>
      <c r="AK3236" s="40" t="str">
        <f>(Tabla2[[#This Row],[FECHA ENTREGA]]&amp;Tabla2[[#This Row],[HORA ENTREGA]])</f>
        <v>461530,333333333333333</v>
      </c>
      <c r="AL3236" s="34" t="str">
        <f>IFERROR(HYPERLINK("https://wa.me/"&amp;Tabla2[[#This Row],[CONTACTO]]&amp;"?text="&amp;Tabla2[[#This Row],[Mensaje]]),"")</f>
        <v>https://wa.me/56968463649?text=Hola!%0AServicio del día 11-05%0A *Cliente:* TECNIKA S A */ Cont: * MRSU5956567*/ HR Entrega: *08:00* /Dirección: *Los Olivos 1270, Pudahuel</v>
      </c>
    </row>
    <row r="3237" spans="1:38" s="15" customFormat="1" ht="16.5" customHeight="1" x14ac:dyDescent="0.2">
      <c r="A3237" s="15">
        <f>ROW(A3236)</f>
        <v>3236</v>
      </c>
      <c r="B3237" s="15">
        <f>IF(J3237=J3236,B3236+1,1)</f>
        <v>32</v>
      </c>
      <c r="C3237" s="15" t="s">
        <v>447</v>
      </c>
      <c r="D3237" s="25" t="s">
        <v>39</v>
      </c>
      <c r="E3237" s="27">
        <v>387804</v>
      </c>
      <c r="F3237" s="27" t="s">
        <v>4981</v>
      </c>
      <c r="G3237" s="27" t="s">
        <v>41</v>
      </c>
      <c r="H3237" s="27">
        <v>12700</v>
      </c>
      <c r="I3237" s="27" t="s">
        <v>42</v>
      </c>
      <c r="J3237" s="28">
        <v>46153</v>
      </c>
      <c r="K3237" s="26">
        <v>0.39583333333333331</v>
      </c>
      <c r="L3237" s="26"/>
      <c r="M3237" s="27" t="s">
        <v>341</v>
      </c>
      <c r="N3237" s="25">
        <f>IFERROR(VLOOKUP(M3237,Data!$J$1:$K$58,2,0),"")</f>
        <v>56950923536</v>
      </c>
      <c r="O3237" s="27" t="s">
        <v>105</v>
      </c>
      <c r="P3237" s="27"/>
      <c r="Q3237" s="27" t="s">
        <v>450</v>
      </c>
      <c r="R3237" s="27" t="s">
        <v>218</v>
      </c>
      <c r="S3237" s="27"/>
      <c r="T3237" s="27"/>
      <c r="U3237" s="28"/>
      <c r="X3237" s="27"/>
      <c r="Y3237" s="27"/>
      <c r="Z3237" s="29"/>
      <c r="AA3237" s="29">
        <v>0.3888888888888889</v>
      </c>
      <c r="AB3237" s="29">
        <v>0.49652777777777779</v>
      </c>
      <c r="AC3237" s="30">
        <v>46153</v>
      </c>
      <c r="AD3237" s="15" t="str">
        <f>IF(Tabla2[[#This Row],[HORA ENTREGA]]="DIRECTO","On time", IF(AA3237&lt;&gt;"",IF(Tabla2[[#This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7" s="15" t="str">
        <f>MID(Tabla2[[#This Row],[TIPO]],1,3)</f>
        <v xml:space="preserve">40 </v>
      </c>
      <c r="AF32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TECNIKA S A */ Cont: * UETU6807394*/ HR Entrega: *09:30* /Dirección: *Los Olivos 1270, Pudahuel</v>
      </c>
      <c r="AG3237" s="38" t="str">
        <f>IFERROR(HYPERLINK("https://wa.me/"&amp;Tabla2[[#This Row],[CONTACTO]]&amp;"?text="&amp;Tabla2[[#This Row],[Mensaje]],"Enviar mensaje"),"")</f>
        <v>Enviar mensaje</v>
      </c>
      <c r="AH3237" s="15" t="str">
        <f>CONCATENATE(A3237,F3237)</f>
        <v>3236UETU6807394</v>
      </c>
      <c r="AI3237" s="15" t="str">
        <f>CONCATENATE("ENT-",A3237)</f>
        <v>ENT-3236</v>
      </c>
      <c r="AJ3237" s="15" t="str">
        <f>IF(Tabla2[[#This Row],[Op]]&lt;&gt;"","ENTREGA","")</f>
        <v>ENTREGA</v>
      </c>
      <c r="AK3237" s="40" t="str">
        <f>(Tabla2[[#This Row],[FECHA ENTREGA]]&amp;Tabla2[[#This Row],[HORA ENTREGA]])</f>
        <v>461530,395833333333333</v>
      </c>
      <c r="AL3237" s="34" t="str">
        <f>IFERROR(HYPERLINK("https://wa.me/"&amp;Tabla2[[#This Row],[CONTACTO]]&amp;"?text="&amp;Tabla2[[#This Row],[Mensaje]]),"")</f>
        <v>https://wa.me/56950923536?text=Hola!%0AServicio del día 11-05%0A *Cliente:* TECNIKA S A */ Cont: * UETU6807394*/ HR Entrega: *09:30* /Dirección: *Los Olivos 1270, Pudahuel</v>
      </c>
    </row>
    <row r="3238" spans="1:38" s="15" customFormat="1" ht="16.5" customHeight="1" x14ac:dyDescent="0.2">
      <c r="A3238" s="15">
        <f>ROW(A3237)</f>
        <v>3237</v>
      </c>
      <c r="B3238" s="15">
        <f>IF(J3238=J3237,B3237+1,1)</f>
        <v>33</v>
      </c>
      <c r="C3238" s="15" t="s">
        <v>2344</v>
      </c>
      <c r="D3238" s="25" t="s">
        <v>39</v>
      </c>
      <c r="E3238" s="27">
        <v>1202918</v>
      </c>
      <c r="F3238" s="27" t="s">
        <v>4982</v>
      </c>
      <c r="G3238" s="27" t="s">
        <v>3901</v>
      </c>
      <c r="H3238" s="27">
        <v>5294</v>
      </c>
      <c r="I3238" s="27" t="s">
        <v>42</v>
      </c>
      <c r="J3238" s="28">
        <v>46153</v>
      </c>
      <c r="K3238" s="26">
        <v>0.5</v>
      </c>
      <c r="L3238" s="26"/>
      <c r="M3238" s="27" t="s">
        <v>953</v>
      </c>
      <c r="N3238" s="25">
        <f>IFERROR(VLOOKUP(M3238,Data!$J$1:$K$58,2,0),"")</f>
        <v>56967128754</v>
      </c>
      <c r="O3238" s="27" t="s">
        <v>309</v>
      </c>
      <c r="P3238" s="27"/>
      <c r="Q3238" s="27" t="s">
        <v>4045</v>
      </c>
      <c r="R3238" s="27"/>
      <c r="S3238" s="27"/>
      <c r="T3238" s="27"/>
      <c r="U3238" s="28"/>
      <c r="X3238" s="27"/>
      <c r="Y3238" s="27"/>
      <c r="Z3238" s="29"/>
      <c r="AA3238" s="29">
        <v>0.43402777777777779</v>
      </c>
      <c r="AB3238" s="29">
        <v>0.50624999999999998</v>
      </c>
      <c r="AC3238" s="30">
        <v>46153</v>
      </c>
      <c r="AD3238" s="15" t="str">
        <f>IF(Tabla2[[#This Row],[HORA ENTREGA]]="DIRECTO","On time", IF(AA3238&lt;&gt;"",IF(Tabla2[[#This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38" s="15" t="str">
        <f>MID(Tabla2[[#This Row],[TIPO]],1,3)</f>
        <v xml:space="preserve">40 </v>
      </c>
      <c r="AF32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THE ANDES BRANDS */ Cont: * SILU7013590*/ HR Entrega: *12:00* /Dirección: *BODENOR FLEXCENTER - BOULEVARD PONIENTE, MODULOS 21 Y 22 ENEA, PUDAHUEL</v>
      </c>
      <c r="AG3238" s="38" t="str">
        <f>IFERROR(HYPERLINK("https://wa.me/"&amp;Tabla2[[#This Row],[CONTACTO]]&amp;"?text="&amp;Tabla2[[#This Row],[Mensaje]],"Enviar mensaje"),"")</f>
        <v>Enviar mensaje</v>
      </c>
      <c r="AH3238" s="15" t="str">
        <f>CONCATENATE(A3238,F3238)</f>
        <v>3237SILU7013590</v>
      </c>
      <c r="AI3238" s="15" t="str">
        <f>CONCATENATE("ENT-",A3238)</f>
        <v>ENT-3237</v>
      </c>
      <c r="AJ3238" s="15" t="str">
        <f>IF(Tabla2[[#This Row],[Op]]&lt;&gt;"","ENTREGA","")</f>
        <v>ENTREGA</v>
      </c>
      <c r="AK3238" s="40" t="str">
        <f>(Tabla2[[#This Row],[FECHA ENTREGA]]&amp;Tabla2[[#This Row],[HORA ENTREGA]])</f>
        <v>461530,5</v>
      </c>
      <c r="AL3238" s="34" t="str">
        <f>IFERROR(HYPERLINK("https://wa.me/"&amp;Tabla2[[#This Row],[CONTACTO]]&amp;"?text="&amp;Tabla2[[#This Row],[Mensaje]]),"")</f>
        <v>https://wa.me/56967128754?text=Hola!%0AServicio del día 11-05%0A *Cliente:* THE ANDES BRANDS */ Cont: * SILU7013590*/ HR Entrega: *12:00* /Dirección: *BODENOR FLEXCENTER - BOULEVARD PONIENTE, MODULOS 21 Y 22 ENEA, PUDAHUEL</v>
      </c>
    </row>
    <row r="3239" spans="1:38" s="15" customFormat="1" ht="16.5" customHeight="1" x14ac:dyDescent="0.2">
      <c r="A3239" s="15">
        <f>ROW(A3238)</f>
        <v>3238</v>
      </c>
      <c r="B3239" s="15">
        <f>IF(J3239=J3238,B3238+1,1)</f>
        <v>34</v>
      </c>
      <c r="C3239" s="15" t="s">
        <v>580</v>
      </c>
      <c r="D3239" s="25" t="s">
        <v>39</v>
      </c>
      <c r="E3239" s="27">
        <v>305267</v>
      </c>
      <c r="F3239" s="27" t="s">
        <v>4983</v>
      </c>
      <c r="G3239" s="27" t="s">
        <v>41</v>
      </c>
      <c r="H3239" s="27">
        <v>18860</v>
      </c>
      <c r="I3239" s="27" t="s">
        <v>42</v>
      </c>
      <c r="J3239" s="28">
        <v>46153</v>
      </c>
      <c r="K3239" s="26">
        <v>0.33333333333333331</v>
      </c>
      <c r="L3239" s="26"/>
      <c r="M3239" s="27" t="s">
        <v>433</v>
      </c>
      <c r="N3239" s="25">
        <f>IFERROR(VLOOKUP(M3239,Data!$J$1:$K$58,2,0),"")</f>
        <v>56994354094</v>
      </c>
      <c r="O3239" s="27" t="s">
        <v>434</v>
      </c>
      <c r="P3239" s="27"/>
      <c r="Q3239" s="27"/>
      <c r="R3239" s="27" t="s">
        <v>1546</v>
      </c>
      <c r="S3239" s="27"/>
      <c r="T3239" s="27"/>
      <c r="U3239" s="28"/>
      <c r="X3239" s="27"/>
      <c r="Y3239" s="27"/>
      <c r="Z3239" s="29"/>
      <c r="AA3239" s="29">
        <v>0.43541666666666667</v>
      </c>
      <c r="AB3239" s="29">
        <v>0.48402777777777778</v>
      </c>
      <c r="AC3239" s="30">
        <v>46153</v>
      </c>
      <c r="AD3239" s="15" t="str">
        <f>IF(Tabla2[[#This Row],[HORA ENTREGA]]="DIRECTO","On time", IF(AA3239&lt;&gt;"",IF(Tabla2[[#This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39" s="15" t="str">
        <f>MID(Tabla2[[#This Row],[TIPO]],1,3)</f>
        <v xml:space="preserve">40 </v>
      </c>
      <c r="AF32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11-05%0A *Cliente:* WURTH CHILE LTDA */ Cont: * GCXU5322002*/ HR Entrega: *08:00* /Dirección: *</v>
      </c>
      <c r="AG3239" s="38" t="str">
        <f>IFERROR(HYPERLINK("https://wa.me/"&amp;Tabla2[[#This Row],[CONTACTO]]&amp;"?text="&amp;Tabla2[[#This Row],[Mensaje]],"Enviar mensaje"),"")</f>
        <v>Enviar mensaje</v>
      </c>
      <c r="AH3239" s="15" t="str">
        <f>CONCATENATE(A3239,F3239)</f>
        <v>3238GCXU5322002</v>
      </c>
      <c r="AI3239" s="15" t="str">
        <f>CONCATENATE("ENT-",A3239)</f>
        <v>ENT-3238</v>
      </c>
      <c r="AJ3239" s="15" t="str">
        <f>IF(Tabla2[[#This Row],[Op]]&lt;&gt;"","ENTREGA","")</f>
        <v>ENTREGA</v>
      </c>
      <c r="AK3239" s="40" t="str">
        <f>(Tabla2[[#This Row],[FECHA ENTREGA]]&amp;Tabla2[[#This Row],[HORA ENTREGA]])</f>
        <v>461530,333333333333333</v>
      </c>
      <c r="AL3239" s="34" t="str">
        <f>IFERROR(HYPERLINK("https://wa.me/"&amp;Tabla2[[#This Row],[CONTACTO]]&amp;"?text="&amp;Tabla2[[#This Row],[Mensaje]]),"")</f>
        <v>https://wa.me/56994354094?text=Hola!%0AServicio del día 11-05%0A *Cliente:* WURTH CHILE LTDA */ Cont: * GCXU5322002*/ HR Entrega: *08:00* /Dirección: *</v>
      </c>
    </row>
    <row r="3240" spans="1:38" s="15" customFormat="1" ht="16.5" customHeight="1" x14ac:dyDescent="0.2">
      <c r="A3240" s="15">
        <f>ROW(A3239)</f>
        <v>3239</v>
      </c>
      <c r="B3240" s="15">
        <f>IF(J3240=J3239,B3239+1,1)</f>
        <v>1</v>
      </c>
      <c r="C3240" s="15" t="s">
        <v>43</v>
      </c>
      <c r="D3240" s="25" t="s">
        <v>39</v>
      </c>
      <c r="E3240" s="27">
        <v>369983</v>
      </c>
      <c r="F3240" s="27" t="s">
        <v>4984</v>
      </c>
      <c r="G3240" s="27" t="s">
        <v>54</v>
      </c>
      <c r="H3240" s="27">
        <v>25070</v>
      </c>
      <c r="I3240" s="27" t="s">
        <v>4985</v>
      </c>
      <c r="J3240" s="28">
        <v>46154</v>
      </c>
      <c r="K3240" s="26">
        <v>0.47916666666666669</v>
      </c>
      <c r="L3240" s="26"/>
      <c r="M3240" s="27" t="s">
        <v>953</v>
      </c>
      <c r="N3240" s="25">
        <f>IFERROR(VLOOKUP(M3240,Data!$J$1:$K$58,2,0),"")</f>
        <v>56967128754</v>
      </c>
      <c r="O3240" s="27" t="s">
        <v>148</v>
      </c>
      <c r="P3240" s="27"/>
      <c r="Q3240" s="27" t="s">
        <v>1656</v>
      </c>
      <c r="R3240" s="27" t="s">
        <v>183</v>
      </c>
      <c r="S3240" s="27"/>
      <c r="T3240" s="27"/>
      <c r="U3240" s="28"/>
      <c r="X3240" s="27"/>
      <c r="Y3240" s="27"/>
      <c r="Z3240" s="29"/>
      <c r="AA3240" s="29">
        <v>0.46875</v>
      </c>
      <c r="AB3240" s="29">
        <v>0.65277777777777779</v>
      </c>
      <c r="AC3240" s="30">
        <v>46154</v>
      </c>
      <c r="AD3240" s="15" t="str">
        <f>IF(Tabla2[[#This Row],[HORA ENTREGA]]="DIRECTO","On time", IF(AA3240&lt;&gt;"",IF(Tabla2[[#This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40" s="15" t="str">
        <f>MID(Tabla2[[#This Row],[TIPO]],1,3)</f>
        <v xml:space="preserve">40 </v>
      </c>
      <c r="AF32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ALCA SPA */ Cont: * HDMU5646715*/ HR Entrega: *11:30* /Dirección: *Camino del Cerro 4868 Huechuraba, Santiago.</v>
      </c>
      <c r="AG3240" s="38" t="str">
        <f>IFERROR(HYPERLINK("https://wa.me/"&amp;Tabla2[[#This Row],[CONTACTO]]&amp;"?text="&amp;Tabla2[[#This Row],[Mensaje]],"Enviar mensaje"),"")</f>
        <v>Enviar mensaje</v>
      </c>
      <c r="AH3240" s="15" t="str">
        <f>CONCATENATE(A3240,F3240)</f>
        <v>3239HDMU5646715</v>
      </c>
      <c r="AI3240" s="15" t="str">
        <f>CONCATENATE("ENT-",A3240)</f>
        <v>ENT-3239</v>
      </c>
      <c r="AJ3240" s="15" t="str">
        <f>IF(Tabla2[[#This Row],[Op]]&lt;&gt;"","ENTREGA","")</f>
        <v>ENTREGA</v>
      </c>
      <c r="AK3240" s="40" t="str">
        <f>(Tabla2[[#This Row],[FECHA ENTREGA]]&amp;Tabla2[[#This Row],[HORA ENTREGA]])</f>
        <v>461540,479166666666667</v>
      </c>
      <c r="AL3240" s="34" t="str">
        <f>IFERROR(HYPERLINK("https://wa.me/"&amp;Tabla2[[#This Row],[CONTACTO]]&amp;"?text="&amp;Tabla2[[#This Row],[Mensaje]]),"")</f>
        <v>https://wa.me/56967128754?text=Hola!%0AServicio del día 12-05%0A *Cliente:* ALCA SPA */ Cont: * HDMU5646715*/ HR Entrega: *11:30* /Dirección: *Camino del Cerro 4868 Huechuraba, Santiago.</v>
      </c>
    </row>
    <row r="3241" spans="1:38" s="15" customFormat="1" ht="16.5" customHeight="1" x14ac:dyDescent="0.2">
      <c r="A3241" s="15">
        <f>ROW(A3240)</f>
        <v>3240</v>
      </c>
      <c r="B3241" s="15">
        <f>IF(J3241=J3240,B3240+1,1)</f>
        <v>2</v>
      </c>
      <c r="C3241" s="15" t="s">
        <v>84</v>
      </c>
      <c r="D3241" s="25" t="s">
        <v>39</v>
      </c>
      <c r="E3241" s="27">
        <v>315322</v>
      </c>
      <c r="F3241" s="27" t="s">
        <v>4986</v>
      </c>
      <c r="G3241" s="27" t="s">
        <v>41</v>
      </c>
      <c r="H3241" s="27">
        <v>11882</v>
      </c>
      <c r="I3241" s="27" t="s">
        <v>42</v>
      </c>
      <c r="J3241" s="28">
        <v>46154</v>
      </c>
      <c r="K3241" s="26">
        <v>0.375</v>
      </c>
      <c r="L3241" s="26"/>
      <c r="M3241" s="27" t="s">
        <v>221</v>
      </c>
      <c r="N3241" s="25">
        <f>IFERROR(VLOOKUP(M3241,Data!$J$1:$K$58,2,0),"")</f>
        <v>56965378427</v>
      </c>
      <c r="O3241" s="27" t="s">
        <v>222</v>
      </c>
      <c r="P3241" s="27"/>
      <c r="Q3241" s="27" t="s">
        <v>4221</v>
      </c>
      <c r="R3241" s="27" t="s">
        <v>218</v>
      </c>
      <c r="S3241" s="27"/>
      <c r="T3241" s="27"/>
      <c r="U3241" s="28"/>
      <c r="X3241" s="27"/>
      <c r="Y3241" s="27"/>
      <c r="Z3241" s="29"/>
      <c r="AA3241" s="29">
        <v>0.36805555555555558</v>
      </c>
      <c r="AB3241" s="29">
        <v>0.53472222222222221</v>
      </c>
      <c r="AC3241" s="30">
        <v>46154</v>
      </c>
      <c r="AD3241" s="15" t="str">
        <f>IF(Tabla2[[#This Row],[HORA ENTREGA]]="DIRECTO","On time", IF(AA3241&lt;&gt;"",IF(Tabla2[[#This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41" s="15" t="str">
        <f>MID(Tabla2[[#This Row],[TIPO]],1,3)</f>
        <v xml:space="preserve">40 </v>
      </c>
      <c r="AF32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12-05%0A *Cliente:* CANONTEX */ Cont: * HAMU4362255*/ HR Entrega: *09:00* /Dirección: *Patricia Viñuela N°334, Lampa </v>
      </c>
      <c r="AG3241" s="38" t="str">
        <f>IFERROR(HYPERLINK("https://wa.me/"&amp;Tabla2[[#This Row],[CONTACTO]]&amp;"?text="&amp;Tabla2[[#This Row],[Mensaje]],"Enviar mensaje"),"")</f>
        <v>Enviar mensaje</v>
      </c>
      <c r="AH3241" s="15" t="str">
        <f>CONCATENATE(A3241,F3241)</f>
        <v>3240HAMU4362255</v>
      </c>
      <c r="AI3241" s="15" t="str">
        <f>CONCATENATE("ENT-",A3241)</f>
        <v>ENT-3240</v>
      </c>
      <c r="AJ3241" s="15" t="str">
        <f>IF(Tabla2[[#This Row],[Op]]&lt;&gt;"","ENTREGA","")</f>
        <v>ENTREGA</v>
      </c>
      <c r="AK3241" s="40" t="str">
        <f>(Tabla2[[#This Row],[FECHA ENTREGA]]&amp;Tabla2[[#This Row],[HORA ENTREGA]])</f>
        <v>461540,375</v>
      </c>
      <c r="AL3241" s="34" t="str">
        <f>IFERROR(HYPERLINK("https://wa.me/"&amp;Tabla2[[#This Row],[CONTACTO]]&amp;"?text="&amp;Tabla2[[#This Row],[Mensaje]]),"")</f>
        <v xml:space="preserve">https://wa.me/56965378427?text=Hola!%0AServicio del día 12-05%0A *Cliente:* CANONTEX */ Cont: * HAMU4362255*/ HR Entrega: *09:00* /Dirección: *Patricia Viñuela N°334, Lampa </v>
      </c>
    </row>
    <row r="3242" spans="1:38" s="15" customFormat="1" ht="16.5" customHeight="1" x14ac:dyDescent="0.2">
      <c r="A3242" s="15">
        <f>ROW(A3241)</f>
        <v>3241</v>
      </c>
      <c r="B3242" s="15">
        <f>IF(J3242=J3241,B3241+1,1)</f>
        <v>3</v>
      </c>
      <c r="C3242" s="15" t="s">
        <v>110</v>
      </c>
      <c r="D3242" s="25" t="s">
        <v>39</v>
      </c>
      <c r="E3242" s="27">
        <v>2027445</v>
      </c>
      <c r="F3242" s="27" t="s">
        <v>4987</v>
      </c>
      <c r="G3242" s="27" t="s">
        <v>64</v>
      </c>
      <c r="H3242" s="27">
        <v>29300</v>
      </c>
      <c r="I3242" s="27" t="s">
        <v>42</v>
      </c>
      <c r="J3242" s="28">
        <v>46154</v>
      </c>
      <c r="K3242" s="26">
        <v>0.33333333333333331</v>
      </c>
      <c r="L3242" s="26" t="s">
        <v>335</v>
      </c>
      <c r="M3242" s="27" t="s">
        <v>241</v>
      </c>
      <c r="N3242" s="25">
        <f>IFERROR(VLOOKUP(M3242,Data!$J$1:$K$58,2,0),"")</f>
        <v>56984880436</v>
      </c>
      <c r="O3242" s="27" t="s">
        <v>173</v>
      </c>
      <c r="P3242" s="27"/>
      <c r="Q3242" s="27" t="s">
        <v>113</v>
      </c>
      <c r="R3242" s="27" t="s">
        <v>218</v>
      </c>
      <c r="S3242" s="27"/>
      <c r="T3242" s="27"/>
      <c r="U3242" s="28"/>
      <c r="X3242" s="27"/>
      <c r="Y3242" s="27"/>
      <c r="Z3242" s="29"/>
      <c r="AA3242" s="29">
        <v>0.33124999999999999</v>
      </c>
      <c r="AB3242" s="29">
        <v>0.4201388888888889</v>
      </c>
      <c r="AC3242" s="30">
        <v>46154</v>
      </c>
      <c r="AD3242" s="15" t="str">
        <f>IF(Tabla2[[#This Row],[HORA ENTREGA]]="DIRECTO","On time", IF(AA3242&lt;&gt;"",IF(Tabla2[[#This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42" s="15" t="str">
        <f>MID(Tabla2[[#This Row],[TIPO]],1,3)</f>
        <v xml:space="preserve">20 </v>
      </c>
      <c r="AF32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COMERCIAL SANDOVAL E HIJOS LTDA */ Cont: * TCLU9916374*/ HR Entrega: *08:00* /Dirección: *SANTA ISABEL 370; LAMPA</v>
      </c>
      <c r="AG3242" s="38" t="str">
        <f>IFERROR(HYPERLINK("https://wa.me/"&amp;Tabla2[[#This Row],[CONTACTO]]&amp;"?text="&amp;Tabla2[[#This Row],[Mensaje]],"Enviar mensaje"),"")</f>
        <v>Enviar mensaje</v>
      </c>
      <c r="AH3242" s="15" t="str">
        <f>CONCATENATE(A3242,F3242)</f>
        <v>3241TCLU9916374</v>
      </c>
      <c r="AI3242" s="15" t="str">
        <f>CONCATENATE("ENT-",A3242)</f>
        <v>ENT-3241</v>
      </c>
      <c r="AJ3242" s="15" t="str">
        <f>IF(Tabla2[[#This Row],[Op]]&lt;&gt;"","ENTREGA","")</f>
        <v>ENTREGA</v>
      </c>
      <c r="AK3242" s="40" t="str">
        <f>(Tabla2[[#This Row],[FECHA ENTREGA]]&amp;Tabla2[[#This Row],[HORA ENTREGA]])</f>
        <v>461540,333333333333333</v>
      </c>
      <c r="AL3242" s="34" t="str">
        <f>IFERROR(HYPERLINK("https://wa.me/"&amp;Tabla2[[#This Row],[CONTACTO]]&amp;"?text="&amp;Tabla2[[#This Row],[Mensaje]]),"")</f>
        <v>https://wa.me/56984880436?text=Hola!%0AServicio del día 12-05%0A *Cliente:* COMERCIAL SANDOVAL E HIJOS LTDA */ Cont: * TCLU9916374*/ HR Entrega: *08:00* /Dirección: *SANTA ISABEL 370; LAMPA</v>
      </c>
    </row>
    <row r="3243" spans="1:38" s="15" customFormat="1" ht="16.5" customHeight="1" x14ac:dyDescent="0.2">
      <c r="A3243" s="15">
        <f>ROW(A3242)</f>
        <v>3242</v>
      </c>
      <c r="B3243" s="15">
        <f>IF(J3243=J3242,B3242+1,1)</f>
        <v>4</v>
      </c>
      <c r="C3243" s="15" t="s">
        <v>684</v>
      </c>
      <c r="D3243" s="25" t="s">
        <v>39</v>
      </c>
      <c r="E3243" s="27">
        <v>143213</v>
      </c>
      <c r="F3243" s="27" t="s">
        <v>4988</v>
      </c>
      <c r="G3243" s="27" t="s">
        <v>41</v>
      </c>
      <c r="H3243" s="27">
        <v>19800</v>
      </c>
      <c r="I3243" s="27" t="s">
        <v>42</v>
      </c>
      <c r="J3243" s="28">
        <v>46154</v>
      </c>
      <c r="K3243" s="26">
        <v>0.33333333333333331</v>
      </c>
      <c r="L3243" s="26"/>
      <c r="M3243" s="27" t="s">
        <v>86</v>
      </c>
      <c r="N3243" s="25">
        <f>IFERROR(VLOOKUP(M3243,Data!$J$1:$K$58,2,0),"")</f>
        <v>56956654384</v>
      </c>
      <c r="O3243" s="27" t="s">
        <v>87</v>
      </c>
      <c r="P3243" s="27"/>
      <c r="Q3243" s="27" t="s">
        <v>686</v>
      </c>
      <c r="R3243" s="27" t="s">
        <v>69</v>
      </c>
      <c r="S3243" s="27"/>
      <c r="T3243" s="27"/>
      <c r="U3243" s="28"/>
      <c r="X3243" s="27"/>
      <c r="Y3243" s="27"/>
      <c r="Z3243" s="29"/>
      <c r="AA3243" s="29">
        <v>0.34861111111111109</v>
      </c>
      <c r="AB3243" s="29">
        <v>0.44791666666666669</v>
      </c>
      <c r="AC3243" s="30">
        <v>46154</v>
      </c>
      <c r="AD3243" s="15" t="str">
        <f>IF(Tabla2[[#This Row],[HORA ENTREGA]]="DIRECTO","On time", IF(AA3243&lt;&gt;"",IF(Tabla2[[#This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43" s="15" t="str">
        <f>MID(Tabla2[[#This Row],[TIPO]],1,3)</f>
        <v xml:space="preserve">40 </v>
      </c>
      <c r="AF32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DOKA CHILE ENCOFRADOS LTDA */ Cont: * TIIU5368242*/ HR Entrega: *08:00* /Dirección: *SANTA ISABEL 1697, LAMPA</v>
      </c>
      <c r="AG3243" s="38" t="str">
        <f>IFERROR(HYPERLINK("https://wa.me/"&amp;Tabla2[[#This Row],[CONTACTO]]&amp;"?text="&amp;Tabla2[[#This Row],[Mensaje]],"Enviar mensaje"),"")</f>
        <v>Enviar mensaje</v>
      </c>
      <c r="AH3243" s="15" t="str">
        <f>CONCATENATE(A3243,F3243)</f>
        <v>3242TIIU5368242</v>
      </c>
      <c r="AI3243" s="15" t="str">
        <f>CONCATENATE("ENT-",A3243)</f>
        <v>ENT-3242</v>
      </c>
      <c r="AJ3243" s="15" t="str">
        <f>IF(Tabla2[[#This Row],[Op]]&lt;&gt;"","ENTREGA","")</f>
        <v>ENTREGA</v>
      </c>
      <c r="AK3243" s="40" t="str">
        <f>(Tabla2[[#This Row],[FECHA ENTREGA]]&amp;Tabla2[[#This Row],[HORA ENTREGA]])</f>
        <v>461540,333333333333333</v>
      </c>
      <c r="AL3243" s="34" t="str">
        <f>IFERROR(HYPERLINK("https://wa.me/"&amp;Tabla2[[#This Row],[CONTACTO]]&amp;"?text="&amp;Tabla2[[#This Row],[Mensaje]]),"")</f>
        <v>https://wa.me/56956654384?text=Hola!%0AServicio del día 12-05%0A *Cliente:* DOKA CHILE ENCOFRADOS LTDA */ Cont: * TIIU5368242*/ HR Entrega: *08:00* /Dirección: *SANTA ISABEL 1697, LAMPA</v>
      </c>
    </row>
    <row r="3244" spans="1:38" s="15" customFormat="1" ht="16.5" customHeight="1" x14ac:dyDescent="0.2">
      <c r="A3244" s="15">
        <f>ROW(A3243)</f>
        <v>3243</v>
      </c>
      <c r="B3244" s="15">
        <f>IF(J3244=J3243,B3243+1,1)</f>
        <v>5</v>
      </c>
      <c r="C3244" s="15" t="s">
        <v>4989</v>
      </c>
      <c r="D3244" s="25" t="s">
        <v>39</v>
      </c>
      <c r="E3244" s="27">
        <v>305279</v>
      </c>
      <c r="F3244" s="27" t="s">
        <v>4990</v>
      </c>
      <c r="G3244" s="27" t="s">
        <v>431</v>
      </c>
      <c r="H3244" s="27">
        <v>18856</v>
      </c>
      <c r="I3244" s="27" t="s">
        <v>42</v>
      </c>
      <c r="J3244" s="28">
        <v>46154</v>
      </c>
      <c r="K3244" s="26">
        <v>0.4375</v>
      </c>
      <c r="L3244" s="26" t="s">
        <v>335</v>
      </c>
      <c r="M3244" s="27" t="s">
        <v>172</v>
      </c>
      <c r="N3244" s="25">
        <f>IFERROR(VLOOKUP(M3244,Data!$J$1:$K$58,2,0),"")</f>
        <v>56985215946</v>
      </c>
      <c r="O3244" s="27" t="s">
        <v>173</v>
      </c>
      <c r="P3244" s="27"/>
      <c r="Q3244" s="27" t="s">
        <v>4991</v>
      </c>
      <c r="R3244" s="27" t="s">
        <v>218</v>
      </c>
      <c r="S3244" s="27"/>
      <c r="T3244" s="27"/>
      <c r="U3244" s="28"/>
      <c r="X3244" s="27"/>
      <c r="Y3244" s="27"/>
      <c r="Z3244" s="29"/>
      <c r="AA3244" s="29">
        <v>0.41666666666666669</v>
      </c>
      <c r="AB3244" s="29">
        <v>0.49652777777777779</v>
      </c>
      <c r="AC3244" s="30">
        <v>46154</v>
      </c>
      <c r="AD3244" s="15" t="str">
        <f>IF(Tabla2[[#This Row],[HORA ENTREGA]]="DIRECTO","On time", IF(AA3244&lt;&gt;"",IF(Tabla2[[#This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44" s="15" t="str">
        <f>MID(Tabla2[[#This Row],[TIPO]],1,3)</f>
        <v>IMO</v>
      </c>
      <c r="AF32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12-05%0A *Cliente:* DOMBERTH */ Cont: * MRKU7583979*/ HR Entrega: *10:30* /Dirección: *Paraguay  4415 comuna  estación Central   </v>
      </c>
      <c r="AG3244" s="38" t="str">
        <f>IFERROR(HYPERLINK("https://wa.me/"&amp;Tabla2[[#This Row],[CONTACTO]]&amp;"?text="&amp;Tabla2[[#This Row],[Mensaje]],"Enviar mensaje"),"")</f>
        <v>Enviar mensaje</v>
      </c>
      <c r="AH3244" s="15" t="str">
        <f>CONCATENATE(A3244,F3244)</f>
        <v>3243MRKU7583979</v>
      </c>
      <c r="AI3244" s="15" t="str">
        <f>CONCATENATE("ENT-",A3244)</f>
        <v>ENT-3243</v>
      </c>
      <c r="AJ3244" s="15" t="str">
        <f>IF(Tabla2[[#This Row],[Op]]&lt;&gt;"","ENTREGA","")</f>
        <v>ENTREGA</v>
      </c>
      <c r="AK3244" s="40" t="str">
        <f>(Tabla2[[#This Row],[FECHA ENTREGA]]&amp;Tabla2[[#This Row],[HORA ENTREGA]])</f>
        <v>461540,4375</v>
      </c>
      <c r="AL3244" s="34" t="str">
        <f>IFERROR(HYPERLINK("https://wa.me/"&amp;Tabla2[[#This Row],[CONTACTO]]&amp;"?text="&amp;Tabla2[[#This Row],[Mensaje]]),"")</f>
        <v xml:space="preserve">https://wa.me/56985215946?text=Hola!%0AServicio del día 12-05%0A *Cliente:* DOMBERTH */ Cont: * MRKU7583979*/ HR Entrega: *10:30* /Dirección: *Paraguay  4415 comuna  estación Central   </v>
      </c>
    </row>
    <row r="3245" spans="1:38" s="15" customFormat="1" ht="16.5" customHeight="1" x14ac:dyDescent="0.2">
      <c r="A3245" s="15">
        <f>ROW(A3244)</f>
        <v>3244</v>
      </c>
      <c r="B3245" s="15">
        <f>IF(J3245=J3244,B3244+1,1)</f>
        <v>6</v>
      </c>
      <c r="C3245" s="15" t="s">
        <v>474</v>
      </c>
      <c r="D3245" s="25" t="s">
        <v>39</v>
      </c>
      <c r="E3245" s="27">
        <v>305393</v>
      </c>
      <c r="F3245" s="27" t="s">
        <v>4992</v>
      </c>
      <c r="G3245" s="27" t="s">
        <v>41</v>
      </c>
      <c r="H3245" s="27">
        <v>12800</v>
      </c>
      <c r="I3245" s="27" t="s">
        <v>42</v>
      </c>
      <c r="J3245" s="28">
        <v>46154</v>
      </c>
      <c r="K3245" s="26">
        <v>0.33333333333333331</v>
      </c>
      <c r="L3245" s="26"/>
      <c r="M3245" s="27" t="s">
        <v>45</v>
      </c>
      <c r="N3245" s="25">
        <f>IFERROR(VLOOKUP(M3245,Data!$J$1:$K$58,2,0),"")</f>
        <v>56950981572</v>
      </c>
      <c r="O3245" s="27" t="s">
        <v>46</v>
      </c>
      <c r="P3245" s="27"/>
      <c r="Q3245" s="27" t="s">
        <v>476</v>
      </c>
      <c r="R3245" s="27" t="s">
        <v>2126</v>
      </c>
      <c r="S3245" s="27"/>
      <c r="T3245" s="27"/>
      <c r="U3245" s="28"/>
      <c r="X3245" s="27"/>
      <c r="Y3245" s="27"/>
      <c r="Z3245" s="29"/>
      <c r="AA3245" s="29">
        <v>0.3263888888888889</v>
      </c>
      <c r="AB3245" s="29">
        <v>0.44097222222222221</v>
      </c>
      <c r="AC3245" s="30">
        <v>46154</v>
      </c>
      <c r="AD3245" s="15" t="str">
        <f>IF(Tabla2[[#This Row],[HORA ENTREGA]]="DIRECTO","On time", IF(AA3245&lt;&gt;"",IF(Tabla2[[#This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45" s="15" t="str">
        <f>MID(Tabla2[[#This Row],[TIPO]],1,3)</f>
        <v xml:space="preserve">40 </v>
      </c>
      <c r="AF32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ENERTIK CHILE SPA */ Cont: * HAMU2605757*/ HR Entrega: *08:00* /Dirección: *BOD.PRINCESA - CARRETERA GRAL SAN MARTIN 7940, BOD. C2; QUILICURA</v>
      </c>
      <c r="AG3245" s="38" t="str">
        <f>IFERROR(HYPERLINK("https://wa.me/"&amp;Tabla2[[#This Row],[CONTACTO]]&amp;"?text="&amp;Tabla2[[#This Row],[Mensaje]],"Enviar mensaje"),"")</f>
        <v>Enviar mensaje</v>
      </c>
      <c r="AH3245" s="15" t="str">
        <f>CONCATENATE(A3245,F3245)</f>
        <v>3244HAMU2605757</v>
      </c>
      <c r="AI3245" s="15" t="str">
        <f>CONCATENATE("ENT-",A3245)</f>
        <v>ENT-3244</v>
      </c>
      <c r="AJ3245" s="15" t="str">
        <f>IF(Tabla2[[#This Row],[Op]]&lt;&gt;"","ENTREGA","")</f>
        <v>ENTREGA</v>
      </c>
      <c r="AK3245" s="40" t="str">
        <f>(Tabla2[[#This Row],[FECHA ENTREGA]]&amp;Tabla2[[#This Row],[HORA ENTREGA]])</f>
        <v>461540,333333333333333</v>
      </c>
      <c r="AL3245" s="34" t="str">
        <f>IFERROR(HYPERLINK("https://wa.me/"&amp;Tabla2[[#This Row],[CONTACTO]]&amp;"?text="&amp;Tabla2[[#This Row],[Mensaje]]),"")</f>
        <v>https://wa.me/56950981572?text=Hola!%0AServicio del día 12-05%0A *Cliente:* ENERTIK CHILE SPA */ Cont: * HAMU2605757*/ HR Entrega: *08:00* /Dirección: *BOD.PRINCESA - CARRETERA GRAL SAN MARTIN 7940, BOD. C2; QUILICURA</v>
      </c>
    </row>
    <row r="3246" spans="1:38" s="15" customFormat="1" ht="16.5" customHeight="1" x14ac:dyDescent="0.2">
      <c r="A3246" s="15">
        <f>ROW(A3245)</f>
        <v>3245</v>
      </c>
      <c r="B3246" s="15">
        <f>IF(J3246=J3245,B3245+1,1)</f>
        <v>7</v>
      </c>
      <c r="C3246" s="15" t="s">
        <v>474</v>
      </c>
      <c r="D3246" s="25" t="s">
        <v>39</v>
      </c>
      <c r="E3246" s="27">
        <v>305395</v>
      </c>
      <c r="F3246" s="27" t="s">
        <v>4993</v>
      </c>
      <c r="G3246" s="27" t="s">
        <v>64</v>
      </c>
      <c r="H3246" s="27">
        <v>13200</v>
      </c>
      <c r="I3246" s="27" t="s">
        <v>4994</v>
      </c>
      <c r="J3246" s="28">
        <v>46154</v>
      </c>
      <c r="K3246" s="26">
        <v>0.33333333333333331</v>
      </c>
      <c r="L3246" s="26" t="s">
        <v>335</v>
      </c>
      <c r="M3246" s="27" t="s">
        <v>199</v>
      </c>
      <c r="N3246" s="25">
        <f>IFERROR(VLOOKUP(M3246,Data!$J$1:$K$58,2,0),"")</f>
        <v>56975315726</v>
      </c>
      <c r="O3246" s="27" t="s">
        <v>200</v>
      </c>
      <c r="P3246" s="27"/>
      <c r="Q3246" s="27" t="s">
        <v>476</v>
      </c>
      <c r="R3246" s="27" t="s">
        <v>280</v>
      </c>
      <c r="S3246" s="27"/>
      <c r="T3246" s="27"/>
      <c r="U3246" s="28"/>
      <c r="X3246" s="27"/>
      <c r="Y3246" s="27"/>
      <c r="Z3246" s="29"/>
      <c r="AA3246" s="29">
        <v>0.54861111111111116</v>
      </c>
      <c r="AB3246" s="29">
        <v>0.59375</v>
      </c>
      <c r="AC3246" s="30">
        <v>46154</v>
      </c>
      <c r="AD3246" s="15" t="str">
        <f>IF(Tabla2[[#This Row],[HORA ENTREGA]]="DIRECTO","On time", IF(AA3246&lt;&gt;"",IF(Tabla2[[#This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46" s="15" t="str">
        <f>MID(Tabla2[[#This Row],[TIPO]],1,3)</f>
        <v xml:space="preserve">20 </v>
      </c>
      <c r="AF32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ENERTIK CHILE SPA */ Cont: * SEGU1334531*/ HR Entrega: *08:00* /Dirección: *BOD.PRINCESA - CARRETERA GRAL SAN MARTIN 7940, BOD. C2; QUILICURA</v>
      </c>
      <c r="AG3246" s="38" t="str">
        <f>IFERROR(HYPERLINK("https://wa.me/"&amp;Tabla2[[#This Row],[CONTACTO]]&amp;"?text="&amp;Tabla2[[#This Row],[Mensaje]],"Enviar mensaje"),"")</f>
        <v>Enviar mensaje</v>
      </c>
      <c r="AH3246" s="15" t="str">
        <f>CONCATENATE(A3246,F3246)</f>
        <v>3245SEGU1334531</v>
      </c>
      <c r="AI3246" s="15" t="str">
        <f>CONCATENATE("ENT-",A3246)</f>
        <v>ENT-3245</v>
      </c>
      <c r="AJ3246" s="15" t="str">
        <f>IF(Tabla2[[#This Row],[Op]]&lt;&gt;"","ENTREGA","")</f>
        <v>ENTREGA</v>
      </c>
      <c r="AK3246" s="40" t="str">
        <f>(Tabla2[[#This Row],[FECHA ENTREGA]]&amp;Tabla2[[#This Row],[HORA ENTREGA]])</f>
        <v>461540,333333333333333</v>
      </c>
      <c r="AL3246" s="34" t="str">
        <f>IFERROR(HYPERLINK("https://wa.me/"&amp;Tabla2[[#This Row],[CONTACTO]]&amp;"?text="&amp;Tabla2[[#This Row],[Mensaje]]),"")</f>
        <v>https://wa.me/56975315726?text=Hola!%0AServicio del día 12-05%0A *Cliente:* ENERTIK CHILE SPA */ Cont: * SEGU1334531*/ HR Entrega: *08:00* /Dirección: *BOD.PRINCESA - CARRETERA GRAL SAN MARTIN 7940, BOD. C2; QUILICURA</v>
      </c>
    </row>
    <row r="3247" spans="1:38" s="15" customFormat="1" ht="16.5" customHeight="1" x14ac:dyDescent="0.2">
      <c r="A3247" s="15">
        <f>ROW(A3246)</f>
        <v>3246</v>
      </c>
      <c r="B3247" s="15">
        <f>IF(J3247=J3246,B3246+1,1)</f>
        <v>8</v>
      </c>
      <c r="C3247" s="15" t="s">
        <v>149</v>
      </c>
      <c r="D3247" s="25" t="s">
        <v>39</v>
      </c>
      <c r="E3247" s="27">
        <v>2627473</v>
      </c>
      <c r="F3247" s="27" t="s">
        <v>4995</v>
      </c>
      <c r="G3247" s="27" t="s">
        <v>41</v>
      </c>
      <c r="H3247" s="27">
        <v>10537</v>
      </c>
      <c r="I3247" s="27" t="s">
        <v>42</v>
      </c>
      <c r="J3247" s="28">
        <v>46154</v>
      </c>
      <c r="K3247" s="26">
        <v>0.35416666666666669</v>
      </c>
      <c r="L3247" s="26"/>
      <c r="M3247" s="27" t="s">
        <v>192</v>
      </c>
      <c r="N3247" s="25">
        <f>IFERROR(VLOOKUP(M3247,Data!$J$1:$K$58,2,0),"")</f>
        <v>56967396661</v>
      </c>
      <c r="O3247" s="27" t="s">
        <v>181</v>
      </c>
      <c r="P3247" s="27" t="s">
        <v>4996</v>
      </c>
      <c r="Q3247" s="27" t="s">
        <v>4997</v>
      </c>
      <c r="R3247" s="27" t="s">
        <v>1593</v>
      </c>
      <c r="S3247" s="27"/>
      <c r="T3247" s="27"/>
      <c r="U3247" s="28"/>
      <c r="X3247" s="27"/>
      <c r="Y3247" s="27"/>
      <c r="Z3247" s="29"/>
      <c r="AA3247" s="29">
        <v>0.34166666666666667</v>
      </c>
      <c r="AB3247" s="29">
        <v>0.47916666666666669</v>
      </c>
      <c r="AC3247" s="30">
        <v>46154</v>
      </c>
      <c r="AD3247" s="15" t="str">
        <f>IF(Tabla2[[#This Row],[HORA ENTREGA]]="DIRECTO","On time", IF(AA3247&lt;&gt;"",IF(Tabla2[[#This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47" s="15" t="str">
        <f>MID(Tabla2[[#This Row],[TIPO]],1,3)</f>
        <v xml:space="preserve">40 </v>
      </c>
      <c r="AF32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IMPORTADORA MIDEA CARRIER CHILE LTDA */ Cont: * MSMU6758247*/ HR Entrega: *08:30* /Dirección: *Camino la Farfana 400,PUDAHUEL</v>
      </c>
      <c r="AG3247" s="38" t="str">
        <f>IFERROR(HYPERLINK("https://wa.me/"&amp;Tabla2[[#This Row],[CONTACTO]]&amp;"?text="&amp;Tabla2[[#This Row],[Mensaje]],"Enviar mensaje"),"")</f>
        <v>Enviar mensaje</v>
      </c>
      <c r="AH3247" s="15" t="str">
        <f>CONCATENATE(A3247,F3247)</f>
        <v>3246MSMU6758247</v>
      </c>
      <c r="AI3247" s="15" t="str">
        <f>CONCATENATE("ENT-",A3247)</f>
        <v>ENT-3246</v>
      </c>
      <c r="AJ3247" s="15" t="str">
        <f>IF(Tabla2[[#This Row],[Op]]&lt;&gt;"","ENTREGA","")</f>
        <v>ENTREGA</v>
      </c>
      <c r="AK3247" s="40" t="str">
        <f>(Tabla2[[#This Row],[FECHA ENTREGA]]&amp;Tabla2[[#This Row],[HORA ENTREGA]])</f>
        <v>461540,354166666666667</v>
      </c>
      <c r="AL3247" s="34" t="str">
        <f>IFERROR(HYPERLINK("https://wa.me/"&amp;Tabla2[[#This Row],[CONTACTO]]&amp;"?text="&amp;Tabla2[[#This Row],[Mensaje]]),"")</f>
        <v>https://wa.me/56967396661?text=Hola!%0AServicio del día 12-05%0A *Cliente:* IMPORTADORA MIDEA CARRIER CHILE LTDA */ Cont: * MSMU6758247*/ HR Entrega: *08:30* /Dirección: *Camino la Farfana 400,PUDAHUEL</v>
      </c>
    </row>
    <row r="3248" spans="1:38" s="15" customFormat="1" ht="16.5" customHeight="1" x14ac:dyDescent="0.2">
      <c r="A3248" s="15">
        <f>ROW(A3247)</f>
        <v>3247</v>
      </c>
      <c r="B3248" s="15">
        <f>IF(J3248=J3247,B3247+1,1)</f>
        <v>9</v>
      </c>
      <c r="C3248" s="15" t="s">
        <v>149</v>
      </c>
      <c r="D3248" s="25" t="s">
        <v>39</v>
      </c>
      <c r="E3248" s="27">
        <v>2623033</v>
      </c>
      <c r="F3248" s="27" t="s">
        <v>4998</v>
      </c>
      <c r="G3248" s="27" t="s">
        <v>41</v>
      </c>
      <c r="H3248" s="27">
        <v>9286</v>
      </c>
      <c r="I3248" s="27" t="s">
        <v>42</v>
      </c>
      <c r="J3248" s="28">
        <v>46154</v>
      </c>
      <c r="K3248" s="26">
        <v>0.45833333333333331</v>
      </c>
      <c r="L3248" s="26"/>
      <c r="M3248" s="27" t="s">
        <v>126</v>
      </c>
      <c r="N3248" s="25">
        <f>IFERROR(VLOOKUP(M3248,Data!$J$1:$K$58,2,0),"")</f>
        <v>56999270871</v>
      </c>
      <c r="O3248" s="27" t="s">
        <v>127</v>
      </c>
      <c r="P3248" s="27" t="s">
        <v>4999</v>
      </c>
      <c r="Q3248" s="27" t="s">
        <v>153</v>
      </c>
      <c r="R3248" s="27" t="s">
        <v>1593</v>
      </c>
      <c r="S3248" s="27"/>
      <c r="T3248" s="27"/>
      <c r="U3248" s="28"/>
      <c r="X3248" s="27"/>
      <c r="Y3248" s="27"/>
      <c r="Z3248" s="29"/>
      <c r="AA3248" s="29">
        <v>0.48055555555555557</v>
      </c>
      <c r="AB3248" s="29">
        <v>0.52430555555555558</v>
      </c>
      <c r="AC3248" s="30">
        <v>46154</v>
      </c>
      <c r="AD3248" s="15" t="str">
        <f>IF(Tabla2[[#This Row],[HORA ENTREGA]]="DIRECTO","On time", IF(AA3248&lt;&gt;"",IF(Tabla2[[#This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48" s="15" t="str">
        <f>MID(Tabla2[[#This Row],[TIPO]],1,3)</f>
        <v xml:space="preserve">40 </v>
      </c>
      <c r="AF32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12-05%0A *Cliente:* IMPORTADORA MIDEA CARRIER CHILE LTDA */ Cont: * MSNU6628355*/ HR Entrega: *11:00* /Dirección: *BOD. MIEA AGURTO - PUERTO MADERO 9710, BOD. E13; PUDAHUEL </v>
      </c>
      <c r="AG3248" s="38" t="str">
        <f>IFERROR(HYPERLINK("https://wa.me/"&amp;Tabla2[[#This Row],[CONTACTO]]&amp;"?text="&amp;Tabla2[[#This Row],[Mensaje]],"Enviar mensaje"),"")</f>
        <v>Enviar mensaje</v>
      </c>
      <c r="AH3248" s="15" t="str">
        <f>CONCATENATE(A3248,F3248)</f>
        <v>3247MSNU6628355</v>
      </c>
      <c r="AI3248" s="15" t="str">
        <f>CONCATENATE("ENT-",A3248)</f>
        <v>ENT-3247</v>
      </c>
      <c r="AJ3248" s="15" t="str">
        <f>IF(Tabla2[[#This Row],[Op]]&lt;&gt;"","ENTREGA","")</f>
        <v>ENTREGA</v>
      </c>
      <c r="AK3248" s="40" t="str">
        <f>(Tabla2[[#This Row],[FECHA ENTREGA]]&amp;Tabla2[[#This Row],[HORA ENTREGA]])</f>
        <v>461540,458333333333333</v>
      </c>
      <c r="AL3248" s="34" t="str">
        <f>IFERROR(HYPERLINK("https://wa.me/"&amp;Tabla2[[#This Row],[CONTACTO]]&amp;"?text="&amp;Tabla2[[#This Row],[Mensaje]]),"")</f>
        <v xml:space="preserve">https://wa.me/56999270871?text=Hola!%0AServicio del día 12-05%0A *Cliente:* IMPORTADORA MIDEA CARRIER CHILE LTDA */ Cont: * MSNU6628355*/ HR Entrega: *11:00* /Dirección: *BOD. MIEA AGURTO - PUERTO MADERO 9710, BOD. E13; PUDAHUEL </v>
      </c>
    </row>
    <row r="3249" spans="1:38" s="15" customFormat="1" ht="16.5" customHeight="1" x14ac:dyDescent="0.2">
      <c r="A3249" s="15">
        <f>ROW(A3248)</f>
        <v>3248</v>
      </c>
      <c r="B3249" s="15">
        <f>IF(J3249=J3248,B3248+1,1)</f>
        <v>10</v>
      </c>
      <c r="C3249" s="15" t="s">
        <v>178</v>
      </c>
      <c r="D3249" s="25" t="s">
        <v>39</v>
      </c>
      <c r="E3249" s="27">
        <v>886412</v>
      </c>
      <c r="F3249" s="27" t="s">
        <v>5000</v>
      </c>
      <c r="G3249" s="27" t="s">
        <v>41</v>
      </c>
      <c r="H3249" s="27">
        <v>7182</v>
      </c>
      <c r="I3249" s="27" t="s">
        <v>42</v>
      </c>
      <c r="J3249" s="28">
        <v>46154</v>
      </c>
      <c r="K3249" s="26">
        <v>0.33333333333333331</v>
      </c>
      <c r="L3249" s="26"/>
      <c r="M3249" s="27" t="s">
        <v>60</v>
      </c>
      <c r="N3249" s="25">
        <f>IFERROR(VLOOKUP(M3249,Data!$J$1:$K$58,2,0),"")</f>
        <v>56957438415</v>
      </c>
      <c r="O3249" s="27" t="s">
        <v>285</v>
      </c>
      <c r="P3249" s="27"/>
      <c r="Q3249" s="27" t="s">
        <v>1003</v>
      </c>
      <c r="R3249" s="27" t="s">
        <v>1710</v>
      </c>
      <c r="S3249" s="27"/>
      <c r="T3249" s="27"/>
      <c r="U3249" s="28"/>
      <c r="X3249" s="27"/>
      <c r="Y3249" s="27"/>
      <c r="Z3249" s="29"/>
      <c r="AA3249" s="29">
        <v>0.33402777777777776</v>
      </c>
      <c r="AB3249" s="29">
        <v>0.59027777777777779</v>
      </c>
      <c r="AC3249" s="30">
        <v>46154</v>
      </c>
      <c r="AD3249" s="15" t="str">
        <f>IF(Tabla2[[#This Row],[HORA ENTREGA]]="DIRECTO","On time", IF(AA3249&lt;&gt;"",IF(Tabla2[[#This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49" s="15" t="str">
        <f>MID(Tabla2[[#This Row],[TIPO]],1,3)</f>
        <v xml:space="preserve">40 </v>
      </c>
      <c r="AF32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INVERSIERRA S A */ Cont: * HLXU8149100*/ HR Entrega: *08:00* /Dirección: *AVENIDA PEDRO FONTOBA 6350, HUECHURABA</v>
      </c>
      <c r="AG3249" s="38" t="str">
        <f>IFERROR(HYPERLINK("https://wa.me/"&amp;Tabla2[[#This Row],[CONTACTO]]&amp;"?text="&amp;Tabla2[[#This Row],[Mensaje]],"Enviar mensaje"),"")</f>
        <v>Enviar mensaje</v>
      </c>
      <c r="AH3249" s="15" t="str">
        <f>CONCATENATE(A3249,F3249)</f>
        <v>3248HLXU8149100</v>
      </c>
      <c r="AI3249" s="15" t="str">
        <f>CONCATENATE("ENT-",A3249)</f>
        <v>ENT-3248</v>
      </c>
      <c r="AJ3249" s="15" t="str">
        <f>IF(Tabla2[[#This Row],[Op]]&lt;&gt;"","ENTREGA","")</f>
        <v>ENTREGA</v>
      </c>
      <c r="AK3249" s="40" t="str">
        <f>(Tabla2[[#This Row],[FECHA ENTREGA]]&amp;Tabla2[[#This Row],[HORA ENTREGA]])</f>
        <v>461540,333333333333333</v>
      </c>
      <c r="AL3249" s="34" t="str">
        <f>IFERROR(HYPERLINK("https://wa.me/"&amp;Tabla2[[#This Row],[CONTACTO]]&amp;"?text="&amp;Tabla2[[#This Row],[Mensaje]]),"")</f>
        <v>https://wa.me/56957438415?text=Hola!%0AServicio del día 12-05%0A *Cliente:* INVERSIERRA S A */ Cont: * HLXU8149100*/ HR Entrega: *08:00* /Dirección: *AVENIDA PEDRO FONTOBA 6350, HUECHURABA</v>
      </c>
    </row>
    <row r="3250" spans="1:38" s="15" customFormat="1" ht="16.5" customHeight="1" x14ac:dyDescent="0.2">
      <c r="A3250" s="15">
        <f>ROW(A3249)</f>
        <v>3249</v>
      </c>
      <c r="B3250" s="15">
        <f>IF(J3250=J3249,B3249+1,1)</f>
        <v>11</v>
      </c>
      <c r="C3250" s="15" t="s">
        <v>178</v>
      </c>
      <c r="D3250" s="25" t="s">
        <v>39</v>
      </c>
      <c r="E3250" s="27">
        <v>886411</v>
      </c>
      <c r="F3250" s="27" t="s">
        <v>5001</v>
      </c>
      <c r="G3250" s="27" t="s">
        <v>41</v>
      </c>
      <c r="H3250" s="27">
        <v>19565</v>
      </c>
      <c r="I3250" s="27" t="s">
        <v>42</v>
      </c>
      <c r="J3250" s="28">
        <v>46154</v>
      </c>
      <c r="K3250" s="26">
        <v>0.33333333333333331</v>
      </c>
      <c r="L3250" s="26"/>
      <c r="M3250" s="27" t="s">
        <v>308</v>
      </c>
      <c r="N3250" s="25">
        <f>IFERROR(VLOOKUP(M3250,Data!$J$1:$K$58,2,0),"")</f>
        <v>56966631737</v>
      </c>
      <c r="O3250" s="27" t="s">
        <v>309</v>
      </c>
      <c r="P3250" s="27"/>
      <c r="Q3250" s="27" t="s">
        <v>1005</v>
      </c>
      <c r="R3250" s="27" t="s">
        <v>836</v>
      </c>
      <c r="S3250" s="27"/>
      <c r="T3250" s="27"/>
      <c r="U3250" s="28"/>
      <c r="X3250" s="27"/>
      <c r="Y3250" s="27"/>
      <c r="Z3250" s="29"/>
      <c r="AA3250" s="29">
        <v>0.34166666666666667</v>
      </c>
      <c r="AB3250" s="29">
        <v>0.47916666666666669</v>
      </c>
      <c r="AC3250" s="30">
        <v>46154</v>
      </c>
      <c r="AD3250" s="15" t="str">
        <f>IF(Tabla2[[#This Row],[HORA ENTREGA]]="DIRECTO","On time", IF(AA3250&lt;&gt;"",IF(Tabla2[[#This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0" s="15" t="str">
        <f>MID(Tabla2[[#This Row],[TIPO]],1,3)</f>
        <v xml:space="preserve">40 </v>
      </c>
      <c r="AF32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INVERSIERRA S A */ Cont: * TCLU4266661*/ HR Entrega: *08:00* /Dirección: *ALCALDE GUZMAN 0121, G32; QUILICURA</v>
      </c>
      <c r="AG3250" s="38" t="str">
        <f>IFERROR(HYPERLINK("https://wa.me/"&amp;Tabla2[[#This Row],[CONTACTO]]&amp;"?text="&amp;Tabla2[[#This Row],[Mensaje]],"Enviar mensaje"),"")</f>
        <v>Enviar mensaje</v>
      </c>
      <c r="AH3250" s="15" t="str">
        <f>CONCATENATE(A3250,F3250)</f>
        <v>3249TCLU4266661</v>
      </c>
      <c r="AI3250" s="15" t="str">
        <f>CONCATENATE("ENT-",A3250)</f>
        <v>ENT-3249</v>
      </c>
      <c r="AJ3250" s="15" t="str">
        <f>IF(Tabla2[[#This Row],[Op]]&lt;&gt;"","ENTREGA","")</f>
        <v>ENTREGA</v>
      </c>
      <c r="AK3250" s="40" t="str">
        <f>(Tabla2[[#This Row],[FECHA ENTREGA]]&amp;Tabla2[[#This Row],[HORA ENTREGA]])</f>
        <v>461540,333333333333333</v>
      </c>
      <c r="AL3250" s="34" t="str">
        <f>IFERROR(HYPERLINK("https://wa.me/"&amp;Tabla2[[#This Row],[CONTACTO]]&amp;"?text="&amp;Tabla2[[#This Row],[Mensaje]]),"")</f>
        <v>https://wa.me/56966631737?text=Hola!%0AServicio del día 12-05%0A *Cliente:* INVERSIERRA S A */ Cont: * TCLU4266661*/ HR Entrega: *08:00* /Dirección: *ALCALDE GUZMAN 0121, G32; QUILICURA</v>
      </c>
    </row>
    <row r="3251" spans="1:38" s="15" customFormat="1" ht="16.5" customHeight="1" x14ac:dyDescent="0.2">
      <c r="A3251" s="15">
        <f>ROW(A3250)</f>
        <v>3250</v>
      </c>
      <c r="B3251" s="15">
        <f>IF(J3251=J3250,B3250+1,1)</f>
        <v>12</v>
      </c>
      <c r="C3251" s="15" t="s">
        <v>178</v>
      </c>
      <c r="D3251" s="25" t="s">
        <v>39</v>
      </c>
      <c r="E3251" s="27">
        <v>886412</v>
      </c>
      <c r="F3251" s="27" t="s">
        <v>5002</v>
      </c>
      <c r="G3251" s="27" t="s">
        <v>41</v>
      </c>
      <c r="H3251" s="27">
        <v>7181</v>
      </c>
      <c r="I3251" s="27" t="s">
        <v>42</v>
      </c>
      <c r="J3251" s="28">
        <v>46154</v>
      </c>
      <c r="K3251" s="26">
        <v>0.5</v>
      </c>
      <c r="L3251" s="26"/>
      <c r="M3251" s="27" t="s">
        <v>104</v>
      </c>
      <c r="N3251" s="25">
        <f>IFERROR(VLOOKUP(M3251,Data!$J$1:$K$58,2,0),"")</f>
        <v>56966749395</v>
      </c>
      <c r="O3251" s="27" t="s">
        <v>253</v>
      </c>
      <c r="P3251" s="27"/>
      <c r="Q3251" s="27" t="s">
        <v>1003</v>
      </c>
      <c r="R3251" s="27" t="s">
        <v>1710</v>
      </c>
      <c r="S3251" s="27"/>
      <c r="T3251" s="27"/>
      <c r="U3251" s="28"/>
      <c r="X3251" s="27"/>
      <c r="Y3251" s="27"/>
      <c r="Z3251" s="29"/>
      <c r="AA3251" s="29">
        <v>0.51249999999999996</v>
      </c>
      <c r="AB3251" s="29">
        <v>0.69791666666666663</v>
      </c>
      <c r="AC3251" s="30">
        <v>46154</v>
      </c>
      <c r="AD3251" s="15" t="str">
        <f>IF(Tabla2[[#This Row],[HORA ENTREGA]]="DIRECTO","On time", IF(AA3251&lt;&gt;"",IF(Tabla2[[#This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51" s="15" t="str">
        <f>MID(Tabla2[[#This Row],[TIPO]],1,3)</f>
        <v xml:space="preserve">40 </v>
      </c>
      <c r="AF32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INVERSIERRA S A */ Cont: * HLBU2785598*/ HR Entrega: *12:00* /Dirección: *AVENIDA PEDRO FONTOBA 6350, HUECHURABA</v>
      </c>
      <c r="AG3251" s="38" t="str">
        <f>IFERROR(HYPERLINK("https://wa.me/"&amp;Tabla2[[#This Row],[CONTACTO]]&amp;"?text="&amp;Tabla2[[#This Row],[Mensaje]],"Enviar mensaje"),"")</f>
        <v>Enviar mensaje</v>
      </c>
      <c r="AH3251" s="15" t="str">
        <f>CONCATENATE(A3251,F3251)</f>
        <v>3250HLBU2785598</v>
      </c>
      <c r="AI3251" s="15" t="str">
        <f>CONCATENATE("ENT-",A3251)</f>
        <v>ENT-3250</v>
      </c>
      <c r="AJ3251" s="15" t="str">
        <f>IF(Tabla2[[#This Row],[Op]]&lt;&gt;"","ENTREGA","")</f>
        <v>ENTREGA</v>
      </c>
      <c r="AK3251" s="40" t="str">
        <f>(Tabla2[[#This Row],[FECHA ENTREGA]]&amp;Tabla2[[#This Row],[HORA ENTREGA]])</f>
        <v>461540,5</v>
      </c>
      <c r="AL3251" s="34" t="str">
        <f>IFERROR(HYPERLINK("https://wa.me/"&amp;Tabla2[[#This Row],[CONTACTO]]&amp;"?text="&amp;Tabla2[[#This Row],[Mensaje]]),"")</f>
        <v>https://wa.me/56966749395?text=Hola!%0AServicio del día 12-05%0A *Cliente:* INVERSIERRA S A */ Cont: * HLBU2785598*/ HR Entrega: *12:00* /Dirección: *AVENIDA PEDRO FONTOBA 6350, HUECHURABA</v>
      </c>
    </row>
    <row r="3252" spans="1:38" s="15" customFormat="1" ht="16.5" customHeight="1" x14ac:dyDescent="0.2">
      <c r="A3252" s="15">
        <f>ROW(A3251)</f>
        <v>3251</v>
      </c>
      <c r="B3252" s="15">
        <f>IF(J3252=J3251,B3251+1,1)</f>
        <v>13</v>
      </c>
      <c r="C3252" s="15" t="s">
        <v>178</v>
      </c>
      <c r="D3252" s="25" t="s">
        <v>39</v>
      </c>
      <c r="E3252" s="27">
        <v>887059</v>
      </c>
      <c r="F3252" s="27" t="s">
        <v>5003</v>
      </c>
      <c r="G3252" s="27" t="s">
        <v>41</v>
      </c>
      <c r="H3252" s="27">
        <v>24200</v>
      </c>
      <c r="I3252" s="27" t="s">
        <v>42</v>
      </c>
      <c r="J3252" s="28">
        <v>46154</v>
      </c>
      <c r="K3252" s="26">
        <v>0.5</v>
      </c>
      <c r="L3252" s="26"/>
      <c r="M3252" s="27" t="s">
        <v>296</v>
      </c>
      <c r="N3252" s="25">
        <f>IFERROR(VLOOKUP(M3252,Data!$J$1:$K$58,2,0),"")</f>
        <v>56984994337</v>
      </c>
      <c r="O3252" s="27" t="s">
        <v>297</v>
      </c>
      <c r="P3252" s="27"/>
      <c r="Q3252" s="27" t="s">
        <v>1005</v>
      </c>
      <c r="R3252" s="27" t="s">
        <v>1710</v>
      </c>
      <c r="S3252" s="27"/>
      <c r="T3252" s="27"/>
      <c r="U3252" s="28"/>
      <c r="X3252" s="27"/>
      <c r="Y3252" s="27"/>
      <c r="Z3252" s="29"/>
      <c r="AA3252" s="29">
        <v>0.50208333333333333</v>
      </c>
      <c r="AB3252" s="29">
        <v>0.625</v>
      </c>
      <c r="AC3252" s="30">
        <v>46154</v>
      </c>
      <c r="AD3252" s="15" t="str">
        <f>IF(Tabla2[[#This Row],[HORA ENTREGA]]="DIRECTO","On time", IF(AA3252&lt;&gt;"",IF(Tabla2[[#This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2" s="15" t="str">
        <f>MID(Tabla2[[#This Row],[TIPO]],1,3)</f>
        <v xml:space="preserve">40 </v>
      </c>
      <c r="AF32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INVERSIERRA S A */ Cont: * CLHU9107368*/ HR Entrega: *12:00* /Dirección: *ALCALDE GUZMAN 0121, G32; QUILICURA</v>
      </c>
      <c r="AG3252" s="38" t="str">
        <f>IFERROR(HYPERLINK("https://wa.me/"&amp;Tabla2[[#This Row],[CONTACTO]]&amp;"?text="&amp;Tabla2[[#This Row],[Mensaje]],"Enviar mensaje"),"")</f>
        <v>Enviar mensaje</v>
      </c>
      <c r="AH3252" s="15" t="str">
        <f>CONCATENATE(A3252,F3252)</f>
        <v>3251CLHU9107368</v>
      </c>
      <c r="AI3252" s="15" t="str">
        <f>CONCATENATE("ENT-",A3252)</f>
        <v>ENT-3251</v>
      </c>
      <c r="AJ3252" s="15" t="str">
        <f>IF(Tabla2[[#This Row],[Op]]&lt;&gt;"","ENTREGA","")</f>
        <v>ENTREGA</v>
      </c>
      <c r="AK3252" s="40" t="str">
        <f>(Tabla2[[#This Row],[FECHA ENTREGA]]&amp;Tabla2[[#This Row],[HORA ENTREGA]])</f>
        <v>461540,5</v>
      </c>
      <c r="AL3252" s="34" t="str">
        <f>IFERROR(HYPERLINK("https://wa.me/"&amp;Tabla2[[#This Row],[CONTACTO]]&amp;"?text="&amp;Tabla2[[#This Row],[Mensaje]]),"")</f>
        <v>https://wa.me/56984994337?text=Hola!%0AServicio del día 12-05%0A *Cliente:* INVERSIERRA S A */ Cont: * CLHU9107368*/ HR Entrega: *12:00* /Dirección: *ALCALDE GUZMAN 0121, G32; QUILICURA</v>
      </c>
    </row>
    <row r="3253" spans="1:38" s="15" customFormat="1" ht="16.5" customHeight="1" x14ac:dyDescent="0.2">
      <c r="A3253" s="15">
        <f>ROW(A3252)</f>
        <v>3252</v>
      </c>
      <c r="B3253" s="15">
        <f>IF(J3253=J3252,B3252+1,1)</f>
        <v>14</v>
      </c>
      <c r="C3253" s="15" t="s">
        <v>196</v>
      </c>
      <c r="D3253" s="25" t="s">
        <v>39</v>
      </c>
      <c r="E3253" s="27">
        <v>303385</v>
      </c>
      <c r="F3253" s="27" t="s">
        <v>5004</v>
      </c>
      <c r="G3253" s="27" t="s">
        <v>41</v>
      </c>
      <c r="H3253" s="27">
        <v>16039</v>
      </c>
      <c r="I3253" s="27">
        <v>0.45833333333333331</v>
      </c>
      <c r="J3253" s="28">
        <v>46154</v>
      </c>
      <c r="K3253" s="26">
        <v>0.33333333333333331</v>
      </c>
      <c r="L3253" s="26"/>
      <c r="M3253" s="27" t="s">
        <v>82</v>
      </c>
      <c r="N3253" s="25">
        <f>IFERROR(VLOOKUP(M3253,Data!$J$1:$K$58,2,0),"")</f>
        <v>56944277110</v>
      </c>
      <c r="O3253" s="27" t="s">
        <v>83</v>
      </c>
      <c r="P3253" s="27"/>
      <c r="Q3253" s="27" t="s">
        <v>201</v>
      </c>
      <c r="R3253" s="27" t="s">
        <v>5005</v>
      </c>
      <c r="S3253" s="27"/>
      <c r="T3253" s="27"/>
      <c r="U3253" s="28"/>
      <c r="X3253" s="27"/>
      <c r="Y3253" s="27"/>
      <c r="Z3253" s="29"/>
      <c r="AA3253" s="29">
        <v>0.25694444444444442</v>
      </c>
      <c r="AB3253" s="29">
        <v>0.37152777777777779</v>
      </c>
      <c r="AC3253" s="30">
        <v>46154</v>
      </c>
      <c r="AD3253" s="15" t="str">
        <f>IF(Tabla2[[#This Row],[HORA ENTREGA]]="DIRECTO","On time", IF(AA3253&lt;&gt;"",IF(Tabla2[[#This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3" s="15" t="str">
        <f>MID(Tabla2[[#This Row],[TIPO]],1,3)</f>
        <v xml:space="preserve">40 </v>
      </c>
      <c r="AF32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LANCO &amp; HARRIS SURAMERICA SPA */ Cont: * MRSU7378513*/ HR Entrega: *08:00* /Dirección: *CALLE CHORRILLOS 1 PARC.19B, LAMPA</v>
      </c>
      <c r="AG3253" s="38" t="str">
        <f>IFERROR(HYPERLINK("https://wa.me/"&amp;Tabla2[[#This Row],[CONTACTO]]&amp;"?text="&amp;Tabla2[[#This Row],[Mensaje]],"Enviar mensaje"),"")</f>
        <v>Enviar mensaje</v>
      </c>
      <c r="AH3253" s="15" t="str">
        <f>CONCATENATE(A3253,F3253)</f>
        <v>3252MRSU7378513</v>
      </c>
      <c r="AI3253" s="15" t="str">
        <f>CONCATENATE("ENT-",A3253)</f>
        <v>ENT-3252</v>
      </c>
      <c r="AJ3253" s="15" t="str">
        <f>IF(Tabla2[[#This Row],[Op]]&lt;&gt;"","ENTREGA","")</f>
        <v>ENTREGA</v>
      </c>
      <c r="AK3253" s="40" t="str">
        <f>(Tabla2[[#This Row],[FECHA ENTREGA]]&amp;Tabla2[[#This Row],[HORA ENTREGA]])</f>
        <v>461540,333333333333333</v>
      </c>
      <c r="AL3253" s="34" t="str">
        <f>IFERROR(HYPERLINK("https://wa.me/"&amp;Tabla2[[#This Row],[CONTACTO]]&amp;"?text="&amp;Tabla2[[#This Row],[Mensaje]]),"")</f>
        <v>https://wa.me/56944277110?text=Hola!%0AServicio del día 12-05%0A *Cliente:* LANCO &amp; HARRIS SURAMERICA SPA */ Cont: * MRSU7378513*/ HR Entrega: *08:00* /Dirección: *CALLE CHORRILLOS 1 PARC.19B, LAMPA</v>
      </c>
    </row>
    <row r="3254" spans="1:38" s="15" customFormat="1" ht="16.5" customHeight="1" x14ac:dyDescent="0.2">
      <c r="A3254" s="15">
        <f>ROW(A3253)</f>
        <v>3253</v>
      </c>
      <c r="B3254" s="15">
        <f>IF(J3254=J3253,B3253+1,1)</f>
        <v>15</v>
      </c>
      <c r="C3254" s="15" t="s">
        <v>196</v>
      </c>
      <c r="D3254" s="25" t="s">
        <v>39</v>
      </c>
      <c r="E3254" s="27">
        <v>305202</v>
      </c>
      <c r="F3254" s="27" t="s">
        <v>5006</v>
      </c>
      <c r="G3254" s="27" t="s">
        <v>64</v>
      </c>
      <c r="H3254" s="27">
        <v>20660</v>
      </c>
      <c r="I3254" s="27">
        <v>0.45833333333333331</v>
      </c>
      <c r="J3254" s="28">
        <v>46154</v>
      </c>
      <c r="K3254" s="26">
        <v>0.33333333333333331</v>
      </c>
      <c r="L3254" s="26" t="s">
        <v>335</v>
      </c>
      <c r="M3254" s="27" t="s">
        <v>199</v>
      </c>
      <c r="N3254" s="25">
        <f>IFERROR(VLOOKUP(M3254,Data!$J$1:$K$58,2,0),"")</f>
        <v>56975315726</v>
      </c>
      <c r="O3254" s="27" t="s">
        <v>200</v>
      </c>
      <c r="P3254" s="27"/>
      <c r="Q3254" s="27" t="s">
        <v>201</v>
      </c>
      <c r="R3254" s="27" t="s">
        <v>5007</v>
      </c>
      <c r="S3254" s="27"/>
      <c r="T3254" s="27"/>
      <c r="U3254" s="28"/>
      <c r="X3254" s="27"/>
      <c r="Y3254" s="27"/>
      <c r="Z3254" s="29"/>
      <c r="AA3254" s="29">
        <v>0.31597222222222221</v>
      </c>
      <c r="AB3254" s="29">
        <v>0.375</v>
      </c>
      <c r="AC3254" s="30">
        <v>46154</v>
      </c>
      <c r="AD3254" s="15" t="str">
        <f>IF(Tabla2[[#This Row],[HORA ENTREGA]]="DIRECTO","On time", IF(AA3254&lt;&gt;"",IF(Tabla2[[#This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4" s="15" t="str">
        <f>MID(Tabla2[[#This Row],[TIPO]],1,3)</f>
        <v xml:space="preserve">20 </v>
      </c>
      <c r="AF32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LANCO &amp; HARRIS SURAMERICA SPA */ Cont: * TLLU2206574*/ HR Entrega: *08:00* /Dirección: *CALLE CHORRILLOS 1 PARC.19B, LAMPA</v>
      </c>
      <c r="AG3254" s="38" t="str">
        <f>IFERROR(HYPERLINK("https://wa.me/"&amp;Tabla2[[#This Row],[CONTACTO]]&amp;"?text="&amp;Tabla2[[#This Row],[Mensaje]],"Enviar mensaje"),"")</f>
        <v>Enviar mensaje</v>
      </c>
      <c r="AH3254" s="15" t="str">
        <f>CONCATENATE(A3254,F3254)</f>
        <v>3253TLLU2206574</v>
      </c>
      <c r="AI3254" s="15" t="str">
        <f>CONCATENATE("ENT-",A3254)</f>
        <v>ENT-3253</v>
      </c>
      <c r="AJ3254" s="15" t="str">
        <f>IF(Tabla2[[#This Row],[Op]]&lt;&gt;"","ENTREGA","")</f>
        <v>ENTREGA</v>
      </c>
      <c r="AK3254" s="40" t="str">
        <f>(Tabla2[[#This Row],[FECHA ENTREGA]]&amp;Tabla2[[#This Row],[HORA ENTREGA]])</f>
        <v>461540,333333333333333</v>
      </c>
      <c r="AL3254" s="34" t="str">
        <f>IFERROR(HYPERLINK("https://wa.me/"&amp;Tabla2[[#This Row],[CONTACTO]]&amp;"?text="&amp;Tabla2[[#This Row],[Mensaje]]),"")</f>
        <v>https://wa.me/56975315726?text=Hola!%0AServicio del día 12-05%0A *Cliente:* LANCO &amp; HARRIS SURAMERICA SPA */ Cont: * TLLU2206574*/ HR Entrega: *08:00* /Dirección: *CALLE CHORRILLOS 1 PARC.19B, LAMPA</v>
      </c>
    </row>
    <row r="3255" spans="1:38" s="15" customFormat="1" ht="16.5" customHeight="1" x14ac:dyDescent="0.2">
      <c r="A3255" s="15">
        <f>ROW(A3254)</f>
        <v>3254</v>
      </c>
      <c r="B3255" s="15">
        <f>IF(J3255=J3254,B3254+1,1)</f>
        <v>16</v>
      </c>
      <c r="C3255" s="15" t="s">
        <v>653</v>
      </c>
      <c r="D3255" s="25" t="s">
        <v>39</v>
      </c>
      <c r="E3255" s="27">
        <v>304430</v>
      </c>
      <c r="F3255" s="27" t="s">
        <v>5008</v>
      </c>
      <c r="G3255" s="27" t="s">
        <v>41</v>
      </c>
      <c r="H3255" s="27">
        <v>13295</v>
      </c>
      <c r="I3255" s="27" t="s">
        <v>5009</v>
      </c>
      <c r="J3255" s="28">
        <v>46154</v>
      </c>
      <c r="K3255" s="26">
        <v>0.33333333333333331</v>
      </c>
      <c r="L3255" s="26"/>
      <c r="M3255" s="27" t="s">
        <v>971</v>
      </c>
      <c r="N3255" s="25">
        <f>IFERROR(VLOOKUP(M3255,Data!$J$1:$K$58,2,0),"")</f>
        <v>56999972473</v>
      </c>
      <c r="O3255" s="27" t="s">
        <v>348</v>
      </c>
      <c r="P3255" s="27"/>
      <c r="Q3255" s="27" t="s">
        <v>5010</v>
      </c>
      <c r="R3255" s="27" t="s">
        <v>69</v>
      </c>
      <c r="S3255" s="27"/>
      <c r="T3255" s="27"/>
      <c r="U3255" s="28"/>
      <c r="X3255" s="27"/>
      <c r="Y3255" s="27"/>
      <c r="Z3255" s="29"/>
      <c r="AA3255" s="29">
        <v>0.35416666666666669</v>
      </c>
      <c r="AB3255" s="29">
        <v>0.46875</v>
      </c>
      <c r="AC3255" s="30">
        <v>46154</v>
      </c>
      <c r="AD3255" s="15" t="str">
        <f>IF(Tabla2[[#This Row],[HORA ENTREGA]]="DIRECTO","On time", IF(AA3255&lt;&gt;"",IF(Tabla2[[#This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55" s="15" t="str">
        <f>MID(Tabla2[[#This Row],[TIPO]],1,3)</f>
        <v xml:space="preserve">40 </v>
      </c>
      <c r="AF32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12-05%0A *Cliente:* NEREUS SPA */ Cont: * CSNU6409300*/ HR Entrega: *08:00* /Dirección: *El Ventisquero 1204, Bodega </v>
      </c>
      <c r="AG3255" s="38" t="str">
        <f>IFERROR(HYPERLINK("https://wa.me/"&amp;Tabla2[[#This Row],[CONTACTO]]&amp;"?text="&amp;Tabla2[[#This Row],[Mensaje]],"Enviar mensaje"),"")</f>
        <v>Enviar mensaje</v>
      </c>
      <c r="AH3255" s="15" t="str">
        <f>CONCATENATE(A3255,F3255)</f>
        <v>3254CSNU6409300</v>
      </c>
      <c r="AI3255" s="15" t="str">
        <f>CONCATENATE("ENT-",A3255)</f>
        <v>ENT-3254</v>
      </c>
      <c r="AJ3255" s="15" t="str">
        <f>IF(Tabla2[[#This Row],[Op]]&lt;&gt;"","ENTREGA","")</f>
        <v>ENTREGA</v>
      </c>
      <c r="AK3255" s="40" t="str">
        <f>(Tabla2[[#This Row],[FECHA ENTREGA]]&amp;Tabla2[[#This Row],[HORA ENTREGA]])</f>
        <v>461540,333333333333333</v>
      </c>
      <c r="AL3255" s="34" t="str">
        <f>IFERROR(HYPERLINK("https://wa.me/"&amp;Tabla2[[#This Row],[CONTACTO]]&amp;"?text="&amp;Tabla2[[#This Row],[Mensaje]]),"")</f>
        <v xml:space="preserve">https://wa.me/56999972473?text=Hola!%0AServicio del día 12-05%0A *Cliente:* NEREUS SPA */ Cont: * CSNU6409300*/ HR Entrega: *08:00* /Dirección: *El Ventisquero 1204, Bodega </v>
      </c>
    </row>
    <row r="3256" spans="1:38" s="15" customFormat="1" ht="16.5" customHeight="1" x14ac:dyDescent="0.2">
      <c r="A3256" s="15">
        <f>ROW(A3255)</f>
        <v>3255</v>
      </c>
      <c r="B3256" s="15">
        <f>IF(J3256=J3255,B3255+1,1)</f>
        <v>17</v>
      </c>
      <c r="C3256" s="15" t="s">
        <v>204</v>
      </c>
      <c r="D3256" s="25" t="s">
        <v>39</v>
      </c>
      <c r="E3256" s="27">
        <v>1200004</v>
      </c>
      <c r="F3256" s="27" t="s">
        <v>5011</v>
      </c>
      <c r="G3256" s="27" t="s">
        <v>560</v>
      </c>
      <c r="H3256" s="27">
        <v>20400</v>
      </c>
      <c r="I3256" s="27" t="s">
        <v>5012</v>
      </c>
      <c r="J3256" s="28">
        <v>46154</v>
      </c>
      <c r="K3256" s="26">
        <v>0.35416666666666669</v>
      </c>
      <c r="L3256" s="26" t="s">
        <v>4226</v>
      </c>
      <c r="M3256" s="27" t="s">
        <v>161</v>
      </c>
      <c r="N3256" s="25">
        <f>IFERROR(VLOOKUP(M3256,Data!$J$1:$K$58,2,0),"")</f>
        <v>56966749408</v>
      </c>
      <c r="O3256" s="27" t="s">
        <v>162</v>
      </c>
      <c r="P3256" s="27"/>
      <c r="Q3256" s="27" t="s">
        <v>4966</v>
      </c>
      <c r="R3256" s="27" t="s">
        <v>1384</v>
      </c>
      <c r="S3256" s="27"/>
      <c r="T3256" s="27"/>
      <c r="U3256" s="28"/>
      <c r="X3256" s="27"/>
      <c r="Y3256" s="27"/>
      <c r="Z3256" s="29"/>
      <c r="AA3256" s="29">
        <v>0.31041666666666667</v>
      </c>
      <c r="AB3256" s="29">
        <v>0.57638888888888884</v>
      </c>
      <c r="AC3256" s="30">
        <v>46154</v>
      </c>
      <c r="AD3256" s="15" t="str">
        <f>IF(Tabla2[[#This Row],[HORA ENTREGA]]="DIRECTO","On time", IF(AA3256&lt;&gt;"",IF(Tabla2[[#This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6" s="15" t="str">
        <f>MID(Tabla2[[#This Row],[TIPO]],1,3)</f>
        <v>ISO</v>
      </c>
      <c r="AF32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OXIQUIM S A */ Cont: * HGTU2604208*/ HR Entrega: *08:30* /Dirección: *Cañaveral 901,Quilicura</v>
      </c>
      <c r="AG3256" s="38" t="str">
        <f>IFERROR(HYPERLINK("https://wa.me/"&amp;Tabla2[[#This Row],[CONTACTO]]&amp;"?text="&amp;Tabla2[[#This Row],[Mensaje]],"Enviar mensaje"),"")</f>
        <v>Enviar mensaje</v>
      </c>
      <c r="AH3256" s="15" t="str">
        <f>CONCATENATE(A3256,F3256)</f>
        <v>3255HGTU2604208</v>
      </c>
      <c r="AI3256" s="15" t="str">
        <f>CONCATENATE("ENT-",A3256)</f>
        <v>ENT-3255</v>
      </c>
      <c r="AJ3256" s="15" t="str">
        <f>IF(Tabla2[[#This Row],[Op]]&lt;&gt;"","ENTREGA","")</f>
        <v>ENTREGA</v>
      </c>
      <c r="AK3256" s="40" t="str">
        <f>(Tabla2[[#This Row],[FECHA ENTREGA]]&amp;Tabla2[[#This Row],[HORA ENTREGA]])</f>
        <v>461540,354166666666667</v>
      </c>
      <c r="AL3256" s="34" t="str">
        <f>IFERROR(HYPERLINK("https://wa.me/"&amp;Tabla2[[#This Row],[CONTACTO]]&amp;"?text="&amp;Tabla2[[#This Row],[Mensaje]]),"")</f>
        <v>https://wa.me/56966749408?text=Hola!%0AServicio del día 12-05%0A *Cliente:* OXIQUIM S A */ Cont: * HGTU2604208*/ HR Entrega: *08:30* /Dirección: *Cañaveral 901,Quilicura</v>
      </c>
    </row>
    <row r="3257" spans="1:38" s="15" customFormat="1" ht="16.5" customHeight="1" x14ac:dyDescent="0.2">
      <c r="A3257" s="15">
        <f>ROW(A3256)</f>
        <v>3256</v>
      </c>
      <c r="B3257" s="15">
        <f>IF(J3257=J3256,B3256+1,1)</f>
        <v>18</v>
      </c>
      <c r="C3257" s="15" t="s">
        <v>204</v>
      </c>
      <c r="D3257" s="25" t="s">
        <v>39</v>
      </c>
      <c r="E3257" s="27">
        <v>1191976</v>
      </c>
      <c r="F3257" s="27" t="s">
        <v>5013</v>
      </c>
      <c r="G3257" s="27" t="s">
        <v>41</v>
      </c>
      <c r="H3257" s="27">
        <v>15200</v>
      </c>
      <c r="I3257" s="27" t="s">
        <v>5014</v>
      </c>
      <c r="J3257" s="28">
        <v>46154</v>
      </c>
      <c r="K3257" s="26">
        <v>0.35416666666666669</v>
      </c>
      <c r="L3257" s="26" t="s">
        <v>4226</v>
      </c>
      <c r="M3257" s="27" t="s">
        <v>77</v>
      </c>
      <c r="N3257" s="25">
        <f>IFERROR(VLOOKUP(M3257,Data!$J$1:$K$58,2,0),"")</f>
        <v>56967384794</v>
      </c>
      <c r="O3257" s="27" t="s">
        <v>78</v>
      </c>
      <c r="P3257" s="27"/>
      <c r="Q3257" s="27" t="s">
        <v>4966</v>
      </c>
      <c r="R3257" s="27" t="s">
        <v>74</v>
      </c>
      <c r="S3257" s="27"/>
      <c r="T3257" s="27"/>
      <c r="U3257" s="28"/>
      <c r="X3257" s="27"/>
      <c r="Y3257" s="27"/>
      <c r="Z3257" s="29"/>
      <c r="AA3257" s="29">
        <v>0.32291666666666669</v>
      </c>
      <c r="AB3257" s="29">
        <v>0.4861111111111111</v>
      </c>
      <c r="AC3257" s="30">
        <v>46154</v>
      </c>
      <c r="AD3257" s="15" t="str">
        <f>IF(Tabla2[[#This Row],[HORA ENTREGA]]="DIRECTO","On time", IF(AA3257&lt;&gt;"",IF(Tabla2[[#This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7" s="15" t="str">
        <f>MID(Tabla2[[#This Row],[TIPO]],1,3)</f>
        <v xml:space="preserve">40 </v>
      </c>
      <c r="AF32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OXIQUIM S A */ Cont: * SEKU6679227*/ HR Entrega: *08:30* /Dirección: *Cañaveral 901,Quilicura</v>
      </c>
      <c r="AG3257" s="38" t="str">
        <f>IFERROR(HYPERLINK("https://wa.me/"&amp;Tabla2[[#This Row],[CONTACTO]]&amp;"?text="&amp;Tabla2[[#This Row],[Mensaje]],"Enviar mensaje"),"")</f>
        <v>Enviar mensaje</v>
      </c>
      <c r="AH3257" s="15" t="str">
        <f>CONCATENATE(A3257,F3257)</f>
        <v>3256SEKU6679227</v>
      </c>
      <c r="AI3257" s="15" t="str">
        <f>CONCATENATE("ENT-",A3257)</f>
        <v>ENT-3256</v>
      </c>
      <c r="AJ3257" s="15" t="str">
        <f>IF(Tabla2[[#This Row],[Op]]&lt;&gt;"","ENTREGA","")</f>
        <v>ENTREGA</v>
      </c>
      <c r="AK3257" s="40" t="str">
        <f>(Tabla2[[#This Row],[FECHA ENTREGA]]&amp;Tabla2[[#This Row],[HORA ENTREGA]])</f>
        <v>461540,354166666666667</v>
      </c>
      <c r="AL3257" s="34" t="str">
        <f>IFERROR(HYPERLINK("https://wa.me/"&amp;Tabla2[[#This Row],[CONTACTO]]&amp;"?text="&amp;Tabla2[[#This Row],[Mensaje]]),"")</f>
        <v>https://wa.me/56967384794?text=Hola!%0AServicio del día 12-05%0A *Cliente:* OXIQUIM S A */ Cont: * SEKU6679227*/ HR Entrega: *08:30* /Dirección: *Cañaveral 901,Quilicura</v>
      </c>
    </row>
    <row r="3258" spans="1:38" s="15" customFormat="1" ht="16.5" customHeight="1" x14ac:dyDescent="0.2">
      <c r="A3258" s="15">
        <f>ROW(A3257)</f>
        <v>3257</v>
      </c>
      <c r="B3258" s="15">
        <f>IF(J3258=J3257,B3257+1,1)</f>
        <v>19</v>
      </c>
      <c r="C3258" s="15" t="s">
        <v>204</v>
      </c>
      <c r="D3258" s="25" t="s">
        <v>39</v>
      </c>
      <c r="E3258" s="27">
        <v>1196932</v>
      </c>
      <c r="F3258" s="27" t="s">
        <v>5015</v>
      </c>
      <c r="G3258" s="27" t="s">
        <v>64</v>
      </c>
      <c r="H3258" s="27">
        <v>28900</v>
      </c>
      <c r="I3258" s="27" t="s">
        <v>5016</v>
      </c>
      <c r="J3258" s="28">
        <v>46154</v>
      </c>
      <c r="K3258" s="26">
        <v>0.35416666666666669</v>
      </c>
      <c r="L3258" s="26"/>
      <c r="M3258" s="27" t="s">
        <v>66</v>
      </c>
      <c r="N3258" s="25">
        <f>IFERROR(VLOOKUP(M3258,Data!$J$1:$K$58,2,0),"")</f>
        <v>56993389870</v>
      </c>
      <c r="O3258" s="27" t="s">
        <v>384</v>
      </c>
      <c r="P3258" s="27"/>
      <c r="Q3258" s="27" t="s">
        <v>4966</v>
      </c>
      <c r="R3258" s="27" t="s">
        <v>1710</v>
      </c>
      <c r="S3258" s="27"/>
      <c r="T3258" s="27"/>
      <c r="U3258" s="28"/>
      <c r="X3258" s="27"/>
      <c r="Y3258" s="27"/>
      <c r="Z3258" s="29"/>
      <c r="AA3258" s="29">
        <v>0.31805555555555554</v>
      </c>
      <c r="AB3258" s="29">
        <v>0.48958333333333331</v>
      </c>
      <c r="AC3258" s="30">
        <v>46154</v>
      </c>
      <c r="AD3258" s="15" t="str">
        <f>IF(Tabla2[[#This Row],[HORA ENTREGA]]="DIRECTO","On time", IF(AA3258&lt;&gt;"",IF(Tabla2[[#This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8" s="15" t="str">
        <f>MID(Tabla2[[#This Row],[TIPO]],1,3)</f>
        <v xml:space="preserve">20 </v>
      </c>
      <c r="AF32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OXIQUIM S A */ Cont: * GCXU2339824*/ HR Entrega: *08:30* /Dirección: *Cañaveral 901,Quilicura</v>
      </c>
      <c r="AG3258" s="38" t="str">
        <f>IFERROR(HYPERLINK("https://wa.me/"&amp;Tabla2[[#This Row],[CONTACTO]]&amp;"?text="&amp;Tabla2[[#This Row],[Mensaje]],"Enviar mensaje"),"")</f>
        <v>Enviar mensaje</v>
      </c>
      <c r="AH3258" s="15" t="str">
        <f>CONCATENATE(A3258,F3258)</f>
        <v>3257GCXU2339824</v>
      </c>
      <c r="AI3258" s="15" t="str">
        <f>CONCATENATE("ENT-",A3258)</f>
        <v>ENT-3257</v>
      </c>
      <c r="AJ3258" s="15" t="str">
        <f>IF(Tabla2[[#This Row],[Op]]&lt;&gt;"","ENTREGA","")</f>
        <v>ENTREGA</v>
      </c>
      <c r="AK3258" s="40" t="str">
        <f>(Tabla2[[#This Row],[FECHA ENTREGA]]&amp;Tabla2[[#This Row],[HORA ENTREGA]])</f>
        <v>461540,354166666666667</v>
      </c>
      <c r="AL3258" s="34" t="str">
        <f>IFERROR(HYPERLINK("https://wa.me/"&amp;Tabla2[[#This Row],[CONTACTO]]&amp;"?text="&amp;Tabla2[[#This Row],[Mensaje]]),"")</f>
        <v>https://wa.me/56993389870?text=Hola!%0AServicio del día 12-05%0A *Cliente:* OXIQUIM S A */ Cont: * GCXU2339824*/ HR Entrega: *08:30* /Dirección: *Cañaveral 901,Quilicura</v>
      </c>
    </row>
    <row r="3259" spans="1:38" s="15" customFormat="1" ht="16.5" customHeight="1" x14ac:dyDescent="0.2">
      <c r="A3259" s="15">
        <f>ROW(A3258)</f>
        <v>3258</v>
      </c>
      <c r="B3259" s="15">
        <f>IF(J3259=J3258,B3258+1,1)</f>
        <v>20</v>
      </c>
      <c r="C3259" s="15" t="s">
        <v>1554</v>
      </c>
      <c r="D3259" s="25" t="s">
        <v>39</v>
      </c>
      <c r="E3259" s="27">
        <v>189586</v>
      </c>
      <c r="F3259" s="27" t="s">
        <v>5017</v>
      </c>
      <c r="G3259" s="27" t="s">
        <v>41</v>
      </c>
      <c r="H3259" s="27">
        <v>29271</v>
      </c>
      <c r="I3259" s="27" t="s">
        <v>42</v>
      </c>
      <c r="J3259" s="28">
        <v>46154</v>
      </c>
      <c r="K3259" s="26">
        <v>0.33333333333333331</v>
      </c>
      <c r="L3259" s="26"/>
      <c r="M3259" s="27" t="s">
        <v>51</v>
      </c>
      <c r="N3259" s="25">
        <f>IFERROR(VLOOKUP(M3259,Data!$J$1:$K$58,2,0),"")</f>
        <v>56967256951</v>
      </c>
      <c r="O3259" s="27" t="s">
        <v>52</v>
      </c>
      <c r="P3259" s="27"/>
      <c r="Q3259" s="27" t="s">
        <v>5018</v>
      </c>
      <c r="R3259" s="27" t="s">
        <v>74</v>
      </c>
      <c r="S3259" s="27"/>
      <c r="T3259" s="27"/>
      <c r="U3259" s="28"/>
      <c r="X3259" s="27"/>
      <c r="Y3259" s="27"/>
      <c r="Z3259" s="29"/>
      <c r="AA3259" s="29">
        <v>0.3263888888888889</v>
      </c>
      <c r="AB3259" s="29">
        <v>0.49305555555555558</v>
      </c>
      <c r="AC3259" s="30">
        <v>46154</v>
      </c>
      <c r="AD3259" s="15" t="str">
        <f>IF(Tabla2[[#This Row],[HORA ENTREGA]]="DIRECTO","On time", IF(AA3259&lt;&gt;"",IF(Tabla2[[#This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59" s="15" t="str">
        <f>MID(Tabla2[[#This Row],[TIPO]],1,3)</f>
        <v xml:space="preserve">40 </v>
      </c>
      <c r="AF32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PETROQUIMICA DOW */ Cont: * TGBU6430004*/ HR Entrega: *08:00* /Dirección: *AT LOGISTICA :  LAGUNA SUR N°9750 , COMUNA PUDAHUEL – SANTIAGO , RECINTO (BODEGAS SAN FRANCISCO)</v>
      </c>
      <c r="AG3259" s="38" t="str">
        <f>IFERROR(HYPERLINK("https://wa.me/"&amp;Tabla2[[#This Row],[CONTACTO]]&amp;"?text="&amp;Tabla2[[#This Row],[Mensaje]],"Enviar mensaje"),"")</f>
        <v>Enviar mensaje</v>
      </c>
      <c r="AH3259" s="15" t="str">
        <f>CONCATENATE(A3259,F3259)</f>
        <v>3258TGBU6430004</v>
      </c>
      <c r="AI3259" s="15" t="str">
        <f>CONCATENATE("ENT-",A3259)</f>
        <v>ENT-3258</v>
      </c>
      <c r="AJ3259" s="15" t="str">
        <f>IF(Tabla2[[#This Row],[Op]]&lt;&gt;"","ENTREGA","")</f>
        <v>ENTREGA</v>
      </c>
      <c r="AK3259" s="40" t="str">
        <f>(Tabla2[[#This Row],[FECHA ENTREGA]]&amp;Tabla2[[#This Row],[HORA ENTREGA]])</f>
        <v>461540,333333333333333</v>
      </c>
      <c r="AL3259" s="34" t="str">
        <f>IFERROR(HYPERLINK("https://wa.me/"&amp;Tabla2[[#This Row],[CONTACTO]]&amp;"?text="&amp;Tabla2[[#This Row],[Mensaje]]),"")</f>
        <v>https://wa.me/56967256951?text=Hola!%0AServicio del día 12-05%0A *Cliente:* PETROQUIMICA DOW */ Cont: * TGBU6430004*/ HR Entrega: *08:00* /Dirección: *AT LOGISTICA :  LAGUNA SUR N°9750 , COMUNA PUDAHUEL – SANTIAGO , RECINTO (BODEGAS SAN FRANCISCO)</v>
      </c>
    </row>
    <row r="3260" spans="1:38" s="15" customFormat="1" ht="16.5" customHeight="1" x14ac:dyDescent="0.2">
      <c r="A3260" s="15">
        <f>ROW(A3259)</f>
        <v>3259</v>
      </c>
      <c r="B3260" s="15">
        <f>IF(J3260=J3259,B3259+1,1)</f>
        <v>21</v>
      </c>
      <c r="C3260" s="15" t="s">
        <v>1554</v>
      </c>
      <c r="D3260" s="25" t="s">
        <v>39</v>
      </c>
      <c r="E3260" s="27">
        <v>189586</v>
      </c>
      <c r="F3260" s="27" t="s">
        <v>5019</v>
      </c>
      <c r="G3260" s="27" t="s">
        <v>41</v>
      </c>
      <c r="H3260" s="27">
        <v>29271</v>
      </c>
      <c r="I3260" s="27" t="s">
        <v>42</v>
      </c>
      <c r="J3260" s="28">
        <v>46154</v>
      </c>
      <c r="K3260" s="26">
        <v>0.33333333333333331</v>
      </c>
      <c r="L3260" s="26"/>
      <c r="M3260" s="27" t="s">
        <v>112</v>
      </c>
      <c r="N3260" s="25">
        <f>IFERROR(VLOOKUP(M3260,Data!$J$1:$K$58,2,0),"")</f>
        <v>56990025702</v>
      </c>
      <c r="O3260" s="27" t="s">
        <v>61</v>
      </c>
      <c r="P3260" s="27"/>
      <c r="Q3260" s="27" t="s">
        <v>5018</v>
      </c>
      <c r="R3260" s="27" t="s">
        <v>74</v>
      </c>
      <c r="S3260" s="27"/>
      <c r="T3260" s="27"/>
      <c r="U3260" s="28"/>
      <c r="X3260" s="27"/>
      <c r="Y3260" s="27"/>
      <c r="Z3260" s="29"/>
      <c r="AA3260" s="29">
        <v>0.32083333333333336</v>
      </c>
      <c r="AB3260" s="29">
        <v>0.47916666666666669</v>
      </c>
      <c r="AC3260" s="30">
        <v>46154</v>
      </c>
      <c r="AD3260" s="15" t="str">
        <f>IF(Tabla2[[#This Row],[HORA ENTREGA]]="DIRECTO","On time", IF(AA3260&lt;&gt;"",IF(Tabla2[[#This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0" s="15" t="str">
        <f>MID(Tabla2[[#This Row],[TIPO]],1,3)</f>
        <v xml:space="preserve">40 </v>
      </c>
      <c r="AF32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PETROQUIMICA DOW */ Cont: * MSNU5262810*/ HR Entrega: *08:00* /Dirección: *AT LOGISTICA :  LAGUNA SUR N°9750 , COMUNA PUDAHUEL – SANTIAGO , RECINTO (BODEGAS SAN FRANCISCO)</v>
      </c>
      <c r="AG3260" s="38" t="str">
        <f>IFERROR(HYPERLINK("https://wa.me/"&amp;Tabla2[[#This Row],[CONTACTO]]&amp;"?text="&amp;Tabla2[[#This Row],[Mensaje]],"Enviar mensaje"),"")</f>
        <v>Enviar mensaje</v>
      </c>
      <c r="AH3260" s="15" t="str">
        <f>CONCATENATE(A3260,F3260)</f>
        <v>3259MSNU5262810</v>
      </c>
      <c r="AI3260" s="15" t="str">
        <f>CONCATENATE("ENT-",A3260)</f>
        <v>ENT-3259</v>
      </c>
      <c r="AJ3260" s="15" t="str">
        <f>IF(Tabla2[[#This Row],[Op]]&lt;&gt;"","ENTREGA","")</f>
        <v>ENTREGA</v>
      </c>
      <c r="AK3260" s="40" t="str">
        <f>(Tabla2[[#This Row],[FECHA ENTREGA]]&amp;Tabla2[[#This Row],[HORA ENTREGA]])</f>
        <v>461540,333333333333333</v>
      </c>
      <c r="AL3260" s="34" t="str">
        <f>IFERROR(HYPERLINK("https://wa.me/"&amp;Tabla2[[#This Row],[CONTACTO]]&amp;"?text="&amp;Tabla2[[#This Row],[Mensaje]]),"")</f>
        <v>https://wa.me/56990025702?text=Hola!%0AServicio del día 12-05%0A *Cliente:* PETROQUIMICA DOW */ Cont: * MSNU5262810*/ HR Entrega: *08:00* /Dirección: *AT LOGISTICA :  LAGUNA SUR N°9750 , COMUNA PUDAHUEL – SANTIAGO , RECINTO (BODEGAS SAN FRANCISCO)</v>
      </c>
    </row>
    <row r="3261" spans="1:38" s="15" customFormat="1" ht="16.5" customHeight="1" x14ac:dyDescent="0.2">
      <c r="A3261" s="15">
        <f>ROW(A3260)</f>
        <v>3260</v>
      </c>
      <c r="B3261" s="15">
        <f>IF(J3261=J3260,B3260+1,1)</f>
        <v>22</v>
      </c>
      <c r="C3261" s="15" t="s">
        <v>219</v>
      </c>
      <c r="D3261" s="25" t="s">
        <v>39</v>
      </c>
      <c r="E3261" s="27">
        <v>102394</v>
      </c>
      <c r="F3261" s="27" t="s">
        <v>5020</v>
      </c>
      <c r="G3261" s="27" t="s">
        <v>41</v>
      </c>
      <c r="H3261" s="27">
        <v>14100</v>
      </c>
      <c r="I3261" s="27" t="s">
        <v>42</v>
      </c>
      <c r="J3261" s="28">
        <v>46154</v>
      </c>
      <c r="K3261" s="26">
        <v>0.33333333333333331</v>
      </c>
      <c r="L3261" s="26"/>
      <c r="M3261" s="27" t="s">
        <v>151</v>
      </c>
      <c r="N3261" s="25">
        <f>IFERROR(VLOOKUP(M3261,Data!$J$1:$K$58,2,0),"")</f>
        <v>56973887427</v>
      </c>
      <c r="O3261" s="27" t="s">
        <v>152</v>
      </c>
      <c r="P3261" s="27"/>
      <c r="Q3261" s="27" t="s">
        <v>229</v>
      </c>
      <c r="R3261" s="27" t="s">
        <v>183</v>
      </c>
      <c r="S3261" s="27"/>
      <c r="T3261" s="27"/>
      <c r="U3261" s="28"/>
      <c r="X3261" s="27"/>
      <c r="Y3261" s="27"/>
      <c r="Z3261" s="29"/>
      <c r="AA3261" s="29">
        <v>0.33333333333333331</v>
      </c>
      <c r="AB3261" s="29">
        <v>0.51249999999999996</v>
      </c>
      <c r="AC3261" s="30">
        <v>46154</v>
      </c>
      <c r="AD3261" s="15" t="str">
        <f>IF(Tabla2[[#This Row],[HORA ENTREGA]]="DIRECTO","On time", IF(AA3261&lt;&gt;"",IF(Tabla2[[#This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1" s="15" t="str">
        <f>MID(Tabla2[[#This Row],[TIPO]],1,3)</f>
        <v xml:space="preserve">40 </v>
      </c>
      <c r="AF32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RENDIC S.A. */ Cont: * HPCU4757683*/ HR Entrega: *08:00* /Dirección: *Avenida Miraflores 9700-Bodega 4C, PUDAHUEL</v>
      </c>
      <c r="AG3261" s="38" t="str">
        <f>IFERROR(HYPERLINK("https://wa.me/"&amp;Tabla2[[#This Row],[CONTACTO]]&amp;"?text="&amp;Tabla2[[#This Row],[Mensaje]],"Enviar mensaje"),"")</f>
        <v>Enviar mensaje</v>
      </c>
      <c r="AH3261" s="15" t="str">
        <f>CONCATENATE(A3261,F3261)</f>
        <v>3260HPCU4757683</v>
      </c>
      <c r="AI3261" s="15" t="str">
        <f>CONCATENATE("ENT-",A3261)</f>
        <v>ENT-3260</v>
      </c>
      <c r="AJ3261" s="15" t="str">
        <f>IF(Tabla2[[#This Row],[Op]]&lt;&gt;"","ENTREGA","")</f>
        <v>ENTREGA</v>
      </c>
      <c r="AK3261" s="40" t="str">
        <f>(Tabla2[[#This Row],[FECHA ENTREGA]]&amp;Tabla2[[#This Row],[HORA ENTREGA]])</f>
        <v>461540,333333333333333</v>
      </c>
      <c r="AL3261" s="34" t="str">
        <f>IFERROR(HYPERLINK("https://wa.me/"&amp;Tabla2[[#This Row],[CONTACTO]]&amp;"?text="&amp;Tabla2[[#This Row],[Mensaje]]),"")</f>
        <v>https://wa.me/56973887427?text=Hola!%0AServicio del día 12-05%0A *Cliente:* RENDIC S.A. */ Cont: * HPCU4757683*/ HR Entrega: *08:00* /Dirección: *Avenida Miraflores 9700-Bodega 4C, PUDAHUEL</v>
      </c>
    </row>
    <row r="3262" spans="1:38" s="15" customFormat="1" ht="16.5" customHeight="1" x14ac:dyDescent="0.2">
      <c r="A3262" s="15">
        <f>ROW(A3261)</f>
        <v>3261</v>
      </c>
      <c r="B3262" s="15">
        <f>IF(J3262=J3261,B3261+1,1)</f>
        <v>23</v>
      </c>
      <c r="C3262" s="15" t="s">
        <v>219</v>
      </c>
      <c r="D3262" s="25" t="s">
        <v>39</v>
      </c>
      <c r="E3262" s="27">
        <v>102869</v>
      </c>
      <c r="F3262" s="27" t="s">
        <v>5021</v>
      </c>
      <c r="G3262" s="27" t="s">
        <v>41</v>
      </c>
      <c r="H3262" s="27">
        <v>16100</v>
      </c>
      <c r="I3262" s="27" t="s">
        <v>42</v>
      </c>
      <c r="J3262" s="28">
        <v>46154</v>
      </c>
      <c r="K3262" s="26">
        <v>0.45833333333333331</v>
      </c>
      <c r="L3262" s="26"/>
      <c r="M3262" s="27" t="s">
        <v>649</v>
      </c>
      <c r="N3262" s="25">
        <f>IFERROR(VLOOKUP(M3262,Data!$J$1:$K$58,2,0),"")</f>
        <v>56939438073</v>
      </c>
      <c r="O3262" s="27" t="s">
        <v>203</v>
      </c>
      <c r="P3262" s="27"/>
      <c r="Q3262" s="27" t="s">
        <v>229</v>
      </c>
      <c r="R3262" s="27" t="s">
        <v>69</v>
      </c>
      <c r="S3262" s="27"/>
      <c r="T3262" s="27"/>
      <c r="U3262" s="28"/>
      <c r="X3262" s="27"/>
      <c r="Y3262" s="27"/>
      <c r="Z3262" s="29"/>
      <c r="AA3262" s="29">
        <v>0.42152777777777778</v>
      </c>
      <c r="AB3262" s="29">
        <v>0.65625</v>
      </c>
      <c r="AC3262" s="30">
        <v>46154</v>
      </c>
      <c r="AD3262" s="15" t="str">
        <f>IF(Tabla2[[#This Row],[HORA ENTREGA]]="DIRECTO","On time", IF(AA3262&lt;&gt;"",IF(Tabla2[[#This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2" s="15" t="str">
        <f>MID(Tabla2[[#This Row],[TIPO]],1,3)</f>
        <v xml:space="preserve">40 </v>
      </c>
      <c r="AF32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RENDIC S.A. */ Cont: * BEAU5001250*/ HR Entrega: *11:00* /Dirección: *Avenida Miraflores 9700-Bodega 4C, PUDAHUEL</v>
      </c>
      <c r="AG3262" s="38" t="str">
        <f>IFERROR(HYPERLINK("https://wa.me/"&amp;Tabla2[[#This Row],[CONTACTO]]&amp;"?text="&amp;Tabla2[[#This Row],[Mensaje]],"Enviar mensaje"),"")</f>
        <v>Enviar mensaje</v>
      </c>
      <c r="AH3262" s="15" t="str">
        <f>CONCATENATE(A3262,F3262)</f>
        <v>3261BEAU5001250</v>
      </c>
      <c r="AI3262" s="15" t="str">
        <f>CONCATENATE("ENT-",A3262)</f>
        <v>ENT-3261</v>
      </c>
      <c r="AJ3262" s="15" t="str">
        <f>IF(Tabla2[[#This Row],[Op]]&lt;&gt;"","ENTREGA","")</f>
        <v>ENTREGA</v>
      </c>
      <c r="AK3262" s="40" t="str">
        <f>(Tabla2[[#This Row],[FECHA ENTREGA]]&amp;Tabla2[[#This Row],[HORA ENTREGA]])</f>
        <v>461540,458333333333333</v>
      </c>
      <c r="AL3262" s="34" t="str">
        <f>IFERROR(HYPERLINK("https://wa.me/"&amp;Tabla2[[#This Row],[CONTACTO]]&amp;"?text="&amp;Tabla2[[#This Row],[Mensaje]]),"")</f>
        <v>https://wa.me/56939438073?text=Hola!%0AServicio del día 12-05%0A *Cliente:* RENDIC S.A. */ Cont: * BEAU5001250*/ HR Entrega: *11:00* /Dirección: *Avenida Miraflores 9700-Bodega 4C, PUDAHUEL</v>
      </c>
    </row>
    <row r="3263" spans="1:38" s="15" customFormat="1" ht="16.5" customHeight="1" x14ac:dyDescent="0.2">
      <c r="A3263" s="15">
        <f>ROW(A3262)</f>
        <v>3262</v>
      </c>
      <c r="B3263" s="15">
        <f>IF(J3263=J3262,B3262+1,1)</f>
        <v>24</v>
      </c>
      <c r="C3263" s="15" t="s">
        <v>219</v>
      </c>
      <c r="D3263" s="25" t="s">
        <v>39</v>
      </c>
      <c r="E3263" s="27">
        <v>102938</v>
      </c>
      <c r="F3263" s="27" t="s">
        <v>5022</v>
      </c>
      <c r="G3263" s="27" t="s">
        <v>41</v>
      </c>
      <c r="H3263" s="27">
        <v>20334</v>
      </c>
      <c r="I3263" s="27" t="s">
        <v>42</v>
      </c>
      <c r="J3263" s="28">
        <v>46154</v>
      </c>
      <c r="K3263" s="26">
        <v>0.45833333333333331</v>
      </c>
      <c r="L3263" s="26"/>
      <c r="M3263" s="27" t="s">
        <v>366</v>
      </c>
      <c r="N3263" s="25">
        <f>IFERROR(VLOOKUP(M3263,Data!$J$1:$K$58,2,0),"")</f>
        <v>56967386251</v>
      </c>
      <c r="O3263" s="27" t="s">
        <v>367</v>
      </c>
      <c r="P3263" s="27"/>
      <c r="Q3263" s="27" t="s">
        <v>229</v>
      </c>
      <c r="R3263" s="27" t="s">
        <v>48</v>
      </c>
      <c r="S3263" s="27"/>
      <c r="T3263" s="27"/>
      <c r="U3263" s="28"/>
      <c r="X3263" s="27"/>
      <c r="Y3263" s="27"/>
      <c r="Z3263" s="29"/>
      <c r="AA3263" s="29">
        <v>0.38194444444444442</v>
      </c>
      <c r="AB3263" s="29">
        <v>0.68055555555555558</v>
      </c>
      <c r="AC3263" s="30">
        <v>46154</v>
      </c>
      <c r="AD3263" s="15" t="str">
        <f>IF(Tabla2[[#This Row],[HORA ENTREGA]]="DIRECTO","On time", IF(AA3263&lt;&gt;"",IF(Tabla2[[#This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3" s="15" t="str">
        <f>MID(Tabla2[[#This Row],[TIPO]],1,3)</f>
        <v xml:space="preserve">40 </v>
      </c>
      <c r="AF32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RENDIC S.A. */ Cont: * FFAU6380600*/ HR Entrega: *11:00* /Dirección: *Avenida Miraflores 9700-Bodega 4C, PUDAHUEL</v>
      </c>
      <c r="AG3263" s="38" t="str">
        <f>IFERROR(HYPERLINK("https://wa.me/"&amp;Tabla2[[#This Row],[CONTACTO]]&amp;"?text="&amp;Tabla2[[#This Row],[Mensaje]],"Enviar mensaje"),"")</f>
        <v>Enviar mensaje</v>
      </c>
      <c r="AH3263" s="15" t="str">
        <f>CONCATENATE(A3263,F3263)</f>
        <v>3262FFAU6380600</v>
      </c>
      <c r="AI3263" s="15" t="str">
        <f>CONCATENATE("ENT-",A3263)</f>
        <v>ENT-3262</v>
      </c>
      <c r="AJ3263" s="15" t="str">
        <f>IF(Tabla2[[#This Row],[Op]]&lt;&gt;"","ENTREGA","")</f>
        <v>ENTREGA</v>
      </c>
      <c r="AK3263" s="40" t="str">
        <f>(Tabla2[[#This Row],[FECHA ENTREGA]]&amp;Tabla2[[#This Row],[HORA ENTREGA]])</f>
        <v>461540,458333333333333</v>
      </c>
      <c r="AL3263" s="34" t="str">
        <f>IFERROR(HYPERLINK("https://wa.me/"&amp;Tabla2[[#This Row],[CONTACTO]]&amp;"?text="&amp;Tabla2[[#This Row],[Mensaje]]),"")</f>
        <v>https://wa.me/56967386251?text=Hola!%0AServicio del día 12-05%0A *Cliente:* RENDIC S.A. */ Cont: * FFAU6380600*/ HR Entrega: *11:00* /Dirección: *Avenida Miraflores 9700-Bodega 4C, PUDAHUEL</v>
      </c>
    </row>
    <row r="3264" spans="1:38" s="15" customFormat="1" ht="16.5" customHeight="1" x14ac:dyDescent="0.2">
      <c r="A3264" s="15">
        <f>ROW(A3263)</f>
        <v>3263</v>
      </c>
      <c r="B3264" s="15">
        <f>IF(J3264=J3263,B3263+1,1)</f>
        <v>25</v>
      </c>
      <c r="C3264" s="15" t="s">
        <v>219</v>
      </c>
      <c r="D3264" s="25" t="s">
        <v>39</v>
      </c>
      <c r="E3264" s="27">
        <v>103294</v>
      </c>
      <c r="F3264" s="27" t="s">
        <v>5023</v>
      </c>
      <c r="G3264" s="27" t="s">
        <v>41</v>
      </c>
      <c r="H3264" s="27">
        <v>10400</v>
      </c>
      <c r="I3264" s="27" t="s">
        <v>42</v>
      </c>
      <c r="J3264" s="28">
        <v>46154</v>
      </c>
      <c r="K3264" s="26">
        <v>0.54166666666666663</v>
      </c>
      <c r="L3264" s="26"/>
      <c r="M3264" s="27" t="s">
        <v>300</v>
      </c>
      <c r="N3264" s="25">
        <f>IFERROR(VLOOKUP(M3264,Data!$J$1:$K$58,2,0),"")</f>
        <v>56989844861</v>
      </c>
      <c r="O3264" s="27" t="s">
        <v>301</v>
      </c>
      <c r="P3264" s="27"/>
      <c r="Q3264" s="27" t="s">
        <v>229</v>
      </c>
      <c r="R3264" s="27" t="s">
        <v>69</v>
      </c>
      <c r="S3264" s="27"/>
      <c r="T3264" s="27"/>
      <c r="U3264" s="28"/>
      <c r="X3264" s="27"/>
      <c r="Y3264" s="27"/>
      <c r="Z3264" s="29"/>
      <c r="AA3264" s="29">
        <v>0.54861111111111116</v>
      </c>
      <c r="AB3264" s="29">
        <v>0.71180555555555558</v>
      </c>
      <c r="AC3264" s="30">
        <v>46154</v>
      </c>
      <c r="AD3264" s="15" t="str">
        <f>IF(Tabla2[[#This Row],[HORA ENTREGA]]="DIRECTO","On time", IF(AA3264&lt;&gt;"",IF(Tabla2[[#This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4" s="15" t="str">
        <f>MID(Tabla2[[#This Row],[TIPO]],1,3)</f>
        <v xml:space="preserve">40 </v>
      </c>
      <c r="AF32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RENDIC S.A. */ Cont: * HLXU8440836*/ HR Entrega: *13:00* /Dirección: *Avenida Miraflores 9700-Bodega 4C, PUDAHUEL</v>
      </c>
      <c r="AG3264" s="38" t="str">
        <f>IFERROR(HYPERLINK("https://wa.me/"&amp;Tabla2[[#This Row],[CONTACTO]]&amp;"?text="&amp;Tabla2[[#This Row],[Mensaje]],"Enviar mensaje"),"")</f>
        <v>Enviar mensaje</v>
      </c>
      <c r="AH3264" s="15" t="str">
        <f>CONCATENATE(A3264,F3264)</f>
        <v>3263HLXU8440836</v>
      </c>
      <c r="AI3264" s="15" t="str">
        <f>CONCATENATE("ENT-",A3264)</f>
        <v>ENT-3263</v>
      </c>
      <c r="AJ3264" s="15" t="str">
        <f>IF(Tabla2[[#This Row],[Op]]&lt;&gt;"","ENTREGA","")</f>
        <v>ENTREGA</v>
      </c>
      <c r="AK3264" s="40" t="str">
        <f>(Tabla2[[#This Row],[FECHA ENTREGA]]&amp;Tabla2[[#This Row],[HORA ENTREGA]])</f>
        <v>461540,541666666666667</v>
      </c>
      <c r="AL3264" s="34" t="str">
        <f>IFERROR(HYPERLINK("https://wa.me/"&amp;Tabla2[[#This Row],[CONTACTO]]&amp;"?text="&amp;Tabla2[[#This Row],[Mensaje]]),"")</f>
        <v>https://wa.me/56989844861?text=Hola!%0AServicio del día 12-05%0A *Cliente:* RENDIC S.A. */ Cont: * HLXU8440836*/ HR Entrega: *13:00* /Dirección: *Avenida Miraflores 9700-Bodega 4C, PUDAHUEL</v>
      </c>
    </row>
    <row r="3265" spans="1:38" s="15" customFormat="1" ht="16.5" customHeight="1" x14ac:dyDescent="0.2">
      <c r="A3265" s="15">
        <f>ROW(A3264)</f>
        <v>3264</v>
      </c>
      <c r="B3265" s="15">
        <f>IF(J3265=J3264,B3264+1,1)</f>
        <v>26</v>
      </c>
      <c r="C3265" s="15" t="s">
        <v>1157</v>
      </c>
      <c r="D3265" s="25" t="s">
        <v>39</v>
      </c>
      <c r="E3265" s="27">
        <v>305277</v>
      </c>
      <c r="F3265" s="27" t="s">
        <v>5024</v>
      </c>
      <c r="G3265" s="27" t="s">
        <v>41</v>
      </c>
      <c r="H3265" s="27">
        <v>27828</v>
      </c>
      <c r="I3265" s="27" t="s">
        <v>5025</v>
      </c>
      <c r="J3265" s="28">
        <v>46154</v>
      </c>
      <c r="K3265" s="26">
        <v>0.54166666666666663</v>
      </c>
      <c r="L3265" s="26"/>
      <c r="M3265" s="27" t="s">
        <v>117</v>
      </c>
      <c r="N3265" s="25">
        <f>IFERROR(VLOOKUP(M3265,Data!$J$1:$K$58,2,0),"")</f>
        <v>56973887539</v>
      </c>
      <c r="O3265" s="27" t="s">
        <v>118</v>
      </c>
      <c r="P3265" s="27"/>
      <c r="Q3265" s="27" t="s">
        <v>3947</v>
      </c>
      <c r="R3265" s="27" t="s">
        <v>1546</v>
      </c>
      <c r="S3265" s="27"/>
      <c r="T3265" s="27"/>
      <c r="U3265" s="28"/>
      <c r="X3265" s="27"/>
      <c r="Y3265" s="27"/>
      <c r="Z3265" s="29"/>
      <c r="AA3265" s="29">
        <v>0.56041666666666667</v>
      </c>
      <c r="AB3265" s="29">
        <v>0.80555555555555558</v>
      </c>
      <c r="AC3265" s="30">
        <v>46154</v>
      </c>
      <c r="AD3265" s="15" t="str">
        <f>IF(Tabla2[[#This Row],[HORA ENTREGA]]="DIRECTO","On time", IF(AA3265&lt;&gt;"",IF(Tabla2[[#This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65" s="15" t="str">
        <f>MID(Tabla2[[#This Row],[TIPO]],1,3)</f>
        <v xml:space="preserve">40 </v>
      </c>
      <c r="AF32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SEEMANN TRADER Y COMPANIA LTDA */ Cont: * CAIU4796958*/ HR Entrega: *13:00* /Dirección: *Av. Lo Espejo 03450 San Bernardo</v>
      </c>
      <c r="AG3265" s="38" t="str">
        <f>IFERROR(HYPERLINK("https://wa.me/"&amp;Tabla2[[#This Row],[CONTACTO]]&amp;"?text="&amp;Tabla2[[#This Row],[Mensaje]],"Enviar mensaje"),"")</f>
        <v>Enviar mensaje</v>
      </c>
      <c r="AH3265" s="15" t="str">
        <f>CONCATENATE(A3265,F3265)</f>
        <v>3264CAIU4796958</v>
      </c>
      <c r="AI3265" s="15" t="str">
        <f>CONCATENATE("ENT-",A3265)</f>
        <v>ENT-3264</v>
      </c>
      <c r="AJ3265" s="15" t="str">
        <f>IF(Tabla2[[#This Row],[Op]]&lt;&gt;"","ENTREGA","")</f>
        <v>ENTREGA</v>
      </c>
      <c r="AK3265" s="40" t="str">
        <f>(Tabla2[[#This Row],[FECHA ENTREGA]]&amp;Tabla2[[#This Row],[HORA ENTREGA]])</f>
        <v>461540,541666666666667</v>
      </c>
      <c r="AL3265" s="34" t="str">
        <f>IFERROR(HYPERLINK("https://wa.me/"&amp;Tabla2[[#This Row],[CONTACTO]]&amp;"?text="&amp;Tabla2[[#This Row],[Mensaje]]),"")</f>
        <v>https://wa.me/56973887539?text=Hola!%0AServicio del día 12-05%0A *Cliente:* SEEMANN TRADER Y COMPANIA LTDA */ Cont: * CAIU4796958*/ HR Entrega: *13:00* /Dirección: *Av. Lo Espejo 03450 San Bernardo</v>
      </c>
    </row>
    <row r="3266" spans="1:38" s="15" customFormat="1" ht="16.5" customHeight="1" x14ac:dyDescent="0.2">
      <c r="A3266" s="15">
        <f>ROW(A3265)</f>
        <v>3265</v>
      </c>
      <c r="B3266" s="15">
        <f>IF(J3266=J3265,B3265+1,1)</f>
        <v>27</v>
      </c>
      <c r="C3266" s="15" t="s">
        <v>236</v>
      </c>
      <c r="D3266" s="25" t="s">
        <v>39</v>
      </c>
      <c r="E3266" s="27">
        <v>1233407</v>
      </c>
      <c r="F3266" s="27" t="s">
        <v>5026</v>
      </c>
      <c r="G3266" s="27" t="s">
        <v>41</v>
      </c>
      <c r="H3266" s="27">
        <v>6500</v>
      </c>
      <c r="I3266" s="27" t="s">
        <v>5027</v>
      </c>
      <c r="J3266" s="28">
        <v>46154</v>
      </c>
      <c r="K3266" s="26">
        <v>0.33333333333333331</v>
      </c>
      <c r="L3266" s="26" t="s">
        <v>4226</v>
      </c>
      <c r="M3266" s="27" t="s">
        <v>341</v>
      </c>
      <c r="N3266" s="25">
        <f>IFERROR(VLOOKUP(M3266,Data!$J$1:$K$58,2,0),"")</f>
        <v>56950923536</v>
      </c>
      <c r="O3266" s="27" t="s">
        <v>105</v>
      </c>
      <c r="P3266" s="27"/>
      <c r="Q3266" s="27" t="s">
        <v>5028</v>
      </c>
      <c r="R3266" s="27"/>
      <c r="S3266" s="27"/>
      <c r="T3266" s="27"/>
      <c r="U3266" s="28"/>
      <c r="X3266" s="27"/>
      <c r="Y3266" s="27"/>
      <c r="Z3266" s="29"/>
      <c r="AA3266" s="29">
        <v>0.35069444444444442</v>
      </c>
      <c r="AB3266" s="29">
        <v>0.45</v>
      </c>
      <c r="AC3266" s="30">
        <v>46154</v>
      </c>
      <c r="AD3266" s="15" t="str">
        <f>IF(Tabla2[[#This Row],[HORA ENTREGA]]="DIRECTO","On time", IF(AA3266&lt;&gt;"",IF(Tabla2[[#This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66" s="15" t="str">
        <f>MID(Tabla2[[#This Row],[TIPO]],1,3)</f>
        <v xml:space="preserve">40 </v>
      </c>
      <c r="AF32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SOCIEDAD COMERCIAL MARBEN PETS LTDA */ Cont: * TRHU1233407*/ HR Entrega: *08:00* /Dirección: *FRAGUA BODEGA PRINCIPAL</v>
      </c>
      <c r="AG3266" s="38" t="str">
        <f>IFERROR(HYPERLINK("https://wa.me/"&amp;Tabla2[[#This Row],[CONTACTO]]&amp;"?text="&amp;Tabla2[[#This Row],[Mensaje]],"Enviar mensaje"),"")</f>
        <v>Enviar mensaje</v>
      </c>
      <c r="AH3266" s="15" t="str">
        <f>CONCATENATE(A3266,F3266)</f>
        <v>3265TRHU1233407</v>
      </c>
      <c r="AI3266" s="15" t="str">
        <f>CONCATENATE("ENT-",A3266)</f>
        <v>ENT-3265</v>
      </c>
      <c r="AJ3266" s="15" t="str">
        <f>IF(Tabla2[[#This Row],[Op]]&lt;&gt;"","ENTREGA","")</f>
        <v>ENTREGA</v>
      </c>
      <c r="AK3266" s="40" t="str">
        <f>(Tabla2[[#This Row],[FECHA ENTREGA]]&amp;Tabla2[[#This Row],[HORA ENTREGA]])</f>
        <v>461540,333333333333333</v>
      </c>
      <c r="AL3266" s="34" t="str">
        <f>IFERROR(HYPERLINK("https://wa.me/"&amp;Tabla2[[#This Row],[CONTACTO]]&amp;"?text="&amp;Tabla2[[#This Row],[Mensaje]]),"")</f>
        <v>https://wa.me/56950923536?text=Hola!%0AServicio del día 12-05%0A *Cliente:* SOCIEDAD COMERCIAL MARBEN PETS LTDA */ Cont: * TRHU1233407*/ HR Entrega: *08:00* /Dirección: *FRAGUA BODEGA PRINCIPAL</v>
      </c>
    </row>
    <row r="3267" spans="1:38" s="15" customFormat="1" ht="16.5" customHeight="1" x14ac:dyDescent="0.2">
      <c r="A3267" s="15">
        <f>ROW(A3266)</f>
        <v>3266</v>
      </c>
      <c r="B3267" s="15">
        <f>IF(J3267=J3266,B3266+1,1)</f>
        <v>28</v>
      </c>
      <c r="C3267" s="15" t="s">
        <v>236</v>
      </c>
      <c r="D3267" s="25" t="s">
        <v>39</v>
      </c>
      <c r="E3267" s="27">
        <v>513242</v>
      </c>
      <c r="F3267" s="27" t="s">
        <v>5029</v>
      </c>
      <c r="G3267" s="27" t="s">
        <v>41</v>
      </c>
      <c r="H3267" s="27">
        <v>12174</v>
      </c>
      <c r="I3267" s="27" t="s">
        <v>5030</v>
      </c>
      <c r="J3267" s="28">
        <v>46154</v>
      </c>
      <c r="K3267" s="26" t="s">
        <v>290</v>
      </c>
      <c r="L3267" s="26"/>
      <c r="M3267" s="27" t="s">
        <v>176</v>
      </c>
      <c r="N3267" s="25">
        <f>IFERROR(VLOOKUP(M3267,Data!$J$1:$K$58,2,0),"")</f>
        <v>56968463649</v>
      </c>
      <c r="O3267" s="27" t="s">
        <v>145</v>
      </c>
      <c r="P3267" s="27"/>
      <c r="Q3267" s="27" t="s">
        <v>4535</v>
      </c>
      <c r="R3267" s="27"/>
      <c r="S3267" s="27"/>
      <c r="T3267" s="27"/>
      <c r="U3267" s="28"/>
      <c r="X3267" s="27"/>
      <c r="Y3267" s="27"/>
      <c r="Z3267" s="29"/>
      <c r="AA3267" s="29">
        <v>0.51041666666666663</v>
      </c>
      <c r="AB3267" s="29">
        <v>0.63888888888888884</v>
      </c>
      <c r="AC3267" s="30">
        <v>46154</v>
      </c>
      <c r="AD3267" s="15" t="str">
        <f>IF(Tabla2[[#This Row],[HORA ENTREGA]]="DIRECTO","On time", IF(AA3267&lt;&gt;"",IF(Tabla2[[#This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7" s="15" t="str">
        <f>MID(Tabla2[[#This Row],[TIPO]],1,3)</f>
        <v xml:space="preserve">40 </v>
      </c>
      <c r="AF32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SOCIEDAD COMERCIAL MARBEN PETS LTDA */ Cont: * TCNU1633293*/ HR Entrega: *DIRECTO* /Dirección: *BODEGA PRINCIPAL LA FRAGUA</v>
      </c>
      <c r="AG3267" s="38" t="str">
        <f>IFERROR(HYPERLINK("https://wa.me/"&amp;Tabla2[[#This Row],[CONTACTO]]&amp;"?text="&amp;Tabla2[[#This Row],[Mensaje]],"Enviar mensaje"),"")</f>
        <v>Enviar mensaje</v>
      </c>
      <c r="AH3267" s="15" t="str">
        <f>CONCATENATE(A3267,F3267)</f>
        <v>3266TCNU1633293</v>
      </c>
      <c r="AI3267" s="15" t="str">
        <f>CONCATENATE("ENT-",A3267)</f>
        <v>ENT-3266</v>
      </c>
      <c r="AJ3267" s="15" t="str">
        <f>IF(Tabla2[[#This Row],[Op]]&lt;&gt;"","ENTREGA","")</f>
        <v>ENTREGA</v>
      </c>
      <c r="AK3267" s="40" t="str">
        <f>(Tabla2[[#This Row],[FECHA ENTREGA]]&amp;Tabla2[[#This Row],[HORA ENTREGA]])</f>
        <v>46154DIRECTO</v>
      </c>
      <c r="AL3267" s="34" t="str">
        <f>IFERROR(HYPERLINK("https://wa.me/"&amp;Tabla2[[#This Row],[CONTACTO]]&amp;"?text="&amp;Tabla2[[#This Row],[Mensaje]]),"")</f>
        <v>https://wa.me/56968463649?text=Hola!%0AServicio del día 12-05%0A *Cliente:* SOCIEDAD COMERCIAL MARBEN PETS LTDA */ Cont: * TCNU1633293*/ HR Entrega: *DIRECTO* /Dirección: *BODEGA PRINCIPAL LA FRAGUA</v>
      </c>
    </row>
    <row r="3268" spans="1:38" s="15" customFormat="1" ht="16.5" customHeight="1" x14ac:dyDescent="0.2">
      <c r="A3268" s="15">
        <f>ROW(A3267)</f>
        <v>3267</v>
      </c>
      <c r="B3268" s="15">
        <f>IF(J3268=J3267,B3267+1,1)</f>
        <v>29</v>
      </c>
      <c r="C3268" s="15" t="s">
        <v>239</v>
      </c>
      <c r="D3268" s="25" t="s">
        <v>39</v>
      </c>
      <c r="E3268" s="27">
        <v>303060</v>
      </c>
      <c r="F3268" s="27" t="s">
        <v>5031</v>
      </c>
      <c r="G3268" s="27" t="s">
        <v>41</v>
      </c>
      <c r="H3268" s="27">
        <v>21200</v>
      </c>
      <c r="I3268" s="27" t="s">
        <v>42</v>
      </c>
      <c r="J3268" s="28">
        <v>46154</v>
      </c>
      <c r="K3268" s="26">
        <v>0.33333333333333331</v>
      </c>
      <c r="L3268" s="26"/>
      <c r="M3268" s="27" t="s">
        <v>233</v>
      </c>
      <c r="N3268" s="25">
        <f>IFERROR(VLOOKUP(M3268,Data!$J$1:$K$58,2,0),"")</f>
        <v>56998494086</v>
      </c>
      <c r="O3268" s="27" t="s">
        <v>234</v>
      </c>
      <c r="P3268" s="27"/>
      <c r="Q3268" s="27" t="s">
        <v>1036</v>
      </c>
      <c r="R3268" s="27" t="s">
        <v>69</v>
      </c>
      <c r="S3268" s="27"/>
      <c r="T3268" s="27"/>
      <c r="U3268" s="28"/>
      <c r="X3268" s="27"/>
      <c r="Y3268" s="27"/>
      <c r="Z3268" s="29"/>
      <c r="AA3268" s="29">
        <v>0.31944444444444442</v>
      </c>
      <c r="AB3268" s="29">
        <v>0.63541666666666663</v>
      </c>
      <c r="AC3268" s="30">
        <v>46154</v>
      </c>
      <c r="AD3268" s="15" t="str">
        <f>IF(Tabla2[[#This Row],[HORA ENTREGA]]="DIRECTO","On time", IF(AA3268&lt;&gt;"",IF(Tabla2[[#This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8" s="15" t="str">
        <f>MID(Tabla2[[#This Row],[TIPO]],1,3)</f>
        <v xml:space="preserve">40 </v>
      </c>
      <c r="AF32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SUPERMERCADO DEL NEUMATICO LTDA */ Cont: * UACU5935987*/ HR Entrega: *08:00* /Dirección: *AV. GENERAL VELASQUEZ 10901, SAN BERNARDO</v>
      </c>
      <c r="AG3268" s="38" t="str">
        <f>IFERROR(HYPERLINK("https://wa.me/"&amp;Tabla2[[#This Row],[CONTACTO]]&amp;"?text="&amp;Tabla2[[#This Row],[Mensaje]],"Enviar mensaje"),"")</f>
        <v>Enviar mensaje</v>
      </c>
      <c r="AH3268" s="15" t="str">
        <f>CONCATENATE(A3268,F3268)</f>
        <v>3267UACU5935987</v>
      </c>
      <c r="AI3268" s="15" t="str">
        <f>CONCATENATE("ENT-",A3268)</f>
        <v>ENT-3267</v>
      </c>
      <c r="AJ3268" s="15" t="str">
        <f>IF(Tabla2[[#This Row],[Op]]&lt;&gt;"","ENTREGA","")</f>
        <v>ENTREGA</v>
      </c>
      <c r="AK3268" s="40" t="str">
        <f>(Tabla2[[#This Row],[FECHA ENTREGA]]&amp;Tabla2[[#This Row],[HORA ENTREGA]])</f>
        <v>461540,333333333333333</v>
      </c>
      <c r="AL3268" s="34" t="str">
        <f>IFERROR(HYPERLINK("https://wa.me/"&amp;Tabla2[[#This Row],[CONTACTO]]&amp;"?text="&amp;Tabla2[[#This Row],[Mensaje]]),"")</f>
        <v>https://wa.me/56998494086?text=Hola!%0AServicio del día 12-05%0A *Cliente:* SUPERMERCADO DEL NEUMATICO LTDA */ Cont: * UACU5935987*/ HR Entrega: *08:00* /Dirección: *AV. GENERAL VELASQUEZ 10901, SAN BERNARDO</v>
      </c>
    </row>
    <row r="3269" spans="1:38" s="15" customFormat="1" ht="16.5" customHeight="1" x14ac:dyDescent="0.2">
      <c r="A3269" s="15">
        <f>ROW(A3268)</f>
        <v>3268</v>
      </c>
      <c r="B3269" s="15">
        <f>IF(J3269=J3268,B3268+1,1)</f>
        <v>30</v>
      </c>
      <c r="C3269" s="15" t="s">
        <v>239</v>
      </c>
      <c r="D3269" s="25" t="s">
        <v>39</v>
      </c>
      <c r="E3269" s="27">
        <v>303060</v>
      </c>
      <c r="F3269" s="27" t="s">
        <v>5032</v>
      </c>
      <c r="G3269" s="27" t="s">
        <v>41</v>
      </c>
      <c r="H3269" s="27">
        <v>19900</v>
      </c>
      <c r="I3269" s="27" t="s">
        <v>42</v>
      </c>
      <c r="J3269" s="28">
        <v>46154</v>
      </c>
      <c r="K3269" s="26">
        <v>0.4375</v>
      </c>
      <c r="L3269" s="26"/>
      <c r="M3269" s="27" t="s">
        <v>273</v>
      </c>
      <c r="N3269" s="25">
        <f>IFERROR(VLOOKUP(M3269,Data!$J$1:$K$58,2,0),"")</f>
        <v>56950103942</v>
      </c>
      <c r="O3269" s="27" t="s">
        <v>274</v>
      </c>
      <c r="P3269" s="27"/>
      <c r="Q3269" s="27" t="s">
        <v>1036</v>
      </c>
      <c r="R3269" s="27" t="s">
        <v>69</v>
      </c>
      <c r="S3269" s="27"/>
      <c r="T3269" s="27"/>
      <c r="U3269" s="28"/>
      <c r="X3269" s="27"/>
      <c r="Y3269" s="27"/>
      <c r="Z3269" s="29"/>
      <c r="AA3269" s="29">
        <v>0.30555555555555558</v>
      </c>
      <c r="AB3269" s="29">
        <v>0.49652777777777779</v>
      </c>
      <c r="AC3269" s="30">
        <v>46154</v>
      </c>
      <c r="AD3269" s="15" t="str">
        <f>IF(Tabla2[[#This Row],[HORA ENTREGA]]="DIRECTO","On time", IF(AA3269&lt;&gt;"",IF(Tabla2[[#This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69" s="15" t="str">
        <f>MID(Tabla2[[#This Row],[TIPO]],1,3)</f>
        <v xml:space="preserve">40 </v>
      </c>
      <c r="AF32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SUPERMERCADO DEL NEUMATICO LTDA */ Cont: * CCAU9330804*/ HR Entrega: *10:30* /Dirección: *AV. GENERAL VELASQUEZ 10901, SAN BERNARDO</v>
      </c>
      <c r="AG3269" s="38" t="str">
        <f>IFERROR(HYPERLINK("https://wa.me/"&amp;Tabla2[[#This Row],[CONTACTO]]&amp;"?text="&amp;Tabla2[[#This Row],[Mensaje]],"Enviar mensaje"),"")</f>
        <v>Enviar mensaje</v>
      </c>
      <c r="AH3269" s="15" t="str">
        <f>CONCATENATE(A3269,F3269)</f>
        <v>3268CCAU9330804</v>
      </c>
      <c r="AI3269" s="15" t="str">
        <f>CONCATENATE("ENT-",A3269)</f>
        <v>ENT-3268</v>
      </c>
      <c r="AJ3269" s="15" t="str">
        <f>IF(Tabla2[[#This Row],[Op]]&lt;&gt;"","ENTREGA","")</f>
        <v>ENTREGA</v>
      </c>
      <c r="AK3269" s="40" t="str">
        <f>(Tabla2[[#This Row],[FECHA ENTREGA]]&amp;Tabla2[[#This Row],[HORA ENTREGA]])</f>
        <v>461540,4375</v>
      </c>
      <c r="AL3269" s="34" t="str">
        <f>IFERROR(HYPERLINK("https://wa.me/"&amp;Tabla2[[#This Row],[CONTACTO]]&amp;"?text="&amp;Tabla2[[#This Row],[Mensaje]]),"")</f>
        <v>https://wa.me/56950103942?text=Hola!%0AServicio del día 12-05%0A *Cliente:* SUPERMERCADO DEL NEUMATICO LTDA */ Cont: * CCAU9330804*/ HR Entrega: *10:30* /Dirección: *AV. GENERAL VELASQUEZ 10901, SAN BERNARDO</v>
      </c>
    </row>
    <row r="3270" spans="1:38" s="15" customFormat="1" ht="16.5" customHeight="1" x14ac:dyDescent="0.2">
      <c r="A3270" s="15">
        <f>ROW(A3269)</f>
        <v>3269</v>
      </c>
      <c r="B3270" s="15">
        <f>IF(J3270=J3269,B3269+1,1)</f>
        <v>31</v>
      </c>
      <c r="C3270" s="15" t="s">
        <v>447</v>
      </c>
      <c r="D3270" s="25" t="s">
        <v>39</v>
      </c>
      <c r="E3270" s="27">
        <v>387862</v>
      </c>
      <c r="F3270" s="27" t="s">
        <v>5033</v>
      </c>
      <c r="G3270" s="27" t="s">
        <v>41</v>
      </c>
      <c r="H3270" s="27">
        <v>12024</v>
      </c>
      <c r="I3270" s="27" t="s">
        <v>42</v>
      </c>
      <c r="J3270" s="28">
        <v>46154</v>
      </c>
      <c r="K3270" s="26">
        <v>0.4375</v>
      </c>
      <c r="L3270" s="26"/>
      <c r="M3270" s="27" t="s">
        <v>688</v>
      </c>
      <c r="N3270" s="25">
        <f>IFERROR(VLOOKUP(M3270,Data!$J$1:$K$58,2,0),"")</f>
        <v>56950104102</v>
      </c>
      <c r="O3270" s="27" t="s">
        <v>552</v>
      </c>
      <c r="P3270" s="27"/>
      <c r="Q3270" s="27" t="s">
        <v>450</v>
      </c>
      <c r="R3270" s="27" t="s">
        <v>48</v>
      </c>
      <c r="S3270" s="27"/>
      <c r="T3270" s="27"/>
      <c r="U3270" s="28"/>
      <c r="X3270" s="27"/>
      <c r="Y3270" s="27"/>
      <c r="Z3270" s="29"/>
      <c r="AA3270" s="29">
        <v>0.41319444444444442</v>
      </c>
      <c r="AB3270" s="29">
        <v>0.5</v>
      </c>
      <c r="AC3270" s="30">
        <v>46154</v>
      </c>
      <c r="AD3270" s="15" t="str">
        <f>IF(Tabla2[[#This Row],[HORA ENTREGA]]="DIRECTO","On time", IF(AA3270&lt;&gt;"",IF(Tabla2[[#This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70" s="15" t="str">
        <f>MID(Tabla2[[#This Row],[TIPO]],1,3)</f>
        <v xml:space="preserve">40 </v>
      </c>
      <c r="AF32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TECNIKA S A */ Cont: * CMAU3985693*/ HR Entrega: *10:30* /Dirección: *Los Olivos 1270, Pudahuel</v>
      </c>
      <c r="AG3270" s="38" t="str">
        <f>IFERROR(HYPERLINK("https://wa.me/"&amp;Tabla2[[#This Row],[CONTACTO]]&amp;"?text="&amp;Tabla2[[#This Row],[Mensaje]],"Enviar mensaje"),"")</f>
        <v>Enviar mensaje</v>
      </c>
      <c r="AH3270" s="15" t="str">
        <f>CONCATENATE(A3270,F3270)</f>
        <v>3269CMAU3985693</v>
      </c>
      <c r="AI3270" s="15" t="str">
        <f>CONCATENATE("ENT-",A3270)</f>
        <v>ENT-3269</v>
      </c>
      <c r="AJ3270" s="15" t="str">
        <f>IF(Tabla2[[#This Row],[Op]]&lt;&gt;"","ENTREGA","")</f>
        <v>ENTREGA</v>
      </c>
      <c r="AK3270" s="40" t="str">
        <f>(Tabla2[[#This Row],[FECHA ENTREGA]]&amp;Tabla2[[#This Row],[HORA ENTREGA]])</f>
        <v>461540,4375</v>
      </c>
      <c r="AL3270" s="34" t="str">
        <f>IFERROR(HYPERLINK("https://wa.me/"&amp;Tabla2[[#This Row],[CONTACTO]]&amp;"?text="&amp;Tabla2[[#This Row],[Mensaje]]),"")</f>
        <v>https://wa.me/56950104102?text=Hola!%0AServicio del día 12-05%0A *Cliente:* TECNIKA S A */ Cont: * CMAU3985693*/ HR Entrega: *10:30* /Dirección: *Los Olivos 1270, Pudahuel</v>
      </c>
    </row>
    <row r="3271" spans="1:38" s="15" customFormat="1" ht="16.5" customHeight="1" x14ac:dyDescent="0.2">
      <c r="A3271" s="15">
        <f>ROW(A3270)</f>
        <v>3270</v>
      </c>
      <c r="B3271" s="15">
        <f>IF(J3271=J3270,B3270+1,1)</f>
        <v>32</v>
      </c>
      <c r="C3271" s="15" t="s">
        <v>447</v>
      </c>
      <c r="D3271" s="25" t="s">
        <v>39</v>
      </c>
      <c r="E3271" s="27">
        <v>387862</v>
      </c>
      <c r="F3271" s="27" t="s">
        <v>5034</v>
      </c>
      <c r="G3271" s="27" t="s">
        <v>41</v>
      </c>
      <c r="H3271" s="27">
        <v>12024</v>
      </c>
      <c r="I3271" s="27" t="s">
        <v>42</v>
      </c>
      <c r="J3271" s="28">
        <v>46154</v>
      </c>
      <c r="K3271" s="26">
        <v>0.47916666666666669</v>
      </c>
      <c r="L3271" s="26" t="s">
        <v>171</v>
      </c>
      <c r="M3271" s="27" t="s">
        <v>155</v>
      </c>
      <c r="N3271" s="25">
        <f>IFERROR(VLOOKUP(M3271,Data!$J$1:$K$58,2,0),"")</f>
        <v>56926181825</v>
      </c>
      <c r="O3271" s="27" t="s">
        <v>356</v>
      </c>
      <c r="P3271" s="27"/>
      <c r="Q3271" s="27" t="s">
        <v>450</v>
      </c>
      <c r="R3271" s="27" t="s">
        <v>48</v>
      </c>
      <c r="S3271" s="27"/>
      <c r="T3271" s="27"/>
      <c r="U3271" s="28"/>
      <c r="X3271" s="27"/>
      <c r="Y3271" s="27"/>
      <c r="Z3271" s="29"/>
      <c r="AA3271" s="29">
        <v>0.44444444444444442</v>
      </c>
      <c r="AB3271" s="29">
        <v>0.56597222222222221</v>
      </c>
      <c r="AC3271" s="30">
        <v>46154</v>
      </c>
      <c r="AD3271" s="15" t="str">
        <f>IF(Tabla2[[#This Row],[HORA ENTREGA]]="DIRECTO","On time", IF(AA3271&lt;&gt;"",IF(Tabla2[[#This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71" s="15" t="str">
        <f>MID(Tabla2[[#This Row],[TIPO]],1,3)</f>
        <v xml:space="preserve">40 </v>
      </c>
      <c r="AF32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TECNIKA S A */ Cont: * CMAU4543654*/ HR Entrega: *11:30* /Dirección: *Los Olivos 1270, Pudahuel</v>
      </c>
      <c r="AG3271" s="38" t="str">
        <f>IFERROR(HYPERLINK("https://wa.me/"&amp;Tabla2[[#This Row],[CONTACTO]]&amp;"?text="&amp;Tabla2[[#This Row],[Mensaje]],"Enviar mensaje"),"")</f>
        <v>Enviar mensaje</v>
      </c>
      <c r="AH3271" s="15" t="str">
        <f>CONCATENATE(A3271,F3271)</f>
        <v>3270CMAU4543654</v>
      </c>
      <c r="AI3271" s="15" t="str">
        <f>CONCATENATE("ENT-",A3271)</f>
        <v>ENT-3270</v>
      </c>
      <c r="AJ3271" s="15" t="str">
        <f>IF(Tabla2[[#This Row],[Op]]&lt;&gt;"","ENTREGA","")</f>
        <v>ENTREGA</v>
      </c>
      <c r="AK3271" s="40" t="str">
        <f>(Tabla2[[#This Row],[FECHA ENTREGA]]&amp;Tabla2[[#This Row],[HORA ENTREGA]])</f>
        <v>461540,479166666666667</v>
      </c>
      <c r="AL3271" s="34" t="str">
        <f>IFERROR(HYPERLINK("https://wa.me/"&amp;Tabla2[[#This Row],[CONTACTO]]&amp;"?text="&amp;Tabla2[[#This Row],[Mensaje]]),"")</f>
        <v>https://wa.me/56926181825?text=Hola!%0AServicio del día 12-05%0A *Cliente:* TECNIKA S A */ Cont: * CMAU4543654*/ HR Entrega: *11:30* /Dirección: *Los Olivos 1270, Pudahuel</v>
      </c>
    </row>
    <row r="3272" spans="1:38" s="15" customFormat="1" ht="16.5" customHeight="1" x14ac:dyDescent="0.2">
      <c r="A3272" s="15">
        <f>ROW(A3271)</f>
        <v>3271</v>
      </c>
      <c r="B3272" s="15">
        <f>IF(J3272=J3271,B3271+1,1)</f>
        <v>33</v>
      </c>
      <c r="C3272" s="15" t="s">
        <v>2344</v>
      </c>
      <c r="D3272" s="25" t="s">
        <v>39</v>
      </c>
      <c r="E3272" s="27">
        <v>1202941</v>
      </c>
      <c r="F3272" s="27" t="s">
        <v>5035</v>
      </c>
      <c r="G3272" s="27" t="s">
        <v>41</v>
      </c>
      <c r="H3272" s="27">
        <v>6900</v>
      </c>
      <c r="I3272" s="27" t="s">
        <v>42</v>
      </c>
      <c r="J3272" s="28">
        <v>46154</v>
      </c>
      <c r="K3272" s="26">
        <v>0.375</v>
      </c>
      <c r="L3272" s="26"/>
      <c r="M3272" s="27" t="s">
        <v>225</v>
      </c>
      <c r="N3272" s="25">
        <f>IFERROR(VLOOKUP(M3272,Data!$J$1:$K$58,2,0),"")</f>
        <v>56978811158</v>
      </c>
      <c r="O3272" s="27" t="s">
        <v>226</v>
      </c>
      <c r="P3272" s="27"/>
      <c r="Q3272" s="27" t="s">
        <v>4045</v>
      </c>
      <c r="R3272" s="27"/>
      <c r="S3272" s="27"/>
      <c r="T3272" s="27"/>
      <c r="U3272" s="28"/>
      <c r="X3272" s="27"/>
      <c r="Y3272" s="27"/>
      <c r="Z3272" s="29"/>
      <c r="AA3272" s="29">
        <v>0.44305555555555554</v>
      </c>
      <c r="AB3272" s="29">
        <v>0.47708333333333336</v>
      </c>
      <c r="AC3272" s="30">
        <v>46154</v>
      </c>
      <c r="AD3272" s="15" t="str">
        <f>IF(Tabla2[[#This Row],[HORA ENTREGA]]="DIRECTO","On time", IF(AA3272&lt;&gt;"",IF(Tabla2[[#This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72" s="15" t="str">
        <f>MID(Tabla2[[#This Row],[TIPO]],1,3)</f>
        <v xml:space="preserve">40 </v>
      </c>
      <c r="AF32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THE ANDES BRANDS */ Cont: * HAMU3988861*/ HR Entrega: *09:00* /Dirección: *BODENOR FLEXCENTER - BOULEVARD PONIENTE, MODULOS 21 Y 22 ENEA, PUDAHUEL</v>
      </c>
      <c r="AG3272" s="38" t="str">
        <f>IFERROR(HYPERLINK("https://wa.me/"&amp;Tabla2[[#This Row],[CONTACTO]]&amp;"?text="&amp;Tabla2[[#This Row],[Mensaje]],"Enviar mensaje"),"")</f>
        <v>Enviar mensaje</v>
      </c>
      <c r="AH3272" s="15" t="str">
        <f>CONCATENATE(A3272,F3272)</f>
        <v>3271HAMU3988861</v>
      </c>
      <c r="AI3272" s="15" t="str">
        <f>CONCATENATE("ENT-",A3272)</f>
        <v>ENT-3271</v>
      </c>
      <c r="AJ3272" s="15" t="str">
        <f>IF(Tabla2[[#This Row],[Op]]&lt;&gt;"","ENTREGA","")</f>
        <v>ENTREGA</v>
      </c>
      <c r="AK3272" s="40" t="str">
        <f>(Tabla2[[#This Row],[FECHA ENTREGA]]&amp;Tabla2[[#This Row],[HORA ENTREGA]])</f>
        <v>461540,375</v>
      </c>
      <c r="AL3272" s="34" t="str">
        <f>IFERROR(HYPERLINK("https://wa.me/"&amp;Tabla2[[#This Row],[CONTACTO]]&amp;"?text="&amp;Tabla2[[#This Row],[Mensaje]]),"")</f>
        <v>https://wa.me/56978811158?text=Hola!%0AServicio del día 12-05%0A *Cliente:* THE ANDES BRANDS */ Cont: * HAMU3988861*/ HR Entrega: *09:00* /Dirección: *BODENOR FLEXCENTER - BOULEVARD PONIENTE, MODULOS 21 Y 22 ENEA, PUDAHUEL</v>
      </c>
    </row>
    <row r="3273" spans="1:38" s="15" customFormat="1" ht="16.5" customHeight="1" x14ac:dyDescent="0.2">
      <c r="A3273" s="15">
        <f>ROW(A3272)</f>
        <v>3272</v>
      </c>
      <c r="B3273" s="15">
        <f>IF(J3273=J3272,B3272+1,1)</f>
        <v>34</v>
      </c>
      <c r="C3273" s="15" t="s">
        <v>2344</v>
      </c>
      <c r="D3273" s="25" t="s">
        <v>39</v>
      </c>
      <c r="E3273" s="27">
        <v>1202941</v>
      </c>
      <c r="F3273" s="27" t="s">
        <v>5036</v>
      </c>
      <c r="G3273" s="27" t="s">
        <v>41</v>
      </c>
      <c r="H3273" s="27">
        <v>6600</v>
      </c>
      <c r="I3273" s="27" t="s">
        <v>5037</v>
      </c>
      <c r="J3273" s="28">
        <v>46154</v>
      </c>
      <c r="K3273" s="26" t="s">
        <v>290</v>
      </c>
      <c r="L3273" s="26"/>
      <c r="M3273" s="27" t="s">
        <v>55</v>
      </c>
      <c r="N3273" s="25">
        <f>IFERROR(VLOOKUP(M3273,Data!$J$1:$K$58,2,0),"")</f>
        <v>56992164782</v>
      </c>
      <c r="O3273" s="27" t="s">
        <v>56</v>
      </c>
      <c r="P3273" s="27"/>
      <c r="Q3273" s="27" t="s">
        <v>4045</v>
      </c>
      <c r="R3273" s="27"/>
      <c r="S3273" s="27"/>
      <c r="T3273" s="27"/>
      <c r="U3273" s="28"/>
      <c r="X3273" s="27"/>
      <c r="Y3273" s="27"/>
      <c r="Z3273" s="29"/>
      <c r="AA3273" s="29">
        <v>0.30555555555555558</v>
      </c>
      <c r="AB3273" s="29">
        <v>0.43055555555555558</v>
      </c>
      <c r="AC3273" s="30">
        <v>46154</v>
      </c>
      <c r="AD3273" s="15" t="str">
        <f>IF(Tabla2[[#This Row],[HORA ENTREGA]]="DIRECTO","On time", IF(AA3273&lt;&gt;"",IF(Tabla2[[#This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73" s="15" t="str">
        <f>MID(Tabla2[[#This Row],[TIPO]],1,3)</f>
        <v xml:space="preserve">40 </v>
      </c>
      <c r="AF32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THE ANDES BRANDS */ Cont: * FANU1065867*/ HR Entrega: *DIRECTO* /Dirección: *BODENOR FLEXCENTER - BOULEVARD PONIENTE, MODULOS 21 Y 22 ENEA, PUDAHUEL</v>
      </c>
      <c r="AG3273" s="38" t="str">
        <f>IFERROR(HYPERLINK("https://wa.me/"&amp;Tabla2[[#This Row],[CONTACTO]]&amp;"?text="&amp;Tabla2[[#This Row],[Mensaje]],"Enviar mensaje"),"")</f>
        <v>Enviar mensaje</v>
      </c>
      <c r="AH3273" s="15" t="str">
        <f>CONCATENATE(A3273,F3273)</f>
        <v>3272FANU1065867</v>
      </c>
      <c r="AI3273" s="15" t="str">
        <f>CONCATENATE("ENT-",A3273)</f>
        <v>ENT-3272</v>
      </c>
      <c r="AJ3273" s="15" t="str">
        <f>IF(Tabla2[[#This Row],[Op]]&lt;&gt;"","ENTREGA","")</f>
        <v>ENTREGA</v>
      </c>
      <c r="AK3273" s="40" t="str">
        <f>(Tabla2[[#This Row],[FECHA ENTREGA]]&amp;Tabla2[[#This Row],[HORA ENTREGA]])</f>
        <v>46154DIRECTO</v>
      </c>
      <c r="AL3273" s="34" t="str">
        <f>IFERROR(HYPERLINK("https://wa.me/"&amp;Tabla2[[#This Row],[CONTACTO]]&amp;"?text="&amp;Tabla2[[#This Row],[Mensaje]]),"")</f>
        <v>https://wa.me/56992164782?text=Hola!%0AServicio del día 12-05%0A *Cliente:* THE ANDES BRANDS */ Cont: * FANU1065867*/ HR Entrega: *DIRECTO* /Dirección: *BODENOR FLEXCENTER - BOULEVARD PONIENTE, MODULOS 21 Y 22 ENEA, PUDAHUEL</v>
      </c>
    </row>
    <row r="3274" spans="1:38" s="15" customFormat="1" ht="16.5" customHeight="1" x14ac:dyDescent="0.2">
      <c r="A3274" s="15">
        <f>ROW(A3273)</f>
        <v>3273</v>
      </c>
      <c r="B3274" s="15">
        <f>IF(J3274=J3273,B3273+1,1)</f>
        <v>35</v>
      </c>
      <c r="C3274" s="15" t="s">
        <v>1163</v>
      </c>
      <c r="D3274" s="25" t="s">
        <v>39</v>
      </c>
      <c r="E3274" s="27">
        <v>305264</v>
      </c>
      <c r="F3274" s="27" t="s">
        <v>5038</v>
      </c>
      <c r="G3274" s="27" t="s">
        <v>41</v>
      </c>
      <c r="H3274" s="27">
        <v>34100</v>
      </c>
      <c r="I3274" s="27" t="s">
        <v>42</v>
      </c>
      <c r="J3274" s="28">
        <v>46154</v>
      </c>
      <c r="K3274" s="26">
        <v>0.5</v>
      </c>
      <c r="L3274" s="26" t="s">
        <v>3832</v>
      </c>
      <c r="M3274" s="27" t="s">
        <v>211</v>
      </c>
      <c r="N3274" s="25">
        <f>IFERROR(VLOOKUP(M3274,Data!$J$1:$K$58,2,0),"")</f>
        <v>56961282379</v>
      </c>
      <c r="O3274" s="27" t="s">
        <v>212</v>
      </c>
      <c r="P3274" s="27"/>
      <c r="Q3274" s="27" t="s">
        <v>1166</v>
      </c>
      <c r="R3274" s="27"/>
      <c r="S3274" s="27"/>
      <c r="T3274" s="27"/>
      <c r="U3274" s="28"/>
      <c r="X3274" s="27"/>
      <c r="Y3274" s="27"/>
      <c r="Z3274" s="29"/>
      <c r="AA3274" s="29">
        <v>0.625</v>
      </c>
      <c r="AB3274" s="29">
        <v>0.68402777777777779</v>
      </c>
      <c r="AC3274" s="30">
        <v>46154</v>
      </c>
      <c r="AD3274" s="15" t="str">
        <f>IF(Tabla2[[#This Row],[HORA ENTREGA]]="DIRECTO","On time", IF(AA3274&lt;&gt;"",IF(Tabla2[[#This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74" s="15" t="str">
        <f>MID(Tabla2[[#This Row],[TIPO]],1,3)</f>
        <v xml:space="preserve">40 </v>
      </c>
      <c r="AF32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TOC-TOCK */ Cont: * MMAU1484943*/ HR Entrega: *12:00* /Dirección: *SAN NICOLAS 860 ; SAN MIGUEL</v>
      </c>
      <c r="AG3274" s="38" t="str">
        <f>IFERROR(HYPERLINK("https://wa.me/"&amp;Tabla2[[#This Row],[CONTACTO]]&amp;"?text="&amp;Tabla2[[#This Row],[Mensaje]],"Enviar mensaje"),"")</f>
        <v>Enviar mensaje</v>
      </c>
      <c r="AH3274" s="15" t="str">
        <f>CONCATENATE(A3274,F3274)</f>
        <v>3273MMAU1484943</v>
      </c>
      <c r="AI3274" s="15" t="str">
        <f>CONCATENATE("ENT-",A3274)</f>
        <v>ENT-3273</v>
      </c>
      <c r="AJ3274" s="15" t="str">
        <f>IF(Tabla2[[#This Row],[Op]]&lt;&gt;"","ENTREGA","")</f>
        <v>ENTREGA</v>
      </c>
      <c r="AK3274" s="40" t="str">
        <f>(Tabla2[[#This Row],[FECHA ENTREGA]]&amp;Tabla2[[#This Row],[HORA ENTREGA]])</f>
        <v>461540,5</v>
      </c>
      <c r="AL3274" s="34" t="str">
        <f>IFERROR(HYPERLINK("https://wa.me/"&amp;Tabla2[[#This Row],[CONTACTO]]&amp;"?text="&amp;Tabla2[[#This Row],[Mensaje]]),"")</f>
        <v>https://wa.me/56961282379?text=Hola!%0AServicio del día 12-05%0A *Cliente:* TOC-TOCK */ Cont: * MMAU1484943*/ HR Entrega: *12:00* /Dirección: *SAN NICOLAS 860 ; SAN MIGUEL</v>
      </c>
    </row>
    <row r="3275" spans="1:38" s="15" customFormat="1" ht="16.5" customHeight="1" x14ac:dyDescent="0.2">
      <c r="A3275" s="15">
        <f>ROW(A3274)</f>
        <v>3274</v>
      </c>
      <c r="B3275" s="15">
        <f>IF(J3275=J3274,B3274+1,1)</f>
        <v>36</v>
      </c>
      <c r="C3275" s="15" t="s">
        <v>244</v>
      </c>
      <c r="D3275" s="25" t="s">
        <v>39</v>
      </c>
      <c r="E3275" s="27">
        <v>533535</v>
      </c>
      <c r="F3275" s="27" t="s">
        <v>5039</v>
      </c>
      <c r="G3275" s="27" t="s">
        <v>64</v>
      </c>
      <c r="H3275" s="27">
        <v>20845</v>
      </c>
      <c r="I3275" s="27" t="s">
        <v>5040</v>
      </c>
      <c r="J3275" s="28">
        <v>46154</v>
      </c>
      <c r="K3275" s="26">
        <v>0.375</v>
      </c>
      <c r="L3275" s="26"/>
      <c r="M3275" s="27" t="s">
        <v>433</v>
      </c>
      <c r="N3275" s="25">
        <f>IFERROR(VLOOKUP(M3275,Data!$J$1:$K$58,2,0),"")</f>
        <v>56994354094</v>
      </c>
      <c r="O3275" s="27" t="s">
        <v>434</v>
      </c>
      <c r="P3275" s="27"/>
      <c r="Q3275" s="27" t="s">
        <v>249</v>
      </c>
      <c r="R3275" s="27" t="s">
        <v>1587</v>
      </c>
      <c r="S3275" s="27"/>
      <c r="T3275" s="27"/>
      <c r="U3275" s="28"/>
      <c r="X3275" s="27"/>
      <c r="Y3275" s="27"/>
      <c r="Z3275" s="29"/>
      <c r="AA3275" s="29">
        <v>0.33333333333333331</v>
      </c>
      <c r="AB3275" s="29">
        <v>0.54652777777777772</v>
      </c>
      <c r="AC3275" s="30">
        <v>46154</v>
      </c>
      <c r="AD3275" s="15" t="str">
        <f>IF(Tabla2[[#This Row],[HORA ENTREGA]]="DIRECTO","On time", IF(AA3275&lt;&gt;"",IF(Tabla2[[#This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75" s="15" t="str">
        <f>MID(Tabla2[[#This Row],[TIPO]],1,3)</f>
        <v xml:space="preserve">20 </v>
      </c>
      <c r="AF32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VILLAR HERMANOS S.A. */ Cont: * ONEU2490290*/ HR Entrega: *09:00* /Dirección: *SALAR DE ATACAMA 1330, PUDAHUEL</v>
      </c>
      <c r="AG3275" s="38" t="str">
        <f>IFERROR(HYPERLINK("https://wa.me/"&amp;Tabla2[[#This Row],[CONTACTO]]&amp;"?text="&amp;Tabla2[[#This Row],[Mensaje]],"Enviar mensaje"),"")</f>
        <v>Enviar mensaje</v>
      </c>
      <c r="AH3275" s="15" t="str">
        <f>CONCATENATE(A3275,F3275)</f>
        <v>3274ONEU2490290</v>
      </c>
      <c r="AI3275" s="15" t="str">
        <f>CONCATENATE("ENT-",A3275)</f>
        <v>ENT-3274</v>
      </c>
      <c r="AJ3275" s="15" t="str">
        <f>IF(Tabla2[[#This Row],[Op]]&lt;&gt;"","ENTREGA","")</f>
        <v>ENTREGA</v>
      </c>
      <c r="AK3275" s="40" t="str">
        <f>(Tabla2[[#This Row],[FECHA ENTREGA]]&amp;Tabla2[[#This Row],[HORA ENTREGA]])</f>
        <v>461540,375</v>
      </c>
      <c r="AL3275" s="34" t="str">
        <f>IFERROR(HYPERLINK("https://wa.me/"&amp;Tabla2[[#This Row],[CONTACTO]]&amp;"?text="&amp;Tabla2[[#This Row],[Mensaje]]),"")</f>
        <v>https://wa.me/56994354094?text=Hola!%0AServicio del día 12-05%0A *Cliente:* VILLAR HERMANOS S.A. */ Cont: * ONEU2490290*/ HR Entrega: *09:00* /Dirección: *SALAR DE ATACAMA 1330, PUDAHUEL</v>
      </c>
    </row>
    <row r="3276" spans="1:38" s="15" customFormat="1" ht="16.5" customHeight="1" x14ac:dyDescent="0.2">
      <c r="A3276" s="15">
        <f>ROW(A3275)</f>
        <v>3275</v>
      </c>
      <c r="B3276" s="15">
        <f>IF(J3276=J3275,B3275+1,1)</f>
        <v>37</v>
      </c>
      <c r="C3276" s="15" t="s">
        <v>580</v>
      </c>
      <c r="D3276" s="25" t="s">
        <v>39</v>
      </c>
      <c r="E3276" s="27">
        <v>305422</v>
      </c>
      <c r="F3276" s="27" t="s">
        <v>5041</v>
      </c>
      <c r="G3276" s="27" t="s">
        <v>41</v>
      </c>
      <c r="H3276" s="27">
        <v>9700</v>
      </c>
      <c r="I3276" s="27" t="s">
        <v>42</v>
      </c>
      <c r="J3276" s="28">
        <v>46154</v>
      </c>
      <c r="K3276" s="26">
        <v>0.33333333333333331</v>
      </c>
      <c r="L3276" s="26"/>
      <c r="M3276" s="27" t="s">
        <v>139</v>
      </c>
      <c r="N3276" s="25">
        <f>IFERROR(VLOOKUP(M3276,Data!$J$1:$K$58,2,0),"")</f>
        <v>56965312953</v>
      </c>
      <c r="O3276" s="27" t="s">
        <v>140</v>
      </c>
      <c r="P3276" s="27"/>
      <c r="Q3276" s="27" t="s">
        <v>3376</v>
      </c>
      <c r="R3276" s="27" t="s">
        <v>183</v>
      </c>
      <c r="S3276" s="27"/>
      <c r="T3276" s="27"/>
      <c r="U3276" s="28"/>
      <c r="X3276" s="27"/>
      <c r="Y3276" s="27"/>
      <c r="Z3276" s="29"/>
      <c r="AA3276" s="29">
        <v>0.30555555555555558</v>
      </c>
      <c r="AB3276" s="29">
        <v>0.4236111111111111</v>
      </c>
      <c r="AC3276" s="30">
        <v>46154</v>
      </c>
      <c r="AD3276" s="15" t="str">
        <f>IF(Tabla2[[#This Row],[HORA ENTREGA]]="DIRECTO","On time", IF(AA3276&lt;&gt;"",IF(Tabla2[[#This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76" s="15" t="str">
        <f>MID(Tabla2[[#This Row],[TIPO]],1,3)</f>
        <v xml:space="preserve">40 </v>
      </c>
      <c r="AF32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WURTH CHILE LTDA */ Cont: * TCLU6642916*/ HR Entrega: *08:00* /Dirección: *AV. LO ESPEJO 1740, BOD. 4; SAN BERNARDO</v>
      </c>
      <c r="AG3276" s="38" t="str">
        <f>IFERROR(HYPERLINK("https://wa.me/"&amp;Tabla2[[#This Row],[CONTACTO]]&amp;"?text="&amp;Tabla2[[#This Row],[Mensaje]],"Enviar mensaje"),"")</f>
        <v>Enviar mensaje</v>
      </c>
      <c r="AH3276" s="15" t="str">
        <f>CONCATENATE(A3276,F3276)</f>
        <v>3275TCLU6642916</v>
      </c>
      <c r="AI3276" s="15" t="str">
        <f>CONCATENATE("ENT-",A3276)</f>
        <v>ENT-3275</v>
      </c>
      <c r="AJ3276" s="15" t="str">
        <f>IF(Tabla2[[#This Row],[Op]]&lt;&gt;"","ENTREGA","")</f>
        <v>ENTREGA</v>
      </c>
      <c r="AK3276" s="40" t="str">
        <f>(Tabla2[[#This Row],[FECHA ENTREGA]]&amp;Tabla2[[#This Row],[HORA ENTREGA]])</f>
        <v>461540,333333333333333</v>
      </c>
      <c r="AL3276" s="34" t="str">
        <f>IFERROR(HYPERLINK("https://wa.me/"&amp;Tabla2[[#This Row],[CONTACTO]]&amp;"?text="&amp;Tabla2[[#This Row],[Mensaje]]),"")</f>
        <v>https://wa.me/56965312953?text=Hola!%0AServicio del día 12-05%0A *Cliente:* WURTH CHILE LTDA */ Cont: * TCLU6642916*/ HR Entrega: *08:00* /Dirección: *AV. LO ESPEJO 1740, BOD. 4; SAN BERNARDO</v>
      </c>
    </row>
    <row r="3277" spans="1:38" s="15" customFormat="1" ht="16.5" customHeight="1" x14ac:dyDescent="0.2">
      <c r="A3277" s="15">
        <f>ROW(A3276)</f>
        <v>3276</v>
      </c>
      <c r="B3277" s="15">
        <f>IF(J3277=J3276,B3276+1,1)</f>
        <v>38</v>
      </c>
      <c r="C3277" s="15" t="s">
        <v>580</v>
      </c>
      <c r="D3277" s="25" t="s">
        <v>39</v>
      </c>
      <c r="E3277" s="27">
        <v>305445</v>
      </c>
      <c r="F3277" s="27" t="s">
        <v>5042</v>
      </c>
      <c r="G3277" s="27" t="s">
        <v>41</v>
      </c>
      <c r="H3277" s="27">
        <v>11120</v>
      </c>
      <c r="I3277" s="27" t="s">
        <v>42</v>
      </c>
      <c r="J3277" s="28">
        <v>46154</v>
      </c>
      <c r="K3277" s="26">
        <v>0.60416666666666663</v>
      </c>
      <c r="L3277" s="26"/>
      <c r="M3277" s="27" t="s">
        <v>247</v>
      </c>
      <c r="N3277" s="25">
        <f>IFERROR(VLOOKUP(M3277,Data!$J$1:$K$58,2,0),"")</f>
        <v>56953157599</v>
      </c>
      <c r="O3277" s="27" t="s">
        <v>248</v>
      </c>
      <c r="P3277" s="27"/>
      <c r="Q3277" s="27" t="s">
        <v>2819</v>
      </c>
      <c r="R3277" s="27" t="s">
        <v>1593</v>
      </c>
      <c r="S3277" s="27"/>
      <c r="T3277" s="27"/>
      <c r="U3277" s="28"/>
      <c r="X3277" s="27"/>
      <c r="Y3277" s="27"/>
      <c r="Z3277" s="29"/>
      <c r="AA3277" s="29">
        <v>0.59722222222222221</v>
      </c>
      <c r="AB3277" s="29">
        <v>0.6333333333333333</v>
      </c>
      <c r="AC3277" s="30">
        <v>46154</v>
      </c>
      <c r="AD3277" s="15" t="str">
        <f>IF(Tabla2[[#This Row],[HORA ENTREGA]]="DIRECTO","On time", IF(AA3277&lt;&gt;"",IF(Tabla2[[#This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77" s="15" t="str">
        <f>MID(Tabla2[[#This Row],[TIPO]],1,3)</f>
        <v xml:space="preserve">40 </v>
      </c>
      <c r="AF32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WURTH CHILE LTDA */ Cont: * MSBU4122123*/ HR Entrega: *14:30* /Dirección: *CORONEL STGO BUERAS 1345, PADRE HURTADO</v>
      </c>
      <c r="AG3277" s="38" t="str">
        <f>IFERROR(HYPERLINK("https://wa.me/"&amp;Tabla2[[#This Row],[CONTACTO]]&amp;"?text="&amp;Tabla2[[#This Row],[Mensaje]],"Enviar mensaje"),"")</f>
        <v>Enviar mensaje</v>
      </c>
      <c r="AH3277" s="15" t="str">
        <f>CONCATENATE(A3277,F3277)</f>
        <v>3276MSBU4122123</v>
      </c>
      <c r="AI3277" s="15" t="str">
        <f>CONCATENATE("ENT-",A3277)</f>
        <v>ENT-3276</v>
      </c>
      <c r="AJ3277" s="15" t="str">
        <f>IF(Tabla2[[#This Row],[Op]]&lt;&gt;"","ENTREGA","")</f>
        <v>ENTREGA</v>
      </c>
      <c r="AK3277" s="40" t="str">
        <f>(Tabla2[[#This Row],[FECHA ENTREGA]]&amp;Tabla2[[#This Row],[HORA ENTREGA]])</f>
        <v>461540,604166666666667</v>
      </c>
      <c r="AL3277" s="34" t="str">
        <f>IFERROR(HYPERLINK("https://wa.me/"&amp;Tabla2[[#This Row],[CONTACTO]]&amp;"?text="&amp;Tabla2[[#This Row],[Mensaje]]),"")</f>
        <v>https://wa.me/56953157599?text=Hola!%0AServicio del día 12-05%0A *Cliente:* WURTH CHILE LTDA */ Cont: * MSBU4122123*/ HR Entrega: *14:30* /Dirección: *CORONEL STGO BUERAS 1345, PADRE HURTADO</v>
      </c>
    </row>
    <row r="3278" spans="1:38" s="15" customFormat="1" ht="16.5" customHeight="1" x14ac:dyDescent="0.2">
      <c r="A3278" s="15">
        <f>ROW(A3277)</f>
        <v>3277</v>
      </c>
      <c r="B3278" s="15">
        <f>IF(J3278=J3277,B3277+1,1)</f>
        <v>39</v>
      </c>
      <c r="C3278" s="15" t="s">
        <v>1322</v>
      </c>
      <c r="D3278" s="25" t="s">
        <v>39</v>
      </c>
      <c r="E3278" s="27">
        <v>305093</v>
      </c>
      <c r="F3278" s="27" t="s">
        <v>4204</v>
      </c>
      <c r="G3278" s="27"/>
      <c r="H3278" s="27">
        <v>16100</v>
      </c>
      <c r="I3278" s="27" t="s">
        <v>42</v>
      </c>
      <c r="J3278" s="28">
        <v>46154</v>
      </c>
      <c r="K3278" s="26">
        <v>0.33333333333333331</v>
      </c>
      <c r="L3278" s="26"/>
      <c r="M3278" s="27" t="s">
        <v>570</v>
      </c>
      <c r="N3278" s="25">
        <f>IFERROR(VLOOKUP(M3278,Data!$J$1:$K$58,2,0),"")</f>
        <v>56973887322</v>
      </c>
      <c r="O3278" s="27" t="s">
        <v>738</v>
      </c>
      <c r="P3278" s="27"/>
      <c r="Q3278" s="27" t="s">
        <v>5043</v>
      </c>
      <c r="R3278" s="27"/>
      <c r="S3278" s="27"/>
      <c r="T3278" s="27"/>
      <c r="U3278" s="28"/>
      <c r="X3278" s="27"/>
      <c r="Y3278" s="27"/>
      <c r="Z3278" s="29"/>
      <c r="AA3278" s="29">
        <v>0.65416666666666667</v>
      </c>
      <c r="AB3278" s="29">
        <v>0.68402777777777779</v>
      </c>
      <c r="AC3278" s="30">
        <v>46154</v>
      </c>
      <c r="AD3278" s="15" t="str">
        <f>IF(Tabla2[[#This Row],[HORA ENTREGA]]="DIRECTO","On time", IF(AA3278&lt;&gt;"",IF(Tabla2[[#This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78" s="15" t="str">
        <f>MID(Tabla2[[#This Row],[TIPO]],1,3)</f>
        <v/>
      </c>
      <c r="AF32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ZOOMLION SPA */ Cont: * LCL*/ HR Entrega: *08:00* /Dirección: *EDUARDO FREI MONTALVA 9951; QUILICURA</v>
      </c>
      <c r="AG3278" s="38" t="str">
        <f>IFERROR(HYPERLINK("https://wa.me/"&amp;Tabla2[[#This Row],[CONTACTO]]&amp;"?text="&amp;Tabla2[[#This Row],[Mensaje]],"Enviar mensaje"),"")</f>
        <v>Enviar mensaje</v>
      </c>
      <c r="AH3278" s="15" t="str">
        <f>CONCATENATE(A3278,F3278)</f>
        <v>3277LCL</v>
      </c>
      <c r="AI3278" s="15" t="str">
        <f>CONCATENATE("ENT-",A3278)</f>
        <v>ENT-3277</v>
      </c>
      <c r="AJ3278" s="15" t="str">
        <f>IF(Tabla2[[#This Row],[Op]]&lt;&gt;"","ENTREGA","")</f>
        <v>ENTREGA</v>
      </c>
      <c r="AK3278" s="40" t="str">
        <f>(Tabla2[[#This Row],[FECHA ENTREGA]]&amp;Tabla2[[#This Row],[HORA ENTREGA]])</f>
        <v>461540,333333333333333</v>
      </c>
      <c r="AL3278" s="34" t="str">
        <f>IFERROR(HYPERLINK("https://wa.me/"&amp;Tabla2[[#This Row],[CONTACTO]]&amp;"?text="&amp;Tabla2[[#This Row],[Mensaje]]),"")</f>
        <v>https://wa.me/56973887322?text=Hola!%0AServicio del día 12-05%0A *Cliente:* ZOOMLION SPA */ Cont: * LCL*/ HR Entrega: *08:00* /Dirección: *EDUARDO FREI MONTALVA 9951; QUILICURA</v>
      </c>
    </row>
    <row r="3279" spans="1:38" s="15" customFormat="1" ht="16.5" customHeight="1" x14ac:dyDescent="0.2">
      <c r="A3279" s="15">
        <f>ROW(A3278)</f>
        <v>3278</v>
      </c>
      <c r="B3279" s="15">
        <f>IF(J3279=J3278,B3278+1,1)</f>
        <v>40</v>
      </c>
      <c r="C3279" s="15" t="s">
        <v>1322</v>
      </c>
      <c r="D3279" s="25" t="s">
        <v>39</v>
      </c>
      <c r="E3279" s="27">
        <v>304756</v>
      </c>
      <c r="F3279" s="27" t="s">
        <v>4204</v>
      </c>
      <c r="G3279" s="27"/>
      <c r="H3279" s="27">
        <v>17500</v>
      </c>
      <c r="I3279" s="27" t="s">
        <v>3419</v>
      </c>
      <c r="J3279" s="28">
        <v>46154</v>
      </c>
      <c r="K3279" s="26">
        <v>0.375</v>
      </c>
      <c r="L3279" s="26"/>
      <c r="M3279" s="27" t="s">
        <v>90</v>
      </c>
      <c r="N3279" s="25">
        <f>IFERROR(VLOOKUP(M3279,Data!$J$1:$K$58,2,0),"")</f>
        <v>56987557136</v>
      </c>
      <c r="O3279" s="27" t="s">
        <v>91</v>
      </c>
      <c r="P3279" s="27"/>
      <c r="Q3279" s="27" t="s">
        <v>5043</v>
      </c>
      <c r="R3279" s="27"/>
      <c r="S3279" s="27"/>
      <c r="T3279" s="27"/>
      <c r="U3279" s="28"/>
      <c r="X3279" s="27"/>
      <c r="Y3279" s="27"/>
      <c r="Z3279" s="29"/>
      <c r="AA3279" s="29">
        <v>0.41666666666666669</v>
      </c>
      <c r="AB3279" s="29">
        <v>0.47916666666666669</v>
      </c>
      <c r="AC3279" s="30">
        <v>46154</v>
      </c>
      <c r="AD3279" s="15" t="str">
        <f>IF(Tabla2[[#This Row],[HORA ENTREGA]]="DIRECTO","On time", IF(AA3279&lt;&gt;"",IF(Tabla2[[#This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79" s="15" t="str">
        <f>MID(Tabla2[[#This Row],[TIPO]],1,3)</f>
        <v/>
      </c>
      <c r="AF32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12-05%0A *Cliente:* ZOOMLION SPA */ Cont: * LCL*/ HR Entrega: *09:00* /Dirección: *EDUARDO FREI MONTALVA 9951; QUILICURA</v>
      </c>
      <c r="AG3279" s="38" t="str">
        <f>IFERROR(HYPERLINK("https://wa.me/"&amp;Tabla2[[#This Row],[CONTACTO]]&amp;"?text="&amp;Tabla2[[#This Row],[Mensaje]],"Enviar mensaje"),"")</f>
        <v>Enviar mensaje</v>
      </c>
      <c r="AH3279" s="15" t="str">
        <f>CONCATENATE(A3279,F3279)</f>
        <v>3278LCL</v>
      </c>
      <c r="AI3279" s="15" t="str">
        <f>CONCATENATE("ENT-",A3279)</f>
        <v>ENT-3278</v>
      </c>
      <c r="AJ3279" s="15" t="str">
        <f>IF(Tabla2[[#This Row],[Op]]&lt;&gt;"","ENTREGA","")</f>
        <v>ENTREGA</v>
      </c>
      <c r="AK3279" s="40" t="str">
        <f>(Tabla2[[#This Row],[FECHA ENTREGA]]&amp;Tabla2[[#This Row],[HORA ENTREGA]])</f>
        <v>461540,375</v>
      </c>
      <c r="AL3279" s="34" t="str">
        <f>IFERROR(HYPERLINK("https://wa.me/"&amp;Tabla2[[#This Row],[CONTACTO]]&amp;"?text="&amp;Tabla2[[#This Row],[Mensaje]]),"")</f>
        <v>https://wa.me/56987557136?text=Hola!%0AServicio del día 12-05%0A *Cliente:* ZOOMLION SPA */ Cont: * LCL*/ HR Entrega: *09:00* /Dirección: *EDUARDO FREI MONTALVA 9951; QUILICURA</v>
      </c>
    </row>
    <row r="3280" spans="1:38" s="15" customFormat="1" ht="16.5" customHeight="1" x14ac:dyDescent="0.2">
      <c r="A3280" s="15">
        <f>ROW(A3279)</f>
        <v>3279</v>
      </c>
      <c r="B3280" s="15">
        <f>IF(J3280=J3279,B3279+1,1)</f>
        <v>1</v>
      </c>
      <c r="C3280" s="15" t="s">
        <v>43</v>
      </c>
      <c r="D3280" s="25" t="s">
        <v>39</v>
      </c>
      <c r="E3280" s="27">
        <v>369901</v>
      </c>
      <c r="F3280" s="27" t="s">
        <v>5044</v>
      </c>
      <c r="G3280" s="27" t="s">
        <v>54</v>
      </c>
      <c r="H3280" s="27">
        <v>25300</v>
      </c>
      <c r="I3280" s="27" t="s">
        <v>5045</v>
      </c>
      <c r="J3280" s="28">
        <v>46155</v>
      </c>
      <c r="K3280" s="26">
        <v>0.47916666666666669</v>
      </c>
      <c r="L3280" s="26"/>
      <c r="M3280" s="27" t="s">
        <v>133</v>
      </c>
      <c r="N3280" s="25">
        <f>IFERROR(VLOOKUP(M3280,Data!$J$1:$K$58,2,0),"")</f>
        <v>56953801607</v>
      </c>
      <c r="O3280" s="27" t="s">
        <v>134</v>
      </c>
      <c r="P3280" s="27"/>
      <c r="Q3280" s="27" t="s">
        <v>1656</v>
      </c>
      <c r="R3280" s="27" t="s">
        <v>183</v>
      </c>
      <c r="S3280" s="27"/>
      <c r="T3280" s="27"/>
      <c r="U3280" s="28"/>
      <c r="X3280" s="27"/>
      <c r="Y3280" s="27"/>
      <c r="Z3280" s="29"/>
      <c r="AA3280" s="29">
        <v>0.47083333333333333</v>
      </c>
      <c r="AB3280" s="29">
        <v>0.60416666666666663</v>
      </c>
      <c r="AC3280" s="30">
        <v>46155</v>
      </c>
      <c r="AD3280" s="15" t="str">
        <f>IF(Tabla2[[#This Row],[HORA ENTREGA]]="DIRECTO","On time", IF(AA3280&lt;&gt;"",IF(Tabla2[[#This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0" s="15" t="str">
        <f>MID(Tabla2[[#This Row],[TIPO]],1,3)</f>
        <v xml:space="preserve">40 </v>
      </c>
      <c r="AF32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ALCA SPA */ Cont: * HDMU5646696*/ HR Entrega: *11:30* /Dirección: *Camino del Cerro 4868 Huechuraba, Santiago.</v>
      </c>
      <c r="AG3280" s="38" t="str">
        <f>IFERROR(HYPERLINK("https://wa.me/"&amp;Tabla2[[#This Row],[CONTACTO]]&amp;"?text="&amp;Tabla2[[#This Row],[Mensaje]],"Enviar mensaje"),"")</f>
        <v>Enviar mensaje</v>
      </c>
      <c r="AH3280" s="15" t="str">
        <f>CONCATENATE(A3280,F3280)</f>
        <v>3279HDMU5646696</v>
      </c>
      <c r="AI3280" s="15" t="str">
        <f>CONCATENATE("ENT-",A3280)</f>
        <v>ENT-3279</v>
      </c>
      <c r="AJ3280" s="15" t="str">
        <f>IF(Tabla2[[#This Row],[Op]]&lt;&gt;"","ENTREGA","")</f>
        <v>ENTREGA</v>
      </c>
      <c r="AK3280" s="40" t="str">
        <f>(Tabla2[[#This Row],[FECHA ENTREGA]]&amp;Tabla2[[#This Row],[HORA ENTREGA]])</f>
        <v>461550,479166666666667</v>
      </c>
      <c r="AL3280" s="34" t="str">
        <f>IFERROR(HYPERLINK("https://wa.me/"&amp;Tabla2[[#This Row],[CONTACTO]]&amp;"?text="&amp;Tabla2[[#This Row],[Mensaje]]),"")</f>
        <v>https://wa.me/56953801607?text=Hola!%0AServicio del día 13-05%0A *Cliente:* ALCA SPA */ Cont: * HDMU5646696*/ HR Entrega: *11:30* /Dirección: *Camino del Cerro 4868 Huechuraba, Santiago.</v>
      </c>
    </row>
    <row r="3281" spans="1:38" s="15" customFormat="1" ht="16.5" customHeight="1" x14ac:dyDescent="0.2">
      <c r="A3281" s="15">
        <f>ROW(A3280)</f>
        <v>3280</v>
      </c>
      <c r="B3281" s="15">
        <f>IF(J3281=J3280,B3280+1,1)</f>
        <v>2</v>
      </c>
      <c r="C3281" s="15" t="s">
        <v>263</v>
      </c>
      <c r="D3281" s="25" t="s">
        <v>39</v>
      </c>
      <c r="E3281" s="27">
        <v>1291676</v>
      </c>
      <c r="F3281" s="27" t="s">
        <v>5046</v>
      </c>
      <c r="G3281" s="27" t="s">
        <v>41</v>
      </c>
      <c r="H3281" s="27">
        <v>20100</v>
      </c>
      <c r="I3281" s="27" t="s">
        <v>5014</v>
      </c>
      <c r="J3281" s="28">
        <v>46155</v>
      </c>
      <c r="K3281" s="26">
        <v>0.35416666666666669</v>
      </c>
      <c r="L3281" s="26"/>
      <c r="M3281" s="27" t="s">
        <v>90</v>
      </c>
      <c r="N3281" s="25">
        <f>IFERROR(VLOOKUP(M3281,Data!$J$1:$K$58,2,0),"")</f>
        <v>56987557136</v>
      </c>
      <c r="O3281" s="27" t="s">
        <v>91</v>
      </c>
      <c r="P3281" s="27"/>
      <c r="Q3281" s="27" t="s">
        <v>1920</v>
      </c>
      <c r="R3281" s="27" t="s">
        <v>1710</v>
      </c>
      <c r="S3281" s="27"/>
      <c r="T3281" s="27"/>
      <c r="U3281" s="28"/>
      <c r="X3281" s="27"/>
      <c r="Y3281" s="27"/>
      <c r="Z3281" s="29"/>
      <c r="AA3281" s="29">
        <v>0.35416666666666669</v>
      </c>
      <c r="AB3281" s="29">
        <v>0.41666666666666669</v>
      </c>
      <c r="AC3281" s="30">
        <v>46155</v>
      </c>
      <c r="AD3281" s="15" t="str">
        <f>IF(Tabla2[[#This Row],[HORA ENTREGA]]="DIRECTO","On time", IF(AA3281&lt;&gt;"",IF(Tabla2[[#This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1" s="15" t="str">
        <f>MID(Tabla2[[#This Row],[TIPO]],1,3)</f>
        <v xml:space="preserve">40 </v>
      </c>
      <c r="AF32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BARCEL CHILE S.A. */ Cont: * HAMU2794666*/ HR Entrega: *08:30* /Dirección: *bodega Agunsa, dirección La montaña 1550, Quilicura </v>
      </c>
      <c r="AG3281" s="38" t="str">
        <f>IFERROR(HYPERLINK("https://wa.me/"&amp;Tabla2[[#This Row],[CONTACTO]]&amp;"?text="&amp;Tabla2[[#This Row],[Mensaje]],"Enviar mensaje"),"")</f>
        <v>Enviar mensaje</v>
      </c>
      <c r="AH3281" s="15" t="str">
        <f>CONCATENATE(A3281,F3281)</f>
        <v>3280HAMU2794666</v>
      </c>
      <c r="AI3281" s="15" t="str">
        <f>CONCATENATE("ENT-",A3281)</f>
        <v>ENT-3280</v>
      </c>
      <c r="AJ3281" s="15" t="str">
        <f>IF(Tabla2[[#This Row],[Op]]&lt;&gt;"","ENTREGA","")</f>
        <v>ENTREGA</v>
      </c>
      <c r="AK3281" s="40" t="str">
        <f>(Tabla2[[#This Row],[FECHA ENTREGA]]&amp;Tabla2[[#This Row],[HORA ENTREGA]])</f>
        <v>461550,354166666666667</v>
      </c>
      <c r="AL3281" s="34" t="str">
        <f>IFERROR(HYPERLINK("https://wa.me/"&amp;Tabla2[[#This Row],[CONTACTO]]&amp;"?text="&amp;Tabla2[[#This Row],[Mensaje]]),"")</f>
        <v xml:space="preserve">https://wa.me/56987557136?text=Hola!%0AServicio del día 13-05%0A *Cliente:* BARCEL CHILE S.A. */ Cont: * HAMU2794666*/ HR Entrega: *08:30* /Dirección: *bodega Agunsa, dirección La montaña 1550, Quilicura </v>
      </c>
    </row>
    <row r="3282" spans="1:38" s="15" customFormat="1" ht="16.5" customHeight="1" x14ac:dyDescent="0.2">
      <c r="A3282" s="15">
        <f>ROW(A3281)</f>
        <v>3281</v>
      </c>
      <c r="B3282" s="15">
        <f>IF(J3282=J3281,B3281+1,1)</f>
        <v>3</v>
      </c>
      <c r="C3282" s="15" t="s">
        <v>263</v>
      </c>
      <c r="D3282" s="25" t="s">
        <v>39</v>
      </c>
      <c r="E3282" s="27">
        <v>1291676</v>
      </c>
      <c r="F3282" s="27" t="s">
        <v>5047</v>
      </c>
      <c r="G3282" s="27" t="s">
        <v>41</v>
      </c>
      <c r="H3282" s="27">
        <v>20100</v>
      </c>
      <c r="I3282" s="27" t="s">
        <v>5014</v>
      </c>
      <c r="J3282" s="28">
        <v>46155</v>
      </c>
      <c r="K3282" s="26">
        <v>0.35416666666666669</v>
      </c>
      <c r="L3282" s="26"/>
      <c r="M3282" s="27" t="s">
        <v>971</v>
      </c>
      <c r="N3282" s="25">
        <f>IFERROR(VLOOKUP(M3282,Data!$J$1:$K$58,2,0),"")</f>
        <v>56999972473</v>
      </c>
      <c r="O3282" s="27" t="s">
        <v>348</v>
      </c>
      <c r="P3282" s="27"/>
      <c r="Q3282" s="27" t="s">
        <v>1920</v>
      </c>
      <c r="R3282" s="27" t="s">
        <v>1710</v>
      </c>
      <c r="S3282" s="27"/>
      <c r="T3282" s="27"/>
      <c r="U3282" s="28"/>
      <c r="X3282" s="27"/>
      <c r="Y3282" s="27"/>
      <c r="Z3282" s="29"/>
      <c r="AA3282" s="29">
        <v>0.40069444444444446</v>
      </c>
      <c r="AB3282" s="29">
        <v>0.53472222222222221</v>
      </c>
      <c r="AC3282" s="30">
        <v>46155</v>
      </c>
      <c r="AD3282" s="15" t="str">
        <f>IF(Tabla2[[#This Row],[HORA ENTREGA]]="DIRECTO","On time", IF(AA3282&lt;&gt;"",IF(Tabla2[[#This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82" s="15" t="str">
        <f>MID(Tabla2[[#This Row],[TIPO]],1,3)</f>
        <v xml:space="preserve">40 </v>
      </c>
      <c r="AF32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BARCEL CHILE S.A. */ Cont: * HAMU2876492*/ HR Entrega: *08:30* /Dirección: *bodega Agunsa, dirección La montaña 1550, Quilicura </v>
      </c>
      <c r="AG3282" s="38" t="str">
        <f>IFERROR(HYPERLINK("https://wa.me/"&amp;Tabla2[[#This Row],[CONTACTO]]&amp;"?text="&amp;Tabla2[[#This Row],[Mensaje]],"Enviar mensaje"),"")</f>
        <v>Enviar mensaje</v>
      </c>
      <c r="AH3282" s="15" t="str">
        <f>CONCATENATE(A3282,F3282)</f>
        <v>3281HAMU2876492</v>
      </c>
      <c r="AI3282" s="15" t="str">
        <f>CONCATENATE("ENT-",A3282)</f>
        <v>ENT-3281</v>
      </c>
      <c r="AJ3282" s="15" t="str">
        <f>IF(Tabla2[[#This Row],[Op]]&lt;&gt;"","ENTREGA","")</f>
        <v>ENTREGA</v>
      </c>
      <c r="AK3282" s="40" t="str">
        <f>(Tabla2[[#This Row],[FECHA ENTREGA]]&amp;Tabla2[[#This Row],[HORA ENTREGA]])</f>
        <v>461550,354166666666667</v>
      </c>
      <c r="AL3282" s="34" t="str">
        <f>IFERROR(HYPERLINK("https://wa.me/"&amp;Tabla2[[#This Row],[CONTACTO]]&amp;"?text="&amp;Tabla2[[#This Row],[Mensaje]]),"")</f>
        <v xml:space="preserve">https://wa.me/56999972473?text=Hola!%0AServicio del día 13-05%0A *Cliente:* BARCEL CHILE S.A. */ Cont: * HAMU2876492*/ HR Entrega: *08:30* /Dirección: *bodega Agunsa, dirección La montaña 1550, Quilicura </v>
      </c>
    </row>
    <row r="3283" spans="1:38" s="15" customFormat="1" ht="16.5" customHeight="1" x14ac:dyDescent="0.2">
      <c r="A3283" s="15">
        <f>ROW(A3282)</f>
        <v>3282</v>
      </c>
      <c r="B3283" s="15">
        <f>IF(J3283=J3282,B3282+1,1)</f>
        <v>4</v>
      </c>
      <c r="C3283" s="15" t="s">
        <v>263</v>
      </c>
      <c r="D3283" s="25" t="s">
        <v>39</v>
      </c>
      <c r="E3283" s="27">
        <v>1291676</v>
      </c>
      <c r="F3283" s="27" t="s">
        <v>5048</v>
      </c>
      <c r="G3283" s="27" t="s">
        <v>41</v>
      </c>
      <c r="H3283" s="27">
        <v>20100</v>
      </c>
      <c r="I3283" s="27" t="s">
        <v>5014</v>
      </c>
      <c r="J3283" s="28">
        <v>46155</v>
      </c>
      <c r="K3283" s="26">
        <v>0.39583333333333331</v>
      </c>
      <c r="L3283" s="26"/>
      <c r="M3283" s="27" t="s">
        <v>72</v>
      </c>
      <c r="N3283" s="25">
        <f>IFERROR(VLOOKUP(M3283,Data!$J$1:$K$58,2,0),"")</f>
        <v>56978089148</v>
      </c>
      <c r="O3283" s="27" t="s">
        <v>73</v>
      </c>
      <c r="P3283" s="27"/>
      <c r="Q3283" s="27" t="s">
        <v>1920</v>
      </c>
      <c r="R3283" s="27" t="s">
        <v>1710</v>
      </c>
      <c r="S3283" s="27"/>
      <c r="T3283" s="27"/>
      <c r="U3283" s="28"/>
      <c r="X3283" s="27"/>
      <c r="Y3283" s="27"/>
      <c r="Z3283" s="29"/>
      <c r="AA3283" s="29">
        <v>0.35416666666666669</v>
      </c>
      <c r="AB3283" s="29">
        <v>0.47569444444444442</v>
      </c>
      <c r="AC3283" s="30">
        <v>46155</v>
      </c>
      <c r="AD3283" s="15" t="str">
        <f>IF(Tabla2[[#This Row],[HORA ENTREGA]]="DIRECTO","On time", IF(AA3283&lt;&gt;"",IF(Tabla2[[#This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3" s="15" t="str">
        <f>MID(Tabla2[[#This Row],[TIPO]],1,3)</f>
        <v xml:space="preserve">40 </v>
      </c>
      <c r="AF32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BARCEL CHILE S.A. */ Cont: * HAMU2551413*/ HR Entrega: *09:30* /Dirección: *bodega Agunsa, dirección La montaña 1550, Quilicura </v>
      </c>
      <c r="AG3283" s="38" t="str">
        <f>IFERROR(HYPERLINK("https://wa.me/"&amp;Tabla2[[#This Row],[CONTACTO]]&amp;"?text="&amp;Tabla2[[#This Row],[Mensaje]],"Enviar mensaje"),"")</f>
        <v>Enviar mensaje</v>
      </c>
      <c r="AH3283" s="15" t="str">
        <f>CONCATENATE(A3283,F3283)</f>
        <v>3282HAMU2551413</v>
      </c>
      <c r="AI3283" s="15" t="str">
        <f>CONCATENATE("ENT-",A3283)</f>
        <v>ENT-3282</v>
      </c>
      <c r="AJ3283" s="15" t="str">
        <f>IF(Tabla2[[#This Row],[Op]]&lt;&gt;"","ENTREGA","")</f>
        <v>ENTREGA</v>
      </c>
      <c r="AK3283" s="40" t="str">
        <f>(Tabla2[[#This Row],[FECHA ENTREGA]]&amp;Tabla2[[#This Row],[HORA ENTREGA]])</f>
        <v>461550,395833333333333</v>
      </c>
      <c r="AL3283" s="34" t="str">
        <f>IFERROR(HYPERLINK("https://wa.me/"&amp;Tabla2[[#This Row],[CONTACTO]]&amp;"?text="&amp;Tabla2[[#This Row],[Mensaje]]),"")</f>
        <v xml:space="preserve">https://wa.me/56978089148?text=Hola!%0AServicio del día 13-05%0A *Cliente:* BARCEL CHILE S.A. */ Cont: * HAMU2551413*/ HR Entrega: *09:30* /Dirección: *bodega Agunsa, dirección La montaña 1550, Quilicura </v>
      </c>
    </row>
    <row r="3284" spans="1:38" s="15" customFormat="1" ht="16.5" customHeight="1" x14ac:dyDescent="0.2">
      <c r="A3284" s="15">
        <f>ROW(A3283)</f>
        <v>3283</v>
      </c>
      <c r="B3284" s="15">
        <f>IF(J3284=J3283,B3283+1,1)</f>
        <v>5</v>
      </c>
      <c r="C3284" s="15" t="s">
        <v>263</v>
      </c>
      <c r="D3284" s="25" t="s">
        <v>39</v>
      </c>
      <c r="E3284" s="27">
        <v>1291676</v>
      </c>
      <c r="F3284" s="27" t="s">
        <v>5049</v>
      </c>
      <c r="G3284" s="27" t="s">
        <v>41</v>
      </c>
      <c r="H3284" s="27">
        <v>20100</v>
      </c>
      <c r="I3284" s="27" t="s">
        <v>5014</v>
      </c>
      <c r="J3284" s="28">
        <v>46155</v>
      </c>
      <c r="K3284" s="26">
        <v>0.4375</v>
      </c>
      <c r="L3284" s="26"/>
      <c r="M3284" s="27" t="s">
        <v>117</v>
      </c>
      <c r="N3284" s="25">
        <f>IFERROR(VLOOKUP(M3284,Data!$J$1:$K$58,2,0),"")</f>
        <v>56973887539</v>
      </c>
      <c r="O3284" s="27" t="s">
        <v>118</v>
      </c>
      <c r="P3284" s="27"/>
      <c r="Q3284" s="27" t="s">
        <v>1920</v>
      </c>
      <c r="R3284" s="27" t="s">
        <v>1710</v>
      </c>
      <c r="S3284" s="27"/>
      <c r="T3284" s="27"/>
      <c r="U3284" s="28"/>
      <c r="X3284" s="27"/>
      <c r="Y3284" s="27"/>
      <c r="Z3284" s="29"/>
      <c r="AA3284" s="29">
        <v>0.43194444444444446</v>
      </c>
      <c r="AB3284" s="29">
        <v>0.57986111111111116</v>
      </c>
      <c r="AC3284" s="30">
        <v>46155</v>
      </c>
      <c r="AD3284" s="15" t="str">
        <f>IF(Tabla2[[#This Row],[HORA ENTREGA]]="DIRECTO","On time", IF(AA3284&lt;&gt;"",IF(Tabla2[[#This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4" s="15" t="str">
        <f>MID(Tabla2[[#This Row],[TIPO]],1,3)</f>
        <v xml:space="preserve">40 </v>
      </c>
      <c r="AF32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BARCEL CHILE S.A. */ Cont: * HAMU3481917*/ HR Entrega: *10:30* /Dirección: *bodega Agunsa, dirección La montaña 1550, Quilicura </v>
      </c>
      <c r="AG3284" s="38" t="str">
        <f>IFERROR(HYPERLINK("https://wa.me/"&amp;Tabla2[[#This Row],[CONTACTO]]&amp;"?text="&amp;Tabla2[[#This Row],[Mensaje]],"Enviar mensaje"),"")</f>
        <v>Enviar mensaje</v>
      </c>
      <c r="AH3284" s="15" t="str">
        <f>CONCATENATE(A3284,F3284)</f>
        <v>3283HAMU3481917</v>
      </c>
      <c r="AI3284" s="15" t="str">
        <f>CONCATENATE("ENT-",A3284)</f>
        <v>ENT-3283</v>
      </c>
      <c r="AJ3284" s="15" t="str">
        <f>IF(Tabla2[[#This Row],[Op]]&lt;&gt;"","ENTREGA","")</f>
        <v>ENTREGA</v>
      </c>
      <c r="AK3284" s="40" t="str">
        <f>(Tabla2[[#This Row],[FECHA ENTREGA]]&amp;Tabla2[[#This Row],[HORA ENTREGA]])</f>
        <v>461550,4375</v>
      </c>
      <c r="AL3284" s="34" t="str">
        <f>IFERROR(HYPERLINK("https://wa.me/"&amp;Tabla2[[#This Row],[CONTACTO]]&amp;"?text="&amp;Tabla2[[#This Row],[Mensaje]]),"")</f>
        <v xml:space="preserve">https://wa.me/56973887539?text=Hola!%0AServicio del día 13-05%0A *Cliente:* BARCEL CHILE S.A. */ Cont: * HAMU3481917*/ HR Entrega: *10:30* /Dirección: *bodega Agunsa, dirección La montaña 1550, Quilicura </v>
      </c>
    </row>
    <row r="3285" spans="1:38" s="15" customFormat="1" ht="16.5" customHeight="1" x14ac:dyDescent="0.2">
      <c r="A3285" s="15">
        <f>ROW(A3284)</f>
        <v>3284</v>
      </c>
      <c r="B3285" s="15">
        <f>IF(J3285=J3284,B3284+1,1)</f>
        <v>6</v>
      </c>
      <c r="C3285" s="15" t="s">
        <v>263</v>
      </c>
      <c r="D3285" s="25" t="s">
        <v>39</v>
      </c>
      <c r="E3285" s="27">
        <v>1291676</v>
      </c>
      <c r="F3285" s="27" t="s">
        <v>5050</v>
      </c>
      <c r="G3285" s="27" t="s">
        <v>41</v>
      </c>
      <c r="H3285" s="27">
        <v>20100</v>
      </c>
      <c r="I3285" s="27" t="s">
        <v>5014</v>
      </c>
      <c r="J3285" s="28">
        <v>46155</v>
      </c>
      <c r="K3285" s="26">
        <v>0.47916666666666669</v>
      </c>
      <c r="L3285" s="26"/>
      <c r="M3285" s="27" t="s">
        <v>45</v>
      </c>
      <c r="N3285" s="25">
        <f>IFERROR(VLOOKUP(M3285,Data!$J$1:$K$58,2,0),"")</f>
        <v>56950981572</v>
      </c>
      <c r="O3285" s="27" t="s">
        <v>46</v>
      </c>
      <c r="P3285" s="27"/>
      <c r="Q3285" s="27" t="s">
        <v>1920</v>
      </c>
      <c r="R3285" s="27" t="s">
        <v>1710</v>
      </c>
      <c r="S3285" s="27"/>
      <c r="T3285" s="27"/>
      <c r="U3285" s="28"/>
      <c r="X3285" s="27"/>
      <c r="Y3285" s="27"/>
      <c r="Z3285" s="29"/>
      <c r="AA3285" s="29">
        <v>0.47222222222222221</v>
      </c>
      <c r="AB3285" s="29">
        <v>0.60763888888888884</v>
      </c>
      <c r="AC3285" s="30">
        <v>46155</v>
      </c>
      <c r="AD3285" s="15" t="str">
        <f>IF(Tabla2[[#This Row],[HORA ENTREGA]]="DIRECTO","On time", IF(AA3285&lt;&gt;"",IF(Tabla2[[#This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5" s="15" t="str">
        <f>MID(Tabla2[[#This Row],[TIPO]],1,3)</f>
        <v xml:space="preserve">40 </v>
      </c>
      <c r="AF32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BARCEL CHILE S.A. */ Cont: * HAMU4988296*/ HR Entrega: *11:30* /Dirección: *bodega Agunsa, dirección La montaña 1550, Quilicura </v>
      </c>
      <c r="AG3285" s="38" t="str">
        <f>IFERROR(HYPERLINK("https://wa.me/"&amp;Tabla2[[#This Row],[CONTACTO]]&amp;"?text="&amp;Tabla2[[#This Row],[Mensaje]],"Enviar mensaje"),"")</f>
        <v>Enviar mensaje</v>
      </c>
      <c r="AH3285" s="15" t="str">
        <f>CONCATENATE(A3285,F3285)</f>
        <v>3284HAMU4988296</v>
      </c>
      <c r="AI3285" s="15" t="str">
        <f>CONCATENATE("ENT-",A3285)</f>
        <v>ENT-3284</v>
      </c>
      <c r="AJ3285" s="15" t="str">
        <f>IF(Tabla2[[#This Row],[Op]]&lt;&gt;"","ENTREGA","")</f>
        <v>ENTREGA</v>
      </c>
      <c r="AK3285" s="40" t="str">
        <f>(Tabla2[[#This Row],[FECHA ENTREGA]]&amp;Tabla2[[#This Row],[HORA ENTREGA]])</f>
        <v>461550,479166666666667</v>
      </c>
      <c r="AL3285" s="34" t="str">
        <f>IFERROR(HYPERLINK("https://wa.me/"&amp;Tabla2[[#This Row],[CONTACTO]]&amp;"?text="&amp;Tabla2[[#This Row],[Mensaje]]),"")</f>
        <v xml:space="preserve">https://wa.me/56950981572?text=Hola!%0AServicio del día 13-05%0A *Cliente:* BARCEL CHILE S.A. */ Cont: * HAMU4988296*/ HR Entrega: *11:30* /Dirección: *bodega Agunsa, dirección La montaña 1550, Quilicura </v>
      </c>
    </row>
    <row r="3286" spans="1:38" s="15" customFormat="1" ht="16.5" customHeight="1" x14ac:dyDescent="0.2">
      <c r="A3286" s="15">
        <f>ROW(A3285)</f>
        <v>3285</v>
      </c>
      <c r="B3286" s="15">
        <f>IF(J3286=J3285,B3285+1,1)</f>
        <v>7</v>
      </c>
      <c r="C3286" s="15" t="s">
        <v>288</v>
      </c>
      <c r="D3286" s="25" t="s">
        <v>39</v>
      </c>
      <c r="E3286" s="27">
        <v>103677</v>
      </c>
      <c r="F3286" s="27" t="s">
        <v>5051</v>
      </c>
      <c r="G3286" s="27" t="s">
        <v>54</v>
      </c>
      <c r="H3286" s="27">
        <v>23500</v>
      </c>
      <c r="I3286" s="27" t="s">
        <v>218</v>
      </c>
      <c r="J3286" s="28">
        <v>46155</v>
      </c>
      <c r="K3286" s="26" t="s">
        <v>290</v>
      </c>
      <c r="L3286" s="26"/>
      <c r="M3286" s="27" t="s">
        <v>60</v>
      </c>
      <c r="N3286" s="25">
        <f>IFERROR(VLOOKUP(M3286,Data!$J$1:$K$58,2,0),"")</f>
        <v>56957438415</v>
      </c>
      <c r="O3286" s="27" t="s">
        <v>285</v>
      </c>
      <c r="P3286" s="27"/>
      <c r="Q3286" s="27" t="s">
        <v>4809</v>
      </c>
      <c r="R3286" s="27"/>
      <c r="S3286" s="27"/>
      <c r="T3286" s="27"/>
      <c r="U3286" s="28"/>
      <c r="X3286" s="27"/>
      <c r="Y3286" s="27"/>
      <c r="Z3286" s="29"/>
      <c r="AA3286" s="29">
        <v>0.61250000000000004</v>
      </c>
      <c r="AB3286" s="29">
        <v>0.8125</v>
      </c>
      <c r="AC3286" s="30">
        <v>46155</v>
      </c>
      <c r="AD3286" s="15" t="str">
        <f>IF(Tabla2[[#This Row],[HORA ENTREGA]]="DIRECTO","On time", IF(AA3286&lt;&gt;"",IF(Tabla2[[#This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6" s="15" t="str">
        <f>MID(Tabla2[[#This Row],[TIPO]],1,3)</f>
        <v xml:space="preserve">40 </v>
      </c>
      <c r="AF32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COMERCIAL SEA GARDEN SPA */ Cont: * OERU4318658*/ HR Entrega: *DIRECTO* /Dirección: *Pedro Jorquera 575, Pudahuel </v>
      </c>
      <c r="AG3286" s="38" t="str">
        <f>IFERROR(HYPERLINK("https://wa.me/"&amp;Tabla2[[#This Row],[CONTACTO]]&amp;"?text="&amp;Tabla2[[#This Row],[Mensaje]],"Enviar mensaje"),"")</f>
        <v>Enviar mensaje</v>
      </c>
      <c r="AH3286" s="15" t="str">
        <f>CONCATENATE(A3286,F3286)</f>
        <v>3285OERU4318658</v>
      </c>
      <c r="AI3286" s="15" t="str">
        <f>CONCATENATE("ENT-",A3286)</f>
        <v>ENT-3285</v>
      </c>
      <c r="AJ3286" s="15" t="str">
        <f>IF(Tabla2[[#This Row],[Op]]&lt;&gt;"","ENTREGA","")</f>
        <v>ENTREGA</v>
      </c>
      <c r="AK3286" s="40" t="str">
        <f>(Tabla2[[#This Row],[FECHA ENTREGA]]&amp;Tabla2[[#This Row],[HORA ENTREGA]])</f>
        <v>46155DIRECTO</v>
      </c>
      <c r="AL3286" s="34" t="str">
        <f>IFERROR(HYPERLINK("https://wa.me/"&amp;Tabla2[[#This Row],[CONTACTO]]&amp;"?text="&amp;Tabla2[[#This Row],[Mensaje]]),"")</f>
        <v xml:space="preserve">https://wa.me/56957438415?text=Hola!%0AServicio del día 13-05%0A *Cliente:* COMERCIAL SEA GARDEN SPA */ Cont: * OERU4318658*/ HR Entrega: *DIRECTO* /Dirección: *Pedro Jorquera 575, Pudahuel </v>
      </c>
    </row>
    <row r="3287" spans="1:38" s="15" customFormat="1" ht="16.5" customHeight="1" x14ac:dyDescent="0.2">
      <c r="A3287" s="15">
        <f>ROW(A3286)</f>
        <v>3286</v>
      </c>
      <c r="B3287" s="15">
        <f>IF(J3287=J3286,B3286+1,1)</f>
        <v>8</v>
      </c>
      <c r="C3287" s="15" t="s">
        <v>288</v>
      </c>
      <c r="D3287" s="25" t="s">
        <v>39</v>
      </c>
      <c r="E3287" s="27">
        <v>103559</v>
      </c>
      <c r="F3287" s="27" t="s">
        <v>5052</v>
      </c>
      <c r="G3287" s="27" t="s">
        <v>54</v>
      </c>
      <c r="H3287" s="27">
        <v>22515</v>
      </c>
      <c r="I3287" s="27" t="s">
        <v>5053</v>
      </c>
      <c r="J3287" s="28">
        <v>46155</v>
      </c>
      <c r="K3287" s="26" t="s">
        <v>290</v>
      </c>
      <c r="L3287" s="26"/>
      <c r="M3287" s="27" t="s">
        <v>139</v>
      </c>
      <c r="N3287" s="25">
        <f>IFERROR(VLOOKUP(M3287,Data!$J$1:$K$58,2,0),"")</f>
        <v>56965312953</v>
      </c>
      <c r="O3287" s="27" t="s">
        <v>140</v>
      </c>
      <c r="P3287" s="27"/>
      <c r="Q3287" s="27" t="s">
        <v>4809</v>
      </c>
      <c r="R3287" s="27" t="s">
        <v>1546</v>
      </c>
      <c r="S3287" s="27"/>
      <c r="T3287" s="27"/>
      <c r="U3287" s="28"/>
      <c r="X3287" s="27"/>
      <c r="Y3287" s="27"/>
      <c r="Z3287" s="29"/>
      <c r="AA3287" s="29">
        <v>0.44444444444444442</v>
      </c>
      <c r="AB3287" s="29">
        <v>0.63888888888888884</v>
      </c>
      <c r="AC3287" s="30">
        <v>46155</v>
      </c>
      <c r="AD3287" s="15" t="str">
        <f>IF(Tabla2[[#This Row],[HORA ENTREGA]]="DIRECTO","On time", IF(AA3287&lt;&gt;"",IF(Tabla2[[#This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7" s="15" t="str">
        <f>MID(Tabla2[[#This Row],[TIPO]],1,3)</f>
        <v xml:space="preserve">40 </v>
      </c>
      <c r="AF32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COMERCIAL SEA GARDEN SPA */ Cont: * HMMU5405700*/ HR Entrega: *DIRECTO* /Dirección: *Pedro Jorquera 575, Pudahuel </v>
      </c>
      <c r="AG3287" s="38" t="str">
        <f>IFERROR(HYPERLINK("https://wa.me/"&amp;Tabla2[[#This Row],[CONTACTO]]&amp;"?text="&amp;Tabla2[[#This Row],[Mensaje]],"Enviar mensaje"),"")</f>
        <v>Enviar mensaje</v>
      </c>
      <c r="AH3287" s="15" t="str">
        <f>CONCATENATE(A3287,F3287)</f>
        <v>3286HMMU5405700</v>
      </c>
      <c r="AI3287" s="15" t="str">
        <f>CONCATENATE("ENT-",A3287)</f>
        <v>ENT-3286</v>
      </c>
      <c r="AJ3287" s="15" t="str">
        <f>IF(Tabla2[[#This Row],[Op]]&lt;&gt;"","ENTREGA","")</f>
        <v>ENTREGA</v>
      </c>
      <c r="AK3287" s="40" t="str">
        <f>(Tabla2[[#This Row],[FECHA ENTREGA]]&amp;Tabla2[[#This Row],[HORA ENTREGA]])</f>
        <v>46155DIRECTO</v>
      </c>
      <c r="AL3287" s="34" t="str">
        <f>IFERROR(HYPERLINK("https://wa.me/"&amp;Tabla2[[#This Row],[CONTACTO]]&amp;"?text="&amp;Tabla2[[#This Row],[Mensaje]]),"")</f>
        <v xml:space="preserve">https://wa.me/56965312953?text=Hola!%0AServicio del día 13-05%0A *Cliente:* COMERCIAL SEA GARDEN SPA */ Cont: * HMMU5405700*/ HR Entrega: *DIRECTO* /Dirección: *Pedro Jorquera 575, Pudahuel </v>
      </c>
    </row>
    <row r="3288" spans="1:38" s="15" customFormat="1" ht="16.5" customHeight="1" x14ac:dyDescent="0.2">
      <c r="A3288" s="15">
        <f>ROW(A3287)</f>
        <v>3287</v>
      </c>
      <c r="B3288" s="15">
        <f>IF(J3288=J3287,B3287+1,1)</f>
        <v>9</v>
      </c>
      <c r="C3288" s="15" t="s">
        <v>684</v>
      </c>
      <c r="D3288" s="25" t="s">
        <v>39</v>
      </c>
      <c r="E3288" s="27">
        <v>143213</v>
      </c>
      <c r="F3288" s="27" t="s">
        <v>5054</v>
      </c>
      <c r="G3288" s="27" t="s">
        <v>41</v>
      </c>
      <c r="H3288" s="27">
        <v>19800</v>
      </c>
      <c r="I3288" s="27" t="s">
        <v>5055</v>
      </c>
      <c r="J3288" s="28">
        <v>46155</v>
      </c>
      <c r="K3288" s="26">
        <v>0.33333333333333331</v>
      </c>
      <c r="L3288" s="26" t="s">
        <v>4226</v>
      </c>
      <c r="M3288" s="27" t="s">
        <v>82</v>
      </c>
      <c r="N3288" s="25">
        <f>IFERROR(VLOOKUP(M3288,Data!$J$1:$K$58,2,0),"")</f>
        <v>56944277110</v>
      </c>
      <c r="O3288" s="27" t="s">
        <v>83</v>
      </c>
      <c r="P3288" s="27"/>
      <c r="Q3288" s="27" t="s">
        <v>686</v>
      </c>
      <c r="R3288" s="27" t="s">
        <v>69</v>
      </c>
      <c r="S3288" s="27"/>
      <c r="T3288" s="27"/>
      <c r="U3288" s="28"/>
      <c r="X3288" s="27"/>
      <c r="Y3288" s="27"/>
      <c r="Z3288" s="29"/>
      <c r="AA3288" s="29">
        <v>0.34722222222222221</v>
      </c>
      <c r="AB3288" s="29">
        <v>0.4375</v>
      </c>
      <c r="AC3288" s="30">
        <v>46155</v>
      </c>
      <c r="AD3288" s="15" t="str">
        <f>IF(Tabla2[[#This Row],[HORA ENTREGA]]="DIRECTO","On time", IF(AA3288&lt;&gt;"",IF(Tabla2[[#This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88" s="15" t="str">
        <f>MID(Tabla2[[#This Row],[TIPO]],1,3)</f>
        <v xml:space="preserve">40 </v>
      </c>
      <c r="AF32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DOKA CHILE ENCOFRADOS LTDA */ Cont: * FFAU2432562*/ HR Entrega: *08:00* /Dirección: *SANTA ISABEL 1697, LAMPA</v>
      </c>
      <c r="AG3288" s="38" t="str">
        <f>IFERROR(HYPERLINK("https://wa.me/"&amp;Tabla2[[#This Row],[CONTACTO]]&amp;"?text="&amp;Tabla2[[#This Row],[Mensaje]],"Enviar mensaje"),"")</f>
        <v>Enviar mensaje</v>
      </c>
      <c r="AH3288" s="15" t="str">
        <f>CONCATENATE(A3288,F3288)</f>
        <v>3287FFAU2432562</v>
      </c>
      <c r="AI3288" s="15" t="str">
        <f>CONCATENATE("ENT-",A3288)</f>
        <v>ENT-3287</v>
      </c>
      <c r="AJ3288" s="15" t="str">
        <f>IF(Tabla2[[#This Row],[Op]]&lt;&gt;"","ENTREGA","")</f>
        <v>ENTREGA</v>
      </c>
      <c r="AK3288" s="40" t="str">
        <f>(Tabla2[[#This Row],[FECHA ENTREGA]]&amp;Tabla2[[#This Row],[HORA ENTREGA]])</f>
        <v>461550,333333333333333</v>
      </c>
      <c r="AL3288" s="34" t="str">
        <f>IFERROR(HYPERLINK("https://wa.me/"&amp;Tabla2[[#This Row],[CONTACTO]]&amp;"?text="&amp;Tabla2[[#This Row],[Mensaje]]),"")</f>
        <v>https://wa.me/56944277110?text=Hola!%0AServicio del día 13-05%0A *Cliente:* DOKA CHILE ENCOFRADOS LTDA */ Cont: * FFAU2432562*/ HR Entrega: *08:00* /Dirección: *SANTA ISABEL 1697, LAMPA</v>
      </c>
    </row>
    <row r="3289" spans="1:38" s="15" customFormat="1" ht="16.5" customHeight="1" x14ac:dyDescent="0.2">
      <c r="A3289" s="15">
        <f>ROW(A3288)</f>
        <v>3288</v>
      </c>
      <c r="B3289" s="15">
        <f>IF(J3289=J3288,B3288+1,1)</f>
        <v>10</v>
      </c>
      <c r="C3289" s="15" t="s">
        <v>627</v>
      </c>
      <c r="D3289" s="25" t="s">
        <v>39</v>
      </c>
      <c r="E3289" s="27">
        <v>305795</v>
      </c>
      <c r="F3289" s="27" t="s">
        <v>5056</v>
      </c>
      <c r="G3289" s="27" t="s">
        <v>41</v>
      </c>
      <c r="H3289" s="27">
        <v>9836</v>
      </c>
      <c r="I3289" s="27" t="s">
        <v>5057</v>
      </c>
      <c r="J3289" s="28">
        <v>46155</v>
      </c>
      <c r="K3289" s="26" t="s">
        <v>290</v>
      </c>
      <c r="L3289" s="26"/>
      <c r="M3289" s="27"/>
      <c r="N3289" s="25" t="str">
        <f>IFERROR(VLOOKUP(M3289,Data!$J$1:$K$58,2,0),"")</f>
        <v/>
      </c>
      <c r="O3289" s="27"/>
      <c r="P3289" s="27"/>
      <c r="Q3289" s="27" t="s">
        <v>629</v>
      </c>
      <c r="R3289" s="27" t="s">
        <v>69</v>
      </c>
      <c r="S3289" s="27"/>
      <c r="T3289" s="27"/>
      <c r="U3289" s="28"/>
      <c r="X3289" s="27"/>
      <c r="Y3289" s="27"/>
      <c r="Z3289" s="29"/>
      <c r="AA3289" s="29">
        <v>0.77430555555555558</v>
      </c>
      <c r="AB3289" s="29">
        <v>0.79513888888888884</v>
      </c>
      <c r="AC3289" s="30">
        <v>46155</v>
      </c>
      <c r="AD3289" s="15" t="str">
        <f>IF(Tabla2[[#This Row],[HORA ENTREGA]]="DIRECTO","On time", IF(AA3289&lt;&gt;"",IF(Tabla2[[#This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89" s="15" t="str">
        <f>MID(Tabla2[[#This Row],[TIPO]],1,3)</f>
        <v xml:space="preserve">40 </v>
      </c>
      <c r="AF32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GENERACION SERVICIO Y ARRIENDO SPA */ Cont: * OOLU8919450*/ HR Entrega: *DIRECTO* /Dirección: *CORDILLERA 570, PUDAHUEL</v>
      </c>
      <c r="AG3289" s="38" t="str">
        <f>IFERROR(HYPERLINK("https://wa.me/"&amp;Tabla2[[#This Row],[CONTACTO]]&amp;"?text="&amp;Tabla2[[#This Row],[Mensaje]],"Enviar mensaje"),"")</f>
        <v>Enviar mensaje</v>
      </c>
      <c r="AH3289" s="15" t="str">
        <f>CONCATENATE(A3289,F3289)</f>
        <v>3288OOLU8919450</v>
      </c>
      <c r="AI3289" s="15" t="str">
        <f>CONCATENATE("ENT-",A3289)</f>
        <v>ENT-3288</v>
      </c>
      <c r="AJ3289" s="15" t="str">
        <f>IF(Tabla2[[#This Row],[Op]]&lt;&gt;"","ENTREGA","")</f>
        <v>ENTREGA</v>
      </c>
      <c r="AK3289" s="40" t="str">
        <f>(Tabla2[[#This Row],[FECHA ENTREGA]]&amp;Tabla2[[#This Row],[HORA ENTREGA]])</f>
        <v>46155DIRECTO</v>
      </c>
      <c r="AL3289" s="34" t="str">
        <f>IFERROR(HYPERLINK("https://wa.me/"&amp;Tabla2[[#This Row],[CONTACTO]]&amp;"?text="&amp;Tabla2[[#This Row],[Mensaje]]),"")</f>
        <v>https://wa.me/?text=Hola!%0AServicio del día 13-05%0A *Cliente:* GENERACION SERVICIO Y ARRIENDO SPA */ Cont: * OOLU8919450*/ HR Entrega: *DIRECTO* /Dirección: *CORDILLERA 570, PUDAHUEL</v>
      </c>
    </row>
    <row r="3290" spans="1:38" s="15" customFormat="1" ht="16.5" customHeight="1" x14ac:dyDescent="0.2">
      <c r="A3290" s="15">
        <f>ROW(A3289)</f>
        <v>3289</v>
      </c>
      <c r="B3290" s="15">
        <f>IF(J3290=J3289,B3289+1,1)</f>
        <v>11</v>
      </c>
      <c r="C3290" s="15" t="s">
        <v>149</v>
      </c>
      <c r="D3290" s="25" t="s">
        <v>39</v>
      </c>
      <c r="E3290" s="27">
        <v>2627473</v>
      </c>
      <c r="F3290" s="27" t="s">
        <v>5058</v>
      </c>
      <c r="G3290" s="27" t="s">
        <v>41</v>
      </c>
      <c r="H3290" s="27">
        <v>10677</v>
      </c>
      <c r="I3290" s="27" t="s">
        <v>42</v>
      </c>
      <c r="J3290" s="28">
        <v>46155</v>
      </c>
      <c r="K3290" s="26">
        <v>0.45833333333333331</v>
      </c>
      <c r="L3290" s="26"/>
      <c r="M3290" s="27" t="s">
        <v>325</v>
      </c>
      <c r="N3290" s="25">
        <f>IFERROR(VLOOKUP(M3290,Data!$J$1:$K$58,2,0),"")</f>
        <v>56964850744</v>
      </c>
      <c r="O3290" s="27" t="s">
        <v>326</v>
      </c>
      <c r="P3290" s="27"/>
      <c r="Q3290" s="27" t="s">
        <v>153</v>
      </c>
      <c r="R3290" s="27" t="s">
        <v>1593</v>
      </c>
      <c r="S3290" s="27"/>
      <c r="T3290" s="27"/>
      <c r="U3290" s="28"/>
      <c r="X3290" s="27"/>
      <c r="Y3290" s="27"/>
      <c r="Z3290" s="29"/>
      <c r="AA3290" s="29">
        <v>0.4548611111111111</v>
      </c>
      <c r="AB3290" s="29">
        <v>0.54513888888888884</v>
      </c>
      <c r="AC3290" s="30">
        <v>46155</v>
      </c>
      <c r="AD3290" s="15" t="str">
        <f>IF(Tabla2[[#This Row],[HORA ENTREGA]]="DIRECTO","On time", IF(AA3290&lt;&gt;"",IF(Tabla2[[#This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0" s="15" t="str">
        <f>MID(Tabla2[[#This Row],[TIPO]],1,3)</f>
        <v xml:space="preserve">40 </v>
      </c>
      <c r="AF32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IMPORTADORA MIDEA CARRIER CHILE LTDA */ Cont: * MSMU4851181*/ HR Entrega: *11:00* /Dirección: *BOD. MIEA AGURTO - PUERTO MADERO 9710, BOD. E13; PUDAHUEL </v>
      </c>
      <c r="AG3290" s="38" t="str">
        <f>IFERROR(HYPERLINK("https://wa.me/"&amp;Tabla2[[#This Row],[CONTACTO]]&amp;"?text="&amp;Tabla2[[#This Row],[Mensaje]],"Enviar mensaje"),"")</f>
        <v>Enviar mensaje</v>
      </c>
      <c r="AH3290" s="15" t="str">
        <f>CONCATENATE(A3290,F3290)</f>
        <v>3289MSMU4851181</v>
      </c>
      <c r="AI3290" s="15" t="str">
        <f>CONCATENATE("ENT-",A3290)</f>
        <v>ENT-3289</v>
      </c>
      <c r="AJ3290" s="15" t="str">
        <f>IF(Tabla2[[#This Row],[Op]]&lt;&gt;"","ENTREGA","")</f>
        <v>ENTREGA</v>
      </c>
      <c r="AK3290" s="40" t="str">
        <f>(Tabla2[[#This Row],[FECHA ENTREGA]]&amp;Tabla2[[#This Row],[HORA ENTREGA]])</f>
        <v>461550,458333333333333</v>
      </c>
      <c r="AL3290" s="34" t="str">
        <f>IFERROR(HYPERLINK("https://wa.me/"&amp;Tabla2[[#This Row],[CONTACTO]]&amp;"?text="&amp;Tabla2[[#This Row],[Mensaje]]),"")</f>
        <v xml:space="preserve">https://wa.me/56964850744?text=Hola!%0AServicio del día 13-05%0A *Cliente:* IMPORTADORA MIDEA CARRIER CHILE LTDA */ Cont: * MSMU4851181*/ HR Entrega: *11:00* /Dirección: *BOD. MIEA AGURTO - PUERTO MADERO 9710, BOD. E13; PUDAHUEL </v>
      </c>
    </row>
    <row r="3291" spans="1:38" s="15" customFormat="1" ht="16.5" customHeight="1" x14ac:dyDescent="0.2">
      <c r="A3291" s="15">
        <f>ROW(A3290)</f>
        <v>3290</v>
      </c>
      <c r="B3291" s="15">
        <f>IF(J3291=J3290,B3290+1,1)</f>
        <v>12</v>
      </c>
      <c r="C3291" s="15" t="s">
        <v>149</v>
      </c>
      <c r="D3291" s="25" t="s">
        <v>39</v>
      </c>
      <c r="E3291" s="27">
        <v>2627473</v>
      </c>
      <c r="F3291" s="27" t="s">
        <v>5059</v>
      </c>
      <c r="G3291" s="27" t="s">
        <v>41</v>
      </c>
      <c r="H3291" s="27">
        <v>10537</v>
      </c>
      <c r="I3291" s="27" t="s">
        <v>42</v>
      </c>
      <c r="J3291" s="28">
        <v>46155</v>
      </c>
      <c r="K3291" s="26">
        <v>0.45833333333333331</v>
      </c>
      <c r="L3291" s="26"/>
      <c r="M3291" s="27" t="s">
        <v>164</v>
      </c>
      <c r="N3291" s="25">
        <f>IFERROR(VLOOKUP(M3291,Data!$J$1:$K$58,2,0),"")</f>
        <v>56967398822</v>
      </c>
      <c r="O3291" s="27" t="s">
        <v>165</v>
      </c>
      <c r="P3291" s="27"/>
      <c r="Q3291" s="27" t="s">
        <v>153</v>
      </c>
      <c r="R3291" s="27" t="s">
        <v>1593</v>
      </c>
      <c r="S3291" s="27"/>
      <c r="T3291" s="27"/>
      <c r="U3291" s="28"/>
      <c r="X3291" s="27"/>
      <c r="Y3291" s="27"/>
      <c r="Z3291" s="29"/>
      <c r="AA3291" s="29">
        <v>0.5</v>
      </c>
      <c r="AB3291" s="29">
        <v>0.62847222222222221</v>
      </c>
      <c r="AC3291" s="30">
        <v>46155</v>
      </c>
      <c r="AD3291" s="15" t="str">
        <f>IF(Tabla2[[#This Row],[HORA ENTREGA]]="DIRECTO","On time", IF(AA3291&lt;&gt;"",IF(Tabla2[[#This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91" s="15" t="str">
        <f>MID(Tabla2[[#This Row],[TIPO]],1,3)</f>
        <v xml:space="preserve">40 </v>
      </c>
      <c r="AF32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13-05%0A *Cliente:* IMPORTADORA MIDEA CARRIER CHILE LTDA */ Cont: * TXGU6789390*/ HR Entrega: *11:00* /Dirección: *BOD. MIEA AGURTO - PUERTO MADERO 9710, BOD. E13; PUDAHUEL </v>
      </c>
      <c r="AG3291" s="38" t="str">
        <f>IFERROR(HYPERLINK("https://wa.me/"&amp;Tabla2[[#This Row],[CONTACTO]]&amp;"?text="&amp;Tabla2[[#This Row],[Mensaje]],"Enviar mensaje"),"")</f>
        <v>Enviar mensaje</v>
      </c>
      <c r="AH3291" s="15" t="str">
        <f>CONCATENATE(A3291,F3291)</f>
        <v>3290TXGU6789390</v>
      </c>
      <c r="AI3291" s="15" t="str">
        <f>CONCATENATE("ENT-",A3291)</f>
        <v>ENT-3290</v>
      </c>
      <c r="AJ3291" s="15" t="str">
        <f>IF(Tabla2[[#This Row],[Op]]&lt;&gt;"","ENTREGA","")</f>
        <v>ENTREGA</v>
      </c>
      <c r="AK3291" s="40" t="str">
        <f>(Tabla2[[#This Row],[FECHA ENTREGA]]&amp;Tabla2[[#This Row],[HORA ENTREGA]])</f>
        <v>461550,458333333333333</v>
      </c>
      <c r="AL3291" s="34" t="str">
        <f>IFERROR(HYPERLINK("https://wa.me/"&amp;Tabla2[[#This Row],[CONTACTO]]&amp;"?text="&amp;Tabla2[[#This Row],[Mensaje]]),"")</f>
        <v xml:space="preserve">https://wa.me/56967398822?text=Hola!%0AServicio del día 13-05%0A *Cliente:* IMPORTADORA MIDEA CARRIER CHILE LTDA */ Cont: * TXGU6789390*/ HR Entrega: *11:00* /Dirección: *BOD. MIEA AGURTO - PUERTO MADERO 9710, BOD. E13; PUDAHUEL </v>
      </c>
    </row>
    <row r="3292" spans="1:38" s="15" customFormat="1" ht="16.5" customHeight="1" x14ac:dyDescent="0.2">
      <c r="A3292" s="15">
        <f>ROW(A3291)</f>
        <v>3291</v>
      </c>
      <c r="B3292" s="15">
        <f>IF(J3292=J3291,B3291+1,1)</f>
        <v>13</v>
      </c>
      <c r="C3292" s="15" t="s">
        <v>166</v>
      </c>
      <c r="D3292" s="25" t="s">
        <v>39</v>
      </c>
      <c r="E3292" s="27">
        <v>886184</v>
      </c>
      <c r="F3292" s="27" t="s">
        <v>5060</v>
      </c>
      <c r="G3292" s="27" t="s">
        <v>41</v>
      </c>
      <c r="H3292" s="27">
        <v>12600</v>
      </c>
      <c r="I3292" s="27" t="s">
        <v>42</v>
      </c>
      <c r="J3292" s="28">
        <v>46155</v>
      </c>
      <c r="K3292" s="26">
        <v>0.375</v>
      </c>
      <c r="L3292" s="26"/>
      <c r="M3292" s="27" t="s">
        <v>366</v>
      </c>
      <c r="N3292" s="25">
        <f>IFERROR(VLOOKUP(M3292,Data!$J$1:$K$58,2,0),"")</f>
        <v>56967386251</v>
      </c>
      <c r="O3292" s="27" t="s">
        <v>367</v>
      </c>
      <c r="P3292" s="27"/>
      <c r="Q3292" s="27" t="s">
        <v>168</v>
      </c>
      <c r="R3292" s="27" t="s">
        <v>1546</v>
      </c>
      <c r="S3292" s="27"/>
      <c r="T3292" s="27"/>
      <c r="U3292" s="28"/>
      <c r="X3292" s="27"/>
      <c r="Y3292" s="27"/>
      <c r="Z3292" s="29"/>
      <c r="AA3292" s="29">
        <v>0.31736111111111109</v>
      </c>
      <c r="AB3292" s="29">
        <v>0.44444444444444442</v>
      </c>
      <c r="AC3292" s="30">
        <v>46155</v>
      </c>
      <c r="AD3292" s="15" t="str">
        <f>IF(Tabla2[[#This Row],[HORA ENTREGA]]="DIRECTO","On time", IF(AA3292&lt;&gt;"",IF(Tabla2[[#This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2" s="15" t="str">
        <f>MID(Tabla2[[#This Row],[TIPO]],1,3)</f>
        <v xml:space="preserve">40 </v>
      </c>
      <c r="AF32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IMPORTADORA Y COMERCIALIZADORA BZ SPA */ Cont: * RFCU5027437*/ HR Entrega: *09:00* /Dirección: *PuertoMadero 9710, Bodega X36. Pudahuel</v>
      </c>
      <c r="AG3292" s="38" t="str">
        <f>IFERROR(HYPERLINK("https://wa.me/"&amp;Tabla2[[#This Row],[CONTACTO]]&amp;"?text="&amp;Tabla2[[#This Row],[Mensaje]],"Enviar mensaje"),"")</f>
        <v>Enviar mensaje</v>
      </c>
      <c r="AH3292" s="15" t="str">
        <f>CONCATENATE(A3292,F3292)</f>
        <v>3291RFCU5027437</v>
      </c>
      <c r="AI3292" s="15" t="str">
        <f>CONCATENATE("ENT-",A3292)</f>
        <v>ENT-3291</v>
      </c>
      <c r="AJ3292" s="15" t="str">
        <f>IF(Tabla2[[#This Row],[Op]]&lt;&gt;"","ENTREGA","")</f>
        <v>ENTREGA</v>
      </c>
      <c r="AK3292" s="40" t="str">
        <f>(Tabla2[[#This Row],[FECHA ENTREGA]]&amp;Tabla2[[#This Row],[HORA ENTREGA]])</f>
        <v>461550,375</v>
      </c>
      <c r="AL3292" s="34" t="str">
        <f>IFERROR(HYPERLINK("https://wa.me/"&amp;Tabla2[[#This Row],[CONTACTO]]&amp;"?text="&amp;Tabla2[[#This Row],[Mensaje]]),"")</f>
        <v>https://wa.me/56967386251?text=Hola!%0AServicio del día 13-05%0A *Cliente:* IMPORTADORA Y COMERCIALIZADORA BZ SPA */ Cont: * RFCU5027437*/ HR Entrega: *09:00* /Dirección: *PuertoMadero 9710, Bodega X36. Pudahuel</v>
      </c>
    </row>
    <row r="3293" spans="1:38" s="15" customFormat="1" ht="16.5" customHeight="1" x14ac:dyDescent="0.2">
      <c r="A3293" s="15">
        <f>ROW(A3292)</f>
        <v>3292</v>
      </c>
      <c r="B3293" s="15">
        <f>IF(J3293=J3292,B3292+1,1)</f>
        <v>14</v>
      </c>
      <c r="C3293" s="15" t="s">
        <v>166</v>
      </c>
      <c r="D3293" s="25" t="s">
        <v>39</v>
      </c>
      <c r="E3293" s="27">
        <v>886189</v>
      </c>
      <c r="F3293" s="27" t="s">
        <v>5061</v>
      </c>
      <c r="G3293" s="27" t="s">
        <v>41</v>
      </c>
      <c r="H3293" s="27">
        <v>13934</v>
      </c>
      <c r="I3293" s="27" t="s">
        <v>42</v>
      </c>
      <c r="J3293" s="28">
        <v>46155</v>
      </c>
      <c r="K3293" s="26">
        <v>0.41666666666666669</v>
      </c>
      <c r="L3293" s="26"/>
      <c r="M3293" s="27" t="s">
        <v>77</v>
      </c>
      <c r="N3293" s="25">
        <f>IFERROR(VLOOKUP(M3293,Data!$J$1:$K$58,2,0),"")</f>
        <v>56967384794</v>
      </c>
      <c r="O3293" s="27" t="s">
        <v>78</v>
      </c>
      <c r="P3293" s="27"/>
      <c r="Q3293" s="27" t="s">
        <v>168</v>
      </c>
      <c r="R3293" s="27" t="s">
        <v>48</v>
      </c>
      <c r="S3293" s="27"/>
      <c r="T3293" s="27"/>
      <c r="U3293" s="28"/>
      <c r="X3293" s="27"/>
      <c r="Y3293" s="27"/>
      <c r="Z3293" s="29"/>
      <c r="AA3293" s="29">
        <v>0.3611111111111111</v>
      </c>
      <c r="AB3293" s="29">
        <v>0.53819444444444442</v>
      </c>
      <c r="AC3293" s="30">
        <v>46155</v>
      </c>
      <c r="AD3293" s="15" t="str">
        <f>IF(Tabla2[[#This Row],[HORA ENTREGA]]="DIRECTO","On time", IF(AA3293&lt;&gt;"",IF(Tabla2[[#This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3" s="15" t="str">
        <f>MID(Tabla2[[#This Row],[TIPO]],1,3)</f>
        <v xml:space="preserve">40 </v>
      </c>
      <c r="AF32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IMPORTADORA Y COMERCIALIZADORA BZ SPA */ Cont: * TCNU2248861*/ HR Entrega: *10:00* /Dirección: *PuertoMadero 9710, Bodega X36. Pudahuel</v>
      </c>
      <c r="AG3293" s="38" t="str">
        <f>IFERROR(HYPERLINK("https://wa.me/"&amp;Tabla2[[#This Row],[CONTACTO]]&amp;"?text="&amp;Tabla2[[#This Row],[Mensaje]],"Enviar mensaje"),"")</f>
        <v>Enviar mensaje</v>
      </c>
      <c r="AH3293" s="15" t="str">
        <f>CONCATENATE(A3293,F3293)</f>
        <v>3292TCNU2248861</v>
      </c>
      <c r="AI3293" s="15" t="str">
        <f>CONCATENATE("ENT-",A3293)</f>
        <v>ENT-3292</v>
      </c>
      <c r="AJ3293" s="15" t="str">
        <f>IF(Tabla2[[#This Row],[Op]]&lt;&gt;"","ENTREGA","")</f>
        <v>ENTREGA</v>
      </c>
      <c r="AK3293" s="40" t="str">
        <f>(Tabla2[[#This Row],[FECHA ENTREGA]]&amp;Tabla2[[#This Row],[HORA ENTREGA]])</f>
        <v>461550,416666666666667</v>
      </c>
      <c r="AL3293" s="34" t="str">
        <f>IFERROR(HYPERLINK("https://wa.me/"&amp;Tabla2[[#This Row],[CONTACTO]]&amp;"?text="&amp;Tabla2[[#This Row],[Mensaje]]),"")</f>
        <v>https://wa.me/56967384794?text=Hola!%0AServicio del día 13-05%0A *Cliente:* IMPORTADORA Y COMERCIALIZADORA BZ SPA */ Cont: * TCNU2248861*/ HR Entrega: *10:00* /Dirección: *PuertoMadero 9710, Bodega X36. Pudahuel</v>
      </c>
    </row>
    <row r="3294" spans="1:38" s="15" customFormat="1" ht="16.5" customHeight="1" x14ac:dyDescent="0.2">
      <c r="A3294" s="15">
        <f>ROW(A3293)</f>
        <v>3293</v>
      </c>
      <c r="B3294" s="15">
        <f>IF(J3294=J3293,B3293+1,1)</f>
        <v>15</v>
      </c>
      <c r="C3294" s="15" t="s">
        <v>178</v>
      </c>
      <c r="D3294" s="25" t="s">
        <v>39</v>
      </c>
      <c r="E3294" s="27">
        <v>887059</v>
      </c>
      <c r="F3294" s="27" t="s">
        <v>5062</v>
      </c>
      <c r="G3294" s="27" t="s">
        <v>41</v>
      </c>
      <c r="H3294" s="27">
        <v>24500</v>
      </c>
      <c r="I3294" s="27" t="s">
        <v>42</v>
      </c>
      <c r="J3294" s="28">
        <v>46155</v>
      </c>
      <c r="K3294" s="26">
        <v>0.33333333333333331</v>
      </c>
      <c r="L3294" s="26"/>
      <c r="M3294" s="27" t="s">
        <v>104</v>
      </c>
      <c r="N3294" s="25">
        <f>IFERROR(VLOOKUP(M3294,Data!$J$1:$K$58,2,0),"")</f>
        <v>56966749395</v>
      </c>
      <c r="O3294" s="27" t="s">
        <v>253</v>
      </c>
      <c r="P3294" s="27"/>
      <c r="Q3294" s="27" t="s">
        <v>1005</v>
      </c>
      <c r="R3294" s="27" t="s">
        <v>1710</v>
      </c>
      <c r="S3294" s="27"/>
      <c r="T3294" s="27"/>
      <c r="U3294" s="28"/>
      <c r="X3294" s="27"/>
      <c r="Y3294" s="27"/>
      <c r="Z3294" s="29"/>
      <c r="AA3294" s="29">
        <v>0.32777777777777778</v>
      </c>
      <c r="AB3294" s="29">
        <v>0.46805555555555556</v>
      </c>
      <c r="AC3294" s="30">
        <v>46155</v>
      </c>
      <c r="AD3294" s="15" t="str">
        <f>IF(Tabla2[[#This Row],[HORA ENTREGA]]="DIRECTO","On time", IF(AA3294&lt;&gt;"",IF(Tabla2[[#This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4" s="15" t="str">
        <f>MID(Tabla2[[#This Row],[TIPO]],1,3)</f>
        <v xml:space="preserve">40 </v>
      </c>
      <c r="AF32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INVERSIERRA S A */ Cont: * TCLU8173952*/ HR Entrega: *08:00* /Dirección: *ALCALDE GUZMAN 0121, G32; QUILICURA</v>
      </c>
      <c r="AG3294" s="38" t="str">
        <f>IFERROR(HYPERLINK("https://wa.me/"&amp;Tabla2[[#This Row],[CONTACTO]]&amp;"?text="&amp;Tabla2[[#This Row],[Mensaje]],"Enviar mensaje"),"")</f>
        <v>Enviar mensaje</v>
      </c>
      <c r="AH3294" s="15" t="str">
        <f>CONCATENATE(A3294,F3294)</f>
        <v>3293TCLU8173952</v>
      </c>
      <c r="AI3294" s="15" t="str">
        <f>CONCATENATE("ENT-",A3294)</f>
        <v>ENT-3293</v>
      </c>
      <c r="AJ3294" s="15" t="str">
        <f>IF(Tabla2[[#This Row],[Op]]&lt;&gt;"","ENTREGA","")</f>
        <v>ENTREGA</v>
      </c>
      <c r="AK3294" s="40" t="str">
        <f>(Tabla2[[#This Row],[FECHA ENTREGA]]&amp;Tabla2[[#This Row],[HORA ENTREGA]])</f>
        <v>461550,333333333333333</v>
      </c>
      <c r="AL3294" s="34" t="str">
        <f>IFERROR(HYPERLINK("https://wa.me/"&amp;Tabla2[[#This Row],[CONTACTO]]&amp;"?text="&amp;Tabla2[[#This Row],[Mensaje]]),"")</f>
        <v>https://wa.me/56966749395?text=Hola!%0AServicio del día 13-05%0A *Cliente:* INVERSIERRA S A */ Cont: * TCLU8173952*/ HR Entrega: *08:00* /Dirección: *ALCALDE GUZMAN 0121, G32; QUILICURA</v>
      </c>
    </row>
    <row r="3295" spans="1:38" s="15" customFormat="1" ht="16.5" customHeight="1" x14ac:dyDescent="0.2">
      <c r="A3295" s="15">
        <f>ROW(A3294)</f>
        <v>3294</v>
      </c>
      <c r="B3295" s="15">
        <f>IF(J3295=J3294,B3294+1,1)</f>
        <v>16</v>
      </c>
      <c r="C3295" s="15" t="s">
        <v>178</v>
      </c>
      <c r="D3295" s="25" t="s">
        <v>39</v>
      </c>
      <c r="E3295" s="27">
        <v>887053</v>
      </c>
      <c r="F3295" s="27" t="s">
        <v>5063</v>
      </c>
      <c r="G3295" s="27" t="s">
        <v>41</v>
      </c>
      <c r="H3295" s="27">
        <v>14300</v>
      </c>
      <c r="I3295" s="27" t="s">
        <v>42</v>
      </c>
      <c r="J3295" s="28">
        <v>46155</v>
      </c>
      <c r="K3295" s="26">
        <v>0.33333333333333331</v>
      </c>
      <c r="L3295" s="26"/>
      <c r="M3295" s="27" t="s">
        <v>55</v>
      </c>
      <c r="N3295" s="25">
        <f>IFERROR(VLOOKUP(M3295,Data!$J$1:$K$58,2,0),"")</f>
        <v>56992164782</v>
      </c>
      <c r="O3295" s="27" t="s">
        <v>56</v>
      </c>
      <c r="P3295" s="27"/>
      <c r="Q3295" s="27" t="s">
        <v>1003</v>
      </c>
      <c r="R3295" s="27" t="s">
        <v>1747</v>
      </c>
      <c r="S3295" s="27"/>
      <c r="T3295" s="27"/>
      <c r="U3295" s="28"/>
      <c r="X3295" s="27"/>
      <c r="Y3295" s="27"/>
      <c r="Z3295" s="29"/>
      <c r="AA3295" s="29">
        <v>0.30555555555555558</v>
      </c>
      <c r="AB3295" s="29">
        <v>0.59722222222222221</v>
      </c>
      <c r="AC3295" s="30">
        <v>46155</v>
      </c>
      <c r="AD3295" s="15" t="str">
        <f>IF(Tabla2[[#This Row],[HORA ENTREGA]]="DIRECTO","On time", IF(AA3295&lt;&gt;"",IF(Tabla2[[#This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5" s="15" t="str">
        <f>MID(Tabla2[[#This Row],[TIPO]],1,3)</f>
        <v xml:space="preserve">40 </v>
      </c>
      <c r="AF32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INVERSIERRA S A */ Cont: * ONEU5773587*/ HR Entrega: *08:00* /Dirección: *AVENIDA PEDRO FONTOBA 6350, HUECHURABA</v>
      </c>
      <c r="AG3295" s="38" t="str">
        <f>IFERROR(HYPERLINK("https://wa.me/"&amp;Tabla2[[#This Row],[CONTACTO]]&amp;"?text="&amp;Tabla2[[#This Row],[Mensaje]],"Enviar mensaje"),"")</f>
        <v>Enviar mensaje</v>
      </c>
      <c r="AH3295" s="15" t="str">
        <f>CONCATENATE(A3295,F3295)</f>
        <v>3294ONEU5773587</v>
      </c>
      <c r="AI3295" s="15" t="str">
        <f>CONCATENATE("ENT-",A3295)</f>
        <v>ENT-3294</v>
      </c>
      <c r="AJ3295" s="15" t="str">
        <f>IF(Tabla2[[#This Row],[Op]]&lt;&gt;"","ENTREGA","")</f>
        <v>ENTREGA</v>
      </c>
      <c r="AK3295" s="40" t="str">
        <f>(Tabla2[[#This Row],[FECHA ENTREGA]]&amp;Tabla2[[#This Row],[HORA ENTREGA]])</f>
        <v>461550,333333333333333</v>
      </c>
      <c r="AL3295" s="34" t="str">
        <f>IFERROR(HYPERLINK("https://wa.me/"&amp;Tabla2[[#This Row],[CONTACTO]]&amp;"?text="&amp;Tabla2[[#This Row],[Mensaje]]),"")</f>
        <v>https://wa.me/56992164782?text=Hola!%0AServicio del día 13-05%0A *Cliente:* INVERSIERRA S A */ Cont: * ONEU5773587*/ HR Entrega: *08:00* /Dirección: *AVENIDA PEDRO FONTOBA 6350, HUECHURABA</v>
      </c>
    </row>
    <row r="3296" spans="1:38" s="15" customFormat="1" ht="16.5" customHeight="1" x14ac:dyDescent="0.2">
      <c r="A3296" s="15">
        <f>ROW(A3295)</f>
        <v>3295</v>
      </c>
      <c r="B3296" s="15">
        <f>IF(J3296=J3295,B3295+1,1)</f>
        <v>17</v>
      </c>
      <c r="C3296" s="15" t="s">
        <v>178</v>
      </c>
      <c r="D3296" s="25" t="s">
        <v>39</v>
      </c>
      <c r="E3296" s="27">
        <v>887059</v>
      </c>
      <c r="F3296" s="27" t="s">
        <v>5064</v>
      </c>
      <c r="G3296" s="27" t="s">
        <v>41</v>
      </c>
      <c r="H3296" s="27">
        <v>24500</v>
      </c>
      <c r="I3296" s="27" t="s">
        <v>42</v>
      </c>
      <c r="J3296" s="28">
        <v>46155</v>
      </c>
      <c r="K3296" s="26">
        <v>0.5</v>
      </c>
      <c r="L3296" s="26"/>
      <c r="M3296" s="27" t="s">
        <v>308</v>
      </c>
      <c r="N3296" s="25">
        <f>IFERROR(VLOOKUP(M3296,Data!$J$1:$K$58,2,0),"")</f>
        <v>56966631737</v>
      </c>
      <c r="O3296" s="27" t="s">
        <v>309</v>
      </c>
      <c r="P3296" s="27"/>
      <c r="Q3296" s="27" t="s">
        <v>1005</v>
      </c>
      <c r="R3296" s="27" t="s">
        <v>1710</v>
      </c>
      <c r="S3296" s="27"/>
      <c r="T3296" s="27"/>
      <c r="U3296" s="28"/>
      <c r="X3296" s="27"/>
      <c r="Y3296" s="27"/>
      <c r="Z3296" s="29"/>
      <c r="AA3296" s="29">
        <v>0.52222222222222225</v>
      </c>
      <c r="AB3296" s="29">
        <v>0.63194444444444442</v>
      </c>
      <c r="AC3296" s="30">
        <v>46155</v>
      </c>
      <c r="AD3296" s="15" t="str">
        <f>IF(Tabla2[[#This Row],[HORA ENTREGA]]="DIRECTO","On time", IF(AA3296&lt;&gt;"",IF(Tabla2[[#This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296" s="15" t="str">
        <f>MID(Tabla2[[#This Row],[TIPO]],1,3)</f>
        <v xml:space="preserve">40 </v>
      </c>
      <c r="AF32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INVERSIERRA S A */ Cont: * CAIU9268341*/ HR Entrega: *12:00* /Dirección: *ALCALDE GUZMAN 0121, G32; QUILICURA</v>
      </c>
      <c r="AG3296" s="38" t="str">
        <f>IFERROR(HYPERLINK("https://wa.me/"&amp;Tabla2[[#This Row],[CONTACTO]]&amp;"?text="&amp;Tabla2[[#This Row],[Mensaje]],"Enviar mensaje"),"")</f>
        <v>Enviar mensaje</v>
      </c>
      <c r="AH3296" s="15" t="str">
        <f>CONCATENATE(A3296,F3296)</f>
        <v>3295CAIU9268341</v>
      </c>
      <c r="AI3296" s="15" t="str">
        <f>CONCATENATE("ENT-",A3296)</f>
        <v>ENT-3295</v>
      </c>
      <c r="AJ3296" s="15" t="str">
        <f>IF(Tabla2[[#This Row],[Op]]&lt;&gt;"","ENTREGA","")</f>
        <v>ENTREGA</v>
      </c>
      <c r="AK3296" s="40" t="str">
        <f>(Tabla2[[#This Row],[FECHA ENTREGA]]&amp;Tabla2[[#This Row],[HORA ENTREGA]])</f>
        <v>461550,5</v>
      </c>
      <c r="AL3296" s="34" t="str">
        <f>IFERROR(HYPERLINK("https://wa.me/"&amp;Tabla2[[#This Row],[CONTACTO]]&amp;"?text="&amp;Tabla2[[#This Row],[Mensaje]]),"")</f>
        <v>https://wa.me/56966631737?text=Hola!%0AServicio del día 13-05%0A *Cliente:* INVERSIERRA S A */ Cont: * CAIU9268341*/ HR Entrega: *12:00* /Dirección: *ALCALDE GUZMAN 0121, G32; QUILICURA</v>
      </c>
    </row>
    <row r="3297" spans="1:38" s="15" customFormat="1" ht="16.5" customHeight="1" x14ac:dyDescent="0.2">
      <c r="A3297" s="15">
        <f>ROW(A3296)</f>
        <v>3296</v>
      </c>
      <c r="B3297" s="15">
        <f>IF(J3297=J3296,B3296+1,1)</f>
        <v>18</v>
      </c>
      <c r="C3297" s="15" t="s">
        <v>178</v>
      </c>
      <c r="D3297" s="25" t="s">
        <v>39</v>
      </c>
      <c r="E3297" s="27"/>
      <c r="F3297" s="27" t="s">
        <v>5065</v>
      </c>
      <c r="G3297" s="27" t="s">
        <v>41</v>
      </c>
      <c r="H3297" s="27"/>
      <c r="I3297" s="27" t="s">
        <v>42</v>
      </c>
      <c r="J3297" s="28">
        <v>46155</v>
      </c>
      <c r="K3297" s="26">
        <v>0.5</v>
      </c>
      <c r="L3297" s="26"/>
      <c r="M3297" s="27" t="s">
        <v>296</v>
      </c>
      <c r="N3297" s="25">
        <f>IFERROR(VLOOKUP(M3297,Data!$J$1:$K$58,2,0),"")</f>
        <v>56984994337</v>
      </c>
      <c r="O3297" s="27" t="s">
        <v>297</v>
      </c>
      <c r="P3297" s="27"/>
      <c r="Q3297" s="27" t="s">
        <v>1003</v>
      </c>
      <c r="R3297" s="27" t="s">
        <v>48</v>
      </c>
      <c r="S3297" s="27"/>
      <c r="T3297" s="27"/>
      <c r="U3297" s="28"/>
      <c r="X3297" s="27"/>
      <c r="Y3297" s="27"/>
      <c r="Z3297" s="29"/>
      <c r="AA3297" s="29">
        <v>0.50208333333333333</v>
      </c>
      <c r="AB3297" s="29">
        <v>0.76736111111111116</v>
      </c>
      <c r="AC3297" s="30">
        <v>46155</v>
      </c>
      <c r="AD3297" s="15" t="str">
        <f>IF(Tabla2[[#This Row],[HORA ENTREGA]]="DIRECTO","On time", IF(AA3297&lt;&gt;"",IF(Tabla2[[#This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7" s="15" t="str">
        <f>MID(Tabla2[[#This Row],[TIPO]],1,3)</f>
        <v xml:space="preserve">40 </v>
      </c>
      <c r="AF32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INVERSIERRA S A */ Cont: * TCNU6252915*/ HR Entrega: *12:00* /Dirección: *AVENIDA PEDRO FONTOBA 6350, HUECHURABA</v>
      </c>
      <c r="AG3297" s="38" t="str">
        <f>IFERROR(HYPERLINK("https://wa.me/"&amp;Tabla2[[#This Row],[CONTACTO]]&amp;"?text="&amp;Tabla2[[#This Row],[Mensaje]],"Enviar mensaje"),"")</f>
        <v>Enviar mensaje</v>
      </c>
      <c r="AH3297" s="15" t="str">
        <f>CONCATENATE(A3297,F3297)</f>
        <v>3296TCNU6252915</v>
      </c>
      <c r="AI3297" s="15" t="str">
        <f>CONCATENATE("ENT-",A3297)</f>
        <v>ENT-3296</v>
      </c>
      <c r="AJ3297" s="15" t="str">
        <f>IF(Tabla2[[#This Row],[Op]]&lt;&gt;"","ENTREGA","")</f>
        <v>ENTREGA</v>
      </c>
      <c r="AK3297" s="40" t="str">
        <f>(Tabla2[[#This Row],[FECHA ENTREGA]]&amp;Tabla2[[#This Row],[HORA ENTREGA]])</f>
        <v>461550,5</v>
      </c>
      <c r="AL3297" s="34" t="str">
        <f>IFERROR(HYPERLINK("https://wa.me/"&amp;Tabla2[[#This Row],[CONTACTO]]&amp;"?text="&amp;Tabla2[[#This Row],[Mensaje]]),"")</f>
        <v>https://wa.me/56984994337?text=Hola!%0AServicio del día 13-05%0A *Cliente:* INVERSIERRA S A */ Cont: * TCNU6252915*/ HR Entrega: *12:00* /Dirección: *AVENIDA PEDRO FONTOBA 6350, HUECHURABA</v>
      </c>
    </row>
    <row r="3298" spans="1:38" s="15" customFormat="1" ht="16.5" customHeight="1" x14ac:dyDescent="0.2">
      <c r="A3298" s="15">
        <f>ROW(A3297)</f>
        <v>3297</v>
      </c>
      <c r="B3298" s="15">
        <f>IF(J3298=J3297,B3297+1,1)</f>
        <v>19</v>
      </c>
      <c r="C3298" s="15" t="s">
        <v>196</v>
      </c>
      <c r="D3298" s="25" t="s">
        <v>39</v>
      </c>
      <c r="E3298" s="27">
        <v>302055</v>
      </c>
      <c r="F3298" s="27" t="s">
        <v>5066</v>
      </c>
      <c r="G3298" s="27" t="s">
        <v>41</v>
      </c>
      <c r="H3298" s="27">
        <v>17539</v>
      </c>
      <c r="I3298" s="27" t="s">
        <v>5067</v>
      </c>
      <c r="J3298" s="28">
        <v>46155</v>
      </c>
      <c r="K3298" s="26">
        <v>0.5</v>
      </c>
      <c r="L3298" s="26" t="s">
        <v>171</v>
      </c>
      <c r="M3298" s="27" t="s">
        <v>341</v>
      </c>
      <c r="N3298" s="25">
        <f>IFERROR(VLOOKUP(M3298,Data!$J$1:$K$58,2,0),"")</f>
        <v>56950923536</v>
      </c>
      <c r="O3298" s="27" t="s">
        <v>98</v>
      </c>
      <c r="P3298" s="27"/>
      <c r="Q3298" s="27" t="s">
        <v>201</v>
      </c>
      <c r="R3298" s="27"/>
      <c r="S3298" s="27"/>
      <c r="T3298" s="27"/>
      <c r="U3298" s="28"/>
      <c r="X3298" s="27"/>
      <c r="Y3298" s="27"/>
      <c r="Z3298" s="29"/>
      <c r="AA3298" s="29">
        <v>0.4375</v>
      </c>
      <c r="AB3298" s="29">
        <v>0.49652777777777779</v>
      </c>
      <c r="AC3298" s="30">
        <v>46155</v>
      </c>
      <c r="AD3298" s="15" t="str">
        <f>IF(Tabla2[[#This Row],[HORA ENTREGA]]="DIRECTO","On time", IF(AA3298&lt;&gt;"",IF(Tabla2[[#This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8" s="15" t="str">
        <f>MID(Tabla2[[#This Row],[TIPO]],1,3)</f>
        <v xml:space="preserve">40 </v>
      </c>
      <c r="AF32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LANCO &amp; HARRIS SURAMERICA SPA */ Cont: * MRKU4021469*/ HR Entrega: *12:00* /Dirección: *CALLE CHORRILLOS 1 PARC.19B, LAMPA</v>
      </c>
      <c r="AG3298" s="38" t="str">
        <f>IFERROR(HYPERLINK("https://wa.me/"&amp;Tabla2[[#This Row],[CONTACTO]]&amp;"?text="&amp;Tabla2[[#This Row],[Mensaje]],"Enviar mensaje"),"")</f>
        <v>Enviar mensaje</v>
      </c>
      <c r="AH3298" s="15" t="str">
        <f>CONCATENATE(A3298,F3298)</f>
        <v>3297MRKU4021469</v>
      </c>
      <c r="AI3298" s="15" t="str">
        <f>CONCATENATE("ENT-",A3298)</f>
        <v>ENT-3297</v>
      </c>
      <c r="AJ3298" s="15" t="str">
        <f>IF(Tabla2[[#This Row],[Op]]&lt;&gt;"","ENTREGA","")</f>
        <v>ENTREGA</v>
      </c>
      <c r="AK3298" s="40" t="str">
        <f>(Tabla2[[#This Row],[FECHA ENTREGA]]&amp;Tabla2[[#This Row],[HORA ENTREGA]])</f>
        <v>461550,5</v>
      </c>
      <c r="AL3298" s="34" t="str">
        <f>IFERROR(HYPERLINK("https://wa.me/"&amp;Tabla2[[#This Row],[CONTACTO]]&amp;"?text="&amp;Tabla2[[#This Row],[Mensaje]]),"")</f>
        <v>https://wa.me/56950923536?text=Hola!%0AServicio del día 13-05%0A *Cliente:* LANCO &amp; HARRIS SURAMERICA SPA */ Cont: * MRKU4021469*/ HR Entrega: *12:00* /Dirección: *CALLE CHORRILLOS 1 PARC.19B, LAMPA</v>
      </c>
    </row>
    <row r="3299" spans="1:38" s="15" customFormat="1" ht="16.5" customHeight="1" x14ac:dyDescent="0.2">
      <c r="A3299" s="15">
        <f>ROW(A3298)</f>
        <v>3298</v>
      </c>
      <c r="B3299" s="15">
        <f>IF(J3299=J3298,B3298+1,1)</f>
        <v>20</v>
      </c>
      <c r="C3299" s="15" t="s">
        <v>2040</v>
      </c>
      <c r="D3299" s="25" t="s">
        <v>39</v>
      </c>
      <c r="E3299" s="27">
        <v>506422</v>
      </c>
      <c r="F3299" s="27" t="s">
        <v>5068</v>
      </c>
      <c r="G3299" s="27" t="s">
        <v>584</v>
      </c>
      <c r="H3299" s="27">
        <v>4300</v>
      </c>
      <c r="I3299" s="27" t="s">
        <v>42</v>
      </c>
      <c r="J3299" s="28">
        <v>46155</v>
      </c>
      <c r="K3299" s="26">
        <v>0.70833333333333337</v>
      </c>
      <c r="L3299" s="26"/>
      <c r="M3299" s="27" t="s">
        <v>151</v>
      </c>
      <c r="N3299" s="25">
        <f>IFERROR(VLOOKUP(M3299,Data!$J$1:$K$58,2,0),"")</f>
        <v>56973887427</v>
      </c>
      <c r="O3299" s="27" t="s">
        <v>152</v>
      </c>
      <c r="P3299" s="27"/>
      <c r="Q3299" s="27" t="s">
        <v>2042</v>
      </c>
      <c r="R3299" s="27" t="s">
        <v>1546</v>
      </c>
      <c r="S3299" s="27"/>
      <c r="T3299" s="27"/>
      <c r="U3299" s="28"/>
      <c r="X3299" s="27"/>
      <c r="Y3299" s="27"/>
      <c r="Z3299" s="29"/>
      <c r="AA3299" s="29">
        <v>0.38333333333333336</v>
      </c>
      <c r="AB3299" s="29">
        <v>0.40277777777777779</v>
      </c>
      <c r="AC3299" s="30">
        <v>46155</v>
      </c>
      <c r="AD3299" s="15" t="str">
        <f>IF(Tabla2[[#This Row],[HORA ENTREGA]]="DIRECTO","On time", IF(AA3299&lt;&gt;"",IF(Tabla2[[#This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299" s="15" t="str">
        <f>MID(Tabla2[[#This Row],[TIPO]],1,3)</f>
        <v>IMO</v>
      </c>
      <c r="AF32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LOG SERVICES SPA */ Cont: * EGSU6259398*/ HR Entrega: *17:00* /Dirección: *CLAUDIO ARRAU 8600, PUDAHUEL</v>
      </c>
      <c r="AG3299" s="38" t="str">
        <f>IFERROR(HYPERLINK("https://wa.me/"&amp;Tabla2[[#This Row],[CONTACTO]]&amp;"?text="&amp;Tabla2[[#This Row],[Mensaje]],"Enviar mensaje"),"")</f>
        <v>Enviar mensaje</v>
      </c>
      <c r="AH3299" s="15" t="str">
        <f>CONCATENATE(A3299,F3299)</f>
        <v>3298EGSU6259398</v>
      </c>
      <c r="AI3299" s="15" t="str">
        <f>CONCATENATE("ENT-",A3299)</f>
        <v>ENT-3298</v>
      </c>
      <c r="AJ3299" s="15" t="str">
        <f>IF(Tabla2[[#This Row],[Op]]&lt;&gt;"","ENTREGA","")</f>
        <v>ENTREGA</v>
      </c>
      <c r="AK3299" s="40" t="str">
        <f>(Tabla2[[#This Row],[FECHA ENTREGA]]&amp;Tabla2[[#This Row],[HORA ENTREGA]])</f>
        <v>461550,708333333333333</v>
      </c>
      <c r="AL3299" s="34" t="str">
        <f>IFERROR(HYPERLINK("https://wa.me/"&amp;Tabla2[[#This Row],[CONTACTO]]&amp;"?text="&amp;Tabla2[[#This Row],[Mensaje]]),"")</f>
        <v>https://wa.me/56973887427?text=Hola!%0AServicio del día 13-05%0A *Cliente:* LOG SERVICES SPA */ Cont: * EGSU6259398*/ HR Entrega: *17:00* /Dirección: *CLAUDIO ARRAU 8600, PUDAHUEL</v>
      </c>
    </row>
    <row r="3300" spans="1:38" s="15" customFormat="1" ht="16.5" customHeight="1" x14ac:dyDescent="0.2">
      <c r="A3300" s="15">
        <f>ROW(A3299)</f>
        <v>3299</v>
      </c>
      <c r="B3300" s="15">
        <f>IF(J3300=J3299,B3299+1,1)</f>
        <v>21</v>
      </c>
      <c r="C3300" s="15" t="s">
        <v>2040</v>
      </c>
      <c r="D3300" s="25" t="s">
        <v>39</v>
      </c>
      <c r="E3300" s="27">
        <v>506422</v>
      </c>
      <c r="F3300" s="27" t="s">
        <v>5069</v>
      </c>
      <c r="G3300" s="27" t="s">
        <v>584</v>
      </c>
      <c r="H3300" s="27">
        <v>4300</v>
      </c>
      <c r="I3300" s="27" t="s">
        <v>42</v>
      </c>
      <c r="J3300" s="28">
        <v>46155</v>
      </c>
      <c r="K3300" s="26">
        <v>0.70833333333333337</v>
      </c>
      <c r="L3300" s="26"/>
      <c r="M3300" s="27" t="s">
        <v>199</v>
      </c>
      <c r="N3300" s="25">
        <f>IFERROR(VLOOKUP(M3300,Data!$J$1:$K$58,2,0),"")</f>
        <v>56975315726</v>
      </c>
      <c r="O3300" s="27" t="s">
        <v>200</v>
      </c>
      <c r="P3300" s="27"/>
      <c r="Q3300" s="27" t="s">
        <v>2042</v>
      </c>
      <c r="R3300" s="27" t="s">
        <v>1546</v>
      </c>
      <c r="S3300" s="27"/>
      <c r="T3300" s="27"/>
      <c r="U3300" s="28"/>
      <c r="X3300" s="27"/>
      <c r="Y3300" s="27"/>
      <c r="Z3300" s="29"/>
      <c r="AA3300" s="29">
        <v>0.38194444444444442</v>
      </c>
      <c r="AB3300" s="29">
        <v>0.39583333333333331</v>
      </c>
      <c r="AC3300" s="30">
        <v>46155</v>
      </c>
      <c r="AD3300" s="15" t="str">
        <f>IF(Tabla2[[#This Row],[HORA ENTREGA]]="DIRECTO","On time", IF(AA3300&lt;&gt;"",IF(Tabla2[[#This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0" s="15" t="str">
        <f>MID(Tabla2[[#This Row],[TIPO]],1,3)</f>
        <v>IMO</v>
      </c>
      <c r="AF33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LOG SERVICES SPA */ Cont: * EITU9557140*/ HR Entrega: *17:00* /Dirección: *CLAUDIO ARRAU 8600, PUDAHUEL</v>
      </c>
      <c r="AG3300" s="38" t="str">
        <f>IFERROR(HYPERLINK("https://wa.me/"&amp;Tabla2[[#This Row],[CONTACTO]]&amp;"?text="&amp;Tabla2[[#This Row],[Mensaje]],"Enviar mensaje"),"")</f>
        <v>Enviar mensaje</v>
      </c>
      <c r="AH3300" s="15" t="str">
        <f>CONCATENATE(A3300,F3300)</f>
        <v>3299EITU9557140</v>
      </c>
      <c r="AI3300" s="15" t="str">
        <f>CONCATENATE("ENT-",A3300)</f>
        <v>ENT-3299</v>
      </c>
      <c r="AJ3300" s="15" t="str">
        <f>IF(Tabla2[[#This Row],[Op]]&lt;&gt;"","ENTREGA","")</f>
        <v>ENTREGA</v>
      </c>
      <c r="AK3300" s="40" t="str">
        <f>(Tabla2[[#This Row],[FECHA ENTREGA]]&amp;Tabla2[[#This Row],[HORA ENTREGA]])</f>
        <v>461550,708333333333333</v>
      </c>
      <c r="AL3300" s="34" t="str">
        <f>IFERROR(HYPERLINK("https://wa.me/"&amp;Tabla2[[#This Row],[CONTACTO]]&amp;"?text="&amp;Tabla2[[#This Row],[Mensaje]]),"")</f>
        <v>https://wa.me/56975315726?text=Hola!%0AServicio del día 13-05%0A *Cliente:* LOG SERVICES SPA */ Cont: * EITU9557140*/ HR Entrega: *17:00* /Dirección: *CLAUDIO ARRAU 8600, PUDAHUEL</v>
      </c>
    </row>
    <row r="3301" spans="1:38" s="15" customFormat="1" ht="16.5" customHeight="1" x14ac:dyDescent="0.2">
      <c r="A3301" s="15">
        <f>ROW(A3300)</f>
        <v>3300</v>
      </c>
      <c r="B3301" s="15">
        <f>IF(J3301=J3300,B3300+1,1)</f>
        <v>22</v>
      </c>
      <c r="C3301" s="15" t="s">
        <v>2040</v>
      </c>
      <c r="D3301" s="25" t="s">
        <v>39</v>
      </c>
      <c r="E3301" s="27">
        <v>506422</v>
      </c>
      <c r="F3301" s="27" t="s">
        <v>5070</v>
      </c>
      <c r="G3301" s="27" t="s">
        <v>584</v>
      </c>
      <c r="H3301" s="27">
        <v>4300</v>
      </c>
      <c r="I3301" s="27" t="s">
        <v>42</v>
      </c>
      <c r="J3301" s="28">
        <v>46155</v>
      </c>
      <c r="K3301" s="26">
        <v>0.70833333333333337</v>
      </c>
      <c r="L3301" s="26"/>
      <c r="M3301" s="27" t="s">
        <v>3177</v>
      </c>
      <c r="N3301" s="25" t="str">
        <f>IFERROR(VLOOKUP(M3301,Data!$J$1:$K$58,2,0),"")</f>
        <v/>
      </c>
      <c r="O3301" s="27" t="s">
        <v>222</v>
      </c>
      <c r="P3301" s="27"/>
      <c r="Q3301" s="27" t="s">
        <v>2042</v>
      </c>
      <c r="R3301" s="27" t="s">
        <v>1546</v>
      </c>
      <c r="S3301" s="27"/>
      <c r="T3301" s="27"/>
      <c r="U3301" s="28"/>
      <c r="X3301" s="27"/>
      <c r="Y3301" s="27"/>
      <c r="Z3301" s="29"/>
      <c r="AA3301" s="29">
        <v>0.38333333333333336</v>
      </c>
      <c r="AB3301" s="29">
        <v>0.40972222222222221</v>
      </c>
      <c r="AC3301" s="30">
        <v>46155</v>
      </c>
      <c r="AD3301" s="15" t="str">
        <f>IF(Tabla2[[#This Row],[HORA ENTREGA]]="DIRECTO","On time", IF(AA3301&lt;&gt;"",IF(Tabla2[[#This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1" s="15" t="str">
        <f>MID(Tabla2[[#This Row],[TIPO]],1,3)</f>
        <v>IMO</v>
      </c>
      <c r="AF33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LOG SERVICES SPA */ Cont: * EGSU6521229*/ HR Entrega: *17:00* /Dirección: *CLAUDIO ARRAU 8600, PUDAHUEL</v>
      </c>
      <c r="AG3301" s="38" t="str">
        <f>IFERROR(HYPERLINK("https://wa.me/"&amp;Tabla2[[#This Row],[CONTACTO]]&amp;"?text="&amp;Tabla2[[#This Row],[Mensaje]],"Enviar mensaje"),"")</f>
        <v>Enviar mensaje</v>
      </c>
      <c r="AH3301" s="15" t="str">
        <f>CONCATENATE(A3301,F3301)</f>
        <v>3300EGSU6521229</v>
      </c>
      <c r="AI3301" s="15" t="str">
        <f>CONCATENATE("ENT-",A3301)</f>
        <v>ENT-3300</v>
      </c>
      <c r="AJ3301" s="15" t="str">
        <f>IF(Tabla2[[#This Row],[Op]]&lt;&gt;"","ENTREGA","")</f>
        <v>ENTREGA</v>
      </c>
      <c r="AK3301" s="40" t="str">
        <f>(Tabla2[[#This Row],[FECHA ENTREGA]]&amp;Tabla2[[#This Row],[HORA ENTREGA]])</f>
        <v>461550,708333333333333</v>
      </c>
      <c r="AL3301" s="34" t="str">
        <f>IFERROR(HYPERLINK("https://wa.me/"&amp;Tabla2[[#This Row],[CONTACTO]]&amp;"?text="&amp;Tabla2[[#This Row],[Mensaje]]),"")</f>
        <v>https://wa.me/?text=Hola!%0AServicio del día 13-05%0A *Cliente:* LOG SERVICES SPA */ Cont: * EGSU6521229*/ HR Entrega: *17:00* /Dirección: *CLAUDIO ARRAU 8600, PUDAHUEL</v>
      </c>
    </row>
    <row r="3302" spans="1:38" s="15" customFormat="1" ht="16.5" customHeight="1" x14ac:dyDescent="0.2">
      <c r="A3302" s="15">
        <f>ROW(A3301)</f>
        <v>3301</v>
      </c>
      <c r="B3302" s="15">
        <f>IF(J3302=J3301,B3301+1,1)</f>
        <v>23</v>
      </c>
      <c r="C3302" s="15" t="s">
        <v>3160</v>
      </c>
      <c r="D3302" s="25" t="s">
        <v>39</v>
      </c>
      <c r="E3302" s="27"/>
      <c r="F3302" s="27" t="s">
        <v>5071</v>
      </c>
      <c r="G3302" s="27" t="s">
        <v>64</v>
      </c>
      <c r="H3302" s="27">
        <v>29400</v>
      </c>
      <c r="I3302" s="27" t="s">
        <v>42</v>
      </c>
      <c r="J3302" s="28">
        <v>46155</v>
      </c>
      <c r="K3302" s="26">
        <v>0.33333333333333331</v>
      </c>
      <c r="L3302" s="26"/>
      <c r="M3302" s="27" t="s">
        <v>155</v>
      </c>
      <c r="N3302" s="25">
        <f>IFERROR(VLOOKUP(M3302,Data!$J$1:$K$58,2,0),"")</f>
        <v>56926181825</v>
      </c>
      <c r="O3302" s="27" t="s">
        <v>156</v>
      </c>
      <c r="P3302" s="27"/>
      <c r="Q3302" s="27" t="s">
        <v>3163</v>
      </c>
      <c r="R3302" s="27" t="s">
        <v>183</v>
      </c>
      <c r="S3302" s="27"/>
      <c r="T3302" s="27"/>
      <c r="U3302" s="28"/>
      <c r="X3302" s="27"/>
      <c r="Y3302" s="27"/>
      <c r="Z3302" s="29"/>
      <c r="AA3302" s="29">
        <v>0.33333333333333331</v>
      </c>
      <c r="AB3302" s="29">
        <v>0.38124999999999998</v>
      </c>
      <c r="AC3302" s="30">
        <v>46155</v>
      </c>
      <c r="AD3302" s="15" t="str">
        <f>IF(Tabla2[[#This Row],[HORA ENTREGA]]="DIRECTO","On time", IF(AA3302&lt;&gt;"",IF(Tabla2[[#This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2" s="15" t="str">
        <f>MID(Tabla2[[#This Row],[TIPO]],1,3)</f>
        <v xml:space="preserve">20 </v>
      </c>
      <c r="AF33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PRODALAM S.A. */ Cont: * PCIU0178522*/ HR Entrega: *08:00* /Dirección: *ALBERTO PEPPER 1610, RENCA.</v>
      </c>
      <c r="AG3302" s="38" t="str">
        <f>IFERROR(HYPERLINK("https://wa.me/"&amp;Tabla2[[#This Row],[CONTACTO]]&amp;"?text="&amp;Tabla2[[#This Row],[Mensaje]],"Enviar mensaje"),"")</f>
        <v>Enviar mensaje</v>
      </c>
      <c r="AH3302" s="15" t="str">
        <f>CONCATENATE(A3302,F3302)</f>
        <v>3301PCIU0178522</v>
      </c>
      <c r="AI3302" s="15" t="str">
        <f>CONCATENATE("ENT-",A3302)</f>
        <v>ENT-3301</v>
      </c>
      <c r="AJ3302" s="15" t="str">
        <f>IF(Tabla2[[#This Row],[Op]]&lt;&gt;"","ENTREGA","")</f>
        <v>ENTREGA</v>
      </c>
      <c r="AK3302" s="40" t="str">
        <f>(Tabla2[[#This Row],[FECHA ENTREGA]]&amp;Tabla2[[#This Row],[HORA ENTREGA]])</f>
        <v>461550,333333333333333</v>
      </c>
      <c r="AL3302" s="34" t="str">
        <f>IFERROR(HYPERLINK("https://wa.me/"&amp;Tabla2[[#This Row],[CONTACTO]]&amp;"?text="&amp;Tabla2[[#This Row],[Mensaje]]),"")</f>
        <v>https://wa.me/56926181825?text=Hola!%0AServicio del día 13-05%0A *Cliente:* PRODALAM S.A. */ Cont: * PCIU0178522*/ HR Entrega: *08:00* /Dirección: *ALBERTO PEPPER 1610, RENCA.</v>
      </c>
    </row>
    <row r="3303" spans="1:38" s="15" customFormat="1" ht="16.5" customHeight="1" x14ac:dyDescent="0.2">
      <c r="A3303" s="15">
        <f>ROW(A3302)</f>
        <v>3302</v>
      </c>
      <c r="B3303" s="15">
        <f>IF(J3303=J3302,B3302+1,1)</f>
        <v>24</v>
      </c>
      <c r="C3303" s="15" t="s">
        <v>3160</v>
      </c>
      <c r="D3303" s="25" t="s">
        <v>39</v>
      </c>
      <c r="E3303" s="27"/>
      <c r="F3303" s="27" t="s">
        <v>5072</v>
      </c>
      <c r="G3303" s="27" t="s">
        <v>64</v>
      </c>
      <c r="H3303" s="27">
        <v>24000</v>
      </c>
      <c r="I3303" s="27" t="s">
        <v>42</v>
      </c>
      <c r="J3303" s="28">
        <v>46155</v>
      </c>
      <c r="K3303" s="26">
        <v>0.33333333333333331</v>
      </c>
      <c r="L3303" s="26"/>
      <c r="M3303" s="27" t="s">
        <v>172</v>
      </c>
      <c r="N3303" s="25">
        <f>IFERROR(VLOOKUP(M3303,Data!$J$1:$K$58,2,0),"")</f>
        <v>56985215946</v>
      </c>
      <c r="O3303" s="27" t="s">
        <v>173</v>
      </c>
      <c r="P3303" s="27"/>
      <c r="Q3303" s="27" t="s">
        <v>3163</v>
      </c>
      <c r="R3303" s="27" t="s">
        <v>183</v>
      </c>
      <c r="S3303" s="27"/>
      <c r="T3303" s="27"/>
      <c r="U3303" s="28"/>
      <c r="X3303" s="27"/>
      <c r="Y3303" s="27"/>
      <c r="Z3303" s="29"/>
      <c r="AA3303" s="29">
        <v>0.34375</v>
      </c>
      <c r="AB3303" s="29">
        <v>0.42708333333333331</v>
      </c>
      <c r="AC3303" s="30">
        <v>46155</v>
      </c>
      <c r="AD3303" s="15" t="str">
        <f>IF(Tabla2[[#This Row],[HORA ENTREGA]]="DIRECTO","On time", IF(AA3303&lt;&gt;"",IF(Tabla2[[#This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3" s="15" t="str">
        <f>MID(Tabla2[[#This Row],[TIPO]],1,3)</f>
        <v xml:space="preserve">20 </v>
      </c>
      <c r="AF33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PRODALAM S.A. */ Cont: * PCIU1768396*/ HR Entrega: *08:00* /Dirección: *ALBERTO PEPPER 1610, RENCA.</v>
      </c>
      <c r="AG3303" s="38" t="str">
        <f>IFERROR(HYPERLINK("https://wa.me/"&amp;Tabla2[[#This Row],[CONTACTO]]&amp;"?text="&amp;Tabla2[[#This Row],[Mensaje]],"Enviar mensaje"),"")</f>
        <v>Enviar mensaje</v>
      </c>
      <c r="AH3303" s="15" t="str">
        <f>CONCATENATE(A3303,F3303)</f>
        <v>3302PCIU1768396</v>
      </c>
      <c r="AI3303" s="15" t="str">
        <f>CONCATENATE("ENT-",A3303)</f>
        <v>ENT-3302</v>
      </c>
      <c r="AJ3303" s="15" t="str">
        <f>IF(Tabla2[[#This Row],[Op]]&lt;&gt;"","ENTREGA","")</f>
        <v>ENTREGA</v>
      </c>
      <c r="AK3303" s="40" t="str">
        <f>(Tabla2[[#This Row],[FECHA ENTREGA]]&amp;Tabla2[[#This Row],[HORA ENTREGA]])</f>
        <v>461550,333333333333333</v>
      </c>
      <c r="AL3303" s="34" t="str">
        <f>IFERROR(HYPERLINK("https://wa.me/"&amp;Tabla2[[#This Row],[CONTACTO]]&amp;"?text="&amp;Tabla2[[#This Row],[Mensaje]]),"")</f>
        <v>https://wa.me/56985215946?text=Hola!%0AServicio del día 13-05%0A *Cliente:* PRODALAM S.A. */ Cont: * PCIU1768396*/ HR Entrega: *08:00* /Dirección: *ALBERTO PEPPER 1610, RENCA.</v>
      </c>
    </row>
    <row r="3304" spans="1:38" s="15" customFormat="1" ht="16.5" customHeight="1" x14ac:dyDescent="0.2">
      <c r="A3304" s="15">
        <f>ROW(A3303)</f>
        <v>3303</v>
      </c>
      <c r="B3304" s="15">
        <f>IF(J3304=J3303,B3303+1,1)</f>
        <v>25</v>
      </c>
      <c r="C3304" s="15" t="s">
        <v>213</v>
      </c>
      <c r="D3304" s="25" t="s">
        <v>39</v>
      </c>
      <c r="E3304" s="27">
        <v>302834</v>
      </c>
      <c r="F3304" s="27" t="s">
        <v>5073</v>
      </c>
      <c r="G3304" s="27" t="s">
        <v>41</v>
      </c>
      <c r="H3304" s="27">
        <v>7889</v>
      </c>
      <c r="I3304" s="27" t="s">
        <v>5074</v>
      </c>
      <c r="J3304" s="28">
        <v>46155</v>
      </c>
      <c r="K3304" s="26">
        <v>0.45833333333333331</v>
      </c>
      <c r="L3304" s="26"/>
      <c r="M3304" s="27" t="s">
        <v>225</v>
      </c>
      <c r="N3304" s="25">
        <f>IFERROR(VLOOKUP(M3304,Data!$J$1:$K$58,2,0),"")</f>
        <v>56978811158</v>
      </c>
      <c r="O3304" s="27" t="s">
        <v>226</v>
      </c>
      <c r="P3304" s="27"/>
      <c r="Q3304" s="27" t="s">
        <v>5075</v>
      </c>
      <c r="R3304" s="27" t="s">
        <v>3043</v>
      </c>
      <c r="S3304" s="27"/>
      <c r="T3304" s="27"/>
      <c r="U3304" s="28"/>
      <c r="X3304" s="27"/>
      <c r="Y3304" s="27"/>
      <c r="Z3304" s="29"/>
      <c r="AA3304" s="29">
        <v>0.54166666666666663</v>
      </c>
      <c r="AB3304" s="29">
        <v>0.61111111111111116</v>
      </c>
      <c r="AC3304" s="30">
        <v>46155</v>
      </c>
      <c r="AD3304" s="15" t="str">
        <f>IF(Tabla2[[#This Row],[HORA ENTREGA]]="DIRECTO","On time", IF(AA3304&lt;&gt;"",IF(Tabla2[[#This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04" s="15" t="str">
        <f>MID(Tabla2[[#This Row],[TIPO]],1,3)</f>
        <v xml:space="preserve">40 </v>
      </c>
      <c r="AF33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PTM CHILE LTDA */ Cont: * FSCU8517426*/ HR Entrega: *11:00* /Dirección: *ISSA PICHARA 830, BODEGA  2B</v>
      </c>
      <c r="AG3304" s="38" t="str">
        <f>IFERROR(HYPERLINK("https://wa.me/"&amp;Tabla2[[#This Row],[CONTACTO]]&amp;"?text="&amp;Tabla2[[#This Row],[Mensaje]],"Enviar mensaje"),"")</f>
        <v>Enviar mensaje</v>
      </c>
      <c r="AH3304" s="15" t="str">
        <f>CONCATENATE(A3304,F3304)</f>
        <v>3303FSCU8517426</v>
      </c>
      <c r="AI3304" s="15" t="str">
        <f>CONCATENATE("ENT-",A3304)</f>
        <v>ENT-3303</v>
      </c>
      <c r="AJ3304" s="15" t="str">
        <f>IF(Tabla2[[#This Row],[Op]]&lt;&gt;"","ENTREGA","")</f>
        <v>ENTREGA</v>
      </c>
      <c r="AK3304" s="40" t="str">
        <f>(Tabla2[[#This Row],[FECHA ENTREGA]]&amp;Tabla2[[#This Row],[HORA ENTREGA]])</f>
        <v>461550,458333333333333</v>
      </c>
      <c r="AL3304" s="34" t="str">
        <f>IFERROR(HYPERLINK("https://wa.me/"&amp;Tabla2[[#This Row],[CONTACTO]]&amp;"?text="&amp;Tabla2[[#This Row],[Mensaje]]),"")</f>
        <v>https://wa.me/56978811158?text=Hola!%0AServicio del día 13-05%0A *Cliente:* PTM CHILE LTDA */ Cont: * FSCU8517426*/ HR Entrega: *11:00* /Dirección: *ISSA PICHARA 830, BODEGA  2B</v>
      </c>
    </row>
    <row r="3305" spans="1:38" s="15" customFormat="1" ht="16.5" customHeight="1" x14ac:dyDescent="0.2">
      <c r="A3305" s="15">
        <f>ROW(A3304)</f>
        <v>3304</v>
      </c>
      <c r="B3305" s="15">
        <f>IF(J3305=J3304,B3304+1,1)</f>
        <v>26</v>
      </c>
      <c r="C3305" s="15" t="s">
        <v>219</v>
      </c>
      <c r="D3305" s="25" t="s">
        <v>39</v>
      </c>
      <c r="E3305" s="27">
        <v>103906</v>
      </c>
      <c r="F3305" s="27" t="s">
        <v>5076</v>
      </c>
      <c r="G3305" s="27" t="s">
        <v>41</v>
      </c>
      <c r="H3305" s="27">
        <v>29514</v>
      </c>
      <c r="I3305" s="27" t="s">
        <v>42</v>
      </c>
      <c r="J3305" s="28">
        <v>46155</v>
      </c>
      <c r="K3305" s="26">
        <v>0.29166666666666669</v>
      </c>
      <c r="L3305" s="26"/>
      <c r="M3305" s="27" t="s">
        <v>211</v>
      </c>
      <c r="N3305" s="25">
        <f>IFERROR(VLOOKUP(M3305,Data!$J$1:$K$58,2,0),"")</f>
        <v>56961282379</v>
      </c>
      <c r="O3305" s="27" t="s">
        <v>212</v>
      </c>
      <c r="P3305" s="27"/>
      <c r="Q3305" s="27" t="s">
        <v>229</v>
      </c>
      <c r="R3305" s="27" t="s">
        <v>69</v>
      </c>
      <c r="S3305" s="27"/>
      <c r="T3305" s="27"/>
      <c r="U3305" s="28"/>
      <c r="X3305" s="27"/>
      <c r="Y3305" s="27"/>
      <c r="Z3305" s="29"/>
      <c r="AA3305" s="29">
        <v>0.30555555555555558</v>
      </c>
      <c r="AB3305" s="29">
        <v>0.4861111111111111</v>
      </c>
      <c r="AC3305" s="30">
        <v>46155</v>
      </c>
      <c r="AD3305" s="15" t="str">
        <f>IF(Tabla2[[#This Row],[HORA ENTREGA]]="DIRECTO","On time", IF(AA3305&lt;&gt;"",IF(Tabla2[[#This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05" s="15" t="str">
        <f>MID(Tabla2[[#This Row],[TIPO]],1,3)</f>
        <v xml:space="preserve">40 </v>
      </c>
      <c r="AF33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RENDIC S.A. */ Cont: * HAMU1134591*/ HR Entrega: *07:00* /Dirección: *Avenida Miraflores 9700-Bodega 4C, PUDAHUEL</v>
      </c>
      <c r="AG3305" s="38" t="str">
        <f>IFERROR(HYPERLINK("https://wa.me/"&amp;Tabla2[[#This Row],[CONTACTO]]&amp;"?text="&amp;Tabla2[[#This Row],[Mensaje]],"Enviar mensaje"),"")</f>
        <v>Enviar mensaje</v>
      </c>
      <c r="AH3305" s="15" t="str">
        <f>CONCATENATE(A3305,F3305)</f>
        <v>3304HAMU1134591</v>
      </c>
      <c r="AI3305" s="15" t="str">
        <f>CONCATENATE("ENT-",A3305)</f>
        <v>ENT-3304</v>
      </c>
      <c r="AJ3305" s="15" t="str">
        <f>IF(Tabla2[[#This Row],[Op]]&lt;&gt;"","ENTREGA","")</f>
        <v>ENTREGA</v>
      </c>
      <c r="AK3305" s="40" t="str">
        <f>(Tabla2[[#This Row],[FECHA ENTREGA]]&amp;Tabla2[[#This Row],[HORA ENTREGA]])</f>
        <v>461550,291666666666667</v>
      </c>
      <c r="AL3305" s="34" t="str">
        <f>IFERROR(HYPERLINK("https://wa.me/"&amp;Tabla2[[#This Row],[CONTACTO]]&amp;"?text="&amp;Tabla2[[#This Row],[Mensaje]]),"")</f>
        <v>https://wa.me/56961282379?text=Hola!%0AServicio del día 13-05%0A *Cliente:* RENDIC S.A. */ Cont: * HAMU1134591*/ HR Entrega: *07:00* /Dirección: *Avenida Miraflores 9700-Bodega 4C, PUDAHUEL</v>
      </c>
    </row>
    <row r="3306" spans="1:38" s="15" customFormat="1" ht="16.5" customHeight="1" x14ac:dyDescent="0.2">
      <c r="A3306" s="15">
        <f>ROW(A3305)</f>
        <v>3305</v>
      </c>
      <c r="B3306" s="15">
        <f>IF(J3306=J3305,B3305+1,1)</f>
        <v>27</v>
      </c>
      <c r="C3306" s="15" t="s">
        <v>219</v>
      </c>
      <c r="D3306" s="25" t="s">
        <v>39</v>
      </c>
      <c r="E3306" s="27">
        <v>103906</v>
      </c>
      <c r="F3306" s="27" t="s">
        <v>5077</v>
      </c>
      <c r="G3306" s="27" t="s">
        <v>41</v>
      </c>
      <c r="H3306" s="27">
        <v>30210</v>
      </c>
      <c r="I3306" s="27" t="s">
        <v>42</v>
      </c>
      <c r="J3306" s="28">
        <v>46155</v>
      </c>
      <c r="K3306" s="26">
        <v>0.29166666666666669</v>
      </c>
      <c r="L3306" s="26"/>
      <c r="M3306" s="27" t="s">
        <v>176</v>
      </c>
      <c r="N3306" s="25">
        <f>IFERROR(VLOOKUP(M3306,Data!$J$1:$K$58,2,0),"")</f>
        <v>56968463649</v>
      </c>
      <c r="O3306" s="27" t="s">
        <v>145</v>
      </c>
      <c r="P3306" s="27"/>
      <c r="Q3306" s="27" t="s">
        <v>229</v>
      </c>
      <c r="R3306" s="27" t="s">
        <v>1710</v>
      </c>
      <c r="S3306" s="27"/>
      <c r="T3306" s="27"/>
      <c r="U3306" s="28"/>
      <c r="X3306" s="27"/>
      <c r="Y3306" s="27"/>
      <c r="Z3306" s="29"/>
      <c r="AA3306" s="29">
        <v>0.30694444444444446</v>
      </c>
      <c r="AB3306" s="29">
        <v>0.48472222222222222</v>
      </c>
      <c r="AC3306" s="30">
        <v>46155</v>
      </c>
      <c r="AD3306" s="15" t="str">
        <f>IF(Tabla2[[#This Row],[HORA ENTREGA]]="DIRECTO","On time", IF(AA3306&lt;&gt;"",IF(Tabla2[[#This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06" s="15" t="str">
        <f>MID(Tabla2[[#This Row],[TIPO]],1,3)</f>
        <v xml:space="preserve">40 </v>
      </c>
      <c r="AF33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RENDIC S.A. */ Cont: * HAMU2705083*/ HR Entrega: *07:00* /Dirección: *Avenida Miraflores 9700-Bodega 4C, PUDAHUEL</v>
      </c>
      <c r="AG3306" s="38" t="str">
        <f>IFERROR(HYPERLINK("https://wa.me/"&amp;Tabla2[[#This Row],[CONTACTO]]&amp;"?text="&amp;Tabla2[[#This Row],[Mensaje]],"Enviar mensaje"),"")</f>
        <v>Enviar mensaje</v>
      </c>
      <c r="AH3306" s="15" t="str">
        <f>CONCATENATE(A3306,F3306)</f>
        <v>3305HAMU2705083</v>
      </c>
      <c r="AI3306" s="15" t="str">
        <f>CONCATENATE("ENT-",A3306)</f>
        <v>ENT-3305</v>
      </c>
      <c r="AJ3306" s="15" t="str">
        <f>IF(Tabla2[[#This Row],[Op]]&lt;&gt;"","ENTREGA","")</f>
        <v>ENTREGA</v>
      </c>
      <c r="AK3306" s="40" t="str">
        <f>(Tabla2[[#This Row],[FECHA ENTREGA]]&amp;Tabla2[[#This Row],[HORA ENTREGA]])</f>
        <v>461550,291666666666667</v>
      </c>
      <c r="AL3306" s="34" t="str">
        <f>IFERROR(HYPERLINK("https://wa.me/"&amp;Tabla2[[#This Row],[CONTACTO]]&amp;"?text="&amp;Tabla2[[#This Row],[Mensaje]]),"")</f>
        <v>https://wa.me/56968463649?text=Hola!%0AServicio del día 13-05%0A *Cliente:* RENDIC S.A. */ Cont: * HAMU2705083*/ HR Entrega: *07:00* /Dirección: *Avenida Miraflores 9700-Bodega 4C, PUDAHUEL</v>
      </c>
    </row>
    <row r="3307" spans="1:38" s="15" customFormat="1" ht="16.5" customHeight="1" x14ac:dyDescent="0.2">
      <c r="A3307" s="15">
        <f>ROW(A3306)</f>
        <v>3306</v>
      </c>
      <c r="B3307" s="15">
        <f>IF(J3307=J3306,B3306+1,1)</f>
        <v>28</v>
      </c>
      <c r="C3307" s="15" t="s">
        <v>219</v>
      </c>
      <c r="D3307" s="25" t="s">
        <v>39</v>
      </c>
      <c r="E3307" s="27">
        <v>103906</v>
      </c>
      <c r="F3307" s="27" t="s">
        <v>5078</v>
      </c>
      <c r="G3307" s="27" t="s">
        <v>41</v>
      </c>
      <c r="H3307" s="27">
        <v>29724</v>
      </c>
      <c r="I3307" s="27" t="s">
        <v>42</v>
      </c>
      <c r="J3307" s="28">
        <v>46155</v>
      </c>
      <c r="K3307" s="26">
        <v>0.375</v>
      </c>
      <c r="L3307" s="26"/>
      <c r="M3307" s="27" t="s">
        <v>192</v>
      </c>
      <c r="N3307" s="25">
        <f>IFERROR(VLOOKUP(M3307,Data!$J$1:$K$58,2,0),"")</f>
        <v>56967396661</v>
      </c>
      <c r="O3307" s="27" t="s">
        <v>181</v>
      </c>
      <c r="P3307" s="27"/>
      <c r="Q3307" s="27" t="s">
        <v>229</v>
      </c>
      <c r="R3307" s="27" t="s">
        <v>1710</v>
      </c>
      <c r="S3307" s="27"/>
      <c r="T3307" s="27"/>
      <c r="U3307" s="28"/>
      <c r="X3307" s="27"/>
      <c r="Y3307" s="27"/>
      <c r="Z3307" s="29"/>
      <c r="AA3307" s="29">
        <v>0.37222222222222223</v>
      </c>
      <c r="AB3307" s="29">
        <v>0.53125</v>
      </c>
      <c r="AC3307" s="30">
        <v>46155</v>
      </c>
      <c r="AD3307" s="15" t="str">
        <f>IF(Tabla2[[#This Row],[HORA ENTREGA]]="DIRECTO","On time", IF(AA3307&lt;&gt;"",IF(Tabla2[[#This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7" s="15" t="str">
        <f>MID(Tabla2[[#This Row],[TIPO]],1,3)</f>
        <v xml:space="preserve">40 </v>
      </c>
      <c r="AF33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RENDIC S.A. */ Cont: * HAMU4633207*/ HR Entrega: *09:00* /Dirección: *Avenida Miraflores 9700-Bodega 4C, PUDAHUEL</v>
      </c>
      <c r="AG3307" s="38" t="str">
        <f>IFERROR(HYPERLINK("https://wa.me/"&amp;Tabla2[[#This Row],[CONTACTO]]&amp;"?text="&amp;Tabla2[[#This Row],[Mensaje]],"Enviar mensaje"),"")</f>
        <v>Enviar mensaje</v>
      </c>
      <c r="AH3307" s="15" t="str">
        <f>CONCATENATE(A3307,F3307)</f>
        <v>3306HAMU4633207</v>
      </c>
      <c r="AI3307" s="15" t="str">
        <f>CONCATENATE("ENT-",A3307)</f>
        <v>ENT-3306</v>
      </c>
      <c r="AJ3307" s="15" t="str">
        <f>IF(Tabla2[[#This Row],[Op]]&lt;&gt;"","ENTREGA","")</f>
        <v>ENTREGA</v>
      </c>
      <c r="AK3307" s="40" t="str">
        <f>(Tabla2[[#This Row],[FECHA ENTREGA]]&amp;Tabla2[[#This Row],[HORA ENTREGA]])</f>
        <v>461550,375</v>
      </c>
      <c r="AL3307" s="34" t="str">
        <f>IFERROR(HYPERLINK("https://wa.me/"&amp;Tabla2[[#This Row],[CONTACTO]]&amp;"?text="&amp;Tabla2[[#This Row],[Mensaje]]),"")</f>
        <v>https://wa.me/56967396661?text=Hola!%0AServicio del día 13-05%0A *Cliente:* RENDIC S.A. */ Cont: * HAMU4633207*/ HR Entrega: *09:00* /Dirección: *Avenida Miraflores 9700-Bodega 4C, PUDAHUEL</v>
      </c>
    </row>
    <row r="3308" spans="1:38" s="15" customFormat="1" ht="16.5" customHeight="1" x14ac:dyDescent="0.2">
      <c r="A3308" s="15">
        <f>ROW(A3307)</f>
        <v>3307</v>
      </c>
      <c r="B3308" s="15">
        <f>IF(J3308=J3307,B3307+1,1)</f>
        <v>29</v>
      </c>
      <c r="C3308" s="15" t="s">
        <v>5079</v>
      </c>
      <c r="D3308" s="25" t="s">
        <v>39</v>
      </c>
      <c r="E3308" s="27">
        <v>1203080</v>
      </c>
      <c r="F3308" s="27" t="s">
        <v>5080</v>
      </c>
      <c r="G3308" s="27" t="s">
        <v>41</v>
      </c>
      <c r="H3308" s="27">
        <v>18365</v>
      </c>
      <c r="I3308" s="27" t="s">
        <v>5081</v>
      </c>
      <c r="J3308" s="28">
        <v>46155</v>
      </c>
      <c r="K3308" s="26">
        <v>0.375</v>
      </c>
      <c r="L3308" s="26"/>
      <c r="M3308" s="27" t="s">
        <v>147</v>
      </c>
      <c r="N3308" s="25">
        <f>IFERROR(VLOOKUP(M3308,Data!$J$1:$K$58,2,0),"")</f>
        <v>56935532735</v>
      </c>
      <c r="O3308" s="27" t="s">
        <v>148</v>
      </c>
      <c r="P3308" s="27"/>
      <c r="Q3308" s="27" t="s">
        <v>5082</v>
      </c>
      <c r="R3308" s="27" t="s">
        <v>280</v>
      </c>
      <c r="S3308" s="27"/>
      <c r="T3308" s="27"/>
      <c r="U3308" s="28"/>
      <c r="X3308" s="27"/>
      <c r="Y3308" s="27"/>
      <c r="Z3308" s="29"/>
      <c r="AA3308" s="29">
        <v>0.30902777777777779</v>
      </c>
      <c r="AB3308" s="29">
        <v>0.38541666666666669</v>
      </c>
      <c r="AC3308" s="30">
        <v>46155</v>
      </c>
      <c r="AD3308" s="15" t="str">
        <f>IF(Tabla2[[#This Row],[HORA ENTREGA]]="DIRECTO","On time", IF(AA3308&lt;&gt;"",IF(Tabla2[[#This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8" s="15" t="str">
        <f>MID(Tabla2[[#This Row],[TIPO]],1,3)</f>
        <v xml:space="preserve">40 </v>
      </c>
      <c r="AF33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REPRESENTACIONES INDUSTRIALES */ Cont: * KKFU7789115*/ HR Entrega: *09:00* /Dirección: *WAREHOUSING VALLE GRANDE EL PERAL No 454, LAMPA, BODEGA B5, SANTIAGO</v>
      </c>
      <c r="AG3308" s="38" t="str">
        <f>IFERROR(HYPERLINK("https://wa.me/"&amp;Tabla2[[#This Row],[CONTACTO]]&amp;"?text="&amp;Tabla2[[#This Row],[Mensaje]],"Enviar mensaje"),"")</f>
        <v>Enviar mensaje</v>
      </c>
      <c r="AH3308" s="15" t="str">
        <f>CONCATENATE(A3308,F3308)</f>
        <v>3307KKFU7789115</v>
      </c>
      <c r="AI3308" s="15" t="str">
        <f>CONCATENATE("ENT-",A3308)</f>
        <v>ENT-3307</v>
      </c>
      <c r="AJ3308" s="15" t="str">
        <f>IF(Tabla2[[#This Row],[Op]]&lt;&gt;"","ENTREGA","")</f>
        <v>ENTREGA</v>
      </c>
      <c r="AK3308" s="40" t="str">
        <f>(Tabla2[[#This Row],[FECHA ENTREGA]]&amp;Tabla2[[#This Row],[HORA ENTREGA]])</f>
        <v>461550,375</v>
      </c>
      <c r="AL3308" s="34" t="str">
        <f>IFERROR(HYPERLINK("https://wa.me/"&amp;Tabla2[[#This Row],[CONTACTO]]&amp;"?text="&amp;Tabla2[[#This Row],[Mensaje]]),"")</f>
        <v>https://wa.me/56935532735?text=Hola!%0AServicio del día 13-05%0A *Cliente:* REPRESENTACIONES INDUSTRIALES */ Cont: * KKFU7789115*/ HR Entrega: *09:00* /Dirección: *WAREHOUSING VALLE GRANDE EL PERAL No 454, LAMPA, BODEGA B5, SANTIAGO</v>
      </c>
    </row>
    <row r="3309" spans="1:38" s="15" customFormat="1" ht="16.5" customHeight="1" x14ac:dyDescent="0.2">
      <c r="A3309" s="15">
        <f>ROW(A3308)</f>
        <v>3308</v>
      </c>
      <c r="B3309" s="15">
        <f>IF(J3309=J3308,B3308+1,1)</f>
        <v>30</v>
      </c>
      <c r="C3309" s="15" t="s">
        <v>1157</v>
      </c>
      <c r="D3309" s="25" t="s">
        <v>39</v>
      </c>
      <c r="E3309" s="27">
        <v>305277</v>
      </c>
      <c r="F3309" s="27" t="s">
        <v>5083</v>
      </c>
      <c r="G3309" s="27" t="s">
        <v>41</v>
      </c>
      <c r="H3309" s="27">
        <v>27828</v>
      </c>
      <c r="I3309" s="27" t="s">
        <v>5025</v>
      </c>
      <c r="J3309" s="28">
        <v>46155</v>
      </c>
      <c r="K3309" s="26">
        <v>0.54166666666666663</v>
      </c>
      <c r="L3309" s="26"/>
      <c r="M3309" s="27" t="s">
        <v>300</v>
      </c>
      <c r="N3309" s="25">
        <f>IFERROR(VLOOKUP(M3309,Data!$J$1:$K$58,2,0),"")</f>
        <v>56989844861</v>
      </c>
      <c r="O3309" s="27" t="s">
        <v>301</v>
      </c>
      <c r="P3309" s="27"/>
      <c r="Q3309" s="27" t="s">
        <v>3947</v>
      </c>
      <c r="R3309" s="27" t="s">
        <v>1862</v>
      </c>
      <c r="S3309" s="27"/>
      <c r="T3309" s="27"/>
      <c r="U3309" s="28"/>
      <c r="X3309" s="27"/>
      <c r="Y3309" s="27"/>
      <c r="Z3309" s="29"/>
      <c r="AA3309" s="29">
        <v>0.54861111111111116</v>
      </c>
      <c r="AB3309" s="29">
        <v>0.79166666666666663</v>
      </c>
      <c r="AC3309" s="30">
        <v>46155</v>
      </c>
      <c r="AD3309" s="15" t="str">
        <f>IF(Tabla2[[#This Row],[HORA ENTREGA]]="DIRECTO","On time", IF(AA3309&lt;&gt;"",IF(Tabla2[[#This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09" s="15" t="str">
        <f>MID(Tabla2[[#This Row],[TIPO]],1,3)</f>
        <v xml:space="preserve">40 </v>
      </c>
      <c r="AF33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SEEMANN TRADER Y COMPANIA LTDA */ Cont: * FSCU7175756*/ HR Entrega: *13:00* /Dirección: *Av. Lo Espejo 03450 San Bernardo</v>
      </c>
      <c r="AG3309" s="38" t="str">
        <f>IFERROR(HYPERLINK("https://wa.me/"&amp;Tabla2[[#This Row],[CONTACTO]]&amp;"?text="&amp;Tabla2[[#This Row],[Mensaje]],"Enviar mensaje"),"")</f>
        <v>Enviar mensaje</v>
      </c>
      <c r="AH3309" s="15" t="str">
        <f>CONCATENATE(A3309,F3309)</f>
        <v>3308FSCU7175756</v>
      </c>
      <c r="AI3309" s="15" t="str">
        <f>CONCATENATE("ENT-",A3309)</f>
        <v>ENT-3308</v>
      </c>
      <c r="AJ3309" s="15" t="str">
        <f>IF(Tabla2[[#This Row],[Op]]&lt;&gt;"","ENTREGA","")</f>
        <v>ENTREGA</v>
      </c>
      <c r="AK3309" s="40" t="str">
        <f>(Tabla2[[#This Row],[FECHA ENTREGA]]&amp;Tabla2[[#This Row],[HORA ENTREGA]])</f>
        <v>461550,541666666666667</v>
      </c>
      <c r="AL3309" s="34" t="str">
        <f>IFERROR(HYPERLINK("https://wa.me/"&amp;Tabla2[[#This Row],[CONTACTO]]&amp;"?text="&amp;Tabla2[[#This Row],[Mensaje]]),"")</f>
        <v>https://wa.me/56989844861?text=Hola!%0AServicio del día 13-05%0A *Cliente:* SEEMANN TRADER Y COMPANIA LTDA */ Cont: * FSCU7175756*/ HR Entrega: *13:00* /Dirección: *Av. Lo Espejo 03450 San Bernardo</v>
      </c>
    </row>
    <row r="3310" spans="1:38" s="15" customFormat="1" ht="16.5" customHeight="1" x14ac:dyDescent="0.2">
      <c r="A3310" s="15">
        <f>ROW(A3309)</f>
        <v>3309</v>
      </c>
      <c r="B3310" s="15">
        <f>IF(J3310=J3309,B3309+1,1)</f>
        <v>31</v>
      </c>
      <c r="C3310" s="15" t="s">
        <v>239</v>
      </c>
      <c r="D3310" s="25" t="s">
        <v>39</v>
      </c>
      <c r="E3310" s="27">
        <v>304825</v>
      </c>
      <c r="F3310" s="27" t="s">
        <v>5084</v>
      </c>
      <c r="G3310" s="27" t="s">
        <v>41</v>
      </c>
      <c r="H3310" s="27">
        <v>13500</v>
      </c>
      <c r="I3310" s="27" t="s">
        <v>42</v>
      </c>
      <c r="J3310" s="28">
        <v>46155</v>
      </c>
      <c r="K3310" s="26">
        <v>0.33333333333333331</v>
      </c>
      <c r="L3310" s="26"/>
      <c r="M3310" s="27" t="s">
        <v>389</v>
      </c>
      <c r="N3310" s="25">
        <f>IFERROR(VLOOKUP(M3310,Data!$J$1:$K$58,2,0),"")</f>
        <v>56988336520</v>
      </c>
      <c r="O3310" s="27" t="s">
        <v>390</v>
      </c>
      <c r="P3310" s="27"/>
      <c r="Q3310" s="27" t="s">
        <v>1036</v>
      </c>
      <c r="R3310" s="27" t="s">
        <v>218</v>
      </c>
      <c r="S3310" s="27"/>
      <c r="T3310" s="27"/>
      <c r="U3310" s="28"/>
      <c r="X3310" s="27"/>
      <c r="Y3310" s="27"/>
      <c r="Z3310" s="29"/>
      <c r="AA3310" s="29">
        <v>0.3298611111111111</v>
      </c>
      <c r="AB3310" s="29">
        <v>0.52083333333333337</v>
      </c>
      <c r="AC3310" s="30">
        <v>46155</v>
      </c>
      <c r="AD3310" s="15" t="str">
        <f>IF(Tabla2[[#This Row],[HORA ENTREGA]]="DIRECTO","On time", IF(AA3310&lt;&gt;"",IF(Tabla2[[#This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0" s="15" t="str">
        <f>MID(Tabla2[[#This Row],[TIPO]],1,3)</f>
        <v xml:space="preserve">40 </v>
      </c>
      <c r="AF33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SUPERMERCADO DEL NEUMATICO LTDA */ Cont: * CSNU7283495*/ HR Entrega: *08:00* /Dirección: *AV. GENERAL VELASQUEZ 10901, SAN BERNARDO</v>
      </c>
      <c r="AG3310" s="38" t="str">
        <f>IFERROR(HYPERLINK("https://wa.me/"&amp;Tabla2[[#This Row],[CONTACTO]]&amp;"?text="&amp;Tabla2[[#This Row],[Mensaje]],"Enviar mensaje"),"")</f>
        <v>Enviar mensaje</v>
      </c>
      <c r="AH3310" s="15" t="str">
        <f>CONCATENATE(A3310,F3310)</f>
        <v>3309CSNU7283495</v>
      </c>
      <c r="AI3310" s="15" t="str">
        <f>CONCATENATE("ENT-",A3310)</f>
        <v>ENT-3309</v>
      </c>
      <c r="AJ3310" s="15" t="str">
        <f>IF(Tabla2[[#This Row],[Op]]&lt;&gt;"","ENTREGA","")</f>
        <v>ENTREGA</v>
      </c>
      <c r="AK3310" s="40" t="str">
        <f>(Tabla2[[#This Row],[FECHA ENTREGA]]&amp;Tabla2[[#This Row],[HORA ENTREGA]])</f>
        <v>461550,333333333333333</v>
      </c>
      <c r="AL3310" s="34" t="str">
        <f>IFERROR(HYPERLINK("https://wa.me/"&amp;Tabla2[[#This Row],[CONTACTO]]&amp;"?text="&amp;Tabla2[[#This Row],[Mensaje]]),"")</f>
        <v>https://wa.me/56988336520?text=Hola!%0AServicio del día 13-05%0A *Cliente:* SUPERMERCADO DEL NEUMATICO LTDA */ Cont: * CSNU7283495*/ HR Entrega: *08:00* /Dirección: *AV. GENERAL VELASQUEZ 10901, SAN BERNARDO</v>
      </c>
    </row>
    <row r="3311" spans="1:38" s="15" customFormat="1" ht="16.5" customHeight="1" x14ac:dyDescent="0.2">
      <c r="A3311" s="15">
        <f>ROW(A3310)</f>
        <v>3310</v>
      </c>
      <c r="B3311" s="15">
        <f>IF(J3311=J3310,B3310+1,1)</f>
        <v>32</v>
      </c>
      <c r="C3311" s="15" t="s">
        <v>239</v>
      </c>
      <c r="D3311" s="25" t="s">
        <v>39</v>
      </c>
      <c r="E3311" s="27">
        <v>303572</v>
      </c>
      <c r="F3311" s="27" t="s">
        <v>5085</v>
      </c>
      <c r="G3311" s="27" t="s">
        <v>41</v>
      </c>
      <c r="H3311" s="27">
        <v>19000</v>
      </c>
      <c r="I3311" s="27" t="s">
        <v>42</v>
      </c>
      <c r="J3311" s="28">
        <v>46155</v>
      </c>
      <c r="K3311" s="26">
        <v>0.4375</v>
      </c>
      <c r="L3311" s="26"/>
      <c r="M3311" s="27" t="s">
        <v>51</v>
      </c>
      <c r="N3311" s="25">
        <f>IFERROR(VLOOKUP(M3311,Data!$J$1:$K$58,2,0),"")</f>
        <v>56967256951</v>
      </c>
      <c r="O3311" s="27" t="s">
        <v>52</v>
      </c>
      <c r="P3311" s="27"/>
      <c r="Q3311" s="27" t="s">
        <v>1036</v>
      </c>
      <c r="R3311" s="27" t="s">
        <v>218</v>
      </c>
      <c r="S3311" s="27"/>
      <c r="T3311" s="27"/>
      <c r="U3311" s="28"/>
      <c r="X3311" s="27"/>
      <c r="Y3311" s="27"/>
      <c r="Z3311" s="29"/>
      <c r="AA3311" s="29">
        <v>0.38541666666666669</v>
      </c>
      <c r="AB3311" s="29">
        <v>0.65625</v>
      </c>
      <c r="AC3311" s="30">
        <v>46155</v>
      </c>
      <c r="AD3311" s="15" t="str">
        <f>IF(Tabla2[[#This Row],[HORA ENTREGA]]="DIRECTO","On time", IF(AA3311&lt;&gt;"",IF(Tabla2[[#This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1" s="15" t="str">
        <f>MID(Tabla2[[#This Row],[TIPO]],1,3)</f>
        <v xml:space="preserve">40 </v>
      </c>
      <c r="AF33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SUPERMERCADO DEL NEUMATICO LTDA */ Cont: * MSKU0389602*/ HR Entrega: *10:30* /Dirección: *AV. GENERAL VELASQUEZ 10901, SAN BERNARDO</v>
      </c>
      <c r="AG3311" s="38" t="str">
        <f>IFERROR(HYPERLINK("https://wa.me/"&amp;Tabla2[[#This Row],[CONTACTO]]&amp;"?text="&amp;Tabla2[[#This Row],[Mensaje]],"Enviar mensaje"),"")</f>
        <v>Enviar mensaje</v>
      </c>
      <c r="AH3311" s="15" t="str">
        <f>CONCATENATE(A3311,F3311)</f>
        <v>3310MSKU0389602</v>
      </c>
      <c r="AI3311" s="15" t="str">
        <f>CONCATENATE("ENT-",A3311)</f>
        <v>ENT-3310</v>
      </c>
      <c r="AJ3311" s="15" t="str">
        <f>IF(Tabla2[[#This Row],[Op]]&lt;&gt;"","ENTREGA","")</f>
        <v>ENTREGA</v>
      </c>
      <c r="AK3311" s="40" t="str">
        <f>(Tabla2[[#This Row],[FECHA ENTREGA]]&amp;Tabla2[[#This Row],[HORA ENTREGA]])</f>
        <v>461550,4375</v>
      </c>
      <c r="AL3311" s="34" t="str">
        <f>IFERROR(HYPERLINK("https://wa.me/"&amp;Tabla2[[#This Row],[CONTACTO]]&amp;"?text="&amp;Tabla2[[#This Row],[Mensaje]]),"")</f>
        <v>https://wa.me/56967256951?text=Hola!%0AServicio del día 13-05%0A *Cliente:* SUPERMERCADO DEL NEUMATICO LTDA */ Cont: * MSKU0389602*/ HR Entrega: *10:30* /Dirección: *AV. GENERAL VELASQUEZ 10901, SAN BERNARDO</v>
      </c>
    </row>
    <row r="3312" spans="1:38" s="15" customFormat="1" ht="16.5" customHeight="1" x14ac:dyDescent="0.2">
      <c r="A3312" s="15">
        <f>ROW(A3311)</f>
        <v>3311</v>
      </c>
      <c r="B3312" s="15">
        <f>IF(J3312=J3311,B3311+1,1)</f>
        <v>33</v>
      </c>
      <c r="C3312" s="15" t="s">
        <v>447</v>
      </c>
      <c r="D3312" s="25" t="s">
        <v>39</v>
      </c>
      <c r="E3312" s="27">
        <v>388350</v>
      </c>
      <c r="F3312" s="27" t="s">
        <v>5086</v>
      </c>
      <c r="G3312" s="27" t="s">
        <v>41</v>
      </c>
      <c r="H3312" s="27">
        <v>12700</v>
      </c>
      <c r="I3312" s="27" t="s">
        <v>42</v>
      </c>
      <c r="J3312" s="28">
        <v>46155</v>
      </c>
      <c r="K3312" s="26">
        <v>0.33333333333333331</v>
      </c>
      <c r="L3312" s="26"/>
      <c r="M3312" s="27" t="s">
        <v>649</v>
      </c>
      <c r="N3312" s="25">
        <f>IFERROR(VLOOKUP(M3312,Data!$J$1:$K$58,2,0),"")</f>
        <v>56939438073</v>
      </c>
      <c r="O3312" s="27" t="s">
        <v>203</v>
      </c>
      <c r="P3312" s="27"/>
      <c r="Q3312" s="27" t="s">
        <v>450</v>
      </c>
      <c r="R3312" s="27" t="s">
        <v>218</v>
      </c>
      <c r="S3312" s="27"/>
      <c r="T3312" s="27"/>
      <c r="U3312" s="28"/>
      <c r="X3312" s="27"/>
      <c r="Y3312" s="27"/>
      <c r="Z3312" s="29"/>
      <c r="AA3312" s="29">
        <v>0.3298611111111111</v>
      </c>
      <c r="AB3312" s="29">
        <v>0.40972222222222221</v>
      </c>
      <c r="AC3312" s="30">
        <v>46155</v>
      </c>
      <c r="AD3312" s="15" t="str">
        <f>IF(Tabla2[[#This Row],[HORA ENTREGA]]="DIRECTO","On time", IF(AA3312&lt;&gt;"",IF(Tabla2[[#This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2" s="15" t="str">
        <f>MID(Tabla2[[#This Row],[TIPO]],1,3)</f>
        <v xml:space="preserve">40 </v>
      </c>
      <c r="AF33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TECNIKA S A */ Cont: * MRSU4708890*/ HR Entrega: *08:00* /Dirección: *Los Olivos 1270, Pudahuel</v>
      </c>
      <c r="AG3312" s="38" t="str">
        <f>IFERROR(HYPERLINK("https://wa.me/"&amp;Tabla2[[#This Row],[CONTACTO]]&amp;"?text="&amp;Tabla2[[#This Row],[Mensaje]],"Enviar mensaje"),"")</f>
        <v>Enviar mensaje</v>
      </c>
      <c r="AH3312" s="15" t="str">
        <f>CONCATENATE(A3312,F3312)</f>
        <v>3311MRSU4708890</v>
      </c>
      <c r="AI3312" s="15" t="str">
        <f>CONCATENATE("ENT-",A3312)</f>
        <v>ENT-3311</v>
      </c>
      <c r="AJ3312" s="15" t="str">
        <f>IF(Tabla2[[#This Row],[Op]]&lt;&gt;"","ENTREGA","")</f>
        <v>ENTREGA</v>
      </c>
      <c r="AK3312" s="40" t="str">
        <f>(Tabla2[[#This Row],[FECHA ENTREGA]]&amp;Tabla2[[#This Row],[HORA ENTREGA]])</f>
        <v>461550,333333333333333</v>
      </c>
      <c r="AL3312" s="34" t="str">
        <f>IFERROR(HYPERLINK("https://wa.me/"&amp;Tabla2[[#This Row],[CONTACTO]]&amp;"?text="&amp;Tabla2[[#This Row],[Mensaje]]),"")</f>
        <v>https://wa.me/56939438073?text=Hola!%0AServicio del día 13-05%0A *Cliente:* TECNIKA S A */ Cont: * MRSU4708890*/ HR Entrega: *08:00* /Dirección: *Los Olivos 1270, Pudahuel</v>
      </c>
    </row>
    <row r="3313" spans="1:38" s="15" customFormat="1" ht="16.5" customHeight="1" x14ac:dyDescent="0.2">
      <c r="A3313" s="15">
        <f>ROW(A3312)</f>
        <v>3312</v>
      </c>
      <c r="B3313" s="15">
        <f>IF(J3313=J3312,B3312+1,1)</f>
        <v>34</v>
      </c>
      <c r="C3313" s="15" t="s">
        <v>447</v>
      </c>
      <c r="D3313" s="25" t="s">
        <v>39</v>
      </c>
      <c r="E3313" s="27">
        <v>387905</v>
      </c>
      <c r="F3313" s="27" t="s">
        <v>5087</v>
      </c>
      <c r="G3313" s="27" t="s">
        <v>41</v>
      </c>
      <c r="H3313" s="27">
        <v>14500</v>
      </c>
      <c r="I3313" s="27" t="s">
        <v>42</v>
      </c>
      <c r="J3313" s="28">
        <v>46155</v>
      </c>
      <c r="K3313" s="26">
        <v>0.39583333333333331</v>
      </c>
      <c r="L3313" s="26" t="s">
        <v>5088</v>
      </c>
      <c r="M3313" s="27" t="s">
        <v>674</v>
      </c>
      <c r="N3313" s="25">
        <f>IFERROR(VLOOKUP(M3313,Data!$J$1:$K$58,2,0),"")</f>
        <v>56967386018</v>
      </c>
      <c r="O3313" s="27" t="s">
        <v>87</v>
      </c>
      <c r="P3313" s="27"/>
      <c r="Q3313" s="27" t="s">
        <v>450</v>
      </c>
      <c r="R3313" s="27" t="s">
        <v>69</v>
      </c>
      <c r="S3313" s="27"/>
      <c r="T3313" s="27"/>
      <c r="U3313" s="28"/>
      <c r="X3313" s="27"/>
      <c r="Y3313" s="27"/>
      <c r="Z3313" s="29"/>
      <c r="AA3313" s="29">
        <v>0.37152777777777779</v>
      </c>
      <c r="AB3313" s="29">
        <v>0.47916666666666669</v>
      </c>
      <c r="AC3313" s="30">
        <v>46155</v>
      </c>
      <c r="AD3313" s="15" t="str">
        <f>IF(Tabla2[[#This Row],[HORA ENTREGA]]="DIRECTO","On time", IF(AA3313&lt;&gt;"",IF(Tabla2[[#This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3" s="15" t="str">
        <f>MID(Tabla2[[#This Row],[TIPO]],1,3)</f>
        <v xml:space="preserve">40 </v>
      </c>
      <c r="AF33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TECNIKA S A */ Cont: * HAMU1246462*/ HR Entrega: *09:30* /Dirección: *Los Olivos 1270, Pudahuel</v>
      </c>
      <c r="AG3313" s="38" t="str">
        <f>IFERROR(HYPERLINK("https://wa.me/"&amp;Tabla2[[#This Row],[CONTACTO]]&amp;"?text="&amp;Tabla2[[#This Row],[Mensaje]],"Enviar mensaje"),"")</f>
        <v>Enviar mensaje</v>
      </c>
      <c r="AH3313" s="15" t="str">
        <f>CONCATENATE(A3313,F3313)</f>
        <v>3312HAMU1246462</v>
      </c>
      <c r="AI3313" s="15" t="str">
        <f>CONCATENATE("ENT-",A3313)</f>
        <v>ENT-3312</v>
      </c>
      <c r="AJ3313" s="15" t="str">
        <f>IF(Tabla2[[#This Row],[Op]]&lt;&gt;"","ENTREGA","")</f>
        <v>ENTREGA</v>
      </c>
      <c r="AK3313" s="40" t="str">
        <f>(Tabla2[[#This Row],[FECHA ENTREGA]]&amp;Tabla2[[#This Row],[HORA ENTREGA]])</f>
        <v>461550,395833333333333</v>
      </c>
      <c r="AL3313" s="34" t="str">
        <f>IFERROR(HYPERLINK("https://wa.me/"&amp;Tabla2[[#This Row],[CONTACTO]]&amp;"?text="&amp;Tabla2[[#This Row],[Mensaje]]),"")</f>
        <v>https://wa.me/56967386018?text=Hola!%0AServicio del día 13-05%0A *Cliente:* TECNIKA S A */ Cont: * HAMU1246462*/ HR Entrega: *09:30* /Dirección: *Los Olivos 1270, Pudahuel</v>
      </c>
    </row>
    <row r="3314" spans="1:38" s="15" customFormat="1" ht="16.5" customHeight="1" x14ac:dyDescent="0.2">
      <c r="A3314" s="15">
        <f>ROW(A3313)</f>
        <v>3313</v>
      </c>
      <c r="B3314" s="15">
        <f>IF(J3314=J3313,B3313+1,1)</f>
        <v>35</v>
      </c>
      <c r="C3314" s="15" t="s">
        <v>2344</v>
      </c>
      <c r="D3314" s="25" t="s">
        <v>39</v>
      </c>
      <c r="E3314" s="27">
        <v>1203928</v>
      </c>
      <c r="F3314" s="27" t="s">
        <v>5089</v>
      </c>
      <c r="G3314" s="27" t="s">
        <v>41</v>
      </c>
      <c r="H3314" s="27">
        <v>8900</v>
      </c>
      <c r="I3314" s="27" t="s">
        <v>5090</v>
      </c>
      <c r="J3314" s="28">
        <v>46155</v>
      </c>
      <c r="K3314" s="26">
        <v>0.375</v>
      </c>
      <c r="L3314" s="26"/>
      <c r="M3314" s="27" t="s">
        <v>180</v>
      </c>
      <c r="N3314" s="25">
        <f>IFERROR(VLOOKUP(M3314,Data!$J$1:$K$58,2,0),"")</f>
        <v>56956063271</v>
      </c>
      <c r="O3314" s="27" t="s">
        <v>384</v>
      </c>
      <c r="P3314" s="27"/>
      <c r="Q3314" s="27" t="s">
        <v>4045</v>
      </c>
      <c r="R3314" s="27"/>
      <c r="S3314" s="27"/>
      <c r="T3314" s="27"/>
      <c r="U3314" s="28"/>
      <c r="X3314" s="27"/>
      <c r="Y3314" s="27"/>
      <c r="Z3314" s="29"/>
      <c r="AA3314" s="29">
        <v>0.3611111111111111</v>
      </c>
      <c r="AB3314" s="29">
        <v>0.49305555555555558</v>
      </c>
      <c r="AC3314" s="30">
        <v>46155</v>
      </c>
      <c r="AD3314" s="15" t="str">
        <f>IF(Tabla2[[#This Row],[HORA ENTREGA]]="DIRECTO","On time", IF(AA3314&lt;&gt;"",IF(Tabla2[[#This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4" s="15" t="str">
        <f>MID(Tabla2[[#This Row],[TIPO]],1,3)</f>
        <v xml:space="preserve">40 </v>
      </c>
      <c r="AF33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THE ANDES BRANDS */ Cont: * ECMU5538784*/ HR Entrega: *09:00* /Dirección: *BODENOR FLEXCENTER - BOULEVARD PONIENTE, MODULOS 21 Y 22 ENEA, PUDAHUEL</v>
      </c>
      <c r="AG3314" s="38" t="str">
        <f>IFERROR(HYPERLINK("https://wa.me/"&amp;Tabla2[[#This Row],[CONTACTO]]&amp;"?text="&amp;Tabla2[[#This Row],[Mensaje]],"Enviar mensaje"),"")</f>
        <v>Enviar mensaje</v>
      </c>
      <c r="AH3314" s="15" t="str">
        <f>CONCATENATE(A3314,F3314)</f>
        <v>3313ECMU5538784</v>
      </c>
      <c r="AI3314" s="15" t="str">
        <f>CONCATENATE("ENT-",A3314)</f>
        <v>ENT-3313</v>
      </c>
      <c r="AJ3314" s="15" t="str">
        <f>IF(Tabla2[[#This Row],[Op]]&lt;&gt;"","ENTREGA","")</f>
        <v>ENTREGA</v>
      </c>
      <c r="AK3314" s="40" t="str">
        <f>(Tabla2[[#This Row],[FECHA ENTREGA]]&amp;Tabla2[[#This Row],[HORA ENTREGA]])</f>
        <v>461550,375</v>
      </c>
      <c r="AL3314" s="34" t="str">
        <f>IFERROR(HYPERLINK("https://wa.me/"&amp;Tabla2[[#This Row],[CONTACTO]]&amp;"?text="&amp;Tabla2[[#This Row],[Mensaje]]),"")</f>
        <v>https://wa.me/56956063271?text=Hola!%0AServicio del día 13-05%0A *Cliente:* THE ANDES BRANDS */ Cont: * ECMU5538784*/ HR Entrega: *09:00* /Dirección: *BODENOR FLEXCENTER - BOULEVARD PONIENTE, MODULOS 21 Y 22 ENEA, PUDAHUEL</v>
      </c>
    </row>
    <row r="3315" spans="1:38" s="15" customFormat="1" ht="16.5" customHeight="1" x14ac:dyDescent="0.2">
      <c r="A3315" s="15">
        <f>ROW(A3314)</f>
        <v>3314</v>
      </c>
      <c r="B3315" s="15">
        <f>IF(J3315=J3314,B3314+1,1)</f>
        <v>36</v>
      </c>
      <c r="C3315" s="15" t="s">
        <v>2344</v>
      </c>
      <c r="D3315" s="25" t="s">
        <v>39</v>
      </c>
      <c r="E3315" s="27">
        <v>1203928</v>
      </c>
      <c r="F3315" s="27" t="s">
        <v>5091</v>
      </c>
      <c r="G3315" s="27" t="s">
        <v>41</v>
      </c>
      <c r="H3315" s="27">
        <v>8900</v>
      </c>
      <c r="I3315" s="27" t="s">
        <v>5092</v>
      </c>
      <c r="J3315" s="28">
        <v>46155</v>
      </c>
      <c r="K3315" s="26">
        <v>0.375</v>
      </c>
      <c r="L3315" s="26" t="s">
        <v>4226</v>
      </c>
      <c r="M3315" s="27" t="s">
        <v>86</v>
      </c>
      <c r="N3315" s="25">
        <f>IFERROR(VLOOKUP(M3315,Data!$J$1:$K$58,2,0),"")</f>
        <v>56956654384</v>
      </c>
      <c r="O3315" s="27" t="s">
        <v>87</v>
      </c>
      <c r="P3315" s="27"/>
      <c r="Q3315" s="27" t="s">
        <v>4045</v>
      </c>
      <c r="R3315" s="27"/>
      <c r="S3315" s="27"/>
      <c r="T3315" s="27"/>
      <c r="U3315" s="28"/>
      <c r="X3315" s="27"/>
      <c r="Y3315" s="27"/>
      <c r="Z3315" s="29"/>
      <c r="AA3315" s="29">
        <v>0.3611111111111111</v>
      </c>
      <c r="AB3315" s="29">
        <v>0.54861111111111116</v>
      </c>
      <c r="AC3315" s="30">
        <v>46155</v>
      </c>
      <c r="AD3315" s="15" t="str">
        <f>IF(Tabla2[[#This Row],[HORA ENTREGA]]="DIRECTO","On time", IF(AA3315&lt;&gt;"",IF(Tabla2[[#This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5" s="15" t="str">
        <f>MID(Tabla2[[#This Row],[TIPO]],1,3)</f>
        <v xml:space="preserve">40 </v>
      </c>
      <c r="AF33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THE ANDES BRANDS */ Cont: * TRHU6063807*/ HR Entrega: *09:00* /Dirección: *BODENOR FLEXCENTER - BOULEVARD PONIENTE, MODULOS 21 Y 22 ENEA, PUDAHUEL</v>
      </c>
      <c r="AG3315" s="38" t="str">
        <f>IFERROR(HYPERLINK("https://wa.me/"&amp;Tabla2[[#This Row],[CONTACTO]]&amp;"?text="&amp;Tabla2[[#This Row],[Mensaje]],"Enviar mensaje"),"")</f>
        <v>Enviar mensaje</v>
      </c>
      <c r="AH3315" s="15" t="str">
        <f>CONCATENATE(A3315,F3315)</f>
        <v>3314TRHU6063807</v>
      </c>
      <c r="AI3315" s="15" t="str">
        <f>CONCATENATE("ENT-",A3315)</f>
        <v>ENT-3314</v>
      </c>
      <c r="AJ3315" s="15" t="str">
        <f>IF(Tabla2[[#This Row],[Op]]&lt;&gt;"","ENTREGA","")</f>
        <v>ENTREGA</v>
      </c>
      <c r="AK3315" s="40" t="str">
        <f>(Tabla2[[#This Row],[FECHA ENTREGA]]&amp;Tabla2[[#This Row],[HORA ENTREGA]])</f>
        <v>461550,375</v>
      </c>
      <c r="AL3315" s="34" t="str">
        <f>IFERROR(HYPERLINK("https://wa.me/"&amp;Tabla2[[#This Row],[CONTACTO]]&amp;"?text="&amp;Tabla2[[#This Row],[Mensaje]]),"")</f>
        <v>https://wa.me/56956654384?text=Hola!%0AServicio del día 13-05%0A *Cliente:* THE ANDES BRANDS */ Cont: * TRHU6063807*/ HR Entrega: *09:00* /Dirección: *BODENOR FLEXCENTER - BOULEVARD PONIENTE, MODULOS 21 Y 22 ENEA, PUDAHUEL</v>
      </c>
    </row>
    <row r="3316" spans="1:38" s="15" customFormat="1" ht="16.5" customHeight="1" x14ac:dyDescent="0.2">
      <c r="A3316" s="15">
        <f>ROW(A3315)</f>
        <v>3315</v>
      </c>
      <c r="B3316" s="15">
        <f>IF(J3316=J3315,B3315+1,1)</f>
        <v>37</v>
      </c>
      <c r="C3316" s="15" t="s">
        <v>2344</v>
      </c>
      <c r="D3316" s="25" t="s">
        <v>39</v>
      </c>
      <c r="E3316" s="27">
        <v>1203928</v>
      </c>
      <c r="F3316" s="27" t="s">
        <v>5093</v>
      </c>
      <c r="G3316" s="27" t="s">
        <v>41</v>
      </c>
      <c r="H3316" s="27">
        <v>8900</v>
      </c>
      <c r="I3316" s="27" t="s">
        <v>5094</v>
      </c>
      <c r="J3316" s="28">
        <v>46155</v>
      </c>
      <c r="K3316" s="26">
        <v>0.45833333333333331</v>
      </c>
      <c r="L3316" s="26"/>
      <c r="M3316" s="27" t="s">
        <v>347</v>
      </c>
      <c r="N3316" s="25">
        <f>IFERROR(VLOOKUP(M3316,Data!$J$1:$K$58,2,0),"")</f>
        <v>56976511010</v>
      </c>
      <c r="O3316" s="27" t="s">
        <v>159</v>
      </c>
      <c r="P3316" s="27"/>
      <c r="Q3316" s="27" t="s">
        <v>4045</v>
      </c>
      <c r="R3316" s="27"/>
      <c r="S3316" s="27"/>
      <c r="T3316" s="27"/>
      <c r="U3316" s="28"/>
      <c r="X3316" s="27"/>
      <c r="Y3316" s="27"/>
      <c r="Z3316" s="29"/>
      <c r="AA3316" s="29">
        <v>0.48472222222222222</v>
      </c>
      <c r="AB3316" s="29">
        <v>0.64236111111111116</v>
      </c>
      <c r="AC3316" s="30">
        <v>46155</v>
      </c>
      <c r="AD3316" s="15" t="str">
        <f>IF(Tabla2[[#This Row],[HORA ENTREGA]]="DIRECTO","On time", IF(AA3316&lt;&gt;"",IF(Tabla2[[#This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16" s="15" t="str">
        <f>MID(Tabla2[[#This Row],[TIPO]],1,3)</f>
        <v xml:space="preserve">40 </v>
      </c>
      <c r="AF33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THE ANDES BRANDS */ Cont: * BMOU6433139*/ HR Entrega: *11:00* /Dirección: *BODENOR FLEXCENTER - BOULEVARD PONIENTE, MODULOS 21 Y 22 ENEA, PUDAHUEL</v>
      </c>
      <c r="AG3316" s="38" t="str">
        <f>IFERROR(HYPERLINK("https://wa.me/"&amp;Tabla2[[#This Row],[CONTACTO]]&amp;"?text="&amp;Tabla2[[#This Row],[Mensaje]],"Enviar mensaje"),"")</f>
        <v>Enviar mensaje</v>
      </c>
      <c r="AH3316" s="15" t="str">
        <f>CONCATENATE(A3316,F3316)</f>
        <v>3315BMOU6433139</v>
      </c>
      <c r="AI3316" s="15" t="str">
        <f>CONCATENATE("ENT-",A3316)</f>
        <v>ENT-3315</v>
      </c>
      <c r="AJ3316" s="15" t="str">
        <f>IF(Tabla2[[#This Row],[Op]]&lt;&gt;"","ENTREGA","")</f>
        <v>ENTREGA</v>
      </c>
      <c r="AK3316" s="40" t="str">
        <f>(Tabla2[[#This Row],[FECHA ENTREGA]]&amp;Tabla2[[#This Row],[HORA ENTREGA]])</f>
        <v>461550,458333333333333</v>
      </c>
      <c r="AL3316" s="34" t="str">
        <f>IFERROR(HYPERLINK("https://wa.me/"&amp;Tabla2[[#This Row],[CONTACTO]]&amp;"?text="&amp;Tabla2[[#This Row],[Mensaje]]),"")</f>
        <v>https://wa.me/56976511010?text=Hola!%0AServicio del día 13-05%0A *Cliente:* THE ANDES BRANDS */ Cont: * BMOU6433139*/ HR Entrega: *11:00* /Dirección: *BODENOR FLEXCENTER - BOULEVARD PONIENTE, MODULOS 21 Y 22 ENEA, PUDAHUEL</v>
      </c>
    </row>
    <row r="3317" spans="1:38" s="15" customFormat="1" ht="16.5" customHeight="1" x14ac:dyDescent="0.2">
      <c r="A3317" s="15">
        <f>ROW(A3316)</f>
        <v>3316</v>
      </c>
      <c r="B3317" s="15">
        <f>IF(J3317=J3316,B3316+1,1)</f>
        <v>38</v>
      </c>
      <c r="C3317" s="15" t="s">
        <v>244</v>
      </c>
      <c r="D3317" s="25" t="s">
        <v>39</v>
      </c>
      <c r="E3317" s="27">
        <v>532957</v>
      </c>
      <c r="F3317" s="27" t="s">
        <v>5095</v>
      </c>
      <c r="G3317" s="27" t="s">
        <v>41</v>
      </c>
      <c r="H3317" s="27">
        <v>5425</v>
      </c>
      <c r="I3317" s="27" t="s">
        <v>5096</v>
      </c>
      <c r="J3317" s="28">
        <v>46155</v>
      </c>
      <c r="K3317" s="26">
        <v>0.375</v>
      </c>
      <c r="L3317" s="26"/>
      <c r="M3317" s="27" t="s">
        <v>273</v>
      </c>
      <c r="N3317" s="25">
        <f>IFERROR(VLOOKUP(M3317,Data!$J$1:$K$58,2,0),"")</f>
        <v>56950103942</v>
      </c>
      <c r="O3317" s="27" t="s">
        <v>274</v>
      </c>
      <c r="P3317" s="27"/>
      <c r="Q3317" s="27" t="s">
        <v>249</v>
      </c>
      <c r="R3317" s="27" t="s">
        <v>48</v>
      </c>
      <c r="S3317" s="27"/>
      <c r="T3317" s="27"/>
      <c r="U3317" s="28"/>
      <c r="X3317" s="27"/>
      <c r="Y3317" s="27"/>
      <c r="Z3317" s="29"/>
      <c r="AA3317" s="29">
        <v>0.37152777777777779</v>
      </c>
      <c r="AB3317" s="29">
        <v>0.4548611111111111</v>
      </c>
      <c r="AC3317" s="30">
        <v>46155</v>
      </c>
      <c r="AD3317" s="15" t="str">
        <f>IF(Tabla2[[#This Row],[HORA ENTREGA]]="DIRECTO","On time", IF(AA3317&lt;&gt;"",IF(Tabla2[[#This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7" s="15" t="str">
        <f>MID(Tabla2[[#This Row],[TIPO]],1,3)</f>
        <v xml:space="preserve">40 </v>
      </c>
      <c r="AF33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VILLAR HERMANOS S.A. */ Cont: * GESU6804274*/ HR Entrega: *09:00* /Dirección: *SALAR DE ATACAMA 1330, PUDAHUEL</v>
      </c>
      <c r="AG3317" s="38" t="str">
        <f>IFERROR(HYPERLINK("https://wa.me/"&amp;Tabla2[[#This Row],[CONTACTO]]&amp;"?text="&amp;Tabla2[[#This Row],[Mensaje]],"Enviar mensaje"),"")</f>
        <v>Enviar mensaje</v>
      </c>
      <c r="AH3317" s="15" t="str">
        <f>CONCATENATE(A3317,F3317)</f>
        <v>3316GESU6804274</v>
      </c>
      <c r="AI3317" s="15" t="str">
        <f>CONCATENATE("ENT-",A3317)</f>
        <v>ENT-3316</v>
      </c>
      <c r="AJ3317" s="15" t="str">
        <f>IF(Tabla2[[#This Row],[Op]]&lt;&gt;"","ENTREGA","")</f>
        <v>ENTREGA</v>
      </c>
      <c r="AK3317" s="40" t="str">
        <f>(Tabla2[[#This Row],[FECHA ENTREGA]]&amp;Tabla2[[#This Row],[HORA ENTREGA]])</f>
        <v>461550,375</v>
      </c>
      <c r="AL3317" s="34" t="str">
        <f>IFERROR(HYPERLINK("https://wa.me/"&amp;Tabla2[[#This Row],[CONTACTO]]&amp;"?text="&amp;Tabla2[[#This Row],[Mensaje]]),"")</f>
        <v>https://wa.me/56950103942?text=Hola!%0AServicio del día 13-05%0A *Cliente:* VILLAR HERMANOS S.A. */ Cont: * GESU6804274*/ HR Entrega: *09:00* /Dirección: *SALAR DE ATACAMA 1330, PUDAHUEL</v>
      </c>
    </row>
    <row r="3318" spans="1:38" s="15" customFormat="1" ht="16.5" customHeight="1" x14ac:dyDescent="0.2">
      <c r="A3318" s="15">
        <f>ROW(A3317)</f>
        <v>3317</v>
      </c>
      <c r="B3318" s="15">
        <f>IF(J3318=J3317,B3317+1,1)</f>
        <v>39</v>
      </c>
      <c r="C3318" s="15" t="s">
        <v>244</v>
      </c>
      <c r="D3318" s="25" t="s">
        <v>39</v>
      </c>
      <c r="E3318" s="27">
        <v>532957</v>
      </c>
      <c r="F3318" s="27" t="s">
        <v>5097</v>
      </c>
      <c r="G3318" s="27" t="s">
        <v>41</v>
      </c>
      <c r="H3318" s="27">
        <v>11547</v>
      </c>
      <c r="I3318" s="27" t="s">
        <v>5098</v>
      </c>
      <c r="J3318" s="28">
        <v>46155</v>
      </c>
      <c r="K3318" s="26">
        <v>0.54166666666666663</v>
      </c>
      <c r="L3318" s="26"/>
      <c r="M3318" s="27" t="s">
        <v>161</v>
      </c>
      <c r="N3318" s="25">
        <f>IFERROR(VLOOKUP(M3318,Data!$J$1:$K$58,2,0),"")</f>
        <v>56966749408</v>
      </c>
      <c r="O3318" s="27" t="s">
        <v>162</v>
      </c>
      <c r="P3318" s="27"/>
      <c r="Q3318" s="27" t="s">
        <v>249</v>
      </c>
      <c r="R3318" s="27" t="s">
        <v>48</v>
      </c>
      <c r="S3318" s="27"/>
      <c r="T3318" s="27"/>
      <c r="U3318" s="28"/>
      <c r="X3318" s="27"/>
      <c r="Y3318" s="27"/>
      <c r="Z3318" s="29"/>
      <c r="AA3318" s="29">
        <v>0.52430555555555558</v>
      </c>
      <c r="AB3318" s="29">
        <v>0.70486111111111116</v>
      </c>
      <c r="AC3318" s="30">
        <v>46155</v>
      </c>
      <c r="AD3318" s="15" t="str">
        <f>IF(Tabla2[[#This Row],[HORA ENTREGA]]="DIRECTO","On time", IF(AA3318&lt;&gt;"",IF(Tabla2[[#This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8" s="15" t="str">
        <f>MID(Tabla2[[#This Row],[TIPO]],1,3)</f>
        <v xml:space="preserve">40 </v>
      </c>
      <c r="AF33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13-05%0A *Cliente:* VILLAR HERMANOS S.A. */ Cont: * ECMU5095433*/ HR Entrega: *13:00* /Dirección: *SALAR DE ATACAMA 1330, PUDAHUEL</v>
      </c>
      <c r="AG3318" s="38" t="str">
        <f>IFERROR(HYPERLINK("https://wa.me/"&amp;Tabla2[[#This Row],[CONTACTO]]&amp;"?text="&amp;Tabla2[[#This Row],[Mensaje]],"Enviar mensaje"),"")</f>
        <v>Enviar mensaje</v>
      </c>
      <c r="AH3318" s="15" t="str">
        <f>CONCATENATE(A3318,F3318)</f>
        <v>3317ECMU5095433</v>
      </c>
      <c r="AI3318" s="15" t="str">
        <f>CONCATENATE("ENT-",A3318)</f>
        <v>ENT-3317</v>
      </c>
      <c r="AJ3318" s="15" t="str">
        <f>IF(Tabla2[[#This Row],[Op]]&lt;&gt;"","ENTREGA","")</f>
        <v>ENTREGA</v>
      </c>
      <c r="AK3318" s="40" t="str">
        <f>(Tabla2[[#This Row],[FECHA ENTREGA]]&amp;Tabla2[[#This Row],[HORA ENTREGA]])</f>
        <v>461550,541666666666667</v>
      </c>
      <c r="AL3318" s="34" t="str">
        <f>IFERROR(HYPERLINK("https://wa.me/"&amp;Tabla2[[#This Row],[CONTACTO]]&amp;"?text="&amp;Tabla2[[#This Row],[Mensaje]]),"")</f>
        <v>https://wa.me/56966749408?text=Hola!%0AServicio del día 13-05%0A *Cliente:* VILLAR HERMANOS S.A. */ Cont: * ECMU5095433*/ HR Entrega: *13:00* /Dirección: *SALAR DE ATACAMA 1330, PUDAHUEL</v>
      </c>
    </row>
    <row r="3319" spans="1:38" s="15" customFormat="1" ht="16.5" customHeight="1" x14ac:dyDescent="0.2">
      <c r="A3319" s="15">
        <f>ROW(A3318)</f>
        <v>3318</v>
      </c>
      <c r="B3319" s="15">
        <f>IF(J3319=J3318,B3318+1,1)</f>
        <v>1</v>
      </c>
      <c r="C3319" s="15" t="s">
        <v>263</v>
      </c>
      <c r="D3319" s="25" t="s">
        <v>39</v>
      </c>
      <c r="E3319" s="27">
        <v>1292538</v>
      </c>
      <c r="F3319" s="27" t="s">
        <v>5099</v>
      </c>
      <c r="G3319" s="27" t="s">
        <v>41</v>
      </c>
      <c r="H3319" s="27">
        <v>12184</v>
      </c>
      <c r="I3319" s="27" t="s">
        <v>42</v>
      </c>
      <c r="J3319" s="28">
        <v>46156</v>
      </c>
      <c r="K3319" s="26">
        <v>0.375</v>
      </c>
      <c r="L3319" s="26"/>
      <c r="M3319" s="27" t="s">
        <v>215</v>
      </c>
      <c r="N3319" s="25">
        <f>IFERROR(VLOOKUP(M3319,Data!$J$1:$K$58,2,0),"")</f>
        <v>56978089957</v>
      </c>
      <c r="O3319" s="27" t="s">
        <v>216</v>
      </c>
      <c r="P3319" s="27"/>
      <c r="Q3319" s="27" t="s">
        <v>5100</v>
      </c>
      <c r="R3319" s="27" t="s">
        <v>69</v>
      </c>
      <c r="S3319" s="27"/>
      <c r="T3319" s="27"/>
      <c r="U3319" s="28"/>
      <c r="X3319" s="27"/>
      <c r="Y3319" s="27"/>
      <c r="Z3319" s="29"/>
      <c r="AA3319" s="29">
        <v>0.37847222222222221</v>
      </c>
      <c r="AB3319" s="29">
        <v>0.43055555555555558</v>
      </c>
      <c r="AC3319" s="30">
        <v>46156</v>
      </c>
      <c r="AD3319" s="15" t="str">
        <f>IF(Tabla2[[#This Row],[HORA ENTREGA]]="DIRECTO","On time", IF(AA3319&lt;&gt;"",IF(Tabla2[[#This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19" s="15" t="str">
        <f>MID(Tabla2[[#This Row],[TIPO]],1,3)</f>
        <v xml:space="preserve">40 </v>
      </c>
      <c r="AF33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14-05%0A *Cliente:* BARCEL CHILE S.A. */ Cont: * OOCU9907694*/ HR Entrega: *09:00* /Dirección: *BODEGA AGUNSA, AVENIDA LA MONTAÑA 1550-INGRESO PORTERIA </v>
      </c>
      <c r="AG3319" s="38" t="str">
        <f>IFERROR(HYPERLINK("https://wa.me/"&amp;Tabla2[[#This Row],[CONTACTO]]&amp;"?text="&amp;Tabla2[[#This Row],[Mensaje]],"Enviar mensaje"),"")</f>
        <v>Enviar mensaje</v>
      </c>
      <c r="AH3319" s="15" t="str">
        <f>CONCATENATE(A3319,F3319)</f>
        <v>3318OOCU9907694</v>
      </c>
      <c r="AI3319" s="15" t="str">
        <f>CONCATENATE("ENT-",A3319)</f>
        <v>ENT-3318</v>
      </c>
      <c r="AJ3319" s="15" t="str">
        <f>IF(Tabla2[[#This Row],[Op]]&lt;&gt;"","ENTREGA","")</f>
        <v>ENTREGA</v>
      </c>
      <c r="AK3319" s="40" t="str">
        <f>(Tabla2[[#This Row],[FECHA ENTREGA]]&amp;Tabla2[[#This Row],[HORA ENTREGA]])</f>
        <v>461560,375</v>
      </c>
      <c r="AL3319" s="34" t="str">
        <f>IFERROR(HYPERLINK("https://wa.me/"&amp;Tabla2[[#This Row],[CONTACTO]]&amp;"?text="&amp;Tabla2[[#This Row],[Mensaje]]),"")</f>
        <v xml:space="preserve">https://wa.me/56978089957?text=Hola!%0AServicio del día 14-05%0A *Cliente:* BARCEL CHILE S.A. */ Cont: * OOCU9907694*/ HR Entrega: *09:00* /Dirección: *BODEGA AGUNSA, AVENIDA LA MONTAÑA 1550-INGRESO PORTERIA </v>
      </c>
    </row>
    <row r="3320" spans="1:38" s="15" customFormat="1" ht="16.5" customHeight="1" x14ac:dyDescent="0.2">
      <c r="A3320" s="15">
        <f>ROW(A3319)</f>
        <v>3319</v>
      </c>
      <c r="B3320" s="15">
        <f>IF(J3320=J3319,B3319+1,1)</f>
        <v>2</v>
      </c>
      <c r="C3320" s="15" t="s">
        <v>2305</v>
      </c>
      <c r="D3320" s="25" t="s">
        <v>39</v>
      </c>
      <c r="E3320" s="27">
        <v>1204772</v>
      </c>
      <c r="F3320" s="27" t="s">
        <v>5101</v>
      </c>
      <c r="G3320" s="27" t="s">
        <v>64</v>
      </c>
      <c r="H3320" s="27">
        <v>8462</v>
      </c>
      <c r="I3320" s="27" t="s">
        <v>5102</v>
      </c>
      <c r="J3320" s="28">
        <v>46156</v>
      </c>
      <c r="K3320" s="26" t="s">
        <v>290</v>
      </c>
      <c r="L3320" s="26"/>
      <c r="M3320" s="27" t="s">
        <v>155</v>
      </c>
      <c r="N3320" s="25">
        <f>IFERROR(VLOOKUP(M3320,Data!$J$1:$K$58,2,0),"")</f>
        <v>56926181825</v>
      </c>
      <c r="O3320" s="27" t="s">
        <v>156</v>
      </c>
      <c r="P3320" s="27"/>
      <c r="Q3320" s="27" t="s">
        <v>5103</v>
      </c>
      <c r="R3320" s="27" t="s">
        <v>1777</v>
      </c>
      <c r="S3320" s="27"/>
      <c r="T3320" s="27"/>
      <c r="U3320" s="28"/>
      <c r="X3320" s="27"/>
      <c r="Y3320" s="27"/>
      <c r="Z3320" s="29"/>
      <c r="AA3320" s="29">
        <v>0.53819444444444442</v>
      </c>
      <c r="AB3320" s="29">
        <v>0.59722222222222221</v>
      </c>
      <c r="AC3320" s="30">
        <v>46156</v>
      </c>
      <c r="AD3320" s="15" t="str">
        <f>IF(Tabla2[[#This Row],[HORA ENTREGA]]="DIRECTO","On time", IF(AA3320&lt;&gt;"",IF(Tabla2[[#This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0" s="15" t="str">
        <f>MID(Tabla2[[#This Row],[TIPO]],1,3)</f>
        <v xml:space="preserve">20 </v>
      </c>
      <c r="AF33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CHILESIN S.A */ Cont: * MRKU8293193*/ HR Entrega: *DIRECTO* /Dirección: *Panamericana Sur Km 81.2 RANCAGUA</v>
      </c>
      <c r="AG3320" s="38" t="str">
        <f>IFERROR(HYPERLINK("https://wa.me/"&amp;Tabla2[[#This Row],[CONTACTO]]&amp;"?text="&amp;Tabla2[[#This Row],[Mensaje]],"Enviar mensaje"),"")</f>
        <v>Enviar mensaje</v>
      </c>
      <c r="AH3320" s="15" t="str">
        <f>CONCATENATE(A3320,F3320)</f>
        <v>3319MRKU8293193</v>
      </c>
      <c r="AI3320" s="15" t="str">
        <f>CONCATENATE("ENT-",A3320)</f>
        <v>ENT-3319</v>
      </c>
      <c r="AJ3320" s="15" t="str">
        <f>IF(Tabla2[[#This Row],[Op]]&lt;&gt;"","ENTREGA","")</f>
        <v>ENTREGA</v>
      </c>
      <c r="AK3320" s="40" t="str">
        <f>(Tabla2[[#This Row],[FECHA ENTREGA]]&amp;Tabla2[[#This Row],[HORA ENTREGA]])</f>
        <v>46156DIRECTO</v>
      </c>
      <c r="AL3320" s="34" t="str">
        <f>IFERROR(HYPERLINK("https://wa.me/"&amp;Tabla2[[#This Row],[CONTACTO]]&amp;"?text="&amp;Tabla2[[#This Row],[Mensaje]]),"")</f>
        <v>https://wa.me/56926181825?text=Hola!%0AServicio del día 14-05%0A *Cliente:* CHILESIN S.A */ Cont: * MRKU8293193*/ HR Entrega: *DIRECTO* /Dirección: *Panamericana Sur Km 81.2 RANCAGUA</v>
      </c>
    </row>
    <row r="3321" spans="1:38" s="15" customFormat="1" ht="16.5" customHeight="1" x14ac:dyDescent="0.2">
      <c r="A3321" s="15">
        <f>ROW(A3320)</f>
        <v>3320</v>
      </c>
      <c r="B3321" s="15">
        <f>IF(J3321=J3320,B3320+1,1)</f>
        <v>3</v>
      </c>
      <c r="C3321" s="15" t="s">
        <v>288</v>
      </c>
      <c r="D3321" s="25" t="s">
        <v>39</v>
      </c>
      <c r="E3321" s="27">
        <v>103691</v>
      </c>
      <c r="F3321" s="27" t="s">
        <v>5104</v>
      </c>
      <c r="G3321" s="27" t="s">
        <v>54</v>
      </c>
      <c r="H3321" s="27">
        <v>22960</v>
      </c>
      <c r="I3321" s="27" t="s">
        <v>218</v>
      </c>
      <c r="J3321" s="28">
        <v>46156</v>
      </c>
      <c r="K3321" s="26" t="s">
        <v>290</v>
      </c>
      <c r="L3321" s="26"/>
      <c r="M3321" s="27" t="s">
        <v>147</v>
      </c>
      <c r="N3321" s="25">
        <f>IFERROR(VLOOKUP(M3321,Data!$J$1:$K$58,2,0),"")</f>
        <v>56935532735</v>
      </c>
      <c r="O3321" s="27" t="s">
        <v>148</v>
      </c>
      <c r="P3321" s="27"/>
      <c r="Q3321" s="27" t="s">
        <v>5105</v>
      </c>
      <c r="R3321" s="27"/>
      <c r="S3321" s="27"/>
      <c r="T3321" s="27"/>
      <c r="U3321" s="28"/>
      <c r="X3321" s="27"/>
      <c r="Y3321" s="27"/>
      <c r="Z3321" s="29"/>
      <c r="AA3321" s="29">
        <v>0.55208333333333337</v>
      </c>
      <c r="AB3321" s="29">
        <v>0.8125</v>
      </c>
      <c r="AC3321" s="30">
        <v>46156</v>
      </c>
      <c r="AD3321" s="15" t="str">
        <f>IF(Tabla2[[#This Row],[HORA ENTREGA]]="DIRECTO","On time", IF(AA3321&lt;&gt;"",IF(Tabla2[[#This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1" s="15" t="str">
        <f>MID(Tabla2[[#This Row],[TIPO]],1,3)</f>
        <v xml:space="preserve">40 </v>
      </c>
      <c r="AF33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COMERCIAL SEA GARDEN SPA */ Cont: * HDMU5637251*/ HR Entrega: *DIRECTO* /Dirección: *Pedro Jorquera 575</v>
      </c>
      <c r="AG3321" s="38" t="str">
        <f>IFERROR(HYPERLINK("https://wa.me/"&amp;Tabla2[[#This Row],[CONTACTO]]&amp;"?text="&amp;Tabla2[[#This Row],[Mensaje]],"Enviar mensaje"),"")</f>
        <v>Enviar mensaje</v>
      </c>
      <c r="AH3321" s="15" t="str">
        <f>CONCATENATE(A3321,F3321)</f>
        <v>3320HDMU5637251</v>
      </c>
      <c r="AI3321" s="15" t="str">
        <f>CONCATENATE("ENT-",A3321)</f>
        <v>ENT-3320</v>
      </c>
      <c r="AJ3321" s="15" t="str">
        <f>IF(Tabla2[[#This Row],[Op]]&lt;&gt;"","ENTREGA","")</f>
        <v>ENTREGA</v>
      </c>
      <c r="AK3321" s="40" t="str">
        <f>(Tabla2[[#This Row],[FECHA ENTREGA]]&amp;Tabla2[[#This Row],[HORA ENTREGA]])</f>
        <v>46156DIRECTO</v>
      </c>
      <c r="AL3321" s="34" t="str">
        <f>IFERROR(HYPERLINK("https://wa.me/"&amp;Tabla2[[#This Row],[CONTACTO]]&amp;"?text="&amp;Tabla2[[#This Row],[Mensaje]]),"")</f>
        <v>https://wa.me/56935532735?text=Hola!%0AServicio del día 14-05%0A *Cliente:* COMERCIAL SEA GARDEN SPA */ Cont: * HDMU5637251*/ HR Entrega: *DIRECTO* /Dirección: *Pedro Jorquera 575</v>
      </c>
    </row>
    <row r="3322" spans="1:38" s="15" customFormat="1" ht="16.5" customHeight="1" x14ac:dyDescent="0.2">
      <c r="A3322" s="15">
        <f>ROW(A3321)</f>
        <v>3321</v>
      </c>
      <c r="B3322" s="15">
        <f>IF(J3322=J3321,B3321+1,1)</f>
        <v>4</v>
      </c>
      <c r="C3322" s="15" t="s">
        <v>288</v>
      </c>
      <c r="D3322" s="25" t="s">
        <v>39</v>
      </c>
      <c r="E3322" s="27">
        <v>103700</v>
      </c>
      <c r="F3322" s="27" t="s">
        <v>5106</v>
      </c>
      <c r="G3322" s="27" t="s">
        <v>54</v>
      </c>
      <c r="H3322" s="27">
        <v>22960</v>
      </c>
      <c r="I3322" s="27" t="s">
        <v>218</v>
      </c>
      <c r="J3322" s="28">
        <v>46156</v>
      </c>
      <c r="K3322" s="26" t="s">
        <v>290</v>
      </c>
      <c r="L3322" s="26"/>
      <c r="M3322" s="27" t="s">
        <v>55</v>
      </c>
      <c r="N3322" s="25">
        <f>IFERROR(VLOOKUP(M3322,Data!$J$1:$K$58,2,0),"")</f>
        <v>56992164782</v>
      </c>
      <c r="O3322" s="27" t="s">
        <v>56</v>
      </c>
      <c r="P3322" s="27"/>
      <c r="Q3322" s="27" t="s">
        <v>5105</v>
      </c>
      <c r="R3322" s="27"/>
      <c r="S3322" s="27"/>
      <c r="T3322" s="27"/>
      <c r="U3322" s="28"/>
      <c r="X3322" s="27"/>
      <c r="Y3322" s="27"/>
      <c r="Z3322" s="29"/>
      <c r="AA3322" s="29">
        <v>0.52777777777777779</v>
      </c>
      <c r="AB3322" s="29">
        <v>0.69097222222222221</v>
      </c>
      <c r="AC3322" s="30">
        <v>46156</v>
      </c>
      <c r="AD3322" s="15" t="str">
        <f>IF(Tabla2[[#This Row],[HORA ENTREGA]]="DIRECTO","On time", IF(AA3322&lt;&gt;"",IF(Tabla2[[#This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2" s="15" t="str">
        <f>MID(Tabla2[[#This Row],[TIPO]],1,3)</f>
        <v xml:space="preserve">40 </v>
      </c>
      <c r="AF33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COMERCIAL SEA GARDEN SPA */ Cont: * TLLU1084168*/ HR Entrega: *DIRECTO* /Dirección: *Pedro Jorquera 575</v>
      </c>
      <c r="AG3322" s="38" t="str">
        <f>IFERROR(HYPERLINK("https://wa.me/"&amp;Tabla2[[#This Row],[CONTACTO]]&amp;"?text="&amp;Tabla2[[#This Row],[Mensaje]],"Enviar mensaje"),"")</f>
        <v>Enviar mensaje</v>
      </c>
      <c r="AH3322" s="15" t="str">
        <f>CONCATENATE(A3322,F3322)</f>
        <v>3321TLLU1084168</v>
      </c>
      <c r="AI3322" s="15" t="str">
        <f>CONCATENATE("ENT-",A3322)</f>
        <v>ENT-3321</v>
      </c>
      <c r="AJ3322" s="15" t="str">
        <f>IF(Tabla2[[#This Row],[Op]]&lt;&gt;"","ENTREGA","")</f>
        <v>ENTREGA</v>
      </c>
      <c r="AK3322" s="40" t="str">
        <f>(Tabla2[[#This Row],[FECHA ENTREGA]]&amp;Tabla2[[#This Row],[HORA ENTREGA]])</f>
        <v>46156DIRECTO</v>
      </c>
      <c r="AL3322" s="34" t="str">
        <f>IFERROR(HYPERLINK("https://wa.me/"&amp;Tabla2[[#This Row],[CONTACTO]]&amp;"?text="&amp;Tabla2[[#This Row],[Mensaje]]),"")</f>
        <v>https://wa.me/56992164782?text=Hola!%0AServicio del día 14-05%0A *Cliente:* COMERCIAL SEA GARDEN SPA */ Cont: * TLLU1084168*/ HR Entrega: *DIRECTO* /Dirección: *Pedro Jorquera 575</v>
      </c>
    </row>
    <row r="3323" spans="1:38" s="15" customFormat="1" ht="16.5" customHeight="1" x14ac:dyDescent="0.2">
      <c r="A3323" s="15">
        <f>ROW(A3322)</f>
        <v>3322</v>
      </c>
      <c r="B3323" s="15">
        <f>IF(J3323=J3322,B3322+1,1)</f>
        <v>5</v>
      </c>
      <c r="C3323" s="15" t="s">
        <v>1486</v>
      </c>
      <c r="D3323" s="25" t="s">
        <v>39</v>
      </c>
      <c r="E3323" s="27">
        <v>306047</v>
      </c>
      <c r="F3323" s="27" t="s">
        <v>5107</v>
      </c>
      <c r="G3323" s="27" t="s">
        <v>41</v>
      </c>
      <c r="H3323" s="27">
        <v>6272</v>
      </c>
      <c r="I3323" s="27" t="s">
        <v>5108</v>
      </c>
      <c r="J3323" s="28">
        <v>46156</v>
      </c>
      <c r="K3323" s="26" t="s">
        <v>290</v>
      </c>
      <c r="L3323" s="26"/>
      <c r="M3323" s="27" t="s">
        <v>51</v>
      </c>
      <c r="N3323" s="25">
        <f>IFERROR(VLOOKUP(M3323,Data!$J$1:$K$58,2,0),"")</f>
        <v>56967256951</v>
      </c>
      <c r="O3323" s="27" t="s">
        <v>52</v>
      </c>
      <c r="P3323" s="27"/>
      <c r="Q3323" s="27" t="s">
        <v>5109</v>
      </c>
      <c r="R3323" s="27"/>
      <c r="S3323" s="27"/>
      <c r="T3323" s="27"/>
      <c r="U3323" s="28"/>
      <c r="X3323" s="27"/>
      <c r="Y3323" s="27"/>
      <c r="Z3323" s="29"/>
      <c r="AA3323" s="29">
        <v>0.625</v>
      </c>
      <c r="AB3323" s="29">
        <v>0.67361111111111116</v>
      </c>
      <c r="AC3323" s="30">
        <v>46156</v>
      </c>
      <c r="AD3323" s="15" t="str">
        <f>IF(Tabla2[[#This Row],[HORA ENTREGA]]="DIRECTO","On time", IF(AA3323&lt;&gt;"",IF(Tabla2[[#This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3" s="15" t="str">
        <f>MID(Tabla2[[#This Row],[TIPO]],1,3)</f>
        <v xml:space="preserve">40 </v>
      </c>
      <c r="AF33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GRUPO JNK CHILE SPA */ Cont: * TCNU5443650*/ HR Entrega: *DIRECTO* /Dirección: *AV CALERA DE TANGO PARADERO 9 SIN NUMERO</v>
      </c>
      <c r="AG3323" s="38" t="str">
        <f>IFERROR(HYPERLINK("https://wa.me/"&amp;Tabla2[[#This Row],[CONTACTO]]&amp;"?text="&amp;Tabla2[[#This Row],[Mensaje]],"Enviar mensaje"),"")</f>
        <v>Enviar mensaje</v>
      </c>
      <c r="AH3323" s="15" t="str">
        <f>CONCATENATE(A3323,F3323)</f>
        <v>3322TCNU5443650</v>
      </c>
      <c r="AI3323" s="15" t="str">
        <f>CONCATENATE("ENT-",A3323)</f>
        <v>ENT-3322</v>
      </c>
      <c r="AJ3323" s="15" t="str">
        <f>IF(Tabla2[[#This Row],[Op]]&lt;&gt;"","ENTREGA","")</f>
        <v>ENTREGA</v>
      </c>
      <c r="AK3323" s="40" t="str">
        <f>(Tabla2[[#This Row],[FECHA ENTREGA]]&amp;Tabla2[[#This Row],[HORA ENTREGA]])</f>
        <v>46156DIRECTO</v>
      </c>
      <c r="AL3323" s="34" t="str">
        <f>IFERROR(HYPERLINK("https://wa.me/"&amp;Tabla2[[#This Row],[CONTACTO]]&amp;"?text="&amp;Tabla2[[#This Row],[Mensaje]]),"")</f>
        <v>https://wa.me/56967256951?text=Hola!%0AServicio del día 14-05%0A *Cliente:* GRUPO JNK CHILE SPA */ Cont: * TCNU5443650*/ HR Entrega: *DIRECTO* /Dirección: *AV CALERA DE TANGO PARADERO 9 SIN NUMERO</v>
      </c>
    </row>
    <row r="3324" spans="1:38" s="15" customFormat="1" ht="16.5" customHeight="1" x14ac:dyDescent="0.2">
      <c r="A3324" s="15">
        <f>ROW(A3323)</f>
        <v>3323</v>
      </c>
      <c r="B3324" s="15">
        <f>IF(J3324=J3323,B3323+1,1)</f>
        <v>6</v>
      </c>
      <c r="C3324" s="15" t="s">
        <v>483</v>
      </c>
      <c r="D3324" s="25" t="s">
        <v>39</v>
      </c>
      <c r="E3324" s="27">
        <v>1291986</v>
      </c>
      <c r="F3324" s="27" t="s">
        <v>5110</v>
      </c>
      <c r="G3324" s="27" t="s">
        <v>41</v>
      </c>
      <c r="H3324" s="27">
        <v>20200</v>
      </c>
      <c r="I3324" s="27" t="s">
        <v>5045</v>
      </c>
      <c r="J3324" s="28">
        <v>46156</v>
      </c>
      <c r="K3324" s="26">
        <v>0.33333333333333331</v>
      </c>
      <c r="L3324" s="26"/>
      <c r="M3324" s="27" t="s">
        <v>45</v>
      </c>
      <c r="N3324" s="25">
        <f>IFERROR(VLOOKUP(M3324,Data!$J$1:$K$58,2,0),"")</f>
        <v>56950981572</v>
      </c>
      <c r="O3324" s="27" t="s">
        <v>46</v>
      </c>
      <c r="P3324" s="27"/>
      <c r="Q3324" s="27" t="s">
        <v>485</v>
      </c>
      <c r="R3324" s="27" t="s">
        <v>69</v>
      </c>
      <c r="S3324" s="27"/>
      <c r="T3324" s="27"/>
      <c r="U3324" s="28"/>
      <c r="X3324" s="27"/>
      <c r="Y3324" s="27"/>
      <c r="Z3324" s="29"/>
      <c r="AA3324" s="29">
        <v>0.53819444444444442</v>
      </c>
      <c r="AB3324" s="29">
        <v>0.59722222222222221</v>
      </c>
      <c r="AC3324" s="30">
        <v>46156</v>
      </c>
      <c r="AD3324" s="15" t="str">
        <f>IF(Tabla2[[#This Row],[HORA ENTREGA]]="DIRECTO","On time", IF(AA3324&lt;&gt;"",IF(Tabla2[[#This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24" s="15" t="str">
        <f>MID(Tabla2[[#This Row],[TIPO]],1,3)</f>
        <v xml:space="preserve">40 </v>
      </c>
      <c r="AF33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14-05%0A *Cliente:* IDEAL S A */ Cont: * CSNU8820541*/ HR Entrega: *08:00* /Dirección: *Bodega Nutrabien, Av. Bernardo O´Higgins 3140 </v>
      </c>
      <c r="AG3324" s="38" t="str">
        <f>IFERROR(HYPERLINK("https://wa.me/"&amp;Tabla2[[#This Row],[CONTACTO]]&amp;"?text="&amp;Tabla2[[#This Row],[Mensaje]],"Enviar mensaje"),"")</f>
        <v>Enviar mensaje</v>
      </c>
      <c r="AH3324" s="15" t="str">
        <f>CONCATENATE(A3324,F3324)</f>
        <v>3323CSNU8820541</v>
      </c>
      <c r="AI3324" s="15" t="str">
        <f>CONCATENATE("ENT-",A3324)</f>
        <v>ENT-3323</v>
      </c>
      <c r="AJ3324" s="15" t="str">
        <f>IF(Tabla2[[#This Row],[Op]]&lt;&gt;"","ENTREGA","")</f>
        <v>ENTREGA</v>
      </c>
      <c r="AK3324" s="40" t="str">
        <f>(Tabla2[[#This Row],[FECHA ENTREGA]]&amp;Tabla2[[#This Row],[HORA ENTREGA]])</f>
        <v>461560,333333333333333</v>
      </c>
      <c r="AL3324" s="34" t="str">
        <f>IFERROR(HYPERLINK("https://wa.me/"&amp;Tabla2[[#This Row],[CONTACTO]]&amp;"?text="&amp;Tabla2[[#This Row],[Mensaje]]),"")</f>
        <v xml:space="preserve">https://wa.me/56950981572?text=Hola!%0AServicio del día 14-05%0A *Cliente:* IDEAL S A */ Cont: * CSNU8820541*/ HR Entrega: *08:00* /Dirección: *Bodega Nutrabien, Av. Bernardo O´Higgins 3140 </v>
      </c>
    </row>
    <row r="3325" spans="1:38" s="15" customFormat="1" ht="16.5" customHeight="1" x14ac:dyDescent="0.2">
      <c r="A3325" s="15">
        <f>ROW(A3324)</f>
        <v>3324</v>
      </c>
      <c r="B3325" s="15">
        <f>IF(J3325=J3324,B3324+1,1)</f>
        <v>7</v>
      </c>
      <c r="C3325" s="15" t="s">
        <v>178</v>
      </c>
      <c r="D3325" s="25" t="s">
        <v>39</v>
      </c>
      <c r="E3325" s="27">
        <v>887094</v>
      </c>
      <c r="F3325" s="27" t="s">
        <v>5111</v>
      </c>
      <c r="G3325" s="27" t="s">
        <v>41</v>
      </c>
      <c r="H3325" s="27">
        <v>30617</v>
      </c>
      <c r="I3325" s="27" t="s">
        <v>42</v>
      </c>
      <c r="J3325" s="28">
        <v>46156</v>
      </c>
      <c r="K3325" s="26">
        <v>0.33333333333333331</v>
      </c>
      <c r="L3325" s="26"/>
      <c r="M3325" s="27" t="s">
        <v>308</v>
      </c>
      <c r="N3325" s="25">
        <f>IFERROR(VLOOKUP(M3325,Data!$J$1:$K$58,2,0),"")</f>
        <v>56966631737</v>
      </c>
      <c r="O3325" s="27" t="s">
        <v>309</v>
      </c>
      <c r="P3325" s="27"/>
      <c r="Q3325" s="27" t="s">
        <v>1005</v>
      </c>
      <c r="R3325" s="27" t="s">
        <v>48</v>
      </c>
      <c r="S3325" s="27"/>
      <c r="T3325" s="27"/>
      <c r="U3325" s="28"/>
      <c r="X3325" s="27"/>
      <c r="Y3325" s="27"/>
      <c r="Z3325" s="29"/>
      <c r="AA3325" s="29">
        <v>0.34097222222222223</v>
      </c>
      <c r="AB3325" s="29">
        <v>0.48958333333333331</v>
      </c>
      <c r="AC3325" s="30">
        <v>46156</v>
      </c>
      <c r="AD3325" s="15" t="str">
        <f>IF(Tabla2[[#This Row],[HORA ENTREGA]]="DIRECTO","On time", IF(AA3325&lt;&gt;"",IF(Tabla2[[#This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5" s="15" t="str">
        <f>MID(Tabla2[[#This Row],[TIPO]],1,3)</f>
        <v xml:space="preserve">40 </v>
      </c>
      <c r="AF33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INVERSIERRA S A */ Cont: * SEGU6372236*/ HR Entrega: *08:00* /Dirección: *ALCALDE GUZMAN 0121, G32; QUILICURA</v>
      </c>
      <c r="AG3325" s="38" t="str">
        <f>IFERROR(HYPERLINK("https://wa.me/"&amp;Tabla2[[#This Row],[CONTACTO]]&amp;"?text="&amp;Tabla2[[#This Row],[Mensaje]],"Enviar mensaje"),"")</f>
        <v>Enviar mensaje</v>
      </c>
      <c r="AH3325" s="15" t="str">
        <f>CONCATENATE(A3325,F3325)</f>
        <v>3324SEGU6372236</v>
      </c>
      <c r="AI3325" s="15" t="str">
        <f>CONCATENATE("ENT-",A3325)</f>
        <v>ENT-3324</v>
      </c>
      <c r="AJ3325" s="15" t="str">
        <f>IF(Tabla2[[#This Row],[Op]]&lt;&gt;"","ENTREGA","")</f>
        <v>ENTREGA</v>
      </c>
      <c r="AK3325" s="40" t="str">
        <f>(Tabla2[[#This Row],[FECHA ENTREGA]]&amp;Tabla2[[#This Row],[HORA ENTREGA]])</f>
        <v>461560,333333333333333</v>
      </c>
      <c r="AL3325" s="34" t="str">
        <f>IFERROR(HYPERLINK("https://wa.me/"&amp;Tabla2[[#This Row],[CONTACTO]]&amp;"?text="&amp;Tabla2[[#This Row],[Mensaje]]),"")</f>
        <v>https://wa.me/56966631737?text=Hola!%0AServicio del día 14-05%0A *Cliente:* INVERSIERRA S A */ Cont: * SEGU6372236*/ HR Entrega: *08:00* /Dirección: *ALCALDE GUZMAN 0121, G32; QUILICURA</v>
      </c>
    </row>
    <row r="3326" spans="1:38" s="15" customFormat="1" ht="16.5" customHeight="1" x14ac:dyDescent="0.2">
      <c r="A3326" s="15">
        <f>ROW(A3325)</f>
        <v>3325</v>
      </c>
      <c r="B3326" s="15">
        <f>IF(J3326=J3325,B3325+1,1)</f>
        <v>8</v>
      </c>
      <c r="C3326" s="15" t="s">
        <v>178</v>
      </c>
      <c r="D3326" s="25" t="s">
        <v>39</v>
      </c>
      <c r="E3326" s="27">
        <v>887059</v>
      </c>
      <c r="F3326" s="27" t="s">
        <v>5112</v>
      </c>
      <c r="G3326" s="27" t="s">
        <v>41</v>
      </c>
      <c r="H3326" s="27">
        <v>23200</v>
      </c>
      <c r="I3326" s="27" t="s">
        <v>42</v>
      </c>
      <c r="J3326" s="28">
        <v>46156</v>
      </c>
      <c r="K3326" s="26">
        <v>0.45833333333333331</v>
      </c>
      <c r="L3326" s="26"/>
      <c r="M3326" s="27" t="s">
        <v>211</v>
      </c>
      <c r="N3326" s="25">
        <f>IFERROR(VLOOKUP(M3326,Data!$J$1:$K$58,2,0),"")</f>
        <v>56961282379</v>
      </c>
      <c r="O3326" s="27" t="s">
        <v>212</v>
      </c>
      <c r="P3326" s="27"/>
      <c r="Q3326" s="27" t="s">
        <v>1005</v>
      </c>
      <c r="R3326" s="27" t="s">
        <v>1710</v>
      </c>
      <c r="S3326" s="27"/>
      <c r="T3326" s="27"/>
      <c r="U3326" s="28"/>
      <c r="X3326" s="27"/>
      <c r="Y3326" s="27"/>
      <c r="Z3326" s="29"/>
      <c r="AA3326" s="29">
        <v>0.45347222222222222</v>
      </c>
      <c r="AB3326" s="29">
        <v>0.49305555555555558</v>
      </c>
      <c r="AC3326" s="30">
        <v>46156</v>
      </c>
      <c r="AD3326" s="15" t="str">
        <f>IF(Tabla2[[#This Row],[HORA ENTREGA]]="DIRECTO","On time", IF(AA3326&lt;&gt;"",IF(Tabla2[[#This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6" s="15" t="str">
        <f>MID(Tabla2[[#This Row],[TIPO]],1,3)</f>
        <v xml:space="preserve">40 </v>
      </c>
      <c r="AF33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INVERSIERRA S A */ Cont: * TGBU5530879*/ HR Entrega: *11:00* /Dirección: *ALCALDE GUZMAN 0121, G32; QUILICURA</v>
      </c>
      <c r="AG3326" s="38" t="str">
        <f>IFERROR(HYPERLINK("https://wa.me/"&amp;Tabla2[[#This Row],[CONTACTO]]&amp;"?text="&amp;Tabla2[[#This Row],[Mensaje]],"Enviar mensaje"),"")</f>
        <v>Enviar mensaje</v>
      </c>
      <c r="AH3326" s="15" t="str">
        <f>CONCATENATE(A3326,F3326)</f>
        <v>3325TGBU5530879</v>
      </c>
      <c r="AI3326" s="15" t="str">
        <f>CONCATENATE("ENT-",A3326)</f>
        <v>ENT-3325</v>
      </c>
      <c r="AJ3326" s="15" t="str">
        <f>IF(Tabla2[[#This Row],[Op]]&lt;&gt;"","ENTREGA","")</f>
        <v>ENTREGA</v>
      </c>
      <c r="AK3326" s="40" t="str">
        <f>(Tabla2[[#This Row],[FECHA ENTREGA]]&amp;Tabla2[[#This Row],[HORA ENTREGA]])</f>
        <v>461560,458333333333333</v>
      </c>
      <c r="AL3326" s="34" t="str">
        <f>IFERROR(HYPERLINK("https://wa.me/"&amp;Tabla2[[#This Row],[CONTACTO]]&amp;"?text="&amp;Tabla2[[#This Row],[Mensaje]]),"")</f>
        <v>https://wa.me/56961282379?text=Hola!%0AServicio del día 14-05%0A *Cliente:* INVERSIERRA S A */ Cont: * TGBU5530879*/ HR Entrega: *11:00* /Dirección: *ALCALDE GUZMAN 0121, G32; QUILICURA</v>
      </c>
    </row>
    <row r="3327" spans="1:38" s="15" customFormat="1" ht="16.5" customHeight="1" x14ac:dyDescent="0.2">
      <c r="A3327" s="15">
        <f>ROW(A3326)</f>
        <v>3326</v>
      </c>
      <c r="B3327" s="15">
        <f>IF(J3327=J3326,B3326+1,1)</f>
        <v>9</v>
      </c>
      <c r="C3327" s="15" t="s">
        <v>178</v>
      </c>
      <c r="D3327" s="25" t="s">
        <v>39</v>
      </c>
      <c r="E3327" s="27">
        <v>887151</v>
      </c>
      <c r="F3327" s="27" t="s">
        <v>5113</v>
      </c>
      <c r="G3327" s="27" t="s">
        <v>41</v>
      </c>
      <c r="H3327" s="27">
        <v>23100</v>
      </c>
      <c r="I3327" s="27" t="s">
        <v>5114</v>
      </c>
      <c r="J3327" s="28">
        <v>46156</v>
      </c>
      <c r="K3327" s="26">
        <v>0.45833333333333331</v>
      </c>
      <c r="L3327" s="26"/>
      <c r="M3327" s="27" t="s">
        <v>161</v>
      </c>
      <c r="N3327" s="25">
        <f>IFERROR(VLOOKUP(M3327,Data!$J$1:$K$58,2,0),"")</f>
        <v>56966749408</v>
      </c>
      <c r="O3327" s="27" t="s">
        <v>162</v>
      </c>
      <c r="P3327" s="27"/>
      <c r="Q3327" s="27" t="s">
        <v>1003</v>
      </c>
      <c r="R3327" s="27"/>
      <c r="S3327" s="27"/>
      <c r="T3327" s="27"/>
      <c r="U3327" s="28"/>
      <c r="X3327" s="27"/>
      <c r="Y3327" s="27"/>
      <c r="Z3327" s="29"/>
      <c r="AA3327" s="29">
        <v>0.43402777777777779</v>
      </c>
      <c r="AB3327" s="29">
        <v>0.77430555555555558</v>
      </c>
      <c r="AC3327" s="30">
        <v>46156</v>
      </c>
      <c r="AD3327" s="15" t="str">
        <f>IF(Tabla2[[#This Row],[HORA ENTREGA]]="DIRECTO","On time", IF(AA3327&lt;&gt;"",IF(Tabla2[[#This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7" s="15" t="str">
        <f>MID(Tabla2[[#This Row],[TIPO]],1,3)</f>
        <v xml:space="preserve">40 </v>
      </c>
      <c r="AF33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INVERSIERRA S A */ Cont: * TEMU6639571*/ HR Entrega: *11:00* /Dirección: *AVENIDA PEDRO FONTOBA 6350, HUECHURABA</v>
      </c>
      <c r="AG3327" s="38" t="str">
        <f>IFERROR(HYPERLINK("https://wa.me/"&amp;Tabla2[[#This Row],[CONTACTO]]&amp;"?text="&amp;Tabla2[[#This Row],[Mensaje]],"Enviar mensaje"),"")</f>
        <v>Enviar mensaje</v>
      </c>
      <c r="AH3327" s="15" t="str">
        <f>CONCATENATE(A3327,F3327)</f>
        <v>3326TEMU6639571</v>
      </c>
      <c r="AI3327" s="15" t="str">
        <f>CONCATENATE("ENT-",A3327)</f>
        <v>ENT-3326</v>
      </c>
      <c r="AJ3327" s="15" t="str">
        <f>IF(Tabla2[[#This Row],[Op]]&lt;&gt;"","ENTREGA","")</f>
        <v>ENTREGA</v>
      </c>
      <c r="AK3327" s="40" t="str">
        <f>(Tabla2[[#This Row],[FECHA ENTREGA]]&amp;Tabla2[[#This Row],[HORA ENTREGA]])</f>
        <v>461560,458333333333333</v>
      </c>
      <c r="AL3327" s="34" t="str">
        <f>IFERROR(HYPERLINK("https://wa.me/"&amp;Tabla2[[#This Row],[CONTACTO]]&amp;"?text="&amp;Tabla2[[#This Row],[Mensaje]]),"")</f>
        <v>https://wa.me/56966749408?text=Hola!%0AServicio del día 14-05%0A *Cliente:* INVERSIERRA S A */ Cont: * TEMU6639571*/ HR Entrega: *11:00* /Dirección: *AVENIDA PEDRO FONTOBA 6350, HUECHURABA</v>
      </c>
    </row>
    <row r="3328" spans="1:38" s="15" customFormat="1" ht="16.5" customHeight="1" x14ac:dyDescent="0.2">
      <c r="A3328" s="15">
        <f>ROW(A3327)</f>
        <v>3327</v>
      </c>
      <c r="B3328" s="15">
        <f>IF(J3328=J3327,B3327+1,1)</f>
        <v>10</v>
      </c>
      <c r="C3328" s="15" t="s">
        <v>1374</v>
      </c>
      <c r="D3328" s="25" t="s">
        <v>39</v>
      </c>
      <c r="E3328" s="27">
        <v>305600</v>
      </c>
      <c r="F3328" s="27" t="s">
        <v>5115</v>
      </c>
      <c r="G3328" s="27" t="s">
        <v>41</v>
      </c>
      <c r="H3328" s="27">
        <v>16022</v>
      </c>
      <c r="I3328" s="27" t="s">
        <v>5116</v>
      </c>
      <c r="J3328" s="28">
        <v>46156</v>
      </c>
      <c r="K3328" s="26">
        <v>0.54166666666666663</v>
      </c>
      <c r="L3328" s="26"/>
      <c r="M3328" s="27" t="s">
        <v>104</v>
      </c>
      <c r="N3328" s="25">
        <f>IFERROR(VLOOKUP(M3328,Data!$J$1:$K$58,2,0),"")</f>
        <v>56966749395</v>
      </c>
      <c r="O3328" s="27" t="s">
        <v>253</v>
      </c>
      <c r="P3328" s="27"/>
      <c r="Q3328" s="27" t="s">
        <v>5117</v>
      </c>
      <c r="R3328" s="27" t="s">
        <v>48</v>
      </c>
      <c r="S3328" s="27"/>
      <c r="T3328" s="27"/>
      <c r="U3328" s="28"/>
      <c r="X3328" s="27"/>
      <c r="Y3328" s="27"/>
      <c r="Z3328" s="29"/>
      <c r="AA3328" s="29">
        <v>0.5625</v>
      </c>
      <c r="AB3328" s="29">
        <v>0.6875</v>
      </c>
      <c r="AC3328" s="30">
        <v>46156</v>
      </c>
      <c r="AD3328" s="15" t="str">
        <f>IF(Tabla2[[#This Row],[HORA ENTREGA]]="DIRECTO","On time", IF(AA3328&lt;&gt;"",IF(Tabla2[[#This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28" s="15" t="str">
        <f>MID(Tabla2[[#This Row],[TIPO]],1,3)</f>
        <v xml:space="preserve">40 </v>
      </c>
      <c r="AF33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KSC SPA */ Cont: * FCIU9227680*/ HR Entrega: *13:00* /Dirección: *PARQUE INDUSTRIAL MIRAFLORES, LOTE 59CAMINO A LAMPA S/N, PARCELA 18, NOVICIADO</v>
      </c>
      <c r="AG3328" s="38" t="str">
        <f>IFERROR(HYPERLINK("https://wa.me/"&amp;Tabla2[[#This Row],[CONTACTO]]&amp;"?text="&amp;Tabla2[[#This Row],[Mensaje]],"Enviar mensaje"),"")</f>
        <v>Enviar mensaje</v>
      </c>
      <c r="AH3328" s="15" t="str">
        <f>CONCATENATE(A3328,F3328)</f>
        <v>3327FCIU9227680</v>
      </c>
      <c r="AI3328" s="15" t="str">
        <f>CONCATENATE("ENT-",A3328)</f>
        <v>ENT-3327</v>
      </c>
      <c r="AJ3328" s="15" t="str">
        <f>IF(Tabla2[[#This Row],[Op]]&lt;&gt;"","ENTREGA","")</f>
        <v>ENTREGA</v>
      </c>
      <c r="AK3328" s="40" t="str">
        <f>(Tabla2[[#This Row],[FECHA ENTREGA]]&amp;Tabla2[[#This Row],[HORA ENTREGA]])</f>
        <v>461560,541666666666667</v>
      </c>
      <c r="AL3328" s="34" t="str">
        <f>IFERROR(HYPERLINK("https://wa.me/"&amp;Tabla2[[#This Row],[CONTACTO]]&amp;"?text="&amp;Tabla2[[#This Row],[Mensaje]]),"")</f>
        <v>https://wa.me/56966749395?text=Hola!%0AServicio del día 14-05%0A *Cliente:* KSC SPA */ Cont: * FCIU9227680*/ HR Entrega: *13:00* /Dirección: *PARQUE INDUSTRIAL MIRAFLORES, LOTE 59CAMINO A LAMPA S/N, PARCELA 18, NOVICIADO</v>
      </c>
    </row>
    <row r="3329" spans="1:38" s="15" customFormat="1" ht="16.5" customHeight="1" x14ac:dyDescent="0.2">
      <c r="A3329" s="15">
        <f>ROW(A3328)</f>
        <v>3328</v>
      </c>
      <c r="B3329" s="15">
        <f>IF(J3329=J3328,B3328+1,1)</f>
        <v>11</v>
      </c>
      <c r="C3329" s="15" t="s">
        <v>2254</v>
      </c>
      <c r="D3329" s="25" t="s">
        <v>39</v>
      </c>
      <c r="E3329" s="27">
        <v>305570</v>
      </c>
      <c r="F3329" s="27" t="s">
        <v>5118</v>
      </c>
      <c r="G3329" s="27" t="s">
        <v>41</v>
      </c>
      <c r="H3329" s="27">
        <v>7548</v>
      </c>
      <c r="I3329" s="27" t="s">
        <v>5119</v>
      </c>
      <c r="J3329" s="28">
        <v>46156</v>
      </c>
      <c r="K3329" s="26">
        <v>0.33333333333333331</v>
      </c>
      <c r="L3329" s="26"/>
      <c r="M3329" s="27" t="s">
        <v>117</v>
      </c>
      <c r="N3329" s="25">
        <f>IFERROR(VLOOKUP(M3329,Data!$J$1:$K$58,2,0),"")</f>
        <v>56973887539</v>
      </c>
      <c r="O3329" s="27" t="s">
        <v>118</v>
      </c>
      <c r="P3329" s="27"/>
      <c r="Q3329" s="27" t="s">
        <v>2796</v>
      </c>
      <c r="R3329" s="27" t="s">
        <v>183</v>
      </c>
      <c r="S3329" s="27"/>
      <c r="T3329" s="27"/>
      <c r="U3329" s="28"/>
      <c r="X3329" s="27"/>
      <c r="Y3329" s="27"/>
      <c r="Z3329" s="29"/>
      <c r="AA3329" s="29">
        <v>0.3263888888888889</v>
      </c>
      <c r="AB3329" s="29">
        <v>0.4236111111111111</v>
      </c>
      <c r="AC3329" s="30">
        <v>46156</v>
      </c>
      <c r="AD3329" s="15" t="str">
        <f>IF(Tabla2[[#This Row],[HORA ENTREGA]]="DIRECTO","On time", IF(AA3329&lt;&gt;"",IF(Tabla2[[#This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29" s="15" t="str">
        <f>MID(Tabla2[[#This Row],[TIPO]],1,3)</f>
        <v xml:space="preserve">40 </v>
      </c>
      <c r="AF33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14-05%0A *Cliente:* LADY GENNY */ Cont: * OTPU6755807*/ HR Entrega: *08:00* /Dirección: *ARTURO PRAT 855, SANTIAGO </v>
      </c>
      <c r="AG3329" s="38" t="str">
        <f>IFERROR(HYPERLINK("https://wa.me/"&amp;Tabla2[[#This Row],[CONTACTO]]&amp;"?text="&amp;Tabla2[[#This Row],[Mensaje]],"Enviar mensaje"),"")</f>
        <v>Enviar mensaje</v>
      </c>
      <c r="AH3329" s="15" t="str">
        <f>CONCATENATE(A3329,F3329)</f>
        <v>3328OTPU6755807</v>
      </c>
      <c r="AI3329" s="15" t="str">
        <f>CONCATENATE("ENT-",A3329)</f>
        <v>ENT-3328</v>
      </c>
      <c r="AJ3329" s="15" t="str">
        <f>IF(Tabla2[[#This Row],[Op]]&lt;&gt;"","ENTREGA","")</f>
        <v>ENTREGA</v>
      </c>
      <c r="AK3329" s="40" t="str">
        <f>(Tabla2[[#This Row],[FECHA ENTREGA]]&amp;Tabla2[[#This Row],[HORA ENTREGA]])</f>
        <v>461560,333333333333333</v>
      </c>
      <c r="AL3329" s="34" t="str">
        <f>IFERROR(HYPERLINK("https://wa.me/"&amp;Tabla2[[#This Row],[CONTACTO]]&amp;"?text="&amp;Tabla2[[#This Row],[Mensaje]]),"")</f>
        <v xml:space="preserve">https://wa.me/56973887539?text=Hola!%0AServicio del día 14-05%0A *Cliente:* LADY GENNY */ Cont: * OTPU6755807*/ HR Entrega: *08:00* /Dirección: *ARTURO PRAT 855, SANTIAGO </v>
      </c>
    </row>
    <row r="3330" spans="1:38" s="15" customFormat="1" ht="16.5" customHeight="1" x14ac:dyDescent="0.2">
      <c r="A3330" s="15">
        <f>ROW(A3329)</f>
        <v>3329</v>
      </c>
      <c r="B3330" s="15">
        <f>IF(J3330=J3329,B3329+1,1)</f>
        <v>12</v>
      </c>
      <c r="C3330" s="15" t="s">
        <v>196</v>
      </c>
      <c r="D3330" s="25" t="s">
        <v>39</v>
      </c>
      <c r="E3330" s="27">
        <v>304506</v>
      </c>
      <c r="F3330" s="27" t="s">
        <v>5120</v>
      </c>
      <c r="G3330" s="27" t="s">
        <v>64</v>
      </c>
      <c r="H3330" s="27">
        <v>10580</v>
      </c>
      <c r="I3330" s="27" t="s">
        <v>5121</v>
      </c>
      <c r="J3330" s="28">
        <v>46156</v>
      </c>
      <c r="K3330" s="26">
        <v>0.33333333333333331</v>
      </c>
      <c r="L3330" s="26" t="s">
        <v>335</v>
      </c>
      <c r="M3330" s="27" t="s">
        <v>172</v>
      </c>
      <c r="N3330" s="25">
        <f>IFERROR(VLOOKUP(M3330,Data!$J$1:$K$58,2,0),"")</f>
        <v>56985215946</v>
      </c>
      <c r="O3330" s="27" t="s">
        <v>173</v>
      </c>
      <c r="P3330" s="27"/>
      <c r="Q3330" s="27" t="s">
        <v>201</v>
      </c>
      <c r="R3330" s="27" t="s">
        <v>280</v>
      </c>
      <c r="S3330" s="27"/>
      <c r="T3330" s="27"/>
      <c r="U3330" s="28"/>
      <c r="X3330" s="27"/>
      <c r="Y3330" s="27"/>
      <c r="Z3330" s="29"/>
      <c r="AA3330" s="29">
        <v>0.33333333333333331</v>
      </c>
      <c r="AB3330" s="29">
        <v>0.49305555555555558</v>
      </c>
      <c r="AC3330" s="30">
        <v>46156</v>
      </c>
      <c r="AD3330" s="15" t="str">
        <f>IF(Tabla2[[#This Row],[HORA ENTREGA]]="DIRECTO","On time", IF(AA3330&lt;&gt;"",IF(Tabla2[[#This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30" s="15" t="str">
        <f>MID(Tabla2[[#This Row],[TIPO]],1,3)</f>
        <v xml:space="preserve">20 </v>
      </c>
      <c r="AF33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LANCO &amp; HARRIS SURAMERICA SPA */ Cont: * TCKU3614451*/ HR Entrega: *08:00* /Dirección: *CALLE CHORRILLOS 1 PARC.19B, LAMPA</v>
      </c>
      <c r="AG3330" s="38" t="str">
        <f>IFERROR(HYPERLINK("https://wa.me/"&amp;Tabla2[[#This Row],[CONTACTO]]&amp;"?text="&amp;Tabla2[[#This Row],[Mensaje]],"Enviar mensaje"),"")</f>
        <v>Enviar mensaje</v>
      </c>
      <c r="AH3330" s="15" t="str">
        <f>CONCATENATE(A3330,F3330)</f>
        <v>3329TCKU3614451</v>
      </c>
      <c r="AI3330" s="15" t="str">
        <f>CONCATENATE("ENT-",A3330)</f>
        <v>ENT-3329</v>
      </c>
      <c r="AJ3330" s="15" t="str">
        <f>IF(Tabla2[[#This Row],[Op]]&lt;&gt;"","ENTREGA","")</f>
        <v>ENTREGA</v>
      </c>
      <c r="AK3330" s="40" t="str">
        <f>(Tabla2[[#This Row],[FECHA ENTREGA]]&amp;Tabla2[[#This Row],[HORA ENTREGA]])</f>
        <v>461560,333333333333333</v>
      </c>
      <c r="AL3330" s="34" t="str">
        <f>IFERROR(HYPERLINK("https://wa.me/"&amp;Tabla2[[#This Row],[CONTACTO]]&amp;"?text="&amp;Tabla2[[#This Row],[Mensaje]]),"")</f>
        <v>https://wa.me/56985215946?text=Hola!%0AServicio del día 14-05%0A *Cliente:* LANCO &amp; HARRIS SURAMERICA SPA */ Cont: * TCKU3614451*/ HR Entrega: *08:00* /Dirección: *CALLE CHORRILLOS 1 PARC.19B, LAMPA</v>
      </c>
    </row>
    <row r="3331" spans="1:38" s="15" customFormat="1" ht="16.5" customHeight="1" x14ac:dyDescent="0.2">
      <c r="A3331" s="15">
        <f>ROW(A3330)</f>
        <v>3330</v>
      </c>
      <c r="B3331" s="15">
        <f>IF(J3331=J3330,B3330+1,1)</f>
        <v>13</v>
      </c>
      <c r="C3331" s="15" t="s">
        <v>2040</v>
      </c>
      <c r="D3331" s="25" t="s">
        <v>39</v>
      </c>
      <c r="E3331" s="27">
        <v>506422</v>
      </c>
      <c r="F3331" s="27" t="s">
        <v>5122</v>
      </c>
      <c r="G3331" s="27" t="s">
        <v>584</v>
      </c>
      <c r="H3331" s="27">
        <v>4300</v>
      </c>
      <c r="I3331" s="27" t="s">
        <v>42</v>
      </c>
      <c r="J3331" s="28">
        <v>46156</v>
      </c>
      <c r="K3331" s="26">
        <v>0.33333333333333331</v>
      </c>
      <c r="L3331" s="26"/>
      <c r="M3331" s="27" t="s">
        <v>319</v>
      </c>
      <c r="N3331" s="25">
        <f>IFERROR(VLOOKUP(M3331,Data!$J$1:$K$58,2,0),"")</f>
        <v>56948501048</v>
      </c>
      <c r="O3331" s="27" t="s">
        <v>320</v>
      </c>
      <c r="P3331" s="27"/>
      <c r="Q3331" s="27" t="s">
        <v>2042</v>
      </c>
      <c r="R3331" s="27" t="s">
        <v>1546</v>
      </c>
      <c r="S3331" s="27"/>
      <c r="T3331" s="27"/>
      <c r="U3331" s="28"/>
      <c r="X3331" s="27"/>
      <c r="Y3331" s="27"/>
      <c r="Z3331" s="29"/>
      <c r="AA3331" s="29">
        <v>0.31944444444444442</v>
      </c>
      <c r="AB3331" s="29">
        <v>0.37847222222222221</v>
      </c>
      <c r="AC3331" s="30">
        <v>46156</v>
      </c>
      <c r="AD3331" s="15" t="str">
        <f>IF(Tabla2[[#This Row],[HORA ENTREGA]]="DIRECTO","On time", IF(AA3331&lt;&gt;"",IF(Tabla2[[#This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31" s="15" t="str">
        <f>MID(Tabla2[[#This Row],[TIPO]],1,3)</f>
        <v>IMO</v>
      </c>
      <c r="AF33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EGSU1488149*/ HR Entrega: *08:00* /Dirección: *CLAUDIO ARRAU 8600, PUDAHUEL</v>
      </c>
      <c r="AG3331" s="38" t="str">
        <f>IFERROR(HYPERLINK("https://wa.me/"&amp;Tabla2[[#This Row],[CONTACTO]]&amp;"?text="&amp;Tabla2[[#This Row],[Mensaje]],"Enviar mensaje"),"")</f>
        <v>Enviar mensaje</v>
      </c>
      <c r="AH3331" s="15" t="str">
        <f>CONCATENATE(A3331,F3331)</f>
        <v>3330EGSU1488149</v>
      </c>
      <c r="AI3331" s="15" t="str">
        <f>CONCATENATE("ENT-",A3331)</f>
        <v>ENT-3330</v>
      </c>
      <c r="AJ3331" s="15" t="str">
        <f>IF(Tabla2[[#This Row],[Op]]&lt;&gt;"","ENTREGA","")</f>
        <v>ENTREGA</v>
      </c>
      <c r="AK3331" s="40" t="str">
        <f>(Tabla2[[#This Row],[FECHA ENTREGA]]&amp;Tabla2[[#This Row],[HORA ENTREGA]])</f>
        <v>461560,333333333333333</v>
      </c>
      <c r="AL3331" s="34" t="str">
        <f>IFERROR(HYPERLINK("https://wa.me/"&amp;Tabla2[[#This Row],[CONTACTO]]&amp;"?text="&amp;Tabla2[[#This Row],[Mensaje]]),"")</f>
        <v>https://wa.me/56948501048?text=Hola!%0AServicio del día 14-05%0A *Cliente:* LOG SERVICES SPA */ Cont: * EGSU1488149*/ HR Entrega: *08:00* /Dirección: *CLAUDIO ARRAU 8600, PUDAHUEL</v>
      </c>
    </row>
    <row r="3332" spans="1:38" s="15" customFormat="1" ht="16.5" customHeight="1" x14ac:dyDescent="0.2">
      <c r="A3332" s="15">
        <f>ROW(A3331)</f>
        <v>3331</v>
      </c>
      <c r="B3332" s="15">
        <f>IF(J3332=J3331,B3331+1,1)</f>
        <v>14</v>
      </c>
      <c r="C3332" s="15" t="s">
        <v>2040</v>
      </c>
      <c r="D3332" s="25" t="s">
        <v>39</v>
      </c>
      <c r="E3332" s="27">
        <v>506422</v>
      </c>
      <c r="F3332" s="27" t="s">
        <v>5123</v>
      </c>
      <c r="G3332" s="27" t="s">
        <v>584</v>
      </c>
      <c r="H3332" s="27">
        <v>4300</v>
      </c>
      <c r="I3332" s="27" t="s">
        <v>42</v>
      </c>
      <c r="J3332" s="28">
        <v>46156</v>
      </c>
      <c r="K3332" s="26">
        <v>0.33333333333333331</v>
      </c>
      <c r="L3332" s="26"/>
      <c r="M3332" s="27" t="s">
        <v>319</v>
      </c>
      <c r="N3332" s="25">
        <f>IFERROR(VLOOKUP(M3332,Data!$J$1:$K$58,2,0),"")</f>
        <v>56948501048</v>
      </c>
      <c r="O3332" s="27" t="s">
        <v>320</v>
      </c>
      <c r="P3332" s="27"/>
      <c r="Q3332" s="27" t="s">
        <v>2042</v>
      </c>
      <c r="R3332" s="27" t="s">
        <v>1546</v>
      </c>
      <c r="S3332" s="27"/>
      <c r="T3332" s="27"/>
      <c r="U3332" s="28"/>
      <c r="X3332" s="27"/>
      <c r="Y3332" s="27"/>
      <c r="Z3332" s="29"/>
      <c r="AA3332" s="29">
        <v>0.57638888888888884</v>
      </c>
      <c r="AB3332" s="29">
        <v>0.625</v>
      </c>
      <c r="AC3332" s="30">
        <v>46156</v>
      </c>
      <c r="AD3332" s="15" t="str">
        <f>IF(Tabla2[[#This Row],[HORA ENTREGA]]="DIRECTO","On time", IF(AA3332&lt;&gt;"",IF(Tabla2[[#This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2" s="15" t="str">
        <f>MID(Tabla2[[#This Row],[TIPO]],1,3)</f>
        <v>IMO</v>
      </c>
      <c r="AF33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EITU9537870*/ HR Entrega: *08:00* /Dirección: *CLAUDIO ARRAU 8600, PUDAHUEL</v>
      </c>
      <c r="AG3332" s="38" t="str">
        <f>IFERROR(HYPERLINK("https://wa.me/"&amp;Tabla2[[#This Row],[CONTACTO]]&amp;"?text="&amp;Tabla2[[#This Row],[Mensaje]],"Enviar mensaje"),"")</f>
        <v>Enviar mensaje</v>
      </c>
      <c r="AH3332" s="15" t="str">
        <f>CONCATENATE(A3332,F3332)</f>
        <v>3331EITU9537870</v>
      </c>
      <c r="AI3332" s="15" t="str">
        <f>CONCATENATE("ENT-",A3332)</f>
        <v>ENT-3331</v>
      </c>
      <c r="AJ3332" s="15" t="str">
        <f>IF(Tabla2[[#This Row],[Op]]&lt;&gt;"","ENTREGA","")</f>
        <v>ENTREGA</v>
      </c>
      <c r="AK3332" s="40" t="str">
        <f>(Tabla2[[#This Row],[FECHA ENTREGA]]&amp;Tabla2[[#This Row],[HORA ENTREGA]])</f>
        <v>461560,333333333333333</v>
      </c>
      <c r="AL3332" s="34" t="str">
        <f>IFERROR(HYPERLINK("https://wa.me/"&amp;Tabla2[[#This Row],[CONTACTO]]&amp;"?text="&amp;Tabla2[[#This Row],[Mensaje]]),"")</f>
        <v>https://wa.me/56948501048?text=Hola!%0AServicio del día 14-05%0A *Cliente:* LOG SERVICES SPA */ Cont: * EITU9537870*/ HR Entrega: *08:00* /Dirección: *CLAUDIO ARRAU 8600, PUDAHUEL</v>
      </c>
    </row>
    <row r="3333" spans="1:38" s="15" customFormat="1" ht="16.5" customHeight="1" x14ac:dyDescent="0.2">
      <c r="A3333" s="15">
        <f>ROW(A3332)</f>
        <v>3332</v>
      </c>
      <c r="B3333" s="15">
        <f>IF(J3333=J3332,B3332+1,1)</f>
        <v>15</v>
      </c>
      <c r="C3333" s="15" t="s">
        <v>2040</v>
      </c>
      <c r="D3333" s="25" t="s">
        <v>39</v>
      </c>
      <c r="E3333" s="27">
        <v>506422</v>
      </c>
      <c r="F3333" s="27" t="s">
        <v>5124</v>
      </c>
      <c r="G3333" s="27" t="s">
        <v>584</v>
      </c>
      <c r="H3333" s="27">
        <v>4300</v>
      </c>
      <c r="I3333" s="27" t="s">
        <v>42</v>
      </c>
      <c r="J3333" s="28">
        <v>46156</v>
      </c>
      <c r="K3333" s="26">
        <v>0.33333333333333331</v>
      </c>
      <c r="L3333" s="26"/>
      <c r="M3333" s="27" t="s">
        <v>273</v>
      </c>
      <c r="N3333" s="25">
        <f>IFERROR(VLOOKUP(M3333,Data!$J$1:$K$58,2,0),"")</f>
        <v>56950103942</v>
      </c>
      <c r="O3333" s="27" t="s">
        <v>274</v>
      </c>
      <c r="P3333" s="27"/>
      <c r="Q3333" s="27" t="s">
        <v>2042</v>
      </c>
      <c r="R3333" s="27" t="s">
        <v>1546</v>
      </c>
      <c r="S3333" s="27"/>
      <c r="T3333" s="27"/>
      <c r="U3333" s="28"/>
      <c r="X3333" s="27"/>
      <c r="Y3333" s="27"/>
      <c r="Z3333" s="29"/>
      <c r="AA3333" s="29">
        <v>0.5805555555555556</v>
      </c>
      <c r="AB3333" s="29">
        <v>0.63194444444444442</v>
      </c>
      <c r="AC3333" s="30">
        <v>46156</v>
      </c>
      <c r="AD3333" s="15" t="str">
        <f>IF(Tabla2[[#This Row],[HORA ENTREGA]]="DIRECTO","On time", IF(AA3333&lt;&gt;"",IF(Tabla2[[#This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3" s="15" t="str">
        <f>MID(Tabla2[[#This Row],[TIPO]],1,3)</f>
        <v>IMO</v>
      </c>
      <c r="AF33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EITU9507875*/ HR Entrega: *08:00* /Dirección: *CLAUDIO ARRAU 8600, PUDAHUEL</v>
      </c>
      <c r="AG3333" s="38" t="str">
        <f>IFERROR(HYPERLINK("https://wa.me/"&amp;Tabla2[[#This Row],[CONTACTO]]&amp;"?text="&amp;Tabla2[[#This Row],[Mensaje]],"Enviar mensaje"),"")</f>
        <v>Enviar mensaje</v>
      </c>
      <c r="AH3333" s="15" t="str">
        <f>CONCATENATE(A3333,F3333)</f>
        <v>3332EITU9507875</v>
      </c>
      <c r="AI3333" s="15" t="str">
        <f>CONCATENATE("ENT-",A3333)</f>
        <v>ENT-3332</v>
      </c>
      <c r="AJ3333" s="15" t="str">
        <f>IF(Tabla2[[#This Row],[Op]]&lt;&gt;"","ENTREGA","")</f>
        <v>ENTREGA</v>
      </c>
      <c r="AK3333" s="40" t="str">
        <f>(Tabla2[[#This Row],[FECHA ENTREGA]]&amp;Tabla2[[#This Row],[HORA ENTREGA]])</f>
        <v>461560,333333333333333</v>
      </c>
      <c r="AL3333" s="34" t="str">
        <f>IFERROR(HYPERLINK("https://wa.me/"&amp;Tabla2[[#This Row],[CONTACTO]]&amp;"?text="&amp;Tabla2[[#This Row],[Mensaje]]),"")</f>
        <v>https://wa.me/56950103942?text=Hola!%0AServicio del día 14-05%0A *Cliente:* LOG SERVICES SPA */ Cont: * EITU9507875*/ HR Entrega: *08:00* /Dirección: *CLAUDIO ARRAU 8600, PUDAHUEL</v>
      </c>
    </row>
    <row r="3334" spans="1:38" s="15" customFormat="1" ht="16.5" customHeight="1" x14ac:dyDescent="0.2">
      <c r="A3334" s="15">
        <f>ROW(A3333)</f>
        <v>3333</v>
      </c>
      <c r="B3334" s="15">
        <f>IF(J3334=J3333,B3333+1,1)</f>
        <v>16</v>
      </c>
      <c r="C3334" s="15" t="s">
        <v>2040</v>
      </c>
      <c r="D3334" s="25" t="s">
        <v>39</v>
      </c>
      <c r="E3334" s="27">
        <v>506422</v>
      </c>
      <c r="F3334" s="27" t="s">
        <v>5125</v>
      </c>
      <c r="G3334" s="27" t="s">
        <v>584</v>
      </c>
      <c r="H3334" s="27">
        <v>4300</v>
      </c>
      <c r="I3334" s="27" t="s">
        <v>42</v>
      </c>
      <c r="J3334" s="28">
        <v>46156</v>
      </c>
      <c r="K3334" s="26">
        <v>0.33333333333333331</v>
      </c>
      <c r="L3334" s="26"/>
      <c r="M3334" s="27" t="s">
        <v>688</v>
      </c>
      <c r="N3334" s="25">
        <f>IFERROR(VLOOKUP(M3334,Data!$J$1:$K$58,2,0),"")</f>
        <v>56950104102</v>
      </c>
      <c r="O3334" s="27" t="s">
        <v>552</v>
      </c>
      <c r="P3334" s="27"/>
      <c r="Q3334" s="27" t="s">
        <v>2042</v>
      </c>
      <c r="R3334" s="27" t="s">
        <v>1546</v>
      </c>
      <c r="S3334" s="27"/>
      <c r="T3334" s="27"/>
      <c r="U3334" s="28"/>
      <c r="X3334" s="27"/>
      <c r="Y3334" s="27"/>
      <c r="Z3334" s="29"/>
      <c r="AA3334" s="29">
        <v>0.65833333333333333</v>
      </c>
      <c r="AB3334" s="29">
        <v>0.70833333333333337</v>
      </c>
      <c r="AC3334" s="30">
        <v>46156</v>
      </c>
      <c r="AD3334" s="15" t="str">
        <f>IF(Tabla2[[#This Row],[HORA ENTREGA]]="DIRECTO","On time", IF(AA3334&lt;&gt;"",IF(Tabla2[[#This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4" s="15" t="str">
        <f>MID(Tabla2[[#This Row],[TIPO]],1,3)</f>
        <v>IMO</v>
      </c>
      <c r="AF33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EITU9522329*/ HR Entrega: *08:00* /Dirección: *CLAUDIO ARRAU 8600, PUDAHUEL</v>
      </c>
      <c r="AG3334" s="38" t="str">
        <f>IFERROR(HYPERLINK("https://wa.me/"&amp;Tabla2[[#This Row],[CONTACTO]]&amp;"?text="&amp;Tabla2[[#This Row],[Mensaje]],"Enviar mensaje"),"")</f>
        <v>Enviar mensaje</v>
      </c>
      <c r="AH3334" s="15" t="str">
        <f>CONCATENATE(A3334,F3334)</f>
        <v>3333EITU9522329</v>
      </c>
      <c r="AI3334" s="15" t="str">
        <f>CONCATENATE("ENT-",A3334)</f>
        <v>ENT-3333</v>
      </c>
      <c r="AJ3334" s="15" t="str">
        <f>IF(Tabla2[[#This Row],[Op]]&lt;&gt;"","ENTREGA","")</f>
        <v>ENTREGA</v>
      </c>
      <c r="AK3334" s="40" t="str">
        <f>(Tabla2[[#This Row],[FECHA ENTREGA]]&amp;Tabla2[[#This Row],[HORA ENTREGA]])</f>
        <v>461560,333333333333333</v>
      </c>
      <c r="AL3334" s="34" t="str">
        <f>IFERROR(HYPERLINK("https://wa.me/"&amp;Tabla2[[#This Row],[CONTACTO]]&amp;"?text="&amp;Tabla2[[#This Row],[Mensaje]]),"")</f>
        <v>https://wa.me/56950104102?text=Hola!%0AServicio del día 14-05%0A *Cliente:* LOG SERVICES SPA */ Cont: * EITU9522329*/ HR Entrega: *08:00* /Dirección: *CLAUDIO ARRAU 8600, PUDAHUEL</v>
      </c>
    </row>
    <row r="3335" spans="1:38" s="15" customFormat="1" ht="16.5" customHeight="1" x14ac:dyDescent="0.2">
      <c r="A3335" s="15">
        <f>ROW(A3334)</f>
        <v>3334</v>
      </c>
      <c r="B3335" s="15">
        <f>IF(J3335=J3334,B3334+1,1)</f>
        <v>17</v>
      </c>
      <c r="C3335" s="15" t="s">
        <v>2040</v>
      </c>
      <c r="D3335" s="25" t="s">
        <v>39</v>
      </c>
      <c r="E3335" s="27">
        <v>506422</v>
      </c>
      <c r="F3335" s="27" t="s">
        <v>5126</v>
      </c>
      <c r="G3335" s="27" t="s">
        <v>584</v>
      </c>
      <c r="H3335" s="27">
        <v>4300</v>
      </c>
      <c r="I3335" s="27" t="s">
        <v>42</v>
      </c>
      <c r="J3335" s="28">
        <v>46156</v>
      </c>
      <c r="K3335" s="26">
        <v>0.33333333333333331</v>
      </c>
      <c r="L3335" s="26"/>
      <c r="M3335" s="27" t="s">
        <v>341</v>
      </c>
      <c r="N3335" s="25">
        <f>IFERROR(VLOOKUP(M3335,Data!$J$1:$K$58,2,0),"")</f>
        <v>56950923536</v>
      </c>
      <c r="O3335" s="27" t="s">
        <v>98</v>
      </c>
      <c r="P3335" s="27"/>
      <c r="Q3335" s="27" t="s">
        <v>2042</v>
      </c>
      <c r="R3335" s="27" t="s">
        <v>1546</v>
      </c>
      <c r="S3335" s="27"/>
      <c r="T3335" s="27"/>
      <c r="U3335" s="28"/>
      <c r="X3335" s="27"/>
      <c r="Y3335" s="27"/>
      <c r="Z3335" s="29"/>
      <c r="AA3335" s="29">
        <v>0.36458333333333331</v>
      </c>
      <c r="AB3335" s="29">
        <v>0.40625</v>
      </c>
      <c r="AC3335" s="30">
        <v>46156</v>
      </c>
      <c r="AD3335" s="15" t="str">
        <f>IF(Tabla2[[#This Row],[HORA ENTREGA]]="DIRECTO","On time", IF(AA3335&lt;&gt;"",IF(Tabla2[[#This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5" s="15" t="str">
        <f>MID(Tabla2[[#This Row],[TIPO]],1,3)</f>
        <v>IMO</v>
      </c>
      <c r="AF33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EGSU6327300*/ HR Entrega: *08:00* /Dirección: *CLAUDIO ARRAU 8600, PUDAHUEL</v>
      </c>
      <c r="AG3335" s="38" t="str">
        <f>IFERROR(HYPERLINK("https://wa.me/"&amp;Tabla2[[#This Row],[CONTACTO]]&amp;"?text="&amp;Tabla2[[#This Row],[Mensaje]],"Enviar mensaje"),"")</f>
        <v>Enviar mensaje</v>
      </c>
      <c r="AH3335" s="15" t="str">
        <f>CONCATENATE(A3335,F3335)</f>
        <v>3334EGSU6327300</v>
      </c>
      <c r="AI3335" s="15" t="str">
        <f>CONCATENATE("ENT-",A3335)</f>
        <v>ENT-3334</v>
      </c>
      <c r="AJ3335" s="15" t="str">
        <f>IF(Tabla2[[#This Row],[Op]]&lt;&gt;"","ENTREGA","")</f>
        <v>ENTREGA</v>
      </c>
      <c r="AK3335" s="40" t="str">
        <f>(Tabla2[[#This Row],[FECHA ENTREGA]]&amp;Tabla2[[#This Row],[HORA ENTREGA]])</f>
        <v>461560,333333333333333</v>
      </c>
      <c r="AL3335" s="34" t="str">
        <f>IFERROR(HYPERLINK("https://wa.me/"&amp;Tabla2[[#This Row],[CONTACTO]]&amp;"?text="&amp;Tabla2[[#This Row],[Mensaje]]),"")</f>
        <v>https://wa.me/56950923536?text=Hola!%0AServicio del día 14-05%0A *Cliente:* LOG SERVICES SPA */ Cont: * EGSU6327300*/ HR Entrega: *08:00* /Dirección: *CLAUDIO ARRAU 8600, PUDAHUEL</v>
      </c>
    </row>
    <row r="3336" spans="1:38" s="15" customFormat="1" ht="16.5" customHeight="1" x14ac:dyDescent="0.2">
      <c r="A3336" s="15">
        <f>ROW(A3335)</f>
        <v>3335</v>
      </c>
      <c r="B3336" s="15">
        <f>IF(J3336=J3335,B3335+1,1)</f>
        <v>18</v>
      </c>
      <c r="C3336" s="15" t="s">
        <v>2040</v>
      </c>
      <c r="D3336" s="25" t="s">
        <v>39</v>
      </c>
      <c r="E3336" s="27">
        <v>506422</v>
      </c>
      <c r="F3336" s="27" t="s">
        <v>5127</v>
      </c>
      <c r="G3336" s="27" t="s">
        <v>584</v>
      </c>
      <c r="H3336" s="27">
        <v>4300</v>
      </c>
      <c r="I3336" s="27" t="s">
        <v>42</v>
      </c>
      <c r="J3336" s="28">
        <v>46156</v>
      </c>
      <c r="K3336" s="26">
        <v>0.33333333333333331</v>
      </c>
      <c r="L3336" s="26"/>
      <c r="M3336" s="27" t="s">
        <v>341</v>
      </c>
      <c r="N3336" s="25">
        <f>IFERROR(VLOOKUP(M3336,Data!$J$1:$K$58,2,0),"")</f>
        <v>56950923536</v>
      </c>
      <c r="O3336" s="27" t="s">
        <v>98</v>
      </c>
      <c r="P3336" s="27"/>
      <c r="Q3336" s="27" t="s">
        <v>2042</v>
      </c>
      <c r="R3336" s="27" t="s">
        <v>1546</v>
      </c>
      <c r="S3336" s="27"/>
      <c r="T3336" s="27"/>
      <c r="U3336" s="28"/>
      <c r="X3336" s="27"/>
      <c r="Y3336" s="27"/>
      <c r="Z3336" s="29"/>
      <c r="AA3336" s="29">
        <v>0.59583333333333333</v>
      </c>
      <c r="AB3336" s="29">
        <v>0.65277777777777779</v>
      </c>
      <c r="AC3336" s="30">
        <v>46156</v>
      </c>
      <c r="AD3336" s="15" t="str">
        <f>IF(Tabla2[[#This Row],[HORA ENTREGA]]="DIRECTO","On time", IF(AA3336&lt;&gt;"",IF(Tabla2[[#This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6" s="15" t="str">
        <f>MID(Tabla2[[#This Row],[TIPO]],1,3)</f>
        <v>IMO</v>
      </c>
      <c r="AF33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EMCU0020724*/ HR Entrega: *08:00* /Dirección: *CLAUDIO ARRAU 8600, PUDAHUEL</v>
      </c>
      <c r="AG3336" s="38" t="str">
        <f>IFERROR(HYPERLINK("https://wa.me/"&amp;Tabla2[[#This Row],[CONTACTO]]&amp;"?text="&amp;Tabla2[[#This Row],[Mensaje]],"Enviar mensaje"),"")</f>
        <v>Enviar mensaje</v>
      </c>
      <c r="AH3336" s="15" t="str">
        <f>CONCATENATE(A3336,F3336)</f>
        <v>3335EMCU0020724</v>
      </c>
      <c r="AI3336" s="15" t="str">
        <f>CONCATENATE("ENT-",A3336)</f>
        <v>ENT-3335</v>
      </c>
      <c r="AJ3336" s="15" t="str">
        <f>IF(Tabla2[[#This Row],[Op]]&lt;&gt;"","ENTREGA","")</f>
        <v>ENTREGA</v>
      </c>
      <c r="AK3336" s="40" t="str">
        <f>(Tabla2[[#This Row],[FECHA ENTREGA]]&amp;Tabla2[[#This Row],[HORA ENTREGA]])</f>
        <v>461560,333333333333333</v>
      </c>
      <c r="AL3336" s="34" t="str">
        <f>IFERROR(HYPERLINK("https://wa.me/"&amp;Tabla2[[#This Row],[CONTACTO]]&amp;"?text="&amp;Tabla2[[#This Row],[Mensaje]]),"")</f>
        <v>https://wa.me/56950923536?text=Hola!%0AServicio del día 14-05%0A *Cliente:* LOG SERVICES SPA */ Cont: * EMCU0020724*/ HR Entrega: *08:00* /Dirección: *CLAUDIO ARRAU 8600, PUDAHUEL</v>
      </c>
    </row>
    <row r="3337" spans="1:38" s="15" customFormat="1" ht="16.5" customHeight="1" x14ac:dyDescent="0.2">
      <c r="A3337" s="15">
        <f>ROW(A3336)</f>
        <v>3336</v>
      </c>
      <c r="B3337" s="15">
        <f>IF(J3337=J3336,B3336+1,1)</f>
        <v>19</v>
      </c>
      <c r="C3337" s="15" t="s">
        <v>2040</v>
      </c>
      <c r="D3337" s="25" t="s">
        <v>39</v>
      </c>
      <c r="E3337" s="27">
        <v>506422</v>
      </c>
      <c r="F3337" s="27" t="s">
        <v>5128</v>
      </c>
      <c r="G3337" s="27" t="s">
        <v>584</v>
      </c>
      <c r="H3337" s="27">
        <v>4300</v>
      </c>
      <c r="I3337" s="27" t="s">
        <v>42</v>
      </c>
      <c r="J3337" s="28">
        <v>46156</v>
      </c>
      <c r="K3337" s="26">
        <v>0.33333333333333331</v>
      </c>
      <c r="L3337" s="26"/>
      <c r="M3337" s="27" t="s">
        <v>45</v>
      </c>
      <c r="N3337" s="25">
        <f>IFERROR(VLOOKUP(M3337,Data!$J$1:$K$58,2,0),"")</f>
        <v>56950981572</v>
      </c>
      <c r="O3337" s="27" t="s">
        <v>46</v>
      </c>
      <c r="P3337" s="27"/>
      <c r="Q3337" s="27" t="s">
        <v>2042</v>
      </c>
      <c r="R3337" s="27" t="s">
        <v>1546</v>
      </c>
      <c r="S3337" s="27"/>
      <c r="T3337" s="27"/>
      <c r="U3337" s="28"/>
      <c r="X3337" s="27"/>
      <c r="Y3337" s="27"/>
      <c r="Z3337" s="29"/>
      <c r="AA3337" s="29">
        <v>0.67569444444444449</v>
      </c>
      <c r="AB3337" s="29">
        <v>0.72569444444444442</v>
      </c>
      <c r="AC3337" s="30">
        <v>46156</v>
      </c>
      <c r="AD3337" s="15" t="str">
        <f>IF(Tabla2[[#This Row],[HORA ENTREGA]]="DIRECTO","On time", IF(AA3337&lt;&gt;"",IF(Tabla2[[#This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7" s="15" t="str">
        <f>MID(Tabla2[[#This Row],[TIPO]],1,3)</f>
        <v>IMO</v>
      </c>
      <c r="AF33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EITU9023778*/ HR Entrega: *08:00* /Dirección: *CLAUDIO ARRAU 8600, PUDAHUEL</v>
      </c>
      <c r="AG3337" s="38" t="str">
        <f>IFERROR(HYPERLINK("https://wa.me/"&amp;Tabla2[[#This Row],[CONTACTO]]&amp;"?text="&amp;Tabla2[[#This Row],[Mensaje]],"Enviar mensaje"),"")</f>
        <v>Enviar mensaje</v>
      </c>
      <c r="AH3337" s="15" t="str">
        <f>CONCATENATE(A3337,F3337)</f>
        <v>3336EITU9023778</v>
      </c>
      <c r="AI3337" s="15" t="str">
        <f>CONCATENATE("ENT-",A3337)</f>
        <v>ENT-3336</v>
      </c>
      <c r="AJ3337" s="15" t="str">
        <f>IF(Tabla2[[#This Row],[Op]]&lt;&gt;"","ENTREGA","")</f>
        <v>ENTREGA</v>
      </c>
      <c r="AK3337" s="40" t="str">
        <f>(Tabla2[[#This Row],[FECHA ENTREGA]]&amp;Tabla2[[#This Row],[HORA ENTREGA]])</f>
        <v>461560,333333333333333</v>
      </c>
      <c r="AL3337" s="34" t="str">
        <f>IFERROR(HYPERLINK("https://wa.me/"&amp;Tabla2[[#This Row],[CONTACTO]]&amp;"?text="&amp;Tabla2[[#This Row],[Mensaje]]),"")</f>
        <v>https://wa.me/56950981572?text=Hola!%0AServicio del día 14-05%0A *Cliente:* LOG SERVICES SPA */ Cont: * EITU9023778*/ HR Entrega: *08:00* /Dirección: *CLAUDIO ARRAU 8600, PUDAHUEL</v>
      </c>
    </row>
    <row r="3338" spans="1:38" s="15" customFormat="1" ht="16.5" customHeight="1" x14ac:dyDescent="0.2">
      <c r="A3338" s="15">
        <f>ROW(A3337)</f>
        <v>3337</v>
      </c>
      <c r="B3338" s="15">
        <f>IF(J3338=J3337,B3337+1,1)</f>
        <v>20</v>
      </c>
      <c r="C3338" s="15" t="s">
        <v>2040</v>
      </c>
      <c r="D3338" s="25" t="s">
        <v>39</v>
      </c>
      <c r="E3338" s="27">
        <v>506422</v>
      </c>
      <c r="F3338" s="27" t="s">
        <v>5129</v>
      </c>
      <c r="G3338" s="27" t="s">
        <v>584</v>
      </c>
      <c r="H3338" s="27">
        <v>4300</v>
      </c>
      <c r="I3338" s="27" t="s">
        <v>42</v>
      </c>
      <c r="J3338" s="28">
        <v>46156</v>
      </c>
      <c r="K3338" s="26">
        <v>0.33333333333333331</v>
      </c>
      <c r="L3338" s="26"/>
      <c r="M3338" s="27" t="s">
        <v>133</v>
      </c>
      <c r="N3338" s="25">
        <f>IFERROR(VLOOKUP(M3338,Data!$J$1:$K$58,2,0),"")</f>
        <v>56953801607</v>
      </c>
      <c r="O3338" s="27" t="s">
        <v>134</v>
      </c>
      <c r="P3338" s="27"/>
      <c r="Q3338" s="27" t="s">
        <v>2042</v>
      </c>
      <c r="R3338" s="27" t="s">
        <v>1546</v>
      </c>
      <c r="S3338" s="27"/>
      <c r="T3338" s="27"/>
      <c r="U3338" s="28"/>
      <c r="X3338" s="27"/>
      <c r="Y3338" s="27"/>
      <c r="Z3338" s="29"/>
      <c r="AA3338" s="29">
        <v>0.65763888888888888</v>
      </c>
      <c r="AB3338" s="29">
        <v>0.70138888888888884</v>
      </c>
      <c r="AC3338" s="30">
        <v>46156</v>
      </c>
      <c r="AD3338" s="15" t="str">
        <f>IF(Tabla2[[#This Row],[HORA ENTREGA]]="DIRECTO","On time", IF(AA3338&lt;&gt;"",IF(Tabla2[[#This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8" s="15" t="str">
        <f>MID(Tabla2[[#This Row],[TIPO]],1,3)</f>
        <v>IMO</v>
      </c>
      <c r="AF33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TGBU9960184*/ HR Entrega: *08:00* /Dirección: *CLAUDIO ARRAU 8600, PUDAHUEL</v>
      </c>
      <c r="AG3338" s="38" t="str">
        <f>IFERROR(HYPERLINK("https://wa.me/"&amp;Tabla2[[#This Row],[CONTACTO]]&amp;"?text="&amp;Tabla2[[#This Row],[Mensaje]],"Enviar mensaje"),"")</f>
        <v>Enviar mensaje</v>
      </c>
      <c r="AH3338" s="15" t="str">
        <f>CONCATENATE(A3338,F3338)</f>
        <v>3337TGBU9960184</v>
      </c>
      <c r="AI3338" s="15" t="str">
        <f>CONCATENATE("ENT-",A3338)</f>
        <v>ENT-3337</v>
      </c>
      <c r="AJ3338" s="15" t="str">
        <f>IF(Tabla2[[#This Row],[Op]]&lt;&gt;"","ENTREGA","")</f>
        <v>ENTREGA</v>
      </c>
      <c r="AK3338" s="40" t="str">
        <f>(Tabla2[[#This Row],[FECHA ENTREGA]]&amp;Tabla2[[#This Row],[HORA ENTREGA]])</f>
        <v>461560,333333333333333</v>
      </c>
      <c r="AL3338" s="34" t="str">
        <f>IFERROR(HYPERLINK("https://wa.me/"&amp;Tabla2[[#This Row],[CONTACTO]]&amp;"?text="&amp;Tabla2[[#This Row],[Mensaje]]),"")</f>
        <v>https://wa.me/56953801607?text=Hola!%0AServicio del día 14-05%0A *Cliente:* LOG SERVICES SPA */ Cont: * TGBU9960184*/ HR Entrega: *08:00* /Dirección: *CLAUDIO ARRAU 8600, PUDAHUEL</v>
      </c>
    </row>
    <row r="3339" spans="1:38" s="15" customFormat="1" ht="16.5" customHeight="1" x14ac:dyDescent="0.2">
      <c r="A3339" s="15">
        <f>ROW(A3338)</f>
        <v>3338</v>
      </c>
      <c r="B3339" s="15">
        <f>IF(J3339=J3338,B3338+1,1)</f>
        <v>21</v>
      </c>
      <c r="C3339" s="15" t="s">
        <v>2040</v>
      </c>
      <c r="D3339" s="25" t="s">
        <v>39</v>
      </c>
      <c r="E3339" s="27">
        <v>506422</v>
      </c>
      <c r="F3339" s="27" t="s">
        <v>5130</v>
      </c>
      <c r="G3339" s="27" t="s">
        <v>584</v>
      </c>
      <c r="H3339" s="27">
        <v>4300</v>
      </c>
      <c r="I3339" s="27" t="s">
        <v>42</v>
      </c>
      <c r="J3339" s="28">
        <v>46156</v>
      </c>
      <c r="K3339" s="26">
        <v>0.33333333333333331</v>
      </c>
      <c r="L3339" s="26"/>
      <c r="M3339" s="27" t="s">
        <v>60</v>
      </c>
      <c r="N3339" s="25">
        <f>IFERROR(VLOOKUP(M3339,Data!$J$1:$K$58,2,0),"")</f>
        <v>56957438415</v>
      </c>
      <c r="O3339" s="27" t="s">
        <v>285</v>
      </c>
      <c r="P3339" s="27"/>
      <c r="Q3339" s="27" t="s">
        <v>2042</v>
      </c>
      <c r="R3339" s="27" t="s">
        <v>1546</v>
      </c>
      <c r="S3339" s="27"/>
      <c r="T3339" s="27"/>
      <c r="U3339" s="28"/>
      <c r="X3339" s="27"/>
      <c r="Y3339" s="27"/>
      <c r="Z3339" s="29"/>
      <c r="AA3339" s="29">
        <v>0.61111111111111116</v>
      </c>
      <c r="AB3339" s="29">
        <v>0.65277777777777779</v>
      </c>
      <c r="AC3339" s="30">
        <v>46156</v>
      </c>
      <c r="AD3339" s="15" t="str">
        <f>IF(Tabla2[[#This Row],[HORA ENTREGA]]="DIRECTO","On time", IF(AA3339&lt;&gt;"",IF(Tabla2[[#This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39" s="15" t="str">
        <f>MID(Tabla2[[#This Row],[TIPO]],1,3)</f>
        <v>IMO</v>
      </c>
      <c r="AF33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EMCU0105333*/ HR Entrega: *08:00* /Dirección: *CLAUDIO ARRAU 8600, PUDAHUEL</v>
      </c>
      <c r="AG3339" s="38" t="str">
        <f>IFERROR(HYPERLINK("https://wa.me/"&amp;Tabla2[[#This Row],[CONTACTO]]&amp;"?text="&amp;Tabla2[[#This Row],[Mensaje]],"Enviar mensaje"),"")</f>
        <v>Enviar mensaje</v>
      </c>
      <c r="AH3339" s="15" t="str">
        <f>CONCATENATE(A3339,F3339)</f>
        <v>3338EMCU0105333</v>
      </c>
      <c r="AI3339" s="15" t="str">
        <f>CONCATENATE("ENT-",A3339)</f>
        <v>ENT-3338</v>
      </c>
      <c r="AJ3339" s="15" t="str">
        <f>IF(Tabla2[[#This Row],[Op]]&lt;&gt;"","ENTREGA","")</f>
        <v>ENTREGA</v>
      </c>
      <c r="AK3339" s="40" t="str">
        <f>(Tabla2[[#This Row],[FECHA ENTREGA]]&amp;Tabla2[[#This Row],[HORA ENTREGA]])</f>
        <v>461560,333333333333333</v>
      </c>
      <c r="AL3339" s="34" t="str">
        <f>IFERROR(HYPERLINK("https://wa.me/"&amp;Tabla2[[#This Row],[CONTACTO]]&amp;"?text="&amp;Tabla2[[#This Row],[Mensaje]]),"")</f>
        <v>https://wa.me/56957438415?text=Hola!%0AServicio del día 14-05%0A *Cliente:* LOG SERVICES SPA */ Cont: * EMCU0105333*/ HR Entrega: *08:00* /Dirección: *CLAUDIO ARRAU 8600, PUDAHUEL</v>
      </c>
    </row>
    <row r="3340" spans="1:38" s="15" customFormat="1" ht="16.5" customHeight="1" x14ac:dyDescent="0.2">
      <c r="A3340" s="15">
        <f>ROW(A3339)</f>
        <v>3339</v>
      </c>
      <c r="B3340" s="15">
        <f>IF(J3340=J3339,B3339+1,1)</f>
        <v>22</v>
      </c>
      <c r="C3340" s="15" t="s">
        <v>2040</v>
      </c>
      <c r="D3340" s="25" t="s">
        <v>39</v>
      </c>
      <c r="E3340" s="27">
        <v>506422</v>
      </c>
      <c r="F3340" s="27" t="s">
        <v>5131</v>
      </c>
      <c r="G3340" s="27" t="s">
        <v>584</v>
      </c>
      <c r="H3340" s="27">
        <v>4300</v>
      </c>
      <c r="I3340" s="27" t="s">
        <v>42</v>
      </c>
      <c r="J3340" s="28">
        <v>46156</v>
      </c>
      <c r="K3340" s="26">
        <v>0.33333333333333331</v>
      </c>
      <c r="L3340" s="26"/>
      <c r="M3340" s="27" t="s">
        <v>139</v>
      </c>
      <c r="N3340" s="25">
        <f>IFERROR(VLOOKUP(M3340,Data!$J$1:$K$58,2,0),"")</f>
        <v>56965312953</v>
      </c>
      <c r="O3340" s="27" t="s">
        <v>140</v>
      </c>
      <c r="P3340" s="27"/>
      <c r="Q3340" s="27" t="s">
        <v>2042</v>
      </c>
      <c r="R3340" s="27" t="s">
        <v>1546</v>
      </c>
      <c r="S3340" s="27"/>
      <c r="T3340" s="27"/>
      <c r="U3340" s="28"/>
      <c r="X3340" s="27"/>
      <c r="Y3340" s="27"/>
      <c r="Z3340" s="29"/>
      <c r="AA3340" s="29">
        <v>0.66111111111111109</v>
      </c>
      <c r="AB3340" s="29">
        <v>0.71319444444444446</v>
      </c>
      <c r="AC3340" s="30">
        <v>46156</v>
      </c>
      <c r="AD3340" s="15" t="str">
        <f>IF(Tabla2[[#This Row],[HORA ENTREGA]]="DIRECTO","On time", IF(AA3340&lt;&gt;"",IF(Tabla2[[#This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40" s="15" t="str">
        <f>MID(Tabla2[[#This Row],[TIPO]],1,3)</f>
        <v>IMO</v>
      </c>
      <c r="AF33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EITU9697760*/ HR Entrega: *08:00* /Dirección: *CLAUDIO ARRAU 8600, PUDAHUEL</v>
      </c>
      <c r="AG3340" s="38" t="str">
        <f>IFERROR(HYPERLINK("https://wa.me/"&amp;Tabla2[[#This Row],[CONTACTO]]&amp;"?text="&amp;Tabla2[[#This Row],[Mensaje]],"Enviar mensaje"),"")</f>
        <v>Enviar mensaje</v>
      </c>
      <c r="AH3340" s="15" t="str">
        <f>CONCATENATE(A3340,F3340)</f>
        <v>3339EITU9697760</v>
      </c>
      <c r="AI3340" s="15" t="str">
        <f>CONCATENATE("ENT-",A3340)</f>
        <v>ENT-3339</v>
      </c>
      <c r="AJ3340" s="15" t="str">
        <f>IF(Tabla2[[#This Row],[Op]]&lt;&gt;"","ENTREGA","")</f>
        <v>ENTREGA</v>
      </c>
      <c r="AK3340" s="40" t="str">
        <f>(Tabla2[[#This Row],[FECHA ENTREGA]]&amp;Tabla2[[#This Row],[HORA ENTREGA]])</f>
        <v>461560,333333333333333</v>
      </c>
      <c r="AL3340" s="34" t="str">
        <f>IFERROR(HYPERLINK("https://wa.me/"&amp;Tabla2[[#This Row],[CONTACTO]]&amp;"?text="&amp;Tabla2[[#This Row],[Mensaje]]),"")</f>
        <v>https://wa.me/56965312953?text=Hola!%0AServicio del día 14-05%0A *Cliente:* LOG SERVICES SPA */ Cont: * EITU9697760*/ HR Entrega: *08:00* /Dirección: *CLAUDIO ARRAU 8600, PUDAHUEL</v>
      </c>
    </row>
    <row r="3341" spans="1:38" s="15" customFormat="1" ht="16.5" customHeight="1" x14ac:dyDescent="0.2">
      <c r="A3341" s="15">
        <f>ROW(A3340)</f>
        <v>3340</v>
      </c>
      <c r="B3341" s="15">
        <f>IF(J3341=J3340,B3340+1,1)</f>
        <v>23</v>
      </c>
      <c r="C3341" s="15" t="s">
        <v>2040</v>
      </c>
      <c r="D3341" s="25" t="s">
        <v>39</v>
      </c>
      <c r="E3341" s="27">
        <v>506422</v>
      </c>
      <c r="F3341" s="27" t="s">
        <v>5132</v>
      </c>
      <c r="G3341" s="27" t="s">
        <v>584</v>
      </c>
      <c r="H3341" s="27">
        <v>4300</v>
      </c>
      <c r="I3341" s="27" t="s">
        <v>42</v>
      </c>
      <c r="J3341" s="28">
        <v>46156</v>
      </c>
      <c r="K3341" s="26">
        <v>0.33333333333333331</v>
      </c>
      <c r="L3341" s="26"/>
      <c r="M3341" s="27" t="s">
        <v>953</v>
      </c>
      <c r="N3341" s="25">
        <f>IFERROR(VLOOKUP(M3341,Data!$J$1:$K$58,2,0),"")</f>
        <v>56967128754</v>
      </c>
      <c r="O3341" s="27" t="s">
        <v>1208</v>
      </c>
      <c r="P3341" s="27"/>
      <c r="Q3341" s="27" t="s">
        <v>2042</v>
      </c>
      <c r="R3341" s="27" t="s">
        <v>1546</v>
      </c>
      <c r="S3341" s="27"/>
      <c r="T3341" s="27"/>
      <c r="U3341" s="28"/>
      <c r="X3341" s="27"/>
      <c r="Y3341" s="27"/>
      <c r="Z3341" s="29"/>
      <c r="AA3341" s="29">
        <v>0.64236111111111116</v>
      </c>
      <c r="AB3341" s="29">
        <v>0.69444444444444442</v>
      </c>
      <c r="AC3341" s="30">
        <v>46156</v>
      </c>
      <c r="AD3341" s="15" t="str">
        <f>IF(Tabla2[[#This Row],[HORA ENTREGA]]="DIRECTO","On time", IF(AA3341&lt;&gt;"",IF(Tabla2[[#This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41" s="15" t="str">
        <f>MID(Tabla2[[#This Row],[TIPO]],1,3)</f>
        <v>IMO</v>
      </c>
      <c r="AF33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EMCU8718563*/ HR Entrega: *08:00* /Dirección: *CLAUDIO ARRAU 8600, PUDAHUEL</v>
      </c>
      <c r="AG3341" s="38" t="str">
        <f>IFERROR(HYPERLINK("https://wa.me/"&amp;Tabla2[[#This Row],[CONTACTO]]&amp;"?text="&amp;Tabla2[[#This Row],[Mensaje]],"Enviar mensaje"),"")</f>
        <v>Enviar mensaje</v>
      </c>
      <c r="AH3341" s="15" t="str">
        <f>CONCATENATE(A3341,F3341)</f>
        <v>3340EMCU8718563</v>
      </c>
      <c r="AI3341" s="15" t="str">
        <f>CONCATENATE("ENT-",A3341)</f>
        <v>ENT-3340</v>
      </c>
      <c r="AJ3341" s="15" t="str">
        <f>IF(Tabla2[[#This Row],[Op]]&lt;&gt;"","ENTREGA","")</f>
        <v>ENTREGA</v>
      </c>
      <c r="AK3341" s="40" t="str">
        <f>(Tabla2[[#This Row],[FECHA ENTREGA]]&amp;Tabla2[[#This Row],[HORA ENTREGA]])</f>
        <v>461560,333333333333333</v>
      </c>
      <c r="AL3341" s="34" t="str">
        <f>IFERROR(HYPERLINK("https://wa.me/"&amp;Tabla2[[#This Row],[CONTACTO]]&amp;"?text="&amp;Tabla2[[#This Row],[Mensaje]]),"")</f>
        <v>https://wa.me/56967128754?text=Hola!%0AServicio del día 14-05%0A *Cliente:* LOG SERVICES SPA */ Cont: * EMCU8718563*/ HR Entrega: *08:00* /Dirección: *CLAUDIO ARRAU 8600, PUDAHUEL</v>
      </c>
    </row>
    <row r="3342" spans="1:38" s="15" customFormat="1" ht="16.5" customHeight="1" x14ac:dyDescent="0.2">
      <c r="A3342" s="15">
        <f>ROW(A3341)</f>
        <v>3341</v>
      </c>
      <c r="B3342" s="15">
        <f>IF(J3342=J3341,B3341+1,1)</f>
        <v>24</v>
      </c>
      <c r="C3342" s="15" t="s">
        <v>2040</v>
      </c>
      <c r="D3342" s="25" t="s">
        <v>39</v>
      </c>
      <c r="E3342" s="27">
        <v>506422</v>
      </c>
      <c r="F3342" s="27" t="s">
        <v>5133</v>
      </c>
      <c r="G3342" s="27" t="s">
        <v>584</v>
      </c>
      <c r="H3342" s="27">
        <v>4300</v>
      </c>
      <c r="I3342" s="27" t="s">
        <v>42</v>
      </c>
      <c r="J3342" s="28">
        <v>46156</v>
      </c>
      <c r="K3342" s="26">
        <v>0.33333333333333331</v>
      </c>
      <c r="L3342" s="26"/>
      <c r="M3342" s="27" t="s">
        <v>151</v>
      </c>
      <c r="N3342" s="25">
        <f>IFERROR(VLOOKUP(M3342,Data!$J$1:$K$58,2,0),"")</f>
        <v>56973887427</v>
      </c>
      <c r="O3342" s="27" t="s">
        <v>152</v>
      </c>
      <c r="P3342" s="27"/>
      <c r="Q3342" s="27" t="s">
        <v>2042</v>
      </c>
      <c r="R3342" s="27" t="s">
        <v>1546</v>
      </c>
      <c r="S3342" s="27"/>
      <c r="T3342" s="27"/>
      <c r="U3342" s="28"/>
      <c r="X3342" s="27"/>
      <c r="Y3342" s="27"/>
      <c r="Z3342" s="29"/>
      <c r="AA3342" s="29">
        <v>0.3298611111111111</v>
      </c>
      <c r="AB3342" s="29">
        <v>0.3923611111111111</v>
      </c>
      <c r="AC3342" s="30">
        <v>46156</v>
      </c>
      <c r="AD3342" s="15" t="str">
        <f>IF(Tabla2[[#This Row],[HORA ENTREGA]]="DIRECTO","On time", IF(AA3342&lt;&gt;"",IF(Tabla2[[#This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42" s="15" t="str">
        <f>MID(Tabla2[[#This Row],[TIPO]],1,3)</f>
        <v>IMO</v>
      </c>
      <c r="AF33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EGSU9711201*/ HR Entrega: *08:00* /Dirección: *CLAUDIO ARRAU 8600, PUDAHUEL</v>
      </c>
      <c r="AG3342" s="38" t="str">
        <f>IFERROR(HYPERLINK("https://wa.me/"&amp;Tabla2[[#This Row],[CONTACTO]]&amp;"?text="&amp;Tabla2[[#This Row],[Mensaje]],"Enviar mensaje"),"")</f>
        <v>Enviar mensaje</v>
      </c>
      <c r="AH3342" s="15" t="str">
        <f>CONCATENATE(A3342,F3342)</f>
        <v>3341EGSU9711201</v>
      </c>
      <c r="AI3342" s="15" t="str">
        <f>CONCATENATE("ENT-",A3342)</f>
        <v>ENT-3341</v>
      </c>
      <c r="AJ3342" s="15" t="str">
        <f>IF(Tabla2[[#This Row],[Op]]&lt;&gt;"","ENTREGA","")</f>
        <v>ENTREGA</v>
      </c>
      <c r="AK3342" s="40" t="str">
        <f>(Tabla2[[#This Row],[FECHA ENTREGA]]&amp;Tabla2[[#This Row],[HORA ENTREGA]])</f>
        <v>461560,333333333333333</v>
      </c>
      <c r="AL3342" s="34" t="str">
        <f>IFERROR(HYPERLINK("https://wa.me/"&amp;Tabla2[[#This Row],[CONTACTO]]&amp;"?text="&amp;Tabla2[[#This Row],[Mensaje]]),"")</f>
        <v>https://wa.me/56973887427?text=Hola!%0AServicio del día 14-05%0A *Cliente:* LOG SERVICES SPA */ Cont: * EGSU9711201*/ HR Entrega: *08:00* /Dirección: *CLAUDIO ARRAU 8600, PUDAHUEL</v>
      </c>
    </row>
    <row r="3343" spans="1:38" s="15" customFormat="1" ht="16.5" customHeight="1" x14ac:dyDescent="0.2">
      <c r="A3343" s="15">
        <f>ROW(A3342)</f>
        <v>3342</v>
      </c>
      <c r="B3343" s="15">
        <f>IF(J3343=J3342,B3342+1,1)</f>
        <v>25</v>
      </c>
      <c r="C3343" s="15" t="s">
        <v>2040</v>
      </c>
      <c r="D3343" s="25" t="s">
        <v>39</v>
      </c>
      <c r="E3343" s="27">
        <v>506422</v>
      </c>
      <c r="F3343" s="27" t="s">
        <v>5134</v>
      </c>
      <c r="G3343" s="27" t="s">
        <v>584</v>
      </c>
      <c r="H3343" s="27">
        <v>4300</v>
      </c>
      <c r="I3343" s="27" t="s">
        <v>42</v>
      </c>
      <c r="J3343" s="28">
        <v>46156</v>
      </c>
      <c r="K3343" s="26">
        <v>0.33333333333333331</v>
      </c>
      <c r="L3343" s="26"/>
      <c r="M3343" s="27" t="s">
        <v>225</v>
      </c>
      <c r="N3343" s="25">
        <f>IFERROR(VLOOKUP(M3343,Data!$J$1:$K$58,2,0),"")</f>
        <v>56978811158</v>
      </c>
      <c r="O3343" s="27" t="s">
        <v>226</v>
      </c>
      <c r="P3343" s="27"/>
      <c r="Q3343" s="27" t="s">
        <v>2042</v>
      </c>
      <c r="R3343" s="27" t="s">
        <v>1546</v>
      </c>
      <c r="S3343" s="27"/>
      <c r="T3343" s="27"/>
      <c r="U3343" s="28"/>
      <c r="X3343" s="27"/>
      <c r="Y3343" s="27"/>
      <c r="Z3343" s="29"/>
      <c r="AA3343" s="29">
        <v>0.56111111111111112</v>
      </c>
      <c r="AB3343" s="29">
        <v>0.60416666666666663</v>
      </c>
      <c r="AC3343" s="30">
        <v>46156</v>
      </c>
      <c r="AD3343" s="15" t="str">
        <f>IF(Tabla2[[#This Row],[HORA ENTREGA]]="DIRECTO","On time", IF(AA3343&lt;&gt;"",IF(Tabla2[[#This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43" s="15" t="str">
        <f>MID(Tabla2[[#This Row],[TIPO]],1,3)</f>
        <v>IMO</v>
      </c>
      <c r="AF33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EGSU6572397*/ HR Entrega: *08:00* /Dirección: *CLAUDIO ARRAU 8600, PUDAHUEL</v>
      </c>
      <c r="AG3343" s="38" t="str">
        <f>IFERROR(HYPERLINK("https://wa.me/"&amp;Tabla2[[#This Row],[CONTACTO]]&amp;"?text="&amp;Tabla2[[#This Row],[Mensaje]],"Enviar mensaje"),"")</f>
        <v>Enviar mensaje</v>
      </c>
      <c r="AH3343" s="15" t="str">
        <f>CONCATENATE(A3343,F3343)</f>
        <v>3342EGSU6572397</v>
      </c>
      <c r="AI3343" s="15" t="str">
        <f>CONCATENATE("ENT-",A3343)</f>
        <v>ENT-3342</v>
      </c>
      <c r="AJ3343" s="15" t="str">
        <f>IF(Tabla2[[#This Row],[Op]]&lt;&gt;"","ENTREGA","")</f>
        <v>ENTREGA</v>
      </c>
      <c r="AK3343" s="40" t="str">
        <f>(Tabla2[[#This Row],[FECHA ENTREGA]]&amp;Tabla2[[#This Row],[HORA ENTREGA]])</f>
        <v>461560,333333333333333</v>
      </c>
      <c r="AL3343" s="34" t="str">
        <f>IFERROR(HYPERLINK("https://wa.me/"&amp;Tabla2[[#This Row],[CONTACTO]]&amp;"?text="&amp;Tabla2[[#This Row],[Mensaje]]),"")</f>
        <v>https://wa.me/56978811158?text=Hola!%0AServicio del día 14-05%0A *Cliente:* LOG SERVICES SPA */ Cont: * EGSU6572397*/ HR Entrega: *08:00* /Dirección: *CLAUDIO ARRAU 8600, PUDAHUEL</v>
      </c>
    </row>
    <row r="3344" spans="1:38" s="15" customFormat="1" ht="16.5" customHeight="1" x14ac:dyDescent="0.2">
      <c r="A3344" s="15">
        <f>ROW(A3343)</f>
        <v>3343</v>
      </c>
      <c r="B3344" s="15">
        <f>IF(J3344=J3343,B3343+1,1)</f>
        <v>26</v>
      </c>
      <c r="C3344" s="15" t="s">
        <v>2040</v>
      </c>
      <c r="D3344" s="25" t="s">
        <v>39</v>
      </c>
      <c r="E3344" s="27">
        <v>506422</v>
      </c>
      <c r="F3344" s="27" t="s">
        <v>5135</v>
      </c>
      <c r="G3344" s="27" t="s">
        <v>584</v>
      </c>
      <c r="H3344" s="27">
        <v>4300</v>
      </c>
      <c r="I3344" s="27" t="s">
        <v>42</v>
      </c>
      <c r="J3344" s="28">
        <v>46156</v>
      </c>
      <c r="K3344" s="26">
        <v>0.33333333333333331</v>
      </c>
      <c r="L3344" s="26"/>
      <c r="M3344" s="27" t="s">
        <v>90</v>
      </c>
      <c r="N3344" s="25">
        <f>IFERROR(VLOOKUP(M3344,Data!$J$1:$K$58,2,0),"")</f>
        <v>56987557136</v>
      </c>
      <c r="O3344" s="27" t="s">
        <v>91</v>
      </c>
      <c r="P3344" s="27"/>
      <c r="Q3344" s="27" t="s">
        <v>2042</v>
      </c>
      <c r="R3344" s="27" t="s">
        <v>1546</v>
      </c>
      <c r="S3344" s="27"/>
      <c r="T3344" s="27"/>
      <c r="U3344" s="28"/>
      <c r="X3344" s="27"/>
      <c r="Y3344" s="27"/>
      <c r="Z3344" s="29"/>
      <c r="AA3344" s="29">
        <v>0.3298611111111111</v>
      </c>
      <c r="AB3344" s="29">
        <v>0.4548611111111111</v>
      </c>
      <c r="AC3344" s="30">
        <v>46156</v>
      </c>
      <c r="AD3344" s="15" t="str">
        <f>IF(Tabla2[[#This Row],[HORA ENTREGA]]="DIRECTO","On time", IF(AA3344&lt;&gt;"",IF(Tabla2[[#This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44" s="15" t="str">
        <f>MID(Tabla2[[#This Row],[TIPO]],1,3)</f>
        <v>IMO</v>
      </c>
      <c r="AF33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EGSU6566692*/ HR Entrega: *08:00* /Dirección: *CLAUDIO ARRAU 8600, PUDAHUEL</v>
      </c>
      <c r="AG3344" s="38" t="str">
        <f>IFERROR(HYPERLINK("https://wa.me/"&amp;Tabla2[[#This Row],[CONTACTO]]&amp;"?text="&amp;Tabla2[[#This Row],[Mensaje]],"Enviar mensaje"),"")</f>
        <v>Enviar mensaje</v>
      </c>
      <c r="AH3344" s="15" t="str">
        <f>CONCATENATE(A3344,F3344)</f>
        <v>3343EGSU6566692</v>
      </c>
      <c r="AI3344" s="15" t="str">
        <f>CONCATENATE("ENT-",A3344)</f>
        <v>ENT-3343</v>
      </c>
      <c r="AJ3344" s="15" t="str">
        <f>IF(Tabla2[[#This Row],[Op]]&lt;&gt;"","ENTREGA","")</f>
        <v>ENTREGA</v>
      </c>
      <c r="AK3344" s="40" t="str">
        <f>(Tabla2[[#This Row],[FECHA ENTREGA]]&amp;Tabla2[[#This Row],[HORA ENTREGA]])</f>
        <v>461560,333333333333333</v>
      </c>
      <c r="AL3344" s="34" t="str">
        <f>IFERROR(HYPERLINK("https://wa.me/"&amp;Tabla2[[#This Row],[CONTACTO]]&amp;"?text="&amp;Tabla2[[#This Row],[Mensaje]]),"")</f>
        <v>https://wa.me/56987557136?text=Hola!%0AServicio del día 14-05%0A *Cliente:* LOG SERVICES SPA */ Cont: * EGSU6566692*/ HR Entrega: *08:00* /Dirección: *CLAUDIO ARRAU 8600, PUDAHUEL</v>
      </c>
    </row>
    <row r="3345" spans="1:38" s="15" customFormat="1" ht="16.5" customHeight="1" x14ac:dyDescent="0.2">
      <c r="A3345" s="15">
        <f>ROW(A3344)</f>
        <v>3344</v>
      </c>
      <c r="B3345" s="15">
        <f>IF(J3345=J3344,B3344+1,1)</f>
        <v>27</v>
      </c>
      <c r="C3345" s="15" t="s">
        <v>2040</v>
      </c>
      <c r="D3345" s="25" t="s">
        <v>39</v>
      </c>
      <c r="E3345" s="27">
        <v>506422</v>
      </c>
      <c r="F3345" s="27" t="s">
        <v>5136</v>
      </c>
      <c r="G3345" s="27" t="s">
        <v>584</v>
      </c>
      <c r="H3345" s="27">
        <v>4300</v>
      </c>
      <c r="I3345" s="27" t="s">
        <v>42</v>
      </c>
      <c r="J3345" s="28">
        <v>46156</v>
      </c>
      <c r="K3345" s="26">
        <v>0.33333333333333331</v>
      </c>
      <c r="L3345" s="26"/>
      <c r="M3345" s="27" t="s">
        <v>389</v>
      </c>
      <c r="N3345" s="25">
        <f>IFERROR(VLOOKUP(M3345,Data!$J$1:$K$58,2,0),"")</f>
        <v>56988336520</v>
      </c>
      <c r="O3345" s="27" t="s">
        <v>390</v>
      </c>
      <c r="P3345" s="27"/>
      <c r="Q3345" s="27" t="s">
        <v>2042</v>
      </c>
      <c r="R3345" s="27" t="s">
        <v>1546</v>
      </c>
      <c r="S3345" s="27"/>
      <c r="T3345" s="27"/>
      <c r="U3345" s="28"/>
      <c r="X3345" s="27"/>
      <c r="Y3345" s="27"/>
      <c r="Z3345" s="29"/>
      <c r="AA3345" s="29">
        <v>0.7</v>
      </c>
      <c r="AB3345" s="29">
        <v>0.74305555555555558</v>
      </c>
      <c r="AC3345" s="30">
        <v>46156</v>
      </c>
      <c r="AD3345" s="15" t="str">
        <f>IF(Tabla2[[#This Row],[HORA ENTREGA]]="DIRECTO","On time", IF(AA3345&lt;&gt;"",IF(Tabla2[[#This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45" s="15" t="str">
        <f>MID(Tabla2[[#This Row],[TIPO]],1,3)</f>
        <v>IMO</v>
      </c>
      <c r="AF33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EMCU0100270*/ HR Entrega: *08:00* /Dirección: *CLAUDIO ARRAU 8600, PUDAHUEL</v>
      </c>
      <c r="AG3345" s="38" t="str">
        <f>IFERROR(HYPERLINK("https://wa.me/"&amp;Tabla2[[#This Row],[CONTACTO]]&amp;"?text="&amp;Tabla2[[#This Row],[Mensaje]],"Enviar mensaje"),"")</f>
        <v>Enviar mensaje</v>
      </c>
      <c r="AH3345" s="15" t="str">
        <f>CONCATENATE(A3345,F3345)</f>
        <v>3344EMCU0100270</v>
      </c>
      <c r="AI3345" s="15" t="str">
        <f>CONCATENATE("ENT-",A3345)</f>
        <v>ENT-3344</v>
      </c>
      <c r="AJ3345" s="15" t="str">
        <f>IF(Tabla2[[#This Row],[Op]]&lt;&gt;"","ENTREGA","")</f>
        <v>ENTREGA</v>
      </c>
      <c r="AK3345" s="40" t="str">
        <f>(Tabla2[[#This Row],[FECHA ENTREGA]]&amp;Tabla2[[#This Row],[HORA ENTREGA]])</f>
        <v>461560,333333333333333</v>
      </c>
      <c r="AL3345" s="34" t="str">
        <f>IFERROR(HYPERLINK("https://wa.me/"&amp;Tabla2[[#This Row],[CONTACTO]]&amp;"?text="&amp;Tabla2[[#This Row],[Mensaje]]),"")</f>
        <v>https://wa.me/56988336520?text=Hola!%0AServicio del día 14-05%0A *Cliente:* LOG SERVICES SPA */ Cont: * EMCU0100270*/ HR Entrega: *08:00* /Dirección: *CLAUDIO ARRAU 8600, PUDAHUEL</v>
      </c>
    </row>
    <row r="3346" spans="1:38" s="15" customFormat="1" ht="16.5" customHeight="1" x14ac:dyDescent="0.2">
      <c r="A3346" s="15">
        <f>ROW(A3345)</f>
        <v>3345</v>
      </c>
      <c r="B3346" s="15">
        <f>IF(J3346=J3345,B3345+1,1)</f>
        <v>28</v>
      </c>
      <c r="C3346" s="15" t="s">
        <v>2040</v>
      </c>
      <c r="D3346" s="25" t="s">
        <v>39</v>
      </c>
      <c r="E3346" s="27">
        <v>506422</v>
      </c>
      <c r="F3346" s="27" t="s">
        <v>5137</v>
      </c>
      <c r="G3346" s="27" t="s">
        <v>584</v>
      </c>
      <c r="H3346" s="27">
        <v>4300</v>
      </c>
      <c r="I3346" s="27" t="s">
        <v>42</v>
      </c>
      <c r="J3346" s="28">
        <v>46156</v>
      </c>
      <c r="K3346" s="26">
        <v>0.33333333333333331</v>
      </c>
      <c r="L3346" s="26"/>
      <c r="M3346" s="27" t="s">
        <v>300</v>
      </c>
      <c r="N3346" s="25">
        <f>IFERROR(VLOOKUP(M3346,Data!$J$1:$K$58,2,0),"")</f>
        <v>56989844861</v>
      </c>
      <c r="O3346" s="27" t="s">
        <v>301</v>
      </c>
      <c r="P3346" s="27"/>
      <c r="Q3346" s="27" t="s">
        <v>2042</v>
      </c>
      <c r="R3346" s="27" t="s">
        <v>1546</v>
      </c>
      <c r="S3346" s="27"/>
      <c r="T3346" s="27"/>
      <c r="U3346" s="28"/>
      <c r="X3346" s="27"/>
      <c r="Y3346" s="27"/>
      <c r="Z3346" s="29"/>
      <c r="AA3346" s="29">
        <v>0.56874999999999998</v>
      </c>
      <c r="AB3346" s="29">
        <v>0.61805555555555558</v>
      </c>
      <c r="AC3346" s="30">
        <v>46156</v>
      </c>
      <c r="AD3346" s="15" t="str">
        <f>IF(Tabla2[[#This Row],[HORA ENTREGA]]="DIRECTO","On time", IF(AA3346&lt;&gt;"",IF(Tabla2[[#This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46" s="15" t="str">
        <f>MID(Tabla2[[#This Row],[TIPO]],1,3)</f>
        <v>IMO</v>
      </c>
      <c r="AF33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GAOU6393009*/ HR Entrega: *08:00* /Dirección: *CLAUDIO ARRAU 8600, PUDAHUEL</v>
      </c>
      <c r="AG3346" s="38" t="str">
        <f>IFERROR(HYPERLINK("https://wa.me/"&amp;Tabla2[[#This Row],[CONTACTO]]&amp;"?text="&amp;Tabla2[[#This Row],[Mensaje]],"Enviar mensaje"),"")</f>
        <v>Enviar mensaje</v>
      </c>
      <c r="AH3346" s="15" t="str">
        <f>CONCATENATE(A3346,F3346)</f>
        <v>3345GAOU6393009</v>
      </c>
      <c r="AI3346" s="15" t="str">
        <f>CONCATENATE("ENT-",A3346)</f>
        <v>ENT-3345</v>
      </c>
      <c r="AJ3346" s="15" t="str">
        <f>IF(Tabla2[[#This Row],[Op]]&lt;&gt;"","ENTREGA","")</f>
        <v>ENTREGA</v>
      </c>
      <c r="AK3346" s="40" t="str">
        <f>(Tabla2[[#This Row],[FECHA ENTREGA]]&amp;Tabla2[[#This Row],[HORA ENTREGA]])</f>
        <v>461560,333333333333333</v>
      </c>
      <c r="AL3346" s="34" t="str">
        <f>IFERROR(HYPERLINK("https://wa.me/"&amp;Tabla2[[#This Row],[CONTACTO]]&amp;"?text="&amp;Tabla2[[#This Row],[Mensaje]]),"")</f>
        <v>https://wa.me/56989844861?text=Hola!%0AServicio del día 14-05%0A *Cliente:* LOG SERVICES SPA */ Cont: * GAOU6393009*/ HR Entrega: *08:00* /Dirección: *CLAUDIO ARRAU 8600, PUDAHUEL</v>
      </c>
    </row>
    <row r="3347" spans="1:38" s="15" customFormat="1" ht="16.5" customHeight="1" x14ac:dyDescent="0.2">
      <c r="A3347" s="15">
        <f>ROW(A3346)</f>
        <v>3346</v>
      </c>
      <c r="B3347" s="15">
        <f>IF(J3347=J3346,B3346+1,1)</f>
        <v>29</v>
      </c>
      <c r="C3347" s="15" t="s">
        <v>2040</v>
      </c>
      <c r="D3347" s="25" t="s">
        <v>39</v>
      </c>
      <c r="E3347" s="27">
        <v>506422</v>
      </c>
      <c r="F3347" s="27" t="s">
        <v>5138</v>
      </c>
      <c r="G3347" s="27" t="s">
        <v>584</v>
      </c>
      <c r="H3347" s="27">
        <v>4300</v>
      </c>
      <c r="I3347" s="27" t="s">
        <v>42</v>
      </c>
      <c r="J3347" s="28">
        <v>46156</v>
      </c>
      <c r="K3347" s="26">
        <v>0.33333333333333331</v>
      </c>
      <c r="L3347" s="26"/>
      <c r="M3347" s="27" t="s">
        <v>66</v>
      </c>
      <c r="N3347" s="25">
        <f>IFERROR(VLOOKUP(M3347,Data!$J$1:$K$58,2,0),"")</f>
        <v>56993389870</v>
      </c>
      <c r="O3347" s="27" t="s">
        <v>367</v>
      </c>
      <c r="P3347" s="27"/>
      <c r="Q3347" s="27" t="s">
        <v>2042</v>
      </c>
      <c r="R3347" s="27" t="s">
        <v>1546</v>
      </c>
      <c r="S3347" s="27"/>
      <c r="T3347" s="27"/>
      <c r="U3347" s="28"/>
      <c r="X3347" s="27"/>
      <c r="Y3347" s="27"/>
      <c r="Z3347" s="29"/>
      <c r="AA3347" s="29">
        <v>0.3125</v>
      </c>
      <c r="AB3347" s="29">
        <v>0.37152777777777779</v>
      </c>
      <c r="AC3347" s="30">
        <v>46156</v>
      </c>
      <c r="AD3347" s="15" t="str">
        <f>IF(Tabla2[[#This Row],[HORA ENTREGA]]="DIRECTO","On time", IF(AA3347&lt;&gt;"",IF(Tabla2[[#This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47" s="15" t="str">
        <f>MID(Tabla2[[#This Row],[TIPO]],1,3)</f>
        <v>IMO</v>
      </c>
      <c r="AF33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EGHU9099812*/ HR Entrega: *08:00* /Dirección: *CLAUDIO ARRAU 8600, PUDAHUEL</v>
      </c>
      <c r="AG3347" s="38" t="str">
        <f>IFERROR(HYPERLINK("https://wa.me/"&amp;Tabla2[[#This Row],[CONTACTO]]&amp;"?text="&amp;Tabla2[[#This Row],[Mensaje]],"Enviar mensaje"),"")</f>
        <v>Enviar mensaje</v>
      </c>
      <c r="AH3347" s="15" t="str">
        <f>CONCATENATE(A3347,F3347)</f>
        <v>3346EGHU9099812</v>
      </c>
      <c r="AI3347" s="15" t="str">
        <f>CONCATENATE("ENT-",A3347)</f>
        <v>ENT-3346</v>
      </c>
      <c r="AJ3347" s="15" t="str">
        <f>IF(Tabla2[[#This Row],[Op]]&lt;&gt;"","ENTREGA","")</f>
        <v>ENTREGA</v>
      </c>
      <c r="AK3347" s="40" t="str">
        <f>(Tabla2[[#This Row],[FECHA ENTREGA]]&amp;Tabla2[[#This Row],[HORA ENTREGA]])</f>
        <v>461560,333333333333333</v>
      </c>
      <c r="AL3347" s="34" t="str">
        <f>IFERROR(HYPERLINK("https://wa.me/"&amp;Tabla2[[#This Row],[CONTACTO]]&amp;"?text="&amp;Tabla2[[#This Row],[Mensaje]]),"")</f>
        <v>https://wa.me/56993389870?text=Hola!%0AServicio del día 14-05%0A *Cliente:* LOG SERVICES SPA */ Cont: * EGHU9099812*/ HR Entrega: *08:00* /Dirección: *CLAUDIO ARRAU 8600, PUDAHUEL</v>
      </c>
    </row>
    <row r="3348" spans="1:38" s="15" customFormat="1" ht="16.5" customHeight="1" x14ac:dyDescent="0.2">
      <c r="A3348" s="15">
        <f>ROW(A3347)</f>
        <v>3347</v>
      </c>
      <c r="B3348" s="15">
        <f>IF(J3348=J3347,B3347+1,1)</f>
        <v>30</v>
      </c>
      <c r="C3348" s="15" t="s">
        <v>2040</v>
      </c>
      <c r="D3348" s="25" t="s">
        <v>39</v>
      </c>
      <c r="E3348" s="27">
        <v>506422</v>
      </c>
      <c r="F3348" s="27" t="s">
        <v>5139</v>
      </c>
      <c r="G3348" s="27" t="s">
        <v>584</v>
      </c>
      <c r="H3348" s="27">
        <v>4300</v>
      </c>
      <c r="I3348" s="27" t="s">
        <v>42</v>
      </c>
      <c r="J3348" s="28">
        <v>46156</v>
      </c>
      <c r="K3348" s="26">
        <v>0.33333333333333331</v>
      </c>
      <c r="L3348" s="26"/>
      <c r="M3348" s="27" t="s">
        <v>66</v>
      </c>
      <c r="N3348" s="25">
        <f>IFERROR(VLOOKUP(M3348,Data!$J$1:$K$58,2,0),"")</f>
        <v>56993389870</v>
      </c>
      <c r="O3348" s="27" t="s">
        <v>367</v>
      </c>
      <c r="P3348" s="27"/>
      <c r="Q3348" s="27" t="s">
        <v>2042</v>
      </c>
      <c r="R3348" s="27" t="s">
        <v>1546</v>
      </c>
      <c r="S3348" s="27"/>
      <c r="T3348" s="27"/>
      <c r="U3348" s="28"/>
      <c r="X3348" s="27"/>
      <c r="Y3348" s="27"/>
      <c r="Z3348" s="29"/>
      <c r="AA3348" s="29">
        <v>0.62847222222222221</v>
      </c>
      <c r="AB3348" s="29">
        <v>0.67013888888888884</v>
      </c>
      <c r="AC3348" s="30">
        <v>46156</v>
      </c>
      <c r="AD3348" s="15" t="str">
        <f>IF(Tabla2[[#This Row],[HORA ENTREGA]]="DIRECTO","On time", IF(AA3348&lt;&gt;"",IF(Tabla2[[#This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48" s="15" t="str">
        <f>MID(Tabla2[[#This Row],[TIPO]],1,3)</f>
        <v>IMO</v>
      </c>
      <c r="AF33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EGSU6570835*/ HR Entrega: *08:00* /Dirección: *CLAUDIO ARRAU 8600, PUDAHUEL</v>
      </c>
      <c r="AG3348" s="38" t="str">
        <f>IFERROR(HYPERLINK("https://wa.me/"&amp;Tabla2[[#This Row],[CONTACTO]]&amp;"?text="&amp;Tabla2[[#This Row],[Mensaje]],"Enviar mensaje"),"")</f>
        <v>Enviar mensaje</v>
      </c>
      <c r="AH3348" s="15" t="str">
        <f>CONCATENATE(A3348,F3348)</f>
        <v>3347EGSU6570835</v>
      </c>
      <c r="AI3348" s="15" t="str">
        <f>CONCATENATE("ENT-",A3348)</f>
        <v>ENT-3347</v>
      </c>
      <c r="AJ3348" s="15" t="str">
        <f>IF(Tabla2[[#This Row],[Op]]&lt;&gt;"","ENTREGA","")</f>
        <v>ENTREGA</v>
      </c>
      <c r="AK3348" s="40" t="str">
        <f>(Tabla2[[#This Row],[FECHA ENTREGA]]&amp;Tabla2[[#This Row],[HORA ENTREGA]])</f>
        <v>461560,333333333333333</v>
      </c>
      <c r="AL3348" s="34" t="str">
        <f>IFERROR(HYPERLINK("https://wa.me/"&amp;Tabla2[[#This Row],[CONTACTO]]&amp;"?text="&amp;Tabla2[[#This Row],[Mensaje]]),"")</f>
        <v>https://wa.me/56993389870?text=Hola!%0AServicio del día 14-05%0A *Cliente:* LOG SERVICES SPA */ Cont: * EGSU6570835*/ HR Entrega: *08:00* /Dirección: *CLAUDIO ARRAU 8600, PUDAHUEL</v>
      </c>
    </row>
    <row r="3349" spans="1:38" s="15" customFormat="1" ht="16.5" customHeight="1" x14ac:dyDescent="0.2">
      <c r="A3349" s="15">
        <f>ROW(A3348)</f>
        <v>3348</v>
      </c>
      <c r="B3349" s="15">
        <f>IF(J3349=J3348,B3348+1,1)</f>
        <v>31</v>
      </c>
      <c r="C3349" s="15" t="s">
        <v>2040</v>
      </c>
      <c r="D3349" s="25" t="s">
        <v>39</v>
      </c>
      <c r="E3349" s="27">
        <v>506422</v>
      </c>
      <c r="F3349" s="27" t="s">
        <v>5140</v>
      </c>
      <c r="G3349" s="27" t="s">
        <v>584</v>
      </c>
      <c r="H3349" s="27">
        <v>4300</v>
      </c>
      <c r="I3349" s="27" t="s">
        <v>42</v>
      </c>
      <c r="J3349" s="28">
        <v>46156</v>
      </c>
      <c r="K3349" s="26">
        <v>0.33333333333333331</v>
      </c>
      <c r="L3349" s="26"/>
      <c r="M3349" s="27" t="s">
        <v>433</v>
      </c>
      <c r="N3349" s="25">
        <f>IFERROR(VLOOKUP(M3349,Data!$J$1:$K$58,2,0),"")</f>
        <v>56994354094</v>
      </c>
      <c r="O3349" s="27" t="s">
        <v>434</v>
      </c>
      <c r="P3349" s="27"/>
      <c r="Q3349" s="27" t="s">
        <v>2042</v>
      </c>
      <c r="R3349" s="27" t="s">
        <v>1546</v>
      </c>
      <c r="S3349" s="27"/>
      <c r="T3349" s="27"/>
      <c r="U3349" s="28"/>
      <c r="X3349" s="27"/>
      <c r="Y3349" s="27"/>
      <c r="Z3349" s="29"/>
      <c r="AA3349" s="29">
        <v>0.30555555555555558</v>
      </c>
      <c r="AB3349" s="29">
        <v>0.36805555555555558</v>
      </c>
      <c r="AC3349" s="30">
        <v>46156</v>
      </c>
      <c r="AD3349" s="15" t="str">
        <f>IF(Tabla2[[#This Row],[HORA ENTREGA]]="DIRECTO","On time", IF(AA3349&lt;&gt;"",IF(Tabla2[[#This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49" s="15" t="str">
        <f>MID(Tabla2[[#This Row],[TIPO]],1,3)</f>
        <v>IMO</v>
      </c>
      <c r="AF33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EISU8593411*/ HR Entrega: *08:00* /Dirección: *CLAUDIO ARRAU 8600, PUDAHUEL</v>
      </c>
      <c r="AG3349" s="38" t="str">
        <f>IFERROR(HYPERLINK("https://wa.me/"&amp;Tabla2[[#This Row],[CONTACTO]]&amp;"?text="&amp;Tabla2[[#This Row],[Mensaje]],"Enviar mensaje"),"")</f>
        <v>Enviar mensaje</v>
      </c>
      <c r="AH3349" s="15" t="str">
        <f>CONCATENATE(A3349,F3349)</f>
        <v>3348EISU8593411</v>
      </c>
      <c r="AI3349" s="15" t="str">
        <f>CONCATENATE("ENT-",A3349)</f>
        <v>ENT-3348</v>
      </c>
      <c r="AJ3349" s="15" t="str">
        <f>IF(Tabla2[[#This Row],[Op]]&lt;&gt;"","ENTREGA","")</f>
        <v>ENTREGA</v>
      </c>
      <c r="AK3349" s="40" t="str">
        <f>(Tabla2[[#This Row],[FECHA ENTREGA]]&amp;Tabla2[[#This Row],[HORA ENTREGA]])</f>
        <v>461560,333333333333333</v>
      </c>
      <c r="AL3349" s="34" t="str">
        <f>IFERROR(HYPERLINK("https://wa.me/"&amp;Tabla2[[#This Row],[CONTACTO]]&amp;"?text="&amp;Tabla2[[#This Row],[Mensaje]]),"")</f>
        <v>https://wa.me/56994354094?text=Hola!%0AServicio del día 14-05%0A *Cliente:* LOG SERVICES SPA */ Cont: * EISU8593411*/ HR Entrega: *08:00* /Dirección: *CLAUDIO ARRAU 8600, PUDAHUEL</v>
      </c>
    </row>
    <row r="3350" spans="1:38" s="15" customFormat="1" ht="16.5" customHeight="1" x14ac:dyDescent="0.2">
      <c r="A3350" s="15">
        <f>ROW(A3349)</f>
        <v>3349</v>
      </c>
      <c r="B3350" s="15">
        <f>IF(J3350=J3349,B3349+1,1)</f>
        <v>32</v>
      </c>
      <c r="C3350" s="15" t="s">
        <v>2040</v>
      </c>
      <c r="D3350" s="25" t="s">
        <v>39</v>
      </c>
      <c r="E3350" s="27">
        <v>506422</v>
      </c>
      <c r="F3350" s="27" t="s">
        <v>5141</v>
      </c>
      <c r="G3350" s="27" t="s">
        <v>584</v>
      </c>
      <c r="H3350" s="27">
        <v>4300</v>
      </c>
      <c r="I3350" s="27" t="s">
        <v>42</v>
      </c>
      <c r="J3350" s="28">
        <v>46156</v>
      </c>
      <c r="K3350" s="26">
        <v>0.33333333333333331</v>
      </c>
      <c r="L3350" s="26"/>
      <c r="M3350" s="27" t="s">
        <v>433</v>
      </c>
      <c r="N3350" s="25">
        <f>IFERROR(VLOOKUP(M3350,Data!$J$1:$K$58,2,0),"")</f>
        <v>56994354094</v>
      </c>
      <c r="O3350" s="27" t="s">
        <v>434</v>
      </c>
      <c r="P3350" s="27"/>
      <c r="Q3350" s="27" t="s">
        <v>2042</v>
      </c>
      <c r="R3350" s="27" t="s">
        <v>1546</v>
      </c>
      <c r="S3350" s="27"/>
      <c r="T3350" s="27"/>
      <c r="U3350" s="28"/>
      <c r="X3350" s="27"/>
      <c r="Y3350" s="27"/>
      <c r="Z3350" s="29"/>
      <c r="AA3350" s="29">
        <v>0.68055555555555558</v>
      </c>
      <c r="AB3350" s="29">
        <v>0.73263888888888884</v>
      </c>
      <c r="AC3350" s="30">
        <v>46156</v>
      </c>
      <c r="AD3350" s="15" t="str">
        <f>IF(Tabla2[[#This Row],[HORA ENTREGA]]="DIRECTO","On time", IF(AA3350&lt;&gt;"",IF(Tabla2[[#This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0" s="15" t="str">
        <f>MID(Tabla2[[#This Row],[TIPO]],1,3)</f>
        <v>IMO</v>
      </c>
      <c r="AF33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HPCU4889571*/ HR Entrega: *08:00* /Dirección: *CLAUDIO ARRAU 8600, PUDAHUEL</v>
      </c>
      <c r="AG3350" s="38" t="str">
        <f>IFERROR(HYPERLINK("https://wa.me/"&amp;Tabla2[[#This Row],[CONTACTO]]&amp;"?text="&amp;Tabla2[[#This Row],[Mensaje]],"Enviar mensaje"),"")</f>
        <v>Enviar mensaje</v>
      </c>
      <c r="AH3350" s="15" t="str">
        <f>CONCATENATE(A3350,F3350)</f>
        <v>3349HPCU4889571</v>
      </c>
      <c r="AI3350" s="15" t="str">
        <f>CONCATENATE("ENT-",A3350)</f>
        <v>ENT-3349</v>
      </c>
      <c r="AJ3350" s="15" t="str">
        <f>IF(Tabla2[[#This Row],[Op]]&lt;&gt;"","ENTREGA","")</f>
        <v>ENTREGA</v>
      </c>
      <c r="AK3350" s="40" t="str">
        <f>(Tabla2[[#This Row],[FECHA ENTREGA]]&amp;Tabla2[[#This Row],[HORA ENTREGA]])</f>
        <v>461560,333333333333333</v>
      </c>
      <c r="AL3350" s="34" t="str">
        <f>IFERROR(HYPERLINK("https://wa.me/"&amp;Tabla2[[#This Row],[CONTACTO]]&amp;"?text="&amp;Tabla2[[#This Row],[Mensaje]]),"")</f>
        <v>https://wa.me/56994354094?text=Hola!%0AServicio del día 14-05%0A *Cliente:* LOG SERVICES SPA */ Cont: * HPCU4889571*/ HR Entrega: *08:00* /Dirección: *CLAUDIO ARRAU 8600, PUDAHUEL</v>
      </c>
    </row>
    <row r="3351" spans="1:38" s="15" customFormat="1" ht="16.5" customHeight="1" x14ac:dyDescent="0.2">
      <c r="A3351" s="15">
        <f>ROW(A3350)</f>
        <v>3350</v>
      </c>
      <c r="B3351" s="15">
        <f>IF(J3351=J3350,B3350+1,1)</f>
        <v>33</v>
      </c>
      <c r="C3351" s="15" t="s">
        <v>2040</v>
      </c>
      <c r="D3351" s="25" t="s">
        <v>39</v>
      </c>
      <c r="E3351" s="27">
        <v>506422</v>
      </c>
      <c r="F3351" s="27" t="s">
        <v>5142</v>
      </c>
      <c r="G3351" s="27" t="s">
        <v>584</v>
      </c>
      <c r="H3351" s="27">
        <v>4300</v>
      </c>
      <c r="I3351" s="27" t="s">
        <v>42</v>
      </c>
      <c r="J3351" s="28">
        <v>46156</v>
      </c>
      <c r="K3351" s="26">
        <v>0.33333333333333331</v>
      </c>
      <c r="L3351" s="26"/>
      <c r="M3351" s="27" t="s">
        <v>126</v>
      </c>
      <c r="N3351" s="25">
        <f>IFERROR(VLOOKUP(M3351,Data!$J$1:$K$58,2,0),"")</f>
        <v>56999270871</v>
      </c>
      <c r="O3351" s="27" t="s">
        <v>127</v>
      </c>
      <c r="P3351" s="27"/>
      <c r="Q3351" s="27" t="s">
        <v>2042</v>
      </c>
      <c r="R3351" s="27" t="s">
        <v>1546</v>
      </c>
      <c r="S3351" s="27"/>
      <c r="T3351" s="27"/>
      <c r="U3351" s="28"/>
      <c r="X3351" s="27"/>
      <c r="Y3351" s="27"/>
      <c r="Z3351" s="29"/>
      <c r="AA3351" s="29">
        <v>0.35208333333333336</v>
      </c>
      <c r="AB3351" s="29">
        <v>0.39930555555555558</v>
      </c>
      <c r="AC3351" s="30">
        <v>46156</v>
      </c>
      <c r="AD3351" s="15" t="str">
        <f>IF(Tabla2[[#This Row],[HORA ENTREGA]]="DIRECTO","On time", IF(AA3351&lt;&gt;"",IF(Tabla2[[#This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1" s="15" t="str">
        <f>MID(Tabla2[[#This Row],[TIPO]],1,3)</f>
        <v>IMO</v>
      </c>
      <c r="AF33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EGSU1480174*/ HR Entrega: *08:00* /Dirección: *CLAUDIO ARRAU 8600, PUDAHUEL</v>
      </c>
      <c r="AG3351" s="38" t="str">
        <f>IFERROR(HYPERLINK("https://wa.me/"&amp;Tabla2[[#This Row],[CONTACTO]]&amp;"?text="&amp;Tabla2[[#This Row],[Mensaje]],"Enviar mensaje"),"")</f>
        <v>Enviar mensaje</v>
      </c>
      <c r="AH3351" s="15" t="str">
        <f>CONCATENATE(A3351,F3351)</f>
        <v>3350EGSU1480174</v>
      </c>
      <c r="AI3351" s="15" t="str">
        <f>CONCATENATE("ENT-",A3351)</f>
        <v>ENT-3350</v>
      </c>
      <c r="AJ3351" s="15" t="str">
        <f>IF(Tabla2[[#This Row],[Op]]&lt;&gt;"","ENTREGA","")</f>
        <v>ENTREGA</v>
      </c>
      <c r="AK3351" s="40" t="str">
        <f>(Tabla2[[#This Row],[FECHA ENTREGA]]&amp;Tabla2[[#This Row],[HORA ENTREGA]])</f>
        <v>461560,333333333333333</v>
      </c>
      <c r="AL3351" s="34" t="str">
        <f>IFERROR(HYPERLINK("https://wa.me/"&amp;Tabla2[[#This Row],[CONTACTO]]&amp;"?text="&amp;Tabla2[[#This Row],[Mensaje]]),"")</f>
        <v>https://wa.me/56999270871?text=Hola!%0AServicio del día 14-05%0A *Cliente:* LOG SERVICES SPA */ Cont: * EGSU1480174*/ HR Entrega: *08:00* /Dirección: *CLAUDIO ARRAU 8600, PUDAHUEL</v>
      </c>
    </row>
    <row r="3352" spans="1:38" s="15" customFormat="1" ht="16.5" customHeight="1" x14ac:dyDescent="0.2">
      <c r="A3352" s="15">
        <f>ROW(A3351)</f>
        <v>3351</v>
      </c>
      <c r="B3352" s="15">
        <f>IF(J3352=J3351,B3351+1,1)</f>
        <v>34</v>
      </c>
      <c r="C3352" s="15" t="s">
        <v>2040</v>
      </c>
      <c r="D3352" s="25" t="s">
        <v>39</v>
      </c>
      <c r="E3352" s="27">
        <v>506422</v>
      </c>
      <c r="F3352" s="27" t="s">
        <v>5143</v>
      </c>
      <c r="G3352" s="27" t="s">
        <v>584</v>
      </c>
      <c r="H3352" s="27">
        <v>4300</v>
      </c>
      <c r="I3352" s="27" t="s">
        <v>42</v>
      </c>
      <c r="J3352" s="28">
        <v>46156</v>
      </c>
      <c r="K3352" s="26">
        <v>0.33333333333333331</v>
      </c>
      <c r="L3352" s="26"/>
      <c r="M3352" s="27" t="s">
        <v>126</v>
      </c>
      <c r="N3352" s="25">
        <f>IFERROR(VLOOKUP(M3352,Data!$J$1:$K$58,2,0),"")</f>
        <v>56999270871</v>
      </c>
      <c r="O3352" s="27" t="s">
        <v>127</v>
      </c>
      <c r="P3352" s="27"/>
      <c r="Q3352" s="27" t="s">
        <v>2042</v>
      </c>
      <c r="R3352" s="27" t="s">
        <v>1546</v>
      </c>
      <c r="S3352" s="27"/>
      <c r="T3352" s="27"/>
      <c r="U3352" s="28"/>
      <c r="X3352" s="27"/>
      <c r="Y3352" s="27"/>
      <c r="Z3352" s="29"/>
      <c r="AA3352" s="29">
        <v>0.69444444444444442</v>
      </c>
      <c r="AB3352" s="29">
        <v>0.73958333333333337</v>
      </c>
      <c r="AC3352" s="30">
        <v>46156</v>
      </c>
      <c r="AD3352" s="15" t="str">
        <f>IF(Tabla2[[#This Row],[HORA ENTREGA]]="DIRECTO","On time", IF(AA3352&lt;&gt;"",IF(Tabla2[[#This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2" s="15" t="str">
        <f>MID(Tabla2[[#This Row],[TIPO]],1,3)</f>
        <v>IMO</v>
      </c>
      <c r="AF33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EMCU8383182*/ HR Entrega: *08:00* /Dirección: *CLAUDIO ARRAU 8600, PUDAHUEL</v>
      </c>
      <c r="AG3352" s="38" t="str">
        <f>IFERROR(HYPERLINK("https://wa.me/"&amp;Tabla2[[#This Row],[CONTACTO]]&amp;"?text="&amp;Tabla2[[#This Row],[Mensaje]],"Enviar mensaje"),"")</f>
        <v>Enviar mensaje</v>
      </c>
      <c r="AH3352" s="15" t="str">
        <f>CONCATENATE(A3352,F3352)</f>
        <v>3351EMCU8383182</v>
      </c>
      <c r="AI3352" s="15" t="str">
        <f>CONCATENATE("ENT-",A3352)</f>
        <v>ENT-3351</v>
      </c>
      <c r="AJ3352" s="15" t="str">
        <f>IF(Tabla2[[#This Row],[Op]]&lt;&gt;"","ENTREGA","")</f>
        <v>ENTREGA</v>
      </c>
      <c r="AK3352" s="40" t="str">
        <f>(Tabla2[[#This Row],[FECHA ENTREGA]]&amp;Tabla2[[#This Row],[HORA ENTREGA]])</f>
        <v>461560,333333333333333</v>
      </c>
      <c r="AL3352" s="34" t="str">
        <f>IFERROR(HYPERLINK("https://wa.me/"&amp;Tabla2[[#This Row],[CONTACTO]]&amp;"?text="&amp;Tabla2[[#This Row],[Mensaje]]),"")</f>
        <v>https://wa.me/56999270871?text=Hola!%0AServicio del día 14-05%0A *Cliente:* LOG SERVICES SPA */ Cont: * EMCU8383182*/ HR Entrega: *08:00* /Dirección: *CLAUDIO ARRAU 8600, PUDAHUEL</v>
      </c>
    </row>
    <row r="3353" spans="1:38" s="15" customFormat="1" ht="16.5" customHeight="1" x14ac:dyDescent="0.2">
      <c r="A3353" s="15">
        <f>ROW(A3352)</f>
        <v>3352</v>
      </c>
      <c r="B3353" s="15">
        <f>IF(J3353=J3352,B3352+1,1)</f>
        <v>35</v>
      </c>
      <c r="C3353" s="15" t="s">
        <v>2040</v>
      </c>
      <c r="D3353" s="25" t="s">
        <v>39</v>
      </c>
      <c r="E3353" s="27">
        <v>506422</v>
      </c>
      <c r="F3353" s="27" t="s">
        <v>5144</v>
      </c>
      <c r="G3353" s="27" t="s">
        <v>584</v>
      </c>
      <c r="H3353" s="27">
        <v>4300</v>
      </c>
      <c r="I3353" s="27" t="s">
        <v>42</v>
      </c>
      <c r="J3353" s="28">
        <v>46156</v>
      </c>
      <c r="K3353" s="26">
        <v>0.33333333333333331</v>
      </c>
      <c r="L3353" s="26"/>
      <c r="M3353" s="27" t="s">
        <v>241</v>
      </c>
      <c r="N3353" s="25">
        <f>IFERROR(VLOOKUP(M3353,Data!$J$1:$K$58,2,0),"")</f>
        <v>56984880436</v>
      </c>
      <c r="O3353" s="27" t="s">
        <v>242</v>
      </c>
      <c r="P3353" s="27"/>
      <c r="Q3353" s="27" t="s">
        <v>2042</v>
      </c>
      <c r="R3353" s="27" t="s">
        <v>1546</v>
      </c>
      <c r="S3353" s="27"/>
      <c r="T3353" s="27"/>
      <c r="U3353" s="28"/>
      <c r="X3353" s="27"/>
      <c r="Y3353" s="27"/>
      <c r="Z3353" s="29"/>
      <c r="AA3353" s="29">
        <v>0.44166666666666665</v>
      </c>
      <c r="AB3353" s="29">
        <v>0.46180555555555558</v>
      </c>
      <c r="AC3353" s="30">
        <v>46156</v>
      </c>
      <c r="AD3353" s="15" t="str">
        <f>IF(Tabla2[[#This Row],[HORA ENTREGA]]="DIRECTO","On time", IF(AA3353&lt;&gt;"",IF(Tabla2[[#This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3" s="15" t="str">
        <f>MID(Tabla2[[#This Row],[TIPO]],1,3)</f>
        <v>IMO</v>
      </c>
      <c r="AF33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EGHU8281864*/ HR Entrega: *08:00* /Dirección: *CLAUDIO ARRAU 8600, PUDAHUEL</v>
      </c>
      <c r="AG3353" s="38" t="str">
        <f>IFERROR(HYPERLINK("https://wa.me/"&amp;Tabla2[[#This Row],[CONTACTO]]&amp;"?text="&amp;Tabla2[[#This Row],[Mensaje]],"Enviar mensaje"),"")</f>
        <v>Enviar mensaje</v>
      </c>
      <c r="AH3353" s="15" t="str">
        <f>CONCATENATE(A3353,F3353)</f>
        <v>3352EGHU8281864</v>
      </c>
      <c r="AI3353" s="15" t="str">
        <f>CONCATENATE("ENT-",A3353)</f>
        <v>ENT-3352</v>
      </c>
      <c r="AJ3353" s="15" t="str">
        <f>IF(Tabla2[[#This Row],[Op]]&lt;&gt;"","ENTREGA","")</f>
        <v>ENTREGA</v>
      </c>
      <c r="AK3353" s="40" t="str">
        <f>(Tabla2[[#This Row],[FECHA ENTREGA]]&amp;Tabla2[[#This Row],[HORA ENTREGA]])</f>
        <v>461560,333333333333333</v>
      </c>
      <c r="AL3353" s="34" t="str">
        <f>IFERROR(HYPERLINK("https://wa.me/"&amp;Tabla2[[#This Row],[CONTACTO]]&amp;"?text="&amp;Tabla2[[#This Row],[Mensaje]]),"")</f>
        <v>https://wa.me/56984880436?text=Hola!%0AServicio del día 14-05%0A *Cliente:* LOG SERVICES SPA */ Cont: * EGHU8281864*/ HR Entrega: *08:00* /Dirección: *CLAUDIO ARRAU 8600, PUDAHUEL</v>
      </c>
    </row>
    <row r="3354" spans="1:38" s="15" customFormat="1" ht="16.5" customHeight="1" x14ac:dyDescent="0.2">
      <c r="A3354" s="15">
        <f>ROW(A3353)</f>
        <v>3353</v>
      </c>
      <c r="B3354" s="15">
        <f>IF(J3354=J3353,B3353+1,1)</f>
        <v>36</v>
      </c>
      <c r="C3354" s="15" t="s">
        <v>2040</v>
      </c>
      <c r="D3354" s="25" t="s">
        <v>39</v>
      </c>
      <c r="E3354" s="27">
        <v>506422</v>
      </c>
      <c r="F3354" s="27" t="s">
        <v>5145</v>
      </c>
      <c r="G3354" s="27" t="s">
        <v>584</v>
      </c>
      <c r="H3354" s="27">
        <v>4300</v>
      </c>
      <c r="I3354" s="27" t="s">
        <v>42</v>
      </c>
      <c r="J3354" s="28">
        <v>46156</v>
      </c>
      <c r="K3354" s="26">
        <v>0.33333333333333331</v>
      </c>
      <c r="L3354" s="26"/>
      <c r="M3354" s="27" t="s">
        <v>199</v>
      </c>
      <c r="N3354" s="25">
        <f>IFERROR(VLOOKUP(M3354,Data!$J$1:$K$58,2,0),"")</f>
        <v>56975315726</v>
      </c>
      <c r="O3354" s="27" t="s">
        <v>200</v>
      </c>
      <c r="P3354" s="27"/>
      <c r="Q3354" s="27" t="s">
        <v>2042</v>
      </c>
      <c r="R3354" s="27" t="s">
        <v>1546</v>
      </c>
      <c r="S3354" s="27"/>
      <c r="T3354" s="27"/>
      <c r="U3354" s="28"/>
      <c r="X3354" s="27"/>
      <c r="Y3354" s="27"/>
      <c r="Z3354" s="29"/>
      <c r="AA3354" s="29">
        <v>0.44097222222222221</v>
      </c>
      <c r="AB3354" s="29">
        <v>0.4548611111111111</v>
      </c>
      <c r="AC3354" s="30">
        <v>46156</v>
      </c>
      <c r="AD3354" s="15" t="str">
        <f>IF(Tabla2[[#This Row],[HORA ENTREGA]]="DIRECTO","On time", IF(AA3354&lt;&gt;"",IF(Tabla2[[#This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4" s="15" t="str">
        <f>MID(Tabla2[[#This Row],[TIPO]],1,3)</f>
        <v>IMO</v>
      </c>
      <c r="AF33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EGSU6621866*/ HR Entrega: *08:00* /Dirección: *CLAUDIO ARRAU 8600, PUDAHUEL</v>
      </c>
      <c r="AG3354" s="38" t="str">
        <f>IFERROR(HYPERLINK("https://wa.me/"&amp;Tabla2[[#This Row],[CONTACTO]]&amp;"?text="&amp;Tabla2[[#This Row],[Mensaje]],"Enviar mensaje"),"")</f>
        <v>Enviar mensaje</v>
      </c>
      <c r="AH3354" s="15" t="str">
        <f>CONCATENATE(A3354,F3354)</f>
        <v>3353EGSU6621866</v>
      </c>
      <c r="AI3354" s="15" t="str">
        <f>CONCATENATE("ENT-",A3354)</f>
        <v>ENT-3353</v>
      </c>
      <c r="AJ3354" s="15" t="str">
        <f>IF(Tabla2[[#This Row],[Op]]&lt;&gt;"","ENTREGA","")</f>
        <v>ENTREGA</v>
      </c>
      <c r="AK3354" s="40" t="str">
        <f>(Tabla2[[#This Row],[FECHA ENTREGA]]&amp;Tabla2[[#This Row],[HORA ENTREGA]])</f>
        <v>461560,333333333333333</v>
      </c>
      <c r="AL3354" s="34" t="str">
        <f>IFERROR(HYPERLINK("https://wa.me/"&amp;Tabla2[[#This Row],[CONTACTO]]&amp;"?text="&amp;Tabla2[[#This Row],[Mensaje]]),"")</f>
        <v>https://wa.me/56975315726?text=Hola!%0AServicio del día 14-05%0A *Cliente:* LOG SERVICES SPA */ Cont: * EGSU6621866*/ HR Entrega: *08:00* /Dirección: *CLAUDIO ARRAU 8600, PUDAHUEL</v>
      </c>
    </row>
    <row r="3355" spans="1:38" s="15" customFormat="1" ht="16.5" customHeight="1" x14ac:dyDescent="0.2">
      <c r="A3355" s="15">
        <f>ROW(A3354)</f>
        <v>3354</v>
      </c>
      <c r="B3355" s="15">
        <f>IF(J3355=J3354,B3354+1,1)</f>
        <v>37</v>
      </c>
      <c r="C3355" s="15" t="s">
        <v>2040</v>
      </c>
      <c r="D3355" s="25" t="s">
        <v>39</v>
      </c>
      <c r="E3355" s="27">
        <v>506422</v>
      </c>
      <c r="F3355" s="27" t="s">
        <v>5146</v>
      </c>
      <c r="G3355" s="27" t="s">
        <v>584</v>
      </c>
      <c r="H3355" s="27">
        <v>4300</v>
      </c>
      <c r="I3355" s="27" t="s">
        <v>42</v>
      </c>
      <c r="J3355" s="28">
        <v>46156</v>
      </c>
      <c r="K3355" s="26">
        <v>0.33333333333333331</v>
      </c>
      <c r="L3355" s="26"/>
      <c r="M3355" s="27" t="s">
        <v>233</v>
      </c>
      <c r="N3355" s="25">
        <f>IFERROR(VLOOKUP(M3355,Data!$J$1:$K$58,2,0),"")</f>
        <v>56998494086</v>
      </c>
      <c r="O3355" s="27" t="s">
        <v>234</v>
      </c>
      <c r="P3355" s="27"/>
      <c r="Q3355" s="27" t="s">
        <v>2042</v>
      </c>
      <c r="R3355" s="27" t="s">
        <v>1546</v>
      </c>
      <c r="S3355" s="27"/>
      <c r="T3355" s="27"/>
      <c r="U3355" s="28"/>
      <c r="X3355" s="27"/>
      <c r="Y3355" s="27"/>
      <c r="Z3355" s="29"/>
      <c r="AA3355" s="29">
        <v>0.50208333333333333</v>
      </c>
      <c r="AB3355" s="29">
        <v>0.51041666666666663</v>
      </c>
      <c r="AC3355" s="30">
        <v>46156</v>
      </c>
      <c r="AD3355" s="15" t="str">
        <f>IF(Tabla2[[#This Row],[HORA ENTREGA]]="DIRECTO","On time", IF(AA3355&lt;&gt;"",IF(Tabla2[[#This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5" s="15" t="str">
        <f>MID(Tabla2[[#This Row],[TIPO]],1,3)</f>
        <v>IMO</v>
      </c>
      <c r="AF33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EGSU6573618*/ HR Entrega: *08:00* /Dirección: *CLAUDIO ARRAU 8600, PUDAHUEL</v>
      </c>
      <c r="AG3355" s="38" t="str">
        <f>IFERROR(HYPERLINK("https://wa.me/"&amp;Tabla2[[#This Row],[CONTACTO]]&amp;"?text="&amp;Tabla2[[#This Row],[Mensaje]],"Enviar mensaje"),"")</f>
        <v>Enviar mensaje</v>
      </c>
      <c r="AH3355" s="15" t="str">
        <f>CONCATENATE(A3355,F3355)</f>
        <v>3354EGSU6573618</v>
      </c>
      <c r="AI3355" s="15" t="str">
        <f>CONCATENATE("ENT-",A3355)</f>
        <v>ENT-3354</v>
      </c>
      <c r="AJ3355" s="15" t="str">
        <f>IF(Tabla2[[#This Row],[Op]]&lt;&gt;"","ENTREGA","")</f>
        <v>ENTREGA</v>
      </c>
      <c r="AK3355" s="40" t="str">
        <f>(Tabla2[[#This Row],[FECHA ENTREGA]]&amp;Tabla2[[#This Row],[HORA ENTREGA]])</f>
        <v>461560,333333333333333</v>
      </c>
      <c r="AL3355" s="34" t="str">
        <f>IFERROR(HYPERLINK("https://wa.me/"&amp;Tabla2[[#This Row],[CONTACTO]]&amp;"?text="&amp;Tabla2[[#This Row],[Mensaje]]),"")</f>
        <v>https://wa.me/56998494086?text=Hola!%0AServicio del día 14-05%0A *Cliente:* LOG SERVICES SPA */ Cont: * EGSU6573618*/ HR Entrega: *08:00* /Dirección: *CLAUDIO ARRAU 8600, PUDAHUEL</v>
      </c>
    </row>
    <row r="3356" spans="1:38" s="15" customFormat="1" ht="16.5" customHeight="1" x14ac:dyDescent="0.2">
      <c r="A3356" s="15">
        <f>ROW(A3355)</f>
        <v>3355</v>
      </c>
      <c r="B3356" s="15">
        <f>IF(J3356=J3355,B3355+1,1)</f>
        <v>38</v>
      </c>
      <c r="C3356" s="15" t="s">
        <v>2040</v>
      </c>
      <c r="D3356" s="25" t="s">
        <v>39</v>
      </c>
      <c r="E3356" s="27">
        <v>506422</v>
      </c>
      <c r="F3356" s="27" t="s">
        <v>5147</v>
      </c>
      <c r="G3356" s="27" t="s">
        <v>584</v>
      </c>
      <c r="H3356" s="27">
        <v>4300</v>
      </c>
      <c r="I3356" s="27" t="s">
        <v>42</v>
      </c>
      <c r="J3356" s="28">
        <v>46156</v>
      </c>
      <c r="K3356" s="26">
        <v>0.33333333333333331</v>
      </c>
      <c r="L3356" s="26"/>
      <c r="M3356" s="27" t="s">
        <v>86</v>
      </c>
      <c r="N3356" s="25">
        <f>IFERROR(VLOOKUP(M3356,Data!$J$1:$K$58,2,0),"")</f>
        <v>56956654384</v>
      </c>
      <c r="O3356" s="27" t="s">
        <v>87</v>
      </c>
      <c r="P3356" s="27"/>
      <c r="Q3356" s="27" t="s">
        <v>2042</v>
      </c>
      <c r="R3356" s="27" t="s">
        <v>1546</v>
      </c>
      <c r="S3356" s="27"/>
      <c r="T3356" s="27"/>
      <c r="U3356" s="28"/>
      <c r="X3356" s="27"/>
      <c r="Y3356" s="27"/>
      <c r="Z3356" s="29"/>
      <c r="AA3356" s="29">
        <v>0.59166666666666667</v>
      </c>
      <c r="AB3356" s="29">
        <v>0.64236111111111116</v>
      </c>
      <c r="AC3356" s="30">
        <v>46156</v>
      </c>
      <c r="AD3356" s="15" t="str">
        <f>IF(Tabla2[[#This Row],[HORA ENTREGA]]="DIRECTO","On time", IF(AA3356&lt;&gt;"",IF(Tabla2[[#This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6" s="15" t="str">
        <f>MID(Tabla2[[#This Row],[TIPO]],1,3)</f>
        <v>IMO</v>
      </c>
      <c r="AF33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EITU9336052*/ HR Entrega: *08:00* /Dirección: *CLAUDIO ARRAU 8600, PUDAHUEL</v>
      </c>
      <c r="AG3356" s="38" t="str">
        <f>IFERROR(HYPERLINK("https://wa.me/"&amp;Tabla2[[#This Row],[CONTACTO]]&amp;"?text="&amp;Tabla2[[#This Row],[Mensaje]],"Enviar mensaje"),"")</f>
        <v>Enviar mensaje</v>
      </c>
      <c r="AH3356" s="15" t="str">
        <f>CONCATENATE(A3356,F3356)</f>
        <v>3355EITU9336052</v>
      </c>
      <c r="AI3356" s="15" t="str">
        <f>CONCATENATE("ENT-",A3356)</f>
        <v>ENT-3355</v>
      </c>
      <c r="AJ3356" s="15" t="str">
        <f>IF(Tabla2[[#This Row],[Op]]&lt;&gt;"","ENTREGA","")</f>
        <v>ENTREGA</v>
      </c>
      <c r="AK3356" s="40" t="str">
        <f>(Tabla2[[#This Row],[FECHA ENTREGA]]&amp;Tabla2[[#This Row],[HORA ENTREGA]])</f>
        <v>461560,333333333333333</v>
      </c>
      <c r="AL3356" s="34" t="str">
        <f>IFERROR(HYPERLINK("https://wa.me/"&amp;Tabla2[[#This Row],[CONTACTO]]&amp;"?text="&amp;Tabla2[[#This Row],[Mensaje]]),"")</f>
        <v>https://wa.me/56956654384?text=Hola!%0AServicio del día 14-05%0A *Cliente:* LOG SERVICES SPA */ Cont: * EITU9336052*/ HR Entrega: *08:00* /Dirección: *CLAUDIO ARRAU 8600, PUDAHUEL</v>
      </c>
    </row>
    <row r="3357" spans="1:38" s="15" customFormat="1" ht="16.5" customHeight="1" x14ac:dyDescent="0.2">
      <c r="A3357" s="15">
        <f>ROW(A3356)</f>
        <v>3356</v>
      </c>
      <c r="B3357" s="15">
        <f>IF(J3357=J3356,B3356+1,1)</f>
        <v>39</v>
      </c>
      <c r="C3357" s="15" t="s">
        <v>2040</v>
      </c>
      <c r="D3357" s="25" t="s">
        <v>39</v>
      </c>
      <c r="E3357" s="27">
        <v>506422</v>
      </c>
      <c r="F3357" s="27" t="s">
        <v>5148</v>
      </c>
      <c r="G3357" s="27" t="s">
        <v>584</v>
      </c>
      <c r="H3357" s="27">
        <v>4300</v>
      </c>
      <c r="I3357" s="27" t="s">
        <v>42</v>
      </c>
      <c r="J3357" s="28">
        <v>46156</v>
      </c>
      <c r="K3357" s="26">
        <v>0.33333333333333331</v>
      </c>
      <c r="L3357" s="26"/>
      <c r="M3357" s="27" t="s">
        <v>199</v>
      </c>
      <c r="N3357" s="25">
        <f>IFERROR(VLOOKUP(M3357,Data!$J$1:$K$58,2,0),"")</f>
        <v>56975315726</v>
      </c>
      <c r="O3357" s="27" t="s">
        <v>200</v>
      </c>
      <c r="P3357" s="27"/>
      <c r="Q3357" s="27" t="s">
        <v>2042</v>
      </c>
      <c r="R3357" s="27" t="s">
        <v>1546</v>
      </c>
      <c r="S3357" s="27"/>
      <c r="T3357" s="27"/>
      <c r="U3357" s="28"/>
      <c r="X3357" s="27"/>
      <c r="Y3357" s="27"/>
      <c r="Z3357" s="29"/>
      <c r="AA3357" s="29">
        <v>0.63888888888888884</v>
      </c>
      <c r="AB3357" s="29">
        <v>0.6875</v>
      </c>
      <c r="AC3357" s="30">
        <v>46156</v>
      </c>
      <c r="AD3357" s="15" t="str">
        <f>IF(Tabla2[[#This Row],[HORA ENTREGA]]="DIRECTO","On time", IF(AA3357&lt;&gt;"",IF(Tabla2[[#This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7" s="15" t="str">
        <f>MID(Tabla2[[#This Row],[TIPO]],1,3)</f>
        <v>IMO</v>
      </c>
      <c r="AF33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EGSU6529024*/ HR Entrega: *08:00* /Dirección: *CLAUDIO ARRAU 8600, PUDAHUEL</v>
      </c>
      <c r="AG3357" s="38" t="str">
        <f>IFERROR(HYPERLINK("https://wa.me/"&amp;Tabla2[[#This Row],[CONTACTO]]&amp;"?text="&amp;Tabla2[[#This Row],[Mensaje]],"Enviar mensaje"),"")</f>
        <v>Enviar mensaje</v>
      </c>
      <c r="AH3357" s="15" t="str">
        <f>CONCATENATE(A3357,F3357)</f>
        <v>3356EGSU6529024</v>
      </c>
      <c r="AI3357" s="15" t="str">
        <f>CONCATENATE("ENT-",A3357)</f>
        <v>ENT-3356</v>
      </c>
      <c r="AJ3357" s="15" t="str">
        <f>IF(Tabla2[[#This Row],[Op]]&lt;&gt;"","ENTREGA","")</f>
        <v>ENTREGA</v>
      </c>
      <c r="AK3357" s="40" t="str">
        <f>(Tabla2[[#This Row],[FECHA ENTREGA]]&amp;Tabla2[[#This Row],[HORA ENTREGA]])</f>
        <v>461560,333333333333333</v>
      </c>
      <c r="AL3357" s="34" t="str">
        <f>IFERROR(HYPERLINK("https://wa.me/"&amp;Tabla2[[#This Row],[CONTACTO]]&amp;"?text="&amp;Tabla2[[#This Row],[Mensaje]]),"")</f>
        <v>https://wa.me/56975315726?text=Hola!%0AServicio del día 14-05%0A *Cliente:* LOG SERVICES SPA */ Cont: * EGSU6529024*/ HR Entrega: *08:00* /Dirección: *CLAUDIO ARRAU 8600, PUDAHUEL</v>
      </c>
    </row>
    <row r="3358" spans="1:38" s="15" customFormat="1" ht="16.5" customHeight="1" x14ac:dyDescent="0.2">
      <c r="A3358" s="15">
        <f>ROW(A3357)</f>
        <v>3357</v>
      </c>
      <c r="B3358" s="15">
        <f>IF(J3358=J3357,B3357+1,1)</f>
        <v>40</v>
      </c>
      <c r="C3358" s="15" t="s">
        <v>2040</v>
      </c>
      <c r="D3358" s="25" t="s">
        <v>39</v>
      </c>
      <c r="E3358" s="27">
        <v>506422</v>
      </c>
      <c r="F3358" s="27" t="s">
        <v>5149</v>
      </c>
      <c r="G3358" s="27" t="s">
        <v>584</v>
      </c>
      <c r="H3358" s="27">
        <v>4300</v>
      </c>
      <c r="I3358" s="27" t="s">
        <v>42</v>
      </c>
      <c r="J3358" s="28">
        <v>46156</v>
      </c>
      <c r="K3358" s="26">
        <v>0.33333333333333331</v>
      </c>
      <c r="L3358" s="26"/>
      <c r="M3358" s="27" t="s">
        <v>241</v>
      </c>
      <c r="N3358" s="25">
        <f>IFERROR(VLOOKUP(M3358,Data!$J$1:$K$58,2,0),"")</f>
        <v>56984880436</v>
      </c>
      <c r="O3358" s="27" t="s">
        <v>242</v>
      </c>
      <c r="P3358" s="27"/>
      <c r="Q3358" s="27" t="s">
        <v>2042</v>
      </c>
      <c r="R3358" s="27" t="s">
        <v>1546</v>
      </c>
      <c r="S3358" s="27"/>
      <c r="T3358" s="27"/>
      <c r="U3358" s="28"/>
      <c r="X3358" s="27"/>
      <c r="Y3358" s="27"/>
      <c r="Z3358" s="29"/>
      <c r="AA3358" s="29">
        <v>0.63541666666666663</v>
      </c>
      <c r="AB3358" s="29">
        <v>0.6791666666666667</v>
      </c>
      <c r="AC3358" s="30">
        <v>46156</v>
      </c>
      <c r="AD3358" s="15" t="str">
        <f>IF(Tabla2[[#This Row],[HORA ENTREGA]]="DIRECTO","On time", IF(AA3358&lt;&gt;"",IF(Tabla2[[#This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8" s="15" t="str">
        <f>MID(Tabla2[[#This Row],[TIPO]],1,3)</f>
        <v>IMO</v>
      </c>
      <c r="AF33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EGSU6116838*/ HR Entrega: *08:00* /Dirección: *CLAUDIO ARRAU 8600, PUDAHUEL</v>
      </c>
      <c r="AG3358" s="38" t="str">
        <f>IFERROR(HYPERLINK("https://wa.me/"&amp;Tabla2[[#This Row],[CONTACTO]]&amp;"?text="&amp;Tabla2[[#This Row],[Mensaje]],"Enviar mensaje"),"")</f>
        <v>Enviar mensaje</v>
      </c>
      <c r="AH3358" s="15" t="str">
        <f>CONCATENATE(A3358,F3358)</f>
        <v>3357EGSU6116838</v>
      </c>
      <c r="AI3358" s="15" t="str">
        <f>CONCATENATE("ENT-",A3358)</f>
        <v>ENT-3357</v>
      </c>
      <c r="AJ3358" s="15" t="str">
        <f>IF(Tabla2[[#This Row],[Op]]&lt;&gt;"","ENTREGA","")</f>
        <v>ENTREGA</v>
      </c>
      <c r="AK3358" s="40" t="str">
        <f>(Tabla2[[#This Row],[FECHA ENTREGA]]&amp;Tabla2[[#This Row],[HORA ENTREGA]])</f>
        <v>461560,333333333333333</v>
      </c>
      <c r="AL3358" s="34" t="str">
        <f>IFERROR(HYPERLINK("https://wa.me/"&amp;Tabla2[[#This Row],[CONTACTO]]&amp;"?text="&amp;Tabla2[[#This Row],[Mensaje]]),"")</f>
        <v>https://wa.me/56984880436?text=Hola!%0AServicio del día 14-05%0A *Cliente:* LOG SERVICES SPA */ Cont: * EGSU6116838*/ HR Entrega: *08:00* /Dirección: *CLAUDIO ARRAU 8600, PUDAHUEL</v>
      </c>
    </row>
    <row r="3359" spans="1:38" s="15" customFormat="1" ht="16.5" customHeight="1" x14ac:dyDescent="0.2">
      <c r="A3359" s="15">
        <f>ROW(A3358)</f>
        <v>3358</v>
      </c>
      <c r="B3359" s="15">
        <f>IF(J3359=J3358,B3358+1,1)</f>
        <v>41</v>
      </c>
      <c r="C3359" s="15" t="s">
        <v>2040</v>
      </c>
      <c r="D3359" s="25" t="s">
        <v>39</v>
      </c>
      <c r="E3359" s="27">
        <v>506422</v>
      </c>
      <c r="F3359" s="27" t="s">
        <v>5150</v>
      </c>
      <c r="G3359" s="27" t="s">
        <v>584</v>
      </c>
      <c r="H3359" s="27">
        <v>4300</v>
      </c>
      <c r="I3359" s="27" t="s">
        <v>42</v>
      </c>
      <c r="J3359" s="28">
        <v>46156</v>
      </c>
      <c r="K3359" s="26">
        <v>0.33333333333333331</v>
      </c>
      <c r="L3359" s="26"/>
      <c r="M3359" s="27" t="s">
        <v>233</v>
      </c>
      <c r="N3359" s="25">
        <f>IFERROR(VLOOKUP(M3359,Data!$J$1:$K$58,2,0),"")</f>
        <v>56998494086</v>
      </c>
      <c r="O3359" s="27" t="s">
        <v>234</v>
      </c>
      <c r="P3359" s="27"/>
      <c r="Q3359" s="27" t="s">
        <v>2042</v>
      </c>
      <c r="R3359" s="27" t="s">
        <v>1546</v>
      </c>
      <c r="S3359" s="27"/>
      <c r="T3359" s="27"/>
      <c r="U3359" s="28"/>
      <c r="X3359" s="27"/>
      <c r="Y3359" s="27"/>
      <c r="Z3359" s="29"/>
      <c r="AA3359" s="29">
        <v>0.67222222222222228</v>
      </c>
      <c r="AB3359" s="29">
        <v>0.71875</v>
      </c>
      <c r="AC3359" s="30">
        <v>46156</v>
      </c>
      <c r="AD3359" s="15" t="str">
        <f>IF(Tabla2[[#This Row],[HORA ENTREGA]]="DIRECTO","On time", IF(AA3359&lt;&gt;"",IF(Tabla2[[#This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59" s="15" t="str">
        <f>MID(Tabla2[[#This Row],[TIPO]],1,3)</f>
        <v>IMO</v>
      </c>
      <c r="AF33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LOG SERVICES SPA */ Cont: * EITU9500166*/ HR Entrega: *08:00* /Dirección: *CLAUDIO ARRAU 8600, PUDAHUEL</v>
      </c>
      <c r="AG3359" s="38" t="str">
        <f>IFERROR(HYPERLINK("https://wa.me/"&amp;Tabla2[[#This Row],[CONTACTO]]&amp;"?text="&amp;Tabla2[[#This Row],[Mensaje]],"Enviar mensaje"),"")</f>
        <v>Enviar mensaje</v>
      </c>
      <c r="AH3359" s="15" t="str">
        <f>CONCATENATE(A3359,F3359)</f>
        <v>3358EITU9500166</v>
      </c>
      <c r="AI3359" s="15" t="str">
        <f>CONCATENATE("ENT-",A3359)</f>
        <v>ENT-3358</v>
      </c>
      <c r="AJ3359" s="15" t="str">
        <f>IF(Tabla2[[#This Row],[Op]]&lt;&gt;"","ENTREGA","")</f>
        <v>ENTREGA</v>
      </c>
      <c r="AK3359" s="40" t="str">
        <f>(Tabla2[[#This Row],[FECHA ENTREGA]]&amp;Tabla2[[#This Row],[HORA ENTREGA]])</f>
        <v>461560,333333333333333</v>
      </c>
      <c r="AL3359" s="34" t="str">
        <f>IFERROR(HYPERLINK("https://wa.me/"&amp;Tabla2[[#This Row],[CONTACTO]]&amp;"?text="&amp;Tabla2[[#This Row],[Mensaje]]),"")</f>
        <v>https://wa.me/56998494086?text=Hola!%0AServicio del día 14-05%0A *Cliente:* LOG SERVICES SPA */ Cont: * EITU9500166*/ HR Entrega: *08:00* /Dirección: *CLAUDIO ARRAU 8600, PUDAHUEL</v>
      </c>
    </row>
    <row r="3360" spans="1:38" s="15" customFormat="1" ht="16.5" customHeight="1" x14ac:dyDescent="0.2">
      <c r="A3360" s="15">
        <f>ROW(A3359)</f>
        <v>3359</v>
      </c>
      <c r="B3360" s="15">
        <f>IF(J3360=J3359,B3359+1,1)</f>
        <v>42</v>
      </c>
      <c r="C3360" s="15" t="s">
        <v>1554</v>
      </c>
      <c r="D3360" s="25" t="s">
        <v>39</v>
      </c>
      <c r="E3360" s="27">
        <v>189590</v>
      </c>
      <c r="F3360" s="27" t="s">
        <v>5151</v>
      </c>
      <c r="G3360" s="27" t="s">
        <v>41</v>
      </c>
      <c r="H3360" s="27">
        <v>29271</v>
      </c>
      <c r="I3360" s="27" t="s">
        <v>42</v>
      </c>
      <c r="J3360" s="28">
        <v>46156</v>
      </c>
      <c r="K3360" s="26">
        <v>0.41666666666666669</v>
      </c>
      <c r="L3360" s="26"/>
      <c r="M3360" s="27" t="s">
        <v>649</v>
      </c>
      <c r="N3360" s="25">
        <f>IFERROR(VLOOKUP(M3360,Data!$J$1:$K$58,2,0),"")</f>
        <v>56939438073</v>
      </c>
      <c r="O3360" s="27" t="s">
        <v>203</v>
      </c>
      <c r="P3360" s="27"/>
      <c r="Q3360" s="27" t="s">
        <v>5018</v>
      </c>
      <c r="R3360" s="27" t="s">
        <v>74</v>
      </c>
      <c r="S3360" s="27"/>
      <c r="T3360" s="27"/>
      <c r="U3360" s="28"/>
      <c r="X3360" s="27"/>
      <c r="Y3360" s="27"/>
      <c r="Z3360" s="29"/>
      <c r="AA3360" s="29">
        <v>0.3298611111111111</v>
      </c>
      <c r="AB3360" s="29">
        <v>0.47569444444444442</v>
      </c>
      <c r="AC3360" s="30">
        <v>46156</v>
      </c>
      <c r="AD3360" s="15" t="str">
        <f>IF(Tabla2[[#This Row],[HORA ENTREGA]]="DIRECTO","On time", IF(AA3360&lt;&gt;"",IF(Tabla2[[#This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0" s="15" t="str">
        <f>MID(Tabla2[[#This Row],[TIPO]],1,3)</f>
        <v xml:space="preserve">40 </v>
      </c>
      <c r="AF33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PETROQUIMICA DOW */ Cont: * MSNY9168870*/ HR Entrega: *10:00* /Dirección: *AT LOGISTICA :  LAGUNA SUR N°9750 , COMUNA PUDAHUEL – SANTIAGO , RECINTO (BODEGAS SAN FRANCISCO)</v>
      </c>
      <c r="AG3360" s="38" t="str">
        <f>IFERROR(HYPERLINK("https://wa.me/"&amp;Tabla2[[#This Row],[CONTACTO]]&amp;"?text="&amp;Tabla2[[#This Row],[Mensaje]],"Enviar mensaje"),"")</f>
        <v>Enviar mensaje</v>
      </c>
      <c r="AH3360" s="15" t="str">
        <f>CONCATENATE(A3360,F3360)</f>
        <v>3359MSNY9168870</v>
      </c>
      <c r="AI3360" s="15" t="str">
        <f>CONCATENATE("ENT-",A3360)</f>
        <v>ENT-3359</v>
      </c>
      <c r="AJ3360" s="15" t="str">
        <f>IF(Tabla2[[#This Row],[Op]]&lt;&gt;"","ENTREGA","")</f>
        <v>ENTREGA</v>
      </c>
      <c r="AK3360" s="40" t="str">
        <f>(Tabla2[[#This Row],[FECHA ENTREGA]]&amp;Tabla2[[#This Row],[HORA ENTREGA]])</f>
        <v>461560,416666666666667</v>
      </c>
      <c r="AL3360" s="34" t="str">
        <f>IFERROR(HYPERLINK("https://wa.me/"&amp;Tabla2[[#This Row],[CONTACTO]]&amp;"?text="&amp;Tabla2[[#This Row],[Mensaje]]),"")</f>
        <v>https://wa.me/56939438073?text=Hola!%0AServicio del día 14-05%0A *Cliente:* PETROQUIMICA DOW */ Cont: * MSNY9168870*/ HR Entrega: *10:00* /Dirección: *AT LOGISTICA :  LAGUNA SUR N°9750 , COMUNA PUDAHUEL – SANTIAGO , RECINTO (BODEGAS SAN FRANCISCO)</v>
      </c>
    </row>
    <row r="3361" spans="1:38" s="15" customFormat="1" ht="16.5" customHeight="1" x14ac:dyDescent="0.2">
      <c r="A3361" s="15">
        <f>ROW(A3360)</f>
        <v>3360</v>
      </c>
      <c r="B3361" s="15">
        <f>IF(J3361=J3360,B3360+1,1)</f>
        <v>43</v>
      </c>
      <c r="C3361" s="15" t="s">
        <v>1554</v>
      </c>
      <c r="D3361" s="25" t="s">
        <v>39</v>
      </c>
      <c r="E3361" s="27">
        <v>189590</v>
      </c>
      <c r="F3361" s="27" t="s">
        <v>5152</v>
      </c>
      <c r="G3361" s="27" t="s">
        <v>41</v>
      </c>
      <c r="H3361" s="27">
        <v>29271</v>
      </c>
      <c r="I3361" s="27" t="s">
        <v>42</v>
      </c>
      <c r="J3361" s="28">
        <v>46156</v>
      </c>
      <c r="K3361" s="26">
        <v>0.41666666666666669</v>
      </c>
      <c r="L3361" s="26" t="s">
        <v>1408</v>
      </c>
      <c r="M3361" s="27" t="s">
        <v>77</v>
      </c>
      <c r="N3361" s="25">
        <f>IFERROR(VLOOKUP(M3361,Data!$J$1:$K$58,2,0),"")</f>
        <v>56967384794</v>
      </c>
      <c r="O3361" s="27" t="s">
        <v>78</v>
      </c>
      <c r="P3361" s="27"/>
      <c r="Q3361" s="27" t="s">
        <v>5018</v>
      </c>
      <c r="R3361" s="27" t="s">
        <v>74</v>
      </c>
      <c r="S3361" s="27"/>
      <c r="T3361" s="27"/>
      <c r="U3361" s="28"/>
      <c r="X3361" s="27"/>
      <c r="Y3361" s="27"/>
      <c r="Z3361" s="29"/>
      <c r="AA3361" s="29">
        <v>0.3298611111111111</v>
      </c>
      <c r="AB3361" s="29">
        <v>0.4236111111111111</v>
      </c>
      <c r="AC3361" s="30">
        <v>46156</v>
      </c>
      <c r="AD3361" s="15" t="str">
        <f>IF(Tabla2[[#This Row],[HORA ENTREGA]]="DIRECTO","On time", IF(AA3361&lt;&gt;"",IF(Tabla2[[#This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1" s="15" t="str">
        <f>MID(Tabla2[[#This Row],[TIPO]],1,3)</f>
        <v xml:space="preserve">40 </v>
      </c>
      <c r="AF33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PETROQUIMICA DOW */ Cont: * UETU6273452*/ HR Entrega: *10:00* /Dirección: *AT LOGISTICA :  LAGUNA SUR N°9750 , COMUNA PUDAHUEL – SANTIAGO , RECINTO (BODEGAS SAN FRANCISCO)</v>
      </c>
      <c r="AG3361" s="38" t="str">
        <f>IFERROR(HYPERLINK("https://wa.me/"&amp;Tabla2[[#This Row],[CONTACTO]]&amp;"?text="&amp;Tabla2[[#This Row],[Mensaje]],"Enviar mensaje"),"")</f>
        <v>Enviar mensaje</v>
      </c>
      <c r="AH3361" s="15" t="str">
        <f>CONCATENATE(A3361,F3361)</f>
        <v>3360UETU6273452</v>
      </c>
      <c r="AI3361" s="15" t="str">
        <f>CONCATENATE("ENT-",A3361)</f>
        <v>ENT-3360</v>
      </c>
      <c r="AJ3361" s="15" t="str">
        <f>IF(Tabla2[[#This Row],[Op]]&lt;&gt;"","ENTREGA","")</f>
        <v>ENTREGA</v>
      </c>
      <c r="AK3361" s="40" t="str">
        <f>(Tabla2[[#This Row],[FECHA ENTREGA]]&amp;Tabla2[[#This Row],[HORA ENTREGA]])</f>
        <v>461560,416666666666667</v>
      </c>
      <c r="AL3361" s="34" t="str">
        <f>IFERROR(HYPERLINK("https://wa.me/"&amp;Tabla2[[#This Row],[CONTACTO]]&amp;"?text="&amp;Tabla2[[#This Row],[Mensaje]]),"")</f>
        <v>https://wa.me/56967384794?text=Hola!%0AServicio del día 14-05%0A *Cliente:* PETROQUIMICA DOW */ Cont: * UETU6273452*/ HR Entrega: *10:00* /Dirección: *AT LOGISTICA :  LAGUNA SUR N°9750 , COMUNA PUDAHUEL – SANTIAGO , RECINTO (BODEGAS SAN FRANCISCO)</v>
      </c>
    </row>
    <row r="3362" spans="1:38" s="15" customFormat="1" ht="16.5" customHeight="1" x14ac:dyDescent="0.2">
      <c r="A3362" s="15">
        <f>ROW(A3361)</f>
        <v>3361</v>
      </c>
      <c r="B3362" s="15">
        <f>IF(J3362=J3361,B3361+1,1)</f>
        <v>44</v>
      </c>
      <c r="C3362" s="15" t="s">
        <v>1554</v>
      </c>
      <c r="D3362" s="25" t="s">
        <v>39</v>
      </c>
      <c r="E3362" s="27">
        <v>189590</v>
      </c>
      <c r="F3362" s="27" t="s">
        <v>5153</v>
      </c>
      <c r="G3362" s="27" t="s">
        <v>41</v>
      </c>
      <c r="H3362" s="27">
        <v>29271</v>
      </c>
      <c r="I3362" s="27" t="s">
        <v>42</v>
      </c>
      <c r="J3362" s="28">
        <v>46156</v>
      </c>
      <c r="K3362" s="26">
        <v>0.5</v>
      </c>
      <c r="L3362" s="26"/>
      <c r="M3362" s="27" t="s">
        <v>180</v>
      </c>
      <c r="N3362" s="25">
        <f>IFERROR(VLOOKUP(M3362,Data!$J$1:$K$58,2,0),"")</f>
        <v>56956063271</v>
      </c>
      <c r="O3362" s="27" t="s">
        <v>384</v>
      </c>
      <c r="P3362" s="27"/>
      <c r="Q3362" s="27" t="s">
        <v>5018</v>
      </c>
      <c r="R3362" s="27" t="s">
        <v>74</v>
      </c>
      <c r="S3362" s="27"/>
      <c r="T3362" s="27"/>
      <c r="U3362" s="28"/>
      <c r="X3362" s="27"/>
      <c r="Y3362" s="27"/>
      <c r="Z3362" s="29"/>
      <c r="AA3362" s="29">
        <v>0.53611111111111109</v>
      </c>
      <c r="AB3362" s="29">
        <v>0.68055555555555558</v>
      </c>
      <c r="AC3362" s="30">
        <v>46156</v>
      </c>
      <c r="AD3362" s="15" t="str">
        <f>IF(Tabla2[[#This Row],[HORA ENTREGA]]="DIRECTO","On time", IF(AA3362&lt;&gt;"",IF(Tabla2[[#This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62" s="15" t="str">
        <f>MID(Tabla2[[#This Row],[TIPO]],1,3)</f>
        <v xml:space="preserve">40 </v>
      </c>
      <c r="AF33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PETROQUIMICA DOW */ Cont: * MEDU8783883*/ HR Entrega: *12:00* /Dirección: *AT LOGISTICA :  LAGUNA SUR N°9750 , COMUNA PUDAHUEL – SANTIAGO , RECINTO (BODEGAS SAN FRANCISCO)</v>
      </c>
      <c r="AG3362" s="38" t="str">
        <f>IFERROR(HYPERLINK("https://wa.me/"&amp;Tabla2[[#This Row],[CONTACTO]]&amp;"?text="&amp;Tabla2[[#This Row],[Mensaje]],"Enviar mensaje"),"")</f>
        <v>Enviar mensaje</v>
      </c>
      <c r="AH3362" s="15" t="str">
        <f>CONCATENATE(A3362,F3362)</f>
        <v>3361MEDU8783883</v>
      </c>
      <c r="AI3362" s="15" t="str">
        <f>CONCATENATE("ENT-",A3362)</f>
        <v>ENT-3361</v>
      </c>
      <c r="AJ3362" s="15" t="str">
        <f>IF(Tabla2[[#This Row],[Op]]&lt;&gt;"","ENTREGA","")</f>
        <v>ENTREGA</v>
      </c>
      <c r="AK3362" s="40" t="str">
        <f>(Tabla2[[#This Row],[FECHA ENTREGA]]&amp;Tabla2[[#This Row],[HORA ENTREGA]])</f>
        <v>461560,5</v>
      </c>
      <c r="AL3362" s="34" t="str">
        <f>IFERROR(HYPERLINK("https://wa.me/"&amp;Tabla2[[#This Row],[CONTACTO]]&amp;"?text="&amp;Tabla2[[#This Row],[Mensaje]]),"")</f>
        <v>https://wa.me/56956063271?text=Hola!%0AServicio del día 14-05%0A *Cliente:* PETROQUIMICA DOW */ Cont: * MEDU8783883*/ HR Entrega: *12:00* /Dirección: *AT LOGISTICA :  LAGUNA SUR N°9750 , COMUNA PUDAHUEL – SANTIAGO , RECINTO (BODEGAS SAN FRANCISCO)</v>
      </c>
    </row>
    <row r="3363" spans="1:38" s="15" customFormat="1" ht="16.5" customHeight="1" x14ac:dyDescent="0.2">
      <c r="A3363" s="15">
        <f>ROW(A3362)</f>
        <v>3362</v>
      </c>
      <c r="B3363" s="15">
        <f>IF(J3363=J3362,B3362+1,1)</f>
        <v>45</v>
      </c>
      <c r="C3363" s="15" t="s">
        <v>1554</v>
      </c>
      <c r="D3363" s="25" t="s">
        <v>39</v>
      </c>
      <c r="E3363" s="27">
        <v>189589</v>
      </c>
      <c r="F3363" s="27" t="s">
        <v>5154</v>
      </c>
      <c r="G3363" s="27" t="s">
        <v>41</v>
      </c>
      <c r="H3363" s="27">
        <v>29271</v>
      </c>
      <c r="I3363" s="27" t="s">
        <v>42</v>
      </c>
      <c r="J3363" s="28">
        <v>46156</v>
      </c>
      <c r="K3363" s="26">
        <v>0.5</v>
      </c>
      <c r="L3363" s="26"/>
      <c r="M3363" s="27" t="s">
        <v>347</v>
      </c>
      <c r="N3363" s="25">
        <f>IFERROR(VLOOKUP(M3363,Data!$J$1:$K$58,2,0),"")</f>
        <v>56976511010</v>
      </c>
      <c r="O3363" s="27" t="s">
        <v>159</v>
      </c>
      <c r="P3363" s="27"/>
      <c r="Q3363" s="27" t="s">
        <v>5018</v>
      </c>
      <c r="R3363" s="27" t="s">
        <v>74</v>
      </c>
      <c r="S3363" s="27"/>
      <c r="T3363" s="27"/>
      <c r="U3363" s="28"/>
      <c r="X3363" s="27"/>
      <c r="Y3363" s="27"/>
      <c r="Z3363" s="29"/>
      <c r="AA3363" s="29">
        <v>0.51041666666666663</v>
      </c>
      <c r="AB3363" s="29">
        <v>0.65555555555555556</v>
      </c>
      <c r="AC3363" s="30">
        <v>46156</v>
      </c>
      <c r="AD3363" s="15" t="str">
        <f>IF(Tabla2[[#This Row],[HORA ENTREGA]]="DIRECTO","On time", IF(AA3363&lt;&gt;"",IF(Tabla2[[#This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3" s="15" t="str">
        <f>MID(Tabla2[[#This Row],[TIPO]],1,3)</f>
        <v xml:space="preserve">40 </v>
      </c>
      <c r="AF33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PETROQUIMICA DOW */ Cont: * CAAU5863153*/ HR Entrega: *12:00* /Dirección: *AT LOGISTICA :  LAGUNA SUR N°9750 , COMUNA PUDAHUEL – SANTIAGO , RECINTO (BODEGAS SAN FRANCISCO)</v>
      </c>
      <c r="AG3363" s="38" t="str">
        <f>IFERROR(HYPERLINK("https://wa.me/"&amp;Tabla2[[#This Row],[CONTACTO]]&amp;"?text="&amp;Tabla2[[#This Row],[Mensaje]],"Enviar mensaje"),"")</f>
        <v>Enviar mensaje</v>
      </c>
      <c r="AH3363" s="15" t="str">
        <f>CONCATENATE(A3363,F3363)</f>
        <v>3362CAAU5863153</v>
      </c>
      <c r="AI3363" s="15" t="str">
        <f>CONCATENATE("ENT-",A3363)</f>
        <v>ENT-3362</v>
      </c>
      <c r="AJ3363" s="15" t="str">
        <f>IF(Tabla2[[#This Row],[Op]]&lt;&gt;"","ENTREGA","")</f>
        <v>ENTREGA</v>
      </c>
      <c r="AK3363" s="40" t="str">
        <f>(Tabla2[[#This Row],[FECHA ENTREGA]]&amp;Tabla2[[#This Row],[HORA ENTREGA]])</f>
        <v>461560,5</v>
      </c>
      <c r="AL3363" s="34" t="str">
        <f>IFERROR(HYPERLINK("https://wa.me/"&amp;Tabla2[[#This Row],[CONTACTO]]&amp;"?text="&amp;Tabla2[[#This Row],[Mensaje]]),"")</f>
        <v>https://wa.me/56976511010?text=Hola!%0AServicio del día 14-05%0A *Cliente:* PETROQUIMICA DOW */ Cont: * CAAU5863153*/ HR Entrega: *12:00* /Dirección: *AT LOGISTICA :  LAGUNA SUR N°9750 , COMUNA PUDAHUEL – SANTIAGO , RECINTO (BODEGAS SAN FRANCISCO)</v>
      </c>
    </row>
    <row r="3364" spans="1:38" s="15" customFormat="1" ht="16.5" customHeight="1" x14ac:dyDescent="0.2">
      <c r="A3364" s="15">
        <f>ROW(A3363)</f>
        <v>3363</v>
      </c>
      <c r="B3364" s="15">
        <f>IF(J3364=J3363,B3363+1,1)</f>
        <v>46</v>
      </c>
      <c r="C3364" s="15" t="s">
        <v>3160</v>
      </c>
      <c r="D3364" s="25" t="s">
        <v>39</v>
      </c>
      <c r="E3364" s="27">
        <v>807364</v>
      </c>
      <c r="F3364" s="27" t="s">
        <v>5155</v>
      </c>
      <c r="G3364" s="27" t="s">
        <v>41</v>
      </c>
      <c r="H3364" s="27">
        <v>24700</v>
      </c>
      <c r="I3364" s="27" t="s">
        <v>42</v>
      </c>
      <c r="J3364" s="28">
        <v>46156</v>
      </c>
      <c r="K3364" s="26">
        <v>0.45833333333333331</v>
      </c>
      <c r="L3364" s="26"/>
      <c r="M3364" s="27" t="s">
        <v>296</v>
      </c>
      <c r="N3364" s="25">
        <f>IFERROR(VLOOKUP(M3364,Data!$J$1:$K$58,2,0),"")</f>
        <v>56984994337</v>
      </c>
      <c r="O3364" s="27" t="s">
        <v>297</v>
      </c>
      <c r="P3364" s="27"/>
      <c r="Q3364" s="27" t="s">
        <v>3163</v>
      </c>
      <c r="R3364" s="27"/>
      <c r="S3364" s="27"/>
      <c r="T3364" s="27"/>
      <c r="U3364" s="28"/>
      <c r="X3364" s="27"/>
      <c r="Y3364" s="27"/>
      <c r="Z3364" s="29"/>
      <c r="AA3364" s="29">
        <v>0.54166666666666663</v>
      </c>
      <c r="AB3364" s="29">
        <v>0.64236111111111116</v>
      </c>
      <c r="AC3364" s="30">
        <v>46156</v>
      </c>
      <c r="AD3364" s="15" t="str">
        <f>IF(Tabla2[[#This Row],[HORA ENTREGA]]="DIRECTO","On time", IF(AA3364&lt;&gt;"",IF(Tabla2[[#This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64" s="15" t="str">
        <f>MID(Tabla2[[#This Row],[TIPO]],1,3)</f>
        <v xml:space="preserve">40 </v>
      </c>
      <c r="AF33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PRODALAM S.A. */ Cont: * OOLU9511605*/ HR Entrega: *11:00* /Dirección: *ALBERTO PEPPER 1610, RENCA.</v>
      </c>
      <c r="AG3364" s="38" t="str">
        <f>IFERROR(HYPERLINK("https://wa.me/"&amp;Tabla2[[#This Row],[CONTACTO]]&amp;"?text="&amp;Tabla2[[#This Row],[Mensaje]],"Enviar mensaje"),"")</f>
        <v>Enviar mensaje</v>
      </c>
      <c r="AH3364" s="15" t="str">
        <f>CONCATENATE(A3364,F3364)</f>
        <v>3363OOLU9511605</v>
      </c>
      <c r="AI3364" s="15" t="str">
        <f>CONCATENATE("ENT-",A3364)</f>
        <v>ENT-3363</v>
      </c>
      <c r="AJ3364" s="15" t="str">
        <f>IF(Tabla2[[#This Row],[Op]]&lt;&gt;"","ENTREGA","")</f>
        <v>ENTREGA</v>
      </c>
      <c r="AK3364" s="40" t="str">
        <f>(Tabla2[[#This Row],[FECHA ENTREGA]]&amp;Tabla2[[#This Row],[HORA ENTREGA]])</f>
        <v>461560,458333333333333</v>
      </c>
      <c r="AL3364" s="34" t="str">
        <f>IFERROR(HYPERLINK("https://wa.me/"&amp;Tabla2[[#This Row],[CONTACTO]]&amp;"?text="&amp;Tabla2[[#This Row],[Mensaje]]),"")</f>
        <v>https://wa.me/56984994337?text=Hola!%0AServicio del día 14-05%0A *Cliente:* PRODALAM S.A. */ Cont: * OOLU9511605*/ HR Entrega: *11:00* /Dirección: *ALBERTO PEPPER 1610, RENCA.</v>
      </c>
    </row>
    <row r="3365" spans="1:38" s="15" customFormat="1" ht="16.5" customHeight="1" x14ac:dyDescent="0.2">
      <c r="A3365" s="15">
        <f>ROW(A3364)</f>
        <v>3364</v>
      </c>
      <c r="B3365" s="15">
        <f>IF(J3365=J3364,B3364+1,1)</f>
        <v>47</v>
      </c>
      <c r="C3365" s="15" t="s">
        <v>213</v>
      </c>
      <c r="D3365" s="25" t="s">
        <v>39</v>
      </c>
      <c r="E3365" s="27">
        <v>302834</v>
      </c>
      <c r="F3365" s="27" t="s">
        <v>5156</v>
      </c>
      <c r="G3365" s="27" t="s">
        <v>41</v>
      </c>
      <c r="H3365" s="27">
        <v>7889</v>
      </c>
      <c r="I3365" s="27" t="s">
        <v>42</v>
      </c>
      <c r="J3365" s="28">
        <v>46156</v>
      </c>
      <c r="K3365" s="26">
        <v>0.375</v>
      </c>
      <c r="L3365" s="26"/>
      <c r="M3365" s="27" t="s">
        <v>176</v>
      </c>
      <c r="N3365" s="25">
        <f>IFERROR(VLOOKUP(M3365,Data!$J$1:$K$58,2,0),"")</f>
        <v>56968463649</v>
      </c>
      <c r="O3365" s="27" t="s">
        <v>145</v>
      </c>
      <c r="P3365" s="27"/>
      <c r="Q3365" s="27" t="s">
        <v>5075</v>
      </c>
      <c r="R3365" s="27" t="s">
        <v>3043</v>
      </c>
      <c r="S3365" s="27"/>
      <c r="T3365" s="27"/>
      <c r="U3365" s="28"/>
      <c r="X3365" s="27"/>
      <c r="Y3365" s="27"/>
      <c r="Z3365" s="29"/>
      <c r="AA3365" s="29">
        <v>0.35069444444444442</v>
      </c>
      <c r="AB3365" s="29">
        <v>0.4513888888888889</v>
      </c>
      <c r="AC3365" s="30">
        <v>46156</v>
      </c>
      <c r="AD3365" s="15" t="str">
        <f>IF(Tabla2[[#This Row],[HORA ENTREGA]]="DIRECTO","On time", IF(AA3365&lt;&gt;"",IF(Tabla2[[#This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5" s="15" t="str">
        <f>MID(Tabla2[[#This Row],[TIPO]],1,3)</f>
        <v xml:space="preserve">40 </v>
      </c>
      <c r="AF33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PTM CHILE LTDA */ Cont: * FCIU9774008*/ HR Entrega: *09:00* /Dirección: *ISSA PICHARA 830, BODEGA  2B</v>
      </c>
      <c r="AG3365" s="38" t="str">
        <f>IFERROR(HYPERLINK("https://wa.me/"&amp;Tabla2[[#This Row],[CONTACTO]]&amp;"?text="&amp;Tabla2[[#This Row],[Mensaje]],"Enviar mensaje"),"")</f>
        <v>Enviar mensaje</v>
      </c>
      <c r="AH3365" s="15" t="str">
        <f>CONCATENATE(A3365,F3365)</f>
        <v>3364FCIU9774008</v>
      </c>
      <c r="AI3365" s="15" t="str">
        <f>CONCATENATE("ENT-",A3365)</f>
        <v>ENT-3364</v>
      </c>
      <c r="AJ3365" s="15" t="str">
        <f>IF(Tabla2[[#This Row],[Op]]&lt;&gt;"","ENTREGA","")</f>
        <v>ENTREGA</v>
      </c>
      <c r="AK3365" s="40" t="str">
        <f>(Tabla2[[#This Row],[FECHA ENTREGA]]&amp;Tabla2[[#This Row],[HORA ENTREGA]])</f>
        <v>461560,375</v>
      </c>
      <c r="AL3365" s="34" t="str">
        <f>IFERROR(HYPERLINK("https://wa.me/"&amp;Tabla2[[#This Row],[CONTACTO]]&amp;"?text="&amp;Tabla2[[#This Row],[Mensaje]]),"")</f>
        <v>https://wa.me/56968463649?text=Hola!%0AServicio del día 14-05%0A *Cliente:* PTM CHILE LTDA */ Cont: * FCIU9774008*/ HR Entrega: *09:00* /Dirección: *ISSA PICHARA 830, BODEGA  2B</v>
      </c>
    </row>
    <row r="3366" spans="1:38" s="15" customFormat="1" ht="16.5" customHeight="1" x14ac:dyDescent="0.2">
      <c r="A3366" s="15">
        <f>ROW(A3365)</f>
        <v>3365</v>
      </c>
      <c r="B3366" s="15">
        <f>IF(J3366=J3365,B3365+1,1)</f>
        <v>48</v>
      </c>
      <c r="C3366" s="15" t="s">
        <v>219</v>
      </c>
      <c r="D3366" s="25" t="s">
        <v>39</v>
      </c>
      <c r="E3366" s="27">
        <v>103908</v>
      </c>
      <c r="F3366" s="27" t="s">
        <v>5157</v>
      </c>
      <c r="G3366" s="27" t="s">
        <v>41</v>
      </c>
      <c r="H3366" s="27">
        <v>29354</v>
      </c>
      <c r="I3366" s="27" t="s">
        <v>42</v>
      </c>
      <c r="J3366" s="28">
        <v>46156</v>
      </c>
      <c r="K3366" s="26">
        <v>0.33333333333333331</v>
      </c>
      <c r="L3366" s="26"/>
      <c r="M3366" s="27" t="s">
        <v>273</v>
      </c>
      <c r="N3366" s="25">
        <f>IFERROR(VLOOKUP(M3366,Data!$J$1:$K$58,2,0),"")</f>
        <v>56950103942</v>
      </c>
      <c r="O3366" s="27" t="s">
        <v>274</v>
      </c>
      <c r="P3366" s="27"/>
      <c r="Q3366" s="27" t="s">
        <v>229</v>
      </c>
      <c r="R3366" s="27" t="s">
        <v>1710</v>
      </c>
      <c r="S3366" s="27"/>
      <c r="T3366" s="27"/>
      <c r="U3366" s="28"/>
      <c r="X3366" s="27"/>
      <c r="Y3366" s="27"/>
      <c r="Z3366" s="29"/>
      <c r="AA3366" s="29">
        <v>0.30208333333333331</v>
      </c>
      <c r="AB3366" s="29">
        <v>0.4375</v>
      </c>
      <c r="AC3366" s="30">
        <v>46156</v>
      </c>
      <c r="AD3366" s="15" t="str">
        <f>IF(Tabla2[[#This Row],[HORA ENTREGA]]="DIRECTO","On time", IF(AA3366&lt;&gt;"",IF(Tabla2[[#This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6" s="15" t="str">
        <f>MID(Tabla2[[#This Row],[TIPO]],1,3)</f>
        <v xml:space="preserve">40 </v>
      </c>
      <c r="AF33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RENDIC S.A. */ Cont: * HAMU1964243*/ HR Entrega: *08:00* /Dirección: *Avenida Miraflores 9700-Bodega 4C, PUDAHUEL</v>
      </c>
      <c r="AG3366" s="38" t="str">
        <f>IFERROR(HYPERLINK("https://wa.me/"&amp;Tabla2[[#This Row],[CONTACTO]]&amp;"?text="&amp;Tabla2[[#This Row],[Mensaje]],"Enviar mensaje"),"")</f>
        <v>Enviar mensaje</v>
      </c>
      <c r="AH3366" s="15" t="str">
        <f>CONCATENATE(A3366,F3366)</f>
        <v>3365HAMU1964243</v>
      </c>
      <c r="AI3366" s="15" t="str">
        <f>CONCATENATE("ENT-",A3366)</f>
        <v>ENT-3365</v>
      </c>
      <c r="AJ3366" s="15" t="str">
        <f>IF(Tabla2[[#This Row],[Op]]&lt;&gt;"","ENTREGA","")</f>
        <v>ENTREGA</v>
      </c>
      <c r="AK3366" s="40" t="str">
        <f>(Tabla2[[#This Row],[FECHA ENTREGA]]&amp;Tabla2[[#This Row],[HORA ENTREGA]])</f>
        <v>461560,333333333333333</v>
      </c>
      <c r="AL3366" s="34" t="str">
        <f>IFERROR(HYPERLINK("https://wa.me/"&amp;Tabla2[[#This Row],[CONTACTO]]&amp;"?text="&amp;Tabla2[[#This Row],[Mensaje]]),"")</f>
        <v>https://wa.me/56950103942?text=Hola!%0AServicio del día 14-05%0A *Cliente:* RENDIC S.A. */ Cont: * HAMU1964243*/ HR Entrega: *08:00* /Dirección: *Avenida Miraflores 9700-Bodega 4C, PUDAHUEL</v>
      </c>
    </row>
    <row r="3367" spans="1:38" s="15" customFormat="1" ht="16.5" customHeight="1" x14ac:dyDescent="0.2">
      <c r="A3367" s="15">
        <f>ROW(A3366)</f>
        <v>3366</v>
      </c>
      <c r="B3367" s="15">
        <f>IF(J3367=J3366,B3366+1,1)</f>
        <v>49</v>
      </c>
      <c r="C3367" s="15" t="s">
        <v>219</v>
      </c>
      <c r="D3367" s="25" t="s">
        <v>39</v>
      </c>
      <c r="E3367" s="27">
        <v>103906</v>
      </c>
      <c r="F3367" s="27" t="s">
        <v>5158</v>
      </c>
      <c r="G3367" s="27" t="s">
        <v>41</v>
      </c>
      <c r="H3367" s="27">
        <v>29614</v>
      </c>
      <c r="I3367" s="27" t="s">
        <v>42</v>
      </c>
      <c r="J3367" s="28">
        <v>46156</v>
      </c>
      <c r="K3367" s="26">
        <v>0.33333333333333331</v>
      </c>
      <c r="L3367" s="26"/>
      <c r="M3367" s="27" t="s">
        <v>164</v>
      </c>
      <c r="N3367" s="25">
        <f>IFERROR(VLOOKUP(M3367,Data!$J$1:$K$58,2,0),"")</f>
        <v>56967398822</v>
      </c>
      <c r="O3367" s="27" t="s">
        <v>165</v>
      </c>
      <c r="P3367" s="27"/>
      <c r="Q3367" s="27" t="s">
        <v>229</v>
      </c>
      <c r="R3367" s="27" t="s">
        <v>218</v>
      </c>
      <c r="S3367" s="27"/>
      <c r="T3367" s="27"/>
      <c r="U3367" s="28"/>
      <c r="X3367" s="27"/>
      <c r="Y3367" s="27"/>
      <c r="Z3367" s="29"/>
      <c r="AA3367" s="29">
        <v>0.31944444444444442</v>
      </c>
      <c r="AB3367" s="29">
        <v>0.44097222222222221</v>
      </c>
      <c r="AC3367" s="30">
        <v>46156</v>
      </c>
      <c r="AD3367" s="15" t="str">
        <f>IF(Tabla2[[#This Row],[HORA ENTREGA]]="DIRECTO","On time", IF(AA3367&lt;&gt;"",IF(Tabla2[[#This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7" s="15" t="str">
        <f>MID(Tabla2[[#This Row],[TIPO]],1,3)</f>
        <v xml:space="preserve">40 </v>
      </c>
      <c r="AF33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RENDIC S.A. */ Cont: * TCNU1671333*/ HR Entrega: *08:00* /Dirección: *Avenida Miraflores 9700-Bodega 4C, PUDAHUEL</v>
      </c>
      <c r="AG3367" s="38" t="str">
        <f>IFERROR(HYPERLINK("https://wa.me/"&amp;Tabla2[[#This Row],[CONTACTO]]&amp;"?text="&amp;Tabla2[[#This Row],[Mensaje]],"Enviar mensaje"),"")</f>
        <v>Enviar mensaje</v>
      </c>
      <c r="AH3367" s="15" t="str">
        <f>CONCATENATE(A3367,F3367)</f>
        <v>3366TCNU1671333</v>
      </c>
      <c r="AI3367" s="15" t="str">
        <f>CONCATENATE("ENT-",A3367)</f>
        <v>ENT-3366</v>
      </c>
      <c r="AJ3367" s="15" t="str">
        <f>IF(Tabla2[[#This Row],[Op]]&lt;&gt;"","ENTREGA","")</f>
        <v>ENTREGA</v>
      </c>
      <c r="AK3367" s="40" t="str">
        <f>(Tabla2[[#This Row],[FECHA ENTREGA]]&amp;Tabla2[[#This Row],[HORA ENTREGA]])</f>
        <v>461560,333333333333333</v>
      </c>
      <c r="AL3367" s="34" t="str">
        <f>IFERROR(HYPERLINK("https://wa.me/"&amp;Tabla2[[#This Row],[CONTACTO]]&amp;"?text="&amp;Tabla2[[#This Row],[Mensaje]]),"")</f>
        <v>https://wa.me/56967398822?text=Hola!%0AServicio del día 14-05%0A *Cliente:* RENDIC S.A. */ Cont: * TCNU1671333*/ HR Entrega: *08:00* /Dirección: *Avenida Miraflores 9700-Bodega 4C, PUDAHUEL</v>
      </c>
    </row>
    <row r="3368" spans="1:38" s="15" customFormat="1" ht="16.5" customHeight="1" x14ac:dyDescent="0.2">
      <c r="A3368" s="15">
        <f>ROW(A3367)</f>
        <v>3367</v>
      </c>
      <c r="B3368" s="15">
        <f>IF(J3368=J3367,B3367+1,1)</f>
        <v>50</v>
      </c>
      <c r="C3368" s="15" t="s">
        <v>219</v>
      </c>
      <c r="D3368" s="25" t="s">
        <v>39</v>
      </c>
      <c r="E3368" s="27">
        <v>103927</v>
      </c>
      <c r="F3368" s="27" t="s">
        <v>5159</v>
      </c>
      <c r="G3368" s="27" t="s">
        <v>54</v>
      </c>
      <c r="H3368" s="27">
        <v>24100</v>
      </c>
      <c r="I3368" s="27" t="s">
        <v>42</v>
      </c>
      <c r="J3368" s="28">
        <v>46156</v>
      </c>
      <c r="K3368" s="26">
        <v>0.35416666666666669</v>
      </c>
      <c r="L3368" s="26"/>
      <c r="M3368" s="27" t="s">
        <v>139</v>
      </c>
      <c r="N3368" s="25">
        <f>IFERROR(VLOOKUP(M3368,Data!$J$1:$K$58,2,0),"")</f>
        <v>56965312953</v>
      </c>
      <c r="O3368" s="27" t="s">
        <v>140</v>
      </c>
      <c r="P3368" s="27"/>
      <c r="Q3368" s="27" t="s">
        <v>357</v>
      </c>
      <c r="R3368" s="27" t="s">
        <v>74</v>
      </c>
      <c r="S3368" s="27"/>
      <c r="T3368" s="27"/>
      <c r="U3368" s="28"/>
      <c r="X3368" s="27"/>
      <c r="Y3368" s="27"/>
      <c r="Z3368" s="29"/>
      <c r="AA3368" s="29">
        <v>0.30902777777777779</v>
      </c>
      <c r="AB3368" s="29">
        <v>0.44444444444444442</v>
      </c>
      <c r="AC3368" s="30">
        <v>46156</v>
      </c>
      <c r="AD3368" s="15" t="str">
        <f>IF(Tabla2[[#This Row],[HORA ENTREGA]]="DIRECTO","On time", IF(AA3368&lt;&gt;"",IF(Tabla2[[#This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8" s="15" t="str">
        <f>MID(Tabla2[[#This Row],[TIPO]],1,3)</f>
        <v xml:space="preserve">40 </v>
      </c>
      <c r="AF33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RENDIC S.A. */ Cont: * OOLU6241419*/ HR Entrega: *08:30* /Dirección: *AVDA EL VENSTIQUERO 1260,RENCA</v>
      </c>
      <c r="AG3368" s="38" t="str">
        <f>IFERROR(HYPERLINK("https://wa.me/"&amp;Tabla2[[#This Row],[CONTACTO]]&amp;"?text="&amp;Tabla2[[#This Row],[Mensaje]],"Enviar mensaje"),"")</f>
        <v>Enviar mensaje</v>
      </c>
      <c r="AH3368" s="15" t="str">
        <f>CONCATENATE(A3368,F3368)</f>
        <v>3367OOLU6241419</v>
      </c>
      <c r="AI3368" s="15" t="str">
        <f>CONCATENATE("ENT-",A3368)</f>
        <v>ENT-3367</v>
      </c>
      <c r="AJ3368" s="15" t="str">
        <f>IF(Tabla2[[#This Row],[Op]]&lt;&gt;"","ENTREGA","")</f>
        <v>ENTREGA</v>
      </c>
      <c r="AK3368" s="40" t="str">
        <f>(Tabla2[[#This Row],[FECHA ENTREGA]]&amp;Tabla2[[#This Row],[HORA ENTREGA]])</f>
        <v>461560,354166666666667</v>
      </c>
      <c r="AL3368" s="34" t="str">
        <f>IFERROR(HYPERLINK("https://wa.me/"&amp;Tabla2[[#This Row],[CONTACTO]]&amp;"?text="&amp;Tabla2[[#This Row],[Mensaje]]),"")</f>
        <v>https://wa.me/56965312953?text=Hola!%0AServicio del día 14-05%0A *Cliente:* RENDIC S.A. */ Cont: * OOLU6241419*/ HR Entrega: *08:30* /Dirección: *AVDA EL VENSTIQUERO 1260,RENCA</v>
      </c>
    </row>
    <row r="3369" spans="1:38" s="15" customFormat="1" ht="16.5" customHeight="1" x14ac:dyDescent="0.2">
      <c r="A3369" s="15">
        <f>ROW(A3368)</f>
        <v>3368</v>
      </c>
      <c r="B3369" s="15">
        <f>IF(J3369=J3368,B3368+1,1)</f>
        <v>51</v>
      </c>
      <c r="C3369" s="15" t="s">
        <v>219</v>
      </c>
      <c r="D3369" s="25" t="s">
        <v>39</v>
      </c>
      <c r="E3369" s="27">
        <v>103593</v>
      </c>
      <c r="F3369" s="27" t="s">
        <v>5160</v>
      </c>
      <c r="G3369" s="27" t="s">
        <v>41</v>
      </c>
      <c r="H3369" s="27">
        <v>9601</v>
      </c>
      <c r="I3369" s="27" t="s">
        <v>42</v>
      </c>
      <c r="J3369" s="28">
        <v>46156</v>
      </c>
      <c r="K3369" s="26">
        <v>0.41666666666666669</v>
      </c>
      <c r="L3369" s="26"/>
      <c r="M3369" s="27" t="s">
        <v>72</v>
      </c>
      <c r="N3369" s="25">
        <f>IFERROR(VLOOKUP(M3369,Data!$J$1:$K$58,2,0),"")</f>
        <v>56978089148</v>
      </c>
      <c r="O3369" s="27" t="s">
        <v>73</v>
      </c>
      <c r="P3369" s="27"/>
      <c r="Q3369" s="27" t="s">
        <v>229</v>
      </c>
      <c r="R3369" s="27" t="s">
        <v>183</v>
      </c>
      <c r="S3369" s="27"/>
      <c r="T3369" s="27"/>
      <c r="U3369" s="28"/>
      <c r="X3369" s="27"/>
      <c r="Y3369" s="27"/>
      <c r="Z3369" s="29"/>
      <c r="AA3369" s="29">
        <v>0.3923611111111111</v>
      </c>
      <c r="AB3369" s="29">
        <v>0.57291666666666663</v>
      </c>
      <c r="AC3369" s="30">
        <v>46156</v>
      </c>
      <c r="AD3369" s="15" t="str">
        <f>IF(Tabla2[[#This Row],[HORA ENTREGA]]="DIRECTO","On time", IF(AA3369&lt;&gt;"",IF(Tabla2[[#This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69" s="15" t="str">
        <f>MID(Tabla2[[#This Row],[TIPO]],1,3)</f>
        <v xml:space="preserve">40 </v>
      </c>
      <c r="AF33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RENDIC S.A. */ Cont: * HAMU3204907*/ HR Entrega: *10:00* /Dirección: *Avenida Miraflores 9700-Bodega 4C, PUDAHUEL</v>
      </c>
      <c r="AG3369" s="38" t="str">
        <f>IFERROR(HYPERLINK("https://wa.me/"&amp;Tabla2[[#This Row],[CONTACTO]]&amp;"?text="&amp;Tabla2[[#This Row],[Mensaje]],"Enviar mensaje"),"")</f>
        <v>Enviar mensaje</v>
      </c>
      <c r="AH3369" s="15" t="str">
        <f>CONCATENATE(A3369,F3369)</f>
        <v>3368HAMU3204907</v>
      </c>
      <c r="AI3369" s="15" t="str">
        <f>CONCATENATE("ENT-",A3369)</f>
        <v>ENT-3368</v>
      </c>
      <c r="AJ3369" s="15" t="str">
        <f>IF(Tabla2[[#This Row],[Op]]&lt;&gt;"","ENTREGA","")</f>
        <v>ENTREGA</v>
      </c>
      <c r="AK3369" s="40" t="str">
        <f>(Tabla2[[#This Row],[FECHA ENTREGA]]&amp;Tabla2[[#This Row],[HORA ENTREGA]])</f>
        <v>461560,416666666666667</v>
      </c>
      <c r="AL3369" s="34" t="str">
        <f>IFERROR(HYPERLINK("https://wa.me/"&amp;Tabla2[[#This Row],[CONTACTO]]&amp;"?text="&amp;Tabla2[[#This Row],[Mensaje]]),"")</f>
        <v>https://wa.me/56978089148?text=Hola!%0AServicio del día 14-05%0A *Cliente:* RENDIC S.A. */ Cont: * HAMU3204907*/ HR Entrega: *10:00* /Dirección: *Avenida Miraflores 9700-Bodega 4C, PUDAHUEL</v>
      </c>
    </row>
    <row r="3370" spans="1:38" s="15" customFormat="1" ht="16.5" customHeight="1" x14ac:dyDescent="0.2">
      <c r="A3370" s="15">
        <f>ROW(A3369)</f>
        <v>3369</v>
      </c>
      <c r="B3370" s="15">
        <f>IF(J3370=J3369,B3369+1,1)</f>
        <v>52</v>
      </c>
      <c r="C3370" s="15" t="s">
        <v>1157</v>
      </c>
      <c r="D3370" s="25" t="s">
        <v>39</v>
      </c>
      <c r="E3370" s="27">
        <v>305277</v>
      </c>
      <c r="F3370" s="27" t="s">
        <v>5161</v>
      </c>
      <c r="G3370" s="27" t="s">
        <v>41</v>
      </c>
      <c r="H3370" s="27">
        <v>27828</v>
      </c>
      <c r="I3370" s="27" t="s">
        <v>42</v>
      </c>
      <c r="J3370" s="28">
        <v>46156</v>
      </c>
      <c r="K3370" s="26">
        <v>0.54166666666666663</v>
      </c>
      <c r="L3370" s="26"/>
      <c r="M3370" s="27" t="s">
        <v>313</v>
      </c>
      <c r="N3370" s="25">
        <f>IFERROR(VLOOKUP(M3370,Data!$J$1:$K$58,2,0),"")</f>
        <v>56967387744</v>
      </c>
      <c r="O3370" s="27" t="s">
        <v>314</v>
      </c>
      <c r="P3370" s="27"/>
      <c r="Q3370" s="27" t="s">
        <v>3947</v>
      </c>
      <c r="R3370" s="27" t="s">
        <v>5162</v>
      </c>
      <c r="S3370" s="27"/>
      <c r="T3370" s="27"/>
      <c r="U3370" s="28"/>
      <c r="X3370" s="27"/>
      <c r="Y3370" s="27" t="s">
        <v>5163</v>
      </c>
      <c r="Z3370" s="29"/>
      <c r="AA3370" s="29">
        <v>0.54166666666666663</v>
      </c>
      <c r="AB3370" s="29">
        <v>0.77777777777777779</v>
      </c>
      <c r="AC3370" s="30">
        <v>46156</v>
      </c>
      <c r="AD3370" s="15" t="str">
        <f>IF(Tabla2[[#This Row],[HORA ENTREGA]]="DIRECTO","On time", IF(AA3370&lt;&gt;"",IF(Tabla2[[#This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0" s="15" t="str">
        <f>MID(Tabla2[[#This Row],[TIPO]],1,3)</f>
        <v xml:space="preserve">40 </v>
      </c>
      <c r="AF33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SEEMANN TRADER Y COMPANIA LTDA */ Cont: * HLBU1850132*/ HR Entrega: *13:00* /Dirección: *Av. Lo Espejo 03450 San Bernardo</v>
      </c>
      <c r="AG3370" s="38" t="str">
        <f>IFERROR(HYPERLINK("https://wa.me/"&amp;Tabla2[[#This Row],[CONTACTO]]&amp;"?text="&amp;Tabla2[[#This Row],[Mensaje]],"Enviar mensaje"),"")</f>
        <v>Enviar mensaje</v>
      </c>
      <c r="AH3370" s="15" t="str">
        <f>CONCATENATE(A3370,F3370)</f>
        <v>3369HLBU1850132</v>
      </c>
      <c r="AI3370" s="15" t="str">
        <f>CONCATENATE("ENT-",A3370)</f>
        <v>ENT-3369</v>
      </c>
      <c r="AJ3370" s="15" t="str">
        <f>IF(Tabla2[[#This Row],[Op]]&lt;&gt;"","ENTREGA","")</f>
        <v>ENTREGA</v>
      </c>
      <c r="AK3370" s="40" t="str">
        <f>(Tabla2[[#This Row],[FECHA ENTREGA]]&amp;Tabla2[[#This Row],[HORA ENTREGA]])</f>
        <v>461560,541666666666667</v>
      </c>
      <c r="AL3370" s="34" t="str">
        <f>IFERROR(HYPERLINK("https://wa.me/"&amp;Tabla2[[#This Row],[CONTACTO]]&amp;"?text="&amp;Tabla2[[#This Row],[Mensaje]]),"")</f>
        <v>https://wa.me/56967387744?text=Hola!%0AServicio del día 14-05%0A *Cliente:* SEEMANN TRADER Y COMPANIA LTDA */ Cont: * HLBU1850132*/ HR Entrega: *13:00* /Dirección: *Av. Lo Espejo 03450 San Bernardo</v>
      </c>
    </row>
    <row r="3371" spans="1:38" s="15" customFormat="1" ht="16.5" customHeight="1" x14ac:dyDescent="0.2">
      <c r="A3371" s="15">
        <f>ROW(A3370)</f>
        <v>3370</v>
      </c>
      <c r="B3371" s="15">
        <f>IF(J3371=J3370,B3370+1,1)</f>
        <v>53</v>
      </c>
      <c r="C3371" s="15" t="s">
        <v>236</v>
      </c>
      <c r="D3371" s="25" t="s">
        <v>39</v>
      </c>
      <c r="E3371" s="27"/>
      <c r="F3371" s="27" t="s">
        <v>5164</v>
      </c>
      <c r="G3371" s="27" t="s">
        <v>41</v>
      </c>
      <c r="H3371" s="27">
        <v>5400</v>
      </c>
      <c r="I3371" s="27" t="s">
        <v>42</v>
      </c>
      <c r="J3371" s="28">
        <v>46156</v>
      </c>
      <c r="K3371" s="26">
        <v>0.45833333333333331</v>
      </c>
      <c r="L3371" s="26"/>
      <c r="M3371" s="27" t="s">
        <v>192</v>
      </c>
      <c r="N3371" s="25">
        <f>IFERROR(VLOOKUP(M3371,Data!$J$1:$K$58,2,0),"")</f>
        <v>56967396661</v>
      </c>
      <c r="O3371" s="27" t="s">
        <v>181</v>
      </c>
      <c r="P3371" s="27"/>
      <c r="Q3371" s="27" t="s">
        <v>4535</v>
      </c>
      <c r="R3371" s="27" t="s">
        <v>5165</v>
      </c>
      <c r="S3371" s="27"/>
      <c r="T3371" s="27"/>
      <c r="U3371" s="28"/>
      <c r="X3371" s="27"/>
      <c r="Y3371" s="27"/>
      <c r="Z3371" s="29"/>
      <c r="AA3371" s="29">
        <v>0.44097222222222221</v>
      </c>
      <c r="AB3371" s="29">
        <v>0.51736111111111116</v>
      </c>
      <c r="AC3371" s="30">
        <v>46156</v>
      </c>
      <c r="AD3371" s="15" t="str">
        <f>IF(Tabla2[[#This Row],[HORA ENTREGA]]="DIRECTO","On time", IF(AA3371&lt;&gt;"",IF(Tabla2[[#This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1" s="15" t="str">
        <f>MID(Tabla2[[#This Row],[TIPO]],1,3)</f>
        <v xml:space="preserve">40 </v>
      </c>
      <c r="AF33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SOCIEDAD COMERCIAL MARBEN PETS LTDA */ Cont: * LATU3900274*/ HR Entrega: *11:00* /Dirección: *BODEGA PRINCIPAL LA FRAGUA</v>
      </c>
      <c r="AG3371" s="38" t="str">
        <f>IFERROR(HYPERLINK("https://wa.me/"&amp;Tabla2[[#This Row],[CONTACTO]]&amp;"?text="&amp;Tabla2[[#This Row],[Mensaje]],"Enviar mensaje"),"")</f>
        <v>Enviar mensaje</v>
      </c>
      <c r="AH3371" s="15" t="str">
        <f>CONCATENATE(A3371,F3371)</f>
        <v>3370LATU3900274</v>
      </c>
      <c r="AI3371" s="15" t="str">
        <f>CONCATENATE("ENT-",A3371)</f>
        <v>ENT-3370</v>
      </c>
      <c r="AJ3371" s="15" t="str">
        <f>IF(Tabla2[[#This Row],[Op]]&lt;&gt;"","ENTREGA","")</f>
        <v>ENTREGA</v>
      </c>
      <c r="AK3371" s="40" t="str">
        <f>(Tabla2[[#This Row],[FECHA ENTREGA]]&amp;Tabla2[[#This Row],[HORA ENTREGA]])</f>
        <v>461560,458333333333333</v>
      </c>
      <c r="AL3371" s="34" t="str">
        <f>IFERROR(HYPERLINK("https://wa.me/"&amp;Tabla2[[#This Row],[CONTACTO]]&amp;"?text="&amp;Tabla2[[#This Row],[Mensaje]]),"")</f>
        <v>https://wa.me/56967396661?text=Hola!%0AServicio del día 14-05%0A *Cliente:* SOCIEDAD COMERCIAL MARBEN PETS LTDA */ Cont: * LATU3900274*/ HR Entrega: *11:00* /Dirección: *BODEGA PRINCIPAL LA FRAGUA</v>
      </c>
    </row>
    <row r="3372" spans="1:38" s="15" customFormat="1" ht="16.5" customHeight="1" x14ac:dyDescent="0.2">
      <c r="A3372" s="15">
        <f>ROW(A3371)</f>
        <v>3371</v>
      </c>
      <c r="B3372" s="15">
        <f>IF(J3372=J3371,B3371+1,1)</f>
        <v>54</v>
      </c>
      <c r="C3372" s="15" t="s">
        <v>447</v>
      </c>
      <c r="D3372" s="25" t="s">
        <v>39</v>
      </c>
      <c r="E3372" s="27">
        <v>387906</v>
      </c>
      <c r="F3372" s="27" t="s">
        <v>5166</v>
      </c>
      <c r="G3372" s="27" t="s">
        <v>41</v>
      </c>
      <c r="H3372" s="27">
        <v>14194</v>
      </c>
      <c r="I3372" s="27" t="s">
        <v>42</v>
      </c>
      <c r="J3372" s="28">
        <v>46156</v>
      </c>
      <c r="K3372" s="26">
        <v>0.33333333333333331</v>
      </c>
      <c r="L3372" s="26"/>
      <c r="M3372" s="27" t="s">
        <v>221</v>
      </c>
      <c r="N3372" s="25">
        <f>IFERROR(VLOOKUP(M3372,Data!$J$1:$K$58,2,0),"")</f>
        <v>56965378427</v>
      </c>
      <c r="O3372" s="27" t="s">
        <v>222</v>
      </c>
      <c r="P3372" s="27"/>
      <c r="Q3372" s="27" t="s">
        <v>450</v>
      </c>
      <c r="R3372" s="27" t="s">
        <v>48</v>
      </c>
      <c r="S3372" s="27"/>
      <c r="T3372" s="27"/>
      <c r="U3372" s="28"/>
      <c r="X3372" s="27"/>
      <c r="Y3372" s="27"/>
      <c r="Z3372" s="29"/>
      <c r="AA3372" s="29">
        <v>0.31944444444444442</v>
      </c>
      <c r="AB3372" s="29">
        <v>0.4513888888888889</v>
      </c>
      <c r="AC3372" s="30">
        <v>46156</v>
      </c>
      <c r="AD3372" s="15" t="str">
        <f>IF(Tabla2[[#This Row],[HORA ENTREGA]]="DIRECTO","On time", IF(AA3372&lt;&gt;"",IF(Tabla2[[#This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2" s="15" t="str">
        <f>MID(Tabla2[[#This Row],[TIPO]],1,3)</f>
        <v xml:space="preserve">40 </v>
      </c>
      <c r="AF33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TECNIKA S A */ Cont: * TEMU7323211*/ HR Entrega: *08:00* /Dirección: *Los Olivos 1270, Pudahuel</v>
      </c>
      <c r="AG3372" s="38" t="str">
        <f>IFERROR(HYPERLINK("https://wa.me/"&amp;Tabla2[[#This Row],[CONTACTO]]&amp;"?text="&amp;Tabla2[[#This Row],[Mensaje]],"Enviar mensaje"),"")</f>
        <v>Enviar mensaje</v>
      </c>
      <c r="AH3372" s="15" t="str">
        <f>CONCATENATE(A3372,F3372)</f>
        <v>3371TEMU7323211</v>
      </c>
      <c r="AI3372" s="15" t="str">
        <f>CONCATENATE("ENT-",A3372)</f>
        <v>ENT-3371</v>
      </c>
      <c r="AJ3372" s="15" t="str">
        <f>IF(Tabla2[[#This Row],[Op]]&lt;&gt;"","ENTREGA","")</f>
        <v>ENTREGA</v>
      </c>
      <c r="AK3372" s="40" t="str">
        <f>(Tabla2[[#This Row],[FECHA ENTREGA]]&amp;Tabla2[[#This Row],[HORA ENTREGA]])</f>
        <v>461560,333333333333333</v>
      </c>
      <c r="AL3372" s="34" t="str">
        <f>IFERROR(HYPERLINK("https://wa.me/"&amp;Tabla2[[#This Row],[CONTACTO]]&amp;"?text="&amp;Tabla2[[#This Row],[Mensaje]]),"")</f>
        <v>https://wa.me/56965378427?text=Hola!%0AServicio del día 14-05%0A *Cliente:* TECNIKA S A */ Cont: * TEMU7323211*/ HR Entrega: *08:00* /Dirección: *Los Olivos 1270, Pudahuel</v>
      </c>
    </row>
    <row r="3373" spans="1:38" s="15" customFormat="1" ht="16.5" customHeight="1" x14ac:dyDescent="0.2">
      <c r="A3373" s="15">
        <f>ROW(A3372)</f>
        <v>3372</v>
      </c>
      <c r="B3373" s="15">
        <f>IF(J3373=J3372,B3372+1,1)</f>
        <v>55</v>
      </c>
      <c r="C3373" s="15" t="s">
        <v>447</v>
      </c>
      <c r="D3373" s="25" t="s">
        <v>39</v>
      </c>
      <c r="E3373" s="27">
        <v>387907</v>
      </c>
      <c r="F3373" s="27" t="s">
        <v>5167</v>
      </c>
      <c r="G3373" s="27" t="s">
        <v>41</v>
      </c>
      <c r="H3373" s="27">
        <v>14194</v>
      </c>
      <c r="I3373" s="27" t="s">
        <v>42</v>
      </c>
      <c r="J3373" s="28">
        <v>46156</v>
      </c>
      <c r="K3373" s="26">
        <v>0.39583333333333331</v>
      </c>
      <c r="L3373" s="26"/>
      <c r="M3373" s="27" t="s">
        <v>112</v>
      </c>
      <c r="N3373" s="25">
        <f>IFERROR(VLOOKUP(M3373,Data!$J$1:$K$58,2,0),"")</f>
        <v>56990025702</v>
      </c>
      <c r="O3373" s="27" t="s">
        <v>61</v>
      </c>
      <c r="P3373" s="27"/>
      <c r="Q3373" s="27" t="s">
        <v>450</v>
      </c>
      <c r="R3373" s="27" t="s">
        <v>48</v>
      </c>
      <c r="S3373" s="27"/>
      <c r="T3373" s="27"/>
      <c r="U3373" s="28"/>
      <c r="X3373" s="27"/>
      <c r="Y3373" s="27"/>
      <c r="Z3373" s="29"/>
      <c r="AA3373" s="29">
        <v>0.38194444444444442</v>
      </c>
      <c r="AB3373" s="29">
        <v>0.51388888888888884</v>
      </c>
      <c r="AC3373" s="30">
        <v>46156</v>
      </c>
      <c r="AD3373" s="15" t="str">
        <f>IF(Tabla2[[#This Row],[HORA ENTREGA]]="DIRECTO","On time", IF(AA3373&lt;&gt;"",IF(Tabla2[[#This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3" s="15" t="str">
        <f>MID(Tabla2[[#This Row],[TIPO]],1,3)</f>
        <v xml:space="preserve">40 </v>
      </c>
      <c r="AF33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TECNIKA S A */ Cont: * TGHU9607604*/ HR Entrega: *09:30* /Dirección: *Los Olivos 1270, Pudahuel</v>
      </c>
      <c r="AG3373" s="38" t="str">
        <f>IFERROR(HYPERLINK("https://wa.me/"&amp;Tabla2[[#This Row],[CONTACTO]]&amp;"?text="&amp;Tabla2[[#This Row],[Mensaje]],"Enviar mensaje"),"")</f>
        <v>Enviar mensaje</v>
      </c>
      <c r="AH3373" s="15" t="str">
        <f>CONCATENATE(A3373,F3373)</f>
        <v>3372TGHU9607604</v>
      </c>
      <c r="AI3373" s="15" t="str">
        <f>CONCATENATE("ENT-",A3373)</f>
        <v>ENT-3372</v>
      </c>
      <c r="AJ3373" s="15" t="str">
        <f>IF(Tabla2[[#This Row],[Op]]&lt;&gt;"","ENTREGA","")</f>
        <v>ENTREGA</v>
      </c>
      <c r="AK3373" s="40" t="str">
        <f>(Tabla2[[#This Row],[FECHA ENTREGA]]&amp;Tabla2[[#This Row],[HORA ENTREGA]])</f>
        <v>461560,395833333333333</v>
      </c>
      <c r="AL3373" s="34" t="str">
        <f>IFERROR(HYPERLINK("https://wa.me/"&amp;Tabla2[[#This Row],[CONTACTO]]&amp;"?text="&amp;Tabla2[[#This Row],[Mensaje]]),"")</f>
        <v>https://wa.me/56990025702?text=Hola!%0AServicio del día 14-05%0A *Cliente:* TECNIKA S A */ Cont: * TGHU9607604*/ HR Entrega: *09:30* /Dirección: *Los Olivos 1270, Pudahuel</v>
      </c>
    </row>
    <row r="3374" spans="1:38" s="15" customFormat="1" ht="16.5" customHeight="1" x14ac:dyDescent="0.2">
      <c r="A3374" s="15">
        <f>ROW(A3373)</f>
        <v>3373</v>
      </c>
      <c r="B3374" s="15">
        <f>IF(J3374=J3373,B3373+1,1)</f>
        <v>56</v>
      </c>
      <c r="C3374" s="15" t="s">
        <v>2344</v>
      </c>
      <c r="D3374" s="25" t="s">
        <v>39</v>
      </c>
      <c r="E3374" s="27">
        <v>1203597</v>
      </c>
      <c r="F3374" s="27" t="s">
        <v>5168</v>
      </c>
      <c r="G3374" s="27" t="s">
        <v>41</v>
      </c>
      <c r="H3374" s="27">
        <v>9740</v>
      </c>
      <c r="I3374" s="27" t="s">
        <v>42</v>
      </c>
      <c r="J3374" s="28">
        <v>46156</v>
      </c>
      <c r="K3374" s="26">
        <v>0.375</v>
      </c>
      <c r="L3374" s="26"/>
      <c r="M3374" s="27" t="s">
        <v>325</v>
      </c>
      <c r="N3374" s="25">
        <f>IFERROR(VLOOKUP(M3374,Data!$J$1:$K$58,2,0),"")</f>
        <v>56964850744</v>
      </c>
      <c r="O3374" s="27" t="s">
        <v>326</v>
      </c>
      <c r="P3374" s="27"/>
      <c r="Q3374" s="27" t="s">
        <v>4045</v>
      </c>
      <c r="R3374" s="27" t="s">
        <v>3205</v>
      </c>
      <c r="S3374" s="27"/>
      <c r="T3374" s="27"/>
      <c r="U3374" s="28"/>
      <c r="X3374" s="27"/>
      <c r="Y3374" s="27"/>
      <c r="Z3374" s="29"/>
      <c r="AA3374" s="29">
        <v>0.34583333333333333</v>
      </c>
      <c r="AB3374" s="29">
        <v>0.4201388888888889</v>
      </c>
      <c r="AC3374" s="30">
        <v>46156</v>
      </c>
      <c r="AD3374" s="15" t="str">
        <f>IF(Tabla2[[#This Row],[HORA ENTREGA]]="DIRECTO","On time", IF(AA3374&lt;&gt;"",IF(Tabla2[[#This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4" s="15" t="str">
        <f>MID(Tabla2[[#This Row],[TIPO]],1,3)</f>
        <v xml:space="preserve">40 </v>
      </c>
      <c r="AF33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THE ANDES BRANDS */ Cont: * TRHU6605615*/ HR Entrega: *09:00* /Dirección: *BODENOR FLEXCENTER - BOULEVARD PONIENTE, MODULOS 21 Y 22 ENEA, PUDAHUEL</v>
      </c>
      <c r="AG3374" s="38" t="str">
        <f>IFERROR(HYPERLINK("https://wa.me/"&amp;Tabla2[[#This Row],[CONTACTO]]&amp;"?text="&amp;Tabla2[[#This Row],[Mensaje]],"Enviar mensaje"),"")</f>
        <v>Enviar mensaje</v>
      </c>
      <c r="AH3374" s="15" t="str">
        <f>CONCATENATE(A3374,F3374)</f>
        <v>3373TRHU6605615</v>
      </c>
      <c r="AI3374" s="15" t="str">
        <f>CONCATENATE("ENT-",A3374)</f>
        <v>ENT-3373</v>
      </c>
      <c r="AJ3374" s="15" t="str">
        <f>IF(Tabla2[[#This Row],[Op]]&lt;&gt;"","ENTREGA","")</f>
        <v>ENTREGA</v>
      </c>
      <c r="AK3374" s="40" t="str">
        <f>(Tabla2[[#This Row],[FECHA ENTREGA]]&amp;Tabla2[[#This Row],[HORA ENTREGA]])</f>
        <v>461560,375</v>
      </c>
      <c r="AL3374" s="34" t="str">
        <f>IFERROR(HYPERLINK("https://wa.me/"&amp;Tabla2[[#This Row],[CONTACTO]]&amp;"?text="&amp;Tabla2[[#This Row],[Mensaje]]),"")</f>
        <v>https://wa.me/56964850744?text=Hola!%0AServicio del día 14-05%0A *Cliente:* THE ANDES BRANDS */ Cont: * TRHU6605615*/ HR Entrega: *09:00* /Dirección: *BODENOR FLEXCENTER - BOULEVARD PONIENTE, MODULOS 21 Y 22 ENEA, PUDAHUEL</v>
      </c>
    </row>
    <row r="3375" spans="1:38" s="15" customFormat="1" ht="16.5" customHeight="1" x14ac:dyDescent="0.2">
      <c r="A3375" s="15">
        <f>ROW(A3374)</f>
        <v>3374</v>
      </c>
      <c r="B3375" s="15">
        <f>IF(J3375=J3374,B3374+1,1)</f>
        <v>57</v>
      </c>
      <c r="C3375" s="15" t="s">
        <v>2344</v>
      </c>
      <c r="D3375" s="25" t="s">
        <v>39</v>
      </c>
      <c r="E3375" s="27">
        <v>1203928</v>
      </c>
      <c r="F3375" s="27" t="s">
        <v>5169</v>
      </c>
      <c r="G3375" s="27" t="s">
        <v>41</v>
      </c>
      <c r="H3375" s="27">
        <v>10100</v>
      </c>
      <c r="I3375" s="27" t="s">
        <v>5170</v>
      </c>
      <c r="J3375" s="28">
        <v>46156</v>
      </c>
      <c r="K3375" s="26">
        <v>0.375</v>
      </c>
      <c r="L3375" s="26" t="s">
        <v>4226</v>
      </c>
      <c r="M3375" s="27" t="s">
        <v>674</v>
      </c>
      <c r="N3375" s="25">
        <f>IFERROR(VLOOKUP(M3375,Data!$J$1:$K$58,2,0),"")</f>
        <v>56967386018</v>
      </c>
      <c r="O3375" s="27" t="s">
        <v>356</v>
      </c>
      <c r="P3375" s="27"/>
      <c r="Q3375" s="27" t="s">
        <v>4045</v>
      </c>
      <c r="R3375" s="27"/>
      <c r="S3375" s="27"/>
      <c r="T3375" s="27"/>
      <c r="U3375" s="28"/>
      <c r="X3375" s="27"/>
      <c r="Y3375" s="27"/>
      <c r="Z3375" s="29"/>
      <c r="AA3375" s="29">
        <v>0.35416666666666669</v>
      </c>
      <c r="AB3375" s="29">
        <v>0.4548611111111111</v>
      </c>
      <c r="AC3375" s="30">
        <v>46156</v>
      </c>
      <c r="AD3375" s="15" t="str">
        <f>IF(Tabla2[[#This Row],[HORA ENTREGA]]="DIRECTO","On time", IF(AA3375&lt;&gt;"",IF(Tabla2[[#This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5" s="15" t="str">
        <f>MID(Tabla2[[#This Row],[TIPO]],1,3)</f>
        <v xml:space="preserve">40 </v>
      </c>
      <c r="AF33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THE ANDES BRANDS */ Cont: * BEAU4036225*/ HR Entrega: *09:00* /Dirección: *BODENOR FLEXCENTER - BOULEVARD PONIENTE, MODULOS 21 Y 22 ENEA, PUDAHUEL</v>
      </c>
      <c r="AG3375" s="38" t="str">
        <f>IFERROR(HYPERLINK("https://wa.me/"&amp;Tabla2[[#This Row],[CONTACTO]]&amp;"?text="&amp;Tabla2[[#This Row],[Mensaje]],"Enviar mensaje"),"")</f>
        <v>Enviar mensaje</v>
      </c>
      <c r="AH3375" s="15" t="str">
        <f>CONCATENATE(A3375,F3375)</f>
        <v>3374BEAU4036225</v>
      </c>
      <c r="AI3375" s="15" t="str">
        <f>CONCATENATE("ENT-",A3375)</f>
        <v>ENT-3374</v>
      </c>
      <c r="AJ3375" s="15" t="str">
        <f>IF(Tabla2[[#This Row],[Op]]&lt;&gt;"","ENTREGA","")</f>
        <v>ENTREGA</v>
      </c>
      <c r="AK3375" s="40" t="str">
        <f>(Tabla2[[#This Row],[FECHA ENTREGA]]&amp;Tabla2[[#This Row],[HORA ENTREGA]])</f>
        <v>461560,375</v>
      </c>
      <c r="AL3375" s="34" t="str">
        <f>IFERROR(HYPERLINK("https://wa.me/"&amp;Tabla2[[#This Row],[CONTACTO]]&amp;"?text="&amp;Tabla2[[#This Row],[Mensaje]]),"")</f>
        <v>https://wa.me/56967386018?text=Hola!%0AServicio del día 14-05%0A *Cliente:* THE ANDES BRANDS */ Cont: * BEAU4036225*/ HR Entrega: *09:00* /Dirección: *BODENOR FLEXCENTER - BOULEVARD PONIENTE, MODULOS 21 Y 22 ENEA, PUDAHUEL</v>
      </c>
    </row>
    <row r="3376" spans="1:38" s="15" customFormat="1" ht="16.5" customHeight="1" x14ac:dyDescent="0.2">
      <c r="A3376" s="15">
        <f>ROW(A3375)</f>
        <v>3375</v>
      </c>
      <c r="B3376" s="15">
        <f>IF(J3376=J3375,B3375+1,1)</f>
        <v>58</v>
      </c>
      <c r="C3376" s="15" t="s">
        <v>2344</v>
      </c>
      <c r="D3376" s="25" t="s">
        <v>39</v>
      </c>
      <c r="E3376" s="27">
        <v>1203600</v>
      </c>
      <c r="F3376" s="27" t="s">
        <v>5171</v>
      </c>
      <c r="G3376" s="27" t="s">
        <v>41</v>
      </c>
      <c r="H3376" s="27">
        <v>10566</v>
      </c>
      <c r="I3376" s="27" t="s">
        <v>42</v>
      </c>
      <c r="J3376" s="28">
        <v>46156</v>
      </c>
      <c r="K3376" s="26">
        <v>0.45833333333333331</v>
      </c>
      <c r="L3376" s="26"/>
      <c r="M3376" s="27" t="s">
        <v>247</v>
      </c>
      <c r="N3376" s="25">
        <f>IFERROR(VLOOKUP(M3376,Data!$J$1:$K$58,2,0),"")</f>
        <v>56953157599</v>
      </c>
      <c r="O3376" s="27" t="s">
        <v>5172</v>
      </c>
      <c r="P3376" s="27"/>
      <c r="Q3376" s="27" t="s">
        <v>4045</v>
      </c>
      <c r="R3376" s="27"/>
      <c r="S3376" s="27"/>
      <c r="T3376" s="27"/>
      <c r="U3376" s="28"/>
      <c r="X3376" s="27"/>
      <c r="Y3376" s="27"/>
      <c r="Z3376" s="29"/>
      <c r="AA3376" s="29">
        <v>0.55208333333333337</v>
      </c>
      <c r="AB3376" s="29">
        <v>0.59027777777777779</v>
      </c>
      <c r="AC3376" s="30">
        <v>46156</v>
      </c>
      <c r="AD3376" s="15" t="str">
        <f>IF(Tabla2[[#This Row],[HORA ENTREGA]]="DIRECTO","On time", IF(AA3376&lt;&gt;"",IF(Tabla2[[#This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76" s="15" t="str">
        <f>MID(Tabla2[[#This Row],[TIPO]],1,3)</f>
        <v xml:space="preserve">40 </v>
      </c>
      <c r="AF33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14-05%0A *Cliente:* THE ANDES BRANDS */ Cont: * ECMU5234950*/ HR Entrega: *11:00* /Dirección: *BODENOR FLEXCENTER - BOULEVARD PONIENTE, MODULOS 21 Y 22 ENEA, PUDAHUEL</v>
      </c>
      <c r="AG3376" s="38" t="str">
        <f>IFERROR(HYPERLINK("https://wa.me/"&amp;Tabla2[[#This Row],[CONTACTO]]&amp;"?text="&amp;Tabla2[[#This Row],[Mensaje]],"Enviar mensaje"),"")</f>
        <v>Enviar mensaje</v>
      </c>
      <c r="AH3376" s="15" t="str">
        <f>CONCATENATE(A3376,F3376)</f>
        <v>3375ECMU5234950</v>
      </c>
      <c r="AI3376" s="15" t="str">
        <f>CONCATENATE("ENT-",A3376)</f>
        <v>ENT-3375</v>
      </c>
      <c r="AJ3376" s="15" t="str">
        <f>IF(Tabla2[[#This Row],[Op]]&lt;&gt;"","ENTREGA","")</f>
        <v>ENTREGA</v>
      </c>
      <c r="AK3376" s="40" t="str">
        <f>(Tabla2[[#This Row],[FECHA ENTREGA]]&amp;Tabla2[[#This Row],[HORA ENTREGA]])</f>
        <v>461560,458333333333333</v>
      </c>
      <c r="AL3376" s="34" t="str">
        <f>IFERROR(HYPERLINK("https://wa.me/"&amp;Tabla2[[#This Row],[CONTACTO]]&amp;"?text="&amp;Tabla2[[#This Row],[Mensaje]]),"")</f>
        <v>https://wa.me/56953157599?text=Hola!%0AServicio del día 14-05%0A *Cliente:* THE ANDES BRANDS */ Cont: * ECMU5234950*/ HR Entrega: *11:00* /Dirección: *BODENOR FLEXCENTER - BOULEVARD PONIENTE, MODULOS 21 Y 22 ENEA, PUDAHUEL</v>
      </c>
    </row>
    <row r="3377" spans="1:38" s="15" customFormat="1" ht="16.5" customHeight="1" x14ac:dyDescent="0.2">
      <c r="A3377" s="15">
        <f>ROW(A3376)</f>
        <v>3376</v>
      </c>
      <c r="B3377" s="15">
        <f>IF(J3377=J3376,B3376+1,1)</f>
        <v>1</v>
      </c>
      <c r="C3377" s="15" t="s">
        <v>43</v>
      </c>
      <c r="D3377" s="25" t="s">
        <v>39</v>
      </c>
      <c r="E3377" s="27">
        <v>371277</v>
      </c>
      <c r="F3377" s="27" t="s">
        <v>5173</v>
      </c>
      <c r="G3377" s="27" t="s">
        <v>64</v>
      </c>
      <c r="H3377" s="27">
        <v>16136</v>
      </c>
      <c r="I3377" s="27" t="s">
        <v>5174</v>
      </c>
      <c r="J3377" s="28">
        <v>46157</v>
      </c>
      <c r="K3377" s="26">
        <v>0.47916666666666669</v>
      </c>
      <c r="L3377" s="26" t="s">
        <v>4804</v>
      </c>
      <c r="M3377" s="27" t="s">
        <v>60</v>
      </c>
      <c r="N3377" s="25">
        <f>IFERROR(VLOOKUP(M3377,Data!$J$1:$K$58,2,0),"")</f>
        <v>56957438415</v>
      </c>
      <c r="O3377" s="27" t="s">
        <v>285</v>
      </c>
      <c r="P3377" s="27"/>
      <c r="Q3377" s="27" t="s">
        <v>4945</v>
      </c>
      <c r="R3377" s="27" t="s">
        <v>69</v>
      </c>
      <c r="S3377" s="27"/>
      <c r="T3377" s="27"/>
      <c r="U3377" s="28"/>
      <c r="X3377" s="27"/>
      <c r="Y3377" s="27"/>
      <c r="Z3377" s="29"/>
      <c r="AA3377" s="29">
        <v>0.42708333333333331</v>
      </c>
      <c r="AB3377" s="29">
        <v>0.63194444444444442</v>
      </c>
      <c r="AC3377" s="30">
        <v>46157</v>
      </c>
      <c r="AD3377" s="15" t="str">
        <f>IF(Tabla2[[#This Row],[HORA ENTREGA]]="DIRECTO","On time", IF(AA3377&lt;&gt;"",IF(Tabla2[[#This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7" s="15" t="str">
        <f>MID(Tabla2[[#This Row],[TIPO]],1,3)</f>
        <v xml:space="preserve">20 </v>
      </c>
      <c r="AF33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ALCA SPA */ Cont: * MCDU3136263*/ HR Entrega: *11:30* /Dirección: *Punta Mocha 4899-A Huechuraba, Santiago.</v>
      </c>
      <c r="AG3377" s="38" t="str">
        <f>IFERROR(HYPERLINK("https://wa.me/"&amp;Tabla2[[#This Row],[CONTACTO]]&amp;"?text="&amp;Tabla2[[#This Row],[Mensaje]],"Enviar mensaje"),"")</f>
        <v>Enviar mensaje</v>
      </c>
      <c r="AH3377" s="15" t="str">
        <f>CONCATENATE(A3377,F3377)</f>
        <v>3376MCDU3136263</v>
      </c>
      <c r="AI3377" s="15" t="str">
        <f>CONCATENATE("ENT-",A3377)</f>
        <v>ENT-3376</v>
      </c>
      <c r="AJ3377" s="15" t="str">
        <f>IF(Tabla2[[#This Row],[Op]]&lt;&gt;"","ENTREGA","")</f>
        <v>ENTREGA</v>
      </c>
      <c r="AK3377" s="40" t="str">
        <f>(Tabla2[[#This Row],[FECHA ENTREGA]]&amp;Tabla2[[#This Row],[HORA ENTREGA]])</f>
        <v>461570,479166666666667</v>
      </c>
      <c r="AL3377" s="34" t="str">
        <f>IFERROR(HYPERLINK("https://wa.me/"&amp;Tabla2[[#This Row],[CONTACTO]]&amp;"?text="&amp;Tabla2[[#This Row],[Mensaje]]),"")</f>
        <v>https://wa.me/56957438415?text=Hola!%0AServicio del día 15-05%0A *Cliente:* ALCA SPA */ Cont: * MCDU3136263*/ HR Entrega: *11:30* /Dirección: *Punta Mocha 4899-A Huechuraba, Santiago.</v>
      </c>
    </row>
    <row r="3378" spans="1:38" s="15" customFormat="1" ht="16.5" customHeight="1" x14ac:dyDescent="0.2">
      <c r="A3378" s="15">
        <f>ROW(A3377)</f>
        <v>3377</v>
      </c>
      <c r="B3378" s="15">
        <f>IF(J3378=J3377,B3377+1,1)</f>
        <v>2</v>
      </c>
      <c r="C3378" s="15" t="s">
        <v>258</v>
      </c>
      <c r="D3378" s="25" t="s">
        <v>39</v>
      </c>
      <c r="E3378" s="27">
        <v>305471</v>
      </c>
      <c r="F3378" s="27" t="s">
        <v>5175</v>
      </c>
      <c r="G3378" s="27" t="s">
        <v>54</v>
      </c>
      <c r="H3378" s="27">
        <v>23167</v>
      </c>
      <c r="I3378" s="27" t="s">
        <v>5176</v>
      </c>
      <c r="J3378" s="28">
        <v>46157</v>
      </c>
      <c r="K3378" s="26">
        <v>0.375</v>
      </c>
      <c r="L3378" s="26"/>
      <c r="M3378" s="27" t="s">
        <v>176</v>
      </c>
      <c r="N3378" s="25">
        <f>IFERROR(VLOOKUP(M3378,Data!$J$1:$K$58,2,0),"")</f>
        <v>56968463649</v>
      </c>
      <c r="O3378" s="27" t="s">
        <v>177</v>
      </c>
      <c r="P3378" s="27" t="s">
        <v>4635</v>
      </c>
      <c r="Q3378" s="27" t="s">
        <v>5177</v>
      </c>
      <c r="R3378" s="27" t="s">
        <v>218</v>
      </c>
      <c r="S3378" s="27"/>
      <c r="T3378" s="27"/>
      <c r="U3378" s="28"/>
      <c r="X3378" s="27"/>
      <c r="Y3378" s="27"/>
      <c r="Z3378" s="29"/>
      <c r="AA3378" s="29">
        <v>0.34722222222222221</v>
      </c>
      <c r="AB3378" s="29">
        <v>0.4826388888888889</v>
      </c>
      <c r="AC3378" s="30">
        <v>46157</v>
      </c>
      <c r="AD3378" s="15" t="str">
        <f>IF(Tabla2[[#This Row],[HORA ENTREGA]]="DIRECTO","On time", IF(AA3378&lt;&gt;"",IF(Tabla2[[#This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8" s="15" t="str">
        <f>MID(Tabla2[[#This Row],[TIPO]],1,3)</f>
        <v xml:space="preserve">40 </v>
      </c>
      <c r="AF33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ALMAKILA SPA */ Cont: * MNBU9187088*/ HR Entrega: *09:00* /Dirección: *Antillanca Sur 586 Pudahuel</v>
      </c>
      <c r="AG3378" s="38" t="str">
        <f>IFERROR(HYPERLINK("https://wa.me/"&amp;Tabla2[[#This Row],[CONTACTO]]&amp;"?text="&amp;Tabla2[[#This Row],[Mensaje]],"Enviar mensaje"),"")</f>
        <v>Enviar mensaje</v>
      </c>
      <c r="AH3378" s="15" t="str">
        <f>CONCATENATE(A3378,F3378)</f>
        <v>3377MNBU9187088</v>
      </c>
      <c r="AI3378" s="15" t="str">
        <f>CONCATENATE("ENT-",A3378)</f>
        <v>ENT-3377</v>
      </c>
      <c r="AJ3378" s="15" t="str">
        <f>IF(Tabla2[[#This Row],[Op]]&lt;&gt;"","ENTREGA","")</f>
        <v>ENTREGA</v>
      </c>
      <c r="AK3378" s="40" t="str">
        <f>(Tabla2[[#This Row],[FECHA ENTREGA]]&amp;Tabla2[[#This Row],[HORA ENTREGA]])</f>
        <v>461570,375</v>
      </c>
      <c r="AL3378" s="34" t="str">
        <f>IFERROR(HYPERLINK("https://wa.me/"&amp;Tabla2[[#This Row],[CONTACTO]]&amp;"?text="&amp;Tabla2[[#This Row],[Mensaje]]),"")</f>
        <v>https://wa.me/56968463649?text=Hola!%0AServicio del día 15-05%0A *Cliente:* ALMAKILA SPA */ Cont: * MNBU9187088*/ HR Entrega: *09:00* /Dirección: *Antillanca Sur 586 Pudahuel</v>
      </c>
    </row>
    <row r="3379" spans="1:38" s="15" customFormat="1" ht="16.5" customHeight="1" x14ac:dyDescent="0.2">
      <c r="A3379" s="15">
        <f>ROW(A3378)</f>
        <v>3378</v>
      </c>
      <c r="B3379" s="15">
        <f>IF(J3379=J3378,B3378+1,1)</f>
        <v>3</v>
      </c>
      <c r="C3379" s="15" t="s">
        <v>517</v>
      </c>
      <c r="D3379" s="25" t="s">
        <v>122</v>
      </c>
      <c r="E3379" s="27" t="s">
        <v>5178</v>
      </c>
      <c r="F3379" s="27" t="s">
        <v>5179</v>
      </c>
      <c r="G3379" s="27" t="s">
        <v>41</v>
      </c>
      <c r="H3379" s="27"/>
      <c r="I3379" s="27" t="s">
        <v>1737</v>
      </c>
      <c r="J3379" s="28">
        <v>46157</v>
      </c>
      <c r="K3379" s="26">
        <v>0.33333333333333331</v>
      </c>
      <c r="L3379" s="26"/>
      <c r="M3379" s="27" t="s">
        <v>273</v>
      </c>
      <c r="N3379" s="25">
        <f>IFERROR(VLOOKUP(M3379,Data!$J$1:$K$58,2,0),"")</f>
        <v>56950103942</v>
      </c>
      <c r="O3379" s="27" t="s">
        <v>274</v>
      </c>
      <c r="P3379" s="27" t="s">
        <v>4635</v>
      </c>
      <c r="Q3379" s="27" t="s">
        <v>3866</v>
      </c>
      <c r="R3379" s="27"/>
      <c r="S3379" s="27"/>
      <c r="T3379" s="27"/>
      <c r="U3379" s="28"/>
      <c r="X3379" s="27"/>
      <c r="Y3379" s="27"/>
      <c r="Z3379" s="29"/>
      <c r="AA3379" s="29">
        <v>0.33333333333333331</v>
      </c>
      <c r="AB3379" s="29">
        <v>0.99305555555555558</v>
      </c>
      <c r="AC3379" s="30">
        <v>46156</v>
      </c>
      <c r="AD3379" s="15" t="str">
        <f>IF(Tabla2[[#This Row],[HORA ENTREGA]]="DIRECTO","On time", IF(AA3379&lt;&gt;"",IF(Tabla2[[#This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79" s="15" t="str">
        <f>MID(Tabla2[[#This Row],[TIPO]],1,3)</f>
        <v xml:space="preserve">40 </v>
      </c>
      <c r="AF33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ARESTI CHILE WINE S.A. */ Cont: * CAAU7749392*/ HR Entrega: *08:00* /Dirección: *CONSOLIDADO: BELLAVISTA S/N, RIO CLARO; BOD. HACIENDA ARESTI</v>
      </c>
      <c r="AG3379" s="38" t="str">
        <f>IFERROR(HYPERLINK("https://wa.me/"&amp;Tabla2[[#This Row],[CONTACTO]]&amp;"?text="&amp;Tabla2[[#This Row],[Mensaje]],"Enviar mensaje"),"")</f>
        <v>Enviar mensaje</v>
      </c>
      <c r="AH3379" s="15" t="str">
        <f>CONCATENATE(A3379,F3379)</f>
        <v>3378CAAU7749392</v>
      </c>
      <c r="AI3379" s="15" t="str">
        <f>CONCATENATE("ENT-",A3379)</f>
        <v>ENT-3378</v>
      </c>
      <c r="AJ3379" s="15" t="str">
        <f>IF(Tabla2[[#This Row],[Op]]&lt;&gt;"","ENTREGA","")</f>
        <v>ENTREGA</v>
      </c>
      <c r="AK3379" s="40" t="str">
        <f>(Tabla2[[#This Row],[FECHA ENTREGA]]&amp;Tabla2[[#This Row],[HORA ENTREGA]])</f>
        <v>461570,333333333333333</v>
      </c>
      <c r="AL3379" s="34" t="str">
        <f>IFERROR(HYPERLINK("https://wa.me/"&amp;Tabla2[[#This Row],[CONTACTO]]&amp;"?text="&amp;Tabla2[[#This Row],[Mensaje]]),"")</f>
        <v>https://wa.me/56950103942?text=Hola!%0AServicio del día 15-05%0A *Cliente:* ARESTI CHILE WINE S.A. */ Cont: * CAAU7749392*/ HR Entrega: *08:00* /Dirección: *CONSOLIDADO: BELLAVISTA S/N, RIO CLARO; BOD. HACIENDA ARESTI</v>
      </c>
    </row>
    <row r="3380" spans="1:38" s="15" customFormat="1" ht="16.5" customHeight="1" x14ac:dyDescent="0.2">
      <c r="A3380" s="15">
        <f>ROW(A3379)</f>
        <v>3379</v>
      </c>
      <c r="B3380" s="15">
        <f>IF(J3380=J3379,B3379+1,1)</f>
        <v>4</v>
      </c>
      <c r="C3380" s="15" t="s">
        <v>517</v>
      </c>
      <c r="D3380" s="25" t="s">
        <v>122</v>
      </c>
      <c r="E3380" s="27" t="s">
        <v>5180</v>
      </c>
      <c r="F3380" s="27" t="s">
        <v>5181</v>
      </c>
      <c r="G3380" s="27" t="s">
        <v>41</v>
      </c>
      <c r="H3380" s="27"/>
      <c r="I3380" s="27" t="s">
        <v>5182</v>
      </c>
      <c r="J3380" s="28">
        <v>46157</v>
      </c>
      <c r="K3380" s="26">
        <v>0.39583333333333331</v>
      </c>
      <c r="L3380" s="26"/>
      <c r="M3380" s="27" t="s">
        <v>341</v>
      </c>
      <c r="N3380" s="25">
        <f>IFERROR(VLOOKUP(M3380,Data!$J$1:$K$58,2,0),"")</f>
        <v>56950923536</v>
      </c>
      <c r="O3380" s="27" t="s">
        <v>98</v>
      </c>
      <c r="P3380" s="27" t="s">
        <v>4635</v>
      </c>
      <c r="Q3380" s="27" t="s">
        <v>3866</v>
      </c>
      <c r="R3380" s="27"/>
      <c r="S3380" s="27"/>
      <c r="T3380" s="27"/>
      <c r="U3380" s="28"/>
      <c r="X3380" s="27"/>
      <c r="Y3380" s="27"/>
      <c r="Z3380" s="29"/>
      <c r="AA3380" s="29">
        <v>0.39583333333333331</v>
      </c>
      <c r="AB3380" s="29">
        <v>0.94097222222222221</v>
      </c>
      <c r="AC3380" s="30">
        <v>46156</v>
      </c>
      <c r="AD3380" s="15" t="str">
        <f>IF(Tabla2[[#This Row],[HORA ENTREGA]]="DIRECTO","On time", IF(AA3380&lt;&gt;"",IF(Tabla2[[#This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80" s="15" t="str">
        <f>MID(Tabla2[[#This Row],[TIPO]],1,3)</f>
        <v xml:space="preserve">40 </v>
      </c>
      <c r="AF33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ARESTI CHILE WINE S.A. */ Cont: * MRSU4340875*/ HR Entrega: *09:30* /Dirección: *CONSOLIDADO: BELLAVISTA S/N, RIO CLARO; BOD. HACIENDA ARESTI</v>
      </c>
      <c r="AG3380" s="38" t="str">
        <f>IFERROR(HYPERLINK("https://wa.me/"&amp;Tabla2[[#This Row],[CONTACTO]]&amp;"?text="&amp;Tabla2[[#This Row],[Mensaje]],"Enviar mensaje"),"")</f>
        <v>Enviar mensaje</v>
      </c>
      <c r="AH3380" s="15" t="str">
        <f>CONCATENATE(A3380,F3380)</f>
        <v>3379MRSU4340875</v>
      </c>
      <c r="AI3380" s="15" t="str">
        <f>CONCATENATE("ENT-",A3380)</f>
        <v>ENT-3379</v>
      </c>
      <c r="AJ3380" s="15" t="str">
        <f>IF(Tabla2[[#This Row],[Op]]&lt;&gt;"","ENTREGA","")</f>
        <v>ENTREGA</v>
      </c>
      <c r="AK3380" s="40" t="str">
        <f>(Tabla2[[#This Row],[FECHA ENTREGA]]&amp;Tabla2[[#This Row],[HORA ENTREGA]])</f>
        <v>461570,395833333333333</v>
      </c>
      <c r="AL3380" s="34" t="str">
        <f>IFERROR(HYPERLINK("https://wa.me/"&amp;Tabla2[[#This Row],[CONTACTO]]&amp;"?text="&amp;Tabla2[[#This Row],[Mensaje]]),"")</f>
        <v>https://wa.me/56950923536?text=Hola!%0AServicio del día 15-05%0A *Cliente:* ARESTI CHILE WINE S.A. */ Cont: * MRSU4340875*/ HR Entrega: *09:30* /Dirección: *CONSOLIDADO: BELLAVISTA S/N, RIO CLARO; BOD. HACIENDA ARESTI</v>
      </c>
    </row>
    <row r="3381" spans="1:38" s="15" customFormat="1" ht="16.5" customHeight="1" x14ac:dyDescent="0.2">
      <c r="A3381" s="15">
        <f>ROW(A3380)</f>
        <v>3380</v>
      </c>
      <c r="B3381" s="15">
        <f>IF(J3381=J3380,B3380+1,1)</f>
        <v>5</v>
      </c>
      <c r="C3381" s="15" t="s">
        <v>517</v>
      </c>
      <c r="D3381" s="25" t="s">
        <v>122</v>
      </c>
      <c r="E3381" s="27" t="s">
        <v>5183</v>
      </c>
      <c r="F3381" s="27" t="s">
        <v>5184</v>
      </c>
      <c r="G3381" s="27" t="s">
        <v>41</v>
      </c>
      <c r="H3381" s="27"/>
      <c r="I3381" s="27" t="s">
        <v>5185</v>
      </c>
      <c r="J3381" s="28">
        <v>46157</v>
      </c>
      <c r="K3381" s="26">
        <v>0.41666666666666669</v>
      </c>
      <c r="L3381" s="26"/>
      <c r="M3381" s="27" t="s">
        <v>51</v>
      </c>
      <c r="N3381" s="25">
        <f>IFERROR(VLOOKUP(M3381,Data!$J$1:$K$58,2,0),"")</f>
        <v>56967256951</v>
      </c>
      <c r="O3381" s="27" t="s">
        <v>52</v>
      </c>
      <c r="P3381" s="27" t="s">
        <v>4635</v>
      </c>
      <c r="Q3381" s="27" t="s">
        <v>3866</v>
      </c>
      <c r="R3381" s="27"/>
      <c r="S3381" s="27"/>
      <c r="T3381" s="27"/>
      <c r="U3381" s="28"/>
      <c r="X3381" s="27"/>
      <c r="Y3381" s="27"/>
      <c r="Z3381" s="29"/>
      <c r="AA3381" s="29">
        <v>0.41666666666666669</v>
      </c>
      <c r="AB3381" s="29">
        <v>5.347222222222222E-2</v>
      </c>
      <c r="AC3381" s="30">
        <v>46157</v>
      </c>
      <c r="AD3381" s="15" t="str">
        <f>IF(Tabla2[[#This Row],[HORA ENTREGA]]="DIRECTO","On time", IF(AA3381&lt;&gt;"",IF(Tabla2[[#This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81" s="15" t="str">
        <f>MID(Tabla2[[#This Row],[TIPO]],1,3)</f>
        <v xml:space="preserve">40 </v>
      </c>
      <c r="AF33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ARESTI CHILE WINE S.A. */ Cont: * OOCU5987916*/ HR Entrega: *10:00* /Dirección: *CONSOLIDADO: BELLAVISTA S/N, RIO CLARO; BOD. HACIENDA ARESTI</v>
      </c>
      <c r="AG3381" s="38" t="str">
        <f>IFERROR(HYPERLINK("https://wa.me/"&amp;Tabla2[[#This Row],[CONTACTO]]&amp;"?text="&amp;Tabla2[[#This Row],[Mensaje]],"Enviar mensaje"),"")</f>
        <v>Enviar mensaje</v>
      </c>
      <c r="AH3381" s="15" t="str">
        <f>CONCATENATE(A3381,F3381)</f>
        <v>3380OOCU5987916</v>
      </c>
      <c r="AI3381" s="15" t="str">
        <f>CONCATENATE("ENT-",A3381)</f>
        <v>ENT-3380</v>
      </c>
      <c r="AJ3381" s="15" t="str">
        <f>IF(Tabla2[[#This Row],[Op]]&lt;&gt;"","ENTREGA","")</f>
        <v>ENTREGA</v>
      </c>
      <c r="AK3381" s="40" t="str">
        <f>(Tabla2[[#This Row],[FECHA ENTREGA]]&amp;Tabla2[[#This Row],[HORA ENTREGA]])</f>
        <v>461570,416666666666667</v>
      </c>
      <c r="AL3381" s="34" t="str">
        <f>IFERROR(HYPERLINK("https://wa.me/"&amp;Tabla2[[#This Row],[CONTACTO]]&amp;"?text="&amp;Tabla2[[#This Row],[Mensaje]]),"")</f>
        <v>https://wa.me/56967256951?text=Hola!%0AServicio del día 15-05%0A *Cliente:* ARESTI CHILE WINE S.A. */ Cont: * OOCU5987916*/ HR Entrega: *10:00* /Dirección: *CONSOLIDADO: BELLAVISTA S/N, RIO CLARO; BOD. HACIENDA ARESTI</v>
      </c>
    </row>
    <row r="3382" spans="1:38" s="15" customFormat="1" ht="16.5" customHeight="1" x14ac:dyDescent="0.2">
      <c r="A3382" s="15">
        <f>ROW(A3381)</f>
        <v>3381</v>
      </c>
      <c r="B3382" s="15">
        <f>IF(J3382=J3381,B3381+1,1)</f>
        <v>6</v>
      </c>
      <c r="C3382" s="15" t="s">
        <v>517</v>
      </c>
      <c r="D3382" s="25" t="s">
        <v>122</v>
      </c>
      <c r="E3382" s="27" t="s">
        <v>5186</v>
      </c>
      <c r="F3382" s="27" t="s">
        <v>5187</v>
      </c>
      <c r="G3382" s="27" t="s">
        <v>41</v>
      </c>
      <c r="H3382" s="27"/>
      <c r="I3382" s="27" t="s">
        <v>4478</v>
      </c>
      <c r="J3382" s="28">
        <v>46157</v>
      </c>
      <c r="K3382" s="26">
        <v>0.45833333333333331</v>
      </c>
      <c r="L3382" s="26"/>
      <c r="M3382" s="27" t="s">
        <v>199</v>
      </c>
      <c r="N3382" s="25">
        <f>IFERROR(VLOOKUP(M3382,Data!$J$1:$K$58,2,0),"")</f>
        <v>56975315726</v>
      </c>
      <c r="O3382" s="27" t="s">
        <v>200</v>
      </c>
      <c r="P3382" s="27" t="s">
        <v>4635</v>
      </c>
      <c r="Q3382" s="27" t="s">
        <v>3866</v>
      </c>
      <c r="R3382" s="27"/>
      <c r="S3382" s="27"/>
      <c r="T3382" s="27"/>
      <c r="U3382" s="28"/>
      <c r="X3382" s="27"/>
      <c r="Y3382" s="27"/>
      <c r="Z3382" s="29"/>
      <c r="AA3382" s="29">
        <v>0.45833333333333331</v>
      </c>
      <c r="AB3382" s="29">
        <v>0.99444444444444446</v>
      </c>
      <c r="AC3382" s="30">
        <v>46156</v>
      </c>
      <c r="AD3382" s="15" t="str">
        <f>IF(Tabla2[[#This Row],[HORA ENTREGA]]="DIRECTO","On time", IF(AA3382&lt;&gt;"",IF(Tabla2[[#This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82" s="15" t="str">
        <f>MID(Tabla2[[#This Row],[TIPO]],1,3)</f>
        <v xml:space="preserve">40 </v>
      </c>
      <c r="AF33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ARESTI CHILE WINE S.A. */ Cont: * OOLU9217334*/ HR Entrega: *11:00* /Dirección: *CONSOLIDADO: BELLAVISTA S/N, RIO CLARO; BOD. HACIENDA ARESTI</v>
      </c>
      <c r="AG3382" s="38" t="str">
        <f>IFERROR(HYPERLINK("https://wa.me/"&amp;Tabla2[[#This Row],[CONTACTO]]&amp;"?text="&amp;Tabla2[[#This Row],[Mensaje]],"Enviar mensaje"),"")</f>
        <v>Enviar mensaje</v>
      </c>
      <c r="AH3382" s="15" t="str">
        <f>CONCATENATE(A3382,F3382)</f>
        <v>3381OOLU9217334</v>
      </c>
      <c r="AI3382" s="15" t="str">
        <f>CONCATENATE("ENT-",A3382)</f>
        <v>ENT-3381</v>
      </c>
      <c r="AJ3382" s="15" t="str">
        <f>IF(Tabla2[[#This Row],[Op]]&lt;&gt;"","ENTREGA","")</f>
        <v>ENTREGA</v>
      </c>
      <c r="AK3382" s="40" t="str">
        <f>(Tabla2[[#This Row],[FECHA ENTREGA]]&amp;Tabla2[[#This Row],[HORA ENTREGA]])</f>
        <v>461570,458333333333333</v>
      </c>
      <c r="AL3382" s="34" t="str">
        <f>IFERROR(HYPERLINK("https://wa.me/"&amp;Tabla2[[#This Row],[CONTACTO]]&amp;"?text="&amp;Tabla2[[#This Row],[Mensaje]]),"")</f>
        <v>https://wa.me/56975315726?text=Hola!%0AServicio del día 15-05%0A *Cliente:* ARESTI CHILE WINE S.A. */ Cont: * OOLU9217334*/ HR Entrega: *11:00* /Dirección: *CONSOLIDADO: BELLAVISTA S/N, RIO CLARO; BOD. HACIENDA ARESTI</v>
      </c>
    </row>
    <row r="3383" spans="1:38" s="15" customFormat="1" ht="16.5" customHeight="1" x14ac:dyDescent="0.2">
      <c r="A3383" s="15">
        <f>ROW(A3382)</f>
        <v>3382</v>
      </c>
      <c r="B3383" s="15">
        <f>IF(J3383=J3382,B3382+1,1)</f>
        <v>7</v>
      </c>
      <c r="C3383" s="15" t="s">
        <v>5188</v>
      </c>
      <c r="D3383" s="25" t="s">
        <v>39</v>
      </c>
      <c r="E3383" s="27">
        <v>304992</v>
      </c>
      <c r="F3383" s="27" t="s">
        <v>5189</v>
      </c>
      <c r="G3383" s="27" t="s">
        <v>64</v>
      </c>
      <c r="H3383" s="27">
        <v>30000</v>
      </c>
      <c r="I3383" s="27" t="s">
        <v>42</v>
      </c>
      <c r="J3383" s="28">
        <v>46157</v>
      </c>
      <c r="K3383" s="26">
        <v>0.58333333333333337</v>
      </c>
      <c r="L3383" s="26" t="s">
        <v>335</v>
      </c>
      <c r="M3383" s="27" t="s">
        <v>72</v>
      </c>
      <c r="N3383" s="25">
        <f>IFERROR(VLOOKUP(M3383,Data!$J$1:$K$58,2,0),"")</f>
        <v>56978089148</v>
      </c>
      <c r="O3383" s="27" t="s">
        <v>73</v>
      </c>
      <c r="P3383" s="27"/>
      <c r="Q3383" s="27" t="s">
        <v>4202</v>
      </c>
      <c r="R3383" s="27" t="s">
        <v>218</v>
      </c>
      <c r="S3383" s="27"/>
      <c r="T3383" s="27"/>
      <c r="U3383" s="28"/>
      <c r="X3383" s="27"/>
      <c r="Y3383" s="27"/>
      <c r="Z3383" s="29"/>
      <c r="AA3383" s="29">
        <v>0.66180555555555554</v>
      </c>
      <c r="AB3383" s="29">
        <v>0.73611111111111116</v>
      </c>
      <c r="AC3383" s="30">
        <v>46157</v>
      </c>
      <c r="AD3383" s="15" t="str">
        <f>IF(Tabla2[[#This Row],[HORA ENTREGA]]="DIRECTO","On time", IF(AA3383&lt;&gt;"",IF(Tabla2[[#This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83" s="15" t="str">
        <f>MID(Tabla2[[#This Row],[TIPO]],1,3)</f>
        <v xml:space="preserve">20 </v>
      </c>
      <c r="AF33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AUTO RACING CARS SPA */ Cont: * CSNU1289686*/ HR Entrega: *14:00* /Dirección: *RUTA 5 SUR KM 42 CALETERA PONIENTE PARCELA 194- PAINE</v>
      </c>
      <c r="AG3383" s="38" t="str">
        <f>IFERROR(HYPERLINK("https://wa.me/"&amp;Tabla2[[#This Row],[CONTACTO]]&amp;"?text="&amp;Tabla2[[#This Row],[Mensaje]],"Enviar mensaje"),"")</f>
        <v>Enviar mensaje</v>
      </c>
      <c r="AH3383" s="15" t="str">
        <f>CONCATENATE(A3383,F3383)</f>
        <v>3382CSNU1289686</v>
      </c>
      <c r="AI3383" s="15" t="str">
        <f>CONCATENATE("ENT-",A3383)</f>
        <v>ENT-3382</v>
      </c>
      <c r="AJ3383" s="15" t="str">
        <f>IF(Tabla2[[#This Row],[Op]]&lt;&gt;"","ENTREGA","")</f>
        <v>ENTREGA</v>
      </c>
      <c r="AK3383" s="40" t="str">
        <f>(Tabla2[[#This Row],[FECHA ENTREGA]]&amp;Tabla2[[#This Row],[HORA ENTREGA]])</f>
        <v>461570,583333333333333</v>
      </c>
      <c r="AL3383" s="34" t="str">
        <f>IFERROR(HYPERLINK("https://wa.me/"&amp;Tabla2[[#This Row],[CONTACTO]]&amp;"?text="&amp;Tabla2[[#This Row],[Mensaje]]),"")</f>
        <v>https://wa.me/56978089148?text=Hola!%0AServicio del día 15-05%0A *Cliente:* AUTO RACING CARS SPA */ Cont: * CSNU1289686*/ HR Entrega: *14:00* /Dirección: *RUTA 5 SUR KM 42 CALETERA PONIENTE PARCELA 194- PAINE</v>
      </c>
    </row>
    <row r="3384" spans="1:38" s="15" customFormat="1" ht="16.5" customHeight="1" x14ac:dyDescent="0.2">
      <c r="A3384" s="15">
        <f>ROW(A3383)</f>
        <v>3383</v>
      </c>
      <c r="B3384" s="15">
        <f>IF(J3384=J3383,B3383+1,1)</f>
        <v>8</v>
      </c>
      <c r="C3384" s="15" t="s">
        <v>84</v>
      </c>
      <c r="D3384" s="25" t="s">
        <v>39</v>
      </c>
      <c r="E3384" s="27">
        <v>315497</v>
      </c>
      <c r="F3384" s="27" t="s">
        <v>5190</v>
      </c>
      <c r="G3384" s="27" t="s">
        <v>41</v>
      </c>
      <c r="H3384" s="27">
        <v>15941</v>
      </c>
      <c r="I3384" s="27" t="s">
        <v>42</v>
      </c>
      <c r="J3384" s="28">
        <v>46157</v>
      </c>
      <c r="K3384" s="26">
        <v>0.33333333333333331</v>
      </c>
      <c r="L3384" s="26"/>
      <c r="M3384" s="27" t="s">
        <v>225</v>
      </c>
      <c r="N3384" s="25">
        <f>IFERROR(VLOOKUP(M3384,Data!$J$1:$K$58,2,0),"")</f>
        <v>56978811158</v>
      </c>
      <c r="O3384" s="27" t="s">
        <v>226</v>
      </c>
      <c r="P3384" s="27" t="s">
        <v>4635</v>
      </c>
      <c r="Q3384" s="27" t="s">
        <v>1963</v>
      </c>
      <c r="R3384" s="27" t="s">
        <v>1587</v>
      </c>
      <c r="S3384" s="27"/>
      <c r="T3384" s="27"/>
      <c r="U3384" s="28"/>
      <c r="X3384" s="27"/>
      <c r="Y3384" s="27"/>
      <c r="Z3384" s="29"/>
      <c r="AA3384" s="29">
        <v>0.31597222222222221</v>
      </c>
      <c r="AB3384" s="29">
        <v>0.5</v>
      </c>
      <c r="AC3384" s="30">
        <v>46157</v>
      </c>
      <c r="AD3384" s="15" t="str">
        <f>IF(Tabla2[[#This Row],[HORA ENTREGA]]="DIRECTO","On time", IF(AA3384&lt;&gt;"",IF(Tabla2[[#This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84" s="15" t="str">
        <f>MID(Tabla2[[#This Row],[TIPO]],1,3)</f>
        <v xml:space="preserve">40 </v>
      </c>
      <c r="AF33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CANONTEX */ Cont: * UETU5632413*/ HR Entrega: *08:00* /Dirección: *Av. La Oración N° 1250, Pudahuel</v>
      </c>
      <c r="AG3384" s="38" t="str">
        <f>IFERROR(HYPERLINK("https://wa.me/"&amp;Tabla2[[#This Row],[CONTACTO]]&amp;"?text="&amp;Tabla2[[#This Row],[Mensaje]],"Enviar mensaje"),"")</f>
        <v>Enviar mensaje</v>
      </c>
      <c r="AH3384" s="15" t="str">
        <f>CONCATENATE(A3384,F3384)</f>
        <v>3383UETU5632413</v>
      </c>
      <c r="AI3384" s="15" t="str">
        <f>CONCATENATE("ENT-",A3384)</f>
        <v>ENT-3383</v>
      </c>
      <c r="AJ3384" s="15" t="str">
        <f>IF(Tabla2[[#This Row],[Op]]&lt;&gt;"","ENTREGA","")</f>
        <v>ENTREGA</v>
      </c>
      <c r="AK3384" s="40" t="str">
        <f>(Tabla2[[#This Row],[FECHA ENTREGA]]&amp;Tabla2[[#This Row],[HORA ENTREGA]])</f>
        <v>461570,333333333333333</v>
      </c>
      <c r="AL3384" s="34" t="str">
        <f>IFERROR(HYPERLINK("https://wa.me/"&amp;Tabla2[[#This Row],[CONTACTO]]&amp;"?text="&amp;Tabla2[[#This Row],[Mensaje]]),"")</f>
        <v>https://wa.me/56978811158?text=Hola!%0AServicio del día 15-05%0A *Cliente:* CANONTEX */ Cont: * UETU5632413*/ HR Entrega: *08:00* /Dirección: *Av. La Oración N° 1250, Pudahuel</v>
      </c>
    </row>
    <row r="3385" spans="1:38" s="15" customFormat="1" ht="16.5" customHeight="1" x14ac:dyDescent="0.2">
      <c r="A3385" s="15">
        <f>ROW(A3384)</f>
        <v>3384</v>
      </c>
      <c r="B3385" s="15">
        <f>IF(J3385=J3384,B3384+1,1)</f>
        <v>9</v>
      </c>
      <c r="C3385" s="15" t="s">
        <v>84</v>
      </c>
      <c r="D3385" s="25" t="s">
        <v>39</v>
      </c>
      <c r="E3385" s="27">
        <v>315519</v>
      </c>
      <c r="F3385" s="27" t="s">
        <v>5191</v>
      </c>
      <c r="G3385" s="27" t="s">
        <v>41</v>
      </c>
      <c r="H3385" s="27">
        <v>23828</v>
      </c>
      <c r="I3385" s="27" t="s">
        <v>42</v>
      </c>
      <c r="J3385" s="28">
        <v>46157</v>
      </c>
      <c r="K3385" s="26">
        <v>0.375</v>
      </c>
      <c r="L3385" s="26"/>
      <c r="M3385" s="27" t="s">
        <v>325</v>
      </c>
      <c r="N3385" s="25">
        <f>IFERROR(VLOOKUP(M3385,Data!$J$1:$K$58,2,0),"")</f>
        <v>56964850744</v>
      </c>
      <c r="O3385" s="27" t="s">
        <v>326</v>
      </c>
      <c r="P3385" s="27" t="s">
        <v>4635</v>
      </c>
      <c r="Q3385" s="27" t="s">
        <v>4221</v>
      </c>
      <c r="R3385" s="27" t="s">
        <v>69</v>
      </c>
      <c r="S3385" s="27"/>
      <c r="T3385" s="27"/>
      <c r="U3385" s="28"/>
      <c r="X3385" s="27"/>
      <c r="Y3385" s="27"/>
      <c r="Z3385" s="29"/>
      <c r="AA3385" s="29">
        <v>0.3659722222222222</v>
      </c>
      <c r="AB3385" s="29">
        <v>0.49652777777777779</v>
      </c>
      <c r="AC3385" s="30">
        <v>46157</v>
      </c>
      <c r="AD3385" s="15" t="str">
        <f>IF(Tabla2[[#This Row],[HORA ENTREGA]]="DIRECTO","On time", IF(AA3385&lt;&gt;"",IF(Tabla2[[#This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85" s="15" t="str">
        <f>MID(Tabla2[[#This Row],[TIPO]],1,3)</f>
        <v xml:space="preserve">40 </v>
      </c>
      <c r="AF33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15-05%0A *Cliente:* CANONTEX */ Cont: * OOCU8598055*/ HR Entrega: *09:00* /Dirección: *Patricia Viñuela N°334, Lampa </v>
      </c>
      <c r="AG3385" s="38" t="str">
        <f>IFERROR(HYPERLINK("https://wa.me/"&amp;Tabla2[[#This Row],[CONTACTO]]&amp;"?text="&amp;Tabla2[[#This Row],[Mensaje]],"Enviar mensaje"),"")</f>
        <v>Enviar mensaje</v>
      </c>
      <c r="AH3385" s="15" t="str">
        <f>CONCATENATE(A3385,F3385)</f>
        <v>3384OOCU8598055</v>
      </c>
      <c r="AI3385" s="15" t="str">
        <f>CONCATENATE("ENT-",A3385)</f>
        <v>ENT-3384</v>
      </c>
      <c r="AJ3385" s="15" t="str">
        <f>IF(Tabla2[[#This Row],[Op]]&lt;&gt;"","ENTREGA","")</f>
        <v>ENTREGA</v>
      </c>
      <c r="AK3385" s="40" t="str">
        <f>(Tabla2[[#This Row],[FECHA ENTREGA]]&amp;Tabla2[[#This Row],[HORA ENTREGA]])</f>
        <v>461570,375</v>
      </c>
      <c r="AL3385" s="34" t="str">
        <f>IFERROR(HYPERLINK("https://wa.me/"&amp;Tabla2[[#This Row],[CONTACTO]]&amp;"?text="&amp;Tabla2[[#This Row],[Mensaje]]),"")</f>
        <v xml:space="preserve">https://wa.me/56964850744?text=Hola!%0AServicio del día 15-05%0A *Cliente:* CANONTEX */ Cont: * OOCU8598055*/ HR Entrega: *09:00* /Dirección: *Patricia Viñuela N°334, Lampa </v>
      </c>
    </row>
    <row r="3386" spans="1:38" s="15" customFormat="1" ht="16.5" customHeight="1" x14ac:dyDescent="0.2">
      <c r="A3386" s="15">
        <f>ROW(A3385)</f>
        <v>3385</v>
      </c>
      <c r="B3386" s="15">
        <f>IF(J3386=J3385,B3385+1,1)</f>
        <v>10</v>
      </c>
      <c r="C3386" s="15" t="s">
        <v>94</v>
      </c>
      <c r="D3386" s="25" t="s">
        <v>39</v>
      </c>
      <c r="E3386" s="27" t="s">
        <v>4204</v>
      </c>
      <c r="F3386" s="27" t="s">
        <v>456</v>
      </c>
      <c r="G3386" s="27" t="s">
        <v>456</v>
      </c>
      <c r="H3386" s="27">
        <v>22000</v>
      </c>
      <c r="I3386" s="27"/>
      <c r="J3386" s="28">
        <v>46157</v>
      </c>
      <c r="K3386" s="26">
        <v>0.33333333333333331</v>
      </c>
      <c r="L3386" s="26"/>
      <c r="M3386" s="27" t="s">
        <v>570</v>
      </c>
      <c r="N3386" s="25">
        <f>IFERROR(VLOOKUP(M3386,Data!$J$1:$K$58,2,0),"")</f>
        <v>56973887322</v>
      </c>
      <c r="O3386" s="27" t="s">
        <v>738</v>
      </c>
      <c r="P3386" s="27"/>
      <c r="Q3386" s="27" t="s">
        <v>5192</v>
      </c>
      <c r="R3386" s="27"/>
      <c r="S3386" s="27"/>
      <c r="T3386" s="27"/>
      <c r="U3386" s="28"/>
      <c r="X3386" s="27"/>
      <c r="Y3386" s="27"/>
      <c r="Z3386" s="29"/>
      <c r="AA3386" s="29">
        <v>0.49652777777777779</v>
      </c>
      <c r="AB3386" s="29">
        <v>0.51388888888888884</v>
      </c>
      <c r="AC3386" s="30">
        <v>46157</v>
      </c>
      <c r="AD3386" s="15" t="str">
        <f>IF(Tabla2[[#This Row],[HORA ENTREGA]]="DIRECTO","On time", IF(AA3386&lt;&gt;"",IF(Tabla2[[#This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86" s="15" t="str">
        <f>MID(Tabla2[[#This Row],[TIPO]],1,3)</f>
        <v>RAM</v>
      </c>
      <c r="AF33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COMERCIAL E INDUSTRIAL PLASTICOS HOFFENS S.A. */ Cont: * RAMPLA*/ HR Entrega: *08:00* /Dirección: *AV. CURACAVI 157, ESTACION CENTRAL</v>
      </c>
      <c r="AG3386" s="38" t="str">
        <f>IFERROR(HYPERLINK("https://wa.me/"&amp;Tabla2[[#This Row],[CONTACTO]]&amp;"?text="&amp;Tabla2[[#This Row],[Mensaje]],"Enviar mensaje"),"")</f>
        <v>Enviar mensaje</v>
      </c>
      <c r="AH3386" s="15" t="str">
        <f>CONCATENATE(A3386,F3386)</f>
        <v>3385RAMPLA</v>
      </c>
      <c r="AI3386" s="15" t="str">
        <f>CONCATENATE("ENT-",A3386)</f>
        <v>ENT-3385</v>
      </c>
      <c r="AJ3386" s="15" t="str">
        <f>IF(Tabla2[[#This Row],[Op]]&lt;&gt;"","ENTREGA","")</f>
        <v>ENTREGA</v>
      </c>
      <c r="AK3386" s="40" t="str">
        <f>(Tabla2[[#This Row],[FECHA ENTREGA]]&amp;Tabla2[[#This Row],[HORA ENTREGA]])</f>
        <v>461570,333333333333333</v>
      </c>
      <c r="AL3386" s="34" t="str">
        <f>IFERROR(HYPERLINK("https://wa.me/"&amp;Tabla2[[#This Row],[CONTACTO]]&amp;"?text="&amp;Tabla2[[#This Row],[Mensaje]]),"")</f>
        <v>https://wa.me/56973887322?text=Hola!%0AServicio del día 15-05%0A *Cliente:* COMERCIAL E INDUSTRIAL PLASTICOS HOFFENS S.A. */ Cont: * RAMPLA*/ HR Entrega: *08:00* /Dirección: *AV. CURACAVI 157, ESTACION CENTRAL</v>
      </c>
    </row>
    <row r="3387" spans="1:38" s="15" customFormat="1" ht="16.5" customHeight="1" x14ac:dyDescent="0.2">
      <c r="A3387" s="15">
        <f>ROW(A3386)</f>
        <v>3386</v>
      </c>
      <c r="B3387" s="15">
        <f>IF(J3387=J3386,B3386+1,1)</f>
        <v>11</v>
      </c>
      <c r="C3387" s="15" t="s">
        <v>94</v>
      </c>
      <c r="D3387" s="25" t="s">
        <v>39</v>
      </c>
      <c r="E3387" s="27" t="s">
        <v>4204</v>
      </c>
      <c r="F3387" s="27" t="s">
        <v>456</v>
      </c>
      <c r="G3387" s="27" t="s">
        <v>456</v>
      </c>
      <c r="H3387" s="27">
        <v>22000</v>
      </c>
      <c r="I3387" s="27"/>
      <c r="J3387" s="28">
        <v>46157</v>
      </c>
      <c r="K3387" s="26">
        <v>0.33333333333333331</v>
      </c>
      <c r="L3387" s="26"/>
      <c r="M3387" s="27" t="s">
        <v>90</v>
      </c>
      <c r="N3387" s="25">
        <f>IFERROR(VLOOKUP(M3387,Data!$J$1:$K$58,2,0),"")</f>
        <v>56987557136</v>
      </c>
      <c r="O3387" s="27" t="s">
        <v>91</v>
      </c>
      <c r="P3387" s="27" t="s">
        <v>4635</v>
      </c>
      <c r="Q3387" s="27" t="s">
        <v>5192</v>
      </c>
      <c r="R3387" s="27"/>
      <c r="S3387" s="27"/>
      <c r="T3387" s="27"/>
      <c r="U3387" s="28"/>
      <c r="X3387" s="27"/>
      <c r="Y3387" s="27"/>
      <c r="Z3387" s="29"/>
      <c r="AA3387" s="29">
        <v>0.37986111111111109</v>
      </c>
      <c r="AB3387" s="29">
        <v>0.40972222222222221</v>
      </c>
      <c r="AC3387" s="30">
        <v>46157</v>
      </c>
      <c r="AD3387" s="15" t="str">
        <f>IF(Tabla2[[#This Row],[HORA ENTREGA]]="DIRECTO","On time", IF(AA3387&lt;&gt;"",IF(Tabla2[[#This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87" s="15" t="str">
        <f>MID(Tabla2[[#This Row],[TIPO]],1,3)</f>
        <v>RAM</v>
      </c>
      <c r="AF33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COMERCIAL E INDUSTRIAL PLASTICOS HOFFENS S.A. */ Cont: * RAMPLA*/ HR Entrega: *08:00* /Dirección: *AV. CURACAVI 157, ESTACION CENTRAL</v>
      </c>
      <c r="AG3387" s="38" t="str">
        <f>IFERROR(HYPERLINK("https://wa.me/"&amp;Tabla2[[#This Row],[CONTACTO]]&amp;"?text="&amp;Tabla2[[#This Row],[Mensaje]],"Enviar mensaje"),"")</f>
        <v>Enviar mensaje</v>
      </c>
      <c r="AH3387" s="15" t="str">
        <f>CONCATENATE(A3387,F3387)</f>
        <v>3386RAMPLA</v>
      </c>
      <c r="AI3387" s="15" t="str">
        <f>CONCATENATE("ENT-",A3387)</f>
        <v>ENT-3386</v>
      </c>
      <c r="AJ3387" s="15" t="str">
        <f>IF(Tabla2[[#This Row],[Op]]&lt;&gt;"","ENTREGA","")</f>
        <v>ENTREGA</v>
      </c>
      <c r="AK3387" s="40" t="str">
        <f>(Tabla2[[#This Row],[FECHA ENTREGA]]&amp;Tabla2[[#This Row],[HORA ENTREGA]])</f>
        <v>461570,333333333333333</v>
      </c>
      <c r="AL3387" s="34" t="str">
        <f>IFERROR(HYPERLINK("https://wa.me/"&amp;Tabla2[[#This Row],[CONTACTO]]&amp;"?text="&amp;Tabla2[[#This Row],[Mensaje]]),"")</f>
        <v>https://wa.me/56987557136?text=Hola!%0AServicio del día 15-05%0A *Cliente:* COMERCIAL E INDUSTRIAL PLASTICOS HOFFENS S.A. */ Cont: * RAMPLA*/ HR Entrega: *08:00* /Dirección: *AV. CURACAVI 157, ESTACION CENTRAL</v>
      </c>
    </row>
    <row r="3388" spans="1:38" s="15" customFormat="1" ht="16.5" customHeight="1" x14ac:dyDescent="0.2">
      <c r="A3388" s="15">
        <f>ROW(A3387)</f>
        <v>3387</v>
      </c>
      <c r="B3388" s="15">
        <f>IF(J3388=J3387,B3387+1,1)</f>
        <v>12</v>
      </c>
      <c r="C3388" s="15" t="s">
        <v>94</v>
      </c>
      <c r="D3388" s="25" t="s">
        <v>39</v>
      </c>
      <c r="E3388" s="27" t="s">
        <v>4204</v>
      </c>
      <c r="F3388" s="27" t="s">
        <v>456</v>
      </c>
      <c r="G3388" s="27" t="s">
        <v>456</v>
      </c>
      <c r="H3388" s="27">
        <v>22000</v>
      </c>
      <c r="I3388" s="27"/>
      <c r="J3388" s="28">
        <v>46157</v>
      </c>
      <c r="K3388" s="26">
        <v>0.33333333333333331</v>
      </c>
      <c r="L3388" s="26"/>
      <c r="M3388" s="27" t="s">
        <v>433</v>
      </c>
      <c r="N3388" s="25">
        <f>IFERROR(VLOOKUP(M3388,Data!$J$1:$K$58,2,0),"")</f>
        <v>56994354094</v>
      </c>
      <c r="O3388" s="27" t="s">
        <v>434</v>
      </c>
      <c r="P3388" s="27" t="s">
        <v>4635</v>
      </c>
      <c r="Q3388" s="27" t="s">
        <v>3201</v>
      </c>
      <c r="R3388" s="27"/>
      <c r="S3388" s="27"/>
      <c r="T3388" s="27"/>
      <c r="U3388" s="28"/>
      <c r="X3388" s="27"/>
      <c r="Y3388" s="27"/>
      <c r="Z3388" s="29"/>
      <c r="AA3388" s="29">
        <v>0.44930555555555557</v>
      </c>
      <c r="AB3388" s="29">
        <v>0.46875</v>
      </c>
      <c r="AC3388" s="30">
        <v>46157</v>
      </c>
      <c r="AD3388" s="15" t="str">
        <f>IF(Tabla2[[#This Row],[HORA ENTREGA]]="DIRECTO","On time", IF(AA3388&lt;&gt;"",IF(Tabla2[[#This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88" s="15" t="str">
        <f>MID(Tabla2[[#This Row],[TIPO]],1,3)</f>
        <v>RAM</v>
      </c>
      <c r="AF33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COMERCIAL E INDUSTRIAL PLASTICOS HOFFENS S.A. */ Cont: * RAMPLA*/ HR Entrega: *08:00* /Dirección: *CAMINO LONQUEN 10707 MAIPÚ</v>
      </c>
      <c r="AG3388" s="38" t="str">
        <f>IFERROR(HYPERLINK("https://wa.me/"&amp;Tabla2[[#This Row],[CONTACTO]]&amp;"?text="&amp;Tabla2[[#This Row],[Mensaje]],"Enviar mensaje"),"")</f>
        <v>Enviar mensaje</v>
      </c>
      <c r="AH3388" s="15" t="str">
        <f>CONCATENATE(A3388,F3388)</f>
        <v>3387RAMPLA</v>
      </c>
      <c r="AI3388" s="15" t="str">
        <f>CONCATENATE("ENT-",A3388)</f>
        <v>ENT-3387</v>
      </c>
      <c r="AJ3388" s="15" t="str">
        <f>IF(Tabla2[[#This Row],[Op]]&lt;&gt;"","ENTREGA","")</f>
        <v>ENTREGA</v>
      </c>
      <c r="AK3388" s="40" t="str">
        <f>(Tabla2[[#This Row],[FECHA ENTREGA]]&amp;Tabla2[[#This Row],[HORA ENTREGA]])</f>
        <v>461570,333333333333333</v>
      </c>
      <c r="AL3388" s="34" t="str">
        <f>IFERROR(HYPERLINK("https://wa.me/"&amp;Tabla2[[#This Row],[CONTACTO]]&amp;"?text="&amp;Tabla2[[#This Row],[Mensaje]]),"")</f>
        <v>https://wa.me/56994354094?text=Hola!%0AServicio del día 15-05%0A *Cliente:* COMERCIAL E INDUSTRIAL PLASTICOS HOFFENS S.A. */ Cont: * RAMPLA*/ HR Entrega: *08:00* /Dirección: *CAMINO LONQUEN 10707 MAIPÚ</v>
      </c>
    </row>
    <row r="3389" spans="1:38" s="15" customFormat="1" ht="16.5" customHeight="1" x14ac:dyDescent="0.2">
      <c r="A3389" s="15">
        <f>ROW(A3388)</f>
        <v>3388</v>
      </c>
      <c r="B3389" s="15">
        <f>IF(J3389=J3388,B3388+1,1)</f>
        <v>13</v>
      </c>
      <c r="C3389" s="15" t="s">
        <v>94</v>
      </c>
      <c r="D3389" s="25" t="s">
        <v>39</v>
      </c>
      <c r="E3389" s="27" t="s">
        <v>4204</v>
      </c>
      <c r="F3389" s="27" t="s">
        <v>456</v>
      </c>
      <c r="G3389" s="27" t="s">
        <v>456</v>
      </c>
      <c r="H3389" s="27">
        <v>22000</v>
      </c>
      <c r="I3389" s="27"/>
      <c r="J3389" s="28">
        <v>46157</v>
      </c>
      <c r="K3389" s="26">
        <v>0.33333333333333331</v>
      </c>
      <c r="L3389" s="26"/>
      <c r="M3389" s="27" t="s">
        <v>433</v>
      </c>
      <c r="N3389" s="25">
        <f>IFERROR(VLOOKUP(M3389,Data!$J$1:$K$58,2,0),"")</f>
        <v>56994354094</v>
      </c>
      <c r="O3389" s="27" t="s">
        <v>434</v>
      </c>
      <c r="P3389" s="27"/>
      <c r="Q3389" s="27" t="s">
        <v>3201</v>
      </c>
      <c r="R3389" s="27"/>
      <c r="S3389" s="27"/>
      <c r="T3389" s="27"/>
      <c r="U3389" s="28"/>
      <c r="X3389" s="27"/>
      <c r="Y3389" s="27"/>
      <c r="Z3389" s="29"/>
      <c r="AA3389" s="29">
        <v>0.65902777777777777</v>
      </c>
      <c r="AB3389" s="29">
        <v>0.69097222222222221</v>
      </c>
      <c r="AC3389" s="30">
        <v>46157</v>
      </c>
      <c r="AD3389" s="15" t="str">
        <f>IF(Tabla2[[#This Row],[HORA ENTREGA]]="DIRECTO","On time", IF(AA3389&lt;&gt;"",IF(Tabla2[[#This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389" s="15" t="str">
        <f>MID(Tabla2[[#This Row],[TIPO]],1,3)</f>
        <v>RAM</v>
      </c>
      <c r="AF33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COMERCIAL E INDUSTRIAL PLASTICOS HOFFENS S.A. */ Cont: * RAMPLA*/ HR Entrega: *08:00* /Dirección: *CAMINO LONQUEN 10707 MAIPÚ</v>
      </c>
      <c r="AG3389" s="38" t="str">
        <f>IFERROR(HYPERLINK("https://wa.me/"&amp;Tabla2[[#This Row],[CONTACTO]]&amp;"?text="&amp;Tabla2[[#This Row],[Mensaje]],"Enviar mensaje"),"")</f>
        <v>Enviar mensaje</v>
      </c>
      <c r="AH3389" s="15" t="str">
        <f>CONCATENATE(A3389,F3389)</f>
        <v>3388RAMPLA</v>
      </c>
      <c r="AI3389" s="15" t="str">
        <f>CONCATENATE("ENT-",A3389)</f>
        <v>ENT-3388</v>
      </c>
      <c r="AJ3389" s="15" t="str">
        <f>IF(Tabla2[[#This Row],[Op]]&lt;&gt;"","ENTREGA","")</f>
        <v>ENTREGA</v>
      </c>
      <c r="AK3389" s="40" t="str">
        <f>(Tabla2[[#This Row],[FECHA ENTREGA]]&amp;Tabla2[[#This Row],[HORA ENTREGA]])</f>
        <v>461570,333333333333333</v>
      </c>
      <c r="AL3389" s="34" t="str">
        <f>IFERROR(HYPERLINK("https://wa.me/"&amp;Tabla2[[#This Row],[CONTACTO]]&amp;"?text="&amp;Tabla2[[#This Row],[Mensaje]]),"")</f>
        <v>https://wa.me/56994354094?text=Hola!%0AServicio del día 15-05%0A *Cliente:* COMERCIAL E INDUSTRIAL PLASTICOS HOFFENS S.A. */ Cont: * RAMPLA*/ HR Entrega: *08:00* /Dirección: *CAMINO LONQUEN 10707 MAIPÚ</v>
      </c>
    </row>
    <row r="3390" spans="1:38" s="15" customFormat="1" ht="16.5" customHeight="1" x14ac:dyDescent="0.2">
      <c r="A3390" s="15">
        <f>ROW(A3389)</f>
        <v>3389</v>
      </c>
      <c r="B3390" s="15">
        <f>IF(J3390=J3389,B3389+1,1)</f>
        <v>14</v>
      </c>
      <c r="C3390" s="15" t="s">
        <v>94</v>
      </c>
      <c r="D3390" s="25" t="s">
        <v>39</v>
      </c>
      <c r="E3390" s="27" t="s">
        <v>4204</v>
      </c>
      <c r="F3390" s="27" t="s">
        <v>456</v>
      </c>
      <c r="G3390" s="27" t="s">
        <v>456</v>
      </c>
      <c r="H3390" s="27">
        <v>22000</v>
      </c>
      <c r="I3390" s="27"/>
      <c r="J3390" s="28">
        <v>46157</v>
      </c>
      <c r="K3390" s="26">
        <v>0.5</v>
      </c>
      <c r="L3390" s="26"/>
      <c r="M3390" s="27" t="s">
        <v>90</v>
      </c>
      <c r="N3390" s="25">
        <f>IFERROR(VLOOKUP(M3390,Data!$J$1:$K$58,2,0),"")</f>
        <v>56987557136</v>
      </c>
      <c r="O3390" s="27" t="s">
        <v>91</v>
      </c>
      <c r="P3390" s="27"/>
      <c r="Q3390" s="27" t="s">
        <v>3201</v>
      </c>
      <c r="R3390" s="27"/>
      <c r="S3390" s="27"/>
      <c r="T3390" s="27"/>
      <c r="U3390" s="28"/>
      <c r="X3390" s="27"/>
      <c r="Y3390" s="27"/>
      <c r="Z3390" s="29"/>
      <c r="AA3390" s="29">
        <v>0.31805555555555554</v>
      </c>
      <c r="AB3390" s="29">
        <v>0.33333333333333331</v>
      </c>
      <c r="AC3390" s="30">
        <v>46157</v>
      </c>
      <c r="AD3390" s="15" t="str">
        <f>IF(Tabla2[[#This Row],[HORA ENTREGA]]="DIRECTO","On time", IF(AA3390&lt;&gt;"",IF(Tabla2[[#This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0" s="15" t="str">
        <f>MID(Tabla2[[#This Row],[TIPO]],1,3)</f>
        <v>RAM</v>
      </c>
      <c r="AF33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COMERCIAL E INDUSTRIAL PLASTICOS HOFFENS S.A. */ Cont: * RAMPLA*/ HR Entrega: *12:00* /Dirección: *CAMINO LONQUEN 10707 MAIPÚ</v>
      </c>
      <c r="AG3390" s="38" t="str">
        <f>IFERROR(HYPERLINK("https://wa.me/"&amp;Tabla2[[#This Row],[CONTACTO]]&amp;"?text="&amp;Tabla2[[#This Row],[Mensaje]],"Enviar mensaje"),"")</f>
        <v>Enviar mensaje</v>
      </c>
      <c r="AH3390" s="15" t="str">
        <f>CONCATENATE(A3390,F3390)</f>
        <v>3389RAMPLA</v>
      </c>
      <c r="AI3390" s="15" t="str">
        <f>CONCATENATE("ENT-",A3390)</f>
        <v>ENT-3389</v>
      </c>
      <c r="AJ3390" s="15" t="str">
        <f>IF(Tabla2[[#This Row],[Op]]&lt;&gt;"","ENTREGA","")</f>
        <v>ENTREGA</v>
      </c>
      <c r="AK3390" s="40" t="str">
        <f>(Tabla2[[#This Row],[FECHA ENTREGA]]&amp;Tabla2[[#This Row],[HORA ENTREGA]])</f>
        <v>461570,5</v>
      </c>
      <c r="AL3390" s="34" t="str">
        <f>IFERROR(HYPERLINK("https://wa.me/"&amp;Tabla2[[#This Row],[CONTACTO]]&amp;"?text="&amp;Tabla2[[#This Row],[Mensaje]]),"")</f>
        <v>https://wa.me/56987557136?text=Hola!%0AServicio del día 15-05%0A *Cliente:* COMERCIAL E INDUSTRIAL PLASTICOS HOFFENS S.A. */ Cont: * RAMPLA*/ HR Entrega: *12:00* /Dirección: *CAMINO LONQUEN 10707 MAIPÚ</v>
      </c>
    </row>
    <row r="3391" spans="1:38" s="15" customFormat="1" ht="16.5" customHeight="1" x14ac:dyDescent="0.2">
      <c r="A3391" s="15">
        <f>ROW(A3390)</f>
        <v>3390</v>
      </c>
      <c r="B3391" s="15">
        <f>IF(J3391=J3390,B3390+1,1)</f>
        <v>15</v>
      </c>
      <c r="C3391" s="15" t="s">
        <v>288</v>
      </c>
      <c r="D3391" s="25" t="s">
        <v>39</v>
      </c>
      <c r="E3391" s="27">
        <v>103862</v>
      </c>
      <c r="F3391" s="27" t="s">
        <v>5193</v>
      </c>
      <c r="G3391" s="27" t="s">
        <v>54</v>
      </c>
      <c r="H3391" s="27">
        <v>25000</v>
      </c>
      <c r="I3391" s="27" t="s">
        <v>5053</v>
      </c>
      <c r="J3391" s="28">
        <v>46157</v>
      </c>
      <c r="K3391" s="26" t="s">
        <v>290</v>
      </c>
      <c r="L3391" s="26"/>
      <c r="M3391" s="27" t="s">
        <v>158</v>
      </c>
      <c r="N3391" s="25">
        <f>IFERROR(VLOOKUP(M3391,Data!$J$1:$K$58,2,0),"")</f>
        <v>56931745801</v>
      </c>
      <c r="O3391" s="27" t="s">
        <v>370</v>
      </c>
      <c r="P3391" s="27"/>
      <c r="Q3391" s="27" t="s">
        <v>5194</v>
      </c>
      <c r="R3391" s="27"/>
      <c r="S3391" s="27"/>
      <c r="T3391" s="27"/>
      <c r="U3391" s="28"/>
      <c r="X3391" s="27"/>
      <c r="Y3391" s="27"/>
      <c r="Z3391" s="29"/>
      <c r="AA3391" s="29">
        <v>0.4548611111111111</v>
      </c>
      <c r="AB3391" s="29">
        <v>0.72083333333333333</v>
      </c>
      <c r="AC3391" s="30">
        <v>46157</v>
      </c>
      <c r="AD3391" s="15" t="str">
        <f>IF(Tabla2[[#This Row],[HORA ENTREGA]]="DIRECTO","On time", IF(AA3391&lt;&gt;"",IF(Tabla2[[#This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1" s="15" t="str">
        <f>MID(Tabla2[[#This Row],[TIPO]],1,3)</f>
        <v xml:space="preserve">40 </v>
      </c>
      <c r="AF33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15-05%0A *Cliente:* COMERCIAL SEA GARDEN SPA */ Cont: * SEKU9300260*/ HR Entrega: *DIRECTO* /Dirección: *Pedro Jorquera 575, </v>
      </c>
      <c r="AG3391" s="38" t="str">
        <f>IFERROR(HYPERLINK("https://wa.me/"&amp;Tabla2[[#This Row],[CONTACTO]]&amp;"?text="&amp;Tabla2[[#This Row],[Mensaje]],"Enviar mensaje"),"")</f>
        <v>Enviar mensaje</v>
      </c>
      <c r="AH3391" s="15" t="str">
        <f>CONCATENATE(A3391,F3391)</f>
        <v>3390SEKU9300260</v>
      </c>
      <c r="AI3391" s="15" t="str">
        <f>CONCATENATE("ENT-",A3391)</f>
        <v>ENT-3390</v>
      </c>
      <c r="AJ3391" s="15" t="str">
        <f>IF(Tabla2[[#This Row],[Op]]&lt;&gt;"","ENTREGA","")</f>
        <v>ENTREGA</v>
      </c>
      <c r="AK3391" s="40" t="str">
        <f>(Tabla2[[#This Row],[FECHA ENTREGA]]&amp;Tabla2[[#This Row],[HORA ENTREGA]])</f>
        <v>46157DIRECTO</v>
      </c>
      <c r="AL3391" s="34" t="str">
        <f>IFERROR(HYPERLINK("https://wa.me/"&amp;Tabla2[[#This Row],[CONTACTO]]&amp;"?text="&amp;Tabla2[[#This Row],[Mensaje]]),"")</f>
        <v xml:space="preserve">https://wa.me/56931745801?text=Hola!%0AServicio del día 15-05%0A *Cliente:* COMERCIAL SEA GARDEN SPA */ Cont: * SEKU9300260*/ HR Entrega: *DIRECTO* /Dirección: *Pedro Jorquera 575, </v>
      </c>
    </row>
    <row r="3392" spans="1:38" s="15" customFormat="1" ht="16.5" customHeight="1" x14ac:dyDescent="0.2">
      <c r="A3392" s="15">
        <f>ROW(A3391)</f>
        <v>3391</v>
      </c>
      <c r="B3392" s="15">
        <f>IF(J3392=J3391,B3391+1,1)</f>
        <v>16</v>
      </c>
      <c r="C3392" s="15" t="s">
        <v>288</v>
      </c>
      <c r="D3392" s="25" t="s">
        <v>39</v>
      </c>
      <c r="E3392" s="27">
        <v>103842</v>
      </c>
      <c r="F3392" s="27" t="s">
        <v>5195</v>
      </c>
      <c r="G3392" s="27" t="s">
        <v>54</v>
      </c>
      <c r="H3392" s="27">
        <v>24350</v>
      </c>
      <c r="I3392" s="27" t="s">
        <v>218</v>
      </c>
      <c r="J3392" s="28">
        <v>46157</v>
      </c>
      <c r="K3392" s="26" t="s">
        <v>290</v>
      </c>
      <c r="L3392" s="26"/>
      <c r="M3392" s="27" t="s">
        <v>55</v>
      </c>
      <c r="N3392" s="25">
        <f>IFERROR(VLOOKUP(M3392,Data!$J$1:$K$58,2,0),"")</f>
        <v>56992164782</v>
      </c>
      <c r="O3392" s="27" t="s">
        <v>56</v>
      </c>
      <c r="P3392" s="27"/>
      <c r="Q3392" s="27"/>
      <c r="R3392" s="27"/>
      <c r="S3392" s="27"/>
      <c r="T3392" s="27"/>
      <c r="U3392" s="28"/>
      <c r="X3392" s="27"/>
      <c r="Y3392" s="27"/>
      <c r="Z3392" s="29" t="s">
        <v>5196</v>
      </c>
      <c r="AA3392" s="29">
        <v>0.4826388888888889</v>
      </c>
      <c r="AB3392" s="29">
        <v>0.84375</v>
      </c>
      <c r="AC3392" s="30">
        <v>46157</v>
      </c>
      <c r="AD3392" s="15" t="str">
        <f>IF(Tabla2[[#This Row],[HORA ENTREGA]]="DIRECTO","On time", IF(AA3392&lt;&gt;"",IF(Tabla2[[#This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2" s="15" t="str">
        <f>MID(Tabla2[[#This Row],[TIPO]],1,3)</f>
        <v xml:space="preserve">40 </v>
      </c>
      <c r="AF33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COMERCIAL SEA GARDEN SPA */ Cont: * OERU4031863*/ HR Entrega: *DIRECTO* /Dirección: *</v>
      </c>
      <c r="AG3392" s="38" t="str">
        <f>IFERROR(HYPERLINK("https://wa.me/"&amp;Tabla2[[#This Row],[CONTACTO]]&amp;"?text="&amp;Tabla2[[#This Row],[Mensaje]],"Enviar mensaje"),"")</f>
        <v>Enviar mensaje</v>
      </c>
      <c r="AH3392" s="15" t="str">
        <f>CONCATENATE(A3392,F3392)</f>
        <v>3391OERU4031863</v>
      </c>
      <c r="AI3392" s="15" t="str">
        <f>CONCATENATE("ENT-",A3392)</f>
        <v>ENT-3391</v>
      </c>
      <c r="AJ3392" s="15" t="str">
        <f>IF(Tabla2[[#This Row],[Op]]&lt;&gt;"","ENTREGA","")</f>
        <v>ENTREGA</v>
      </c>
      <c r="AK3392" s="40" t="str">
        <f>(Tabla2[[#This Row],[FECHA ENTREGA]]&amp;Tabla2[[#This Row],[HORA ENTREGA]])</f>
        <v>46157DIRECTO</v>
      </c>
      <c r="AL3392" s="34" t="str">
        <f>IFERROR(HYPERLINK("https://wa.me/"&amp;Tabla2[[#This Row],[CONTACTO]]&amp;"?text="&amp;Tabla2[[#This Row],[Mensaje]]),"")</f>
        <v>https://wa.me/56992164782?text=Hola!%0AServicio del día 15-05%0A *Cliente:* COMERCIAL SEA GARDEN SPA */ Cont: * OERU4031863*/ HR Entrega: *DIRECTO* /Dirección: *</v>
      </c>
    </row>
    <row r="3393" spans="1:38" s="15" customFormat="1" ht="16.5" customHeight="1" x14ac:dyDescent="0.2">
      <c r="A3393" s="15">
        <f>ROW(A3392)</f>
        <v>3392</v>
      </c>
      <c r="B3393" s="15">
        <f>IF(J3393=J3392,B3392+1,1)</f>
        <v>17</v>
      </c>
      <c r="C3393" s="15" t="s">
        <v>114</v>
      </c>
      <c r="D3393" s="25" t="s">
        <v>39</v>
      </c>
      <c r="E3393" s="27">
        <v>304882</v>
      </c>
      <c r="F3393" s="27" t="s">
        <v>5197</v>
      </c>
      <c r="G3393" s="27" t="s">
        <v>41</v>
      </c>
      <c r="H3393" s="27">
        <v>23049</v>
      </c>
      <c r="I3393" s="27" t="s">
        <v>42</v>
      </c>
      <c r="J3393" s="28">
        <v>46157</v>
      </c>
      <c r="K3393" s="26">
        <v>0.35416666666666669</v>
      </c>
      <c r="L3393" s="26"/>
      <c r="M3393" s="27" t="s">
        <v>172</v>
      </c>
      <c r="N3393" s="25">
        <f>IFERROR(VLOOKUP(M3393,Data!$J$1:$K$58,2,0),"")</f>
        <v>56985215946</v>
      </c>
      <c r="O3393" s="27" t="s">
        <v>173</v>
      </c>
      <c r="P3393" s="27" t="s">
        <v>4635</v>
      </c>
      <c r="Q3393" s="27" t="s">
        <v>119</v>
      </c>
      <c r="R3393" s="27" t="s">
        <v>48</v>
      </c>
      <c r="S3393" s="27"/>
      <c r="T3393" s="27"/>
      <c r="U3393" s="28"/>
      <c r="X3393" s="27"/>
      <c r="Y3393" s="27"/>
      <c r="Z3393" s="29"/>
      <c r="AA3393" s="29">
        <v>0.33333333333333331</v>
      </c>
      <c r="AB3393" s="29">
        <v>0.54652777777777772</v>
      </c>
      <c r="AC3393" s="30">
        <v>46157</v>
      </c>
      <c r="AD3393" s="15" t="str">
        <f>IF(Tabla2[[#This Row],[HORA ENTREGA]]="DIRECTO","On time", IF(AA3393&lt;&gt;"",IF(Tabla2[[#This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3" s="15" t="str">
        <f>MID(Tabla2[[#This Row],[TIPO]],1,3)</f>
        <v xml:space="preserve">40 </v>
      </c>
      <c r="AF33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FLEX EQUIPOS DE DESCANSO CHILE */ Cont: * TCNU5586245*/ HR Entrega: *08:30* /Dirección: *MERSAN (José Joaquín Prieto 9001, Lo Espejo. Bodegas: 7-8-9-10-15-16-17-18)</v>
      </c>
      <c r="AG3393" s="38" t="str">
        <f>IFERROR(HYPERLINK("https://wa.me/"&amp;Tabla2[[#This Row],[CONTACTO]]&amp;"?text="&amp;Tabla2[[#This Row],[Mensaje]],"Enviar mensaje"),"")</f>
        <v>Enviar mensaje</v>
      </c>
      <c r="AH3393" s="15" t="str">
        <f>CONCATENATE(A3393,F3393)</f>
        <v>3392TCNU5586245</v>
      </c>
      <c r="AI3393" s="15" t="str">
        <f>CONCATENATE("ENT-",A3393)</f>
        <v>ENT-3392</v>
      </c>
      <c r="AJ3393" s="15" t="str">
        <f>IF(Tabla2[[#This Row],[Op]]&lt;&gt;"","ENTREGA","")</f>
        <v>ENTREGA</v>
      </c>
      <c r="AK3393" s="40" t="str">
        <f>(Tabla2[[#This Row],[FECHA ENTREGA]]&amp;Tabla2[[#This Row],[HORA ENTREGA]])</f>
        <v>461570,354166666666667</v>
      </c>
      <c r="AL3393" s="34" t="str">
        <f>IFERROR(HYPERLINK("https://wa.me/"&amp;Tabla2[[#This Row],[CONTACTO]]&amp;"?text="&amp;Tabla2[[#This Row],[Mensaje]]),"")</f>
        <v>https://wa.me/56985215946?text=Hola!%0AServicio del día 15-05%0A *Cliente:* FLEX EQUIPOS DE DESCANSO CHILE */ Cont: * TCNU5586245*/ HR Entrega: *08:30* /Dirección: *MERSAN (José Joaquín Prieto 9001, Lo Espejo. Bodegas: 7-8-9-10-15-16-17-18)</v>
      </c>
    </row>
    <row r="3394" spans="1:38" s="15" customFormat="1" ht="16.5" customHeight="1" x14ac:dyDescent="0.2">
      <c r="A3394" s="15">
        <f>ROW(A3393)</f>
        <v>3393</v>
      </c>
      <c r="B3394" s="15">
        <f>IF(J3394=J3393,B3393+1,1)</f>
        <v>18</v>
      </c>
      <c r="C3394" s="15" t="s">
        <v>483</v>
      </c>
      <c r="D3394" s="25" t="s">
        <v>39</v>
      </c>
      <c r="E3394" s="27">
        <v>1292565</v>
      </c>
      <c r="F3394" s="27" t="s">
        <v>5198</v>
      </c>
      <c r="G3394" s="27" t="s">
        <v>41</v>
      </c>
      <c r="H3394" s="27">
        <v>19566</v>
      </c>
      <c r="I3394" s="27" t="s">
        <v>5199</v>
      </c>
      <c r="J3394" s="28">
        <v>46157</v>
      </c>
      <c r="K3394" s="26">
        <v>0.35416666666666669</v>
      </c>
      <c r="L3394" s="26" t="s">
        <v>4226</v>
      </c>
      <c r="M3394" s="27" t="s">
        <v>117</v>
      </c>
      <c r="N3394" s="25">
        <f>IFERROR(VLOOKUP(M3394,Data!$J$1:$K$58,2,0),"")</f>
        <v>56973887539</v>
      </c>
      <c r="O3394" s="27" t="s">
        <v>118</v>
      </c>
      <c r="P3394" s="27" t="s">
        <v>4635</v>
      </c>
      <c r="Q3394" s="27" t="s">
        <v>3580</v>
      </c>
      <c r="R3394" s="27" t="s">
        <v>48</v>
      </c>
      <c r="S3394" s="27"/>
      <c r="T3394" s="27"/>
      <c r="U3394" s="28"/>
      <c r="X3394" s="27"/>
      <c r="Y3394" s="27"/>
      <c r="Z3394" s="29"/>
      <c r="AA3394" s="29">
        <v>0.35486111111111113</v>
      </c>
      <c r="AB3394" s="29">
        <v>0.39583333333333331</v>
      </c>
      <c r="AC3394" s="30">
        <v>46157</v>
      </c>
      <c r="AD3394" s="15" t="str">
        <f>IF(Tabla2[[#This Row],[HORA ENTREGA]]="DIRECTO","On time", IF(AA3394&lt;&gt;"",IF(Tabla2[[#This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4" s="15" t="str">
        <f>MID(Tabla2[[#This Row],[TIPO]],1,3)</f>
        <v xml:space="preserve">40 </v>
      </c>
      <c r="AF33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15-05%0A *Cliente:* IDEAL S A */ Cont: * CMAU8317892*/ HR Entrega: *08:30* /Dirección: *Agunsa, dirección La montaña 1550, Quilicura </v>
      </c>
      <c r="AG3394" s="38" t="str">
        <f>IFERROR(HYPERLINK("https://wa.me/"&amp;Tabla2[[#This Row],[CONTACTO]]&amp;"?text="&amp;Tabla2[[#This Row],[Mensaje]],"Enviar mensaje"),"")</f>
        <v>Enviar mensaje</v>
      </c>
      <c r="AH3394" s="15" t="str">
        <f>CONCATENATE(A3394,F3394)</f>
        <v>3393CMAU8317892</v>
      </c>
      <c r="AI3394" s="15" t="str">
        <f>CONCATENATE("ENT-",A3394)</f>
        <v>ENT-3393</v>
      </c>
      <c r="AJ3394" s="15" t="str">
        <f>IF(Tabla2[[#This Row],[Op]]&lt;&gt;"","ENTREGA","")</f>
        <v>ENTREGA</v>
      </c>
      <c r="AK3394" s="40" t="str">
        <f>(Tabla2[[#This Row],[FECHA ENTREGA]]&amp;Tabla2[[#This Row],[HORA ENTREGA]])</f>
        <v>461570,354166666666667</v>
      </c>
      <c r="AL3394" s="34" t="str">
        <f>IFERROR(HYPERLINK("https://wa.me/"&amp;Tabla2[[#This Row],[CONTACTO]]&amp;"?text="&amp;Tabla2[[#This Row],[Mensaje]]),"")</f>
        <v xml:space="preserve">https://wa.me/56973887539?text=Hola!%0AServicio del día 15-05%0A *Cliente:* IDEAL S A */ Cont: * CMAU8317892*/ HR Entrega: *08:30* /Dirección: *Agunsa, dirección La montaña 1550, Quilicura </v>
      </c>
    </row>
    <row r="3395" spans="1:38" s="15" customFormat="1" ht="16.5" customHeight="1" x14ac:dyDescent="0.2">
      <c r="A3395" s="15">
        <f>ROW(A3394)</f>
        <v>3394</v>
      </c>
      <c r="B3395" s="15">
        <f>IF(J3395=J3394,B3394+1,1)</f>
        <v>19</v>
      </c>
      <c r="C3395" s="15" t="s">
        <v>483</v>
      </c>
      <c r="D3395" s="25" t="s">
        <v>39</v>
      </c>
      <c r="E3395" s="27">
        <v>1291348</v>
      </c>
      <c r="F3395" s="27" t="s">
        <v>5200</v>
      </c>
      <c r="G3395" s="27" t="s">
        <v>64</v>
      </c>
      <c r="H3395" s="27">
        <v>2087</v>
      </c>
      <c r="I3395" s="27" t="s">
        <v>42</v>
      </c>
      <c r="J3395" s="28">
        <v>46157</v>
      </c>
      <c r="K3395" s="26">
        <v>0.35416666666666669</v>
      </c>
      <c r="L3395" s="26"/>
      <c r="M3395" s="27" t="s">
        <v>215</v>
      </c>
      <c r="N3395" s="25">
        <f>IFERROR(VLOOKUP(M3395,Data!$J$1:$K$58,2,0),"")</f>
        <v>56978089957</v>
      </c>
      <c r="O3395" s="27" t="s">
        <v>216</v>
      </c>
      <c r="P3395" s="27" t="s">
        <v>4635</v>
      </c>
      <c r="Q3395" s="27" t="s">
        <v>1920</v>
      </c>
      <c r="R3395" s="27" t="s">
        <v>218</v>
      </c>
      <c r="S3395" s="27"/>
      <c r="T3395" s="27"/>
      <c r="U3395" s="28"/>
      <c r="X3395" s="27"/>
      <c r="Y3395" s="27"/>
      <c r="Z3395" s="29"/>
      <c r="AA3395" s="29">
        <v>0.33194444444444443</v>
      </c>
      <c r="AB3395" s="29">
        <v>0.35972222222222222</v>
      </c>
      <c r="AC3395" s="30">
        <v>46157</v>
      </c>
      <c r="AD3395" s="15" t="str">
        <f>IF(Tabla2[[#This Row],[HORA ENTREGA]]="DIRECTO","On time", IF(AA3395&lt;&gt;"",IF(Tabla2[[#This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5" s="15" t="str">
        <f>MID(Tabla2[[#This Row],[TIPO]],1,3)</f>
        <v xml:space="preserve">20 </v>
      </c>
      <c r="AF33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15-05%0A *Cliente:* IDEAL S A */ Cont: * TLLU3558610*/ HR Entrega: *08:30* /Dirección: *bodega Agunsa, dirección La montaña 1550, Quilicura </v>
      </c>
      <c r="AG3395" s="38" t="str">
        <f>IFERROR(HYPERLINK("https://wa.me/"&amp;Tabla2[[#This Row],[CONTACTO]]&amp;"?text="&amp;Tabla2[[#This Row],[Mensaje]],"Enviar mensaje"),"")</f>
        <v>Enviar mensaje</v>
      </c>
      <c r="AH3395" s="15" t="str">
        <f>CONCATENATE(A3395,F3395)</f>
        <v>3394TLLU3558610</v>
      </c>
      <c r="AI3395" s="15" t="str">
        <f>CONCATENATE("ENT-",A3395)</f>
        <v>ENT-3394</v>
      </c>
      <c r="AJ3395" s="15" t="str">
        <f>IF(Tabla2[[#This Row],[Op]]&lt;&gt;"","ENTREGA","")</f>
        <v>ENTREGA</v>
      </c>
      <c r="AK3395" s="40" t="str">
        <f>(Tabla2[[#This Row],[FECHA ENTREGA]]&amp;Tabla2[[#This Row],[HORA ENTREGA]])</f>
        <v>461570,354166666666667</v>
      </c>
      <c r="AL3395" s="34" t="str">
        <f>IFERROR(HYPERLINK("https://wa.me/"&amp;Tabla2[[#This Row],[CONTACTO]]&amp;"?text="&amp;Tabla2[[#This Row],[Mensaje]]),"")</f>
        <v xml:space="preserve">https://wa.me/56978089957?text=Hola!%0AServicio del día 15-05%0A *Cliente:* IDEAL S A */ Cont: * TLLU3558610*/ HR Entrega: *08:30* /Dirección: *bodega Agunsa, dirección La montaña 1550, Quilicura </v>
      </c>
    </row>
    <row r="3396" spans="1:38" s="15" customFormat="1" ht="16.5" customHeight="1" x14ac:dyDescent="0.2">
      <c r="A3396" s="15">
        <f>ROW(A3395)</f>
        <v>3395</v>
      </c>
      <c r="B3396" s="15">
        <f>IF(J3396=J3395,B3395+1,1)</f>
        <v>20</v>
      </c>
      <c r="C3396" s="15" t="s">
        <v>149</v>
      </c>
      <c r="D3396" s="25" t="s">
        <v>39</v>
      </c>
      <c r="E3396" s="27">
        <v>2624939</v>
      </c>
      <c r="F3396" s="27" t="s">
        <v>5201</v>
      </c>
      <c r="G3396" s="27" t="s">
        <v>41</v>
      </c>
      <c r="H3396" s="27">
        <v>11220</v>
      </c>
      <c r="I3396" s="27" t="s">
        <v>42</v>
      </c>
      <c r="J3396" s="28">
        <v>46157</v>
      </c>
      <c r="K3396" s="26">
        <v>0.33333333333333331</v>
      </c>
      <c r="L3396" s="26" t="s">
        <v>5202</v>
      </c>
      <c r="M3396" s="27" t="s">
        <v>45</v>
      </c>
      <c r="N3396" s="25">
        <f>IFERROR(VLOOKUP(M3396,Data!$J$1:$K$58,2,0),"")</f>
        <v>56950981572</v>
      </c>
      <c r="O3396" s="27" t="s">
        <v>46</v>
      </c>
      <c r="P3396" s="27" t="s">
        <v>4635</v>
      </c>
      <c r="Q3396" s="27" t="s">
        <v>153</v>
      </c>
      <c r="R3396" s="27" t="s">
        <v>1747</v>
      </c>
      <c r="S3396" s="27"/>
      <c r="T3396" s="27"/>
      <c r="U3396" s="28"/>
      <c r="X3396" s="27"/>
      <c r="Y3396" s="27"/>
      <c r="Z3396" s="29"/>
      <c r="AA3396" s="29">
        <v>0.32430555555555557</v>
      </c>
      <c r="AB3396" s="29">
        <v>0.47916666666666669</v>
      </c>
      <c r="AC3396" s="30">
        <v>46157</v>
      </c>
      <c r="AD3396" s="15" t="str">
        <f>IF(Tabla2[[#This Row],[HORA ENTREGA]]="DIRECTO","On time", IF(AA3396&lt;&gt;"",IF(Tabla2[[#This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6" s="15" t="str">
        <f>MID(Tabla2[[#This Row],[TIPO]],1,3)</f>
        <v xml:space="preserve">40 </v>
      </c>
      <c r="AF33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15-05%0A *Cliente:* IMPORTADORA MIDEA CARRIER CHILE LTDA */ Cont: * EMCU0129309*/ HR Entrega: *08:00* /Dirección: *BOD. MIEA AGURTO - PUERTO MADERO 9710, BOD. E13; PUDAHUEL </v>
      </c>
      <c r="AG3396" s="38" t="str">
        <f>IFERROR(HYPERLINK("https://wa.me/"&amp;Tabla2[[#This Row],[CONTACTO]]&amp;"?text="&amp;Tabla2[[#This Row],[Mensaje]],"Enviar mensaje"),"")</f>
        <v>Enviar mensaje</v>
      </c>
      <c r="AH3396" s="15" t="str">
        <f>CONCATENATE(A3396,F3396)</f>
        <v>3395EMCU0129309</v>
      </c>
      <c r="AI3396" s="15" t="str">
        <f>CONCATENATE("ENT-",A3396)</f>
        <v>ENT-3395</v>
      </c>
      <c r="AJ3396" s="15" t="str">
        <f>IF(Tabla2[[#This Row],[Op]]&lt;&gt;"","ENTREGA","")</f>
        <v>ENTREGA</v>
      </c>
      <c r="AK3396" s="40" t="str">
        <f>(Tabla2[[#This Row],[FECHA ENTREGA]]&amp;Tabla2[[#This Row],[HORA ENTREGA]])</f>
        <v>461570,333333333333333</v>
      </c>
      <c r="AL3396" s="34" t="str">
        <f>IFERROR(HYPERLINK("https://wa.me/"&amp;Tabla2[[#This Row],[CONTACTO]]&amp;"?text="&amp;Tabla2[[#This Row],[Mensaje]]),"")</f>
        <v xml:space="preserve">https://wa.me/56950981572?text=Hola!%0AServicio del día 15-05%0A *Cliente:* IMPORTADORA MIDEA CARRIER CHILE LTDA */ Cont: * EMCU0129309*/ HR Entrega: *08:00* /Dirección: *BOD. MIEA AGURTO - PUERTO MADERO 9710, BOD. E13; PUDAHUEL </v>
      </c>
    </row>
    <row r="3397" spans="1:38" s="15" customFormat="1" ht="16.5" customHeight="1" x14ac:dyDescent="0.2">
      <c r="A3397" s="15">
        <f>ROW(A3396)</f>
        <v>3396</v>
      </c>
      <c r="B3397" s="15">
        <f>IF(J3397=J3396,B3396+1,1)</f>
        <v>21</v>
      </c>
      <c r="C3397" s="15" t="s">
        <v>166</v>
      </c>
      <c r="D3397" s="25" t="s">
        <v>39</v>
      </c>
      <c r="E3397" s="27">
        <v>887381</v>
      </c>
      <c r="F3397" s="27" t="s">
        <v>5203</v>
      </c>
      <c r="G3397" s="27" t="s">
        <v>41</v>
      </c>
      <c r="H3397" s="27">
        <v>16982</v>
      </c>
      <c r="I3397" s="27" t="s">
        <v>42</v>
      </c>
      <c r="J3397" s="28">
        <v>46157</v>
      </c>
      <c r="K3397" s="26">
        <v>0.375</v>
      </c>
      <c r="L3397" s="26"/>
      <c r="M3397" s="27" t="s">
        <v>233</v>
      </c>
      <c r="N3397" s="25">
        <f>IFERROR(VLOOKUP(M3397,Data!$J$1:$K$58,2,0),"")</f>
        <v>56998494086</v>
      </c>
      <c r="O3397" s="27" t="s">
        <v>234</v>
      </c>
      <c r="P3397" s="27" t="s">
        <v>4635</v>
      </c>
      <c r="Q3397" s="27" t="s">
        <v>168</v>
      </c>
      <c r="R3397" s="27" t="s">
        <v>48</v>
      </c>
      <c r="S3397" s="27"/>
      <c r="T3397" s="27"/>
      <c r="U3397" s="28"/>
      <c r="X3397" s="27"/>
      <c r="Y3397" s="27"/>
      <c r="Z3397" s="29"/>
      <c r="AA3397" s="29">
        <v>0.37708333333333333</v>
      </c>
      <c r="AB3397" s="29">
        <v>0.46875</v>
      </c>
      <c r="AC3397" s="30">
        <v>46157</v>
      </c>
      <c r="AD3397" s="15" t="str">
        <f>IF(Tabla2[[#This Row],[HORA ENTREGA]]="DIRECTO","On time", IF(AA3397&lt;&gt;"",IF(Tabla2[[#This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7" s="15" t="str">
        <f>MID(Tabla2[[#This Row],[TIPO]],1,3)</f>
        <v xml:space="preserve">40 </v>
      </c>
      <c r="AF33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IMPORTADORA Y COMERCIALIZADORA BZ SPA */ Cont: * CMAU4205847*/ HR Entrega: *09:00* /Dirección: *PuertoMadero 9710, Bodega X36. Pudahuel</v>
      </c>
      <c r="AG3397" s="38" t="str">
        <f>IFERROR(HYPERLINK("https://wa.me/"&amp;Tabla2[[#This Row],[CONTACTO]]&amp;"?text="&amp;Tabla2[[#This Row],[Mensaje]],"Enviar mensaje"),"")</f>
        <v>Enviar mensaje</v>
      </c>
      <c r="AH3397" s="15" t="str">
        <f>CONCATENATE(A3397,F3397)</f>
        <v>3396CMAU4205847</v>
      </c>
      <c r="AI3397" s="15" t="str">
        <f>CONCATENATE("ENT-",A3397)</f>
        <v>ENT-3396</v>
      </c>
      <c r="AJ3397" s="15" t="str">
        <f>IF(Tabla2[[#This Row],[Op]]&lt;&gt;"","ENTREGA","")</f>
        <v>ENTREGA</v>
      </c>
      <c r="AK3397" s="40" t="str">
        <f>(Tabla2[[#This Row],[FECHA ENTREGA]]&amp;Tabla2[[#This Row],[HORA ENTREGA]])</f>
        <v>461570,375</v>
      </c>
      <c r="AL3397" s="34" t="str">
        <f>IFERROR(HYPERLINK("https://wa.me/"&amp;Tabla2[[#This Row],[CONTACTO]]&amp;"?text="&amp;Tabla2[[#This Row],[Mensaje]]),"")</f>
        <v>https://wa.me/56998494086?text=Hola!%0AServicio del día 15-05%0A *Cliente:* IMPORTADORA Y COMERCIALIZADORA BZ SPA */ Cont: * CMAU4205847*/ HR Entrega: *09:00* /Dirección: *PuertoMadero 9710, Bodega X36. Pudahuel</v>
      </c>
    </row>
    <row r="3398" spans="1:38" s="15" customFormat="1" ht="16.5" customHeight="1" x14ac:dyDescent="0.2">
      <c r="A3398" s="15">
        <f>ROW(A3397)</f>
        <v>3397</v>
      </c>
      <c r="B3398" s="15">
        <f>IF(J3398=J3397,B3397+1,1)</f>
        <v>22</v>
      </c>
      <c r="C3398" s="15" t="s">
        <v>166</v>
      </c>
      <c r="D3398" s="25" t="s">
        <v>39</v>
      </c>
      <c r="E3398" s="27">
        <v>887381</v>
      </c>
      <c r="F3398" s="27" t="s">
        <v>5204</v>
      </c>
      <c r="G3398" s="27" t="s">
        <v>41</v>
      </c>
      <c r="H3398" s="27">
        <v>16044</v>
      </c>
      <c r="I3398" s="27" t="s">
        <v>42</v>
      </c>
      <c r="J3398" s="28">
        <v>46157</v>
      </c>
      <c r="K3398" s="26">
        <v>0.41666666666666669</v>
      </c>
      <c r="L3398" s="26"/>
      <c r="M3398" s="27" t="s">
        <v>86</v>
      </c>
      <c r="N3398" s="25">
        <f>IFERROR(VLOOKUP(M3398,Data!$J$1:$K$58,2,0),"")</f>
        <v>56956654384</v>
      </c>
      <c r="O3398" s="27" t="s">
        <v>87</v>
      </c>
      <c r="P3398" s="27" t="s">
        <v>4635</v>
      </c>
      <c r="Q3398" s="27" t="s">
        <v>168</v>
      </c>
      <c r="R3398" s="27" t="s">
        <v>48</v>
      </c>
      <c r="S3398" s="27"/>
      <c r="T3398" s="27"/>
      <c r="U3398" s="28"/>
      <c r="X3398" s="27"/>
      <c r="Y3398" s="27"/>
      <c r="Z3398" s="29"/>
      <c r="AA3398" s="29">
        <v>0.42569444444444443</v>
      </c>
      <c r="AB3398" s="29">
        <v>0.55555555555555558</v>
      </c>
      <c r="AC3398" s="30">
        <v>46157</v>
      </c>
      <c r="AD3398" s="15" t="str">
        <f>IF(Tabla2[[#This Row],[HORA ENTREGA]]="DIRECTO","On time", IF(AA3398&lt;&gt;"",IF(Tabla2[[#This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8" s="15" t="str">
        <f>MID(Tabla2[[#This Row],[TIPO]],1,3)</f>
        <v xml:space="preserve">40 </v>
      </c>
      <c r="AF33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IMPORTADORA Y COMERCIALIZADORA BZ SPA */ Cont: * CMAU3473676*/ HR Entrega: *10:00* /Dirección: *PuertoMadero 9710, Bodega X36. Pudahuel</v>
      </c>
      <c r="AG3398" s="38" t="str">
        <f>IFERROR(HYPERLINK("https://wa.me/"&amp;Tabla2[[#This Row],[CONTACTO]]&amp;"?text="&amp;Tabla2[[#This Row],[Mensaje]],"Enviar mensaje"),"")</f>
        <v>Enviar mensaje</v>
      </c>
      <c r="AH3398" s="15" t="str">
        <f>CONCATENATE(A3398,F3398)</f>
        <v>3397CMAU3473676</v>
      </c>
      <c r="AI3398" s="15" t="str">
        <f>CONCATENATE("ENT-",A3398)</f>
        <v>ENT-3397</v>
      </c>
      <c r="AJ3398" s="15" t="str">
        <f>IF(Tabla2[[#This Row],[Op]]&lt;&gt;"","ENTREGA","")</f>
        <v>ENTREGA</v>
      </c>
      <c r="AK3398" s="40" t="str">
        <f>(Tabla2[[#This Row],[FECHA ENTREGA]]&amp;Tabla2[[#This Row],[HORA ENTREGA]])</f>
        <v>461570,416666666666667</v>
      </c>
      <c r="AL3398" s="34" t="str">
        <f>IFERROR(HYPERLINK("https://wa.me/"&amp;Tabla2[[#This Row],[CONTACTO]]&amp;"?text="&amp;Tabla2[[#This Row],[Mensaje]]),"")</f>
        <v>https://wa.me/56956654384?text=Hola!%0AServicio del día 15-05%0A *Cliente:* IMPORTADORA Y COMERCIALIZADORA BZ SPA */ Cont: * CMAU3473676*/ HR Entrega: *10:00* /Dirección: *PuertoMadero 9710, Bodega X36. Pudahuel</v>
      </c>
    </row>
    <row r="3399" spans="1:38" s="15" customFormat="1" ht="16.5" customHeight="1" x14ac:dyDescent="0.2">
      <c r="A3399" s="15">
        <f>ROW(A3398)</f>
        <v>3398</v>
      </c>
      <c r="B3399" s="15">
        <f>IF(J3399=J3398,B3398+1,1)</f>
        <v>23</v>
      </c>
      <c r="C3399" s="15" t="s">
        <v>178</v>
      </c>
      <c r="D3399" s="25" t="s">
        <v>39</v>
      </c>
      <c r="E3399" s="27">
        <v>887151</v>
      </c>
      <c r="F3399" s="27" t="s">
        <v>5205</v>
      </c>
      <c r="G3399" s="27" t="s">
        <v>41</v>
      </c>
      <c r="H3399" s="27">
        <v>24635</v>
      </c>
      <c r="I3399" s="27" t="s">
        <v>42</v>
      </c>
      <c r="J3399" s="28">
        <v>46157</v>
      </c>
      <c r="K3399" s="26">
        <v>0.33333333333333331</v>
      </c>
      <c r="L3399" s="26"/>
      <c r="M3399" s="27" t="s">
        <v>953</v>
      </c>
      <c r="N3399" s="25">
        <f>IFERROR(VLOOKUP(M3399,Data!$J$1:$K$58,2,0),"")</f>
        <v>56967128754</v>
      </c>
      <c r="O3399" s="27" t="s">
        <v>1208</v>
      </c>
      <c r="P3399" s="27" t="s">
        <v>4635</v>
      </c>
      <c r="Q3399" s="27" t="s">
        <v>1003</v>
      </c>
      <c r="R3399" s="27" t="s">
        <v>3205</v>
      </c>
      <c r="S3399" s="27"/>
      <c r="T3399" s="27"/>
      <c r="U3399" s="28"/>
      <c r="X3399" s="27"/>
      <c r="Y3399" s="27"/>
      <c r="Z3399" s="29"/>
      <c r="AA3399" s="29">
        <v>0.31111111111111112</v>
      </c>
      <c r="AB3399" s="29">
        <v>0.61458333333333337</v>
      </c>
      <c r="AC3399" s="30">
        <v>46157</v>
      </c>
      <c r="AD3399" s="15" t="str">
        <f>IF(Tabla2[[#This Row],[HORA ENTREGA]]="DIRECTO","On time", IF(AA3399&lt;&gt;"",IF(Tabla2[[#This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399" s="15" t="str">
        <f>MID(Tabla2[[#This Row],[TIPO]],1,3)</f>
        <v xml:space="preserve">40 </v>
      </c>
      <c r="AF33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INVERSIERRA S A */ Cont: * TCKU6808450*/ HR Entrega: *08:00* /Dirección: *AVENIDA PEDRO FONTOBA 6350, HUECHURABA</v>
      </c>
      <c r="AG3399" s="38" t="str">
        <f>IFERROR(HYPERLINK("https://wa.me/"&amp;Tabla2[[#This Row],[CONTACTO]]&amp;"?text="&amp;Tabla2[[#This Row],[Mensaje]],"Enviar mensaje"),"")</f>
        <v>Enviar mensaje</v>
      </c>
      <c r="AH3399" s="15" t="str">
        <f>CONCATENATE(A3399,F3399)</f>
        <v>3398TCKU6808450</v>
      </c>
      <c r="AI3399" s="15" t="str">
        <f>CONCATENATE("ENT-",A3399)</f>
        <v>ENT-3398</v>
      </c>
      <c r="AJ3399" s="15" t="str">
        <f>IF(Tabla2[[#This Row],[Op]]&lt;&gt;"","ENTREGA","")</f>
        <v>ENTREGA</v>
      </c>
      <c r="AK3399" s="40" t="str">
        <f>(Tabla2[[#This Row],[FECHA ENTREGA]]&amp;Tabla2[[#This Row],[HORA ENTREGA]])</f>
        <v>461570,333333333333333</v>
      </c>
      <c r="AL3399" s="34" t="str">
        <f>IFERROR(HYPERLINK("https://wa.me/"&amp;Tabla2[[#This Row],[CONTACTO]]&amp;"?text="&amp;Tabla2[[#This Row],[Mensaje]]),"")</f>
        <v>https://wa.me/56967128754?text=Hola!%0AServicio del día 15-05%0A *Cliente:* INVERSIERRA S A */ Cont: * TCKU6808450*/ HR Entrega: *08:00* /Dirección: *AVENIDA PEDRO FONTOBA 6350, HUECHURABA</v>
      </c>
    </row>
    <row r="3400" spans="1:38" s="15" customFormat="1" ht="16.5" customHeight="1" x14ac:dyDescent="0.2">
      <c r="A3400" s="15">
        <f>ROW(A3399)</f>
        <v>3399</v>
      </c>
      <c r="B3400" s="15">
        <f>IF(J3400=J3399,B3399+1,1)</f>
        <v>24</v>
      </c>
      <c r="C3400" s="15" t="s">
        <v>178</v>
      </c>
      <c r="D3400" s="25" t="s">
        <v>39</v>
      </c>
      <c r="E3400" s="27">
        <v>887094</v>
      </c>
      <c r="F3400" s="27" t="s">
        <v>5206</v>
      </c>
      <c r="G3400" s="27" t="s">
        <v>41</v>
      </c>
      <c r="H3400" s="27">
        <v>29084</v>
      </c>
      <c r="I3400" s="27" t="s">
        <v>42</v>
      </c>
      <c r="J3400" s="28">
        <v>46157</v>
      </c>
      <c r="K3400" s="26">
        <v>0.33333333333333331</v>
      </c>
      <c r="L3400" s="26"/>
      <c r="M3400" s="27" t="s">
        <v>300</v>
      </c>
      <c r="N3400" s="25">
        <f>IFERROR(VLOOKUP(M3400,Data!$J$1:$K$58,2,0),"")</f>
        <v>56989844861</v>
      </c>
      <c r="O3400" s="27" t="s">
        <v>301</v>
      </c>
      <c r="P3400" s="27" t="s">
        <v>4635</v>
      </c>
      <c r="Q3400" s="27" t="s">
        <v>1005</v>
      </c>
      <c r="R3400" s="27" t="s">
        <v>48</v>
      </c>
      <c r="S3400" s="27"/>
      <c r="T3400" s="27"/>
      <c r="U3400" s="28"/>
      <c r="X3400" s="27"/>
      <c r="Y3400" s="27"/>
      <c r="Z3400" s="29"/>
      <c r="AA3400" s="29">
        <v>0.33194444444444443</v>
      </c>
      <c r="AB3400" s="29">
        <v>0.48958333333333331</v>
      </c>
      <c r="AC3400" s="30">
        <v>46157</v>
      </c>
      <c r="AD3400" s="15" t="str">
        <f>IF(Tabla2[[#This Row],[HORA ENTREGA]]="DIRECTO","On time", IF(AA3400&lt;&gt;"",IF(Tabla2[[#This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0" s="15" t="str">
        <f>MID(Tabla2[[#This Row],[TIPO]],1,3)</f>
        <v xml:space="preserve">40 </v>
      </c>
      <c r="AF34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INVERSIERRA S A */ Cont: * SEGU4678593*/ HR Entrega: *08:00* /Dirección: *ALCALDE GUZMAN 0121, G32; QUILICURA</v>
      </c>
      <c r="AG3400" s="38" t="str">
        <f>IFERROR(HYPERLINK("https://wa.me/"&amp;Tabla2[[#This Row],[CONTACTO]]&amp;"?text="&amp;Tabla2[[#This Row],[Mensaje]],"Enviar mensaje"),"")</f>
        <v>Enviar mensaje</v>
      </c>
      <c r="AH3400" s="15" t="str">
        <f>CONCATENATE(A3400,F3400)</f>
        <v>3399SEGU4678593</v>
      </c>
      <c r="AI3400" s="15" t="str">
        <f>CONCATENATE("ENT-",A3400)</f>
        <v>ENT-3399</v>
      </c>
      <c r="AJ3400" s="15" t="str">
        <f>IF(Tabla2[[#This Row],[Op]]&lt;&gt;"","ENTREGA","")</f>
        <v>ENTREGA</v>
      </c>
      <c r="AK3400" s="40" t="str">
        <f>(Tabla2[[#This Row],[FECHA ENTREGA]]&amp;Tabla2[[#This Row],[HORA ENTREGA]])</f>
        <v>461570,333333333333333</v>
      </c>
      <c r="AL3400" s="34" t="str">
        <f>IFERROR(HYPERLINK("https://wa.me/"&amp;Tabla2[[#This Row],[CONTACTO]]&amp;"?text="&amp;Tabla2[[#This Row],[Mensaje]]),"")</f>
        <v>https://wa.me/56989844861?text=Hola!%0AServicio del día 15-05%0A *Cliente:* INVERSIERRA S A */ Cont: * SEGU4678593*/ HR Entrega: *08:00* /Dirección: *ALCALDE GUZMAN 0121, G32; QUILICURA</v>
      </c>
    </row>
    <row r="3401" spans="1:38" s="15" customFormat="1" ht="16.5" customHeight="1" x14ac:dyDescent="0.2">
      <c r="A3401" s="15">
        <f>ROW(A3400)</f>
        <v>3400</v>
      </c>
      <c r="B3401" s="15">
        <f>IF(J3401=J3400,B3400+1,1)</f>
        <v>25</v>
      </c>
      <c r="C3401" s="15" t="s">
        <v>178</v>
      </c>
      <c r="D3401" s="25" t="s">
        <v>39</v>
      </c>
      <c r="E3401" s="27">
        <v>885837</v>
      </c>
      <c r="F3401" s="27" t="s">
        <v>5207</v>
      </c>
      <c r="G3401" s="27" t="s">
        <v>41</v>
      </c>
      <c r="H3401" s="27">
        <v>11300</v>
      </c>
      <c r="I3401" s="27" t="s">
        <v>42</v>
      </c>
      <c r="J3401" s="28">
        <v>46157</v>
      </c>
      <c r="K3401" s="26">
        <v>0.5</v>
      </c>
      <c r="L3401" s="26"/>
      <c r="M3401" s="27" t="s">
        <v>139</v>
      </c>
      <c r="N3401" s="25">
        <f>IFERROR(VLOOKUP(M3401,Data!$J$1:$K$58,2,0),"")</f>
        <v>56965312953</v>
      </c>
      <c r="O3401" s="27" t="s">
        <v>78</v>
      </c>
      <c r="P3401" s="27"/>
      <c r="Q3401" s="27" t="s">
        <v>1003</v>
      </c>
      <c r="R3401" s="27" t="s">
        <v>218</v>
      </c>
      <c r="S3401" s="27"/>
      <c r="T3401" s="27"/>
      <c r="U3401" s="28"/>
      <c r="X3401" s="27"/>
      <c r="Y3401" s="27"/>
      <c r="Z3401" s="29"/>
      <c r="AA3401" s="29">
        <v>0.55902777777777779</v>
      </c>
      <c r="AB3401" s="29">
        <v>0.73263888888888884</v>
      </c>
      <c r="AC3401" s="30">
        <v>46157</v>
      </c>
      <c r="AD3401" s="15" t="str">
        <f>IF(Tabla2[[#This Row],[HORA ENTREGA]]="DIRECTO","On time", IF(AA3401&lt;&gt;"",IF(Tabla2[[#This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01" s="15" t="str">
        <f>MID(Tabla2[[#This Row],[TIPO]],1,3)</f>
        <v xml:space="preserve">40 </v>
      </c>
      <c r="AF34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INVERSIERRA S A */ Cont: * HAMU2958796*/ HR Entrega: *12:00* /Dirección: *AVENIDA PEDRO FONTOBA 6350, HUECHURABA</v>
      </c>
      <c r="AG3401" s="38" t="str">
        <f>IFERROR(HYPERLINK("https://wa.me/"&amp;Tabla2[[#This Row],[CONTACTO]]&amp;"?text="&amp;Tabla2[[#This Row],[Mensaje]],"Enviar mensaje"),"")</f>
        <v>Enviar mensaje</v>
      </c>
      <c r="AH3401" s="15" t="str">
        <f>CONCATENATE(A3401,F3401)</f>
        <v>3400HAMU2958796</v>
      </c>
      <c r="AI3401" s="15" t="str">
        <f>CONCATENATE("ENT-",A3401)</f>
        <v>ENT-3400</v>
      </c>
      <c r="AJ3401" s="15" t="str">
        <f>IF(Tabla2[[#This Row],[Op]]&lt;&gt;"","ENTREGA","")</f>
        <v>ENTREGA</v>
      </c>
      <c r="AK3401" s="40" t="str">
        <f>(Tabla2[[#This Row],[FECHA ENTREGA]]&amp;Tabla2[[#This Row],[HORA ENTREGA]])</f>
        <v>461570,5</v>
      </c>
      <c r="AL3401" s="34" t="str">
        <f>IFERROR(HYPERLINK("https://wa.me/"&amp;Tabla2[[#This Row],[CONTACTO]]&amp;"?text="&amp;Tabla2[[#This Row],[Mensaje]]),"")</f>
        <v>https://wa.me/56965312953?text=Hola!%0AServicio del día 15-05%0A *Cliente:* INVERSIERRA S A */ Cont: * HAMU2958796*/ HR Entrega: *12:00* /Dirección: *AVENIDA PEDRO FONTOBA 6350, HUECHURABA</v>
      </c>
    </row>
    <row r="3402" spans="1:38" s="15" customFormat="1" ht="16.5" customHeight="1" x14ac:dyDescent="0.2">
      <c r="A3402" s="15">
        <f>ROW(A3401)</f>
        <v>3401</v>
      </c>
      <c r="B3402" s="15">
        <f>IF(J3402=J3401,B3401+1,1)</f>
        <v>26</v>
      </c>
      <c r="C3402" s="15" t="s">
        <v>178</v>
      </c>
      <c r="D3402" s="25" t="s">
        <v>39</v>
      </c>
      <c r="E3402" s="27">
        <v>887094</v>
      </c>
      <c r="F3402" s="27" t="s">
        <v>5208</v>
      </c>
      <c r="G3402" s="27" t="s">
        <v>41</v>
      </c>
      <c r="H3402" s="27">
        <v>27500</v>
      </c>
      <c r="I3402" s="27" t="s">
        <v>42</v>
      </c>
      <c r="J3402" s="28">
        <v>46157</v>
      </c>
      <c r="K3402" s="26">
        <v>0.5</v>
      </c>
      <c r="L3402" s="26"/>
      <c r="M3402" s="27" t="s">
        <v>77</v>
      </c>
      <c r="N3402" s="25">
        <f>IFERROR(VLOOKUP(M3402,Data!$J$1:$K$58,2,0),"")</f>
        <v>56967384794</v>
      </c>
      <c r="O3402" s="27" t="s">
        <v>78</v>
      </c>
      <c r="P3402" s="27"/>
      <c r="Q3402" s="27" t="s">
        <v>1005</v>
      </c>
      <c r="R3402" s="27"/>
      <c r="S3402" s="27"/>
      <c r="T3402" s="27"/>
      <c r="U3402" s="28"/>
      <c r="X3402" s="27"/>
      <c r="Y3402" s="27"/>
      <c r="Z3402" s="29"/>
      <c r="AA3402" s="29">
        <v>0.5395833333333333</v>
      </c>
      <c r="AB3402" s="29">
        <v>0.64930555555555558</v>
      </c>
      <c r="AC3402" s="30">
        <v>46157</v>
      </c>
      <c r="AD3402" s="15" t="str">
        <f>IF(Tabla2[[#This Row],[HORA ENTREGA]]="DIRECTO","On time", IF(AA3402&lt;&gt;"",IF(Tabla2[[#This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02" s="15" t="str">
        <f>MID(Tabla2[[#This Row],[TIPO]],1,3)</f>
        <v xml:space="preserve">40 </v>
      </c>
      <c r="AF34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INVERSIERRA S A */ Cont: * TEMU6442263*/ HR Entrega: *12:00* /Dirección: *ALCALDE GUZMAN 0121, G32; QUILICURA</v>
      </c>
      <c r="AG3402" s="38" t="str">
        <f>IFERROR(HYPERLINK("https://wa.me/"&amp;Tabla2[[#This Row],[CONTACTO]]&amp;"?text="&amp;Tabla2[[#This Row],[Mensaje]],"Enviar mensaje"),"")</f>
        <v>Enviar mensaje</v>
      </c>
      <c r="AH3402" s="15" t="str">
        <f>CONCATENATE(A3402,F3402)</f>
        <v>3401TEMU6442263</v>
      </c>
      <c r="AI3402" s="15" t="str">
        <f>CONCATENATE("ENT-",A3402)</f>
        <v>ENT-3401</v>
      </c>
      <c r="AJ3402" s="15" t="str">
        <f>IF(Tabla2[[#This Row],[Op]]&lt;&gt;"","ENTREGA","")</f>
        <v>ENTREGA</v>
      </c>
      <c r="AK3402" s="40" t="str">
        <f>(Tabla2[[#This Row],[FECHA ENTREGA]]&amp;Tabla2[[#This Row],[HORA ENTREGA]])</f>
        <v>461570,5</v>
      </c>
      <c r="AL3402" s="34" t="str">
        <f>IFERROR(HYPERLINK("https://wa.me/"&amp;Tabla2[[#This Row],[CONTACTO]]&amp;"?text="&amp;Tabla2[[#This Row],[Mensaje]]),"")</f>
        <v>https://wa.me/56967384794?text=Hola!%0AServicio del día 15-05%0A *Cliente:* INVERSIERRA S A */ Cont: * TEMU6442263*/ HR Entrega: *12:00* /Dirección: *ALCALDE GUZMAN 0121, G32; QUILICURA</v>
      </c>
    </row>
    <row r="3403" spans="1:38" s="15" customFormat="1" ht="16.5" customHeight="1" x14ac:dyDescent="0.2">
      <c r="A3403" s="15">
        <f>ROW(A3402)</f>
        <v>3402</v>
      </c>
      <c r="B3403" s="15">
        <f>IF(J3403=J3402,B3402+1,1)</f>
        <v>27</v>
      </c>
      <c r="C3403" s="15" t="s">
        <v>1554</v>
      </c>
      <c r="D3403" s="25" t="s">
        <v>39</v>
      </c>
      <c r="E3403" s="27">
        <v>189587</v>
      </c>
      <c r="F3403" s="27" t="s">
        <v>5209</v>
      </c>
      <c r="G3403" s="27" t="s">
        <v>41</v>
      </c>
      <c r="H3403" s="27">
        <v>29271</v>
      </c>
      <c r="I3403" s="27" t="s">
        <v>42</v>
      </c>
      <c r="J3403" s="28">
        <v>46157</v>
      </c>
      <c r="K3403" s="26">
        <v>0.41666666666666669</v>
      </c>
      <c r="L3403" s="26"/>
      <c r="M3403" s="27" t="s">
        <v>180</v>
      </c>
      <c r="N3403" s="25">
        <f>IFERROR(VLOOKUP(M3403,Data!$J$1:$K$58,2,0),"")</f>
        <v>56956063271</v>
      </c>
      <c r="O3403" s="27" t="s">
        <v>384</v>
      </c>
      <c r="P3403" s="27" t="s">
        <v>4635</v>
      </c>
      <c r="Q3403" s="27" t="s">
        <v>5018</v>
      </c>
      <c r="R3403" s="27" t="s">
        <v>74</v>
      </c>
      <c r="S3403" s="27"/>
      <c r="T3403" s="27"/>
      <c r="U3403" s="28"/>
      <c r="X3403" s="27"/>
      <c r="Y3403" s="27"/>
      <c r="Z3403" s="29"/>
      <c r="AA3403" s="29">
        <v>0.41111111111111109</v>
      </c>
      <c r="AB3403" s="29">
        <v>0.53819444444444442</v>
      </c>
      <c r="AC3403" s="30">
        <v>46157</v>
      </c>
      <c r="AD3403" s="15" t="str">
        <f>IF(Tabla2[[#This Row],[HORA ENTREGA]]="DIRECTO","On time", IF(AA3403&lt;&gt;"",IF(Tabla2[[#This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3" s="15" t="str">
        <f>MID(Tabla2[[#This Row],[TIPO]],1,3)</f>
        <v xml:space="preserve">40 </v>
      </c>
      <c r="AF34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PETROQUIMICA DOW */ Cont: * MSDU8040099*/ HR Entrega: *10:00* /Dirección: *AT LOGISTICA :  LAGUNA SUR N°9750 , COMUNA PUDAHUEL – SANTIAGO , RECINTO (BODEGAS SAN FRANCISCO)</v>
      </c>
      <c r="AG3403" s="38" t="str">
        <f>IFERROR(HYPERLINK("https://wa.me/"&amp;Tabla2[[#This Row],[CONTACTO]]&amp;"?text="&amp;Tabla2[[#This Row],[Mensaje]],"Enviar mensaje"),"")</f>
        <v>Enviar mensaje</v>
      </c>
      <c r="AH3403" s="15" t="str">
        <f>CONCATENATE(A3403,F3403)</f>
        <v>3402MSDU8040099</v>
      </c>
      <c r="AI3403" s="15" t="str">
        <f>CONCATENATE("ENT-",A3403)</f>
        <v>ENT-3402</v>
      </c>
      <c r="AJ3403" s="15" t="str">
        <f>IF(Tabla2[[#This Row],[Op]]&lt;&gt;"","ENTREGA","")</f>
        <v>ENTREGA</v>
      </c>
      <c r="AK3403" s="40" t="str">
        <f>(Tabla2[[#This Row],[FECHA ENTREGA]]&amp;Tabla2[[#This Row],[HORA ENTREGA]])</f>
        <v>461570,416666666666667</v>
      </c>
      <c r="AL3403" s="34" t="str">
        <f>IFERROR(HYPERLINK("https://wa.me/"&amp;Tabla2[[#This Row],[CONTACTO]]&amp;"?text="&amp;Tabla2[[#This Row],[Mensaje]]),"")</f>
        <v>https://wa.me/56956063271?text=Hola!%0AServicio del día 15-05%0A *Cliente:* PETROQUIMICA DOW */ Cont: * MSDU8040099*/ HR Entrega: *10:00* /Dirección: *AT LOGISTICA :  LAGUNA SUR N°9750 , COMUNA PUDAHUEL – SANTIAGO , RECINTO (BODEGAS SAN FRANCISCO)</v>
      </c>
    </row>
    <row r="3404" spans="1:38" s="15" customFormat="1" ht="16.5" customHeight="1" x14ac:dyDescent="0.2">
      <c r="A3404" s="15">
        <f>ROW(A3403)</f>
        <v>3403</v>
      </c>
      <c r="B3404" s="15">
        <f>IF(J3404=J3403,B3403+1,1)</f>
        <v>28</v>
      </c>
      <c r="C3404" s="15" t="s">
        <v>1554</v>
      </c>
      <c r="D3404" s="25" t="s">
        <v>39</v>
      </c>
      <c r="E3404" s="27">
        <v>189587</v>
      </c>
      <c r="F3404" s="27" t="s">
        <v>5210</v>
      </c>
      <c r="G3404" s="27" t="s">
        <v>41</v>
      </c>
      <c r="H3404" s="27">
        <v>29271</v>
      </c>
      <c r="I3404" s="27" t="s">
        <v>42</v>
      </c>
      <c r="J3404" s="28">
        <v>46157</v>
      </c>
      <c r="K3404" s="26">
        <v>0.41666666666666669</v>
      </c>
      <c r="L3404" s="26"/>
      <c r="M3404" s="27" t="s">
        <v>164</v>
      </c>
      <c r="N3404" s="25">
        <f>IFERROR(VLOOKUP(M3404,Data!$J$1:$K$58,2,0),"")</f>
        <v>56967398822</v>
      </c>
      <c r="O3404" s="27" t="s">
        <v>165</v>
      </c>
      <c r="P3404" s="27" t="s">
        <v>4635</v>
      </c>
      <c r="Q3404" s="27" t="s">
        <v>5018</v>
      </c>
      <c r="R3404" s="27" t="s">
        <v>74</v>
      </c>
      <c r="S3404" s="27"/>
      <c r="T3404" s="27"/>
      <c r="U3404" s="28"/>
      <c r="X3404" s="27"/>
      <c r="Y3404" s="27"/>
      <c r="Z3404" s="29"/>
      <c r="AA3404" s="29">
        <v>0.39583333333333331</v>
      </c>
      <c r="AB3404" s="29">
        <v>0.54513888888888884</v>
      </c>
      <c r="AC3404" s="30">
        <v>46157</v>
      </c>
      <c r="AD3404" s="15" t="str">
        <f>IF(Tabla2[[#This Row],[HORA ENTREGA]]="DIRECTO","On time", IF(AA3404&lt;&gt;"",IF(Tabla2[[#This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4" s="15" t="str">
        <f>MID(Tabla2[[#This Row],[TIPO]],1,3)</f>
        <v xml:space="preserve">40 </v>
      </c>
      <c r="AF34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PETROQUIMICA DOW */ Cont: * TCNU1274716*/ HR Entrega: *10:00* /Dirección: *AT LOGISTICA :  LAGUNA SUR N°9750 , COMUNA PUDAHUEL – SANTIAGO , RECINTO (BODEGAS SAN FRANCISCO)</v>
      </c>
      <c r="AG3404" s="38" t="str">
        <f>IFERROR(HYPERLINK("https://wa.me/"&amp;Tabla2[[#This Row],[CONTACTO]]&amp;"?text="&amp;Tabla2[[#This Row],[Mensaje]],"Enviar mensaje"),"")</f>
        <v>Enviar mensaje</v>
      </c>
      <c r="AH3404" s="15" t="str">
        <f>CONCATENATE(A3404,F3404)</f>
        <v>3403TCNU1274716</v>
      </c>
      <c r="AI3404" s="15" t="str">
        <f>CONCATENATE("ENT-",A3404)</f>
        <v>ENT-3403</v>
      </c>
      <c r="AJ3404" s="15" t="str">
        <f>IF(Tabla2[[#This Row],[Op]]&lt;&gt;"","ENTREGA","")</f>
        <v>ENTREGA</v>
      </c>
      <c r="AK3404" s="40" t="str">
        <f>(Tabla2[[#This Row],[FECHA ENTREGA]]&amp;Tabla2[[#This Row],[HORA ENTREGA]])</f>
        <v>461570,416666666666667</v>
      </c>
      <c r="AL3404" s="34" t="str">
        <f>IFERROR(HYPERLINK("https://wa.me/"&amp;Tabla2[[#This Row],[CONTACTO]]&amp;"?text="&amp;Tabla2[[#This Row],[Mensaje]]),"")</f>
        <v>https://wa.me/56967398822?text=Hola!%0AServicio del día 15-05%0A *Cliente:* PETROQUIMICA DOW */ Cont: * TCNU1274716*/ HR Entrega: *10:00* /Dirección: *AT LOGISTICA :  LAGUNA SUR N°9750 , COMUNA PUDAHUEL – SANTIAGO , RECINTO (BODEGAS SAN FRANCISCO)</v>
      </c>
    </row>
    <row r="3405" spans="1:38" s="15" customFormat="1" ht="16.5" customHeight="1" x14ac:dyDescent="0.2">
      <c r="A3405" s="15">
        <f>ROW(A3404)</f>
        <v>3404</v>
      </c>
      <c r="B3405" s="15">
        <f>IF(J3405=J3404,B3404+1,1)</f>
        <v>29</v>
      </c>
      <c r="C3405" s="15" t="s">
        <v>3160</v>
      </c>
      <c r="D3405" s="25" t="s">
        <v>39</v>
      </c>
      <c r="E3405" s="27">
        <v>806805</v>
      </c>
      <c r="F3405" s="27" t="s">
        <v>5211</v>
      </c>
      <c r="G3405" s="27" t="s">
        <v>64</v>
      </c>
      <c r="H3405" s="27">
        <v>12100</v>
      </c>
      <c r="I3405" s="27" t="s">
        <v>42</v>
      </c>
      <c r="J3405" s="28">
        <v>46157</v>
      </c>
      <c r="K3405" s="26">
        <v>0.33333333333333331</v>
      </c>
      <c r="L3405" s="26"/>
      <c r="M3405" s="27" t="s">
        <v>112</v>
      </c>
      <c r="N3405" s="25">
        <f>IFERROR(VLOOKUP(M3405,Data!$J$1:$K$58,2,0),"")</f>
        <v>56990025702</v>
      </c>
      <c r="O3405" s="27" t="s">
        <v>61</v>
      </c>
      <c r="P3405" s="27" t="s">
        <v>4635</v>
      </c>
      <c r="Q3405" s="27" t="s">
        <v>3163</v>
      </c>
      <c r="R3405" s="27" t="s">
        <v>218</v>
      </c>
      <c r="S3405" s="27"/>
      <c r="T3405" s="27"/>
      <c r="U3405" s="28"/>
      <c r="X3405" s="27"/>
      <c r="Y3405" s="27"/>
      <c r="Z3405" s="29"/>
      <c r="AA3405" s="29">
        <v>0.3125</v>
      </c>
      <c r="AB3405" s="29">
        <v>0.36458333333333331</v>
      </c>
      <c r="AC3405" s="30">
        <v>46157</v>
      </c>
      <c r="AD3405" s="15" t="str">
        <f>IF(Tabla2[[#This Row],[HORA ENTREGA]]="DIRECTO","On time", IF(AA3405&lt;&gt;"",IF(Tabla2[[#This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5" s="15" t="str">
        <f>MID(Tabla2[[#This Row],[TIPO]],1,3)</f>
        <v xml:space="preserve">20 </v>
      </c>
      <c r="AF34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PRODALAM S.A. */ Cont: * MRKU8567102*/ HR Entrega: *08:00* /Dirección: *ALBERTO PEPPER 1610, RENCA.</v>
      </c>
      <c r="AG3405" s="38" t="str">
        <f>IFERROR(HYPERLINK("https://wa.me/"&amp;Tabla2[[#This Row],[CONTACTO]]&amp;"?text="&amp;Tabla2[[#This Row],[Mensaje]],"Enviar mensaje"),"")</f>
        <v>Enviar mensaje</v>
      </c>
      <c r="AH3405" s="15" t="str">
        <f>CONCATENATE(A3405,F3405)</f>
        <v>3404MRKU8567102</v>
      </c>
      <c r="AI3405" s="15" t="str">
        <f>CONCATENATE("ENT-",A3405)</f>
        <v>ENT-3404</v>
      </c>
      <c r="AJ3405" s="15" t="str">
        <f>IF(Tabla2[[#This Row],[Op]]&lt;&gt;"","ENTREGA","")</f>
        <v>ENTREGA</v>
      </c>
      <c r="AK3405" s="40" t="str">
        <f>(Tabla2[[#This Row],[FECHA ENTREGA]]&amp;Tabla2[[#This Row],[HORA ENTREGA]])</f>
        <v>461570,333333333333333</v>
      </c>
      <c r="AL3405" s="34" t="str">
        <f>IFERROR(HYPERLINK("https://wa.me/"&amp;Tabla2[[#This Row],[CONTACTO]]&amp;"?text="&amp;Tabla2[[#This Row],[Mensaje]]),"")</f>
        <v>https://wa.me/56990025702?text=Hola!%0AServicio del día 15-05%0A *Cliente:* PRODALAM S.A. */ Cont: * MRKU8567102*/ HR Entrega: *08:00* /Dirección: *ALBERTO PEPPER 1610, RENCA.</v>
      </c>
    </row>
    <row r="3406" spans="1:38" s="15" customFormat="1" ht="16.5" customHeight="1" x14ac:dyDescent="0.2">
      <c r="A3406" s="15">
        <f>ROW(A3405)</f>
        <v>3405</v>
      </c>
      <c r="B3406" s="15">
        <f>IF(J3406=J3405,B3405+1,1)</f>
        <v>30</v>
      </c>
      <c r="C3406" s="15" t="s">
        <v>3160</v>
      </c>
      <c r="D3406" s="25" t="s">
        <v>39</v>
      </c>
      <c r="E3406" s="27">
        <v>302480</v>
      </c>
      <c r="F3406" s="27" t="s">
        <v>5212</v>
      </c>
      <c r="G3406" s="27" t="s">
        <v>41</v>
      </c>
      <c r="H3406" s="27"/>
      <c r="I3406" s="27" t="s">
        <v>42</v>
      </c>
      <c r="J3406" s="28">
        <v>46157</v>
      </c>
      <c r="K3406" s="26">
        <v>0.375</v>
      </c>
      <c r="L3406" s="26" t="s">
        <v>3832</v>
      </c>
      <c r="M3406" s="27" t="s">
        <v>674</v>
      </c>
      <c r="N3406" s="25">
        <f>IFERROR(VLOOKUP(M3406,Data!$J$1:$K$58,2,0),"")</f>
        <v>56967386018</v>
      </c>
      <c r="O3406" s="27" t="s">
        <v>356</v>
      </c>
      <c r="P3406" s="27" t="s">
        <v>4635</v>
      </c>
      <c r="Q3406" s="27" t="s">
        <v>3163</v>
      </c>
      <c r="R3406" s="27"/>
      <c r="S3406" s="27"/>
      <c r="T3406" s="27"/>
      <c r="U3406" s="28"/>
      <c r="X3406" s="27"/>
      <c r="Y3406" s="27"/>
      <c r="Z3406" s="29"/>
      <c r="AA3406" s="29">
        <v>0.36805555555555558</v>
      </c>
      <c r="AB3406" s="29">
        <v>0.46527777777777779</v>
      </c>
      <c r="AC3406" s="30">
        <v>46157</v>
      </c>
      <c r="AD3406" s="15" t="str">
        <f>IF(Tabla2[[#This Row],[HORA ENTREGA]]="DIRECTO","On time", IF(AA3406&lt;&gt;"",IF(Tabla2[[#This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6" s="15" t="str">
        <f>MID(Tabla2[[#This Row],[TIPO]],1,3)</f>
        <v xml:space="preserve">40 </v>
      </c>
      <c r="AF34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PRODALAM S.A. */ Cont: * OTPU6387496*/ HR Entrega: *09:00* /Dirección: *ALBERTO PEPPER 1610, RENCA.</v>
      </c>
      <c r="AG3406" s="38" t="str">
        <f>IFERROR(HYPERLINK("https://wa.me/"&amp;Tabla2[[#This Row],[CONTACTO]]&amp;"?text="&amp;Tabla2[[#This Row],[Mensaje]],"Enviar mensaje"),"")</f>
        <v>Enviar mensaje</v>
      </c>
      <c r="AH3406" s="15" t="str">
        <f>CONCATENATE(A3406,F3406)</f>
        <v>3405OTPU6387496</v>
      </c>
      <c r="AI3406" s="15" t="str">
        <f>CONCATENATE("ENT-",A3406)</f>
        <v>ENT-3405</v>
      </c>
      <c r="AJ3406" s="15" t="str">
        <f>IF(Tabla2[[#This Row],[Op]]&lt;&gt;"","ENTREGA","")</f>
        <v>ENTREGA</v>
      </c>
      <c r="AK3406" s="40" t="str">
        <f>(Tabla2[[#This Row],[FECHA ENTREGA]]&amp;Tabla2[[#This Row],[HORA ENTREGA]])</f>
        <v>461570,375</v>
      </c>
      <c r="AL3406" s="34" t="str">
        <f>IFERROR(HYPERLINK("https://wa.me/"&amp;Tabla2[[#This Row],[CONTACTO]]&amp;"?text="&amp;Tabla2[[#This Row],[Mensaje]]),"")</f>
        <v>https://wa.me/56967386018?text=Hola!%0AServicio del día 15-05%0A *Cliente:* PRODALAM S.A. */ Cont: * OTPU6387496*/ HR Entrega: *09:00* /Dirección: *ALBERTO PEPPER 1610, RENCA.</v>
      </c>
    </row>
    <row r="3407" spans="1:38" s="15" customFormat="1" ht="16.5" customHeight="1" x14ac:dyDescent="0.2">
      <c r="A3407" s="15">
        <f>ROW(A3406)</f>
        <v>3406</v>
      </c>
      <c r="B3407" s="15">
        <f>IF(J3407=J3406,B3406+1,1)</f>
        <v>31</v>
      </c>
      <c r="C3407" s="15" t="s">
        <v>3160</v>
      </c>
      <c r="D3407" s="25" t="s">
        <v>39</v>
      </c>
      <c r="E3407" s="27">
        <v>807676</v>
      </c>
      <c r="F3407" s="27" t="s">
        <v>5213</v>
      </c>
      <c r="G3407" s="27" t="s">
        <v>64</v>
      </c>
      <c r="H3407" s="27">
        <v>26700</v>
      </c>
      <c r="I3407" s="27" t="s">
        <v>42</v>
      </c>
      <c r="J3407" s="28">
        <v>46157</v>
      </c>
      <c r="K3407" s="26">
        <v>0.41666666666666669</v>
      </c>
      <c r="L3407" s="26"/>
      <c r="M3407" s="27" t="s">
        <v>133</v>
      </c>
      <c r="N3407" s="25">
        <f>IFERROR(VLOOKUP(M3407,Data!$J$1:$K$58,2,0),"")</f>
        <v>56953801607</v>
      </c>
      <c r="O3407" s="27" t="s">
        <v>134</v>
      </c>
      <c r="P3407" s="27" t="s">
        <v>4635</v>
      </c>
      <c r="Q3407" s="27" t="s">
        <v>3163</v>
      </c>
      <c r="R3407" s="27" t="s">
        <v>218</v>
      </c>
      <c r="S3407" s="27"/>
      <c r="T3407" s="27"/>
      <c r="U3407" s="28"/>
      <c r="X3407" s="27"/>
      <c r="Y3407" s="27"/>
      <c r="Z3407" s="29"/>
      <c r="AA3407" s="29">
        <v>0.41319444444444442</v>
      </c>
      <c r="AB3407" s="29">
        <v>0.53472222222222221</v>
      </c>
      <c r="AC3407" s="30">
        <v>46157</v>
      </c>
      <c r="AD3407" s="15" t="str">
        <f>IF(Tabla2[[#This Row],[HORA ENTREGA]]="DIRECTO","On time", IF(AA3407&lt;&gt;"",IF(Tabla2[[#This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7" s="15" t="str">
        <f>MID(Tabla2[[#This Row],[TIPO]],1,3)</f>
        <v xml:space="preserve">20 </v>
      </c>
      <c r="AF34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PRODALAM S.A. */ Cont: * MRKU9880261*/ HR Entrega: *10:00* /Dirección: *ALBERTO PEPPER 1610, RENCA.</v>
      </c>
      <c r="AG3407" s="38" t="str">
        <f>IFERROR(HYPERLINK("https://wa.me/"&amp;Tabla2[[#This Row],[CONTACTO]]&amp;"?text="&amp;Tabla2[[#This Row],[Mensaje]],"Enviar mensaje"),"")</f>
        <v>Enviar mensaje</v>
      </c>
      <c r="AH3407" s="15" t="str">
        <f>CONCATENATE(A3407,F3407)</f>
        <v>3406MRKU9880261</v>
      </c>
      <c r="AI3407" s="15" t="str">
        <f>CONCATENATE("ENT-",A3407)</f>
        <v>ENT-3406</v>
      </c>
      <c r="AJ3407" s="15" t="str">
        <f>IF(Tabla2[[#This Row],[Op]]&lt;&gt;"","ENTREGA","")</f>
        <v>ENTREGA</v>
      </c>
      <c r="AK3407" s="40" t="str">
        <f>(Tabla2[[#This Row],[FECHA ENTREGA]]&amp;Tabla2[[#This Row],[HORA ENTREGA]])</f>
        <v>461570,416666666666667</v>
      </c>
      <c r="AL3407" s="34" t="str">
        <f>IFERROR(HYPERLINK("https://wa.me/"&amp;Tabla2[[#This Row],[CONTACTO]]&amp;"?text="&amp;Tabla2[[#This Row],[Mensaje]]),"")</f>
        <v>https://wa.me/56953801607?text=Hola!%0AServicio del día 15-05%0A *Cliente:* PRODALAM S.A. */ Cont: * MRKU9880261*/ HR Entrega: *10:00* /Dirección: *ALBERTO PEPPER 1610, RENCA.</v>
      </c>
    </row>
    <row r="3408" spans="1:38" s="15" customFormat="1" ht="16.5" customHeight="1" x14ac:dyDescent="0.2">
      <c r="A3408" s="15">
        <f>ROW(A3407)</f>
        <v>3407</v>
      </c>
      <c r="B3408" s="15">
        <f>IF(J3408=J3407,B3407+1,1)</f>
        <v>32</v>
      </c>
      <c r="C3408" s="15" t="s">
        <v>3160</v>
      </c>
      <c r="D3408" s="25" t="s">
        <v>39</v>
      </c>
      <c r="E3408" s="27">
        <v>806372</v>
      </c>
      <c r="F3408" s="27" t="s">
        <v>5214</v>
      </c>
      <c r="G3408" s="27" t="s">
        <v>41</v>
      </c>
      <c r="H3408" s="27">
        <v>29900</v>
      </c>
      <c r="I3408" s="27" t="s">
        <v>42</v>
      </c>
      <c r="J3408" s="28">
        <v>46157</v>
      </c>
      <c r="K3408" s="26">
        <v>0.45833333333333331</v>
      </c>
      <c r="L3408" s="26" t="s">
        <v>3832</v>
      </c>
      <c r="M3408" s="27" t="s">
        <v>211</v>
      </c>
      <c r="N3408" s="25">
        <f>IFERROR(VLOOKUP(M3408,Data!$J$1:$K$58,2,0),"")</f>
        <v>56961282379</v>
      </c>
      <c r="O3408" s="27" t="s">
        <v>212</v>
      </c>
      <c r="P3408" s="27" t="s">
        <v>4635</v>
      </c>
      <c r="Q3408" s="27" t="s">
        <v>3163</v>
      </c>
      <c r="R3408" s="27"/>
      <c r="S3408" s="27"/>
      <c r="T3408" s="27"/>
      <c r="U3408" s="28"/>
      <c r="X3408" s="27"/>
      <c r="Y3408" s="27"/>
      <c r="Z3408" s="29"/>
      <c r="AA3408" s="29">
        <v>0.46319444444444446</v>
      </c>
      <c r="AB3408" s="29">
        <v>0.64583333333333337</v>
      </c>
      <c r="AC3408" s="30">
        <v>46157</v>
      </c>
      <c r="AD3408" s="15" t="str">
        <f>IF(Tabla2[[#This Row],[HORA ENTREGA]]="DIRECTO","On time", IF(AA3408&lt;&gt;"",IF(Tabla2[[#This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8" s="15" t="str">
        <f>MID(Tabla2[[#This Row],[TIPO]],1,3)</f>
        <v xml:space="preserve">40 </v>
      </c>
      <c r="AF34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PRODALAM S.A. */ Cont: * ONEU9437641*/ HR Entrega: *11:00* /Dirección: *ALBERTO PEPPER 1610, RENCA.</v>
      </c>
      <c r="AG3408" s="38" t="str">
        <f>IFERROR(HYPERLINK("https://wa.me/"&amp;Tabla2[[#This Row],[CONTACTO]]&amp;"?text="&amp;Tabla2[[#This Row],[Mensaje]],"Enviar mensaje"),"")</f>
        <v>Enviar mensaje</v>
      </c>
      <c r="AH3408" s="15" t="str">
        <f>CONCATENATE(A3408,F3408)</f>
        <v>3407ONEU9437641</v>
      </c>
      <c r="AI3408" s="15" t="str">
        <f>CONCATENATE("ENT-",A3408)</f>
        <v>ENT-3407</v>
      </c>
      <c r="AJ3408" s="15" t="str">
        <f>IF(Tabla2[[#This Row],[Op]]&lt;&gt;"","ENTREGA","")</f>
        <v>ENTREGA</v>
      </c>
      <c r="AK3408" s="40" t="str">
        <f>(Tabla2[[#This Row],[FECHA ENTREGA]]&amp;Tabla2[[#This Row],[HORA ENTREGA]])</f>
        <v>461570,458333333333333</v>
      </c>
      <c r="AL3408" s="34" t="str">
        <f>IFERROR(HYPERLINK("https://wa.me/"&amp;Tabla2[[#This Row],[CONTACTO]]&amp;"?text="&amp;Tabla2[[#This Row],[Mensaje]]),"")</f>
        <v>https://wa.me/56961282379?text=Hola!%0AServicio del día 15-05%0A *Cliente:* PRODALAM S.A. */ Cont: * ONEU9437641*/ HR Entrega: *11:00* /Dirección: *ALBERTO PEPPER 1610, RENCA.</v>
      </c>
    </row>
    <row r="3409" spans="1:38" s="15" customFormat="1" ht="16.5" customHeight="1" x14ac:dyDescent="0.2">
      <c r="A3409" s="15">
        <f>ROW(A3408)</f>
        <v>3408</v>
      </c>
      <c r="B3409" s="15">
        <f>IF(J3409=J3408,B3408+1,1)</f>
        <v>33</v>
      </c>
      <c r="C3409" s="15" t="s">
        <v>213</v>
      </c>
      <c r="D3409" s="25" t="s">
        <v>39</v>
      </c>
      <c r="E3409" s="27">
        <v>302834</v>
      </c>
      <c r="F3409" s="27" t="s">
        <v>5215</v>
      </c>
      <c r="G3409" s="27" t="s">
        <v>41</v>
      </c>
      <c r="H3409" s="27">
        <v>7889</v>
      </c>
      <c r="I3409" s="27" t="s">
        <v>42</v>
      </c>
      <c r="J3409" s="28">
        <v>46157</v>
      </c>
      <c r="K3409" s="26">
        <v>0.375</v>
      </c>
      <c r="L3409" s="26"/>
      <c r="M3409" s="27" t="s">
        <v>139</v>
      </c>
      <c r="N3409" s="25">
        <f>IFERROR(VLOOKUP(M3409,Data!$J$1:$K$58,2,0),"")</f>
        <v>56965312953</v>
      </c>
      <c r="O3409" s="27" t="s">
        <v>140</v>
      </c>
      <c r="P3409" s="27" t="s">
        <v>4635</v>
      </c>
      <c r="Q3409" s="27" t="s">
        <v>5075</v>
      </c>
      <c r="R3409" s="27" t="s">
        <v>3043</v>
      </c>
      <c r="S3409" s="27"/>
      <c r="T3409" s="27"/>
      <c r="U3409" s="28"/>
      <c r="X3409" s="27"/>
      <c r="Y3409" s="27"/>
      <c r="Z3409" s="29"/>
      <c r="AA3409" s="29">
        <v>0.35972222222222222</v>
      </c>
      <c r="AB3409" s="29">
        <v>0.44097222222222221</v>
      </c>
      <c r="AC3409" s="30">
        <v>46157</v>
      </c>
      <c r="AD3409" s="15" t="str">
        <f>IF(Tabla2[[#This Row],[HORA ENTREGA]]="DIRECTO","On time", IF(AA3409&lt;&gt;"",IF(Tabla2[[#This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09" s="15" t="str">
        <f>MID(Tabla2[[#This Row],[TIPO]],1,3)</f>
        <v xml:space="preserve">40 </v>
      </c>
      <c r="AF34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PTM CHILE LTDA */ Cont: * OOLU9551974*/ HR Entrega: *09:00* /Dirección: *ISSA PICHARA 830, BODEGA  2B</v>
      </c>
      <c r="AG3409" s="38" t="str">
        <f>IFERROR(HYPERLINK("https://wa.me/"&amp;Tabla2[[#This Row],[CONTACTO]]&amp;"?text="&amp;Tabla2[[#This Row],[Mensaje]],"Enviar mensaje"),"")</f>
        <v>Enviar mensaje</v>
      </c>
      <c r="AH3409" s="15" t="str">
        <f>CONCATENATE(A3409,F3409)</f>
        <v>3408OOLU9551974</v>
      </c>
      <c r="AI3409" s="15" t="str">
        <f>CONCATENATE("ENT-",A3409)</f>
        <v>ENT-3408</v>
      </c>
      <c r="AJ3409" s="15" t="str">
        <f>IF(Tabla2[[#This Row],[Op]]&lt;&gt;"","ENTREGA","")</f>
        <v>ENTREGA</v>
      </c>
      <c r="AK3409" s="40" t="str">
        <f>(Tabla2[[#This Row],[FECHA ENTREGA]]&amp;Tabla2[[#This Row],[HORA ENTREGA]])</f>
        <v>461570,375</v>
      </c>
      <c r="AL3409" s="34" t="str">
        <f>IFERROR(HYPERLINK("https://wa.me/"&amp;Tabla2[[#This Row],[CONTACTO]]&amp;"?text="&amp;Tabla2[[#This Row],[Mensaje]]),"")</f>
        <v>https://wa.me/56965312953?text=Hola!%0AServicio del día 15-05%0A *Cliente:* PTM CHILE LTDA */ Cont: * OOLU9551974*/ HR Entrega: *09:00* /Dirección: *ISSA PICHARA 830, BODEGA  2B</v>
      </c>
    </row>
    <row r="3410" spans="1:38" s="15" customFormat="1" ht="16.5" customHeight="1" x14ac:dyDescent="0.2">
      <c r="A3410" s="15">
        <f>ROW(A3409)</f>
        <v>3409</v>
      </c>
      <c r="B3410" s="15">
        <f>IF(J3410=J3409,B3409+1,1)</f>
        <v>34</v>
      </c>
      <c r="C3410" s="15" t="s">
        <v>219</v>
      </c>
      <c r="D3410" s="25" t="s">
        <v>39</v>
      </c>
      <c r="E3410" s="27">
        <v>103908</v>
      </c>
      <c r="F3410" s="27" t="s">
        <v>5216</v>
      </c>
      <c r="G3410" s="27" t="s">
        <v>41</v>
      </c>
      <c r="H3410" s="27">
        <v>29890</v>
      </c>
      <c r="I3410" s="27" t="s">
        <v>42</v>
      </c>
      <c r="J3410" s="28">
        <v>46157</v>
      </c>
      <c r="K3410" s="26">
        <v>0.29166666666666669</v>
      </c>
      <c r="L3410" s="26"/>
      <c r="M3410" s="27" t="s">
        <v>72</v>
      </c>
      <c r="N3410" s="25">
        <f>IFERROR(VLOOKUP(M3410,Data!$J$1:$K$58,2,0),"")</f>
        <v>56978089148</v>
      </c>
      <c r="O3410" s="27" t="s">
        <v>73</v>
      </c>
      <c r="P3410" s="27" t="s">
        <v>4635</v>
      </c>
      <c r="Q3410" s="27" t="s">
        <v>229</v>
      </c>
      <c r="R3410" s="27" t="s">
        <v>1710</v>
      </c>
      <c r="S3410" s="27"/>
      <c r="T3410" s="27"/>
      <c r="U3410" s="28"/>
      <c r="X3410" s="27"/>
      <c r="Y3410" s="27"/>
      <c r="Z3410" s="29"/>
      <c r="AA3410" s="29">
        <v>0.28472222222222221</v>
      </c>
      <c r="AB3410" s="29">
        <v>0.45069444444444445</v>
      </c>
      <c r="AC3410" s="30">
        <v>46157</v>
      </c>
      <c r="AD3410" s="15" t="str">
        <f>IF(Tabla2[[#This Row],[HORA ENTREGA]]="DIRECTO","On time", IF(AA3410&lt;&gt;"",IF(Tabla2[[#This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0" s="15" t="str">
        <f>MID(Tabla2[[#This Row],[TIPO]],1,3)</f>
        <v xml:space="preserve">40 </v>
      </c>
      <c r="AF34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RENDIC S.A. */ Cont: * HAMU3285112*/ HR Entrega: *07:00* /Dirección: *Avenida Miraflores 9700-Bodega 4C, PUDAHUEL</v>
      </c>
      <c r="AG3410" s="38" t="str">
        <f>IFERROR(HYPERLINK("https://wa.me/"&amp;Tabla2[[#This Row],[CONTACTO]]&amp;"?text="&amp;Tabla2[[#This Row],[Mensaje]],"Enviar mensaje"),"")</f>
        <v>Enviar mensaje</v>
      </c>
      <c r="AH3410" s="15" t="str">
        <f>CONCATENATE(A3410,F3410)</f>
        <v>3409HAMU3285112</v>
      </c>
      <c r="AI3410" s="15" t="str">
        <f>CONCATENATE("ENT-",A3410)</f>
        <v>ENT-3409</v>
      </c>
      <c r="AJ3410" s="15" t="str">
        <f>IF(Tabla2[[#This Row],[Op]]&lt;&gt;"","ENTREGA","")</f>
        <v>ENTREGA</v>
      </c>
      <c r="AK3410" s="40" t="str">
        <f>(Tabla2[[#This Row],[FECHA ENTREGA]]&amp;Tabla2[[#This Row],[HORA ENTREGA]])</f>
        <v>461570,291666666666667</v>
      </c>
      <c r="AL3410" s="34" t="str">
        <f>IFERROR(HYPERLINK("https://wa.me/"&amp;Tabla2[[#This Row],[CONTACTO]]&amp;"?text="&amp;Tabla2[[#This Row],[Mensaje]]),"")</f>
        <v>https://wa.me/56978089148?text=Hola!%0AServicio del día 15-05%0A *Cliente:* RENDIC S.A. */ Cont: * HAMU3285112*/ HR Entrega: *07:00* /Dirección: *Avenida Miraflores 9700-Bodega 4C, PUDAHUEL</v>
      </c>
    </row>
    <row r="3411" spans="1:38" s="15" customFormat="1" ht="16.5" customHeight="1" x14ac:dyDescent="0.2">
      <c r="A3411" s="15">
        <f>ROW(A3410)</f>
        <v>3410</v>
      </c>
      <c r="B3411" s="15">
        <f>IF(J3411=J3410,B3410+1,1)</f>
        <v>35</v>
      </c>
      <c r="C3411" s="15" t="s">
        <v>219</v>
      </c>
      <c r="D3411" s="25" t="s">
        <v>39</v>
      </c>
      <c r="E3411" s="27">
        <v>103908</v>
      </c>
      <c r="F3411" s="27" t="s">
        <v>5217</v>
      </c>
      <c r="G3411" s="27" t="s">
        <v>41</v>
      </c>
      <c r="H3411" s="27">
        <v>19922</v>
      </c>
      <c r="I3411" s="27" t="s">
        <v>42</v>
      </c>
      <c r="J3411" s="28">
        <v>46157</v>
      </c>
      <c r="K3411" s="26">
        <v>0.29166666666666669</v>
      </c>
      <c r="L3411" s="26"/>
      <c r="M3411" s="27" t="s">
        <v>241</v>
      </c>
      <c r="N3411" s="25">
        <f>IFERROR(VLOOKUP(M3411,Data!$J$1:$K$58,2,0),"")</f>
        <v>56984880436</v>
      </c>
      <c r="O3411" s="27" t="s">
        <v>242</v>
      </c>
      <c r="P3411" s="27" t="s">
        <v>4635</v>
      </c>
      <c r="Q3411" s="27" t="s">
        <v>229</v>
      </c>
      <c r="R3411" s="27" t="s">
        <v>1710</v>
      </c>
      <c r="S3411" s="27"/>
      <c r="T3411" s="27"/>
      <c r="U3411" s="28"/>
      <c r="X3411" s="27"/>
      <c r="Y3411" s="27"/>
      <c r="Z3411" s="29"/>
      <c r="AA3411" s="29">
        <v>0.28958333333333336</v>
      </c>
      <c r="AB3411" s="29">
        <v>0.48958333333333331</v>
      </c>
      <c r="AC3411" s="30">
        <v>46157</v>
      </c>
      <c r="AD3411" s="15" t="str">
        <f>IF(Tabla2[[#This Row],[HORA ENTREGA]]="DIRECTO","On time", IF(AA3411&lt;&gt;"",IF(Tabla2[[#This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1" s="15" t="str">
        <f>MID(Tabla2[[#This Row],[TIPO]],1,3)</f>
        <v xml:space="preserve">40 </v>
      </c>
      <c r="AF34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RENDIC S.A. */ Cont: * HAMU3404886*/ HR Entrega: *07:00* /Dirección: *Avenida Miraflores 9700-Bodega 4C, PUDAHUEL</v>
      </c>
      <c r="AG3411" s="38" t="str">
        <f>IFERROR(HYPERLINK("https://wa.me/"&amp;Tabla2[[#This Row],[CONTACTO]]&amp;"?text="&amp;Tabla2[[#This Row],[Mensaje]],"Enviar mensaje"),"")</f>
        <v>Enviar mensaje</v>
      </c>
      <c r="AH3411" s="15" t="str">
        <f>CONCATENATE(A3411,F3411)</f>
        <v>3410HAMU3404886</v>
      </c>
      <c r="AI3411" s="15" t="str">
        <f>CONCATENATE("ENT-",A3411)</f>
        <v>ENT-3410</v>
      </c>
      <c r="AJ3411" s="15" t="str">
        <f>IF(Tabla2[[#This Row],[Op]]&lt;&gt;"","ENTREGA","")</f>
        <v>ENTREGA</v>
      </c>
      <c r="AK3411" s="40" t="str">
        <f>(Tabla2[[#This Row],[FECHA ENTREGA]]&amp;Tabla2[[#This Row],[HORA ENTREGA]])</f>
        <v>461570,291666666666667</v>
      </c>
      <c r="AL3411" s="34" t="str">
        <f>IFERROR(HYPERLINK("https://wa.me/"&amp;Tabla2[[#This Row],[CONTACTO]]&amp;"?text="&amp;Tabla2[[#This Row],[Mensaje]]),"")</f>
        <v>https://wa.me/56984880436?text=Hola!%0AServicio del día 15-05%0A *Cliente:* RENDIC S.A. */ Cont: * HAMU3404886*/ HR Entrega: *07:00* /Dirección: *Avenida Miraflores 9700-Bodega 4C, PUDAHUEL</v>
      </c>
    </row>
    <row r="3412" spans="1:38" s="15" customFormat="1" ht="16.5" customHeight="1" x14ac:dyDescent="0.2">
      <c r="A3412" s="15">
        <f>ROW(A3411)</f>
        <v>3411</v>
      </c>
      <c r="B3412" s="15">
        <f>IF(J3412=J3411,B3411+1,1)</f>
        <v>36</v>
      </c>
      <c r="C3412" s="15" t="s">
        <v>219</v>
      </c>
      <c r="D3412" s="25" t="s">
        <v>39</v>
      </c>
      <c r="E3412" s="27">
        <v>103726</v>
      </c>
      <c r="F3412" s="27" t="s">
        <v>5218</v>
      </c>
      <c r="G3412" s="27" t="s">
        <v>41</v>
      </c>
      <c r="H3412" s="27">
        <v>27189</v>
      </c>
      <c r="I3412" s="27" t="s">
        <v>42</v>
      </c>
      <c r="J3412" s="28">
        <v>46157</v>
      </c>
      <c r="K3412" s="26">
        <v>0.45833333333333331</v>
      </c>
      <c r="L3412" s="26"/>
      <c r="M3412" s="27" t="s">
        <v>389</v>
      </c>
      <c r="N3412" s="25">
        <f>IFERROR(VLOOKUP(M3412,Data!$J$1:$K$58,2,0),"")</f>
        <v>56988336520</v>
      </c>
      <c r="O3412" s="27" t="s">
        <v>390</v>
      </c>
      <c r="P3412" s="27" t="s">
        <v>4635</v>
      </c>
      <c r="Q3412" s="27" t="s">
        <v>229</v>
      </c>
      <c r="R3412" s="27" t="s">
        <v>1844</v>
      </c>
      <c r="S3412" s="27"/>
      <c r="T3412" s="27"/>
      <c r="U3412" s="28"/>
      <c r="X3412" s="27"/>
      <c r="Y3412" s="27"/>
      <c r="Z3412" s="29"/>
      <c r="AA3412" s="29">
        <v>0.44791666666666669</v>
      </c>
      <c r="AB3412" s="29">
        <v>0.71875</v>
      </c>
      <c r="AC3412" s="30">
        <v>46157</v>
      </c>
      <c r="AD3412" s="15" t="str">
        <f>IF(Tabla2[[#This Row],[HORA ENTREGA]]="DIRECTO","On time", IF(AA3412&lt;&gt;"",IF(Tabla2[[#This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2" s="15" t="str">
        <f>MID(Tabla2[[#This Row],[TIPO]],1,3)</f>
        <v xml:space="preserve">40 </v>
      </c>
      <c r="AF34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RENDIC S.A. */ Cont: * MRSU4794733*/ HR Entrega: *11:00* /Dirección: *Avenida Miraflores 9700-Bodega 4C, PUDAHUEL</v>
      </c>
      <c r="AG3412" s="38" t="str">
        <f>IFERROR(HYPERLINK("https://wa.me/"&amp;Tabla2[[#This Row],[CONTACTO]]&amp;"?text="&amp;Tabla2[[#This Row],[Mensaje]],"Enviar mensaje"),"")</f>
        <v>Enviar mensaje</v>
      </c>
      <c r="AH3412" s="15" t="str">
        <f>CONCATENATE(A3412,F3412)</f>
        <v>3411MRSU4794733</v>
      </c>
      <c r="AI3412" s="15" t="str">
        <f>CONCATENATE("ENT-",A3412)</f>
        <v>ENT-3411</v>
      </c>
      <c r="AJ3412" s="15" t="str">
        <f>IF(Tabla2[[#This Row],[Op]]&lt;&gt;"","ENTREGA","")</f>
        <v>ENTREGA</v>
      </c>
      <c r="AK3412" s="40" t="str">
        <f>(Tabla2[[#This Row],[FECHA ENTREGA]]&amp;Tabla2[[#This Row],[HORA ENTREGA]])</f>
        <v>461570,458333333333333</v>
      </c>
      <c r="AL3412" s="34" t="str">
        <f>IFERROR(HYPERLINK("https://wa.me/"&amp;Tabla2[[#This Row],[CONTACTO]]&amp;"?text="&amp;Tabla2[[#This Row],[Mensaje]]),"")</f>
        <v>https://wa.me/56988336520?text=Hola!%0AServicio del día 15-05%0A *Cliente:* RENDIC S.A. */ Cont: * MRSU4794733*/ HR Entrega: *11:00* /Dirección: *Avenida Miraflores 9700-Bodega 4C, PUDAHUEL</v>
      </c>
    </row>
    <row r="3413" spans="1:38" s="15" customFormat="1" ht="16.5" customHeight="1" x14ac:dyDescent="0.2">
      <c r="A3413" s="15">
        <f>ROW(A3412)</f>
        <v>3412</v>
      </c>
      <c r="B3413" s="15">
        <f>IF(J3413=J3412,B3412+1,1)</f>
        <v>37</v>
      </c>
      <c r="C3413" s="15" t="s">
        <v>219</v>
      </c>
      <c r="D3413" s="25" t="s">
        <v>39</v>
      </c>
      <c r="E3413" s="27">
        <v>103207</v>
      </c>
      <c r="F3413" s="27" t="s">
        <v>5219</v>
      </c>
      <c r="G3413" s="27" t="s">
        <v>41</v>
      </c>
      <c r="H3413" s="27">
        <v>29800</v>
      </c>
      <c r="I3413" s="27" t="s">
        <v>42</v>
      </c>
      <c r="J3413" s="28">
        <v>46157</v>
      </c>
      <c r="K3413" s="26">
        <v>0.54166666666666663</v>
      </c>
      <c r="L3413" s="26"/>
      <c r="M3413" s="27" t="s">
        <v>313</v>
      </c>
      <c r="N3413" s="25">
        <f>IFERROR(VLOOKUP(M3413,Data!$J$1:$K$58,2,0),"")</f>
        <v>56967387744</v>
      </c>
      <c r="O3413" s="27" t="s">
        <v>314</v>
      </c>
      <c r="P3413" s="27"/>
      <c r="Q3413" s="27" t="s">
        <v>229</v>
      </c>
      <c r="R3413" s="27" t="s">
        <v>1821</v>
      </c>
      <c r="S3413" s="27"/>
      <c r="T3413" s="27"/>
      <c r="U3413" s="28"/>
      <c r="X3413" s="27"/>
      <c r="Y3413" s="27"/>
      <c r="Z3413" s="29"/>
      <c r="AA3413" s="29">
        <v>0.56388888888888888</v>
      </c>
      <c r="AB3413" s="29">
        <v>0.67638888888888893</v>
      </c>
      <c r="AC3413" s="30">
        <v>46157</v>
      </c>
      <c r="AD3413" s="15" t="str">
        <f>IF(Tabla2[[#This Row],[HORA ENTREGA]]="DIRECTO","On time", IF(AA3413&lt;&gt;"",IF(Tabla2[[#This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13" s="15" t="str">
        <f>MID(Tabla2[[#This Row],[TIPO]],1,3)</f>
        <v xml:space="preserve">40 </v>
      </c>
      <c r="AF34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RENDIC S.A. */ Cont: * HLBU2859833*/ HR Entrega: *13:00* /Dirección: *Avenida Miraflores 9700-Bodega 4C, PUDAHUEL</v>
      </c>
      <c r="AG3413" s="38" t="str">
        <f>IFERROR(HYPERLINK("https://wa.me/"&amp;Tabla2[[#This Row],[CONTACTO]]&amp;"?text="&amp;Tabla2[[#This Row],[Mensaje]],"Enviar mensaje"),"")</f>
        <v>Enviar mensaje</v>
      </c>
      <c r="AH3413" s="15" t="str">
        <f>CONCATENATE(A3413,F3413)</f>
        <v>3412HLBU2859833</v>
      </c>
      <c r="AI3413" s="15" t="str">
        <f>CONCATENATE("ENT-",A3413)</f>
        <v>ENT-3412</v>
      </c>
      <c r="AJ3413" s="15" t="str">
        <f>IF(Tabla2[[#This Row],[Op]]&lt;&gt;"","ENTREGA","")</f>
        <v>ENTREGA</v>
      </c>
      <c r="AK3413" s="40" t="str">
        <f>(Tabla2[[#This Row],[FECHA ENTREGA]]&amp;Tabla2[[#This Row],[HORA ENTREGA]])</f>
        <v>461570,541666666666667</v>
      </c>
      <c r="AL3413" s="34" t="str">
        <f>IFERROR(HYPERLINK("https://wa.me/"&amp;Tabla2[[#This Row],[CONTACTO]]&amp;"?text="&amp;Tabla2[[#This Row],[Mensaje]]),"")</f>
        <v>https://wa.me/56967387744?text=Hola!%0AServicio del día 15-05%0A *Cliente:* RENDIC S.A. */ Cont: * HLBU2859833*/ HR Entrega: *13:00* /Dirección: *Avenida Miraflores 9700-Bodega 4C, PUDAHUEL</v>
      </c>
    </row>
    <row r="3414" spans="1:38" s="15" customFormat="1" ht="16.5" customHeight="1" x14ac:dyDescent="0.2">
      <c r="A3414" s="15">
        <f>ROW(A3413)</f>
        <v>3413</v>
      </c>
      <c r="B3414" s="15">
        <f>IF(J3414=J3413,B3413+1,1)</f>
        <v>38</v>
      </c>
      <c r="C3414" s="15" t="s">
        <v>1157</v>
      </c>
      <c r="D3414" s="25" t="s">
        <v>39</v>
      </c>
      <c r="E3414" s="27">
        <v>305277</v>
      </c>
      <c r="F3414" s="27" t="s">
        <v>5220</v>
      </c>
      <c r="G3414" s="27" t="s">
        <v>41</v>
      </c>
      <c r="H3414" s="27">
        <v>27828</v>
      </c>
      <c r="I3414" s="27" t="s">
        <v>5025</v>
      </c>
      <c r="J3414" s="28">
        <v>46157</v>
      </c>
      <c r="K3414" s="26">
        <v>0.54166666666666663</v>
      </c>
      <c r="L3414" s="26" t="s">
        <v>5221</v>
      </c>
      <c r="M3414" s="27" t="s">
        <v>45</v>
      </c>
      <c r="N3414" s="25">
        <f>IFERROR(VLOOKUP(M3414,Data!$J$1:$K$58,2,0),"")</f>
        <v>56950981572</v>
      </c>
      <c r="O3414" s="27" t="s">
        <v>46</v>
      </c>
      <c r="P3414" s="27"/>
      <c r="Q3414" s="27" t="s">
        <v>3947</v>
      </c>
      <c r="R3414" s="27" t="s">
        <v>5222</v>
      </c>
      <c r="S3414" s="27"/>
      <c r="T3414" s="27"/>
      <c r="U3414" s="28"/>
      <c r="X3414" s="27"/>
      <c r="Y3414" s="27" t="s">
        <v>5223</v>
      </c>
      <c r="Z3414" s="29"/>
      <c r="AA3414" s="29">
        <v>0.56319444444444444</v>
      </c>
      <c r="AB3414" s="29">
        <v>0.79513888888888884</v>
      </c>
      <c r="AC3414" s="30">
        <v>46157</v>
      </c>
      <c r="AD3414" s="15" t="str">
        <f>IF(Tabla2[[#This Row],[HORA ENTREGA]]="DIRECTO","On time", IF(AA3414&lt;&gt;"",IF(Tabla2[[#This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14" s="15" t="str">
        <f>MID(Tabla2[[#This Row],[TIPO]],1,3)</f>
        <v xml:space="preserve">40 </v>
      </c>
      <c r="AF34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SEEMANN TRADER Y COMPANIA LTDA */ Cont: * TCLU8921144*/ HR Entrega: *13:00* /Dirección: *Av. Lo Espejo 03450 San Bernardo</v>
      </c>
      <c r="AG3414" s="38" t="str">
        <f>IFERROR(HYPERLINK("https://wa.me/"&amp;Tabla2[[#This Row],[CONTACTO]]&amp;"?text="&amp;Tabla2[[#This Row],[Mensaje]],"Enviar mensaje"),"")</f>
        <v>Enviar mensaje</v>
      </c>
      <c r="AH3414" s="15" t="str">
        <f>CONCATENATE(A3414,F3414)</f>
        <v>3413TCLU8921144</v>
      </c>
      <c r="AI3414" s="15" t="str">
        <f>CONCATENATE("ENT-",A3414)</f>
        <v>ENT-3413</v>
      </c>
      <c r="AJ3414" s="15" t="str">
        <f>IF(Tabla2[[#This Row],[Op]]&lt;&gt;"","ENTREGA","")</f>
        <v>ENTREGA</v>
      </c>
      <c r="AK3414" s="40" t="str">
        <f>(Tabla2[[#This Row],[FECHA ENTREGA]]&amp;Tabla2[[#This Row],[HORA ENTREGA]])</f>
        <v>461570,541666666666667</v>
      </c>
      <c r="AL3414" s="34" t="str">
        <f>IFERROR(HYPERLINK("https://wa.me/"&amp;Tabla2[[#This Row],[CONTACTO]]&amp;"?text="&amp;Tabla2[[#This Row],[Mensaje]]),"")</f>
        <v>https://wa.me/56950981572?text=Hola!%0AServicio del día 15-05%0A *Cliente:* SEEMANN TRADER Y COMPANIA LTDA */ Cont: * TCLU8921144*/ HR Entrega: *13:00* /Dirección: *Av. Lo Espejo 03450 San Bernardo</v>
      </c>
    </row>
    <row r="3415" spans="1:38" s="15" customFormat="1" ht="16.5" customHeight="1" x14ac:dyDescent="0.2">
      <c r="A3415" s="15">
        <f>ROW(A3414)</f>
        <v>3414</v>
      </c>
      <c r="B3415" s="15">
        <f>IF(J3415=J3414,B3414+1,1)</f>
        <v>39</v>
      </c>
      <c r="C3415" s="15" t="s">
        <v>230</v>
      </c>
      <c r="D3415" s="25" t="s">
        <v>39</v>
      </c>
      <c r="E3415" s="27">
        <v>144356</v>
      </c>
      <c r="F3415" s="27" t="s">
        <v>5224</v>
      </c>
      <c r="G3415" s="27" t="s">
        <v>64</v>
      </c>
      <c r="H3415" s="27">
        <v>17129</v>
      </c>
      <c r="I3415" s="27" t="s">
        <v>5225</v>
      </c>
      <c r="J3415" s="28">
        <v>46157</v>
      </c>
      <c r="K3415" s="26">
        <v>0.375</v>
      </c>
      <c r="L3415" s="26" t="s">
        <v>5088</v>
      </c>
      <c r="M3415" s="27" t="s">
        <v>66</v>
      </c>
      <c r="N3415" s="25">
        <f>IFERROR(VLOOKUP(M3415,Data!$J$1:$K$58,2,0),"")</f>
        <v>56993389870</v>
      </c>
      <c r="O3415" s="27" t="s">
        <v>156</v>
      </c>
      <c r="P3415" s="27" t="s">
        <v>4635</v>
      </c>
      <c r="Q3415" s="27" t="s">
        <v>5226</v>
      </c>
      <c r="R3415" s="27" t="s">
        <v>218</v>
      </c>
      <c r="S3415" s="27"/>
      <c r="T3415" s="27"/>
      <c r="U3415" s="28"/>
      <c r="X3415" s="27"/>
      <c r="Y3415" s="27"/>
      <c r="Z3415" s="29"/>
      <c r="AA3415" s="29">
        <v>0.33333333333333331</v>
      </c>
      <c r="AB3415" s="29">
        <v>0.4826388888888889</v>
      </c>
      <c r="AC3415" s="30">
        <v>46157</v>
      </c>
      <c r="AD3415" s="15" t="str">
        <f>IF(Tabla2[[#This Row],[HORA ENTREGA]]="DIRECTO","On time", IF(AA3415&lt;&gt;"",IF(Tabla2[[#This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5" s="15" t="str">
        <f>MID(Tabla2[[#This Row],[TIPO]],1,3)</f>
        <v xml:space="preserve">20 </v>
      </c>
      <c r="AF34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SISTEMAS HIDRAULICOS E INDUSTRIALES BALFLEX CHILE */ Cont: * MRKU9905415*/ HR Entrega: *09:00* /Dirección: *Santa Adela 10120 Maipu.</v>
      </c>
      <c r="AG3415" s="38" t="str">
        <f>IFERROR(HYPERLINK("https://wa.me/"&amp;Tabla2[[#This Row],[CONTACTO]]&amp;"?text="&amp;Tabla2[[#This Row],[Mensaje]],"Enviar mensaje"),"")</f>
        <v>Enviar mensaje</v>
      </c>
      <c r="AH3415" s="15" t="str">
        <f>CONCATENATE(A3415,F3415)</f>
        <v>3414MRKU9905415</v>
      </c>
      <c r="AI3415" s="15" t="str">
        <f>CONCATENATE("ENT-",A3415)</f>
        <v>ENT-3414</v>
      </c>
      <c r="AJ3415" s="15" t="str">
        <f>IF(Tabla2[[#This Row],[Op]]&lt;&gt;"","ENTREGA","")</f>
        <v>ENTREGA</v>
      </c>
      <c r="AK3415" s="40" t="str">
        <f>(Tabla2[[#This Row],[FECHA ENTREGA]]&amp;Tabla2[[#This Row],[HORA ENTREGA]])</f>
        <v>461570,375</v>
      </c>
      <c r="AL3415" s="34" t="str">
        <f>IFERROR(HYPERLINK("https://wa.me/"&amp;Tabla2[[#This Row],[CONTACTO]]&amp;"?text="&amp;Tabla2[[#This Row],[Mensaje]]),"")</f>
        <v>https://wa.me/56993389870?text=Hola!%0AServicio del día 15-05%0A *Cliente:* SISTEMAS HIDRAULICOS E INDUSTRIALES BALFLEX CHILE */ Cont: * MRKU9905415*/ HR Entrega: *09:00* /Dirección: *Santa Adela 10120 Maipu.</v>
      </c>
    </row>
    <row r="3416" spans="1:38" s="15" customFormat="1" ht="16.5" customHeight="1" x14ac:dyDescent="0.2">
      <c r="A3416" s="15">
        <f>ROW(A3415)</f>
        <v>3415</v>
      </c>
      <c r="B3416" s="15">
        <f>IF(J3416=J3415,B3415+1,1)</f>
        <v>40</v>
      </c>
      <c r="C3416" s="15" t="s">
        <v>236</v>
      </c>
      <c r="D3416" s="25" t="s">
        <v>39</v>
      </c>
      <c r="E3416" s="27">
        <v>5125893</v>
      </c>
      <c r="F3416" s="27" t="s">
        <v>5227</v>
      </c>
      <c r="G3416" s="27" t="s">
        <v>64</v>
      </c>
      <c r="H3416" s="27">
        <v>26133</v>
      </c>
      <c r="I3416" s="27" t="s">
        <v>2725</v>
      </c>
      <c r="J3416" s="28">
        <v>46157</v>
      </c>
      <c r="K3416" s="26">
        <v>0.33333333333333331</v>
      </c>
      <c r="L3416" s="26"/>
      <c r="M3416" s="27" t="s">
        <v>247</v>
      </c>
      <c r="N3416" s="25">
        <f>IFERROR(VLOOKUP(M3416,Data!$J$1:$K$58,2,0),"")</f>
        <v>56953157599</v>
      </c>
      <c r="O3416" s="27" t="s">
        <v>248</v>
      </c>
      <c r="P3416" s="27" t="s">
        <v>4635</v>
      </c>
      <c r="Q3416" s="27" t="s">
        <v>5228</v>
      </c>
      <c r="R3416" s="27"/>
      <c r="S3416" s="27"/>
      <c r="T3416" s="27"/>
      <c r="U3416" s="28"/>
      <c r="X3416" s="27"/>
      <c r="Y3416" s="27"/>
      <c r="Z3416" s="29"/>
      <c r="AA3416" s="29">
        <v>0.33124999999999999</v>
      </c>
      <c r="AB3416" s="29">
        <v>0.40625</v>
      </c>
      <c r="AC3416" s="30">
        <v>46157</v>
      </c>
      <c r="AD3416" s="15" t="str">
        <f>IF(Tabla2[[#This Row],[HORA ENTREGA]]="DIRECTO","On time", IF(AA3416&lt;&gt;"",IF(Tabla2[[#This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6" s="15" t="str">
        <f>MID(Tabla2[[#This Row],[TIPO]],1,3)</f>
        <v xml:space="preserve">20 </v>
      </c>
      <c r="AF34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15-05%0A *Cliente:* SOCIEDAD COMERCIAL MARBEN PETS LTDA */ Cont: * SGCU2207504*/ HR Entrega: *08:00* /Dirección: *Santiago, AV. LA MARTINA 445. PUDAHUEL SUR  </v>
      </c>
      <c r="AG3416" s="38" t="str">
        <f>IFERROR(HYPERLINK("https://wa.me/"&amp;Tabla2[[#This Row],[CONTACTO]]&amp;"?text="&amp;Tabla2[[#This Row],[Mensaje]],"Enviar mensaje"),"")</f>
        <v>Enviar mensaje</v>
      </c>
      <c r="AH3416" s="15" t="str">
        <f>CONCATENATE(A3416,F3416)</f>
        <v>3415SGCU2207504</v>
      </c>
      <c r="AI3416" s="15" t="str">
        <f>CONCATENATE("ENT-",A3416)</f>
        <v>ENT-3415</v>
      </c>
      <c r="AJ3416" s="15" t="str">
        <f>IF(Tabla2[[#This Row],[Op]]&lt;&gt;"","ENTREGA","")</f>
        <v>ENTREGA</v>
      </c>
      <c r="AK3416" s="40" t="str">
        <f>(Tabla2[[#This Row],[FECHA ENTREGA]]&amp;Tabla2[[#This Row],[HORA ENTREGA]])</f>
        <v>461570,333333333333333</v>
      </c>
      <c r="AL3416" s="34" t="str">
        <f>IFERROR(HYPERLINK("https://wa.me/"&amp;Tabla2[[#This Row],[CONTACTO]]&amp;"?text="&amp;Tabla2[[#This Row],[Mensaje]]),"")</f>
        <v xml:space="preserve">https://wa.me/56953157599?text=Hola!%0AServicio del día 15-05%0A *Cliente:* SOCIEDAD COMERCIAL MARBEN PETS LTDA */ Cont: * SGCU2207504*/ HR Entrega: *08:00* /Dirección: *Santiago, AV. LA MARTINA 445. PUDAHUEL SUR  </v>
      </c>
    </row>
    <row r="3417" spans="1:38" s="15" customFormat="1" ht="16.5" customHeight="1" x14ac:dyDescent="0.2">
      <c r="A3417" s="15">
        <f>ROW(A3416)</f>
        <v>3416</v>
      </c>
      <c r="B3417" s="15">
        <f>IF(J3417=J3416,B3416+1,1)</f>
        <v>41</v>
      </c>
      <c r="C3417" s="15" t="s">
        <v>236</v>
      </c>
      <c r="D3417" s="25" t="s">
        <v>39</v>
      </c>
      <c r="E3417" s="27">
        <v>5125893</v>
      </c>
      <c r="F3417" s="27" t="s">
        <v>5229</v>
      </c>
      <c r="G3417" s="27" t="s">
        <v>64</v>
      </c>
      <c r="H3417" s="27">
        <v>26133</v>
      </c>
      <c r="I3417" s="27" t="s">
        <v>2725</v>
      </c>
      <c r="J3417" s="28">
        <v>46157</v>
      </c>
      <c r="K3417" s="26">
        <v>0.33333333333333331</v>
      </c>
      <c r="L3417" s="26"/>
      <c r="M3417" s="27" t="s">
        <v>296</v>
      </c>
      <c r="N3417" s="25">
        <f>IFERROR(VLOOKUP(M3417,Data!$J$1:$K$58,2,0),"")</f>
        <v>56984994337</v>
      </c>
      <c r="O3417" s="27" t="s">
        <v>297</v>
      </c>
      <c r="P3417" s="27" t="s">
        <v>4635</v>
      </c>
      <c r="Q3417" s="27" t="s">
        <v>5230</v>
      </c>
      <c r="R3417" s="27"/>
      <c r="S3417" s="27"/>
      <c r="T3417" s="27"/>
      <c r="U3417" s="28"/>
      <c r="X3417" s="27"/>
      <c r="Y3417" s="27"/>
      <c r="Z3417" s="29"/>
      <c r="AA3417" s="29">
        <v>0.33333333333333331</v>
      </c>
      <c r="AB3417" s="29">
        <v>0.4777777777777778</v>
      </c>
      <c r="AC3417" s="30">
        <v>46157</v>
      </c>
      <c r="AD3417" s="15" t="str">
        <f>IF(Tabla2[[#This Row],[HORA ENTREGA]]="DIRECTO","On time", IF(AA3417&lt;&gt;"",IF(Tabla2[[#This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7" s="15" t="str">
        <f>MID(Tabla2[[#This Row],[TIPO]],1,3)</f>
        <v xml:space="preserve">20 </v>
      </c>
      <c r="AF34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SOCIEDAD COMERCIAL MARBEN PETS LTDA */ Cont: * FCIU2237368*/ HR Entrega: *08:00* /Dirección: *la fragua bodega principal</v>
      </c>
      <c r="AG3417" s="38" t="str">
        <f>IFERROR(HYPERLINK("https://wa.me/"&amp;Tabla2[[#This Row],[CONTACTO]]&amp;"?text="&amp;Tabla2[[#This Row],[Mensaje]],"Enviar mensaje"),"")</f>
        <v>Enviar mensaje</v>
      </c>
      <c r="AH3417" s="15" t="str">
        <f>CONCATENATE(A3417,F3417)</f>
        <v>3416FCIU2237368</v>
      </c>
      <c r="AI3417" s="15" t="str">
        <f>CONCATENATE("ENT-",A3417)</f>
        <v>ENT-3416</v>
      </c>
      <c r="AJ3417" s="15" t="str">
        <f>IF(Tabla2[[#This Row],[Op]]&lt;&gt;"","ENTREGA","")</f>
        <v>ENTREGA</v>
      </c>
      <c r="AK3417" s="40" t="str">
        <f>(Tabla2[[#This Row],[FECHA ENTREGA]]&amp;Tabla2[[#This Row],[HORA ENTREGA]])</f>
        <v>461570,333333333333333</v>
      </c>
      <c r="AL3417" s="34" t="str">
        <f>IFERROR(HYPERLINK("https://wa.me/"&amp;Tabla2[[#This Row],[CONTACTO]]&amp;"?text="&amp;Tabla2[[#This Row],[Mensaje]]),"")</f>
        <v>https://wa.me/56984994337?text=Hola!%0AServicio del día 15-05%0A *Cliente:* SOCIEDAD COMERCIAL MARBEN PETS LTDA */ Cont: * FCIU2237368*/ HR Entrega: *08:00* /Dirección: *la fragua bodega principal</v>
      </c>
    </row>
    <row r="3418" spans="1:38" s="15" customFormat="1" ht="16.5" customHeight="1" x14ac:dyDescent="0.2">
      <c r="A3418" s="15">
        <f>ROW(A3417)</f>
        <v>3417</v>
      </c>
      <c r="B3418" s="15">
        <f>IF(J3418=J3417,B3417+1,1)</f>
        <v>42</v>
      </c>
      <c r="C3418" s="15" t="s">
        <v>236</v>
      </c>
      <c r="D3418" s="25" t="s">
        <v>39</v>
      </c>
      <c r="E3418" s="27">
        <v>5125893</v>
      </c>
      <c r="F3418" s="27" t="s">
        <v>5231</v>
      </c>
      <c r="G3418" s="27" t="s">
        <v>64</v>
      </c>
      <c r="H3418" s="27">
        <v>26133</v>
      </c>
      <c r="I3418" s="27" t="s">
        <v>2725</v>
      </c>
      <c r="J3418" s="28">
        <v>46157</v>
      </c>
      <c r="K3418" s="26">
        <v>0.33333333333333331</v>
      </c>
      <c r="L3418" s="26"/>
      <c r="M3418" s="27" t="s">
        <v>296</v>
      </c>
      <c r="N3418" s="25">
        <f>IFERROR(VLOOKUP(M3418,Data!$J$1:$K$58,2,0),"")</f>
        <v>56984994337</v>
      </c>
      <c r="O3418" s="27" t="s">
        <v>348</v>
      </c>
      <c r="P3418" s="27" t="s">
        <v>4635</v>
      </c>
      <c r="Q3418" s="27" t="s">
        <v>5232</v>
      </c>
      <c r="R3418" s="27"/>
      <c r="S3418" s="27"/>
      <c r="T3418" s="27"/>
      <c r="U3418" s="28"/>
      <c r="X3418" s="27"/>
      <c r="Y3418" s="27"/>
      <c r="Z3418" s="29"/>
      <c r="AA3418" s="29">
        <v>0.36319444444444443</v>
      </c>
      <c r="AB3418" s="29">
        <v>0.5625</v>
      </c>
      <c r="AC3418" s="30">
        <v>46157</v>
      </c>
      <c r="AD3418" s="15" t="str">
        <f>IF(Tabla2[[#This Row],[HORA ENTREGA]]="DIRECTO","On time", IF(AA3418&lt;&gt;"",IF(Tabla2[[#This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18" s="15" t="str">
        <f>MID(Tabla2[[#This Row],[TIPO]],1,3)</f>
        <v xml:space="preserve">20 </v>
      </c>
      <c r="AF34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SOCIEDAD COMERCIAL MARBEN PETS LTDA */ Cont: * TRHU1363170*/ HR Entrega: *08:00* /Dirección: *la fragua  carpas blancas</v>
      </c>
      <c r="AG3418" s="38" t="str">
        <f>IFERROR(HYPERLINK("https://wa.me/"&amp;Tabla2[[#This Row],[CONTACTO]]&amp;"?text="&amp;Tabla2[[#This Row],[Mensaje]],"Enviar mensaje"),"")</f>
        <v>Enviar mensaje</v>
      </c>
      <c r="AH3418" s="15" t="str">
        <f>CONCATENATE(A3418,F3418)</f>
        <v>3417TRHU1363170</v>
      </c>
      <c r="AI3418" s="15" t="str">
        <f>CONCATENATE("ENT-",A3418)</f>
        <v>ENT-3417</v>
      </c>
      <c r="AJ3418" s="15" t="str">
        <f>IF(Tabla2[[#This Row],[Op]]&lt;&gt;"","ENTREGA","")</f>
        <v>ENTREGA</v>
      </c>
      <c r="AK3418" s="40" t="str">
        <f>(Tabla2[[#This Row],[FECHA ENTREGA]]&amp;Tabla2[[#This Row],[HORA ENTREGA]])</f>
        <v>461570,333333333333333</v>
      </c>
      <c r="AL3418" s="34" t="str">
        <f>IFERROR(HYPERLINK("https://wa.me/"&amp;Tabla2[[#This Row],[CONTACTO]]&amp;"?text="&amp;Tabla2[[#This Row],[Mensaje]]),"")</f>
        <v>https://wa.me/56984994337?text=Hola!%0AServicio del día 15-05%0A *Cliente:* SOCIEDAD COMERCIAL MARBEN PETS LTDA */ Cont: * TRHU1363170*/ HR Entrega: *08:00* /Dirección: *la fragua  carpas blancas</v>
      </c>
    </row>
    <row r="3419" spans="1:38" s="15" customFormat="1" ht="16.5" customHeight="1" x14ac:dyDescent="0.2">
      <c r="A3419" s="15">
        <f>ROW(A3418)</f>
        <v>3418</v>
      </c>
      <c r="B3419" s="15">
        <f>IF(J3419=J3418,B3418+1,1)</f>
        <v>43</v>
      </c>
      <c r="C3419" s="15" t="s">
        <v>2344</v>
      </c>
      <c r="D3419" s="25" t="s">
        <v>39</v>
      </c>
      <c r="E3419" s="27">
        <v>1203593</v>
      </c>
      <c r="F3419" s="27" t="s">
        <v>5233</v>
      </c>
      <c r="G3419" s="27" t="s">
        <v>41</v>
      </c>
      <c r="H3419" s="27">
        <v>6425</v>
      </c>
      <c r="I3419" s="27" t="s">
        <v>5234</v>
      </c>
      <c r="J3419" s="28">
        <v>46157</v>
      </c>
      <c r="K3419" s="26">
        <v>0.375</v>
      </c>
      <c r="L3419" s="26" t="s">
        <v>4226</v>
      </c>
      <c r="M3419" s="27" t="s">
        <v>649</v>
      </c>
      <c r="N3419" s="25">
        <f>IFERROR(VLOOKUP(M3419,Data!$J$1:$K$58,2,0),"")</f>
        <v>56939438073</v>
      </c>
      <c r="O3419" s="27" t="s">
        <v>203</v>
      </c>
      <c r="P3419" s="27" t="s">
        <v>4635</v>
      </c>
      <c r="Q3419" s="27" t="s">
        <v>4045</v>
      </c>
      <c r="R3419" s="27"/>
      <c r="S3419" s="27"/>
      <c r="T3419" s="27"/>
      <c r="U3419" s="28"/>
      <c r="X3419" s="27"/>
      <c r="Y3419" s="27"/>
      <c r="Z3419" s="29"/>
      <c r="AA3419" s="29">
        <v>0.36458333333333331</v>
      </c>
      <c r="AB3419" s="29">
        <v>0.51736111111111116</v>
      </c>
      <c r="AC3419" s="30">
        <v>46157</v>
      </c>
      <c r="AD3419" s="15" t="str">
        <f>IF(Tabla2[[#This Row],[HORA ENTREGA]]="DIRECTO","On time", IF(AA3419&lt;&gt;"",IF(Tabla2[[#This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19" s="15" t="str">
        <f>MID(Tabla2[[#This Row],[TIPO]],1,3)</f>
        <v xml:space="preserve">40 </v>
      </c>
      <c r="AF34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THE ANDES BRANDS */ Cont: * ECMU4967399*/ HR Entrega: *09:00* /Dirección: *BODENOR FLEXCENTER - BOULEVARD PONIENTE, MODULOS 21 Y 22 ENEA, PUDAHUEL</v>
      </c>
      <c r="AG3419" s="38" t="str">
        <f>IFERROR(HYPERLINK("https://wa.me/"&amp;Tabla2[[#This Row],[CONTACTO]]&amp;"?text="&amp;Tabla2[[#This Row],[Mensaje]],"Enviar mensaje"),"")</f>
        <v>Enviar mensaje</v>
      </c>
      <c r="AH3419" s="15" t="str">
        <f>CONCATENATE(A3419,F3419)</f>
        <v>3418ECMU4967399</v>
      </c>
      <c r="AI3419" s="15" t="str">
        <f>CONCATENATE("ENT-",A3419)</f>
        <v>ENT-3418</v>
      </c>
      <c r="AJ3419" s="15" t="str">
        <f>IF(Tabla2[[#This Row],[Op]]&lt;&gt;"","ENTREGA","")</f>
        <v>ENTREGA</v>
      </c>
      <c r="AK3419" s="40" t="str">
        <f>(Tabla2[[#This Row],[FECHA ENTREGA]]&amp;Tabla2[[#This Row],[HORA ENTREGA]])</f>
        <v>461570,375</v>
      </c>
      <c r="AL3419" s="34" t="str">
        <f>IFERROR(HYPERLINK("https://wa.me/"&amp;Tabla2[[#This Row],[CONTACTO]]&amp;"?text="&amp;Tabla2[[#This Row],[Mensaje]]),"")</f>
        <v>https://wa.me/56939438073?text=Hola!%0AServicio del día 15-05%0A *Cliente:* THE ANDES BRANDS */ Cont: * ECMU4967399*/ HR Entrega: *09:00* /Dirección: *BODENOR FLEXCENTER - BOULEVARD PONIENTE, MODULOS 21 Y 22 ENEA, PUDAHUEL</v>
      </c>
    </row>
    <row r="3420" spans="1:38" s="15" customFormat="1" ht="16.5" customHeight="1" x14ac:dyDescent="0.2">
      <c r="A3420" s="15">
        <f>ROW(A3419)</f>
        <v>3419</v>
      </c>
      <c r="B3420" s="15">
        <f>IF(J3420=J3419,B3419+1,1)</f>
        <v>44</v>
      </c>
      <c r="C3420" s="15" t="s">
        <v>2344</v>
      </c>
      <c r="D3420" s="25" t="s">
        <v>39</v>
      </c>
      <c r="E3420" s="27">
        <v>1203928</v>
      </c>
      <c r="F3420" s="27" t="s">
        <v>5235</v>
      </c>
      <c r="G3420" s="27" t="s">
        <v>41</v>
      </c>
      <c r="H3420" s="27">
        <v>9800</v>
      </c>
      <c r="I3420" s="27" t="s">
        <v>5236</v>
      </c>
      <c r="J3420" s="28">
        <v>46157</v>
      </c>
      <c r="K3420" s="26">
        <v>0.375</v>
      </c>
      <c r="L3420" s="26"/>
      <c r="M3420" s="27" t="s">
        <v>308</v>
      </c>
      <c r="N3420" s="25">
        <f>IFERROR(VLOOKUP(M3420,Data!$J$1:$K$58,2,0),"")</f>
        <v>56966631737</v>
      </c>
      <c r="O3420" s="27" t="s">
        <v>309</v>
      </c>
      <c r="P3420" s="27" t="s">
        <v>4635</v>
      </c>
      <c r="Q3420" s="27" t="s">
        <v>4045</v>
      </c>
      <c r="R3420" s="27" t="s">
        <v>3205</v>
      </c>
      <c r="S3420" s="27"/>
      <c r="T3420" s="27"/>
      <c r="U3420" s="28"/>
      <c r="X3420" s="27"/>
      <c r="Y3420" s="27"/>
      <c r="Z3420" s="29"/>
      <c r="AA3420" s="29">
        <v>0.31111111111111112</v>
      </c>
      <c r="AB3420" s="29">
        <v>0.4201388888888889</v>
      </c>
      <c r="AC3420" s="30">
        <v>46157</v>
      </c>
      <c r="AD3420" s="15" t="str">
        <f>IF(Tabla2[[#This Row],[HORA ENTREGA]]="DIRECTO","On time", IF(AA3420&lt;&gt;"",IF(Tabla2[[#This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0" s="15" t="str">
        <f>MID(Tabla2[[#This Row],[TIPO]],1,3)</f>
        <v xml:space="preserve">40 </v>
      </c>
      <c r="AF34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THE ANDES BRANDS */ Cont: * CMAU7496509*/ HR Entrega: *09:00* /Dirección: *BODENOR FLEXCENTER - BOULEVARD PONIENTE, MODULOS 21 Y 22 ENEA, PUDAHUEL</v>
      </c>
      <c r="AG3420" s="38" t="str">
        <f>IFERROR(HYPERLINK("https://wa.me/"&amp;Tabla2[[#This Row],[CONTACTO]]&amp;"?text="&amp;Tabla2[[#This Row],[Mensaje]],"Enviar mensaje"),"")</f>
        <v>Enviar mensaje</v>
      </c>
      <c r="AH3420" s="15" t="str">
        <f>CONCATENATE(A3420,F3420)</f>
        <v>3419CMAU7496509</v>
      </c>
      <c r="AI3420" s="15" t="str">
        <f>CONCATENATE("ENT-",A3420)</f>
        <v>ENT-3419</v>
      </c>
      <c r="AJ3420" s="15" t="str">
        <f>IF(Tabla2[[#This Row],[Op]]&lt;&gt;"","ENTREGA","")</f>
        <v>ENTREGA</v>
      </c>
      <c r="AK3420" s="40" t="str">
        <f>(Tabla2[[#This Row],[FECHA ENTREGA]]&amp;Tabla2[[#This Row],[HORA ENTREGA]])</f>
        <v>461570,375</v>
      </c>
      <c r="AL3420" s="34" t="str">
        <f>IFERROR(HYPERLINK("https://wa.me/"&amp;Tabla2[[#This Row],[CONTACTO]]&amp;"?text="&amp;Tabla2[[#This Row],[Mensaje]]),"")</f>
        <v>https://wa.me/56966631737?text=Hola!%0AServicio del día 15-05%0A *Cliente:* THE ANDES BRANDS */ Cont: * CMAU7496509*/ HR Entrega: *09:00* /Dirección: *BODENOR FLEXCENTER - BOULEVARD PONIENTE, MODULOS 21 Y 22 ENEA, PUDAHUEL</v>
      </c>
    </row>
    <row r="3421" spans="1:38" s="15" customFormat="1" ht="16.5" customHeight="1" x14ac:dyDescent="0.2">
      <c r="A3421" s="15">
        <f>ROW(A3420)</f>
        <v>3420</v>
      </c>
      <c r="B3421" s="15">
        <f>IF(J3421=J3420,B3420+1,1)</f>
        <v>45</v>
      </c>
      <c r="C3421" s="15" t="s">
        <v>2344</v>
      </c>
      <c r="D3421" s="25" t="s">
        <v>39</v>
      </c>
      <c r="E3421" s="27">
        <v>1203601</v>
      </c>
      <c r="F3421" s="27" t="s">
        <v>5237</v>
      </c>
      <c r="G3421" s="27" t="s">
        <v>41</v>
      </c>
      <c r="H3421" s="27"/>
      <c r="I3421" s="27" t="s">
        <v>42</v>
      </c>
      <c r="J3421" s="28">
        <v>46157</v>
      </c>
      <c r="K3421" s="26">
        <v>0.375</v>
      </c>
      <c r="L3421" s="26"/>
      <c r="M3421" s="27" t="s">
        <v>366</v>
      </c>
      <c r="N3421" s="25">
        <f>IFERROR(VLOOKUP(M3421,Data!$J$1:$K$58,2,0),"")</f>
        <v>56967386251</v>
      </c>
      <c r="O3421" s="27" t="s">
        <v>367</v>
      </c>
      <c r="P3421" s="27" t="s">
        <v>4635</v>
      </c>
      <c r="Q3421" s="27" t="s">
        <v>4045</v>
      </c>
      <c r="R3421" s="27" t="s">
        <v>3205</v>
      </c>
      <c r="S3421" s="27"/>
      <c r="T3421" s="27"/>
      <c r="U3421" s="28"/>
      <c r="X3421" s="27"/>
      <c r="Y3421" s="27"/>
      <c r="Z3421" s="29"/>
      <c r="AA3421" s="29">
        <v>0.32430555555555557</v>
      </c>
      <c r="AB3421" s="29">
        <v>0.47569444444444442</v>
      </c>
      <c r="AC3421" s="30">
        <v>46157</v>
      </c>
      <c r="AD3421" s="15" t="str">
        <f>IF(Tabla2[[#This Row],[HORA ENTREGA]]="DIRECTO","On time", IF(AA3421&lt;&gt;"",IF(Tabla2[[#This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1" s="15" t="str">
        <f>MID(Tabla2[[#This Row],[TIPO]],1,3)</f>
        <v xml:space="preserve">40 </v>
      </c>
      <c r="AF34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THE ANDES BRANDS */ Cont: * CMAU9385696*/ HR Entrega: *09:00* /Dirección: *BODENOR FLEXCENTER - BOULEVARD PONIENTE, MODULOS 21 Y 22 ENEA, PUDAHUEL</v>
      </c>
      <c r="AG3421" s="38" t="str">
        <f>IFERROR(HYPERLINK("https://wa.me/"&amp;Tabla2[[#This Row],[CONTACTO]]&amp;"?text="&amp;Tabla2[[#This Row],[Mensaje]],"Enviar mensaje"),"")</f>
        <v>Enviar mensaje</v>
      </c>
      <c r="AH3421" s="15" t="str">
        <f>CONCATENATE(A3421,F3421)</f>
        <v>3420CMAU9385696</v>
      </c>
      <c r="AI3421" s="15" t="str">
        <f>CONCATENATE("ENT-",A3421)</f>
        <v>ENT-3420</v>
      </c>
      <c r="AJ3421" s="15" t="str">
        <f>IF(Tabla2[[#This Row],[Op]]&lt;&gt;"","ENTREGA","")</f>
        <v>ENTREGA</v>
      </c>
      <c r="AK3421" s="40" t="str">
        <f>(Tabla2[[#This Row],[FECHA ENTREGA]]&amp;Tabla2[[#This Row],[HORA ENTREGA]])</f>
        <v>461570,375</v>
      </c>
      <c r="AL3421" s="34" t="str">
        <f>IFERROR(HYPERLINK("https://wa.me/"&amp;Tabla2[[#This Row],[CONTACTO]]&amp;"?text="&amp;Tabla2[[#This Row],[Mensaje]]),"")</f>
        <v>https://wa.me/56967386251?text=Hola!%0AServicio del día 15-05%0A *Cliente:* THE ANDES BRANDS */ Cont: * CMAU9385696*/ HR Entrega: *09:00* /Dirección: *BODENOR FLEXCENTER - BOULEVARD PONIENTE, MODULOS 21 Y 22 ENEA, PUDAHUEL</v>
      </c>
    </row>
    <row r="3422" spans="1:38" s="15" customFormat="1" ht="16.5" customHeight="1" x14ac:dyDescent="0.2">
      <c r="A3422" s="15">
        <f>ROW(A3421)</f>
        <v>3421</v>
      </c>
      <c r="B3422" s="15">
        <f>IF(J3422=J3421,B3421+1,1)</f>
        <v>46</v>
      </c>
      <c r="C3422" s="15" t="s">
        <v>1163</v>
      </c>
      <c r="D3422" s="25" t="s">
        <v>39</v>
      </c>
      <c r="E3422" s="27">
        <v>305685</v>
      </c>
      <c r="F3422" s="27" t="s">
        <v>5238</v>
      </c>
      <c r="G3422" s="27" t="s">
        <v>41</v>
      </c>
      <c r="H3422" s="27">
        <v>11000</v>
      </c>
      <c r="I3422" s="27" t="s">
        <v>42</v>
      </c>
      <c r="J3422" s="28">
        <v>46157</v>
      </c>
      <c r="K3422" s="26">
        <v>0.58333333333333337</v>
      </c>
      <c r="L3422" s="26"/>
      <c r="M3422" s="27" t="s">
        <v>308</v>
      </c>
      <c r="N3422" s="25">
        <f>IFERROR(VLOOKUP(M3422,Data!$J$1:$K$58,2,0),"")</f>
        <v>56966631737</v>
      </c>
      <c r="O3422" s="27" t="s">
        <v>309</v>
      </c>
      <c r="P3422" s="27"/>
      <c r="Q3422" s="27" t="s">
        <v>5239</v>
      </c>
      <c r="R3422" s="27" t="s">
        <v>183</v>
      </c>
      <c r="S3422" s="27"/>
      <c r="T3422" s="27"/>
      <c r="U3422" s="28"/>
      <c r="X3422" s="27"/>
      <c r="Y3422" s="27"/>
      <c r="Z3422" s="29"/>
      <c r="AA3422" s="29">
        <v>0.57847222222222228</v>
      </c>
      <c r="AB3422" s="29">
        <v>0.72222222222222221</v>
      </c>
      <c r="AC3422" s="30">
        <v>46157</v>
      </c>
      <c r="AD3422" s="15" t="str">
        <f>IF(Tabla2[[#This Row],[HORA ENTREGA]]="DIRECTO","On time", IF(AA3422&lt;&gt;"",IF(Tabla2[[#This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2" s="15" t="str">
        <f>MID(Tabla2[[#This Row],[TIPO]],1,3)</f>
        <v xml:space="preserve">40 </v>
      </c>
      <c r="AF34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TOC-TOCK */ Cont: * PCIU9441250*/ HR Entrega: *14:00* /Dirección: *Nicolas  860, San Miguel</v>
      </c>
      <c r="AG3422" s="38" t="str">
        <f>IFERROR(HYPERLINK("https://wa.me/"&amp;Tabla2[[#This Row],[CONTACTO]]&amp;"?text="&amp;Tabla2[[#This Row],[Mensaje]],"Enviar mensaje"),"")</f>
        <v>Enviar mensaje</v>
      </c>
      <c r="AH3422" s="15" t="str">
        <f>CONCATENATE(A3422,F3422)</f>
        <v>3421PCIU9441250</v>
      </c>
      <c r="AI3422" s="15" t="str">
        <f>CONCATENATE("ENT-",A3422)</f>
        <v>ENT-3421</v>
      </c>
      <c r="AJ3422" s="15" t="str">
        <f>IF(Tabla2[[#This Row],[Op]]&lt;&gt;"","ENTREGA","")</f>
        <v>ENTREGA</v>
      </c>
      <c r="AK3422" s="40" t="str">
        <f>(Tabla2[[#This Row],[FECHA ENTREGA]]&amp;Tabla2[[#This Row],[HORA ENTREGA]])</f>
        <v>461570,583333333333333</v>
      </c>
      <c r="AL3422" s="34" t="str">
        <f>IFERROR(HYPERLINK("https://wa.me/"&amp;Tabla2[[#This Row],[CONTACTO]]&amp;"?text="&amp;Tabla2[[#This Row],[Mensaje]]),"")</f>
        <v>https://wa.me/56966631737?text=Hola!%0AServicio del día 15-05%0A *Cliente:* TOC-TOCK */ Cont: * PCIU9441250*/ HR Entrega: *14:00* /Dirección: *Nicolas  860, San Miguel</v>
      </c>
    </row>
    <row r="3423" spans="1:38" s="15" customFormat="1" ht="16.5" customHeight="1" x14ac:dyDescent="0.2">
      <c r="A3423" s="15">
        <f>ROW(A3422)</f>
        <v>3422</v>
      </c>
      <c r="B3423" s="15">
        <f>IF(J3423=J3422,B3422+1,1)</f>
        <v>47</v>
      </c>
      <c r="C3423" s="15" t="s">
        <v>5240</v>
      </c>
      <c r="D3423" s="25" t="s">
        <v>39</v>
      </c>
      <c r="E3423" s="27">
        <v>300505</v>
      </c>
      <c r="F3423" s="27" t="s">
        <v>5241</v>
      </c>
      <c r="G3423" s="27" t="s">
        <v>41</v>
      </c>
      <c r="H3423" s="27">
        <v>7100</v>
      </c>
      <c r="I3423" s="27" t="s">
        <v>5242</v>
      </c>
      <c r="J3423" s="28">
        <v>46157</v>
      </c>
      <c r="K3423" s="26">
        <v>0.375</v>
      </c>
      <c r="L3423" s="26"/>
      <c r="M3423" s="27" t="s">
        <v>688</v>
      </c>
      <c r="N3423" s="25">
        <f>IFERROR(VLOOKUP(M3423,Data!$J$1:$K$58,2,0),"")</f>
        <v>56950104102</v>
      </c>
      <c r="O3423" s="27" t="s">
        <v>552</v>
      </c>
      <c r="P3423" s="27" t="s">
        <v>4635</v>
      </c>
      <c r="Q3423" s="27" t="s">
        <v>5243</v>
      </c>
      <c r="R3423" s="27" t="s">
        <v>280</v>
      </c>
      <c r="S3423" s="27"/>
      <c r="T3423" s="27"/>
      <c r="U3423" s="28"/>
      <c r="X3423" s="27"/>
      <c r="Y3423" s="27"/>
      <c r="Z3423" s="29"/>
      <c r="AA3423" s="29">
        <v>0.35416666666666669</v>
      </c>
      <c r="AB3423" s="29">
        <v>0.48958333333333331</v>
      </c>
      <c r="AC3423" s="30">
        <v>46157</v>
      </c>
      <c r="AD3423" s="15" t="str">
        <f>IF(Tabla2[[#This Row],[HORA ENTREGA]]="DIRECTO","On time", IF(AA3423&lt;&gt;"",IF(Tabla2[[#This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3" s="15" t="str">
        <f>MID(Tabla2[[#This Row],[TIPO]],1,3)</f>
        <v xml:space="preserve">40 </v>
      </c>
      <c r="AF34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VIDA INTEC */ Cont: * FDCU0578998*/ HR Entrega: *09:00* /Dirección: *el salto 4243, bodega 110, Huechuraba</v>
      </c>
      <c r="AG3423" s="38" t="str">
        <f>IFERROR(HYPERLINK("https://wa.me/"&amp;Tabla2[[#This Row],[CONTACTO]]&amp;"?text="&amp;Tabla2[[#This Row],[Mensaje]],"Enviar mensaje"),"")</f>
        <v>Enviar mensaje</v>
      </c>
      <c r="AH3423" s="15" t="str">
        <f>CONCATENATE(A3423,F3423)</f>
        <v>3422FDCU0578998</v>
      </c>
      <c r="AI3423" s="15" t="str">
        <f>CONCATENATE("ENT-",A3423)</f>
        <v>ENT-3422</v>
      </c>
      <c r="AJ3423" s="15" t="str">
        <f>IF(Tabla2[[#This Row],[Op]]&lt;&gt;"","ENTREGA","")</f>
        <v>ENTREGA</v>
      </c>
      <c r="AK3423" s="40" t="str">
        <f>(Tabla2[[#This Row],[FECHA ENTREGA]]&amp;Tabla2[[#This Row],[HORA ENTREGA]])</f>
        <v>461570,375</v>
      </c>
      <c r="AL3423" s="34" t="str">
        <f>IFERROR(HYPERLINK("https://wa.me/"&amp;Tabla2[[#This Row],[CONTACTO]]&amp;"?text="&amp;Tabla2[[#This Row],[Mensaje]]),"")</f>
        <v>https://wa.me/56950104102?text=Hola!%0AServicio del día 15-05%0A *Cliente:* VIDA INTEC */ Cont: * FDCU0578998*/ HR Entrega: *09:00* /Dirección: *el salto 4243, bodega 110, Huechuraba</v>
      </c>
    </row>
    <row r="3424" spans="1:38" s="15" customFormat="1" ht="16.5" customHeight="1" x14ac:dyDescent="0.2">
      <c r="A3424" s="15">
        <f>ROW(A3423)</f>
        <v>3423</v>
      </c>
      <c r="B3424" s="15">
        <f>IF(J3424=J3423,B3423+1,1)</f>
        <v>48</v>
      </c>
      <c r="C3424" s="15" t="s">
        <v>244</v>
      </c>
      <c r="D3424" s="25" t="s">
        <v>39</v>
      </c>
      <c r="E3424" s="27">
        <v>533812</v>
      </c>
      <c r="F3424" s="27" t="s">
        <v>5244</v>
      </c>
      <c r="G3424" s="27" t="s">
        <v>41</v>
      </c>
      <c r="H3424" s="27">
        <v>899</v>
      </c>
      <c r="I3424" s="27" t="s">
        <v>5245</v>
      </c>
      <c r="J3424" s="28">
        <v>46157</v>
      </c>
      <c r="K3424" s="26">
        <v>0.375</v>
      </c>
      <c r="L3424" s="26" t="s">
        <v>4226</v>
      </c>
      <c r="M3424" s="27" t="s">
        <v>77</v>
      </c>
      <c r="N3424" s="25">
        <f>IFERROR(VLOOKUP(M3424,Data!$J$1:$K$58,2,0),"")</f>
        <v>56967384794</v>
      </c>
      <c r="O3424" s="27" t="s">
        <v>78</v>
      </c>
      <c r="P3424" s="27" t="s">
        <v>4635</v>
      </c>
      <c r="Q3424" s="27" t="s">
        <v>249</v>
      </c>
      <c r="R3424" s="27" t="s">
        <v>218</v>
      </c>
      <c r="S3424" s="27"/>
      <c r="T3424" s="27"/>
      <c r="U3424" s="28"/>
      <c r="X3424" s="27"/>
      <c r="Y3424" s="27"/>
      <c r="Z3424" s="29"/>
      <c r="AA3424" s="29">
        <v>0.3263888888888889</v>
      </c>
      <c r="AB3424" s="29">
        <v>0.4375</v>
      </c>
      <c r="AC3424" s="30">
        <v>46157</v>
      </c>
      <c r="AD3424" s="15" t="str">
        <f>IF(Tabla2[[#This Row],[HORA ENTREGA]]="DIRECTO","On time", IF(AA3424&lt;&gt;"",IF(Tabla2[[#This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4" s="15" t="str">
        <f>MID(Tabla2[[#This Row],[TIPO]],1,3)</f>
        <v xml:space="preserve">40 </v>
      </c>
      <c r="AF34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VILLAR HERMANOS S.A. */ Cont: * TRHU8425269*/ HR Entrega: *09:00* /Dirección: *SALAR DE ATACAMA 1330, PUDAHUEL</v>
      </c>
      <c r="AG3424" s="38" t="str">
        <f>IFERROR(HYPERLINK("https://wa.me/"&amp;Tabla2[[#This Row],[CONTACTO]]&amp;"?text="&amp;Tabla2[[#This Row],[Mensaje]],"Enviar mensaje"),"")</f>
        <v>Enviar mensaje</v>
      </c>
      <c r="AH3424" s="15" t="str">
        <f>CONCATENATE(A3424,F3424)</f>
        <v>3423TRHU8425269</v>
      </c>
      <c r="AI3424" s="15" t="str">
        <f>CONCATENATE("ENT-",A3424)</f>
        <v>ENT-3423</v>
      </c>
      <c r="AJ3424" s="15" t="str">
        <f>IF(Tabla2[[#This Row],[Op]]&lt;&gt;"","ENTREGA","")</f>
        <v>ENTREGA</v>
      </c>
      <c r="AK3424" s="40" t="str">
        <f>(Tabla2[[#This Row],[FECHA ENTREGA]]&amp;Tabla2[[#This Row],[HORA ENTREGA]])</f>
        <v>461570,375</v>
      </c>
      <c r="AL3424" s="34" t="str">
        <f>IFERROR(HYPERLINK("https://wa.me/"&amp;Tabla2[[#This Row],[CONTACTO]]&amp;"?text="&amp;Tabla2[[#This Row],[Mensaje]]),"")</f>
        <v>https://wa.me/56967384794?text=Hola!%0AServicio del día 15-05%0A *Cliente:* VILLAR HERMANOS S.A. */ Cont: * TRHU8425269*/ HR Entrega: *09:00* /Dirección: *SALAR DE ATACAMA 1330, PUDAHUEL</v>
      </c>
    </row>
    <row r="3425" spans="1:38" s="15" customFormat="1" ht="16.5" customHeight="1" x14ac:dyDescent="0.2">
      <c r="A3425" s="15">
        <f>ROW(A3424)</f>
        <v>3424</v>
      </c>
      <c r="B3425" s="15">
        <f>IF(J3425=J3424,B3424+1,1)</f>
        <v>49</v>
      </c>
      <c r="C3425" s="15" t="s">
        <v>244</v>
      </c>
      <c r="D3425" s="25" t="s">
        <v>39</v>
      </c>
      <c r="E3425" s="27">
        <v>533812</v>
      </c>
      <c r="F3425" s="27" t="s">
        <v>5246</v>
      </c>
      <c r="G3425" s="27" t="s">
        <v>41</v>
      </c>
      <c r="H3425" s="27">
        <v>2844</v>
      </c>
      <c r="I3425" s="27" t="s">
        <v>5247</v>
      </c>
      <c r="J3425" s="28">
        <v>46157</v>
      </c>
      <c r="K3425" s="26">
        <v>0.5</v>
      </c>
      <c r="L3425" s="26"/>
      <c r="M3425" s="27" t="s">
        <v>147</v>
      </c>
      <c r="N3425" s="25">
        <f>IFERROR(VLOOKUP(M3425,Data!$J$1:$K$58,2,0),"")</f>
        <v>56935532735</v>
      </c>
      <c r="O3425" s="27" t="s">
        <v>148</v>
      </c>
      <c r="P3425" s="27"/>
      <c r="Q3425" s="27" t="s">
        <v>249</v>
      </c>
      <c r="R3425" s="27" t="s">
        <v>218</v>
      </c>
      <c r="S3425" s="27"/>
      <c r="T3425" s="27"/>
      <c r="U3425" s="28"/>
      <c r="X3425" s="27"/>
      <c r="Y3425" s="27"/>
      <c r="Z3425" s="29"/>
      <c r="AA3425" s="29">
        <v>0.56805555555555554</v>
      </c>
      <c r="AB3425" s="29">
        <v>0.66319444444444442</v>
      </c>
      <c r="AC3425" s="30">
        <v>46157</v>
      </c>
      <c r="AD3425" s="15" t="str">
        <f>IF(Tabla2[[#This Row],[HORA ENTREGA]]="DIRECTO","On time", IF(AA3425&lt;&gt;"",IF(Tabla2[[#This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25" s="15" t="str">
        <f>MID(Tabla2[[#This Row],[TIPO]],1,3)</f>
        <v xml:space="preserve">40 </v>
      </c>
      <c r="AF34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15-05%0A *Cliente:* VILLAR HERMANOS S.A. */ Cont: * CAAU6640513*/ HR Entrega: *12:00* /Dirección: *SALAR DE ATACAMA 1330, PUDAHUEL</v>
      </c>
      <c r="AG3425" s="38" t="str">
        <f>IFERROR(HYPERLINK("https://wa.me/"&amp;Tabla2[[#This Row],[CONTACTO]]&amp;"?text="&amp;Tabla2[[#This Row],[Mensaje]],"Enviar mensaje"),"")</f>
        <v>Enviar mensaje</v>
      </c>
      <c r="AH3425" s="15" t="str">
        <f>CONCATENATE(A3425,F3425)</f>
        <v>3424CAAU6640513</v>
      </c>
      <c r="AI3425" s="15" t="str">
        <f>CONCATENATE("ENT-",A3425)</f>
        <v>ENT-3424</v>
      </c>
      <c r="AJ3425" s="15" t="str">
        <f>IF(Tabla2[[#This Row],[Op]]&lt;&gt;"","ENTREGA","")</f>
        <v>ENTREGA</v>
      </c>
      <c r="AK3425" s="40" t="str">
        <f>(Tabla2[[#This Row],[FECHA ENTREGA]]&amp;Tabla2[[#This Row],[HORA ENTREGA]])</f>
        <v>461570,5</v>
      </c>
      <c r="AL3425" s="34" t="str">
        <f>IFERROR(HYPERLINK("https://wa.me/"&amp;Tabla2[[#This Row],[CONTACTO]]&amp;"?text="&amp;Tabla2[[#This Row],[Mensaje]]),"")</f>
        <v>https://wa.me/56935532735?text=Hola!%0AServicio del día 15-05%0A *Cliente:* VILLAR HERMANOS S.A. */ Cont: * CAAU6640513*/ HR Entrega: *12:00* /Dirección: *SALAR DE ATACAMA 1330, PUDAHUEL</v>
      </c>
    </row>
    <row r="3426" spans="1:38" s="15" customFormat="1" ht="16.5" customHeight="1" x14ac:dyDescent="0.2">
      <c r="A3426" s="15">
        <f>ROW(A3425)</f>
        <v>3425</v>
      </c>
      <c r="B3426" s="15">
        <f>IF(J3426=J3425,B3425+1,1)</f>
        <v>1</v>
      </c>
      <c r="C3426" s="15" t="s">
        <v>94</v>
      </c>
      <c r="D3426" s="25" t="s">
        <v>39</v>
      </c>
      <c r="E3426" s="27" t="s">
        <v>4204</v>
      </c>
      <c r="F3426" s="27" t="s">
        <v>456</v>
      </c>
      <c r="G3426" s="27" t="s">
        <v>456</v>
      </c>
      <c r="H3426" s="27">
        <v>22000</v>
      </c>
      <c r="I3426" s="27"/>
      <c r="J3426" s="28">
        <v>46158</v>
      </c>
      <c r="K3426" s="26">
        <v>0.33333333333333331</v>
      </c>
      <c r="L3426" s="26"/>
      <c r="M3426" s="27" t="s">
        <v>90</v>
      </c>
      <c r="N3426" s="25">
        <f>IFERROR(VLOOKUP(M3426,Data!$J$1:$K$58,2,0),"")</f>
        <v>56987557136</v>
      </c>
      <c r="O3426" s="27" t="s">
        <v>91</v>
      </c>
      <c r="P3426" s="27"/>
      <c r="Q3426" s="27" t="s">
        <v>3201</v>
      </c>
      <c r="R3426" s="27"/>
      <c r="S3426" s="27"/>
      <c r="T3426" s="27"/>
      <c r="U3426" s="28"/>
      <c r="X3426" s="27"/>
      <c r="Y3426" s="27"/>
      <c r="Z3426" s="29"/>
      <c r="AA3426" s="29">
        <v>0.31944444444444442</v>
      </c>
      <c r="AB3426" s="29">
        <v>0.33680555555555558</v>
      </c>
      <c r="AC3426" s="30">
        <v>46158</v>
      </c>
      <c r="AD3426" s="15" t="str">
        <f>IF(Tabla2[[#This Row],[HORA ENTREGA]]="DIRECTO","On time", IF(AA3426&lt;&gt;"",IF(Tabla2[[#This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6" s="15" t="str">
        <f>MID(Tabla2[[#This Row],[TIPO]],1,3)</f>
        <v>RAM</v>
      </c>
      <c r="AF34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16-05%0A *Cliente:* COMERCIAL E INDUSTRIAL PLASTICOS HOFFENS S.A. */ Cont: * RAMPLA*/ HR Entrega: *08:00* /Dirección: *CAMINO LONQUEN 10707 MAIPÚ</v>
      </c>
      <c r="AG3426" s="38" t="str">
        <f>IFERROR(HYPERLINK("https://wa.me/"&amp;Tabla2[[#This Row],[CONTACTO]]&amp;"?text="&amp;Tabla2[[#This Row],[Mensaje]],"Enviar mensaje"),"")</f>
        <v>Enviar mensaje</v>
      </c>
      <c r="AH3426" s="15" t="str">
        <f>CONCATENATE(A3426,F3426)</f>
        <v>3425RAMPLA</v>
      </c>
      <c r="AI3426" s="15" t="str">
        <f>CONCATENATE("ENT-",A3426)</f>
        <v>ENT-3425</v>
      </c>
      <c r="AJ3426" s="15" t="str">
        <f>IF(Tabla2[[#This Row],[Op]]&lt;&gt;"","ENTREGA","")</f>
        <v>ENTREGA</v>
      </c>
      <c r="AK3426" s="40" t="str">
        <f>(Tabla2[[#This Row],[FECHA ENTREGA]]&amp;Tabla2[[#This Row],[HORA ENTREGA]])</f>
        <v>461580,333333333333333</v>
      </c>
      <c r="AL3426" s="34" t="str">
        <f>IFERROR(HYPERLINK("https://wa.me/"&amp;Tabla2[[#This Row],[CONTACTO]]&amp;"?text="&amp;Tabla2[[#This Row],[Mensaje]]),"")</f>
        <v>https://wa.me/56987557136?text=Hola!%0AServicio del día 16-05%0A *Cliente:* COMERCIAL E INDUSTRIAL PLASTICOS HOFFENS S.A. */ Cont: * RAMPLA*/ HR Entrega: *08:00* /Dirección: *CAMINO LONQUEN 10707 MAIPÚ</v>
      </c>
    </row>
    <row r="3427" spans="1:38" s="15" customFormat="1" ht="16.5" customHeight="1" x14ac:dyDescent="0.2">
      <c r="A3427" s="15">
        <f>ROW(A3426)</f>
        <v>3426</v>
      </c>
      <c r="B3427" s="15">
        <f>IF(J3427=J3426,B3426+1,1)</f>
        <v>2</v>
      </c>
      <c r="C3427" s="15" t="s">
        <v>94</v>
      </c>
      <c r="D3427" s="25" t="s">
        <v>39</v>
      </c>
      <c r="E3427" s="27" t="s">
        <v>4204</v>
      </c>
      <c r="F3427" s="27" t="s">
        <v>456</v>
      </c>
      <c r="G3427" s="27" t="s">
        <v>456</v>
      </c>
      <c r="H3427" s="27">
        <v>22000</v>
      </c>
      <c r="I3427" s="27"/>
      <c r="J3427" s="28">
        <v>46158</v>
      </c>
      <c r="K3427" s="26">
        <v>0.33333333333333331</v>
      </c>
      <c r="L3427" s="26"/>
      <c r="M3427" s="27" t="s">
        <v>90</v>
      </c>
      <c r="N3427" s="25">
        <f>IFERROR(VLOOKUP(M3427,Data!$J$1:$K$58,2,0),"")</f>
        <v>56987557136</v>
      </c>
      <c r="O3427" s="27" t="s">
        <v>91</v>
      </c>
      <c r="P3427" s="27"/>
      <c r="Q3427" s="27" t="s">
        <v>3201</v>
      </c>
      <c r="R3427" s="27"/>
      <c r="S3427" s="27"/>
      <c r="T3427" s="27"/>
      <c r="U3427" s="28"/>
      <c r="X3427" s="27"/>
      <c r="Y3427" s="27"/>
      <c r="Z3427" s="29"/>
      <c r="AA3427" s="29">
        <v>0.5</v>
      </c>
      <c r="AB3427" s="29">
        <v>0.51388888888888884</v>
      </c>
      <c r="AC3427" s="30">
        <v>46158</v>
      </c>
      <c r="AD3427" s="15" t="str">
        <f>IF(Tabla2[[#This Row],[HORA ENTREGA]]="DIRECTO","On time", IF(AA3427&lt;&gt;"",IF(Tabla2[[#This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27" s="15" t="str">
        <f>MID(Tabla2[[#This Row],[TIPO]],1,3)</f>
        <v>RAM</v>
      </c>
      <c r="AF34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16-05%0A *Cliente:* COMERCIAL E INDUSTRIAL PLASTICOS HOFFENS S.A. */ Cont: * RAMPLA*/ HR Entrega: *08:00* /Dirección: *CAMINO LONQUEN 10707 MAIPÚ</v>
      </c>
      <c r="AG3427" s="38" t="str">
        <f>IFERROR(HYPERLINK("https://wa.me/"&amp;Tabla2[[#This Row],[CONTACTO]]&amp;"?text="&amp;Tabla2[[#This Row],[Mensaje]],"Enviar mensaje"),"")</f>
        <v>Enviar mensaje</v>
      </c>
      <c r="AH3427" s="15" t="str">
        <f>CONCATENATE(A3427,F3427)</f>
        <v>3426RAMPLA</v>
      </c>
      <c r="AI3427" s="15" t="str">
        <f>CONCATENATE("ENT-",A3427)</f>
        <v>ENT-3426</v>
      </c>
      <c r="AJ3427" s="15" t="str">
        <f>IF(Tabla2[[#This Row],[Op]]&lt;&gt;"","ENTREGA","")</f>
        <v>ENTREGA</v>
      </c>
      <c r="AK3427" s="40" t="str">
        <f>(Tabla2[[#This Row],[FECHA ENTREGA]]&amp;Tabla2[[#This Row],[HORA ENTREGA]])</f>
        <v>461580,333333333333333</v>
      </c>
      <c r="AL3427" s="34" t="str">
        <f>IFERROR(HYPERLINK("https://wa.me/"&amp;Tabla2[[#This Row],[CONTACTO]]&amp;"?text="&amp;Tabla2[[#This Row],[Mensaje]]),"")</f>
        <v>https://wa.me/56987557136?text=Hola!%0AServicio del día 16-05%0A *Cliente:* COMERCIAL E INDUSTRIAL PLASTICOS HOFFENS S.A. */ Cont: * RAMPLA*/ HR Entrega: *08:00* /Dirección: *CAMINO LONQUEN 10707 MAIPÚ</v>
      </c>
    </row>
    <row r="3428" spans="1:38" s="15" customFormat="1" ht="16.5" customHeight="1" x14ac:dyDescent="0.2">
      <c r="A3428" s="15">
        <f>ROW(A3427)</f>
        <v>3427</v>
      </c>
      <c r="B3428" s="15">
        <f>IF(J3428=J3427,B3427+1,1)</f>
        <v>3</v>
      </c>
      <c r="C3428" s="15" t="s">
        <v>94</v>
      </c>
      <c r="D3428" s="25" t="s">
        <v>39</v>
      </c>
      <c r="E3428" s="27" t="s">
        <v>4204</v>
      </c>
      <c r="F3428" s="27" t="s">
        <v>456</v>
      </c>
      <c r="G3428" s="27" t="s">
        <v>456</v>
      </c>
      <c r="H3428" s="27">
        <v>22000</v>
      </c>
      <c r="I3428" s="27"/>
      <c r="J3428" s="28">
        <v>46158</v>
      </c>
      <c r="K3428" s="26">
        <v>0.33333333333333331</v>
      </c>
      <c r="L3428" s="26"/>
      <c r="M3428" s="27" t="s">
        <v>211</v>
      </c>
      <c r="N3428" s="25">
        <f>IFERROR(VLOOKUP(M3428,Data!$J$1:$K$58,2,0),"")</f>
        <v>56961282379</v>
      </c>
      <c r="O3428" s="27" t="s">
        <v>212</v>
      </c>
      <c r="P3428" s="27"/>
      <c r="Q3428" s="27" t="s">
        <v>3201</v>
      </c>
      <c r="R3428" s="27"/>
      <c r="S3428" s="27"/>
      <c r="T3428" s="27"/>
      <c r="U3428" s="28"/>
      <c r="X3428" s="27"/>
      <c r="Y3428" s="27"/>
      <c r="Z3428" s="29"/>
      <c r="AA3428" s="29">
        <v>0.37152777777777779</v>
      </c>
      <c r="AB3428" s="29">
        <v>0.3888888888888889</v>
      </c>
      <c r="AC3428" s="30">
        <v>46158</v>
      </c>
      <c r="AD3428" s="15" t="str">
        <f>IF(Tabla2[[#This Row],[HORA ENTREGA]]="DIRECTO","On time", IF(AA3428&lt;&gt;"",IF(Tabla2[[#This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28" s="15" t="str">
        <f>MID(Tabla2[[#This Row],[TIPO]],1,3)</f>
        <v>RAM</v>
      </c>
      <c r="AF34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16-05%0A *Cliente:* COMERCIAL E INDUSTRIAL PLASTICOS HOFFENS S.A. */ Cont: * RAMPLA*/ HR Entrega: *08:00* /Dirección: *CAMINO LONQUEN 10707 MAIPÚ</v>
      </c>
      <c r="AG3428" s="38" t="str">
        <f>IFERROR(HYPERLINK("https://wa.me/"&amp;Tabla2[[#This Row],[CONTACTO]]&amp;"?text="&amp;Tabla2[[#This Row],[Mensaje]],"Enviar mensaje"),"")</f>
        <v>Enviar mensaje</v>
      </c>
      <c r="AH3428" s="15" t="str">
        <f>CONCATENATE(A3428,F3428)</f>
        <v>3427RAMPLA</v>
      </c>
      <c r="AI3428" s="15" t="str">
        <f>CONCATENATE("ENT-",A3428)</f>
        <v>ENT-3427</v>
      </c>
      <c r="AJ3428" s="15" t="str">
        <f>IF(Tabla2[[#This Row],[Op]]&lt;&gt;"","ENTREGA","")</f>
        <v>ENTREGA</v>
      </c>
      <c r="AK3428" s="40" t="str">
        <f>(Tabla2[[#This Row],[FECHA ENTREGA]]&amp;Tabla2[[#This Row],[HORA ENTREGA]])</f>
        <v>461580,333333333333333</v>
      </c>
      <c r="AL3428" s="34" t="str">
        <f>IFERROR(HYPERLINK("https://wa.me/"&amp;Tabla2[[#This Row],[CONTACTO]]&amp;"?text="&amp;Tabla2[[#This Row],[Mensaje]]),"")</f>
        <v>https://wa.me/56961282379?text=Hola!%0AServicio del día 16-05%0A *Cliente:* COMERCIAL E INDUSTRIAL PLASTICOS HOFFENS S.A. */ Cont: * RAMPLA*/ HR Entrega: *08:00* /Dirección: *CAMINO LONQUEN 10707 MAIPÚ</v>
      </c>
    </row>
    <row r="3429" spans="1:38" s="15" customFormat="1" ht="16.5" customHeight="1" x14ac:dyDescent="0.2">
      <c r="A3429" s="15">
        <f>ROW(A3428)</f>
        <v>3428</v>
      </c>
      <c r="B3429" s="15">
        <f>IF(J3429=J3428,B3428+1,1)</f>
        <v>4</v>
      </c>
      <c r="C3429" s="15" t="s">
        <v>288</v>
      </c>
      <c r="D3429" s="25" t="s">
        <v>39</v>
      </c>
      <c r="E3429" s="27" t="s">
        <v>5248</v>
      </c>
      <c r="F3429" s="27" t="s">
        <v>5248</v>
      </c>
      <c r="G3429" s="27" t="s">
        <v>54</v>
      </c>
      <c r="H3429" s="27">
        <v>19137</v>
      </c>
      <c r="I3429" s="27" t="s">
        <v>3664</v>
      </c>
      <c r="J3429" s="28">
        <v>46158</v>
      </c>
      <c r="K3429" s="26" t="s">
        <v>1899</v>
      </c>
      <c r="L3429" s="26"/>
      <c r="M3429" s="27" t="s">
        <v>139</v>
      </c>
      <c r="N3429" s="25">
        <f>IFERROR(VLOOKUP(M3429,Data!$J$1:$K$58,2,0),"")</f>
        <v>56965312953</v>
      </c>
      <c r="O3429" s="27" t="s">
        <v>140</v>
      </c>
      <c r="P3429" s="27"/>
      <c r="Q3429" s="27" t="s">
        <v>291</v>
      </c>
      <c r="R3429" s="27"/>
      <c r="S3429" s="27"/>
      <c r="T3429" s="27"/>
      <c r="U3429" s="28"/>
      <c r="X3429" s="27"/>
      <c r="Y3429" s="27" t="s">
        <v>1901</v>
      </c>
      <c r="Z3429" s="29"/>
      <c r="AA3429" s="29"/>
      <c r="AB3429" s="29"/>
      <c r="AC3429" s="30"/>
      <c r="AD3429" s="15" t="str">
        <f>IF(Tabla2[[#This Row],[HORA ENTREGA]]="DIRECTO","On time", IF(AA3429&lt;&gt;"",IF(Tabla2[[#This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29" s="15" t="str">
        <f>MID(Tabla2[[#This Row],[TIPO]],1,3)</f>
        <v xml:space="preserve">40 </v>
      </c>
      <c r="AF34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16-05%0A *Cliente:* COMERCIAL SEA GARDEN SPA */ Cont: * HLBU6024278*/ HR Entrega: *directo* /Dirección: *LOS MAITENES PONIENTE 1332; PUDAHUEL</v>
      </c>
      <c r="AG3429" s="38" t="str">
        <f>IFERROR(HYPERLINK("https://wa.me/"&amp;Tabla2[[#This Row],[CONTACTO]]&amp;"?text="&amp;Tabla2[[#This Row],[Mensaje]],"Enviar mensaje"),"")</f>
        <v>Enviar mensaje</v>
      </c>
      <c r="AH3429" s="15" t="str">
        <f>CONCATENATE(A3429,F3429)</f>
        <v>3428HLBU6024278</v>
      </c>
      <c r="AI3429" s="15" t="str">
        <f>CONCATENATE("ENT-",A3429)</f>
        <v>ENT-3428</v>
      </c>
      <c r="AJ3429" s="15" t="str">
        <f>IF(Tabla2[[#This Row],[Op]]&lt;&gt;"","ENTREGA","")</f>
        <v>ENTREGA</v>
      </c>
      <c r="AK3429" s="40" t="str">
        <f>(Tabla2[[#This Row],[FECHA ENTREGA]]&amp;Tabla2[[#This Row],[HORA ENTREGA]])</f>
        <v>46158directo</v>
      </c>
      <c r="AL3429" s="34" t="str">
        <f>IFERROR(HYPERLINK("https://wa.me/"&amp;Tabla2[[#This Row],[CONTACTO]]&amp;"?text="&amp;Tabla2[[#This Row],[Mensaje]]),"")</f>
        <v>https://wa.me/56965312953?text=Hola!%0AServicio del día 16-05%0A *Cliente:* COMERCIAL SEA GARDEN SPA */ Cont: * HLBU6024278*/ HR Entrega: *directo* /Dirección: *LOS MAITENES PONIENTE 1332; PUDAHUEL</v>
      </c>
    </row>
    <row r="3430" spans="1:38" s="15" customFormat="1" ht="16.5" customHeight="1" x14ac:dyDescent="0.2">
      <c r="A3430" s="15">
        <f>ROW(A3429)</f>
        <v>3429</v>
      </c>
      <c r="B3430" s="15">
        <f>IF(J3430=J3429,B3429+1,1)</f>
        <v>5</v>
      </c>
      <c r="C3430" s="15" t="s">
        <v>483</v>
      </c>
      <c r="D3430" s="25" t="s">
        <v>39</v>
      </c>
      <c r="E3430" s="27">
        <v>1291345</v>
      </c>
      <c r="F3430" s="27" t="s">
        <v>5249</v>
      </c>
      <c r="G3430" s="27" t="s">
        <v>41</v>
      </c>
      <c r="H3430" s="27">
        <v>21504</v>
      </c>
      <c r="I3430" s="27" t="s">
        <v>5250</v>
      </c>
      <c r="J3430" s="28">
        <v>46158</v>
      </c>
      <c r="K3430" s="26">
        <v>0.35416666666666669</v>
      </c>
      <c r="L3430" s="26"/>
      <c r="M3430" s="27" t="s">
        <v>674</v>
      </c>
      <c r="N3430" s="25">
        <f>IFERROR(VLOOKUP(M3430,Data!$J$1:$K$58,2,0),"")</f>
        <v>56967386018</v>
      </c>
      <c r="O3430" s="27" t="s">
        <v>356</v>
      </c>
      <c r="P3430" s="27"/>
      <c r="Q3430" s="27" t="s">
        <v>1920</v>
      </c>
      <c r="R3430" s="27" t="s">
        <v>69</v>
      </c>
      <c r="S3430" s="27"/>
      <c r="T3430" s="27"/>
      <c r="U3430" s="28"/>
      <c r="X3430" s="27"/>
      <c r="Y3430" s="27"/>
      <c r="Z3430" s="29"/>
      <c r="AA3430" s="29">
        <v>0.35416666666666669</v>
      </c>
      <c r="AB3430" s="29">
        <v>0.48958333333333331</v>
      </c>
      <c r="AC3430" s="30">
        <v>46158</v>
      </c>
      <c r="AD3430" s="15" t="str">
        <f>IF(Tabla2[[#This Row],[HORA ENTREGA]]="DIRECTO","On time", IF(AA3430&lt;&gt;"",IF(Tabla2[[#This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0" s="15" t="str">
        <f>MID(Tabla2[[#This Row],[TIPO]],1,3)</f>
        <v xml:space="preserve">40 </v>
      </c>
      <c r="AF34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16-05%0A *Cliente:* IDEAL S A */ Cont: * HAMU4190747*/ HR Entrega: *08:30* /Dirección: *bodega Agunsa, dirección La montaña 1550, Quilicura </v>
      </c>
      <c r="AG3430" s="38" t="str">
        <f>IFERROR(HYPERLINK("https://wa.me/"&amp;Tabla2[[#This Row],[CONTACTO]]&amp;"?text="&amp;Tabla2[[#This Row],[Mensaje]],"Enviar mensaje"),"")</f>
        <v>Enviar mensaje</v>
      </c>
      <c r="AH3430" s="15" t="str">
        <f>CONCATENATE(A3430,F3430)</f>
        <v>3429HAMU4190747</v>
      </c>
      <c r="AI3430" s="15" t="str">
        <f>CONCATENATE("ENT-",A3430)</f>
        <v>ENT-3429</v>
      </c>
      <c r="AJ3430" s="15" t="str">
        <f>IF(Tabla2[[#This Row],[Op]]&lt;&gt;"","ENTREGA","")</f>
        <v>ENTREGA</v>
      </c>
      <c r="AK3430" s="40" t="str">
        <f>(Tabla2[[#This Row],[FECHA ENTREGA]]&amp;Tabla2[[#This Row],[HORA ENTREGA]])</f>
        <v>461580,354166666666667</v>
      </c>
      <c r="AL3430" s="34" t="str">
        <f>IFERROR(HYPERLINK("https://wa.me/"&amp;Tabla2[[#This Row],[CONTACTO]]&amp;"?text="&amp;Tabla2[[#This Row],[Mensaje]]),"")</f>
        <v xml:space="preserve">https://wa.me/56967386018?text=Hola!%0AServicio del día 16-05%0A *Cliente:* IDEAL S A */ Cont: * HAMU4190747*/ HR Entrega: *08:30* /Dirección: *bodega Agunsa, dirección La montaña 1550, Quilicura </v>
      </c>
    </row>
    <row r="3431" spans="1:38" s="15" customFormat="1" ht="16.5" customHeight="1" x14ac:dyDescent="0.2">
      <c r="A3431" s="15">
        <f>ROW(A3430)</f>
        <v>3430</v>
      </c>
      <c r="B3431" s="15">
        <f>IF(J3431=J3430,B3430+1,1)</f>
        <v>6</v>
      </c>
      <c r="C3431" s="15" t="s">
        <v>483</v>
      </c>
      <c r="D3431" s="25" t="s">
        <v>39</v>
      </c>
      <c r="E3431" s="27">
        <v>1291345</v>
      </c>
      <c r="F3431" s="27" t="s">
        <v>5251</v>
      </c>
      <c r="G3431" s="27" t="s">
        <v>41</v>
      </c>
      <c r="H3431" s="27">
        <v>21504</v>
      </c>
      <c r="I3431" s="27" t="s">
        <v>5252</v>
      </c>
      <c r="J3431" s="28">
        <v>46158</v>
      </c>
      <c r="K3431" s="26">
        <v>0.39583333333333331</v>
      </c>
      <c r="L3431" s="26"/>
      <c r="M3431" s="27" t="s">
        <v>51</v>
      </c>
      <c r="N3431" s="25">
        <f>IFERROR(VLOOKUP(M3431,Data!$J$1:$K$58,2,0),"")</f>
        <v>56967256951</v>
      </c>
      <c r="O3431" s="27" t="s">
        <v>52</v>
      </c>
      <c r="P3431" s="27"/>
      <c r="Q3431" s="27" t="s">
        <v>1920</v>
      </c>
      <c r="R3431" s="27" t="s">
        <v>69</v>
      </c>
      <c r="S3431" s="27"/>
      <c r="T3431" s="27"/>
      <c r="U3431" s="28"/>
      <c r="X3431" s="27"/>
      <c r="Y3431" s="27"/>
      <c r="Z3431" s="29"/>
      <c r="AA3431" s="29">
        <v>0.44930555555555557</v>
      </c>
      <c r="AB3431" s="29">
        <v>0.52777777777777779</v>
      </c>
      <c r="AC3431" s="30">
        <v>46158</v>
      </c>
      <c r="AD3431" s="15" t="str">
        <f>IF(Tabla2[[#This Row],[HORA ENTREGA]]="DIRECTO","On time", IF(AA3431&lt;&gt;"",IF(Tabla2[[#This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31" s="15" t="str">
        <f>MID(Tabla2[[#This Row],[TIPO]],1,3)</f>
        <v xml:space="preserve">40 </v>
      </c>
      <c r="AF34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16-05%0A *Cliente:* IDEAL S A */ Cont: * HAMU1652142*/ HR Entrega: *09:30* /Dirección: *bodega Agunsa, dirección La montaña 1550, Quilicura </v>
      </c>
      <c r="AG3431" s="38" t="str">
        <f>IFERROR(HYPERLINK("https://wa.me/"&amp;Tabla2[[#This Row],[CONTACTO]]&amp;"?text="&amp;Tabla2[[#This Row],[Mensaje]],"Enviar mensaje"),"")</f>
        <v>Enviar mensaje</v>
      </c>
      <c r="AH3431" s="15" t="str">
        <f>CONCATENATE(A3431,F3431)</f>
        <v>3430HAMU1652142</v>
      </c>
      <c r="AI3431" s="15" t="str">
        <f>CONCATENATE("ENT-",A3431)</f>
        <v>ENT-3430</v>
      </c>
      <c r="AJ3431" s="15" t="str">
        <f>IF(Tabla2[[#This Row],[Op]]&lt;&gt;"","ENTREGA","")</f>
        <v>ENTREGA</v>
      </c>
      <c r="AK3431" s="40" t="str">
        <f>(Tabla2[[#This Row],[FECHA ENTREGA]]&amp;Tabla2[[#This Row],[HORA ENTREGA]])</f>
        <v>461580,395833333333333</v>
      </c>
      <c r="AL3431" s="34" t="str">
        <f>IFERROR(HYPERLINK("https://wa.me/"&amp;Tabla2[[#This Row],[CONTACTO]]&amp;"?text="&amp;Tabla2[[#This Row],[Mensaje]]),"")</f>
        <v xml:space="preserve">https://wa.me/56967256951?text=Hola!%0AServicio del día 16-05%0A *Cliente:* IDEAL S A */ Cont: * HAMU1652142*/ HR Entrega: *09:30* /Dirección: *bodega Agunsa, dirección La montaña 1550, Quilicura </v>
      </c>
    </row>
    <row r="3432" spans="1:38" s="15" customFormat="1" ht="16.5" customHeight="1" x14ac:dyDescent="0.2">
      <c r="A3432" s="15">
        <f>ROW(A3431)</f>
        <v>3431</v>
      </c>
      <c r="B3432" s="15">
        <f>IF(J3432=J3431,B3431+1,1)</f>
        <v>7</v>
      </c>
      <c r="C3432" s="15" t="s">
        <v>483</v>
      </c>
      <c r="D3432" s="25" t="s">
        <v>39</v>
      </c>
      <c r="E3432" s="27">
        <v>1291345</v>
      </c>
      <c r="F3432" s="27" t="s">
        <v>5253</v>
      </c>
      <c r="G3432" s="27" t="s">
        <v>41</v>
      </c>
      <c r="H3432" s="27">
        <v>21504</v>
      </c>
      <c r="I3432" s="27" t="s">
        <v>5254</v>
      </c>
      <c r="J3432" s="28">
        <v>46158</v>
      </c>
      <c r="K3432" s="26">
        <v>0.4375</v>
      </c>
      <c r="L3432" s="26"/>
      <c r="M3432" s="27" t="s">
        <v>649</v>
      </c>
      <c r="N3432" s="25">
        <f>IFERROR(VLOOKUP(M3432,Data!$J$1:$K$58,2,0),"")</f>
        <v>56939438073</v>
      </c>
      <c r="O3432" s="27" t="s">
        <v>203</v>
      </c>
      <c r="P3432" s="27"/>
      <c r="Q3432" s="27" t="s">
        <v>1920</v>
      </c>
      <c r="R3432" s="27" t="s">
        <v>69</v>
      </c>
      <c r="S3432" s="27"/>
      <c r="T3432" s="27"/>
      <c r="U3432" s="28"/>
      <c r="X3432" s="27"/>
      <c r="Y3432" s="27"/>
      <c r="Z3432" s="29"/>
      <c r="AA3432" s="29">
        <v>0.39027777777777778</v>
      </c>
      <c r="AB3432" s="29">
        <v>0.48958333333333331</v>
      </c>
      <c r="AC3432" s="30">
        <v>46158</v>
      </c>
      <c r="AD3432" s="15" t="str">
        <f>IF(Tabla2[[#This Row],[HORA ENTREGA]]="DIRECTO","On time", IF(AA3432&lt;&gt;"",IF(Tabla2[[#This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2" s="15" t="str">
        <f>MID(Tabla2[[#This Row],[TIPO]],1,3)</f>
        <v xml:space="preserve">40 </v>
      </c>
      <c r="AF34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16-05%0A *Cliente:* IDEAL S A */ Cont: * HLBU1959611*/ HR Entrega: *10:30* /Dirección: *bodega Agunsa, dirección La montaña 1550, Quilicura </v>
      </c>
      <c r="AG3432" s="38" t="str">
        <f>IFERROR(HYPERLINK("https://wa.me/"&amp;Tabla2[[#This Row],[CONTACTO]]&amp;"?text="&amp;Tabla2[[#This Row],[Mensaje]],"Enviar mensaje"),"")</f>
        <v>Enviar mensaje</v>
      </c>
      <c r="AH3432" s="15" t="str">
        <f>CONCATENATE(A3432,F3432)</f>
        <v>3431HLBU1959611</v>
      </c>
      <c r="AI3432" s="15" t="str">
        <f>CONCATENATE("ENT-",A3432)</f>
        <v>ENT-3431</v>
      </c>
      <c r="AJ3432" s="15" t="str">
        <f>IF(Tabla2[[#This Row],[Op]]&lt;&gt;"","ENTREGA","")</f>
        <v>ENTREGA</v>
      </c>
      <c r="AK3432" s="40" t="str">
        <f>(Tabla2[[#This Row],[FECHA ENTREGA]]&amp;Tabla2[[#This Row],[HORA ENTREGA]])</f>
        <v>461580,4375</v>
      </c>
      <c r="AL3432" s="34" t="str">
        <f>IFERROR(HYPERLINK("https://wa.me/"&amp;Tabla2[[#This Row],[CONTACTO]]&amp;"?text="&amp;Tabla2[[#This Row],[Mensaje]]),"")</f>
        <v xml:space="preserve">https://wa.me/56939438073?text=Hola!%0AServicio del día 16-05%0A *Cliente:* IDEAL S A */ Cont: * HLBU1959611*/ HR Entrega: *10:30* /Dirección: *bodega Agunsa, dirección La montaña 1550, Quilicura </v>
      </c>
    </row>
    <row r="3433" spans="1:38" s="15" customFormat="1" ht="16.5" customHeight="1" x14ac:dyDescent="0.2">
      <c r="A3433" s="15">
        <f>ROW(A3432)</f>
        <v>3432</v>
      </c>
      <c r="B3433" s="15">
        <f>IF(J3433=J3432,B3432+1,1)</f>
        <v>8</v>
      </c>
      <c r="C3433" s="15" t="s">
        <v>483</v>
      </c>
      <c r="D3433" s="25" t="s">
        <v>39</v>
      </c>
      <c r="E3433" s="27">
        <v>1291349</v>
      </c>
      <c r="F3433" s="27" t="s">
        <v>5255</v>
      </c>
      <c r="G3433" s="27" t="s">
        <v>41</v>
      </c>
      <c r="H3433" s="27">
        <v>21084</v>
      </c>
      <c r="I3433" s="27" t="s">
        <v>42</v>
      </c>
      <c r="J3433" s="28">
        <v>46158</v>
      </c>
      <c r="K3433" s="26">
        <v>0.47916666666666669</v>
      </c>
      <c r="L3433" s="26"/>
      <c r="M3433" s="27" t="s">
        <v>273</v>
      </c>
      <c r="N3433" s="25">
        <f>IFERROR(VLOOKUP(M3433,Data!$J$1:$K$58,2,0),"")</f>
        <v>56950103942</v>
      </c>
      <c r="O3433" s="27" t="s">
        <v>274</v>
      </c>
      <c r="P3433" s="27"/>
      <c r="Q3433" s="27" t="s">
        <v>3580</v>
      </c>
      <c r="R3433" s="27" t="s">
        <v>218</v>
      </c>
      <c r="S3433" s="27"/>
      <c r="T3433" s="27"/>
      <c r="U3433" s="28"/>
      <c r="X3433" s="27"/>
      <c r="Y3433" s="27"/>
      <c r="Z3433" s="29"/>
      <c r="AA3433" s="29">
        <v>0.35416666666666669</v>
      </c>
      <c r="AB3433" s="29">
        <v>0.4375</v>
      </c>
      <c r="AC3433" s="30">
        <v>46158</v>
      </c>
      <c r="AD3433" s="15" t="str">
        <f>IF(Tabla2[[#This Row],[HORA ENTREGA]]="DIRECTO","On time", IF(AA3433&lt;&gt;"",IF(Tabla2[[#This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3" s="15" t="str">
        <f>MID(Tabla2[[#This Row],[TIPO]],1,3)</f>
        <v xml:space="preserve">40 </v>
      </c>
      <c r="AF34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16-05%0A *Cliente:* IDEAL S A */ Cont: * FANU1567227*/ HR Entrega: *11:30* /Dirección: *Agunsa, dirección La montaña 1550, Quilicura </v>
      </c>
      <c r="AG3433" s="38" t="str">
        <f>IFERROR(HYPERLINK("https://wa.me/"&amp;Tabla2[[#This Row],[CONTACTO]]&amp;"?text="&amp;Tabla2[[#This Row],[Mensaje]],"Enviar mensaje"),"")</f>
        <v>Enviar mensaje</v>
      </c>
      <c r="AH3433" s="15" t="str">
        <f>CONCATENATE(A3433,F3433)</f>
        <v>3432FANU1567227</v>
      </c>
      <c r="AI3433" s="15" t="str">
        <f>CONCATENATE("ENT-",A3433)</f>
        <v>ENT-3432</v>
      </c>
      <c r="AJ3433" s="15" t="str">
        <f>IF(Tabla2[[#This Row],[Op]]&lt;&gt;"","ENTREGA","")</f>
        <v>ENTREGA</v>
      </c>
      <c r="AK3433" s="40" t="str">
        <f>(Tabla2[[#This Row],[FECHA ENTREGA]]&amp;Tabla2[[#This Row],[HORA ENTREGA]])</f>
        <v>461580,479166666666667</v>
      </c>
      <c r="AL3433" s="34" t="str">
        <f>IFERROR(HYPERLINK("https://wa.me/"&amp;Tabla2[[#This Row],[CONTACTO]]&amp;"?text="&amp;Tabla2[[#This Row],[Mensaje]]),"")</f>
        <v xml:space="preserve">https://wa.me/56950103942?text=Hola!%0AServicio del día 16-05%0A *Cliente:* IDEAL S A */ Cont: * FANU1567227*/ HR Entrega: *11:30* /Dirección: *Agunsa, dirección La montaña 1550, Quilicura </v>
      </c>
    </row>
    <row r="3434" spans="1:38" s="15" customFormat="1" ht="16.5" customHeight="1" x14ac:dyDescent="0.2">
      <c r="A3434" s="15">
        <f>ROW(A3433)</f>
        <v>3433</v>
      </c>
      <c r="B3434" s="15">
        <f>IF(J3434=J3433,B3433+1,1)</f>
        <v>1</v>
      </c>
      <c r="C3434" s="15" t="s">
        <v>517</v>
      </c>
      <c r="D3434" s="25" t="s">
        <v>122</v>
      </c>
      <c r="E3434" s="27" t="s">
        <v>5256</v>
      </c>
      <c r="F3434" s="27" t="s">
        <v>5257</v>
      </c>
      <c r="G3434" s="27"/>
      <c r="H3434" s="27"/>
      <c r="I3434" s="27"/>
      <c r="J3434" s="28">
        <v>46160</v>
      </c>
      <c r="K3434" s="26">
        <v>0.33333333333333331</v>
      </c>
      <c r="L3434" s="26"/>
      <c r="M3434" s="27" t="s">
        <v>273</v>
      </c>
      <c r="N3434" s="25">
        <f>IFERROR(VLOOKUP(M3434,Data!$J$1:$K$58,2,0),"")</f>
        <v>56950103942</v>
      </c>
      <c r="O3434" s="27" t="s">
        <v>274</v>
      </c>
      <c r="P3434" s="27"/>
      <c r="Q3434" s="27" t="s">
        <v>3866</v>
      </c>
      <c r="R3434" s="27"/>
      <c r="S3434" s="27"/>
      <c r="T3434" s="27"/>
      <c r="U3434" s="28"/>
      <c r="X3434" s="27"/>
      <c r="Y3434" s="27"/>
      <c r="Z3434" s="29"/>
      <c r="AA3434" s="29">
        <v>0.45833333333333331</v>
      </c>
      <c r="AB3434" s="29">
        <v>0.54861111111111116</v>
      </c>
      <c r="AC3434" s="30">
        <v>46160</v>
      </c>
      <c r="AD3434" s="15" t="str">
        <f>IF(Tabla2[[#This Row],[HORA ENTREGA]]="DIRECTO","On time", IF(AA3434&lt;&gt;"",IF(Tabla2[[#This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34" s="15" t="str">
        <f>MID(Tabla2[[#This Row],[TIPO]],1,3)</f>
        <v/>
      </c>
      <c r="AF34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ARESTI CHILE WINE S.A. */ Cont: * CAAU7056248*/ HR Entrega: *08:00* /Dirección: *CONSOLIDADO: BELLAVISTA S/N, RIO CLARO; BOD. HACIENDA ARESTI</v>
      </c>
      <c r="AG3434" s="38" t="str">
        <f>IFERROR(HYPERLINK("https://wa.me/"&amp;Tabla2[[#This Row],[CONTACTO]]&amp;"?text="&amp;Tabla2[[#This Row],[Mensaje]],"Enviar mensaje"),"")</f>
        <v>Enviar mensaje</v>
      </c>
      <c r="AH3434" s="15" t="str">
        <f>CONCATENATE(A3434,F3434)</f>
        <v>3433CAAU7056248</v>
      </c>
      <c r="AI3434" s="15" t="str">
        <f>CONCATENATE("ENT-",A3434)</f>
        <v>ENT-3433</v>
      </c>
      <c r="AJ3434" s="15" t="str">
        <f>IF(Tabla2[[#This Row],[Op]]&lt;&gt;"","ENTREGA","")</f>
        <v>ENTREGA</v>
      </c>
      <c r="AK3434" s="40" t="str">
        <f>(Tabla2[[#This Row],[FECHA ENTREGA]]&amp;Tabla2[[#This Row],[HORA ENTREGA]])</f>
        <v>461600,333333333333333</v>
      </c>
      <c r="AL3434" s="34" t="str">
        <f>IFERROR(HYPERLINK("https://wa.me/"&amp;Tabla2[[#This Row],[CONTACTO]]&amp;"?text="&amp;Tabla2[[#This Row],[Mensaje]]),"")</f>
        <v>https://wa.me/56950103942?text=Hola!%0AServicio del día 18-05%0A *Cliente:* ARESTI CHILE WINE S.A. */ Cont: * CAAU7056248*/ HR Entrega: *08:00* /Dirección: *CONSOLIDADO: BELLAVISTA S/N, RIO CLARO; BOD. HACIENDA ARESTI</v>
      </c>
    </row>
    <row r="3435" spans="1:38" s="15" customFormat="1" ht="16.5" customHeight="1" x14ac:dyDescent="0.2">
      <c r="A3435" s="15">
        <f>ROW(A3434)</f>
        <v>3434</v>
      </c>
      <c r="B3435" s="15">
        <f>IF(J3435=J3434,B3434+1,1)</f>
        <v>2</v>
      </c>
      <c r="C3435" s="15" t="s">
        <v>806</v>
      </c>
      <c r="D3435" s="25" t="s">
        <v>39</v>
      </c>
      <c r="E3435" s="27">
        <v>305526</v>
      </c>
      <c r="F3435" s="27" t="s">
        <v>5258</v>
      </c>
      <c r="G3435" s="27" t="s">
        <v>64</v>
      </c>
      <c r="H3435" s="27">
        <v>13177</v>
      </c>
      <c r="I3435" s="27" t="s">
        <v>5259</v>
      </c>
      <c r="J3435" s="28">
        <v>46160</v>
      </c>
      <c r="K3435" s="26">
        <v>0.375</v>
      </c>
      <c r="L3435" s="26"/>
      <c r="M3435" s="27" t="s">
        <v>72</v>
      </c>
      <c r="N3435" s="25">
        <f>IFERROR(VLOOKUP(M3435,Data!$J$1:$K$58,2,0),"")</f>
        <v>56978089148</v>
      </c>
      <c r="O3435" s="27" t="s">
        <v>73</v>
      </c>
      <c r="P3435" s="27"/>
      <c r="Q3435" s="27" t="s">
        <v>1660</v>
      </c>
      <c r="R3435" s="27" t="s">
        <v>48</v>
      </c>
      <c r="S3435" s="27"/>
      <c r="T3435" s="27"/>
      <c r="U3435" s="28"/>
      <c r="X3435" s="27"/>
      <c r="Y3435" s="27"/>
      <c r="Z3435" s="29"/>
      <c r="AA3435" s="29">
        <v>0.33124999999999999</v>
      </c>
      <c r="AB3435" s="29">
        <v>0.49305555555555558</v>
      </c>
      <c r="AC3435" s="30">
        <v>46160</v>
      </c>
      <c r="AD3435" s="15" t="str">
        <f>IF(Tabla2[[#This Row],[HORA ENTREGA]]="DIRECTO","On time", IF(AA3435&lt;&gt;"",IF(Tabla2[[#This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5" s="15" t="str">
        <f>MID(Tabla2[[#This Row],[TIPO]],1,3)</f>
        <v xml:space="preserve">20 </v>
      </c>
      <c r="AF34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BLASCOOL RETAIL SPA */ Cont: * TEMU5944523*/ HR Entrega: *09:00* /Dirección: *Lo Echevers 550, bodega 40-41. Quilicura. STGO.</v>
      </c>
      <c r="AG3435" s="38" t="str">
        <f>IFERROR(HYPERLINK("https://wa.me/"&amp;Tabla2[[#This Row],[CONTACTO]]&amp;"?text="&amp;Tabla2[[#This Row],[Mensaje]],"Enviar mensaje"),"")</f>
        <v>Enviar mensaje</v>
      </c>
      <c r="AH3435" s="15" t="str">
        <f>CONCATENATE(A3435,F3435)</f>
        <v>3434TEMU5944523</v>
      </c>
      <c r="AI3435" s="15" t="str">
        <f>CONCATENATE("ENT-",A3435)</f>
        <v>ENT-3434</v>
      </c>
      <c r="AJ3435" s="15" t="str">
        <f>IF(Tabla2[[#This Row],[Op]]&lt;&gt;"","ENTREGA","")</f>
        <v>ENTREGA</v>
      </c>
      <c r="AK3435" s="40" t="str">
        <f>(Tabla2[[#This Row],[FECHA ENTREGA]]&amp;Tabla2[[#This Row],[HORA ENTREGA]])</f>
        <v>461600,375</v>
      </c>
      <c r="AL3435" s="34" t="str">
        <f>IFERROR(HYPERLINK("https://wa.me/"&amp;Tabla2[[#This Row],[CONTACTO]]&amp;"?text="&amp;Tabla2[[#This Row],[Mensaje]]),"")</f>
        <v>https://wa.me/56978089148?text=Hola!%0AServicio del día 18-05%0A *Cliente:* BLASCOOL RETAIL SPA */ Cont: * TEMU5944523*/ HR Entrega: *09:00* /Dirección: *Lo Echevers 550, bodega 40-41. Quilicura. STGO.</v>
      </c>
    </row>
    <row r="3436" spans="1:38" s="15" customFormat="1" ht="16.5" customHeight="1" x14ac:dyDescent="0.2">
      <c r="A3436" s="15">
        <f>ROW(A3435)</f>
        <v>3435</v>
      </c>
      <c r="B3436" s="15">
        <f>IF(J3436=J3435,B3435+1,1)</f>
        <v>3</v>
      </c>
      <c r="C3436" s="15" t="s">
        <v>84</v>
      </c>
      <c r="D3436" s="25" t="s">
        <v>39</v>
      </c>
      <c r="E3436" s="27">
        <v>315474</v>
      </c>
      <c r="F3436" s="27" t="s">
        <v>5260</v>
      </c>
      <c r="G3436" s="27" t="s">
        <v>41</v>
      </c>
      <c r="H3436" s="27">
        <v>15941</v>
      </c>
      <c r="I3436" s="27" t="s">
        <v>42</v>
      </c>
      <c r="J3436" s="28">
        <v>46160</v>
      </c>
      <c r="K3436" s="26">
        <v>0.33333333333333331</v>
      </c>
      <c r="L3436" s="26"/>
      <c r="M3436" s="27" t="s">
        <v>325</v>
      </c>
      <c r="N3436" s="25">
        <f>IFERROR(VLOOKUP(M3436,Data!$J$1:$K$58,2,0),"")</f>
        <v>56964850744</v>
      </c>
      <c r="O3436" s="27" t="s">
        <v>326</v>
      </c>
      <c r="P3436" s="27"/>
      <c r="Q3436" s="27" t="s">
        <v>1963</v>
      </c>
      <c r="R3436" s="27"/>
      <c r="S3436" s="27"/>
      <c r="T3436" s="27"/>
      <c r="U3436" s="28"/>
      <c r="X3436" s="27"/>
      <c r="Y3436" s="27"/>
      <c r="Z3436" s="29"/>
      <c r="AA3436" s="29">
        <v>0.33958333333333335</v>
      </c>
      <c r="AB3436" s="29">
        <v>0.47222222222222221</v>
      </c>
      <c r="AC3436" s="30">
        <v>46160</v>
      </c>
      <c r="AD3436" s="15" t="str">
        <f>IF(Tabla2[[#This Row],[HORA ENTREGA]]="DIRECTO","On time", IF(AA3436&lt;&gt;"",IF(Tabla2[[#This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6" s="15" t="str">
        <f>MID(Tabla2[[#This Row],[TIPO]],1,3)</f>
        <v xml:space="preserve">40 </v>
      </c>
      <c r="AF34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CANONTEX */ Cont: * PCIU9370794*/ HR Entrega: *08:00* /Dirección: *Av. La Oración N° 1250, Pudahuel</v>
      </c>
      <c r="AG3436" s="38" t="str">
        <f>IFERROR(HYPERLINK("https://wa.me/"&amp;Tabla2[[#This Row],[CONTACTO]]&amp;"?text="&amp;Tabla2[[#This Row],[Mensaje]],"Enviar mensaje"),"")</f>
        <v>Enviar mensaje</v>
      </c>
      <c r="AH3436" s="15" t="str">
        <f>CONCATENATE(A3436,F3436)</f>
        <v>3435PCIU9370794</v>
      </c>
      <c r="AI3436" s="15" t="str">
        <f>CONCATENATE("ENT-",A3436)</f>
        <v>ENT-3435</v>
      </c>
      <c r="AJ3436" s="15" t="str">
        <f>IF(Tabla2[[#This Row],[Op]]&lt;&gt;"","ENTREGA","")</f>
        <v>ENTREGA</v>
      </c>
      <c r="AK3436" s="40" t="str">
        <f>(Tabla2[[#This Row],[FECHA ENTREGA]]&amp;Tabla2[[#This Row],[HORA ENTREGA]])</f>
        <v>461600,333333333333333</v>
      </c>
      <c r="AL3436" s="34" t="str">
        <f>IFERROR(HYPERLINK("https://wa.me/"&amp;Tabla2[[#This Row],[CONTACTO]]&amp;"?text="&amp;Tabla2[[#This Row],[Mensaje]]),"")</f>
        <v>https://wa.me/56964850744?text=Hola!%0AServicio del día 18-05%0A *Cliente:* CANONTEX */ Cont: * PCIU9370794*/ HR Entrega: *08:00* /Dirección: *Av. La Oración N° 1250, Pudahuel</v>
      </c>
    </row>
    <row r="3437" spans="1:38" s="15" customFormat="1" ht="16.5" customHeight="1" x14ac:dyDescent="0.2">
      <c r="A3437" s="15">
        <f>ROW(A3436)</f>
        <v>3436</v>
      </c>
      <c r="B3437" s="15">
        <f>IF(J3437=J3436,B3436+1,1)</f>
        <v>4</v>
      </c>
      <c r="C3437" s="15" t="s">
        <v>288</v>
      </c>
      <c r="D3437" s="25" t="s">
        <v>39</v>
      </c>
      <c r="E3437" s="27">
        <v>104059</v>
      </c>
      <c r="F3437" s="27" t="s">
        <v>5261</v>
      </c>
      <c r="G3437" s="27" t="s">
        <v>54</v>
      </c>
      <c r="H3437" s="27">
        <v>25284</v>
      </c>
      <c r="I3437" s="27" t="s">
        <v>218</v>
      </c>
      <c r="J3437" s="28">
        <v>46160</v>
      </c>
      <c r="K3437" s="26" t="s">
        <v>290</v>
      </c>
      <c r="L3437" s="26"/>
      <c r="M3437" s="27" t="s">
        <v>147</v>
      </c>
      <c r="N3437" s="25">
        <f>IFERROR(VLOOKUP(M3437,Data!$J$1:$K$58,2,0),"")</f>
        <v>56935532735</v>
      </c>
      <c r="O3437" s="27" t="s">
        <v>148</v>
      </c>
      <c r="P3437" s="27"/>
      <c r="Q3437" s="27" t="s">
        <v>3139</v>
      </c>
      <c r="R3437" s="27"/>
      <c r="S3437" s="27"/>
      <c r="T3437" s="27"/>
      <c r="U3437" s="28"/>
      <c r="X3437" s="27"/>
      <c r="Y3437" s="27"/>
      <c r="Z3437" s="29"/>
      <c r="AA3437" s="29">
        <v>0.57291666666666663</v>
      </c>
      <c r="AB3437" s="29">
        <v>0.67013888888888884</v>
      </c>
      <c r="AC3437" s="30">
        <v>46160</v>
      </c>
      <c r="AD3437" s="15" t="str">
        <f>IF(Tabla2[[#This Row],[HORA ENTREGA]]="DIRECTO","On time", IF(AA3437&lt;&gt;"",IF(Tabla2[[#This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7" s="15" t="str">
        <f>MID(Tabla2[[#This Row],[TIPO]],1,3)</f>
        <v xml:space="preserve">40 </v>
      </c>
      <c r="AF34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COMERCIAL SEA GARDEN SPA */ Cont: * TTNU8020995*/ HR Entrega: *DIRECTO* /Dirección: *PEDRO JORQUERA 575, PUDAHUEL</v>
      </c>
      <c r="AG3437" s="38" t="str">
        <f>IFERROR(HYPERLINK("https://wa.me/"&amp;Tabla2[[#This Row],[CONTACTO]]&amp;"?text="&amp;Tabla2[[#This Row],[Mensaje]],"Enviar mensaje"),"")</f>
        <v>Enviar mensaje</v>
      </c>
      <c r="AH3437" s="15" t="str">
        <f>CONCATENATE(A3437,F3437)</f>
        <v>3436TTNU8020995</v>
      </c>
      <c r="AI3437" s="15" t="str">
        <f>CONCATENATE("ENT-",A3437)</f>
        <v>ENT-3436</v>
      </c>
      <c r="AJ3437" s="15" t="str">
        <f>IF(Tabla2[[#This Row],[Op]]&lt;&gt;"","ENTREGA","")</f>
        <v>ENTREGA</v>
      </c>
      <c r="AK3437" s="40" t="str">
        <f>(Tabla2[[#This Row],[FECHA ENTREGA]]&amp;Tabla2[[#This Row],[HORA ENTREGA]])</f>
        <v>46160DIRECTO</v>
      </c>
      <c r="AL3437" s="34" t="str">
        <f>IFERROR(HYPERLINK("https://wa.me/"&amp;Tabla2[[#This Row],[CONTACTO]]&amp;"?text="&amp;Tabla2[[#This Row],[Mensaje]]),"")</f>
        <v>https://wa.me/56935532735?text=Hola!%0AServicio del día 18-05%0A *Cliente:* COMERCIAL SEA GARDEN SPA */ Cont: * TTNU8020995*/ HR Entrega: *DIRECTO* /Dirección: *PEDRO JORQUERA 575, PUDAHUEL</v>
      </c>
    </row>
    <row r="3438" spans="1:38" s="15" customFormat="1" ht="16.5" customHeight="1" x14ac:dyDescent="0.2">
      <c r="A3438" s="15">
        <f>ROW(A3437)</f>
        <v>3437</v>
      </c>
      <c r="B3438" s="15">
        <f>IF(J3438=J3437,B3437+1,1)</f>
        <v>5</v>
      </c>
      <c r="C3438" s="15" t="s">
        <v>288</v>
      </c>
      <c r="D3438" s="25" t="s">
        <v>39</v>
      </c>
      <c r="E3438" s="27">
        <v>103678</v>
      </c>
      <c r="F3438" s="27" t="s">
        <v>5262</v>
      </c>
      <c r="G3438" s="27" t="s">
        <v>54</v>
      </c>
      <c r="H3438" s="27">
        <v>25000</v>
      </c>
      <c r="I3438" s="27" t="s">
        <v>5053</v>
      </c>
      <c r="J3438" s="28">
        <v>46160</v>
      </c>
      <c r="K3438" s="26" t="s">
        <v>290</v>
      </c>
      <c r="L3438" s="26"/>
      <c r="M3438" s="27" t="s">
        <v>139</v>
      </c>
      <c r="N3438" s="25">
        <f>IFERROR(VLOOKUP(M3438,Data!$J$1:$K$58,2,0),"")</f>
        <v>56965312953</v>
      </c>
      <c r="O3438" s="27" t="s">
        <v>140</v>
      </c>
      <c r="P3438" s="27"/>
      <c r="Q3438" s="27"/>
      <c r="R3438" s="27"/>
      <c r="S3438" s="27"/>
      <c r="T3438" s="27"/>
      <c r="U3438" s="28"/>
      <c r="X3438" s="27"/>
      <c r="Y3438" s="27" t="s">
        <v>5263</v>
      </c>
      <c r="Z3438" s="29"/>
      <c r="AA3438" s="29">
        <v>0.74305555555555558</v>
      </c>
      <c r="AB3438" s="29">
        <v>0.65277777777777779</v>
      </c>
      <c r="AC3438" s="30">
        <v>46160</v>
      </c>
      <c r="AD3438" s="15" t="str">
        <f>IF(Tabla2[[#This Row],[HORA ENTREGA]]="DIRECTO","On time", IF(AA3438&lt;&gt;"",IF(Tabla2[[#This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8" s="15" t="str">
        <f>MID(Tabla2[[#This Row],[TIPO]],1,3)</f>
        <v xml:space="preserve">40 </v>
      </c>
      <c r="AF34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COMERCIAL SEA GARDEN SPA */ Cont: * OTPU6246667*/ HR Entrega: *DIRECTO* /Dirección: *</v>
      </c>
      <c r="AG3438" s="38" t="str">
        <f>IFERROR(HYPERLINK("https://wa.me/"&amp;Tabla2[[#This Row],[CONTACTO]]&amp;"?text="&amp;Tabla2[[#This Row],[Mensaje]],"Enviar mensaje"),"")</f>
        <v>Enviar mensaje</v>
      </c>
      <c r="AH3438" s="15" t="str">
        <f>CONCATENATE(A3438,F3438)</f>
        <v>3437OTPU6246667</v>
      </c>
      <c r="AI3438" s="15" t="str">
        <f>CONCATENATE("ENT-",A3438)</f>
        <v>ENT-3437</v>
      </c>
      <c r="AJ3438" s="15" t="str">
        <f>IF(Tabla2[[#This Row],[Op]]&lt;&gt;"","ENTREGA","")</f>
        <v>ENTREGA</v>
      </c>
      <c r="AK3438" s="40" t="str">
        <f>(Tabla2[[#This Row],[FECHA ENTREGA]]&amp;Tabla2[[#This Row],[HORA ENTREGA]])</f>
        <v>46160DIRECTO</v>
      </c>
      <c r="AL3438" s="34" t="str">
        <f>IFERROR(HYPERLINK("https://wa.me/"&amp;Tabla2[[#This Row],[CONTACTO]]&amp;"?text="&amp;Tabla2[[#This Row],[Mensaje]]),"")</f>
        <v>https://wa.me/56965312953?text=Hola!%0AServicio del día 18-05%0A *Cliente:* COMERCIAL SEA GARDEN SPA */ Cont: * OTPU6246667*/ HR Entrega: *DIRECTO* /Dirección: *</v>
      </c>
    </row>
    <row r="3439" spans="1:38" s="15" customFormat="1" ht="16.5" customHeight="1" x14ac:dyDescent="0.2">
      <c r="A3439" s="15">
        <f>ROW(A3438)</f>
        <v>3438</v>
      </c>
      <c r="B3439" s="15">
        <f>IF(J3439=J3438,B3438+1,1)</f>
        <v>6</v>
      </c>
      <c r="C3439" s="15" t="s">
        <v>288</v>
      </c>
      <c r="D3439" s="25" t="s">
        <v>39</v>
      </c>
      <c r="E3439" s="27" t="s">
        <v>5264</v>
      </c>
      <c r="F3439" s="27" t="s">
        <v>5264</v>
      </c>
      <c r="G3439" s="27" t="s">
        <v>54</v>
      </c>
      <c r="H3439" s="27">
        <v>19137</v>
      </c>
      <c r="I3439" s="27" t="s">
        <v>3664</v>
      </c>
      <c r="J3439" s="28">
        <v>46160</v>
      </c>
      <c r="K3439" s="26" t="s">
        <v>290</v>
      </c>
      <c r="L3439" s="26"/>
      <c r="M3439" s="27" t="s">
        <v>55</v>
      </c>
      <c r="N3439" s="25">
        <f>IFERROR(VLOOKUP(M3439,Data!$J$1:$K$58,2,0),"")</f>
        <v>56992164782</v>
      </c>
      <c r="O3439" s="27" t="s">
        <v>56</v>
      </c>
      <c r="P3439" s="27"/>
      <c r="Q3439" s="27" t="s">
        <v>291</v>
      </c>
      <c r="R3439" s="27"/>
      <c r="S3439" s="27"/>
      <c r="T3439" s="27"/>
      <c r="U3439" s="28"/>
      <c r="X3439" s="27"/>
      <c r="Y3439" s="27"/>
      <c r="Z3439" s="29"/>
      <c r="AA3439" s="29">
        <v>0.84583333333333333</v>
      </c>
      <c r="AB3439" s="29">
        <v>0.92013888888888884</v>
      </c>
      <c r="AC3439" s="30">
        <v>46160</v>
      </c>
      <c r="AD3439" s="15" t="str">
        <f>IF(Tabla2[[#This Row],[HORA ENTREGA]]="DIRECTO","On time", IF(AA3439&lt;&gt;"",IF(Tabla2[[#This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39" s="15" t="str">
        <f>MID(Tabla2[[#This Row],[TIPO]],1,3)</f>
        <v xml:space="preserve">40 </v>
      </c>
      <c r="AF34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COMERCIAL SEA GARDEN SPA */ Cont: * HLBU6291823*/ HR Entrega: *DIRECTO* /Dirección: *LOS MAITENES PONIENTE 1332; PUDAHUEL</v>
      </c>
      <c r="AG3439" s="38" t="str">
        <f>IFERROR(HYPERLINK("https://wa.me/"&amp;Tabla2[[#This Row],[CONTACTO]]&amp;"?text="&amp;Tabla2[[#This Row],[Mensaje]],"Enviar mensaje"),"")</f>
        <v>Enviar mensaje</v>
      </c>
      <c r="AH3439" s="15" t="str">
        <f>CONCATENATE(A3439,F3439)</f>
        <v>3438HLBU6291823</v>
      </c>
      <c r="AI3439" s="15" t="str">
        <f>CONCATENATE("ENT-",A3439)</f>
        <v>ENT-3438</v>
      </c>
      <c r="AJ3439" s="15" t="str">
        <f>IF(Tabla2[[#This Row],[Op]]&lt;&gt;"","ENTREGA","")</f>
        <v>ENTREGA</v>
      </c>
      <c r="AK3439" s="40" t="str">
        <f>(Tabla2[[#This Row],[FECHA ENTREGA]]&amp;Tabla2[[#This Row],[HORA ENTREGA]])</f>
        <v>46160DIRECTO</v>
      </c>
      <c r="AL3439" s="34" t="str">
        <f>IFERROR(HYPERLINK("https://wa.me/"&amp;Tabla2[[#This Row],[CONTACTO]]&amp;"?text="&amp;Tabla2[[#This Row],[Mensaje]]),"")</f>
        <v>https://wa.me/56992164782?text=Hola!%0AServicio del día 18-05%0A *Cliente:* COMERCIAL SEA GARDEN SPA */ Cont: * HLBU6291823*/ HR Entrega: *DIRECTO* /Dirección: *LOS MAITENES PONIENTE 1332; PUDAHUEL</v>
      </c>
    </row>
    <row r="3440" spans="1:38" s="15" customFormat="1" ht="16.5" customHeight="1" x14ac:dyDescent="0.2">
      <c r="A3440" s="15">
        <f>ROW(A3439)</f>
        <v>3439</v>
      </c>
      <c r="B3440" s="15">
        <f>IF(J3440=J3439,B3439+1,1)</f>
        <v>7</v>
      </c>
      <c r="C3440" s="15" t="s">
        <v>474</v>
      </c>
      <c r="D3440" s="25" t="s">
        <v>39</v>
      </c>
      <c r="E3440" s="27">
        <v>304947</v>
      </c>
      <c r="F3440" s="27" t="s">
        <v>5265</v>
      </c>
      <c r="G3440" s="27" t="s">
        <v>41</v>
      </c>
      <c r="H3440" s="27">
        <v>22989</v>
      </c>
      <c r="I3440" s="27" t="s">
        <v>42</v>
      </c>
      <c r="J3440" s="28">
        <v>46160</v>
      </c>
      <c r="K3440" s="26">
        <v>0.35416666666666669</v>
      </c>
      <c r="L3440" s="26"/>
      <c r="M3440" s="27" t="s">
        <v>300</v>
      </c>
      <c r="N3440" s="25">
        <f>IFERROR(VLOOKUP(M3440,Data!$J$1:$K$58,2,0),"")</f>
        <v>56989844861</v>
      </c>
      <c r="O3440" s="27" t="s">
        <v>301</v>
      </c>
      <c r="P3440" s="27"/>
      <c r="Q3440" s="27" t="s">
        <v>476</v>
      </c>
      <c r="R3440" s="27" t="s">
        <v>69</v>
      </c>
      <c r="S3440" s="27"/>
      <c r="T3440" s="27"/>
      <c r="U3440" s="28"/>
      <c r="X3440" s="27"/>
      <c r="Y3440" s="27"/>
      <c r="Z3440" s="29"/>
      <c r="AA3440" s="29">
        <v>0.36458333333333331</v>
      </c>
      <c r="AB3440" s="29">
        <v>0.43541666666666667</v>
      </c>
      <c r="AC3440" s="30">
        <v>46160</v>
      </c>
      <c r="AD3440" s="15" t="str">
        <f>IF(Tabla2[[#This Row],[HORA ENTREGA]]="DIRECTO","On time", IF(AA3440&lt;&gt;"",IF(Tabla2[[#This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40" s="15" t="str">
        <f>MID(Tabla2[[#This Row],[TIPO]],1,3)</f>
        <v xml:space="preserve">40 </v>
      </c>
      <c r="AF34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ENERTIK CHILE SPA */ Cont: * UETU7429662*/ HR Entrega: *08:30* /Dirección: *BOD.PRINCESA - CARRETERA GRAL SAN MARTIN 7940, BOD. C2; QUILICURA</v>
      </c>
      <c r="AG3440" s="38" t="str">
        <f>IFERROR(HYPERLINK("https://wa.me/"&amp;Tabla2[[#This Row],[CONTACTO]]&amp;"?text="&amp;Tabla2[[#This Row],[Mensaje]],"Enviar mensaje"),"")</f>
        <v>Enviar mensaje</v>
      </c>
      <c r="AH3440" s="15" t="str">
        <f>CONCATENATE(A3440,F3440)</f>
        <v>3439UETU7429662</v>
      </c>
      <c r="AI3440" s="15" t="str">
        <f>CONCATENATE("ENT-",A3440)</f>
        <v>ENT-3439</v>
      </c>
      <c r="AJ3440" s="15" t="str">
        <f>IF(Tabla2[[#This Row],[Op]]&lt;&gt;"","ENTREGA","")</f>
        <v>ENTREGA</v>
      </c>
      <c r="AK3440" s="40" t="str">
        <f>(Tabla2[[#This Row],[FECHA ENTREGA]]&amp;Tabla2[[#This Row],[HORA ENTREGA]])</f>
        <v>461600,354166666666667</v>
      </c>
      <c r="AL3440" s="34" t="str">
        <f>IFERROR(HYPERLINK("https://wa.me/"&amp;Tabla2[[#This Row],[CONTACTO]]&amp;"?text="&amp;Tabla2[[#This Row],[Mensaje]]),"")</f>
        <v>https://wa.me/56989844861?text=Hola!%0AServicio del día 18-05%0A *Cliente:* ENERTIK CHILE SPA */ Cont: * UETU7429662*/ HR Entrega: *08:30* /Dirección: *BOD.PRINCESA - CARRETERA GRAL SAN MARTIN 7940, BOD. C2; QUILICURA</v>
      </c>
    </row>
    <row r="3441" spans="1:38" s="15" customFormat="1" ht="16.5" customHeight="1" x14ac:dyDescent="0.2">
      <c r="A3441" s="15">
        <f>ROW(A3440)</f>
        <v>3440</v>
      </c>
      <c r="B3441" s="15">
        <f>IF(J3441=J3440,B3440+1,1)</f>
        <v>8</v>
      </c>
      <c r="C3441" s="15" t="s">
        <v>483</v>
      </c>
      <c r="D3441" s="25" t="s">
        <v>39</v>
      </c>
      <c r="E3441" s="27">
        <v>1291349</v>
      </c>
      <c r="F3441" s="27" t="s">
        <v>5266</v>
      </c>
      <c r="G3441" s="27" t="s">
        <v>41</v>
      </c>
      <c r="H3441" s="27">
        <v>21084</v>
      </c>
      <c r="I3441" s="27" t="s">
        <v>42</v>
      </c>
      <c r="J3441" s="28">
        <v>46160</v>
      </c>
      <c r="K3441" s="26">
        <v>0.35416666666666669</v>
      </c>
      <c r="L3441" s="26"/>
      <c r="M3441" s="27" t="s">
        <v>341</v>
      </c>
      <c r="N3441" s="25">
        <f>IFERROR(VLOOKUP(M3441,Data!$J$1:$K$58,2,0),"")</f>
        <v>56950923536</v>
      </c>
      <c r="O3441" s="27" t="s">
        <v>98</v>
      </c>
      <c r="P3441" s="27"/>
      <c r="Q3441" s="27" t="s">
        <v>3580</v>
      </c>
      <c r="R3441" s="27"/>
      <c r="S3441" s="27"/>
      <c r="T3441" s="27"/>
      <c r="U3441" s="28"/>
      <c r="X3441" s="27"/>
      <c r="Y3441" s="27"/>
      <c r="Z3441" s="29"/>
      <c r="AA3441" s="29">
        <v>0.48749999999999999</v>
      </c>
      <c r="AB3441" s="29">
        <v>0.52430555555555558</v>
      </c>
      <c r="AC3441" s="30">
        <v>46160</v>
      </c>
      <c r="AD3441" s="15" t="str">
        <f>IF(Tabla2[[#This Row],[HORA ENTREGA]]="DIRECTO","On time", IF(AA3441&lt;&gt;"",IF(Tabla2[[#This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41" s="15" t="str">
        <f>MID(Tabla2[[#This Row],[TIPO]],1,3)</f>
        <v xml:space="preserve">40 </v>
      </c>
      <c r="AF34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18-05%0A *Cliente:* IDEAL S A */ Cont: * FDCU0187709*/ HR Entrega: *08:30* /Dirección: *Agunsa, dirección La montaña 1550, Quilicura </v>
      </c>
      <c r="AG3441" s="38" t="str">
        <f>IFERROR(HYPERLINK("https://wa.me/"&amp;Tabla2[[#This Row],[CONTACTO]]&amp;"?text="&amp;Tabla2[[#This Row],[Mensaje]],"Enviar mensaje"),"")</f>
        <v>Enviar mensaje</v>
      </c>
      <c r="AH3441" s="15" t="str">
        <f>CONCATENATE(A3441,F3441)</f>
        <v>3440FDCU0187709</v>
      </c>
      <c r="AI3441" s="15" t="str">
        <f>CONCATENATE("ENT-",A3441)</f>
        <v>ENT-3440</v>
      </c>
      <c r="AJ3441" s="15" t="str">
        <f>IF(Tabla2[[#This Row],[Op]]&lt;&gt;"","ENTREGA","")</f>
        <v>ENTREGA</v>
      </c>
      <c r="AK3441" s="40" t="str">
        <f>(Tabla2[[#This Row],[FECHA ENTREGA]]&amp;Tabla2[[#This Row],[HORA ENTREGA]])</f>
        <v>461600,354166666666667</v>
      </c>
      <c r="AL3441" s="34" t="str">
        <f>IFERROR(HYPERLINK("https://wa.me/"&amp;Tabla2[[#This Row],[CONTACTO]]&amp;"?text="&amp;Tabla2[[#This Row],[Mensaje]]),"")</f>
        <v xml:space="preserve">https://wa.me/56950923536?text=Hola!%0AServicio del día 18-05%0A *Cliente:* IDEAL S A */ Cont: * FDCU0187709*/ HR Entrega: *08:30* /Dirección: *Agunsa, dirección La montaña 1550, Quilicura </v>
      </c>
    </row>
    <row r="3442" spans="1:38" s="15" customFormat="1" ht="16.5" customHeight="1" x14ac:dyDescent="0.2">
      <c r="A3442" s="15">
        <f>ROW(A3441)</f>
        <v>3441</v>
      </c>
      <c r="B3442" s="15">
        <f>IF(J3442=J3441,B3441+1,1)</f>
        <v>9</v>
      </c>
      <c r="C3442" s="15" t="s">
        <v>483</v>
      </c>
      <c r="D3442" s="25" t="s">
        <v>39</v>
      </c>
      <c r="E3442" s="27">
        <v>1291349</v>
      </c>
      <c r="F3442" s="27" t="s">
        <v>5267</v>
      </c>
      <c r="G3442" s="27" t="s">
        <v>41</v>
      </c>
      <c r="H3442" s="27">
        <v>21084</v>
      </c>
      <c r="I3442" s="27" t="s">
        <v>42</v>
      </c>
      <c r="J3442" s="28">
        <v>46160</v>
      </c>
      <c r="K3442" s="26">
        <v>0.39583333333333331</v>
      </c>
      <c r="L3442" s="26"/>
      <c r="M3442" s="27" t="s">
        <v>308</v>
      </c>
      <c r="N3442" s="25">
        <f>IFERROR(VLOOKUP(M3442,Data!$J$1:$K$58,2,0),"")</f>
        <v>56966631737</v>
      </c>
      <c r="O3442" s="27" t="s">
        <v>309</v>
      </c>
      <c r="P3442" s="27"/>
      <c r="Q3442" s="27" t="s">
        <v>3580</v>
      </c>
      <c r="R3442" s="27"/>
      <c r="S3442" s="27"/>
      <c r="T3442" s="27"/>
      <c r="U3442" s="28"/>
      <c r="X3442" s="27"/>
      <c r="Y3442" s="27"/>
      <c r="Z3442" s="29"/>
      <c r="AA3442" s="29">
        <v>0.39583333333333331</v>
      </c>
      <c r="AB3442" s="29">
        <v>0.49305555555555558</v>
      </c>
      <c r="AC3442" s="30">
        <v>46160</v>
      </c>
      <c r="AD3442" s="15" t="str">
        <f>IF(Tabla2[[#This Row],[HORA ENTREGA]]="DIRECTO","On time", IF(AA3442&lt;&gt;"",IF(Tabla2[[#This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42" s="15" t="str">
        <f>MID(Tabla2[[#This Row],[TIPO]],1,3)</f>
        <v xml:space="preserve">40 </v>
      </c>
      <c r="AF34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18-05%0A *Cliente:* IDEAL S A */ Cont: * UACU5670194*/ HR Entrega: *09:30* /Dirección: *Agunsa, dirección La montaña 1550, Quilicura </v>
      </c>
      <c r="AG3442" s="38" t="str">
        <f>IFERROR(HYPERLINK("https://wa.me/"&amp;Tabla2[[#This Row],[CONTACTO]]&amp;"?text="&amp;Tabla2[[#This Row],[Mensaje]],"Enviar mensaje"),"")</f>
        <v>Enviar mensaje</v>
      </c>
      <c r="AH3442" s="15" t="str">
        <f>CONCATENATE(A3442,F3442)</f>
        <v>3441UACU5670194</v>
      </c>
      <c r="AI3442" s="15" t="str">
        <f>CONCATENATE("ENT-",A3442)</f>
        <v>ENT-3441</v>
      </c>
      <c r="AJ3442" s="15" t="str">
        <f>IF(Tabla2[[#This Row],[Op]]&lt;&gt;"","ENTREGA","")</f>
        <v>ENTREGA</v>
      </c>
      <c r="AK3442" s="40" t="str">
        <f>(Tabla2[[#This Row],[FECHA ENTREGA]]&amp;Tabla2[[#This Row],[HORA ENTREGA]])</f>
        <v>461600,395833333333333</v>
      </c>
      <c r="AL3442" s="34" t="str">
        <f>IFERROR(HYPERLINK("https://wa.me/"&amp;Tabla2[[#This Row],[CONTACTO]]&amp;"?text="&amp;Tabla2[[#This Row],[Mensaje]]),"")</f>
        <v xml:space="preserve">https://wa.me/56966631737?text=Hola!%0AServicio del día 18-05%0A *Cliente:* IDEAL S A */ Cont: * UACU5670194*/ HR Entrega: *09:30* /Dirección: *Agunsa, dirección La montaña 1550, Quilicura </v>
      </c>
    </row>
    <row r="3443" spans="1:38" s="15" customFormat="1" ht="16.5" customHeight="1" x14ac:dyDescent="0.2">
      <c r="A3443" s="15">
        <f>ROW(A3442)</f>
        <v>3442</v>
      </c>
      <c r="B3443" s="15">
        <f>IF(J3443=J3442,B3442+1,1)</f>
        <v>10</v>
      </c>
      <c r="C3443" s="15" t="s">
        <v>955</v>
      </c>
      <c r="D3443" s="25" t="s">
        <v>39</v>
      </c>
      <c r="E3443" s="27">
        <v>305827</v>
      </c>
      <c r="F3443" s="27" t="s">
        <v>5268</v>
      </c>
      <c r="G3443" s="27" t="s">
        <v>294</v>
      </c>
      <c r="H3443" s="27">
        <v>24000</v>
      </c>
      <c r="I3443" s="27" t="s">
        <v>5269</v>
      </c>
      <c r="J3443" s="28">
        <v>46160</v>
      </c>
      <c r="K3443" s="26">
        <v>0.375</v>
      </c>
      <c r="L3443" s="26"/>
      <c r="M3443" s="27" t="s">
        <v>51</v>
      </c>
      <c r="N3443" s="25">
        <f>IFERROR(VLOOKUP(M3443,Data!$J$1:$K$58,2,0),"")</f>
        <v>56967256951</v>
      </c>
      <c r="O3443" s="27" t="s">
        <v>52</v>
      </c>
      <c r="P3443" s="27"/>
      <c r="Q3443" s="27" t="s">
        <v>690</v>
      </c>
      <c r="R3443" s="27" t="s">
        <v>5270</v>
      </c>
      <c r="S3443" s="27"/>
      <c r="T3443" s="27"/>
      <c r="U3443" s="28"/>
      <c r="X3443" s="27"/>
      <c r="Y3443" s="27"/>
      <c r="Z3443" s="29"/>
      <c r="AA3443" s="29">
        <v>0.37291666666666667</v>
      </c>
      <c r="AB3443" s="29">
        <v>0.58333333333333337</v>
      </c>
      <c r="AC3443" s="30">
        <v>46160</v>
      </c>
      <c r="AD3443" s="15" t="str">
        <f>IF(Tabla2[[#This Row],[HORA ENTREGA]]="DIRECTO","On time", IF(AA3443&lt;&gt;"",IF(Tabla2[[#This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43" s="15" t="str">
        <f>MID(Tabla2[[#This Row],[TIPO]],1,3)</f>
        <v xml:space="preserve">40 </v>
      </c>
      <c r="AF34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IMER CHILE */ Cont: * MAEU4097088*/ HR Entrega: *09:00* /Dirección: *Barrón Vieyra 10-A, Colina</v>
      </c>
      <c r="AG3443" s="38" t="str">
        <f>IFERROR(HYPERLINK("https://wa.me/"&amp;Tabla2[[#This Row],[CONTACTO]]&amp;"?text="&amp;Tabla2[[#This Row],[Mensaje]],"Enviar mensaje"),"")</f>
        <v>Enviar mensaje</v>
      </c>
      <c r="AH3443" s="15" t="str">
        <f>CONCATENATE(A3443,F3443)</f>
        <v>3442MAEU4097088</v>
      </c>
      <c r="AI3443" s="15" t="str">
        <f>CONCATENATE("ENT-",A3443)</f>
        <v>ENT-3442</v>
      </c>
      <c r="AJ3443" s="15" t="str">
        <f>IF(Tabla2[[#This Row],[Op]]&lt;&gt;"","ENTREGA","")</f>
        <v>ENTREGA</v>
      </c>
      <c r="AK3443" s="40" t="str">
        <f>(Tabla2[[#This Row],[FECHA ENTREGA]]&amp;Tabla2[[#This Row],[HORA ENTREGA]])</f>
        <v>461600,375</v>
      </c>
      <c r="AL3443" s="34" t="str">
        <f>IFERROR(HYPERLINK("https://wa.me/"&amp;Tabla2[[#This Row],[CONTACTO]]&amp;"?text="&amp;Tabla2[[#This Row],[Mensaje]]),"")</f>
        <v>https://wa.me/56967256951?text=Hola!%0AServicio del día 18-05%0A *Cliente:* IMER CHILE */ Cont: * MAEU4097088*/ HR Entrega: *09:00* /Dirección: *Barrón Vieyra 10-A, Colina</v>
      </c>
    </row>
    <row r="3444" spans="1:38" s="15" customFormat="1" ht="16.5" customHeight="1" x14ac:dyDescent="0.2">
      <c r="A3444" s="15">
        <f>ROW(A3443)</f>
        <v>3443</v>
      </c>
      <c r="B3444" s="15">
        <f>IF(J3444=J3443,B3443+1,1)</f>
        <v>11</v>
      </c>
      <c r="C3444" s="15" t="s">
        <v>955</v>
      </c>
      <c r="D3444" s="25" t="s">
        <v>39</v>
      </c>
      <c r="E3444" s="27">
        <v>305832</v>
      </c>
      <c r="F3444" s="27" t="s">
        <v>5271</v>
      </c>
      <c r="G3444" s="27" t="s">
        <v>294</v>
      </c>
      <c r="H3444" s="27">
        <v>24000</v>
      </c>
      <c r="I3444" s="27" t="s">
        <v>5272</v>
      </c>
      <c r="J3444" s="28">
        <v>46160</v>
      </c>
      <c r="K3444" s="26">
        <v>0.45833333333333331</v>
      </c>
      <c r="L3444" s="26"/>
      <c r="M3444" s="27" t="s">
        <v>366</v>
      </c>
      <c r="N3444" s="25">
        <f>IFERROR(VLOOKUP(M3444,Data!$J$1:$K$58,2,0),"")</f>
        <v>56967386251</v>
      </c>
      <c r="O3444" s="27" t="s">
        <v>367</v>
      </c>
      <c r="P3444" s="27"/>
      <c r="Q3444" s="27" t="s">
        <v>690</v>
      </c>
      <c r="R3444" s="27" t="s">
        <v>5270</v>
      </c>
      <c r="S3444" s="27"/>
      <c r="T3444" s="27"/>
      <c r="U3444" s="28"/>
      <c r="X3444" s="27"/>
      <c r="Y3444" s="27"/>
      <c r="Z3444" s="29"/>
      <c r="AA3444" s="29">
        <v>0.58472222222222225</v>
      </c>
      <c r="AB3444" s="29">
        <v>0.71875</v>
      </c>
      <c r="AC3444" s="30">
        <v>46160</v>
      </c>
      <c r="AD3444" s="15" t="str">
        <f>IF(Tabla2[[#This Row],[HORA ENTREGA]]="DIRECTO","On time", IF(AA3444&lt;&gt;"",IF(Tabla2[[#This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44" s="15" t="str">
        <f>MID(Tabla2[[#This Row],[TIPO]],1,3)</f>
        <v xml:space="preserve">40 </v>
      </c>
      <c r="AF34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IMER CHILE */ Cont: * MAEU4122236*/ HR Entrega: *11:00* /Dirección: *Barrón Vieyra 10-A, Colina</v>
      </c>
      <c r="AG3444" s="38" t="str">
        <f>IFERROR(HYPERLINK("https://wa.me/"&amp;Tabla2[[#This Row],[CONTACTO]]&amp;"?text="&amp;Tabla2[[#This Row],[Mensaje]],"Enviar mensaje"),"")</f>
        <v>Enviar mensaje</v>
      </c>
      <c r="AH3444" s="15" t="str">
        <f>CONCATENATE(A3444,F3444)</f>
        <v>3443MAEU4122236</v>
      </c>
      <c r="AI3444" s="15" t="str">
        <f>CONCATENATE("ENT-",A3444)</f>
        <v>ENT-3443</v>
      </c>
      <c r="AJ3444" s="15" t="str">
        <f>IF(Tabla2[[#This Row],[Op]]&lt;&gt;"","ENTREGA","")</f>
        <v>ENTREGA</v>
      </c>
      <c r="AK3444" s="40" t="str">
        <f>(Tabla2[[#This Row],[FECHA ENTREGA]]&amp;Tabla2[[#This Row],[HORA ENTREGA]])</f>
        <v>461600,458333333333333</v>
      </c>
      <c r="AL3444" s="34" t="str">
        <f>IFERROR(HYPERLINK("https://wa.me/"&amp;Tabla2[[#This Row],[CONTACTO]]&amp;"?text="&amp;Tabla2[[#This Row],[Mensaje]]),"")</f>
        <v>https://wa.me/56967386251?text=Hola!%0AServicio del día 18-05%0A *Cliente:* IMER CHILE */ Cont: * MAEU4122236*/ HR Entrega: *11:00* /Dirección: *Barrón Vieyra 10-A, Colina</v>
      </c>
    </row>
    <row r="3445" spans="1:38" s="15" customFormat="1" ht="16.5" customHeight="1" x14ac:dyDescent="0.2">
      <c r="A3445" s="15">
        <f>ROW(A3444)</f>
        <v>3444</v>
      </c>
      <c r="B3445" s="15">
        <f>IF(J3445=J3444,B3444+1,1)</f>
        <v>12</v>
      </c>
      <c r="C3445" s="15" t="s">
        <v>149</v>
      </c>
      <c r="D3445" s="25" t="s">
        <v>39</v>
      </c>
      <c r="E3445" s="27">
        <v>2637460</v>
      </c>
      <c r="F3445" s="27" t="s">
        <v>5193</v>
      </c>
      <c r="G3445" s="27" t="s">
        <v>41</v>
      </c>
      <c r="H3445" s="27">
        <v>10893</v>
      </c>
      <c r="I3445" s="27" t="s">
        <v>42</v>
      </c>
      <c r="J3445" s="28">
        <v>46160</v>
      </c>
      <c r="K3445" s="26">
        <v>0.33333333333333331</v>
      </c>
      <c r="L3445" s="26" t="s">
        <v>5273</v>
      </c>
      <c r="M3445" s="27" t="s">
        <v>649</v>
      </c>
      <c r="N3445" s="25">
        <f>IFERROR(VLOOKUP(M3445,Data!$J$1:$K$58,2,0),"")</f>
        <v>56939438073</v>
      </c>
      <c r="O3445" s="27" t="s">
        <v>203</v>
      </c>
      <c r="P3445" s="27"/>
      <c r="Q3445" s="27" t="s">
        <v>153</v>
      </c>
      <c r="R3445" s="27" t="s">
        <v>48</v>
      </c>
      <c r="S3445" s="27"/>
      <c r="T3445" s="27"/>
      <c r="U3445" s="28"/>
      <c r="X3445" s="27"/>
      <c r="Y3445" s="27"/>
      <c r="Z3445" s="29"/>
      <c r="AA3445" s="29">
        <v>0.3263888888888889</v>
      </c>
      <c r="AB3445" s="29">
        <v>0.42499999999999999</v>
      </c>
      <c r="AC3445" s="30">
        <v>46160</v>
      </c>
      <c r="AD3445" s="15" t="str">
        <f>IF(Tabla2[[#This Row],[HORA ENTREGA]]="DIRECTO","On time", IF(AA3445&lt;&gt;"",IF(Tabla2[[#This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45" s="15" t="str">
        <f>MID(Tabla2[[#This Row],[TIPO]],1,3)</f>
        <v xml:space="preserve">40 </v>
      </c>
      <c r="AF34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18-05%0A *Cliente:* IMPORTADORA MIDEA CARRIER CHILE LTDA */ Cont: * SEKU9300260*/ HR Entrega: *08:00* /Dirección: *BOD. MIEA AGURTO - PUERTO MADERO 9710, BOD. E13; PUDAHUEL </v>
      </c>
      <c r="AG3445" s="38" t="str">
        <f>IFERROR(HYPERLINK("https://wa.me/"&amp;Tabla2[[#This Row],[CONTACTO]]&amp;"?text="&amp;Tabla2[[#This Row],[Mensaje]],"Enviar mensaje"),"")</f>
        <v>Enviar mensaje</v>
      </c>
      <c r="AH3445" s="15" t="str">
        <f>CONCATENATE(A3445,F3445)</f>
        <v>3444SEKU9300260</v>
      </c>
      <c r="AI3445" s="15" t="str">
        <f>CONCATENATE("ENT-",A3445)</f>
        <v>ENT-3444</v>
      </c>
      <c r="AJ3445" s="15" t="str">
        <f>IF(Tabla2[[#This Row],[Op]]&lt;&gt;"","ENTREGA","")</f>
        <v>ENTREGA</v>
      </c>
      <c r="AK3445" s="40" t="str">
        <f>(Tabla2[[#This Row],[FECHA ENTREGA]]&amp;Tabla2[[#This Row],[HORA ENTREGA]])</f>
        <v>461600,333333333333333</v>
      </c>
      <c r="AL3445" s="34" t="str">
        <f>IFERROR(HYPERLINK("https://wa.me/"&amp;Tabla2[[#This Row],[CONTACTO]]&amp;"?text="&amp;Tabla2[[#This Row],[Mensaje]]),"")</f>
        <v xml:space="preserve">https://wa.me/56939438073?text=Hola!%0AServicio del día 18-05%0A *Cliente:* IMPORTADORA MIDEA CARRIER CHILE LTDA */ Cont: * SEKU9300260*/ HR Entrega: *08:00* /Dirección: *BOD. MIEA AGURTO - PUERTO MADERO 9710, BOD. E13; PUDAHUEL </v>
      </c>
    </row>
    <row r="3446" spans="1:38" s="15" customFormat="1" ht="16.5" customHeight="1" x14ac:dyDescent="0.2">
      <c r="A3446" s="15">
        <f>ROW(A3445)</f>
        <v>3445</v>
      </c>
      <c r="B3446" s="15">
        <f>IF(J3446=J3445,B3445+1,1)</f>
        <v>13</v>
      </c>
      <c r="C3446" s="15" t="s">
        <v>149</v>
      </c>
      <c r="D3446" s="25" t="s">
        <v>39</v>
      </c>
      <c r="E3446" s="27">
        <v>2638701</v>
      </c>
      <c r="F3446" s="27" t="s">
        <v>5274</v>
      </c>
      <c r="G3446" s="27" t="s">
        <v>41</v>
      </c>
      <c r="H3446" s="27">
        <v>10800</v>
      </c>
      <c r="I3446" s="27" t="s">
        <v>42</v>
      </c>
      <c r="J3446" s="28">
        <v>46160</v>
      </c>
      <c r="K3446" s="26">
        <v>0.33333333333333331</v>
      </c>
      <c r="L3446" s="26" t="s">
        <v>5275</v>
      </c>
      <c r="M3446" s="27" t="s">
        <v>161</v>
      </c>
      <c r="N3446" s="25">
        <f>IFERROR(VLOOKUP(M3446,Data!$J$1:$K$58,2,0),"")</f>
        <v>56966749408</v>
      </c>
      <c r="O3446" s="27" t="s">
        <v>162</v>
      </c>
      <c r="P3446" s="27"/>
      <c r="Q3446" s="27" t="s">
        <v>153</v>
      </c>
      <c r="R3446" s="27" t="s">
        <v>1747</v>
      </c>
      <c r="S3446" s="27"/>
      <c r="T3446" s="27"/>
      <c r="U3446" s="28"/>
      <c r="X3446" s="27"/>
      <c r="Y3446" s="27"/>
      <c r="Z3446" s="29"/>
      <c r="AA3446" s="29">
        <v>0.30555555555555558</v>
      </c>
      <c r="AB3446" s="29">
        <v>0.40625</v>
      </c>
      <c r="AC3446" s="30">
        <v>46160</v>
      </c>
      <c r="AD3446" s="15" t="str">
        <f>IF(Tabla2[[#This Row],[HORA ENTREGA]]="DIRECTO","On time", IF(AA3446&lt;&gt;"",IF(Tabla2[[#This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46" s="15" t="str">
        <f>MID(Tabla2[[#This Row],[TIPO]],1,3)</f>
        <v xml:space="preserve">40 </v>
      </c>
      <c r="AF34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18-05%0A *Cliente:* IMPORTADORA MIDEA CARRIER CHILE LTDA */ Cont: * GCXU6324627*/ HR Entrega: *08:00* /Dirección: *BOD. MIEA AGURTO - PUERTO MADERO 9710, BOD. E13; PUDAHUEL </v>
      </c>
      <c r="AG3446" s="38" t="str">
        <f>IFERROR(HYPERLINK("https://wa.me/"&amp;Tabla2[[#This Row],[CONTACTO]]&amp;"?text="&amp;Tabla2[[#This Row],[Mensaje]],"Enviar mensaje"),"")</f>
        <v>Enviar mensaje</v>
      </c>
      <c r="AH3446" s="15" t="str">
        <f>CONCATENATE(A3446,F3446)</f>
        <v>3445GCXU6324627</v>
      </c>
      <c r="AI3446" s="15" t="str">
        <f>CONCATENATE("ENT-",A3446)</f>
        <v>ENT-3445</v>
      </c>
      <c r="AJ3446" s="15" t="str">
        <f>IF(Tabla2[[#This Row],[Op]]&lt;&gt;"","ENTREGA","")</f>
        <v>ENTREGA</v>
      </c>
      <c r="AK3446" s="40" t="str">
        <f>(Tabla2[[#This Row],[FECHA ENTREGA]]&amp;Tabla2[[#This Row],[HORA ENTREGA]])</f>
        <v>461600,333333333333333</v>
      </c>
      <c r="AL3446" s="34" t="str">
        <f>IFERROR(HYPERLINK("https://wa.me/"&amp;Tabla2[[#This Row],[CONTACTO]]&amp;"?text="&amp;Tabla2[[#This Row],[Mensaje]]),"")</f>
        <v xml:space="preserve">https://wa.me/56966749408?text=Hola!%0AServicio del día 18-05%0A *Cliente:* IMPORTADORA MIDEA CARRIER CHILE LTDA */ Cont: * GCXU6324627*/ HR Entrega: *08:00* /Dirección: *BOD. MIEA AGURTO - PUERTO MADERO 9710, BOD. E13; PUDAHUEL </v>
      </c>
    </row>
    <row r="3447" spans="1:38" s="15" customFormat="1" ht="16.5" customHeight="1" x14ac:dyDescent="0.2">
      <c r="A3447" s="15">
        <f>ROW(A3446)</f>
        <v>3446</v>
      </c>
      <c r="B3447" s="15">
        <f>IF(J3447=J3446,B3446+1,1)</f>
        <v>14</v>
      </c>
      <c r="C3447" s="15" t="s">
        <v>149</v>
      </c>
      <c r="D3447" s="25" t="s">
        <v>39</v>
      </c>
      <c r="E3447" s="27">
        <v>2632586</v>
      </c>
      <c r="F3447" s="27" t="s">
        <v>5276</v>
      </c>
      <c r="G3447" s="27" t="s">
        <v>41</v>
      </c>
      <c r="H3447" s="27">
        <v>18100</v>
      </c>
      <c r="I3447" s="27" t="s">
        <v>42</v>
      </c>
      <c r="J3447" s="28">
        <v>46160</v>
      </c>
      <c r="K3447" s="26">
        <v>0.375</v>
      </c>
      <c r="L3447" s="26" t="s">
        <v>5277</v>
      </c>
      <c r="M3447" s="27" t="s">
        <v>104</v>
      </c>
      <c r="N3447" s="25">
        <f>IFERROR(VLOOKUP(M3447,Data!$J$1:$K$58,2,0),"")</f>
        <v>56966749395</v>
      </c>
      <c r="O3447" s="27" t="s">
        <v>253</v>
      </c>
      <c r="P3447" s="27"/>
      <c r="Q3447" s="27" t="s">
        <v>153</v>
      </c>
      <c r="R3447" s="27" t="s">
        <v>183</v>
      </c>
      <c r="S3447" s="27"/>
      <c r="T3447" s="27"/>
      <c r="U3447" s="28"/>
      <c r="X3447" s="27"/>
      <c r="Y3447" s="27"/>
      <c r="Z3447" s="29"/>
      <c r="AA3447" s="29">
        <v>0.33680555555555558</v>
      </c>
      <c r="AB3447" s="29">
        <v>0.3923611111111111</v>
      </c>
      <c r="AC3447" s="30">
        <v>46160</v>
      </c>
      <c r="AD3447" s="15" t="str">
        <f>IF(Tabla2[[#This Row],[HORA ENTREGA]]="DIRECTO","On time", IF(AA3447&lt;&gt;"",IF(Tabla2[[#This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47" s="15" t="str">
        <f>MID(Tabla2[[#This Row],[TIPO]],1,3)</f>
        <v xml:space="preserve">40 </v>
      </c>
      <c r="AF34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18-05%0A *Cliente:* IMPORTADORA MIDEA CARRIER CHILE LTDA */ Cont: * TRHU6876556*/ HR Entrega: *09:00* /Dirección: *BOD. MIEA AGURTO - PUERTO MADERO 9710, BOD. E13; PUDAHUEL </v>
      </c>
      <c r="AG3447" s="38" t="str">
        <f>IFERROR(HYPERLINK("https://wa.me/"&amp;Tabla2[[#This Row],[CONTACTO]]&amp;"?text="&amp;Tabla2[[#This Row],[Mensaje]],"Enviar mensaje"),"")</f>
        <v>Enviar mensaje</v>
      </c>
      <c r="AH3447" s="15" t="str">
        <f>CONCATENATE(A3447,F3447)</f>
        <v>3446TRHU6876556</v>
      </c>
      <c r="AI3447" s="15" t="str">
        <f>CONCATENATE("ENT-",A3447)</f>
        <v>ENT-3446</v>
      </c>
      <c r="AJ3447" s="15" t="str">
        <f>IF(Tabla2[[#This Row],[Op]]&lt;&gt;"","ENTREGA","")</f>
        <v>ENTREGA</v>
      </c>
      <c r="AK3447" s="40" t="str">
        <f>(Tabla2[[#This Row],[FECHA ENTREGA]]&amp;Tabla2[[#This Row],[HORA ENTREGA]])</f>
        <v>461600,375</v>
      </c>
      <c r="AL3447" s="34" t="str">
        <f>IFERROR(HYPERLINK("https://wa.me/"&amp;Tabla2[[#This Row],[CONTACTO]]&amp;"?text="&amp;Tabla2[[#This Row],[Mensaje]]),"")</f>
        <v xml:space="preserve">https://wa.me/56966749395?text=Hola!%0AServicio del día 18-05%0A *Cliente:* IMPORTADORA MIDEA CARRIER CHILE LTDA */ Cont: * TRHU6876556*/ HR Entrega: *09:00* /Dirección: *BOD. MIEA AGURTO - PUERTO MADERO 9710, BOD. E13; PUDAHUEL </v>
      </c>
    </row>
    <row r="3448" spans="1:38" s="15" customFormat="1" ht="16.5" customHeight="1" x14ac:dyDescent="0.2">
      <c r="A3448" s="15">
        <f>ROW(A3447)</f>
        <v>3447</v>
      </c>
      <c r="B3448" s="15">
        <f>IF(J3448=J3447,B3447+1,1)</f>
        <v>15</v>
      </c>
      <c r="C3448" s="15" t="s">
        <v>149</v>
      </c>
      <c r="D3448" s="25" t="s">
        <v>39</v>
      </c>
      <c r="E3448" s="27">
        <v>2633361</v>
      </c>
      <c r="F3448" s="27" t="s">
        <v>5278</v>
      </c>
      <c r="G3448" s="27" t="s">
        <v>41</v>
      </c>
      <c r="H3448" s="27">
        <v>8500</v>
      </c>
      <c r="I3448" s="27" t="s">
        <v>42</v>
      </c>
      <c r="J3448" s="28">
        <v>46160</v>
      </c>
      <c r="K3448" s="26">
        <v>0.45833333333333331</v>
      </c>
      <c r="L3448" s="26" t="s">
        <v>5279</v>
      </c>
      <c r="M3448" s="27" t="s">
        <v>158</v>
      </c>
      <c r="N3448" s="25">
        <f>IFERROR(VLOOKUP(M3448,Data!$J$1:$K$58,2,0),"")</f>
        <v>56931745801</v>
      </c>
      <c r="O3448" s="27" t="s">
        <v>370</v>
      </c>
      <c r="P3448" s="27"/>
      <c r="Q3448" s="27" t="s">
        <v>153</v>
      </c>
      <c r="R3448" s="27"/>
      <c r="S3448" s="27"/>
      <c r="T3448" s="27"/>
      <c r="U3448" s="28"/>
      <c r="X3448" s="27"/>
      <c r="Y3448" s="27"/>
      <c r="Z3448" s="29"/>
      <c r="AA3448" s="29">
        <v>0.52638888888888891</v>
      </c>
      <c r="AB3448" s="29">
        <v>0.6875</v>
      </c>
      <c r="AC3448" s="30">
        <v>46160</v>
      </c>
      <c r="AD3448" s="15" t="str">
        <f>IF(Tabla2[[#This Row],[HORA ENTREGA]]="DIRECTO","On time", IF(AA3448&lt;&gt;"",IF(Tabla2[[#This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48" s="15" t="str">
        <f>MID(Tabla2[[#This Row],[TIPO]],1,3)</f>
        <v xml:space="preserve">40 </v>
      </c>
      <c r="AF34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18-05%0A *Cliente:* IMPORTADORA MIDEA CARRIER CHILE LTDA */ Cont: * FFAU6414422*/ HR Entrega: *11:00* /Dirección: *BOD. MIEA AGURTO - PUERTO MADERO 9710, BOD. E13; PUDAHUEL </v>
      </c>
      <c r="AG3448" s="38" t="str">
        <f>IFERROR(HYPERLINK("https://wa.me/"&amp;Tabla2[[#This Row],[CONTACTO]]&amp;"?text="&amp;Tabla2[[#This Row],[Mensaje]],"Enviar mensaje"),"")</f>
        <v>Enviar mensaje</v>
      </c>
      <c r="AH3448" s="15" t="str">
        <f>CONCATENATE(A3448,F3448)</f>
        <v>3447FFAU6414422</v>
      </c>
      <c r="AI3448" s="15" t="str">
        <f>CONCATENATE("ENT-",A3448)</f>
        <v>ENT-3447</v>
      </c>
      <c r="AJ3448" s="15" t="str">
        <f>IF(Tabla2[[#This Row],[Op]]&lt;&gt;"","ENTREGA","")</f>
        <v>ENTREGA</v>
      </c>
      <c r="AK3448" s="40" t="str">
        <f>(Tabla2[[#This Row],[FECHA ENTREGA]]&amp;Tabla2[[#This Row],[HORA ENTREGA]])</f>
        <v>461600,458333333333333</v>
      </c>
      <c r="AL3448" s="34" t="str">
        <f>IFERROR(HYPERLINK("https://wa.me/"&amp;Tabla2[[#This Row],[CONTACTO]]&amp;"?text="&amp;Tabla2[[#This Row],[Mensaje]]),"")</f>
        <v xml:space="preserve">https://wa.me/56931745801?text=Hola!%0AServicio del día 18-05%0A *Cliente:* IMPORTADORA MIDEA CARRIER CHILE LTDA */ Cont: * FFAU6414422*/ HR Entrega: *11:00* /Dirección: *BOD. MIEA AGURTO - PUERTO MADERO 9710, BOD. E13; PUDAHUEL </v>
      </c>
    </row>
    <row r="3449" spans="1:38" s="15" customFormat="1" ht="16.5" customHeight="1" x14ac:dyDescent="0.2">
      <c r="A3449" s="15">
        <f>ROW(A3448)</f>
        <v>3448</v>
      </c>
      <c r="B3449" s="15">
        <f>IF(J3449=J3448,B3448+1,1)</f>
        <v>16</v>
      </c>
      <c r="C3449" s="15" t="s">
        <v>149</v>
      </c>
      <c r="D3449" s="25" t="s">
        <v>39</v>
      </c>
      <c r="E3449" s="27">
        <v>2633315</v>
      </c>
      <c r="F3449" s="27" t="s">
        <v>5280</v>
      </c>
      <c r="G3449" s="27" t="s">
        <v>41</v>
      </c>
      <c r="H3449" s="27">
        <v>8630</v>
      </c>
      <c r="I3449" s="27" t="s">
        <v>42</v>
      </c>
      <c r="J3449" s="28">
        <v>46160</v>
      </c>
      <c r="K3449" s="26">
        <v>0.45833333333333331</v>
      </c>
      <c r="L3449" s="26" t="s">
        <v>5281</v>
      </c>
      <c r="M3449" s="27" t="s">
        <v>60</v>
      </c>
      <c r="N3449" s="25">
        <f>IFERROR(VLOOKUP(M3449,Data!$J$1:$K$58,2,0),"")</f>
        <v>56957438415</v>
      </c>
      <c r="O3449" s="27" t="s">
        <v>285</v>
      </c>
      <c r="P3449" s="27"/>
      <c r="Q3449" s="27" t="s">
        <v>153</v>
      </c>
      <c r="R3449" s="27" t="s">
        <v>1747</v>
      </c>
      <c r="S3449" s="27"/>
      <c r="T3449" s="27"/>
      <c r="U3449" s="28"/>
      <c r="X3449" s="27"/>
      <c r="Y3449" s="27"/>
      <c r="Z3449" s="29"/>
      <c r="AA3449" s="29">
        <v>0.53611111111111109</v>
      </c>
      <c r="AB3449" s="29">
        <v>0.64375000000000004</v>
      </c>
      <c r="AC3449" s="30">
        <v>46160</v>
      </c>
      <c r="AD3449" s="15" t="str">
        <f>IF(Tabla2[[#This Row],[HORA ENTREGA]]="DIRECTO","On time", IF(AA3449&lt;&gt;"",IF(Tabla2[[#This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49" s="15" t="str">
        <f>MID(Tabla2[[#This Row],[TIPO]],1,3)</f>
        <v xml:space="preserve">40 </v>
      </c>
      <c r="AF34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18-05%0A *Cliente:* IMPORTADORA MIDEA CARRIER CHILE LTDA */ Cont: * TXGU8329520*/ HR Entrega: *11:00* /Dirección: *BOD. MIEA AGURTO - PUERTO MADERO 9710, BOD. E13; PUDAHUEL </v>
      </c>
      <c r="AG3449" s="38" t="str">
        <f>IFERROR(HYPERLINK("https://wa.me/"&amp;Tabla2[[#This Row],[CONTACTO]]&amp;"?text="&amp;Tabla2[[#This Row],[Mensaje]],"Enviar mensaje"),"")</f>
        <v>Enviar mensaje</v>
      </c>
      <c r="AH3449" s="15" t="str">
        <f>CONCATENATE(A3449,F3449)</f>
        <v>3448TXGU8329520</v>
      </c>
      <c r="AI3449" s="15" t="str">
        <f>CONCATENATE("ENT-",A3449)</f>
        <v>ENT-3448</v>
      </c>
      <c r="AJ3449" s="15" t="str">
        <f>IF(Tabla2[[#This Row],[Op]]&lt;&gt;"","ENTREGA","")</f>
        <v>ENTREGA</v>
      </c>
      <c r="AK3449" s="40" t="str">
        <f>(Tabla2[[#This Row],[FECHA ENTREGA]]&amp;Tabla2[[#This Row],[HORA ENTREGA]])</f>
        <v>461600,458333333333333</v>
      </c>
      <c r="AL3449" s="34" t="str">
        <f>IFERROR(HYPERLINK("https://wa.me/"&amp;Tabla2[[#This Row],[CONTACTO]]&amp;"?text="&amp;Tabla2[[#This Row],[Mensaje]]),"")</f>
        <v xml:space="preserve">https://wa.me/56957438415?text=Hola!%0AServicio del día 18-05%0A *Cliente:* IMPORTADORA MIDEA CARRIER CHILE LTDA */ Cont: * TXGU8329520*/ HR Entrega: *11:00* /Dirección: *BOD. MIEA AGURTO - PUERTO MADERO 9710, BOD. E13; PUDAHUEL </v>
      </c>
    </row>
    <row r="3450" spans="1:38" s="15" customFormat="1" ht="16.5" customHeight="1" x14ac:dyDescent="0.2">
      <c r="A3450" s="15">
        <f>ROW(A3449)</f>
        <v>3449</v>
      </c>
      <c r="B3450" s="15">
        <f>IF(J3450=J3449,B3449+1,1)</f>
        <v>17</v>
      </c>
      <c r="C3450" s="15" t="s">
        <v>166</v>
      </c>
      <c r="D3450" s="25" t="s">
        <v>39</v>
      </c>
      <c r="E3450" s="27">
        <v>887163</v>
      </c>
      <c r="F3450" s="27" t="s">
        <v>5282</v>
      </c>
      <c r="G3450" s="27" t="s">
        <v>41</v>
      </c>
      <c r="H3450" s="27">
        <v>13900</v>
      </c>
      <c r="I3450" s="27" t="s">
        <v>42</v>
      </c>
      <c r="J3450" s="28">
        <v>46160</v>
      </c>
      <c r="K3450" s="26">
        <v>0.41666666666666669</v>
      </c>
      <c r="L3450" s="26"/>
      <c r="M3450" s="27" t="s">
        <v>347</v>
      </c>
      <c r="N3450" s="25">
        <f>IFERROR(VLOOKUP(M3450,Data!$J$1:$K$58,2,0),"")</f>
        <v>56976511010</v>
      </c>
      <c r="O3450" s="27" t="s">
        <v>159</v>
      </c>
      <c r="P3450" s="27"/>
      <c r="Q3450" s="27" t="s">
        <v>168</v>
      </c>
      <c r="R3450" s="27" t="s">
        <v>1710</v>
      </c>
      <c r="S3450" s="27"/>
      <c r="T3450" s="27"/>
      <c r="U3450" s="28"/>
      <c r="X3450" s="27"/>
      <c r="Y3450" s="27"/>
      <c r="Z3450" s="29"/>
      <c r="AA3450" s="29">
        <v>0.42152777777777778</v>
      </c>
      <c r="AB3450" s="29">
        <v>0.55208333333333337</v>
      </c>
      <c r="AC3450" s="30">
        <v>46160</v>
      </c>
      <c r="AD3450" s="15" t="str">
        <f>IF(Tabla2[[#This Row],[HORA ENTREGA]]="DIRECTO","On time", IF(AA3450&lt;&gt;"",IF(Tabla2[[#This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50" s="15" t="str">
        <f>MID(Tabla2[[#This Row],[TIPO]],1,3)</f>
        <v xml:space="preserve">40 </v>
      </c>
      <c r="AF34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IMPORTADORA Y COMERCIALIZADORA BZ SPA */ Cont: * FANU1454961*/ HR Entrega: *10:00* /Dirección: *PuertoMadero 9710, Bodega X36. Pudahuel</v>
      </c>
      <c r="AG3450" s="38" t="str">
        <f>IFERROR(HYPERLINK("https://wa.me/"&amp;Tabla2[[#This Row],[CONTACTO]]&amp;"?text="&amp;Tabla2[[#This Row],[Mensaje]],"Enviar mensaje"),"")</f>
        <v>Enviar mensaje</v>
      </c>
      <c r="AH3450" s="15" t="str">
        <f>CONCATENATE(A3450,F3450)</f>
        <v>3449FANU1454961</v>
      </c>
      <c r="AI3450" s="15" t="str">
        <f>CONCATENATE("ENT-",A3450)</f>
        <v>ENT-3449</v>
      </c>
      <c r="AJ3450" s="15" t="str">
        <f>IF(Tabla2[[#This Row],[Op]]&lt;&gt;"","ENTREGA","")</f>
        <v>ENTREGA</v>
      </c>
      <c r="AK3450" s="40" t="str">
        <f>(Tabla2[[#This Row],[FECHA ENTREGA]]&amp;Tabla2[[#This Row],[HORA ENTREGA]])</f>
        <v>461600,416666666666667</v>
      </c>
      <c r="AL3450" s="34" t="str">
        <f>IFERROR(HYPERLINK("https://wa.me/"&amp;Tabla2[[#This Row],[CONTACTO]]&amp;"?text="&amp;Tabla2[[#This Row],[Mensaje]]),"")</f>
        <v>https://wa.me/56976511010?text=Hola!%0AServicio del día 18-05%0A *Cliente:* IMPORTADORA Y COMERCIALIZADORA BZ SPA */ Cont: * FANU1454961*/ HR Entrega: *10:00* /Dirección: *PuertoMadero 9710, Bodega X36. Pudahuel</v>
      </c>
    </row>
    <row r="3451" spans="1:38" s="15" customFormat="1" ht="16.5" customHeight="1" x14ac:dyDescent="0.2">
      <c r="A3451" s="15">
        <f>ROW(A3450)</f>
        <v>3450</v>
      </c>
      <c r="B3451" s="15">
        <f>IF(J3451=J3450,B3450+1,1)</f>
        <v>18</v>
      </c>
      <c r="C3451" s="15" t="s">
        <v>178</v>
      </c>
      <c r="D3451" s="25" t="s">
        <v>39</v>
      </c>
      <c r="E3451" s="27">
        <v>887160</v>
      </c>
      <c r="F3451" s="27" t="s">
        <v>5283</v>
      </c>
      <c r="G3451" s="27" t="s">
        <v>41</v>
      </c>
      <c r="H3451" s="27">
        <v>29700</v>
      </c>
      <c r="I3451" s="27" t="s">
        <v>42</v>
      </c>
      <c r="J3451" s="28">
        <v>46160</v>
      </c>
      <c r="K3451" s="26">
        <v>0.33333333333333331</v>
      </c>
      <c r="L3451" s="26"/>
      <c r="M3451" s="27" t="s">
        <v>5284</v>
      </c>
      <c r="N3451" s="25" t="str">
        <f>IFERROR(VLOOKUP(M3451,Data!$J$1:$K$58,2,0),"")</f>
        <v/>
      </c>
      <c r="O3451" s="27" t="s">
        <v>320</v>
      </c>
      <c r="P3451" s="27"/>
      <c r="Q3451" s="27" t="s">
        <v>1003</v>
      </c>
      <c r="R3451" s="27" t="s">
        <v>836</v>
      </c>
      <c r="S3451" s="27"/>
      <c r="T3451" s="27"/>
      <c r="U3451" s="28"/>
      <c r="X3451" s="27"/>
      <c r="Y3451" s="27"/>
      <c r="Z3451" s="29"/>
      <c r="AA3451" s="29">
        <v>0.37291666666666667</v>
      </c>
      <c r="AB3451" s="29">
        <v>0.60069444444444442</v>
      </c>
      <c r="AC3451" s="30">
        <v>46160</v>
      </c>
      <c r="AD3451" s="15" t="str">
        <f>IF(Tabla2[[#This Row],[HORA ENTREGA]]="DIRECTO","On time", IF(AA3451&lt;&gt;"",IF(Tabla2[[#This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51" s="15" t="str">
        <f>MID(Tabla2[[#This Row],[TIPO]],1,3)</f>
        <v xml:space="preserve">40 </v>
      </c>
      <c r="AF34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INVERSIERRA S A */ Cont: * GAOU6796642*/ HR Entrega: *08:00* /Dirección: *AVENIDA PEDRO FONTOBA 6350, HUECHURABA</v>
      </c>
      <c r="AG3451" s="38" t="str">
        <f>IFERROR(HYPERLINK("https://wa.me/"&amp;Tabla2[[#This Row],[CONTACTO]]&amp;"?text="&amp;Tabla2[[#This Row],[Mensaje]],"Enviar mensaje"),"")</f>
        <v>Enviar mensaje</v>
      </c>
      <c r="AH3451" s="15" t="str">
        <f>CONCATENATE(A3451,F3451)</f>
        <v>3450GAOU6796642</v>
      </c>
      <c r="AI3451" s="15" t="str">
        <f>CONCATENATE("ENT-",A3451)</f>
        <v>ENT-3450</v>
      </c>
      <c r="AJ3451" s="15" t="str">
        <f>IF(Tabla2[[#This Row],[Op]]&lt;&gt;"","ENTREGA","")</f>
        <v>ENTREGA</v>
      </c>
      <c r="AK3451" s="40" t="str">
        <f>(Tabla2[[#This Row],[FECHA ENTREGA]]&amp;Tabla2[[#This Row],[HORA ENTREGA]])</f>
        <v>461600,333333333333333</v>
      </c>
      <c r="AL3451" s="34" t="str">
        <f>IFERROR(HYPERLINK("https://wa.me/"&amp;Tabla2[[#This Row],[CONTACTO]]&amp;"?text="&amp;Tabla2[[#This Row],[Mensaje]]),"")</f>
        <v>https://wa.me/?text=Hola!%0AServicio del día 18-05%0A *Cliente:* INVERSIERRA S A */ Cont: * GAOU6796642*/ HR Entrega: *08:00* /Dirección: *AVENIDA PEDRO FONTOBA 6350, HUECHURABA</v>
      </c>
    </row>
    <row r="3452" spans="1:38" s="15" customFormat="1" ht="16.5" customHeight="1" x14ac:dyDescent="0.2">
      <c r="A3452" s="15">
        <f>ROW(A3451)</f>
        <v>3451</v>
      </c>
      <c r="B3452" s="15">
        <f>IF(J3452=J3451,B3451+1,1)</f>
        <v>19</v>
      </c>
      <c r="C3452" s="15" t="s">
        <v>178</v>
      </c>
      <c r="D3452" s="25" t="s">
        <v>39</v>
      </c>
      <c r="E3452" s="27">
        <v>887077</v>
      </c>
      <c r="F3452" s="27" t="s">
        <v>5285</v>
      </c>
      <c r="G3452" s="27" t="s">
        <v>41</v>
      </c>
      <c r="H3452" s="27">
        <v>10468</v>
      </c>
      <c r="I3452" s="27" t="s">
        <v>42</v>
      </c>
      <c r="J3452" s="28">
        <v>46160</v>
      </c>
      <c r="K3452" s="26">
        <v>0.45833333333333331</v>
      </c>
      <c r="L3452" s="26"/>
      <c r="M3452" s="27" t="s">
        <v>55</v>
      </c>
      <c r="N3452" s="25">
        <f>IFERROR(VLOOKUP(M3452,Data!$J$1:$K$58,2,0),"")</f>
        <v>56992164782</v>
      </c>
      <c r="O3452" s="27" t="s">
        <v>56</v>
      </c>
      <c r="P3452" s="27"/>
      <c r="Q3452" s="27" t="s">
        <v>1005</v>
      </c>
      <c r="R3452" s="27" t="s">
        <v>3205</v>
      </c>
      <c r="S3452" s="27"/>
      <c r="T3452" s="27"/>
      <c r="U3452" s="28"/>
      <c r="X3452" s="27"/>
      <c r="Y3452" s="27"/>
      <c r="Z3452" s="29"/>
      <c r="AA3452" s="29">
        <v>0.48472222222222222</v>
      </c>
      <c r="AB3452" s="29">
        <v>0.58333333333333337</v>
      </c>
      <c r="AC3452" s="30">
        <v>46160</v>
      </c>
      <c r="AD3452" s="15" t="str">
        <f>IF(Tabla2[[#This Row],[HORA ENTREGA]]="DIRECTO","On time", IF(AA3452&lt;&gt;"",IF(Tabla2[[#This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52" s="15" t="str">
        <f>MID(Tabla2[[#This Row],[TIPO]],1,3)</f>
        <v xml:space="preserve">40 </v>
      </c>
      <c r="AF34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INVERSIERRA S A */ Cont: * FDCU0253610*/ HR Entrega: *11:00* /Dirección: *ALCALDE GUZMAN 0121, G32; QUILICURA</v>
      </c>
      <c r="AG3452" s="38" t="str">
        <f>IFERROR(HYPERLINK("https://wa.me/"&amp;Tabla2[[#This Row],[CONTACTO]]&amp;"?text="&amp;Tabla2[[#This Row],[Mensaje]],"Enviar mensaje"),"")</f>
        <v>Enviar mensaje</v>
      </c>
      <c r="AH3452" s="15" t="str">
        <f>CONCATENATE(A3452,F3452)</f>
        <v>3451FDCU0253610</v>
      </c>
      <c r="AI3452" s="15" t="str">
        <f>CONCATENATE("ENT-",A3452)</f>
        <v>ENT-3451</v>
      </c>
      <c r="AJ3452" s="15" t="str">
        <f>IF(Tabla2[[#This Row],[Op]]&lt;&gt;"","ENTREGA","")</f>
        <v>ENTREGA</v>
      </c>
      <c r="AK3452" s="40" t="str">
        <f>(Tabla2[[#This Row],[FECHA ENTREGA]]&amp;Tabla2[[#This Row],[HORA ENTREGA]])</f>
        <v>461600,458333333333333</v>
      </c>
      <c r="AL3452" s="34" t="str">
        <f>IFERROR(HYPERLINK("https://wa.me/"&amp;Tabla2[[#This Row],[CONTACTO]]&amp;"?text="&amp;Tabla2[[#This Row],[Mensaje]]),"")</f>
        <v>https://wa.me/56992164782?text=Hola!%0AServicio del día 18-05%0A *Cliente:* INVERSIERRA S A */ Cont: * FDCU0253610*/ HR Entrega: *11:00* /Dirección: *ALCALDE GUZMAN 0121, G32; QUILICURA</v>
      </c>
    </row>
    <row r="3453" spans="1:38" s="15" customFormat="1" ht="16.5" customHeight="1" x14ac:dyDescent="0.2">
      <c r="A3453" s="15">
        <f>ROW(A3452)</f>
        <v>3452</v>
      </c>
      <c r="B3453" s="15">
        <f>IF(J3453=J3452,B3452+1,1)</f>
        <v>20</v>
      </c>
      <c r="C3453" s="15" t="s">
        <v>178</v>
      </c>
      <c r="D3453" s="25" t="s">
        <v>39</v>
      </c>
      <c r="E3453" s="27">
        <v>887157</v>
      </c>
      <c r="F3453" s="27" t="s">
        <v>5286</v>
      </c>
      <c r="G3453" s="27" t="s">
        <v>41</v>
      </c>
      <c r="H3453" s="27">
        <v>9763</v>
      </c>
      <c r="I3453" s="27" t="s">
        <v>42</v>
      </c>
      <c r="J3453" s="28">
        <v>46160</v>
      </c>
      <c r="K3453" s="26">
        <v>0.5</v>
      </c>
      <c r="L3453" s="26"/>
      <c r="M3453" s="27" t="s">
        <v>225</v>
      </c>
      <c r="N3453" s="25">
        <f>IFERROR(VLOOKUP(M3453,Data!$J$1:$K$58,2,0),"")</f>
        <v>56978811158</v>
      </c>
      <c r="O3453" s="27" t="s">
        <v>226</v>
      </c>
      <c r="P3453" s="27"/>
      <c r="Q3453" s="27" t="s">
        <v>1003</v>
      </c>
      <c r="R3453" s="27" t="s">
        <v>3205</v>
      </c>
      <c r="S3453" s="27"/>
      <c r="T3453" s="27"/>
      <c r="U3453" s="28"/>
      <c r="X3453" s="27"/>
      <c r="Y3453" s="27"/>
      <c r="Z3453" s="29"/>
      <c r="AA3453" s="29">
        <v>0.51736111111111116</v>
      </c>
      <c r="AB3453" s="29">
        <v>0.74652777777777779</v>
      </c>
      <c r="AC3453" s="30">
        <v>46160</v>
      </c>
      <c r="AD3453" s="15" t="str">
        <f>IF(Tabla2[[#This Row],[HORA ENTREGA]]="DIRECTO","On time", IF(AA3453&lt;&gt;"",IF(Tabla2[[#This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53" s="15" t="str">
        <f>MID(Tabla2[[#This Row],[TIPO]],1,3)</f>
        <v xml:space="preserve">40 </v>
      </c>
      <c r="AF34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INVERSIERRA S A */ Cont: * CMAU6166837*/ HR Entrega: *12:00* /Dirección: *AVENIDA PEDRO FONTOBA 6350, HUECHURABA</v>
      </c>
      <c r="AG3453" s="38" t="str">
        <f>IFERROR(HYPERLINK("https://wa.me/"&amp;Tabla2[[#This Row],[CONTACTO]]&amp;"?text="&amp;Tabla2[[#This Row],[Mensaje]],"Enviar mensaje"),"")</f>
        <v>Enviar mensaje</v>
      </c>
      <c r="AH3453" s="15" t="str">
        <f>CONCATENATE(A3453,F3453)</f>
        <v>3452CMAU6166837</v>
      </c>
      <c r="AI3453" s="15" t="str">
        <f>CONCATENATE("ENT-",A3453)</f>
        <v>ENT-3452</v>
      </c>
      <c r="AJ3453" s="15" t="str">
        <f>IF(Tabla2[[#This Row],[Op]]&lt;&gt;"","ENTREGA","")</f>
        <v>ENTREGA</v>
      </c>
      <c r="AK3453" s="40" t="str">
        <f>(Tabla2[[#This Row],[FECHA ENTREGA]]&amp;Tabla2[[#This Row],[HORA ENTREGA]])</f>
        <v>461600,5</v>
      </c>
      <c r="AL3453" s="34" t="str">
        <f>IFERROR(HYPERLINK("https://wa.me/"&amp;Tabla2[[#This Row],[CONTACTO]]&amp;"?text="&amp;Tabla2[[#This Row],[Mensaje]]),"")</f>
        <v>https://wa.me/56978811158?text=Hola!%0AServicio del día 18-05%0A *Cliente:* INVERSIERRA S A */ Cont: * CMAU6166837*/ HR Entrega: *12:00* /Dirección: *AVENIDA PEDRO FONTOBA 6350, HUECHURABA</v>
      </c>
    </row>
    <row r="3454" spans="1:38" s="15" customFormat="1" ht="16.5" customHeight="1" x14ac:dyDescent="0.2">
      <c r="A3454" s="15">
        <f>ROW(A3453)</f>
        <v>3453</v>
      </c>
      <c r="B3454" s="15">
        <f>IF(J3454=J3453,B3453+1,1)</f>
        <v>21</v>
      </c>
      <c r="C3454" s="15" t="s">
        <v>1554</v>
      </c>
      <c r="D3454" s="25" t="s">
        <v>39</v>
      </c>
      <c r="E3454" s="27">
        <v>189590</v>
      </c>
      <c r="F3454" s="27" t="s">
        <v>5287</v>
      </c>
      <c r="G3454" s="27" t="s">
        <v>41</v>
      </c>
      <c r="H3454" s="27">
        <v>29271</v>
      </c>
      <c r="I3454" s="27" t="s">
        <v>42</v>
      </c>
      <c r="J3454" s="28">
        <v>46160</v>
      </c>
      <c r="K3454" s="26">
        <v>0.58333333333333337</v>
      </c>
      <c r="L3454" s="26"/>
      <c r="M3454" s="27" t="s">
        <v>389</v>
      </c>
      <c r="N3454" s="25">
        <f>IFERROR(VLOOKUP(M3454,Data!$J$1:$K$58,2,0),"")</f>
        <v>56988336520</v>
      </c>
      <c r="O3454" s="27" t="s">
        <v>390</v>
      </c>
      <c r="P3454" s="27"/>
      <c r="Q3454" s="27" t="s">
        <v>5018</v>
      </c>
      <c r="R3454" s="27" t="s">
        <v>74</v>
      </c>
      <c r="S3454" s="27"/>
      <c r="T3454" s="27"/>
      <c r="U3454" s="28"/>
      <c r="X3454" s="27"/>
      <c r="Y3454" s="27" t="s">
        <v>5288</v>
      </c>
      <c r="Z3454" s="29"/>
      <c r="AA3454" s="29"/>
      <c r="AB3454" s="29"/>
      <c r="AC3454" s="30"/>
      <c r="AD3454" s="15" t="str">
        <f>IF(Tabla2[[#This Row],[HORA ENTREGA]]="DIRECTO","On time", IF(AA3454&lt;&gt;"",IF(Tabla2[[#This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454" s="15" t="str">
        <f>MID(Tabla2[[#This Row],[TIPO]],1,3)</f>
        <v xml:space="preserve">40 </v>
      </c>
      <c r="AF34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PETROQUIMICA DOW */ Cont: * FFAU1962850*/ HR Entrega: *14:00* /Dirección: *AT LOGISTICA :  LAGUNA SUR N°9750 , COMUNA PUDAHUEL – SANTIAGO , RECINTO (BODEGAS SAN FRANCISCO)</v>
      </c>
      <c r="AG3454" s="38" t="str">
        <f>IFERROR(HYPERLINK("https://wa.me/"&amp;Tabla2[[#This Row],[CONTACTO]]&amp;"?text="&amp;Tabla2[[#This Row],[Mensaje]],"Enviar mensaje"),"")</f>
        <v>Enviar mensaje</v>
      </c>
      <c r="AH3454" s="15" t="str">
        <f>CONCATENATE(A3454,F3454)</f>
        <v>3453FFAU1962850</v>
      </c>
      <c r="AI3454" s="15" t="str">
        <f>CONCATENATE("ENT-",A3454)</f>
        <v>ENT-3453</v>
      </c>
      <c r="AJ3454" s="15" t="str">
        <f>IF(Tabla2[[#This Row],[Op]]&lt;&gt;"","ENTREGA","")</f>
        <v>ENTREGA</v>
      </c>
      <c r="AK3454" s="40" t="str">
        <f>(Tabla2[[#This Row],[FECHA ENTREGA]]&amp;Tabla2[[#This Row],[HORA ENTREGA]])</f>
        <v>461600,583333333333333</v>
      </c>
      <c r="AL3454" s="34" t="str">
        <f>IFERROR(HYPERLINK("https://wa.me/"&amp;Tabla2[[#This Row],[CONTACTO]]&amp;"?text="&amp;Tabla2[[#This Row],[Mensaje]]),"")</f>
        <v>https://wa.me/56988336520?text=Hola!%0AServicio del día 18-05%0A *Cliente:* PETROQUIMICA DOW */ Cont: * FFAU1962850*/ HR Entrega: *14:00* /Dirección: *AT LOGISTICA :  LAGUNA SUR N°9750 , COMUNA PUDAHUEL – SANTIAGO , RECINTO (BODEGAS SAN FRANCISCO)</v>
      </c>
    </row>
    <row r="3455" spans="1:38" s="15" customFormat="1" ht="16.5" customHeight="1" x14ac:dyDescent="0.2">
      <c r="A3455" s="15">
        <f>ROW(A3454)</f>
        <v>3454</v>
      </c>
      <c r="B3455" s="15">
        <f>IF(J3455=J3454,B3454+1,1)</f>
        <v>22</v>
      </c>
      <c r="C3455" s="15" t="s">
        <v>3160</v>
      </c>
      <c r="D3455" s="25" t="s">
        <v>39</v>
      </c>
      <c r="E3455" s="27">
        <v>806372</v>
      </c>
      <c r="F3455" s="27" t="s">
        <v>5289</v>
      </c>
      <c r="G3455" s="27" t="s">
        <v>41</v>
      </c>
      <c r="H3455" s="27">
        <v>29900</v>
      </c>
      <c r="I3455" s="27" t="s">
        <v>42</v>
      </c>
      <c r="J3455" s="28">
        <v>46160</v>
      </c>
      <c r="K3455" s="26">
        <v>0.33333333333333331</v>
      </c>
      <c r="L3455" s="26" t="s">
        <v>3832</v>
      </c>
      <c r="M3455" s="27" t="s">
        <v>296</v>
      </c>
      <c r="N3455" s="25">
        <f>IFERROR(VLOOKUP(M3455,Data!$J$1:$K$58,2,0),"")</f>
        <v>56984994337</v>
      </c>
      <c r="O3455" s="27" t="s">
        <v>297</v>
      </c>
      <c r="P3455" s="27"/>
      <c r="Q3455" s="27" t="s">
        <v>3163</v>
      </c>
      <c r="R3455" s="27"/>
      <c r="S3455" s="27"/>
      <c r="T3455" s="27"/>
      <c r="U3455" s="28"/>
      <c r="X3455" s="27"/>
      <c r="Y3455" s="27"/>
      <c r="Z3455" s="29"/>
      <c r="AA3455" s="29">
        <v>0.34375</v>
      </c>
      <c r="AB3455" s="29">
        <v>0.4236111111111111</v>
      </c>
      <c r="AC3455" s="30">
        <v>46160</v>
      </c>
      <c r="AD3455" s="15" t="str">
        <f>IF(Tabla2[[#This Row],[HORA ENTREGA]]="DIRECTO","On time", IF(AA3455&lt;&gt;"",IF(Tabla2[[#This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55" s="15" t="str">
        <f>MID(Tabla2[[#This Row],[TIPO]],1,3)</f>
        <v xml:space="preserve">40 </v>
      </c>
      <c r="AF34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PRODALAM S.A. */ Cont: * OTPU6293479*/ HR Entrega: *08:00* /Dirección: *ALBERTO PEPPER 1610, RENCA.</v>
      </c>
      <c r="AG3455" s="38" t="str">
        <f>IFERROR(HYPERLINK("https://wa.me/"&amp;Tabla2[[#This Row],[CONTACTO]]&amp;"?text="&amp;Tabla2[[#This Row],[Mensaje]],"Enviar mensaje"),"")</f>
        <v>Enviar mensaje</v>
      </c>
      <c r="AH3455" s="15" t="str">
        <f>CONCATENATE(A3455,F3455)</f>
        <v>3454OTPU6293479</v>
      </c>
      <c r="AI3455" s="15" t="str">
        <f>CONCATENATE("ENT-",A3455)</f>
        <v>ENT-3454</v>
      </c>
      <c r="AJ3455" s="15" t="str">
        <f>IF(Tabla2[[#This Row],[Op]]&lt;&gt;"","ENTREGA","")</f>
        <v>ENTREGA</v>
      </c>
      <c r="AK3455" s="40" t="str">
        <f>(Tabla2[[#This Row],[FECHA ENTREGA]]&amp;Tabla2[[#This Row],[HORA ENTREGA]])</f>
        <v>461600,333333333333333</v>
      </c>
      <c r="AL3455" s="34" t="str">
        <f>IFERROR(HYPERLINK("https://wa.me/"&amp;Tabla2[[#This Row],[CONTACTO]]&amp;"?text="&amp;Tabla2[[#This Row],[Mensaje]]),"")</f>
        <v>https://wa.me/56984994337?text=Hola!%0AServicio del día 18-05%0A *Cliente:* PRODALAM S.A. */ Cont: * OTPU6293479*/ HR Entrega: *08:00* /Dirección: *ALBERTO PEPPER 1610, RENCA.</v>
      </c>
    </row>
    <row r="3456" spans="1:38" s="15" customFormat="1" ht="16.5" customHeight="1" x14ac:dyDescent="0.2">
      <c r="A3456" s="15">
        <f>ROW(A3455)</f>
        <v>3455</v>
      </c>
      <c r="B3456" s="15">
        <f>IF(J3456=J3455,B3455+1,1)</f>
        <v>23</v>
      </c>
      <c r="C3456" s="15" t="s">
        <v>3160</v>
      </c>
      <c r="D3456" s="25" t="s">
        <v>39</v>
      </c>
      <c r="E3456" s="27">
        <v>807403</v>
      </c>
      <c r="F3456" s="27" t="s">
        <v>5290</v>
      </c>
      <c r="G3456" s="27" t="s">
        <v>41</v>
      </c>
      <c r="H3456" s="27">
        <v>26800</v>
      </c>
      <c r="I3456" s="27" t="s">
        <v>42</v>
      </c>
      <c r="J3456" s="28">
        <v>46160</v>
      </c>
      <c r="K3456" s="26">
        <v>0.375</v>
      </c>
      <c r="L3456" s="26" t="s">
        <v>3832</v>
      </c>
      <c r="M3456" s="27" t="s">
        <v>433</v>
      </c>
      <c r="N3456" s="25">
        <f>IFERROR(VLOOKUP(M3456,Data!$J$1:$K$58,2,0),"")</f>
        <v>56994354094</v>
      </c>
      <c r="O3456" s="27" t="s">
        <v>434</v>
      </c>
      <c r="P3456" s="27"/>
      <c r="Q3456" s="27" t="s">
        <v>3163</v>
      </c>
      <c r="R3456" s="27"/>
      <c r="S3456" s="27"/>
      <c r="T3456" s="27"/>
      <c r="U3456" s="28"/>
      <c r="X3456" s="27"/>
      <c r="Y3456" s="27"/>
      <c r="Z3456" s="29"/>
      <c r="AA3456" s="29">
        <v>0.35416666666666669</v>
      </c>
      <c r="AB3456" s="29">
        <v>0.46666666666666667</v>
      </c>
      <c r="AC3456" s="30">
        <v>46160</v>
      </c>
      <c r="AD3456" s="15" t="str">
        <f>IF(Tabla2[[#This Row],[HORA ENTREGA]]="DIRECTO","On time", IF(AA3456&lt;&gt;"",IF(Tabla2[[#This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56" s="15" t="str">
        <f>MID(Tabla2[[#This Row],[TIPO]],1,3)</f>
        <v xml:space="preserve">40 </v>
      </c>
      <c r="AF34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PRODALAM S.A. */ Cont: * OOLU6763666*/ HR Entrega: *09:00* /Dirección: *ALBERTO PEPPER 1610, RENCA.</v>
      </c>
      <c r="AG3456" s="38" t="str">
        <f>IFERROR(HYPERLINK("https://wa.me/"&amp;Tabla2[[#This Row],[CONTACTO]]&amp;"?text="&amp;Tabla2[[#This Row],[Mensaje]],"Enviar mensaje"),"")</f>
        <v>Enviar mensaje</v>
      </c>
      <c r="AH3456" s="15" t="str">
        <f>CONCATENATE(A3456,F3456)</f>
        <v>3455OOLU6763666</v>
      </c>
      <c r="AI3456" s="15" t="str">
        <f>CONCATENATE("ENT-",A3456)</f>
        <v>ENT-3455</v>
      </c>
      <c r="AJ3456" s="15" t="str">
        <f>IF(Tabla2[[#This Row],[Op]]&lt;&gt;"","ENTREGA","")</f>
        <v>ENTREGA</v>
      </c>
      <c r="AK3456" s="40" t="str">
        <f>(Tabla2[[#This Row],[FECHA ENTREGA]]&amp;Tabla2[[#This Row],[HORA ENTREGA]])</f>
        <v>461600,375</v>
      </c>
      <c r="AL3456" s="34" t="str">
        <f>IFERROR(HYPERLINK("https://wa.me/"&amp;Tabla2[[#This Row],[CONTACTO]]&amp;"?text="&amp;Tabla2[[#This Row],[Mensaje]]),"")</f>
        <v>https://wa.me/56994354094?text=Hola!%0AServicio del día 18-05%0A *Cliente:* PRODALAM S.A. */ Cont: * OOLU6763666*/ HR Entrega: *09:00* /Dirección: *ALBERTO PEPPER 1610, RENCA.</v>
      </c>
    </row>
    <row r="3457" spans="1:38" s="15" customFormat="1" ht="16.5" customHeight="1" x14ac:dyDescent="0.2">
      <c r="A3457" s="15">
        <f>ROW(A3456)</f>
        <v>3456</v>
      </c>
      <c r="B3457" s="15">
        <f>IF(J3457=J3456,B3456+1,1)</f>
        <v>24</v>
      </c>
      <c r="C3457" s="15" t="s">
        <v>3160</v>
      </c>
      <c r="D3457" s="25" t="s">
        <v>39</v>
      </c>
      <c r="E3457" s="27">
        <v>806372</v>
      </c>
      <c r="F3457" s="27" t="s">
        <v>5291</v>
      </c>
      <c r="G3457" s="27" t="s">
        <v>41</v>
      </c>
      <c r="H3457" s="27">
        <v>29900</v>
      </c>
      <c r="I3457" s="27" t="s">
        <v>42</v>
      </c>
      <c r="J3457" s="28">
        <v>46160</v>
      </c>
      <c r="K3457" s="26">
        <v>0.41666666666666669</v>
      </c>
      <c r="L3457" s="26" t="s">
        <v>3832</v>
      </c>
      <c r="M3457" s="27" t="s">
        <v>126</v>
      </c>
      <c r="N3457" s="25">
        <f>IFERROR(VLOOKUP(M3457,Data!$J$1:$K$58,2,0),"")</f>
        <v>56999270871</v>
      </c>
      <c r="O3457" s="27" t="s">
        <v>127</v>
      </c>
      <c r="P3457" s="27"/>
      <c r="Q3457" s="27" t="s">
        <v>3163</v>
      </c>
      <c r="R3457" s="27"/>
      <c r="S3457" s="27"/>
      <c r="T3457" s="27"/>
      <c r="U3457" s="28"/>
      <c r="X3457" s="27"/>
      <c r="Y3457" s="27"/>
      <c r="Z3457" s="29"/>
      <c r="AA3457" s="29">
        <v>0.5854166666666667</v>
      </c>
      <c r="AB3457" s="29">
        <v>0.65277777777777779</v>
      </c>
      <c r="AC3457" s="30">
        <v>46160</v>
      </c>
      <c r="AD3457" s="15" t="str">
        <f>IF(Tabla2[[#This Row],[HORA ENTREGA]]="DIRECTO","On time", IF(AA3457&lt;&gt;"",IF(Tabla2[[#This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57" s="15" t="str">
        <f>MID(Tabla2[[#This Row],[TIPO]],1,3)</f>
        <v xml:space="preserve">40 </v>
      </c>
      <c r="AF34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PRODALAM S.A. */ Cont: * SEGU9905241*/ HR Entrega: *10:00* /Dirección: *ALBERTO PEPPER 1610, RENCA.</v>
      </c>
      <c r="AG3457" s="38" t="str">
        <f>IFERROR(HYPERLINK("https://wa.me/"&amp;Tabla2[[#This Row],[CONTACTO]]&amp;"?text="&amp;Tabla2[[#This Row],[Mensaje]],"Enviar mensaje"),"")</f>
        <v>Enviar mensaje</v>
      </c>
      <c r="AH3457" s="15" t="str">
        <f>CONCATENATE(A3457,F3457)</f>
        <v>3456SEGU9905241</v>
      </c>
      <c r="AI3457" s="15" t="str">
        <f>CONCATENATE("ENT-",A3457)</f>
        <v>ENT-3456</v>
      </c>
      <c r="AJ3457" s="15" t="str">
        <f>IF(Tabla2[[#This Row],[Op]]&lt;&gt;"","ENTREGA","")</f>
        <v>ENTREGA</v>
      </c>
      <c r="AK3457" s="40" t="str">
        <f>(Tabla2[[#This Row],[FECHA ENTREGA]]&amp;Tabla2[[#This Row],[HORA ENTREGA]])</f>
        <v>461600,416666666666667</v>
      </c>
      <c r="AL3457" s="34" t="str">
        <f>IFERROR(HYPERLINK("https://wa.me/"&amp;Tabla2[[#This Row],[CONTACTO]]&amp;"?text="&amp;Tabla2[[#This Row],[Mensaje]]),"")</f>
        <v>https://wa.me/56999270871?text=Hola!%0AServicio del día 18-05%0A *Cliente:* PRODALAM S.A. */ Cont: * SEGU9905241*/ HR Entrega: *10:00* /Dirección: *ALBERTO PEPPER 1610, RENCA.</v>
      </c>
    </row>
    <row r="3458" spans="1:38" s="15" customFormat="1" ht="16.5" customHeight="1" x14ac:dyDescent="0.2">
      <c r="A3458" s="15">
        <f>ROW(A3457)</f>
        <v>3457</v>
      </c>
      <c r="B3458" s="15">
        <f>IF(J3458=J3457,B3457+1,1)</f>
        <v>25</v>
      </c>
      <c r="C3458" s="15" t="s">
        <v>3160</v>
      </c>
      <c r="D3458" s="25" t="s">
        <v>39</v>
      </c>
      <c r="E3458" s="27">
        <v>806372</v>
      </c>
      <c r="F3458" s="27" t="s">
        <v>5292</v>
      </c>
      <c r="G3458" s="27" t="s">
        <v>41</v>
      </c>
      <c r="H3458" s="27">
        <v>29900</v>
      </c>
      <c r="I3458" s="27" t="s">
        <v>42</v>
      </c>
      <c r="J3458" s="28">
        <v>46160</v>
      </c>
      <c r="K3458" s="26">
        <v>0.45833333333333331</v>
      </c>
      <c r="L3458" s="26" t="s">
        <v>3832</v>
      </c>
      <c r="M3458" s="27" t="s">
        <v>112</v>
      </c>
      <c r="N3458" s="25">
        <f>IFERROR(VLOOKUP(M3458,Data!$J$1:$K$58,2,0),"")</f>
        <v>56990025702</v>
      </c>
      <c r="O3458" s="27" t="s">
        <v>61</v>
      </c>
      <c r="P3458" s="27"/>
      <c r="Q3458" s="27" t="s">
        <v>3163</v>
      </c>
      <c r="R3458" s="27"/>
      <c r="S3458" s="27"/>
      <c r="T3458" s="27"/>
      <c r="U3458" s="28"/>
      <c r="X3458" s="27"/>
      <c r="Y3458" s="27"/>
      <c r="Z3458" s="29"/>
      <c r="AA3458" s="29">
        <v>0.53819444444444442</v>
      </c>
      <c r="AB3458" s="29">
        <v>0.60416666666666663</v>
      </c>
      <c r="AC3458" s="30">
        <v>46160</v>
      </c>
      <c r="AD3458" s="15" t="str">
        <f>IF(Tabla2[[#This Row],[HORA ENTREGA]]="DIRECTO","On time", IF(AA3458&lt;&gt;"",IF(Tabla2[[#This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58" s="15" t="str">
        <f>MID(Tabla2[[#This Row],[TIPO]],1,3)</f>
        <v xml:space="preserve">40 </v>
      </c>
      <c r="AF34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PRODALAM S.A. */ Cont: * TTNU8870812*/ HR Entrega: *11:00* /Dirección: *ALBERTO PEPPER 1610, RENCA.</v>
      </c>
      <c r="AG3458" s="38" t="str">
        <f>IFERROR(HYPERLINK("https://wa.me/"&amp;Tabla2[[#This Row],[CONTACTO]]&amp;"?text="&amp;Tabla2[[#This Row],[Mensaje]],"Enviar mensaje"),"")</f>
        <v>Enviar mensaje</v>
      </c>
      <c r="AH3458" s="15" t="str">
        <f>CONCATENATE(A3458,F3458)</f>
        <v>3457TTNU8870812</v>
      </c>
      <c r="AI3458" s="15" t="str">
        <f>CONCATENATE("ENT-",A3458)</f>
        <v>ENT-3457</v>
      </c>
      <c r="AJ3458" s="15" t="str">
        <f>IF(Tabla2[[#This Row],[Op]]&lt;&gt;"","ENTREGA","")</f>
        <v>ENTREGA</v>
      </c>
      <c r="AK3458" s="40" t="str">
        <f>(Tabla2[[#This Row],[FECHA ENTREGA]]&amp;Tabla2[[#This Row],[HORA ENTREGA]])</f>
        <v>461600,458333333333333</v>
      </c>
      <c r="AL3458" s="34" t="str">
        <f>IFERROR(HYPERLINK("https://wa.me/"&amp;Tabla2[[#This Row],[CONTACTO]]&amp;"?text="&amp;Tabla2[[#This Row],[Mensaje]]),"")</f>
        <v>https://wa.me/56990025702?text=Hola!%0AServicio del día 18-05%0A *Cliente:* PRODALAM S.A. */ Cont: * TTNU8870812*/ HR Entrega: *11:00* /Dirección: *ALBERTO PEPPER 1610, RENCA.</v>
      </c>
    </row>
    <row r="3459" spans="1:38" s="15" customFormat="1" ht="16.5" customHeight="1" x14ac:dyDescent="0.2">
      <c r="A3459" s="15">
        <f>ROW(A3458)</f>
        <v>3458</v>
      </c>
      <c r="B3459" s="15">
        <f>IF(J3459=J3458,B3458+1,1)</f>
        <v>26</v>
      </c>
      <c r="C3459" s="15" t="s">
        <v>219</v>
      </c>
      <c r="D3459" s="25" t="s">
        <v>39</v>
      </c>
      <c r="E3459" s="27">
        <v>103908</v>
      </c>
      <c r="F3459" s="27" t="s">
        <v>5293</v>
      </c>
      <c r="G3459" s="27" t="s">
        <v>41</v>
      </c>
      <c r="H3459" s="27">
        <v>29404</v>
      </c>
      <c r="I3459" s="27" t="s">
        <v>42</v>
      </c>
      <c r="J3459" s="28">
        <v>46160</v>
      </c>
      <c r="K3459" s="26">
        <v>0.29166666666666669</v>
      </c>
      <c r="L3459" s="26"/>
      <c r="M3459" s="27" t="s">
        <v>151</v>
      </c>
      <c r="N3459" s="25">
        <f>IFERROR(VLOOKUP(M3459,Data!$J$1:$K$58,2,0),"")</f>
        <v>56973887427</v>
      </c>
      <c r="O3459" s="27" t="s">
        <v>152</v>
      </c>
      <c r="P3459" s="27"/>
      <c r="Q3459" s="27" t="s">
        <v>229</v>
      </c>
      <c r="R3459" s="27" t="s">
        <v>1710</v>
      </c>
      <c r="S3459" s="27"/>
      <c r="T3459" s="27"/>
      <c r="U3459" s="28"/>
      <c r="X3459" s="27"/>
      <c r="Y3459" s="27"/>
      <c r="Z3459" s="29"/>
      <c r="AA3459" s="29">
        <v>0.29166666666666669</v>
      </c>
      <c r="AB3459" s="29">
        <v>0.47916666666666669</v>
      </c>
      <c r="AC3459" s="30">
        <v>46160</v>
      </c>
      <c r="AD3459" s="15" t="str">
        <f>IF(Tabla2[[#This Row],[HORA ENTREGA]]="DIRECTO","On time", IF(AA3459&lt;&gt;"",IF(Tabla2[[#This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59" s="15" t="str">
        <f>MID(Tabla2[[#This Row],[TIPO]],1,3)</f>
        <v xml:space="preserve">40 </v>
      </c>
      <c r="AF34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RENDIC S.A. */ Cont: * HAMU3978884*/ HR Entrega: *07:00* /Dirección: *Avenida Miraflores 9700-Bodega 4C, PUDAHUEL</v>
      </c>
      <c r="AG3459" s="38" t="str">
        <f>IFERROR(HYPERLINK("https://wa.me/"&amp;Tabla2[[#This Row],[CONTACTO]]&amp;"?text="&amp;Tabla2[[#This Row],[Mensaje]],"Enviar mensaje"),"")</f>
        <v>Enviar mensaje</v>
      </c>
      <c r="AH3459" s="15" t="str">
        <f>CONCATENATE(A3459,F3459)</f>
        <v>3458HAMU3978884</v>
      </c>
      <c r="AI3459" s="15" t="str">
        <f>CONCATENATE("ENT-",A3459)</f>
        <v>ENT-3458</v>
      </c>
      <c r="AJ3459" s="15" t="str">
        <f>IF(Tabla2[[#This Row],[Op]]&lt;&gt;"","ENTREGA","")</f>
        <v>ENTREGA</v>
      </c>
      <c r="AK3459" s="40" t="str">
        <f>(Tabla2[[#This Row],[FECHA ENTREGA]]&amp;Tabla2[[#This Row],[HORA ENTREGA]])</f>
        <v>461600,291666666666667</v>
      </c>
      <c r="AL3459" s="34" t="str">
        <f>IFERROR(HYPERLINK("https://wa.me/"&amp;Tabla2[[#This Row],[CONTACTO]]&amp;"?text="&amp;Tabla2[[#This Row],[Mensaje]]),"")</f>
        <v>https://wa.me/56973887427?text=Hola!%0AServicio del día 18-05%0A *Cliente:* RENDIC S.A. */ Cont: * HAMU3978884*/ HR Entrega: *07:00* /Dirección: *Avenida Miraflores 9700-Bodega 4C, PUDAHUEL</v>
      </c>
    </row>
    <row r="3460" spans="1:38" s="15" customFormat="1" ht="16.5" customHeight="1" x14ac:dyDescent="0.2">
      <c r="A3460" s="15">
        <f>ROW(A3459)</f>
        <v>3459</v>
      </c>
      <c r="B3460" s="15">
        <f>IF(J3460=J3459,B3459+1,1)</f>
        <v>27</v>
      </c>
      <c r="C3460" s="15" t="s">
        <v>219</v>
      </c>
      <c r="D3460" s="25" t="s">
        <v>39</v>
      </c>
      <c r="E3460" s="27">
        <v>103908</v>
      </c>
      <c r="F3460" s="27" t="s">
        <v>5294</v>
      </c>
      <c r="G3460" s="27" t="s">
        <v>41</v>
      </c>
      <c r="H3460" s="27">
        <v>29424</v>
      </c>
      <c r="I3460" s="27" t="s">
        <v>42</v>
      </c>
      <c r="J3460" s="28">
        <v>46160</v>
      </c>
      <c r="K3460" s="26">
        <v>0.29166666666666669</v>
      </c>
      <c r="L3460" s="26"/>
      <c r="M3460" s="27" t="s">
        <v>199</v>
      </c>
      <c r="N3460" s="25">
        <f>IFERROR(VLOOKUP(M3460,Data!$J$1:$K$58,2,0),"")</f>
        <v>56975315726</v>
      </c>
      <c r="O3460" s="27" t="s">
        <v>200</v>
      </c>
      <c r="P3460" s="27"/>
      <c r="Q3460" s="27" t="s">
        <v>229</v>
      </c>
      <c r="R3460" s="27" t="s">
        <v>1710</v>
      </c>
      <c r="S3460" s="27"/>
      <c r="T3460" s="27"/>
      <c r="U3460" s="28"/>
      <c r="X3460" s="27"/>
      <c r="Y3460" s="27"/>
      <c r="Z3460" s="29"/>
      <c r="AA3460" s="29">
        <v>0.27430555555555558</v>
      </c>
      <c r="AB3460" s="29">
        <v>0.55902777777777779</v>
      </c>
      <c r="AC3460" s="30">
        <v>46160</v>
      </c>
      <c r="AD3460" s="15" t="str">
        <f>IF(Tabla2[[#This Row],[HORA ENTREGA]]="DIRECTO","On time", IF(AA3460&lt;&gt;"",IF(Tabla2[[#This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60" s="15" t="str">
        <f>MID(Tabla2[[#This Row],[TIPO]],1,3)</f>
        <v xml:space="preserve">40 </v>
      </c>
      <c r="AF34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RENDIC S.A. */ Cont: * HAMU3438274*/ HR Entrega: *07:00* /Dirección: *Avenida Miraflores 9700-Bodega 4C, PUDAHUEL</v>
      </c>
      <c r="AG3460" s="38" t="str">
        <f>IFERROR(HYPERLINK("https://wa.me/"&amp;Tabla2[[#This Row],[CONTACTO]]&amp;"?text="&amp;Tabla2[[#This Row],[Mensaje]],"Enviar mensaje"),"")</f>
        <v>Enviar mensaje</v>
      </c>
      <c r="AH3460" s="15" t="str">
        <f>CONCATENATE(A3460,F3460)</f>
        <v>3459HAMU3438274</v>
      </c>
      <c r="AI3460" s="15" t="str">
        <f>CONCATENATE("ENT-",A3460)</f>
        <v>ENT-3459</v>
      </c>
      <c r="AJ3460" s="15" t="str">
        <f>IF(Tabla2[[#This Row],[Op]]&lt;&gt;"","ENTREGA","")</f>
        <v>ENTREGA</v>
      </c>
      <c r="AK3460" s="40" t="str">
        <f>(Tabla2[[#This Row],[FECHA ENTREGA]]&amp;Tabla2[[#This Row],[HORA ENTREGA]])</f>
        <v>461600,291666666666667</v>
      </c>
      <c r="AL3460" s="34" t="str">
        <f>IFERROR(HYPERLINK("https://wa.me/"&amp;Tabla2[[#This Row],[CONTACTO]]&amp;"?text="&amp;Tabla2[[#This Row],[Mensaje]]),"")</f>
        <v>https://wa.me/56975315726?text=Hola!%0AServicio del día 18-05%0A *Cliente:* RENDIC S.A. */ Cont: * HAMU3438274*/ HR Entrega: *07:00* /Dirección: *Avenida Miraflores 9700-Bodega 4C, PUDAHUEL</v>
      </c>
    </row>
    <row r="3461" spans="1:38" s="15" customFormat="1" ht="16.5" customHeight="1" x14ac:dyDescent="0.2">
      <c r="A3461" s="15">
        <f>ROW(A3460)</f>
        <v>3460</v>
      </c>
      <c r="B3461" s="15">
        <f>IF(J3461=J3460,B3460+1,1)</f>
        <v>28</v>
      </c>
      <c r="C3461" s="15" t="s">
        <v>219</v>
      </c>
      <c r="D3461" s="25" t="s">
        <v>39</v>
      </c>
      <c r="E3461" s="27">
        <v>103207</v>
      </c>
      <c r="F3461" s="27" t="s">
        <v>5295</v>
      </c>
      <c r="G3461" s="27" t="s">
        <v>41</v>
      </c>
      <c r="H3461" s="27">
        <v>29800</v>
      </c>
      <c r="I3461" s="27" t="s">
        <v>42</v>
      </c>
      <c r="J3461" s="28">
        <v>46160</v>
      </c>
      <c r="K3461" s="26">
        <v>0.375</v>
      </c>
      <c r="L3461" s="26"/>
      <c r="M3461" s="27" t="s">
        <v>674</v>
      </c>
      <c r="N3461" s="25">
        <f>IFERROR(VLOOKUP(M3461,Data!$J$1:$K$58,2,0),"")</f>
        <v>56967386018</v>
      </c>
      <c r="O3461" s="27" t="s">
        <v>356</v>
      </c>
      <c r="P3461" s="27"/>
      <c r="Q3461" s="27" t="s">
        <v>229</v>
      </c>
      <c r="R3461" s="27" t="s">
        <v>1821</v>
      </c>
      <c r="S3461" s="27"/>
      <c r="T3461" s="27"/>
      <c r="U3461" s="28"/>
      <c r="X3461" s="27"/>
      <c r="Y3461" s="27"/>
      <c r="Z3461" s="29"/>
      <c r="AA3461" s="29">
        <v>0.36805555555555558</v>
      </c>
      <c r="AB3461" s="29">
        <v>0.47916666666666669</v>
      </c>
      <c r="AC3461" s="30">
        <v>46160</v>
      </c>
      <c r="AD3461" s="15" t="str">
        <f>IF(Tabla2[[#This Row],[HORA ENTREGA]]="DIRECTO","On time", IF(AA3461&lt;&gt;"",IF(Tabla2[[#This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61" s="15" t="str">
        <f>MID(Tabla2[[#This Row],[TIPO]],1,3)</f>
        <v xml:space="preserve">40 </v>
      </c>
      <c r="AF34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RENDIC S.A. */ Cont: * FANU1770661*/ HR Entrega: *09:00* /Dirección: *Avenida Miraflores 9700-Bodega 4C, PUDAHUEL</v>
      </c>
      <c r="AG3461" s="38" t="str">
        <f>IFERROR(HYPERLINK("https://wa.me/"&amp;Tabla2[[#This Row],[CONTACTO]]&amp;"?text="&amp;Tabla2[[#This Row],[Mensaje]],"Enviar mensaje"),"")</f>
        <v>Enviar mensaje</v>
      </c>
      <c r="AH3461" s="15" t="str">
        <f>CONCATENATE(A3461,F3461)</f>
        <v>3460FANU1770661</v>
      </c>
      <c r="AI3461" s="15" t="str">
        <f>CONCATENATE("ENT-",A3461)</f>
        <v>ENT-3460</v>
      </c>
      <c r="AJ3461" s="15" t="str">
        <f>IF(Tabla2[[#This Row],[Op]]&lt;&gt;"","ENTREGA","")</f>
        <v>ENTREGA</v>
      </c>
      <c r="AK3461" s="40" t="str">
        <f>(Tabla2[[#This Row],[FECHA ENTREGA]]&amp;Tabla2[[#This Row],[HORA ENTREGA]])</f>
        <v>461600,375</v>
      </c>
      <c r="AL3461" s="34" t="str">
        <f>IFERROR(HYPERLINK("https://wa.me/"&amp;Tabla2[[#This Row],[CONTACTO]]&amp;"?text="&amp;Tabla2[[#This Row],[Mensaje]]),"")</f>
        <v>https://wa.me/56967386018?text=Hola!%0AServicio del día 18-05%0A *Cliente:* RENDIC S.A. */ Cont: * FANU1770661*/ HR Entrega: *09:00* /Dirección: *Avenida Miraflores 9700-Bodega 4C, PUDAHUEL</v>
      </c>
    </row>
    <row r="3462" spans="1:38" s="15" customFormat="1" ht="16.5" customHeight="1" x14ac:dyDescent="0.2">
      <c r="A3462" s="15">
        <f>ROW(A3461)</f>
        <v>3461</v>
      </c>
      <c r="B3462" s="15">
        <f>IF(J3462=J3461,B3461+1,1)</f>
        <v>29</v>
      </c>
      <c r="C3462" s="15" t="s">
        <v>219</v>
      </c>
      <c r="D3462" s="25" t="s">
        <v>39</v>
      </c>
      <c r="E3462" s="27">
        <v>103647</v>
      </c>
      <c r="F3462" s="27" t="s">
        <v>5296</v>
      </c>
      <c r="G3462" s="27" t="s">
        <v>41</v>
      </c>
      <c r="H3462" s="27">
        <v>19092</v>
      </c>
      <c r="I3462" s="27" t="s">
        <v>42</v>
      </c>
      <c r="J3462" s="28">
        <v>46160</v>
      </c>
      <c r="K3462" s="26">
        <v>0.375</v>
      </c>
      <c r="L3462" s="26"/>
      <c r="M3462" s="27" t="s">
        <v>241</v>
      </c>
      <c r="N3462" s="25">
        <f>IFERROR(VLOOKUP(M3462,Data!$J$1:$K$58,2,0),"")</f>
        <v>56984880436</v>
      </c>
      <c r="O3462" s="27" t="s">
        <v>242</v>
      </c>
      <c r="P3462" s="27"/>
      <c r="Q3462" s="27" t="s">
        <v>229</v>
      </c>
      <c r="R3462" s="27" t="s">
        <v>48</v>
      </c>
      <c r="S3462" s="27"/>
      <c r="T3462" s="27"/>
      <c r="U3462" s="28"/>
      <c r="X3462" s="27"/>
      <c r="Y3462" s="27"/>
      <c r="Z3462" s="29"/>
      <c r="AA3462" s="29">
        <v>0.37916666666666665</v>
      </c>
      <c r="AB3462" s="29">
        <v>0.67708333333333337</v>
      </c>
      <c r="AC3462" s="30">
        <v>46160</v>
      </c>
      <c r="AD3462" s="15" t="str">
        <f>IF(Tabla2[[#This Row],[HORA ENTREGA]]="DIRECTO","On time", IF(AA3462&lt;&gt;"",IF(Tabla2[[#This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62" s="15" t="str">
        <f>MID(Tabla2[[#This Row],[TIPO]],1,3)</f>
        <v xml:space="preserve">40 </v>
      </c>
      <c r="AF34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RENDIC S.A. */ Cont: * TLLU7770904*/ HR Entrega: *09:00* /Dirección: *Avenida Miraflores 9700-Bodega 4C, PUDAHUEL</v>
      </c>
      <c r="AG3462" s="38" t="str">
        <f>IFERROR(HYPERLINK("https://wa.me/"&amp;Tabla2[[#This Row],[CONTACTO]]&amp;"?text="&amp;Tabla2[[#This Row],[Mensaje]],"Enviar mensaje"),"")</f>
        <v>Enviar mensaje</v>
      </c>
      <c r="AH3462" s="15" t="str">
        <f>CONCATENATE(A3462,F3462)</f>
        <v>3461TLLU7770904</v>
      </c>
      <c r="AI3462" s="15" t="str">
        <f>CONCATENATE("ENT-",A3462)</f>
        <v>ENT-3461</v>
      </c>
      <c r="AJ3462" s="15" t="str">
        <f>IF(Tabla2[[#This Row],[Op]]&lt;&gt;"","ENTREGA","")</f>
        <v>ENTREGA</v>
      </c>
      <c r="AK3462" s="40" t="str">
        <f>(Tabla2[[#This Row],[FECHA ENTREGA]]&amp;Tabla2[[#This Row],[HORA ENTREGA]])</f>
        <v>461600,375</v>
      </c>
      <c r="AL3462" s="34" t="str">
        <f>IFERROR(HYPERLINK("https://wa.me/"&amp;Tabla2[[#This Row],[CONTACTO]]&amp;"?text="&amp;Tabla2[[#This Row],[Mensaje]]),"")</f>
        <v>https://wa.me/56984880436?text=Hola!%0AServicio del día 18-05%0A *Cliente:* RENDIC S.A. */ Cont: * TLLU7770904*/ HR Entrega: *09:00* /Dirección: *Avenida Miraflores 9700-Bodega 4C, PUDAHUEL</v>
      </c>
    </row>
    <row r="3463" spans="1:38" s="15" customFormat="1" ht="16.5" customHeight="1" x14ac:dyDescent="0.2">
      <c r="A3463" s="15">
        <f>ROW(A3462)</f>
        <v>3462</v>
      </c>
      <c r="B3463" s="15">
        <f>IF(J3463=J3462,B3462+1,1)</f>
        <v>30</v>
      </c>
      <c r="C3463" s="15" t="s">
        <v>219</v>
      </c>
      <c r="D3463" s="25" t="s">
        <v>39</v>
      </c>
      <c r="E3463" s="27">
        <v>103601</v>
      </c>
      <c r="F3463" s="27" t="s">
        <v>5297</v>
      </c>
      <c r="G3463" s="27" t="s">
        <v>41</v>
      </c>
      <c r="H3463" s="27">
        <v>24407</v>
      </c>
      <c r="I3463" s="27" t="s">
        <v>42</v>
      </c>
      <c r="J3463" s="28">
        <v>46160</v>
      </c>
      <c r="K3463" s="26">
        <v>0.45833333333333331</v>
      </c>
      <c r="L3463" s="26"/>
      <c r="M3463" s="27" t="s">
        <v>233</v>
      </c>
      <c r="N3463" s="25">
        <f>IFERROR(VLOOKUP(M3463,Data!$J$1:$K$58,2,0),"")</f>
        <v>56998494086</v>
      </c>
      <c r="O3463" s="27" t="s">
        <v>234</v>
      </c>
      <c r="P3463" s="27"/>
      <c r="Q3463" s="27" t="s">
        <v>229</v>
      </c>
      <c r="R3463" s="27" t="s">
        <v>48</v>
      </c>
      <c r="S3463" s="27"/>
      <c r="T3463" s="27"/>
      <c r="U3463" s="28"/>
      <c r="X3463" s="27"/>
      <c r="Y3463" s="27"/>
      <c r="Z3463" s="29"/>
      <c r="AA3463" s="29">
        <v>0.50694444444444442</v>
      </c>
      <c r="AB3463" s="29">
        <v>0.67361111111111116</v>
      </c>
      <c r="AC3463" s="30">
        <v>46160</v>
      </c>
      <c r="AD3463" s="15" t="str">
        <f>IF(Tabla2[[#This Row],[HORA ENTREGA]]="DIRECTO","On time", IF(AA3463&lt;&gt;"",IF(Tabla2[[#This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63" s="15" t="str">
        <f>MID(Tabla2[[#This Row],[TIPO]],1,3)</f>
        <v xml:space="preserve">40 </v>
      </c>
      <c r="AF34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RENDIC S.A. */ Cont: * CMAU8831999*/ HR Entrega: *11:00* /Dirección: *Avenida Miraflores 9700-Bodega 4C, PUDAHUEL</v>
      </c>
      <c r="AG3463" s="38" t="str">
        <f>IFERROR(HYPERLINK("https://wa.me/"&amp;Tabla2[[#This Row],[CONTACTO]]&amp;"?text="&amp;Tabla2[[#This Row],[Mensaje]],"Enviar mensaje"),"")</f>
        <v>Enviar mensaje</v>
      </c>
      <c r="AH3463" s="15" t="str">
        <f>CONCATENATE(A3463,F3463)</f>
        <v>3462CMAU8831999</v>
      </c>
      <c r="AI3463" s="15" t="str">
        <f>CONCATENATE("ENT-",A3463)</f>
        <v>ENT-3462</v>
      </c>
      <c r="AJ3463" s="15" t="str">
        <f>IF(Tabla2[[#This Row],[Op]]&lt;&gt;"","ENTREGA","")</f>
        <v>ENTREGA</v>
      </c>
      <c r="AK3463" s="40" t="str">
        <f>(Tabla2[[#This Row],[FECHA ENTREGA]]&amp;Tabla2[[#This Row],[HORA ENTREGA]])</f>
        <v>461600,458333333333333</v>
      </c>
      <c r="AL3463" s="34" t="str">
        <f>IFERROR(HYPERLINK("https://wa.me/"&amp;Tabla2[[#This Row],[CONTACTO]]&amp;"?text="&amp;Tabla2[[#This Row],[Mensaje]]),"")</f>
        <v>https://wa.me/56998494086?text=Hola!%0AServicio del día 18-05%0A *Cliente:* RENDIC S.A. */ Cont: * CMAU8831999*/ HR Entrega: *11:00* /Dirección: *Avenida Miraflores 9700-Bodega 4C, PUDAHUEL</v>
      </c>
    </row>
    <row r="3464" spans="1:38" s="15" customFormat="1" ht="16.5" customHeight="1" x14ac:dyDescent="0.2">
      <c r="A3464" s="15">
        <f>ROW(A3463)</f>
        <v>3463</v>
      </c>
      <c r="B3464" s="15">
        <f>IF(J3464=J3463,B3463+1,1)</f>
        <v>31</v>
      </c>
      <c r="C3464" s="15" t="s">
        <v>236</v>
      </c>
      <c r="D3464" s="25" t="s">
        <v>39</v>
      </c>
      <c r="E3464" s="27">
        <v>305104</v>
      </c>
      <c r="F3464" s="27" t="s">
        <v>5298</v>
      </c>
      <c r="G3464" s="27" t="s">
        <v>64</v>
      </c>
      <c r="H3464" s="27">
        <v>26790</v>
      </c>
      <c r="I3464" s="27" t="s">
        <v>5299</v>
      </c>
      <c r="J3464" s="28">
        <v>46160</v>
      </c>
      <c r="K3464" s="26">
        <v>0.33333333333333331</v>
      </c>
      <c r="L3464" s="26"/>
      <c r="M3464" s="27" t="s">
        <v>164</v>
      </c>
      <c r="N3464" s="25">
        <f>IFERROR(VLOOKUP(M3464,Data!$J$1:$K$58,2,0),"")</f>
        <v>56967398822</v>
      </c>
      <c r="O3464" s="27" t="s">
        <v>165</v>
      </c>
      <c r="P3464" s="27"/>
      <c r="Q3464" s="27" t="s">
        <v>5300</v>
      </c>
      <c r="R3464" s="27" t="s">
        <v>74</v>
      </c>
      <c r="S3464" s="27"/>
      <c r="T3464" s="27"/>
      <c r="U3464" s="28"/>
      <c r="X3464" s="27"/>
      <c r="Y3464" s="27"/>
      <c r="Z3464" s="29"/>
      <c r="AA3464" s="29">
        <v>0.4597222222222222</v>
      </c>
      <c r="AB3464" s="29">
        <v>0.56944444444444442</v>
      </c>
      <c r="AC3464" s="30">
        <v>46160</v>
      </c>
      <c r="AD3464" s="15" t="str">
        <f>IF(Tabla2[[#This Row],[HORA ENTREGA]]="DIRECTO","On time", IF(AA3464&lt;&gt;"",IF(Tabla2[[#This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64" s="15" t="str">
        <f>MID(Tabla2[[#This Row],[TIPO]],1,3)</f>
        <v xml:space="preserve">20 </v>
      </c>
      <c r="AF34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SOCIEDAD COMERCIAL MARBEN PETS LTDA */ Cont: * MSDU2150057*/ HR Entrega: *08:00* /Dirección: *FRAGUA BODEGA CARPAS BLANCAS</v>
      </c>
      <c r="AG3464" s="38" t="str">
        <f>IFERROR(HYPERLINK("https://wa.me/"&amp;Tabla2[[#This Row],[CONTACTO]]&amp;"?text="&amp;Tabla2[[#This Row],[Mensaje]],"Enviar mensaje"),"")</f>
        <v>Enviar mensaje</v>
      </c>
      <c r="AH3464" s="15" t="str">
        <f>CONCATENATE(A3464,F3464)</f>
        <v>3463MSDU2150057</v>
      </c>
      <c r="AI3464" s="15" t="str">
        <f>CONCATENATE("ENT-",A3464)</f>
        <v>ENT-3463</v>
      </c>
      <c r="AJ3464" s="15" t="str">
        <f>IF(Tabla2[[#This Row],[Op]]&lt;&gt;"","ENTREGA","")</f>
        <v>ENTREGA</v>
      </c>
      <c r="AK3464" s="40" t="str">
        <f>(Tabla2[[#This Row],[FECHA ENTREGA]]&amp;Tabla2[[#This Row],[HORA ENTREGA]])</f>
        <v>461600,333333333333333</v>
      </c>
      <c r="AL3464" s="34" t="str">
        <f>IFERROR(HYPERLINK("https://wa.me/"&amp;Tabla2[[#This Row],[CONTACTO]]&amp;"?text="&amp;Tabla2[[#This Row],[Mensaje]]),"")</f>
        <v>https://wa.me/56967398822?text=Hola!%0AServicio del día 18-05%0A *Cliente:* SOCIEDAD COMERCIAL MARBEN PETS LTDA */ Cont: * MSDU2150057*/ HR Entrega: *08:00* /Dirección: *FRAGUA BODEGA CARPAS BLANCAS</v>
      </c>
    </row>
    <row r="3465" spans="1:38" s="15" customFormat="1" ht="16.5" customHeight="1" x14ac:dyDescent="0.2">
      <c r="A3465" s="15">
        <f>ROW(A3464)</f>
        <v>3464</v>
      </c>
      <c r="B3465" s="15">
        <f>IF(J3465=J3464,B3464+1,1)</f>
        <v>32</v>
      </c>
      <c r="C3465" s="15" t="s">
        <v>236</v>
      </c>
      <c r="D3465" s="25" t="s">
        <v>39</v>
      </c>
      <c r="E3465" s="27">
        <v>514287</v>
      </c>
      <c r="F3465" s="27" t="s">
        <v>5301</v>
      </c>
      <c r="G3465" s="27" t="s">
        <v>41</v>
      </c>
      <c r="H3465" s="27">
        <v>8900</v>
      </c>
      <c r="I3465" s="27" t="s">
        <v>5302</v>
      </c>
      <c r="J3465" s="28">
        <v>46160</v>
      </c>
      <c r="K3465" s="26">
        <v>0.33333333333333331</v>
      </c>
      <c r="L3465" s="26"/>
      <c r="M3465" s="27" t="s">
        <v>347</v>
      </c>
      <c r="N3465" s="25">
        <f>IFERROR(VLOOKUP(M3465,Data!$J$1:$K$58,2,0),"")</f>
        <v>56976511010</v>
      </c>
      <c r="O3465" s="27" t="s">
        <v>248</v>
      </c>
      <c r="P3465" s="27"/>
      <c r="Q3465" s="27" t="s">
        <v>5028</v>
      </c>
      <c r="R3465" s="27"/>
      <c r="S3465" s="27"/>
      <c r="T3465" s="27"/>
      <c r="U3465" s="28"/>
      <c r="X3465" s="27"/>
      <c r="Y3465" s="27"/>
      <c r="Z3465" s="29"/>
      <c r="AA3465" s="29">
        <v>0.35069444444444442</v>
      </c>
      <c r="AB3465" s="29">
        <v>0.54861111111111116</v>
      </c>
      <c r="AC3465" s="30">
        <v>46160</v>
      </c>
      <c r="AD3465" s="15" t="str">
        <f>IF(Tabla2[[#This Row],[HORA ENTREGA]]="DIRECTO","On time", IF(AA3465&lt;&gt;"",IF(Tabla2[[#This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65" s="15" t="str">
        <f>MID(Tabla2[[#This Row],[TIPO]],1,3)</f>
        <v xml:space="preserve">40 </v>
      </c>
      <c r="AF34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SOCIEDAD COMERCIAL MARBEN PETS LTDA */ Cont: * MSMU4758443*/ HR Entrega: *08:00* /Dirección: *FRAGUA BODEGA PRINCIPAL</v>
      </c>
      <c r="AG3465" s="38" t="str">
        <f>IFERROR(HYPERLINK("https://wa.me/"&amp;Tabla2[[#This Row],[CONTACTO]]&amp;"?text="&amp;Tabla2[[#This Row],[Mensaje]],"Enviar mensaje"),"")</f>
        <v>Enviar mensaje</v>
      </c>
      <c r="AH3465" s="15" t="str">
        <f>CONCATENATE(A3465,F3465)</f>
        <v>3464MSMU4758443</v>
      </c>
      <c r="AI3465" s="15" t="str">
        <f>CONCATENATE("ENT-",A3465)</f>
        <v>ENT-3464</v>
      </c>
      <c r="AJ3465" s="15" t="str">
        <f>IF(Tabla2[[#This Row],[Op]]&lt;&gt;"","ENTREGA","")</f>
        <v>ENTREGA</v>
      </c>
      <c r="AK3465" s="40" t="str">
        <f>(Tabla2[[#This Row],[FECHA ENTREGA]]&amp;Tabla2[[#This Row],[HORA ENTREGA]])</f>
        <v>461600,333333333333333</v>
      </c>
      <c r="AL3465" s="34" t="str">
        <f>IFERROR(HYPERLINK("https://wa.me/"&amp;Tabla2[[#This Row],[CONTACTO]]&amp;"?text="&amp;Tabla2[[#This Row],[Mensaje]]),"")</f>
        <v>https://wa.me/56976511010?text=Hola!%0AServicio del día 18-05%0A *Cliente:* SOCIEDAD COMERCIAL MARBEN PETS LTDA */ Cont: * MSMU4758443*/ HR Entrega: *08:00* /Dirección: *FRAGUA BODEGA PRINCIPAL</v>
      </c>
    </row>
    <row r="3466" spans="1:38" s="15" customFormat="1" ht="16.5" customHeight="1" x14ac:dyDescent="0.2">
      <c r="A3466" s="15">
        <f>ROW(A3465)</f>
        <v>3465</v>
      </c>
      <c r="B3466" s="15">
        <f>IF(J3466=J3465,B3465+1,1)</f>
        <v>33</v>
      </c>
      <c r="C3466" s="15" t="s">
        <v>236</v>
      </c>
      <c r="D3466" s="25" t="s">
        <v>39</v>
      </c>
      <c r="E3466" s="27">
        <v>305104</v>
      </c>
      <c r="F3466" s="27" t="s">
        <v>5303</v>
      </c>
      <c r="G3466" s="27" t="s">
        <v>64</v>
      </c>
      <c r="H3466" s="27">
        <v>26790</v>
      </c>
      <c r="I3466" s="27" t="s">
        <v>5304</v>
      </c>
      <c r="J3466" s="28">
        <v>46160</v>
      </c>
      <c r="K3466" s="26">
        <v>0.33333333333333331</v>
      </c>
      <c r="L3466" s="26"/>
      <c r="M3466" s="27" t="s">
        <v>215</v>
      </c>
      <c r="N3466" s="25">
        <f>IFERROR(VLOOKUP(M3466,Data!$J$1:$K$58,2,0),"")</f>
        <v>56978089957</v>
      </c>
      <c r="O3466" s="27" t="s">
        <v>216</v>
      </c>
      <c r="P3466" s="27"/>
      <c r="Q3466" s="27" t="s">
        <v>5300</v>
      </c>
      <c r="R3466" s="27" t="s">
        <v>74</v>
      </c>
      <c r="S3466" s="27"/>
      <c r="T3466" s="27"/>
      <c r="U3466" s="28"/>
      <c r="X3466" s="27"/>
      <c r="Y3466" s="27"/>
      <c r="Z3466" s="29"/>
      <c r="AA3466" s="29">
        <v>0.47361111111111109</v>
      </c>
      <c r="AB3466" s="29">
        <v>0.59027777777777779</v>
      </c>
      <c r="AC3466" s="30">
        <v>46160</v>
      </c>
      <c r="AD3466" s="15" t="str">
        <f>IF(Tabla2[[#This Row],[HORA ENTREGA]]="DIRECTO","On time", IF(AA3466&lt;&gt;"",IF(Tabla2[[#This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66" s="15" t="str">
        <f>MID(Tabla2[[#This Row],[TIPO]],1,3)</f>
        <v xml:space="preserve">20 </v>
      </c>
      <c r="AF34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SOCIEDAD COMERCIAL MARBEN PETS LTDA */ Cont: * MSMU1253340*/ HR Entrega: *08:00* /Dirección: *FRAGUA BODEGA CARPAS BLANCAS</v>
      </c>
      <c r="AG3466" s="38" t="str">
        <f>IFERROR(HYPERLINK("https://wa.me/"&amp;Tabla2[[#This Row],[CONTACTO]]&amp;"?text="&amp;Tabla2[[#This Row],[Mensaje]],"Enviar mensaje"),"")</f>
        <v>Enviar mensaje</v>
      </c>
      <c r="AH3466" s="15" t="str">
        <f>CONCATENATE(A3466,F3466)</f>
        <v>3465MSMU1253340</v>
      </c>
      <c r="AI3466" s="15" t="str">
        <f>CONCATENATE("ENT-",A3466)</f>
        <v>ENT-3465</v>
      </c>
      <c r="AJ3466" s="15" t="str">
        <f>IF(Tabla2[[#This Row],[Op]]&lt;&gt;"","ENTREGA","")</f>
        <v>ENTREGA</v>
      </c>
      <c r="AK3466" s="40" t="str">
        <f>(Tabla2[[#This Row],[FECHA ENTREGA]]&amp;Tabla2[[#This Row],[HORA ENTREGA]])</f>
        <v>461600,333333333333333</v>
      </c>
      <c r="AL3466" s="34" t="str">
        <f>IFERROR(HYPERLINK("https://wa.me/"&amp;Tabla2[[#This Row],[CONTACTO]]&amp;"?text="&amp;Tabla2[[#This Row],[Mensaje]]),"")</f>
        <v>https://wa.me/56978089957?text=Hola!%0AServicio del día 18-05%0A *Cliente:* SOCIEDAD COMERCIAL MARBEN PETS LTDA */ Cont: * MSMU1253340*/ HR Entrega: *08:00* /Dirección: *FRAGUA BODEGA CARPAS BLANCAS</v>
      </c>
    </row>
    <row r="3467" spans="1:38" s="15" customFormat="1" ht="16.5" customHeight="1" x14ac:dyDescent="0.2">
      <c r="A3467" s="15">
        <f>ROW(A3466)</f>
        <v>3466</v>
      </c>
      <c r="B3467" s="15">
        <f>IF(J3467=J3466,B3466+1,1)</f>
        <v>34</v>
      </c>
      <c r="C3467" s="15" t="s">
        <v>239</v>
      </c>
      <c r="D3467" s="25" t="s">
        <v>39</v>
      </c>
      <c r="E3467" s="27">
        <v>305569</v>
      </c>
      <c r="F3467" s="27" t="s">
        <v>5305</v>
      </c>
      <c r="G3467" s="27" t="s">
        <v>41</v>
      </c>
      <c r="H3467" s="27">
        <v>18900</v>
      </c>
      <c r="I3467" s="27" t="s">
        <v>5306</v>
      </c>
      <c r="J3467" s="28">
        <v>46160</v>
      </c>
      <c r="K3467" s="26">
        <v>0.33333333333333331</v>
      </c>
      <c r="L3467" s="26"/>
      <c r="M3467" s="27" t="s">
        <v>389</v>
      </c>
      <c r="N3467" s="25">
        <f>IFERROR(VLOOKUP(M3467,Data!$J$1:$K$58,2,0),"")</f>
        <v>56988336520</v>
      </c>
      <c r="O3467" s="27" t="s">
        <v>390</v>
      </c>
      <c r="P3467" s="27"/>
      <c r="Q3467" s="27" t="s">
        <v>1036</v>
      </c>
      <c r="R3467" s="27" t="s">
        <v>1765</v>
      </c>
      <c r="S3467" s="27"/>
      <c r="T3467" s="27"/>
      <c r="U3467" s="28"/>
      <c r="X3467" s="27"/>
      <c r="Y3467" s="27"/>
      <c r="Z3467" s="29"/>
      <c r="AA3467" s="29">
        <v>0.30555555555555558</v>
      </c>
      <c r="AB3467" s="29">
        <v>0.46180555555555558</v>
      </c>
      <c r="AC3467" s="30">
        <v>46160</v>
      </c>
      <c r="AD3467" s="15" t="str">
        <f>IF(Tabla2[[#This Row],[HORA ENTREGA]]="DIRECTO","On time", IF(AA3467&lt;&gt;"",IF(Tabla2[[#This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67" s="15" t="str">
        <f>MID(Tabla2[[#This Row],[TIPO]],1,3)</f>
        <v xml:space="preserve">40 </v>
      </c>
      <c r="AF34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SUPERMERCADO DEL NEUMATICO LTDA */ Cont: * MSMU4654270*/ HR Entrega: *08:00* /Dirección: *AV. GENERAL VELASQUEZ 10901, SAN BERNARDO</v>
      </c>
      <c r="AG3467" s="38" t="str">
        <f>IFERROR(HYPERLINK("https://wa.me/"&amp;Tabla2[[#This Row],[CONTACTO]]&amp;"?text="&amp;Tabla2[[#This Row],[Mensaje]],"Enviar mensaje"),"")</f>
        <v>Enviar mensaje</v>
      </c>
      <c r="AH3467" s="15" t="str">
        <f>CONCATENATE(A3467,F3467)</f>
        <v>3466MSMU4654270</v>
      </c>
      <c r="AI3467" s="15" t="str">
        <f>CONCATENATE("ENT-",A3467)</f>
        <v>ENT-3466</v>
      </c>
      <c r="AJ3467" s="15" t="str">
        <f>IF(Tabla2[[#This Row],[Op]]&lt;&gt;"","ENTREGA","")</f>
        <v>ENTREGA</v>
      </c>
      <c r="AK3467" s="40" t="str">
        <f>(Tabla2[[#This Row],[FECHA ENTREGA]]&amp;Tabla2[[#This Row],[HORA ENTREGA]])</f>
        <v>461600,333333333333333</v>
      </c>
      <c r="AL3467" s="34" t="str">
        <f>IFERROR(HYPERLINK("https://wa.me/"&amp;Tabla2[[#This Row],[CONTACTO]]&amp;"?text="&amp;Tabla2[[#This Row],[Mensaje]]),"")</f>
        <v>https://wa.me/56988336520?text=Hola!%0AServicio del día 18-05%0A *Cliente:* SUPERMERCADO DEL NEUMATICO LTDA */ Cont: * MSMU4654270*/ HR Entrega: *08:00* /Dirección: *AV. GENERAL VELASQUEZ 10901, SAN BERNARDO</v>
      </c>
    </row>
    <row r="3468" spans="1:38" s="15" customFormat="1" ht="16.5" customHeight="1" x14ac:dyDescent="0.2">
      <c r="A3468" s="15">
        <f>ROW(A3467)</f>
        <v>3467</v>
      </c>
      <c r="B3468" s="15">
        <f>IF(J3468=J3467,B3467+1,1)</f>
        <v>35</v>
      </c>
      <c r="C3468" s="15" t="s">
        <v>239</v>
      </c>
      <c r="D3468" s="25" t="s">
        <v>39</v>
      </c>
      <c r="E3468" s="27">
        <v>305569</v>
      </c>
      <c r="F3468" s="27" t="s">
        <v>5307</v>
      </c>
      <c r="G3468" s="27" t="s">
        <v>41</v>
      </c>
      <c r="H3468" s="27">
        <v>14015</v>
      </c>
      <c r="I3468" s="27" t="s">
        <v>42</v>
      </c>
      <c r="J3468" s="28">
        <v>46160</v>
      </c>
      <c r="K3468" s="26">
        <v>0.4375</v>
      </c>
      <c r="L3468" s="26"/>
      <c r="M3468" s="27" t="s">
        <v>133</v>
      </c>
      <c r="N3468" s="25">
        <f>IFERROR(VLOOKUP(M3468,Data!$J$1:$K$58,2,0),"")</f>
        <v>56953801607</v>
      </c>
      <c r="O3468" s="27" t="s">
        <v>134</v>
      </c>
      <c r="P3468" s="27"/>
      <c r="Q3468" s="27" t="s">
        <v>1036</v>
      </c>
      <c r="R3468" s="27" t="s">
        <v>1765</v>
      </c>
      <c r="S3468" s="27"/>
      <c r="T3468" s="27"/>
      <c r="U3468" s="28"/>
      <c r="X3468" s="27"/>
      <c r="Y3468" s="27"/>
      <c r="Z3468" s="29"/>
      <c r="AA3468" s="29">
        <v>0.51388888888888884</v>
      </c>
      <c r="AB3468" s="29">
        <v>0.69444444444444442</v>
      </c>
      <c r="AC3468" s="30">
        <v>46160</v>
      </c>
      <c r="AD3468" s="15" t="str">
        <f>IF(Tabla2[[#This Row],[HORA ENTREGA]]="DIRECTO","On time", IF(AA3468&lt;&gt;"",IF(Tabla2[[#This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68" s="15" t="str">
        <f>MID(Tabla2[[#This Row],[TIPO]],1,3)</f>
        <v xml:space="preserve">40 </v>
      </c>
      <c r="AF34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SUPERMERCADO DEL NEUMATICO LTDA */ Cont: * UETU6591480*/ HR Entrega: *10:30* /Dirección: *AV. GENERAL VELASQUEZ 10901, SAN BERNARDO</v>
      </c>
      <c r="AG3468" s="38" t="str">
        <f>IFERROR(HYPERLINK("https://wa.me/"&amp;Tabla2[[#This Row],[CONTACTO]]&amp;"?text="&amp;Tabla2[[#This Row],[Mensaje]],"Enviar mensaje"),"")</f>
        <v>Enviar mensaje</v>
      </c>
      <c r="AH3468" s="15" t="str">
        <f>CONCATENATE(A3468,F3468)</f>
        <v>3467UETU6591480</v>
      </c>
      <c r="AI3468" s="15" t="str">
        <f>CONCATENATE("ENT-",A3468)</f>
        <v>ENT-3467</v>
      </c>
      <c r="AJ3468" s="15" t="str">
        <f>IF(Tabla2[[#This Row],[Op]]&lt;&gt;"","ENTREGA","")</f>
        <v>ENTREGA</v>
      </c>
      <c r="AK3468" s="40" t="str">
        <f>(Tabla2[[#This Row],[FECHA ENTREGA]]&amp;Tabla2[[#This Row],[HORA ENTREGA]])</f>
        <v>461600,4375</v>
      </c>
      <c r="AL3468" s="34" t="str">
        <f>IFERROR(HYPERLINK("https://wa.me/"&amp;Tabla2[[#This Row],[CONTACTO]]&amp;"?text="&amp;Tabla2[[#This Row],[Mensaje]]),"")</f>
        <v>https://wa.me/56953801607?text=Hola!%0AServicio del día 18-05%0A *Cliente:* SUPERMERCADO DEL NEUMATICO LTDA */ Cont: * UETU6591480*/ HR Entrega: *10:30* /Dirección: *AV. GENERAL VELASQUEZ 10901, SAN BERNARDO</v>
      </c>
    </row>
    <row r="3469" spans="1:38" s="15" customFormat="1" ht="16.5" customHeight="1" x14ac:dyDescent="0.2">
      <c r="A3469" s="15">
        <f>ROW(A3468)</f>
        <v>3468</v>
      </c>
      <c r="B3469" s="15">
        <f>IF(J3469=J3468,B3468+1,1)</f>
        <v>36</v>
      </c>
      <c r="C3469" s="15" t="s">
        <v>239</v>
      </c>
      <c r="D3469" s="25" t="s">
        <v>39</v>
      </c>
      <c r="E3469" s="27">
        <v>305569</v>
      </c>
      <c r="F3469" s="27" t="s">
        <v>5308</v>
      </c>
      <c r="G3469" s="27" t="s">
        <v>41</v>
      </c>
      <c r="H3469" s="27">
        <v>18900</v>
      </c>
      <c r="I3469" s="27" t="s">
        <v>5309</v>
      </c>
      <c r="J3469" s="28">
        <v>46160</v>
      </c>
      <c r="K3469" s="26">
        <v>0.45833333333333331</v>
      </c>
      <c r="L3469" s="26"/>
      <c r="M3469" s="27" t="s">
        <v>971</v>
      </c>
      <c r="N3469" s="25">
        <f>IFERROR(VLOOKUP(M3469,Data!$J$1:$K$58,2,0),"")</f>
        <v>56999972473</v>
      </c>
      <c r="O3469" s="27" t="s">
        <v>348</v>
      </c>
      <c r="P3469" s="27"/>
      <c r="Q3469" s="27" t="s">
        <v>2878</v>
      </c>
      <c r="R3469" s="27" t="s">
        <v>1765</v>
      </c>
      <c r="S3469" s="27"/>
      <c r="T3469" s="27"/>
      <c r="U3469" s="28"/>
      <c r="X3469" s="27"/>
      <c r="Y3469" s="27"/>
      <c r="Z3469" s="29"/>
      <c r="AA3469" s="29">
        <v>0.56736111111111109</v>
      </c>
      <c r="AB3469" s="29">
        <v>0.60763888888888884</v>
      </c>
      <c r="AC3469" s="30">
        <v>46160</v>
      </c>
      <c r="AD3469" s="15" t="str">
        <f>IF(Tabla2[[#This Row],[HORA ENTREGA]]="DIRECTO","On time", IF(AA3469&lt;&gt;"",IF(Tabla2[[#This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69" s="15" t="str">
        <f>MID(Tabla2[[#This Row],[TIPO]],1,3)</f>
        <v xml:space="preserve">40 </v>
      </c>
      <c r="AF34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SUPERMERCADO DEL NEUMATICO LTDA */ Cont: * MSDU6135699*/ HR Entrega: *11:00* /Dirección: *AV. PRESIDENTE EDUARDO FREY MONTALVA 4480, RENCA</v>
      </c>
      <c r="AG3469" s="38" t="str">
        <f>IFERROR(HYPERLINK("https://wa.me/"&amp;Tabla2[[#This Row],[CONTACTO]]&amp;"?text="&amp;Tabla2[[#This Row],[Mensaje]],"Enviar mensaje"),"")</f>
        <v>Enviar mensaje</v>
      </c>
      <c r="AH3469" s="15" t="str">
        <f>CONCATENATE(A3469,F3469)</f>
        <v>3468MSDU6135699</v>
      </c>
      <c r="AI3469" s="15" t="str">
        <f>CONCATENATE("ENT-",A3469)</f>
        <v>ENT-3468</v>
      </c>
      <c r="AJ3469" s="15" t="str">
        <f>IF(Tabla2[[#This Row],[Op]]&lt;&gt;"","ENTREGA","")</f>
        <v>ENTREGA</v>
      </c>
      <c r="AK3469" s="40" t="str">
        <f>(Tabla2[[#This Row],[FECHA ENTREGA]]&amp;Tabla2[[#This Row],[HORA ENTREGA]])</f>
        <v>461600,458333333333333</v>
      </c>
      <c r="AL3469" s="34" t="str">
        <f>IFERROR(HYPERLINK("https://wa.me/"&amp;Tabla2[[#This Row],[CONTACTO]]&amp;"?text="&amp;Tabla2[[#This Row],[Mensaje]]),"")</f>
        <v>https://wa.me/56999972473?text=Hola!%0AServicio del día 18-05%0A *Cliente:* SUPERMERCADO DEL NEUMATICO LTDA */ Cont: * MSDU6135699*/ HR Entrega: *11:00* /Dirección: *AV. PRESIDENTE EDUARDO FREY MONTALVA 4480, RENCA</v>
      </c>
    </row>
    <row r="3470" spans="1:38" s="15" customFormat="1" ht="16.5" customHeight="1" x14ac:dyDescent="0.2">
      <c r="A3470" s="15">
        <f>ROW(A3469)</f>
        <v>3469</v>
      </c>
      <c r="B3470" s="15">
        <f>IF(J3470=J3469,B3469+1,1)</f>
        <v>37</v>
      </c>
      <c r="C3470" s="15" t="s">
        <v>447</v>
      </c>
      <c r="D3470" s="25" t="s">
        <v>39</v>
      </c>
      <c r="E3470" s="27">
        <v>388630</v>
      </c>
      <c r="F3470" s="27" t="s">
        <v>5310</v>
      </c>
      <c r="G3470" s="27" t="s">
        <v>41</v>
      </c>
      <c r="H3470" s="27">
        <v>14400</v>
      </c>
      <c r="I3470" s="27" t="s">
        <v>42</v>
      </c>
      <c r="J3470" s="28">
        <v>46160</v>
      </c>
      <c r="K3470" s="26">
        <v>0.33333333333333331</v>
      </c>
      <c r="L3470" s="26"/>
      <c r="M3470" s="27" t="s">
        <v>77</v>
      </c>
      <c r="N3470" s="25">
        <f>IFERROR(VLOOKUP(M3470,Data!$J$1:$K$58,2,0),"")</f>
        <v>56967384794</v>
      </c>
      <c r="O3470" s="27" t="s">
        <v>78</v>
      </c>
      <c r="P3470" s="27"/>
      <c r="Q3470" s="27" t="s">
        <v>5311</v>
      </c>
      <c r="R3470" s="27" t="s">
        <v>69</v>
      </c>
      <c r="S3470" s="27"/>
      <c r="T3470" s="27"/>
      <c r="U3470" s="28"/>
      <c r="X3470" s="27"/>
      <c r="Y3470" s="27"/>
      <c r="Z3470" s="29"/>
      <c r="AA3470" s="29">
        <v>0.33333333333333331</v>
      </c>
      <c r="AB3470" s="29">
        <v>0.4826388888888889</v>
      </c>
      <c r="AC3470" s="30">
        <v>46160</v>
      </c>
      <c r="AD3470" s="15" t="str">
        <f>IF(Tabla2[[#This Row],[HORA ENTREGA]]="DIRECTO","On time", IF(AA3470&lt;&gt;"",IF(Tabla2[[#This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0" s="15" t="str">
        <f>MID(Tabla2[[#This Row],[TIPO]],1,3)</f>
        <v xml:space="preserve">40 </v>
      </c>
      <c r="AF34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TECNIKA S A */ Cont: * OOLU9792159*/ HR Entrega: *08:00* /Dirección: *BODEPARK ES AV. LOS VALLES 225, 9060000 PUDAHUEL, REGIÓN METROPOLITANA</v>
      </c>
      <c r="AG3470" s="38" t="str">
        <f>IFERROR(HYPERLINK("https://wa.me/"&amp;Tabla2[[#This Row],[CONTACTO]]&amp;"?text="&amp;Tabla2[[#This Row],[Mensaje]],"Enviar mensaje"),"")</f>
        <v>Enviar mensaje</v>
      </c>
      <c r="AH3470" s="15" t="str">
        <f>CONCATENATE(A3470,F3470)</f>
        <v>3469OOLU9792159</v>
      </c>
      <c r="AI3470" s="15" t="str">
        <f>CONCATENATE("ENT-",A3470)</f>
        <v>ENT-3469</v>
      </c>
      <c r="AJ3470" s="15" t="str">
        <f>IF(Tabla2[[#This Row],[Op]]&lt;&gt;"","ENTREGA","")</f>
        <v>ENTREGA</v>
      </c>
      <c r="AK3470" s="40" t="str">
        <f>(Tabla2[[#This Row],[FECHA ENTREGA]]&amp;Tabla2[[#This Row],[HORA ENTREGA]])</f>
        <v>461600,333333333333333</v>
      </c>
      <c r="AL3470" s="34" t="str">
        <f>IFERROR(HYPERLINK("https://wa.me/"&amp;Tabla2[[#This Row],[CONTACTO]]&amp;"?text="&amp;Tabla2[[#This Row],[Mensaje]]),"")</f>
        <v>https://wa.me/56967384794?text=Hola!%0AServicio del día 18-05%0A *Cliente:* TECNIKA S A */ Cont: * OOLU9792159*/ HR Entrega: *08:00* /Dirección: *BODEPARK ES AV. LOS VALLES 225, 9060000 PUDAHUEL, REGIÓN METROPOLITANA</v>
      </c>
    </row>
    <row r="3471" spans="1:38" s="15" customFormat="1" ht="16.5" customHeight="1" x14ac:dyDescent="0.2">
      <c r="A3471" s="15">
        <f>ROW(A3470)</f>
        <v>3470</v>
      </c>
      <c r="B3471" s="15">
        <f>IF(J3471=J3470,B3470+1,1)</f>
        <v>38</v>
      </c>
      <c r="C3471" s="15" t="s">
        <v>447</v>
      </c>
      <c r="D3471" s="25" t="s">
        <v>39</v>
      </c>
      <c r="E3471" s="27">
        <v>388349</v>
      </c>
      <c r="F3471" s="27" t="s">
        <v>5312</v>
      </c>
      <c r="G3471" s="27" t="s">
        <v>41</v>
      </c>
      <c r="H3471" s="27">
        <v>23200</v>
      </c>
      <c r="I3471" s="27" t="s">
        <v>42</v>
      </c>
      <c r="J3471" s="28">
        <v>46160</v>
      </c>
      <c r="K3471" s="26">
        <v>0.33333333333333331</v>
      </c>
      <c r="L3471" s="26"/>
      <c r="M3471" s="27" t="s">
        <v>313</v>
      </c>
      <c r="N3471" s="25">
        <f>IFERROR(VLOOKUP(M3471,Data!$J$1:$K$58,2,0),"")</f>
        <v>56967387744</v>
      </c>
      <c r="O3471" s="27" t="s">
        <v>314</v>
      </c>
      <c r="P3471" s="27"/>
      <c r="Q3471" s="27" t="s">
        <v>450</v>
      </c>
      <c r="R3471" s="27" t="s">
        <v>280</v>
      </c>
      <c r="S3471" s="27"/>
      <c r="T3471" s="27"/>
      <c r="U3471" s="28"/>
      <c r="X3471" s="27"/>
      <c r="Y3471" s="27"/>
      <c r="Z3471" s="29"/>
      <c r="AA3471" s="29">
        <v>0.33333333333333331</v>
      </c>
      <c r="AB3471" s="29">
        <v>0.47569444444444442</v>
      </c>
      <c r="AC3471" s="30">
        <v>46160</v>
      </c>
      <c r="AD3471" s="15" t="str">
        <f>IF(Tabla2[[#This Row],[HORA ENTREGA]]="DIRECTO","On time", IF(AA3471&lt;&gt;"",IF(Tabla2[[#This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1" s="15" t="str">
        <f>MID(Tabla2[[#This Row],[TIPO]],1,3)</f>
        <v xml:space="preserve">40 </v>
      </c>
      <c r="AF34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TECNIKA S A */ Cont: * SEGU6185683*/ HR Entrega: *08:00* /Dirección: *Los Olivos 1270, Pudahuel</v>
      </c>
      <c r="AG3471" s="38" t="str">
        <f>IFERROR(HYPERLINK("https://wa.me/"&amp;Tabla2[[#This Row],[CONTACTO]]&amp;"?text="&amp;Tabla2[[#This Row],[Mensaje]],"Enviar mensaje"),"")</f>
        <v>Enviar mensaje</v>
      </c>
      <c r="AH3471" s="15" t="str">
        <f>CONCATENATE(A3471,F3471)</f>
        <v>3470SEGU6185683</v>
      </c>
      <c r="AI3471" s="15" t="str">
        <f>CONCATENATE("ENT-",A3471)</f>
        <v>ENT-3470</v>
      </c>
      <c r="AJ3471" s="15" t="str">
        <f>IF(Tabla2[[#This Row],[Op]]&lt;&gt;"","ENTREGA","")</f>
        <v>ENTREGA</v>
      </c>
      <c r="AK3471" s="40" t="str">
        <f>(Tabla2[[#This Row],[FECHA ENTREGA]]&amp;Tabla2[[#This Row],[HORA ENTREGA]])</f>
        <v>461600,333333333333333</v>
      </c>
      <c r="AL3471" s="34" t="str">
        <f>IFERROR(HYPERLINK("https://wa.me/"&amp;Tabla2[[#This Row],[CONTACTO]]&amp;"?text="&amp;Tabla2[[#This Row],[Mensaje]]),"")</f>
        <v>https://wa.me/56967387744?text=Hola!%0AServicio del día 18-05%0A *Cliente:* TECNIKA S A */ Cont: * SEGU6185683*/ HR Entrega: *08:00* /Dirección: *Los Olivos 1270, Pudahuel</v>
      </c>
    </row>
    <row r="3472" spans="1:38" s="15" customFormat="1" ht="16.5" customHeight="1" x14ac:dyDescent="0.2">
      <c r="A3472" s="15">
        <f>ROW(A3471)</f>
        <v>3471</v>
      </c>
      <c r="B3472" s="15">
        <f>IF(J3472=J3471,B3471+1,1)</f>
        <v>39</v>
      </c>
      <c r="C3472" s="15" t="s">
        <v>447</v>
      </c>
      <c r="D3472" s="25" t="s">
        <v>39</v>
      </c>
      <c r="E3472" s="27">
        <v>388841</v>
      </c>
      <c r="F3472" s="27" t="s">
        <v>5313</v>
      </c>
      <c r="G3472" s="27" t="s">
        <v>41</v>
      </c>
      <c r="H3472" s="27">
        <v>14400</v>
      </c>
      <c r="I3472" s="27" t="s">
        <v>42</v>
      </c>
      <c r="J3472" s="28">
        <v>46160</v>
      </c>
      <c r="K3472" s="26">
        <v>0.39583333333333331</v>
      </c>
      <c r="L3472" s="26"/>
      <c r="M3472" s="27" t="s">
        <v>117</v>
      </c>
      <c r="N3472" s="25">
        <f>IFERROR(VLOOKUP(M3472,Data!$J$1:$K$58,2,0),"")</f>
        <v>56973887539</v>
      </c>
      <c r="O3472" s="27" t="s">
        <v>118</v>
      </c>
      <c r="P3472" s="27"/>
      <c r="Q3472" s="27" t="s">
        <v>5311</v>
      </c>
      <c r="R3472" s="27" t="s">
        <v>69</v>
      </c>
      <c r="S3472" s="27"/>
      <c r="T3472" s="27"/>
      <c r="U3472" s="28"/>
      <c r="X3472" s="27"/>
      <c r="Y3472" s="27"/>
      <c r="Z3472" s="29"/>
      <c r="AA3472" s="29">
        <v>0.3923611111111111</v>
      </c>
      <c r="AB3472" s="29">
        <v>0.55902777777777779</v>
      </c>
      <c r="AC3472" s="30">
        <v>46160</v>
      </c>
      <c r="AD3472" s="15" t="str">
        <f>IF(Tabla2[[#This Row],[HORA ENTREGA]]="DIRECTO","On time", IF(AA3472&lt;&gt;"",IF(Tabla2[[#This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2" s="15" t="str">
        <f>MID(Tabla2[[#This Row],[TIPO]],1,3)</f>
        <v xml:space="preserve">40 </v>
      </c>
      <c r="AF34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TECNIKA S A */ Cont: * OOCU8148438*/ HR Entrega: *09:30* /Dirección: *BODEPARK ES AV. LOS VALLES 225, 9060000 PUDAHUEL, REGIÓN METROPOLITANA</v>
      </c>
      <c r="AG3472" s="38" t="str">
        <f>IFERROR(HYPERLINK("https://wa.me/"&amp;Tabla2[[#This Row],[CONTACTO]]&amp;"?text="&amp;Tabla2[[#This Row],[Mensaje]],"Enviar mensaje"),"")</f>
        <v>Enviar mensaje</v>
      </c>
      <c r="AH3472" s="15" t="str">
        <f>CONCATENATE(A3472,F3472)</f>
        <v>3471OOCU8148438</v>
      </c>
      <c r="AI3472" s="15" t="str">
        <f>CONCATENATE("ENT-",A3472)</f>
        <v>ENT-3471</v>
      </c>
      <c r="AJ3472" s="15" t="str">
        <f>IF(Tabla2[[#This Row],[Op]]&lt;&gt;"","ENTREGA","")</f>
        <v>ENTREGA</v>
      </c>
      <c r="AK3472" s="40" t="str">
        <f>(Tabla2[[#This Row],[FECHA ENTREGA]]&amp;Tabla2[[#This Row],[HORA ENTREGA]])</f>
        <v>461600,395833333333333</v>
      </c>
      <c r="AL3472" s="34" t="str">
        <f>IFERROR(HYPERLINK("https://wa.me/"&amp;Tabla2[[#This Row],[CONTACTO]]&amp;"?text="&amp;Tabla2[[#This Row],[Mensaje]]),"")</f>
        <v>https://wa.me/56973887539?text=Hola!%0AServicio del día 18-05%0A *Cliente:* TECNIKA S A */ Cont: * OOCU8148438*/ HR Entrega: *09:30* /Dirección: *BODEPARK ES AV. LOS VALLES 225, 9060000 PUDAHUEL, REGIÓN METROPOLITANA</v>
      </c>
    </row>
    <row r="3473" spans="1:38" s="15" customFormat="1" ht="16.5" customHeight="1" x14ac:dyDescent="0.2">
      <c r="A3473" s="15">
        <f>ROW(A3472)</f>
        <v>3472</v>
      </c>
      <c r="B3473" s="15">
        <f>IF(J3473=J3472,B3472+1,1)</f>
        <v>40</v>
      </c>
      <c r="C3473" s="15" t="s">
        <v>447</v>
      </c>
      <c r="D3473" s="25" t="s">
        <v>39</v>
      </c>
      <c r="E3473" s="27">
        <v>388965</v>
      </c>
      <c r="F3473" s="27" t="s">
        <v>5314</v>
      </c>
      <c r="G3473" s="27" t="s">
        <v>41</v>
      </c>
      <c r="H3473" s="27">
        <v>14462</v>
      </c>
      <c r="I3473" s="27" t="s">
        <v>42</v>
      </c>
      <c r="J3473" s="28">
        <v>46160</v>
      </c>
      <c r="K3473" s="26">
        <v>0.45833333333333331</v>
      </c>
      <c r="L3473" s="26"/>
      <c r="M3473" s="27" t="s">
        <v>176</v>
      </c>
      <c r="N3473" s="25">
        <f>IFERROR(VLOOKUP(M3473,Data!$J$1:$K$58,2,0),"")</f>
        <v>56968463649</v>
      </c>
      <c r="O3473" s="27" t="s">
        <v>177</v>
      </c>
      <c r="P3473" s="27"/>
      <c r="Q3473" s="27" t="s">
        <v>450</v>
      </c>
      <c r="R3473" s="27" t="s">
        <v>4842</v>
      </c>
      <c r="S3473" s="27"/>
      <c r="T3473" s="27"/>
      <c r="U3473" s="28"/>
      <c r="X3473" s="27"/>
      <c r="Y3473" s="27"/>
      <c r="Z3473" s="29"/>
      <c r="AA3473" s="29">
        <v>0.53125</v>
      </c>
      <c r="AB3473" s="29">
        <v>0.59722222222222221</v>
      </c>
      <c r="AC3473" s="30">
        <v>46160</v>
      </c>
      <c r="AD3473" s="15" t="str">
        <f>IF(Tabla2[[#This Row],[HORA ENTREGA]]="DIRECTO","On time", IF(AA3473&lt;&gt;"",IF(Tabla2[[#This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73" s="15" t="str">
        <f>MID(Tabla2[[#This Row],[TIPO]],1,3)</f>
        <v xml:space="preserve">40 </v>
      </c>
      <c r="AF34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TECNIKA S A */ Cont: * FCIU7316285*/ HR Entrega: *11:00* /Dirección: *Los Olivos 1270, Pudahuel</v>
      </c>
      <c r="AG3473" s="38" t="str">
        <f>IFERROR(HYPERLINK("https://wa.me/"&amp;Tabla2[[#This Row],[CONTACTO]]&amp;"?text="&amp;Tabla2[[#This Row],[Mensaje]],"Enviar mensaje"),"")</f>
        <v>Enviar mensaje</v>
      </c>
      <c r="AH3473" s="15" t="str">
        <f>CONCATENATE(A3473,F3473)</f>
        <v>3472FCIU7316285</v>
      </c>
      <c r="AI3473" s="15" t="str">
        <f>CONCATENATE("ENT-",A3473)</f>
        <v>ENT-3472</v>
      </c>
      <c r="AJ3473" s="15" t="str">
        <f>IF(Tabla2[[#This Row],[Op]]&lt;&gt;"","ENTREGA","")</f>
        <v>ENTREGA</v>
      </c>
      <c r="AK3473" s="40" t="str">
        <f>(Tabla2[[#This Row],[FECHA ENTREGA]]&amp;Tabla2[[#This Row],[HORA ENTREGA]])</f>
        <v>461600,458333333333333</v>
      </c>
      <c r="AL3473" s="34" t="str">
        <f>IFERROR(HYPERLINK("https://wa.me/"&amp;Tabla2[[#This Row],[CONTACTO]]&amp;"?text="&amp;Tabla2[[#This Row],[Mensaje]]),"")</f>
        <v>https://wa.me/56968463649?text=Hola!%0AServicio del día 18-05%0A *Cliente:* TECNIKA S A */ Cont: * FCIU7316285*/ HR Entrega: *11:00* /Dirección: *Los Olivos 1270, Pudahuel</v>
      </c>
    </row>
    <row r="3474" spans="1:38" s="15" customFormat="1" ht="16.5" customHeight="1" x14ac:dyDescent="0.2">
      <c r="A3474" s="15">
        <f>ROW(A3473)</f>
        <v>3473</v>
      </c>
      <c r="B3474" s="15">
        <f>IF(J3474=J3473,B3473+1,1)</f>
        <v>41</v>
      </c>
      <c r="C3474" s="15" t="s">
        <v>2344</v>
      </c>
      <c r="D3474" s="25" t="s">
        <v>39</v>
      </c>
      <c r="E3474" s="27">
        <v>1203604</v>
      </c>
      <c r="F3474" s="27" t="s">
        <v>5315</v>
      </c>
      <c r="G3474" s="27" t="s">
        <v>41</v>
      </c>
      <c r="H3474" s="27">
        <v>11022</v>
      </c>
      <c r="I3474" s="27" t="s">
        <v>42</v>
      </c>
      <c r="J3474" s="28">
        <v>46160</v>
      </c>
      <c r="K3474" s="26">
        <v>0.375</v>
      </c>
      <c r="L3474" s="26"/>
      <c r="M3474" s="27" t="s">
        <v>82</v>
      </c>
      <c r="N3474" s="25">
        <f>IFERROR(VLOOKUP(M3474,Data!$J$1:$K$58,2,0),"")</f>
        <v>56944277110</v>
      </c>
      <c r="O3474" s="27" t="s">
        <v>83</v>
      </c>
      <c r="P3474" s="27"/>
      <c r="Q3474" s="27" t="s">
        <v>4045</v>
      </c>
      <c r="R3474" s="27" t="s">
        <v>3205</v>
      </c>
      <c r="S3474" s="27"/>
      <c r="T3474" s="27"/>
      <c r="U3474" s="28"/>
      <c r="X3474" s="27"/>
      <c r="Y3474" s="27"/>
      <c r="Z3474" s="29"/>
      <c r="AA3474" s="29">
        <v>0.34861111111111109</v>
      </c>
      <c r="AB3474" s="29">
        <v>0.47222222222222221</v>
      </c>
      <c r="AC3474" s="30">
        <v>46160</v>
      </c>
      <c r="AD3474" s="15" t="str">
        <f>IF(Tabla2[[#This Row],[HORA ENTREGA]]="DIRECTO","On time", IF(AA3474&lt;&gt;"",IF(Tabla2[[#This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4" s="15" t="str">
        <f>MID(Tabla2[[#This Row],[TIPO]],1,3)</f>
        <v xml:space="preserve">40 </v>
      </c>
      <c r="AF34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THE ANDES BRANDS */ Cont: * TCLU5499565*/ HR Entrega: *09:00* /Dirección: *BODENOR FLEXCENTER - BOULEVARD PONIENTE, MODULOS 21 Y 22 ENEA, PUDAHUEL</v>
      </c>
      <c r="AG3474" s="38" t="str">
        <f>IFERROR(HYPERLINK("https://wa.me/"&amp;Tabla2[[#This Row],[CONTACTO]]&amp;"?text="&amp;Tabla2[[#This Row],[Mensaje]],"Enviar mensaje"),"")</f>
        <v>Enviar mensaje</v>
      </c>
      <c r="AH3474" s="15" t="str">
        <f>CONCATENATE(A3474,F3474)</f>
        <v>3473TCLU5499565</v>
      </c>
      <c r="AI3474" s="15" t="str">
        <f>CONCATENATE("ENT-",A3474)</f>
        <v>ENT-3473</v>
      </c>
      <c r="AJ3474" s="15" t="str">
        <f>IF(Tabla2[[#This Row],[Op]]&lt;&gt;"","ENTREGA","")</f>
        <v>ENTREGA</v>
      </c>
      <c r="AK3474" s="40" t="str">
        <f>(Tabla2[[#This Row],[FECHA ENTREGA]]&amp;Tabla2[[#This Row],[HORA ENTREGA]])</f>
        <v>461600,375</v>
      </c>
      <c r="AL3474" s="34" t="str">
        <f>IFERROR(HYPERLINK("https://wa.me/"&amp;Tabla2[[#This Row],[CONTACTO]]&amp;"?text="&amp;Tabla2[[#This Row],[Mensaje]]),"")</f>
        <v>https://wa.me/56944277110?text=Hola!%0AServicio del día 18-05%0A *Cliente:* THE ANDES BRANDS */ Cont: * TCLU5499565*/ HR Entrega: *09:00* /Dirección: *BODENOR FLEXCENTER - BOULEVARD PONIENTE, MODULOS 21 Y 22 ENEA, PUDAHUEL</v>
      </c>
    </row>
    <row r="3475" spans="1:38" s="15" customFormat="1" ht="16.5" customHeight="1" x14ac:dyDescent="0.2">
      <c r="A3475" s="15">
        <f>ROW(A3474)</f>
        <v>3474</v>
      </c>
      <c r="B3475" s="15">
        <f>IF(J3475=J3474,B3474+1,1)</f>
        <v>42</v>
      </c>
      <c r="C3475" s="15" t="s">
        <v>2344</v>
      </c>
      <c r="D3475" s="25" t="s">
        <v>39</v>
      </c>
      <c r="E3475" s="27">
        <v>1203605</v>
      </c>
      <c r="F3475" s="27" t="s">
        <v>5316</v>
      </c>
      <c r="G3475" s="27" t="s">
        <v>41</v>
      </c>
      <c r="H3475" s="27">
        <v>11464</v>
      </c>
      <c r="I3475" s="27" t="s">
        <v>42</v>
      </c>
      <c r="J3475" s="28">
        <v>46160</v>
      </c>
      <c r="K3475" s="26">
        <v>0.375</v>
      </c>
      <c r="L3475" s="26"/>
      <c r="M3475" s="27" t="s">
        <v>366</v>
      </c>
      <c r="N3475" s="25">
        <f>IFERROR(VLOOKUP(M3475,Data!$J$1:$K$58,2,0),"")</f>
        <v>56967386251</v>
      </c>
      <c r="O3475" s="27" t="s">
        <v>367</v>
      </c>
      <c r="P3475" s="27"/>
      <c r="Q3475" s="27" t="s">
        <v>4045</v>
      </c>
      <c r="R3475" s="27" t="s">
        <v>3205</v>
      </c>
      <c r="S3475" s="27"/>
      <c r="T3475" s="27"/>
      <c r="U3475" s="28"/>
      <c r="X3475" s="27"/>
      <c r="Y3475" s="27"/>
      <c r="Z3475" s="29"/>
      <c r="AA3475" s="29">
        <v>0.34375</v>
      </c>
      <c r="AB3475" s="29">
        <v>0.4236111111111111</v>
      </c>
      <c r="AC3475" s="30">
        <v>46160</v>
      </c>
      <c r="AD3475" s="15" t="str">
        <f>IF(Tabla2[[#This Row],[HORA ENTREGA]]="DIRECTO","On time", IF(AA3475&lt;&gt;"",IF(Tabla2[[#This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5" s="15" t="str">
        <f>MID(Tabla2[[#This Row],[TIPO]],1,3)</f>
        <v xml:space="preserve">40 </v>
      </c>
      <c r="AF34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THE ANDES BRANDS */ Cont: * CMAU7131521*/ HR Entrega: *09:00* /Dirección: *BODENOR FLEXCENTER - BOULEVARD PONIENTE, MODULOS 21 Y 22 ENEA, PUDAHUEL</v>
      </c>
      <c r="AG3475" s="38" t="str">
        <f>IFERROR(HYPERLINK("https://wa.me/"&amp;Tabla2[[#This Row],[CONTACTO]]&amp;"?text="&amp;Tabla2[[#This Row],[Mensaje]],"Enviar mensaje"),"")</f>
        <v>Enviar mensaje</v>
      </c>
      <c r="AH3475" s="15" t="str">
        <f>CONCATENATE(A3475,F3475)</f>
        <v>3474CMAU7131521</v>
      </c>
      <c r="AI3475" s="15" t="str">
        <f>CONCATENATE("ENT-",A3475)</f>
        <v>ENT-3474</v>
      </c>
      <c r="AJ3475" s="15" t="str">
        <f>IF(Tabla2[[#This Row],[Op]]&lt;&gt;"","ENTREGA","")</f>
        <v>ENTREGA</v>
      </c>
      <c r="AK3475" s="40" t="str">
        <f>(Tabla2[[#This Row],[FECHA ENTREGA]]&amp;Tabla2[[#This Row],[HORA ENTREGA]])</f>
        <v>461600,375</v>
      </c>
      <c r="AL3475" s="34" t="str">
        <f>IFERROR(HYPERLINK("https://wa.me/"&amp;Tabla2[[#This Row],[CONTACTO]]&amp;"?text="&amp;Tabla2[[#This Row],[Mensaje]]),"")</f>
        <v>https://wa.me/56967386251?text=Hola!%0AServicio del día 18-05%0A *Cliente:* THE ANDES BRANDS */ Cont: * CMAU7131521*/ HR Entrega: *09:00* /Dirección: *BODENOR FLEXCENTER - BOULEVARD PONIENTE, MODULOS 21 Y 22 ENEA, PUDAHUEL</v>
      </c>
    </row>
    <row r="3476" spans="1:38" s="15" customFormat="1" ht="16.5" customHeight="1" x14ac:dyDescent="0.2">
      <c r="A3476" s="15">
        <f>ROW(A3475)</f>
        <v>3475</v>
      </c>
      <c r="B3476" s="15">
        <f>IF(J3476=J3475,B3475+1,1)</f>
        <v>43</v>
      </c>
      <c r="C3476" s="15" t="s">
        <v>2344</v>
      </c>
      <c r="D3476" s="25" t="s">
        <v>39</v>
      </c>
      <c r="E3476" s="27">
        <v>1203606</v>
      </c>
      <c r="F3476" s="27" t="s">
        <v>5317</v>
      </c>
      <c r="G3476" s="27" t="s">
        <v>41</v>
      </c>
      <c r="H3476" s="27">
        <v>9414</v>
      </c>
      <c r="I3476" s="27" t="s">
        <v>42</v>
      </c>
      <c r="J3476" s="28">
        <v>46160</v>
      </c>
      <c r="K3476" s="26">
        <v>0.45833333333333331</v>
      </c>
      <c r="L3476" s="26"/>
      <c r="M3476" s="27" t="s">
        <v>192</v>
      </c>
      <c r="N3476" s="25">
        <f>IFERROR(VLOOKUP(M3476,Data!$J$1:$K$58,2,0),"")</f>
        <v>56967396661</v>
      </c>
      <c r="O3476" s="27" t="s">
        <v>552</v>
      </c>
      <c r="P3476" s="27"/>
      <c r="Q3476" s="27" t="s">
        <v>4045</v>
      </c>
      <c r="R3476" s="27" t="s">
        <v>3205</v>
      </c>
      <c r="S3476" s="27"/>
      <c r="T3476" s="27"/>
      <c r="U3476" s="28"/>
      <c r="X3476" s="27"/>
      <c r="Y3476" s="27"/>
      <c r="Z3476" s="29"/>
      <c r="AA3476" s="29">
        <v>0.42708333333333331</v>
      </c>
      <c r="AB3476" s="29">
        <v>0.52083333333333337</v>
      </c>
      <c r="AC3476" s="30">
        <v>46160</v>
      </c>
      <c r="AD3476" s="15" t="str">
        <f>IF(Tabla2[[#This Row],[HORA ENTREGA]]="DIRECTO","On time", IF(AA3476&lt;&gt;"",IF(Tabla2[[#This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6" s="15" t="str">
        <f>MID(Tabla2[[#This Row],[TIPO]],1,3)</f>
        <v xml:space="preserve">40 </v>
      </c>
      <c r="AF34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THE ANDES BRANDS */ Cont: * APHU7221972*/ HR Entrega: *11:00* /Dirección: *BODENOR FLEXCENTER - BOULEVARD PONIENTE, MODULOS 21 Y 22 ENEA, PUDAHUEL</v>
      </c>
      <c r="AG3476" s="38" t="str">
        <f>IFERROR(HYPERLINK("https://wa.me/"&amp;Tabla2[[#This Row],[CONTACTO]]&amp;"?text="&amp;Tabla2[[#This Row],[Mensaje]],"Enviar mensaje"),"")</f>
        <v>Enviar mensaje</v>
      </c>
      <c r="AH3476" s="15" t="str">
        <f>CONCATENATE(A3476,F3476)</f>
        <v>3475APHU7221972</v>
      </c>
      <c r="AI3476" s="15" t="str">
        <f>CONCATENATE("ENT-",A3476)</f>
        <v>ENT-3475</v>
      </c>
      <c r="AJ3476" s="15" t="str">
        <f>IF(Tabla2[[#This Row],[Op]]&lt;&gt;"","ENTREGA","")</f>
        <v>ENTREGA</v>
      </c>
      <c r="AK3476" s="40" t="str">
        <f>(Tabla2[[#This Row],[FECHA ENTREGA]]&amp;Tabla2[[#This Row],[HORA ENTREGA]])</f>
        <v>461600,458333333333333</v>
      </c>
      <c r="AL3476" s="34" t="str">
        <f>IFERROR(HYPERLINK("https://wa.me/"&amp;Tabla2[[#This Row],[CONTACTO]]&amp;"?text="&amp;Tabla2[[#This Row],[Mensaje]]),"")</f>
        <v>https://wa.me/56967396661?text=Hola!%0AServicio del día 18-05%0A *Cliente:* THE ANDES BRANDS */ Cont: * APHU7221972*/ HR Entrega: *11:00* /Dirección: *BODENOR FLEXCENTER - BOULEVARD PONIENTE, MODULOS 21 Y 22 ENEA, PUDAHUEL</v>
      </c>
    </row>
    <row r="3477" spans="1:38" s="15" customFormat="1" ht="16.5" customHeight="1" x14ac:dyDescent="0.2">
      <c r="A3477" s="15">
        <f>ROW(A3476)</f>
        <v>3476</v>
      </c>
      <c r="B3477" s="15">
        <f>IF(J3477=J3476,B3476+1,1)</f>
        <v>44</v>
      </c>
      <c r="C3477" s="15" t="s">
        <v>580</v>
      </c>
      <c r="D3477" s="25" t="s">
        <v>39</v>
      </c>
      <c r="E3477" s="27">
        <v>305061</v>
      </c>
      <c r="F3477" s="27" t="s">
        <v>5318</v>
      </c>
      <c r="G3477" s="27" t="s">
        <v>64</v>
      </c>
      <c r="H3477" s="27">
        <v>5134</v>
      </c>
      <c r="I3477" s="27" t="s">
        <v>42</v>
      </c>
      <c r="J3477" s="28">
        <v>46160</v>
      </c>
      <c r="K3477" s="26">
        <v>0.33333333333333331</v>
      </c>
      <c r="L3477" s="26"/>
      <c r="M3477" s="27" t="s">
        <v>155</v>
      </c>
      <c r="N3477" s="25">
        <f>IFERROR(VLOOKUP(M3477,Data!$J$1:$K$58,2,0),"")</f>
        <v>56926181825</v>
      </c>
      <c r="O3477" s="27" t="s">
        <v>156</v>
      </c>
      <c r="P3477" s="27"/>
      <c r="Q3477" s="27" t="s">
        <v>2819</v>
      </c>
      <c r="R3477" s="27" t="s">
        <v>48</v>
      </c>
      <c r="S3477" s="27"/>
      <c r="T3477" s="27"/>
      <c r="U3477" s="28"/>
      <c r="X3477" s="27"/>
      <c r="Y3477" s="27"/>
      <c r="Z3477" s="29"/>
      <c r="AA3477" s="29">
        <v>0.32291666666666669</v>
      </c>
      <c r="AB3477" s="29">
        <v>0.3576388888888889</v>
      </c>
      <c r="AC3477" s="30">
        <v>46160</v>
      </c>
      <c r="AD3477" s="15" t="str">
        <f>IF(Tabla2[[#This Row],[HORA ENTREGA]]="DIRECTO","On time", IF(AA3477&lt;&gt;"",IF(Tabla2[[#This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7" s="15" t="str">
        <f>MID(Tabla2[[#This Row],[TIPO]],1,3)</f>
        <v xml:space="preserve">20 </v>
      </c>
      <c r="AF34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WURTH CHILE LTDA */ Cont: * CMAU0479747*/ HR Entrega: *08:00* /Dirección: *CORONEL STGO BUERAS 1345, PADRE HURTADO</v>
      </c>
      <c r="AG3477" s="38" t="str">
        <f>IFERROR(HYPERLINK("https://wa.me/"&amp;Tabla2[[#This Row],[CONTACTO]]&amp;"?text="&amp;Tabla2[[#This Row],[Mensaje]],"Enviar mensaje"),"")</f>
        <v>Enviar mensaje</v>
      </c>
      <c r="AH3477" s="15" t="str">
        <f>CONCATENATE(A3477,F3477)</f>
        <v>3476CMAU0479747</v>
      </c>
      <c r="AI3477" s="15" t="str">
        <f>CONCATENATE("ENT-",A3477)</f>
        <v>ENT-3476</v>
      </c>
      <c r="AJ3477" s="15" t="str">
        <f>IF(Tabla2[[#This Row],[Op]]&lt;&gt;"","ENTREGA","")</f>
        <v>ENTREGA</v>
      </c>
      <c r="AK3477" s="40" t="str">
        <f>(Tabla2[[#This Row],[FECHA ENTREGA]]&amp;Tabla2[[#This Row],[HORA ENTREGA]])</f>
        <v>461600,333333333333333</v>
      </c>
      <c r="AL3477" s="34" t="str">
        <f>IFERROR(HYPERLINK("https://wa.me/"&amp;Tabla2[[#This Row],[CONTACTO]]&amp;"?text="&amp;Tabla2[[#This Row],[Mensaje]]),"")</f>
        <v>https://wa.me/56926181825?text=Hola!%0AServicio del día 18-05%0A *Cliente:* WURTH CHILE LTDA */ Cont: * CMAU0479747*/ HR Entrega: *08:00* /Dirección: *CORONEL STGO BUERAS 1345, PADRE HURTADO</v>
      </c>
    </row>
    <row r="3478" spans="1:38" s="15" customFormat="1" ht="16.5" customHeight="1" x14ac:dyDescent="0.2">
      <c r="A3478" s="15">
        <f>ROW(A3477)</f>
        <v>3477</v>
      </c>
      <c r="B3478" s="15">
        <f>IF(J3478=J3477,B3477+1,1)</f>
        <v>45</v>
      </c>
      <c r="C3478" s="15" t="s">
        <v>580</v>
      </c>
      <c r="D3478" s="25" t="s">
        <v>39</v>
      </c>
      <c r="E3478" s="27">
        <v>305736</v>
      </c>
      <c r="F3478" s="27" t="s">
        <v>5319</v>
      </c>
      <c r="G3478" s="27" t="s">
        <v>41</v>
      </c>
      <c r="H3478" s="27">
        <v>26300</v>
      </c>
      <c r="I3478" s="27" t="s">
        <v>42</v>
      </c>
      <c r="J3478" s="28">
        <v>46160</v>
      </c>
      <c r="K3478" s="26">
        <v>0.33333333333333331</v>
      </c>
      <c r="L3478" s="26"/>
      <c r="M3478" s="27" t="s">
        <v>45</v>
      </c>
      <c r="N3478" s="25">
        <f>IFERROR(VLOOKUP(M3478,Data!$J$1:$K$58,2,0),"")</f>
        <v>56950981572</v>
      </c>
      <c r="O3478" s="27" t="s">
        <v>46</v>
      </c>
      <c r="P3478" s="27"/>
      <c r="Q3478" s="27" t="s">
        <v>3376</v>
      </c>
      <c r="R3478" s="27"/>
      <c r="S3478" s="27"/>
      <c r="T3478" s="27"/>
      <c r="U3478" s="28"/>
      <c r="X3478" s="27"/>
      <c r="Y3478" s="27"/>
      <c r="Z3478" s="29"/>
      <c r="AA3478" s="29">
        <v>0.3263888888888889</v>
      </c>
      <c r="AB3478" s="29">
        <v>0.3923611111111111</v>
      </c>
      <c r="AC3478" s="30">
        <v>46160</v>
      </c>
      <c r="AD3478" s="15" t="str">
        <f>IF(Tabla2[[#This Row],[HORA ENTREGA]]="DIRECTO","On time", IF(AA3478&lt;&gt;"",IF(Tabla2[[#This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8" s="15" t="str">
        <f>MID(Tabla2[[#This Row],[TIPO]],1,3)</f>
        <v xml:space="preserve">40 </v>
      </c>
      <c r="AF34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18-05%0A *Cliente:* WURTH CHILE LTDA */ Cont: * SUDU8027645*/ HR Entrega: *08:00* /Dirección: *AV. LO ESPEJO 1740, BOD. 4; SAN BERNARDO</v>
      </c>
      <c r="AG3478" s="38" t="str">
        <f>IFERROR(HYPERLINK("https://wa.me/"&amp;Tabla2[[#This Row],[CONTACTO]]&amp;"?text="&amp;Tabla2[[#This Row],[Mensaje]],"Enviar mensaje"),"")</f>
        <v>Enviar mensaje</v>
      </c>
      <c r="AH3478" s="15" t="str">
        <f>CONCATENATE(A3478,F3478)</f>
        <v>3477SUDU8027645</v>
      </c>
      <c r="AI3478" s="15" t="str">
        <f>CONCATENATE("ENT-",A3478)</f>
        <v>ENT-3477</v>
      </c>
      <c r="AJ3478" s="15" t="str">
        <f>IF(Tabla2[[#This Row],[Op]]&lt;&gt;"","ENTREGA","")</f>
        <v>ENTREGA</v>
      </c>
      <c r="AK3478" s="40" t="str">
        <f>(Tabla2[[#This Row],[FECHA ENTREGA]]&amp;Tabla2[[#This Row],[HORA ENTREGA]])</f>
        <v>461600,333333333333333</v>
      </c>
      <c r="AL3478" s="34" t="str">
        <f>IFERROR(HYPERLINK("https://wa.me/"&amp;Tabla2[[#This Row],[CONTACTO]]&amp;"?text="&amp;Tabla2[[#This Row],[Mensaje]]),"")</f>
        <v>https://wa.me/56950981572?text=Hola!%0AServicio del día 18-05%0A *Cliente:* WURTH CHILE LTDA */ Cont: * SUDU8027645*/ HR Entrega: *08:00* /Dirección: *AV. LO ESPEJO 1740, BOD. 4; SAN BERNARDO</v>
      </c>
    </row>
    <row r="3479" spans="1:38" s="15" customFormat="1" ht="16.5" customHeight="1" x14ac:dyDescent="0.2">
      <c r="A3479" s="15">
        <f>ROW(A3478)</f>
        <v>3478</v>
      </c>
      <c r="B3479" s="15">
        <f>IF(J3479=J3478,B3478+1,1)</f>
        <v>1</v>
      </c>
      <c r="C3479" s="15" t="s">
        <v>517</v>
      </c>
      <c r="D3479" s="25" t="s">
        <v>122</v>
      </c>
      <c r="E3479" s="27" t="s">
        <v>5320</v>
      </c>
      <c r="F3479" s="27"/>
      <c r="G3479" s="27"/>
      <c r="H3479" s="27"/>
      <c r="I3479" s="27"/>
      <c r="J3479" s="28">
        <v>46161</v>
      </c>
      <c r="K3479" s="26">
        <v>0.33333333333333331</v>
      </c>
      <c r="L3479" s="26"/>
      <c r="M3479" s="27" t="s">
        <v>688</v>
      </c>
      <c r="N3479" s="25">
        <f>IFERROR(VLOOKUP(M3479,Data!$J$1:$K$58,2,0),"")</f>
        <v>56950104102</v>
      </c>
      <c r="O3479" s="27" t="s">
        <v>552</v>
      </c>
      <c r="P3479" s="27" t="s">
        <v>4635</v>
      </c>
      <c r="Q3479" s="27" t="s">
        <v>3866</v>
      </c>
      <c r="R3479" s="27"/>
      <c r="S3479" s="27"/>
      <c r="T3479" s="27"/>
      <c r="U3479" s="28"/>
      <c r="X3479" s="27"/>
      <c r="Y3479" s="27" t="s">
        <v>5321</v>
      </c>
      <c r="Z3479" s="29"/>
      <c r="AA3479" s="29">
        <v>0.10069444444444445</v>
      </c>
      <c r="AB3479" s="29">
        <v>0.74305555555555558</v>
      </c>
      <c r="AC3479" s="30">
        <v>46161</v>
      </c>
      <c r="AD3479" s="15" t="str">
        <f>IF(Tabla2[[#This Row],[HORA ENTREGA]]="DIRECTO","On time", IF(AA3479&lt;&gt;"",IF(Tabla2[[#This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79" s="15" t="str">
        <f>MID(Tabla2[[#This Row],[TIPO]],1,3)</f>
        <v/>
      </c>
      <c r="AF34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ARESTI CHILE WINE S.A. */ Cont: * */ HR Entrega: *08:00* /Dirección: *CONSOLIDADO: BELLAVISTA S/N, RIO CLARO; BOD. HACIENDA ARESTI</v>
      </c>
      <c r="AG3479" s="38" t="str">
        <f>IFERROR(HYPERLINK("https://wa.me/"&amp;Tabla2[[#This Row],[CONTACTO]]&amp;"?text="&amp;Tabla2[[#This Row],[Mensaje]],"Enviar mensaje"),"")</f>
        <v>Enviar mensaje</v>
      </c>
      <c r="AH3479" s="15" t="str">
        <f>CONCATENATE(A3479,F3479)</f>
        <v>3478</v>
      </c>
      <c r="AI3479" s="15" t="str">
        <f>CONCATENATE("ENT-",A3479)</f>
        <v>ENT-3478</v>
      </c>
      <c r="AJ3479" s="15" t="str">
        <f>IF(Tabla2[[#This Row],[Op]]&lt;&gt;"","ENTREGA","")</f>
        <v>ENTREGA</v>
      </c>
      <c r="AK3479" s="40" t="str">
        <f>(Tabla2[[#This Row],[FECHA ENTREGA]]&amp;Tabla2[[#This Row],[HORA ENTREGA]])</f>
        <v>461610,333333333333333</v>
      </c>
      <c r="AL3479" s="34" t="str">
        <f>IFERROR(HYPERLINK("https://wa.me/"&amp;Tabla2[[#This Row],[CONTACTO]]&amp;"?text="&amp;Tabla2[[#This Row],[Mensaje]]),"")</f>
        <v>https://wa.me/56950104102?text=Hola!%0AServicio del día 19-05%0A *Cliente:* ARESTI CHILE WINE S.A. */ Cont: * */ HR Entrega: *08:00* /Dirección: *CONSOLIDADO: BELLAVISTA S/N, RIO CLARO; BOD. HACIENDA ARESTI</v>
      </c>
    </row>
    <row r="3480" spans="1:38" s="15" customFormat="1" ht="16.5" customHeight="1" x14ac:dyDescent="0.2">
      <c r="A3480" s="15">
        <f>ROW(A3479)</f>
        <v>3479</v>
      </c>
      <c r="B3480" s="15">
        <f>IF(J3480=J3479,B3479+1,1)</f>
        <v>2</v>
      </c>
      <c r="C3480" s="15" t="s">
        <v>517</v>
      </c>
      <c r="D3480" s="25" t="s">
        <v>122</v>
      </c>
      <c r="E3480" s="27" t="s">
        <v>5322</v>
      </c>
      <c r="F3480" s="27"/>
      <c r="G3480" s="27"/>
      <c r="H3480" s="27"/>
      <c r="I3480" s="27"/>
      <c r="J3480" s="28">
        <v>46161</v>
      </c>
      <c r="K3480" s="26">
        <v>0.41666666666666669</v>
      </c>
      <c r="L3480" s="26"/>
      <c r="M3480" s="27" t="s">
        <v>273</v>
      </c>
      <c r="N3480" s="25">
        <f>IFERROR(VLOOKUP(M3480,Data!$J$1:$K$58,2,0),"")</f>
        <v>56950103942</v>
      </c>
      <c r="O3480" s="27" t="s">
        <v>274</v>
      </c>
      <c r="P3480" s="27" t="s">
        <v>4635</v>
      </c>
      <c r="Q3480" s="27" t="s">
        <v>3866</v>
      </c>
      <c r="R3480" s="27"/>
      <c r="S3480" s="27"/>
      <c r="T3480" s="27"/>
      <c r="U3480" s="28"/>
      <c r="X3480" s="27"/>
      <c r="Y3480" s="27"/>
      <c r="Z3480" s="29"/>
      <c r="AA3480" s="29">
        <v>0.98263888888888884</v>
      </c>
      <c r="AB3480" s="29">
        <v>0.61111111111111116</v>
      </c>
      <c r="AC3480" s="30">
        <v>46160</v>
      </c>
      <c r="AD3480" s="15" t="str">
        <f>IF(Tabla2[[#This Row],[HORA ENTREGA]]="DIRECTO","On time", IF(AA3480&lt;&gt;"",IF(Tabla2[[#This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0" s="15" t="str">
        <f>MID(Tabla2[[#This Row],[TIPO]],1,3)</f>
        <v/>
      </c>
      <c r="AF34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ARESTI CHILE WINE S.A. */ Cont: * */ HR Entrega: *10:00* /Dirección: *CONSOLIDADO: BELLAVISTA S/N, RIO CLARO; BOD. HACIENDA ARESTI</v>
      </c>
      <c r="AG3480" s="38" t="str">
        <f>IFERROR(HYPERLINK("https://wa.me/"&amp;Tabla2[[#This Row],[CONTACTO]]&amp;"?text="&amp;Tabla2[[#This Row],[Mensaje]],"Enviar mensaje"),"")</f>
        <v>Enviar mensaje</v>
      </c>
      <c r="AH3480" s="15" t="str">
        <f>CONCATENATE(A3480,F3480)</f>
        <v>3479</v>
      </c>
      <c r="AI3480" s="15" t="str">
        <f>CONCATENATE("ENT-",A3480)</f>
        <v>ENT-3479</v>
      </c>
      <c r="AJ3480" s="15" t="str">
        <f>IF(Tabla2[[#This Row],[Op]]&lt;&gt;"","ENTREGA","")</f>
        <v>ENTREGA</v>
      </c>
      <c r="AK3480" s="40" t="str">
        <f>(Tabla2[[#This Row],[FECHA ENTREGA]]&amp;Tabla2[[#This Row],[HORA ENTREGA]])</f>
        <v>461610,416666666666667</v>
      </c>
      <c r="AL3480" s="34" t="str">
        <f>IFERROR(HYPERLINK("https://wa.me/"&amp;Tabla2[[#This Row],[CONTACTO]]&amp;"?text="&amp;Tabla2[[#This Row],[Mensaje]]),"")</f>
        <v>https://wa.me/56950103942?text=Hola!%0AServicio del día 19-05%0A *Cliente:* ARESTI CHILE WINE S.A. */ Cont: * */ HR Entrega: *10:00* /Dirección: *CONSOLIDADO: BELLAVISTA S/N, RIO CLARO; BOD. HACIENDA ARESTI</v>
      </c>
    </row>
    <row r="3481" spans="1:38" s="15" customFormat="1" ht="16.5" customHeight="1" x14ac:dyDescent="0.2">
      <c r="A3481" s="15">
        <f>ROW(A3480)</f>
        <v>3480</v>
      </c>
      <c r="B3481" s="15">
        <f>IF(J3481=J3480,B3480+1,1)</f>
        <v>3</v>
      </c>
      <c r="C3481" s="15" t="s">
        <v>263</v>
      </c>
      <c r="D3481" s="25" t="s">
        <v>39</v>
      </c>
      <c r="E3481" s="27">
        <v>1293252</v>
      </c>
      <c r="F3481" s="27" t="s">
        <v>5323</v>
      </c>
      <c r="G3481" s="27" t="s">
        <v>41</v>
      </c>
      <c r="H3481" s="27">
        <v>14193</v>
      </c>
      <c r="I3481" s="27" t="s">
        <v>5324</v>
      </c>
      <c r="J3481" s="28">
        <v>46161</v>
      </c>
      <c r="K3481" s="26">
        <v>0.375</v>
      </c>
      <c r="L3481" s="26"/>
      <c r="M3481" s="27" t="s">
        <v>649</v>
      </c>
      <c r="N3481" s="25">
        <f>IFERROR(VLOOKUP(M3481,Data!$J$1:$K$58,2,0),"")</f>
        <v>56939438073</v>
      </c>
      <c r="O3481" s="27" t="s">
        <v>203</v>
      </c>
      <c r="P3481" s="27" t="s">
        <v>4635</v>
      </c>
      <c r="Q3481" s="27" t="s">
        <v>5325</v>
      </c>
      <c r="R3481" s="27"/>
      <c r="S3481" s="27"/>
      <c r="T3481" s="27"/>
      <c r="U3481" s="28"/>
      <c r="X3481" s="27"/>
      <c r="Y3481" s="27"/>
      <c r="Z3481" s="29"/>
      <c r="AA3481" s="29">
        <v>0.38541666666666669</v>
      </c>
      <c r="AB3481" s="29">
        <v>0.53819444444444442</v>
      </c>
      <c r="AC3481" s="30">
        <v>46161</v>
      </c>
      <c r="AD3481" s="15" t="str">
        <f>IF(Tabla2[[#This Row],[HORA ENTREGA]]="DIRECTO","On time", IF(AA3481&lt;&gt;"",IF(Tabla2[[#This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1" s="15" t="str">
        <f>MID(Tabla2[[#This Row],[TIPO]],1,3)</f>
        <v xml:space="preserve">40 </v>
      </c>
      <c r="AF34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BARCEL CHILE S.A. */ Cont: * HAMU226952-3*/ HR Entrega: *09:00* /Dirección: *BODEGA AGUNSA, AVENIDA LA MONTAÑA 1550 -INGRESO PORTERIA A</v>
      </c>
      <c r="AG3481" s="38" t="str">
        <f>IFERROR(HYPERLINK("https://wa.me/"&amp;Tabla2[[#This Row],[CONTACTO]]&amp;"?text="&amp;Tabla2[[#This Row],[Mensaje]],"Enviar mensaje"),"")</f>
        <v>Enviar mensaje</v>
      </c>
      <c r="AH3481" s="15" t="str">
        <f>CONCATENATE(A3481,F3481)</f>
        <v>3480HAMU226952-3</v>
      </c>
      <c r="AI3481" s="15" t="str">
        <f>CONCATENATE("ENT-",A3481)</f>
        <v>ENT-3480</v>
      </c>
      <c r="AJ3481" s="15" t="str">
        <f>IF(Tabla2[[#This Row],[Op]]&lt;&gt;"","ENTREGA","")</f>
        <v>ENTREGA</v>
      </c>
      <c r="AK3481" s="40" t="str">
        <f>(Tabla2[[#This Row],[FECHA ENTREGA]]&amp;Tabla2[[#This Row],[HORA ENTREGA]])</f>
        <v>461610,375</v>
      </c>
      <c r="AL3481" s="34" t="str">
        <f>IFERROR(HYPERLINK("https://wa.me/"&amp;Tabla2[[#This Row],[CONTACTO]]&amp;"?text="&amp;Tabla2[[#This Row],[Mensaje]]),"")</f>
        <v>https://wa.me/56939438073?text=Hola!%0AServicio del día 19-05%0A *Cliente:* BARCEL CHILE S.A. */ Cont: * HAMU226952-3*/ HR Entrega: *09:00* /Dirección: *BODEGA AGUNSA, AVENIDA LA MONTAÑA 1550 -INGRESO PORTERIA A</v>
      </c>
    </row>
    <row r="3482" spans="1:38" s="15" customFormat="1" ht="16.5" customHeight="1" x14ac:dyDescent="0.2">
      <c r="A3482" s="15">
        <f>ROW(A3481)</f>
        <v>3481</v>
      </c>
      <c r="B3482" s="15">
        <f>IF(J3482=J3481,B3481+1,1)</f>
        <v>4</v>
      </c>
      <c r="C3482" s="15" t="s">
        <v>263</v>
      </c>
      <c r="D3482" s="25" t="s">
        <v>39</v>
      </c>
      <c r="E3482" s="27">
        <v>1293252</v>
      </c>
      <c r="F3482" s="27" t="s">
        <v>5326</v>
      </c>
      <c r="G3482" s="27" t="s">
        <v>64</v>
      </c>
      <c r="H3482" s="27">
        <v>6082</v>
      </c>
      <c r="I3482" s="27" t="s">
        <v>5327</v>
      </c>
      <c r="J3482" s="28">
        <v>46161</v>
      </c>
      <c r="K3482" s="26">
        <v>0.375</v>
      </c>
      <c r="L3482" s="26"/>
      <c r="M3482" s="27" t="s">
        <v>674</v>
      </c>
      <c r="N3482" s="25">
        <f>IFERROR(VLOOKUP(M3482,Data!$J$1:$K$58,2,0),"")</f>
        <v>56967386018</v>
      </c>
      <c r="O3482" s="27" t="s">
        <v>356</v>
      </c>
      <c r="P3482" s="27" t="s">
        <v>4635</v>
      </c>
      <c r="Q3482" s="27" t="s">
        <v>5325</v>
      </c>
      <c r="R3482" s="27"/>
      <c r="S3482" s="27"/>
      <c r="T3482" s="27"/>
      <c r="U3482" s="28"/>
      <c r="X3482" s="27"/>
      <c r="Y3482" s="27"/>
      <c r="Z3482" s="29"/>
      <c r="AA3482" s="29">
        <v>0.37361111111111112</v>
      </c>
      <c r="AB3482" s="29">
        <v>0.52777777777777779</v>
      </c>
      <c r="AC3482" s="30">
        <v>46161</v>
      </c>
      <c r="AD3482" s="15" t="str">
        <f>IF(Tabla2[[#This Row],[HORA ENTREGA]]="DIRECTO","On time", IF(AA3482&lt;&gt;"",IF(Tabla2[[#This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2" s="15" t="str">
        <f>MID(Tabla2[[#This Row],[TIPO]],1,3)</f>
        <v xml:space="preserve">20 </v>
      </c>
      <c r="AF34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BARCEL CHILE S.A. */ Cont: * BSIU329751-7*/ HR Entrega: *09:00* /Dirección: *BODEGA AGUNSA, AVENIDA LA MONTAÑA 1550 -INGRESO PORTERIA A</v>
      </c>
      <c r="AG3482" s="38" t="str">
        <f>IFERROR(HYPERLINK("https://wa.me/"&amp;Tabla2[[#This Row],[CONTACTO]]&amp;"?text="&amp;Tabla2[[#This Row],[Mensaje]],"Enviar mensaje"),"")</f>
        <v>Enviar mensaje</v>
      </c>
      <c r="AH3482" s="15" t="str">
        <f>CONCATENATE(A3482,F3482)</f>
        <v>3481BSIU329751-7</v>
      </c>
      <c r="AI3482" s="15" t="str">
        <f>CONCATENATE("ENT-",A3482)</f>
        <v>ENT-3481</v>
      </c>
      <c r="AJ3482" s="15" t="str">
        <f>IF(Tabla2[[#This Row],[Op]]&lt;&gt;"","ENTREGA","")</f>
        <v>ENTREGA</v>
      </c>
      <c r="AK3482" s="40" t="str">
        <f>(Tabla2[[#This Row],[FECHA ENTREGA]]&amp;Tabla2[[#This Row],[HORA ENTREGA]])</f>
        <v>461610,375</v>
      </c>
      <c r="AL3482" s="34" t="str">
        <f>IFERROR(HYPERLINK("https://wa.me/"&amp;Tabla2[[#This Row],[CONTACTO]]&amp;"?text="&amp;Tabla2[[#This Row],[Mensaje]]),"")</f>
        <v>https://wa.me/56967386018?text=Hola!%0AServicio del día 19-05%0A *Cliente:* BARCEL CHILE S.A. */ Cont: * BSIU329751-7*/ HR Entrega: *09:00* /Dirección: *BODEGA AGUNSA, AVENIDA LA MONTAÑA 1550 -INGRESO PORTERIA A</v>
      </c>
    </row>
    <row r="3483" spans="1:38" s="15" customFormat="1" ht="16.5" customHeight="1" x14ac:dyDescent="0.2">
      <c r="A3483" s="15">
        <f>ROW(A3482)</f>
        <v>3482</v>
      </c>
      <c r="B3483" s="15">
        <f>IF(J3483=J3482,B3482+1,1)</f>
        <v>5</v>
      </c>
      <c r="C3483" s="15" t="s">
        <v>94</v>
      </c>
      <c r="D3483" s="25" t="s">
        <v>39</v>
      </c>
      <c r="E3483" s="27" t="s">
        <v>4204</v>
      </c>
      <c r="F3483" s="27" t="s">
        <v>456</v>
      </c>
      <c r="G3483" s="27" t="s">
        <v>456</v>
      </c>
      <c r="H3483" s="27">
        <v>22000</v>
      </c>
      <c r="I3483" s="27"/>
      <c r="J3483" s="28">
        <v>46161</v>
      </c>
      <c r="K3483" s="26">
        <v>0.33333333333333331</v>
      </c>
      <c r="L3483" s="26"/>
      <c r="M3483" s="27" t="s">
        <v>151</v>
      </c>
      <c r="N3483" s="25">
        <f>IFERROR(VLOOKUP(M3483,Data!$J$1:$K$58,2,0),"")</f>
        <v>56973887427</v>
      </c>
      <c r="O3483" s="27" t="s">
        <v>152</v>
      </c>
      <c r="P3483" s="27" t="s">
        <v>4635</v>
      </c>
      <c r="Q3483" s="27" t="s">
        <v>3201</v>
      </c>
      <c r="R3483" s="27"/>
      <c r="S3483" s="27"/>
      <c r="T3483" s="27"/>
      <c r="U3483" s="28"/>
      <c r="X3483" s="27"/>
      <c r="Y3483" s="27"/>
      <c r="Z3483" s="29"/>
      <c r="AA3483" s="29">
        <v>0.33888888888888891</v>
      </c>
      <c r="AB3483" s="29">
        <v>0.36458333333333331</v>
      </c>
      <c r="AC3483" s="30">
        <v>46161</v>
      </c>
      <c r="AD3483" s="15" t="str">
        <f>IF(Tabla2[[#This Row],[HORA ENTREGA]]="DIRECTO","On time", IF(AA3483&lt;&gt;"",IF(Tabla2[[#This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3" s="15" t="str">
        <f>MID(Tabla2[[#This Row],[TIPO]],1,3)</f>
        <v>RAM</v>
      </c>
      <c r="AF34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COMERCIAL E INDUSTRIAL PLASTICOS HOFFENS S.A. */ Cont: * RAMPLA*/ HR Entrega: *08:00* /Dirección: *CAMINO LONQUEN 10707 MAIPÚ</v>
      </c>
      <c r="AG3483" s="38" t="str">
        <f>IFERROR(HYPERLINK("https://wa.me/"&amp;Tabla2[[#This Row],[CONTACTO]]&amp;"?text="&amp;Tabla2[[#This Row],[Mensaje]],"Enviar mensaje"),"")</f>
        <v>Enviar mensaje</v>
      </c>
      <c r="AH3483" s="15" t="str">
        <f>CONCATENATE(A3483,F3483)</f>
        <v>3482RAMPLA</v>
      </c>
      <c r="AI3483" s="15" t="str">
        <f>CONCATENATE("ENT-",A3483)</f>
        <v>ENT-3482</v>
      </c>
      <c r="AJ3483" s="15" t="str">
        <f>IF(Tabla2[[#This Row],[Op]]&lt;&gt;"","ENTREGA","")</f>
        <v>ENTREGA</v>
      </c>
      <c r="AK3483" s="40" t="str">
        <f>(Tabla2[[#This Row],[FECHA ENTREGA]]&amp;Tabla2[[#This Row],[HORA ENTREGA]])</f>
        <v>461610,333333333333333</v>
      </c>
      <c r="AL3483" s="34" t="str">
        <f>IFERROR(HYPERLINK("https://wa.me/"&amp;Tabla2[[#This Row],[CONTACTO]]&amp;"?text="&amp;Tabla2[[#This Row],[Mensaje]]),"")</f>
        <v>https://wa.me/56973887427?text=Hola!%0AServicio del día 19-05%0A *Cliente:* COMERCIAL E INDUSTRIAL PLASTICOS HOFFENS S.A. */ Cont: * RAMPLA*/ HR Entrega: *08:00* /Dirección: *CAMINO LONQUEN 10707 MAIPÚ</v>
      </c>
    </row>
    <row r="3484" spans="1:38" s="15" customFormat="1" ht="16.5" customHeight="1" x14ac:dyDescent="0.2">
      <c r="A3484" s="15">
        <f>ROW(A3483)</f>
        <v>3483</v>
      </c>
      <c r="B3484" s="15">
        <f>IF(J3484=J3483,B3483+1,1)</f>
        <v>6</v>
      </c>
      <c r="C3484" s="15" t="s">
        <v>94</v>
      </c>
      <c r="D3484" s="25" t="s">
        <v>39</v>
      </c>
      <c r="E3484" s="27" t="s">
        <v>4204</v>
      </c>
      <c r="F3484" s="27" t="s">
        <v>456</v>
      </c>
      <c r="G3484" s="27" t="s">
        <v>456</v>
      </c>
      <c r="H3484" s="27">
        <v>22000</v>
      </c>
      <c r="I3484" s="27"/>
      <c r="J3484" s="28">
        <v>46161</v>
      </c>
      <c r="K3484" s="26">
        <v>0.33333333333333331</v>
      </c>
      <c r="L3484" s="26"/>
      <c r="M3484" s="27" t="s">
        <v>151</v>
      </c>
      <c r="N3484" s="25">
        <f>IFERROR(VLOOKUP(M3484,Data!$J$1:$K$58,2,0),"")</f>
        <v>56973887427</v>
      </c>
      <c r="O3484" s="27" t="s">
        <v>152</v>
      </c>
      <c r="P3484" s="27"/>
      <c r="Q3484" s="27" t="s">
        <v>3201</v>
      </c>
      <c r="R3484" s="27"/>
      <c r="S3484" s="27"/>
      <c r="T3484" s="27"/>
      <c r="U3484" s="28"/>
      <c r="X3484" s="27"/>
      <c r="Y3484" s="27"/>
      <c r="Z3484" s="29"/>
      <c r="AA3484" s="29">
        <v>0.53819444444444442</v>
      </c>
      <c r="AB3484" s="29">
        <v>0.56597222222222221</v>
      </c>
      <c r="AC3484" s="30">
        <v>46161</v>
      </c>
      <c r="AD3484" s="15" t="str">
        <f>IF(Tabla2[[#This Row],[HORA ENTREGA]]="DIRECTO","On time", IF(AA3484&lt;&gt;"",IF(Tabla2[[#This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84" s="15" t="str">
        <f>MID(Tabla2[[#This Row],[TIPO]],1,3)</f>
        <v>RAM</v>
      </c>
      <c r="AF34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COMERCIAL E INDUSTRIAL PLASTICOS HOFFENS S.A. */ Cont: * RAMPLA*/ HR Entrega: *08:00* /Dirección: *CAMINO LONQUEN 10707 MAIPÚ</v>
      </c>
      <c r="AG3484" s="38" t="str">
        <f>IFERROR(HYPERLINK("https://wa.me/"&amp;Tabla2[[#This Row],[CONTACTO]]&amp;"?text="&amp;Tabla2[[#This Row],[Mensaje]],"Enviar mensaje"),"")</f>
        <v>Enviar mensaje</v>
      </c>
      <c r="AH3484" s="15" t="str">
        <f>CONCATENATE(A3484,F3484)</f>
        <v>3483RAMPLA</v>
      </c>
      <c r="AI3484" s="15" t="str">
        <f>CONCATENATE("ENT-",A3484)</f>
        <v>ENT-3483</v>
      </c>
      <c r="AJ3484" s="15" t="str">
        <f>IF(Tabla2[[#This Row],[Op]]&lt;&gt;"","ENTREGA","")</f>
        <v>ENTREGA</v>
      </c>
      <c r="AK3484" s="40" t="str">
        <f>(Tabla2[[#This Row],[FECHA ENTREGA]]&amp;Tabla2[[#This Row],[HORA ENTREGA]])</f>
        <v>461610,333333333333333</v>
      </c>
      <c r="AL3484" s="34" t="str">
        <f>IFERROR(HYPERLINK("https://wa.me/"&amp;Tabla2[[#This Row],[CONTACTO]]&amp;"?text="&amp;Tabla2[[#This Row],[Mensaje]]),"")</f>
        <v>https://wa.me/56973887427?text=Hola!%0AServicio del día 19-05%0A *Cliente:* COMERCIAL E INDUSTRIAL PLASTICOS HOFFENS S.A. */ Cont: * RAMPLA*/ HR Entrega: *08:00* /Dirección: *CAMINO LONQUEN 10707 MAIPÚ</v>
      </c>
    </row>
    <row r="3485" spans="1:38" s="15" customFormat="1" ht="16.5" customHeight="1" x14ac:dyDescent="0.2">
      <c r="A3485" s="15">
        <f>ROW(A3484)</f>
        <v>3484</v>
      </c>
      <c r="B3485" s="15">
        <f>IF(J3485=J3484,B3484+1,1)</f>
        <v>7</v>
      </c>
      <c r="C3485" s="15" t="s">
        <v>94</v>
      </c>
      <c r="D3485" s="25" t="s">
        <v>39</v>
      </c>
      <c r="E3485" s="27" t="s">
        <v>4204</v>
      </c>
      <c r="F3485" s="27" t="s">
        <v>456</v>
      </c>
      <c r="G3485" s="27" t="s">
        <v>456</v>
      </c>
      <c r="H3485" s="27">
        <v>22000</v>
      </c>
      <c r="I3485" s="27"/>
      <c r="J3485" s="28">
        <v>46161</v>
      </c>
      <c r="K3485" s="26">
        <v>0.33333333333333331</v>
      </c>
      <c r="L3485" s="26"/>
      <c r="M3485" s="27" t="s">
        <v>90</v>
      </c>
      <c r="N3485" s="25">
        <f>IFERROR(VLOOKUP(M3485,Data!$J$1:$K$58,2,0),"")</f>
        <v>56987557136</v>
      </c>
      <c r="O3485" s="27" t="s">
        <v>91</v>
      </c>
      <c r="P3485" s="27" t="s">
        <v>4635</v>
      </c>
      <c r="Q3485" s="27" t="s">
        <v>3201</v>
      </c>
      <c r="R3485" s="27"/>
      <c r="S3485" s="27"/>
      <c r="T3485" s="27"/>
      <c r="U3485" s="28"/>
      <c r="X3485" s="27"/>
      <c r="Y3485" s="27"/>
      <c r="Z3485" s="29"/>
      <c r="AA3485" s="29">
        <v>0.33819444444444446</v>
      </c>
      <c r="AB3485" s="29">
        <v>0.3576388888888889</v>
      </c>
      <c r="AC3485" s="30">
        <v>46161</v>
      </c>
      <c r="AD3485" s="15" t="str">
        <f>IF(Tabla2[[#This Row],[HORA ENTREGA]]="DIRECTO","On time", IF(AA3485&lt;&gt;"",IF(Tabla2[[#This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5" s="15" t="str">
        <f>MID(Tabla2[[#This Row],[TIPO]],1,3)</f>
        <v>RAM</v>
      </c>
      <c r="AF34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COMERCIAL E INDUSTRIAL PLASTICOS HOFFENS S.A. */ Cont: * RAMPLA*/ HR Entrega: *08:00* /Dirección: *CAMINO LONQUEN 10707 MAIPÚ</v>
      </c>
      <c r="AG3485" s="38" t="str">
        <f>IFERROR(HYPERLINK("https://wa.me/"&amp;Tabla2[[#This Row],[CONTACTO]]&amp;"?text="&amp;Tabla2[[#This Row],[Mensaje]],"Enviar mensaje"),"")</f>
        <v>Enviar mensaje</v>
      </c>
      <c r="AH3485" s="15" t="str">
        <f>CONCATENATE(A3485,F3485)</f>
        <v>3484RAMPLA</v>
      </c>
      <c r="AI3485" s="15" t="str">
        <f>CONCATENATE("ENT-",A3485)</f>
        <v>ENT-3484</v>
      </c>
      <c r="AJ3485" s="15" t="str">
        <f>IF(Tabla2[[#This Row],[Op]]&lt;&gt;"","ENTREGA","")</f>
        <v>ENTREGA</v>
      </c>
      <c r="AK3485" s="40" t="str">
        <f>(Tabla2[[#This Row],[FECHA ENTREGA]]&amp;Tabla2[[#This Row],[HORA ENTREGA]])</f>
        <v>461610,333333333333333</v>
      </c>
      <c r="AL3485" s="34" t="str">
        <f>IFERROR(HYPERLINK("https://wa.me/"&amp;Tabla2[[#This Row],[CONTACTO]]&amp;"?text="&amp;Tabla2[[#This Row],[Mensaje]]),"")</f>
        <v>https://wa.me/56987557136?text=Hola!%0AServicio del día 19-05%0A *Cliente:* COMERCIAL E INDUSTRIAL PLASTICOS HOFFENS S.A. */ Cont: * RAMPLA*/ HR Entrega: *08:00* /Dirección: *CAMINO LONQUEN 10707 MAIPÚ</v>
      </c>
    </row>
    <row r="3486" spans="1:38" s="15" customFormat="1" ht="16.5" customHeight="1" x14ac:dyDescent="0.2">
      <c r="A3486" s="15">
        <f>ROW(A3485)</f>
        <v>3485</v>
      </c>
      <c r="B3486" s="15">
        <f>IF(J3486=J3485,B3485+1,1)</f>
        <v>8</v>
      </c>
      <c r="C3486" s="15" t="s">
        <v>94</v>
      </c>
      <c r="D3486" s="25" t="s">
        <v>39</v>
      </c>
      <c r="E3486" s="27" t="s">
        <v>4204</v>
      </c>
      <c r="F3486" s="27" t="s">
        <v>456</v>
      </c>
      <c r="G3486" s="27" t="s">
        <v>456</v>
      </c>
      <c r="H3486" s="27">
        <v>22000</v>
      </c>
      <c r="I3486" s="27"/>
      <c r="J3486" s="28">
        <v>46161</v>
      </c>
      <c r="K3486" s="26">
        <v>0.33333333333333331</v>
      </c>
      <c r="L3486" s="26"/>
      <c r="M3486" s="27" t="s">
        <v>90</v>
      </c>
      <c r="N3486" s="25">
        <f>IFERROR(VLOOKUP(M3486,Data!$J$1:$K$58,2,0),"")</f>
        <v>56987557136</v>
      </c>
      <c r="O3486" s="27" t="s">
        <v>91</v>
      </c>
      <c r="P3486" s="27"/>
      <c r="Q3486" s="27" t="s">
        <v>3201</v>
      </c>
      <c r="R3486" s="27"/>
      <c r="S3486" s="27"/>
      <c r="T3486" s="27"/>
      <c r="U3486" s="28"/>
      <c r="X3486" s="27"/>
      <c r="Y3486" s="27"/>
      <c r="Z3486" s="29"/>
      <c r="AA3486" s="29">
        <v>0.53819444444444442</v>
      </c>
      <c r="AB3486" s="29">
        <v>0.55763888888888891</v>
      </c>
      <c r="AC3486" s="30">
        <v>46161</v>
      </c>
      <c r="AD3486" s="15" t="str">
        <f>IF(Tabla2[[#This Row],[HORA ENTREGA]]="DIRECTO","On time", IF(AA3486&lt;&gt;"",IF(Tabla2[[#This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86" s="15" t="str">
        <f>MID(Tabla2[[#This Row],[TIPO]],1,3)</f>
        <v>RAM</v>
      </c>
      <c r="AF34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COMERCIAL E INDUSTRIAL PLASTICOS HOFFENS S.A. */ Cont: * RAMPLA*/ HR Entrega: *08:00* /Dirección: *CAMINO LONQUEN 10707 MAIPÚ</v>
      </c>
      <c r="AG3486" s="38" t="str">
        <f>IFERROR(HYPERLINK("https://wa.me/"&amp;Tabla2[[#This Row],[CONTACTO]]&amp;"?text="&amp;Tabla2[[#This Row],[Mensaje]],"Enviar mensaje"),"")</f>
        <v>Enviar mensaje</v>
      </c>
      <c r="AH3486" s="15" t="str">
        <f>CONCATENATE(A3486,F3486)</f>
        <v>3485RAMPLA</v>
      </c>
      <c r="AI3486" s="15" t="str">
        <f>CONCATENATE("ENT-",A3486)</f>
        <v>ENT-3485</v>
      </c>
      <c r="AJ3486" s="15" t="str">
        <f>IF(Tabla2[[#This Row],[Op]]&lt;&gt;"","ENTREGA","")</f>
        <v>ENTREGA</v>
      </c>
      <c r="AK3486" s="40" t="str">
        <f>(Tabla2[[#This Row],[FECHA ENTREGA]]&amp;Tabla2[[#This Row],[HORA ENTREGA]])</f>
        <v>461610,333333333333333</v>
      </c>
      <c r="AL3486" s="34" t="str">
        <f>IFERROR(HYPERLINK("https://wa.me/"&amp;Tabla2[[#This Row],[CONTACTO]]&amp;"?text="&amp;Tabla2[[#This Row],[Mensaje]]),"")</f>
        <v>https://wa.me/56987557136?text=Hola!%0AServicio del día 19-05%0A *Cliente:* COMERCIAL E INDUSTRIAL PLASTICOS HOFFENS S.A. */ Cont: * RAMPLA*/ HR Entrega: *08:00* /Dirección: *CAMINO LONQUEN 10707 MAIPÚ</v>
      </c>
    </row>
    <row r="3487" spans="1:38" s="15" customFormat="1" ht="16.5" customHeight="1" x14ac:dyDescent="0.2">
      <c r="A3487" s="15">
        <f>ROW(A3486)</f>
        <v>3486</v>
      </c>
      <c r="B3487" s="15">
        <f>IF(J3487=J3486,B3486+1,1)</f>
        <v>9</v>
      </c>
      <c r="C3487" s="15" t="s">
        <v>101</v>
      </c>
      <c r="D3487" s="25" t="s">
        <v>39</v>
      </c>
      <c r="E3487" s="27">
        <v>144380</v>
      </c>
      <c r="F3487" s="27" t="s">
        <v>5328</v>
      </c>
      <c r="G3487" s="27" t="s">
        <v>41</v>
      </c>
      <c r="H3487" s="27">
        <v>18055</v>
      </c>
      <c r="I3487" s="27" t="s">
        <v>5329</v>
      </c>
      <c r="J3487" s="28">
        <v>46161</v>
      </c>
      <c r="K3487" s="26">
        <v>0.33333333333333331</v>
      </c>
      <c r="L3487" s="26"/>
      <c r="M3487" s="27" t="s">
        <v>45</v>
      </c>
      <c r="N3487" s="25">
        <f>IFERROR(VLOOKUP(M3487,Data!$J$1:$K$58,2,0),"")</f>
        <v>56950981572</v>
      </c>
      <c r="O3487" s="27" t="s">
        <v>46</v>
      </c>
      <c r="P3487" s="27" t="s">
        <v>4635</v>
      </c>
      <c r="Q3487" s="27" t="s">
        <v>2112</v>
      </c>
      <c r="R3487" s="27" t="s">
        <v>48</v>
      </c>
      <c r="S3487" s="27"/>
      <c r="T3487" s="27"/>
      <c r="U3487" s="28"/>
      <c r="X3487" s="27"/>
      <c r="Y3487" s="27"/>
      <c r="Z3487" s="29"/>
      <c r="AA3487" s="29">
        <v>0.33958333333333335</v>
      </c>
      <c r="AB3487" s="29">
        <v>0.52083333333333337</v>
      </c>
      <c r="AC3487" s="30">
        <v>46161</v>
      </c>
      <c r="AD3487" s="15" t="str">
        <f>IF(Tabla2[[#This Row],[HORA ENTREGA]]="DIRECTO","On time", IF(AA3487&lt;&gt;"",IF(Tabla2[[#This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7" s="15" t="str">
        <f>MID(Tabla2[[#This Row],[TIPO]],1,3)</f>
        <v xml:space="preserve">40 </v>
      </c>
      <c r="AF34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COMERCIAL PICHARA SPA */ Cont: * TCNU1166286*/ HR Entrega: *08:00* /Dirección: *Crucero Peralillo, Parcela 37, Lote 1, Lampa</v>
      </c>
      <c r="AG3487" s="38" t="str">
        <f>IFERROR(HYPERLINK("https://wa.me/"&amp;Tabla2[[#This Row],[CONTACTO]]&amp;"?text="&amp;Tabla2[[#This Row],[Mensaje]],"Enviar mensaje"),"")</f>
        <v>Enviar mensaje</v>
      </c>
      <c r="AH3487" s="15" t="str">
        <f>CONCATENATE(A3487,F3487)</f>
        <v>3486TCNU1166286</v>
      </c>
      <c r="AI3487" s="15" t="str">
        <f>CONCATENATE("ENT-",A3487)</f>
        <v>ENT-3486</v>
      </c>
      <c r="AJ3487" s="15" t="str">
        <f>IF(Tabla2[[#This Row],[Op]]&lt;&gt;"","ENTREGA","")</f>
        <v>ENTREGA</v>
      </c>
      <c r="AK3487" s="40" t="str">
        <f>(Tabla2[[#This Row],[FECHA ENTREGA]]&amp;Tabla2[[#This Row],[HORA ENTREGA]])</f>
        <v>461610,333333333333333</v>
      </c>
      <c r="AL3487" s="34" t="str">
        <f>IFERROR(HYPERLINK("https://wa.me/"&amp;Tabla2[[#This Row],[CONTACTO]]&amp;"?text="&amp;Tabla2[[#This Row],[Mensaje]]),"")</f>
        <v>https://wa.me/56950981572?text=Hola!%0AServicio del día 19-05%0A *Cliente:* COMERCIAL PICHARA SPA */ Cont: * TCNU1166286*/ HR Entrega: *08:00* /Dirección: *Crucero Peralillo, Parcela 37, Lote 1, Lampa</v>
      </c>
    </row>
    <row r="3488" spans="1:38" s="15" customFormat="1" ht="16.5" customHeight="1" x14ac:dyDescent="0.2">
      <c r="A3488" s="15">
        <f>ROW(A3487)</f>
        <v>3487</v>
      </c>
      <c r="B3488" s="15">
        <f>IF(J3488=J3487,B3487+1,1)</f>
        <v>10</v>
      </c>
      <c r="C3488" s="15" t="s">
        <v>101</v>
      </c>
      <c r="D3488" s="25" t="s">
        <v>39</v>
      </c>
      <c r="E3488" s="27">
        <v>144358</v>
      </c>
      <c r="F3488" s="27" t="s">
        <v>5330</v>
      </c>
      <c r="G3488" s="27" t="s">
        <v>41</v>
      </c>
      <c r="H3488" s="27">
        <v>7095</v>
      </c>
      <c r="I3488" s="27" t="s">
        <v>42</v>
      </c>
      <c r="J3488" s="28">
        <v>46161</v>
      </c>
      <c r="K3488" s="26">
        <v>0.35416666666666669</v>
      </c>
      <c r="L3488" s="26"/>
      <c r="M3488" s="27" t="s">
        <v>176</v>
      </c>
      <c r="N3488" s="25">
        <f>IFERROR(VLOOKUP(M3488,Data!$J$1:$K$58,2,0),"")</f>
        <v>56968463649</v>
      </c>
      <c r="O3488" s="27" t="s">
        <v>177</v>
      </c>
      <c r="P3488" s="27" t="s">
        <v>4635</v>
      </c>
      <c r="Q3488" s="27" t="s">
        <v>5331</v>
      </c>
      <c r="R3488" s="27" t="s">
        <v>5332</v>
      </c>
      <c r="S3488" s="27"/>
      <c r="T3488" s="27"/>
      <c r="U3488" s="28"/>
      <c r="X3488" s="27"/>
      <c r="Y3488" s="27"/>
      <c r="Z3488" s="29"/>
      <c r="AA3488" s="29">
        <v>0.32291666666666669</v>
      </c>
      <c r="AB3488" s="29">
        <v>0.39930555555555558</v>
      </c>
      <c r="AC3488" s="30">
        <v>46161</v>
      </c>
      <c r="AD3488" s="15" t="str">
        <f>IF(Tabla2[[#This Row],[HORA ENTREGA]]="DIRECTO","On time", IF(AA3488&lt;&gt;"",IF(Tabla2[[#This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88" s="15" t="str">
        <f>MID(Tabla2[[#This Row],[TIPO]],1,3)</f>
        <v xml:space="preserve">40 </v>
      </c>
      <c r="AF34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COMERCIAL PICHARA SPA */ Cont: * MSBU4196445*/ HR Entrega: *08:30* /Dirección: *de Crucero Peralillo, Parcela 37, Lote 1, Lampa.</v>
      </c>
      <c r="AG3488" s="38" t="str">
        <f>IFERROR(HYPERLINK("https://wa.me/"&amp;Tabla2[[#This Row],[CONTACTO]]&amp;"?text="&amp;Tabla2[[#This Row],[Mensaje]],"Enviar mensaje"),"")</f>
        <v>Enviar mensaje</v>
      </c>
      <c r="AH3488" s="15" t="str">
        <f>CONCATENATE(A3488,F3488)</f>
        <v>3487MSBU4196445</v>
      </c>
      <c r="AI3488" s="15" t="str">
        <f>CONCATENATE("ENT-",A3488)</f>
        <v>ENT-3487</v>
      </c>
      <c r="AJ3488" s="15" t="str">
        <f>IF(Tabla2[[#This Row],[Op]]&lt;&gt;"","ENTREGA","")</f>
        <v>ENTREGA</v>
      </c>
      <c r="AK3488" s="40" t="str">
        <f>(Tabla2[[#This Row],[FECHA ENTREGA]]&amp;Tabla2[[#This Row],[HORA ENTREGA]])</f>
        <v>461610,354166666666667</v>
      </c>
      <c r="AL3488" s="34" t="str">
        <f>IFERROR(HYPERLINK("https://wa.me/"&amp;Tabla2[[#This Row],[CONTACTO]]&amp;"?text="&amp;Tabla2[[#This Row],[Mensaje]]),"")</f>
        <v>https://wa.me/56968463649?text=Hola!%0AServicio del día 19-05%0A *Cliente:* COMERCIAL PICHARA SPA */ Cont: * MSBU4196445*/ HR Entrega: *08:30* /Dirección: *de Crucero Peralillo, Parcela 37, Lote 1, Lampa.</v>
      </c>
    </row>
    <row r="3489" spans="1:38" s="15" customFormat="1" ht="16.5" customHeight="1" x14ac:dyDescent="0.2">
      <c r="A3489" s="15">
        <f>ROW(A3488)</f>
        <v>3488</v>
      </c>
      <c r="B3489" s="15">
        <f>IF(J3489=J3488,B3488+1,1)</f>
        <v>11</v>
      </c>
      <c r="C3489" s="15" t="s">
        <v>101</v>
      </c>
      <c r="D3489" s="25" t="s">
        <v>39</v>
      </c>
      <c r="E3489" s="27">
        <v>144359</v>
      </c>
      <c r="F3489" s="27" t="s">
        <v>5333</v>
      </c>
      <c r="G3489" s="27" t="s">
        <v>41</v>
      </c>
      <c r="H3489" s="27">
        <v>14094</v>
      </c>
      <c r="I3489" s="27" t="s">
        <v>42</v>
      </c>
      <c r="J3489" s="28">
        <v>46161</v>
      </c>
      <c r="K3489" s="26">
        <v>0.41666666666666669</v>
      </c>
      <c r="L3489" s="26"/>
      <c r="M3489" s="27" t="s">
        <v>199</v>
      </c>
      <c r="N3489" s="25">
        <f>IFERROR(VLOOKUP(M3489,Data!$J$1:$K$58,2,0),"")</f>
        <v>56975315726</v>
      </c>
      <c r="O3489" s="27" t="s">
        <v>200</v>
      </c>
      <c r="P3489" s="27">
        <v>1</v>
      </c>
      <c r="Q3489" s="27" t="s">
        <v>4470</v>
      </c>
      <c r="R3489" s="27" t="s">
        <v>5332</v>
      </c>
      <c r="S3489" s="27"/>
      <c r="T3489" s="27"/>
      <c r="U3489" s="28"/>
      <c r="X3489" s="27"/>
      <c r="Y3489" s="27"/>
      <c r="Z3489" s="29"/>
      <c r="AA3489" s="29">
        <v>0.57986111111111116</v>
      </c>
      <c r="AB3489" s="29">
        <v>0.625</v>
      </c>
      <c r="AC3489" s="30">
        <v>46161</v>
      </c>
      <c r="AD3489" s="15" t="str">
        <f>IF(Tabla2[[#This Row],[HORA ENTREGA]]="DIRECTO","On time", IF(AA3489&lt;&gt;"",IF(Tabla2[[#This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89" s="15" t="str">
        <f>MID(Tabla2[[#This Row],[TIPO]],1,3)</f>
        <v xml:space="preserve">40 </v>
      </c>
      <c r="AF34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COMERCIAL PICHARA SPA */ Cont: * MSDU4266529*/ HR Entrega: *10:00* /Dirección: *Crucero Peralillo, Parcela 37, Lote 1, Lampa.</v>
      </c>
      <c r="AG3489" s="38" t="str">
        <f>IFERROR(HYPERLINK("https://wa.me/"&amp;Tabla2[[#This Row],[CONTACTO]]&amp;"?text="&amp;Tabla2[[#This Row],[Mensaje]],"Enviar mensaje"),"")</f>
        <v>Enviar mensaje</v>
      </c>
      <c r="AH3489" s="15" t="str">
        <f>CONCATENATE(A3489,F3489)</f>
        <v>3488MSDU4266529</v>
      </c>
      <c r="AI3489" s="15" t="str">
        <f>CONCATENATE("ENT-",A3489)</f>
        <v>ENT-3488</v>
      </c>
      <c r="AJ3489" s="15" t="str">
        <f>IF(Tabla2[[#This Row],[Op]]&lt;&gt;"","ENTREGA","")</f>
        <v>ENTREGA</v>
      </c>
      <c r="AK3489" s="40" t="str">
        <f>(Tabla2[[#This Row],[FECHA ENTREGA]]&amp;Tabla2[[#This Row],[HORA ENTREGA]])</f>
        <v>461610,416666666666667</v>
      </c>
      <c r="AL3489" s="34" t="str">
        <f>IFERROR(HYPERLINK("https://wa.me/"&amp;Tabla2[[#This Row],[CONTACTO]]&amp;"?text="&amp;Tabla2[[#This Row],[Mensaje]]),"")</f>
        <v>https://wa.me/56975315726?text=Hola!%0AServicio del día 19-05%0A *Cliente:* COMERCIAL PICHARA SPA */ Cont: * MSDU4266529*/ HR Entrega: *10:00* /Dirección: *Crucero Peralillo, Parcela 37, Lote 1, Lampa.</v>
      </c>
    </row>
    <row r="3490" spans="1:38" s="15" customFormat="1" ht="16.5" customHeight="1" x14ac:dyDescent="0.2">
      <c r="A3490" s="15">
        <f>ROW(A3489)</f>
        <v>3489</v>
      </c>
      <c r="B3490" s="15">
        <f>IF(J3490=J3489,B3489+1,1)</f>
        <v>12</v>
      </c>
      <c r="C3490" s="15" t="s">
        <v>288</v>
      </c>
      <c r="D3490" s="25" t="s">
        <v>39</v>
      </c>
      <c r="E3490" s="27">
        <v>104058</v>
      </c>
      <c r="F3490" s="27" t="s">
        <v>5334</v>
      </c>
      <c r="G3490" s="27" t="s">
        <v>54</v>
      </c>
      <c r="H3490" s="27">
        <v>23100</v>
      </c>
      <c r="I3490" s="27" t="s">
        <v>218</v>
      </c>
      <c r="J3490" s="28">
        <v>46161</v>
      </c>
      <c r="K3490" s="26" t="s">
        <v>290</v>
      </c>
      <c r="L3490" s="26"/>
      <c r="M3490" s="27" t="s">
        <v>176</v>
      </c>
      <c r="N3490" s="25">
        <f>IFERROR(VLOOKUP(M3490,Data!$J$1:$K$58,2,0),"")</f>
        <v>56968463649</v>
      </c>
      <c r="O3490" s="27" t="s">
        <v>177</v>
      </c>
      <c r="P3490" s="27"/>
      <c r="Q3490" s="27" t="s">
        <v>5335</v>
      </c>
      <c r="R3490" s="27"/>
      <c r="S3490" s="27"/>
      <c r="T3490" s="27"/>
      <c r="U3490" s="28"/>
      <c r="X3490" s="27"/>
      <c r="Y3490" s="27"/>
      <c r="Z3490" s="29"/>
      <c r="AA3490" s="29">
        <v>0.60069444444444442</v>
      </c>
      <c r="AB3490" s="29">
        <v>0.79513888888888884</v>
      </c>
      <c r="AC3490" s="30">
        <v>46161</v>
      </c>
      <c r="AD3490" s="15" t="str">
        <f>IF(Tabla2[[#This Row],[HORA ENTREGA]]="DIRECTO","On time", IF(AA3490&lt;&gt;"",IF(Tabla2[[#This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90" s="15" t="str">
        <f>MID(Tabla2[[#This Row],[TIPO]],1,3)</f>
        <v xml:space="preserve">40 </v>
      </c>
      <c r="AF34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19-05%0A *Cliente:* COMERCIAL SEA GARDEN SPA */ Cont: * TCLU1395285*/ HR Entrega: *DIRECTO* /Dirección: *Pedro Jorquera 575 </v>
      </c>
      <c r="AG3490" s="38" t="str">
        <f>IFERROR(HYPERLINK("https://wa.me/"&amp;Tabla2[[#This Row],[CONTACTO]]&amp;"?text="&amp;Tabla2[[#This Row],[Mensaje]],"Enviar mensaje"),"")</f>
        <v>Enviar mensaje</v>
      </c>
      <c r="AH3490" s="15" t="str">
        <f>CONCATENATE(A3490,F3490)</f>
        <v>3489TCLU1395285</v>
      </c>
      <c r="AI3490" s="15" t="str">
        <f>CONCATENATE("ENT-",A3490)</f>
        <v>ENT-3489</v>
      </c>
      <c r="AJ3490" s="15" t="str">
        <f>IF(Tabla2[[#This Row],[Op]]&lt;&gt;"","ENTREGA","")</f>
        <v>ENTREGA</v>
      </c>
      <c r="AK3490" s="40" t="str">
        <f>(Tabla2[[#This Row],[FECHA ENTREGA]]&amp;Tabla2[[#This Row],[HORA ENTREGA]])</f>
        <v>46161DIRECTO</v>
      </c>
      <c r="AL3490" s="34" t="str">
        <f>IFERROR(HYPERLINK("https://wa.me/"&amp;Tabla2[[#This Row],[CONTACTO]]&amp;"?text="&amp;Tabla2[[#This Row],[Mensaje]]),"")</f>
        <v xml:space="preserve">https://wa.me/56968463649?text=Hola!%0AServicio del día 19-05%0A *Cliente:* COMERCIAL SEA GARDEN SPA */ Cont: * TCLU1395285*/ HR Entrega: *DIRECTO* /Dirección: *Pedro Jorquera 575 </v>
      </c>
    </row>
    <row r="3491" spans="1:38" s="15" customFormat="1" ht="16.5" customHeight="1" x14ac:dyDescent="0.2">
      <c r="A3491" s="15">
        <f>ROW(A3490)</f>
        <v>3490</v>
      </c>
      <c r="B3491" s="15">
        <f>IF(J3491=J3490,B3490+1,1)</f>
        <v>13</v>
      </c>
      <c r="C3491" s="15" t="s">
        <v>4989</v>
      </c>
      <c r="D3491" s="25" t="s">
        <v>39</v>
      </c>
      <c r="E3491" s="27">
        <v>305345</v>
      </c>
      <c r="F3491" s="27" t="s">
        <v>5336</v>
      </c>
      <c r="G3491" s="27" t="s">
        <v>64</v>
      </c>
      <c r="H3491" s="27">
        <v>2710</v>
      </c>
      <c r="I3491" s="27" t="s">
        <v>5337</v>
      </c>
      <c r="J3491" s="28">
        <v>46161</v>
      </c>
      <c r="K3491" s="26">
        <v>0.375</v>
      </c>
      <c r="L3491" s="26" t="s">
        <v>5338</v>
      </c>
      <c r="M3491" s="27" t="s">
        <v>66</v>
      </c>
      <c r="N3491" s="25">
        <f>IFERROR(VLOOKUP(M3491,Data!$J$1:$K$58,2,0),"")</f>
        <v>56993389870</v>
      </c>
      <c r="O3491" s="27" t="s">
        <v>253</v>
      </c>
      <c r="P3491" s="27">
        <v>2</v>
      </c>
      <c r="Q3491" s="27" t="s">
        <v>5339</v>
      </c>
      <c r="R3491" s="27" t="s">
        <v>48</v>
      </c>
      <c r="S3491" s="27"/>
      <c r="T3491" s="27"/>
      <c r="U3491" s="28"/>
      <c r="X3491" s="27"/>
      <c r="Y3491" s="27"/>
      <c r="Z3491" s="29"/>
      <c r="AA3491" s="29">
        <v>0.64375000000000004</v>
      </c>
      <c r="AB3491" s="29">
        <v>0.70138888888888884</v>
      </c>
      <c r="AC3491" s="30">
        <v>46161</v>
      </c>
      <c r="AD3491" s="15" t="str">
        <f>IF(Tabla2[[#This Row],[HORA ENTREGA]]="DIRECTO","On time", IF(AA3491&lt;&gt;"",IF(Tabla2[[#This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91" s="15" t="str">
        <f>MID(Tabla2[[#This Row],[TIPO]],1,3)</f>
        <v xml:space="preserve">20 </v>
      </c>
      <c r="AF34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19-05%0A *Cliente:* DOMBERTH */ Cont: * ECMU2687927*/ HR Entrega: *09:00* /Dirección: *Ojos del salado  0780 Quilicura  </v>
      </c>
      <c r="AG3491" s="38" t="str">
        <f>IFERROR(HYPERLINK("https://wa.me/"&amp;Tabla2[[#This Row],[CONTACTO]]&amp;"?text="&amp;Tabla2[[#This Row],[Mensaje]],"Enviar mensaje"),"")</f>
        <v>Enviar mensaje</v>
      </c>
      <c r="AH3491" s="15" t="str">
        <f>CONCATENATE(A3491,F3491)</f>
        <v>3490ECMU2687927</v>
      </c>
      <c r="AI3491" s="15" t="str">
        <f>CONCATENATE("ENT-",A3491)</f>
        <v>ENT-3490</v>
      </c>
      <c r="AJ3491" s="15" t="str">
        <f>IF(Tabla2[[#This Row],[Op]]&lt;&gt;"","ENTREGA","")</f>
        <v>ENTREGA</v>
      </c>
      <c r="AK3491" s="40" t="str">
        <f>(Tabla2[[#This Row],[FECHA ENTREGA]]&amp;Tabla2[[#This Row],[HORA ENTREGA]])</f>
        <v>461610,375</v>
      </c>
      <c r="AL3491" s="34" t="str">
        <f>IFERROR(HYPERLINK("https://wa.me/"&amp;Tabla2[[#This Row],[CONTACTO]]&amp;"?text="&amp;Tabla2[[#This Row],[Mensaje]]),"")</f>
        <v xml:space="preserve">https://wa.me/56993389870?text=Hola!%0AServicio del día 19-05%0A *Cliente:* DOMBERTH */ Cont: * ECMU2687927*/ HR Entrega: *09:00* /Dirección: *Ojos del salado  0780 Quilicura  </v>
      </c>
    </row>
    <row r="3492" spans="1:38" s="15" customFormat="1" ht="16.5" customHeight="1" x14ac:dyDescent="0.2">
      <c r="A3492" s="15">
        <f>ROW(A3491)</f>
        <v>3491</v>
      </c>
      <c r="B3492" s="15">
        <f>IF(J3492=J3491,B3491+1,1)</f>
        <v>14</v>
      </c>
      <c r="C3492" s="15" t="s">
        <v>3665</v>
      </c>
      <c r="D3492" s="25" t="s">
        <v>39</v>
      </c>
      <c r="E3492" s="27">
        <v>305968</v>
      </c>
      <c r="F3492" s="27" t="s">
        <v>5340</v>
      </c>
      <c r="G3492" s="27" t="s">
        <v>41</v>
      </c>
      <c r="H3492" s="27">
        <v>5043</v>
      </c>
      <c r="I3492" s="27" t="s">
        <v>5341</v>
      </c>
      <c r="J3492" s="28">
        <v>46161</v>
      </c>
      <c r="K3492" s="26" t="s">
        <v>290</v>
      </c>
      <c r="L3492" s="26"/>
      <c r="M3492" s="27" t="s">
        <v>567</v>
      </c>
      <c r="N3492" s="25">
        <f>IFERROR(VLOOKUP(M3492,Data!$J$1:$K$58,2,0),"")</f>
        <v>56964069749</v>
      </c>
      <c r="O3492" s="27" t="s">
        <v>568</v>
      </c>
      <c r="P3492" s="27"/>
      <c r="Q3492" s="27" t="s">
        <v>5342</v>
      </c>
      <c r="R3492" s="27"/>
      <c r="S3492" s="27"/>
      <c r="T3492" s="27"/>
      <c r="U3492" s="28"/>
      <c r="X3492" s="27"/>
      <c r="Y3492" s="27" t="s">
        <v>3832</v>
      </c>
      <c r="Z3492" s="29"/>
      <c r="AA3492" s="29"/>
      <c r="AB3492" s="29"/>
      <c r="AC3492" s="30"/>
      <c r="AD3492" s="15" t="str">
        <f>IF(Tabla2[[#This Row],[HORA ENTREGA]]="DIRECTO","On time", IF(AA3492&lt;&gt;"",IF(Tabla2[[#This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92" s="15" t="str">
        <f>MID(Tabla2[[#This Row],[TIPO]],1,3)</f>
        <v xml:space="preserve">40 </v>
      </c>
      <c r="AF34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EECOL INDUSTRIAL ELECTRIC LTDA */ Cont: * UASU1002183*/ HR Entrega: *DIRECTO* /Dirección: *Camino La Vara 3310, San Bernardo</v>
      </c>
      <c r="AG3492" s="38" t="str">
        <f>IFERROR(HYPERLINK("https://wa.me/"&amp;Tabla2[[#This Row],[CONTACTO]]&amp;"?text="&amp;Tabla2[[#This Row],[Mensaje]],"Enviar mensaje"),"")</f>
        <v>Enviar mensaje</v>
      </c>
      <c r="AH3492" s="15" t="str">
        <f>CONCATENATE(A3492,F3492)</f>
        <v>3491UASU1002183</v>
      </c>
      <c r="AI3492" s="15" t="str">
        <f>CONCATENATE("ENT-",A3492)</f>
        <v>ENT-3491</v>
      </c>
      <c r="AJ3492" s="15" t="str">
        <f>IF(Tabla2[[#This Row],[Op]]&lt;&gt;"","ENTREGA","")</f>
        <v>ENTREGA</v>
      </c>
      <c r="AK3492" s="40" t="str">
        <f>(Tabla2[[#This Row],[FECHA ENTREGA]]&amp;Tabla2[[#This Row],[HORA ENTREGA]])</f>
        <v>46161DIRECTO</v>
      </c>
      <c r="AL3492" s="34" t="str">
        <f>IFERROR(HYPERLINK("https://wa.me/"&amp;Tabla2[[#This Row],[CONTACTO]]&amp;"?text="&amp;Tabla2[[#This Row],[Mensaje]]),"")</f>
        <v>https://wa.me/56964069749?text=Hola!%0AServicio del día 19-05%0A *Cliente:* EECOL INDUSTRIAL ELECTRIC LTDA */ Cont: * UASU1002183*/ HR Entrega: *DIRECTO* /Dirección: *Camino La Vara 3310, San Bernardo</v>
      </c>
    </row>
    <row r="3493" spans="1:38" s="15" customFormat="1" ht="16.5" customHeight="1" x14ac:dyDescent="0.2">
      <c r="A3493" s="15">
        <f>ROW(A3492)</f>
        <v>3492</v>
      </c>
      <c r="B3493" s="15">
        <f>IF(J3493=J3492,B3492+1,1)</f>
        <v>15</v>
      </c>
      <c r="C3493" s="15" t="s">
        <v>3665</v>
      </c>
      <c r="D3493" s="25" t="s">
        <v>39</v>
      </c>
      <c r="E3493" s="27">
        <v>305869</v>
      </c>
      <c r="F3493" s="27" t="s">
        <v>5343</v>
      </c>
      <c r="G3493" s="27" t="s">
        <v>41</v>
      </c>
      <c r="H3493" s="27">
        <v>4958</v>
      </c>
      <c r="I3493" s="27" t="s">
        <v>5344</v>
      </c>
      <c r="J3493" s="28">
        <v>46161</v>
      </c>
      <c r="K3493" s="26" t="s">
        <v>290</v>
      </c>
      <c r="L3493" s="26"/>
      <c r="M3493" s="27"/>
      <c r="N3493" s="25" t="str">
        <f>IFERROR(VLOOKUP(M3493,Data!$J$1:$K$58,2,0),"")</f>
        <v/>
      </c>
      <c r="O3493" s="27"/>
      <c r="P3493" s="27"/>
      <c r="Q3493" s="27" t="s">
        <v>5342</v>
      </c>
      <c r="R3493" s="27"/>
      <c r="S3493" s="27"/>
      <c r="T3493" s="27"/>
      <c r="U3493" s="28"/>
      <c r="X3493" s="27"/>
      <c r="Y3493" s="27" t="s">
        <v>3832</v>
      </c>
      <c r="Z3493" s="29"/>
      <c r="AA3493" s="29"/>
      <c r="AB3493" s="29"/>
      <c r="AC3493" s="30"/>
      <c r="AD3493" s="15" t="str">
        <f>IF(Tabla2[[#This Row],[HORA ENTREGA]]="DIRECTO","On time", IF(AA3493&lt;&gt;"",IF(Tabla2[[#This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93" s="15" t="str">
        <f>MID(Tabla2[[#This Row],[TIPO]],1,3)</f>
        <v xml:space="preserve">40 </v>
      </c>
      <c r="AF34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EECOL INDUSTRIAL ELECTRIC LTDA */ Cont: * HAMU5086043*/ HR Entrega: *DIRECTO* /Dirección: *Camino La Vara 3310, San Bernardo</v>
      </c>
      <c r="AG3493" s="38" t="str">
        <f>IFERROR(HYPERLINK("https://wa.me/"&amp;Tabla2[[#This Row],[CONTACTO]]&amp;"?text="&amp;Tabla2[[#This Row],[Mensaje]],"Enviar mensaje"),"")</f>
        <v>Enviar mensaje</v>
      </c>
      <c r="AH3493" s="15" t="str">
        <f>CONCATENATE(A3493,F3493)</f>
        <v>3492HAMU5086043</v>
      </c>
      <c r="AI3493" s="15" t="str">
        <f>CONCATENATE("ENT-",A3493)</f>
        <v>ENT-3492</v>
      </c>
      <c r="AJ3493" s="15" t="str">
        <f>IF(Tabla2[[#This Row],[Op]]&lt;&gt;"","ENTREGA","")</f>
        <v>ENTREGA</v>
      </c>
      <c r="AK3493" s="40" t="str">
        <f>(Tabla2[[#This Row],[FECHA ENTREGA]]&amp;Tabla2[[#This Row],[HORA ENTREGA]])</f>
        <v>46161DIRECTO</v>
      </c>
      <c r="AL3493" s="34" t="str">
        <f>IFERROR(HYPERLINK("https://wa.me/"&amp;Tabla2[[#This Row],[CONTACTO]]&amp;"?text="&amp;Tabla2[[#This Row],[Mensaje]]),"")</f>
        <v>https://wa.me/?text=Hola!%0AServicio del día 19-05%0A *Cliente:* EECOL INDUSTRIAL ELECTRIC LTDA */ Cont: * HAMU5086043*/ HR Entrega: *DIRECTO* /Dirección: *Camino La Vara 3310, San Bernardo</v>
      </c>
    </row>
    <row r="3494" spans="1:38" s="15" customFormat="1" ht="16.5" customHeight="1" x14ac:dyDescent="0.2">
      <c r="A3494" s="15">
        <f>ROW(A3493)</f>
        <v>3493</v>
      </c>
      <c r="B3494" s="15">
        <f>IF(J3494=J3493,B3493+1,1)</f>
        <v>16</v>
      </c>
      <c r="C3494" s="15" t="s">
        <v>2629</v>
      </c>
      <c r="D3494" s="25" t="s">
        <v>39</v>
      </c>
      <c r="E3494" s="27">
        <v>305590</v>
      </c>
      <c r="F3494" s="27" t="s">
        <v>5345</v>
      </c>
      <c r="G3494" s="27" t="s">
        <v>41</v>
      </c>
      <c r="H3494" s="27">
        <v>17200</v>
      </c>
      <c r="I3494" s="27" t="s">
        <v>42</v>
      </c>
      <c r="J3494" s="28">
        <v>46161</v>
      </c>
      <c r="K3494" s="26">
        <v>0.54166666666666663</v>
      </c>
      <c r="L3494" s="26"/>
      <c r="M3494" s="27" t="s">
        <v>225</v>
      </c>
      <c r="N3494" s="25">
        <f>IFERROR(VLOOKUP(M3494,Data!$J$1:$K$58,2,0),"")</f>
        <v>56978811158</v>
      </c>
      <c r="O3494" s="27" t="s">
        <v>226</v>
      </c>
      <c r="P3494" s="27"/>
      <c r="Q3494" s="27" t="s">
        <v>5346</v>
      </c>
      <c r="R3494" s="27"/>
      <c r="S3494" s="27"/>
      <c r="T3494" s="27"/>
      <c r="U3494" s="28"/>
      <c r="X3494" s="27"/>
      <c r="Y3494" s="27"/>
      <c r="Z3494" s="29"/>
      <c r="AA3494" s="29">
        <v>0.60416666666666663</v>
      </c>
      <c r="AB3494" s="29">
        <v>0.70486111111111116</v>
      </c>
      <c r="AC3494" s="30">
        <v>46161</v>
      </c>
      <c r="AD3494" s="15" t="str">
        <f>IF(Tabla2[[#This Row],[HORA ENTREGA]]="DIRECTO","On time", IF(AA3494&lt;&gt;"",IF(Tabla2[[#This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94" s="15" t="str">
        <f>MID(Tabla2[[#This Row],[TIPO]],1,3)</f>
        <v xml:space="preserve">40 </v>
      </c>
      <c r="AF34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FACTORY REGALOS &amp; BRANDPACK SPA */ Cont: * HAMU3297108*/ HR Entrega: *13:00* /Dirección: *AV  LO ESPEJO  02124  BODEGA 01 LO ESPEJO</v>
      </c>
      <c r="AG3494" s="38" t="str">
        <f>IFERROR(HYPERLINK("https://wa.me/"&amp;Tabla2[[#This Row],[CONTACTO]]&amp;"?text="&amp;Tabla2[[#This Row],[Mensaje]],"Enviar mensaje"),"")</f>
        <v>Enviar mensaje</v>
      </c>
      <c r="AH3494" s="15" t="str">
        <f>CONCATENATE(A3494,F3494)</f>
        <v>3493HAMU3297108</v>
      </c>
      <c r="AI3494" s="15" t="str">
        <f>CONCATENATE("ENT-",A3494)</f>
        <v>ENT-3493</v>
      </c>
      <c r="AJ3494" s="15" t="str">
        <f>IF(Tabla2[[#This Row],[Op]]&lt;&gt;"","ENTREGA","")</f>
        <v>ENTREGA</v>
      </c>
      <c r="AK3494" s="40" t="str">
        <f>(Tabla2[[#This Row],[FECHA ENTREGA]]&amp;Tabla2[[#This Row],[HORA ENTREGA]])</f>
        <v>461610,541666666666667</v>
      </c>
      <c r="AL3494" s="34" t="str">
        <f>IFERROR(HYPERLINK("https://wa.me/"&amp;Tabla2[[#This Row],[CONTACTO]]&amp;"?text="&amp;Tabla2[[#This Row],[Mensaje]]),"")</f>
        <v>https://wa.me/56978811158?text=Hola!%0AServicio del día 19-05%0A *Cliente:* FACTORY REGALOS &amp; BRANDPACK SPA */ Cont: * HAMU3297108*/ HR Entrega: *13:00* /Dirección: *AV  LO ESPEJO  02124  BODEGA 01 LO ESPEJO</v>
      </c>
    </row>
    <row r="3495" spans="1:38" s="15" customFormat="1" ht="16.5" customHeight="1" x14ac:dyDescent="0.2">
      <c r="A3495" s="15">
        <f>ROW(A3494)</f>
        <v>3494</v>
      </c>
      <c r="B3495" s="15">
        <f>IF(J3495=J3494,B3494+1,1)</f>
        <v>17</v>
      </c>
      <c r="C3495" s="15" t="s">
        <v>114</v>
      </c>
      <c r="D3495" s="25" t="s">
        <v>39</v>
      </c>
      <c r="E3495" s="27">
        <v>305406</v>
      </c>
      <c r="F3495" s="27" t="s">
        <v>5347</v>
      </c>
      <c r="G3495" s="27" t="s">
        <v>41</v>
      </c>
      <c r="H3495" s="27">
        <v>10999</v>
      </c>
      <c r="I3495" s="27" t="s">
        <v>5348</v>
      </c>
      <c r="J3495" s="28">
        <v>46161</v>
      </c>
      <c r="K3495" s="26">
        <v>0.35416666666666669</v>
      </c>
      <c r="L3495" s="26"/>
      <c r="M3495" s="27" t="s">
        <v>77</v>
      </c>
      <c r="N3495" s="25">
        <f>IFERROR(VLOOKUP(M3495,Data!$J$1:$K$58,2,0),"")</f>
        <v>56967384794</v>
      </c>
      <c r="O3495" s="27" t="s">
        <v>78</v>
      </c>
      <c r="P3495" s="27" t="s">
        <v>4635</v>
      </c>
      <c r="Q3495" s="27" t="s">
        <v>119</v>
      </c>
      <c r="R3495" s="27"/>
      <c r="S3495" s="27"/>
      <c r="T3495" s="27"/>
      <c r="U3495" s="28"/>
      <c r="X3495" s="27"/>
      <c r="Y3495" s="27"/>
      <c r="Z3495" s="29"/>
      <c r="AA3495" s="29">
        <v>0.33333333333333331</v>
      </c>
      <c r="AB3495" s="29">
        <v>0.51041666666666663</v>
      </c>
      <c r="AC3495" s="30">
        <v>46161</v>
      </c>
      <c r="AD3495" s="15" t="str">
        <f>IF(Tabla2[[#This Row],[HORA ENTREGA]]="DIRECTO","On time", IF(AA3495&lt;&gt;"",IF(Tabla2[[#This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95" s="15" t="str">
        <f>MID(Tabla2[[#This Row],[TIPO]],1,3)</f>
        <v xml:space="preserve">40 </v>
      </c>
      <c r="AF34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FLEX EQUIPOS DE DESCANSO CHILE */ Cont: * TGCU5166776*/ HR Entrega: *08:30* /Dirección: *MERSAN (José Joaquín Prieto 9001, Lo Espejo. Bodegas: 7-8-9-10-15-16-17-18)</v>
      </c>
      <c r="AG3495" s="38" t="str">
        <f>IFERROR(HYPERLINK("https://wa.me/"&amp;Tabla2[[#This Row],[CONTACTO]]&amp;"?text="&amp;Tabla2[[#This Row],[Mensaje]],"Enviar mensaje"),"")</f>
        <v>Enviar mensaje</v>
      </c>
      <c r="AH3495" s="15" t="str">
        <f>CONCATENATE(A3495,F3495)</f>
        <v>3494TGCU5166776</v>
      </c>
      <c r="AI3495" s="15" t="str">
        <f>CONCATENATE("ENT-",A3495)</f>
        <v>ENT-3494</v>
      </c>
      <c r="AJ3495" s="15" t="str">
        <f>IF(Tabla2[[#This Row],[Op]]&lt;&gt;"","ENTREGA","")</f>
        <v>ENTREGA</v>
      </c>
      <c r="AK3495" s="40" t="str">
        <f>(Tabla2[[#This Row],[FECHA ENTREGA]]&amp;Tabla2[[#This Row],[HORA ENTREGA]])</f>
        <v>461610,354166666666667</v>
      </c>
      <c r="AL3495" s="34" t="str">
        <f>IFERROR(HYPERLINK("https://wa.me/"&amp;Tabla2[[#This Row],[CONTACTO]]&amp;"?text="&amp;Tabla2[[#This Row],[Mensaje]]),"")</f>
        <v>https://wa.me/56967384794?text=Hola!%0AServicio del día 19-05%0A *Cliente:* FLEX EQUIPOS DE DESCANSO CHILE */ Cont: * TGCU5166776*/ HR Entrega: *08:30* /Dirección: *MERSAN (José Joaquín Prieto 9001, Lo Espejo. Bodegas: 7-8-9-10-15-16-17-18)</v>
      </c>
    </row>
    <row r="3496" spans="1:38" s="15" customFormat="1" ht="16.5" customHeight="1" x14ac:dyDescent="0.2">
      <c r="A3496" s="15">
        <f>ROW(A3495)</f>
        <v>3495</v>
      </c>
      <c r="B3496" s="15">
        <f>IF(J3496=J3495,B3495+1,1)</f>
        <v>18</v>
      </c>
      <c r="C3496" s="15" t="s">
        <v>483</v>
      </c>
      <c r="D3496" s="25" t="s">
        <v>39</v>
      </c>
      <c r="E3496" s="27">
        <v>1291431</v>
      </c>
      <c r="F3496" s="27" t="s">
        <v>5349</v>
      </c>
      <c r="G3496" s="27" t="s">
        <v>41</v>
      </c>
      <c r="H3496" s="27">
        <v>20420</v>
      </c>
      <c r="I3496" s="27" t="s">
        <v>5350</v>
      </c>
      <c r="J3496" s="28">
        <v>46161</v>
      </c>
      <c r="K3496" s="26">
        <v>0.35416666666666669</v>
      </c>
      <c r="L3496" s="26"/>
      <c r="M3496" s="27" t="s">
        <v>313</v>
      </c>
      <c r="N3496" s="25">
        <f>IFERROR(VLOOKUP(M3496,Data!$J$1:$K$58,2,0),"")</f>
        <v>56967387744</v>
      </c>
      <c r="O3496" s="27" t="s">
        <v>314</v>
      </c>
      <c r="P3496" s="27" t="s">
        <v>4635</v>
      </c>
      <c r="Q3496" s="27" t="s">
        <v>4678</v>
      </c>
      <c r="R3496" s="27"/>
      <c r="S3496" s="27"/>
      <c r="T3496" s="27"/>
      <c r="U3496" s="28"/>
      <c r="X3496" s="27"/>
      <c r="Y3496" s="27"/>
      <c r="Z3496" s="29"/>
      <c r="AA3496" s="29">
        <v>0.33680555555555558</v>
      </c>
      <c r="AB3496" s="29">
        <v>0.39791666666666664</v>
      </c>
      <c r="AC3496" s="30">
        <v>46161</v>
      </c>
      <c r="AD3496" s="15" t="str">
        <f>IF(Tabla2[[#This Row],[HORA ENTREGA]]="DIRECTO","On time", IF(AA3496&lt;&gt;"",IF(Tabla2[[#This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96" s="15" t="str">
        <f>MID(Tabla2[[#This Row],[TIPO]],1,3)</f>
        <v xml:space="preserve">40 </v>
      </c>
      <c r="AF34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19-05%0A *Cliente:* IDEAL S A */ Cont: * HPCU5098050*/ HR Entrega: *08:30* /Dirección: *en bodega Agunsa, dirección La montaña 1550, Quilicura </v>
      </c>
      <c r="AG3496" s="38" t="str">
        <f>IFERROR(HYPERLINK("https://wa.me/"&amp;Tabla2[[#This Row],[CONTACTO]]&amp;"?text="&amp;Tabla2[[#This Row],[Mensaje]],"Enviar mensaje"),"")</f>
        <v>Enviar mensaje</v>
      </c>
      <c r="AH3496" s="15" t="str">
        <f>CONCATENATE(A3496,F3496)</f>
        <v>3495HPCU5098050</v>
      </c>
      <c r="AI3496" s="15" t="str">
        <f>CONCATENATE("ENT-",A3496)</f>
        <v>ENT-3495</v>
      </c>
      <c r="AJ3496" s="15" t="str">
        <f>IF(Tabla2[[#This Row],[Op]]&lt;&gt;"","ENTREGA","")</f>
        <v>ENTREGA</v>
      </c>
      <c r="AK3496" s="40" t="str">
        <f>(Tabla2[[#This Row],[FECHA ENTREGA]]&amp;Tabla2[[#This Row],[HORA ENTREGA]])</f>
        <v>461610,354166666666667</v>
      </c>
      <c r="AL3496" s="34" t="str">
        <f>IFERROR(HYPERLINK("https://wa.me/"&amp;Tabla2[[#This Row],[CONTACTO]]&amp;"?text="&amp;Tabla2[[#This Row],[Mensaje]]),"")</f>
        <v xml:space="preserve">https://wa.me/56967387744?text=Hola!%0AServicio del día 19-05%0A *Cliente:* IDEAL S A */ Cont: * HPCU5098050*/ HR Entrega: *08:30* /Dirección: *en bodega Agunsa, dirección La montaña 1550, Quilicura </v>
      </c>
    </row>
    <row r="3497" spans="1:38" s="15" customFormat="1" ht="16.5" customHeight="1" x14ac:dyDescent="0.2">
      <c r="A3497" s="15">
        <f>ROW(A3496)</f>
        <v>3496</v>
      </c>
      <c r="B3497" s="15">
        <f>IF(J3497=J3496,B3496+1,1)</f>
        <v>19</v>
      </c>
      <c r="C3497" s="15" t="s">
        <v>166</v>
      </c>
      <c r="D3497" s="25" t="s">
        <v>39</v>
      </c>
      <c r="E3497" s="27">
        <v>887379</v>
      </c>
      <c r="F3497" s="27" t="s">
        <v>5351</v>
      </c>
      <c r="G3497" s="27" t="s">
        <v>41</v>
      </c>
      <c r="H3497" s="27">
        <v>16215</v>
      </c>
      <c r="I3497" s="27" t="s">
        <v>42</v>
      </c>
      <c r="J3497" s="28">
        <v>46161</v>
      </c>
      <c r="K3497" s="26">
        <v>0.33333333333333331</v>
      </c>
      <c r="L3497" s="26"/>
      <c r="M3497" s="27" t="s">
        <v>241</v>
      </c>
      <c r="N3497" s="25">
        <f>IFERROR(VLOOKUP(M3497,Data!$J$1:$K$58,2,0),"")</f>
        <v>56984880436</v>
      </c>
      <c r="O3497" s="27" t="s">
        <v>242</v>
      </c>
      <c r="P3497" s="27" t="s">
        <v>4635</v>
      </c>
      <c r="Q3497" s="27" t="s">
        <v>168</v>
      </c>
      <c r="R3497" s="27" t="s">
        <v>48</v>
      </c>
      <c r="S3497" s="27"/>
      <c r="T3497" s="27"/>
      <c r="U3497" s="28"/>
      <c r="X3497" s="27"/>
      <c r="Y3497" s="27"/>
      <c r="Z3497" s="29"/>
      <c r="AA3497" s="29">
        <v>0.33958333333333335</v>
      </c>
      <c r="AB3497" s="29">
        <v>0.48958333333333331</v>
      </c>
      <c r="AC3497" s="30">
        <v>46161</v>
      </c>
      <c r="AD3497" s="15" t="str">
        <f>IF(Tabla2[[#This Row],[HORA ENTREGA]]="DIRECTO","On time", IF(AA3497&lt;&gt;"",IF(Tabla2[[#This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497" s="15" t="str">
        <f>MID(Tabla2[[#This Row],[TIPO]],1,3)</f>
        <v xml:space="preserve">40 </v>
      </c>
      <c r="AF34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IMPORTADORA Y COMERCIALIZADORA BZ SPA */ Cont: * TCNU5093850*/ HR Entrega: *08:00* /Dirección: *PuertoMadero 9710, Bodega X36. Pudahuel</v>
      </c>
      <c r="AG3497" s="38" t="str">
        <f>IFERROR(HYPERLINK("https://wa.me/"&amp;Tabla2[[#This Row],[CONTACTO]]&amp;"?text="&amp;Tabla2[[#This Row],[Mensaje]],"Enviar mensaje"),"")</f>
        <v>Enviar mensaje</v>
      </c>
      <c r="AH3497" s="15" t="str">
        <f>CONCATENATE(A3497,F3497)</f>
        <v>3496TCNU5093850</v>
      </c>
      <c r="AI3497" s="15" t="str">
        <f>CONCATENATE("ENT-",A3497)</f>
        <v>ENT-3496</v>
      </c>
      <c r="AJ3497" s="15" t="str">
        <f>IF(Tabla2[[#This Row],[Op]]&lt;&gt;"","ENTREGA","")</f>
        <v>ENTREGA</v>
      </c>
      <c r="AK3497" s="40" t="str">
        <f>(Tabla2[[#This Row],[FECHA ENTREGA]]&amp;Tabla2[[#This Row],[HORA ENTREGA]])</f>
        <v>461610,333333333333333</v>
      </c>
      <c r="AL3497" s="34" t="str">
        <f>IFERROR(HYPERLINK("https://wa.me/"&amp;Tabla2[[#This Row],[CONTACTO]]&amp;"?text="&amp;Tabla2[[#This Row],[Mensaje]]),"")</f>
        <v>https://wa.me/56984880436?text=Hola!%0AServicio del día 19-05%0A *Cliente:* IMPORTADORA Y COMERCIALIZADORA BZ SPA */ Cont: * TCNU5093850*/ HR Entrega: *08:00* /Dirección: *PuertoMadero 9710, Bodega X36. Pudahuel</v>
      </c>
    </row>
    <row r="3498" spans="1:38" s="15" customFormat="1" ht="16.5" customHeight="1" x14ac:dyDescent="0.2">
      <c r="A3498" s="15">
        <f>ROW(A3497)</f>
        <v>3497</v>
      </c>
      <c r="B3498" s="15">
        <f>IF(J3498=J3497,B3497+1,1)</f>
        <v>20</v>
      </c>
      <c r="C3498" s="15" t="s">
        <v>166</v>
      </c>
      <c r="D3498" s="25" t="s">
        <v>39</v>
      </c>
      <c r="E3498" s="27">
        <v>887379</v>
      </c>
      <c r="F3498" s="27" t="s">
        <v>5352</v>
      </c>
      <c r="G3498" s="27" t="s">
        <v>41</v>
      </c>
      <c r="H3498" s="27">
        <v>15867</v>
      </c>
      <c r="I3498" s="27" t="s">
        <v>42</v>
      </c>
      <c r="J3498" s="28">
        <v>46161</v>
      </c>
      <c r="K3498" s="26">
        <v>0.375</v>
      </c>
      <c r="L3498" s="26"/>
      <c r="M3498" s="27" t="s">
        <v>347</v>
      </c>
      <c r="N3498" s="25">
        <f>IFERROR(VLOOKUP(M3498,Data!$J$1:$K$58,2,0),"")</f>
        <v>56976511010</v>
      </c>
      <c r="O3498" s="27" t="s">
        <v>159</v>
      </c>
      <c r="P3498" s="27">
        <v>3</v>
      </c>
      <c r="Q3498" s="27" t="s">
        <v>168</v>
      </c>
      <c r="R3498" s="27" t="s">
        <v>48</v>
      </c>
      <c r="S3498" s="27"/>
      <c r="T3498" s="27"/>
      <c r="U3498" s="28"/>
      <c r="X3498" s="27"/>
      <c r="Y3498" s="27"/>
      <c r="Z3498" s="29"/>
      <c r="AA3498" s="29">
        <v>0.54166666666666663</v>
      </c>
      <c r="AB3498" s="29">
        <v>0.68055555555555558</v>
      </c>
      <c r="AC3498" s="30">
        <v>46161</v>
      </c>
      <c r="AD3498" s="15" t="str">
        <f>IF(Tabla2[[#This Row],[HORA ENTREGA]]="DIRECTO","On time", IF(AA3498&lt;&gt;"",IF(Tabla2[[#This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98" s="15" t="str">
        <f>MID(Tabla2[[#This Row],[TIPO]],1,3)</f>
        <v xml:space="preserve">40 </v>
      </c>
      <c r="AF34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IMPORTADORA Y COMERCIALIZADORA BZ SPA */ Cont: * TLLU5785952*/ HR Entrega: *09:00* /Dirección: *PuertoMadero 9710, Bodega X36. Pudahuel</v>
      </c>
      <c r="AG3498" s="38" t="str">
        <f>IFERROR(HYPERLINK("https://wa.me/"&amp;Tabla2[[#This Row],[CONTACTO]]&amp;"?text="&amp;Tabla2[[#This Row],[Mensaje]],"Enviar mensaje"),"")</f>
        <v>Enviar mensaje</v>
      </c>
      <c r="AH3498" s="15" t="str">
        <f>CONCATENATE(A3498,F3498)</f>
        <v>3497TLLU5785952</v>
      </c>
      <c r="AI3498" s="15" t="str">
        <f>CONCATENATE("ENT-",A3498)</f>
        <v>ENT-3497</v>
      </c>
      <c r="AJ3498" s="15" t="str">
        <f>IF(Tabla2[[#This Row],[Op]]&lt;&gt;"","ENTREGA","")</f>
        <v>ENTREGA</v>
      </c>
      <c r="AK3498" s="40" t="str">
        <f>(Tabla2[[#This Row],[FECHA ENTREGA]]&amp;Tabla2[[#This Row],[HORA ENTREGA]])</f>
        <v>461610,375</v>
      </c>
      <c r="AL3498" s="34" t="str">
        <f>IFERROR(HYPERLINK("https://wa.me/"&amp;Tabla2[[#This Row],[CONTACTO]]&amp;"?text="&amp;Tabla2[[#This Row],[Mensaje]]),"")</f>
        <v>https://wa.me/56976511010?text=Hola!%0AServicio del día 19-05%0A *Cliente:* IMPORTADORA Y COMERCIALIZADORA BZ SPA */ Cont: * TLLU5785952*/ HR Entrega: *09:00* /Dirección: *PuertoMadero 9710, Bodega X36. Pudahuel</v>
      </c>
    </row>
    <row r="3499" spans="1:38" s="15" customFormat="1" ht="16.5" customHeight="1" x14ac:dyDescent="0.2">
      <c r="A3499" s="15">
        <f>ROW(A3498)</f>
        <v>3498</v>
      </c>
      <c r="B3499" s="15">
        <f>IF(J3499=J3498,B3498+1,1)</f>
        <v>21</v>
      </c>
      <c r="C3499" s="15" t="s">
        <v>166</v>
      </c>
      <c r="D3499" s="25" t="s">
        <v>39</v>
      </c>
      <c r="E3499" s="27">
        <v>887378</v>
      </c>
      <c r="F3499" s="27" t="s">
        <v>5353</v>
      </c>
      <c r="G3499" s="27" t="s">
        <v>41</v>
      </c>
      <c r="H3499" s="27">
        <v>14054</v>
      </c>
      <c r="I3499" s="27" t="s">
        <v>42</v>
      </c>
      <c r="J3499" s="28">
        <v>46161</v>
      </c>
      <c r="K3499" s="26">
        <v>0.41666666666666669</v>
      </c>
      <c r="L3499" s="26"/>
      <c r="M3499" s="27" t="s">
        <v>55</v>
      </c>
      <c r="N3499" s="25">
        <f>IFERROR(VLOOKUP(M3499,Data!$J$1:$K$58,2,0),"")</f>
        <v>56992164782</v>
      </c>
      <c r="O3499" s="27" t="s">
        <v>56</v>
      </c>
      <c r="P3499" s="27">
        <v>4</v>
      </c>
      <c r="Q3499" s="27" t="s">
        <v>168</v>
      </c>
      <c r="R3499" s="27" t="s">
        <v>48</v>
      </c>
      <c r="S3499" s="27"/>
      <c r="T3499" s="27"/>
      <c r="U3499" s="28"/>
      <c r="X3499" s="27"/>
      <c r="Y3499" s="27"/>
      <c r="Z3499" s="29"/>
      <c r="AA3499" s="29">
        <v>0.56597222222222221</v>
      </c>
      <c r="AB3499" s="29">
        <v>0.76041666666666663</v>
      </c>
      <c r="AC3499" s="30">
        <v>46161</v>
      </c>
      <c r="AD3499" s="15" t="str">
        <f>IF(Tabla2[[#This Row],[HORA ENTREGA]]="DIRECTO","On time", IF(AA3499&lt;&gt;"",IF(Tabla2[[#This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499" s="15" t="str">
        <f>MID(Tabla2[[#This Row],[TIPO]],1,3)</f>
        <v xml:space="preserve">40 </v>
      </c>
      <c r="AF34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IMPORTADORA Y COMERCIALIZADORA BZ SPA */ Cont: * TLLU4401271*/ HR Entrega: *10:00* /Dirección: *PuertoMadero 9710, Bodega X36. Pudahuel</v>
      </c>
      <c r="AG3499" s="38" t="str">
        <f>IFERROR(HYPERLINK("https://wa.me/"&amp;Tabla2[[#This Row],[CONTACTO]]&amp;"?text="&amp;Tabla2[[#This Row],[Mensaje]],"Enviar mensaje"),"")</f>
        <v>Enviar mensaje</v>
      </c>
      <c r="AH3499" s="15" t="str">
        <f>CONCATENATE(A3499,F3499)</f>
        <v>3498TLLU4401271</v>
      </c>
      <c r="AI3499" s="15" t="str">
        <f>CONCATENATE("ENT-",A3499)</f>
        <v>ENT-3498</v>
      </c>
      <c r="AJ3499" s="15" t="str">
        <f>IF(Tabla2[[#This Row],[Op]]&lt;&gt;"","ENTREGA","")</f>
        <v>ENTREGA</v>
      </c>
      <c r="AK3499" s="40" t="str">
        <f>(Tabla2[[#This Row],[FECHA ENTREGA]]&amp;Tabla2[[#This Row],[HORA ENTREGA]])</f>
        <v>461610,416666666666667</v>
      </c>
      <c r="AL3499" s="34" t="str">
        <f>IFERROR(HYPERLINK("https://wa.me/"&amp;Tabla2[[#This Row],[CONTACTO]]&amp;"?text="&amp;Tabla2[[#This Row],[Mensaje]]),"")</f>
        <v>https://wa.me/56992164782?text=Hola!%0AServicio del día 19-05%0A *Cliente:* IMPORTADORA Y COMERCIALIZADORA BZ SPA */ Cont: * TLLU4401271*/ HR Entrega: *10:00* /Dirección: *PuertoMadero 9710, Bodega X36. Pudahuel</v>
      </c>
    </row>
    <row r="3500" spans="1:38" s="15" customFormat="1" ht="16.5" customHeight="1" x14ac:dyDescent="0.2">
      <c r="A3500" s="15">
        <f>ROW(A3499)</f>
        <v>3499</v>
      </c>
      <c r="B3500" s="15">
        <f>IF(J3500=J3499,B3499+1,1)</f>
        <v>22</v>
      </c>
      <c r="C3500" s="15" t="s">
        <v>178</v>
      </c>
      <c r="D3500" s="25" t="s">
        <v>39</v>
      </c>
      <c r="E3500" s="27">
        <v>887077</v>
      </c>
      <c r="F3500" s="27" t="s">
        <v>5354</v>
      </c>
      <c r="G3500" s="27" t="s">
        <v>41</v>
      </c>
      <c r="H3500" s="27">
        <v>9831</v>
      </c>
      <c r="I3500" s="27" t="s">
        <v>42</v>
      </c>
      <c r="J3500" s="28">
        <v>46161</v>
      </c>
      <c r="K3500" s="26">
        <v>0.33333333333333331</v>
      </c>
      <c r="L3500" s="26"/>
      <c r="M3500" s="27" t="s">
        <v>117</v>
      </c>
      <c r="N3500" s="25">
        <f>IFERROR(VLOOKUP(M3500,Data!$J$1:$K$58,2,0),"")</f>
        <v>56973887539</v>
      </c>
      <c r="O3500" s="27" t="s">
        <v>118</v>
      </c>
      <c r="P3500" s="27" t="s">
        <v>4635</v>
      </c>
      <c r="Q3500" s="27" t="s">
        <v>1005</v>
      </c>
      <c r="R3500" s="27"/>
      <c r="S3500" s="27"/>
      <c r="T3500" s="27"/>
      <c r="U3500" s="28"/>
      <c r="X3500" s="27"/>
      <c r="Y3500" s="27"/>
      <c r="Z3500" s="29"/>
      <c r="AA3500" s="29">
        <v>0.33194444444444443</v>
      </c>
      <c r="AB3500" s="29">
        <v>0.48958333333333331</v>
      </c>
      <c r="AC3500" s="30">
        <v>46161</v>
      </c>
      <c r="AD3500" s="15" t="str">
        <f>IF(Tabla2[[#This Row],[HORA ENTREGA]]="DIRECTO","On time", IF(AA3500&lt;&gt;"",IF(Tabla2[[#This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00" s="15" t="str">
        <f>MID(Tabla2[[#This Row],[TIPO]],1,3)</f>
        <v xml:space="preserve">40 </v>
      </c>
      <c r="AF35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INVERSIERRA S A */ Cont: * CMAU6588160*/ HR Entrega: *08:00* /Dirección: *ALCALDE GUZMAN 0121, G32; QUILICURA</v>
      </c>
      <c r="AG3500" s="38" t="str">
        <f>IFERROR(HYPERLINK("https://wa.me/"&amp;Tabla2[[#This Row],[CONTACTO]]&amp;"?text="&amp;Tabla2[[#This Row],[Mensaje]],"Enviar mensaje"),"")</f>
        <v>Enviar mensaje</v>
      </c>
      <c r="AH3500" s="15" t="str">
        <f>CONCATENATE(A3500,F3500)</f>
        <v>3499CMAU6588160</v>
      </c>
      <c r="AI3500" s="15" t="str">
        <f>CONCATENATE("ENT-",A3500)</f>
        <v>ENT-3499</v>
      </c>
      <c r="AJ3500" s="15" t="str">
        <f>IF(Tabla2[[#This Row],[Op]]&lt;&gt;"","ENTREGA","")</f>
        <v>ENTREGA</v>
      </c>
      <c r="AK3500" s="40" t="str">
        <f>(Tabla2[[#This Row],[FECHA ENTREGA]]&amp;Tabla2[[#This Row],[HORA ENTREGA]])</f>
        <v>461610,333333333333333</v>
      </c>
      <c r="AL3500" s="34" t="str">
        <f>IFERROR(HYPERLINK("https://wa.me/"&amp;Tabla2[[#This Row],[CONTACTO]]&amp;"?text="&amp;Tabla2[[#This Row],[Mensaje]]),"")</f>
        <v>https://wa.me/56973887539?text=Hola!%0AServicio del día 19-05%0A *Cliente:* INVERSIERRA S A */ Cont: * CMAU6588160*/ HR Entrega: *08:00* /Dirección: *ALCALDE GUZMAN 0121, G32; QUILICURA</v>
      </c>
    </row>
    <row r="3501" spans="1:38" s="15" customFormat="1" ht="16.5" customHeight="1" x14ac:dyDescent="0.2">
      <c r="A3501" s="15">
        <f>ROW(A3500)</f>
        <v>3500</v>
      </c>
      <c r="B3501" s="15">
        <f>IF(J3501=J3500,B3500+1,1)</f>
        <v>23</v>
      </c>
      <c r="C3501" s="15" t="s">
        <v>196</v>
      </c>
      <c r="D3501" s="25" t="s">
        <v>39</v>
      </c>
      <c r="E3501" s="27">
        <v>305066</v>
      </c>
      <c r="F3501" s="27" t="s">
        <v>5355</v>
      </c>
      <c r="G3501" s="27" t="s">
        <v>64</v>
      </c>
      <c r="H3501" s="27">
        <v>19050</v>
      </c>
      <c r="I3501" s="27" t="s">
        <v>5356</v>
      </c>
      <c r="J3501" s="28">
        <v>46161</v>
      </c>
      <c r="K3501" s="26">
        <v>0.33333333333333331</v>
      </c>
      <c r="L3501" s="26" t="s">
        <v>5357</v>
      </c>
      <c r="M3501" s="27" t="s">
        <v>221</v>
      </c>
      <c r="N3501" s="25">
        <f>IFERROR(VLOOKUP(M3501,Data!$J$1:$K$58,2,0),"")</f>
        <v>56965378427</v>
      </c>
      <c r="O3501" s="27" t="s">
        <v>222</v>
      </c>
      <c r="P3501" s="27">
        <v>5</v>
      </c>
      <c r="Q3501" s="27" t="s">
        <v>201</v>
      </c>
      <c r="R3501" s="27" t="s">
        <v>218</v>
      </c>
      <c r="S3501" s="27"/>
      <c r="T3501" s="27"/>
      <c r="U3501" s="28"/>
      <c r="X3501" s="27"/>
      <c r="Y3501" s="27"/>
      <c r="Z3501" s="29"/>
      <c r="AA3501" s="29">
        <v>0.60069444444444442</v>
      </c>
      <c r="AB3501" s="29">
        <v>0.64027777777777772</v>
      </c>
      <c r="AC3501" s="30">
        <v>46161</v>
      </c>
      <c r="AD3501" s="15" t="str">
        <f>IF(Tabla2[[#This Row],[HORA ENTREGA]]="DIRECTO","On time", IF(AA3501&lt;&gt;"",IF(Tabla2[[#This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01" s="15" t="str">
        <f>MID(Tabla2[[#This Row],[TIPO]],1,3)</f>
        <v xml:space="preserve">20 </v>
      </c>
      <c r="AF35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LANCO &amp; HARRIS SURAMERICA SPA */ Cont: * LYGU8070748*/ HR Entrega: *08:00* /Dirección: *CALLE CHORRILLOS 1 PARC.19B, LAMPA</v>
      </c>
      <c r="AG3501" s="38" t="str">
        <f>IFERROR(HYPERLINK("https://wa.me/"&amp;Tabla2[[#This Row],[CONTACTO]]&amp;"?text="&amp;Tabla2[[#This Row],[Mensaje]],"Enviar mensaje"),"")</f>
        <v>Enviar mensaje</v>
      </c>
      <c r="AH3501" s="15" t="str">
        <f>CONCATENATE(A3501,F3501)</f>
        <v>3500LYGU8070748</v>
      </c>
      <c r="AI3501" s="15" t="str">
        <f>CONCATENATE("ENT-",A3501)</f>
        <v>ENT-3500</v>
      </c>
      <c r="AJ3501" s="15" t="str">
        <f>IF(Tabla2[[#This Row],[Op]]&lt;&gt;"","ENTREGA","")</f>
        <v>ENTREGA</v>
      </c>
      <c r="AK3501" s="40" t="str">
        <f>(Tabla2[[#This Row],[FECHA ENTREGA]]&amp;Tabla2[[#This Row],[HORA ENTREGA]])</f>
        <v>461610,333333333333333</v>
      </c>
      <c r="AL3501" s="34" t="str">
        <f>IFERROR(HYPERLINK("https://wa.me/"&amp;Tabla2[[#This Row],[CONTACTO]]&amp;"?text="&amp;Tabla2[[#This Row],[Mensaje]]),"")</f>
        <v>https://wa.me/56965378427?text=Hola!%0AServicio del día 19-05%0A *Cliente:* LANCO &amp; HARRIS SURAMERICA SPA */ Cont: * LYGU8070748*/ HR Entrega: *08:00* /Dirección: *CALLE CHORRILLOS 1 PARC.19B, LAMPA</v>
      </c>
    </row>
    <row r="3502" spans="1:38" s="15" customFormat="1" ht="16.5" customHeight="1" x14ac:dyDescent="0.2">
      <c r="A3502" s="15">
        <f>ROW(A3501)</f>
        <v>3501</v>
      </c>
      <c r="B3502" s="15">
        <f>IF(J3502=J3501,B3501+1,1)</f>
        <v>24</v>
      </c>
      <c r="C3502" s="15" t="s">
        <v>196</v>
      </c>
      <c r="D3502" s="25" t="s">
        <v>39</v>
      </c>
      <c r="E3502" s="27">
        <v>304674</v>
      </c>
      <c r="F3502" s="27" t="s">
        <v>5358</v>
      </c>
      <c r="G3502" s="27" t="s">
        <v>41</v>
      </c>
      <c r="H3502" s="27">
        <v>19581</v>
      </c>
      <c r="I3502" s="27" t="s">
        <v>5359</v>
      </c>
      <c r="J3502" s="28">
        <v>46161</v>
      </c>
      <c r="K3502" s="26">
        <v>0.33333333333333331</v>
      </c>
      <c r="L3502" s="26"/>
      <c r="M3502" s="27" t="s">
        <v>199</v>
      </c>
      <c r="N3502" s="25">
        <f>IFERROR(VLOOKUP(M3502,Data!$J$1:$K$58,2,0),"")</f>
        <v>56975315726</v>
      </c>
      <c r="O3502" s="27" t="s">
        <v>200</v>
      </c>
      <c r="P3502" s="27" t="s">
        <v>4635</v>
      </c>
      <c r="Q3502" s="27" t="s">
        <v>201</v>
      </c>
      <c r="R3502" s="27" t="s">
        <v>69</v>
      </c>
      <c r="S3502" s="27"/>
      <c r="T3502" s="27"/>
      <c r="U3502" s="28"/>
      <c r="X3502" s="27"/>
      <c r="Y3502" s="27"/>
      <c r="Z3502" s="29"/>
      <c r="AA3502" s="29">
        <v>0.30208333333333331</v>
      </c>
      <c r="AB3502" s="29">
        <v>0.44444444444444442</v>
      </c>
      <c r="AC3502" s="30">
        <v>46161</v>
      </c>
      <c r="AD3502" s="15" t="str">
        <f>IF(Tabla2[[#This Row],[HORA ENTREGA]]="DIRECTO","On time", IF(AA3502&lt;&gt;"",IF(Tabla2[[#This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02" s="15" t="str">
        <f>MID(Tabla2[[#This Row],[TIPO]],1,3)</f>
        <v xml:space="preserve">40 </v>
      </c>
      <c r="AF35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LANCO &amp; HARRIS SURAMERICA SPA */ Cont: * TIIU5011569*/ HR Entrega: *08:00* /Dirección: *CALLE CHORRILLOS 1 PARC.19B, LAMPA</v>
      </c>
      <c r="AG3502" s="38" t="str">
        <f>IFERROR(HYPERLINK("https://wa.me/"&amp;Tabla2[[#This Row],[CONTACTO]]&amp;"?text="&amp;Tabla2[[#This Row],[Mensaje]],"Enviar mensaje"),"")</f>
        <v>Enviar mensaje</v>
      </c>
      <c r="AH3502" s="15" t="str">
        <f>CONCATENATE(A3502,F3502)</f>
        <v>3501TIIU5011569</v>
      </c>
      <c r="AI3502" s="15" t="str">
        <f>CONCATENATE("ENT-",A3502)</f>
        <v>ENT-3501</v>
      </c>
      <c r="AJ3502" s="15" t="str">
        <f>IF(Tabla2[[#This Row],[Op]]&lt;&gt;"","ENTREGA","")</f>
        <v>ENTREGA</v>
      </c>
      <c r="AK3502" s="40" t="str">
        <f>(Tabla2[[#This Row],[FECHA ENTREGA]]&amp;Tabla2[[#This Row],[HORA ENTREGA]])</f>
        <v>461610,333333333333333</v>
      </c>
      <c r="AL3502" s="34" t="str">
        <f>IFERROR(HYPERLINK("https://wa.me/"&amp;Tabla2[[#This Row],[CONTACTO]]&amp;"?text="&amp;Tabla2[[#This Row],[Mensaje]]),"")</f>
        <v>https://wa.me/56975315726?text=Hola!%0AServicio del día 19-05%0A *Cliente:* LANCO &amp; HARRIS SURAMERICA SPA */ Cont: * TIIU5011569*/ HR Entrega: *08:00* /Dirección: *CALLE CHORRILLOS 1 PARC.19B, LAMPA</v>
      </c>
    </row>
    <row r="3503" spans="1:38" s="15" customFormat="1" ht="16.5" customHeight="1" x14ac:dyDescent="0.2">
      <c r="A3503" s="15">
        <f>ROW(A3502)</f>
        <v>3502</v>
      </c>
      <c r="B3503" s="15">
        <f>IF(J3503=J3502,B3502+1,1)</f>
        <v>25</v>
      </c>
      <c r="C3503" s="15" t="s">
        <v>204</v>
      </c>
      <c r="D3503" s="25" t="s">
        <v>39</v>
      </c>
      <c r="E3503" s="27">
        <v>1196754</v>
      </c>
      <c r="F3503" s="27" t="s">
        <v>5360</v>
      </c>
      <c r="G3503" s="27" t="s">
        <v>41</v>
      </c>
      <c r="H3503" s="27">
        <v>28266</v>
      </c>
      <c r="I3503" s="27" t="s">
        <v>42</v>
      </c>
      <c r="J3503" s="28">
        <v>46161</v>
      </c>
      <c r="K3503" s="26">
        <v>0.35416666666666669</v>
      </c>
      <c r="L3503" s="26"/>
      <c r="M3503" s="27" t="s">
        <v>308</v>
      </c>
      <c r="N3503" s="25">
        <f>IFERROR(VLOOKUP(M3503,Data!$J$1:$K$58,2,0),"")</f>
        <v>56966631737</v>
      </c>
      <c r="O3503" s="27" t="s">
        <v>309</v>
      </c>
      <c r="P3503" s="27" t="s">
        <v>4635</v>
      </c>
      <c r="Q3503" s="27" t="s">
        <v>5361</v>
      </c>
      <c r="R3503" s="27" t="s">
        <v>69</v>
      </c>
      <c r="S3503" s="27"/>
      <c r="T3503" s="27"/>
      <c r="U3503" s="28"/>
      <c r="X3503" s="27"/>
      <c r="Y3503" s="27"/>
      <c r="Z3503" s="29"/>
      <c r="AA3503" s="29">
        <v>0.3527777777777778</v>
      </c>
      <c r="AB3503" s="29">
        <v>0.5625</v>
      </c>
      <c r="AC3503" s="30">
        <v>46161</v>
      </c>
      <c r="AD3503" s="15" t="str">
        <f>IF(Tabla2[[#This Row],[HORA ENTREGA]]="DIRECTO","On time", IF(AA3503&lt;&gt;"",IF(Tabla2[[#This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03" s="15" t="str">
        <f>MID(Tabla2[[#This Row],[TIPO]],1,3)</f>
        <v xml:space="preserve">40 </v>
      </c>
      <c r="AF35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OXIQUIM S A */ Cont: * HAMU4596844*/ HR Entrega: *08:30* /Dirección: *CAÑAVERAL 901, QUILICURA/ RESDESTINO A FARO EVANGELISTA 332, Lampa</v>
      </c>
      <c r="AG3503" s="38" t="str">
        <f>IFERROR(HYPERLINK("https://wa.me/"&amp;Tabla2[[#This Row],[CONTACTO]]&amp;"?text="&amp;Tabla2[[#This Row],[Mensaje]],"Enviar mensaje"),"")</f>
        <v>Enviar mensaje</v>
      </c>
      <c r="AH3503" s="15" t="str">
        <f>CONCATENATE(A3503,F3503)</f>
        <v>3502HAMU4596844</v>
      </c>
      <c r="AI3503" s="15" t="str">
        <f>CONCATENATE("ENT-",A3503)</f>
        <v>ENT-3502</v>
      </c>
      <c r="AJ3503" s="15" t="str">
        <f>IF(Tabla2[[#This Row],[Op]]&lt;&gt;"","ENTREGA","")</f>
        <v>ENTREGA</v>
      </c>
      <c r="AK3503" s="40" t="str">
        <f>(Tabla2[[#This Row],[FECHA ENTREGA]]&amp;Tabla2[[#This Row],[HORA ENTREGA]])</f>
        <v>461610,354166666666667</v>
      </c>
      <c r="AL3503" s="34" t="str">
        <f>IFERROR(HYPERLINK("https://wa.me/"&amp;Tabla2[[#This Row],[CONTACTO]]&amp;"?text="&amp;Tabla2[[#This Row],[Mensaje]]),"")</f>
        <v>https://wa.me/56966631737?text=Hola!%0AServicio del día 19-05%0A *Cliente:* OXIQUIM S A */ Cont: * HAMU4596844*/ HR Entrega: *08:30* /Dirección: *CAÑAVERAL 901, QUILICURA/ RESDESTINO A FARO EVANGELISTA 332, Lampa</v>
      </c>
    </row>
    <row r="3504" spans="1:38" s="15" customFormat="1" ht="16.5" customHeight="1" x14ac:dyDescent="0.2">
      <c r="A3504" s="15">
        <f>ROW(A3503)</f>
        <v>3503</v>
      </c>
      <c r="B3504" s="15">
        <f>IF(J3504=J3503,B3503+1,1)</f>
        <v>26</v>
      </c>
      <c r="C3504" s="15" t="s">
        <v>204</v>
      </c>
      <c r="D3504" s="25" t="s">
        <v>39</v>
      </c>
      <c r="E3504" s="27">
        <v>1196754</v>
      </c>
      <c r="F3504" s="27" t="s">
        <v>5362</v>
      </c>
      <c r="G3504" s="27" t="s">
        <v>41</v>
      </c>
      <c r="H3504" s="27">
        <v>28266</v>
      </c>
      <c r="I3504" s="27" t="s">
        <v>42</v>
      </c>
      <c r="J3504" s="28">
        <v>46161</v>
      </c>
      <c r="K3504" s="26">
        <v>0.35416666666666669</v>
      </c>
      <c r="L3504" s="26"/>
      <c r="M3504" s="27" t="s">
        <v>51</v>
      </c>
      <c r="N3504" s="25">
        <f>IFERROR(VLOOKUP(M3504,Data!$J$1:$K$58,2,0),"")</f>
        <v>56967256951</v>
      </c>
      <c r="O3504" s="27" t="s">
        <v>52</v>
      </c>
      <c r="P3504" s="27" t="s">
        <v>4635</v>
      </c>
      <c r="Q3504" s="27" t="s">
        <v>5361</v>
      </c>
      <c r="R3504" s="27" t="s">
        <v>69</v>
      </c>
      <c r="S3504" s="27"/>
      <c r="T3504" s="27"/>
      <c r="U3504" s="28"/>
      <c r="X3504" s="27"/>
      <c r="Y3504" s="27"/>
      <c r="Z3504" s="29"/>
      <c r="AA3504" s="29">
        <v>0.33680555555555558</v>
      </c>
      <c r="AB3504" s="29">
        <v>0.52430555555555558</v>
      </c>
      <c r="AC3504" s="30">
        <v>46161</v>
      </c>
      <c r="AD3504" s="15" t="str">
        <f>IF(Tabla2[[#This Row],[HORA ENTREGA]]="DIRECTO","On time", IF(AA3504&lt;&gt;"",IF(Tabla2[[#This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04" s="15" t="str">
        <f>MID(Tabla2[[#This Row],[TIPO]],1,3)</f>
        <v xml:space="preserve">40 </v>
      </c>
      <c r="AF35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OXIQUIM S A */ Cont: * HAMU2187030*/ HR Entrega: *08:30* /Dirección: *CAÑAVERAL 901, QUILICURA/ RESDESTINO A FARO EVANGELISTA 332, Lampa</v>
      </c>
      <c r="AG3504" s="38" t="str">
        <f>IFERROR(HYPERLINK("https://wa.me/"&amp;Tabla2[[#This Row],[CONTACTO]]&amp;"?text="&amp;Tabla2[[#This Row],[Mensaje]],"Enviar mensaje"),"")</f>
        <v>Enviar mensaje</v>
      </c>
      <c r="AH3504" s="15" t="str">
        <f>CONCATENATE(A3504,F3504)</f>
        <v>3503HAMU2187030</v>
      </c>
      <c r="AI3504" s="15" t="str">
        <f>CONCATENATE("ENT-",A3504)</f>
        <v>ENT-3503</v>
      </c>
      <c r="AJ3504" s="15" t="str">
        <f>IF(Tabla2[[#This Row],[Op]]&lt;&gt;"","ENTREGA","")</f>
        <v>ENTREGA</v>
      </c>
      <c r="AK3504" s="40" t="str">
        <f>(Tabla2[[#This Row],[FECHA ENTREGA]]&amp;Tabla2[[#This Row],[HORA ENTREGA]])</f>
        <v>461610,354166666666667</v>
      </c>
      <c r="AL3504" s="34" t="str">
        <f>IFERROR(HYPERLINK("https://wa.me/"&amp;Tabla2[[#This Row],[CONTACTO]]&amp;"?text="&amp;Tabla2[[#This Row],[Mensaje]]),"")</f>
        <v>https://wa.me/56967256951?text=Hola!%0AServicio del día 19-05%0A *Cliente:* OXIQUIM S A */ Cont: * HAMU2187030*/ HR Entrega: *08:30* /Dirección: *CAÑAVERAL 901, QUILICURA/ RESDESTINO A FARO EVANGELISTA 332, Lampa</v>
      </c>
    </row>
    <row r="3505" spans="1:38" s="15" customFormat="1" ht="16.5" customHeight="1" x14ac:dyDescent="0.2">
      <c r="A3505" s="15">
        <f>ROW(A3504)</f>
        <v>3504</v>
      </c>
      <c r="B3505" s="15">
        <f>IF(J3505=J3504,B3504+1,1)</f>
        <v>27</v>
      </c>
      <c r="C3505" s="15" t="s">
        <v>204</v>
      </c>
      <c r="D3505" s="25" t="s">
        <v>39</v>
      </c>
      <c r="E3505" s="27">
        <v>1196754</v>
      </c>
      <c r="F3505" s="27" t="s">
        <v>5363</v>
      </c>
      <c r="G3505" s="27" t="s">
        <v>41</v>
      </c>
      <c r="H3505" s="27">
        <v>28266</v>
      </c>
      <c r="I3505" s="27" t="s">
        <v>42</v>
      </c>
      <c r="J3505" s="28">
        <v>46161</v>
      </c>
      <c r="K3505" s="26">
        <v>0.35416666666666669</v>
      </c>
      <c r="L3505" s="26"/>
      <c r="M3505" s="27" t="s">
        <v>215</v>
      </c>
      <c r="N3505" s="25">
        <f>IFERROR(VLOOKUP(M3505,Data!$J$1:$K$58,2,0),"")</f>
        <v>56978089957</v>
      </c>
      <c r="O3505" s="27" t="s">
        <v>216</v>
      </c>
      <c r="P3505" s="27" t="s">
        <v>4635</v>
      </c>
      <c r="Q3505" s="27" t="s">
        <v>5361</v>
      </c>
      <c r="R3505" s="27" t="s">
        <v>69</v>
      </c>
      <c r="S3505" s="27"/>
      <c r="T3505" s="27"/>
      <c r="U3505" s="28"/>
      <c r="X3505" s="27"/>
      <c r="Y3505" s="27"/>
      <c r="Z3505" s="29"/>
      <c r="AA3505" s="29">
        <v>0.3298611111111111</v>
      </c>
      <c r="AB3505" s="29">
        <v>0.4826388888888889</v>
      </c>
      <c r="AC3505" s="30">
        <v>46161</v>
      </c>
      <c r="AD3505" s="15" t="str">
        <f>IF(Tabla2[[#This Row],[HORA ENTREGA]]="DIRECTO","On time", IF(AA3505&lt;&gt;"",IF(Tabla2[[#This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05" s="15" t="str">
        <f>MID(Tabla2[[#This Row],[TIPO]],1,3)</f>
        <v xml:space="preserve">40 </v>
      </c>
      <c r="AF35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OXIQUIM S A */ Cont: * TCNU3769550*/ HR Entrega: *08:30* /Dirección: *CAÑAVERAL 901, QUILICURA/ RESDESTINO A FARO EVANGELISTA 332, Lampa</v>
      </c>
      <c r="AG3505" s="38" t="str">
        <f>IFERROR(HYPERLINK("https://wa.me/"&amp;Tabla2[[#This Row],[CONTACTO]]&amp;"?text="&amp;Tabla2[[#This Row],[Mensaje]],"Enviar mensaje"),"")</f>
        <v>Enviar mensaje</v>
      </c>
      <c r="AH3505" s="15" t="str">
        <f>CONCATENATE(A3505,F3505)</f>
        <v>3504TCNU3769550</v>
      </c>
      <c r="AI3505" s="15" t="str">
        <f>CONCATENATE("ENT-",A3505)</f>
        <v>ENT-3504</v>
      </c>
      <c r="AJ3505" s="15" t="str">
        <f>IF(Tabla2[[#This Row],[Op]]&lt;&gt;"","ENTREGA","")</f>
        <v>ENTREGA</v>
      </c>
      <c r="AK3505" s="40" t="str">
        <f>(Tabla2[[#This Row],[FECHA ENTREGA]]&amp;Tabla2[[#This Row],[HORA ENTREGA]])</f>
        <v>461610,354166666666667</v>
      </c>
      <c r="AL3505" s="34" t="str">
        <f>IFERROR(HYPERLINK("https://wa.me/"&amp;Tabla2[[#This Row],[CONTACTO]]&amp;"?text="&amp;Tabla2[[#This Row],[Mensaje]]),"")</f>
        <v>https://wa.me/56978089957?text=Hola!%0AServicio del día 19-05%0A *Cliente:* OXIQUIM S A */ Cont: * TCNU3769550*/ HR Entrega: *08:30* /Dirección: *CAÑAVERAL 901, QUILICURA/ RESDESTINO A FARO EVANGELISTA 332, Lampa</v>
      </c>
    </row>
    <row r="3506" spans="1:38" s="15" customFormat="1" ht="16.5" customHeight="1" x14ac:dyDescent="0.2">
      <c r="A3506" s="15">
        <f>ROW(A3505)</f>
        <v>3505</v>
      </c>
      <c r="B3506" s="15">
        <f>IF(J3506=J3505,B3505+1,1)</f>
        <v>28</v>
      </c>
      <c r="C3506" s="15" t="s">
        <v>204</v>
      </c>
      <c r="D3506" s="25" t="s">
        <v>39</v>
      </c>
      <c r="E3506" s="27">
        <v>1196754</v>
      </c>
      <c r="F3506" s="27" t="s">
        <v>5364</v>
      </c>
      <c r="G3506" s="27" t="s">
        <v>41</v>
      </c>
      <c r="H3506" s="27">
        <v>28266</v>
      </c>
      <c r="I3506" s="27" t="s">
        <v>42</v>
      </c>
      <c r="J3506" s="28">
        <v>46161</v>
      </c>
      <c r="K3506" s="26">
        <v>0.35416666666666669</v>
      </c>
      <c r="L3506" s="26"/>
      <c r="M3506" s="27" t="s">
        <v>296</v>
      </c>
      <c r="N3506" s="25">
        <f>IFERROR(VLOOKUP(M3506,Data!$J$1:$K$58,2,0),"")</f>
        <v>56984994337</v>
      </c>
      <c r="O3506" s="27" t="s">
        <v>297</v>
      </c>
      <c r="P3506" s="27">
        <v>6</v>
      </c>
      <c r="Q3506" s="27" t="s">
        <v>1999</v>
      </c>
      <c r="R3506" s="27" t="s">
        <v>69</v>
      </c>
      <c r="S3506" s="27"/>
      <c r="T3506" s="27"/>
      <c r="U3506" s="28"/>
      <c r="X3506" s="27"/>
      <c r="Y3506" s="27"/>
      <c r="Z3506" s="29"/>
      <c r="AA3506" s="29">
        <v>0.55555555555555558</v>
      </c>
      <c r="AB3506" s="29">
        <v>0.62152777777777779</v>
      </c>
      <c r="AC3506" s="30">
        <v>46161</v>
      </c>
      <c r="AD3506" s="15" t="str">
        <f>IF(Tabla2[[#This Row],[HORA ENTREGA]]="DIRECTO","On time", IF(AA3506&lt;&gt;"",IF(Tabla2[[#This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06" s="15" t="str">
        <f>MID(Tabla2[[#This Row],[TIPO]],1,3)</f>
        <v xml:space="preserve">40 </v>
      </c>
      <c r="AF35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OXIQUIM S A */ Cont: * HLBU2877457*/ HR Entrega: *08:30* /Dirección: *CAÑAVERAL 901, QUILICURA</v>
      </c>
      <c r="AG3506" s="38" t="str">
        <f>IFERROR(HYPERLINK("https://wa.me/"&amp;Tabla2[[#This Row],[CONTACTO]]&amp;"?text="&amp;Tabla2[[#This Row],[Mensaje]],"Enviar mensaje"),"")</f>
        <v>Enviar mensaje</v>
      </c>
      <c r="AH3506" s="15" t="str">
        <f>CONCATENATE(A3506,F3506)</f>
        <v>3505HLBU2877457</v>
      </c>
      <c r="AI3506" s="15" t="str">
        <f>CONCATENATE("ENT-",A3506)</f>
        <v>ENT-3505</v>
      </c>
      <c r="AJ3506" s="15" t="str">
        <f>IF(Tabla2[[#This Row],[Op]]&lt;&gt;"","ENTREGA","")</f>
        <v>ENTREGA</v>
      </c>
      <c r="AK3506" s="40" t="str">
        <f>(Tabla2[[#This Row],[FECHA ENTREGA]]&amp;Tabla2[[#This Row],[HORA ENTREGA]])</f>
        <v>461610,354166666666667</v>
      </c>
      <c r="AL3506" s="34" t="str">
        <f>IFERROR(HYPERLINK("https://wa.me/"&amp;Tabla2[[#This Row],[CONTACTO]]&amp;"?text="&amp;Tabla2[[#This Row],[Mensaje]]),"")</f>
        <v>https://wa.me/56984994337?text=Hola!%0AServicio del día 19-05%0A *Cliente:* OXIQUIM S A */ Cont: * HLBU2877457*/ HR Entrega: *08:30* /Dirección: *CAÑAVERAL 901, QUILICURA</v>
      </c>
    </row>
    <row r="3507" spans="1:38" s="15" customFormat="1" ht="16.5" customHeight="1" x14ac:dyDescent="0.2">
      <c r="A3507" s="15">
        <f>ROW(A3506)</f>
        <v>3506</v>
      </c>
      <c r="B3507" s="15">
        <f>IF(J3507=J3506,B3506+1,1)</f>
        <v>29</v>
      </c>
      <c r="C3507" s="15" t="s">
        <v>1554</v>
      </c>
      <c r="D3507" s="25" t="s">
        <v>39</v>
      </c>
      <c r="E3507" s="27">
        <v>189586</v>
      </c>
      <c r="F3507" s="27" t="s">
        <v>5365</v>
      </c>
      <c r="G3507" s="27" t="s">
        <v>41</v>
      </c>
      <c r="H3507" s="27"/>
      <c r="I3507" s="27" t="s">
        <v>42</v>
      </c>
      <c r="J3507" s="28">
        <v>46161</v>
      </c>
      <c r="K3507" s="26">
        <v>0.33333333333333331</v>
      </c>
      <c r="L3507" s="26"/>
      <c r="M3507" s="27" t="s">
        <v>144</v>
      </c>
      <c r="N3507" s="25">
        <f>IFERROR(VLOOKUP(M3507,Data!$J$1:$K$58,2,0),"")</f>
        <v>56940144795</v>
      </c>
      <c r="O3507" s="27" t="s">
        <v>145</v>
      </c>
      <c r="P3507" s="27">
        <v>8</v>
      </c>
      <c r="Q3507" s="27" t="s">
        <v>5018</v>
      </c>
      <c r="R3507" s="27"/>
      <c r="S3507" s="27"/>
      <c r="T3507" s="27"/>
      <c r="U3507" s="28"/>
      <c r="X3507" s="27"/>
      <c r="Y3507" s="27"/>
      <c r="Z3507" s="29"/>
      <c r="AA3507" s="29">
        <v>0.57291666666666663</v>
      </c>
      <c r="AB3507" s="29">
        <v>0.74305555555555558</v>
      </c>
      <c r="AC3507" s="30">
        <v>46161</v>
      </c>
      <c r="AD3507" s="15" t="str">
        <f>IF(Tabla2[[#This Row],[HORA ENTREGA]]="DIRECTO","On time", IF(AA3507&lt;&gt;"",IF(Tabla2[[#This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07" s="15" t="str">
        <f>MID(Tabla2[[#This Row],[TIPO]],1,3)</f>
        <v xml:space="preserve">40 </v>
      </c>
      <c r="AF35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PETROQUIMICA DOW */ Cont: * MSMU4553525*/ HR Entrega: *08:00* /Dirección: *AT LOGISTICA :  LAGUNA SUR N°9750 , COMUNA PUDAHUEL – SANTIAGO , RECINTO (BODEGAS SAN FRANCISCO)</v>
      </c>
      <c r="AG3507" s="38" t="str">
        <f>IFERROR(HYPERLINK("https://wa.me/"&amp;Tabla2[[#This Row],[CONTACTO]]&amp;"?text="&amp;Tabla2[[#This Row],[Mensaje]],"Enviar mensaje"),"")</f>
        <v>Enviar mensaje</v>
      </c>
      <c r="AH3507" s="15" t="str">
        <f>CONCATENATE(A3507,F3507)</f>
        <v>3506MSMU4553525</v>
      </c>
      <c r="AI3507" s="15" t="str">
        <f>CONCATENATE("ENT-",A3507)</f>
        <v>ENT-3506</v>
      </c>
      <c r="AJ3507" s="15" t="str">
        <f>IF(Tabla2[[#This Row],[Op]]&lt;&gt;"","ENTREGA","")</f>
        <v>ENTREGA</v>
      </c>
      <c r="AK3507" s="40" t="str">
        <f>(Tabla2[[#This Row],[FECHA ENTREGA]]&amp;Tabla2[[#This Row],[HORA ENTREGA]])</f>
        <v>461610,333333333333333</v>
      </c>
      <c r="AL3507" s="34" t="str">
        <f>IFERROR(HYPERLINK("https://wa.me/"&amp;Tabla2[[#This Row],[CONTACTO]]&amp;"?text="&amp;Tabla2[[#This Row],[Mensaje]]),"")</f>
        <v>https://wa.me/56940144795?text=Hola!%0AServicio del día 19-05%0A *Cliente:* PETROQUIMICA DOW */ Cont: * MSMU4553525*/ HR Entrega: *08:00* /Dirección: *AT LOGISTICA :  LAGUNA SUR N°9750 , COMUNA PUDAHUEL – SANTIAGO , RECINTO (BODEGAS SAN FRANCISCO)</v>
      </c>
    </row>
    <row r="3508" spans="1:38" s="15" customFormat="1" ht="16.5" customHeight="1" x14ac:dyDescent="0.2">
      <c r="A3508" s="15">
        <f>ROW(A3507)</f>
        <v>3507</v>
      </c>
      <c r="B3508" s="15">
        <f>IF(J3508=J3507,B3507+1,1)</f>
        <v>30</v>
      </c>
      <c r="C3508" s="15" t="s">
        <v>1554</v>
      </c>
      <c r="D3508" s="25" t="s">
        <v>39</v>
      </c>
      <c r="E3508" s="27">
        <v>189586</v>
      </c>
      <c r="F3508" s="27" t="s">
        <v>5366</v>
      </c>
      <c r="G3508" s="27" t="s">
        <v>41</v>
      </c>
      <c r="H3508" s="27"/>
      <c r="I3508" s="27" t="s">
        <v>42</v>
      </c>
      <c r="J3508" s="28">
        <v>46161</v>
      </c>
      <c r="K3508" s="26">
        <v>0.33333333333333331</v>
      </c>
      <c r="L3508" s="26"/>
      <c r="M3508" s="27" t="s">
        <v>341</v>
      </c>
      <c r="N3508" s="25">
        <f>IFERROR(VLOOKUP(M3508,Data!$J$1:$K$58,2,0),"")</f>
        <v>56950923536</v>
      </c>
      <c r="O3508" s="27" t="s">
        <v>98</v>
      </c>
      <c r="P3508" s="27" t="s">
        <v>4635</v>
      </c>
      <c r="Q3508" s="27" t="s">
        <v>5018</v>
      </c>
      <c r="R3508" s="27"/>
      <c r="S3508" s="27"/>
      <c r="T3508" s="27"/>
      <c r="U3508" s="28"/>
      <c r="X3508" s="27"/>
      <c r="Y3508" s="27"/>
      <c r="Z3508" s="29"/>
      <c r="AA3508" s="29">
        <v>0.35208333333333336</v>
      </c>
      <c r="AB3508" s="29">
        <v>0.52430555555555558</v>
      </c>
      <c r="AC3508" s="30">
        <v>46161</v>
      </c>
      <c r="AD3508" s="15" t="str">
        <f>IF(Tabla2[[#This Row],[HORA ENTREGA]]="DIRECTO","On time", IF(AA3508&lt;&gt;"",IF(Tabla2[[#This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08" s="15" t="str">
        <f>MID(Tabla2[[#This Row],[TIPO]],1,3)</f>
        <v xml:space="preserve">40 </v>
      </c>
      <c r="AF35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PETROQUIMICA DOW */ Cont: * MSNU7841386*/ HR Entrega: *08:00* /Dirección: *AT LOGISTICA :  LAGUNA SUR N°9750 , COMUNA PUDAHUEL – SANTIAGO , RECINTO (BODEGAS SAN FRANCISCO)</v>
      </c>
      <c r="AG3508" s="38" t="str">
        <f>IFERROR(HYPERLINK("https://wa.me/"&amp;Tabla2[[#This Row],[CONTACTO]]&amp;"?text="&amp;Tabla2[[#This Row],[Mensaje]],"Enviar mensaje"),"")</f>
        <v>Enviar mensaje</v>
      </c>
      <c r="AH3508" s="15" t="str">
        <f>CONCATENATE(A3508,F3508)</f>
        <v>3507MSNU7841386</v>
      </c>
      <c r="AI3508" s="15" t="str">
        <f>CONCATENATE("ENT-",A3508)</f>
        <v>ENT-3507</v>
      </c>
      <c r="AJ3508" s="15" t="str">
        <f>IF(Tabla2[[#This Row],[Op]]&lt;&gt;"","ENTREGA","")</f>
        <v>ENTREGA</v>
      </c>
      <c r="AK3508" s="40" t="str">
        <f>(Tabla2[[#This Row],[FECHA ENTREGA]]&amp;Tabla2[[#This Row],[HORA ENTREGA]])</f>
        <v>461610,333333333333333</v>
      </c>
      <c r="AL3508" s="34" t="str">
        <f>IFERROR(HYPERLINK("https://wa.me/"&amp;Tabla2[[#This Row],[CONTACTO]]&amp;"?text="&amp;Tabla2[[#This Row],[Mensaje]]),"")</f>
        <v>https://wa.me/56950923536?text=Hola!%0AServicio del día 19-05%0A *Cliente:* PETROQUIMICA DOW */ Cont: * MSNU7841386*/ HR Entrega: *08:00* /Dirección: *AT LOGISTICA :  LAGUNA SUR N°9750 , COMUNA PUDAHUEL – SANTIAGO , RECINTO (BODEGAS SAN FRANCISCO)</v>
      </c>
    </row>
    <row r="3509" spans="1:38" s="15" customFormat="1" ht="16.5" customHeight="1" x14ac:dyDescent="0.2">
      <c r="A3509" s="15">
        <f>ROW(A3508)</f>
        <v>3508</v>
      </c>
      <c r="B3509" s="15">
        <f>IF(J3509=J3508,B3508+1,1)</f>
        <v>31</v>
      </c>
      <c r="C3509" s="15" t="s">
        <v>3160</v>
      </c>
      <c r="D3509" s="25" t="s">
        <v>39</v>
      </c>
      <c r="E3509" s="27">
        <v>806665</v>
      </c>
      <c r="F3509" s="27" t="s">
        <v>5367</v>
      </c>
      <c r="G3509" s="27" t="s">
        <v>64</v>
      </c>
      <c r="H3509" s="27">
        <v>27200</v>
      </c>
      <c r="I3509" s="27" t="s">
        <v>42</v>
      </c>
      <c r="J3509" s="28">
        <v>46161</v>
      </c>
      <c r="K3509" s="26">
        <v>0.33333333333333331</v>
      </c>
      <c r="L3509" s="26"/>
      <c r="M3509" s="27" t="s">
        <v>72</v>
      </c>
      <c r="N3509" s="25">
        <f>IFERROR(VLOOKUP(M3509,Data!$J$1:$K$58,2,0),"")</f>
        <v>56978089148</v>
      </c>
      <c r="O3509" s="27" t="s">
        <v>73</v>
      </c>
      <c r="P3509" s="27" t="s">
        <v>4635</v>
      </c>
      <c r="Q3509" s="27" t="s">
        <v>3163</v>
      </c>
      <c r="R3509" s="27" t="s">
        <v>5332</v>
      </c>
      <c r="S3509" s="27"/>
      <c r="T3509" s="27"/>
      <c r="U3509" s="28"/>
      <c r="X3509" s="27"/>
      <c r="Y3509" s="27"/>
      <c r="Z3509" s="29"/>
      <c r="AA3509" s="29">
        <v>0.32291666666666669</v>
      </c>
      <c r="AB3509" s="29">
        <v>0.38541666666666669</v>
      </c>
      <c r="AC3509" s="30">
        <v>46161</v>
      </c>
      <c r="AD3509" s="15" t="str">
        <f>IF(Tabla2[[#This Row],[HORA ENTREGA]]="DIRECTO","On time", IF(AA3509&lt;&gt;"",IF(Tabla2[[#This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09" s="15" t="str">
        <f>MID(Tabla2[[#This Row],[TIPO]],1,3)</f>
        <v xml:space="preserve">20 </v>
      </c>
      <c r="AF35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PRODALAM S.A. */ Cont: * MSBU1468914*/ HR Entrega: *08:00* /Dirección: *ALBERTO PEPPER 1610, RENCA.</v>
      </c>
      <c r="AG3509" s="38" t="str">
        <f>IFERROR(HYPERLINK("https://wa.me/"&amp;Tabla2[[#This Row],[CONTACTO]]&amp;"?text="&amp;Tabla2[[#This Row],[Mensaje]],"Enviar mensaje"),"")</f>
        <v>Enviar mensaje</v>
      </c>
      <c r="AH3509" s="15" t="str">
        <f>CONCATENATE(A3509,F3509)</f>
        <v>3508MSBU1468914</v>
      </c>
      <c r="AI3509" s="15" t="str">
        <f>CONCATENATE("ENT-",A3509)</f>
        <v>ENT-3508</v>
      </c>
      <c r="AJ3509" s="15" t="str">
        <f>IF(Tabla2[[#This Row],[Op]]&lt;&gt;"","ENTREGA","")</f>
        <v>ENTREGA</v>
      </c>
      <c r="AK3509" s="40" t="str">
        <f>(Tabla2[[#This Row],[FECHA ENTREGA]]&amp;Tabla2[[#This Row],[HORA ENTREGA]])</f>
        <v>461610,333333333333333</v>
      </c>
      <c r="AL3509" s="34" t="str">
        <f>IFERROR(HYPERLINK("https://wa.me/"&amp;Tabla2[[#This Row],[CONTACTO]]&amp;"?text="&amp;Tabla2[[#This Row],[Mensaje]]),"")</f>
        <v>https://wa.me/56978089148?text=Hola!%0AServicio del día 19-05%0A *Cliente:* PRODALAM S.A. */ Cont: * MSBU1468914*/ HR Entrega: *08:00* /Dirección: *ALBERTO PEPPER 1610, RENCA.</v>
      </c>
    </row>
    <row r="3510" spans="1:38" s="15" customFormat="1" ht="16.5" customHeight="1" x14ac:dyDescent="0.2">
      <c r="A3510" s="15">
        <f>ROW(A3509)</f>
        <v>3509</v>
      </c>
      <c r="B3510" s="15">
        <f>IF(J3510=J3509,B3509+1,1)</f>
        <v>32</v>
      </c>
      <c r="C3510" s="15" t="s">
        <v>3160</v>
      </c>
      <c r="D3510" s="25" t="s">
        <v>39</v>
      </c>
      <c r="E3510" s="27">
        <v>806665</v>
      </c>
      <c r="F3510" s="27" t="s">
        <v>5368</v>
      </c>
      <c r="G3510" s="27" t="s">
        <v>64</v>
      </c>
      <c r="H3510" s="27">
        <v>27200</v>
      </c>
      <c r="I3510" s="27" t="s">
        <v>42</v>
      </c>
      <c r="J3510" s="28">
        <v>46161</v>
      </c>
      <c r="K3510" s="26">
        <v>0.375</v>
      </c>
      <c r="L3510" s="26"/>
      <c r="M3510" s="27" t="s">
        <v>158</v>
      </c>
      <c r="N3510" s="25">
        <f>IFERROR(VLOOKUP(M3510,Data!$J$1:$K$58,2,0),"")</f>
        <v>56931745801</v>
      </c>
      <c r="O3510" s="27" t="s">
        <v>370</v>
      </c>
      <c r="P3510" s="27">
        <v>9</v>
      </c>
      <c r="Q3510" s="27" t="s">
        <v>3163</v>
      </c>
      <c r="R3510" s="27" t="s">
        <v>5332</v>
      </c>
      <c r="S3510" s="27"/>
      <c r="T3510" s="27"/>
      <c r="U3510" s="28"/>
      <c r="X3510" s="27"/>
      <c r="Y3510" s="27"/>
      <c r="Z3510" s="29"/>
      <c r="AA3510" s="29">
        <v>0.55555555555555558</v>
      </c>
      <c r="AB3510" s="29">
        <v>0.64930555555555558</v>
      </c>
      <c r="AC3510" s="30">
        <v>46161</v>
      </c>
      <c r="AD3510" s="15" t="str">
        <f>IF(Tabla2[[#This Row],[HORA ENTREGA]]="DIRECTO","On time", IF(AA3510&lt;&gt;"",IF(Tabla2[[#This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10" s="15" t="str">
        <f>MID(Tabla2[[#This Row],[TIPO]],1,3)</f>
        <v xml:space="preserve">20 </v>
      </c>
      <c r="AF35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PRODALAM S.A. */ Cont: * TGBU2678224*/ HR Entrega: *09:00* /Dirección: *ALBERTO PEPPER 1610, RENCA.</v>
      </c>
      <c r="AG3510" s="38" t="str">
        <f>IFERROR(HYPERLINK("https://wa.me/"&amp;Tabla2[[#This Row],[CONTACTO]]&amp;"?text="&amp;Tabla2[[#This Row],[Mensaje]],"Enviar mensaje"),"")</f>
        <v>Enviar mensaje</v>
      </c>
      <c r="AH3510" s="15" t="str">
        <f>CONCATENATE(A3510,F3510)</f>
        <v>3509TGBU2678224</v>
      </c>
      <c r="AI3510" s="15" t="str">
        <f>CONCATENATE("ENT-",A3510)</f>
        <v>ENT-3509</v>
      </c>
      <c r="AJ3510" s="15" t="str">
        <f>IF(Tabla2[[#This Row],[Op]]&lt;&gt;"","ENTREGA","")</f>
        <v>ENTREGA</v>
      </c>
      <c r="AK3510" s="40" t="str">
        <f>(Tabla2[[#This Row],[FECHA ENTREGA]]&amp;Tabla2[[#This Row],[HORA ENTREGA]])</f>
        <v>461610,375</v>
      </c>
      <c r="AL3510" s="34" t="str">
        <f>IFERROR(HYPERLINK("https://wa.me/"&amp;Tabla2[[#This Row],[CONTACTO]]&amp;"?text="&amp;Tabla2[[#This Row],[Mensaje]]),"")</f>
        <v>https://wa.me/56931745801?text=Hola!%0AServicio del día 19-05%0A *Cliente:* PRODALAM S.A. */ Cont: * TGBU2678224*/ HR Entrega: *09:00* /Dirección: *ALBERTO PEPPER 1610, RENCA.</v>
      </c>
    </row>
    <row r="3511" spans="1:38" s="15" customFormat="1" ht="16.5" customHeight="1" x14ac:dyDescent="0.2">
      <c r="A3511" s="15">
        <f>ROW(A3510)</f>
        <v>3510</v>
      </c>
      <c r="B3511" s="15">
        <f>IF(J3511=J3510,B3510+1,1)</f>
        <v>33</v>
      </c>
      <c r="C3511" s="15" t="s">
        <v>219</v>
      </c>
      <c r="D3511" s="25" t="s">
        <v>39</v>
      </c>
      <c r="E3511" s="27">
        <v>103593</v>
      </c>
      <c r="F3511" s="27" t="s">
        <v>5369</v>
      </c>
      <c r="G3511" s="27" t="s">
        <v>41</v>
      </c>
      <c r="H3511" s="27">
        <v>9601</v>
      </c>
      <c r="I3511" s="27" t="s">
        <v>42</v>
      </c>
      <c r="J3511" s="28">
        <v>46161</v>
      </c>
      <c r="K3511" s="26">
        <v>0.45833333333333331</v>
      </c>
      <c r="L3511" s="26"/>
      <c r="M3511" s="27" t="s">
        <v>164</v>
      </c>
      <c r="N3511" s="25">
        <f>IFERROR(VLOOKUP(M3511,Data!$J$1:$K$58,2,0),"")</f>
        <v>56967398822</v>
      </c>
      <c r="O3511" s="27" t="s">
        <v>165</v>
      </c>
      <c r="P3511" s="27">
        <v>10</v>
      </c>
      <c r="Q3511" s="27" t="s">
        <v>229</v>
      </c>
      <c r="R3511" s="27" t="s">
        <v>183</v>
      </c>
      <c r="S3511" s="27"/>
      <c r="T3511" s="27"/>
      <c r="U3511" s="28"/>
      <c r="X3511" s="27"/>
      <c r="Y3511" s="27"/>
      <c r="Z3511" s="29"/>
      <c r="AA3511" s="29">
        <v>0.50347222222222221</v>
      </c>
      <c r="AB3511" s="29">
        <v>0.63194444444444442</v>
      </c>
      <c r="AC3511" s="30">
        <v>46161</v>
      </c>
      <c r="AD3511" s="15" t="str">
        <f>IF(Tabla2[[#This Row],[HORA ENTREGA]]="DIRECTO","On time", IF(AA3511&lt;&gt;"",IF(Tabla2[[#This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11" s="15" t="str">
        <f>MID(Tabla2[[#This Row],[TIPO]],1,3)</f>
        <v xml:space="preserve">40 </v>
      </c>
      <c r="AF35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RENDIC S.A. */ Cont: * TCLU4209403*/ HR Entrega: *11:00* /Dirección: *Avenida Miraflores 9700-Bodega 4C, PUDAHUEL</v>
      </c>
      <c r="AG3511" s="38" t="str">
        <f>IFERROR(HYPERLINK("https://wa.me/"&amp;Tabla2[[#This Row],[CONTACTO]]&amp;"?text="&amp;Tabla2[[#This Row],[Mensaje]],"Enviar mensaje"),"")</f>
        <v>Enviar mensaje</v>
      </c>
      <c r="AH3511" s="15" t="str">
        <f>CONCATENATE(A3511,F3511)</f>
        <v>3510TCLU4209403</v>
      </c>
      <c r="AI3511" s="15" t="str">
        <f>CONCATENATE("ENT-",A3511)</f>
        <v>ENT-3510</v>
      </c>
      <c r="AJ3511" s="15" t="str">
        <f>IF(Tabla2[[#This Row],[Op]]&lt;&gt;"","ENTREGA","")</f>
        <v>ENTREGA</v>
      </c>
      <c r="AK3511" s="40" t="str">
        <f>(Tabla2[[#This Row],[FECHA ENTREGA]]&amp;Tabla2[[#This Row],[HORA ENTREGA]])</f>
        <v>461610,458333333333333</v>
      </c>
      <c r="AL3511" s="34" t="str">
        <f>IFERROR(HYPERLINK("https://wa.me/"&amp;Tabla2[[#This Row],[CONTACTO]]&amp;"?text="&amp;Tabla2[[#This Row],[Mensaje]]),"")</f>
        <v>https://wa.me/56967398822?text=Hola!%0AServicio del día 19-05%0A *Cliente:* RENDIC S.A. */ Cont: * TCLU4209403*/ HR Entrega: *11:00* /Dirección: *Avenida Miraflores 9700-Bodega 4C, PUDAHUEL</v>
      </c>
    </row>
    <row r="3512" spans="1:38" s="15" customFormat="1" ht="16.5" customHeight="1" x14ac:dyDescent="0.2">
      <c r="A3512" s="15">
        <f>ROW(A3511)</f>
        <v>3511</v>
      </c>
      <c r="B3512" s="15">
        <f>IF(J3512=J3511,B3511+1,1)</f>
        <v>34</v>
      </c>
      <c r="C3512" s="15" t="s">
        <v>219</v>
      </c>
      <c r="D3512" s="25" t="s">
        <v>39</v>
      </c>
      <c r="E3512" s="27">
        <v>103599</v>
      </c>
      <c r="F3512" s="27" t="s">
        <v>5370</v>
      </c>
      <c r="G3512" s="27" t="s">
        <v>64</v>
      </c>
      <c r="H3512" s="27">
        <v>6300</v>
      </c>
      <c r="I3512" s="27" t="s">
        <v>42</v>
      </c>
      <c r="J3512" s="28">
        <v>46161</v>
      </c>
      <c r="K3512" s="26">
        <v>0.45833333333333331</v>
      </c>
      <c r="L3512" s="26"/>
      <c r="M3512" s="27" t="s">
        <v>72</v>
      </c>
      <c r="N3512" s="25">
        <f>IFERROR(VLOOKUP(M3512,Data!$J$1:$K$58,2,0),"")</f>
        <v>56978089148</v>
      </c>
      <c r="O3512" s="27" t="s">
        <v>73</v>
      </c>
      <c r="P3512" s="27">
        <v>11</v>
      </c>
      <c r="Q3512" s="27" t="s">
        <v>229</v>
      </c>
      <c r="R3512" s="27" t="s">
        <v>69</v>
      </c>
      <c r="S3512" s="27"/>
      <c r="T3512" s="27"/>
      <c r="U3512" s="28"/>
      <c r="X3512" s="27"/>
      <c r="Y3512" s="27"/>
      <c r="Z3512" s="29"/>
      <c r="AA3512" s="29">
        <v>0.5625</v>
      </c>
      <c r="AB3512" s="29">
        <v>0.61805555555555558</v>
      </c>
      <c r="AC3512" s="30">
        <v>46161</v>
      </c>
      <c r="AD3512" s="15" t="str">
        <f>IF(Tabla2[[#This Row],[HORA ENTREGA]]="DIRECTO","On time", IF(AA3512&lt;&gt;"",IF(Tabla2[[#This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12" s="15" t="str">
        <f>MID(Tabla2[[#This Row],[TIPO]],1,3)</f>
        <v xml:space="preserve">20 </v>
      </c>
      <c r="AF35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RENDIC S.A. */ Cont: * NIDU2356861*/ HR Entrega: *11:00* /Dirección: *Avenida Miraflores 9700-Bodega 4C, PUDAHUEL</v>
      </c>
      <c r="AG3512" s="38" t="str">
        <f>IFERROR(HYPERLINK("https://wa.me/"&amp;Tabla2[[#This Row],[CONTACTO]]&amp;"?text="&amp;Tabla2[[#This Row],[Mensaje]],"Enviar mensaje"),"")</f>
        <v>Enviar mensaje</v>
      </c>
      <c r="AH3512" s="15" t="str">
        <f>CONCATENATE(A3512,F3512)</f>
        <v>3511NIDU2356861</v>
      </c>
      <c r="AI3512" s="15" t="str">
        <f>CONCATENATE("ENT-",A3512)</f>
        <v>ENT-3511</v>
      </c>
      <c r="AJ3512" s="15" t="str">
        <f>IF(Tabla2[[#This Row],[Op]]&lt;&gt;"","ENTREGA","")</f>
        <v>ENTREGA</v>
      </c>
      <c r="AK3512" s="40" t="str">
        <f>(Tabla2[[#This Row],[FECHA ENTREGA]]&amp;Tabla2[[#This Row],[HORA ENTREGA]])</f>
        <v>461610,458333333333333</v>
      </c>
      <c r="AL3512" s="34" t="str">
        <f>IFERROR(HYPERLINK("https://wa.me/"&amp;Tabla2[[#This Row],[CONTACTO]]&amp;"?text="&amp;Tabla2[[#This Row],[Mensaje]]),"")</f>
        <v>https://wa.me/56978089148?text=Hola!%0AServicio del día 19-05%0A *Cliente:* RENDIC S.A. */ Cont: * NIDU2356861*/ HR Entrega: *11:00* /Dirección: *Avenida Miraflores 9700-Bodega 4C, PUDAHUEL</v>
      </c>
    </row>
    <row r="3513" spans="1:38" s="15" customFormat="1" ht="16.5" customHeight="1" x14ac:dyDescent="0.2">
      <c r="A3513" s="15">
        <f>ROW(A3512)</f>
        <v>3512</v>
      </c>
      <c r="B3513" s="15">
        <f>IF(J3513=J3512,B3512+1,1)</f>
        <v>35</v>
      </c>
      <c r="C3513" s="15" t="s">
        <v>236</v>
      </c>
      <c r="D3513" s="25" t="s">
        <v>39</v>
      </c>
      <c r="E3513" s="27">
        <v>512589</v>
      </c>
      <c r="F3513" s="27" t="s">
        <v>5371</v>
      </c>
      <c r="G3513" s="27" t="s">
        <v>64</v>
      </c>
      <c r="H3513" s="27">
        <v>28333</v>
      </c>
      <c r="I3513" s="27" t="s">
        <v>42</v>
      </c>
      <c r="J3513" s="28">
        <v>46161</v>
      </c>
      <c r="K3513" s="26">
        <v>0.33333333333333331</v>
      </c>
      <c r="L3513" s="26"/>
      <c r="M3513" s="27" t="s">
        <v>164</v>
      </c>
      <c r="N3513" s="25">
        <f>IFERROR(VLOOKUP(M3513,Data!$J$1:$K$58,2,0),"")</f>
        <v>56967398822</v>
      </c>
      <c r="O3513" s="27" t="s">
        <v>165</v>
      </c>
      <c r="P3513" s="27" t="s">
        <v>4635</v>
      </c>
      <c r="Q3513" s="27" t="s">
        <v>1105</v>
      </c>
      <c r="R3513" s="27" t="s">
        <v>48</v>
      </c>
      <c r="S3513" s="27"/>
      <c r="T3513" s="27"/>
      <c r="U3513" s="28"/>
      <c r="X3513" s="27"/>
      <c r="Y3513" s="27"/>
      <c r="Z3513" s="29"/>
      <c r="AA3513" s="29">
        <v>0.31597222222222221</v>
      </c>
      <c r="AB3513" s="29">
        <v>0.3923611111111111</v>
      </c>
      <c r="AC3513" s="30">
        <v>46161</v>
      </c>
      <c r="AD3513" s="15" t="str">
        <f>IF(Tabla2[[#This Row],[HORA ENTREGA]]="DIRECTO","On time", IF(AA3513&lt;&gt;"",IF(Tabla2[[#This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13" s="15" t="str">
        <f>MID(Tabla2[[#This Row],[TIPO]],1,3)</f>
        <v xml:space="preserve">20 </v>
      </c>
      <c r="AF35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SOCIEDAD COMERCIAL MARBEN PETS LTDA */ Cont: * TGHU1337539*/ HR Entrega: *08:00* /Dirección: *JOSE JOAQUIN PEREZ 8726 PUDAHUEL</v>
      </c>
      <c r="AG3513" s="38" t="str">
        <f>IFERROR(HYPERLINK("https://wa.me/"&amp;Tabla2[[#This Row],[CONTACTO]]&amp;"?text="&amp;Tabla2[[#This Row],[Mensaje]],"Enviar mensaje"),"")</f>
        <v>Enviar mensaje</v>
      </c>
      <c r="AH3513" s="15" t="str">
        <f>CONCATENATE(A3513,F3513)</f>
        <v>3512TGHU1337539</v>
      </c>
      <c r="AI3513" s="15" t="str">
        <f>CONCATENATE("ENT-",A3513)</f>
        <v>ENT-3512</v>
      </c>
      <c r="AJ3513" s="15" t="str">
        <f>IF(Tabla2[[#This Row],[Op]]&lt;&gt;"","ENTREGA","")</f>
        <v>ENTREGA</v>
      </c>
      <c r="AK3513" s="40" t="str">
        <f>(Tabla2[[#This Row],[FECHA ENTREGA]]&amp;Tabla2[[#This Row],[HORA ENTREGA]])</f>
        <v>461610,333333333333333</v>
      </c>
      <c r="AL3513" s="34" t="str">
        <f>IFERROR(HYPERLINK("https://wa.me/"&amp;Tabla2[[#This Row],[CONTACTO]]&amp;"?text="&amp;Tabla2[[#This Row],[Mensaje]]),"")</f>
        <v>https://wa.me/56967398822?text=Hola!%0AServicio del día 19-05%0A *Cliente:* SOCIEDAD COMERCIAL MARBEN PETS LTDA */ Cont: * TGHU1337539*/ HR Entrega: *08:00* /Dirección: *JOSE JOAQUIN PEREZ 8726 PUDAHUEL</v>
      </c>
    </row>
    <row r="3514" spans="1:38" s="15" customFormat="1" ht="16.5" customHeight="1" x14ac:dyDescent="0.2">
      <c r="A3514" s="15">
        <f>ROW(A3513)</f>
        <v>3513</v>
      </c>
      <c r="B3514" s="15">
        <f>IF(J3514=J3513,B3513+1,1)</f>
        <v>36</v>
      </c>
      <c r="C3514" s="15" t="s">
        <v>236</v>
      </c>
      <c r="D3514" s="25" t="s">
        <v>39</v>
      </c>
      <c r="E3514" s="27">
        <v>512589</v>
      </c>
      <c r="F3514" s="27" t="s">
        <v>5372</v>
      </c>
      <c r="G3514" s="27" t="s">
        <v>64</v>
      </c>
      <c r="H3514" s="27">
        <v>28333</v>
      </c>
      <c r="I3514" s="27" t="s">
        <v>42</v>
      </c>
      <c r="J3514" s="28">
        <v>46161</v>
      </c>
      <c r="K3514" s="26">
        <v>0.33333333333333331</v>
      </c>
      <c r="L3514" s="26"/>
      <c r="M3514" s="27" t="s">
        <v>296</v>
      </c>
      <c r="N3514" s="25">
        <f>IFERROR(VLOOKUP(M3514,Data!$J$1:$K$58,2,0),"")</f>
        <v>56984994337</v>
      </c>
      <c r="O3514" s="27" t="s">
        <v>297</v>
      </c>
      <c r="P3514" s="27" t="s">
        <v>4635</v>
      </c>
      <c r="Q3514" s="27" t="s">
        <v>2386</v>
      </c>
      <c r="R3514" s="27" t="s">
        <v>48</v>
      </c>
      <c r="S3514" s="27"/>
      <c r="T3514" s="27"/>
      <c r="U3514" s="28"/>
      <c r="X3514" s="27"/>
      <c r="Y3514" s="27"/>
      <c r="Z3514" s="29"/>
      <c r="AA3514" s="29">
        <v>0.32291666666666669</v>
      </c>
      <c r="AB3514" s="29">
        <v>0.43055555555555558</v>
      </c>
      <c r="AC3514" s="30">
        <v>46161</v>
      </c>
      <c r="AD3514" s="15" t="str">
        <f>IF(Tabla2[[#This Row],[HORA ENTREGA]]="DIRECTO","On time", IF(AA3514&lt;&gt;"",IF(Tabla2[[#This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14" s="15" t="str">
        <f>MID(Tabla2[[#This Row],[TIPO]],1,3)</f>
        <v xml:space="preserve">20 </v>
      </c>
      <c r="AF35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SOCIEDAD COMERCIAL MARBEN PETS LTDA */ Cont: * APZU3411874*/ HR Entrega: *08:00* /Dirección: *AV. DE LA VICTORIA 2498</v>
      </c>
      <c r="AG3514" s="38" t="str">
        <f>IFERROR(HYPERLINK("https://wa.me/"&amp;Tabla2[[#This Row],[CONTACTO]]&amp;"?text="&amp;Tabla2[[#This Row],[Mensaje]],"Enviar mensaje"),"")</f>
        <v>Enviar mensaje</v>
      </c>
      <c r="AH3514" s="15" t="str">
        <f>CONCATENATE(A3514,F3514)</f>
        <v>3513APZU3411874</v>
      </c>
      <c r="AI3514" s="15" t="str">
        <f>CONCATENATE("ENT-",A3514)</f>
        <v>ENT-3513</v>
      </c>
      <c r="AJ3514" s="15" t="str">
        <f>IF(Tabla2[[#This Row],[Op]]&lt;&gt;"","ENTREGA","")</f>
        <v>ENTREGA</v>
      </c>
      <c r="AK3514" s="40" t="str">
        <f>(Tabla2[[#This Row],[FECHA ENTREGA]]&amp;Tabla2[[#This Row],[HORA ENTREGA]])</f>
        <v>461610,333333333333333</v>
      </c>
      <c r="AL3514" s="34" t="str">
        <f>IFERROR(HYPERLINK("https://wa.me/"&amp;Tabla2[[#This Row],[CONTACTO]]&amp;"?text="&amp;Tabla2[[#This Row],[Mensaje]]),"")</f>
        <v>https://wa.me/56984994337?text=Hola!%0AServicio del día 19-05%0A *Cliente:* SOCIEDAD COMERCIAL MARBEN PETS LTDA */ Cont: * APZU3411874*/ HR Entrega: *08:00* /Dirección: *AV. DE LA VICTORIA 2498</v>
      </c>
    </row>
    <row r="3515" spans="1:38" s="15" customFormat="1" ht="16.5" customHeight="1" x14ac:dyDescent="0.2">
      <c r="A3515" s="15">
        <f>ROW(A3514)</f>
        <v>3514</v>
      </c>
      <c r="B3515" s="15">
        <f>IF(J3515=J3514,B3514+1,1)</f>
        <v>37</v>
      </c>
      <c r="C3515" s="15" t="s">
        <v>236</v>
      </c>
      <c r="D3515" s="25" t="s">
        <v>39</v>
      </c>
      <c r="E3515" s="27">
        <v>514286</v>
      </c>
      <c r="F3515" s="27" t="s">
        <v>5373</v>
      </c>
      <c r="G3515" s="27" t="s">
        <v>41</v>
      </c>
      <c r="H3515" s="27">
        <v>28100</v>
      </c>
      <c r="I3515" s="27" t="s">
        <v>42</v>
      </c>
      <c r="J3515" s="28">
        <v>46161</v>
      </c>
      <c r="K3515" s="26">
        <v>0.33333333333333331</v>
      </c>
      <c r="L3515" s="26"/>
      <c r="M3515" s="27" t="s">
        <v>389</v>
      </c>
      <c r="N3515" s="25">
        <f>IFERROR(VLOOKUP(M3515,Data!$J$1:$K$58,2,0),"")</f>
        <v>56988336520</v>
      </c>
      <c r="O3515" s="27" t="s">
        <v>390</v>
      </c>
      <c r="P3515" s="27" t="s">
        <v>4635</v>
      </c>
      <c r="Q3515" s="27" t="s">
        <v>5374</v>
      </c>
      <c r="R3515" s="27" t="s">
        <v>69</v>
      </c>
      <c r="S3515" s="27"/>
      <c r="T3515" s="27"/>
      <c r="U3515" s="28"/>
      <c r="X3515" s="27"/>
      <c r="Y3515" s="27"/>
      <c r="Z3515" s="29"/>
      <c r="AA3515" s="29">
        <v>0.3576388888888889</v>
      </c>
      <c r="AB3515" s="29">
        <v>0.64236111111111116</v>
      </c>
      <c r="AC3515" s="30">
        <v>46161</v>
      </c>
      <c r="AD3515" s="15" t="str">
        <f>IF(Tabla2[[#This Row],[HORA ENTREGA]]="DIRECTO","On time", IF(AA3515&lt;&gt;"",IF(Tabla2[[#This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15" s="15" t="str">
        <f>MID(Tabla2[[#This Row],[TIPO]],1,3)</f>
        <v xml:space="preserve">40 </v>
      </c>
      <c r="AF35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SOCIEDAD COMERCIAL MARBEN PETS LTDA */ Cont: * CSNU8873829*/ HR Entrega: *08:00* /Dirección: *LA FRAGUA CARPAS BLANCAS</v>
      </c>
      <c r="AG3515" s="38" t="str">
        <f>IFERROR(HYPERLINK("https://wa.me/"&amp;Tabla2[[#This Row],[CONTACTO]]&amp;"?text="&amp;Tabla2[[#This Row],[Mensaje]],"Enviar mensaje"),"")</f>
        <v>Enviar mensaje</v>
      </c>
      <c r="AH3515" s="15" t="str">
        <f>CONCATENATE(A3515,F3515)</f>
        <v>3514CSNU8873829</v>
      </c>
      <c r="AI3515" s="15" t="str">
        <f>CONCATENATE("ENT-",A3515)</f>
        <v>ENT-3514</v>
      </c>
      <c r="AJ3515" s="15" t="str">
        <f>IF(Tabla2[[#This Row],[Op]]&lt;&gt;"","ENTREGA","")</f>
        <v>ENTREGA</v>
      </c>
      <c r="AK3515" s="40" t="str">
        <f>(Tabla2[[#This Row],[FECHA ENTREGA]]&amp;Tabla2[[#This Row],[HORA ENTREGA]])</f>
        <v>461610,333333333333333</v>
      </c>
      <c r="AL3515" s="34" t="str">
        <f>IFERROR(HYPERLINK("https://wa.me/"&amp;Tabla2[[#This Row],[CONTACTO]]&amp;"?text="&amp;Tabla2[[#This Row],[Mensaje]]),"")</f>
        <v>https://wa.me/56988336520?text=Hola!%0AServicio del día 19-05%0A *Cliente:* SOCIEDAD COMERCIAL MARBEN PETS LTDA */ Cont: * CSNU8873829*/ HR Entrega: *08:00* /Dirección: *LA FRAGUA CARPAS BLANCAS</v>
      </c>
    </row>
    <row r="3516" spans="1:38" s="15" customFormat="1" ht="16.5" customHeight="1" x14ac:dyDescent="0.2">
      <c r="A3516" s="15">
        <f>ROW(A3515)</f>
        <v>3515</v>
      </c>
      <c r="B3516" s="15">
        <f>IF(J3516=J3515,B3515+1,1)</f>
        <v>38</v>
      </c>
      <c r="C3516" s="15" t="s">
        <v>239</v>
      </c>
      <c r="D3516" s="25" t="s">
        <v>39</v>
      </c>
      <c r="E3516" s="27">
        <v>305923</v>
      </c>
      <c r="F3516" s="27" t="s">
        <v>5375</v>
      </c>
      <c r="G3516" s="27" t="s">
        <v>41</v>
      </c>
      <c r="H3516" s="27">
        <v>15925</v>
      </c>
      <c r="I3516" s="27" t="s">
        <v>5376</v>
      </c>
      <c r="J3516" s="28">
        <v>46161</v>
      </c>
      <c r="K3516" s="26" t="s">
        <v>290</v>
      </c>
      <c r="L3516" s="26"/>
      <c r="M3516" s="27" t="s">
        <v>82</v>
      </c>
      <c r="N3516" s="25">
        <f>IFERROR(VLOOKUP(M3516,Data!$J$1:$K$58,2,0),"")</f>
        <v>56944277110</v>
      </c>
      <c r="O3516" s="27" t="s">
        <v>83</v>
      </c>
      <c r="P3516" s="27"/>
      <c r="Q3516" s="27" t="s">
        <v>1036</v>
      </c>
      <c r="R3516" s="27"/>
      <c r="S3516" s="27"/>
      <c r="T3516" s="27"/>
      <c r="U3516" s="28"/>
      <c r="X3516" s="27"/>
      <c r="Y3516" s="27"/>
      <c r="Z3516" s="29"/>
      <c r="AA3516" s="29">
        <v>0.62152777777777779</v>
      </c>
      <c r="AB3516" s="29">
        <v>0.69444444444444442</v>
      </c>
      <c r="AC3516" s="30">
        <v>46161</v>
      </c>
      <c r="AD3516" s="15" t="str">
        <f>IF(Tabla2[[#This Row],[HORA ENTREGA]]="DIRECTO","On time", IF(AA3516&lt;&gt;"",IF(Tabla2[[#This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16" s="15" t="str">
        <f>MID(Tabla2[[#This Row],[TIPO]],1,3)</f>
        <v xml:space="preserve">40 </v>
      </c>
      <c r="AF35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SUPERMERCADO DEL NEUMATICO LTDA */ Cont: * ONEU1080500*/ HR Entrega: *DIRECTO* /Dirección: *AV. GENERAL VELASQUEZ 10901, SAN BERNARDO</v>
      </c>
      <c r="AG3516" s="38" t="str">
        <f>IFERROR(HYPERLINK("https://wa.me/"&amp;Tabla2[[#This Row],[CONTACTO]]&amp;"?text="&amp;Tabla2[[#This Row],[Mensaje]],"Enviar mensaje"),"")</f>
        <v>Enviar mensaje</v>
      </c>
      <c r="AH3516" s="15" t="str">
        <f>CONCATENATE(A3516,F3516)</f>
        <v>3515ONEU1080500</v>
      </c>
      <c r="AI3516" s="15" t="str">
        <f>CONCATENATE("ENT-",A3516)</f>
        <v>ENT-3515</v>
      </c>
      <c r="AJ3516" s="15" t="str">
        <f>IF(Tabla2[[#This Row],[Op]]&lt;&gt;"","ENTREGA","")</f>
        <v>ENTREGA</v>
      </c>
      <c r="AK3516" s="40" t="str">
        <f>(Tabla2[[#This Row],[FECHA ENTREGA]]&amp;Tabla2[[#This Row],[HORA ENTREGA]])</f>
        <v>46161DIRECTO</v>
      </c>
      <c r="AL3516" s="34" t="str">
        <f>IFERROR(HYPERLINK("https://wa.me/"&amp;Tabla2[[#This Row],[CONTACTO]]&amp;"?text="&amp;Tabla2[[#This Row],[Mensaje]]),"")</f>
        <v>https://wa.me/56944277110?text=Hola!%0AServicio del día 19-05%0A *Cliente:* SUPERMERCADO DEL NEUMATICO LTDA */ Cont: * ONEU1080500*/ HR Entrega: *DIRECTO* /Dirección: *AV. GENERAL VELASQUEZ 10901, SAN BERNARDO</v>
      </c>
    </row>
    <row r="3517" spans="1:38" s="15" customFormat="1" ht="16.5" customHeight="1" x14ac:dyDescent="0.2">
      <c r="A3517" s="15">
        <f>ROW(A3516)</f>
        <v>3516</v>
      </c>
      <c r="B3517" s="15">
        <f>IF(J3517=J3516,B3516+1,1)</f>
        <v>39</v>
      </c>
      <c r="C3517" s="15" t="s">
        <v>447</v>
      </c>
      <c r="D3517" s="25" t="s">
        <v>39</v>
      </c>
      <c r="E3517" s="27">
        <v>389075</v>
      </c>
      <c r="F3517" s="27" t="s">
        <v>5377</v>
      </c>
      <c r="G3517" s="27" t="s">
        <v>41</v>
      </c>
      <c r="H3517" s="27">
        <v>22184</v>
      </c>
      <c r="I3517" s="27" t="s">
        <v>42</v>
      </c>
      <c r="J3517" s="28">
        <v>46161</v>
      </c>
      <c r="K3517" s="26">
        <v>0.33333333333333331</v>
      </c>
      <c r="L3517" s="26"/>
      <c r="M3517" s="27" t="s">
        <v>180</v>
      </c>
      <c r="N3517" s="25">
        <f>IFERROR(VLOOKUP(M3517,Data!$J$1:$K$58,2,0),"")</f>
        <v>56956063271</v>
      </c>
      <c r="O3517" s="27" t="s">
        <v>384</v>
      </c>
      <c r="P3517" s="27" t="s">
        <v>4635</v>
      </c>
      <c r="Q3517" s="27" t="s">
        <v>5311</v>
      </c>
      <c r="R3517" s="27" t="s">
        <v>48</v>
      </c>
      <c r="S3517" s="27"/>
      <c r="T3517" s="27"/>
      <c r="U3517" s="28"/>
      <c r="X3517" s="27"/>
      <c r="Y3517" s="27"/>
      <c r="Z3517" s="29"/>
      <c r="AA3517" s="29">
        <v>0.32430555555555557</v>
      </c>
      <c r="AB3517" s="29">
        <v>0.56944444444444442</v>
      </c>
      <c r="AC3517" s="30">
        <v>46161</v>
      </c>
      <c r="AD3517" s="15" t="str">
        <f>IF(Tabla2[[#This Row],[HORA ENTREGA]]="DIRECTO","On time", IF(AA3517&lt;&gt;"",IF(Tabla2[[#This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17" s="15" t="str">
        <f>MID(Tabla2[[#This Row],[TIPO]],1,3)</f>
        <v xml:space="preserve">40 </v>
      </c>
      <c r="AF35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TECNIKA S A */ Cont: * TCNU2955458*/ HR Entrega: *08:00* /Dirección: *BODEPARK ES AV. LOS VALLES 225, 9060000 PUDAHUEL, REGIÓN METROPOLITANA</v>
      </c>
      <c r="AG3517" s="38" t="str">
        <f>IFERROR(HYPERLINK("https://wa.me/"&amp;Tabla2[[#This Row],[CONTACTO]]&amp;"?text="&amp;Tabla2[[#This Row],[Mensaje]],"Enviar mensaje"),"")</f>
        <v>Enviar mensaje</v>
      </c>
      <c r="AH3517" s="15" t="str">
        <f>CONCATENATE(A3517,F3517)</f>
        <v>3516TCNU2955458</v>
      </c>
      <c r="AI3517" s="15" t="str">
        <f>CONCATENATE("ENT-",A3517)</f>
        <v>ENT-3516</v>
      </c>
      <c r="AJ3517" s="15" t="str">
        <f>IF(Tabla2[[#This Row],[Op]]&lt;&gt;"","ENTREGA","")</f>
        <v>ENTREGA</v>
      </c>
      <c r="AK3517" s="40" t="str">
        <f>(Tabla2[[#This Row],[FECHA ENTREGA]]&amp;Tabla2[[#This Row],[HORA ENTREGA]])</f>
        <v>461610,333333333333333</v>
      </c>
      <c r="AL3517" s="34" t="str">
        <f>IFERROR(HYPERLINK("https://wa.me/"&amp;Tabla2[[#This Row],[CONTACTO]]&amp;"?text="&amp;Tabla2[[#This Row],[Mensaje]]),"")</f>
        <v>https://wa.me/56956063271?text=Hola!%0AServicio del día 19-05%0A *Cliente:* TECNIKA S A */ Cont: * TCNU2955458*/ HR Entrega: *08:00* /Dirección: *BODEPARK ES AV. LOS VALLES 225, 9060000 PUDAHUEL, REGIÓN METROPOLITANA</v>
      </c>
    </row>
    <row r="3518" spans="1:38" s="15" customFormat="1" ht="16.5" customHeight="1" x14ac:dyDescent="0.2">
      <c r="A3518" s="15">
        <f>ROW(A3517)</f>
        <v>3517</v>
      </c>
      <c r="B3518" s="15">
        <f>IF(J3518=J3517,B3517+1,1)</f>
        <v>40</v>
      </c>
      <c r="C3518" s="15" t="s">
        <v>447</v>
      </c>
      <c r="D3518" s="25" t="s">
        <v>39</v>
      </c>
      <c r="E3518" s="27">
        <v>389075</v>
      </c>
      <c r="F3518" s="27" t="s">
        <v>5378</v>
      </c>
      <c r="G3518" s="27" t="s">
        <v>41</v>
      </c>
      <c r="H3518" s="27">
        <v>22884</v>
      </c>
      <c r="I3518" s="27" t="s">
        <v>42</v>
      </c>
      <c r="J3518" s="28">
        <v>46161</v>
      </c>
      <c r="K3518" s="26">
        <v>0.33333333333333331</v>
      </c>
      <c r="L3518" s="26"/>
      <c r="M3518" s="27" t="s">
        <v>86</v>
      </c>
      <c r="N3518" s="25">
        <f>IFERROR(VLOOKUP(M3518,Data!$J$1:$K$58,2,0),"")</f>
        <v>56956654384</v>
      </c>
      <c r="O3518" s="27" t="s">
        <v>87</v>
      </c>
      <c r="P3518" s="27" t="s">
        <v>4635</v>
      </c>
      <c r="Q3518" s="27" t="s">
        <v>450</v>
      </c>
      <c r="R3518" s="27" t="s">
        <v>48</v>
      </c>
      <c r="S3518" s="27"/>
      <c r="T3518" s="27"/>
      <c r="U3518" s="28"/>
      <c r="X3518" s="27"/>
      <c r="Y3518" s="27"/>
      <c r="Z3518" s="29"/>
      <c r="AA3518" s="29">
        <v>0.34305555555555556</v>
      </c>
      <c r="AB3518" s="29">
        <v>0.51388888888888884</v>
      </c>
      <c r="AC3518" s="30">
        <v>46161</v>
      </c>
      <c r="AD3518" s="15" t="str">
        <f>IF(Tabla2[[#This Row],[HORA ENTREGA]]="DIRECTO","On time", IF(AA3518&lt;&gt;"",IF(Tabla2[[#This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18" s="15" t="str">
        <f>MID(Tabla2[[#This Row],[TIPO]],1,3)</f>
        <v xml:space="preserve">40 </v>
      </c>
      <c r="AF35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TECNIKA S A */ Cont: * GESU6923946*/ HR Entrega: *08:00* /Dirección: *Los Olivos 1270, Pudahuel</v>
      </c>
      <c r="AG3518" s="38" t="str">
        <f>IFERROR(HYPERLINK("https://wa.me/"&amp;Tabla2[[#This Row],[CONTACTO]]&amp;"?text="&amp;Tabla2[[#This Row],[Mensaje]],"Enviar mensaje"),"")</f>
        <v>Enviar mensaje</v>
      </c>
      <c r="AH3518" s="15" t="str">
        <f>CONCATENATE(A3518,F3518)</f>
        <v>3517GESU6923946</v>
      </c>
      <c r="AI3518" s="15" t="str">
        <f>CONCATENATE("ENT-",A3518)</f>
        <v>ENT-3517</v>
      </c>
      <c r="AJ3518" s="15" t="str">
        <f>IF(Tabla2[[#This Row],[Op]]&lt;&gt;"","ENTREGA","")</f>
        <v>ENTREGA</v>
      </c>
      <c r="AK3518" s="40" t="str">
        <f>(Tabla2[[#This Row],[FECHA ENTREGA]]&amp;Tabla2[[#This Row],[HORA ENTREGA]])</f>
        <v>461610,333333333333333</v>
      </c>
      <c r="AL3518" s="34" t="str">
        <f>IFERROR(HYPERLINK("https://wa.me/"&amp;Tabla2[[#This Row],[CONTACTO]]&amp;"?text="&amp;Tabla2[[#This Row],[Mensaje]]),"")</f>
        <v>https://wa.me/56956654384?text=Hola!%0AServicio del día 19-05%0A *Cliente:* TECNIKA S A */ Cont: * GESU6923946*/ HR Entrega: *08:00* /Dirección: *Los Olivos 1270, Pudahuel</v>
      </c>
    </row>
    <row r="3519" spans="1:38" s="15" customFormat="1" ht="16.5" customHeight="1" x14ac:dyDescent="0.2">
      <c r="A3519" s="15">
        <f>ROW(A3518)</f>
        <v>3518</v>
      </c>
      <c r="B3519" s="15">
        <f>IF(J3519=J3518,B3518+1,1)</f>
        <v>41</v>
      </c>
      <c r="C3519" s="15" t="s">
        <v>2344</v>
      </c>
      <c r="D3519" s="25" t="s">
        <v>39</v>
      </c>
      <c r="E3519" s="27">
        <v>1203608</v>
      </c>
      <c r="F3519" s="27" t="s">
        <v>5379</v>
      </c>
      <c r="G3519" s="27" t="s">
        <v>41</v>
      </c>
      <c r="H3519" s="27">
        <v>15553</v>
      </c>
      <c r="I3519" s="27" t="s">
        <v>42</v>
      </c>
      <c r="J3519" s="28">
        <v>46161</v>
      </c>
      <c r="K3519" s="26">
        <v>0.375</v>
      </c>
      <c r="L3519" s="26"/>
      <c r="M3519" s="27" t="s">
        <v>325</v>
      </c>
      <c r="N3519" s="25">
        <f>IFERROR(VLOOKUP(M3519,Data!$J$1:$K$58,2,0),"")</f>
        <v>56964850744</v>
      </c>
      <c r="O3519" s="27" t="s">
        <v>326</v>
      </c>
      <c r="P3519" s="27" t="s">
        <v>4635</v>
      </c>
      <c r="Q3519" s="27" t="s">
        <v>4045</v>
      </c>
      <c r="R3519" s="27" t="s">
        <v>3205</v>
      </c>
      <c r="S3519" s="27"/>
      <c r="T3519" s="27"/>
      <c r="U3519" s="28"/>
      <c r="X3519" s="27"/>
      <c r="Y3519" s="27"/>
      <c r="Z3519" s="29"/>
      <c r="AA3519" s="29">
        <v>0.34166666666666667</v>
      </c>
      <c r="AB3519" s="29">
        <v>0.49652777777777779</v>
      </c>
      <c r="AC3519" s="30">
        <v>46161</v>
      </c>
      <c r="AD3519" s="15" t="str">
        <f>IF(Tabla2[[#This Row],[HORA ENTREGA]]="DIRECTO","On time", IF(AA3519&lt;&gt;"",IF(Tabla2[[#This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19" s="15" t="str">
        <f>MID(Tabla2[[#This Row],[TIPO]],1,3)</f>
        <v xml:space="preserve">40 </v>
      </c>
      <c r="AF35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THE ANDES BRANDS */ Cont: * CMAU4943856*/ HR Entrega: *09:00* /Dirección: *BODENOR FLEXCENTER - BOULEVARD PONIENTE, MODULOS 21 Y 22 ENEA, PUDAHUEL</v>
      </c>
      <c r="AG3519" s="38" t="str">
        <f>IFERROR(HYPERLINK("https://wa.me/"&amp;Tabla2[[#This Row],[CONTACTO]]&amp;"?text="&amp;Tabla2[[#This Row],[Mensaje]],"Enviar mensaje"),"")</f>
        <v>Enviar mensaje</v>
      </c>
      <c r="AH3519" s="15" t="str">
        <f>CONCATENATE(A3519,F3519)</f>
        <v>3518CMAU4943856</v>
      </c>
      <c r="AI3519" s="15" t="str">
        <f>CONCATENATE("ENT-",A3519)</f>
        <v>ENT-3518</v>
      </c>
      <c r="AJ3519" s="15" t="str">
        <f>IF(Tabla2[[#This Row],[Op]]&lt;&gt;"","ENTREGA","")</f>
        <v>ENTREGA</v>
      </c>
      <c r="AK3519" s="40" t="str">
        <f>(Tabla2[[#This Row],[FECHA ENTREGA]]&amp;Tabla2[[#This Row],[HORA ENTREGA]])</f>
        <v>461610,375</v>
      </c>
      <c r="AL3519" s="34" t="str">
        <f>IFERROR(HYPERLINK("https://wa.me/"&amp;Tabla2[[#This Row],[CONTACTO]]&amp;"?text="&amp;Tabla2[[#This Row],[Mensaje]]),"")</f>
        <v>https://wa.me/56964850744?text=Hola!%0AServicio del día 19-05%0A *Cliente:* THE ANDES BRANDS */ Cont: * CMAU4943856*/ HR Entrega: *09:00* /Dirección: *BODENOR FLEXCENTER - BOULEVARD PONIENTE, MODULOS 21 Y 22 ENEA, PUDAHUEL</v>
      </c>
    </row>
    <row r="3520" spans="1:38" s="15" customFormat="1" ht="16.5" customHeight="1" x14ac:dyDescent="0.2">
      <c r="A3520" s="15">
        <f>ROW(A3519)</f>
        <v>3519</v>
      </c>
      <c r="B3520" s="15">
        <f>IF(J3520=J3519,B3519+1,1)</f>
        <v>42</v>
      </c>
      <c r="C3520" s="15" t="s">
        <v>2344</v>
      </c>
      <c r="D3520" s="25" t="s">
        <v>39</v>
      </c>
      <c r="E3520" s="27">
        <v>1203608</v>
      </c>
      <c r="F3520" s="27" t="s">
        <v>5380</v>
      </c>
      <c r="G3520" s="27" t="s">
        <v>41</v>
      </c>
      <c r="H3520" s="27">
        <v>10556</v>
      </c>
      <c r="I3520" s="27" t="s">
        <v>42</v>
      </c>
      <c r="J3520" s="28">
        <v>46161</v>
      </c>
      <c r="K3520" s="26">
        <v>0.375</v>
      </c>
      <c r="L3520" s="26"/>
      <c r="M3520" s="27" t="s">
        <v>66</v>
      </c>
      <c r="N3520" s="25">
        <f>IFERROR(VLOOKUP(M3520,Data!$J$1:$K$58,2,0),"")</f>
        <v>56993389870</v>
      </c>
      <c r="O3520" s="27" t="s">
        <v>67</v>
      </c>
      <c r="P3520" s="27" t="s">
        <v>4635</v>
      </c>
      <c r="Q3520" s="27" t="s">
        <v>4045</v>
      </c>
      <c r="R3520" s="27" t="s">
        <v>3205</v>
      </c>
      <c r="S3520" s="27"/>
      <c r="T3520" s="27"/>
      <c r="U3520" s="28"/>
      <c r="X3520" s="27"/>
      <c r="Y3520" s="27"/>
      <c r="Z3520" s="29"/>
      <c r="AA3520" s="29">
        <v>0.33680555555555558</v>
      </c>
      <c r="AB3520" s="29">
        <v>0.43402777777777779</v>
      </c>
      <c r="AC3520" s="30">
        <v>46161</v>
      </c>
      <c r="AD3520" s="15" t="str">
        <f>IF(Tabla2[[#This Row],[HORA ENTREGA]]="DIRECTO","On time", IF(AA3520&lt;&gt;"",IF(Tabla2[[#This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0" s="15" t="str">
        <f>MID(Tabla2[[#This Row],[TIPO]],1,3)</f>
        <v xml:space="preserve">40 </v>
      </c>
      <c r="AF35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THE ANDES BRANDS */ Cont: * UETU7194424*/ HR Entrega: *09:00* /Dirección: *BODENOR FLEXCENTER - BOULEVARD PONIENTE, MODULOS 21 Y 22 ENEA, PUDAHUEL</v>
      </c>
      <c r="AG3520" s="38" t="str">
        <f>IFERROR(HYPERLINK("https://wa.me/"&amp;Tabla2[[#This Row],[CONTACTO]]&amp;"?text="&amp;Tabla2[[#This Row],[Mensaje]],"Enviar mensaje"),"")</f>
        <v>Enviar mensaje</v>
      </c>
      <c r="AH3520" s="15" t="str">
        <f>CONCATENATE(A3520,F3520)</f>
        <v>3519UETU7194424</v>
      </c>
      <c r="AI3520" s="15" t="str">
        <f>CONCATENATE("ENT-",A3520)</f>
        <v>ENT-3519</v>
      </c>
      <c r="AJ3520" s="15" t="str">
        <f>IF(Tabla2[[#This Row],[Op]]&lt;&gt;"","ENTREGA","")</f>
        <v>ENTREGA</v>
      </c>
      <c r="AK3520" s="40" t="str">
        <f>(Tabla2[[#This Row],[FECHA ENTREGA]]&amp;Tabla2[[#This Row],[HORA ENTREGA]])</f>
        <v>461610,375</v>
      </c>
      <c r="AL3520" s="34" t="str">
        <f>IFERROR(HYPERLINK("https://wa.me/"&amp;Tabla2[[#This Row],[CONTACTO]]&amp;"?text="&amp;Tabla2[[#This Row],[Mensaje]]),"")</f>
        <v>https://wa.me/56993389870?text=Hola!%0AServicio del día 19-05%0A *Cliente:* THE ANDES BRANDS */ Cont: * UETU7194424*/ HR Entrega: *09:00* /Dirección: *BODENOR FLEXCENTER - BOULEVARD PONIENTE, MODULOS 21 Y 22 ENEA, PUDAHUEL</v>
      </c>
    </row>
    <row r="3521" spans="1:38" s="15" customFormat="1" ht="16.5" customHeight="1" x14ac:dyDescent="0.2">
      <c r="A3521" s="15">
        <f>ROW(A3520)</f>
        <v>3520</v>
      </c>
      <c r="B3521" s="15">
        <f>IF(J3521=J3520,B3520+1,1)</f>
        <v>43</v>
      </c>
      <c r="C3521" s="15" t="s">
        <v>2344</v>
      </c>
      <c r="D3521" s="25" t="s">
        <v>39</v>
      </c>
      <c r="E3521" s="27">
        <v>1203617</v>
      </c>
      <c r="F3521" s="27" t="s">
        <v>5381</v>
      </c>
      <c r="G3521" s="27" t="s">
        <v>41</v>
      </c>
      <c r="H3521" s="27">
        <v>10773</v>
      </c>
      <c r="I3521" s="27" t="s">
        <v>42</v>
      </c>
      <c r="J3521" s="28">
        <v>46161</v>
      </c>
      <c r="K3521" s="26">
        <v>0.45833333333333331</v>
      </c>
      <c r="L3521" s="26"/>
      <c r="M3521" s="27" t="s">
        <v>313</v>
      </c>
      <c r="N3521" s="25">
        <f>IFERROR(VLOOKUP(M3521,Data!$J$1:$K$58,2,0),"")</f>
        <v>56967387744</v>
      </c>
      <c r="O3521" s="27" t="s">
        <v>314</v>
      </c>
      <c r="P3521" s="27">
        <v>13</v>
      </c>
      <c r="Q3521" s="27" t="s">
        <v>4045</v>
      </c>
      <c r="R3521" s="27" t="s">
        <v>3205</v>
      </c>
      <c r="S3521" s="27"/>
      <c r="T3521" s="27"/>
      <c r="U3521" s="28"/>
      <c r="X3521" s="27"/>
      <c r="Y3521" s="27"/>
      <c r="Z3521" s="29"/>
      <c r="AA3521" s="29">
        <v>0.56944444444444442</v>
      </c>
      <c r="AB3521" s="29">
        <v>0.63194444444444442</v>
      </c>
      <c r="AC3521" s="30">
        <v>46161</v>
      </c>
      <c r="AD3521" s="15" t="str">
        <f>IF(Tabla2[[#This Row],[HORA ENTREGA]]="DIRECTO","On time", IF(AA3521&lt;&gt;"",IF(Tabla2[[#This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21" s="15" t="str">
        <f>MID(Tabla2[[#This Row],[TIPO]],1,3)</f>
        <v xml:space="preserve">40 </v>
      </c>
      <c r="AF35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19-05%0A *Cliente:* THE ANDES BRANDS */ Cont: * ECMU5423002*/ HR Entrega: *11:00* /Dirección: *BODENOR FLEXCENTER - BOULEVARD PONIENTE, MODULOS 21 Y 22 ENEA, PUDAHUEL</v>
      </c>
      <c r="AG3521" s="38" t="str">
        <f>IFERROR(HYPERLINK("https://wa.me/"&amp;Tabla2[[#This Row],[CONTACTO]]&amp;"?text="&amp;Tabla2[[#This Row],[Mensaje]],"Enviar mensaje"),"")</f>
        <v>Enviar mensaje</v>
      </c>
      <c r="AH3521" s="15" t="str">
        <f>CONCATENATE(A3521,F3521)</f>
        <v>3520ECMU5423002</v>
      </c>
      <c r="AI3521" s="15" t="str">
        <f>CONCATENATE("ENT-",A3521)</f>
        <v>ENT-3520</v>
      </c>
      <c r="AJ3521" s="15" t="str">
        <f>IF(Tabla2[[#This Row],[Op]]&lt;&gt;"","ENTREGA","")</f>
        <v>ENTREGA</v>
      </c>
      <c r="AK3521" s="40" t="str">
        <f>(Tabla2[[#This Row],[FECHA ENTREGA]]&amp;Tabla2[[#This Row],[HORA ENTREGA]])</f>
        <v>461610,458333333333333</v>
      </c>
      <c r="AL3521" s="34" t="str">
        <f>IFERROR(HYPERLINK("https://wa.me/"&amp;Tabla2[[#This Row],[CONTACTO]]&amp;"?text="&amp;Tabla2[[#This Row],[Mensaje]]),"")</f>
        <v>https://wa.me/56967387744?text=Hola!%0AServicio del día 19-05%0A *Cliente:* THE ANDES BRANDS */ Cont: * ECMU5423002*/ HR Entrega: *11:00* /Dirección: *BODENOR FLEXCENTER - BOULEVARD PONIENTE, MODULOS 21 Y 22 ENEA, PUDAHUEL</v>
      </c>
    </row>
    <row r="3522" spans="1:38" s="15" customFormat="1" ht="16.5" customHeight="1" x14ac:dyDescent="0.2">
      <c r="A3522" s="15">
        <f>ROW(A3521)</f>
        <v>3521</v>
      </c>
      <c r="B3522" s="15">
        <f>IF(J3522=J3521,B3521+1,1)</f>
        <v>1</v>
      </c>
      <c r="C3522" s="15" t="s">
        <v>84</v>
      </c>
      <c r="D3522" s="25" t="s">
        <v>39</v>
      </c>
      <c r="E3522" s="27">
        <v>315759</v>
      </c>
      <c r="F3522" s="27" t="s">
        <v>5382</v>
      </c>
      <c r="G3522" s="27" t="s">
        <v>41</v>
      </c>
      <c r="H3522" s="27">
        <v>4866</v>
      </c>
      <c r="I3522" s="27"/>
      <c r="J3522" s="28">
        <v>46162</v>
      </c>
      <c r="K3522" s="26">
        <v>0.33333333333333331</v>
      </c>
      <c r="L3522" s="26"/>
      <c r="M3522" s="27" t="s">
        <v>300</v>
      </c>
      <c r="N3522" s="25">
        <f>IFERROR(VLOOKUP(M3522,Data!$J$1:$K$58,2,0),"")</f>
        <v>56989844861</v>
      </c>
      <c r="O3522" s="27" t="s">
        <v>301</v>
      </c>
      <c r="P3522" s="27"/>
      <c r="Q3522" s="27" t="s">
        <v>1963</v>
      </c>
      <c r="R3522" s="27"/>
      <c r="S3522" s="27"/>
      <c r="T3522" s="27"/>
      <c r="U3522" s="28"/>
      <c r="X3522" s="27"/>
      <c r="Y3522" s="27"/>
      <c r="Z3522" s="29"/>
      <c r="AA3522" s="29">
        <v>0.3263888888888889</v>
      </c>
      <c r="AB3522" s="29">
        <v>0.44791666666666669</v>
      </c>
      <c r="AC3522" s="30">
        <v>46162</v>
      </c>
      <c r="AD3522" s="15" t="str">
        <f>IF(Tabla2[[#This Row],[HORA ENTREGA]]="DIRECTO","On time", IF(AA3522&lt;&gt;"",IF(Tabla2[[#This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2" s="15" t="str">
        <f>MID(Tabla2[[#This Row],[TIPO]],1,3)</f>
        <v xml:space="preserve">40 </v>
      </c>
      <c r="AF35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CANONTEX */ Cont: * GESU6324233*/ HR Entrega: *08:00* /Dirección: *Av. La Oración N° 1250, Pudahuel</v>
      </c>
      <c r="AG3522" s="38" t="str">
        <f>IFERROR(HYPERLINK("https://wa.me/"&amp;Tabla2[[#This Row],[CONTACTO]]&amp;"?text="&amp;Tabla2[[#This Row],[Mensaje]],"Enviar mensaje"),"")</f>
        <v>Enviar mensaje</v>
      </c>
      <c r="AH3522" s="15" t="str">
        <f>CONCATENATE(A3522,F3522)</f>
        <v>3521GESU6324233</v>
      </c>
      <c r="AI3522" s="15" t="str">
        <f>CONCATENATE("ENT-",A3522)</f>
        <v>ENT-3521</v>
      </c>
      <c r="AJ3522" s="15" t="str">
        <f>IF(Tabla2[[#This Row],[Op]]&lt;&gt;"","ENTREGA","")</f>
        <v>ENTREGA</v>
      </c>
      <c r="AK3522" s="40" t="str">
        <f>(Tabla2[[#This Row],[FECHA ENTREGA]]&amp;Tabla2[[#This Row],[HORA ENTREGA]])</f>
        <v>461620,333333333333333</v>
      </c>
      <c r="AL3522" s="34" t="str">
        <f>IFERROR(HYPERLINK("https://wa.me/"&amp;Tabla2[[#This Row],[CONTACTO]]&amp;"?text="&amp;Tabla2[[#This Row],[Mensaje]]),"")</f>
        <v>https://wa.me/56989844861?text=Hola!%0AServicio del día 20-05%0A *Cliente:* CANONTEX */ Cont: * GESU6324233*/ HR Entrega: *08:00* /Dirección: *Av. La Oración N° 1250, Pudahuel</v>
      </c>
    </row>
    <row r="3523" spans="1:38" s="15" customFormat="1" ht="16.5" customHeight="1" x14ac:dyDescent="0.2">
      <c r="A3523" s="15">
        <f>ROW(A3522)</f>
        <v>3522</v>
      </c>
      <c r="B3523" s="15">
        <f>IF(J3523=J3522,B3522+1,1)</f>
        <v>2</v>
      </c>
      <c r="C3523" s="15" t="s">
        <v>94</v>
      </c>
      <c r="D3523" s="25" t="s">
        <v>39</v>
      </c>
      <c r="E3523" s="27" t="s">
        <v>4204</v>
      </c>
      <c r="F3523" s="27" t="s">
        <v>456</v>
      </c>
      <c r="G3523" s="27" t="s">
        <v>456</v>
      </c>
      <c r="H3523" s="27">
        <v>22000</v>
      </c>
      <c r="I3523" s="27" t="s">
        <v>42</v>
      </c>
      <c r="J3523" s="28">
        <v>46162</v>
      </c>
      <c r="K3523" s="26">
        <v>0.375</v>
      </c>
      <c r="L3523" s="26"/>
      <c r="M3523" s="27" t="s">
        <v>151</v>
      </c>
      <c r="N3523" s="25">
        <f>IFERROR(VLOOKUP(M3523,Data!$J$1:$K$58,2,0),"")</f>
        <v>56973887427</v>
      </c>
      <c r="O3523" s="27" t="s">
        <v>152</v>
      </c>
      <c r="P3523" s="27"/>
      <c r="Q3523" s="27"/>
      <c r="R3523" s="27"/>
      <c r="S3523" s="27"/>
      <c r="T3523" s="27"/>
      <c r="U3523" s="28"/>
      <c r="X3523" s="27"/>
      <c r="Y3523" s="27"/>
      <c r="Z3523" s="29"/>
      <c r="AA3523" s="29">
        <v>0.33680555555555558</v>
      </c>
      <c r="AB3523" s="29">
        <v>0.36458333333333331</v>
      </c>
      <c r="AC3523" s="30">
        <v>46162</v>
      </c>
      <c r="AD3523" s="15" t="str">
        <f>IF(Tabla2[[#This Row],[HORA ENTREGA]]="DIRECTO","On time", IF(AA3523&lt;&gt;"",IF(Tabla2[[#This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3" s="15" t="str">
        <f>MID(Tabla2[[#This Row],[TIPO]],1,3)</f>
        <v>RAM</v>
      </c>
      <c r="AF35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 INDUSTRIAL PLASTICOS HOFFENS S.A. */ Cont: * RAMPLA*/ HR Entrega: *09:00* /Dirección: *</v>
      </c>
      <c r="AG3523" s="38" t="str">
        <f>IFERROR(HYPERLINK("https://wa.me/"&amp;Tabla2[[#This Row],[CONTACTO]]&amp;"?text="&amp;Tabla2[[#This Row],[Mensaje]],"Enviar mensaje"),"")</f>
        <v>Enviar mensaje</v>
      </c>
      <c r="AH3523" s="15" t="str">
        <f>CONCATENATE(A3523,F3523)</f>
        <v>3522RAMPLA</v>
      </c>
      <c r="AI3523" s="15" t="str">
        <f>CONCATENATE("ENT-",A3523)</f>
        <v>ENT-3522</v>
      </c>
      <c r="AJ3523" s="15" t="str">
        <f>IF(Tabla2[[#This Row],[Op]]&lt;&gt;"","ENTREGA","")</f>
        <v>ENTREGA</v>
      </c>
      <c r="AK3523" s="40" t="str">
        <f>(Tabla2[[#This Row],[FECHA ENTREGA]]&amp;Tabla2[[#This Row],[HORA ENTREGA]])</f>
        <v>461620,375</v>
      </c>
      <c r="AL3523" s="34" t="str">
        <f>IFERROR(HYPERLINK("https://wa.me/"&amp;Tabla2[[#This Row],[CONTACTO]]&amp;"?text="&amp;Tabla2[[#This Row],[Mensaje]]),"")</f>
        <v>https://wa.me/56973887427?text=Hola!%0AServicio del día 20-05%0A *Cliente:* COMERCIAL E INDUSTRIAL PLASTICOS HOFFENS S.A. */ Cont: * RAMPLA*/ HR Entrega: *09:00* /Dirección: *</v>
      </c>
    </row>
    <row r="3524" spans="1:38" s="15" customFormat="1" ht="16.5" customHeight="1" x14ac:dyDescent="0.2">
      <c r="A3524" s="15">
        <f>ROW(A3523)</f>
        <v>3523</v>
      </c>
      <c r="B3524" s="15">
        <f>IF(J3524=J3523,B3523+1,1)</f>
        <v>3</v>
      </c>
      <c r="C3524" s="15" t="s">
        <v>94</v>
      </c>
      <c r="D3524" s="25" t="s">
        <v>39</v>
      </c>
      <c r="E3524" s="27">
        <v>305414</v>
      </c>
      <c r="F3524" s="27" t="s">
        <v>5383</v>
      </c>
      <c r="G3524" s="27" t="s">
        <v>41</v>
      </c>
      <c r="H3524" s="27">
        <v>19769</v>
      </c>
      <c r="I3524" s="27" t="s">
        <v>42</v>
      </c>
      <c r="J3524" s="28">
        <v>46162</v>
      </c>
      <c r="K3524" s="26">
        <v>0.375</v>
      </c>
      <c r="L3524" s="26"/>
      <c r="M3524" s="27" t="s">
        <v>347</v>
      </c>
      <c r="N3524" s="25">
        <f>IFERROR(VLOOKUP(M3524,Data!$J$1:$K$58,2,0),"")</f>
        <v>56976511010</v>
      </c>
      <c r="O3524" s="27" t="s">
        <v>159</v>
      </c>
      <c r="P3524" s="27"/>
      <c r="Q3524" s="27" t="s">
        <v>5384</v>
      </c>
      <c r="R3524" s="27" t="s">
        <v>1587</v>
      </c>
      <c r="S3524" s="27"/>
      <c r="T3524" s="27"/>
      <c r="U3524" s="28"/>
      <c r="X3524" s="27"/>
      <c r="Y3524" s="27"/>
      <c r="Z3524" s="29"/>
      <c r="AA3524" s="29">
        <v>0.37708333333333333</v>
      </c>
      <c r="AB3524" s="29">
        <v>0.4513888888888889</v>
      </c>
      <c r="AC3524" s="30">
        <v>46162</v>
      </c>
      <c r="AD3524" s="15" t="str">
        <f>IF(Tabla2[[#This Row],[HORA ENTREGA]]="DIRECTO","On time", IF(AA3524&lt;&gt;"",IF(Tabla2[[#This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4" s="15" t="str">
        <f>MID(Tabla2[[#This Row],[TIPO]],1,3)</f>
        <v xml:space="preserve">40 </v>
      </c>
      <c r="AF35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 INDUSTRIAL PLASTICOS HOFFENS S.A. */ Cont: * TCLU6267667*/ HR Entrega: *09:00* /Dirección: *UNDECIMA AVENIDA 1730 PC 384 PLACILLA VALPARAISO</v>
      </c>
      <c r="AG3524" s="38" t="str">
        <f>IFERROR(HYPERLINK("https://wa.me/"&amp;Tabla2[[#This Row],[CONTACTO]]&amp;"?text="&amp;Tabla2[[#This Row],[Mensaje]],"Enviar mensaje"),"")</f>
        <v>Enviar mensaje</v>
      </c>
      <c r="AH3524" s="15" t="str">
        <f>CONCATENATE(A3524,F3524)</f>
        <v>3523TCLU6267667</v>
      </c>
      <c r="AI3524" s="15" t="str">
        <f>CONCATENATE("ENT-",A3524)</f>
        <v>ENT-3523</v>
      </c>
      <c r="AJ3524" s="15" t="str">
        <f>IF(Tabla2[[#This Row],[Op]]&lt;&gt;"","ENTREGA","")</f>
        <v>ENTREGA</v>
      </c>
      <c r="AK3524" s="40" t="str">
        <f>(Tabla2[[#This Row],[FECHA ENTREGA]]&amp;Tabla2[[#This Row],[HORA ENTREGA]])</f>
        <v>461620,375</v>
      </c>
      <c r="AL3524" s="34" t="str">
        <f>IFERROR(HYPERLINK("https://wa.me/"&amp;Tabla2[[#This Row],[CONTACTO]]&amp;"?text="&amp;Tabla2[[#This Row],[Mensaje]]),"")</f>
        <v>https://wa.me/56976511010?text=Hola!%0AServicio del día 20-05%0A *Cliente:* COMERCIAL E INDUSTRIAL PLASTICOS HOFFENS S.A. */ Cont: * TCLU6267667*/ HR Entrega: *09:00* /Dirección: *UNDECIMA AVENIDA 1730 PC 384 PLACILLA VALPARAISO</v>
      </c>
    </row>
    <row r="3525" spans="1:38" s="15" customFormat="1" ht="16.5" customHeight="1" x14ac:dyDescent="0.2">
      <c r="A3525" s="15">
        <f>ROW(A3524)</f>
        <v>3524</v>
      </c>
      <c r="B3525" s="15">
        <f>IF(J3525=J3524,B3524+1,1)</f>
        <v>4</v>
      </c>
      <c r="C3525" s="15" t="s">
        <v>94</v>
      </c>
      <c r="D3525" s="25" t="s">
        <v>39</v>
      </c>
      <c r="E3525" s="27">
        <v>305414</v>
      </c>
      <c r="F3525" s="27" t="s">
        <v>5385</v>
      </c>
      <c r="G3525" s="27" t="s">
        <v>41</v>
      </c>
      <c r="H3525" s="27">
        <v>21409</v>
      </c>
      <c r="I3525" s="27" t="s">
        <v>42</v>
      </c>
      <c r="J3525" s="28">
        <v>46162</v>
      </c>
      <c r="K3525" s="26">
        <v>0.375</v>
      </c>
      <c r="L3525" s="26"/>
      <c r="M3525" s="27" t="s">
        <v>347</v>
      </c>
      <c r="N3525" s="25">
        <f>IFERROR(VLOOKUP(M3525,Data!$J$1:$K$58,2,0),"")</f>
        <v>56976511010</v>
      </c>
      <c r="O3525" s="27" t="s">
        <v>159</v>
      </c>
      <c r="P3525" s="27"/>
      <c r="Q3525" s="27" t="s">
        <v>5384</v>
      </c>
      <c r="R3525" s="27" t="s">
        <v>1587</v>
      </c>
      <c r="S3525" s="27"/>
      <c r="T3525" s="27"/>
      <c r="U3525" s="28"/>
      <c r="X3525" s="27"/>
      <c r="Y3525" s="27"/>
      <c r="Z3525" s="29"/>
      <c r="AA3525" s="29">
        <v>0.53333333333333333</v>
      </c>
      <c r="AB3525" s="29">
        <v>0.59722222222222221</v>
      </c>
      <c r="AC3525" s="30">
        <v>46162</v>
      </c>
      <c r="AD3525" s="15" t="str">
        <f>IF(Tabla2[[#This Row],[HORA ENTREGA]]="DIRECTO","On time", IF(AA3525&lt;&gt;"",IF(Tabla2[[#This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25" s="15" t="str">
        <f>MID(Tabla2[[#This Row],[TIPO]],1,3)</f>
        <v xml:space="preserve">40 </v>
      </c>
      <c r="AF35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 INDUSTRIAL PLASTICOS HOFFENS S.A. */ Cont: * GAOU6549370*/ HR Entrega: *09:00* /Dirección: *UNDECIMA AVENIDA 1730 PC 384 PLACILLA VALPARAISO</v>
      </c>
      <c r="AG3525" s="38" t="str">
        <f>IFERROR(HYPERLINK("https://wa.me/"&amp;Tabla2[[#This Row],[CONTACTO]]&amp;"?text="&amp;Tabla2[[#This Row],[Mensaje]],"Enviar mensaje"),"")</f>
        <v>Enviar mensaje</v>
      </c>
      <c r="AH3525" s="15" t="str">
        <f>CONCATENATE(A3525,F3525)</f>
        <v>3524GAOU6549370</v>
      </c>
      <c r="AI3525" s="15" t="str">
        <f>CONCATENATE("ENT-",A3525)</f>
        <v>ENT-3524</v>
      </c>
      <c r="AJ3525" s="15" t="str">
        <f>IF(Tabla2[[#This Row],[Op]]&lt;&gt;"","ENTREGA","")</f>
        <v>ENTREGA</v>
      </c>
      <c r="AK3525" s="40" t="str">
        <f>(Tabla2[[#This Row],[FECHA ENTREGA]]&amp;Tabla2[[#This Row],[HORA ENTREGA]])</f>
        <v>461620,375</v>
      </c>
      <c r="AL3525" s="34" t="str">
        <f>IFERROR(HYPERLINK("https://wa.me/"&amp;Tabla2[[#This Row],[CONTACTO]]&amp;"?text="&amp;Tabla2[[#This Row],[Mensaje]]),"")</f>
        <v>https://wa.me/56976511010?text=Hola!%0AServicio del día 20-05%0A *Cliente:* COMERCIAL E INDUSTRIAL PLASTICOS HOFFENS S.A. */ Cont: * GAOU6549370*/ HR Entrega: *09:00* /Dirección: *UNDECIMA AVENIDA 1730 PC 384 PLACILLA VALPARAISO</v>
      </c>
    </row>
    <row r="3526" spans="1:38" s="15" customFormat="1" ht="16.5" customHeight="1" x14ac:dyDescent="0.2">
      <c r="A3526" s="15">
        <f>ROW(A3525)</f>
        <v>3525</v>
      </c>
      <c r="B3526" s="15">
        <f>IF(J3526=J3525,B3525+1,1)</f>
        <v>5</v>
      </c>
      <c r="C3526" s="15" t="s">
        <v>94</v>
      </c>
      <c r="D3526" s="25" t="s">
        <v>39</v>
      </c>
      <c r="E3526" s="27" t="s">
        <v>4204</v>
      </c>
      <c r="F3526" s="27" t="s">
        <v>456</v>
      </c>
      <c r="G3526" s="27" t="s">
        <v>456</v>
      </c>
      <c r="H3526" s="27">
        <v>22000</v>
      </c>
      <c r="I3526" s="27" t="s">
        <v>42</v>
      </c>
      <c r="J3526" s="28">
        <v>46162</v>
      </c>
      <c r="K3526" s="26">
        <v>0.375</v>
      </c>
      <c r="L3526" s="26"/>
      <c r="M3526" s="27" t="s">
        <v>90</v>
      </c>
      <c r="N3526" s="25">
        <f>IFERROR(VLOOKUP(M3526,Data!$J$1:$K$58,2,0),"")</f>
        <v>56987557136</v>
      </c>
      <c r="O3526" s="27" t="s">
        <v>91</v>
      </c>
      <c r="P3526" s="27"/>
      <c r="Q3526" s="27"/>
      <c r="R3526" s="27"/>
      <c r="S3526" s="27"/>
      <c r="T3526" s="27"/>
      <c r="U3526" s="28"/>
      <c r="X3526" s="27"/>
      <c r="Y3526" s="27"/>
      <c r="Z3526" s="29"/>
      <c r="AA3526" s="29">
        <v>0.33680555555555558</v>
      </c>
      <c r="AB3526" s="29">
        <v>0.35625000000000001</v>
      </c>
      <c r="AC3526" s="30">
        <v>46162</v>
      </c>
      <c r="AD3526" s="15" t="str">
        <f>IF(Tabla2[[#This Row],[HORA ENTREGA]]="DIRECTO","On time", IF(AA3526&lt;&gt;"",IF(Tabla2[[#This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6" s="15" t="str">
        <f>MID(Tabla2[[#This Row],[TIPO]],1,3)</f>
        <v>RAM</v>
      </c>
      <c r="AF35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 INDUSTRIAL PLASTICOS HOFFENS S.A. */ Cont: * RAMPLA*/ HR Entrega: *09:00* /Dirección: *</v>
      </c>
      <c r="AG3526" s="38" t="str">
        <f>IFERROR(HYPERLINK("https://wa.me/"&amp;Tabla2[[#This Row],[CONTACTO]]&amp;"?text="&amp;Tabla2[[#This Row],[Mensaje]],"Enviar mensaje"),"")</f>
        <v>Enviar mensaje</v>
      </c>
      <c r="AH3526" s="15" t="str">
        <f>CONCATENATE(A3526,F3526)</f>
        <v>3525RAMPLA</v>
      </c>
      <c r="AI3526" s="15" t="str">
        <f>CONCATENATE("ENT-",A3526)</f>
        <v>ENT-3525</v>
      </c>
      <c r="AJ3526" s="15" t="str">
        <f>IF(Tabla2[[#This Row],[Op]]&lt;&gt;"","ENTREGA","")</f>
        <v>ENTREGA</v>
      </c>
      <c r="AK3526" s="40" t="str">
        <f>(Tabla2[[#This Row],[FECHA ENTREGA]]&amp;Tabla2[[#This Row],[HORA ENTREGA]])</f>
        <v>461620,375</v>
      </c>
      <c r="AL3526" s="34" t="str">
        <f>IFERROR(HYPERLINK("https://wa.me/"&amp;Tabla2[[#This Row],[CONTACTO]]&amp;"?text="&amp;Tabla2[[#This Row],[Mensaje]]),"")</f>
        <v>https://wa.me/56987557136?text=Hola!%0AServicio del día 20-05%0A *Cliente:* COMERCIAL E INDUSTRIAL PLASTICOS HOFFENS S.A. */ Cont: * RAMPLA*/ HR Entrega: *09:00* /Dirección: *</v>
      </c>
    </row>
    <row r="3527" spans="1:38" s="15" customFormat="1" ht="16.5" customHeight="1" x14ac:dyDescent="0.2">
      <c r="A3527" s="15">
        <f>ROW(A3526)</f>
        <v>3526</v>
      </c>
      <c r="B3527" s="15">
        <f>IF(J3527=J3526,B3526+1,1)</f>
        <v>6</v>
      </c>
      <c r="C3527" s="15" t="s">
        <v>94</v>
      </c>
      <c r="D3527" s="25" t="s">
        <v>39</v>
      </c>
      <c r="E3527" s="27" t="s">
        <v>4204</v>
      </c>
      <c r="F3527" s="27" t="s">
        <v>456</v>
      </c>
      <c r="G3527" s="27" t="s">
        <v>456</v>
      </c>
      <c r="H3527" s="27">
        <v>22000</v>
      </c>
      <c r="I3527" s="27" t="s">
        <v>42</v>
      </c>
      <c r="J3527" s="28">
        <v>46162</v>
      </c>
      <c r="K3527" s="26">
        <v>0.5</v>
      </c>
      <c r="L3527" s="26"/>
      <c r="M3527" s="27" t="s">
        <v>151</v>
      </c>
      <c r="N3527" s="25">
        <f>IFERROR(VLOOKUP(M3527,Data!$J$1:$K$58,2,0),"")</f>
        <v>56973887427</v>
      </c>
      <c r="O3527" s="27" t="s">
        <v>152</v>
      </c>
      <c r="P3527" s="27"/>
      <c r="Q3527" s="27"/>
      <c r="R3527" s="27"/>
      <c r="S3527" s="27"/>
      <c r="T3527" s="27"/>
      <c r="U3527" s="28"/>
      <c r="X3527" s="27"/>
      <c r="Y3527" s="27"/>
      <c r="Z3527" s="29"/>
      <c r="AA3527" s="29">
        <v>0.67361111111111116</v>
      </c>
      <c r="AB3527" s="29">
        <v>0.69097222222222221</v>
      </c>
      <c r="AC3527" s="30">
        <v>46162</v>
      </c>
      <c r="AD3527" s="15" t="str">
        <f>IF(Tabla2[[#This Row],[HORA ENTREGA]]="DIRECTO","On time", IF(AA3527&lt;&gt;"",IF(Tabla2[[#This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27" s="15" t="str">
        <f>MID(Tabla2[[#This Row],[TIPO]],1,3)</f>
        <v>RAM</v>
      </c>
      <c r="AF35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 INDUSTRIAL PLASTICOS HOFFENS S.A. */ Cont: * RAMPLA*/ HR Entrega: *12:00* /Dirección: *</v>
      </c>
      <c r="AG3527" s="38" t="str">
        <f>IFERROR(HYPERLINK("https://wa.me/"&amp;Tabla2[[#This Row],[CONTACTO]]&amp;"?text="&amp;Tabla2[[#This Row],[Mensaje]],"Enviar mensaje"),"")</f>
        <v>Enviar mensaje</v>
      </c>
      <c r="AH3527" s="15" t="str">
        <f>CONCATENATE(A3527,F3527)</f>
        <v>3526RAMPLA</v>
      </c>
      <c r="AI3527" s="15" t="str">
        <f>CONCATENATE("ENT-",A3527)</f>
        <v>ENT-3526</v>
      </c>
      <c r="AJ3527" s="15" t="str">
        <f>IF(Tabla2[[#This Row],[Op]]&lt;&gt;"","ENTREGA","")</f>
        <v>ENTREGA</v>
      </c>
      <c r="AK3527" s="40" t="str">
        <f>(Tabla2[[#This Row],[FECHA ENTREGA]]&amp;Tabla2[[#This Row],[HORA ENTREGA]])</f>
        <v>461620,5</v>
      </c>
      <c r="AL3527" s="34" t="str">
        <f>IFERROR(HYPERLINK("https://wa.me/"&amp;Tabla2[[#This Row],[CONTACTO]]&amp;"?text="&amp;Tabla2[[#This Row],[Mensaje]]),"")</f>
        <v>https://wa.me/56973887427?text=Hola!%0AServicio del día 20-05%0A *Cliente:* COMERCIAL E INDUSTRIAL PLASTICOS HOFFENS S.A. */ Cont: * RAMPLA*/ HR Entrega: *12:00* /Dirección: *</v>
      </c>
    </row>
    <row r="3528" spans="1:38" s="15" customFormat="1" ht="16.5" customHeight="1" x14ac:dyDescent="0.2">
      <c r="A3528" s="15">
        <f>ROW(A3527)</f>
        <v>3527</v>
      </c>
      <c r="B3528" s="15">
        <f>IF(J3528=J3527,B3527+1,1)</f>
        <v>7</v>
      </c>
      <c r="C3528" s="15" t="s">
        <v>94</v>
      </c>
      <c r="D3528" s="25" t="s">
        <v>39</v>
      </c>
      <c r="E3528" s="27" t="s">
        <v>4204</v>
      </c>
      <c r="F3528" s="27" t="s">
        <v>456</v>
      </c>
      <c r="G3528" s="27" t="s">
        <v>456</v>
      </c>
      <c r="H3528" s="27">
        <v>22000</v>
      </c>
      <c r="I3528" s="27" t="s">
        <v>42</v>
      </c>
      <c r="J3528" s="28">
        <v>46162</v>
      </c>
      <c r="K3528" s="26">
        <v>0.5</v>
      </c>
      <c r="L3528" s="26"/>
      <c r="M3528" s="27" t="s">
        <v>90</v>
      </c>
      <c r="N3528" s="25">
        <f>IFERROR(VLOOKUP(M3528,Data!$J$1:$K$58,2,0),"")</f>
        <v>56987557136</v>
      </c>
      <c r="O3528" s="27" t="s">
        <v>91</v>
      </c>
      <c r="P3528" s="27"/>
      <c r="Q3528" s="27"/>
      <c r="R3528" s="27"/>
      <c r="S3528" s="27"/>
      <c r="T3528" s="27"/>
      <c r="U3528" s="28"/>
      <c r="X3528" s="27"/>
      <c r="Y3528" s="27"/>
      <c r="Z3528" s="29"/>
      <c r="AA3528" s="29">
        <v>0.49652777777777779</v>
      </c>
      <c r="AB3528" s="29">
        <v>0.51736111111111116</v>
      </c>
      <c r="AC3528" s="30">
        <v>46162</v>
      </c>
      <c r="AD3528" s="15" t="str">
        <f>IF(Tabla2[[#This Row],[HORA ENTREGA]]="DIRECTO","On time", IF(AA3528&lt;&gt;"",IF(Tabla2[[#This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8" s="15" t="str">
        <f>MID(Tabla2[[#This Row],[TIPO]],1,3)</f>
        <v>RAM</v>
      </c>
      <c r="AF35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 INDUSTRIAL PLASTICOS HOFFENS S.A. */ Cont: * RAMPLA*/ HR Entrega: *12:00* /Dirección: *</v>
      </c>
      <c r="AG3528" s="38" t="str">
        <f>IFERROR(HYPERLINK("https://wa.me/"&amp;Tabla2[[#This Row],[CONTACTO]]&amp;"?text="&amp;Tabla2[[#This Row],[Mensaje]],"Enviar mensaje"),"")</f>
        <v>Enviar mensaje</v>
      </c>
      <c r="AH3528" s="15" t="str">
        <f>CONCATENATE(A3528,F3528)</f>
        <v>3527RAMPLA</v>
      </c>
      <c r="AI3528" s="15" t="str">
        <f>CONCATENATE("ENT-",A3528)</f>
        <v>ENT-3527</v>
      </c>
      <c r="AJ3528" s="15" t="str">
        <f>IF(Tabla2[[#This Row],[Op]]&lt;&gt;"","ENTREGA","")</f>
        <v>ENTREGA</v>
      </c>
      <c r="AK3528" s="40" t="str">
        <f>(Tabla2[[#This Row],[FECHA ENTREGA]]&amp;Tabla2[[#This Row],[HORA ENTREGA]])</f>
        <v>461620,5</v>
      </c>
      <c r="AL3528" s="34" t="str">
        <f>IFERROR(HYPERLINK("https://wa.me/"&amp;Tabla2[[#This Row],[CONTACTO]]&amp;"?text="&amp;Tabla2[[#This Row],[Mensaje]]),"")</f>
        <v>https://wa.me/56987557136?text=Hola!%0AServicio del día 20-05%0A *Cliente:* COMERCIAL E INDUSTRIAL PLASTICOS HOFFENS S.A. */ Cont: * RAMPLA*/ HR Entrega: *12:00* /Dirección: *</v>
      </c>
    </row>
    <row r="3529" spans="1:38" s="15" customFormat="1" ht="16.5" customHeight="1" x14ac:dyDescent="0.2">
      <c r="A3529" s="15">
        <f>ROW(A3528)</f>
        <v>3528</v>
      </c>
      <c r="B3529" s="15">
        <f>IF(J3529=J3528,B3528+1,1)</f>
        <v>8</v>
      </c>
      <c r="C3529" s="15" t="s">
        <v>283</v>
      </c>
      <c r="D3529" s="25" t="s">
        <v>39</v>
      </c>
      <c r="E3529" s="27">
        <v>305119</v>
      </c>
      <c r="F3529" s="27" t="s">
        <v>5386</v>
      </c>
      <c r="G3529" s="27" t="s">
        <v>64</v>
      </c>
      <c r="H3529" s="27">
        <v>22638</v>
      </c>
      <c r="I3529" s="27"/>
      <c r="J3529" s="28">
        <v>46162</v>
      </c>
      <c r="K3529" s="26">
        <v>0.35416666666666669</v>
      </c>
      <c r="L3529" s="26" t="s">
        <v>5387</v>
      </c>
      <c r="M3529" s="27" t="s">
        <v>225</v>
      </c>
      <c r="N3529" s="25">
        <f>IFERROR(VLOOKUP(M3529,Data!$J$1:$K$58,2,0),"")</f>
        <v>56978811158</v>
      </c>
      <c r="O3529" s="27" t="s">
        <v>226</v>
      </c>
      <c r="P3529" s="27"/>
      <c r="Q3529" s="27" t="s">
        <v>286</v>
      </c>
      <c r="R3529" s="27"/>
      <c r="S3529" s="27"/>
      <c r="T3529" s="27"/>
      <c r="U3529" s="28"/>
      <c r="X3529" s="27"/>
      <c r="Y3529" s="27"/>
      <c r="Z3529" s="29"/>
      <c r="AA3529" s="29">
        <v>0.30555555555555558</v>
      </c>
      <c r="AB3529" s="29">
        <v>0.52083333333333337</v>
      </c>
      <c r="AC3529" s="30">
        <v>46162</v>
      </c>
      <c r="AD3529" s="15" t="str">
        <f>IF(Tabla2[[#This Row],[HORA ENTREGA]]="DIRECTO","On time", IF(AA3529&lt;&gt;"",IF(Tabla2[[#This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29" s="15" t="str">
        <f>MID(Tabla2[[#This Row],[TIPO]],1,3)</f>
        <v xml:space="preserve">20 </v>
      </c>
      <c r="AF35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ESCOCIA LTDA */ Cont: * FTAU1313231*/ HR Entrega: *08:30* /Dirección: *LO ERRAZURIZ 926 CERRILLOS</v>
      </c>
      <c r="AG3529" s="38" t="str">
        <f>IFERROR(HYPERLINK("https://wa.me/"&amp;Tabla2[[#This Row],[CONTACTO]]&amp;"?text="&amp;Tabla2[[#This Row],[Mensaje]],"Enviar mensaje"),"")</f>
        <v>Enviar mensaje</v>
      </c>
      <c r="AH3529" s="15" t="str">
        <f>CONCATENATE(A3529,F3529)</f>
        <v>3528FTAU1313231</v>
      </c>
      <c r="AI3529" s="15" t="str">
        <f>CONCATENATE("ENT-",A3529)</f>
        <v>ENT-3528</v>
      </c>
      <c r="AJ3529" s="15" t="str">
        <f>IF(Tabla2[[#This Row],[Op]]&lt;&gt;"","ENTREGA","")</f>
        <v>ENTREGA</v>
      </c>
      <c r="AK3529" s="40" t="str">
        <f>(Tabla2[[#This Row],[FECHA ENTREGA]]&amp;Tabla2[[#This Row],[HORA ENTREGA]])</f>
        <v>461620,354166666666667</v>
      </c>
      <c r="AL3529" s="34" t="str">
        <f>IFERROR(HYPERLINK("https://wa.me/"&amp;Tabla2[[#This Row],[CONTACTO]]&amp;"?text="&amp;Tabla2[[#This Row],[Mensaje]]),"")</f>
        <v>https://wa.me/56978811158?text=Hola!%0AServicio del día 20-05%0A *Cliente:* COMERCIAL ESCOCIA LTDA */ Cont: * FTAU1313231*/ HR Entrega: *08:30* /Dirección: *LO ERRAZURIZ 926 CERRILLOS</v>
      </c>
    </row>
    <row r="3530" spans="1:38" s="15" customFormat="1" ht="16.5" customHeight="1" x14ac:dyDescent="0.2">
      <c r="A3530" s="15">
        <f>ROW(A3529)</f>
        <v>3529</v>
      </c>
      <c r="B3530" s="15">
        <f>IF(J3530=J3529,B3529+1,1)</f>
        <v>9</v>
      </c>
      <c r="C3530" s="15" t="s">
        <v>283</v>
      </c>
      <c r="D3530" s="25" t="s">
        <v>39</v>
      </c>
      <c r="E3530" s="27">
        <v>305119</v>
      </c>
      <c r="F3530" s="27" t="s">
        <v>5388</v>
      </c>
      <c r="G3530" s="27" t="s">
        <v>64</v>
      </c>
      <c r="H3530" s="27">
        <v>22638</v>
      </c>
      <c r="I3530" s="27"/>
      <c r="J3530" s="28">
        <v>46162</v>
      </c>
      <c r="K3530" s="26">
        <v>0.5</v>
      </c>
      <c r="L3530" s="26" t="s">
        <v>5387</v>
      </c>
      <c r="M3530" s="27" t="s">
        <v>192</v>
      </c>
      <c r="N3530" s="25">
        <f>IFERROR(VLOOKUP(M3530,Data!$J$1:$K$58,2,0),"")</f>
        <v>56967396661</v>
      </c>
      <c r="O3530" s="27" t="s">
        <v>181</v>
      </c>
      <c r="P3530" s="27"/>
      <c r="Q3530" s="27" t="s">
        <v>286</v>
      </c>
      <c r="R3530" s="27"/>
      <c r="S3530" s="27"/>
      <c r="T3530" s="27"/>
      <c r="U3530" s="28"/>
      <c r="X3530" s="27"/>
      <c r="Y3530" s="27"/>
      <c r="Z3530" s="29"/>
      <c r="AA3530" s="29">
        <v>0.55000000000000004</v>
      </c>
      <c r="AB3530" s="29">
        <v>0.64930555555555558</v>
      </c>
      <c r="AC3530" s="30">
        <v>46162</v>
      </c>
      <c r="AD3530" s="15" t="str">
        <f>IF(Tabla2[[#This Row],[HORA ENTREGA]]="DIRECTO","On time", IF(AA3530&lt;&gt;"",IF(Tabla2[[#This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30" s="15" t="str">
        <f>MID(Tabla2[[#This Row],[TIPO]],1,3)</f>
        <v xml:space="preserve">20 </v>
      </c>
      <c r="AF35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ESCOCIA LTDA */ Cont: * KKTU8244156*/ HR Entrega: *12:00* /Dirección: *LO ERRAZURIZ 926 CERRILLOS</v>
      </c>
      <c r="AG3530" s="38" t="str">
        <f>IFERROR(HYPERLINK("https://wa.me/"&amp;Tabla2[[#This Row],[CONTACTO]]&amp;"?text="&amp;Tabla2[[#This Row],[Mensaje]],"Enviar mensaje"),"")</f>
        <v>Enviar mensaje</v>
      </c>
      <c r="AH3530" s="15" t="str">
        <f>CONCATENATE(A3530,F3530)</f>
        <v>3529KKTU8244156</v>
      </c>
      <c r="AI3530" s="15" t="str">
        <f>CONCATENATE("ENT-",A3530)</f>
        <v>ENT-3529</v>
      </c>
      <c r="AJ3530" s="15" t="str">
        <f>IF(Tabla2[[#This Row],[Op]]&lt;&gt;"","ENTREGA","")</f>
        <v>ENTREGA</v>
      </c>
      <c r="AK3530" s="40" t="str">
        <f>(Tabla2[[#This Row],[FECHA ENTREGA]]&amp;Tabla2[[#This Row],[HORA ENTREGA]])</f>
        <v>461620,5</v>
      </c>
      <c r="AL3530" s="34" t="str">
        <f>IFERROR(HYPERLINK("https://wa.me/"&amp;Tabla2[[#This Row],[CONTACTO]]&amp;"?text="&amp;Tabla2[[#This Row],[Mensaje]]),"")</f>
        <v>https://wa.me/56967396661?text=Hola!%0AServicio del día 20-05%0A *Cliente:* COMERCIAL ESCOCIA LTDA */ Cont: * KKTU8244156*/ HR Entrega: *12:00* /Dirección: *LO ERRAZURIZ 926 CERRILLOS</v>
      </c>
    </row>
    <row r="3531" spans="1:38" s="15" customFormat="1" ht="16.5" customHeight="1" x14ac:dyDescent="0.2">
      <c r="A3531" s="15">
        <f>ROW(A3530)</f>
        <v>3530</v>
      </c>
      <c r="B3531" s="15">
        <f>IF(J3531=J3530,B3530+1,1)</f>
        <v>10</v>
      </c>
      <c r="C3531" s="15" t="s">
        <v>101</v>
      </c>
      <c r="D3531" s="25" t="s">
        <v>39</v>
      </c>
      <c r="E3531" s="27">
        <v>144378</v>
      </c>
      <c r="F3531" s="27" t="s">
        <v>5389</v>
      </c>
      <c r="G3531" s="27" t="s">
        <v>41</v>
      </c>
      <c r="H3531" s="27">
        <v>18423</v>
      </c>
      <c r="I3531" s="27" t="s">
        <v>42</v>
      </c>
      <c r="J3531" s="28">
        <v>46162</v>
      </c>
      <c r="K3531" s="26">
        <v>0.35416666666666669</v>
      </c>
      <c r="L3531" s="26"/>
      <c r="M3531" s="27" t="s">
        <v>147</v>
      </c>
      <c r="N3531" s="25">
        <f>IFERROR(VLOOKUP(M3531,Data!$J$1:$K$58,2,0),"")</f>
        <v>56935532735</v>
      </c>
      <c r="O3531" s="27" t="s">
        <v>148</v>
      </c>
      <c r="P3531" s="27"/>
      <c r="Q3531" s="27" t="s">
        <v>4470</v>
      </c>
      <c r="R3531" s="27" t="s">
        <v>48</v>
      </c>
      <c r="S3531" s="27"/>
      <c r="T3531" s="27"/>
      <c r="U3531" s="28"/>
      <c r="X3531" s="27"/>
      <c r="Y3531" s="27"/>
      <c r="Z3531" s="29"/>
      <c r="AA3531" s="29">
        <v>0.30208333333333331</v>
      </c>
      <c r="AB3531" s="29">
        <v>0.41666666666666669</v>
      </c>
      <c r="AC3531" s="30">
        <v>46162</v>
      </c>
      <c r="AD3531" s="15" t="str">
        <f>IF(Tabla2[[#This Row],[HORA ENTREGA]]="DIRECTO","On time", IF(AA3531&lt;&gt;"",IF(Tabla2[[#This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1" s="15" t="str">
        <f>MID(Tabla2[[#This Row],[TIPO]],1,3)</f>
        <v xml:space="preserve">40 </v>
      </c>
      <c r="AF35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 PICHARA SPA */ Cont: * TLLU7654993*/ HR Entrega: *08:30* /Dirección: *Crucero Peralillo, Parcela 37, Lote 1, Lampa.</v>
      </c>
      <c r="AG3531" s="38" t="str">
        <f>IFERROR(HYPERLINK("https://wa.me/"&amp;Tabla2[[#This Row],[CONTACTO]]&amp;"?text="&amp;Tabla2[[#This Row],[Mensaje]],"Enviar mensaje"),"")</f>
        <v>Enviar mensaje</v>
      </c>
      <c r="AH3531" s="15" t="str">
        <f>CONCATENATE(A3531,F3531)</f>
        <v>3530TLLU7654993</v>
      </c>
      <c r="AI3531" s="15" t="str">
        <f>CONCATENATE("ENT-",A3531)</f>
        <v>ENT-3530</v>
      </c>
      <c r="AJ3531" s="15" t="str">
        <f>IF(Tabla2[[#This Row],[Op]]&lt;&gt;"","ENTREGA","")</f>
        <v>ENTREGA</v>
      </c>
      <c r="AK3531" s="40" t="str">
        <f>(Tabla2[[#This Row],[FECHA ENTREGA]]&amp;Tabla2[[#This Row],[HORA ENTREGA]])</f>
        <v>461620,354166666666667</v>
      </c>
      <c r="AL3531" s="34" t="str">
        <f>IFERROR(HYPERLINK("https://wa.me/"&amp;Tabla2[[#This Row],[CONTACTO]]&amp;"?text="&amp;Tabla2[[#This Row],[Mensaje]]),"")</f>
        <v>https://wa.me/56935532735?text=Hola!%0AServicio del día 20-05%0A *Cliente:* COMERCIAL PICHARA SPA */ Cont: * TLLU7654993*/ HR Entrega: *08:30* /Dirección: *Crucero Peralillo, Parcela 37, Lote 1, Lampa.</v>
      </c>
    </row>
    <row r="3532" spans="1:38" s="15" customFormat="1" ht="16.5" customHeight="1" x14ac:dyDescent="0.2">
      <c r="A3532" s="15">
        <f>ROW(A3531)</f>
        <v>3531</v>
      </c>
      <c r="B3532" s="15">
        <f>IF(J3532=J3531,B3531+1,1)</f>
        <v>11</v>
      </c>
      <c r="C3532" s="15" t="s">
        <v>288</v>
      </c>
      <c r="D3532" s="25" t="s">
        <v>39</v>
      </c>
      <c r="E3532" s="27">
        <v>103671</v>
      </c>
      <c r="F3532" s="27" t="s">
        <v>5390</v>
      </c>
      <c r="G3532" s="27" t="s">
        <v>54</v>
      </c>
      <c r="H3532" s="27">
        <v>25300</v>
      </c>
      <c r="I3532" s="27" t="s">
        <v>5391</v>
      </c>
      <c r="J3532" s="28">
        <v>46162</v>
      </c>
      <c r="K3532" s="26" t="s">
        <v>290</v>
      </c>
      <c r="L3532" s="26"/>
      <c r="M3532" s="27" t="s">
        <v>158</v>
      </c>
      <c r="N3532" s="25">
        <f>IFERROR(VLOOKUP(M3532,Data!$J$1:$K$58,2,0),"")</f>
        <v>56931745801</v>
      </c>
      <c r="O3532" s="27" t="s">
        <v>370</v>
      </c>
      <c r="P3532" s="27"/>
      <c r="Q3532" s="27" t="s">
        <v>5335</v>
      </c>
      <c r="R3532" s="27"/>
      <c r="S3532" s="27"/>
      <c r="T3532" s="27"/>
      <c r="U3532" s="28"/>
      <c r="X3532" s="27"/>
      <c r="Y3532" s="27"/>
      <c r="Z3532" s="29"/>
      <c r="AA3532" s="29">
        <v>0.62916666666666665</v>
      </c>
      <c r="AB3532" s="29">
        <v>0.74097222222222225</v>
      </c>
      <c r="AC3532" s="30">
        <v>46162</v>
      </c>
      <c r="AD3532" s="15" t="str">
        <f>IF(Tabla2[[#This Row],[HORA ENTREGA]]="DIRECTO","On time", IF(AA3532&lt;&gt;"",IF(Tabla2[[#This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2" s="15" t="str">
        <f>MID(Tabla2[[#This Row],[TIPO]],1,3)</f>
        <v xml:space="preserve">40 </v>
      </c>
      <c r="AF35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20-05%0A *Cliente:* COMERCIAL SEA GARDEN SPA */ Cont: * CGMU5615320*/ HR Entrega: *DIRECTO* /Dirección: *Pedro Jorquera 575 </v>
      </c>
      <c r="AG3532" s="38" t="str">
        <f>IFERROR(HYPERLINK("https://wa.me/"&amp;Tabla2[[#This Row],[CONTACTO]]&amp;"?text="&amp;Tabla2[[#This Row],[Mensaje]],"Enviar mensaje"),"")</f>
        <v>Enviar mensaje</v>
      </c>
      <c r="AH3532" s="15" t="str">
        <f>CONCATENATE(A3532,F3532)</f>
        <v>3531CGMU5615320</v>
      </c>
      <c r="AI3532" s="15" t="str">
        <f>CONCATENATE("ENT-",A3532)</f>
        <v>ENT-3531</v>
      </c>
      <c r="AJ3532" s="15" t="str">
        <f>IF(Tabla2[[#This Row],[Op]]&lt;&gt;"","ENTREGA","")</f>
        <v>ENTREGA</v>
      </c>
      <c r="AK3532" s="40" t="str">
        <f>(Tabla2[[#This Row],[FECHA ENTREGA]]&amp;Tabla2[[#This Row],[HORA ENTREGA]])</f>
        <v>46162DIRECTO</v>
      </c>
      <c r="AL3532" s="34" t="str">
        <f>IFERROR(HYPERLINK("https://wa.me/"&amp;Tabla2[[#This Row],[CONTACTO]]&amp;"?text="&amp;Tabla2[[#This Row],[Mensaje]]),"")</f>
        <v xml:space="preserve">https://wa.me/56931745801?text=Hola!%0AServicio del día 20-05%0A *Cliente:* COMERCIAL SEA GARDEN SPA */ Cont: * CGMU5615320*/ HR Entrega: *DIRECTO* /Dirección: *Pedro Jorquera 575 </v>
      </c>
    </row>
    <row r="3533" spans="1:38" s="15" customFormat="1" ht="16.5" customHeight="1" x14ac:dyDescent="0.2">
      <c r="A3533" s="15">
        <f>ROW(A3532)</f>
        <v>3532</v>
      </c>
      <c r="B3533" s="15">
        <f>IF(J3533=J3532,B3532+1,1)</f>
        <v>12</v>
      </c>
      <c r="C3533" s="15" t="s">
        <v>288</v>
      </c>
      <c r="D3533" s="25" t="s">
        <v>39</v>
      </c>
      <c r="E3533" s="27">
        <v>103840</v>
      </c>
      <c r="F3533" s="27" t="s">
        <v>5392</v>
      </c>
      <c r="G3533" s="27" t="s">
        <v>54</v>
      </c>
      <c r="H3533" s="27">
        <v>22960</v>
      </c>
      <c r="I3533" s="27" t="s">
        <v>218</v>
      </c>
      <c r="J3533" s="28">
        <v>46162</v>
      </c>
      <c r="K3533" s="26" t="s">
        <v>290</v>
      </c>
      <c r="L3533" s="26"/>
      <c r="M3533" s="27" t="s">
        <v>176</v>
      </c>
      <c r="N3533" s="25">
        <f>IFERROR(VLOOKUP(M3533,Data!$J$1:$K$58,2,0),"")</f>
        <v>56968463649</v>
      </c>
      <c r="O3533" s="27" t="s">
        <v>177</v>
      </c>
      <c r="P3533" s="27"/>
      <c r="Q3533" s="27" t="s">
        <v>5335</v>
      </c>
      <c r="R3533" s="27"/>
      <c r="S3533" s="27"/>
      <c r="T3533" s="27"/>
      <c r="U3533" s="28"/>
      <c r="X3533" s="27"/>
      <c r="Y3533" s="27"/>
      <c r="Z3533" s="29"/>
      <c r="AA3533" s="29">
        <v>0.71875</v>
      </c>
      <c r="AB3533" s="29">
        <v>0.87777777777777777</v>
      </c>
      <c r="AC3533" s="30">
        <v>46162</v>
      </c>
      <c r="AD3533" s="15" t="str">
        <f>IF(Tabla2[[#This Row],[HORA ENTREGA]]="DIRECTO","On time", IF(AA3533&lt;&gt;"",IF(Tabla2[[#This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3" s="15" t="str">
        <f>MID(Tabla2[[#This Row],[TIPO]],1,3)</f>
        <v xml:space="preserve">40 </v>
      </c>
      <c r="AF35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20-05%0A *Cliente:* COMERCIAL SEA GARDEN SPA */ Cont: * HMMU5528069*/ HR Entrega: *DIRECTO* /Dirección: *Pedro Jorquera 575 </v>
      </c>
      <c r="AG3533" s="38" t="str">
        <f>IFERROR(HYPERLINK("https://wa.me/"&amp;Tabla2[[#This Row],[CONTACTO]]&amp;"?text="&amp;Tabla2[[#This Row],[Mensaje]],"Enviar mensaje"),"")</f>
        <v>Enviar mensaje</v>
      </c>
      <c r="AH3533" s="15" t="str">
        <f>CONCATENATE(A3533,F3533)</f>
        <v>3532HMMU5528069</v>
      </c>
      <c r="AI3533" s="15" t="str">
        <f>CONCATENATE("ENT-",A3533)</f>
        <v>ENT-3532</v>
      </c>
      <c r="AJ3533" s="15" t="str">
        <f>IF(Tabla2[[#This Row],[Op]]&lt;&gt;"","ENTREGA","")</f>
        <v>ENTREGA</v>
      </c>
      <c r="AK3533" s="40" t="str">
        <f>(Tabla2[[#This Row],[FECHA ENTREGA]]&amp;Tabla2[[#This Row],[HORA ENTREGA]])</f>
        <v>46162DIRECTO</v>
      </c>
      <c r="AL3533" s="34" t="str">
        <f>IFERROR(HYPERLINK("https://wa.me/"&amp;Tabla2[[#This Row],[CONTACTO]]&amp;"?text="&amp;Tabla2[[#This Row],[Mensaje]]),"")</f>
        <v xml:space="preserve">https://wa.me/56968463649?text=Hola!%0AServicio del día 20-05%0A *Cliente:* COMERCIAL SEA GARDEN SPA */ Cont: * HMMU5528069*/ HR Entrega: *DIRECTO* /Dirección: *Pedro Jorquera 575 </v>
      </c>
    </row>
    <row r="3534" spans="1:38" s="15" customFormat="1" ht="16.5" customHeight="1" x14ac:dyDescent="0.2">
      <c r="A3534" s="15">
        <f>ROW(A3533)</f>
        <v>3533</v>
      </c>
      <c r="B3534" s="15">
        <f>IF(J3534=J3533,B3533+1,1)</f>
        <v>13</v>
      </c>
      <c r="C3534" s="15" t="s">
        <v>470</v>
      </c>
      <c r="D3534" s="25" t="s">
        <v>39</v>
      </c>
      <c r="E3534" s="27">
        <v>305467</v>
      </c>
      <c r="F3534" s="27" t="s">
        <v>5393</v>
      </c>
      <c r="G3534" s="27" t="s">
        <v>41</v>
      </c>
      <c r="H3534" s="27">
        <v>24986</v>
      </c>
      <c r="I3534" s="27" t="s">
        <v>42</v>
      </c>
      <c r="J3534" s="28">
        <v>46162</v>
      </c>
      <c r="K3534" s="26">
        <v>0.66666666666666663</v>
      </c>
      <c r="L3534" s="26"/>
      <c r="M3534" s="27" t="s">
        <v>117</v>
      </c>
      <c r="N3534" s="25">
        <f>IFERROR(VLOOKUP(M3534,Data!$J$1:$K$58,2,0),"")</f>
        <v>56973887539</v>
      </c>
      <c r="O3534" s="27" t="s">
        <v>118</v>
      </c>
      <c r="P3534" s="27" t="s">
        <v>5394</v>
      </c>
      <c r="Q3534" s="27" t="s">
        <v>5395</v>
      </c>
      <c r="R3534" s="27" t="s">
        <v>74</v>
      </c>
      <c r="S3534" s="27"/>
      <c r="T3534" s="27"/>
      <c r="U3534" s="28"/>
      <c r="X3534" s="27"/>
      <c r="Y3534" s="27"/>
      <c r="Z3534" s="29"/>
      <c r="AA3534" s="29">
        <v>0.74861111111111112</v>
      </c>
      <c r="AB3534" s="29">
        <v>0.875</v>
      </c>
      <c r="AC3534" s="30">
        <v>46162</v>
      </c>
      <c r="AD3534" s="15" t="str">
        <f>IF(Tabla2[[#This Row],[HORA ENTREGA]]="DIRECTO","On time", IF(AA3534&lt;&gt;"",IF(Tabla2[[#This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34" s="15" t="str">
        <f>MID(Tabla2[[#This Row],[TIPO]],1,3)</f>
        <v xml:space="preserve">40 </v>
      </c>
      <c r="AF35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COMERCIALIZADORA RGS */ Cont: * WHSU6513840*/ HR Entrega: *16:00* /Dirección: *km 52 ruta 5 paine huertos del valle</v>
      </c>
      <c r="AG3534" s="38" t="str">
        <f>IFERROR(HYPERLINK("https://wa.me/"&amp;Tabla2[[#This Row],[CONTACTO]]&amp;"?text="&amp;Tabla2[[#This Row],[Mensaje]],"Enviar mensaje"),"")</f>
        <v>Enviar mensaje</v>
      </c>
      <c r="AH3534" s="15" t="str">
        <f>CONCATENATE(A3534,F3534)</f>
        <v>3533WHSU6513840</v>
      </c>
      <c r="AI3534" s="15" t="str">
        <f>CONCATENATE("ENT-",A3534)</f>
        <v>ENT-3533</v>
      </c>
      <c r="AJ3534" s="15" t="str">
        <f>IF(Tabla2[[#This Row],[Op]]&lt;&gt;"","ENTREGA","")</f>
        <v>ENTREGA</v>
      </c>
      <c r="AK3534" s="40" t="str">
        <f>(Tabla2[[#This Row],[FECHA ENTREGA]]&amp;Tabla2[[#This Row],[HORA ENTREGA]])</f>
        <v>461620,666666666666667</v>
      </c>
      <c r="AL3534" s="34" t="str">
        <f>IFERROR(HYPERLINK("https://wa.me/"&amp;Tabla2[[#This Row],[CONTACTO]]&amp;"?text="&amp;Tabla2[[#This Row],[Mensaje]]),"")</f>
        <v>https://wa.me/56973887539?text=Hola!%0AServicio del día 20-05%0A *Cliente:* COMERCIALIZADORA RGS */ Cont: * WHSU6513840*/ HR Entrega: *16:00* /Dirección: *km 52 ruta 5 paine huertos del valle</v>
      </c>
    </row>
    <row r="3535" spans="1:38" s="15" customFormat="1" ht="16.5" customHeight="1" x14ac:dyDescent="0.2">
      <c r="A3535" s="15">
        <f>ROW(A3534)</f>
        <v>3534</v>
      </c>
      <c r="B3535" s="15">
        <f>IF(J3535=J3534,B3534+1,1)</f>
        <v>14</v>
      </c>
      <c r="C3535" s="15" t="s">
        <v>114</v>
      </c>
      <c r="D3535" s="25" t="s">
        <v>39</v>
      </c>
      <c r="E3535" s="27">
        <v>305409</v>
      </c>
      <c r="F3535" s="27" t="s">
        <v>5396</v>
      </c>
      <c r="G3535" s="27" t="s">
        <v>465</v>
      </c>
      <c r="H3535" s="27">
        <v>19862</v>
      </c>
      <c r="I3535" s="27" t="s">
        <v>42</v>
      </c>
      <c r="J3535" s="28">
        <v>46162</v>
      </c>
      <c r="K3535" s="26">
        <v>0.35416666666666669</v>
      </c>
      <c r="L3535" s="26"/>
      <c r="M3535" s="27" t="s">
        <v>104</v>
      </c>
      <c r="N3535" s="25">
        <f>IFERROR(VLOOKUP(M3535,Data!$J$1:$K$58,2,0),"")</f>
        <v>56966749395</v>
      </c>
      <c r="O3535" s="27" t="s">
        <v>253</v>
      </c>
      <c r="P3535" s="27"/>
      <c r="Q3535" s="27" t="s">
        <v>4813</v>
      </c>
      <c r="R3535" s="27" t="s">
        <v>218</v>
      </c>
      <c r="S3535" s="27"/>
      <c r="T3535" s="27"/>
      <c r="U3535" s="28"/>
      <c r="X3535" s="27"/>
      <c r="Y3535" s="27"/>
      <c r="Z3535" s="29"/>
      <c r="AA3535" s="29">
        <v>0.31597222222222221</v>
      </c>
      <c r="AB3535" s="29">
        <v>0.5</v>
      </c>
      <c r="AC3535" s="30">
        <v>46162</v>
      </c>
      <c r="AD3535" s="15" t="str">
        <f>IF(Tabla2[[#This Row],[HORA ENTREGA]]="DIRECTO","On time", IF(AA3535&lt;&gt;"",IF(Tabla2[[#This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5" s="15" t="str">
        <f>MID(Tabla2[[#This Row],[TIPO]],1,3)</f>
        <v xml:space="preserve">40 </v>
      </c>
      <c r="AF35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FLEX EQUIPOS DE DESCANSO CHILE */ Cont: * MRSU4246236*/ HR Entrega: *08:30* /Dirección: *José Joaquín Prieto 9001, Lo Espejo. Bodegas: 7-8-9-10-15-16-17-18</v>
      </c>
      <c r="AG3535" s="38" t="str">
        <f>IFERROR(HYPERLINK("https://wa.me/"&amp;Tabla2[[#This Row],[CONTACTO]]&amp;"?text="&amp;Tabla2[[#This Row],[Mensaje]],"Enviar mensaje"),"")</f>
        <v>Enviar mensaje</v>
      </c>
      <c r="AH3535" s="15" t="str">
        <f>CONCATENATE(A3535,F3535)</f>
        <v>3534MRSU4246236</v>
      </c>
      <c r="AI3535" s="15" t="str">
        <f>CONCATENATE("ENT-",A3535)</f>
        <v>ENT-3534</v>
      </c>
      <c r="AJ3535" s="15" t="str">
        <f>IF(Tabla2[[#This Row],[Op]]&lt;&gt;"","ENTREGA","")</f>
        <v>ENTREGA</v>
      </c>
      <c r="AK3535" s="40" t="str">
        <f>(Tabla2[[#This Row],[FECHA ENTREGA]]&amp;Tabla2[[#This Row],[HORA ENTREGA]])</f>
        <v>461620,354166666666667</v>
      </c>
      <c r="AL3535" s="34" t="str">
        <f>IFERROR(HYPERLINK("https://wa.me/"&amp;Tabla2[[#This Row],[CONTACTO]]&amp;"?text="&amp;Tabla2[[#This Row],[Mensaje]]),"")</f>
        <v>https://wa.me/56966749395?text=Hola!%0AServicio del día 20-05%0A *Cliente:* FLEX EQUIPOS DE DESCANSO CHILE */ Cont: * MRSU4246236*/ HR Entrega: *08:30* /Dirección: *José Joaquín Prieto 9001, Lo Espejo. Bodegas: 7-8-9-10-15-16-17-18</v>
      </c>
    </row>
    <row r="3536" spans="1:38" s="15" customFormat="1" ht="16.5" customHeight="1" x14ac:dyDescent="0.2">
      <c r="A3536" s="15">
        <f>ROW(A3535)</f>
        <v>3535</v>
      </c>
      <c r="B3536" s="15">
        <f>IF(J3536=J3535,B3535+1,1)</f>
        <v>15</v>
      </c>
      <c r="C3536" s="15" t="s">
        <v>483</v>
      </c>
      <c r="D3536" s="25" t="s">
        <v>39</v>
      </c>
      <c r="E3536" s="27">
        <v>1293224</v>
      </c>
      <c r="F3536" s="27" t="s">
        <v>5397</v>
      </c>
      <c r="G3536" s="27" t="s">
        <v>41</v>
      </c>
      <c r="H3536" s="27">
        <v>2004</v>
      </c>
      <c r="I3536" s="27" t="s">
        <v>5398</v>
      </c>
      <c r="J3536" s="28">
        <v>46162</v>
      </c>
      <c r="K3536" s="26">
        <v>0.35416666666666669</v>
      </c>
      <c r="L3536" s="26"/>
      <c r="M3536" s="27" t="s">
        <v>273</v>
      </c>
      <c r="N3536" s="25">
        <f>IFERROR(VLOOKUP(M3536,Data!$J$1:$K$58,2,0),"")</f>
        <v>56950103942</v>
      </c>
      <c r="O3536" s="27" t="s">
        <v>274</v>
      </c>
      <c r="P3536" s="27"/>
      <c r="Q3536" s="27" t="s">
        <v>485</v>
      </c>
      <c r="R3536" s="27"/>
      <c r="S3536" s="27"/>
      <c r="T3536" s="27"/>
      <c r="U3536" s="28"/>
      <c r="X3536" s="27"/>
      <c r="Y3536" s="27"/>
      <c r="Z3536" s="29"/>
      <c r="AA3536" s="29">
        <v>0.34027777777777779</v>
      </c>
      <c r="AB3536" s="29">
        <v>0.4236111111111111</v>
      </c>
      <c r="AC3536" s="30">
        <v>46162</v>
      </c>
      <c r="AD3536" s="15" t="str">
        <f>IF(Tabla2[[#This Row],[HORA ENTREGA]]="DIRECTO","On time", IF(AA3536&lt;&gt;"",IF(Tabla2[[#This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6" s="15" t="str">
        <f>MID(Tabla2[[#This Row],[TIPO]],1,3)</f>
        <v xml:space="preserve">40 </v>
      </c>
      <c r="AF35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20-05%0A *Cliente:* IDEAL S A */ Cont: * CSGU6436420*/ HR Entrega: *08:30* /Dirección: *Bodega Nutrabien, Av. Bernardo O´Higgins 3140 </v>
      </c>
      <c r="AG3536" s="38" t="str">
        <f>IFERROR(HYPERLINK("https://wa.me/"&amp;Tabla2[[#This Row],[CONTACTO]]&amp;"?text="&amp;Tabla2[[#This Row],[Mensaje]],"Enviar mensaje"),"")</f>
        <v>Enviar mensaje</v>
      </c>
      <c r="AH3536" s="15" t="str">
        <f>CONCATENATE(A3536,F3536)</f>
        <v>3535CSGU6436420</v>
      </c>
      <c r="AI3536" s="15" t="str">
        <f>CONCATENATE("ENT-",A3536)</f>
        <v>ENT-3535</v>
      </c>
      <c r="AJ3536" s="15" t="str">
        <f>IF(Tabla2[[#This Row],[Op]]&lt;&gt;"","ENTREGA","")</f>
        <v>ENTREGA</v>
      </c>
      <c r="AK3536" s="40" t="str">
        <f>(Tabla2[[#This Row],[FECHA ENTREGA]]&amp;Tabla2[[#This Row],[HORA ENTREGA]])</f>
        <v>461620,354166666666667</v>
      </c>
      <c r="AL3536" s="34" t="str">
        <f>IFERROR(HYPERLINK("https://wa.me/"&amp;Tabla2[[#This Row],[CONTACTO]]&amp;"?text="&amp;Tabla2[[#This Row],[Mensaje]]),"")</f>
        <v xml:space="preserve">https://wa.me/56950103942?text=Hola!%0AServicio del día 20-05%0A *Cliente:* IDEAL S A */ Cont: * CSGU6436420*/ HR Entrega: *08:30* /Dirección: *Bodega Nutrabien, Av. Bernardo O´Higgins 3140 </v>
      </c>
    </row>
    <row r="3537" spans="1:38" s="15" customFormat="1" ht="16.5" customHeight="1" x14ac:dyDescent="0.2">
      <c r="A3537" s="15">
        <f>ROW(A3536)</f>
        <v>3536</v>
      </c>
      <c r="B3537" s="15">
        <f>IF(J3537=J3536,B3536+1,1)</f>
        <v>16</v>
      </c>
      <c r="C3537" s="15" t="s">
        <v>483</v>
      </c>
      <c r="D3537" s="25" t="s">
        <v>39</v>
      </c>
      <c r="E3537" s="27">
        <v>1292447</v>
      </c>
      <c r="F3537" s="27" t="s">
        <v>5399</v>
      </c>
      <c r="G3537" s="27" t="s">
        <v>41</v>
      </c>
      <c r="H3537" s="27">
        <v>16884</v>
      </c>
      <c r="I3537" s="27" t="s">
        <v>42</v>
      </c>
      <c r="J3537" s="28">
        <v>46162</v>
      </c>
      <c r="K3537" s="26">
        <v>0.35416666666666669</v>
      </c>
      <c r="L3537" s="26" t="s">
        <v>4804</v>
      </c>
      <c r="M3537" s="27" t="s">
        <v>325</v>
      </c>
      <c r="N3537" s="25">
        <f>IFERROR(VLOOKUP(M3537,Data!$J$1:$K$58,2,0),"")</f>
        <v>56964850744</v>
      </c>
      <c r="O3537" s="27" t="s">
        <v>326</v>
      </c>
      <c r="P3537" s="27"/>
      <c r="Q3537" s="27" t="s">
        <v>4678</v>
      </c>
      <c r="R3537" s="27"/>
      <c r="S3537" s="27"/>
      <c r="T3537" s="27"/>
      <c r="U3537" s="28"/>
      <c r="X3537" s="27"/>
      <c r="Y3537" s="27"/>
      <c r="Z3537" s="29"/>
      <c r="AA3537" s="29">
        <v>0.40763888888888888</v>
      </c>
      <c r="AB3537" s="29">
        <v>0.51736111111111116</v>
      </c>
      <c r="AC3537" s="30">
        <v>46162</v>
      </c>
      <c r="AD3537" s="15" t="str">
        <f>IF(Tabla2[[#This Row],[HORA ENTREGA]]="DIRECTO","On time", IF(AA3537&lt;&gt;"",IF(Tabla2[[#This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37" s="15" t="str">
        <f>MID(Tabla2[[#This Row],[TIPO]],1,3)</f>
        <v xml:space="preserve">40 </v>
      </c>
      <c r="AF35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20-05%0A *Cliente:* IDEAL S A */ Cont: * MAGU5276110*/ HR Entrega: *08:30* /Dirección: *en bodega Agunsa, dirección La montaña 1550, Quilicura </v>
      </c>
      <c r="AG3537" s="38" t="str">
        <f>IFERROR(HYPERLINK("https://wa.me/"&amp;Tabla2[[#This Row],[CONTACTO]]&amp;"?text="&amp;Tabla2[[#This Row],[Mensaje]],"Enviar mensaje"),"")</f>
        <v>Enviar mensaje</v>
      </c>
      <c r="AH3537" s="15" t="str">
        <f>CONCATENATE(A3537,F3537)</f>
        <v>3536MAGU5276110</v>
      </c>
      <c r="AI3537" s="15" t="str">
        <f>CONCATENATE("ENT-",A3537)</f>
        <v>ENT-3536</v>
      </c>
      <c r="AJ3537" s="15" t="str">
        <f>IF(Tabla2[[#This Row],[Op]]&lt;&gt;"","ENTREGA","")</f>
        <v>ENTREGA</v>
      </c>
      <c r="AK3537" s="40" t="str">
        <f>(Tabla2[[#This Row],[FECHA ENTREGA]]&amp;Tabla2[[#This Row],[HORA ENTREGA]])</f>
        <v>461620,354166666666667</v>
      </c>
      <c r="AL3537" s="34" t="str">
        <f>IFERROR(HYPERLINK("https://wa.me/"&amp;Tabla2[[#This Row],[CONTACTO]]&amp;"?text="&amp;Tabla2[[#This Row],[Mensaje]]),"")</f>
        <v xml:space="preserve">https://wa.me/56964850744?text=Hola!%0AServicio del día 20-05%0A *Cliente:* IDEAL S A */ Cont: * MAGU5276110*/ HR Entrega: *08:30* /Dirección: *en bodega Agunsa, dirección La montaña 1550, Quilicura </v>
      </c>
    </row>
    <row r="3538" spans="1:38" s="15" customFormat="1" ht="16.5" customHeight="1" x14ac:dyDescent="0.2">
      <c r="A3538" s="15">
        <f>ROW(A3537)</f>
        <v>3537</v>
      </c>
      <c r="B3538" s="15">
        <f>IF(J3538=J3537,B3537+1,1)</f>
        <v>17</v>
      </c>
      <c r="C3538" s="15" t="s">
        <v>166</v>
      </c>
      <c r="D3538" s="25" t="s">
        <v>39</v>
      </c>
      <c r="E3538" s="27">
        <v>887343</v>
      </c>
      <c r="F3538" s="27" t="s">
        <v>5400</v>
      </c>
      <c r="G3538" s="27" t="s">
        <v>41</v>
      </c>
      <c r="H3538" s="27">
        <v>11466</v>
      </c>
      <c r="I3538" s="27" t="s">
        <v>42</v>
      </c>
      <c r="J3538" s="28">
        <v>46162</v>
      </c>
      <c r="K3538" s="26">
        <v>0.33333333333333331</v>
      </c>
      <c r="L3538" s="26"/>
      <c r="M3538" s="27" t="s">
        <v>117</v>
      </c>
      <c r="N3538" s="25">
        <f>IFERROR(VLOOKUP(M3538,Data!$J$1:$K$58,2,0),"")</f>
        <v>56973887539</v>
      </c>
      <c r="O3538" s="27" t="s">
        <v>118</v>
      </c>
      <c r="P3538" s="27"/>
      <c r="Q3538" s="27" t="s">
        <v>168</v>
      </c>
      <c r="R3538" s="27"/>
      <c r="S3538" s="27"/>
      <c r="T3538" s="27"/>
      <c r="U3538" s="28"/>
      <c r="X3538" s="27"/>
      <c r="Y3538" s="27"/>
      <c r="Z3538" s="29"/>
      <c r="AA3538" s="29">
        <v>0.31944444444444442</v>
      </c>
      <c r="AB3538" s="29">
        <v>0.44444444444444442</v>
      </c>
      <c r="AC3538" s="30">
        <v>46162</v>
      </c>
      <c r="AD3538" s="15" t="str">
        <f>IF(Tabla2[[#This Row],[HORA ENTREGA]]="DIRECTO","On time", IF(AA3538&lt;&gt;"",IF(Tabla2[[#This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8" s="15" t="str">
        <f>MID(Tabla2[[#This Row],[TIPO]],1,3)</f>
        <v xml:space="preserve">40 </v>
      </c>
      <c r="AF35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IMPORTADORA Y COMERCIALIZADORA BZ SPA */ Cont: * TCNU3507946*/ HR Entrega: *08:00* /Dirección: *PuertoMadero 9710, Bodega X36. Pudahuel</v>
      </c>
      <c r="AG3538" s="38" t="str">
        <f>IFERROR(HYPERLINK("https://wa.me/"&amp;Tabla2[[#This Row],[CONTACTO]]&amp;"?text="&amp;Tabla2[[#This Row],[Mensaje]],"Enviar mensaje"),"")</f>
        <v>Enviar mensaje</v>
      </c>
      <c r="AH3538" s="15" t="str">
        <f>CONCATENATE(A3538,F3538)</f>
        <v>3537TCNU3507946</v>
      </c>
      <c r="AI3538" s="15" t="str">
        <f>CONCATENATE("ENT-",A3538)</f>
        <v>ENT-3537</v>
      </c>
      <c r="AJ3538" s="15" t="str">
        <f>IF(Tabla2[[#This Row],[Op]]&lt;&gt;"","ENTREGA","")</f>
        <v>ENTREGA</v>
      </c>
      <c r="AK3538" s="40" t="str">
        <f>(Tabla2[[#This Row],[FECHA ENTREGA]]&amp;Tabla2[[#This Row],[HORA ENTREGA]])</f>
        <v>461620,333333333333333</v>
      </c>
      <c r="AL3538" s="34" t="str">
        <f>IFERROR(HYPERLINK("https://wa.me/"&amp;Tabla2[[#This Row],[CONTACTO]]&amp;"?text="&amp;Tabla2[[#This Row],[Mensaje]]),"")</f>
        <v>https://wa.me/56973887539?text=Hola!%0AServicio del día 20-05%0A *Cliente:* IMPORTADORA Y COMERCIALIZADORA BZ SPA */ Cont: * TCNU3507946*/ HR Entrega: *08:00* /Dirección: *PuertoMadero 9710, Bodega X36. Pudahuel</v>
      </c>
    </row>
    <row r="3539" spans="1:38" s="15" customFormat="1" ht="16.5" customHeight="1" x14ac:dyDescent="0.2">
      <c r="A3539" s="15">
        <f>ROW(A3538)</f>
        <v>3538</v>
      </c>
      <c r="B3539" s="15">
        <f>IF(J3539=J3538,B3538+1,1)</f>
        <v>18</v>
      </c>
      <c r="C3539" s="15" t="s">
        <v>166</v>
      </c>
      <c r="D3539" s="25" t="s">
        <v>39</v>
      </c>
      <c r="E3539" s="27"/>
      <c r="F3539" s="27" t="s">
        <v>5401</v>
      </c>
      <c r="G3539" s="27" t="s">
        <v>41</v>
      </c>
      <c r="H3539" s="27">
        <v>1430</v>
      </c>
      <c r="I3539" s="27" t="s">
        <v>42</v>
      </c>
      <c r="J3539" s="28">
        <v>46162</v>
      </c>
      <c r="K3539" s="26">
        <v>0.375</v>
      </c>
      <c r="L3539" s="26"/>
      <c r="M3539" s="27" t="s">
        <v>172</v>
      </c>
      <c r="N3539" s="25">
        <f>IFERROR(VLOOKUP(M3539,Data!$J$1:$K$58,2,0),"")</f>
        <v>56985215946</v>
      </c>
      <c r="O3539" s="27" t="s">
        <v>173</v>
      </c>
      <c r="P3539" s="27"/>
      <c r="Q3539" s="27" t="s">
        <v>168</v>
      </c>
      <c r="R3539" s="27"/>
      <c r="S3539" s="27"/>
      <c r="T3539" s="27"/>
      <c r="U3539" s="28"/>
      <c r="X3539" s="27"/>
      <c r="Y3539" s="27"/>
      <c r="Z3539" s="29"/>
      <c r="AA3539" s="29">
        <v>0.31944444444444442</v>
      </c>
      <c r="AB3539" s="29">
        <v>0.44444444444444442</v>
      </c>
      <c r="AC3539" s="30">
        <v>46162</v>
      </c>
      <c r="AD3539" s="15" t="str">
        <f>IF(Tabla2[[#This Row],[HORA ENTREGA]]="DIRECTO","On time", IF(AA3539&lt;&gt;"",IF(Tabla2[[#This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39" s="15" t="str">
        <f>MID(Tabla2[[#This Row],[TIPO]],1,3)</f>
        <v xml:space="preserve">40 </v>
      </c>
      <c r="AF35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IMPORTADORA Y COMERCIALIZADORA BZ SPA */ Cont: * SLSU8042831*/ HR Entrega: *09:00* /Dirección: *PuertoMadero 9710, Bodega X36. Pudahuel</v>
      </c>
      <c r="AG3539" s="38" t="str">
        <f>IFERROR(HYPERLINK("https://wa.me/"&amp;Tabla2[[#This Row],[CONTACTO]]&amp;"?text="&amp;Tabla2[[#This Row],[Mensaje]],"Enviar mensaje"),"")</f>
        <v>Enviar mensaje</v>
      </c>
      <c r="AH3539" s="15" t="str">
        <f>CONCATENATE(A3539,F3539)</f>
        <v>3538SLSU8042831</v>
      </c>
      <c r="AI3539" s="15" t="str">
        <f>CONCATENATE("ENT-",A3539)</f>
        <v>ENT-3538</v>
      </c>
      <c r="AJ3539" s="15" t="str">
        <f>IF(Tabla2[[#This Row],[Op]]&lt;&gt;"","ENTREGA","")</f>
        <v>ENTREGA</v>
      </c>
      <c r="AK3539" s="40" t="str">
        <f>(Tabla2[[#This Row],[FECHA ENTREGA]]&amp;Tabla2[[#This Row],[HORA ENTREGA]])</f>
        <v>461620,375</v>
      </c>
      <c r="AL3539" s="34" t="str">
        <f>IFERROR(HYPERLINK("https://wa.me/"&amp;Tabla2[[#This Row],[CONTACTO]]&amp;"?text="&amp;Tabla2[[#This Row],[Mensaje]]),"")</f>
        <v>https://wa.me/56985215946?text=Hola!%0AServicio del día 20-05%0A *Cliente:* IMPORTADORA Y COMERCIALIZADORA BZ SPA */ Cont: * SLSU8042831*/ HR Entrega: *09:00* /Dirección: *PuertoMadero 9710, Bodega X36. Pudahuel</v>
      </c>
    </row>
    <row r="3540" spans="1:38" s="15" customFormat="1" ht="16.5" customHeight="1" x14ac:dyDescent="0.2">
      <c r="A3540" s="15">
        <f>ROW(A3539)</f>
        <v>3539</v>
      </c>
      <c r="B3540" s="15">
        <f>IF(J3540=J3539,B3539+1,1)</f>
        <v>19</v>
      </c>
      <c r="C3540" s="15" t="s">
        <v>166</v>
      </c>
      <c r="D3540" s="25" t="s">
        <v>39</v>
      </c>
      <c r="E3540" s="27">
        <v>887343</v>
      </c>
      <c r="F3540" s="27" t="s">
        <v>5402</v>
      </c>
      <c r="G3540" s="27" t="s">
        <v>41</v>
      </c>
      <c r="H3540" s="27">
        <v>26193</v>
      </c>
      <c r="I3540" s="27" t="s">
        <v>42</v>
      </c>
      <c r="J3540" s="28">
        <v>46162</v>
      </c>
      <c r="K3540" s="26">
        <v>0.41666666666666669</v>
      </c>
      <c r="L3540" s="26"/>
      <c r="M3540" s="27" t="s">
        <v>389</v>
      </c>
      <c r="N3540" s="25">
        <f>IFERROR(VLOOKUP(M3540,Data!$J$1:$K$58,2,0),"")</f>
        <v>56988336520</v>
      </c>
      <c r="O3540" s="27" t="s">
        <v>390</v>
      </c>
      <c r="P3540" s="27"/>
      <c r="Q3540" s="27" t="s">
        <v>168</v>
      </c>
      <c r="R3540" s="27"/>
      <c r="S3540" s="27"/>
      <c r="T3540" s="27"/>
      <c r="U3540" s="28"/>
      <c r="X3540" s="27"/>
      <c r="Y3540" s="27"/>
      <c r="Z3540" s="29"/>
      <c r="AA3540" s="29">
        <v>0.60555555555555551</v>
      </c>
      <c r="AB3540" s="29">
        <v>0.69513888888888886</v>
      </c>
      <c r="AC3540" s="30">
        <v>46162</v>
      </c>
      <c r="AD3540" s="15" t="str">
        <f>IF(Tabla2[[#This Row],[HORA ENTREGA]]="DIRECTO","On time", IF(AA3540&lt;&gt;"",IF(Tabla2[[#This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40" s="15" t="str">
        <f>MID(Tabla2[[#This Row],[TIPO]],1,3)</f>
        <v xml:space="preserve">40 </v>
      </c>
      <c r="AF35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IMPORTADORA Y COMERCIALIZADORA BZ SPA */ Cont: * CMAU8604207*/ HR Entrega: *10:00* /Dirección: *PuertoMadero 9710, Bodega X36. Pudahuel</v>
      </c>
      <c r="AG3540" s="38" t="str">
        <f>IFERROR(HYPERLINK("https://wa.me/"&amp;Tabla2[[#This Row],[CONTACTO]]&amp;"?text="&amp;Tabla2[[#This Row],[Mensaje]],"Enviar mensaje"),"")</f>
        <v>Enviar mensaje</v>
      </c>
      <c r="AH3540" s="15" t="str">
        <f>CONCATENATE(A3540,F3540)</f>
        <v>3539CMAU8604207</v>
      </c>
      <c r="AI3540" s="15" t="str">
        <f>CONCATENATE("ENT-",A3540)</f>
        <v>ENT-3539</v>
      </c>
      <c r="AJ3540" s="15" t="str">
        <f>IF(Tabla2[[#This Row],[Op]]&lt;&gt;"","ENTREGA","")</f>
        <v>ENTREGA</v>
      </c>
      <c r="AK3540" s="40" t="str">
        <f>(Tabla2[[#This Row],[FECHA ENTREGA]]&amp;Tabla2[[#This Row],[HORA ENTREGA]])</f>
        <v>461620,416666666666667</v>
      </c>
      <c r="AL3540" s="34" t="str">
        <f>IFERROR(HYPERLINK("https://wa.me/"&amp;Tabla2[[#This Row],[CONTACTO]]&amp;"?text="&amp;Tabla2[[#This Row],[Mensaje]]),"")</f>
        <v>https://wa.me/56988336520?text=Hola!%0AServicio del día 20-05%0A *Cliente:* IMPORTADORA Y COMERCIALIZADORA BZ SPA */ Cont: * CMAU8604207*/ HR Entrega: *10:00* /Dirección: *PuertoMadero 9710, Bodega X36. Pudahuel</v>
      </c>
    </row>
    <row r="3541" spans="1:38" s="15" customFormat="1" ht="16.5" customHeight="1" x14ac:dyDescent="0.2">
      <c r="A3541" s="15">
        <f>ROW(A3540)</f>
        <v>3540</v>
      </c>
      <c r="B3541" s="15">
        <f>IF(J3541=J3540,B3540+1,1)</f>
        <v>20</v>
      </c>
      <c r="C3541" s="15" t="s">
        <v>178</v>
      </c>
      <c r="D3541" s="25" t="s">
        <v>39</v>
      </c>
      <c r="E3541" s="27">
        <v>887160</v>
      </c>
      <c r="F3541" s="27" t="s">
        <v>5403</v>
      </c>
      <c r="G3541" s="27" t="s">
        <v>41</v>
      </c>
      <c r="H3541" s="27">
        <v>25600</v>
      </c>
      <c r="I3541" s="27"/>
      <c r="J3541" s="28">
        <v>46162</v>
      </c>
      <c r="K3541" s="26">
        <v>0.33333333333333331</v>
      </c>
      <c r="L3541" s="26"/>
      <c r="M3541" s="27" t="s">
        <v>199</v>
      </c>
      <c r="N3541" s="25">
        <f>IFERROR(VLOOKUP(M3541,Data!$J$1:$K$58,2,0),"")</f>
        <v>56975315726</v>
      </c>
      <c r="O3541" s="27" t="s">
        <v>200</v>
      </c>
      <c r="P3541" s="27"/>
      <c r="Q3541" s="27" t="s">
        <v>1003</v>
      </c>
      <c r="R3541" s="27"/>
      <c r="S3541" s="27"/>
      <c r="T3541" s="27"/>
      <c r="U3541" s="28"/>
      <c r="X3541" s="27"/>
      <c r="Y3541" s="27"/>
      <c r="Z3541" s="29"/>
      <c r="AA3541" s="29">
        <v>0.2951388888888889</v>
      </c>
      <c r="AB3541" s="29">
        <v>0.54861111111111116</v>
      </c>
      <c r="AC3541" s="30">
        <v>46162</v>
      </c>
      <c r="AD3541" s="15" t="str">
        <f>IF(Tabla2[[#This Row],[HORA ENTREGA]]="DIRECTO","On time", IF(AA3541&lt;&gt;"",IF(Tabla2[[#This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1" s="15" t="str">
        <f>MID(Tabla2[[#This Row],[TIPO]],1,3)</f>
        <v xml:space="preserve">40 </v>
      </c>
      <c r="AF35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INVERSIERRA S A */ Cont: * CMAU4456945*/ HR Entrega: *08:00* /Dirección: *AVENIDA PEDRO FONTOBA 6350, HUECHURABA</v>
      </c>
      <c r="AG3541" s="38" t="str">
        <f>IFERROR(HYPERLINK("https://wa.me/"&amp;Tabla2[[#This Row],[CONTACTO]]&amp;"?text="&amp;Tabla2[[#This Row],[Mensaje]],"Enviar mensaje"),"")</f>
        <v>Enviar mensaje</v>
      </c>
      <c r="AH3541" s="15" t="str">
        <f>CONCATENATE(A3541,F3541)</f>
        <v>3540CMAU4456945</v>
      </c>
      <c r="AI3541" s="15" t="str">
        <f>CONCATENATE("ENT-",A3541)</f>
        <v>ENT-3540</v>
      </c>
      <c r="AJ3541" s="15" t="str">
        <f>IF(Tabla2[[#This Row],[Op]]&lt;&gt;"","ENTREGA","")</f>
        <v>ENTREGA</v>
      </c>
      <c r="AK3541" s="40" t="str">
        <f>(Tabla2[[#This Row],[FECHA ENTREGA]]&amp;Tabla2[[#This Row],[HORA ENTREGA]])</f>
        <v>461620,333333333333333</v>
      </c>
      <c r="AL3541" s="34" t="str">
        <f>IFERROR(HYPERLINK("https://wa.me/"&amp;Tabla2[[#This Row],[CONTACTO]]&amp;"?text="&amp;Tabla2[[#This Row],[Mensaje]]),"")</f>
        <v>https://wa.me/56975315726?text=Hola!%0AServicio del día 20-05%0A *Cliente:* INVERSIERRA S A */ Cont: * CMAU4456945*/ HR Entrega: *08:00* /Dirección: *AVENIDA PEDRO FONTOBA 6350, HUECHURABA</v>
      </c>
    </row>
    <row r="3542" spans="1:38" s="15" customFormat="1" ht="16.5" customHeight="1" x14ac:dyDescent="0.2">
      <c r="A3542" s="15">
        <f>ROW(A3541)</f>
        <v>3541</v>
      </c>
      <c r="B3542" s="15">
        <f>IF(J3542=J3541,B3541+1,1)</f>
        <v>21</v>
      </c>
      <c r="C3542" s="15" t="s">
        <v>178</v>
      </c>
      <c r="D3542" s="25" t="s">
        <v>39</v>
      </c>
      <c r="E3542" s="27">
        <v>887090</v>
      </c>
      <c r="F3542" s="27" t="s">
        <v>5404</v>
      </c>
      <c r="G3542" s="27" t="s">
        <v>41</v>
      </c>
      <c r="H3542" s="27">
        <v>18452</v>
      </c>
      <c r="I3542" s="27"/>
      <c r="J3542" s="28">
        <v>46162</v>
      </c>
      <c r="K3542" s="26">
        <v>0.33333333333333331</v>
      </c>
      <c r="L3542" s="26"/>
      <c r="M3542" s="27" t="s">
        <v>55</v>
      </c>
      <c r="N3542" s="25">
        <f>IFERROR(VLOOKUP(M3542,Data!$J$1:$K$58,2,0),"")</f>
        <v>56992164782</v>
      </c>
      <c r="O3542" s="27" t="s">
        <v>56</v>
      </c>
      <c r="P3542" s="27"/>
      <c r="Q3542" s="27" t="s">
        <v>1005</v>
      </c>
      <c r="R3542" s="27"/>
      <c r="S3542" s="27"/>
      <c r="T3542" s="27"/>
      <c r="U3542" s="28"/>
      <c r="X3542" s="27"/>
      <c r="Y3542" s="27"/>
      <c r="Z3542" s="29"/>
      <c r="AA3542" s="29">
        <v>0.29305555555555557</v>
      </c>
      <c r="AB3542" s="29">
        <v>0.46527777777777779</v>
      </c>
      <c r="AC3542" s="30">
        <v>46162</v>
      </c>
      <c r="AD3542" s="15" t="str">
        <f>IF(Tabla2[[#This Row],[HORA ENTREGA]]="DIRECTO","On time", IF(AA3542&lt;&gt;"",IF(Tabla2[[#This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2" s="15" t="str">
        <f>MID(Tabla2[[#This Row],[TIPO]],1,3)</f>
        <v xml:space="preserve">40 </v>
      </c>
      <c r="AF35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INVERSIERRA S A */ Cont: * APZU4417331*/ HR Entrega: *08:00* /Dirección: *ALCALDE GUZMAN 0121, G32; QUILICURA</v>
      </c>
      <c r="AG3542" s="38" t="str">
        <f>IFERROR(HYPERLINK("https://wa.me/"&amp;Tabla2[[#This Row],[CONTACTO]]&amp;"?text="&amp;Tabla2[[#This Row],[Mensaje]],"Enviar mensaje"),"")</f>
        <v>Enviar mensaje</v>
      </c>
      <c r="AH3542" s="15" t="str">
        <f>CONCATENATE(A3542,F3542)</f>
        <v>3541APZU4417331</v>
      </c>
      <c r="AI3542" s="15" t="str">
        <f>CONCATENATE("ENT-",A3542)</f>
        <v>ENT-3541</v>
      </c>
      <c r="AJ3542" s="15" t="str">
        <f>IF(Tabla2[[#This Row],[Op]]&lt;&gt;"","ENTREGA","")</f>
        <v>ENTREGA</v>
      </c>
      <c r="AK3542" s="40" t="str">
        <f>(Tabla2[[#This Row],[FECHA ENTREGA]]&amp;Tabla2[[#This Row],[HORA ENTREGA]])</f>
        <v>461620,333333333333333</v>
      </c>
      <c r="AL3542" s="34" t="str">
        <f>IFERROR(HYPERLINK("https://wa.me/"&amp;Tabla2[[#This Row],[CONTACTO]]&amp;"?text="&amp;Tabla2[[#This Row],[Mensaje]]),"")</f>
        <v>https://wa.me/56992164782?text=Hola!%0AServicio del día 20-05%0A *Cliente:* INVERSIERRA S A */ Cont: * APZU4417331*/ HR Entrega: *08:00* /Dirección: *ALCALDE GUZMAN 0121, G32; QUILICURA</v>
      </c>
    </row>
    <row r="3543" spans="1:38" s="15" customFormat="1" ht="16.5" customHeight="1" x14ac:dyDescent="0.2">
      <c r="A3543" s="15">
        <f>ROW(A3542)</f>
        <v>3542</v>
      </c>
      <c r="B3543" s="15">
        <f>IF(J3543=J3542,B3542+1,1)</f>
        <v>22</v>
      </c>
      <c r="C3543" s="15" t="s">
        <v>178</v>
      </c>
      <c r="D3543" s="25" t="s">
        <v>39</v>
      </c>
      <c r="E3543" s="27">
        <v>887090</v>
      </c>
      <c r="F3543" s="27" t="s">
        <v>5405</v>
      </c>
      <c r="G3543" s="27" t="s">
        <v>41</v>
      </c>
      <c r="H3543" s="27">
        <v>18452</v>
      </c>
      <c r="I3543" s="27"/>
      <c r="J3543" s="28">
        <v>46162</v>
      </c>
      <c r="K3543" s="26">
        <v>0.45833333333333331</v>
      </c>
      <c r="L3543" s="26"/>
      <c r="M3543" s="27" t="s">
        <v>86</v>
      </c>
      <c r="N3543" s="25">
        <f>IFERROR(VLOOKUP(M3543,Data!$J$1:$K$58,2,0),"")</f>
        <v>56956654384</v>
      </c>
      <c r="O3543" s="27" t="s">
        <v>87</v>
      </c>
      <c r="P3543" s="27"/>
      <c r="Q3543" s="27" t="s">
        <v>1005</v>
      </c>
      <c r="R3543" s="27"/>
      <c r="S3543" s="27"/>
      <c r="T3543" s="27"/>
      <c r="U3543" s="28"/>
      <c r="X3543" s="27"/>
      <c r="Y3543" s="27"/>
      <c r="Z3543" s="29"/>
      <c r="AA3543" s="29">
        <v>0.4548611111111111</v>
      </c>
      <c r="AB3543" s="29">
        <v>0.56666666666666665</v>
      </c>
      <c r="AC3543" s="30">
        <v>46162</v>
      </c>
      <c r="AD3543" s="15" t="str">
        <f>IF(Tabla2[[#This Row],[HORA ENTREGA]]="DIRECTO","On time", IF(AA3543&lt;&gt;"",IF(Tabla2[[#This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3" s="15" t="str">
        <f>MID(Tabla2[[#This Row],[TIPO]],1,3)</f>
        <v xml:space="preserve">40 </v>
      </c>
      <c r="AF35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INVERSIERRA S A */ Cont: * TCLU4792476*/ HR Entrega: *11:00* /Dirección: *ALCALDE GUZMAN 0121, G32; QUILICURA</v>
      </c>
      <c r="AG3543" s="38" t="str">
        <f>IFERROR(HYPERLINK("https://wa.me/"&amp;Tabla2[[#This Row],[CONTACTO]]&amp;"?text="&amp;Tabla2[[#This Row],[Mensaje]],"Enviar mensaje"),"")</f>
        <v>Enviar mensaje</v>
      </c>
      <c r="AH3543" s="15" t="str">
        <f>CONCATENATE(A3543,F3543)</f>
        <v>3542TCLU4792476</v>
      </c>
      <c r="AI3543" s="15" t="str">
        <f>CONCATENATE("ENT-",A3543)</f>
        <v>ENT-3542</v>
      </c>
      <c r="AJ3543" s="15" t="str">
        <f>IF(Tabla2[[#This Row],[Op]]&lt;&gt;"","ENTREGA","")</f>
        <v>ENTREGA</v>
      </c>
      <c r="AK3543" s="40" t="str">
        <f>(Tabla2[[#This Row],[FECHA ENTREGA]]&amp;Tabla2[[#This Row],[HORA ENTREGA]])</f>
        <v>461620,458333333333333</v>
      </c>
      <c r="AL3543" s="34" t="str">
        <f>IFERROR(HYPERLINK("https://wa.me/"&amp;Tabla2[[#This Row],[CONTACTO]]&amp;"?text="&amp;Tabla2[[#This Row],[Mensaje]]),"")</f>
        <v>https://wa.me/56956654384?text=Hola!%0AServicio del día 20-05%0A *Cliente:* INVERSIERRA S A */ Cont: * TCLU4792476*/ HR Entrega: *11:00* /Dirección: *ALCALDE GUZMAN 0121, G32; QUILICURA</v>
      </c>
    </row>
    <row r="3544" spans="1:38" s="15" customFormat="1" ht="16.5" customHeight="1" x14ac:dyDescent="0.2">
      <c r="A3544" s="15">
        <f>ROW(A3543)</f>
        <v>3543</v>
      </c>
      <c r="B3544" s="15">
        <f>IF(J3544=J3543,B3543+1,1)</f>
        <v>23</v>
      </c>
      <c r="C3544" s="15" t="s">
        <v>178</v>
      </c>
      <c r="D3544" s="25" t="s">
        <v>39</v>
      </c>
      <c r="E3544" s="27">
        <v>887090</v>
      </c>
      <c r="F3544" s="27" t="s">
        <v>5406</v>
      </c>
      <c r="G3544" s="27" t="s">
        <v>41</v>
      </c>
      <c r="H3544" s="27">
        <v>18900</v>
      </c>
      <c r="I3544" s="27"/>
      <c r="J3544" s="28">
        <v>46162</v>
      </c>
      <c r="K3544" s="26">
        <v>0.5</v>
      </c>
      <c r="L3544" s="26"/>
      <c r="M3544" s="27" t="s">
        <v>953</v>
      </c>
      <c r="N3544" s="25">
        <f>IFERROR(VLOOKUP(M3544,Data!$J$1:$K$58,2,0),"")</f>
        <v>56967128754</v>
      </c>
      <c r="O3544" s="27" t="s">
        <v>1208</v>
      </c>
      <c r="P3544" s="27"/>
      <c r="Q3544" s="27" t="s">
        <v>1003</v>
      </c>
      <c r="R3544" s="27"/>
      <c r="S3544" s="27"/>
      <c r="T3544" s="27"/>
      <c r="U3544" s="28"/>
      <c r="X3544" s="27"/>
      <c r="Y3544" s="27"/>
      <c r="Z3544" s="29"/>
      <c r="AA3544" s="29">
        <v>0.51041666666666663</v>
      </c>
      <c r="AB3544" s="29">
        <v>0.67500000000000004</v>
      </c>
      <c r="AC3544" s="30">
        <v>46162</v>
      </c>
      <c r="AD3544" s="15" t="str">
        <f>IF(Tabla2[[#This Row],[HORA ENTREGA]]="DIRECTO","On time", IF(AA3544&lt;&gt;"",IF(Tabla2[[#This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4" s="15" t="str">
        <f>MID(Tabla2[[#This Row],[TIPO]],1,3)</f>
        <v xml:space="preserve">40 </v>
      </c>
      <c r="AF35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INVERSIERRA S A */ Cont: * APZU4458813*/ HR Entrega: *12:00* /Dirección: *AVENIDA PEDRO FONTOBA 6350, HUECHURABA</v>
      </c>
      <c r="AG3544" s="38" t="str">
        <f>IFERROR(HYPERLINK("https://wa.me/"&amp;Tabla2[[#This Row],[CONTACTO]]&amp;"?text="&amp;Tabla2[[#This Row],[Mensaje]],"Enviar mensaje"),"")</f>
        <v>Enviar mensaje</v>
      </c>
      <c r="AH3544" s="15" t="str">
        <f>CONCATENATE(A3544,F3544)</f>
        <v>3543APZU4458813</v>
      </c>
      <c r="AI3544" s="15" t="str">
        <f>CONCATENATE("ENT-",A3544)</f>
        <v>ENT-3543</v>
      </c>
      <c r="AJ3544" s="15" t="str">
        <f>IF(Tabla2[[#This Row],[Op]]&lt;&gt;"","ENTREGA","")</f>
        <v>ENTREGA</v>
      </c>
      <c r="AK3544" s="40" t="str">
        <f>(Tabla2[[#This Row],[FECHA ENTREGA]]&amp;Tabla2[[#This Row],[HORA ENTREGA]])</f>
        <v>461620,5</v>
      </c>
      <c r="AL3544" s="34" t="str">
        <f>IFERROR(HYPERLINK("https://wa.me/"&amp;Tabla2[[#This Row],[CONTACTO]]&amp;"?text="&amp;Tabla2[[#This Row],[Mensaje]]),"")</f>
        <v>https://wa.me/56967128754?text=Hola!%0AServicio del día 20-05%0A *Cliente:* INVERSIERRA S A */ Cont: * APZU4458813*/ HR Entrega: *12:00* /Dirección: *AVENIDA PEDRO FONTOBA 6350, HUECHURABA</v>
      </c>
    </row>
    <row r="3545" spans="1:38" s="15" customFormat="1" ht="16.5" customHeight="1" x14ac:dyDescent="0.2">
      <c r="A3545" s="15">
        <f>ROW(A3544)</f>
        <v>3544</v>
      </c>
      <c r="B3545" s="15">
        <f>IF(J3545=J3544,B3544+1,1)</f>
        <v>24</v>
      </c>
      <c r="C3545" s="15" t="s">
        <v>5407</v>
      </c>
      <c r="D3545" s="25" t="s">
        <v>39</v>
      </c>
      <c r="E3545" s="27">
        <v>302553</v>
      </c>
      <c r="F3545" s="27" t="s">
        <v>5408</v>
      </c>
      <c r="G3545" s="27" t="s">
        <v>41</v>
      </c>
      <c r="H3545" s="27">
        <v>25866</v>
      </c>
      <c r="I3545" s="27" t="s">
        <v>42</v>
      </c>
      <c r="J3545" s="28">
        <v>46162</v>
      </c>
      <c r="K3545" s="26">
        <v>0.33333333333333331</v>
      </c>
      <c r="L3545" s="26"/>
      <c r="M3545" s="27" t="s">
        <v>241</v>
      </c>
      <c r="N3545" s="25">
        <f>IFERROR(VLOOKUP(M3545,Data!$J$1:$K$58,2,0),"")</f>
        <v>56984880436</v>
      </c>
      <c r="O3545" s="27" t="s">
        <v>242</v>
      </c>
      <c r="P3545" s="27"/>
      <c r="Q3545" s="27"/>
      <c r="R3545" s="27"/>
      <c r="S3545" s="27"/>
      <c r="T3545" s="27"/>
      <c r="U3545" s="28"/>
      <c r="X3545" s="27"/>
      <c r="Y3545" s="27"/>
      <c r="Z3545" s="29"/>
      <c r="AA3545" s="29">
        <v>0.3263888888888889</v>
      </c>
      <c r="AB3545" s="29">
        <v>0.37847222222222221</v>
      </c>
      <c r="AC3545" s="30">
        <v>46162</v>
      </c>
      <c r="AD3545" s="15" t="str">
        <f>IF(Tabla2[[#This Row],[HORA ENTREGA]]="DIRECTO","On time", IF(AA3545&lt;&gt;"",IF(Tabla2[[#This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5" s="15" t="str">
        <f>MID(Tabla2[[#This Row],[TIPO]],1,3)</f>
        <v xml:space="preserve">40 </v>
      </c>
      <c r="AF35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LANCO  */ Cont: * TCNU2723278*/ HR Entrega: *08:00* /Dirección: *</v>
      </c>
      <c r="AG3545" s="38" t="str">
        <f>IFERROR(HYPERLINK("https://wa.me/"&amp;Tabla2[[#This Row],[CONTACTO]]&amp;"?text="&amp;Tabla2[[#This Row],[Mensaje]],"Enviar mensaje"),"")</f>
        <v>Enviar mensaje</v>
      </c>
      <c r="AH3545" s="15" t="str">
        <f>CONCATENATE(A3545,F3545)</f>
        <v>3544TCNU2723278</v>
      </c>
      <c r="AI3545" s="15" t="str">
        <f>CONCATENATE("ENT-",A3545)</f>
        <v>ENT-3544</v>
      </c>
      <c r="AJ3545" s="15" t="str">
        <f>IF(Tabla2[[#This Row],[Op]]&lt;&gt;"","ENTREGA","")</f>
        <v>ENTREGA</v>
      </c>
      <c r="AK3545" s="40" t="str">
        <f>(Tabla2[[#This Row],[FECHA ENTREGA]]&amp;Tabla2[[#This Row],[HORA ENTREGA]])</f>
        <v>461620,333333333333333</v>
      </c>
      <c r="AL3545" s="34" t="str">
        <f>IFERROR(HYPERLINK("https://wa.me/"&amp;Tabla2[[#This Row],[CONTACTO]]&amp;"?text="&amp;Tabla2[[#This Row],[Mensaje]]),"")</f>
        <v>https://wa.me/56984880436?text=Hola!%0AServicio del día 20-05%0A *Cliente:* LANCO  */ Cont: * TCNU2723278*/ HR Entrega: *08:00* /Dirección: *</v>
      </c>
    </row>
    <row r="3546" spans="1:38" s="15" customFormat="1" ht="16.5" customHeight="1" x14ac:dyDescent="0.2">
      <c r="A3546" s="15">
        <f>ROW(A3545)</f>
        <v>3545</v>
      </c>
      <c r="B3546" s="15">
        <f>IF(J3546=J3545,B3545+1,1)</f>
        <v>25</v>
      </c>
      <c r="C3546" s="15" t="s">
        <v>5409</v>
      </c>
      <c r="D3546" s="25" t="s">
        <v>39</v>
      </c>
      <c r="E3546" s="27">
        <v>305991</v>
      </c>
      <c r="F3546" s="27" t="s">
        <v>5410</v>
      </c>
      <c r="G3546" s="27" t="s">
        <v>64</v>
      </c>
      <c r="H3546" s="27">
        <v>8460</v>
      </c>
      <c r="I3546" s="27" t="s">
        <v>5411</v>
      </c>
      <c r="J3546" s="28">
        <v>46162</v>
      </c>
      <c r="K3546" s="26">
        <v>0.33333333333333331</v>
      </c>
      <c r="L3546" s="26"/>
      <c r="M3546" s="27" t="s">
        <v>77</v>
      </c>
      <c r="N3546" s="25">
        <f>IFERROR(VLOOKUP(M3546,Data!$J$1:$K$58,2,0),"")</f>
        <v>56967384794</v>
      </c>
      <c r="O3546" s="27" t="s">
        <v>78</v>
      </c>
      <c r="P3546" s="27"/>
      <c r="Q3546" s="27" t="s">
        <v>5412</v>
      </c>
      <c r="R3546" s="27" t="s">
        <v>1546</v>
      </c>
      <c r="S3546" s="27"/>
      <c r="T3546" s="27"/>
      <c r="U3546" s="28"/>
      <c r="X3546" s="27"/>
      <c r="Y3546" s="27"/>
      <c r="Z3546" s="29"/>
      <c r="AA3546" s="29">
        <v>0.32291666666666669</v>
      </c>
      <c r="AB3546" s="29">
        <v>0.43055555555555558</v>
      </c>
      <c r="AC3546" s="30">
        <v>46162</v>
      </c>
      <c r="AD3546" s="15" t="str">
        <f>IF(Tabla2[[#This Row],[HORA ENTREGA]]="DIRECTO","On time", IF(AA3546&lt;&gt;"",IF(Tabla2[[#This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6" s="15" t="str">
        <f>MID(Tabla2[[#This Row],[TIPO]],1,3)</f>
        <v xml:space="preserve">20 </v>
      </c>
      <c r="AF35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NCR CHILE LTDA */ Cont: * TRHU2589352*/ HR Entrega: *08:00* /Dirección: *Bodega Equipos DHL GF:  Camino lo boza 422, Pudahuel, andenes del 66 al 74</v>
      </c>
      <c r="AG3546" s="38" t="str">
        <f>IFERROR(HYPERLINK("https://wa.me/"&amp;Tabla2[[#This Row],[CONTACTO]]&amp;"?text="&amp;Tabla2[[#This Row],[Mensaje]],"Enviar mensaje"),"")</f>
        <v>Enviar mensaje</v>
      </c>
      <c r="AH3546" s="15" t="str">
        <f>CONCATENATE(A3546,F3546)</f>
        <v>3545TRHU2589352</v>
      </c>
      <c r="AI3546" s="15" t="str">
        <f>CONCATENATE("ENT-",A3546)</f>
        <v>ENT-3545</v>
      </c>
      <c r="AJ3546" s="15" t="str">
        <f>IF(Tabla2[[#This Row],[Op]]&lt;&gt;"","ENTREGA","")</f>
        <v>ENTREGA</v>
      </c>
      <c r="AK3546" s="40" t="str">
        <f>(Tabla2[[#This Row],[FECHA ENTREGA]]&amp;Tabla2[[#This Row],[HORA ENTREGA]])</f>
        <v>461620,333333333333333</v>
      </c>
      <c r="AL3546" s="34" t="str">
        <f>IFERROR(HYPERLINK("https://wa.me/"&amp;Tabla2[[#This Row],[CONTACTO]]&amp;"?text="&amp;Tabla2[[#This Row],[Mensaje]]),"")</f>
        <v>https://wa.me/56967384794?text=Hola!%0AServicio del día 20-05%0A *Cliente:* NCR CHILE LTDA */ Cont: * TRHU2589352*/ HR Entrega: *08:00* /Dirección: *Bodega Equipos DHL GF:  Camino lo boza 422, Pudahuel, andenes del 66 al 74</v>
      </c>
    </row>
    <row r="3547" spans="1:38" s="15" customFormat="1" ht="16.5" customHeight="1" x14ac:dyDescent="0.2">
      <c r="A3547" s="15">
        <f>ROW(A3546)</f>
        <v>3546</v>
      </c>
      <c r="B3547" s="15">
        <f>IF(J3547=J3546,B3546+1,1)</f>
        <v>26</v>
      </c>
      <c r="C3547" s="15" t="s">
        <v>5409</v>
      </c>
      <c r="D3547" s="25" t="s">
        <v>39</v>
      </c>
      <c r="E3547" s="27">
        <v>305991</v>
      </c>
      <c r="F3547" s="27" t="s">
        <v>5413</v>
      </c>
      <c r="G3547" s="27" t="s">
        <v>41</v>
      </c>
      <c r="H3547" s="27">
        <v>19740</v>
      </c>
      <c r="I3547" s="27" t="s">
        <v>5414</v>
      </c>
      <c r="J3547" s="28">
        <v>46162</v>
      </c>
      <c r="K3547" s="26">
        <v>0.5</v>
      </c>
      <c r="L3547" s="26"/>
      <c r="M3547" s="27" t="s">
        <v>300</v>
      </c>
      <c r="N3547" s="25">
        <f>IFERROR(VLOOKUP(M3547,Data!$J$1:$K$58,2,0),"")</f>
        <v>56989844861</v>
      </c>
      <c r="O3547" s="27" t="s">
        <v>301</v>
      </c>
      <c r="P3547" s="27"/>
      <c r="Q3547" s="27" t="s">
        <v>5412</v>
      </c>
      <c r="R3547" s="27" t="s">
        <v>1546</v>
      </c>
      <c r="S3547" s="27"/>
      <c r="T3547" s="27"/>
      <c r="U3547" s="28"/>
      <c r="X3547" s="27"/>
      <c r="Y3547" s="27"/>
      <c r="Z3547" s="29"/>
      <c r="AA3547" s="29">
        <v>0.57430555555555551</v>
      </c>
      <c r="AB3547" s="29">
        <v>0.70138888888888884</v>
      </c>
      <c r="AC3547" s="30">
        <v>46162</v>
      </c>
      <c r="AD3547" s="15" t="str">
        <f>IF(Tabla2[[#This Row],[HORA ENTREGA]]="DIRECTO","On time", IF(AA3547&lt;&gt;"",IF(Tabla2[[#This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47" s="15" t="str">
        <f>MID(Tabla2[[#This Row],[TIPO]],1,3)</f>
        <v xml:space="preserve">40 </v>
      </c>
      <c r="AF35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NCR CHILE LTDA */ Cont: * KOCU4222933*/ HR Entrega: *12:00* /Dirección: *Bodega Equipos DHL GF:  Camino lo boza 422, Pudahuel, andenes del 66 al 74</v>
      </c>
      <c r="AG3547" s="38" t="str">
        <f>IFERROR(HYPERLINK("https://wa.me/"&amp;Tabla2[[#This Row],[CONTACTO]]&amp;"?text="&amp;Tabla2[[#This Row],[Mensaje]],"Enviar mensaje"),"")</f>
        <v>Enviar mensaje</v>
      </c>
      <c r="AH3547" s="15" t="str">
        <f>CONCATENATE(A3547,F3547)</f>
        <v>3546KOCU4222933</v>
      </c>
      <c r="AI3547" s="15" t="str">
        <f>CONCATENATE("ENT-",A3547)</f>
        <v>ENT-3546</v>
      </c>
      <c r="AJ3547" s="15" t="str">
        <f>IF(Tabla2[[#This Row],[Op]]&lt;&gt;"","ENTREGA","")</f>
        <v>ENTREGA</v>
      </c>
      <c r="AK3547" s="40" t="str">
        <f>(Tabla2[[#This Row],[FECHA ENTREGA]]&amp;Tabla2[[#This Row],[HORA ENTREGA]])</f>
        <v>461620,5</v>
      </c>
      <c r="AL3547" s="34" t="str">
        <f>IFERROR(HYPERLINK("https://wa.me/"&amp;Tabla2[[#This Row],[CONTACTO]]&amp;"?text="&amp;Tabla2[[#This Row],[Mensaje]]),"")</f>
        <v>https://wa.me/56989844861?text=Hola!%0AServicio del día 20-05%0A *Cliente:* NCR CHILE LTDA */ Cont: * KOCU4222933*/ HR Entrega: *12:00* /Dirección: *Bodega Equipos DHL GF:  Camino lo boza 422, Pudahuel, andenes del 66 al 74</v>
      </c>
    </row>
    <row r="3548" spans="1:38" s="15" customFormat="1" ht="16.5" customHeight="1" x14ac:dyDescent="0.2">
      <c r="A3548" s="15">
        <f>ROW(A3547)</f>
        <v>3547</v>
      </c>
      <c r="B3548" s="15">
        <f>IF(J3548=J3547,B3547+1,1)</f>
        <v>27</v>
      </c>
      <c r="C3548" s="15" t="s">
        <v>653</v>
      </c>
      <c r="D3548" s="25" t="s">
        <v>39</v>
      </c>
      <c r="E3548" s="27">
        <v>300558</v>
      </c>
      <c r="F3548" s="27" t="s">
        <v>5415</v>
      </c>
      <c r="G3548" s="27" t="s">
        <v>64</v>
      </c>
      <c r="H3548" s="27">
        <v>2035</v>
      </c>
      <c r="I3548" s="27" t="s">
        <v>5416</v>
      </c>
      <c r="J3548" s="28">
        <v>46162</v>
      </c>
      <c r="K3548" s="26">
        <v>0.33333333333333331</v>
      </c>
      <c r="L3548" s="26"/>
      <c r="M3548" s="27" t="s">
        <v>133</v>
      </c>
      <c r="N3548" s="25">
        <f>IFERROR(VLOOKUP(M3548,Data!$J$1:$K$58,2,0),"")</f>
        <v>56953801607</v>
      </c>
      <c r="O3548" s="27" t="s">
        <v>134</v>
      </c>
      <c r="P3548" s="27"/>
      <c r="Q3548" s="27" t="s">
        <v>656</v>
      </c>
      <c r="R3548" s="27" t="s">
        <v>1737</v>
      </c>
      <c r="S3548" s="27"/>
      <c r="T3548" s="27"/>
      <c r="U3548" s="28"/>
      <c r="X3548" s="27"/>
      <c r="Y3548" s="27"/>
      <c r="Z3548" s="29"/>
      <c r="AA3548" s="29">
        <v>0.33333333333333331</v>
      </c>
      <c r="AB3548" s="29">
        <v>0.37152777777777779</v>
      </c>
      <c r="AC3548" s="30">
        <v>46162</v>
      </c>
      <c r="AD3548" s="15" t="str">
        <f>IF(Tabla2[[#This Row],[HORA ENTREGA]]="DIRECTO","On time", IF(AA3548&lt;&gt;"",IF(Tabla2[[#This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8" s="15" t="str">
        <f>MID(Tabla2[[#This Row],[TIPO]],1,3)</f>
        <v xml:space="preserve">20 </v>
      </c>
      <c r="AF35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NEREUS SPA */ Cont: * MRKU7518947*/ HR Entrega: *08:00* /Dirección: *AV EL VENTISQUERO 1204, RENCA</v>
      </c>
      <c r="AG3548" s="38" t="str">
        <f>IFERROR(HYPERLINK("https://wa.me/"&amp;Tabla2[[#This Row],[CONTACTO]]&amp;"?text="&amp;Tabla2[[#This Row],[Mensaje]],"Enviar mensaje"),"")</f>
        <v>Enviar mensaje</v>
      </c>
      <c r="AH3548" s="15" t="str">
        <f>CONCATENATE(A3548,F3548)</f>
        <v>3547MRKU7518947</v>
      </c>
      <c r="AI3548" s="15" t="str">
        <f>CONCATENATE("ENT-",A3548)</f>
        <v>ENT-3547</v>
      </c>
      <c r="AJ3548" s="15" t="str">
        <f>IF(Tabla2[[#This Row],[Op]]&lt;&gt;"","ENTREGA","")</f>
        <v>ENTREGA</v>
      </c>
      <c r="AK3548" s="40" t="str">
        <f>(Tabla2[[#This Row],[FECHA ENTREGA]]&amp;Tabla2[[#This Row],[HORA ENTREGA]])</f>
        <v>461620,333333333333333</v>
      </c>
      <c r="AL3548" s="34" t="str">
        <f>IFERROR(HYPERLINK("https://wa.me/"&amp;Tabla2[[#This Row],[CONTACTO]]&amp;"?text="&amp;Tabla2[[#This Row],[Mensaje]]),"")</f>
        <v>https://wa.me/56953801607?text=Hola!%0AServicio del día 20-05%0A *Cliente:* NEREUS SPA */ Cont: * MRKU7518947*/ HR Entrega: *08:00* /Dirección: *AV EL VENTISQUERO 1204, RENCA</v>
      </c>
    </row>
    <row r="3549" spans="1:38" s="15" customFormat="1" ht="16.5" customHeight="1" x14ac:dyDescent="0.2">
      <c r="A3549" s="15">
        <f>ROW(A3548)</f>
        <v>3548</v>
      </c>
      <c r="B3549" s="15">
        <f>IF(J3549=J3548,B3548+1,1)</f>
        <v>28</v>
      </c>
      <c r="C3549" s="15" t="s">
        <v>653</v>
      </c>
      <c r="D3549" s="25" t="s">
        <v>39</v>
      </c>
      <c r="E3549" s="27">
        <v>300558</v>
      </c>
      <c r="F3549" s="27" t="s">
        <v>5417</v>
      </c>
      <c r="G3549" s="27" t="s">
        <v>41</v>
      </c>
      <c r="H3549" s="27">
        <v>3381</v>
      </c>
      <c r="I3549" s="27" t="s">
        <v>5416</v>
      </c>
      <c r="J3549" s="28">
        <v>46162</v>
      </c>
      <c r="K3549" s="26">
        <v>0.375</v>
      </c>
      <c r="L3549" s="26"/>
      <c r="M3549" s="27" t="s">
        <v>144</v>
      </c>
      <c r="N3549" s="25">
        <f>IFERROR(VLOOKUP(M3549,Data!$J$1:$K$58,2,0),"")</f>
        <v>56940144795</v>
      </c>
      <c r="O3549" s="27" t="s">
        <v>145</v>
      </c>
      <c r="P3549" s="27"/>
      <c r="Q3549" s="27" t="s">
        <v>656</v>
      </c>
      <c r="R3549" s="27" t="s">
        <v>1737</v>
      </c>
      <c r="S3549" s="27"/>
      <c r="T3549" s="27"/>
      <c r="U3549" s="28"/>
      <c r="X3549" s="27"/>
      <c r="Y3549" s="27"/>
      <c r="Z3549" s="29"/>
      <c r="AA3549" s="29">
        <v>0.35416666666666669</v>
      </c>
      <c r="AB3549" s="29">
        <v>0.40902777777777777</v>
      </c>
      <c r="AC3549" s="30">
        <v>46162</v>
      </c>
      <c r="AD3549" s="15" t="str">
        <f>IF(Tabla2[[#This Row],[HORA ENTREGA]]="DIRECTO","On time", IF(AA3549&lt;&gt;"",IF(Tabla2[[#This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49" s="15" t="str">
        <f>MID(Tabla2[[#This Row],[TIPO]],1,3)</f>
        <v xml:space="preserve">40 </v>
      </c>
      <c r="AF35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NEREUS SPA */ Cont: * SUDU8647311*/ HR Entrega: *09:00* /Dirección: *AV EL VENTISQUERO 1204, RENCA</v>
      </c>
      <c r="AG3549" s="38" t="str">
        <f>IFERROR(HYPERLINK("https://wa.me/"&amp;Tabla2[[#This Row],[CONTACTO]]&amp;"?text="&amp;Tabla2[[#This Row],[Mensaje]],"Enviar mensaje"),"")</f>
        <v>Enviar mensaje</v>
      </c>
      <c r="AH3549" s="15" t="str">
        <f>CONCATENATE(A3549,F3549)</f>
        <v>3548SUDU8647311</v>
      </c>
      <c r="AI3549" s="15" t="str">
        <f>CONCATENATE("ENT-",A3549)</f>
        <v>ENT-3548</v>
      </c>
      <c r="AJ3549" s="15" t="str">
        <f>IF(Tabla2[[#This Row],[Op]]&lt;&gt;"","ENTREGA","")</f>
        <v>ENTREGA</v>
      </c>
      <c r="AK3549" s="40" t="str">
        <f>(Tabla2[[#This Row],[FECHA ENTREGA]]&amp;Tabla2[[#This Row],[HORA ENTREGA]])</f>
        <v>461620,375</v>
      </c>
      <c r="AL3549" s="34" t="str">
        <f>IFERROR(HYPERLINK("https://wa.me/"&amp;Tabla2[[#This Row],[CONTACTO]]&amp;"?text="&amp;Tabla2[[#This Row],[Mensaje]]),"")</f>
        <v>https://wa.me/56940144795?text=Hola!%0AServicio del día 20-05%0A *Cliente:* NEREUS SPA */ Cont: * SUDU8647311*/ HR Entrega: *09:00* /Dirección: *AV EL VENTISQUERO 1204, RENCA</v>
      </c>
    </row>
    <row r="3550" spans="1:38" s="15" customFormat="1" ht="16.5" customHeight="1" x14ac:dyDescent="0.2">
      <c r="A3550" s="15">
        <f>ROW(A3549)</f>
        <v>3549</v>
      </c>
      <c r="B3550" s="15">
        <f>IF(J3550=J3549,B3549+1,1)</f>
        <v>29</v>
      </c>
      <c r="C3550" s="15" t="s">
        <v>204</v>
      </c>
      <c r="D3550" s="25" t="s">
        <v>39</v>
      </c>
      <c r="E3550" s="27">
        <v>1197155</v>
      </c>
      <c r="F3550" s="27" t="s">
        <v>5418</v>
      </c>
      <c r="G3550" s="27" t="s">
        <v>64</v>
      </c>
      <c r="H3550" s="27">
        <v>21200</v>
      </c>
      <c r="I3550" s="27" t="s">
        <v>42</v>
      </c>
      <c r="J3550" s="28">
        <v>46162</v>
      </c>
      <c r="K3550" s="26">
        <v>0.35416666666666669</v>
      </c>
      <c r="L3550" s="26"/>
      <c r="M3550" s="27" t="s">
        <v>366</v>
      </c>
      <c r="N3550" s="25">
        <f>IFERROR(VLOOKUP(M3550,Data!$J$1:$K$58,2,0),"")</f>
        <v>56967386251</v>
      </c>
      <c r="O3550" s="27" t="s">
        <v>367</v>
      </c>
      <c r="P3550" s="27"/>
      <c r="Q3550" s="27" t="s">
        <v>4966</v>
      </c>
      <c r="R3550" s="27" t="s">
        <v>1384</v>
      </c>
      <c r="S3550" s="27"/>
      <c r="T3550" s="27"/>
      <c r="U3550" s="28"/>
      <c r="X3550" s="27"/>
      <c r="Y3550" s="27"/>
      <c r="Z3550" s="29"/>
      <c r="AA3550" s="29">
        <v>0.22569444444444445</v>
      </c>
      <c r="AB3550" s="29">
        <v>0.46875</v>
      </c>
      <c r="AC3550" s="30">
        <v>46162</v>
      </c>
      <c r="AD3550" s="15" t="str">
        <f>IF(Tabla2[[#This Row],[HORA ENTREGA]]="DIRECTO","On time", IF(AA3550&lt;&gt;"",IF(Tabla2[[#This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50" s="15" t="str">
        <f>MID(Tabla2[[#This Row],[TIPO]],1,3)</f>
        <v xml:space="preserve">20 </v>
      </c>
      <c r="AF35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OXIQUIM S A */ Cont: * SEGU8193332*/ HR Entrega: *08:30* /Dirección: *Cañaveral 901,Quilicura</v>
      </c>
      <c r="AG3550" s="38" t="str">
        <f>IFERROR(HYPERLINK("https://wa.me/"&amp;Tabla2[[#This Row],[CONTACTO]]&amp;"?text="&amp;Tabla2[[#This Row],[Mensaje]],"Enviar mensaje"),"")</f>
        <v>Enviar mensaje</v>
      </c>
      <c r="AH3550" s="15" t="str">
        <f>CONCATENATE(A3550,F3550)</f>
        <v>3549SEGU8193332</v>
      </c>
      <c r="AI3550" s="15" t="str">
        <f>CONCATENATE("ENT-",A3550)</f>
        <v>ENT-3549</v>
      </c>
      <c r="AJ3550" s="15" t="str">
        <f>IF(Tabla2[[#This Row],[Op]]&lt;&gt;"","ENTREGA","")</f>
        <v>ENTREGA</v>
      </c>
      <c r="AK3550" s="40" t="str">
        <f>(Tabla2[[#This Row],[FECHA ENTREGA]]&amp;Tabla2[[#This Row],[HORA ENTREGA]])</f>
        <v>461620,354166666666667</v>
      </c>
      <c r="AL3550" s="34" t="str">
        <f>IFERROR(HYPERLINK("https://wa.me/"&amp;Tabla2[[#This Row],[CONTACTO]]&amp;"?text="&amp;Tabla2[[#This Row],[Mensaje]]),"")</f>
        <v>https://wa.me/56967386251?text=Hola!%0AServicio del día 20-05%0A *Cliente:* OXIQUIM S A */ Cont: * SEGU8193332*/ HR Entrega: *08:30* /Dirección: *Cañaveral 901,Quilicura</v>
      </c>
    </row>
    <row r="3551" spans="1:38" s="15" customFormat="1" ht="16.5" customHeight="1" x14ac:dyDescent="0.2">
      <c r="A3551" s="15">
        <f>ROW(A3550)</f>
        <v>3550</v>
      </c>
      <c r="B3551" s="15">
        <f>IF(J3551=J3550,B3550+1,1)</f>
        <v>30</v>
      </c>
      <c r="C3551" s="15" t="s">
        <v>3160</v>
      </c>
      <c r="D3551" s="25" t="s">
        <v>39</v>
      </c>
      <c r="E3551" s="27">
        <v>807721</v>
      </c>
      <c r="F3551" s="27" t="s">
        <v>5419</v>
      </c>
      <c r="G3551" s="27" t="s">
        <v>64</v>
      </c>
      <c r="H3551" s="27">
        <v>23410</v>
      </c>
      <c r="I3551" s="27" t="s">
        <v>42</v>
      </c>
      <c r="J3551" s="28">
        <v>46162</v>
      </c>
      <c r="K3551" s="26">
        <v>0.33333333333333331</v>
      </c>
      <c r="L3551" s="26"/>
      <c r="M3551" s="27" t="s">
        <v>161</v>
      </c>
      <c r="N3551" s="25">
        <f>IFERROR(VLOOKUP(M3551,Data!$J$1:$K$58,2,0),"")</f>
        <v>56966749408</v>
      </c>
      <c r="O3551" s="27" t="s">
        <v>162</v>
      </c>
      <c r="P3551" s="27"/>
      <c r="Q3551" s="27" t="s">
        <v>3163</v>
      </c>
      <c r="R3551" s="27"/>
      <c r="S3551" s="27"/>
      <c r="T3551" s="27"/>
      <c r="U3551" s="28"/>
      <c r="X3551" s="27"/>
      <c r="Y3551" s="27"/>
      <c r="Z3551" s="29"/>
      <c r="AA3551" s="29">
        <v>0.32430555555555557</v>
      </c>
      <c r="AB3551" s="29">
        <v>0.375</v>
      </c>
      <c r="AC3551" s="30">
        <v>46162</v>
      </c>
      <c r="AD3551" s="15" t="str">
        <f>IF(Tabla2[[#This Row],[HORA ENTREGA]]="DIRECTO","On time", IF(AA3551&lt;&gt;"",IF(Tabla2[[#This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51" s="15" t="str">
        <f>MID(Tabla2[[#This Row],[TIPO]],1,3)</f>
        <v xml:space="preserve">20 </v>
      </c>
      <c r="AF35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PRODALAM S.A. */ Cont: * BEAU2784188*/ HR Entrega: *08:00* /Dirección: *ALBERTO PEPPER 1610, RENCA.</v>
      </c>
      <c r="AG3551" s="38" t="str">
        <f>IFERROR(HYPERLINK("https://wa.me/"&amp;Tabla2[[#This Row],[CONTACTO]]&amp;"?text="&amp;Tabla2[[#This Row],[Mensaje]],"Enviar mensaje"),"")</f>
        <v>Enviar mensaje</v>
      </c>
      <c r="AH3551" s="15" t="str">
        <f>CONCATENATE(A3551,F3551)</f>
        <v>3550BEAU2784188</v>
      </c>
      <c r="AI3551" s="15" t="str">
        <f>CONCATENATE("ENT-",A3551)</f>
        <v>ENT-3550</v>
      </c>
      <c r="AJ3551" s="15" t="str">
        <f>IF(Tabla2[[#This Row],[Op]]&lt;&gt;"","ENTREGA","")</f>
        <v>ENTREGA</v>
      </c>
      <c r="AK3551" s="40" t="str">
        <f>(Tabla2[[#This Row],[FECHA ENTREGA]]&amp;Tabla2[[#This Row],[HORA ENTREGA]])</f>
        <v>461620,333333333333333</v>
      </c>
      <c r="AL3551" s="34" t="str">
        <f>IFERROR(HYPERLINK("https://wa.me/"&amp;Tabla2[[#This Row],[CONTACTO]]&amp;"?text="&amp;Tabla2[[#This Row],[Mensaje]]),"")</f>
        <v>https://wa.me/56966749408?text=Hola!%0AServicio del día 20-05%0A *Cliente:* PRODALAM S.A. */ Cont: * BEAU2784188*/ HR Entrega: *08:00* /Dirección: *ALBERTO PEPPER 1610, RENCA.</v>
      </c>
    </row>
    <row r="3552" spans="1:38" s="15" customFormat="1" ht="16.5" customHeight="1" x14ac:dyDescent="0.2">
      <c r="A3552" s="15">
        <f>ROW(A3551)</f>
        <v>3551</v>
      </c>
      <c r="B3552" s="15">
        <f>IF(J3552=J3551,B3551+1,1)</f>
        <v>31</v>
      </c>
      <c r="C3552" s="15" t="s">
        <v>3160</v>
      </c>
      <c r="D3552" s="25" t="s">
        <v>39</v>
      </c>
      <c r="E3552" s="27">
        <v>807721</v>
      </c>
      <c r="F3552" s="27" t="s">
        <v>5420</v>
      </c>
      <c r="G3552" s="27" t="s">
        <v>64</v>
      </c>
      <c r="H3552" s="27">
        <v>26010</v>
      </c>
      <c r="I3552" s="27" t="s">
        <v>42</v>
      </c>
      <c r="J3552" s="28">
        <v>46162</v>
      </c>
      <c r="K3552" s="26">
        <v>0.375</v>
      </c>
      <c r="L3552" s="26"/>
      <c r="M3552" s="27" t="s">
        <v>313</v>
      </c>
      <c r="N3552" s="25">
        <f>IFERROR(VLOOKUP(M3552,Data!$J$1:$K$58,2,0),"")</f>
        <v>56967387744</v>
      </c>
      <c r="O3552" s="27" t="s">
        <v>314</v>
      </c>
      <c r="P3552" s="27"/>
      <c r="Q3552" s="27" t="s">
        <v>3163</v>
      </c>
      <c r="R3552" s="27"/>
      <c r="S3552" s="27"/>
      <c r="T3552" s="27"/>
      <c r="U3552" s="28"/>
      <c r="X3552" s="27"/>
      <c r="Y3552" s="27"/>
      <c r="Z3552" s="29"/>
      <c r="AA3552" s="29">
        <v>0.4236111111111111</v>
      </c>
      <c r="AB3552" s="29">
        <v>0.46875</v>
      </c>
      <c r="AC3552" s="30">
        <v>46162</v>
      </c>
      <c r="AD3552" s="15" t="str">
        <f>IF(Tabla2[[#This Row],[HORA ENTREGA]]="DIRECTO","On time", IF(AA3552&lt;&gt;"",IF(Tabla2[[#This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52" s="15" t="str">
        <f>MID(Tabla2[[#This Row],[TIPO]],1,3)</f>
        <v xml:space="preserve">20 </v>
      </c>
      <c r="AF35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PRODALAM S.A. */ Cont: * WEDU2583065*/ HR Entrega: *09:00* /Dirección: *ALBERTO PEPPER 1610, RENCA.</v>
      </c>
      <c r="AG3552" s="38" t="str">
        <f>IFERROR(HYPERLINK("https://wa.me/"&amp;Tabla2[[#This Row],[CONTACTO]]&amp;"?text="&amp;Tabla2[[#This Row],[Mensaje]],"Enviar mensaje"),"")</f>
        <v>Enviar mensaje</v>
      </c>
      <c r="AH3552" s="15" t="str">
        <f>CONCATENATE(A3552,F3552)</f>
        <v>3551WEDU2583065</v>
      </c>
      <c r="AI3552" s="15" t="str">
        <f>CONCATENATE("ENT-",A3552)</f>
        <v>ENT-3551</v>
      </c>
      <c r="AJ3552" s="15" t="str">
        <f>IF(Tabla2[[#This Row],[Op]]&lt;&gt;"","ENTREGA","")</f>
        <v>ENTREGA</v>
      </c>
      <c r="AK3552" s="40" t="str">
        <f>(Tabla2[[#This Row],[FECHA ENTREGA]]&amp;Tabla2[[#This Row],[HORA ENTREGA]])</f>
        <v>461620,375</v>
      </c>
      <c r="AL3552" s="34" t="str">
        <f>IFERROR(HYPERLINK("https://wa.me/"&amp;Tabla2[[#This Row],[CONTACTO]]&amp;"?text="&amp;Tabla2[[#This Row],[Mensaje]]),"")</f>
        <v>https://wa.me/56967387744?text=Hola!%0AServicio del día 20-05%0A *Cliente:* PRODALAM S.A. */ Cont: * WEDU2583065*/ HR Entrega: *09:00* /Dirección: *ALBERTO PEPPER 1610, RENCA.</v>
      </c>
    </row>
    <row r="3553" spans="1:38" s="15" customFormat="1" ht="16.5" customHeight="1" x14ac:dyDescent="0.2">
      <c r="A3553" s="15">
        <f>ROW(A3552)</f>
        <v>3552</v>
      </c>
      <c r="B3553" s="15">
        <f>IF(J3553=J3552,B3552+1,1)</f>
        <v>32</v>
      </c>
      <c r="C3553" s="15" t="s">
        <v>3160</v>
      </c>
      <c r="D3553" s="25" t="s">
        <v>39</v>
      </c>
      <c r="E3553" s="27">
        <v>807721</v>
      </c>
      <c r="F3553" s="27" t="s">
        <v>5421</v>
      </c>
      <c r="G3553" s="27" t="s">
        <v>64</v>
      </c>
      <c r="H3553" s="27">
        <v>26200</v>
      </c>
      <c r="I3553" s="27" t="s">
        <v>42</v>
      </c>
      <c r="J3553" s="28">
        <v>46162</v>
      </c>
      <c r="K3553" s="26">
        <v>0.45833333333333331</v>
      </c>
      <c r="L3553" s="26" t="s">
        <v>1408</v>
      </c>
      <c r="M3553" s="27" t="s">
        <v>971</v>
      </c>
      <c r="N3553" s="25">
        <f>IFERROR(VLOOKUP(M3553,Data!$J$1:$K$58,2,0),"")</f>
        <v>56999972473</v>
      </c>
      <c r="O3553" s="27" t="s">
        <v>348</v>
      </c>
      <c r="P3553" s="27"/>
      <c r="Q3553" s="27" t="s">
        <v>3163</v>
      </c>
      <c r="R3553" s="27"/>
      <c r="S3553" s="27"/>
      <c r="T3553" s="27"/>
      <c r="U3553" s="28"/>
      <c r="X3553" s="27"/>
      <c r="Y3553" s="27"/>
      <c r="Z3553" s="29"/>
      <c r="AA3553" s="29">
        <v>0.60486111111111107</v>
      </c>
      <c r="AB3553" s="29">
        <v>0.65763888888888888</v>
      </c>
      <c r="AC3553" s="30">
        <v>46162</v>
      </c>
      <c r="AD3553" s="15" t="str">
        <f>IF(Tabla2[[#This Row],[HORA ENTREGA]]="DIRECTO","On time", IF(AA3553&lt;&gt;"",IF(Tabla2[[#This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53" s="15" t="str">
        <f>MID(Tabla2[[#This Row],[TIPO]],1,3)</f>
        <v xml:space="preserve">20 </v>
      </c>
      <c r="AF35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PRODALAM S.A. */ Cont: * CMAU1990643*/ HR Entrega: *11:00* /Dirección: *ALBERTO PEPPER 1610, RENCA.</v>
      </c>
      <c r="AG3553" s="38" t="str">
        <f>IFERROR(HYPERLINK("https://wa.me/"&amp;Tabla2[[#This Row],[CONTACTO]]&amp;"?text="&amp;Tabla2[[#This Row],[Mensaje]],"Enviar mensaje"),"")</f>
        <v>Enviar mensaje</v>
      </c>
      <c r="AH3553" s="15" t="str">
        <f>CONCATENATE(A3553,F3553)</f>
        <v>3552CMAU1990643</v>
      </c>
      <c r="AI3553" s="15" t="str">
        <f>CONCATENATE("ENT-",A3553)</f>
        <v>ENT-3552</v>
      </c>
      <c r="AJ3553" s="15" t="str">
        <f>IF(Tabla2[[#This Row],[Op]]&lt;&gt;"","ENTREGA","")</f>
        <v>ENTREGA</v>
      </c>
      <c r="AK3553" s="40" t="str">
        <f>(Tabla2[[#This Row],[FECHA ENTREGA]]&amp;Tabla2[[#This Row],[HORA ENTREGA]])</f>
        <v>461620,458333333333333</v>
      </c>
      <c r="AL3553" s="34" t="str">
        <f>IFERROR(HYPERLINK("https://wa.me/"&amp;Tabla2[[#This Row],[CONTACTO]]&amp;"?text="&amp;Tabla2[[#This Row],[Mensaje]]),"")</f>
        <v>https://wa.me/56999972473?text=Hola!%0AServicio del día 20-05%0A *Cliente:* PRODALAM S.A. */ Cont: * CMAU1990643*/ HR Entrega: *11:00* /Dirección: *ALBERTO PEPPER 1610, RENCA.</v>
      </c>
    </row>
    <row r="3554" spans="1:38" s="15" customFormat="1" ht="16.5" customHeight="1" x14ac:dyDescent="0.2">
      <c r="A3554" s="15">
        <f>ROW(A3553)</f>
        <v>3553</v>
      </c>
      <c r="B3554" s="15">
        <f>IF(J3554=J3553,B3553+1,1)</f>
        <v>33</v>
      </c>
      <c r="C3554" s="15" t="s">
        <v>219</v>
      </c>
      <c r="D3554" s="25" t="s">
        <v>39</v>
      </c>
      <c r="E3554" s="27"/>
      <c r="F3554" s="27" t="s">
        <v>5422</v>
      </c>
      <c r="G3554" s="27" t="s">
        <v>41</v>
      </c>
      <c r="H3554" s="27"/>
      <c r="I3554" s="27" t="s">
        <v>42</v>
      </c>
      <c r="J3554" s="28">
        <v>46162</v>
      </c>
      <c r="K3554" s="26">
        <v>0.29166666666666669</v>
      </c>
      <c r="L3554" s="26"/>
      <c r="M3554" s="27" t="s">
        <v>649</v>
      </c>
      <c r="N3554" s="25">
        <f>IFERROR(VLOOKUP(M3554,Data!$J$1:$K$58,2,0),"")</f>
        <v>56939438073</v>
      </c>
      <c r="O3554" s="27" t="s">
        <v>356</v>
      </c>
      <c r="P3554" s="27"/>
      <c r="Q3554" s="27" t="s">
        <v>229</v>
      </c>
      <c r="R3554" s="27"/>
      <c r="S3554" s="27"/>
      <c r="T3554" s="27"/>
      <c r="U3554" s="28"/>
      <c r="X3554" s="27"/>
      <c r="Y3554" s="27"/>
      <c r="Z3554" s="29"/>
      <c r="AA3554" s="29">
        <v>0.29166666666666669</v>
      </c>
      <c r="AB3554" s="29">
        <v>0.47222222222222221</v>
      </c>
      <c r="AC3554" s="30">
        <v>46162</v>
      </c>
      <c r="AD3554" s="15" t="str">
        <f>IF(Tabla2[[#This Row],[HORA ENTREGA]]="DIRECTO","On time", IF(AA3554&lt;&gt;"",IF(Tabla2[[#This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54" s="15" t="str">
        <f>MID(Tabla2[[#This Row],[TIPO]],1,3)</f>
        <v xml:space="preserve">40 </v>
      </c>
      <c r="AF35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RENDIC S.A. */ Cont: * FANU3284139*/ HR Entrega: *07:00* /Dirección: *Avenida Miraflores 9700-Bodega 4C, PUDAHUEL</v>
      </c>
      <c r="AG3554" s="38" t="str">
        <f>IFERROR(HYPERLINK("https://wa.me/"&amp;Tabla2[[#This Row],[CONTACTO]]&amp;"?text="&amp;Tabla2[[#This Row],[Mensaje]],"Enviar mensaje"),"")</f>
        <v>Enviar mensaje</v>
      </c>
      <c r="AH3554" s="15" t="str">
        <f>CONCATENATE(A3554,F3554)</f>
        <v>3553FANU3284139</v>
      </c>
      <c r="AI3554" s="15" t="str">
        <f>CONCATENATE("ENT-",A3554)</f>
        <v>ENT-3553</v>
      </c>
      <c r="AJ3554" s="15" t="str">
        <f>IF(Tabla2[[#This Row],[Op]]&lt;&gt;"","ENTREGA","")</f>
        <v>ENTREGA</v>
      </c>
      <c r="AK3554" s="40" t="str">
        <f>(Tabla2[[#This Row],[FECHA ENTREGA]]&amp;Tabla2[[#This Row],[HORA ENTREGA]])</f>
        <v>461620,291666666666667</v>
      </c>
      <c r="AL3554" s="34" t="str">
        <f>IFERROR(HYPERLINK("https://wa.me/"&amp;Tabla2[[#This Row],[CONTACTO]]&amp;"?text="&amp;Tabla2[[#This Row],[Mensaje]]),"")</f>
        <v>https://wa.me/56939438073?text=Hola!%0AServicio del día 20-05%0A *Cliente:* RENDIC S.A. */ Cont: * FANU3284139*/ HR Entrega: *07:00* /Dirección: *Avenida Miraflores 9700-Bodega 4C, PUDAHUEL</v>
      </c>
    </row>
    <row r="3555" spans="1:38" s="15" customFormat="1" ht="16.5" customHeight="1" x14ac:dyDescent="0.2">
      <c r="A3555" s="15">
        <f>ROW(A3554)</f>
        <v>3554</v>
      </c>
      <c r="B3555" s="15">
        <f>IF(J3555=J3554,B3554+1,1)</f>
        <v>34</v>
      </c>
      <c r="C3555" s="15" t="s">
        <v>219</v>
      </c>
      <c r="D3555" s="25" t="s">
        <v>39</v>
      </c>
      <c r="E3555" s="27"/>
      <c r="F3555" s="27" t="s">
        <v>5423</v>
      </c>
      <c r="G3555" s="27" t="s">
        <v>41</v>
      </c>
      <c r="H3555" s="27"/>
      <c r="I3555" s="27" t="s">
        <v>42</v>
      </c>
      <c r="J3555" s="28">
        <v>46162</v>
      </c>
      <c r="K3555" s="26">
        <v>0.29166666666666669</v>
      </c>
      <c r="L3555" s="26"/>
      <c r="M3555" s="27" t="s">
        <v>45</v>
      </c>
      <c r="N3555" s="25">
        <f>IFERROR(VLOOKUP(M3555,Data!$J$1:$K$58,2,0),"")</f>
        <v>56950981572</v>
      </c>
      <c r="O3555" s="27" t="s">
        <v>46</v>
      </c>
      <c r="P3555" s="27"/>
      <c r="Q3555" s="27" t="s">
        <v>229</v>
      </c>
      <c r="R3555" s="27"/>
      <c r="S3555" s="27"/>
      <c r="T3555" s="27"/>
      <c r="U3555" s="28"/>
      <c r="X3555" s="27"/>
      <c r="Y3555" s="27"/>
      <c r="Z3555" s="29"/>
      <c r="AA3555" s="29">
        <v>0.2951388888888889</v>
      </c>
      <c r="AB3555" s="29">
        <v>0.46180555555555558</v>
      </c>
      <c r="AC3555" s="30">
        <v>46162</v>
      </c>
      <c r="AD3555" s="15" t="str">
        <f>IF(Tabla2[[#This Row],[HORA ENTREGA]]="DIRECTO","On time", IF(AA3555&lt;&gt;"",IF(Tabla2[[#This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55" s="15" t="str">
        <f>MID(Tabla2[[#This Row],[TIPO]],1,3)</f>
        <v xml:space="preserve">40 </v>
      </c>
      <c r="AF35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RENDIC S.A. */ Cont: * CAAU6701861*/ HR Entrega: *07:00* /Dirección: *Avenida Miraflores 9700-Bodega 4C, PUDAHUEL</v>
      </c>
      <c r="AG3555" s="38" t="str">
        <f>IFERROR(HYPERLINK("https://wa.me/"&amp;Tabla2[[#This Row],[CONTACTO]]&amp;"?text="&amp;Tabla2[[#This Row],[Mensaje]],"Enviar mensaje"),"")</f>
        <v>Enviar mensaje</v>
      </c>
      <c r="AH3555" s="15" t="str">
        <f>CONCATENATE(A3555,F3555)</f>
        <v>3554CAAU6701861</v>
      </c>
      <c r="AI3555" s="15" t="str">
        <f>CONCATENATE("ENT-",A3555)</f>
        <v>ENT-3554</v>
      </c>
      <c r="AJ3555" s="15" t="str">
        <f>IF(Tabla2[[#This Row],[Op]]&lt;&gt;"","ENTREGA","")</f>
        <v>ENTREGA</v>
      </c>
      <c r="AK3555" s="40" t="str">
        <f>(Tabla2[[#This Row],[FECHA ENTREGA]]&amp;Tabla2[[#This Row],[HORA ENTREGA]])</f>
        <v>461620,291666666666667</v>
      </c>
      <c r="AL3555" s="34" t="str">
        <f>IFERROR(HYPERLINK("https://wa.me/"&amp;Tabla2[[#This Row],[CONTACTO]]&amp;"?text="&amp;Tabla2[[#This Row],[Mensaje]]),"")</f>
        <v>https://wa.me/56950981572?text=Hola!%0AServicio del día 20-05%0A *Cliente:* RENDIC S.A. */ Cont: * CAAU6701861*/ HR Entrega: *07:00* /Dirección: *Avenida Miraflores 9700-Bodega 4C, PUDAHUEL</v>
      </c>
    </row>
    <row r="3556" spans="1:38" s="15" customFormat="1" ht="16.5" customHeight="1" x14ac:dyDescent="0.2">
      <c r="A3556" s="15">
        <f>ROW(A3555)</f>
        <v>3555</v>
      </c>
      <c r="B3556" s="15">
        <f>IF(J3556=J3555,B3555+1,1)</f>
        <v>35</v>
      </c>
      <c r="C3556" s="15" t="s">
        <v>219</v>
      </c>
      <c r="D3556" s="25" t="s">
        <v>39</v>
      </c>
      <c r="E3556" s="27"/>
      <c r="F3556" s="27" t="s">
        <v>5424</v>
      </c>
      <c r="G3556" s="27" t="s">
        <v>41</v>
      </c>
      <c r="H3556" s="27"/>
      <c r="I3556" s="27" t="s">
        <v>42</v>
      </c>
      <c r="J3556" s="28">
        <v>46162</v>
      </c>
      <c r="K3556" s="26">
        <v>0.45833333333333331</v>
      </c>
      <c r="L3556" s="26"/>
      <c r="M3556" s="27" t="s">
        <v>133</v>
      </c>
      <c r="N3556" s="25">
        <f>IFERROR(VLOOKUP(M3556,Data!$J$1:$K$58,2,0),"")</f>
        <v>56953801607</v>
      </c>
      <c r="O3556" s="27" t="s">
        <v>134</v>
      </c>
      <c r="P3556" s="27"/>
      <c r="Q3556" s="27" t="s">
        <v>229</v>
      </c>
      <c r="R3556" s="27"/>
      <c r="S3556" s="27"/>
      <c r="T3556" s="27"/>
      <c r="U3556" s="28"/>
      <c r="X3556" s="27"/>
      <c r="Y3556" s="27"/>
      <c r="Z3556" s="29"/>
      <c r="AA3556" s="29">
        <v>0.4826388888888889</v>
      </c>
      <c r="AB3556" s="29">
        <v>0.75555555555555554</v>
      </c>
      <c r="AC3556" s="30">
        <v>46162</v>
      </c>
      <c r="AD3556" s="15" t="str">
        <f>IF(Tabla2[[#This Row],[HORA ENTREGA]]="DIRECTO","On time", IF(AA3556&lt;&gt;"",IF(Tabla2[[#This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56" s="15" t="str">
        <f>MID(Tabla2[[#This Row],[TIPO]],1,3)</f>
        <v xml:space="preserve">40 </v>
      </c>
      <c r="AF35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RENDIC S.A. */ Cont: * TCNU3516486*/ HR Entrega: *11:00* /Dirección: *Avenida Miraflores 9700-Bodega 4C, PUDAHUEL</v>
      </c>
      <c r="AG3556" s="38" t="str">
        <f>IFERROR(HYPERLINK("https://wa.me/"&amp;Tabla2[[#This Row],[CONTACTO]]&amp;"?text="&amp;Tabla2[[#This Row],[Mensaje]],"Enviar mensaje"),"")</f>
        <v>Enviar mensaje</v>
      </c>
      <c r="AH3556" s="15" t="str">
        <f>CONCATENATE(A3556,F3556)</f>
        <v>3555TCNU3516486</v>
      </c>
      <c r="AI3556" s="15" t="str">
        <f>CONCATENATE("ENT-",A3556)</f>
        <v>ENT-3555</v>
      </c>
      <c r="AJ3556" s="15" t="str">
        <f>IF(Tabla2[[#This Row],[Op]]&lt;&gt;"","ENTREGA","")</f>
        <v>ENTREGA</v>
      </c>
      <c r="AK3556" s="40" t="str">
        <f>(Tabla2[[#This Row],[FECHA ENTREGA]]&amp;Tabla2[[#This Row],[HORA ENTREGA]])</f>
        <v>461620,458333333333333</v>
      </c>
      <c r="AL3556" s="34" t="str">
        <f>IFERROR(HYPERLINK("https://wa.me/"&amp;Tabla2[[#This Row],[CONTACTO]]&amp;"?text="&amp;Tabla2[[#This Row],[Mensaje]]),"")</f>
        <v>https://wa.me/56953801607?text=Hola!%0AServicio del día 20-05%0A *Cliente:* RENDIC S.A. */ Cont: * TCNU3516486*/ HR Entrega: *11:00* /Dirección: *Avenida Miraflores 9700-Bodega 4C, PUDAHUEL</v>
      </c>
    </row>
    <row r="3557" spans="1:38" s="15" customFormat="1" ht="16.5" customHeight="1" x14ac:dyDescent="0.2">
      <c r="A3557" s="15">
        <f>ROW(A3556)</f>
        <v>3556</v>
      </c>
      <c r="B3557" s="15">
        <f>IF(J3557=J3556,B3556+1,1)</f>
        <v>36</v>
      </c>
      <c r="C3557" s="15" t="s">
        <v>219</v>
      </c>
      <c r="D3557" s="25" t="s">
        <v>39</v>
      </c>
      <c r="E3557" s="27"/>
      <c r="F3557" s="27" t="s">
        <v>5425</v>
      </c>
      <c r="G3557" s="27" t="s">
        <v>41</v>
      </c>
      <c r="H3557" s="27"/>
      <c r="I3557" s="27" t="s">
        <v>42</v>
      </c>
      <c r="J3557" s="28">
        <v>46162</v>
      </c>
      <c r="K3557" s="26">
        <v>0.45833333333333331</v>
      </c>
      <c r="L3557" s="26"/>
      <c r="M3557" s="27" t="s">
        <v>567</v>
      </c>
      <c r="N3557" s="25">
        <f>IFERROR(VLOOKUP(M3557,Data!$J$1:$K$58,2,0),"")</f>
        <v>56964069749</v>
      </c>
      <c r="O3557" s="27" t="s">
        <v>568</v>
      </c>
      <c r="P3557" s="27"/>
      <c r="Q3557" s="27" t="s">
        <v>229</v>
      </c>
      <c r="R3557" s="27"/>
      <c r="S3557" s="27"/>
      <c r="T3557" s="27"/>
      <c r="U3557" s="28"/>
      <c r="X3557" s="27"/>
      <c r="Y3557" s="27"/>
      <c r="Z3557" s="29"/>
      <c r="AA3557" s="29">
        <v>0.4826388888888889</v>
      </c>
      <c r="AB3557" s="29">
        <v>0.6381944444444444</v>
      </c>
      <c r="AC3557" s="30">
        <v>46162</v>
      </c>
      <c r="AD3557" s="15" t="str">
        <f>IF(Tabla2[[#This Row],[HORA ENTREGA]]="DIRECTO","On time", IF(AA3557&lt;&gt;"",IF(Tabla2[[#This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57" s="15" t="str">
        <f>MID(Tabla2[[#This Row],[TIPO]],1,3)</f>
        <v xml:space="preserve">40 </v>
      </c>
      <c r="AF35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RENDIC S.A. */ Cont: * HAMU2348793*/ HR Entrega: *11:00* /Dirección: *Avenida Miraflores 9700-Bodega 4C, PUDAHUEL</v>
      </c>
      <c r="AG3557" s="38" t="str">
        <f>IFERROR(HYPERLINK("https://wa.me/"&amp;Tabla2[[#This Row],[CONTACTO]]&amp;"?text="&amp;Tabla2[[#This Row],[Mensaje]],"Enviar mensaje"),"")</f>
        <v>Enviar mensaje</v>
      </c>
      <c r="AH3557" s="15" t="str">
        <f>CONCATENATE(A3557,F3557)</f>
        <v>3556HAMU2348793</v>
      </c>
      <c r="AI3557" s="15" t="str">
        <f>CONCATENATE("ENT-",A3557)</f>
        <v>ENT-3556</v>
      </c>
      <c r="AJ3557" s="15" t="str">
        <f>IF(Tabla2[[#This Row],[Op]]&lt;&gt;"","ENTREGA","")</f>
        <v>ENTREGA</v>
      </c>
      <c r="AK3557" s="40" t="str">
        <f>(Tabla2[[#This Row],[FECHA ENTREGA]]&amp;Tabla2[[#This Row],[HORA ENTREGA]])</f>
        <v>461620,458333333333333</v>
      </c>
      <c r="AL3557" s="34" t="str">
        <f>IFERROR(HYPERLINK("https://wa.me/"&amp;Tabla2[[#This Row],[CONTACTO]]&amp;"?text="&amp;Tabla2[[#This Row],[Mensaje]]),"")</f>
        <v>https://wa.me/56964069749?text=Hola!%0AServicio del día 20-05%0A *Cliente:* RENDIC S.A. */ Cont: * HAMU2348793*/ HR Entrega: *11:00* /Dirección: *Avenida Miraflores 9700-Bodega 4C, PUDAHUEL</v>
      </c>
    </row>
    <row r="3558" spans="1:38" s="15" customFormat="1" ht="16.5" customHeight="1" x14ac:dyDescent="0.2">
      <c r="A3558" s="15">
        <f>ROW(A3557)</f>
        <v>3557</v>
      </c>
      <c r="B3558" s="15">
        <f>IF(J3558=J3557,B3557+1,1)</f>
        <v>37</v>
      </c>
      <c r="C3558" s="15" t="s">
        <v>219</v>
      </c>
      <c r="D3558" s="25" t="s">
        <v>39</v>
      </c>
      <c r="E3558" s="27"/>
      <c r="F3558" s="27" t="s">
        <v>5426</v>
      </c>
      <c r="G3558" s="27" t="s">
        <v>41</v>
      </c>
      <c r="H3558" s="27"/>
      <c r="I3558" s="27" t="s">
        <v>42</v>
      </c>
      <c r="J3558" s="28">
        <v>46162</v>
      </c>
      <c r="K3558" s="26">
        <v>0.54166666666666663</v>
      </c>
      <c r="L3558" s="26"/>
      <c r="M3558" s="27" t="s">
        <v>77</v>
      </c>
      <c r="N3558" s="25">
        <f>IFERROR(VLOOKUP(M3558,Data!$J$1:$K$58,2,0),"")</f>
        <v>56967384794</v>
      </c>
      <c r="O3558" s="27" t="s">
        <v>78</v>
      </c>
      <c r="P3558" s="27"/>
      <c r="Q3558" s="27" t="s">
        <v>229</v>
      </c>
      <c r="R3558" s="27"/>
      <c r="S3558" s="27"/>
      <c r="T3558" s="27"/>
      <c r="U3558" s="28"/>
      <c r="X3558" s="27"/>
      <c r="Y3558" s="27"/>
      <c r="Z3558" s="29"/>
      <c r="AA3558" s="29">
        <v>0.55347222222222225</v>
      </c>
      <c r="AB3558" s="29">
        <v>0.68055555555555558</v>
      </c>
      <c r="AC3558" s="30">
        <v>46162</v>
      </c>
      <c r="AD3558" s="15" t="str">
        <f>IF(Tabla2[[#This Row],[HORA ENTREGA]]="DIRECTO","On time", IF(AA3558&lt;&gt;"",IF(Tabla2[[#This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58" s="15" t="str">
        <f>MID(Tabla2[[#This Row],[TIPO]],1,3)</f>
        <v xml:space="preserve">40 </v>
      </c>
      <c r="AF35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RENDIC S.A. */ Cont: * CMAU8780382*/ HR Entrega: *13:00* /Dirección: *Avenida Miraflores 9700-Bodega 4C, PUDAHUEL</v>
      </c>
      <c r="AG3558" s="38" t="str">
        <f>IFERROR(HYPERLINK("https://wa.me/"&amp;Tabla2[[#This Row],[CONTACTO]]&amp;"?text="&amp;Tabla2[[#This Row],[Mensaje]],"Enviar mensaje"),"")</f>
        <v>Enviar mensaje</v>
      </c>
      <c r="AH3558" s="15" t="str">
        <f>CONCATENATE(A3558,F3558)</f>
        <v>3557CMAU8780382</v>
      </c>
      <c r="AI3558" s="15" t="str">
        <f>CONCATENATE("ENT-",A3558)</f>
        <v>ENT-3557</v>
      </c>
      <c r="AJ3558" s="15" t="str">
        <f>IF(Tabla2[[#This Row],[Op]]&lt;&gt;"","ENTREGA","")</f>
        <v>ENTREGA</v>
      </c>
      <c r="AK3558" s="40" t="str">
        <f>(Tabla2[[#This Row],[FECHA ENTREGA]]&amp;Tabla2[[#This Row],[HORA ENTREGA]])</f>
        <v>461620,541666666666667</v>
      </c>
      <c r="AL3558" s="34" t="str">
        <f>IFERROR(HYPERLINK("https://wa.me/"&amp;Tabla2[[#This Row],[CONTACTO]]&amp;"?text="&amp;Tabla2[[#This Row],[Mensaje]]),"")</f>
        <v>https://wa.me/56967384794?text=Hola!%0AServicio del día 20-05%0A *Cliente:* RENDIC S.A. */ Cont: * CMAU8780382*/ HR Entrega: *13:00* /Dirección: *Avenida Miraflores 9700-Bodega 4C, PUDAHUEL</v>
      </c>
    </row>
    <row r="3559" spans="1:38" s="15" customFormat="1" ht="16.5" customHeight="1" x14ac:dyDescent="0.2">
      <c r="A3559" s="15">
        <f>ROW(A3558)</f>
        <v>3558</v>
      </c>
      <c r="B3559" s="15">
        <f>IF(J3559=J3558,B3558+1,1)</f>
        <v>38</v>
      </c>
      <c r="C3559" s="15" t="s">
        <v>230</v>
      </c>
      <c r="D3559" s="25" t="s">
        <v>39</v>
      </c>
      <c r="E3559" s="27">
        <v>144395</v>
      </c>
      <c r="F3559" s="27" t="s">
        <v>5427</v>
      </c>
      <c r="G3559" s="27" t="s">
        <v>64</v>
      </c>
      <c r="H3559" s="27">
        <v>3000</v>
      </c>
      <c r="I3559" s="27" t="s">
        <v>42</v>
      </c>
      <c r="J3559" s="28">
        <v>46162</v>
      </c>
      <c r="K3559" s="26">
        <v>0.64583333333333337</v>
      </c>
      <c r="L3559" s="26"/>
      <c r="M3559" s="27" t="s">
        <v>241</v>
      </c>
      <c r="N3559" s="25">
        <f>IFERROR(VLOOKUP(M3559,Data!$J$1:$K$58,2,0),"")</f>
        <v>56984880436</v>
      </c>
      <c r="O3559" s="27" t="s">
        <v>242</v>
      </c>
      <c r="P3559" s="27" t="s">
        <v>5394</v>
      </c>
      <c r="Q3559" s="27" t="s">
        <v>5226</v>
      </c>
      <c r="R3559" s="27" t="s">
        <v>69</v>
      </c>
      <c r="S3559" s="27"/>
      <c r="T3559" s="27"/>
      <c r="U3559" s="28"/>
      <c r="X3559" s="27"/>
      <c r="Y3559" s="27"/>
      <c r="Z3559" s="29"/>
      <c r="AA3559" s="29">
        <v>0.64722222222222225</v>
      </c>
      <c r="AB3559" s="29">
        <v>0.70833333333333337</v>
      </c>
      <c r="AC3559" s="30">
        <v>46162</v>
      </c>
      <c r="AD3559" s="15" t="str">
        <f>IF(Tabla2[[#This Row],[HORA ENTREGA]]="DIRECTO","On time", IF(AA3559&lt;&gt;"",IF(Tabla2[[#This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59" s="15" t="str">
        <f>MID(Tabla2[[#This Row],[TIPO]],1,3)</f>
        <v xml:space="preserve">20 </v>
      </c>
      <c r="AF35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SISTEMAS HIDRAULICOS E INDUSTRIALES BALFLEX CHILE */ Cont: * MAGU2264239*/ HR Entrega: *15:30* /Dirección: *Santa Adela 10120 Maipu.</v>
      </c>
      <c r="AG3559" s="38" t="str">
        <f>IFERROR(HYPERLINK("https://wa.me/"&amp;Tabla2[[#This Row],[CONTACTO]]&amp;"?text="&amp;Tabla2[[#This Row],[Mensaje]],"Enviar mensaje"),"")</f>
        <v>Enviar mensaje</v>
      </c>
      <c r="AH3559" s="15" t="str">
        <f>CONCATENATE(A3559,F3559)</f>
        <v>3558MAGU2264239</v>
      </c>
      <c r="AI3559" s="15" t="str">
        <f>CONCATENATE("ENT-",A3559)</f>
        <v>ENT-3558</v>
      </c>
      <c r="AJ3559" s="15" t="str">
        <f>IF(Tabla2[[#This Row],[Op]]&lt;&gt;"","ENTREGA","")</f>
        <v>ENTREGA</v>
      </c>
      <c r="AK3559" s="40" t="str">
        <f>(Tabla2[[#This Row],[FECHA ENTREGA]]&amp;Tabla2[[#This Row],[HORA ENTREGA]])</f>
        <v>461620,645833333333333</v>
      </c>
      <c r="AL3559" s="34" t="str">
        <f>IFERROR(HYPERLINK("https://wa.me/"&amp;Tabla2[[#This Row],[CONTACTO]]&amp;"?text="&amp;Tabla2[[#This Row],[Mensaje]]),"")</f>
        <v>https://wa.me/56984880436?text=Hola!%0AServicio del día 20-05%0A *Cliente:* SISTEMAS HIDRAULICOS E INDUSTRIALES BALFLEX CHILE */ Cont: * MAGU2264239*/ HR Entrega: *15:30* /Dirección: *Santa Adela 10120 Maipu.</v>
      </c>
    </row>
    <row r="3560" spans="1:38" s="15" customFormat="1" ht="16.5" customHeight="1" x14ac:dyDescent="0.2">
      <c r="A3560" s="15">
        <f>ROW(A3559)</f>
        <v>3559</v>
      </c>
      <c r="B3560" s="15">
        <f>IF(J3560=J3559,B3559+1,1)</f>
        <v>39</v>
      </c>
      <c r="C3560" s="15" t="s">
        <v>236</v>
      </c>
      <c r="D3560" s="25" t="s">
        <v>39</v>
      </c>
      <c r="E3560" s="27">
        <v>513746</v>
      </c>
      <c r="F3560" s="27" t="s">
        <v>5428</v>
      </c>
      <c r="G3560" s="27" t="s">
        <v>64</v>
      </c>
      <c r="H3560" s="27">
        <v>4514</v>
      </c>
      <c r="I3560" s="27" t="s">
        <v>42</v>
      </c>
      <c r="J3560" s="28">
        <v>46162</v>
      </c>
      <c r="K3560" s="26">
        <v>0.33333333333333331</v>
      </c>
      <c r="L3560" s="26"/>
      <c r="M3560" s="27" t="s">
        <v>567</v>
      </c>
      <c r="N3560" s="25">
        <f>IFERROR(VLOOKUP(M3560,Data!$J$1:$K$58,2,0),"")</f>
        <v>56964069749</v>
      </c>
      <c r="O3560" s="27" t="s">
        <v>309</v>
      </c>
      <c r="P3560" s="27"/>
      <c r="Q3560" s="27" t="s">
        <v>2805</v>
      </c>
      <c r="R3560" s="27"/>
      <c r="S3560" s="27"/>
      <c r="T3560" s="27"/>
      <c r="U3560" s="28"/>
      <c r="X3560" s="27"/>
      <c r="Y3560" s="27"/>
      <c r="Z3560" s="29"/>
      <c r="AA3560" s="29">
        <v>0.41319444444444442</v>
      </c>
      <c r="AB3560" s="29">
        <v>0.67708333333333337</v>
      </c>
      <c r="AC3560" s="30">
        <v>46162</v>
      </c>
      <c r="AD3560" s="15" t="str">
        <f>IF(Tabla2[[#This Row],[HORA ENTREGA]]="DIRECTO","On time", IF(AA3560&lt;&gt;"",IF(Tabla2[[#This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60" s="15" t="str">
        <f>MID(Tabla2[[#This Row],[TIPO]],1,3)</f>
        <v xml:space="preserve">20 </v>
      </c>
      <c r="AF35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SOCIEDAD COMERCIAL MARBEN PETS LTDA */ Cont: * ECMU2711514 */ HR Entrega: *08:00* /Dirección: *RL705UTA F-852 LA FRAGUA 931, LOTE NUMERO 32 bodega principal</v>
      </c>
      <c r="AG3560" s="38" t="str">
        <f>IFERROR(HYPERLINK("https://wa.me/"&amp;Tabla2[[#This Row],[CONTACTO]]&amp;"?text="&amp;Tabla2[[#This Row],[Mensaje]],"Enviar mensaje"),"")</f>
        <v>Enviar mensaje</v>
      </c>
      <c r="AH3560" s="15" t="str">
        <f>CONCATENATE(A3560,F3560)</f>
        <v xml:space="preserve">3559ECMU2711514 </v>
      </c>
      <c r="AI3560" s="15" t="str">
        <f>CONCATENATE("ENT-",A3560)</f>
        <v>ENT-3559</v>
      </c>
      <c r="AJ3560" s="15" t="str">
        <f>IF(Tabla2[[#This Row],[Op]]&lt;&gt;"","ENTREGA","")</f>
        <v>ENTREGA</v>
      </c>
      <c r="AK3560" s="40" t="str">
        <f>(Tabla2[[#This Row],[FECHA ENTREGA]]&amp;Tabla2[[#This Row],[HORA ENTREGA]])</f>
        <v>461620,333333333333333</v>
      </c>
      <c r="AL3560" s="34" t="str">
        <f>IFERROR(HYPERLINK("https://wa.me/"&amp;Tabla2[[#This Row],[CONTACTO]]&amp;"?text="&amp;Tabla2[[#This Row],[Mensaje]]),"")</f>
        <v>https://wa.me/56964069749?text=Hola!%0AServicio del día 20-05%0A *Cliente:* SOCIEDAD COMERCIAL MARBEN PETS LTDA */ Cont: * ECMU2711514 */ HR Entrega: *08:00* /Dirección: *RL705UTA F-852 LA FRAGUA 931, LOTE NUMERO 32 bodega principal</v>
      </c>
    </row>
    <row r="3561" spans="1:38" s="15" customFormat="1" ht="16.5" customHeight="1" x14ac:dyDescent="0.2">
      <c r="A3561" s="15">
        <f>ROW(A3560)</f>
        <v>3560</v>
      </c>
      <c r="B3561" s="15">
        <f>IF(J3561=J3560,B3560+1,1)</f>
        <v>40</v>
      </c>
      <c r="C3561" s="15" t="s">
        <v>236</v>
      </c>
      <c r="D3561" s="25" t="s">
        <v>39</v>
      </c>
      <c r="E3561" s="27">
        <v>5125893</v>
      </c>
      <c r="F3561" s="27" t="s">
        <v>5429</v>
      </c>
      <c r="G3561" s="27" t="s">
        <v>64</v>
      </c>
      <c r="H3561" s="27">
        <v>26133</v>
      </c>
      <c r="I3561" s="27" t="s">
        <v>42</v>
      </c>
      <c r="J3561" s="28">
        <v>46162</v>
      </c>
      <c r="K3561" s="26">
        <v>0.33333333333333331</v>
      </c>
      <c r="L3561" s="26" t="s">
        <v>5430</v>
      </c>
      <c r="M3561" s="27" t="s">
        <v>72</v>
      </c>
      <c r="N3561" s="25">
        <f>IFERROR(VLOOKUP(M3561,Data!$J$1:$K$58,2,0),"")</f>
        <v>56978089148</v>
      </c>
      <c r="O3561" s="27" t="s">
        <v>73</v>
      </c>
      <c r="P3561" s="27"/>
      <c r="Q3561" s="27" t="s">
        <v>1853</v>
      </c>
      <c r="R3561" s="27"/>
      <c r="S3561" s="27"/>
      <c r="T3561" s="27"/>
      <c r="U3561" s="28"/>
      <c r="X3561" s="27"/>
      <c r="Y3561" s="27"/>
      <c r="Z3561" s="29"/>
      <c r="AA3561" s="29">
        <v>0.33680555555555558</v>
      </c>
      <c r="AB3561" s="29">
        <v>0.46875</v>
      </c>
      <c r="AC3561" s="30">
        <v>46162</v>
      </c>
      <c r="AD3561" s="15" t="str">
        <f>IF(Tabla2[[#This Row],[HORA ENTREGA]]="DIRECTO","On time", IF(AA3561&lt;&gt;"",IF(Tabla2[[#This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61" s="15" t="str">
        <f>MID(Tabla2[[#This Row],[TIPO]],1,3)</f>
        <v xml:space="preserve">20 </v>
      </c>
      <c r="AF35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SOCIEDAD COMERCIAL MARBEN PETS LTDA */ Cont: * TLLU2092419*/ HR Entrega: *08:00* /Dirección: *Santa rosa 15551 la pintana</v>
      </c>
      <c r="AG3561" s="38" t="str">
        <f>IFERROR(HYPERLINK("https://wa.me/"&amp;Tabla2[[#This Row],[CONTACTO]]&amp;"?text="&amp;Tabla2[[#This Row],[Mensaje]],"Enviar mensaje"),"")</f>
        <v>Enviar mensaje</v>
      </c>
      <c r="AH3561" s="15" t="str">
        <f>CONCATENATE(A3561,F3561)</f>
        <v>3560TLLU2092419</v>
      </c>
      <c r="AI3561" s="15" t="str">
        <f>CONCATENATE("ENT-",A3561)</f>
        <v>ENT-3560</v>
      </c>
      <c r="AJ3561" s="15" t="str">
        <f>IF(Tabla2[[#This Row],[Op]]&lt;&gt;"","ENTREGA","")</f>
        <v>ENTREGA</v>
      </c>
      <c r="AK3561" s="40" t="str">
        <f>(Tabla2[[#This Row],[FECHA ENTREGA]]&amp;Tabla2[[#This Row],[HORA ENTREGA]])</f>
        <v>461620,333333333333333</v>
      </c>
      <c r="AL3561" s="34" t="str">
        <f>IFERROR(HYPERLINK("https://wa.me/"&amp;Tabla2[[#This Row],[CONTACTO]]&amp;"?text="&amp;Tabla2[[#This Row],[Mensaje]]),"")</f>
        <v>https://wa.me/56978089148?text=Hola!%0AServicio del día 20-05%0A *Cliente:* SOCIEDAD COMERCIAL MARBEN PETS LTDA */ Cont: * TLLU2092419*/ HR Entrega: *08:00* /Dirección: *Santa rosa 15551 la pintana</v>
      </c>
    </row>
    <row r="3562" spans="1:38" s="15" customFormat="1" ht="16.5" customHeight="1" x14ac:dyDescent="0.2">
      <c r="A3562" s="15">
        <f>ROW(A3561)</f>
        <v>3561</v>
      </c>
      <c r="B3562" s="15">
        <f>IF(J3562=J3561,B3561+1,1)</f>
        <v>41</v>
      </c>
      <c r="C3562" s="15" t="s">
        <v>236</v>
      </c>
      <c r="D3562" s="25" t="s">
        <v>39</v>
      </c>
      <c r="E3562" s="27"/>
      <c r="F3562" s="27" t="s">
        <v>5431</v>
      </c>
      <c r="G3562" s="27" t="s">
        <v>64</v>
      </c>
      <c r="H3562" s="27"/>
      <c r="I3562" s="27" t="s">
        <v>42</v>
      </c>
      <c r="J3562" s="28">
        <v>46162</v>
      </c>
      <c r="K3562" s="26">
        <v>0.66666666666666663</v>
      </c>
      <c r="L3562" s="26"/>
      <c r="M3562" s="27" t="s">
        <v>147</v>
      </c>
      <c r="N3562" s="25">
        <f>IFERROR(VLOOKUP(M3562,Data!$J$1:$K$58,2,0),"")</f>
        <v>56935532735</v>
      </c>
      <c r="O3562" s="27" t="s">
        <v>148</v>
      </c>
      <c r="P3562" s="27" t="s">
        <v>5394</v>
      </c>
      <c r="Q3562" s="27" t="s">
        <v>5374</v>
      </c>
      <c r="R3562" s="27"/>
      <c r="S3562" s="27"/>
      <c r="T3562" s="27"/>
      <c r="U3562" s="28"/>
      <c r="X3562" s="27"/>
      <c r="Y3562" s="27"/>
      <c r="Z3562" s="29"/>
      <c r="AA3562" s="29">
        <v>0.75347222222222221</v>
      </c>
      <c r="AB3562" s="29">
        <v>0.82638888888888884</v>
      </c>
      <c r="AC3562" s="30">
        <v>46162</v>
      </c>
      <c r="AD3562" s="15" t="str">
        <f>IF(Tabla2[[#This Row],[HORA ENTREGA]]="DIRECTO","On time", IF(AA3562&lt;&gt;"",IF(Tabla2[[#This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62" s="15" t="str">
        <f>MID(Tabla2[[#This Row],[TIPO]],1,3)</f>
        <v xml:space="preserve">20 </v>
      </c>
      <c r="AF35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SOCIEDAD COMERCIAL MARBEN PETS LTDA */ Cont: * MSMU2787205 */ HR Entrega: *16:00* /Dirección: *LA FRAGUA CARPAS BLANCAS</v>
      </c>
      <c r="AG3562" s="38" t="str">
        <f>IFERROR(HYPERLINK("https://wa.me/"&amp;Tabla2[[#This Row],[CONTACTO]]&amp;"?text="&amp;Tabla2[[#This Row],[Mensaje]],"Enviar mensaje"),"")</f>
        <v>Enviar mensaje</v>
      </c>
      <c r="AH3562" s="15" t="str">
        <f>CONCATENATE(A3562,F3562)</f>
        <v xml:space="preserve">3561MSMU2787205 </v>
      </c>
      <c r="AI3562" s="15" t="str">
        <f>CONCATENATE("ENT-",A3562)</f>
        <v>ENT-3561</v>
      </c>
      <c r="AJ3562" s="15" t="str">
        <f>IF(Tabla2[[#This Row],[Op]]&lt;&gt;"","ENTREGA","")</f>
        <v>ENTREGA</v>
      </c>
      <c r="AK3562" s="40" t="str">
        <f>(Tabla2[[#This Row],[FECHA ENTREGA]]&amp;Tabla2[[#This Row],[HORA ENTREGA]])</f>
        <v>461620,666666666666667</v>
      </c>
      <c r="AL3562" s="34" t="str">
        <f>IFERROR(HYPERLINK("https://wa.me/"&amp;Tabla2[[#This Row],[CONTACTO]]&amp;"?text="&amp;Tabla2[[#This Row],[Mensaje]]),"")</f>
        <v>https://wa.me/56935532735?text=Hola!%0AServicio del día 20-05%0A *Cliente:* SOCIEDAD COMERCIAL MARBEN PETS LTDA */ Cont: * MSMU2787205 */ HR Entrega: *16:00* /Dirección: *LA FRAGUA CARPAS BLANCAS</v>
      </c>
    </row>
    <row r="3563" spans="1:38" s="15" customFormat="1" ht="16.5" customHeight="1" x14ac:dyDescent="0.2">
      <c r="A3563" s="15">
        <f>ROW(A3562)</f>
        <v>3562</v>
      </c>
      <c r="B3563" s="15">
        <f>IF(J3563=J3562,B3562+1,1)</f>
        <v>42</v>
      </c>
      <c r="C3563" s="15" t="s">
        <v>236</v>
      </c>
      <c r="D3563" s="25" t="s">
        <v>39</v>
      </c>
      <c r="E3563" s="27"/>
      <c r="F3563" s="27" t="s">
        <v>5432</v>
      </c>
      <c r="G3563" s="27" t="s">
        <v>64</v>
      </c>
      <c r="H3563" s="27"/>
      <c r="I3563" s="27" t="s">
        <v>42</v>
      </c>
      <c r="J3563" s="28">
        <v>46162</v>
      </c>
      <c r="K3563" s="26">
        <v>0.66666666666666663</v>
      </c>
      <c r="L3563" s="26"/>
      <c r="M3563" s="27" t="s">
        <v>649</v>
      </c>
      <c r="N3563" s="25">
        <f>IFERROR(VLOOKUP(M3563,Data!$J$1:$K$58,2,0),"")</f>
        <v>56939438073</v>
      </c>
      <c r="O3563" s="27" t="s">
        <v>203</v>
      </c>
      <c r="P3563" s="27"/>
      <c r="Q3563" s="27" t="s">
        <v>5374</v>
      </c>
      <c r="R3563" s="27"/>
      <c r="S3563" s="27"/>
      <c r="T3563" s="27"/>
      <c r="U3563" s="28"/>
      <c r="X3563" s="27"/>
      <c r="Y3563" s="27"/>
      <c r="Z3563" s="29"/>
      <c r="AA3563" s="29">
        <v>0.73958333333333337</v>
      </c>
      <c r="AB3563" s="29">
        <v>0.8125</v>
      </c>
      <c r="AC3563" s="30">
        <v>46162</v>
      </c>
      <c r="AD3563" s="15" t="str">
        <f>IF(Tabla2[[#This Row],[HORA ENTREGA]]="DIRECTO","On time", IF(AA3563&lt;&gt;"",IF(Tabla2[[#This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63" s="15" t="str">
        <f>MID(Tabla2[[#This Row],[TIPO]],1,3)</f>
        <v xml:space="preserve">20 </v>
      </c>
      <c r="AF35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SOCIEDAD COMERCIAL MARBEN PETS LTDA */ Cont: * MSDU2547194 */ HR Entrega: *16:00* /Dirección: *LA FRAGUA CARPAS BLANCAS</v>
      </c>
      <c r="AG3563" s="38" t="str">
        <f>IFERROR(HYPERLINK("https://wa.me/"&amp;Tabla2[[#This Row],[CONTACTO]]&amp;"?text="&amp;Tabla2[[#This Row],[Mensaje]],"Enviar mensaje"),"")</f>
        <v>Enviar mensaje</v>
      </c>
      <c r="AH3563" s="15" t="str">
        <f>CONCATENATE(A3563,F3563)</f>
        <v xml:space="preserve">3562MSDU2547194 </v>
      </c>
      <c r="AI3563" s="15" t="str">
        <f>CONCATENATE("ENT-",A3563)</f>
        <v>ENT-3562</v>
      </c>
      <c r="AJ3563" s="15" t="str">
        <f>IF(Tabla2[[#This Row],[Op]]&lt;&gt;"","ENTREGA","")</f>
        <v>ENTREGA</v>
      </c>
      <c r="AK3563" s="40" t="str">
        <f>(Tabla2[[#This Row],[FECHA ENTREGA]]&amp;Tabla2[[#This Row],[HORA ENTREGA]])</f>
        <v>461620,666666666666667</v>
      </c>
      <c r="AL3563" s="34" t="str">
        <f>IFERROR(HYPERLINK("https://wa.me/"&amp;Tabla2[[#This Row],[CONTACTO]]&amp;"?text="&amp;Tabla2[[#This Row],[Mensaje]]),"")</f>
        <v>https://wa.me/56939438073?text=Hola!%0AServicio del día 20-05%0A *Cliente:* SOCIEDAD COMERCIAL MARBEN PETS LTDA */ Cont: * MSDU2547194 */ HR Entrega: *16:00* /Dirección: *LA FRAGUA CARPAS BLANCAS</v>
      </c>
    </row>
    <row r="3564" spans="1:38" s="15" customFormat="1" ht="16.5" customHeight="1" x14ac:dyDescent="0.2">
      <c r="A3564" s="15">
        <f>ROW(A3563)</f>
        <v>3563</v>
      </c>
      <c r="B3564" s="15">
        <f>IF(J3564=J3563,B3563+1,1)</f>
        <v>43</v>
      </c>
      <c r="C3564" s="15" t="s">
        <v>236</v>
      </c>
      <c r="D3564" s="25" t="s">
        <v>39</v>
      </c>
      <c r="E3564" s="27"/>
      <c r="F3564" s="27" t="s">
        <v>5433</v>
      </c>
      <c r="G3564" s="27" t="s">
        <v>64</v>
      </c>
      <c r="H3564" s="27"/>
      <c r="I3564" s="27" t="s">
        <v>42</v>
      </c>
      <c r="J3564" s="28">
        <v>46162</v>
      </c>
      <c r="K3564" s="26">
        <v>0.66666666666666663</v>
      </c>
      <c r="L3564" s="26"/>
      <c r="M3564" s="27" t="s">
        <v>161</v>
      </c>
      <c r="N3564" s="25">
        <f>IFERROR(VLOOKUP(M3564,Data!$J$1:$K$58,2,0),"")</f>
        <v>56966749408</v>
      </c>
      <c r="O3564" s="27" t="s">
        <v>309</v>
      </c>
      <c r="P3564" s="27" t="s">
        <v>5394</v>
      </c>
      <c r="Q3564" s="27" t="s">
        <v>5374</v>
      </c>
      <c r="R3564" s="27"/>
      <c r="S3564" s="27"/>
      <c r="T3564" s="27"/>
      <c r="U3564" s="28"/>
      <c r="X3564" s="27"/>
      <c r="Y3564" s="27"/>
      <c r="Z3564" s="29"/>
      <c r="AA3564" s="29">
        <v>0.6875</v>
      </c>
      <c r="AB3564" s="29">
        <v>0.83333333333333337</v>
      </c>
      <c r="AC3564" s="30">
        <v>46162</v>
      </c>
      <c r="AD3564" s="15" t="str">
        <f>IF(Tabla2[[#This Row],[HORA ENTREGA]]="DIRECTO","On time", IF(AA3564&lt;&gt;"",IF(Tabla2[[#This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64" s="15" t="str">
        <f>MID(Tabla2[[#This Row],[TIPO]],1,3)</f>
        <v xml:space="preserve">20 </v>
      </c>
      <c r="AF35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SOCIEDAD COMERCIAL MARBEN PETS LTDA */ Cont: * MSMU1888269 */ HR Entrega: *16:00* /Dirección: *LA FRAGUA CARPAS BLANCAS</v>
      </c>
      <c r="AG3564" s="38" t="str">
        <f>IFERROR(HYPERLINK("https://wa.me/"&amp;Tabla2[[#This Row],[CONTACTO]]&amp;"?text="&amp;Tabla2[[#This Row],[Mensaje]],"Enviar mensaje"),"")</f>
        <v>Enviar mensaje</v>
      </c>
      <c r="AH3564" s="15" t="str">
        <f>CONCATENATE(A3564,F3564)</f>
        <v xml:space="preserve">3563MSMU1888269 </v>
      </c>
      <c r="AI3564" s="15" t="str">
        <f>CONCATENATE("ENT-",A3564)</f>
        <v>ENT-3563</v>
      </c>
      <c r="AJ3564" s="15" t="str">
        <f>IF(Tabla2[[#This Row],[Op]]&lt;&gt;"","ENTREGA","")</f>
        <v>ENTREGA</v>
      </c>
      <c r="AK3564" s="40" t="str">
        <f>(Tabla2[[#This Row],[FECHA ENTREGA]]&amp;Tabla2[[#This Row],[HORA ENTREGA]])</f>
        <v>461620,666666666666667</v>
      </c>
      <c r="AL3564" s="34" t="str">
        <f>IFERROR(HYPERLINK("https://wa.me/"&amp;Tabla2[[#This Row],[CONTACTO]]&amp;"?text="&amp;Tabla2[[#This Row],[Mensaje]]),"")</f>
        <v>https://wa.me/56966749408?text=Hola!%0AServicio del día 20-05%0A *Cliente:* SOCIEDAD COMERCIAL MARBEN PETS LTDA */ Cont: * MSMU1888269 */ HR Entrega: *16:00* /Dirección: *LA FRAGUA CARPAS BLANCAS</v>
      </c>
    </row>
    <row r="3565" spans="1:38" s="15" customFormat="1" ht="16.5" customHeight="1" x14ac:dyDescent="0.2">
      <c r="A3565" s="15">
        <f>ROW(A3564)</f>
        <v>3564</v>
      </c>
      <c r="B3565" s="15">
        <f>IF(J3565=J3564,B3564+1,1)</f>
        <v>44</v>
      </c>
      <c r="C3565" s="15" t="s">
        <v>236</v>
      </c>
      <c r="D3565" s="25" t="s">
        <v>39</v>
      </c>
      <c r="E3565" s="27"/>
      <c r="F3565" s="27" t="s">
        <v>5434</v>
      </c>
      <c r="G3565" s="27" t="s">
        <v>64</v>
      </c>
      <c r="H3565" s="27"/>
      <c r="I3565" s="27" t="s">
        <v>42</v>
      </c>
      <c r="J3565" s="28">
        <v>46162</v>
      </c>
      <c r="K3565" s="26">
        <v>0.66666666666666663</v>
      </c>
      <c r="L3565" s="26"/>
      <c r="M3565" s="27" t="s">
        <v>347</v>
      </c>
      <c r="N3565" s="25">
        <f>IFERROR(VLOOKUP(M3565,Data!$J$1:$K$58,2,0),"")</f>
        <v>56976511010</v>
      </c>
      <c r="O3565" s="27" t="s">
        <v>159</v>
      </c>
      <c r="P3565" s="27"/>
      <c r="Q3565" s="27" t="s">
        <v>5374</v>
      </c>
      <c r="R3565" s="27"/>
      <c r="S3565" s="27"/>
      <c r="T3565" s="27"/>
      <c r="U3565" s="28"/>
      <c r="X3565" s="27"/>
      <c r="Y3565" s="27"/>
      <c r="Z3565" s="29"/>
      <c r="AA3565" s="29">
        <v>0.76736111111111116</v>
      </c>
      <c r="AB3565" s="29">
        <v>0.83680555555555558</v>
      </c>
      <c r="AC3565" s="30">
        <v>46162</v>
      </c>
      <c r="AD3565" s="15" t="str">
        <f>IF(Tabla2[[#This Row],[HORA ENTREGA]]="DIRECTO","On time", IF(AA3565&lt;&gt;"",IF(Tabla2[[#This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65" s="15" t="str">
        <f>MID(Tabla2[[#This Row],[TIPO]],1,3)</f>
        <v xml:space="preserve">20 </v>
      </c>
      <c r="AF35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SOCIEDAD COMERCIAL MARBEN PETS LTDA */ Cont: * MSDU1387609 */ HR Entrega: *16:00* /Dirección: *LA FRAGUA CARPAS BLANCAS</v>
      </c>
      <c r="AG3565" s="38" t="str">
        <f>IFERROR(HYPERLINK("https://wa.me/"&amp;Tabla2[[#This Row],[CONTACTO]]&amp;"?text="&amp;Tabla2[[#This Row],[Mensaje]],"Enviar mensaje"),"")</f>
        <v>Enviar mensaje</v>
      </c>
      <c r="AH3565" s="15" t="str">
        <f>CONCATENATE(A3565,F3565)</f>
        <v xml:space="preserve">3564MSDU1387609 </v>
      </c>
      <c r="AI3565" s="15" t="str">
        <f>CONCATENATE("ENT-",A3565)</f>
        <v>ENT-3564</v>
      </c>
      <c r="AJ3565" s="15" t="str">
        <f>IF(Tabla2[[#This Row],[Op]]&lt;&gt;"","ENTREGA","")</f>
        <v>ENTREGA</v>
      </c>
      <c r="AK3565" s="40" t="str">
        <f>(Tabla2[[#This Row],[FECHA ENTREGA]]&amp;Tabla2[[#This Row],[HORA ENTREGA]])</f>
        <v>461620,666666666666667</v>
      </c>
      <c r="AL3565" s="34" t="str">
        <f>IFERROR(HYPERLINK("https://wa.me/"&amp;Tabla2[[#This Row],[CONTACTO]]&amp;"?text="&amp;Tabla2[[#This Row],[Mensaje]]),"")</f>
        <v>https://wa.me/56976511010?text=Hola!%0AServicio del día 20-05%0A *Cliente:* SOCIEDAD COMERCIAL MARBEN PETS LTDA */ Cont: * MSDU1387609 */ HR Entrega: *16:00* /Dirección: *LA FRAGUA CARPAS BLANCAS</v>
      </c>
    </row>
    <row r="3566" spans="1:38" s="15" customFormat="1" ht="16.5" customHeight="1" x14ac:dyDescent="0.2">
      <c r="A3566" s="15">
        <f>ROW(A3565)</f>
        <v>3565</v>
      </c>
      <c r="B3566" s="15">
        <f>IF(J3566=J3565,B3565+1,1)</f>
        <v>45</v>
      </c>
      <c r="C3566" s="15" t="s">
        <v>1313</v>
      </c>
      <c r="D3566" s="25" t="s">
        <v>39</v>
      </c>
      <c r="E3566" s="27">
        <v>306204</v>
      </c>
      <c r="F3566" s="27" t="s">
        <v>5435</v>
      </c>
      <c r="G3566" s="27" t="s">
        <v>64</v>
      </c>
      <c r="H3566" s="27">
        <v>26712</v>
      </c>
      <c r="I3566" s="27" t="s">
        <v>5436</v>
      </c>
      <c r="J3566" s="28">
        <v>46162</v>
      </c>
      <c r="K3566" s="26">
        <v>0.375</v>
      </c>
      <c r="L3566" s="26" t="s">
        <v>5357</v>
      </c>
      <c r="M3566" s="27" t="s">
        <v>221</v>
      </c>
      <c r="N3566" s="25">
        <f>IFERROR(VLOOKUP(M3566,Data!$J$1:$K$58,2,0),"")</f>
        <v>56965378427</v>
      </c>
      <c r="O3566" s="27" t="s">
        <v>222</v>
      </c>
      <c r="P3566" s="27"/>
      <c r="Q3566" s="27" t="s">
        <v>1316</v>
      </c>
      <c r="R3566" s="27" t="s">
        <v>5162</v>
      </c>
      <c r="S3566" s="27"/>
      <c r="T3566" s="27"/>
      <c r="U3566" s="28"/>
      <c r="X3566" s="27"/>
      <c r="Y3566" s="27"/>
      <c r="Z3566" s="29"/>
      <c r="AA3566" s="29">
        <v>0.33680555555555558</v>
      </c>
      <c r="AB3566" s="29">
        <v>0.4513888888888889</v>
      </c>
      <c r="AC3566" s="30">
        <v>46162</v>
      </c>
      <c r="AD3566" s="15" t="str">
        <f>IF(Tabla2[[#This Row],[HORA ENTREGA]]="DIRECTO","On time", IF(AA3566&lt;&gt;"",IF(Tabla2[[#This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66" s="15" t="str">
        <f>MID(Tabla2[[#This Row],[TIPO]],1,3)</f>
        <v xml:space="preserve">20 </v>
      </c>
      <c r="AF35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STAR CLUTCH S A */ Cont: * GCXU2405145*/ HR Entrega: *09:00* /Dirección: *CAMINO SAN PEDRO 9580, PUDAHUEL</v>
      </c>
      <c r="AG3566" s="38" t="str">
        <f>IFERROR(HYPERLINK("https://wa.me/"&amp;Tabla2[[#This Row],[CONTACTO]]&amp;"?text="&amp;Tabla2[[#This Row],[Mensaje]],"Enviar mensaje"),"")</f>
        <v>Enviar mensaje</v>
      </c>
      <c r="AH3566" s="15" t="str">
        <f>CONCATENATE(A3566,F3566)</f>
        <v>3565GCXU2405145</v>
      </c>
      <c r="AI3566" s="15" t="str">
        <f>CONCATENATE("ENT-",A3566)</f>
        <v>ENT-3565</v>
      </c>
      <c r="AJ3566" s="15" t="str">
        <f>IF(Tabla2[[#This Row],[Op]]&lt;&gt;"","ENTREGA","")</f>
        <v>ENTREGA</v>
      </c>
      <c r="AK3566" s="40" t="str">
        <f>(Tabla2[[#This Row],[FECHA ENTREGA]]&amp;Tabla2[[#This Row],[HORA ENTREGA]])</f>
        <v>461620,375</v>
      </c>
      <c r="AL3566" s="34" t="str">
        <f>IFERROR(HYPERLINK("https://wa.me/"&amp;Tabla2[[#This Row],[CONTACTO]]&amp;"?text="&amp;Tabla2[[#This Row],[Mensaje]]),"")</f>
        <v>https://wa.me/56965378427?text=Hola!%0AServicio del día 20-05%0A *Cliente:* STAR CLUTCH S A */ Cont: * GCXU2405145*/ HR Entrega: *09:00* /Dirección: *CAMINO SAN PEDRO 9580, PUDAHUEL</v>
      </c>
    </row>
    <row r="3567" spans="1:38" s="15" customFormat="1" ht="16.5" customHeight="1" x14ac:dyDescent="0.2">
      <c r="A3567" s="15">
        <f>ROW(A3566)</f>
        <v>3566</v>
      </c>
      <c r="B3567" s="15">
        <f>IF(J3567=J3566,B3566+1,1)</f>
        <v>46</v>
      </c>
      <c r="C3567" s="15" t="s">
        <v>239</v>
      </c>
      <c r="D3567" s="25" t="s">
        <v>39</v>
      </c>
      <c r="E3567" s="27">
        <v>305923</v>
      </c>
      <c r="F3567" s="27" t="s">
        <v>5437</v>
      </c>
      <c r="G3567" s="27" t="s">
        <v>41</v>
      </c>
      <c r="H3567" s="27"/>
      <c r="I3567" s="27"/>
      <c r="J3567" s="28">
        <v>46162</v>
      </c>
      <c r="K3567" s="26">
        <v>0.33333333333333331</v>
      </c>
      <c r="L3567" s="26"/>
      <c r="M3567" s="27" t="s">
        <v>139</v>
      </c>
      <c r="N3567" s="25">
        <f>IFERROR(VLOOKUP(M3567,Data!$J$1:$K$58,2,0),"")</f>
        <v>56965312953</v>
      </c>
      <c r="O3567" s="27" t="s">
        <v>140</v>
      </c>
      <c r="P3567" s="27"/>
      <c r="Q3567" s="27" t="s">
        <v>1036</v>
      </c>
      <c r="R3567" s="27"/>
      <c r="S3567" s="27"/>
      <c r="T3567" s="27"/>
      <c r="U3567" s="28"/>
      <c r="X3567" s="27"/>
      <c r="Y3567" s="27"/>
      <c r="Z3567" s="29"/>
      <c r="AA3567" s="29">
        <v>0.2986111111111111</v>
      </c>
      <c r="AB3567" s="29">
        <v>0.47638888888888886</v>
      </c>
      <c r="AC3567" s="30">
        <v>46162</v>
      </c>
      <c r="AD3567" s="15" t="str">
        <f>IF(Tabla2[[#This Row],[HORA ENTREGA]]="DIRECTO","On time", IF(AA3567&lt;&gt;"",IF(Tabla2[[#This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67" s="15" t="str">
        <f>MID(Tabla2[[#This Row],[TIPO]],1,3)</f>
        <v xml:space="preserve">40 </v>
      </c>
      <c r="AF35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SUPERMERCADO DEL NEUMATICO LTDA */ Cont: * TCNU6140474*/ HR Entrega: *08:00* /Dirección: *AV. GENERAL VELASQUEZ 10901, SAN BERNARDO</v>
      </c>
      <c r="AG3567" s="38" t="str">
        <f>IFERROR(HYPERLINK("https://wa.me/"&amp;Tabla2[[#This Row],[CONTACTO]]&amp;"?text="&amp;Tabla2[[#This Row],[Mensaje]],"Enviar mensaje"),"")</f>
        <v>Enviar mensaje</v>
      </c>
      <c r="AH3567" s="15" t="str">
        <f>CONCATENATE(A3567,F3567)</f>
        <v>3566TCNU6140474</v>
      </c>
      <c r="AI3567" s="15" t="str">
        <f>CONCATENATE("ENT-",A3567)</f>
        <v>ENT-3566</v>
      </c>
      <c r="AJ3567" s="15" t="str">
        <f>IF(Tabla2[[#This Row],[Op]]&lt;&gt;"","ENTREGA","")</f>
        <v>ENTREGA</v>
      </c>
      <c r="AK3567" s="40" t="str">
        <f>(Tabla2[[#This Row],[FECHA ENTREGA]]&amp;Tabla2[[#This Row],[HORA ENTREGA]])</f>
        <v>461620,333333333333333</v>
      </c>
      <c r="AL3567" s="34" t="str">
        <f>IFERROR(HYPERLINK("https://wa.me/"&amp;Tabla2[[#This Row],[CONTACTO]]&amp;"?text="&amp;Tabla2[[#This Row],[Mensaje]]),"")</f>
        <v>https://wa.me/56965312953?text=Hola!%0AServicio del día 20-05%0A *Cliente:* SUPERMERCADO DEL NEUMATICO LTDA */ Cont: * TCNU6140474*/ HR Entrega: *08:00* /Dirección: *AV. GENERAL VELASQUEZ 10901, SAN BERNARDO</v>
      </c>
    </row>
    <row r="3568" spans="1:38" s="15" customFormat="1" ht="16.5" customHeight="1" x14ac:dyDescent="0.2">
      <c r="A3568" s="15">
        <f>ROW(A3567)</f>
        <v>3567</v>
      </c>
      <c r="B3568" s="15">
        <f>IF(J3568=J3567,B3567+1,1)</f>
        <v>47</v>
      </c>
      <c r="C3568" s="15" t="s">
        <v>239</v>
      </c>
      <c r="D3568" s="25" t="s">
        <v>39</v>
      </c>
      <c r="E3568" s="27">
        <v>306069</v>
      </c>
      <c r="F3568" s="27" t="s">
        <v>5438</v>
      </c>
      <c r="G3568" s="27" t="s">
        <v>41</v>
      </c>
      <c r="H3568" s="27">
        <v>15960</v>
      </c>
      <c r="I3568" s="27" t="s">
        <v>42</v>
      </c>
      <c r="J3568" s="28">
        <v>46162</v>
      </c>
      <c r="K3568" s="26">
        <v>0.33333333333333331</v>
      </c>
      <c r="L3568" s="26"/>
      <c r="M3568" s="27" t="s">
        <v>112</v>
      </c>
      <c r="N3568" s="25">
        <f>IFERROR(VLOOKUP(M3568,Data!$J$1:$K$58,2,0),"")</f>
        <v>56990025702</v>
      </c>
      <c r="O3568" s="27" t="s">
        <v>61</v>
      </c>
      <c r="P3568" s="27"/>
      <c r="Q3568" s="27" t="s">
        <v>1036</v>
      </c>
      <c r="R3568" s="27"/>
      <c r="S3568" s="27"/>
      <c r="T3568" s="27"/>
      <c r="U3568" s="28"/>
      <c r="X3568" s="27"/>
      <c r="Y3568" s="27"/>
      <c r="Z3568" s="29"/>
      <c r="AA3568" s="29">
        <v>0.3</v>
      </c>
      <c r="AB3568" s="29">
        <v>0.62013888888888891</v>
      </c>
      <c r="AC3568" s="30">
        <v>46162</v>
      </c>
      <c r="AD3568" s="15" t="str">
        <f>IF(Tabla2[[#This Row],[HORA ENTREGA]]="DIRECTO","On time", IF(AA3568&lt;&gt;"",IF(Tabla2[[#This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68" s="15" t="str">
        <f>MID(Tabla2[[#This Row],[TIPO]],1,3)</f>
        <v xml:space="preserve">40 </v>
      </c>
      <c r="AF35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SUPERMERCADO DEL NEUMATICO LTDA */ Cont: * TCLU6656442*/ HR Entrega: *08:00* /Dirección: *AV. GENERAL VELASQUEZ 10901, SAN BERNARDO</v>
      </c>
      <c r="AG3568" s="38" t="str">
        <f>IFERROR(HYPERLINK("https://wa.me/"&amp;Tabla2[[#This Row],[CONTACTO]]&amp;"?text="&amp;Tabla2[[#This Row],[Mensaje]],"Enviar mensaje"),"")</f>
        <v>Enviar mensaje</v>
      </c>
      <c r="AH3568" s="15" t="str">
        <f>CONCATENATE(A3568,F3568)</f>
        <v>3567TCLU6656442</v>
      </c>
      <c r="AI3568" s="15" t="str">
        <f>CONCATENATE("ENT-",A3568)</f>
        <v>ENT-3567</v>
      </c>
      <c r="AJ3568" s="15" t="str">
        <f>IF(Tabla2[[#This Row],[Op]]&lt;&gt;"","ENTREGA","")</f>
        <v>ENTREGA</v>
      </c>
      <c r="AK3568" s="40" t="str">
        <f>(Tabla2[[#This Row],[FECHA ENTREGA]]&amp;Tabla2[[#This Row],[HORA ENTREGA]])</f>
        <v>461620,333333333333333</v>
      </c>
      <c r="AL3568" s="34" t="str">
        <f>IFERROR(HYPERLINK("https://wa.me/"&amp;Tabla2[[#This Row],[CONTACTO]]&amp;"?text="&amp;Tabla2[[#This Row],[Mensaje]]),"")</f>
        <v>https://wa.me/56990025702?text=Hola!%0AServicio del día 20-05%0A *Cliente:* SUPERMERCADO DEL NEUMATICO LTDA */ Cont: * TCLU6656442*/ HR Entrega: *08:00* /Dirección: *AV. GENERAL VELASQUEZ 10901, SAN BERNARDO</v>
      </c>
    </row>
    <row r="3569" spans="1:38" s="15" customFormat="1" ht="16.5" customHeight="1" x14ac:dyDescent="0.2">
      <c r="A3569" s="15">
        <f>ROW(A3568)</f>
        <v>3568</v>
      </c>
      <c r="B3569" s="15">
        <f>IF(J3569=J3568,B3568+1,1)</f>
        <v>48</v>
      </c>
      <c r="C3569" s="15" t="s">
        <v>447</v>
      </c>
      <c r="D3569" s="25" t="s">
        <v>39</v>
      </c>
      <c r="E3569" s="27">
        <v>389075</v>
      </c>
      <c r="F3569" s="27" t="s">
        <v>5439</v>
      </c>
      <c r="G3569" s="27" t="s">
        <v>41</v>
      </c>
      <c r="H3569" s="27">
        <v>25384</v>
      </c>
      <c r="I3569" s="27" t="s">
        <v>42</v>
      </c>
      <c r="J3569" s="28">
        <v>46162</v>
      </c>
      <c r="K3569" s="26">
        <v>0.33333333333333331</v>
      </c>
      <c r="L3569" s="26"/>
      <c r="M3569" s="27" t="s">
        <v>82</v>
      </c>
      <c r="N3569" s="25">
        <f>IFERROR(VLOOKUP(M3569,Data!$J$1:$K$58,2,0),"")</f>
        <v>56944277110</v>
      </c>
      <c r="O3569" s="27" t="s">
        <v>83</v>
      </c>
      <c r="P3569" s="27"/>
      <c r="Q3569" s="27" t="s">
        <v>450</v>
      </c>
      <c r="R3569" s="27"/>
      <c r="S3569" s="27"/>
      <c r="T3569" s="27"/>
      <c r="U3569" s="28"/>
      <c r="X3569" s="27"/>
      <c r="Y3569" s="27"/>
      <c r="Z3569" s="29"/>
      <c r="AA3569" s="29">
        <v>0.33680555555555558</v>
      </c>
      <c r="AB3569" s="29">
        <v>0.51944444444444449</v>
      </c>
      <c r="AC3569" s="30">
        <v>46162</v>
      </c>
      <c r="AD3569" s="15" t="str">
        <f>IF(Tabla2[[#This Row],[HORA ENTREGA]]="DIRECTO","On time", IF(AA3569&lt;&gt;"",IF(Tabla2[[#This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69" s="15" t="str">
        <f>MID(Tabla2[[#This Row],[TIPO]],1,3)</f>
        <v xml:space="preserve">40 </v>
      </c>
      <c r="AF35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TECNIKA S A */ Cont: * BEAU4063576*/ HR Entrega: *08:00* /Dirección: *Los Olivos 1270, Pudahuel</v>
      </c>
      <c r="AG3569" s="38" t="str">
        <f>IFERROR(HYPERLINK("https://wa.me/"&amp;Tabla2[[#This Row],[CONTACTO]]&amp;"?text="&amp;Tabla2[[#This Row],[Mensaje]],"Enviar mensaje"),"")</f>
        <v>Enviar mensaje</v>
      </c>
      <c r="AH3569" s="15" t="str">
        <f>CONCATENATE(A3569,F3569)</f>
        <v>3568BEAU4063576</v>
      </c>
      <c r="AI3569" s="15" t="str">
        <f>CONCATENATE("ENT-",A3569)</f>
        <v>ENT-3568</v>
      </c>
      <c r="AJ3569" s="15" t="str">
        <f>IF(Tabla2[[#This Row],[Op]]&lt;&gt;"","ENTREGA","")</f>
        <v>ENTREGA</v>
      </c>
      <c r="AK3569" s="40" t="str">
        <f>(Tabla2[[#This Row],[FECHA ENTREGA]]&amp;Tabla2[[#This Row],[HORA ENTREGA]])</f>
        <v>461620,333333333333333</v>
      </c>
      <c r="AL3569" s="34" t="str">
        <f>IFERROR(HYPERLINK("https://wa.me/"&amp;Tabla2[[#This Row],[CONTACTO]]&amp;"?text="&amp;Tabla2[[#This Row],[Mensaje]]),"")</f>
        <v>https://wa.me/56944277110?text=Hola!%0AServicio del día 20-05%0A *Cliente:* TECNIKA S A */ Cont: * BEAU4063576*/ HR Entrega: *08:00* /Dirección: *Los Olivos 1270, Pudahuel</v>
      </c>
    </row>
    <row r="3570" spans="1:38" s="15" customFormat="1" ht="16.5" customHeight="1" x14ac:dyDescent="0.2">
      <c r="A3570" s="15">
        <f>ROW(A3569)</f>
        <v>3569</v>
      </c>
      <c r="B3570" s="15">
        <f>IF(J3570=J3569,B3569+1,1)</f>
        <v>49</v>
      </c>
      <c r="C3570" s="15" t="s">
        <v>447</v>
      </c>
      <c r="D3570" s="25" t="s">
        <v>39</v>
      </c>
      <c r="E3570" s="27"/>
      <c r="F3570" s="27" t="s">
        <v>5440</v>
      </c>
      <c r="G3570" s="27"/>
      <c r="H3570" s="27"/>
      <c r="I3570" s="27"/>
      <c r="J3570" s="28">
        <v>46162</v>
      </c>
      <c r="K3570" s="26">
        <v>0.33333333333333331</v>
      </c>
      <c r="L3570" s="26"/>
      <c r="M3570" s="27" t="s">
        <v>51</v>
      </c>
      <c r="N3570" s="25">
        <f>IFERROR(VLOOKUP(M3570,Data!$J$1:$K$58,2,0),"")</f>
        <v>56967256951</v>
      </c>
      <c r="O3570" s="27" t="s">
        <v>52</v>
      </c>
      <c r="P3570" s="27"/>
      <c r="Q3570" s="27" t="s">
        <v>5311</v>
      </c>
      <c r="R3570" s="27"/>
      <c r="S3570" s="27"/>
      <c r="T3570" s="27"/>
      <c r="U3570" s="28"/>
      <c r="X3570" s="27"/>
      <c r="Y3570" s="27"/>
      <c r="Z3570" s="29"/>
      <c r="AA3570" s="29">
        <v>0.32430555555555557</v>
      </c>
      <c r="AB3570" s="29">
        <v>0.53819444444444442</v>
      </c>
      <c r="AC3570" s="30">
        <v>46162</v>
      </c>
      <c r="AD3570" s="15" t="str">
        <f>IF(Tabla2[[#This Row],[HORA ENTREGA]]="DIRECTO","On time", IF(AA3570&lt;&gt;"",IF(Tabla2[[#This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70" s="15" t="str">
        <f>MID(Tabla2[[#This Row],[TIPO]],1,3)</f>
        <v/>
      </c>
      <c r="AF35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TECNIKA S A */ Cont: * TLLU4271820*/ HR Entrega: *08:00* /Dirección: *BODEPARK ES AV. LOS VALLES 225, 9060000 PUDAHUEL, REGIÓN METROPOLITANA</v>
      </c>
      <c r="AG3570" s="38" t="str">
        <f>IFERROR(HYPERLINK("https://wa.me/"&amp;Tabla2[[#This Row],[CONTACTO]]&amp;"?text="&amp;Tabla2[[#This Row],[Mensaje]],"Enviar mensaje"),"")</f>
        <v>Enviar mensaje</v>
      </c>
      <c r="AH3570" s="15" t="str">
        <f>CONCATENATE(A3570,F3570)</f>
        <v>3569TLLU4271820</v>
      </c>
      <c r="AI3570" s="15" t="str">
        <f>CONCATENATE("ENT-",A3570)</f>
        <v>ENT-3569</v>
      </c>
      <c r="AJ3570" s="15" t="str">
        <f>IF(Tabla2[[#This Row],[Op]]&lt;&gt;"","ENTREGA","")</f>
        <v>ENTREGA</v>
      </c>
      <c r="AK3570" s="40" t="str">
        <f>(Tabla2[[#This Row],[FECHA ENTREGA]]&amp;Tabla2[[#This Row],[HORA ENTREGA]])</f>
        <v>461620,333333333333333</v>
      </c>
      <c r="AL3570" s="34" t="str">
        <f>IFERROR(HYPERLINK("https://wa.me/"&amp;Tabla2[[#This Row],[CONTACTO]]&amp;"?text="&amp;Tabla2[[#This Row],[Mensaje]]),"")</f>
        <v>https://wa.me/56967256951?text=Hola!%0AServicio del día 20-05%0A *Cliente:* TECNIKA S A */ Cont: * TLLU4271820*/ HR Entrega: *08:00* /Dirección: *BODEPARK ES AV. LOS VALLES 225, 9060000 PUDAHUEL, REGIÓN METROPOLITANA</v>
      </c>
    </row>
    <row r="3571" spans="1:38" s="15" customFormat="1" ht="16.5" customHeight="1" x14ac:dyDescent="0.2">
      <c r="A3571" s="15">
        <f>ROW(A3570)</f>
        <v>3570</v>
      </c>
      <c r="B3571" s="15">
        <f>IF(J3571=J3570,B3570+1,1)</f>
        <v>50</v>
      </c>
      <c r="C3571" s="15" t="s">
        <v>447</v>
      </c>
      <c r="D3571" s="25" t="s">
        <v>39</v>
      </c>
      <c r="E3571" s="27">
        <v>388348</v>
      </c>
      <c r="F3571" s="27" t="s">
        <v>5441</v>
      </c>
      <c r="G3571" s="27" t="s">
        <v>41</v>
      </c>
      <c r="H3571" s="27">
        <v>14500</v>
      </c>
      <c r="I3571" s="27" t="s">
        <v>42</v>
      </c>
      <c r="J3571" s="28">
        <v>46162</v>
      </c>
      <c r="K3571" s="26">
        <v>0.45833333333333331</v>
      </c>
      <c r="L3571" s="26"/>
      <c r="M3571" s="27" t="s">
        <v>215</v>
      </c>
      <c r="N3571" s="25">
        <f>IFERROR(VLOOKUP(M3571,Data!$J$1:$K$58,2,0),"")</f>
        <v>56978089957</v>
      </c>
      <c r="O3571" s="27" t="s">
        <v>216</v>
      </c>
      <c r="P3571" s="27"/>
      <c r="Q3571" s="27" t="s">
        <v>450</v>
      </c>
      <c r="R3571" s="27" t="s">
        <v>218</v>
      </c>
      <c r="S3571" s="27"/>
      <c r="T3571" s="27"/>
      <c r="U3571" s="28"/>
      <c r="X3571" s="27"/>
      <c r="Y3571" s="27"/>
      <c r="Z3571" s="29"/>
      <c r="AA3571" s="29">
        <v>0.47916666666666669</v>
      </c>
      <c r="AB3571" s="29">
        <v>0.57152777777777775</v>
      </c>
      <c r="AC3571" s="30">
        <v>46162</v>
      </c>
      <c r="AD3571" s="15" t="str">
        <f>IF(Tabla2[[#This Row],[HORA ENTREGA]]="DIRECTO","On time", IF(AA3571&lt;&gt;"",IF(Tabla2[[#This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71" s="15" t="str">
        <f>MID(Tabla2[[#This Row],[TIPO]],1,3)</f>
        <v xml:space="preserve">40 </v>
      </c>
      <c r="AF35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TECNIKA S A */ Cont: * SEGU5117112*/ HR Entrega: *11:00* /Dirección: *Los Olivos 1270, Pudahuel</v>
      </c>
      <c r="AG3571" s="38" t="str">
        <f>IFERROR(HYPERLINK("https://wa.me/"&amp;Tabla2[[#This Row],[CONTACTO]]&amp;"?text="&amp;Tabla2[[#This Row],[Mensaje]],"Enviar mensaje"),"")</f>
        <v>Enviar mensaje</v>
      </c>
      <c r="AH3571" s="15" t="str">
        <f>CONCATENATE(A3571,F3571)</f>
        <v>3570SEGU5117112</v>
      </c>
      <c r="AI3571" s="15" t="str">
        <f>CONCATENATE("ENT-",A3571)</f>
        <v>ENT-3570</v>
      </c>
      <c r="AJ3571" s="15" t="str">
        <f>IF(Tabla2[[#This Row],[Op]]&lt;&gt;"","ENTREGA","")</f>
        <v>ENTREGA</v>
      </c>
      <c r="AK3571" s="40" t="str">
        <f>(Tabla2[[#This Row],[FECHA ENTREGA]]&amp;Tabla2[[#This Row],[HORA ENTREGA]])</f>
        <v>461620,458333333333333</v>
      </c>
      <c r="AL3571" s="34" t="str">
        <f>IFERROR(HYPERLINK("https://wa.me/"&amp;Tabla2[[#This Row],[CONTACTO]]&amp;"?text="&amp;Tabla2[[#This Row],[Mensaje]]),"")</f>
        <v>https://wa.me/56978089957?text=Hola!%0AServicio del día 20-05%0A *Cliente:* TECNIKA S A */ Cont: * SEGU5117112*/ HR Entrega: *11:00* /Dirección: *Los Olivos 1270, Pudahuel</v>
      </c>
    </row>
    <row r="3572" spans="1:38" s="15" customFormat="1" ht="16.5" customHeight="1" x14ac:dyDescent="0.2">
      <c r="A3572" s="15">
        <f>ROW(A3571)</f>
        <v>3571</v>
      </c>
      <c r="B3572" s="15">
        <f>IF(J3572=J3571,B3571+1,1)</f>
        <v>51</v>
      </c>
      <c r="C3572" s="15" t="s">
        <v>2344</v>
      </c>
      <c r="D3572" s="25" t="s">
        <v>39</v>
      </c>
      <c r="E3572" s="27">
        <v>1204568</v>
      </c>
      <c r="F3572" s="27" t="s">
        <v>5442</v>
      </c>
      <c r="G3572" s="27" t="s">
        <v>41</v>
      </c>
      <c r="H3572" s="27">
        <v>12000</v>
      </c>
      <c r="I3572" s="27"/>
      <c r="J3572" s="28">
        <v>46162</v>
      </c>
      <c r="K3572" s="26">
        <v>0.375</v>
      </c>
      <c r="L3572" s="26"/>
      <c r="M3572" s="27" t="s">
        <v>155</v>
      </c>
      <c r="N3572" s="25">
        <f>IFERROR(VLOOKUP(M3572,Data!$J$1:$K$58,2,0),"")</f>
        <v>56926181825</v>
      </c>
      <c r="O3572" s="27" t="s">
        <v>156</v>
      </c>
      <c r="P3572" s="27"/>
      <c r="Q3572" s="27" t="s">
        <v>4045</v>
      </c>
      <c r="R3572" s="27"/>
      <c r="S3572" s="27"/>
      <c r="T3572" s="27"/>
      <c r="U3572" s="28"/>
      <c r="X3572" s="27"/>
      <c r="Y3572" s="27"/>
      <c r="Z3572" s="29"/>
      <c r="AA3572" s="29">
        <v>0.32291666666666669</v>
      </c>
      <c r="AB3572" s="29">
        <v>0.46180555555555558</v>
      </c>
      <c r="AC3572" s="30">
        <v>46162</v>
      </c>
      <c r="AD3572" s="15" t="str">
        <f>IF(Tabla2[[#This Row],[HORA ENTREGA]]="DIRECTO","On time", IF(AA3572&lt;&gt;"",IF(Tabla2[[#This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72" s="15" t="str">
        <f>MID(Tabla2[[#This Row],[TIPO]],1,3)</f>
        <v xml:space="preserve">40 </v>
      </c>
      <c r="AF35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THE ANDES BRANDS */ Cont: * TCLU9846214*/ HR Entrega: *09:00* /Dirección: *BODENOR FLEXCENTER - BOULEVARD PONIENTE, MODULOS 21 Y 22 ENEA, PUDAHUEL</v>
      </c>
      <c r="AG3572" s="38" t="str">
        <f>IFERROR(HYPERLINK("https://wa.me/"&amp;Tabla2[[#This Row],[CONTACTO]]&amp;"?text="&amp;Tabla2[[#This Row],[Mensaje]],"Enviar mensaje"),"")</f>
        <v>Enviar mensaje</v>
      </c>
      <c r="AH3572" s="15" t="str">
        <f>CONCATENATE(A3572,F3572)</f>
        <v>3571TCLU9846214</v>
      </c>
      <c r="AI3572" s="15" t="str">
        <f>CONCATENATE("ENT-",A3572)</f>
        <v>ENT-3571</v>
      </c>
      <c r="AJ3572" s="15" t="str">
        <f>IF(Tabla2[[#This Row],[Op]]&lt;&gt;"","ENTREGA","")</f>
        <v>ENTREGA</v>
      </c>
      <c r="AK3572" s="40" t="str">
        <f>(Tabla2[[#This Row],[FECHA ENTREGA]]&amp;Tabla2[[#This Row],[HORA ENTREGA]])</f>
        <v>461620,375</v>
      </c>
      <c r="AL3572" s="34" t="str">
        <f>IFERROR(HYPERLINK("https://wa.me/"&amp;Tabla2[[#This Row],[CONTACTO]]&amp;"?text="&amp;Tabla2[[#This Row],[Mensaje]]),"")</f>
        <v>https://wa.me/56926181825?text=Hola!%0AServicio del día 20-05%0A *Cliente:* THE ANDES BRANDS */ Cont: * TCLU9846214*/ HR Entrega: *09:00* /Dirección: *BODENOR FLEXCENTER - BOULEVARD PONIENTE, MODULOS 21 Y 22 ENEA, PUDAHUEL</v>
      </c>
    </row>
    <row r="3573" spans="1:38" s="15" customFormat="1" ht="16.5" customHeight="1" x14ac:dyDescent="0.2">
      <c r="A3573" s="15">
        <f>ROW(A3572)</f>
        <v>3572</v>
      </c>
      <c r="B3573" s="15">
        <f>IF(J3573=J3572,B3572+1,1)</f>
        <v>52</v>
      </c>
      <c r="C3573" s="15" t="s">
        <v>2344</v>
      </c>
      <c r="D3573" s="25" t="s">
        <v>39</v>
      </c>
      <c r="E3573" s="27">
        <v>1203928</v>
      </c>
      <c r="F3573" s="27" t="s">
        <v>5443</v>
      </c>
      <c r="G3573" s="27" t="s">
        <v>41</v>
      </c>
      <c r="H3573" s="27">
        <v>12169</v>
      </c>
      <c r="I3573" s="27" t="s">
        <v>42</v>
      </c>
      <c r="J3573" s="28">
        <v>46162</v>
      </c>
      <c r="K3573" s="26">
        <v>0.375</v>
      </c>
      <c r="L3573" s="26"/>
      <c r="M3573" s="27" t="s">
        <v>233</v>
      </c>
      <c r="N3573" s="25">
        <f>IFERROR(VLOOKUP(M3573,Data!$J$1:$K$58,2,0),"")</f>
        <v>56998494086</v>
      </c>
      <c r="O3573" s="27" t="s">
        <v>234</v>
      </c>
      <c r="P3573" s="27"/>
      <c r="Q3573" s="27" t="s">
        <v>4045</v>
      </c>
      <c r="R3573" s="27" t="s">
        <v>3205</v>
      </c>
      <c r="S3573" s="27"/>
      <c r="T3573" s="27"/>
      <c r="U3573" s="28"/>
      <c r="X3573" s="27"/>
      <c r="Y3573" s="27"/>
      <c r="Z3573" s="29"/>
      <c r="AA3573" s="29">
        <v>0.40138888888888891</v>
      </c>
      <c r="AB3573" s="29">
        <v>0.54513888888888884</v>
      </c>
      <c r="AC3573" s="30">
        <v>46162</v>
      </c>
      <c r="AD3573" s="15" t="str">
        <f>IF(Tabla2[[#This Row],[HORA ENTREGA]]="DIRECTO","On time", IF(AA3573&lt;&gt;"",IF(Tabla2[[#This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73" s="15" t="str">
        <f>MID(Tabla2[[#This Row],[TIPO]],1,3)</f>
        <v xml:space="preserve">40 </v>
      </c>
      <c r="AF35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THE ANDES BRANDS */ Cont: * TEMU6600564*/ HR Entrega: *09:00* /Dirección: *BODENOR FLEXCENTER - BOULEVARD PONIENTE, MODULOS 21 Y 22 ENEA, PUDAHUEL</v>
      </c>
      <c r="AG3573" s="38" t="str">
        <f>IFERROR(HYPERLINK("https://wa.me/"&amp;Tabla2[[#This Row],[CONTACTO]]&amp;"?text="&amp;Tabla2[[#This Row],[Mensaje]],"Enviar mensaje"),"")</f>
        <v>Enviar mensaje</v>
      </c>
      <c r="AH3573" s="15" t="str">
        <f>CONCATENATE(A3573,F3573)</f>
        <v>3572TEMU6600564</v>
      </c>
      <c r="AI3573" s="15" t="str">
        <f>CONCATENATE("ENT-",A3573)</f>
        <v>ENT-3572</v>
      </c>
      <c r="AJ3573" s="15" t="str">
        <f>IF(Tabla2[[#This Row],[Op]]&lt;&gt;"","ENTREGA","")</f>
        <v>ENTREGA</v>
      </c>
      <c r="AK3573" s="40" t="str">
        <f>(Tabla2[[#This Row],[FECHA ENTREGA]]&amp;Tabla2[[#This Row],[HORA ENTREGA]])</f>
        <v>461620,375</v>
      </c>
      <c r="AL3573" s="34" t="str">
        <f>IFERROR(HYPERLINK("https://wa.me/"&amp;Tabla2[[#This Row],[CONTACTO]]&amp;"?text="&amp;Tabla2[[#This Row],[Mensaje]]),"")</f>
        <v>https://wa.me/56998494086?text=Hola!%0AServicio del día 20-05%0A *Cliente:* THE ANDES BRANDS */ Cont: * TEMU6600564*/ HR Entrega: *09:00* /Dirección: *BODENOR FLEXCENTER - BOULEVARD PONIENTE, MODULOS 21 Y 22 ENEA, PUDAHUEL</v>
      </c>
    </row>
    <row r="3574" spans="1:38" s="15" customFormat="1" ht="16.5" customHeight="1" x14ac:dyDescent="0.2">
      <c r="A3574" s="15">
        <f>ROW(A3573)</f>
        <v>3573</v>
      </c>
      <c r="B3574" s="15">
        <f>IF(J3574=J3573,B3573+1,1)</f>
        <v>53</v>
      </c>
      <c r="C3574" s="15" t="s">
        <v>2344</v>
      </c>
      <c r="D3574" s="25" t="s">
        <v>39</v>
      </c>
      <c r="E3574" s="27">
        <v>1203923</v>
      </c>
      <c r="F3574" s="27" t="s">
        <v>5444</v>
      </c>
      <c r="G3574" s="27" t="s">
        <v>41</v>
      </c>
      <c r="H3574" s="27">
        <v>9515</v>
      </c>
      <c r="I3574" s="27"/>
      <c r="J3574" s="28">
        <v>46162</v>
      </c>
      <c r="K3574" s="26">
        <v>0.45833333333333331</v>
      </c>
      <c r="L3574" s="26"/>
      <c r="M3574" s="27" t="s">
        <v>60</v>
      </c>
      <c r="N3574" s="25">
        <f>IFERROR(VLOOKUP(M3574,Data!$J$1:$K$58,2,0),"")</f>
        <v>56957438415</v>
      </c>
      <c r="O3574" s="27" t="s">
        <v>285</v>
      </c>
      <c r="P3574" s="27"/>
      <c r="Q3574" s="27" t="s">
        <v>4045</v>
      </c>
      <c r="R3574" s="27"/>
      <c r="S3574" s="27"/>
      <c r="T3574" s="27"/>
      <c r="U3574" s="28"/>
      <c r="X3574" s="27"/>
      <c r="Y3574" s="27"/>
      <c r="Z3574" s="29"/>
      <c r="AA3574" s="29">
        <v>0.3263888888888889</v>
      </c>
      <c r="AB3574" s="29">
        <v>0.53125</v>
      </c>
      <c r="AC3574" s="30">
        <v>46162</v>
      </c>
      <c r="AD3574" s="15" t="str">
        <f>IF(Tabla2[[#This Row],[HORA ENTREGA]]="DIRECTO","On time", IF(AA3574&lt;&gt;"",IF(Tabla2[[#This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74" s="15" t="str">
        <f>MID(Tabla2[[#This Row],[TIPO]],1,3)</f>
        <v xml:space="preserve">40 </v>
      </c>
      <c r="AF35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THE ANDES BRANDS */ Cont: * SEGU4278555*/ HR Entrega: *11:00* /Dirección: *BODENOR FLEXCENTER - BOULEVARD PONIENTE, MODULOS 21 Y 22 ENEA, PUDAHUEL</v>
      </c>
      <c r="AG3574" s="38" t="str">
        <f>IFERROR(HYPERLINK("https://wa.me/"&amp;Tabla2[[#This Row],[CONTACTO]]&amp;"?text="&amp;Tabla2[[#This Row],[Mensaje]],"Enviar mensaje"),"")</f>
        <v>Enviar mensaje</v>
      </c>
      <c r="AH3574" s="15" t="str">
        <f>CONCATENATE(A3574,F3574)</f>
        <v>3573SEGU4278555</v>
      </c>
      <c r="AI3574" s="15" t="str">
        <f>CONCATENATE("ENT-",A3574)</f>
        <v>ENT-3573</v>
      </c>
      <c r="AJ3574" s="15" t="str">
        <f>IF(Tabla2[[#This Row],[Op]]&lt;&gt;"","ENTREGA","")</f>
        <v>ENTREGA</v>
      </c>
      <c r="AK3574" s="40" t="str">
        <f>(Tabla2[[#This Row],[FECHA ENTREGA]]&amp;Tabla2[[#This Row],[HORA ENTREGA]])</f>
        <v>461620,458333333333333</v>
      </c>
      <c r="AL3574" s="34" t="str">
        <f>IFERROR(HYPERLINK("https://wa.me/"&amp;Tabla2[[#This Row],[CONTACTO]]&amp;"?text="&amp;Tabla2[[#This Row],[Mensaje]]),"")</f>
        <v>https://wa.me/56957438415?text=Hola!%0AServicio del día 20-05%0A *Cliente:* THE ANDES BRANDS */ Cont: * SEGU4278555*/ HR Entrega: *11:00* /Dirección: *BODENOR FLEXCENTER - BOULEVARD PONIENTE, MODULOS 21 Y 22 ENEA, PUDAHUEL</v>
      </c>
    </row>
    <row r="3575" spans="1:38" s="15" customFormat="1" ht="16.5" customHeight="1" x14ac:dyDescent="0.2">
      <c r="A3575" s="15">
        <f>ROW(A3574)</f>
        <v>3574</v>
      </c>
      <c r="B3575" s="15">
        <f>IF(J3575=J3574,B3574+1,1)</f>
        <v>54</v>
      </c>
      <c r="C3575" s="15" t="s">
        <v>5445</v>
      </c>
      <c r="D3575" s="25" t="s">
        <v>39</v>
      </c>
      <c r="E3575" s="27">
        <v>303550</v>
      </c>
      <c r="F3575" s="27" t="s">
        <v>5446</v>
      </c>
      <c r="G3575" s="27" t="s">
        <v>41</v>
      </c>
      <c r="H3575" s="27">
        <v>11419</v>
      </c>
      <c r="I3575" s="27" t="s">
        <v>5447</v>
      </c>
      <c r="J3575" s="28">
        <v>46162</v>
      </c>
      <c r="K3575" s="26">
        <v>0.35416666666666669</v>
      </c>
      <c r="L3575" s="26"/>
      <c r="M3575" s="27" t="s">
        <v>389</v>
      </c>
      <c r="N3575" s="25">
        <f>IFERROR(VLOOKUP(M3575,Data!$J$1:$K$58,2,0),"")</f>
        <v>56988336520</v>
      </c>
      <c r="O3575" s="27" t="s">
        <v>390</v>
      </c>
      <c r="P3575" s="27"/>
      <c r="Q3575" s="27" t="s">
        <v>5448</v>
      </c>
      <c r="R3575" s="27" t="s">
        <v>5449</v>
      </c>
      <c r="S3575" s="27"/>
      <c r="T3575" s="27"/>
      <c r="U3575" s="28"/>
      <c r="X3575" s="27"/>
      <c r="Y3575" s="27"/>
      <c r="Z3575" s="29"/>
      <c r="AA3575" s="29">
        <v>0.37152777777777779</v>
      </c>
      <c r="AB3575" s="29">
        <v>0.46180555555555558</v>
      </c>
      <c r="AC3575" s="30">
        <v>46162</v>
      </c>
      <c r="AD3575" s="15" t="str">
        <f>IF(Tabla2[[#This Row],[HORA ENTREGA]]="DIRECTO","On time", IF(AA3575&lt;&gt;"",IF(Tabla2[[#This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75" s="15" t="str">
        <f>MID(Tabla2[[#This Row],[TIPO]],1,3)</f>
        <v xml:space="preserve">40 </v>
      </c>
      <c r="AF35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T-SHIRT MAX CHILE SPA */ Cont: * BMOU4185270*/ HR Entrega: *08:30* /Dirección: *AV. FERROCARRIL 941 BODEGA 16 LAMPA</v>
      </c>
      <c r="AG3575" s="38" t="str">
        <f>IFERROR(HYPERLINK("https://wa.me/"&amp;Tabla2[[#This Row],[CONTACTO]]&amp;"?text="&amp;Tabla2[[#This Row],[Mensaje]],"Enviar mensaje"),"")</f>
        <v>Enviar mensaje</v>
      </c>
      <c r="AH3575" s="15" t="str">
        <f>CONCATENATE(A3575,F3575)</f>
        <v>3574BMOU4185270</v>
      </c>
      <c r="AI3575" s="15" t="str">
        <f>CONCATENATE("ENT-",A3575)</f>
        <v>ENT-3574</v>
      </c>
      <c r="AJ3575" s="15" t="str">
        <f>IF(Tabla2[[#This Row],[Op]]&lt;&gt;"","ENTREGA","")</f>
        <v>ENTREGA</v>
      </c>
      <c r="AK3575" s="40" t="str">
        <f>(Tabla2[[#This Row],[FECHA ENTREGA]]&amp;Tabla2[[#This Row],[HORA ENTREGA]])</f>
        <v>461620,354166666666667</v>
      </c>
      <c r="AL3575" s="34" t="str">
        <f>IFERROR(HYPERLINK("https://wa.me/"&amp;Tabla2[[#This Row],[CONTACTO]]&amp;"?text="&amp;Tabla2[[#This Row],[Mensaje]]),"")</f>
        <v>https://wa.me/56988336520?text=Hola!%0AServicio del día 20-05%0A *Cliente:* T-SHIRT MAX CHILE SPA */ Cont: * BMOU4185270*/ HR Entrega: *08:30* /Dirección: *AV. FERROCARRIL 941 BODEGA 16 LAMPA</v>
      </c>
    </row>
    <row r="3576" spans="1:38" s="15" customFormat="1" ht="16.5" customHeight="1" x14ac:dyDescent="0.2">
      <c r="A3576" s="15">
        <f>ROW(A3575)</f>
        <v>3575</v>
      </c>
      <c r="B3576" s="15">
        <f>IF(J3576=J3575,B3575+1,1)</f>
        <v>55</v>
      </c>
      <c r="C3576" s="15" t="s">
        <v>5240</v>
      </c>
      <c r="D3576" s="25" t="s">
        <v>39</v>
      </c>
      <c r="E3576" s="27">
        <v>304398</v>
      </c>
      <c r="F3576" s="27" t="s">
        <v>5450</v>
      </c>
      <c r="G3576" s="27" t="s">
        <v>41</v>
      </c>
      <c r="H3576" s="27">
        <v>7780</v>
      </c>
      <c r="I3576" s="27" t="s">
        <v>42</v>
      </c>
      <c r="J3576" s="28">
        <v>46162</v>
      </c>
      <c r="K3576" s="26">
        <v>0.375</v>
      </c>
      <c r="L3576" s="26"/>
      <c r="M3576" s="27" t="s">
        <v>164</v>
      </c>
      <c r="N3576" s="25">
        <f>IFERROR(VLOOKUP(M3576,Data!$J$1:$K$58,2,0),"")</f>
        <v>56967398822</v>
      </c>
      <c r="O3576" s="27" t="s">
        <v>165</v>
      </c>
      <c r="P3576" s="27"/>
      <c r="Q3576" s="27" t="s">
        <v>5451</v>
      </c>
      <c r="R3576" s="27"/>
      <c r="S3576" s="27"/>
      <c r="T3576" s="27"/>
      <c r="U3576" s="28"/>
      <c r="X3576" s="27"/>
      <c r="Y3576" s="27"/>
      <c r="Z3576" s="29"/>
      <c r="AA3576" s="29">
        <v>0.375</v>
      </c>
      <c r="AB3576" s="29">
        <v>0.57638888888888884</v>
      </c>
      <c r="AC3576" s="30">
        <v>46162</v>
      </c>
      <c r="AD3576" s="15" t="str">
        <f>IF(Tabla2[[#This Row],[HORA ENTREGA]]="DIRECTO","On time", IF(AA3576&lt;&gt;"",IF(Tabla2[[#This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76" s="15" t="str">
        <f>MID(Tabla2[[#This Row],[TIPO]],1,3)</f>
        <v xml:space="preserve">40 </v>
      </c>
      <c r="AF35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VIDA INTEC */ Cont: * ONEU5980814*/ HR Entrega: *09:00* /Dirección: *EL SALTO 4243, BODEGA 110, HUECHURABA</v>
      </c>
      <c r="AG3576" s="38" t="str">
        <f>IFERROR(HYPERLINK("https://wa.me/"&amp;Tabla2[[#This Row],[CONTACTO]]&amp;"?text="&amp;Tabla2[[#This Row],[Mensaje]],"Enviar mensaje"),"")</f>
        <v>Enviar mensaje</v>
      </c>
      <c r="AH3576" s="15" t="str">
        <f>CONCATENATE(A3576,F3576)</f>
        <v>3575ONEU5980814</v>
      </c>
      <c r="AI3576" s="15" t="str">
        <f>CONCATENATE("ENT-",A3576)</f>
        <v>ENT-3575</v>
      </c>
      <c r="AJ3576" s="15" t="str">
        <f>IF(Tabla2[[#This Row],[Op]]&lt;&gt;"","ENTREGA","")</f>
        <v>ENTREGA</v>
      </c>
      <c r="AK3576" s="40" t="str">
        <f>(Tabla2[[#This Row],[FECHA ENTREGA]]&amp;Tabla2[[#This Row],[HORA ENTREGA]])</f>
        <v>461620,375</v>
      </c>
      <c r="AL3576" s="34" t="str">
        <f>IFERROR(HYPERLINK("https://wa.me/"&amp;Tabla2[[#This Row],[CONTACTO]]&amp;"?text="&amp;Tabla2[[#This Row],[Mensaje]]),"")</f>
        <v>https://wa.me/56967398822?text=Hola!%0AServicio del día 20-05%0A *Cliente:* VIDA INTEC */ Cont: * ONEU5980814*/ HR Entrega: *09:00* /Dirección: *EL SALTO 4243, BODEGA 110, HUECHURABA</v>
      </c>
    </row>
    <row r="3577" spans="1:38" s="15" customFormat="1" ht="16.5" customHeight="1" x14ac:dyDescent="0.2">
      <c r="A3577" s="15">
        <f>ROW(A3576)</f>
        <v>3576</v>
      </c>
      <c r="B3577" s="15">
        <f>IF(J3577=J3576,B3576+1,1)</f>
        <v>56</v>
      </c>
      <c r="C3577" s="15" t="s">
        <v>580</v>
      </c>
      <c r="D3577" s="25" t="s">
        <v>39</v>
      </c>
      <c r="E3577" s="27">
        <v>305729</v>
      </c>
      <c r="F3577" s="27" t="s">
        <v>5452</v>
      </c>
      <c r="G3577" s="27" t="s">
        <v>41</v>
      </c>
      <c r="H3577" s="27">
        <v>12600</v>
      </c>
      <c r="I3577" s="27" t="s">
        <v>42</v>
      </c>
      <c r="J3577" s="28">
        <v>46162</v>
      </c>
      <c r="K3577" s="26">
        <v>0.33333333333333331</v>
      </c>
      <c r="L3577" s="26" t="s">
        <v>271</v>
      </c>
      <c r="M3577" s="27" t="s">
        <v>319</v>
      </c>
      <c r="N3577" s="25">
        <f>IFERROR(VLOOKUP(M3577,Data!$J$1:$K$58,2,0),"")</f>
        <v>56948501048</v>
      </c>
      <c r="O3577" s="27" t="s">
        <v>320</v>
      </c>
      <c r="P3577" s="27"/>
      <c r="Q3577" s="27" t="s">
        <v>3376</v>
      </c>
      <c r="R3577" s="27" t="s">
        <v>1818</v>
      </c>
      <c r="S3577" s="27"/>
      <c r="T3577" s="27"/>
      <c r="U3577" s="28"/>
      <c r="X3577" s="27"/>
      <c r="Y3577" s="27"/>
      <c r="Z3577" s="29"/>
      <c r="AA3577" s="29">
        <v>0.32291666666666669</v>
      </c>
      <c r="AB3577" s="29">
        <v>0.53125</v>
      </c>
      <c r="AC3577" s="30">
        <v>46162</v>
      </c>
      <c r="AD3577" s="15" t="str">
        <f>IF(Tabla2[[#This Row],[HORA ENTREGA]]="DIRECTO","On time", IF(AA3577&lt;&gt;"",IF(Tabla2[[#This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77" s="15" t="str">
        <f>MID(Tabla2[[#This Row],[TIPO]],1,3)</f>
        <v xml:space="preserve">40 </v>
      </c>
      <c r="AF35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WURTH CHILE LTDA */ Cont: * SUDU6226606*/ HR Entrega: *08:00* /Dirección: *AV. LO ESPEJO 1740, BOD. 4; SAN BERNARDO</v>
      </c>
      <c r="AG3577" s="38" t="str">
        <f>IFERROR(HYPERLINK("https://wa.me/"&amp;Tabla2[[#This Row],[CONTACTO]]&amp;"?text="&amp;Tabla2[[#This Row],[Mensaje]],"Enviar mensaje"),"")</f>
        <v>Enviar mensaje</v>
      </c>
      <c r="AH3577" s="15" t="str">
        <f>CONCATENATE(A3577,F3577)</f>
        <v>3576SUDU6226606</v>
      </c>
      <c r="AI3577" s="15" t="str">
        <f>CONCATENATE("ENT-",A3577)</f>
        <v>ENT-3576</v>
      </c>
      <c r="AJ3577" s="15" t="str">
        <f>IF(Tabla2[[#This Row],[Op]]&lt;&gt;"","ENTREGA","")</f>
        <v>ENTREGA</v>
      </c>
      <c r="AK3577" s="40" t="str">
        <f>(Tabla2[[#This Row],[FECHA ENTREGA]]&amp;Tabla2[[#This Row],[HORA ENTREGA]])</f>
        <v>461620,333333333333333</v>
      </c>
      <c r="AL3577" s="34" t="str">
        <f>IFERROR(HYPERLINK("https://wa.me/"&amp;Tabla2[[#This Row],[CONTACTO]]&amp;"?text="&amp;Tabla2[[#This Row],[Mensaje]]),"")</f>
        <v>https://wa.me/56948501048?text=Hola!%0AServicio del día 20-05%0A *Cliente:* WURTH CHILE LTDA */ Cont: * SUDU6226606*/ HR Entrega: *08:00* /Dirección: *AV. LO ESPEJO 1740, BOD. 4; SAN BERNARDO</v>
      </c>
    </row>
    <row r="3578" spans="1:38" s="15" customFormat="1" ht="16.5" customHeight="1" x14ac:dyDescent="0.2">
      <c r="A3578" s="15">
        <f>ROW(A3577)</f>
        <v>3577</v>
      </c>
      <c r="B3578" s="15">
        <f>IF(J3578=J3577,B3577+1,1)</f>
        <v>57</v>
      </c>
      <c r="C3578" s="15" t="s">
        <v>580</v>
      </c>
      <c r="D3578" s="25" t="s">
        <v>39</v>
      </c>
      <c r="E3578" s="27">
        <v>305074</v>
      </c>
      <c r="F3578" s="27" t="s">
        <v>5453</v>
      </c>
      <c r="G3578" s="27" t="s">
        <v>41</v>
      </c>
      <c r="H3578" s="27">
        <v>28800</v>
      </c>
      <c r="I3578" s="27" t="s">
        <v>42</v>
      </c>
      <c r="J3578" s="28">
        <v>46162</v>
      </c>
      <c r="K3578" s="26">
        <v>0.33333333333333331</v>
      </c>
      <c r="L3578" s="26"/>
      <c r="M3578" s="27" t="s">
        <v>66</v>
      </c>
      <c r="N3578" s="25">
        <f>IFERROR(VLOOKUP(M3578,Data!$J$1:$K$58,2,0),"")</f>
        <v>56993389870</v>
      </c>
      <c r="O3578" s="27" t="s">
        <v>98</v>
      </c>
      <c r="P3578" s="27"/>
      <c r="Q3578" s="27" t="s">
        <v>2990</v>
      </c>
      <c r="R3578" s="27" t="s">
        <v>5454</v>
      </c>
      <c r="S3578" s="27"/>
      <c r="T3578" s="27"/>
      <c r="U3578" s="28"/>
      <c r="X3578" s="27"/>
      <c r="Y3578" s="27"/>
      <c r="Z3578" s="29"/>
      <c r="AA3578" s="29">
        <v>0.30555555555555558</v>
      </c>
      <c r="AB3578" s="29">
        <v>0.85763888888888884</v>
      </c>
      <c r="AC3578" s="30">
        <v>46162</v>
      </c>
      <c r="AD3578" s="15" t="str">
        <f>IF(Tabla2[[#This Row],[HORA ENTREGA]]="DIRECTO","On time", IF(AA3578&lt;&gt;"",IF(Tabla2[[#This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78" s="15" t="str">
        <f>MID(Tabla2[[#This Row],[TIPO]],1,3)</f>
        <v xml:space="preserve">40 </v>
      </c>
      <c r="AF35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WURTH CHILE LTDA */ Cont: * MSDU5756860*/ HR Entrega: *08:00* /Dirección: *BOD.ID LOGISTIC - CAMINO CHORRILLOS UNO 21, PARCELA 21, LAMPA</v>
      </c>
      <c r="AG3578" s="38" t="str">
        <f>IFERROR(HYPERLINK("https://wa.me/"&amp;Tabla2[[#This Row],[CONTACTO]]&amp;"?text="&amp;Tabla2[[#This Row],[Mensaje]],"Enviar mensaje"),"")</f>
        <v>Enviar mensaje</v>
      </c>
      <c r="AH3578" s="15" t="str">
        <f>CONCATENATE(A3578,F3578)</f>
        <v>3577MSDU5756860</v>
      </c>
      <c r="AI3578" s="15" t="str">
        <f>CONCATENATE("ENT-",A3578)</f>
        <v>ENT-3577</v>
      </c>
      <c r="AJ3578" s="15" t="str">
        <f>IF(Tabla2[[#This Row],[Op]]&lt;&gt;"","ENTREGA","")</f>
        <v>ENTREGA</v>
      </c>
      <c r="AK3578" s="40" t="str">
        <f>(Tabla2[[#This Row],[FECHA ENTREGA]]&amp;Tabla2[[#This Row],[HORA ENTREGA]])</f>
        <v>461620,333333333333333</v>
      </c>
      <c r="AL3578" s="34" t="str">
        <f>IFERROR(HYPERLINK("https://wa.me/"&amp;Tabla2[[#This Row],[CONTACTO]]&amp;"?text="&amp;Tabla2[[#This Row],[Mensaje]]),"")</f>
        <v>https://wa.me/56993389870?text=Hola!%0AServicio del día 20-05%0A *Cliente:* WURTH CHILE LTDA */ Cont: * MSDU5756860*/ HR Entrega: *08:00* /Dirección: *BOD.ID LOGISTIC - CAMINO CHORRILLOS UNO 21, PARCELA 21, LAMPA</v>
      </c>
    </row>
    <row r="3579" spans="1:38" s="15" customFormat="1" ht="16.5" customHeight="1" x14ac:dyDescent="0.2">
      <c r="A3579" s="15">
        <f>ROW(A3578)</f>
        <v>3578</v>
      </c>
      <c r="B3579" s="15">
        <f>IF(J3579=J3578,B3578+1,1)</f>
        <v>58</v>
      </c>
      <c r="C3579" s="15" t="s">
        <v>580</v>
      </c>
      <c r="D3579" s="25" t="s">
        <v>39</v>
      </c>
      <c r="E3579" s="27">
        <v>305423</v>
      </c>
      <c r="F3579" s="27" t="s">
        <v>5455</v>
      </c>
      <c r="G3579" s="27" t="s">
        <v>64</v>
      </c>
      <c r="H3579" s="27">
        <v>7200</v>
      </c>
      <c r="I3579" s="27" t="s">
        <v>42</v>
      </c>
      <c r="J3579" s="28">
        <v>46162</v>
      </c>
      <c r="K3579" s="26">
        <v>0.54166666666666663</v>
      </c>
      <c r="L3579" s="26"/>
      <c r="M3579" s="27" t="s">
        <v>45</v>
      </c>
      <c r="N3579" s="25">
        <f>IFERROR(VLOOKUP(M3579,Data!$J$1:$K$58,2,0),"")</f>
        <v>56950981572</v>
      </c>
      <c r="O3579" s="27" t="s">
        <v>46</v>
      </c>
      <c r="P3579" s="27"/>
      <c r="Q3579" s="27" t="s">
        <v>3376</v>
      </c>
      <c r="R3579" s="27"/>
      <c r="S3579" s="27"/>
      <c r="T3579" s="27"/>
      <c r="U3579" s="28"/>
      <c r="X3579" s="27"/>
      <c r="Y3579" s="27"/>
      <c r="Z3579" s="29"/>
      <c r="AA3579" s="29">
        <v>0.57291666666666663</v>
      </c>
      <c r="AB3579" s="29">
        <v>0.60277777777777775</v>
      </c>
      <c r="AC3579" s="30">
        <v>46162</v>
      </c>
      <c r="AD3579" s="15" t="str">
        <f>IF(Tabla2[[#This Row],[HORA ENTREGA]]="DIRECTO","On time", IF(AA3579&lt;&gt;"",IF(Tabla2[[#This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79" s="15" t="str">
        <f>MID(Tabla2[[#This Row],[TIPO]],1,3)</f>
        <v xml:space="preserve">20 </v>
      </c>
      <c r="AF35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WURTH CHILE LTDA */ Cont: * ONEU2104206*/ HR Entrega: *13:00* /Dirección: *AV. LO ESPEJO 1740, BOD. 4; SAN BERNARDO</v>
      </c>
      <c r="AG3579" s="38" t="str">
        <f>IFERROR(HYPERLINK("https://wa.me/"&amp;Tabla2[[#This Row],[CONTACTO]]&amp;"?text="&amp;Tabla2[[#This Row],[Mensaje]],"Enviar mensaje"),"")</f>
        <v>Enviar mensaje</v>
      </c>
      <c r="AH3579" s="15" t="str">
        <f>CONCATENATE(A3579,F3579)</f>
        <v>3578ONEU2104206</v>
      </c>
      <c r="AI3579" s="15" t="str">
        <f>CONCATENATE("ENT-",A3579)</f>
        <v>ENT-3578</v>
      </c>
      <c r="AJ3579" s="15" t="str">
        <f>IF(Tabla2[[#This Row],[Op]]&lt;&gt;"","ENTREGA","")</f>
        <v>ENTREGA</v>
      </c>
      <c r="AK3579" s="40" t="str">
        <f>(Tabla2[[#This Row],[FECHA ENTREGA]]&amp;Tabla2[[#This Row],[HORA ENTREGA]])</f>
        <v>461620,541666666666667</v>
      </c>
      <c r="AL3579" s="34" t="str">
        <f>IFERROR(HYPERLINK("https://wa.me/"&amp;Tabla2[[#This Row],[CONTACTO]]&amp;"?text="&amp;Tabla2[[#This Row],[Mensaje]]),"")</f>
        <v>https://wa.me/56950981572?text=Hola!%0AServicio del día 20-05%0A *Cliente:* WURTH CHILE LTDA */ Cont: * ONEU2104206*/ HR Entrega: *13:00* /Dirección: *AV. LO ESPEJO 1740, BOD. 4; SAN BERNARDO</v>
      </c>
    </row>
    <row r="3580" spans="1:38" s="15" customFormat="1" ht="16.5" customHeight="1" x14ac:dyDescent="0.2">
      <c r="A3580" s="15">
        <f>ROW(A3579)</f>
        <v>3579</v>
      </c>
      <c r="B3580" s="15">
        <f>IF(J3580=J3579,B3579+1,1)</f>
        <v>59</v>
      </c>
      <c r="C3580" s="15" t="s">
        <v>580</v>
      </c>
      <c r="D3580" s="25" t="s">
        <v>39</v>
      </c>
      <c r="E3580" s="27">
        <v>306007</v>
      </c>
      <c r="F3580" s="27" t="s">
        <v>5456</v>
      </c>
      <c r="G3580" s="27" t="s">
        <v>64</v>
      </c>
      <c r="H3580" s="27">
        <v>9600</v>
      </c>
      <c r="I3580" s="27" t="s">
        <v>42</v>
      </c>
      <c r="J3580" s="28">
        <v>46162</v>
      </c>
      <c r="K3580" s="26">
        <v>0.54166666666666663</v>
      </c>
      <c r="L3580" s="26"/>
      <c r="M3580" s="27" t="s">
        <v>45</v>
      </c>
      <c r="N3580" s="25">
        <f>IFERROR(VLOOKUP(M3580,Data!$J$1:$K$58,2,0),"")</f>
        <v>56950981572</v>
      </c>
      <c r="O3580" s="27" t="s">
        <v>46</v>
      </c>
      <c r="P3580" s="27">
        <v>3</v>
      </c>
      <c r="Q3580" s="27" t="s">
        <v>2819</v>
      </c>
      <c r="R3580" s="27"/>
      <c r="S3580" s="27"/>
      <c r="T3580" s="27"/>
      <c r="U3580" s="28"/>
      <c r="X3580" s="27"/>
      <c r="Y3580" s="27"/>
      <c r="Z3580" s="29"/>
      <c r="AA3580" s="29">
        <v>0.66319444444444442</v>
      </c>
      <c r="AB3580" s="29">
        <v>0.68402777777777779</v>
      </c>
      <c r="AC3580" s="30">
        <v>46162</v>
      </c>
      <c r="AD3580" s="15" t="str">
        <f>IF(Tabla2[[#This Row],[HORA ENTREGA]]="DIRECTO","On time", IF(AA3580&lt;&gt;"",IF(Tabla2[[#This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80" s="15" t="str">
        <f>MID(Tabla2[[#This Row],[TIPO]],1,3)</f>
        <v xml:space="preserve">20 </v>
      </c>
      <c r="AF35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WURTH CHILE LTDA */ Cont: * UETU2944850*/ HR Entrega: *13:00* /Dirección: *CORONEL STGO BUERAS 1345, PADRE HURTADO</v>
      </c>
      <c r="AG3580" s="38" t="str">
        <f>IFERROR(HYPERLINK("https://wa.me/"&amp;Tabla2[[#This Row],[CONTACTO]]&amp;"?text="&amp;Tabla2[[#This Row],[Mensaje]],"Enviar mensaje"),"")</f>
        <v>Enviar mensaje</v>
      </c>
      <c r="AH3580" s="15" t="str">
        <f>CONCATENATE(A3580,F3580)</f>
        <v>3579UETU2944850</v>
      </c>
      <c r="AI3580" s="15" t="str">
        <f>CONCATENATE("ENT-",A3580)</f>
        <v>ENT-3579</v>
      </c>
      <c r="AJ3580" s="15" t="str">
        <f>IF(Tabla2[[#This Row],[Op]]&lt;&gt;"","ENTREGA","")</f>
        <v>ENTREGA</v>
      </c>
      <c r="AK3580" s="40" t="str">
        <f>(Tabla2[[#This Row],[FECHA ENTREGA]]&amp;Tabla2[[#This Row],[HORA ENTREGA]])</f>
        <v>461620,541666666666667</v>
      </c>
      <c r="AL3580" s="34" t="str">
        <f>IFERROR(HYPERLINK("https://wa.me/"&amp;Tabla2[[#This Row],[CONTACTO]]&amp;"?text="&amp;Tabla2[[#This Row],[Mensaje]]),"")</f>
        <v>https://wa.me/56950981572?text=Hola!%0AServicio del día 20-05%0A *Cliente:* WURTH CHILE LTDA */ Cont: * UETU2944850*/ HR Entrega: *13:00* /Dirección: *CORONEL STGO BUERAS 1345, PADRE HURTADO</v>
      </c>
    </row>
    <row r="3581" spans="1:38" s="15" customFormat="1" ht="16.5" customHeight="1" x14ac:dyDescent="0.2">
      <c r="A3581" s="15">
        <f>ROW(A3580)</f>
        <v>3580</v>
      </c>
      <c r="B3581" s="15">
        <f>IF(J3581=J3580,B3580+1,1)</f>
        <v>60</v>
      </c>
      <c r="C3581" s="15" t="s">
        <v>1322</v>
      </c>
      <c r="D3581" s="25" t="s">
        <v>39</v>
      </c>
      <c r="E3581" s="27">
        <v>305893</v>
      </c>
      <c r="F3581" s="27" t="s">
        <v>4204</v>
      </c>
      <c r="G3581" s="27"/>
      <c r="H3581" s="27"/>
      <c r="I3581" s="27" t="s">
        <v>42</v>
      </c>
      <c r="J3581" s="28">
        <v>46162</v>
      </c>
      <c r="K3581" s="26">
        <v>0.33333333333333331</v>
      </c>
      <c r="L3581" s="26"/>
      <c r="M3581" s="27" t="s">
        <v>247</v>
      </c>
      <c r="N3581" s="25">
        <f>IFERROR(VLOOKUP(M3581,Data!$J$1:$K$58,2,0),"")</f>
        <v>56953157599</v>
      </c>
      <c r="O3581" s="27" t="s">
        <v>248</v>
      </c>
      <c r="P3581" s="27"/>
      <c r="Q3581" s="27" t="s">
        <v>5043</v>
      </c>
      <c r="R3581" s="27"/>
      <c r="S3581" s="27"/>
      <c r="T3581" s="27"/>
      <c r="U3581" s="28"/>
      <c r="X3581" s="27"/>
      <c r="Y3581" s="27"/>
      <c r="Z3581" s="29"/>
      <c r="AA3581" s="29">
        <v>0.33958333333333335</v>
      </c>
      <c r="AB3581" s="29">
        <v>0.4548611111111111</v>
      </c>
      <c r="AC3581" s="30">
        <v>46162</v>
      </c>
      <c r="AD3581" s="15" t="str">
        <f>IF(Tabla2[[#This Row],[HORA ENTREGA]]="DIRECTO","On time", IF(AA3581&lt;&gt;"",IF(Tabla2[[#This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81" s="15" t="str">
        <f>MID(Tabla2[[#This Row],[TIPO]],1,3)</f>
        <v/>
      </c>
      <c r="AF35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ZOOMLION SPA */ Cont: * LCL*/ HR Entrega: *08:00* /Dirección: *EDUARDO FREI MONTALVA 9951; QUILICURA</v>
      </c>
      <c r="AG3581" s="38" t="str">
        <f>IFERROR(HYPERLINK("https://wa.me/"&amp;Tabla2[[#This Row],[CONTACTO]]&amp;"?text="&amp;Tabla2[[#This Row],[Mensaje]],"Enviar mensaje"),"")</f>
        <v>Enviar mensaje</v>
      </c>
      <c r="AH3581" s="15" t="str">
        <f>CONCATENATE(A3581,F3581)</f>
        <v>3580LCL</v>
      </c>
      <c r="AI3581" s="15" t="str">
        <f>CONCATENATE("ENT-",A3581)</f>
        <v>ENT-3580</v>
      </c>
      <c r="AJ3581" s="15" t="str">
        <f>IF(Tabla2[[#This Row],[Op]]&lt;&gt;"","ENTREGA","")</f>
        <v>ENTREGA</v>
      </c>
      <c r="AK3581" s="40" t="str">
        <f>(Tabla2[[#This Row],[FECHA ENTREGA]]&amp;Tabla2[[#This Row],[HORA ENTREGA]])</f>
        <v>461620,333333333333333</v>
      </c>
      <c r="AL3581" s="34" t="str">
        <f>IFERROR(HYPERLINK("https://wa.me/"&amp;Tabla2[[#This Row],[CONTACTO]]&amp;"?text="&amp;Tabla2[[#This Row],[Mensaje]]),"")</f>
        <v>https://wa.me/56953157599?text=Hola!%0AServicio del día 20-05%0A *Cliente:* ZOOMLION SPA */ Cont: * LCL*/ HR Entrega: *08:00* /Dirección: *EDUARDO FREI MONTALVA 9951; QUILICURA</v>
      </c>
    </row>
    <row r="3582" spans="1:38" s="15" customFormat="1" ht="16.5" customHeight="1" x14ac:dyDescent="0.2">
      <c r="A3582" s="15">
        <f>ROW(A3581)</f>
        <v>3581</v>
      </c>
      <c r="B3582" s="15">
        <f>IF(J3582=J3581,B3581+1,1)</f>
        <v>61</v>
      </c>
      <c r="C3582" s="15" t="s">
        <v>1322</v>
      </c>
      <c r="D3582" s="25" t="s">
        <v>39</v>
      </c>
      <c r="E3582" s="27">
        <v>305893</v>
      </c>
      <c r="F3582" s="27" t="s">
        <v>4204</v>
      </c>
      <c r="G3582" s="27"/>
      <c r="H3582" s="27"/>
      <c r="I3582" s="27" t="s">
        <v>42</v>
      </c>
      <c r="J3582" s="28">
        <v>46162</v>
      </c>
      <c r="K3582" s="26">
        <v>0.33333333333333331</v>
      </c>
      <c r="L3582" s="26"/>
      <c r="M3582" s="27" t="s">
        <v>126</v>
      </c>
      <c r="N3582" s="25">
        <f>IFERROR(VLOOKUP(M3582,Data!$J$1:$K$58,2,0),"")</f>
        <v>56999270871</v>
      </c>
      <c r="O3582" s="27" t="s">
        <v>127</v>
      </c>
      <c r="P3582" s="27"/>
      <c r="Q3582" s="27" t="s">
        <v>5043</v>
      </c>
      <c r="R3582" s="27"/>
      <c r="S3582" s="27"/>
      <c r="T3582" s="27"/>
      <c r="U3582" s="28"/>
      <c r="X3582" s="27"/>
      <c r="Y3582" s="27"/>
      <c r="Z3582" s="29"/>
      <c r="AA3582" s="29">
        <v>0.33333333333333331</v>
      </c>
      <c r="AB3582" s="29">
        <v>0.44444444444444442</v>
      </c>
      <c r="AC3582" s="30">
        <v>46162</v>
      </c>
      <c r="AD3582" s="15" t="str">
        <f>IF(Tabla2[[#This Row],[HORA ENTREGA]]="DIRECTO","On time", IF(AA3582&lt;&gt;"",IF(Tabla2[[#This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82" s="15" t="str">
        <f>MID(Tabla2[[#This Row],[TIPO]],1,3)</f>
        <v/>
      </c>
      <c r="AF35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20-05%0A *Cliente:* ZOOMLION SPA */ Cont: * LCL*/ HR Entrega: *08:00* /Dirección: *EDUARDO FREI MONTALVA 9951; QUILICURA</v>
      </c>
      <c r="AG3582" s="38" t="str">
        <f>IFERROR(HYPERLINK("https://wa.me/"&amp;Tabla2[[#This Row],[CONTACTO]]&amp;"?text="&amp;Tabla2[[#This Row],[Mensaje]],"Enviar mensaje"),"")</f>
        <v>Enviar mensaje</v>
      </c>
      <c r="AH3582" s="15" t="str">
        <f>CONCATENATE(A3582,F3582)</f>
        <v>3581LCL</v>
      </c>
      <c r="AI3582" s="15" t="str">
        <f>CONCATENATE("ENT-",A3582)</f>
        <v>ENT-3581</v>
      </c>
      <c r="AJ3582" s="15" t="str">
        <f>IF(Tabla2[[#This Row],[Op]]&lt;&gt;"","ENTREGA","")</f>
        <v>ENTREGA</v>
      </c>
      <c r="AK3582" s="40" t="str">
        <f>(Tabla2[[#This Row],[FECHA ENTREGA]]&amp;Tabla2[[#This Row],[HORA ENTREGA]])</f>
        <v>461620,333333333333333</v>
      </c>
      <c r="AL3582" s="34" t="str">
        <f>IFERROR(HYPERLINK("https://wa.me/"&amp;Tabla2[[#This Row],[CONTACTO]]&amp;"?text="&amp;Tabla2[[#This Row],[Mensaje]]),"")</f>
        <v>https://wa.me/56999270871?text=Hola!%0AServicio del día 20-05%0A *Cliente:* ZOOMLION SPA */ Cont: * LCL*/ HR Entrega: *08:00* /Dirección: *EDUARDO FREI MONTALVA 9951; QUILICURA</v>
      </c>
    </row>
    <row r="3583" spans="1:38" s="15" customFormat="1" ht="16.5" customHeight="1" x14ac:dyDescent="0.2">
      <c r="A3583" s="15">
        <f>ROW(A3582)</f>
        <v>3582</v>
      </c>
      <c r="B3583" s="15">
        <f>IF(J3583=J3582,B3582+1,1)</f>
        <v>1</v>
      </c>
      <c r="C3583" s="15" t="s">
        <v>149</v>
      </c>
      <c r="D3583" s="25" t="s">
        <v>39</v>
      </c>
      <c r="E3583" s="27">
        <v>2630977</v>
      </c>
      <c r="F3583" s="27" t="s">
        <v>5457</v>
      </c>
      <c r="G3583" s="27" t="s">
        <v>41</v>
      </c>
      <c r="H3583" s="27">
        <v>8500</v>
      </c>
      <c r="I3583" s="27" t="s">
        <v>42</v>
      </c>
      <c r="J3583" s="28">
        <v>46163</v>
      </c>
      <c r="K3583" s="26">
        <v>0.33333333333333331</v>
      </c>
      <c r="L3583" s="26" t="s">
        <v>5458</v>
      </c>
      <c r="M3583" s="27" t="s">
        <v>45</v>
      </c>
      <c r="N3583" s="25">
        <f>IFERROR(VLOOKUP(M3583,Data!$J$1:$K$58,2,0),"")</f>
        <v>56950981572</v>
      </c>
      <c r="O3583" s="27" t="s">
        <v>46</v>
      </c>
      <c r="P3583" s="27"/>
      <c r="Q3583" s="27" t="s">
        <v>153</v>
      </c>
      <c r="R3583" s="27" t="s">
        <v>1593</v>
      </c>
      <c r="S3583" s="27"/>
      <c r="T3583" s="27"/>
      <c r="U3583" s="28"/>
      <c r="X3583" s="27"/>
      <c r="Y3583" s="27"/>
      <c r="Z3583" s="29"/>
      <c r="AA3583" s="29">
        <v>0.32291666666666669</v>
      </c>
      <c r="AB3583" s="29">
        <v>0.50347222222222221</v>
      </c>
      <c r="AC3583" s="30">
        <v>46163</v>
      </c>
      <c r="AD3583" s="15" t="str">
        <f>IF(Tabla2[[#This Row],[HORA ENTREGA]]="DIRECTO","On time", IF(AA3583&lt;&gt;"",IF(Tabla2[[#This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83" s="15" t="str">
        <f>MID(Tabla2[[#This Row],[TIPO]],1,3)</f>
        <v xml:space="preserve">40 </v>
      </c>
      <c r="AF35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21-05%0A *Cliente:* IMPORTADORA MIDEA CARRIER CHILE LTDA */ Cont: * FFAU2720110*/ HR Entrega: *08:00* /Dirección: *BOD. MIEA AGURTO - PUERTO MADERO 9710, BOD. E13; PUDAHUEL </v>
      </c>
      <c r="AG3583" s="38" t="str">
        <f>IFERROR(HYPERLINK("https://wa.me/"&amp;Tabla2[[#This Row],[CONTACTO]]&amp;"?text="&amp;Tabla2[[#This Row],[Mensaje]],"Enviar mensaje"),"")</f>
        <v>Enviar mensaje</v>
      </c>
      <c r="AH3583" s="15" t="str">
        <f>CONCATENATE(A3583,F3583)</f>
        <v>3582FFAU2720110</v>
      </c>
      <c r="AI3583" s="15" t="str">
        <f>CONCATENATE("ENT-",A3583)</f>
        <v>ENT-3582</v>
      </c>
      <c r="AJ3583" s="15" t="str">
        <f>IF(Tabla2[[#This Row],[Op]]&lt;&gt;"","ENTREGA","")</f>
        <v>ENTREGA</v>
      </c>
      <c r="AK3583" s="40" t="str">
        <f>(Tabla2[[#This Row],[FECHA ENTREGA]]&amp;Tabla2[[#This Row],[HORA ENTREGA]])</f>
        <v>461630,333333333333333</v>
      </c>
      <c r="AL3583" s="34" t="str">
        <f>IFERROR(HYPERLINK("https://wa.me/"&amp;Tabla2[[#This Row],[CONTACTO]]&amp;"?text="&amp;Tabla2[[#This Row],[Mensaje]]),"")</f>
        <v xml:space="preserve">https://wa.me/56950981572?text=Hola!%0AServicio del día 21-05%0A *Cliente:* IMPORTADORA MIDEA CARRIER CHILE LTDA */ Cont: * FFAU2720110*/ HR Entrega: *08:00* /Dirección: *BOD. MIEA AGURTO - PUERTO MADERO 9710, BOD. E13; PUDAHUEL </v>
      </c>
    </row>
    <row r="3584" spans="1:38" s="15" customFormat="1" ht="16.5" customHeight="1" x14ac:dyDescent="0.2">
      <c r="A3584" s="15">
        <f>ROW(A3583)</f>
        <v>3583</v>
      </c>
      <c r="B3584" s="15">
        <f>IF(J3584=J3583,B3583+1,1)</f>
        <v>2</v>
      </c>
      <c r="C3584" s="15" t="s">
        <v>149</v>
      </c>
      <c r="D3584" s="25" t="s">
        <v>39</v>
      </c>
      <c r="E3584" s="27">
        <v>2630977</v>
      </c>
      <c r="F3584" s="27" t="s">
        <v>5459</v>
      </c>
      <c r="G3584" s="27" t="s">
        <v>41</v>
      </c>
      <c r="H3584" s="27">
        <v>8500</v>
      </c>
      <c r="I3584" s="27" t="s">
        <v>42</v>
      </c>
      <c r="J3584" s="28">
        <v>46163</v>
      </c>
      <c r="K3584" s="26">
        <v>0.33333333333333331</v>
      </c>
      <c r="L3584" s="26" t="s">
        <v>5460</v>
      </c>
      <c r="M3584" s="27" t="s">
        <v>51</v>
      </c>
      <c r="N3584" s="25">
        <f>IFERROR(VLOOKUP(M3584,Data!$J$1:$K$58,2,0),"")</f>
        <v>56967256951</v>
      </c>
      <c r="O3584" s="27" t="s">
        <v>52</v>
      </c>
      <c r="P3584" s="27"/>
      <c r="Q3584" s="27" t="s">
        <v>153</v>
      </c>
      <c r="R3584" s="27" t="s">
        <v>1593</v>
      </c>
      <c r="S3584" s="27"/>
      <c r="T3584" s="27"/>
      <c r="U3584" s="28"/>
      <c r="X3584" s="27"/>
      <c r="Y3584" s="27"/>
      <c r="Z3584" s="29"/>
      <c r="AA3584" s="29">
        <v>0.32291666666666669</v>
      </c>
      <c r="AB3584" s="29">
        <v>0.49652777777777779</v>
      </c>
      <c r="AC3584" s="30">
        <v>46163</v>
      </c>
      <c r="AD3584" s="15" t="str">
        <f>IF(Tabla2[[#This Row],[HORA ENTREGA]]="DIRECTO","On time", IF(AA3584&lt;&gt;"",IF(Tabla2[[#This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84" s="15" t="str">
        <f>MID(Tabla2[[#This Row],[TIPO]],1,3)</f>
        <v xml:space="preserve">40 </v>
      </c>
      <c r="AF35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21-05%0A *Cliente:* IMPORTADORA MIDEA CARRIER CHILE LTDA */ Cont: * GLDU7640572*/ HR Entrega: *08:00* /Dirección: *BOD. MIEA AGURTO - PUERTO MADERO 9710, BOD. E13; PUDAHUEL </v>
      </c>
      <c r="AG3584" s="38" t="str">
        <f>IFERROR(HYPERLINK("https://wa.me/"&amp;Tabla2[[#This Row],[CONTACTO]]&amp;"?text="&amp;Tabla2[[#This Row],[Mensaje]],"Enviar mensaje"),"")</f>
        <v>Enviar mensaje</v>
      </c>
      <c r="AH3584" s="15" t="str">
        <f>CONCATENATE(A3584,F3584)</f>
        <v>3583GLDU7640572</v>
      </c>
      <c r="AI3584" s="15" t="str">
        <f>CONCATENATE("ENT-",A3584)</f>
        <v>ENT-3583</v>
      </c>
      <c r="AJ3584" s="15" t="str">
        <f>IF(Tabla2[[#This Row],[Op]]&lt;&gt;"","ENTREGA","")</f>
        <v>ENTREGA</v>
      </c>
      <c r="AK3584" s="40" t="str">
        <f>(Tabla2[[#This Row],[FECHA ENTREGA]]&amp;Tabla2[[#This Row],[HORA ENTREGA]])</f>
        <v>461630,333333333333333</v>
      </c>
      <c r="AL3584" s="34" t="str">
        <f>IFERROR(HYPERLINK("https://wa.me/"&amp;Tabla2[[#This Row],[CONTACTO]]&amp;"?text="&amp;Tabla2[[#This Row],[Mensaje]]),"")</f>
        <v xml:space="preserve">https://wa.me/56967256951?text=Hola!%0AServicio del día 21-05%0A *Cliente:* IMPORTADORA MIDEA CARRIER CHILE LTDA */ Cont: * GLDU7640572*/ HR Entrega: *08:00* /Dirección: *BOD. MIEA AGURTO - PUERTO MADERO 9710, BOD. E13; PUDAHUEL </v>
      </c>
    </row>
    <row r="3585" spans="1:38" s="15" customFormat="1" ht="16.5" customHeight="1" x14ac:dyDescent="0.2">
      <c r="A3585" s="15">
        <f>ROW(A3584)</f>
        <v>3584</v>
      </c>
      <c r="B3585" s="15">
        <f>IF(J3585=J3584,B3584+1,1)</f>
        <v>3</v>
      </c>
      <c r="C3585" s="15" t="s">
        <v>149</v>
      </c>
      <c r="D3585" s="25" t="s">
        <v>39</v>
      </c>
      <c r="E3585" s="27">
        <v>2630976</v>
      </c>
      <c r="F3585" s="27" t="s">
        <v>5461</v>
      </c>
      <c r="G3585" s="27" t="s">
        <v>41</v>
      </c>
      <c r="H3585" s="27">
        <v>8500</v>
      </c>
      <c r="I3585" s="27" t="s">
        <v>42</v>
      </c>
      <c r="J3585" s="28">
        <v>46163</v>
      </c>
      <c r="K3585" s="26">
        <v>0.33333333333333331</v>
      </c>
      <c r="L3585" s="26" t="s">
        <v>5462</v>
      </c>
      <c r="M3585" s="27" t="s">
        <v>77</v>
      </c>
      <c r="N3585" s="25">
        <f>IFERROR(VLOOKUP(M3585,Data!$J$1:$K$58,2,0),"")</f>
        <v>56967384794</v>
      </c>
      <c r="O3585" s="27" t="s">
        <v>78</v>
      </c>
      <c r="P3585" s="27"/>
      <c r="Q3585" s="27" t="s">
        <v>153</v>
      </c>
      <c r="R3585" s="27" t="s">
        <v>1593</v>
      </c>
      <c r="S3585" s="27"/>
      <c r="T3585" s="27"/>
      <c r="U3585" s="28"/>
      <c r="X3585" s="27"/>
      <c r="Y3585" s="27"/>
      <c r="Z3585" s="29"/>
      <c r="AA3585" s="29">
        <v>0.32291666666666669</v>
      </c>
      <c r="AB3585" s="29">
        <v>0.4236111111111111</v>
      </c>
      <c r="AC3585" s="30">
        <v>46163</v>
      </c>
      <c r="AD3585" s="15" t="str">
        <f>IF(Tabla2[[#This Row],[HORA ENTREGA]]="DIRECTO","On time", IF(AA3585&lt;&gt;"",IF(Tabla2[[#This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85" s="15" t="str">
        <f>MID(Tabla2[[#This Row],[TIPO]],1,3)</f>
        <v xml:space="preserve">40 </v>
      </c>
      <c r="AF35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21-05%0A *Cliente:* IMPORTADORA MIDEA CARRIER CHILE LTDA */ Cont: * MSMU4802947*/ HR Entrega: *08:00* /Dirección: *BOD. MIEA AGURTO - PUERTO MADERO 9710, BOD. E13; PUDAHUEL </v>
      </c>
      <c r="AG3585" s="38" t="str">
        <f>IFERROR(HYPERLINK("https://wa.me/"&amp;Tabla2[[#This Row],[CONTACTO]]&amp;"?text="&amp;Tabla2[[#This Row],[Mensaje]],"Enviar mensaje"),"")</f>
        <v>Enviar mensaje</v>
      </c>
      <c r="AH3585" s="15" t="str">
        <f>CONCATENATE(A3585,F3585)</f>
        <v>3584MSMU4802947</v>
      </c>
      <c r="AI3585" s="15" t="str">
        <f>CONCATENATE("ENT-",A3585)</f>
        <v>ENT-3584</v>
      </c>
      <c r="AJ3585" s="15" t="str">
        <f>IF(Tabla2[[#This Row],[Op]]&lt;&gt;"","ENTREGA","")</f>
        <v>ENTREGA</v>
      </c>
      <c r="AK3585" s="40" t="str">
        <f>(Tabla2[[#This Row],[FECHA ENTREGA]]&amp;Tabla2[[#This Row],[HORA ENTREGA]])</f>
        <v>461630,333333333333333</v>
      </c>
      <c r="AL3585" s="34" t="str">
        <f>IFERROR(HYPERLINK("https://wa.me/"&amp;Tabla2[[#This Row],[CONTACTO]]&amp;"?text="&amp;Tabla2[[#This Row],[Mensaje]]),"")</f>
        <v xml:space="preserve">https://wa.me/56967384794?text=Hola!%0AServicio del día 21-05%0A *Cliente:* IMPORTADORA MIDEA CARRIER CHILE LTDA */ Cont: * MSMU4802947*/ HR Entrega: *08:00* /Dirección: *BOD. MIEA AGURTO - PUERTO MADERO 9710, BOD. E13; PUDAHUEL </v>
      </c>
    </row>
    <row r="3586" spans="1:38" s="15" customFormat="1" ht="16.5" customHeight="1" x14ac:dyDescent="0.2">
      <c r="A3586" s="15">
        <f>ROW(A3585)</f>
        <v>3585</v>
      </c>
      <c r="B3586" s="15">
        <f>IF(J3586=J3585,B3585+1,1)</f>
        <v>4</v>
      </c>
      <c r="C3586" s="15" t="s">
        <v>149</v>
      </c>
      <c r="D3586" s="25" t="s">
        <v>39</v>
      </c>
      <c r="E3586" s="27">
        <v>2630976</v>
      </c>
      <c r="F3586" s="27" t="s">
        <v>5463</v>
      </c>
      <c r="G3586" s="27" t="s">
        <v>41</v>
      </c>
      <c r="H3586" s="27">
        <v>8500</v>
      </c>
      <c r="I3586" s="27" t="s">
        <v>42</v>
      </c>
      <c r="J3586" s="28">
        <v>46163</v>
      </c>
      <c r="K3586" s="26">
        <v>0.33333333333333331</v>
      </c>
      <c r="L3586" s="26" t="s">
        <v>5464</v>
      </c>
      <c r="M3586" s="27" t="s">
        <v>117</v>
      </c>
      <c r="N3586" s="25">
        <f>IFERROR(VLOOKUP(M3586,Data!$J$1:$K$58,2,0),"")</f>
        <v>56973887539</v>
      </c>
      <c r="O3586" s="27" t="s">
        <v>222</v>
      </c>
      <c r="P3586" s="27"/>
      <c r="Q3586" s="27" t="s">
        <v>153</v>
      </c>
      <c r="R3586" s="27" t="s">
        <v>1593</v>
      </c>
      <c r="S3586" s="27"/>
      <c r="T3586" s="27"/>
      <c r="U3586" s="28"/>
      <c r="X3586" s="27"/>
      <c r="Y3586" s="27"/>
      <c r="Z3586" s="29"/>
      <c r="AA3586" s="29">
        <v>0.40277777777777779</v>
      </c>
      <c r="AB3586" s="29">
        <v>0.51736111111111116</v>
      </c>
      <c r="AC3586" s="30">
        <v>46163</v>
      </c>
      <c r="AD3586" s="15" t="str">
        <f>IF(Tabla2[[#This Row],[HORA ENTREGA]]="DIRECTO","On time", IF(AA3586&lt;&gt;"",IF(Tabla2[[#This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86" s="15" t="str">
        <f>MID(Tabla2[[#This Row],[TIPO]],1,3)</f>
        <v xml:space="preserve">40 </v>
      </c>
      <c r="AF35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21-05%0A *Cliente:* IMPORTADORA MIDEA CARRIER CHILE LTDA */ Cont: * MEDU7011611*/ HR Entrega: *08:00* /Dirección: *BOD. MIEA AGURTO - PUERTO MADERO 9710, BOD. E13; PUDAHUEL </v>
      </c>
      <c r="AG3586" s="38" t="str">
        <f>IFERROR(HYPERLINK("https://wa.me/"&amp;Tabla2[[#This Row],[CONTACTO]]&amp;"?text="&amp;Tabla2[[#This Row],[Mensaje]],"Enviar mensaje"),"")</f>
        <v>Enviar mensaje</v>
      </c>
      <c r="AH3586" s="15" t="str">
        <f>CONCATENATE(A3586,F3586)</f>
        <v>3585MEDU7011611</v>
      </c>
      <c r="AI3586" s="15" t="str">
        <f>CONCATENATE("ENT-",A3586)</f>
        <v>ENT-3585</v>
      </c>
      <c r="AJ3586" s="15" t="str">
        <f>IF(Tabla2[[#This Row],[Op]]&lt;&gt;"","ENTREGA","")</f>
        <v>ENTREGA</v>
      </c>
      <c r="AK3586" s="40" t="str">
        <f>(Tabla2[[#This Row],[FECHA ENTREGA]]&amp;Tabla2[[#This Row],[HORA ENTREGA]])</f>
        <v>461630,333333333333333</v>
      </c>
      <c r="AL3586" s="34" t="str">
        <f>IFERROR(HYPERLINK("https://wa.me/"&amp;Tabla2[[#This Row],[CONTACTO]]&amp;"?text="&amp;Tabla2[[#This Row],[Mensaje]]),"")</f>
        <v xml:space="preserve">https://wa.me/56973887539?text=Hola!%0AServicio del día 21-05%0A *Cliente:* IMPORTADORA MIDEA CARRIER CHILE LTDA */ Cont: * MEDU7011611*/ HR Entrega: *08:00* /Dirección: *BOD. MIEA AGURTO - PUERTO MADERO 9710, BOD. E13; PUDAHUEL </v>
      </c>
    </row>
    <row r="3587" spans="1:38" s="15" customFormat="1" ht="16.5" customHeight="1" x14ac:dyDescent="0.2">
      <c r="A3587" s="15">
        <f>ROW(A3586)</f>
        <v>3586</v>
      </c>
      <c r="B3587" s="15">
        <f>IF(J3587=J3586,B3586+1,1)</f>
        <v>5</v>
      </c>
      <c r="C3587" s="15" t="s">
        <v>149</v>
      </c>
      <c r="D3587" s="25" t="s">
        <v>39</v>
      </c>
      <c r="E3587" s="27">
        <v>2630976</v>
      </c>
      <c r="F3587" s="27" t="s">
        <v>5465</v>
      </c>
      <c r="G3587" s="27" t="s">
        <v>41</v>
      </c>
      <c r="H3587" s="27">
        <v>8500</v>
      </c>
      <c r="I3587" s="27" t="s">
        <v>42</v>
      </c>
      <c r="J3587" s="28">
        <v>46163</v>
      </c>
      <c r="K3587" s="26">
        <v>0.33333333333333331</v>
      </c>
      <c r="L3587" s="26" t="s">
        <v>5466</v>
      </c>
      <c r="M3587" s="27" t="s">
        <v>241</v>
      </c>
      <c r="N3587" s="25">
        <f>IFERROR(VLOOKUP(M3587,Data!$J$1:$K$58,2,0),"")</f>
        <v>56984880436</v>
      </c>
      <c r="O3587" s="27" t="s">
        <v>242</v>
      </c>
      <c r="P3587" s="27"/>
      <c r="Q3587" s="27" t="s">
        <v>153</v>
      </c>
      <c r="R3587" s="27" t="s">
        <v>1593</v>
      </c>
      <c r="S3587" s="27"/>
      <c r="T3587" s="27"/>
      <c r="U3587" s="28"/>
      <c r="X3587" s="27"/>
      <c r="Y3587" s="27"/>
      <c r="Z3587" s="29"/>
      <c r="AA3587" s="29">
        <v>0.3527777777777778</v>
      </c>
      <c r="AB3587" s="29">
        <v>0.52430555555555558</v>
      </c>
      <c r="AC3587" s="30">
        <v>46163</v>
      </c>
      <c r="AD3587" s="15" t="str">
        <f>IF(Tabla2[[#This Row],[HORA ENTREGA]]="DIRECTO","On time", IF(AA3587&lt;&gt;"",IF(Tabla2[[#This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87" s="15" t="str">
        <f>MID(Tabla2[[#This Row],[TIPO]],1,3)</f>
        <v xml:space="preserve">40 </v>
      </c>
      <c r="AF35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21-05%0A *Cliente:* IMPORTADORA MIDEA CARRIER CHILE LTDA */ Cont: * MSDU6989743*/ HR Entrega: *08:00* /Dirección: *BOD. MIEA AGURTO - PUERTO MADERO 9710, BOD. E13; PUDAHUEL </v>
      </c>
      <c r="AG3587" s="38" t="str">
        <f>IFERROR(HYPERLINK("https://wa.me/"&amp;Tabla2[[#This Row],[CONTACTO]]&amp;"?text="&amp;Tabla2[[#This Row],[Mensaje]],"Enviar mensaje"),"")</f>
        <v>Enviar mensaje</v>
      </c>
      <c r="AH3587" s="15" t="str">
        <f>CONCATENATE(A3587,F3587)</f>
        <v>3586MSDU6989743</v>
      </c>
      <c r="AI3587" s="15" t="str">
        <f>CONCATENATE("ENT-",A3587)</f>
        <v>ENT-3586</v>
      </c>
      <c r="AJ3587" s="15" t="str">
        <f>IF(Tabla2[[#This Row],[Op]]&lt;&gt;"","ENTREGA","")</f>
        <v>ENTREGA</v>
      </c>
      <c r="AK3587" s="40" t="str">
        <f>(Tabla2[[#This Row],[FECHA ENTREGA]]&amp;Tabla2[[#This Row],[HORA ENTREGA]])</f>
        <v>461630,333333333333333</v>
      </c>
      <c r="AL3587" s="34" t="str">
        <f>IFERROR(HYPERLINK("https://wa.me/"&amp;Tabla2[[#This Row],[CONTACTO]]&amp;"?text="&amp;Tabla2[[#This Row],[Mensaje]]),"")</f>
        <v xml:space="preserve">https://wa.me/56984880436?text=Hola!%0AServicio del día 21-05%0A *Cliente:* IMPORTADORA MIDEA CARRIER CHILE LTDA */ Cont: * MSDU6989743*/ HR Entrega: *08:00* /Dirección: *BOD. MIEA AGURTO - PUERTO MADERO 9710, BOD. E13; PUDAHUEL </v>
      </c>
    </row>
    <row r="3588" spans="1:38" s="15" customFormat="1" ht="16.5" customHeight="1" x14ac:dyDescent="0.2">
      <c r="A3588" s="15">
        <f>ROW(A3587)</f>
        <v>3587</v>
      </c>
      <c r="B3588" s="15">
        <f>IF(J3588=J3587,B3587+1,1)</f>
        <v>6</v>
      </c>
      <c r="C3588" s="15" t="s">
        <v>236</v>
      </c>
      <c r="D3588" s="25" t="s">
        <v>39</v>
      </c>
      <c r="E3588" s="27"/>
      <c r="F3588" s="27" t="s">
        <v>5467</v>
      </c>
      <c r="G3588" s="27" t="s">
        <v>64</v>
      </c>
      <c r="H3588" s="27"/>
      <c r="I3588" s="27" t="s">
        <v>42</v>
      </c>
      <c r="J3588" s="28">
        <v>46163</v>
      </c>
      <c r="K3588" s="26">
        <v>0.29166666666666669</v>
      </c>
      <c r="L3588" s="26"/>
      <c r="M3588" s="27" t="s">
        <v>147</v>
      </c>
      <c r="N3588" s="25">
        <f>IFERROR(VLOOKUP(M3588,Data!$J$1:$K$58,2,0),"")</f>
        <v>56935532735</v>
      </c>
      <c r="O3588" s="27" t="s">
        <v>148</v>
      </c>
      <c r="P3588" s="27"/>
      <c r="Q3588" s="27" t="s">
        <v>5374</v>
      </c>
      <c r="R3588" s="27"/>
      <c r="S3588" s="27"/>
      <c r="T3588" s="27"/>
      <c r="U3588" s="28"/>
      <c r="X3588" s="27"/>
      <c r="Y3588" s="27"/>
      <c r="Z3588" s="29"/>
      <c r="AA3588" s="29">
        <v>0.28125</v>
      </c>
      <c r="AB3588" s="29">
        <v>0.35625000000000001</v>
      </c>
      <c r="AC3588" s="30">
        <v>46163</v>
      </c>
      <c r="AD3588" s="15" t="str">
        <f>IF(Tabla2[[#This Row],[HORA ENTREGA]]="DIRECTO","On time", IF(AA3588&lt;&gt;"",IF(Tabla2[[#This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88" s="15" t="str">
        <f>MID(Tabla2[[#This Row],[TIPO]],1,3)</f>
        <v xml:space="preserve">20 </v>
      </c>
      <c r="AF35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TEMU1475222*/ HR Entrega: *07:00* /Dirección: *LA FRAGUA CARPAS BLANCAS</v>
      </c>
      <c r="AG3588" s="38" t="str">
        <f>IFERROR(HYPERLINK("https://wa.me/"&amp;Tabla2[[#This Row],[CONTACTO]]&amp;"?text="&amp;Tabla2[[#This Row],[Mensaje]],"Enviar mensaje"),"")</f>
        <v>Enviar mensaje</v>
      </c>
      <c r="AH3588" s="15" t="str">
        <f>CONCATENATE(A3588,F3588)</f>
        <v>3587TEMU1475222</v>
      </c>
      <c r="AI3588" s="15" t="str">
        <f>CONCATENATE("ENT-",A3588)</f>
        <v>ENT-3587</v>
      </c>
      <c r="AJ3588" s="15" t="str">
        <f>IF(Tabla2[[#This Row],[Op]]&lt;&gt;"","ENTREGA","")</f>
        <v>ENTREGA</v>
      </c>
      <c r="AK3588" s="40" t="str">
        <f>(Tabla2[[#This Row],[FECHA ENTREGA]]&amp;Tabla2[[#This Row],[HORA ENTREGA]])</f>
        <v>461630,291666666666667</v>
      </c>
      <c r="AL3588" s="34" t="str">
        <f>IFERROR(HYPERLINK("https://wa.me/"&amp;Tabla2[[#This Row],[CONTACTO]]&amp;"?text="&amp;Tabla2[[#This Row],[Mensaje]]),"")</f>
        <v>https://wa.me/56935532735?text=Hola!%0AServicio del día 21-05%0A *Cliente:* SOCIEDAD COMERCIAL MARBEN PETS LTDA */ Cont: * TEMU1475222*/ HR Entrega: *07:00* /Dirección: *LA FRAGUA CARPAS BLANCAS</v>
      </c>
    </row>
    <row r="3589" spans="1:38" s="15" customFormat="1" ht="16.5" customHeight="1" x14ac:dyDescent="0.2">
      <c r="A3589" s="15">
        <f>ROW(A3588)</f>
        <v>3588</v>
      </c>
      <c r="B3589" s="15">
        <f>IF(J3589=J3588,B3588+1,1)</f>
        <v>7</v>
      </c>
      <c r="C3589" s="15" t="s">
        <v>236</v>
      </c>
      <c r="D3589" s="25" t="s">
        <v>39</v>
      </c>
      <c r="E3589" s="27"/>
      <c r="F3589" s="27" t="s">
        <v>5468</v>
      </c>
      <c r="G3589" s="27" t="s">
        <v>64</v>
      </c>
      <c r="H3589" s="27"/>
      <c r="I3589" s="27" t="s">
        <v>42</v>
      </c>
      <c r="J3589" s="28">
        <v>46163</v>
      </c>
      <c r="K3589" s="26">
        <v>0.29166666666666669</v>
      </c>
      <c r="L3589" s="26"/>
      <c r="M3589" s="27" t="s">
        <v>308</v>
      </c>
      <c r="N3589" s="25">
        <f>IFERROR(VLOOKUP(M3589,Data!$J$1:$K$58,2,0),"")</f>
        <v>56966631737</v>
      </c>
      <c r="O3589" s="27" t="s">
        <v>309</v>
      </c>
      <c r="P3589" s="27"/>
      <c r="Q3589" s="27" t="s">
        <v>5374</v>
      </c>
      <c r="R3589" s="27"/>
      <c r="S3589" s="27"/>
      <c r="T3589" s="27"/>
      <c r="U3589" s="28"/>
      <c r="X3589" s="27"/>
      <c r="Y3589" s="27"/>
      <c r="Z3589" s="29"/>
      <c r="AA3589" s="29">
        <v>0.43402777777777779</v>
      </c>
      <c r="AB3589" s="29">
        <v>0.54861111111111116</v>
      </c>
      <c r="AC3589" s="30">
        <v>46163</v>
      </c>
      <c r="AD3589" s="15" t="str">
        <f>IF(Tabla2[[#This Row],[HORA ENTREGA]]="DIRECTO","On time", IF(AA3589&lt;&gt;"",IF(Tabla2[[#This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89" s="15" t="str">
        <f>MID(Tabla2[[#This Row],[TIPO]],1,3)</f>
        <v xml:space="preserve">20 </v>
      </c>
      <c r="AF35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TEMU3895477 */ HR Entrega: *07:00* /Dirección: *LA FRAGUA CARPAS BLANCAS</v>
      </c>
      <c r="AG3589" s="38" t="str">
        <f>IFERROR(HYPERLINK("https://wa.me/"&amp;Tabla2[[#This Row],[CONTACTO]]&amp;"?text="&amp;Tabla2[[#This Row],[Mensaje]],"Enviar mensaje"),"")</f>
        <v>Enviar mensaje</v>
      </c>
      <c r="AH3589" s="15" t="str">
        <f>CONCATENATE(A3589,F3589)</f>
        <v xml:space="preserve">3588TEMU3895477 </v>
      </c>
      <c r="AI3589" s="15" t="str">
        <f>CONCATENATE("ENT-",A3589)</f>
        <v>ENT-3588</v>
      </c>
      <c r="AJ3589" s="15" t="str">
        <f>IF(Tabla2[[#This Row],[Op]]&lt;&gt;"","ENTREGA","")</f>
        <v>ENTREGA</v>
      </c>
      <c r="AK3589" s="40" t="str">
        <f>(Tabla2[[#This Row],[FECHA ENTREGA]]&amp;Tabla2[[#This Row],[HORA ENTREGA]])</f>
        <v>461630,291666666666667</v>
      </c>
      <c r="AL3589" s="34" t="str">
        <f>IFERROR(HYPERLINK("https://wa.me/"&amp;Tabla2[[#This Row],[CONTACTO]]&amp;"?text="&amp;Tabla2[[#This Row],[Mensaje]]),"")</f>
        <v>https://wa.me/56966631737?text=Hola!%0AServicio del día 21-05%0A *Cliente:* SOCIEDAD COMERCIAL MARBEN PETS LTDA */ Cont: * TEMU3895477 */ HR Entrega: *07:00* /Dirección: *LA FRAGUA CARPAS BLANCAS</v>
      </c>
    </row>
    <row r="3590" spans="1:38" s="15" customFormat="1" ht="16.5" customHeight="1" x14ac:dyDescent="0.2">
      <c r="A3590" s="15">
        <f>ROW(A3589)</f>
        <v>3589</v>
      </c>
      <c r="B3590" s="15">
        <f>IF(J3590=J3589,B3589+1,1)</f>
        <v>8</v>
      </c>
      <c r="C3590" s="15" t="s">
        <v>236</v>
      </c>
      <c r="D3590" s="25" t="s">
        <v>39</v>
      </c>
      <c r="E3590" s="27"/>
      <c r="F3590" s="27" t="s">
        <v>5469</v>
      </c>
      <c r="G3590" s="27" t="s">
        <v>64</v>
      </c>
      <c r="H3590" s="27"/>
      <c r="I3590" s="27" t="s">
        <v>42</v>
      </c>
      <c r="J3590" s="28">
        <v>46163</v>
      </c>
      <c r="K3590" s="26">
        <v>0.29166666666666669</v>
      </c>
      <c r="L3590" s="26"/>
      <c r="M3590" s="27" t="s">
        <v>347</v>
      </c>
      <c r="N3590" s="25">
        <f>IFERROR(VLOOKUP(M3590,Data!$J$1:$K$58,2,0),"")</f>
        <v>56976511010</v>
      </c>
      <c r="O3590" s="27" t="s">
        <v>159</v>
      </c>
      <c r="P3590" s="27"/>
      <c r="Q3590" s="27" t="s">
        <v>5374</v>
      </c>
      <c r="R3590" s="27"/>
      <c r="S3590" s="27"/>
      <c r="T3590" s="27"/>
      <c r="U3590" s="28"/>
      <c r="X3590" s="27"/>
      <c r="Y3590" s="27"/>
      <c r="Z3590" s="29"/>
      <c r="AA3590" s="29">
        <v>0.31597222222222221</v>
      </c>
      <c r="AB3590" s="29">
        <v>0.41875000000000001</v>
      </c>
      <c r="AC3590" s="30">
        <v>46163</v>
      </c>
      <c r="AD3590" s="15" t="str">
        <f>IF(Tabla2[[#This Row],[HORA ENTREGA]]="DIRECTO","On time", IF(AA3590&lt;&gt;"",IF(Tabla2[[#This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90" s="15" t="str">
        <f>MID(Tabla2[[#This Row],[TIPO]],1,3)</f>
        <v xml:space="preserve">20 </v>
      </c>
      <c r="AF35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TCKU3962288 */ HR Entrega: *07:00* /Dirección: *LA FRAGUA CARPAS BLANCAS</v>
      </c>
      <c r="AG3590" s="38" t="str">
        <f>IFERROR(HYPERLINK("https://wa.me/"&amp;Tabla2[[#This Row],[CONTACTO]]&amp;"?text="&amp;Tabla2[[#This Row],[Mensaje]],"Enviar mensaje"),"")</f>
        <v>Enviar mensaje</v>
      </c>
      <c r="AH3590" s="15" t="str">
        <f>CONCATENATE(A3590,F3590)</f>
        <v xml:space="preserve">3589TCKU3962288 </v>
      </c>
      <c r="AI3590" s="15" t="str">
        <f>CONCATENATE("ENT-",A3590)</f>
        <v>ENT-3589</v>
      </c>
      <c r="AJ3590" s="15" t="str">
        <f>IF(Tabla2[[#This Row],[Op]]&lt;&gt;"","ENTREGA","")</f>
        <v>ENTREGA</v>
      </c>
      <c r="AK3590" s="40" t="str">
        <f>(Tabla2[[#This Row],[FECHA ENTREGA]]&amp;Tabla2[[#This Row],[HORA ENTREGA]])</f>
        <v>461630,291666666666667</v>
      </c>
      <c r="AL3590" s="34" t="str">
        <f>IFERROR(HYPERLINK("https://wa.me/"&amp;Tabla2[[#This Row],[CONTACTO]]&amp;"?text="&amp;Tabla2[[#This Row],[Mensaje]]),"")</f>
        <v>https://wa.me/56976511010?text=Hola!%0AServicio del día 21-05%0A *Cliente:* SOCIEDAD COMERCIAL MARBEN PETS LTDA */ Cont: * TCKU3962288 */ HR Entrega: *07:00* /Dirección: *LA FRAGUA CARPAS BLANCAS</v>
      </c>
    </row>
    <row r="3591" spans="1:38" s="15" customFormat="1" ht="16.5" customHeight="1" x14ac:dyDescent="0.2">
      <c r="A3591" s="15">
        <f>ROW(A3590)</f>
        <v>3590</v>
      </c>
      <c r="B3591" s="15">
        <f>IF(J3591=J3590,B3590+1,1)</f>
        <v>9</v>
      </c>
      <c r="C3591" s="15" t="s">
        <v>236</v>
      </c>
      <c r="D3591" s="25" t="s">
        <v>39</v>
      </c>
      <c r="E3591" s="27"/>
      <c r="F3591" s="27" t="s">
        <v>5470</v>
      </c>
      <c r="G3591" s="27" t="s">
        <v>64</v>
      </c>
      <c r="H3591" s="27"/>
      <c r="I3591" s="27" t="s">
        <v>42</v>
      </c>
      <c r="J3591" s="28">
        <v>46163</v>
      </c>
      <c r="K3591" s="26">
        <v>0.29166666666666669</v>
      </c>
      <c r="L3591" s="26"/>
      <c r="M3591" s="27" t="s">
        <v>296</v>
      </c>
      <c r="N3591" s="25">
        <f>IFERROR(VLOOKUP(M3591,Data!$J$1:$K$58,2,0),"")</f>
        <v>56984994337</v>
      </c>
      <c r="O3591" s="27" t="s">
        <v>348</v>
      </c>
      <c r="P3591" s="27"/>
      <c r="Q3591" s="27" t="s">
        <v>5374</v>
      </c>
      <c r="R3591" s="27"/>
      <c r="S3591" s="27"/>
      <c r="T3591" s="27"/>
      <c r="U3591" s="28"/>
      <c r="X3591" s="27"/>
      <c r="Y3591" s="27"/>
      <c r="Z3591" s="29"/>
      <c r="AA3591" s="29">
        <v>0.29305555555555557</v>
      </c>
      <c r="AB3591" s="29">
        <v>0.375</v>
      </c>
      <c r="AC3591" s="30">
        <v>46163</v>
      </c>
      <c r="AD3591" s="15" t="str">
        <f>IF(Tabla2[[#This Row],[HORA ENTREGA]]="DIRECTO","On time", IF(AA3591&lt;&gt;"",IF(Tabla2[[#This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1" s="15" t="str">
        <f>MID(Tabla2[[#This Row],[TIPO]],1,3)</f>
        <v xml:space="preserve">20 </v>
      </c>
      <c r="AF35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FTAU1461666 */ HR Entrega: *07:00* /Dirección: *LA FRAGUA CARPAS BLANCAS</v>
      </c>
      <c r="AG3591" s="38" t="str">
        <f>IFERROR(HYPERLINK("https://wa.me/"&amp;Tabla2[[#This Row],[CONTACTO]]&amp;"?text="&amp;Tabla2[[#This Row],[Mensaje]],"Enviar mensaje"),"")</f>
        <v>Enviar mensaje</v>
      </c>
      <c r="AH3591" s="15" t="str">
        <f>CONCATENATE(A3591,F3591)</f>
        <v xml:space="preserve">3590FTAU1461666 </v>
      </c>
      <c r="AI3591" s="15" t="str">
        <f>CONCATENATE("ENT-",A3591)</f>
        <v>ENT-3590</v>
      </c>
      <c r="AJ3591" s="15" t="str">
        <f>IF(Tabla2[[#This Row],[Op]]&lt;&gt;"","ENTREGA","")</f>
        <v>ENTREGA</v>
      </c>
      <c r="AK3591" s="40" t="str">
        <f>(Tabla2[[#This Row],[FECHA ENTREGA]]&amp;Tabla2[[#This Row],[HORA ENTREGA]])</f>
        <v>461630,291666666666667</v>
      </c>
      <c r="AL3591" s="34" t="str">
        <f>IFERROR(HYPERLINK("https://wa.me/"&amp;Tabla2[[#This Row],[CONTACTO]]&amp;"?text="&amp;Tabla2[[#This Row],[Mensaje]]),"")</f>
        <v>https://wa.me/56984994337?text=Hola!%0AServicio del día 21-05%0A *Cliente:* SOCIEDAD COMERCIAL MARBEN PETS LTDA */ Cont: * FTAU1461666 */ HR Entrega: *07:00* /Dirección: *LA FRAGUA CARPAS BLANCAS</v>
      </c>
    </row>
    <row r="3592" spans="1:38" s="15" customFormat="1" ht="16.5" customHeight="1" x14ac:dyDescent="0.2">
      <c r="A3592" s="15">
        <f>ROW(A3591)</f>
        <v>3591</v>
      </c>
      <c r="B3592" s="15">
        <f>IF(J3592=J3591,B3591+1,1)</f>
        <v>10</v>
      </c>
      <c r="C3592" s="15" t="s">
        <v>236</v>
      </c>
      <c r="D3592" s="25" t="s">
        <v>39</v>
      </c>
      <c r="E3592" s="27"/>
      <c r="F3592" s="27" t="s">
        <v>5471</v>
      </c>
      <c r="G3592" s="27" t="s">
        <v>64</v>
      </c>
      <c r="H3592" s="27"/>
      <c r="I3592" s="27" t="s">
        <v>42</v>
      </c>
      <c r="J3592" s="28">
        <v>46163</v>
      </c>
      <c r="K3592" s="26">
        <v>0.375</v>
      </c>
      <c r="L3592" s="26"/>
      <c r="M3592" s="27" t="s">
        <v>308</v>
      </c>
      <c r="N3592" s="25">
        <f>IFERROR(VLOOKUP(M3592,Data!$J$1:$K$58,2,0),"")</f>
        <v>56966631737</v>
      </c>
      <c r="O3592" s="27" t="s">
        <v>156</v>
      </c>
      <c r="P3592" s="27"/>
      <c r="Q3592" s="27" t="s">
        <v>5374</v>
      </c>
      <c r="R3592" s="27"/>
      <c r="S3592" s="27"/>
      <c r="T3592" s="27"/>
      <c r="U3592" s="28"/>
      <c r="X3592" s="27"/>
      <c r="Y3592" s="27"/>
      <c r="Z3592" s="29"/>
      <c r="AA3592" s="29">
        <v>0.34166666666666667</v>
      </c>
      <c r="AB3592" s="29">
        <v>0.4375</v>
      </c>
      <c r="AC3592" s="30">
        <v>46163</v>
      </c>
      <c r="AD3592" s="15" t="str">
        <f>IF(Tabla2[[#This Row],[HORA ENTREGA]]="DIRECTO","On time", IF(AA3592&lt;&gt;"",IF(Tabla2[[#This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2" s="15" t="str">
        <f>MID(Tabla2[[#This Row],[TIPO]],1,3)</f>
        <v xml:space="preserve">20 </v>
      </c>
      <c r="AF35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MEDU5267034 */ HR Entrega: *09:00* /Dirección: *LA FRAGUA CARPAS BLANCAS</v>
      </c>
      <c r="AG3592" s="38" t="str">
        <f>IFERROR(HYPERLINK("https://wa.me/"&amp;Tabla2[[#This Row],[CONTACTO]]&amp;"?text="&amp;Tabla2[[#This Row],[Mensaje]],"Enviar mensaje"),"")</f>
        <v>Enviar mensaje</v>
      </c>
      <c r="AH3592" s="15" t="str">
        <f>CONCATENATE(A3592,F3592)</f>
        <v xml:space="preserve">3591MEDU5267034 </v>
      </c>
      <c r="AI3592" s="15" t="str">
        <f>CONCATENATE("ENT-",A3592)</f>
        <v>ENT-3591</v>
      </c>
      <c r="AJ3592" s="15" t="str">
        <f>IF(Tabla2[[#This Row],[Op]]&lt;&gt;"","ENTREGA","")</f>
        <v>ENTREGA</v>
      </c>
      <c r="AK3592" s="40" t="str">
        <f>(Tabla2[[#This Row],[FECHA ENTREGA]]&amp;Tabla2[[#This Row],[HORA ENTREGA]])</f>
        <v>461630,375</v>
      </c>
      <c r="AL3592" s="34" t="str">
        <f>IFERROR(HYPERLINK("https://wa.me/"&amp;Tabla2[[#This Row],[CONTACTO]]&amp;"?text="&amp;Tabla2[[#This Row],[Mensaje]]),"")</f>
        <v>https://wa.me/56966631737?text=Hola!%0AServicio del día 21-05%0A *Cliente:* SOCIEDAD COMERCIAL MARBEN PETS LTDA */ Cont: * MEDU5267034 */ HR Entrega: *09:00* /Dirección: *LA FRAGUA CARPAS BLANCAS</v>
      </c>
    </row>
    <row r="3593" spans="1:38" s="15" customFormat="1" ht="16.5" customHeight="1" x14ac:dyDescent="0.2">
      <c r="A3593" s="15">
        <f>ROW(A3592)</f>
        <v>3592</v>
      </c>
      <c r="B3593" s="15">
        <f>IF(J3593=J3592,B3592+1,1)</f>
        <v>11</v>
      </c>
      <c r="C3593" s="15" t="s">
        <v>236</v>
      </c>
      <c r="D3593" s="25" t="s">
        <v>39</v>
      </c>
      <c r="E3593" s="27"/>
      <c r="F3593" s="27" t="s">
        <v>5472</v>
      </c>
      <c r="G3593" s="27" t="s">
        <v>64</v>
      </c>
      <c r="H3593" s="27"/>
      <c r="I3593" s="27" t="s">
        <v>42</v>
      </c>
      <c r="J3593" s="28">
        <v>46163</v>
      </c>
      <c r="K3593" s="26">
        <v>0.375</v>
      </c>
      <c r="L3593" s="26"/>
      <c r="M3593" s="27" t="s">
        <v>104</v>
      </c>
      <c r="N3593" s="25">
        <f>IFERROR(VLOOKUP(M3593,Data!$J$1:$K$58,2,0),"")</f>
        <v>56966749395</v>
      </c>
      <c r="O3593" s="27" t="s">
        <v>253</v>
      </c>
      <c r="P3593" s="27"/>
      <c r="Q3593" s="27" t="s">
        <v>5374</v>
      </c>
      <c r="R3593" s="27"/>
      <c r="S3593" s="27"/>
      <c r="T3593" s="27"/>
      <c r="U3593" s="28"/>
      <c r="X3593" s="27"/>
      <c r="Y3593" s="27"/>
      <c r="Z3593" s="29"/>
      <c r="AA3593" s="29">
        <v>0.38541666666666669</v>
      </c>
      <c r="AB3593" s="29">
        <v>0.60416666666666663</v>
      </c>
      <c r="AC3593" s="30">
        <v>46163</v>
      </c>
      <c r="AD3593" s="15" t="str">
        <f>IF(Tabla2[[#This Row],[HORA ENTREGA]]="DIRECTO","On time", IF(AA3593&lt;&gt;"",IF(Tabla2[[#This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3" s="15" t="str">
        <f>MID(Tabla2[[#This Row],[TIPO]],1,3)</f>
        <v xml:space="preserve">20 </v>
      </c>
      <c r="AF35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BEAU2815191 */ HR Entrega: *09:00* /Dirección: *LA FRAGUA CARPAS BLANCAS</v>
      </c>
      <c r="AG3593" s="38" t="str">
        <f>IFERROR(HYPERLINK("https://wa.me/"&amp;Tabla2[[#This Row],[CONTACTO]]&amp;"?text="&amp;Tabla2[[#This Row],[Mensaje]],"Enviar mensaje"),"")</f>
        <v>Enviar mensaje</v>
      </c>
      <c r="AH3593" s="15" t="str">
        <f>CONCATENATE(A3593,F3593)</f>
        <v xml:space="preserve">3592BEAU2815191 </v>
      </c>
      <c r="AI3593" s="15" t="str">
        <f>CONCATENATE("ENT-",A3593)</f>
        <v>ENT-3592</v>
      </c>
      <c r="AJ3593" s="15" t="str">
        <f>IF(Tabla2[[#This Row],[Op]]&lt;&gt;"","ENTREGA","")</f>
        <v>ENTREGA</v>
      </c>
      <c r="AK3593" s="40" t="str">
        <f>(Tabla2[[#This Row],[FECHA ENTREGA]]&amp;Tabla2[[#This Row],[HORA ENTREGA]])</f>
        <v>461630,375</v>
      </c>
      <c r="AL3593" s="34" t="str">
        <f>IFERROR(HYPERLINK("https://wa.me/"&amp;Tabla2[[#This Row],[CONTACTO]]&amp;"?text="&amp;Tabla2[[#This Row],[Mensaje]]),"")</f>
        <v>https://wa.me/56966749395?text=Hola!%0AServicio del día 21-05%0A *Cliente:* SOCIEDAD COMERCIAL MARBEN PETS LTDA */ Cont: * BEAU2815191 */ HR Entrega: *09:00* /Dirección: *LA FRAGUA CARPAS BLANCAS</v>
      </c>
    </row>
    <row r="3594" spans="1:38" s="15" customFormat="1" ht="16.5" customHeight="1" x14ac:dyDescent="0.2">
      <c r="A3594" s="15">
        <f>ROW(A3593)</f>
        <v>3593</v>
      </c>
      <c r="B3594" s="15">
        <f>IF(J3594=J3593,B3593+1,1)</f>
        <v>12</v>
      </c>
      <c r="C3594" s="15" t="s">
        <v>236</v>
      </c>
      <c r="D3594" s="25" t="s">
        <v>39</v>
      </c>
      <c r="E3594" s="27"/>
      <c r="F3594" s="27" t="s">
        <v>5473</v>
      </c>
      <c r="G3594" s="27" t="s">
        <v>64</v>
      </c>
      <c r="H3594" s="27"/>
      <c r="I3594" s="27" t="s">
        <v>42</v>
      </c>
      <c r="J3594" s="28">
        <v>46163</v>
      </c>
      <c r="K3594" s="26">
        <v>0.375</v>
      </c>
      <c r="L3594" s="26"/>
      <c r="M3594" s="27" t="s">
        <v>953</v>
      </c>
      <c r="N3594" s="25">
        <f>IFERROR(VLOOKUP(M3594,Data!$J$1:$K$58,2,0),"")</f>
        <v>56967128754</v>
      </c>
      <c r="O3594" s="27" t="s">
        <v>1208</v>
      </c>
      <c r="P3594" s="27"/>
      <c r="Q3594" s="27" t="s">
        <v>5374</v>
      </c>
      <c r="R3594" s="27"/>
      <c r="S3594" s="27"/>
      <c r="T3594" s="27"/>
      <c r="U3594" s="28"/>
      <c r="X3594" s="27"/>
      <c r="Y3594" s="27"/>
      <c r="Z3594" s="29"/>
      <c r="AA3594" s="29">
        <v>0.37291666666666667</v>
      </c>
      <c r="AB3594" s="29">
        <v>0.47222222222222221</v>
      </c>
      <c r="AC3594" s="30">
        <v>46163</v>
      </c>
      <c r="AD3594" s="15" t="str">
        <f>IF(Tabla2[[#This Row],[HORA ENTREGA]]="DIRECTO","On time", IF(AA3594&lt;&gt;"",IF(Tabla2[[#This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4" s="15" t="str">
        <f>MID(Tabla2[[#This Row],[TIPO]],1,3)</f>
        <v xml:space="preserve">20 </v>
      </c>
      <c r="AF35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MSBU1823367 */ HR Entrega: *09:00* /Dirección: *LA FRAGUA CARPAS BLANCAS</v>
      </c>
      <c r="AG3594" s="38" t="str">
        <f>IFERROR(HYPERLINK("https://wa.me/"&amp;Tabla2[[#This Row],[CONTACTO]]&amp;"?text="&amp;Tabla2[[#This Row],[Mensaje]],"Enviar mensaje"),"")</f>
        <v>Enviar mensaje</v>
      </c>
      <c r="AH3594" s="15" t="str">
        <f>CONCATENATE(A3594,F3594)</f>
        <v xml:space="preserve">3593MSBU1823367 </v>
      </c>
      <c r="AI3594" s="15" t="str">
        <f>CONCATENATE("ENT-",A3594)</f>
        <v>ENT-3593</v>
      </c>
      <c r="AJ3594" s="15" t="str">
        <f>IF(Tabla2[[#This Row],[Op]]&lt;&gt;"","ENTREGA","")</f>
        <v>ENTREGA</v>
      </c>
      <c r="AK3594" s="40" t="str">
        <f>(Tabla2[[#This Row],[FECHA ENTREGA]]&amp;Tabla2[[#This Row],[HORA ENTREGA]])</f>
        <v>461630,375</v>
      </c>
      <c r="AL3594" s="34" t="str">
        <f>IFERROR(HYPERLINK("https://wa.me/"&amp;Tabla2[[#This Row],[CONTACTO]]&amp;"?text="&amp;Tabla2[[#This Row],[Mensaje]]),"")</f>
        <v>https://wa.me/56967128754?text=Hola!%0AServicio del día 21-05%0A *Cliente:* SOCIEDAD COMERCIAL MARBEN PETS LTDA */ Cont: * MSBU1823367 */ HR Entrega: *09:00* /Dirección: *LA FRAGUA CARPAS BLANCAS</v>
      </c>
    </row>
    <row r="3595" spans="1:38" s="15" customFormat="1" ht="16.5" customHeight="1" x14ac:dyDescent="0.2">
      <c r="A3595" s="15">
        <f>ROW(A3594)</f>
        <v>3594</v>
      </c>
      <c r="B3595" s="15">
        <f>IF(J3595=J3594,B3594+1,1)</f>
        <v>13</v>
      </c>
      <c r="C3595" s="15" t="s">
        <v>236</v>
      </c>
      <c r="D3595" s="25" t="s">
        <v>39</v>
      </c>
      <c r="E3595" s="27"/>
      <c r="F3595" s="27" t="s">
        <v>5474</v>
      </c>
      <c r="G3595" s="27" t="s">
        <v>64</v>
      </c>
      <c r="H3595" s="27"/>
      <c r="I3595" s="27" t="s">
        <v>42</v>
      </c>
      <c r="J3595" s="28">
        <v>46163</v>
      </c>
      <c r="K3595" s="26">
        <v>0.375</v>
      </c>
      <c r="L3595" s="26"/>
      <c r="M3595" s="27" t="s">
        <v>225</v>
      </c>
      <c r="N3595" s="25">
        <f>IFERROR(VLOOKUP(M3595,Data!$J$1:$K$58,2,0),"")</f>
        <v>56978811158</v>
      </c>
      <c r="O3595" s="27" t="s">
        <v>226</v>
      </c>
      <c r="P3595" s="27"/>
      <c r="Q3595" s="27" t="s">
        <v>5374</v>
      </c>
      <c r="R3595" s="27"/>
      <c r="S3595" s="27"/>
      <c r="T3595" s="27"/>
      <c r="U3595" s="28"/>
      <c r="X3595" s="27"/>
      <c r="Y3595" s="27"/>
      <c r="Z3595" s="29"/>
      <c r="AA3595" s="29">
        <v>0.375</v>
      </c>
      <c r="AB3595" s="29">
        <v>0.51666666666666672</v>
      </c>
      <c r="AC3595" s="30">
        <v>46163</v>
      </c>
      <c r="AD3595" s="15" t="str">
        <f>IF(Tabla2[[#This Row],[HORA ENTREGA]]="DIRECTO","On time", IF(AA3595&lt;&gt;"",IF(Tabla2[[#This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5" s="15" t="str">
        <f>MID(Tabla2[[#This Row],[TIPO]],1,3)</f>
        <v xml:space="preserve">20 </v>
      </c>
      <c r="AF35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FCIU5595771 */ HR Entrega: *09:00* /Dirección: *LA FRAGUA CARPAS BLANCAS</v>
      </c>
      <c r="AG3595" s="38" t="str">
        <f>IFERROR(HYPERLINK("https://wa.me/"&amp;Tabla2[[#This Row],[CONTACTO]]&amp;"?text="&amp;Tabla2[[#This Row],[Mensaje]],"Enviar mensaje"),"")</f>
        <v>Enviar mensaje</v>
      </c>
      <c r="AH3595" s="15" t="str">
        <f>CONCATENATE(A3595,F3595)</f>
        <v xml:space="preserve">3594FCIU5595771 </v>
      </c>
      <c r="AI3595" s="15" t="str">
        <f>CONCATENATE("ENT-",A3595)</f>
        <v>ENT-3594</v>
      </c>
      <c r="AJ3595" s="15" t="str">
        <f>IF(Tabla2[[#This Row],[Op]]&lt;&gt;"","ENTREGA","")</f>
        <v>ENTREGA</v>
      </c>
      <c r="AK3595" s="40" t="str">
        <f>(Tabla2[[#This Row],[FECHA ENTREGA]]&amp;Tabla2[[#This Row],[HORA ENTREGA]])</f>
        <v>461630,375</v>
      </c>
      <c r="AL3595" s="34" t="str">
        <f>IFERROR(HYPERLINK("https://wa.me/"&amp;Tabla2[[#This Row],[CONTACTO]]&amp;"?text="&amp;Tabla2[[#This Row],[Mensaje]]),"")</f>
        <v>https://wa.me/56978811158?text=Hola!%0AServicio del día 21-05%0A *Cliente:* SOCIEDAD COMERCIAL MARBEN PETS LTDA */ Cont: * FCIU5595771 */ HR Entrega: *09:00* /Dirección: *LA FRAGUA CARPAS BLANCAS</v>
      </c>
    </row>
    <row r="3596" spans="1:38" s="15" customFormat="1" ht="16.5" customHeight="1" x14ac:dyDescent="0.2">
      <c r="A3596" s="15">
        <f>ROW(A3595)</f>
        <v>3595</v>
      </c>
      <c r="B3596" s="15">
        <f>IF(J3596=J3595,B3595+1,1)</f>
        <v>14</v>
      </c>
      <c r="C3596" s="15" t="s">
        <v>236</v>
      </c>
      <c r="D3596" s="25" t="s">
        <v>39</v>
      </c>
      <c r="E3596" s="27"/>
      <c r="F3596" s="27" t="s">
        <v>5475</v>
      </c>
      <c r="G3596" s="27" t="s">
        <v>64</v>
      </c>
      <c r="H3596" s="27"/>
      <c r="I3596" s="27" t="s">
        <v>42</v>
      </c>
      <c r="J3596" s="28">
        <v>46163</v>
      </c>
      <c r="K3596" s="26">
        <v>0.45833333333333331</v>
      </c>
      <c r="L3596" s="26"/>
      <c r="M3596" s="27"/>
      <c r="N3596" s="25" t="str">
        <f>IFERROR(VLOOKUP(M3596,Data!$J$1:$K$58,2,0),"")</f>
        <v/>
      </c>
      <c r="O3596" s="27"/>
      <c r="P3596" s="27"/>
      <c r="Q3596" s="27" t="s">
        <v>5374</v>
      </c>
      <c r="R3596" s="27"/>
      <c r="S3596" s="27"/>
      <c r="T3596" s="27"/>
      <c r="U3596" s="28"/>
      <c r="X3596" s="27"/>
      <c r="Y3596" s="27"/>
      <c r="Z3596" s="29"/>
      <c r="AA3596" s="29">
        <v>0.37152777777777779</v>
      </c>
      <c r="AB3596" s="29">
        <v>0.46180555555555558</v>
      </c>
      <c r="AC3596" s="30">
        <v>46163</v>
      </c>
      <c r="AD3596" s="15" t="str">
        <f>IF(Tabla2[[#This Row],[HORA ENTREGA]]="DIRECTO","On time", IF(AA3596&lt;&gt;"",IF(Tabla2[[#This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6" s="15" t="str">
        <f>MID(Tabla2[[#This Row],[TIPO]],1,3)</f>
        <v xml:space="preserve">20 </v>
      </c>
      <c r="AF35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TGBU3908039 */ HR Entrega: *11:00* /Dirección: *LA FRAGUA CARPAS BLANCAS</v>
      </c>
      <c r="AG3596" s="38" t="str">
        <f>IFERROR(HYPERLINK("https://wa.me/"&amp;Tabla2[[#This Row],[CONTACTO]]&amp;"?text="&amp;Tabla2[[#This Row],[Mensaje]],"Enviar mensaje"),"")</f>
        <v>Enviar mensaje</v>
      </c>
      <c r="AH3596" s="15" t="str">
        <f>CONCATENATE(A3596,F3596)</f>
        <v xml:space="preserve">3595TGBU3908039 </v>
      </c>
      <c r="AI3596" s="15" t="str">
        <f>CONCATENATE("ENT-",A3596)</f>
        <v>ENT-3595</v>
      </c>
      <c r="AJ3596" s="15" t="str">
        <f>IF(Tabla2[[#This Row],[Op]]&lt;&gt;"","ENTREGA","")</f>
        <v>ENTREGA</v>
      </c>
      <c r="AK3596" s="40" t="str">
        <f>(Tabla2[[#This Row],[FECHA ENTREGA]]&amp;Tabla2[[#This Row],[HORA ENTREGA]])</f>
        <v>461630,458333333333333</v>
      </c>
      <c r="AL3596" s="34" t="str">
        <f>IFERROR(HYPERLINK("https://wa.me/"&amp;Tabla2[[#This Row],[CONTACTO]]&amp;"?text="&amp;Tabla2[[#This Row],[Mensaje]]),"")</f>
        <v>https://wa.me/?text=Hola!%0AServicio del día 21-05%0A *Cliente:* SOCIEDAD COMERCIAL MARBEN PETS LTDA */ Cont: * TGBU3908039 */ HR Entrega: *11:00* /Dirección: *LA FRAGUA CARPAS BLANCAS</v>
      </c>
    </row>
    <row r="3597" spans="1:38" s="15" customFormat="1" ht="16.5" customHeight="1" x14ac:dyDescent="0.2">
      <c r="A3597" s="15">
        <f>ROW(A3596)</f>
        <v>3596</v>
      </c>
      <c r="B3597" s="15">
        <f>IF(J3597=J3596,B3596+1,1)</f>
        <v>15</v>
      </c>
      <c r="C3597" s="15" t="s">
        <v>236</v>
      </c>
      <c r="D3597" s="25" t="s">
        <v>39</v>
      </c>
      <c r="E3597" s="27"/>
      <c r="F3597" s="27" t="s">
        <v>5476</v>
      </c>
      <c r="G3597" s="27" t="s">
        <v>64</v>
      </c>
      <c r="H3597" s="27"/>
      <c r="I3597" s="27" t="s">
        <v>42</v>
      </c>
      <c r="J3597" s="28">
        <v>46163</v>
      </c>
      <c r="K3597" s="26">
        <v>0.45833333333333331</v>
      </c>
      <c r="L3597" s="26"/>
      <c r="M3597" s="27"/>
      <c r="N3597" s="25" t="str">
        <f>IFERROR(VLOOKUP(M3597,Data!$J$1:$K$58,2,0),"")</f>
        <v/>
      </c>
      <c r="O3597" s="27"/>
      <c r="P3597" s="27"/>
      <c r="Q3597" s="27" t="s">
        <v>5374</v>
      </c>
      <c r="R3597" s="27"/>
      <c r="S3597" s="27"/>
      <c r="T3597" s="27"/>
      <c r="U3597" s="28"/>
      <c r="X3597" s="27"/>
      <c r="Y3597" s="27"/>
      <c r="Z3597" s="29"/>
      <c r="AA3597" s="29">
        <v>0.38750000000000001</v>
      </c>
      <c r="AB3597" s="29">
        <v>0.51597222222222228</v>
      </c>
      <c r="AC3597" s="30">
        <v>46163</v>
      </c>
      <c r="AD3597" s="15" t="str">
        <f>IF(Tabla2[[#This Row],[HORA ENTREGA]]="DIRECTO","On time", IF(AA3597&lt;&gt;"",IF(Tabla2[[#This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7" s="15" t="str">
        <f>MID(Tabla2[[#This Row],[TIPO]],1,3)</f>
        <v xml:space="preserve">20 </v>
      </c>
      <c r="AF35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MSMU3508060 */ HR Entrega: *11:00* /Dirección: *LA FRAGUA CARPAS BLANCAS</v>
      </c>
      <c r="AG3597" s="38" t="str">
        <f>IFERROR(HYPERLINK("https://wa.me/"&amp;Tabla2[[#This Row],[CONTACTO]]&amp;"?text="&amp;Tabla2[[#This Row],[Mensaje]],"Enviar mensaje"),"")</f>
        <v>Enviar mensaje</v>
      </c>
      <c r="AH3597" s="15" t="str">
        <f>CONCATENATE(A3597,F3597)</f>
        <v xml:space="preserve">3596MSMU3508060 </v>
      </c>
      <c r="AI3597" s="15" t="str">
        <f>CONCATENATE("ENT-",A3597)</f>
        <v>ENT-3596</v>
      </c>
      <c r="AJ3597" s="15" t="str">
        <f>IF(Tabla2[[#This Row],[Op]]&lt;&gt;"","ENTREGA","")</f>
        <v>ENTREGA</v>
      </c>
      <c r="AK3597" s="40" t="str">
        <f>(Tabla2[[#This Row],[FECHA ENTREGA]]&amp;Tabla2[[#This Row],[HORA ENTREGA]])</f>
        <v>461630,458333333333333</v>
      </c>
      <c r="AL3597" s="34" t="str">
        <f>IFERROR(HYPERLINK("https://wa.me/"&amp;Tabla2[[#This Row],[CONTACTO]]&amp;"?text="&amp;Tabla2[[#This Row],[Mensaje]]),"")</f>
        <v>https://wa.me/?text=Hola!%0AServicio del día 21-05%0A *Cliente:* SOCIEDAD COMERCIAL MARBEN PETS LTDA */ Cont: * MSMU3508060 */ HR Entrega: *11:00* /Dirección: *LA FRAGUA CARPAS BLANCAS</v>
      </c>
    </row>
    <row r="3598" spans="1:38" s="15" customFormat="1" ht="16.5" customHeight="1" x14ac:dyDescent="0.2">
      <c r="A3598" s="15">
        <f>ROW(A3597)</f>
        <v>3597</v>
      </c>
      <c r="B3598" s="15">
        <f>IF(J3598=J3597,B3597+1,1)</f>
        <v>16</v>
      </c>
      <c r="C3598" s="15" t="s">
        <v>236</v>
      </c>
      <c r="D3598" s="25" t="s">
        <v>39</v>
      </c>
      <c r="E3598" s="27"/>
      <c r="F3598" s="27" t="s">
        <v>5477</v>
      </c>
      <c r="G3598" s="27" t="s">
        <v>64</v>
      </c>
      <c r="H3598" s="27"/>
      <c r="I3598" s="27" t="s">
        <v>42</v>
      </c>
      <c r="J3598" s="28">
        <v>46163</v>
      </c>
      <c r="K3598" s="26">
        <v>0.45833333333333331</v>
      </c>
      <c r="L3598" s="26"/>
      <c r="M3598" s="27"/>
      <c r="N3598" s="25" t="str">
        <f>IFERROR(VLOOKUP(M3598,Data!$J$1:$K$58,2,0),"")</f>
        <v/>
      </c>
      <c r="O3598" s="27"/>
      <c r="P3598" s="27"/>
      <c r="Q3598" s="27" t="s">
        <v>5374</v>
      </c>
      <c r="R3598" s="27"/>
      <c r="S3598" s="27"/>
      <c r="T3598" s="27"/>
      <c r="U3598" s="28"/>
      <c r="X3598" s="27"/>
      <c r="Y3598" s="27"/>
      <c r="Z3598" s="29"/>
      <c r="AA3598" s="29">
        <v>0.46944444444444444</v>
      </c>
      <c r="AB3598" s="29">
        <v>0.57847222222222228</v>
      </c>
      <c r="AC3598" s="30">
        <v>46163</v>
      </c>
      <c r="AD3598" s="15" t="str">
        <f>IF(Tabla2[[#This Row],[HORA ENTREGA]]="DIRECTO","On time", IF(AA3598&lt;&gt;"",IF(Tabla2[[#This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598" s="15" t="str">
        <f>MID(Tabla2[[#This Row],[TIPO]],1,3)</f>
        <v xml:space="preserve">20 </v>
      </c>
      <c r="AF35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MSBU1345421 */ HR Entrega: *11:00* /Dirección: *LA FRAGUA CARPAS BLANCAS</v>
      </c>
      <c r="AG3598" s="38" t="str">
        <f>IFERROR(HYPERLINK("https://wa.me/"&amp;Tabla2[[#This Row],[CONTACTO]]&amp;"?text="&amp;Tabla2[[#This Row],[Mensaje]],"Enviar mensaje"),"")</f>
        <v>Enviar mensaje</v>
      </c>
      <c r="AH3598" s="15" t="str">
        <f>CONCATENATE(A3598,F3598)</f>
        <v xml:space="preserve">3597MSBU1345421 </v>
      </c>
      <c r="AI3598" s="15" t="str">
        <f>CONCATENATE("ENT-",A3598)</f>
        <v>ENT-3597</v>
      </c>
      <c r="AJ3598" s="15" t="str">
        <f>IF(Tabla2[[#This Row],[Op]]&lt;&gt;"","ENTREGA","")</f>
        <v>ENTREGA</v>
      </c>
      <c r="AK3598" s="40" t="str">
        <f>(Tabla2[[#This Row],[FECHA ENTREGA]]&amp;Tabla2[[#This Row],[HORA ENTREGA]])</f>
        <v>461630,458333333333333</v>
      </c>
      <c r="AL3598" s="34" t="str">
        <f>IFERROR(HYPERLINK("https://wa.me/"&amp;Tabla2[[#This Row],[CONTACTO]]&amp;"?text="&amp;Tabla2[[#This Row],[Mensaje]]),"")</f>
        <v>https://wa.me/?text=Hola!%0AServicio del día 21-05%0A *Cliente:* SOCIEDAD COMERCIAL MARBEN PETS LTDA */ Cont: * MSBU1345421 */ HR Entrega: *11:00* /Dirección: *LA FRAGUA CARPAS BLANCAS</v>
      </c>
    </row>
    <row r="3599" spans="1:38" s="15" customFormat="1" ht="16.5" customHeight="1" x14ac:dyDescent="0.2">
      <c r="A3599" s="15">
        <f>ROW(A3598)</f>
        <v>3598</v>
      </c>
      <c r="B3599" s="15">
        <f>IF(J3599=J3598,B3598+1,1)</f>
        <v>17</v>
      </c>
      <c r="C3599" s="15" t="s">
        <v>236</v>
      </c>
      <c r="D3599" s="25" t="s">
        <v>39</v>
      </c>
      <c r="E3599" s="27"/>
      <c r="F3599" s="27" t="s">
        <v>5478</v>
      </c>
      <c r="G3599" s="27" t="s">
        <v>64</v>
      </c>
      <c r="H3599" s="27"/>
      <c r="I3599" s="27" t="s">
        <v>42</v>
      </c>
      <c r="J3599" s="28">
        <v>46163</v>
      </c>
      <c r="K3599" s="26">
        <v>0.45833333333333331</v>
      </c>
      <c r="L3599" s="26"/>
      <c r="M3599" s="27"/>
      <c r="N3599" s="25" t="str">
        <f>IFERROR(VLOOKUP(M3599,Data!$J$1:$K$58,2,0),"")</f>
        <v/>
      </c>
      <c r="O3599" s="27"/>
      <c r="P3599" s="27"/>
      <c r="Q3599" s="27" t="s">
        <v>5374</v>
      </c>
      <c r="R3599" s="27"/>
      <c r="S3599" s="27"/>
      <c r="T3599" s="27"/>
      <c r="U3599" s="28"/>
      <c r="X3599" s="27"/>
      <c r="Y3599" s="27"/>
      <c r="Z3599" s="29"/>
      <c r="AA3599" s="29">
        <v>0.45208333333333334</v>
      </c>
      <c r="AB3599" s="29">
        <v>0.59097222222222223</v>
      </c>
      <c r="AC3599" s="30">
        <v>46163</v>
      </c>
      <c r="AD3599" s="15" t="str">
        <f>IF(Tabla2[[#This Row],[HORA ENTREGA]]="DIRECTO","On time", IF(AA3599&lt;&gt;"",IF(Tabla2[[#This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599" s="15" t="str">
        <f>MID(Tabla2[[#This Row],[TIPO]],1,3)</f>
        <v xml:space="preserve">20 </v>
      </c>
      <c r="AF35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21-05%0A *Cliente:* SOCIEDAD COMERCIAL MARBEN PETS LTDA */ Cont: * MSNU2836643 */ HR Entrega: *11:00* /Dirección: *LA FRAGUA CARPAS BLANCAS</v>
      </c>
      <c r="AG3599" s="38" t="str">
        <f>IFERROR(HYPERLINK("https://wa.me/"&amp;Tabla2[[#This Row],[CONTACTO]]&amp;"?text="&amp;Tabla2[[#This Row],[Mensaje]],"Enviar mensaje"),"")</f>
        <v>Enviar mensaje</v>
      </c>
      <c r="AH3599" s="15" t="str">
        <f>CONCATENATE(A3599,F3599)</f>
        <v xml:space="preserve">3598MSNU2836643 </v>
      </c>
      <c r="AI3599" s="15" t="str">
        <f>CONCATENATE("ENT-",A3599)</f>
        <v>ENT-3598</v>
      </c>
      <c r="AJ3599" s="15" t="str">
        <f>IF(Tabla2[[#This Row],[Op]]&lt;&gt;"","ENTREGA","")</f>
        <v>ENTREGA</v>
      </c>
      <c r="AK3599" s="40" t="str">
        <f>(Tabla2[[#This Row],[FECHA ENTREGA]]&amp;Tabla2[[#This Row],[HORA ENTREGA]])</f>
        <v>461630,458333333333333</v>
      </c>
      <c r="AL3599" s="34" t="str">
        <f>IFERROR(HYPERLINK("https://wa.me/"&amp;Tabla2[[#This Row],[CONTACTO]]&amp;"?text="&amp;Tabla2[[#This Row],[Mensaje]]),"")</f>
        <v>https://wa.me/?text=Hola!%0AServicio del día 21-05%0A *Cliente:* SOCIEDAD COMERCIAL MARBEN PETS LTDA */ Cont: * MSNU2836643 */ HR Entrega: *11:00* /Dirección: *LA FRAGUA CARPAS BLANCAS</v>
      </c>
    </row>
    <row r="3600" spans="1:38" s="15" customFormat="1" ht="16.5" customHeight="1" x14ac:dyDescent="0.2">
      <c r="A3600" s="15">
        <f>ROW(A3599)</f>
        <v>3599</v>
      </c>
      <c r="B3600" s="15">
        <f>IF(J3600=J3599,B3599+1,1)</f>
        <v>1</v>
      </c>
      <c r="C3600" s="15" t="s">
        <v>43</v>
      </c>
      <c r="D3600" s="25" t="s">
        <v>39</v>
      </c>
      <c r="E3600" s="27">
        <v>371022</v>
      </c>
      <c r="F3600" s="27" t="s">
        <v>5479</v>
      </c>
      <c r="G3600" s="27" t="s">
        <v>54</v>
      </c>
      <c r="H3600" s="27">
        <v>26400</v>
      </c>
      <c r="I3600" s="27" t="s">
        <v>42</v>
      </c>
      <c r="J3600" s="28">
        <v>46164</v>
      </c>
      <c r="K3600" s="26">
        <v>0.47916666666666669</v>
      </c>
      <c r="L3600" s="26" t="s">
        <v>5480</v>
      </c>
      <c r="M3600" s="27" t="s">
        <v>147</v>
      </c>
      <c r="N3600" s="25">
        <f>IFERROR(VLOOKUP(M3600,Data!$J$1:$K$58,2,0),"")</f>
        <v>56935532735</v>
      </c>
      <c r="O3600" s="27" t="s">
        <v>148</v>
      </c>
      <c r="P3600" s="27"/>
      <c r="Q3600" s="27" t="s">
        <v>5481</v>
      </c>
      <c r="R3600" s="27" t="s">
        <v>48</v>
      </c>
      <c r="S3600" s="27"/>
      <c r="T3600" s="27"/>
      <c r="U3600" s="28"/>
      <c r="X3600" s="27"/>
      <c r="Y3600" s="27"/>
      <c r="Z3600" s="29"/>
      <c r="AA3600" s="29">
        <v>0.47222222222222221</v>
      </c>
      <c r="AB3600" s="29">
        <v>0.59930555555555554</v>
      </c>
      <c r="AC3600" s="30">
        <v>46164</v>
      </c>
      <c r="AD3600" s="15" t="str">
        <f>IF(Tabla2[[#This Row],[HORA ENTREGA]]="DIRECTO","On time", IF(AA3600&lt;&gt;"",IF(Tabla2[[#This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00" s="15" t="str">
        <f>MID(Tabla2[[#This Row],[TIPO]],1,3)</f>
        <v xml:space="preserve">40 </v>
      </c>
      <c r="AF36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ALCA SPA */ Cont: * TTNU8923260*/ HR Entrega: *11:30* /Dirección: *Camino del Cerro 4868 Huechuraba, Santiago</v>
      </c>
      <c r="AG3600" s="38" t="str">
        <f>IFERROR(HYPERLINK("https://wa.me/"&amp;Tabla2[[#This Row],[CONTACTO]]&amp;"?text="&amp;Tabla2[[#This Row],[Mensaje]],"Enviar mensaje"),"")</f>
        <v>Enviar mensaje</v>
      </c>
      <c r="AH3600" s="15" t="str">
        <f>CONCATENATE(A3600,F3600)</f>
        <v>3599TTNU8923260</v>
      </c>
      <c r="AI3600" s="15" t="str">
        <f>CONCATENATE("ENT-",A3600)</f>
        <v>ENT-3599</v>
      </c>
      <c r="AJ3600" s="15" t="str">
        <f>IF(Tabla2[[#This Row],[Op]]&lt;&gt;"","ENTREGA","")</f>
        <v>ENTREGA</v>
      </c>
      <c r="AK3600" s="40" t="str">
        <f>(Tabla2[[#This Row],[FECHA ENTREGA]]&amp;Tabla2[[#This Row],[HORA ENTREGA]])</f>
        <v>461640,479166666666667</v>
      </c>
      <c r="AL3600" s="34" t="str">
        <f>IFERROR(HYPERLINK("https://wa.me/"&amp;Tabla2[[#This Row],[CONTACTO]]&amp;"?text="&amp;Tabla2[[#This Row],[Mensaje]]),"")</f>
        <v>https://wa.me/56935532735?text=Hola!%0AServicio del día 22-05%0A *Cliente:* ALCA SPA */ Cont: * TTNU8923260*/ HR Entrega: *11:30* /Dirección: *Camino del Cerro 4868 Huechuraba, Santiago</v>
      </c>
    </row>
    <row r="3601" spans="1:38" s="15" customFormat="1" ht="16.5" customHeight="1" x14ac:dyDescent="0.2">
      <c r="A3601" s="15">
        <f>ROW(A3600)</f>
        <v>3600</v>
      </c>
      <c r="B3601" s="15">
        <f>IF(J3601=J3600,B3600+1,1)</f>
        <v>2</v>
      </c>
      <c r="C3601" s="15" t="s">
        <v>43</v>
      </c>
      <c r="D3601" s="25" t="s">
        <v>39</v>
      </c>
      <c r="E3601" s="27">
        <v>370357</v>
      </c>
      <c r="F3601" s="27" t="s">
        <v>5482</v>
      </c>
      <c r="G3601" s="27" t="s">
        <v>54</v>
      </c>
      <c r="H3601" s="27">
        <v>25070</v>
      </c>
      <c r="I3601" s="27"/>
      <c r="J3601" s="28">
        <v>46164</v>
      </c>
      <c r="K3601" s="26">
        <v>0.47916666666666669</v>
      </c>
      <c r="L3601" s="26"/>
      <c r="M3601" s="27" t="s">
        <v>144</v>
      </c>
      <c r="N3601" s="25">
        <f>IFERROR(VLOOKUP(M3601,Data!$J$1:$K$58,2,0),"")</f>
        <v>56940144795</v>
      </c>
      <c r="O3601" s="27" t="s">
        <v>145</v>
      </c>
      <c r="P3601" s="27"/>
      <c r="Q3601" s="27" t="s">
        <v>5483</v>
      </c>
      <c r="R3601" s="27"/>
      <c r="S3601" s="27"/>
      <c r="T3601" s="27"/>
      <c r="U3601" s="28"/>
      <c r="X3601" s="27"/>
      <c r="Y3601" s="27"/>
      <c r="Z3601" s="29"/>
      <c r="AA3601" s="29">
        <v>0.47430555555555554</v>
      </c>
      <c r="AB3601" s="29">
        <v>0.82986111111111116</v>
      </c>
      <c r="AC3601" s="30">
        <v>46164</v>
      </c>
      <c r="AD3601" s="15" t="str">
        <f>IF(Tabla2[[#This Row],[HORA ENTREGA]]="DIRECTO","On time", IF(AA3601&lt;&gt;"",IF(Tabla2[[#This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01" s="15" t="str">
        <f>MID(Tabla2[[#This Row],[TIPO]],1,3)</f>
        <v xml:space="preserve">40 </v>
      </c>
      <c r="AF36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ALCA SPA */ Cont: * HMMU5531083*/ HR Entrega: *11:30* /Dirección: *Av. américo vespucio 1955, renca</v>
      </c>
      <c r="AG3601" s="38" t="str">
        <f>IFERROR(HYPERLINK("https://wa.me/"&amp;Tabla2[[#This Row],[CONTACTO]]&amp;"?text="&amp;Tabla2[[#This Row],[Mensaje]],"Enviar mensaje"),"")</f>
        <v>Enviar mensaje</v>
      </c>
      <c r="AH3601" s="15" t="str">
        <f>CONCATENATE(A3601,F3601)</f>
        <v>3600HMMU5531083</v>
      </c>
      <c r="AI3601" s="15" t="str">
        <f>CONCATENATE("ENT-",A3601)</f>
        <v>ENT-3600</v>
      </c>
      <c r="AJ3601" s="15" t="str">
        <f>IF(Tabla2[[#This Row],[Op]]&lt;&gt;"","ENTREGA","")</f>
        <v>ENTREGA</v>
      </c>
      <c r="AK3601" s="40" t="str">
        <f>(Tabla2[[#This Row],[FECHA ENTREGA]]&amp;Tabla2[[#This Row],[HORA ENTREGA]])</f>
        <v>461640,479166666666667</v>
      </c>
      <c r="AL3601" s="34" t="str">
        <f>IFERROR(HYPERLINK("https://wa.me/"&amp;Tabla2[[#This Row],[CONTACTO]]&amp;"?text="&amp;Tabla2[[#This Row],[Mensaje]]),"")</f>
        <v>https://wa.me/56940144795?text=Hola!%0AServicio del día 22-05%0A *Cliente:* ALCA SPA */ Cont: * HMMU5531083*/ HR Entrega: *11:30* /Dirección: *Av. américo vespucio 1955, renca</v>
      </c>
    </row>
    <row r="3602" spans="1:38" s="15" customFormat="1" ht="16.5" customHeight="1" x14ac:dyDescent="0.2">
      <c r="A3602" s="15">
        <f>ROW(A3601)</f>
        <v>3601</v>
      </c>
      <c r="B3602" s="15">
        <f>IF(J3602=J3601,B3601+1,1)</f>
        <v>3</v>
      </c>
      <c r="C3602" s="15" t="s">
        <v>43</v>
      </c>
      <c r="D3602" s="25" t="s">
        <v>39</v>
      </c>
      <c r="E3602" s="27">
        <v>371570</v>
      </c>
      <c r="F3602" s="27" t="s">
        <v>5484</v>
      </c>
      <c r="G3602" s="27" t="s">
        <v>54</v>
      </c>
      <c r="H3602" s="27">
        <v>26250</v>
      </c>
      <c r="I3602" s="27" t="s">
        <v>5485</v>
      </c>
      <c r="J3602" s="28">
        <v>46164</v>
      </c>
      <c r="K3602" s="26">
        <v>0.60416666666666663</v>
      </c>
      <c r="L3602" s="26"/>
      <c r="M3602" s="27" t="s">
        <v>60</v>
      </c>
      <c r="N3602" s="25">
        <f>IFERROR(VLOOKUP(M3602,Data!$J$1:$K$58,2,0),"")</f>
        <v>56957438415</v>
      </c>
      <c r="O3602" s="27" t="s">
        <v>285</v>
      </c>
      <c r="P3602" s="27"/>
      <c r="Q3602" s="27" t="s">
        <v>1656</v>
      </c>
      <c r="R3602" s="27"/>
      <c r="S3602" s="27"/>
      <c r="T3602" s="27"/>
      <c r="U3602" s="28"/>
      <c r="X3602" s="27"/>
      <c r="Y3602" s="27"/>
      <c r="Z3602" s="29"/>
      <c r="AA3602" s="29">
        <v>0.59791666666666665</v>
      </c>
      <c r="AB3602" s="29">
        <v>0.70277777777777772</v>
      </c>
      <c r="AC3602" s="30">
        <v>46164</v>
      </c>
      <c r="AD3602" s="15" t="str">
        <f>IF(Tabla2[[#This Row],[HORA ENTREGA]]="DIRECTO","On time", IF(AA3602&lt;&gt;"",IF(Tabla2[[#This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02" s="15" t="str">
        <f>MID(Tabla2[[#This Row],[TIPO]],1,3)</f>
        <v xml:space="preserve">40 </v>
      </c>
      <c r="AF36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ALCA SPA */ Cont: * FSCU5317701*/ HR Entrega: *14:30* /Dirección: *Camino del Cerro 4868 Huechuraba, Santiago.</v>
      </c>
      <c r="AG3602" s="38" t="str">
        <f>IFERROR(HYPERLINK("https://wa.me/"&amp;Tabla2[[#This Row],[CONTACTO]]&amp;"?text="&amp;Tabla2[[#This Row],[Mensaje]],"Enviar mensaje"),"")</f>
        <v>Enviar mensaje</v>
      </c>
      <c r="AH3602" s="15" t="str">
        <f>CONCATENATE(A3602,F3602)</f>
        <v>3601FSCU5317701</v>
      </c>
      <c r="AI3602" s="15" t="str">
        <f>CONCATENATE("ENT-",A3602)</f>
        <v>ENT-3601</v>
      </c>
      <c r="AJ3602" s="15" t="str">
        <f>IF(Tabla2[[#This Row],[Op]]&lt;&gt;"","ENTREGA","")</f>
        <v>ENTREGA</v>
      </c>
      <c r="AK3602" s="40" t="str">
        <f>(Tabla2[[#This Row],[FECHA ENTREGA]]&amp;Tabla2[[#This Row],[HORA ENTREGA]])</f>
        <v>461640,604166666666667</v>
      </c>
      <c r="AL3602" s="34" t="str">
        <f>IFERROR(HYPERLINK("https://wa.me/"&amp;Tabla2[[#This Row],[CONTACTO]]&amp;"?text="&amp;Tabla2[[#This Row],[Mensaje]]),"")</f>
        <v>https://wa.me/56957438415?text=Hola!%0AServicio del día 22-05%0A *Cliente:* ALCA SPA */ Cont: * FSCU5317701*/ HR Entrega: *14:30* /Dirección: *Camino del Cerro 4868 Huechuraba, Santiago.</v>
      </c>
    </row>
    <row r="3603" spans="1:38" s="15" customFormat="1" ht="16.5" customHeight="1" x14ac:dyDescent="0.2">
      <c r="A3603" s="15">
        <f>ROW(A3602)</f>
        <v>3602</v>
      </c>
      <c r="B3603" s="15">
        <f>IF(J3603=J3602,B3602+1,1)</f>
        <v>4</v>
      </c>
      <c r="C3603" s="15" t="s">
        <v>43</v>
      </c>
      <c r="D3603" s="25" t="s">
        <v>39</v>
      </c>
      <c r="E3603" s="27">
        <v>371570</v>
      </c>
      <c r="F3603" s="27" t="s">
        <v>5486</v>
      </c>
      <c r="G3603" s="27" t="s">
        <v>54</v>
      </c>
      <c r="H3603" s="27">
        <v>26250</v>
      </c>
      <c r="I3603" s="27" t="s">
        <v>5487</v>
      </c>
      <c r="J3603" s="28">
        <v>46164</v>
      </c>
      <c r="K3603" s="26">
        <v>0.66666666666666663</v>
      </c>
      <c r="L3603" s="26"/>
      <c r="M3603" s="27" t="s">
        <v>147</v>
      </c>
      <c r="N3603" s="25">
        <f>IFERROR(VLOOKUP(M3603,Data!$J$1:$K$58,2,0),"")</f>
        <v>56935532735</v>
      </c>
      <c r="O3603" s="27" t="s">
        <v>148</v>
      </c>
      <c r="P3603" s="27"/>
      <c r="Q3603" s="27" t="s">
        <v>5488</v>
      </c>
      <c r="R3603" s="27"/>
      <c r="S3603" s="27"/>
      <c r="T3603" s="27"/>
      <c r="U3603" s="28"/>
      <c r="X3603" s="27"/>
      <c r="Y3603" s="27"/>
      <c r="Z3603" s="29"/>
      <c r="AA3603" s="29">
        <v>0.74652777777777779</v>
      </c>
      <c r="AB3603" s="29">
        <v>0.99652777777777779</v>
      </c>
      <c r="AC3603" s="30">
        <v>46164</v>
      </c>
      <c r="AD3603" s="15" t="str">
        <f>IF(Tabla2[[#This Row],[HORA ENTREGA]]="DIRECTO","On time", IF(AA3603&lt;&gt;"",IF(Tabla2[[#This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03" s="15" t="str">
        <f>MID(Tabla2[[#This Row],[TIPO]],1,3)</f>
        <v xml:space="preserve">40 </v>
      </c>
      <c r="AF36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ALCA SPA */ Cont: * FBIU5912405*/ HR Entrega: *16:00* /Dirección: *VESPUCIO 1955, RENCA</v>
      </c>
      <c r="AG3603" s="38" t="str">
        <f>IFERROR(HYPERLINK("https://wa.me/"&amp;Tabla2[[#This Row],[CONTACTO]]&amp;"?text="&amp;Tabla2[[#This Row],[Mensaje]],"Enviar mensaje"),"")</f>
        <v>Enviar mensaje</v>
      </c>
      <c r="AH3603" s="15" t="str">
        <f>CONCATENATE(A3603,F3603)</f>
        <v>3602FBIU5912405</v>
      </c>
      <c r="AI3603" s="15" t="str">
        <f>CONCATENATE("ENT-",A3603)</f>
        <v>ENT-3602</v>
      </c>
      <c r="AJ3603" s="15" t="str">
        <f>IF(Tabla2[[#This Row],[Op]]&lt;&gt;"","ENTREGA","")</f>
        <v>ENTREGA</v>
      </c>
      <c r="AK3603" s="40" t="str">
        <f>(Tabla2[[#This Row],[FECHA ENTREGA]]&amp;Tabla2[[#This Row],[HORA ENTREGA]])</f>
        <v>461640,666666666666667</v>
      </c>
      <c r="AL3603" s="34" t="str">
        <f>IFERROR(HYPERLINK("https://wa.me/"&amp;Tabla2[[#This Row],[CONTACTO]]&amp;"?text="&amp;Tabla2[[#This Row],[Mensaje]]),"")</f>
        <v>https://wa.me/56935532735?text=Hola!%0AServicio del día 22-05%0A *Cliente:* ALCA SPA */ Cont: * FBIU5912405*/ HR Entrega: *16:00* /Dirección: *VESPUCIO 1955, RENCA</v>
      </c>
    </row>
    <row r="3604" spans="1:38" s="15" customFormat="1" ht="16.5" customHeight="1" x14ac:dyDescent="0.2">
      <c r="A3604" s="15">
        <f>ROW(A3603)</f>
        <v>3603</v>
      </c>
      <c r="B3604" s="15">
        <f>IF(J3604=J3603,B3603+1,1)</f>
        <v>5</v>
      </c>
      <c r="C3604" s="15" t="s">
        <v>43</v>
      </c>
      <c r="D3604" s="25" t="s">
        <v>39</v>
      </c>
      <c r="E3604" s="27">
        <v>371570</v>
      </c>
      <c r="F3604" s="27" t="s">
        <v>5489</v>
      </c>
      <c r="G3604" s="27" t="s">
        <v>54</v>
      </c>
      <c r="H3604" s="27">
        <v>26250</v>
      </c>
      <c r="I3604" s="27" t="s">
        <v>5490</v>
      </c>
      <c r="J3604" s="28">
        <v>46164</v>
      </c>
      <c r="K3604" s="26">
        <v>0.70833333333333337</v>
      </c>
      <c r="L3604" s="26"/>
      <c r="M3604" s="27" t="s">
        <v>176</v>
      </c>
      <c r="N3604" s="25">
        <f>IFERROR(VLOOKUP(M3604,Data!$J$1:$K$58,2,0),"")</f>
        <v>56968463649</v>
      </c>
      <c r="O3604" s="27" t="s">
        <v>177</v>
      </c>
      <c r="P3604" s="27"/>
      <c r="Q3604" s="27" t="s">
        <v>5488</v>
      </c>
      <c r="R3604" s="27"/>
      <c r="S3604" s="27"/>
      <c r="T3604" s="27"/>
      <c r="U3604" s="28"/>
      <c r="X3604" s="27"/>
      <c r="Y3604" s="27"/>
      <c r="Z3604" s="29"/>
      <c r="AA3604" s="29">
        <v>0.77847222222222223</v>
      </c>
      <c r="AB3604" s="29">
        <v>9.0277777777777776E-2</v>
      </c>
      <c r="AC3604" s="30">
        <v>46164</v>
      </c>
      <c r="AD3604" s="15" t="str">
        <f>IF(Tabla2[[#This Row],[HORA ENTREGA]]="DIRECTO","On time", IF(AA3604&lt;&gt;"",IF(Tabla2[[#This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04" s="15" t="str">
        <f>MID(Tabla2[[#This Row],[TIPO]],1,3)</f>
        <v xml:space="preserve">40 </v>
      </c>
      <c r="AF36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ALCA SPA */ Cont: * FBIU5909356*/ HR Entrega: *17:00* /Dirección: *VESPUCIO 1955, RENCA</v>
      </c>
      <c r="AG3604" s="38" t="str">
        <f>IFERROR(HYPERLINK("https://wa.me/"&amp;Tabla2[[#This Row],[CONTACTO]]&amp;"?text="&amp;Tabla2[[#This Row],[Mensaje]],"Enviar mensaje"),"")</f>
        <v>Enviar mensaje</v>
      </c>
      <c r="AH3604" s="15" t="str">
        <f>CONCATENATE(A3604,F3604)</f>
        <v>3603FBIU5909356</v>
      </c>
      <c r="AI3604" s="15" t="str">
        <f>CONCATENATE("ENT-",A3604)</f>
        <v>ENT-3603</v>
      </c>
      <c r="AJ3604" s="15" t="str">
        <f>IF(Tabla2[[#This Row],[Op]]&lt;&gt;"","ENTREGA","")</f>
        <v>ENTREGA</v>
      </c>
      <c r="AK3604" s="40" t="str">
        <f>(Tabla2[[#This Row],[FECHA ENTREGA]]&amp;Tabla2[[#This Row],[HORA ENTREGA]])</f>
        <v>461640,708333333333333</v>
      </c>
      <c r="AL3604" s="34" t="str">
        <f>IFERROR(HYPERLINK("https://wa.me/"&amp;Tabla2[[#This Row],[CONTACTO]]&amp;"?text="&amp;Tabla2[[#This Row],[Mensaje]]),"")</f>
        <v>https://wa.me/56968463649?text=Hola!%0AServicio del día 22-05%0A *Cliente:* ALCA SPA */ Cont: * FBIU5909356*/ HR Entrega: *17:00* /Dirección: *VESPUCIO 1955, RENCA</v>
      </c>
    </row>
    <row r="3605" spans="1:38" s="15" customFormat="1" ht="16.5" customHeight="1" x14ac:dyDescent="0.2">
      <c r="A3605" s="15">
        <f>ROW(A3604)</f>
        <v>3604</v>
      </c>
      <c r="B3605" s="15">
        <f>IF(J3605=J3604,B3604+1,1)</f>
        <v>6</v>
      </c>
      <c r="C3605" s="15" t="s">
        <v>62</v>
      </c>
      <c r="D3605" s="25" t="s">
        <v>39</v>
      </c>
      <c r="E3605" s="27">
        <v>305986</v>
      </c>
      <c r="F3605" s="27" t="s">
        <v>5491</v>
      </c>
      <c r="G3605" s="27" t="s">
        <v>41</v>
      </c>
      <c r="H3605" s="27">
        <v>9132</v>
      </c>
      <c r="I3605" s="27" t="s">
        <v>5492</v>
      </c>
      <c r="J3605" s="28">
        <v>46164</v>
      </c>
      <c r="K3605" s="26">
        <v>0.35416666666666669</v>
      </c>
      <c r="L3605" s="26" t="s">
        <v>4226</v>
      </c>
      <c r="M3605" s="27" t="s">
        <v>77</v>
      </c>
      <c r="N3605" s="25">
        <f>IFERROR(VLOOKUP(M3605,Data!$J$1:$K$58,2,0),"")</f>
        <v>56967384794</v>
      </c>
      <c r="O3605" s="27" t="s">
        <v>78</v>
      </c>
      <c r="P3605" s="27"/>
      <c r="Q3605" s="27" t="s">
        <v>68</v>
      </c>
      <c r="R3605" s="27"/>
      <c r="S3605" s="27"/>
      <c r="T3605" s="27"/>
      <c r="U3605" s="28"/>
      <c r="X3605" s="27"/>
      <c r="Y3605" s="27"/>
      <c r="Z3605" s="29"/>
      <c r="AA3605" s="29">
        <v>0.33958333333333335</v>
      </c>
      <c r="AB3605" s="29">
        <v>0.37152777777777779</v>
      </c>
      <c r="AC3605" s="30">
        <v>46164</v>
      </c>
      <c r="AD3605" s="15" t="str">
        <f>IF(Tabla2[[#This Row],[HORA ENTREGA]]="DIRECTO","On time", IF(AA3605&lt;&gt;"",IF(Tabla2[[#This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05" s="15" t="str">
        <f>MID(Tabla2[[#This Row],[TIPO]],1,3)</f>
        <v xml:space="preserve">40 </v>
      </c>
      <c r="AF36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BATERIAS TUBULAR S.A. */ Cont: * FFAU1704624*/ HR Entrega: *08:30* /Dirección: *AV. CHENA PONIENTE 12624, SAN BERNARDO</v>
      </c>
      <c r="AG3605" s="38" t="str">
        <f>IFERROR(HYPERLINK("https://wa.me/"&amp;Tabla2[[#This Row],[CONTACTO]]&amp;"?text="&amp;Tabla2[[#This Row],[Mensaje]],"Enviar mensaje"),"")</f>
        <v>Enviar mensaje</v>
      </c>
      <c r="AH3605" s="15" t="str">
        <f>CONCATENATE(A3605,F3605)</f>
        <v>3604FFAU1704624</v>
      </c>
      <c r="AI3605" s="15" t="str">
        <f>CONCATENATE("ENT-",A3605)</f>
        <v>ENT-3604</v>
      </c>
      <c r="AJ3605" s="15" t="str">
        <f>IF(Tabla2[[#This Row],[Op]]&lt;&gt;"","ENTREGA","")</f>
        <v>ENTREGA</v>
      </c>
      <c r="AK3605" s="40" t="str">
        <f>(Tabla2[[#This Row],[FECHA ENTREGA]]&amp;Tabla2[[#This Row],[HORA ENTREGA]])</f>
        <v>461640,354166666666667</v>
      </c>
      <c r="AL3605" s="34" t="str">
        <f>IFERROR(HYPERLINK("https://wa.me/"&amp;Tabla2[[#This Row],[CONTACTO]]&amp;"?text="&amp;Tabla2[[#This Row],[Mensaje]]),"")</f>
        <v>https://wa.me/56967384794?text=Hola!%0AServicio del día 22-05%0A *Cliente:* BATERIAS TUBULAR S.A. */ Cont: * FFAU1704624*/ HR Entrega: *08:30* /Dirección: *AV. CHENA PONIENTE 12624, SAN BERNARDO</v>
      </c>
    </row>
    <row r="3606" spans="1:38" s="15" customFormat="1" ht="16.5" customHeight="1" x14ac:dyDescent="0.2">
      <c r="A3606" s="15">
        <f>ROW(A3605)</f>
        <v>3605</v>
      </c>
      <c r="B3606" s="15">
        <f>IF(J3606=J3605,B3605+1,1)</f>
        <v>7</v>
      </c>
      <c r="C3606" s="15" t="s">
        <v>2237</v>
      </c>
      <c r="D3606" s="25" t="s">
        <v>39</v>
      </c>
      <c r="E3606" s="27">
        <v>306010</v>
      </c>
      <c r="F3606" s="27" t="s">
        <v>5493</v>
      </c>
      <c r="G3606" s="27" t="s">
        <v>41</v>
      </c>
      <c r="H3606" s="27">
        <v>9300</v>
      </c>
      <c r="I3606" s="27" t="s">
        <v>2725</v>
      </c>
      <c r="J3606" s="28">
        <v>46164</v>
      </c>
      <c r="K3606" s="26">
        <v>0.375</v>
      </c>
      <c r="L3606" s="26"/>
      <c r="M3606" s="27" t="s">
        <v>55</v>
      </c>
      <c r="N3606" s="25">
        <f>IFERROR(VLOOKUP(M3606,Data!$J$1:$K$58,2,0),"")</f>
        <v>56992164782</v>
      </c>
      <c r="O3606" s="27" t="s">
        <v>56</v>
      </c>
      <c r="P3606" s="27"/>
      <c r="Q3606" s="27" t="s">
        <v>2240</v>
      </c>
      <c r="R3606" s="27"/>
      <c r="S3606" s="27"/>
      <c r="T3606" s="27"/>
      <c r="U3606" s="28"/>
      <c r="X3606" s="27"/>
      <c r="Y3606" s="27"/>
      <c r="Z3606" s="29"/>
      <c r="AA3606" s="29">
        <v>0.3888888888888889</v>
      </c>
      <c r="AB3606" s="29">
        <v>0.54513888888888884</v>
      </c>
      <c r="AC3606" s="30">
        <v>46164</v>
      </c>
      <c r="AD3606" s="15" t="str">
        <f>IF(Tabla2[[#This Row],[HORA ENTREGA]]="DIRECTO","On time", IF(AA3606&lt;&gt;"",IF(Tabla2[[#This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06" s="15" t="str">
        <f>MID(Tabla2[[#This Row],[TIPO]],1,3)</f>
        <v xml:space="preserve">40 </v>
      </c>
      <c r="AF36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COM. PABLO GAMBERINI  */ Cont: * TRHU6289630*/ HR Entrega: *09:00* /Dirección: *BELLA VISTA 2730 QUEBRADA ESCOBARES VILLA ALEMANA</v>
      </c>
      <c r="AG3606" s="38" t="str">
        <f>IFERROR(HYPERLINK("https://wa.me/"&amp;Tabla2[[#This Row],[CONTACTO]]&amp;"?text="&amp;Tabla2[[#This Row],[Mensaje]],"Enviar mensaje"),"")</f>
        <v>Enviar mensaje</v>
      </c>
      <c r="AH3606" s="15" t="str">
        <f>CONCATENATE(A3606,F3606)</f>
        <v>3605TRHU6289630</v>
      </c>
      <c r="AI3606" s="15" t="str">
        <f>CONCATENATE("ENT-",A3606)</f>
        <v>ENT-3605</v>
      </c>
      <c r="AJ3606" s="15" t="str">
        <f>IF(Tabla2[[#This Row],[Op]]&lt;&gt;"","ENTREGA","")</f>
        <v>ENTREGA</v>
      </c>
      <c r="AK3606" s="40" t="str">
        <f>(Tabla2[[#This Row],[FECHA ENTREGA]]&amp;Tabla2[[#This Row],[HORA ENTREGA]])</f>
        <v>461640,375</v>
      </c>
      <c r="AL3606" s="34" t="str">
        <f>IFERROR(HYPERLINK("https://wa.me/"&amp;Tabla2[[#This Row],[CONTACTO]]&amp;"?text="&amp;Tabla2[[#This Row],[Mensaje]]),"")</f>
        <v>https://wa.me/56992164782?text=Hola!%0AServicio del día 22-05%0A *Cliente:* COM. PABLO GAMBERINI  */ Cont: * TRHU6289630*/ HR Entrega: *09:00* /Dirección: *BELLA VISTA 2730 QUEBRADA ESCOBARES VILLA ALEMANA</v>
      </c>
    </row>
    <row r="3607" spans="1:38" s="15" customFormat="1" ht="16.5" customHeight="1" x14ac:dyDescent="0.2">
      <c r="A3607" s="15">
        <f>ROW(A3606)</f>
        <v>3606</v>
      </c>
      <c r="B3607" s="15">
        <f>IF(J3607=J3606,B3606+1,1)</f>
        <v>8</v>
      </c>
      <c r="C3607" s="15" t="s">
        <v>2237</v>
      </c>
      <c r="D3607" s="25" t="s">
        <v>39</v>
      </c>
      <c r="E3607" s="27">
        <v>306010</v>
      </c>
      <c r="F3607" s="27" t="s">
        <v>5494</v>
      </c>
      <c r="G3607" s="27" t="s">
        <v>41</v>
      </c>
      <c r="H3607" s="27">
        <v>9300</v>
      </c>
      <c r="I3607" s="27" t="s">
        <v>42</v>
      </c>
      <c r="J3607" s="28">
        <v>46164</v>
      </c>
      <c r="K3607" s="26">
        <v>0.375</v>
      </c>
      <c r="L3607" s="26" t="s">
        <v>5495</v>
      </c>
      <c r="M3607" s="27" t="s">
        <v>5496</v>
      </c>
      <c r="N3607" s="25" t="str">
        <f>IFERROR(VLOOKUP(M3607,Data!$J$1:$K$58,2,0),"")</f>
        <v/>
      </c>
      <c r="O3607" s="27" t="s">
        <v>314</v>
      </c>
      <c r="P3607" s="27"/>
      <c r="Q3607" s="27" t="s">
        <v>2240</v>
      </c>
      <c r="R3607" s="27"/>
      <c r="S3607" s="27"/>
      <c r="T3607" s="27"/>
      <c r="U3607" s="28"/>
      <c r="X3607" s="27"/>
      <c r="Y3607" s="27"/>
      <c r="Z3607" s="29"/>
      <c r="AA3607" s="29">
        <v>0.3888888888888889</v>
      </c>
      <c r="AB3607" s="29">
        <v>0.54166666666666663</v>
      </c>
      <c r="AC3607" s="30">
        <v>46164</v>
      </c>
      <c r="AD3607" s="15" t="str">
        <f>IF(Tabla2[[#This Row],[HORA ENTREGA]]="DIRECTO","On time", IF(AA3607&lt;&gt;"",IF(Tabla2[[#This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07" s="15" t="str">
        <f>MID(Tabla2[[#This Row],[TIPO]],1,3)</f>
        <v xml:space="preserve">40 </v>
      </c>
      <c r="AF36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COM. PABLO GAMBERINI  */ Cont: * NYKU5139739*/ HR Entrega: *09:00* /Dirección: *BELLA VISTA 2730 QUEBRADA ESCOBARES VILLA ALEMANA</v>
      </c>
      <c r="AG3607" s="38" t="str">
        <f>IFERROR(HYPERLINK("https://wa.me/"&amp;Tabla2[[#This Row],[CONTACTO]]&amp;"?text="&amp;Tabla2[[#This Row],[Mensaje]],"Enviar mensaje"),"")</f>
        <v>Enviar mensaje</v>
      </c>
      <c r="AH3607" s="15" t="str">
        <f>CONCATENATE(A3607,F3607)</f>
        <v>3606NYKU5139739</v>
      </c>
      <c r="AI3607" s="15" t="str">
        <f>CONCATENATE("ENT-",A3607)</f>
        <v>ENT-3606</v>
      </c>
      <c r="AJ3607" s="15" t="str">
        <f>IF(Tabla2[[#This Row],[Op]]&lt;&gt;"","ENTREGA","")</f>
        <v>ENTREGA</v>
      </c>
      <c r="AK3607" s="40" t="str">
        <f>(Tabla2[[#This Row],[FECHA ENTREGA]]&amp;Tabla2[[#This Row],[HORA ENTREGA]])</f>
        <v>461640,375</v>
      </c>
      <c r="AL3607" s="34" t="str">
        <f>IFERROR(HYPERLINK("https://wa.me/"&amp;Tabla2[[#This Row],[CONTACTO]]&amp;"?text="&amp;Tabla2[[#This Row],[Mensaje]]),"")</f>
        <v>https://wa.me/?text=Hola!%0AServicio del día 22-05%0A *Cliente:* COM. PABLO GAMBERINI  */ Cont: * NYKU5139739*/ HR Entrega: *09:00* /Dirección: *BELLA VISTA 2730 QUEBRADA ESCOBARES VILLA ALEMANA</v>
      </c>
    </row>
    <row r="3608" spans="1:38" s="15" customFormat="1" ht="16.5" customHeight="1" x14ac:dyDescent="0.2">
      <c r="A3608" s="15">
        <f>ROW(A3607)</f>
        <v>3607</v>
      </c>
      <c r="B3608" s="15">
        <f>IF(J3608=J3607,B3607+1,1)</f>
        <v>9</v>
      </c>
      <c r="C3608" s="15" t="s">
        <v>101</v>
      </c>
      <c r="D3608" s="25" t="s">
        <v>39</v>
      </c>
      <c r="E3608" s="27">
        <v>144047</v>
      </c>
      <c r="F3608" s="27" t="s">
        <v>5497</v>
      </c>
      <c r="G3608" s="27" t="s">
        <v>41</v>
      </c>
      <c r="H3608" s="27">
        <v>144047</v>
      </c>
      <c r="I3608" s="27" t="s">
        <v>2725</v>
      </c>
      <c r="J3608" s="28">
        <v>46164</v>
      </c>
      <c r="K3608" s="26">
        <v>0.35416666666666669</v>
      </c>
      <c r="L3608" s="26"/>
      <c r="M3608" s="27" t="s">
        <v>3198</v>
      </c>
      <c r="N3608" s="25" t="str">
        <f>IFERROR(VLOOKUP(M3608,Data!$J$1:$K$58,2,0),"")</f>
        <v/>
      </c>
      <c r="O3608" s="27" t="s">
        <v>181</v>
      </c>
      <c r="P3608" s="27"/>
      <c r="Q3608" s="27" t="s">
        <v>4470</v>
      </c>
      <c r="R3608" s="27" t="s">
        <v>48</v>
      </c>
      <c r="S3608" s="27"/>
      <c r="T3608" s="27"/>
      <c r="U3608" s="28"/>
      <c r="X3608" s="27"/>
      <c r="Y3608" s="27"/>
      <c r="Z3608" s="29"/>
      <c r="AA3608" s="29">
        <v>0.4375</v>
      </c>
      <c r="AB3608" s="29">
        <v>0.47430555555555554</v>
      </c>
      <c r="AC3608" s="30">
        <v>46164</v>
      </c>
      <c r="AD3608" s="15" t="str">
        <f>IF(Tabla2[[#This Row],[HORA ENTREGA]]="DIRECTO","On time", IF(AA3608&lt;&gt;"",IF(Tabla2[[#This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08" s="15" t="str">
        <f>MID(Tabla2[[#This Row],[TIPO]],1,3)</f>
        <v xml:space="preserve">40 </v>
      </c>
      <c r="AF36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COMERCIAL PICHARA SPA */ Cont: * TLLU4365739*/ HR Entrega: *08:30* /Dirección: *Crucero Peralillo, Parcela 37, Lote 1, Lampa.</v>
      </c>
      <c r="AG3608" s="38" t="str">
        <f>IFERROR(HYPERLINK("https://wa.me/"&amp;Tabla2[[#This Row],[CONTACTO]]&amp;"?text="&amp;Tabla2[[#This Row],[Mensaje]],"Enviar mensaje"),"")</f>
        <v>Enviar mensaje</v>
      </c>
      <c r="AH3608" s="15" t="str">
        <f>CONCATENATE(A3608,F3608)</f>
        <v>3607TLLU4365739</v>
      </c>
      <c r="AI3608" s="15" t="str">
        <f>CONCATENATE("ENT-",A3608)</f>
        <v>ENT-3607</v>
      </c>
      <c r="AJ3608" s="15" t="str">
        <f>IF(Tabla2[[#This Row],[Op]]&lt;&gt;"","ENTREGA","")</f>
        <v>ENTREGA</v>
      </c>
      <c r="AK3608" s="40" t="str">
        <f>(Tabla2[[#This Row],[FECHA ENTREGA]]&amp;Tabla2[[#This Row],[HORA ENTREGA]])</f>
        <v>461640,354166666666667</v>
      </c>
      <c r="AL3608" s="34" t="str">
        <f>IFERROR(HYPERLINK("https://wa.me/"&amp;Tabla2[[#This Row],[CONTACTO]]&amp;"?text="&amp;Tabla2[[#This Row],[Mensaje]]),"")</f>
        <v>https://wa.me/?text=Hola!%0AServicio del día 22-05%0A *Cliente:* COMERCIAL PICHARA SPA */ Cont: * TLLU4365739*/ HR Entrega: *08:30* /Dirección: *Crucero Peralillo, Parcela 37, Lote 1, Lampa.</v>
      </c>
    </row>
    <row r="3609" spans="1:38" s="15" customFormat="1" ht="16.5" customHeight="1" x14ac:dyDescent="0.2">
      <c r="A3609" s="15">
        <f>ROW(A3608)</f>
        <v>3608</v>
      </c>
      <c r="B3609" s="15">
        <f>IF(J3609=J3608,B3608+1,1)</f>
        <v>10</v>
      </c>
      <c r="C3609" s="15" t="s">
        <v>101</v>
      </c>
      <c r="D3609" s="25" t="s">
        <v>39</v>
      </c>
      <c r="E3609" s="27">
        <v>144379</v>
      </c>
      <c r="F3609" s="27" t="s">
        <v>5498</v>
      </c>
      <c r="G3609" s="27" t="s">
        <v>41</v>
      </c>
      <c r="H3609" s="27"/>
      <c r="I3609" s="27" t="s">
        <v>2725</v>
      </c>
      <c r="J3609" s="28">
        <v>46164</v>
      </c>
      <c r="K3609" s="26">
        <v>0.41666666666666669</v>
      </c>
      <c r="L3609" s="26"/>
      <c r="M3609" s="27" t="s">
        <v>971</v>
      </c>
      <c r="N3609" s="25">
        <f>IFERROR(VLOOKUP(M3609,Data!$J$1:$K$58,2,0),"")</f>
        <v>56999972473</v>
      </c>
      <c r="O3609" s="27" t="s">
        <v>348</v>
      </c>
      <c r="P3609" s="27">
        <v>1</v>
      </c>
      <c r="Q3609" s="27" t="s">
        <v>5499</v>
      </c>
      <c r="R3609" s="27"/>
      <c r="S3609" s="27"/>
      <c r="T3609" s="27"/>
      <c r="U3609" s="28"/>
      <c r="X3609" s="27"/>
      <c r="Y3609" s="27"/>
      <c r="Z3609" s="29"/>
      <c r="AA3609" s="29">
        <v>0.33333333333333331</v>
      </c>
      <c r="AB3609" s="29">
        <v>0.40694444444444444</v>
      </c>
      <c r="AC3609" s="30">
        <v>46164</v>
      </c>
      <c r="AD3609" s="15" t="str">
        <f>IF(Tabla2[[#This Row],[HORA ENTREGA]]="DIRECTO","On time", IF(AA3609&lt;&gt;"",IF(Tabla2[[#This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09" s="15" t="str">
        <f>MID(Tabla2[[#This Row],[TIPO]],1,3)</f>
        <v xml:space="preserve">40 </v>
      </c>
      <c r="AF36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COMERCIAL PICHARA SPA */ Cont: * SEKU5707406*/ HR Entrega: *10:00* /Dirección: *Crucero Peralillo, Parcela 37, Lote 1, </v>
      </c>
      <c r="AG3609" s="38" t="str">
        <f>IFERROR(HYPERLINK("https://wa.me/"&amp;Tabla2[[#This Row],[CONTACTO]]&amp;"?text="&amp;Tabla2[[#This Row],[Mensaje]],"Enviar mensaje"),"")</f>
        <v>Enviar mensaje</v>
      </c>
      <c r="AH3609" s="15" t="str">
        <f>CONCATENATE(A3609,F3609)</f>
        <v>3608SEKU5707406</v>
      </c>
      <c r="AI3609" s="15" t="str">
        <f>CONCATENATE("ENT-",A3609)</f>
        <v>ENT-3608</v>
      </c>
      <c r="AJ3609" s="15" t="str">
        <f>IF(Tabla2[[#This Row],[Op]]&lt;&gt;"","ENTREGA","")</f>
        <v>ENTREGA</v>
      </c>
      <c r="AK3609" s="40" t="str">
        <f>(Tabla2[[#This Row],[FECHA ENTREGA]]&amp;Tabla2[[#This Row],[HORA ENTREGA]])</f>
        <v>461640,416666666666667</v>
      </c>
      <c r="AL3609" s="34" t="str">
        <f>IFERROR(HYPERLINK("https://wa.me/"&amp;Tabla2[[#This Row],[CONTACTO]]&amp;"?text="&amp;Tabla2[[#This Row],[Mensaje]]),"")</f>
        <v xml:space="preserve">https://wa.me/56999972473?text=Hola!%0AServicio del día 22-05%0A *Cliente:* COMERCIAL PICHARA SPA */ Cont: * SEKU5707406*/ HR Entrega: *10:00* /Dirección: *Crucero Peralillo, Parcela 37, Lote 1, </v>
      </c>
    </row>
    <row r="3610" spans="1:38" s="15" customFormat="1" ht="16.5" customHeight="1" x14ac:dyDescent="0.2">
      <c r="A3610" s="15">
        <f>ROW(A3609)</f>
        <v>3609</v>
      </c>
      <c r="B3610" s="15">
        <f>IF(J3610=J3609,B3609+1,1)</f>
        <v>11</v>
      </c>
      <c r="C3610" s="15" t="s">
        <v>110</v>
      </c>
      <c r="D3610" s="25" t="s">
        <v>39</v>
      </c>
      <c r="E3610" s="27">
        <v>2036642</v>
      </c>
      <c r="F3610" s="27" t="s">
        <v>5500</v>
      </c>
      <c r="G3610" s="27" t="s">
        <v>64</v>
      </c>
      <c r="H3610" s="27">
        <v>29200</v>
      </c>
      <c r="I3610" s="27" t="s">
        <v>42</v>
      </c>
      <c r="J3610" s="28">
        <v>46164</v>
      </c>
      <c r="K3610" s="26">
        <v>0.33333333333333331</v>
      </c>
      <c r="L3610" s="26"/>
      <c r="M3610" s="27" t="s">
        <v>971</v>
      </c>
      <c r="N3610" s="25">
        <f>IFERROR(VLOOKUP(M3610,Data!$J$1:$K$58,2,0),"")</f>
        <v>56999972473</v>
      </c>
      <c r="O3610" s="27" t="s">
        <v>348</v>
      </c>
      <c r="P3610" s="27"/>
      <c r="Q3610" s="27" t="s">
        <v>113</v>
      </c>
      <c r="R3610" s="27"/>
      <c r="S3610" s="27"/>
      <c r="T3610" s="27"/>
      <c r="U3610" s="28"/>
      <c r="X3610" s="27"/>
      <c r="Y3610" s="27"/>
      <c r="Z3610" s="29"/>
      <c r="AA3610" s="29">
        <v>0.33541666666666664</v>
      </c>
      <c r="AB3610" s="29">
        <v>0.40625</v>
      </c>
      <c r="AC3610" s="30">
        <v>46164</v>
      </c>
      <c r="AD3610" s="15" t="str">
        <f>IF(Tabla2[[#This Row],[HORA ENTREGA]]="DIRECTO","On time", IF(AA3610&lt;&gt;"",IF(Tabla2[[#This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10" s="15" t="str">
        <f>MID(Tabla2[[#This Row],[TIPO]],1,3)</f>
        <v xml:space="preserve">20 </v>
      </c>
      <c r="AF36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COMERCIAL SANDOVAL E HIJOS LTDA */ Cont: * trhu 190022-2*/ HR Entrega: *08:00* /Dirección: *SANTA ISABEL 370; LAMPA</v>
      </c>
      <c r="AG3610" s="38" t="str">
        <f>IFERROR(HYPERLINK("https://wa.me/"&amp;Tabla2[[#This Row],[CONTACTO]]&amp;"?text="&amp;Tabla2[[#This Row],[Mensaje]],"Enviar mensaje"),"")</f>
        <v>Enviar mensaje</v>
      </c>
      <c r="AH3610" s="15" t="str">
        <f>CONCATENATE(A3610,F3610)</f>
        <v>3609trhu 190022-2</v>
      </c>
      <c r="AI3610" s="15" t="str">
        <f>CONCATENATE("ENT-",A3610)</f>
        <v>ENT-3609</v>
      </c>
      <c r="AJ3610" s="15" t="str">
        <f>IF(Tabla2[[#This Row],[Op]]&lt;&gt;"","ENTREGA","")</f>
        <v>ENTREGA</v>
      </c>
      <c r="AK3610" s="40" t="str">
        <f>(Tabla2[[#This Row],[FECHA ENTREGA]]&amp;Tabla2[[#This Row],[HORA ENTREGA]])</f>
        <v>461640,333333333333333</v>
      </c>
      <c r="AL3610" s="34" t="str">
        <f>IFERROR(HYPERLINK("https://wa.me/"&amp;Tabla2[[#This Row],[CONTACTO]]&amp;"?text="&amp;Tabla2[[#This Row],[Mensaje]]),"")</f>
        <v>https://wa.me/56999972473?text=Hola!%0AServicio del día 22-05%0A *Cliente:* COMERCIAL SANDOVAL E HIJOS LTDA */ Cont: * trhu 190022-2*/ HR Entrega: *08:00* /Dirección: *SANTA ISABEL 370; LAMPA</v>
      </c>
    </row>
    <row r="3611" spans="1:38" s="15" customFormat="1" ht="16.5" customHeight="1" x14ac:dyDescent="0.2">
      <c r="A3611" s="15">
        <f>ROW(A3610)</f>
        <v>3610</v>
      </c>
      <c r="B3611" s="15">
        <f>IF(J3611=J3610,B3610+1,1)</f>
        <v>12</v>
      </c>
      <c r="C3611" s="15" t="s">
        <v>110</v>
      </c>
      <c r="D3611" s="25" t="s">
        <v>39</v>
      </c>
      <c r="E3611" s="27">
        <v>2036642</v>
      </c>
      <c r="F3611" s="27" t="s">
        <v>5501</v>
      </c>
      <c r="G3611" s="27" t="s">
        <v>64</v>
      </c>
      <c r="H3611" s="27">
        <v>29200</v>
      </c>
      <c r="I3611" s="27" t="s">
        <v>42</v>
      </c>
      <c r="J3611" s="28">
        <v>46164</v>
      </c>
      <c r="K3611" s="26">
        <v>0.45833333333333331</v>
      </c>
      <c r="L3611" s="26"/>
      <c r="M3611" s="27" t="s">
        <v>66</v>
      </c>
      <c r="N3611" s="25">
        <f>IFERROR(VLOOKUP(M3611,Data!$J$1:$K$58,2,0),"")</f>
        <v>56993389870</v>
      </c>
      <c r="O3611" s="27" t="s">
        <v>67</v>
      </c>
      <c r="P3611" s="27"/>
      <c r="Q3611" s="27" t="s">
        <v>113</v>
      </c>
      <c r="R3611" s="27"/>
      <c r="S3611" s="27"/>
      <c r="T3611" s="27"/>
      <c r="U3611" s="28"/>
      <c r="X3611" s="27"/>
      <c r="Y3611" s="27"/>
      <c r="Z3611" s="29"/>
      <c r="AA3611" s="29">
        <v>0.63194444444444442</v>
      </c>
      <c r="AB3611" s="29">
        <v>0.66319444444444442</v>
      </c>
      <c r="AC3611" s="30">
        <v>46164</v>
      </c>
      <c r="AD3611" s="15" t="str">
        <f>IF(Tabla2[[#This Row],[HORA ENTREGA]]="DIRECTO","On time", IF(AA3611&lt;&gt;"",IF(Tabla2[[#This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11" s="15" t="str">
        <f>MID(Tabla2[[#This Row],[TIPO]],1,3)</f>
        <v xml:space="preserve">20 </v>
      </c>
      <c r="AF36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COMERCIAL SANDOVAL E HIJOS LTDA */ Cont: * fciu 581632-1*/ HR Entrega: *11:00* /Dirección: *SANTA ISABEL 370; LAMPA</v>
      </c>
      <c r="AG3611" s="38" t="str">
        <f>IFERROR(HYPERLINK("https://wa.me/"&amp;Tabla2[[#This Row],[CONTACTO]]&amp;"?text="&amp;Tabla2[[#This Row],[Mensaje]],"Enviar mensaje"),"")</f>
        <v>Enviar mensaje</v>
      </c>
      <c r="AH3611" s="15" t="str">
        <f>CONCATENATE(A3611,F3611)</f>
        <v>3610fciu 581632-1</v>
      </c>
      <c r="AI3611" s="15" t="str">
        <f>CONCATENATE("ENT-",A3611)</f>
        <v>ENT-3610</v>
      </c>
      <c r="AJ3611" s="15" t="str">
        <f>IF(Tabla2[[#This Row],[Op]]&lt;&gt;"","ENTREGA","")</f>
        <v>ENTREGA</v>
      </c>
      <c r="AK3611" s="40" t="str">
        <f>(Tabla2[[#This Row],[FECHA ENTREGA]]&amp;Tabla2[[#This Row],[HORA ENTREGA]])</f>
        <v>461640,458333333333333</v>
      </c>
      <c r="AL3611" s="34" t="str">
        <f>IFERROR(HYPERLINK("https://wa.me/"&amp;Tabla2[[#This Row],[CONTACTO]]&amp;"?text="&amp;Tabla2[[#This Row],[Mensaje]]),"")</f>
        <v>https://wa.me/56993389870?text=Hola!%0AServicio del día 22-05%0A *Cliente:* COMERCIAL SANDOVAL E HIJOS LTDA */ Cont: * fciu 581632-1*/ HR Entrega: *11:00* /Dirección: *SANTA ISABEL 370; LAMPA</v>
      </c>
    </row>
    <row r="3612" spans="1:38" s="15" customFormat="1" ht="16.5" customHeight="1" x14ac:dyDescent="0.2">
      <c r="A3612" s="15">
        <f>ROW(A3611)</f>
        <v>3611</v>
      </c>
      <c r="B3612" s="15">
        <f>IF(J3612=J3611,B3611+1,1)</f>
        <v>13</v>
      </c>
      <c r="C3612" s="15" t="s">
        <v>110</v>
      </c>
      <c r="D3612" s="25" t="s">
        <v>39</v>
      </c>
      <c r="E3612" s="27">
        <v>2036642</v>
      </c>
      <c r="F3612" s="27" t="s">
        <v>5502</v>
      </c>
      <c r="G3612" s="27" t="s">
        <v>64</v>
      </c>
      <c r="H3612" s="27">
        <v>29200</v>
      </c>
      <c r="I3612" s="27" t="s">
        <v>42</v>
      </c>
      <c r="J3612" s="28">
        <v>46164</v>
      </c>
      <c r="K3612" s="26">
        <v>0.54166666666666663</v>
      </c>
      <c r="L3612" s="26"/>
      <c r="M3612" s="27" t="s">
        <v>366</v>
      </c>
      <c r="N3612" s="25">
        <f>IFERROR(VLOOKUP(M3612,Data!$J$1:$K$58,2,0),"")</f>
        <v>56967386251</v>
      </c>
      <c r="O3612" s="27" t="s">
        <v>367</v>
      </c>
      <c r="P3612" s="27">
        <v>3</v>
      </c>
      <c r="Q3612" s="27" t="s">
        <v>113</v>
      </c>
      <c r="R3612" s="27"/>
      <c r="S3612" s="27"/>
      <c r="T3612" s="27"/>
      <c r="U3612" s="28"/>
      <c r="X3612" s="27"/>
      <c r="Y3612" s="27"/>
      <c r="Z3612" s="29"/>
      <c r="AA3612" s="29">
        <v>0.65069444444444446</v>
      </c>
      <c r="AB3612" s="29">
        <v>0.70833333333333337</v>
      </c>
      <c r="AC3612" s="30">
        <v>46164</v>
      </c>
      <c r="AD3612" s="15" t="str">
        <f>IF(Tabla2[[#This Row],[HORA ENTREGA]]="DIRECTO","On time", IF(AA3612&lt;&gt;"",IF(Tabla2[[#This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12" s="15" t="str">
        <f>MID(Tabla2[[#This Row],[TIPO]],1,3)</f>
        <v xml:space="preserve">20 </v>
      </c>
      <c r="AF36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COMERCIAL SANDOVAL E HIJOS LTDA */ Cont: * ftau 138125-7*/ HR Entrega: *13:00* /Dirección: *SANTA ISABEL 370; LAMPA</v>
      </c>
      <c r="AG3612" s="38" t="str">
        <f>IFERROR(HYPERLINK("https://wa.me/"&amp;Tabla2[[#This Row],[CONTACTO]]&amp;"?text="&amp;Tabla2[[#This Row],[Mensaje]],"Enviar mensaje"),"")</f>
        <v>Enviar mensaje</v>
      </c>
      <c r="AH3612" s="15" t="str">
        <f>CONCATENATE(A3612,F3612)</f>
        <v>3611ftau 138125-7</v>
      </c>
      <c r="AI3612" s="15" t="str">
        <f>CONCATENATE("ENT-",A3612)</f>
        <v>ENT-3611</v>
      </c>
      <c r="AJ3612" s="15" t="str">
        <f>IF(Tabla2[[#This Row],[Op]]&lt;&gt;"","ENTREGA","")</f>
        <v>ENTREGA</v>
      </c>
      <c r="AK3612" s="40" t="str">
        <f>(Tabla2[[#This Row],[FECHA ENTREGA]]&amp;Tabla2[[#This Row],[HORA ENTREGA]])</f>
        <v>461640,541666666666667</v>
      </c>
      <c r="AL3612" s="34" t="str">
        <f>IFERROR(HYPERLINK("https://wa.me/"&amp;Tabla2[[#This Row],[CONTACTO]]&amp;"?text="&amp;Tabla2[[#This Row],[Mensaje]]),"")</f>
        <v>https://wa.me/56967386251?text=Hola!%0AServicio del día 22-05%0A *Cliente:* COMERCIAL SANDOVAL E HIJOS LTDA */ Cont: * ftau 138125-7*/ HR Entrega: *13:00* /Dirección: *SANTA ISABEL 370; LAMPA</v>
      </c>
    </row>
    <row r="3613" spans="1:38" s="15" customFormat="1" ht="16.5" customHeight="1" x14ac:dyDescent="0.2">
      <c r="A3613" s="15">
        <f>ROW(A3612)</f>
        <v>3612</v>
      </c>
      <c r="B3613" s="15">
        <f>IF(J3613=J3612,B3612+1,1)</f>
        <v>14</v>
      </c>
      <c r="C3613" s="15" t="s">
        <v>288</v>
      </c>
      <c r="D3613" s="25" t="s">
        <v>39</v>
      </c>
      <c r="E3613" s="27">
        <v>103909</v>
      </c>
      <c r="F3613" s="27" t="s">
        <v>5503</v>
      </c>
      <c r="G3613" s="27" t="s">
        <v>54</v>
      </c>
      <c r="H3613" s="27">
        <v>14080</v>
      </c>
      <c r="I3613" s="27" t="s">
        <v>1593</v>
      </c>
      <c r="J3613" s="28">
        <v>46164</v>
      </c>
      <c r="K3613" s="26" t="s">
        <v>290</v>
      </c>
      <c r="L3613" s="26"/>
      <c r="M3613" s="27" t="s">
        <v>133</v>
      </c>
      <c r="N3613" s="25">
        <f>IFERROR(VLOOKUP(M3613,Data!$J$1:$K$58,2,0),"")</f>
        <v>56953801607</v>
      </c>
      <c r="O3613" s="27" t="s">
        <v>134</v>
      </c>
      <c r="P3613" s="27"/>
      <c r="Q3613" s="27"/>
      <c r="R3613" s="27"/>
      <c r="S3613" s="27"/>
      <c r="T3613" s="27"/>
      <c r="U3613" s="28"/>
      <c r="X3613" s="27"/>
      <c r="Y3613" s="27"/>
      <c r="Z3613" s="29"/>
      <c r="AA3613" s="29">
        <v>0.67500000000000004</v>
      </c>
      <c r="AB3613" s="29">
        <v>0.79861111111111116</v>
      </c>
      <c r="AC3613" s="30">
        <v>46164</v>
      </c>
      <c r="AD3613" s="15" t="str">
        <f>IF(Tabla2[[#This Row],[HORA ENTREGA]]="DIRECTO","On time", IF(AA3613&lt;&gt;"",IF(Tabla2[[#This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13" s="15" t="str">
        <f>MID(Tabla2[[#This Row],[TIPO]],1,3)</f>
        <v xml:space="preserve">40 </v>
      </c>
      <c r="AF36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COMERCIAL SEA GARDEN SPA */ Cont: * WHSU6662839*/ HR Entrega: *DIRECTO* /Dirección: *</v>
      </c>
      <c r="AG3613" s="38" t="str">
        <f>IFERROR(HYPERLINK("https://wa.me/"&amp;Tabla2[[#This Row],[CONTACTO]]&amp;"?text="&amp;Tabla2[[#This Row],[Mensaje]],"Enviar mensaje"),"")</f>
        <v>Enviar mensaje</v>
      </c>
      <c r="AH3613" s="15" t="str">
        <f>CONCATENATE(A3613,F3613)</f>
        <v>3612WHSU6662839</v>
      </c>
      <c r="AI3613" s="15" t="str">
        <f>CONCATENATE("ENT-",A3613)</f>
        <v>ENT-3612</v>
      </c>
      <c r="AJ3613" s="15" t="str">
        <f>IF(Tabla2[[#This Row],[Op]]&lt;&gt;"","ENTREGA","")</f>
        <v>ENTREGA</v>
      </c>
      <c r="AK3613" s="40" t="str">
        <f>(Tabla2[[#This Row],[FECHA ENTREGA]]&amp;Tabla2[[#This Row],[HORA ENTREGA]])</f>
        <v>46164DIRECTO</v>
      </c>
      <c r="AL3613" s="34" t="str">
        <f>IFERROR(HYPERLINK("https://wa.me/"&amp;Tabla2[[#This Row],[CONTACTO]]&amp;"?text="&amp;Tabla2[[#This Row],[Mensaje]]),"")</f>
        <v>https://wa.me/56953801607?text=Hola!%0AServicio del día 22-05%0A *Cliente:* COMERCIAL SEA GARDEN SPA */ Cont: * WHSU6662839*/ HR Entrega: *DIRECTO* /Dirección: *</v>
      </c>
    </row>
    <row r="3614" spans="1:38" s="15" customFormat="1" ht="16.5" customHeight="1" x14ac:dyDescent="0.2">
      <c r="A3614" s="15">
        <f>ROW(A3613)</f>
        <v>3613</v>
      </c>
      <c r="B3614" s="15">
        <f>IF(J3614=J3613,B3613+1,1)</f>
        <v>15</v>
      </c>
      <c r="C3614" s="15" t="s">
        <v>288</v>
      </c>
      <c r="D3614" s="25" t="s">
        <v>39</v>
      </c>
      <c r="E3614" s="27">
        <v>103671</v>
      </c>
      <c r="F3614" s="27" t="s">
        <v>5504</v>
      </c>
      <c r="G3614" s="27" t="s">
        <v>54</v>
      </c>
      <c r="H3614" s="27">
        <v>25300</v>
      </c>
      <c r="I3614" s="27" t="s">
        <v>5391</v>
      </c>
      <c r="J3614" s="28">
        <v>46164</v>
      </c>
      <c r="K3614" s="26" t="s">
        <v>290</v>
      </c>
      <c r="L3614" s="26"/>
      <c r="M3614" s="27" t="s">
        <v>158</v>
      </c>
      <c r="N3614" s="25">
        <f>IFERROR(VLOOKUP(M3614,Data!$J$1:$K$58,2,0),"")</f>
        <v>56931745801</v>
      </c>
      <c r="O3614" s="27" t="s">
        <v>370</v>
      </c>
      <c r="P3614" s="27"/>
      <c r="Q3614" s="27" t="s">
        <v>5505</v>
      </c>
      <c r="R3614" s="27"/>
      <c r="S3614" s="27"/>
      <c r="T3614" s="27"/>
      <c r="U3614" s="28"/>
      <c r="X3614" s="27"/>
      <c r="Y3614" s="27"/>
      <c r="Z3614" s="29"/>
      <c r="AA3614" s="29">
        <v>0.58333333333333337</v>
      </c>
      <c r="AB3614" s="29">
        <v>0.72222222222222221</v>
      </c>
      <c r="AC3614" s="30">
        <v>46164</v>
      </c>
      <c r="AD3614" s="15" t="str">
        <f>IF(Tabla2[[#This Row],[HORA ENTREGA]]="DIRECTO","On time", IF(AA3614&lt;&gt;"",IF(Tabla2[[#This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14" s="15" t="str">
        <f>MID(Tabla2[[#This Row],[TIPO]],1,3)</f>
        <v xml:space="preserve">40 </v>
      </c>
      <c r="AF36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COMERCIAL SEA GARDEN SPA */ Cont: * AMCU9305641*/ HR Entrega: *DIRECTO* /Dirección: *PEDRO JORQUERA 575</v>
      </c>
      <c r="AG3614" s="38" t="str">
        <f>IFERROR(HYPERLINK("https://wa.me/"&amp;Tabla2[[#This Row],[CONTACTO]]&amp;"?text="&amp;Tabla2[[#This Row],[Mensaje]],"Enviar mensaje"),"")</f>
        <v>Enviar mensaje</v>
      </c>
      <c r="AH3614" s="15" t="str">
        <f>CONCATENATE(A3614,F3614)</f>
        <v>3613AMCU9305641</v>
      </c>
      <c r="AI3614" s="15" t="str">
        <f>CONCATENATE("ENT-",A3614)</f>
        <v>ENT-3613</v>
      </c>
      <c r="AJ3614" s="15" t="str">
        <f>IF(Tabla2[[#This Row],[Op]]&lt;&gt;"","ENTREGA","")</f>
        <v>ENTREGA</v>
      </c>
      <c r="AK3614" s="40" t="str">
        <f>(Tabla2[[#This Row],[FECHA ENTREGA]]&amp;Tabla2[[#This Row],[HORA ENTREGA]])</f>
        <v>46164DIRECTO</v>
      </c>
      <c r="AL3614" s="34" t="str">
        <f>IFERROR(HYPERLINK("https://wa.me/"&amp;Tabla2[[#This Row],[CONTACTO]]&amp;"?text="&amp;Tabla2[[#This Row],[Mensaje]]),"")</f>
        <v>https://wa.me/56931745801?text=Hola!%0AServicio del día 22-05%0A *Cliente:* COMERCIAL SEA GARDEN SPA */ Cont: * AMCU9305641*/ HR Entrega: *DIRECTO* /Dirección: *PEDRO JORQUERA 575</v>
      </c>
    </row>
    <row r="3615" spans="1:38" s="15" customFormat="1" ht="16.5" customHeight="1" x14ac:dyDescent="0.2">
      <c r="A3615" s="15">
        <f>ROW(A3614)</f>
        <v>3614</v>
      </c>
      <c r="B3615" s="15">
        <f>IF(J3615=J3614,B3614+1,1)</f>
        <v>16</v>
      </c>
      <c r="C3615" s="15" t="s">
        <v>3665</v>
      </c>
      <c r="D3615" s="25" t="s">
        <v>39</v>
      </c>
      <c r="E3615" s="27"/>
      <c r="F3615" s="27"/>
      <c r="G3615" s="27" t="s">
        <v>2213</v>
      </c>
      <c r="H3615" s="27"/>
      <c r="I3615" s="27" t="s">
        <v>42</v>
      </c>
      <c r="J3615" s="28">
        <v>46164</v>
      </c>
      <c r="K3615" s="26">
        <v>0.35416666666666669</v>
      </c>
      <c r="L3615" s="26"/>
      <c r="M3615" s="27" t="s">
        <v>211</v>
      </c>
      <c r="N3615" s="25">
        <f>IFERROR(VLOOKUP(M3615,Data!$J$1:$K$58,2,0),"")</f>
        <v>56961282379</v>
      </c>
      <c r="O3615" s="27" t="s">
        <v>212</v>
      </c>
      <c r="P3615" s="27"/>
      <c r="Q3615" s="27" t="s">
        <v>5342</v>
      </c>
      <c r="R3615" s="27"/>
      <c r="S3615" s="27"/>
      <c r="T3615" s="27"/>
      <c r="U3615" s="28"/>
      <c r="X3615" s="27"/>
      <c r="Y3615" s="27"/>
      <c r="Z3615" s="29"/>
      <c r="AA3615" s="29">
        <v>0.36805555555555558</v>
      </c>
      <c r="AB3615" s="29">
        <v>0.4826388888888889</v>
      </c>
      <c r="AC3615" s="30">
        <v>46164</v>
      </c>
      <c r="AD3615" s="15" t="str">
        <f>IF(Tabla2[[#This Row],[HORA ENTREGA]]="DIRECTO","On time", IF(AA3615&lt;&gt;"",IF(Tabla2[[#This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15" s="15" t="str">
        <f>MID(Tabla2[[#This Row],[TIPO]],1,3)</f>
        <v>LCL</v>
      </c>
      <c r="AF36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EECOL INDUSTRIAL ELECTRIC LTDA */ Cont: * */ HR Entrega: *08:30* /Dirección: *Camino La Vara 3310, San Bernardo</v>
      </c>
      <c r="AG3615" s="38" t="str">
        <f>IFERROR(HYPERLINK("https://wa.me/"&amp;Tabla2[[#This Row],[CONTACTO]]&amp;"?text="&amp;Tabla2[[#This Row],[Mensaje]],"Enviar mensaje"),"")</f>
        <v>Enviar mensaje</v>
      </c>
      <c r="AH3615" s="15" t="str">
        <f>CONCATENATE(A3615,F3615)</f>
        <v>3614</v>
      </c>
      <c r="AI3615" s="15" t="str">
        <f>CONCATENATE("ENT-",A3615)</f>
        <v>ENT-3614</v>
      </c>
      <c r="AJ3615" s="15" t="str">
        <f>IF(Tabla2[[#This Row],[Op]]&lt;&gt;"","ENTREGA","")</f>
        <v>ENTREGA</v>
      </c>
      <c r="AK3615" s="40" t="str">
        <f>(Tabla2[[#This Row],[FECHA ENTREGA]]&amp;Tabla2[[#This Row],[HORA ENTREGA]])</f>
        <v>461640,354166666666667</v>
      </c>
      <c r="AL3615" s="34" t="str">
        <f>IFERROR(HYPERLINK("https://wa.me/"&amp;Tabla2[[#This Row],[CONTACTO]]&amp;"?text="&amp;Tabla2[[#This Row],[Mensaje]]),"")</f>
        <v>https://wa.me/56961282379?text=Hola!%0AServicio del día 22-05%0A *Cliente:* EECOL INDUSTRIAL ELECTRIC LTDA */ Cont: * */ HR Entrega: *08:30* /Dirección: *Camino La Vara 3310, San Bernardo</v>
      </c>
    </row>
    <row r="3616" spans="1:38" s="15" customFormat="1" ht="16.5" customHeight="1" x14ac:dyDescent="0.2">
      <c r="A3616" s="15">
        <f>ROW(A3615)</f>
        <v>3615</v>
      </c>
      <c r="B3616" s="15">
        <f>IF(J3616=J3615,B3615+1,1)</f>
        <v>17</v>
      </c>
      <c r="C3616" s="15" t="s">
        <v>3665</v>
      </c>
      <c r="D3616" s="25" t="s">
        <v>39</v>
      </c>
      <c r="E3616" s="27"/>
      <c r="F3616" s="27"/>
      <c r="G3616" s="27" t="s">
        <v>2213</v>
      </c>
      <c r="H3616" s="27"/>
      <c r="I3616" s="27" t="s">
        <v>42</v>
      </c>
      <c r="J3616" s="28">
        <v>46164</v>
      </c>
      <c r="K3616" s="26">
        <v>0.35416666666666669</v>
      </c>
      <c r="L3616" s="26"/>
      <c r="M3616" s="27" t="s">
        <v>433</v>
      </c>
      <c r="N3616" s="25">
        <f>IFERROR(VLOOKUP(M3616,Data!$J$1:$K$58,2,0),"")</f>
        <v>56994354094</v>
      </c>
      <c r="O3616" s="27" t="s">
        <v>434</v>
      </c>
      <c r="P3616" s="27"/>
      <c r="Q3616" s="27" t="s">
        <v>5342</v>
      </c>
      <c r="R3616" s="27"/>
      <c r="S3616" s="27"/>
      <c r="T3616" s="27"/>
      <c r="U3616" s="28"/>
      <c r="X3616" s="27"/>
      <c r="Y3616" s="27"/>
      <c r="Z3616" s="29"/>
      <c r="AA3616" s="29">
        <v>0.36944444444444446</v>
      </c>
      <c r="AB3616" s="29">
        <v>0.4826388888888889</v>
      </c>
      <c r="AC3616" s="30">
        <v>46164</v>
      </c>
      <c r="AD3616" s="15" t="str">
        <f>IF(Tabla2[[#This Row],[HORA ENTREGA]]="DIRECTO","On time", IF(AA3616&lt;&gt;"",IF(Tabla2[[#This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16" s="15" t="str">
        <f>MID(Tabla2[[#This Row],[TIPO]],1,3)</f>
        <v>LCL</v>
      </c>
      <c r="AF36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EECOL INDUSTRIAL ELECTRIC LTDA */ Cont: * */ HR Entrega: *08:30* /Dirección: *Camino La Vara 3310, San Bernardo</v>
      </c>
      <c r="AG3616" s="38" t="str">
        <f>IFERROR(HYPERLINK("https://wa.me/"&amp;Tabla2[[#This Row],[CONTACTO]]&amp;"?text="&amp;Tabla2[[#This Row],[Mensaje]],"Enviar mensaje"),"")</f>
        <v>Enviar mensaje</v>
      </c>
      <c r="AH3616" s="15" t="str">
        <f>CONCATENATE(A3616,F3616)</f>
        <v>3615</v>
      </c>
      <c r="AI3616" s="15" t="str">
        <f>CONCATENATE("ENT-",A3616)</f>
        <v>ENT-3615</v>
      </c>
      <c r="AJ3616" s="15" t="str">
        <f>IF(Tabla2[[#This Row],[Op]]&lt;&gt;"","ENTREGA","")</f>
        <v>ENTREGA</v>
      </c>
      <c r="AK3616" s="40" t="str">
        <f>(Tabla2[[#This Row],[FECHA ENTREGA]]&amp;Tabla2[[#This Row],[HORA ENTREGA]])</f>
        <v>461640,354166666666667</v>
      </c>
      <c r="AL3616" s="34" t="str">
        <f>IFERROR(HYPERLINK("https://wa.me/"&amp;Tabla2[[#This Row],[CONTACTO]]&amp;"?text="&amp;Tabla2[[#This Row],[Mensaje]]),"")</f>
        <v>https://wa.me/56994354094?text=Hola!%0AServicio del día 22-05%0A *Cliente:* EECOL INDUSTRIAL ELECTRIC LTDA */ Cont: * */ HR Entrega: *08:30* /Dirección: *Camino La Vara 3310, San Bernardo</v>
      </c>
    </row>
    <row r="3617" spans="1:38" s="15" customFormat="1" ht="16.5" customHeight="1" x14ac:dyDescent="0.2">
      <c r="A3617" s="15">
        <f>ROW(A3616)</f>
        <v>3616</v>
      </c>
      <c r="B3617" s="15">
        <f>IF(J3617=J3616,B3616+1,1)</f>
        <v>18</v>
      </c>
      <c r="C3617" s="15" t="s">
        <v>3665</v>
      </c>
      <c r="D3617" s="25" t="s">
        <v>39</v>
      </c>
      <c r="E3617" s="27"/>
      <c r="F3617" s="27"/>
      <c r="G3617" s="27" t="s">
        <v>2213</v>
      </c>
      <c r="H3617" s="27"/>
      <c r="I3617" s="27" t="s">
        <v>42</v>
      </c>
      <c r="J3617" s="28">
        <v>46164</v>
      </c>
      <c r="K3617" s="26">
        <v>0.60416666666666663</v>
      </c>
      <c r="L3617" s="26"/>
      <c r="M3617" s="27" t="s">
        <v>273</v>
      </c>
      <c r="N3617" s="25">
        <f>IFERROR(VLOOKUP(M3617,Data!$J$1:$K$58,2,0),"")</f>
        <v>56950103942</v>
      </c>
      <c r="O3617" s="27" t="s">
        <v>274</v>
      </c>
      <c r="P3617" s="27"/>
      <c r="Q3617" s="27" t="s">
        <v>5342</v>
      </c>
      <c r="R3617" s="27"/>
      <c r="S3617" s="27"/>
      <c r="T3617" s="27"/>
      <c r="U3617" s="28"/>
      <c r="X3617" s="27"/>
      <c r="Y3617" s="27"/>
      <c r="Z3617" s="29"/>
      <c r="AA3617" s="29">
        <v>0.61458333333333337</v>
      </c>
      <c r="AB3617" s="29">
        <v>0.67361111111111116</v>
      </c>
      <c r="AC3617" s="30">
        <v>46164</v>
      </c>
      <c r="AD3617" s="15" t="str">
        <f>IF(Tabla2[[#This Row],[HORA ENTREGA]]="DIRECTO","On time", IF(AA3617&lt;&gt;"",IF(Tabla2[[#This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17" s="15" t="str">
        <f>MID(Tabla2[[#This Row],[TIPO]],1,3)</f>
        <v>LCL</v>
      </c>
      <c r="AF36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EECOL INDUSTRIAL ELECTRIC LTDA */ Cont: * */ HR Entrega: *14:30* /Dirección: *Camino La Vara 3310, San Bernardo</v>
      </c>
      <c r="AG3617" s="38" t="str">
        <f>IFERROR(HYPERLINK("https://wa.me/"&amp;Tabla2[[#This Row],[CONTACTO]]&amp;"?text="&amp;Tabla2[[#This Row],[Mensaje]],"Enviar mensaje"),"")</f>
        <v>Enviar mensaje</v>
      </c>
      <c r="AH3617" s="15" t="str">
        <f>CONCATENATE(A3617,F3617)</f>
        <v>3616</v>
      </c>
      <c r="AI3617" s="15" t="str">
        <f>CONCATENATE("ENT-",A3617)</f>
        <v>ENT-3616</v>
      </c>
      <c r="AJ3617" s="15" t="str">
        <f>IF(Tabla2[[#This Row],[Op]]&lt;&gt;"","ENTREGA","")</f>
        <v>ENTREGA</v>
      </c>
      <c r="AK3617" s="40" t="str">
        <f>(Tabla2[[#This Row],[FECHA ENTREGA]]&amp;Tabla2[[#This Row],[HORA ENTREGA]])</f>
        <v>461640,604166666666667</v>
      </c>
      <c r="AL3617" s="34" t="str">
        <f>IFERROR(HYPERLINK("https://wa.me/"&amp;Tabla2[[#This Row],[CONTACTO]]&amp;"?text="&amp;Tabla2[[#This Row],[Mensaje]]),"")</f>
        <v>https://wa.me/56950103942?text=Hola!%0AServicio del día 22-05%0A *Cliente:* EECOL INDUSTRIAL ELECTRIC LTDA */ Cont: * */ HR Entrega: *14:30* /Dirección: *Camino La Vara 3310, San Bernardo</v>
      </c>
    </row>
    <row r="3618" spans="1:38" ht="16.5" customHeight="1" x14ac:dyDescent="0.2">
      <c r="A3618" s="15">
        <f>ROW(A3617)</f>
        <v>3617</v>
      </c>
      <c r="B3618" s="15">
        <f>IF(J3618=J3617,B3617+1,1)</f>
        <v>19</v>
      </c>
      <c r="C3618" s="15" t="s">
        <v>474</v>
      </c>
      <c r="D3618" s="25" t="s">
        <v>39</v>
      </c>
      <c r="E3618" s="27">
        <v>305775</v>
      </c>
      <c r="F3618" s="27" t="s">
        <v>5506</v>
      </c>
      <c r="G3618" s="27" t="s">
        <v>41</v>
      </c>
      <c r="H3618" s="27">
        <v>20800</v>
      </c>
      <c r="I3618" s="27" t="s">
        <v>42</v>
      </c>
      <c r="J3618" s="28">
        <v>46164</v>
      </c>
      <c r="K3618" s="26">
        <v>0.33333333333333331</v>
      </c>
      <c r="L3618" s="26"/>
      <c r="M3618" s="27" t="s">
        <v>325</v>
      </c>
      <c r="N3618" s="25">
        <f>IFERROR(VLOOKUP(M3618,Data!$J$1:$K$58,2,0),"")</f>
        <v>56964850744</v>
      </c>
      <c r="O3618" s="27" t="s">
        <v>326</v>
      </c>
      <c r="P3618" s="27"/>
      <c r="Q3618" s="27" t="s">
        <v>476</v>
      </c>
      <c r="R3618" s="27" t="s">
        <v>5507</v>
      </c>
      <c r="S3618" s="27"/>
      <c r="T3618" s="27"/>
      <c r="U3618" s="28"/>
      <c r="V3618" s="15"/>
      <c r="W3618" s="15"/>
      <c r="X3618" s="27"/>
      <c r="Y3618" s="27"/>
      <c r="Z3618" s="29"/>
      <c r="AA3618" s="29">
        <v>0.65</v>
      </c>
      <c r="AB3618" s="29">
        <v>0.69097222222222221</v>
      </c>
      <c r="AC3618" s="30">
        <v>46164</v>
      </c>
      <c r="AD3618" s="15" t="str">
        <f>IF(Tabla2[[#This Row],[HORA ENTREGA]]="DIRECTO","On time", IF(AA3618&lt;&gt;"",IF(Tabla2[[#This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18" s="15" t="str">
        <f>MID(Tabla2[[#This Row],[TIPO]],1,3)</f>
        <v xml:space="preserve">40 </v>
      </c>
      <c r="AF36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ENERTIK CHILE SPA */ Cont: * PCIU8820752*/ HR Entrega: *08:00* /Dirección: *BOD.PRINCESA - CARRETERA GRAL SAN MARTIN 7940, BOD. C2; QUILICURA</v>
      </c>
      <c r="AG3618" s="38" t="str">
        <f>IFERROR(HYPERLINK("https://wa.me/"&amp;Tabla2[[#This Row],[CONTACTO]]&amp;"?text="&amp;Tabla2[[#This Row],[Mensaje]],"Enviar mensaje"),"")</f>
        <v>Enviar mensaje</v>
      </c>
      <c r="AH3618" s="15" t="str">
        <f>CONCATENATE(A3618,F3618)</f>
        <v>3617PCIU8820752</v>
      </c>
      <c r="AI3618" s="15" t="str">
        <f>CONCATENATE("ENT-",A3618)</f>
        <v>ENT-3617</v>
      </c>
      <c r="AJ3618" s="15" t="str">
        <f>IF(Tabla2[[#This Row],[Op]]&lt;&gt;"","ENTREGA","")</f>
        <v>ENTREGA</v>
      </c>
      <c r="AK3618" s="40" t="str">
        <f>(Tabla2[[#This Row],[FECHA ENTREGA]]&amp;Tabla2[[#This Row],[HORA ENTREGA]])</f>
        <v>461640,333333333333333</v>
      </c>
      <c r="AL3618" s="34" t="str">
        <f>IFERROR(HYPERLINK("https://wa.me/"&amp;Tabla2[[#This Row],[CONTACTO]]&amp;"?text="&amp;Tabla2[[#This Row],[Mensaje]]),"")</f>
        <v>https://wa.me/56964850744?text=Hola!%0AServicio del día 22-05%0A *Cliente:* ENERTIK CHILE SPA */ Cont: * PCIU8820752*/ HR Entrega: *08:00* /Dirección: *BOD.PRINCESA - CARRETERA GRAL SAN MARTIN 7940, BOD. C2; QUILICURA</v>
      </c>
    </row>
    <row r="3619" spans="1:38" ht="16.5" customHeight="1" x14ac:dyDescent="0.2">
      <c r="A3619" s="15">
        <f>ROW(A3618)</f>
        <v>3618</v>
      </c>
      <c r="B3619" s="15">
        <f>IF(J3619=J3618,B3618+1,1)</f>
        <v>20</v>
      </c>
      <c r="C3619" s="15" t="s">
        <v>474</v>
      </c>
      <c r="D3619" s="25" t="s">
        <v>39</v>
      </c>
      <c r="E3619" s="27">
        <v>305774</v>
      </c>
      <c r="F3619" s="27" t="s">
        <v>5508</v>
      </c>
      <c r="G3619" s="27" t="s">
        <v>64</v>
      </c>
      <c r="H3619" s="27">
        <v>5700</v>
      </c>
      <c r="I3619" s="27" t="s">
        <v>42</v>
      </c>
      <c r="J3619" s="28">
        <v>46164</v>
      </c>
      <c r="K3619" s="26">
        <v>0.58333333333333337</v>
      </c>
      <c r="L3619" s="26"/>
      <c r="M3619" s="27" t="s">
        <v>688</v>
      </c>
      <c r="N3619" s="25">
        <f>IFERROR(VLOOKUP(M3619,Data!$J$1:$K$58,2,0),"")</f>
        <v>56950104102</v>
      </c>
      <c r="O3619" s="27" t="s">
        <v>552</v>
      </c>
      <c r="P3619" s="27">
        <v>4</v>
      </c>
      <c r="Q3619" s="27" t="s">
        <v>476</v>
      </c>
      <c r="R3619" s="27" t="s">
        <v>5509</v>
      </c>
      <c r="S3619" s="27"/>
      <c r="T3619" s="27"/>
      <c r="U3619" s="28"/>
      <c r="V3619" s="15"/>
      <c r="W3619" s="15"/>
      <c r="X3619" s="27"/>
      <c r="Y3619" s="27"/>
      <c r="Z3619" s="29"/>
      <c r="AA3619" s="29">
        <v>0.31944444444444442</v>
      </c>
      <c r="AB3619" s="29">
        <v>0.50347222222222221</v>
      </c>
      <c r="AC3619" s="30">
        <v>46164</v>
      </c>
      <c r="AD3619" s="15" t="str">
        <f>IF(Tabla2[[#This Row],[HORA ENTREGA]]="DIRECTO","On time", IF(AA3619&lt;&gt;"",IF(Tabla2[[#This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19" s="15" t="str">
        <f>MID(Tabla2[[#This Row],[TIPO]],1,3)</f>
        <v xml:space="preserve">20 </v>
      </c>
      <c r="AF36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ENERTIK CHILE SPA */ Cont: * MEDU2836369*/ HR Entrega: *14:00* /Dirección: *BOD.PRINCESA - CARRETERA GRAL SAN MARTIN 7940, BOD. C2; QUILICURA</v>
      </c>
      <c r="AG3619" s="38" t="str">
        <f>IFERROR(HYPERLINK("https://wa.me/"&amp;Tabla2[[#This Row],[CONTACTO]]&amp;"?text="&amp;Tabla2[[#This Row],[Mensaje]],"Enviar mensaje"),"")</f>
        <v>Enviar mensaje</v>
      </c>
      <c r="AH3619" s="15" t="str">
        <f>CONCATENATE(A3619,F3619)</f>
        <v>3618MEDU2836369</v>
      </c>
      <c r="AI3619" s="15" t="str">
        <f>CONCATENATE("ENT-",A3619)</f>
        <v>ENT-3618</v>
      </c>
      <c r="AJ3619" s="15" t="str">
        <f>IF(Tabla2[[#This Row],[Op]]&lt;&gt;"","ENTREGA","")</f>
        <v>ENTREGA</v>
      </c>
      <c r="AK3619" s="40" t="str">
        <f>(Tabla2[[#This Row],[FECHA ENTREGA]]&amp;Tabla2[[#This Row],[HORA ENTREGA]])</f>
        <v>461640,583333333333333</v>
      </c>
      <c r="AL3619" s="34" t="str">
        <f>IFERROR(HYPERLINK("https://wa.me/"&amp;Tabla2[[#This Row],[CONTACTO]]&amp;"?text="&amp;Tabla2[[#This Row],[Mensaje]]),"")</f>
        <v>https://wa.me/56950104102?text=Hola!%0AServicio del día 22-05%0A *Cliente:* ENERTIK CHILE SPA */ Cont: * MEDU2836369*/ HR Entrega: *14:00* /Dirección: *BOD.PRINCESA - CARRETERA GRAL SAN MARTIN 7940, BOD. C2; QUILICURA</v>
      </c>
    </row>
    <row r="3620" spans="1:38" ht="16.5" customHeight="1" x14ac:dyDescent="0.2">
      <c r="A3620" s="15">
        <f>ROW(A3619)</f>
        <v>3619</v>
      </c>
      <c r="B3620" s="15">
        <f>IF(J3620=J3619,B3619+1,1)</f>
        <v>21</v>
      </c>
      <c r="C3620" s="15" t="s">
        <v>149</v>
      </c>
      <c r="D3620" s="25" t="s">
        <v>39</v>
      </c>
      <c r="E3620" s="27">
        <v>2627476</v>
      </c>
      <c r="F3620" s="27" t="s">
        <v>5510</v>
      </c>
      <c r="G3620" s="27" t="s">
        <v>41</v>
      </c>
      <c r="H3620" s="27">
        <v>11200</v>
      </c>
      <c r="I3620" s="27" t="s">
        <v>42</v>
      </c>
      <c r="J3620" s="28">
        <v>46164</v>
      </c>
      <c r="K3620" s="26">
        <v>0.33333333333333331</v>
      </c>
      <c r="L3620" s="26" t="s">
        <v>5511</v>
      </c>
      <c r="M3620" s="27" t="s">
        <v>221</v>
      </c>
      <c r="N3620" s="25">
        <f>IFERROR(VLOOKUP(M3620,Data!$J$1:$K$58,2,0),"")</f>
        <v>56965378427</v>
      </c>
      <c r="O3620" s="27" t="s">
        <v>222</v>
      </c>
      <c r="P3620" s="27"/>
      <c r="Q3620" s="27" t="s">
        <v>153</v>
      </c>
      <c r="R3620" s="27" t="s">
        <v>1593</v>
      </c>
      <c r="S3620" s="27"/>
      <c r="T3620" s="27"/>
      <c r="U3620" s="28"/>
      <c r="V3620" s="15"/>
      <c r="W3620" s="15"/>
      <c r="X3620" s="27"/>
      <c r="Y3620" s="27"/>
      <c r="Z3620" s="29"/>
      <c r="AA3620" s="29">
        <v>0.32013888888888886</v>
      </c>
      <c r="AB3620" s="29">
        <v>0.59652777777777777</v>
      </c>
      <c r="AC3620" s="30">
        <v>46164</v>
      </c>
      <c r="AD3620" s="15" t="str">
        <f>IF(Tabla2[[#This Row],[HORA ENTREGA]]="DIRECTO","On time", IF(AA3620&lt;&gt;"",IF(Tabla2[[#This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20" s="15" t="str">
        <f>MID(Tabla2[[#This Row],[TIPO]],1,3)</f>
        <v xml:space="preserve">40 </v>
      </c>
      <c r="AF36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CAAU5899937*/ HR Entrega: *08:00* /Dirección: *BOD. MIEA AGURTO - PUERTO MADERO 9710, BOD. E13; PUDAHUEL </v>
      </c>
      <c r="AG3620" s="38" t="str">
        <f>IFERROR(HYPERLINK("https://wa.me/"&amp;Tabla2[[#This Row],[CONTACTO]]&amp;"?text="&amp;Tabla2[[#This Row],[Mensaje]],"Enviar mensaje"),"")</f>
        <v>Enviar mensaje</v>
      </c>
      <c r="AH3620" s="15" t="str">
        <f>CONCATENATE(A3620,F3620)</f>
        <v>3619CAAU5899937</v>
      </c>
      <c r="AI3620" s="15" t="str">
        <f>CONCATENATE("ENT-",A3620)</f>
        <v>ENT-3619</v>
      </c>
      <c r="AJ3620" s="15" t="str">
        <f>IF(Tabla2[[#This Row],[Op]]&lt;&gt;"","ENTREGA","")</f>
        <v>ENTREGA</v>
      </c>
      <c r="AK3620" s="40" t="str">
        <f>(Tabla2[[#This Row],[FECHA ENTREGA]]&amp;Tabla2[[#This Row],[HORA ENTREGA]])</f>
        <v>461640,333333333333333</v>
      </c>
      <c r="AL3620" s="34" t="str">
        <f>IFERROR(HYPERLINK("https://wa.me/"&amp;Tabla2[[#This Row],[CONTACTO]]&amp;"?text="&amp;Tabla2[[#This Row],[Mensaje]]),"")</f>
        <v xml:space="preserve">https://wa.me/56965378427?text=Hola!%0AServicio del día 22-05%0A *Cliente:* IMPORTADORA MIDEA CARRIER CHILE LTDA */ Cont: * CAAU5899937*/ HR Entrega: *08:00* /Dirección: *BOD. MIEA AGURTO - PUERTO MADERO 9710, BOD. E13; PUDAHUEL </v>
      </c>
    </row>
    <row r="3621" spans="1:38" ht="16.5" customHeight="1" x14ac:dyDescent="0.2">
      <c r="A3621" s="15">
        <f>ROW(A3620)</f>
        <v>3620</v>
      </c>
      <c r="B3621" s="15">
        <f>IF(J3621=J3620,B3620+1,1)</f>
        <v>22</v>
      </c>
      <c r="C3621" s="15" t="s">
        <v>149</v>
      </c>
      <c r="D3621" s="25" t="s">
        <v>39</v>
      </c>
      <c r="E3621" s="27">
        <v>2627476</v>
      </c>
      <c r="F3621" s="27" t="s">
        <v>5512</v>
      </c>
      <c r="G3621" s="27" t="s">
        <v>41</v>
      </c>
      <c r="H3621" s="27">
        <v>11300</v>
      </c>
      <c r="I3621" s="27" t="s">
        <v>42</v>
      </c>
      <c r="J3621" s="28">
        <v>46164</v>
      </c>
      <c r="K3621" s="26">
        <v>0.33333333333333331</v>
      </c>
      <c r="L3621" s="26" t="s">
        <v>5513</v>
      </c>
      <c r="M3621" s="27" t="s">
        <v>296</v>
      </c>
      <c r="N3621" s="25">
        <f>IFERROR(VLOOKUP(M3621,Data!$J$1:$K$58,2,0),"")</f>
        <v>56984994337</v>
      </c>
      <c r="O3621" s="27" t="s">
        <v>320</v>
      </c>
      <c r="P3621" s="27"/>
      <c r="Q3621" s="27" t="s">
        <v>153</v>
      </c>
      <c r="R3621" s="27" t="s">
        <v>1593</v>
      </c>
      <c r="S3621" s="27"/>
      <c r="T3621" s="27"/>
      <c r="U3621" s="28"/>
      <c r="V3621" s="15"/>
      <c r="W3621" s="15"/>
      <c r="X3621" s="27"/>
      <c r="Y3621" s="27"/>
      <c r="Z3621" s="29"/>
      <c r="AA3621" s="29">
        <v>0.31944444444444442</v>
      </c>
      <c r="AB3621" s="29">
        <v>0.5083333333333333</v>
      </c>
      <c r="AC3621" s="30">
        <v>46164</v>
      </c>
      <c r="AD3621" s="15" t="str">
        <f>IF(Tabla2[[#This Row],[HORA ENTREGA]]="DIRECTO","On time", IF(AA3621&lt;&gt;"",IF(Tabla2[[#This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21" s="15" t="str">
        <f>MID(Tabla2[[#This Row],[TIPO]],1,3)</f>
        <v xml:space="preserve">40 </v>
      </c>
      <c r="AF36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MSMU7301255*/ HR Entrega: *08:00* /Dirección: *BOD. MIEA AGURTO - PUERTO MADERO 9710, BOD. E13; PUDAHUEL </v>
      </c>
      <c r="AG3621" s="38" t="str">
        <f>IFERROR(HYPERLINK("https://wa.me/"&amp;Tabla2[[#This Row],[CONTACTO]]&amp;"?text="&amp;Tabla2[[#This Row],[Mensaje]],"Enviar mensaje"),"")</f>
        <v>Enviar mensaje</v>
      </c>
      <c r="AH3621" s="15" t="str">
        <f>CONCATENATE(A3621,F3621)</f>
        <v>3620MSMU7301255</v>
      </c>
      <c r="AI3621" s="15" t="str">
        <f>CONCATENATE("ENT-",A3621)</f>
        <v>ENT-3620</v>
      </c>
      <c r="AJ3621" s="15" t="str">
        <f>IF(Tabla2[[#This Row],[Op]]&lt;&gt;"","ENTREGA","")</f>
        <v>ENTREGA</v>
      </c>
      <c r="AK3621" s="40" t="str">
        <f>(Tabla2[[#This Row],[FECHA ENTREGA]]&amp;Tabla2[[#This Row],[HORA ENTREGA]])</f>
        <v>461640,333333333333333</v>
      </c>
      <c r="AL3621" s="34" t="str">
        <f>IFERROR(HYPERLINK("https://wa.me/"&amp;Tabla2[[#This Row],[CONTACTO]]&amp;"?text="&amp;Tabla2[[#This Row],[Mensaje]]),"")</f>
        <v xml:space="preserve">https://wa.me/56984994337?text=Hola!%0AServicio del día 22-05%0A *Cliente:* IMPORTADORA MIDEA CARRIER CHILE LTDA */ Cont: * MSMU7301255*/ HR Entrega: *08:00* /Dirección: *BOD. MIEA AGURTO - PUERTO MADERO 9710, BOD. E13; PUDAHUEL </v>
      </c>
    </row>
    <row r="3622" spans="1:38" ht="16.5" customHeight="1" x14ac:dyDescent="0.2">
      <c r="A3622" s="15">
        <f>ROW(A3621)</f>
        <v>3621</v>
      </c>
      <c r="B3622" s="15">
        <f>IF(J3622=J3621,B3621+1,1)</f>
        <v>23</v>
      </c>
      <c r="C3622" s="15" t="s">
        <v>149</v>
      </c>
      <c r="D3622" s="25" t="s">
        <v>39</v>
      </c>
      <c r="E3622" s="27">
        <v>2636285</v>
      </c>
      <c r="F3622" s="27" t="s">
        <v>5514</v>
      </c>
      <c r="G3622" s="27" t="s">
        <v>41</v>
      </c>
      <c r="H3622" s="27">
        <v>10750</v>
      </c>
      <c r="I3622" s="27" t="s">
        <v>42</v>
      </c>
      <c r="J3622" s="28">
        <v>46164</v>
      </c>
      <c r="K3622" s="26">
        <v>0.375</v>
      </c>
      <c r="L3622" s="26" t="s">
        <v>5515</v>
      </c>
      <c r="M3622" s="27" t="s">
        <v>567</v>
      </c>
      <c r="N3622" s="25">
        <f>IFERROR(VLOOKUP(M3622,Data!$J$1:$K$58,2,0),"")</f>
        <v>56964069749</v>
      </c>
      <c r="O3622" s="27" t="s">
        <v>234</v>
      </c>
      <c r="P3622" s="27"/>
      <c r="Q3622" s="27" t="s">
        <v>153</v>
      </c>
      <c r="R3622" s="27" t="s">
        <v>1747</v>
      </c>
      <c r="S3622" s="27"/>
      <c r="T3622" s="27"/>
      <c r="U3622" s="28"/>
      <c r="V3622" s="15"/>
      <c r="W3622" s="15"/>
      <c r="X3622" s="27"/>
      <c r="Y3622" s="27"/>
      <c r="Z3622" s="29"/>
      <c r="AA3622" s="29">
        <v>0.58750000000000002</v>
      </c>
      <c r="AB3622" s="29">
        <v>0.64375000000000004</v>
      </c>
      <c r="AC3622" s="30">
        <v>46164</v>
      </c>
      <c r="AD3622" s="15" t="str">
        <f>IF(Tabla2[[#This Row],[HORA ENTREGA]]="DIRECTO","On time", IF(AA3622&lt;&gt;"",IF(Tabla2[[#This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22" s="15" t="str">
        <f>MID(Tabla2[[#This Row],[TIPO]],1,3)</f>
        <v xml:space="preserve">40 </v>
      </c>
      <c r="AF36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EMCU9968504*/ HR Entrega: *09:00* /Dirección: *BOD. MIEA AGURTO - PUERTO MADERO 9710, BOD. E13; PUDAHUEL </v>
      </c>
      <c r="AG3622" s="38" t="str">
        <f>IFERROR(HYPERLINK("https://wa.me/"&amp;Tabla2[[#This Row],[CONTACTO]]&amp;"?text="&amp;Tabla2[[#This Row],[Mensaje]],"Enviar mensaje"),"")</f>
        <v>Enviar mensaje</v>
      </c>
      <c r="AH3622" s="15" t="str">
        <f>CONCATENATE(A3622,F3622)</f>
        <v>3621EMCU9968504</v>
      </c>
      <c r="AI3622" s="15" t="str">
        <f>CONCATENATE("ENT-",A3622)</f>
        <v>ENT-3621</v>
      </c>
      <c r="AJ3622" s="15" t="str">
        <f>IF(Tabla2[[#This Row],[Op]]&lt;&gt;"","ENTREGA","")</f>
        <v>ENTREGA</v>
      </c>
      <c r="AK3622" s="40" t="str">
        <f>(Tabla2[[#This Row],[FECHA ENTREGA]]&amp;Tabla2[[#This Row],[HORA ENTREGA]])</f>
        <v>461640,375</v>
      </c>
      <c r="AL3622" s="34" t="str">
        <f>IFERROR(HYPERLINK("https://wa.me/"&amp;Tabla2[[#This Row],[CONTACTO]]&amp;"?text="&amp;Tabla2[[#This Row],[Mensaje]]),"")</f>
        <v xml:space="preserve">https://wa.me/56964069749?text=Hola!%0AServicio del día 22-05%0A *Cliente:* IMPORTADORA MIDEA CARRIER CHILE LTDA */ Cont: * EMCU9968504*/ HR Entrega: *09:00* /Dirección: *BOD. MIEA AGURTO - PUERTO MADERO 9710, BOD. E13; PUDAHUEL </v>
      </c>
    </row>
    <row r="3623" spans="1:38" ht="16.5" customHeight="1" x14ac:dyDescent="0.2">
      <c r="A3623" s="15">
        <f>ROW(A3622)</f>
        <v>3622</v>
      </c>
      <c r="B3623" s="15">
        <f>IF(J3623=J3622,B3622+1,1)</f>
        <v>24</v>
      </c>
      <c r="C3623" s="15" t="s">
        <v>149</v>
      </c>
      <c r="D3623" s="25" t="s">
        <v>39</v>
      </c>
      <c r="E3623" s="27">
        <v>2636285</v>
      </c>
      <c r="F3623" s="27" t="s">
        <v>5516</v>
      </c>
      <c r="G3623" s="27" t="s">
        <v>41</v>
      </c>
      <c r="H3623" s="27">
        <v>10490</v>
      </c>
      <c r="I3623" s="27" t="s">
        <v>42</v>
      </c>
      <c r="J3623" s="28">
        <v>46164</v>
      </c>
      <c r="K3623" s="26">
        <v>0.375</v>
      </c>
      <c r="L3623" s="26" t="s">
        <v>5517</v>
      </c>
      <c r="M3623" s="27" t="s">
        <v>86</v>
      </c>
      <c r="N3623" s="25">
        <f>IFERROR(VLOOKUP(M3623,Data!$J$1:$K$58,2,0),"")</f>
        <v>56956654384</v>
      </c>
      <c r="O3623" s="27" t="s">
        <v>87</v>
      </c>
      <c r="P3623" s="27"/>
      <c r="Q3623" s="27" t="s">
        <v>153</v>
      </c>
      <c r="R3623" s="27" t="s">
        <v>1747</v>
      </c>
      <c r="S3623" s="27"/>
      <c r="T3623" s="27"/>
      <c r="U3623" s="28"/>
      <c r="V3623" s="15"/>
      <c r="W3623" s="15"/>
      <c r="X3623" s="27"/>
      <c r="Y3623" s="27"/>
      <c r="Z3623" s="29"/>
      <c r="AA3623" s="29">
        <v>0.59444444444444444</v>
      </c>
      <c r="AB3623" s="29">
        <v>0.65625</v>
      </c>
      <c r="AC3623" s="30">
        <v>46164</v>
      </c>
      <c r="AD3623" s="15" t="str">
        <f>IF(Tabla2[[#This Row],[HORA ENTREGA]]="DIRECTO","On time", IF(AA3623&lt;&gt;"",IF(Tabla2[[#This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23" s="15" t="str">
        <f>MID(Tabla2[[#This Row],[TIPO]],1,3)</f>
        <v xml:space="preserve">40 </v>
      </c>
      <c r="AF36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TIIU5455619*/ HR Entrega: *09:00* /Dirección: *BOD. MIEA AGURTO - PUERTO MADERO 9710, BOD. E13; PUDAHUEL </v>
      </c>
      <c r="AG3623" s="38" t="str">
        <f>IFERROR(HYPERLINK("https://wa.me/"&amp;Tabla2[[#This Row],[CONTACTO]]&amp;"?text="&amp;Tabla2[[#This Row],[Mensaje]],"Enviar mensaje"),"")</f>
        <v>Enviar mensaje</v>
      </c>
      <c r="AH3623" s="15" t="str">
        <f>CONCATENATE(A3623,F3623)</f>
        <v>3622TIIU5455619</v>
      </c>
      <c r="AI3623" s="15" t="str">
        <f>CONCATENATE("ENT-",A3623)</f>
        <v>ENT-3622</v>
      </c>
      <c r="AJ3623" s="15" t="str">
        <f>IF(Tabla2[[#This Row],[Op]]&lt;&gt;"","ENTREGA","")</f>
        <v>ENTREGA</v>
      </c>
      <c r="AK3623" s="40" t="str">
        <f>(Tabla2[[#This Row],[FECHA ENTREGA]]&amp;Tabla2[[#This Row],[HORA ENTREGA]])</f>
        <v>461640,375</v>
      </c>
      <c r="AL3623" s="34" t="str">
        <f>IFERROR(HYPERLINK("https://wa.me/"&amp;Tabla2[[#This Row],[CONTACTO]]&amp;"?text="&amp;Tabla2[[#This Row],[Mensaje]]),"")</f>
        <v xml:space="preserve">https://wa.me/56956654384?text=Hola!%0AServicio del día 22-05%0A *Cliente:* IMPORTADORA MIDEA CARRIER CHILE LTDA */ Cont: * TIIU5455619*/ HR Entrega: *09:00* /Dirección: *BOD. MIEA AGURTO - PUERTO MADERO 9710, BOD. E13; PUDAHUEL </v>
      </c>
    </row>
    <row r="3624" spans="1:38" ht="16.5" customHeight="1" x14ac:dyDescent="0.2">
      <c r="A3624" s="15">
        <f>ROW(A3623)</f>
        <v>3623</v>
      </c>
      <c r="B3624" s="15">
        <f>IF(J3624=J3623,B3623+1,1)</f>
        <v>25</v>
      </c>
      <c r="C3624" s="15" t="s">
        <v>149</v>
      </c>
      <c r="D3624" s="25" t="s">
        <v>39</v>
      </c>
      <c r="E3624" s="27">
        <v>2634579</v>
      </c>
      <c r="F3624" s="27" t="s">
        <v>5518</v>
      </c>
      <c r="G3624" s="27" t="s">
        <v>41</v>
      </c>
      <c r="H3624" s="27">
        <v>7740</v>
      </c>
      <c r="I3624" s="27" t="s">
        <v>171</v>
      </c>
      <c r="J3624" s="28">
        <v>46164</v>
      </c>
      <c r="K3624" s="26">
        <v>0.45833333333333331</v>
      </c>
      <c r="L3624" s="26"/>
      <c r="M3624" s="27" t="s">
        <v>117</v>
      </c>
      <c r="N3624" s="25">
        <f>IFERROR(VLOOKUP(M3624,Data!$J$1:$K$58,2,0),"")</f>
        <v>56973887539</v>
      </c>
      <c r="O3624" s="27" t="s">
        <v>118</v>
      </c>
      <c r="P3624" s="27"/>
      <c r="Q3624" s="27" t="s">
        <v>153</v>
      </c>
      <c r="R3624" s="27" t="s">
        <v>48</v>
      </c>
      <c r="S3624" s="27"/>
      <c r="T3624" s="27"/>
      <c r="U3624" s="28"/>
      <c r="V3624" s="15"/>
      <c r="W3624" s="15"/>
      <c r="X3624" s="27"/>
      <c r="Y3624" s="27"/>
      <c r="Z3624" s="29"/>
      <c r="AA3624" s="29">
        <v>0.63749999999999996</v>
      </c>
      <c r="AB3624" s="29">
        <v>0.6645833333333333</v>
      </c>
      <c r="AC3624" s="30">
        <v>46164</v>
      </c>
      <c r="AD3624" s="15" t="str">
        <f>IF(Tabla2[[#This Row],[HORA ENTREGA]]="DIRECTO","On time", IF(AA3624&lt;&gt;"",IF(Tabla2[[#This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24" s="15" t="str">
        <f>MID(Tabla2[[#This Row],[TIPO]],1,3)</f>
        <v xml:space="preserve">40 </v>
      </c>
      <c r="AF36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BEAU4127979*/ HR Entrega: *11:00* /Dirección: *BOD. MIEA AGURTO - PUERTO MADERO 9710, BOD. E13; PUDAHUEL </v>
      </c>
      <c r="AG3624" s="38" t="str">
        <f>IFERROR(HYPERLINK("https://wa.me/"&amp;Tabla2[[#This Row],[CONTACTO]]&amp;"?text="&amp;Tabla2[[#This Row],[Mensaje]],"Enviar mensaje"),"")</f>
        <v>Enviar mensaje</v>
      </c>
      <c r="AH3624" s="15" t="str">
        <f>CONCATENATE(A3624,F3624)</f>
        <v>3623BEAU4127979</v>
      </c>
      <c r="AI3624" s="15" t="str">
        <f>CONCATENATE("ENT-",A3624)</f>
        <v>ENT-3623</v>
      </c>
      <c r="AJ3624" s="15" t="str">
        <f>IF(Tabla2[[#This Row],[Op]]&lt;&gt;"","ENTREGA","")</f>
        <v>ENTREGA</v>
      </c>
      <c r="AK3624" s="40" t="str">
        <f>(Tabla2[[#This Row],[FECHA ENTREGA]]&amp;Tabla2[[#This Row],[HORA ENTREGA]])</f>
        <v>461640,458333333333333</v>
      </c>
      <c r="AL3624" s="34" t="str">
        <f>IFERROR(HYPERLINK("https://wa.me/"&amp;Tabla2[[#This Row],[CONTACTO]]&amp;"?text="&amp;Tabla2[[#This Row],[Mensaje]]),"")</f>
        <v xml:space="preserve">https://wa.me/56973887539?text=Hola!%0AServicio del día 22-05%0A *Cliente:* IMPORTADORA MIDEA CARRIER CHILE LTDA */ Cont: * BEAU4127979*/ HR Entrega: *11:00* /Dirección: *BOD. MIEA AGURTO - PUERTO MADERO 9710, BOD. E13; PUDAHUEL </v>
      </c>
    </row>
    <row r="3625" spans="1:38" ht="16.5" customHeight="1" x14ac:dyDescent="0.2">
      <c r="A3625" s="15">
        <f>ROW(A3624)</f>
        <v>3624</v>
      </c>
      <c r="B3625" s="15">
        <f>IF(J3625=J3624,B3624+1,1)</f>
        <v>26</v>
      </c>
      <c r="C3625" s="15" t="s">
        <v>149</v>
      </c>
      <c r="D3625" s="25" t="s">
        <v>39</v>
      </c>
      <c r="E3625" s="27">
        <v>2630976</v>
      </c>
      <c r="F3625" s="27" t="s">
        <v>5519</v>
      </c>
      <c r="G3625" s="27" t="s">
        <v>41</v>
      </c>
      <c r="H3625" s="27">
        <v>8700</v>
      </c>
      <c r="I3625" s="27" t="s">
        <v>42</v>
      </c>
      <c r="J3625" s="28">
        <v>46164</v>
      </c>
      <c r="K3625" s="26">
        <v>0.5</v>
      </c>
      <c r="L3625" s="26" t="s">
        <v>5520</v>
      </c>
      <c r="M3625" s="27" t="s">
        <v>77</v>
      </c>
      <c r="N3625" s="25">
        <f>IFERROR(VLOOKUP(M3625,Data!$J$1:$K$58,2,0),"")</f>
        <v>56967384794</v>
      </c>
      <c r="O3625" s="27" t="s">
        <v>78</v>
      </c>
      <c r="P3625" s="27"/>
      <c r="Q3625" s="27" t="s">
        <v>153</v>
      </c>
      <c r="R3625" s="27" t="s">
        <v>1593</v>
      </c>
      <c r="S3625" s="27"/>
      <c r="T3625" s="27"/>
      <c r="U3625" s="28"/>
      <c r="V3625" s="15"/>
      <c r="W3625" s="15"/>
      <c r="X3625" s="27"/>
      <c r="Y3625" s="27"/>
      <c r="Z3625" s="29"/>
      <c r="AA3625" s="29">
        <v>0.48819444444444443</v>
      </c>
      <c r="AB3625" s="29">
        <v>0.54305555555555551</v>
      </c>
      <c r="AC3625" s="30">
        <v>46164</v>
      </c>
      <c r="AD3625" s="15" t="str">
        <f>IF(Tabla2[[#This Row],[HORA ENTREGA]]="DIRECTO","On time", IF(AA3625&lt;&gt;"",IF(Tabla2[[#This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25" s="15" t="str">
        <f>MID(Tabla2[[#This Row],[TIPO]],1,3)</f>
        <v xml:space="preserve">40 </v>
      </c>
      <c r="AF36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TCLU5010524*/ HR Entrega: *12:00* /Dirección: *BOD. MIEA AGURTO - PUERTO MADERO 9710, BOD. E13; PUDAHUEL </v>
      </c>
      <c r="AG3625" s="38" t="str">
        <f>IFERROR(HYPERLINK("https://wa.me/"&amp;Tabla2[[#This Row],[CONTACTO]]&amp;"?text="&amp;Tabla2[[#This Row],[Mensaje]],"Enviar mensaje"),"")</f>
        <v>Enviar mensaje</v>
      </c>
      <c r="AH3625" s="15" t="str">
        <f>CONCATENATE(A3625,F3625)</f>
        <v>3624TCLU5010524</v>
      </c>
      <c r="AI3625" s="15" t="str">
        <f>CONCATENATE("ENT-",A3625)</f>
        <v>ENT-3624</v>
      </c>
      <c r="AJ3625" s="15" t="str">
        <f>IF(Tabla2[[#This Row],[Op]]&lt;&gt;"","ENTREGA","")</f>
        <v>ENTREGA</v>
      </c>
      <c r="AK3625" s="40" t="str">
        <f>(Tabla2[[#This Row],[FECHA ENTREGA]]&amp;Tabla2[[#This Row],[HORA ENTREGA]])</f>
        <v>461640,5</v>
      </c>
      <c r="AL3625" s="34" t="str">
        <f>IFERROR(HYPERLINK("https://wa.me/"&amp;Tabla2[[#This Row],[CONTACTO]]&amp;"?text="&amp;Tabla2[[#This Row],[Mensaje]]),"")</f>
        <v xml:space="preserve">https://wa.me/56967384794?text=Hola!%0AServicio del día 22-05%0A *Cliente:* IMPORTADORA MIDEA CARRIER CHILE LTDA */ Cont: * TCLU5010524*/ HR Entrega: *12:00* /Dirección: *BOD. MIEA AGURTO - PUERTO MADERO 9710, BOD. E13; PUDAHUEL </v>
      </c>
    </row>
    <row r="3626" spans="1:38" ht="16.5" customHeight="1" x14ac:dyDescent="0.2">
      <c r="A3626" s="15">
        <f>ROW(A3625)</f>
        <v>3625</v>
      </c>
      <c r="B3626" s="15">
        <f>IF(J3626=J3625,B3625+1,1)</f>
        <v>27</v>
      </c>
      <c r="C3626" s="15" t="s">
        <v>149</v>
      </c>
      <c r="D3626" s="25" t="s">
        <v>39</v>
      </c>
      <c r="E3626" s="27">
        <v>2630977</v>
      </c>
      <c r="F3626" s="27" t="s">
        <v>5521</v>
      </c>
      <c r="G3626" s="27" t="s">
        <v>41</v>
      </c>
      <c r="H3626" s="27">
        <v>8700</v>
      </c>
      <c r="I3626" s="27" t="s">
        <v>42</v>
      </c>
      <c r="J3626" s="28">
        <v>46164</v>
      </c>
      <c r="K3626" s="26">
        <v>0.54166666666666663</v>
      </c>
      <c r="L3626" s="26" t="s">
        <v>5522</v>
      </c>
      <c r="M3626" s="27" t="s">
        <v>155</v>
      </c>
      <c r="N3626" s="25">
        <f>IFERROR(VLOOKUP(M3626,Data!$J$1:$K$58,2,0),"")</f>
        <v>56926181825</v>
      </c>
      <c r="O3626" s="27" t="s">
        <v>156</v>
      </c>
      <c r="P3626" s="27">
        <v>7</v>
      </c>
      <c r="Q3626" s="27" t="s">
        <v>153</v>
      </c>
      <c r="R3626" s="27" t="s">
        <v>1593</v>
      </c>
      <c r="S3626" s="27"/>
      <c r="T3626" s="27"/>
      <c r="U3626" s="28"/>
      <c r="V3626" s="15"/>
      <c r="W3626" s="15"/>
      <c r="X3626" s="27"/>
      <c r="Y3626" s="27"/>
      <c r="Z3626" s="29"/>
      <c r="AA3626" s="29">
        <v>0.37777777777777777</v>
      </c>
      <c r="AB3626" s="29">
        <v>0.51597222222222228</v>
      </c>
      <c r="AC3626" s="30">
        <v>46164</v>
      </c>
      <c r="AD3626" s="15" t="str">
        <f>IF(Tabla2[[#This Row],[HORA ENTREGA]]="DIRECTO","On time", IF(AA3626&lt;&gt;"",IF(Tabla2[[#This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26" s="15" t="str">
        <f>MID(Tabla2[[#This Row],[TIPO]],1,3)</f>
        <v xml:space="preserve">40 </v>
      </c>
      <c r="AF36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MSNU7855944*/ HR Entrega: *13:00* /Dirección: *BOD. MIEA AGURTO - PUERTO MADERO 9710, BOD. E13; PUDAHUEL </v>
      </c>
      <c r="AG3626" s="38" t="str">
        <f>IFERROR(HYPERLINK("https://wa.me/"&amp;Tabla2[[#This Row],[CONTACTO]]&amp;"?text="&amp;Tabla2[[#This Row],[Mensaje]],"Enviar mensaje"),"")</f>
        <v>Enviar mensaje</v>
      </c>
      <c r="AH3626" s="15" t="str">
        <f>CONCATENATE(A3626,F3626)</f>
        <v>3625MSNU7855944</v>
      </c>
      <c r="AI3626" s="15" t="str">
        <f>CONCATENATE("ENT-",A3626)</f>
        <v>ENT-3625</v>
      </c>
      <c r="AJ3626" s="15" t="str">
        <f>IF(Tabla2[[#This Row],[Op]]&lt;&gt;"","ENTREGA","")</f>
        <v>ENTREGA</v>
      </c>
      <c r="AK3626" s="40" t="str">
        <f>(Tabla2[[#This Row],[FECHA ENTREGA]]&amp;Tabla2[[#This Row],[HORA ENTREGA]])</f>
        <v>461640,541666666666667</v>
      </c>
      <c r="AL3626" s="34" t="str">
        <f>IFERROR(HYPERLINK("https://wa.me/"&amp;Tabla2[[#This Row],[CONTACTO]]&amp;"?text="&amp;Tabla2[[#This Row],[Mensaje]]),"")</f>
        <v xml:space="preserve">https://wa.me/56926181825?text=Hola!%0AServicio del día 22-05%0A *Cliente:* IMPORTADORA MIDEA CARRIER CHILE LTDA */ Cont: * MSNU7855944*/ HR Entrega: *13:00* /Dirección: *BOD. MIEA AGURTO - PUERTO MADERO 9710, BOD. E13; PUDAHUEL </v>
      </c>
    </row>
    <row r="3627" spans="1:38" ht="16.5" customHeight="1" x14ac:dyDescent="0.2">
      <c r="A3627" s="15">
        <f>ROW(A3626)</f>
        <v>3626</v>
      </c>
      <c r="B3627" s="15">
        <f>IF(J3627=J3626,B3626+1,1)</f>
        <v>28</v>
      </c>
      <c r="C3627" s="15" t="s">
        <v>149</v>
      </c>
      <c r="D3627" s="25" t="s">
        <v>39</v>
      </c>
      <c r="E3627" s="27">
        <v>2630977</v>
      </c>
      <c r="F3627" s="27" t="s">
        <v>5523</v>
      </c>
      <c r="G3627" s="27" t="s">
        <v>41</v>
      </c>
      <c r="H3627" s="27">
        <v>8700</v>
      </c>
      <c r="I3627" s="27" t="s">
        <v>42</v>
      </c>
      <c r="J3627" s="28">
        <v>46164</v>
      </c>
      <c r="K3627" s="26">
        <v>0.54166666666666663</v>
      </c>
      <c r="L3627" s="26" t="s">
        <v>5524</v>
      </c>
      <c r="M3627" s="27" t="s">
        <v>389</v>
      </c>
      <c r="N3627" s="25">
        <f>IFERROR(VLOOKUP(M3627,Data!$J$1:$K$58,2,0),"")</f>
        <v>56988336520</v>
      </c>
      <c r="O3627" s="27" t="s">
        <v>390</v>
      </c>
      <c r="P3627" s="27"/>
      <c r="Q3627" s="27" t="s">
        <v>153</v>
      </c>
      <c r="R3627" s="27" t="s">
        <v>1593</v>
      </c>
      <c r="S3627" s="27"/>
      <c r="T3627" s="27"/>
      <c r="U3627" s="28"/>
      <c r="V3627" s="15"/>
      <c r="W3627" s="15"/>
      <c r="X3627" s="27"/>
      <c r="Y3627" s="27"/>
      <c r="Z3627" s="29"/>
      <c r="AA3627" s="29">
        <v>0.58333333333333337</v>
      </c>
      <c r="AB3627" s="29">
        <v>0.62291666666666667</v>
      </c>
      <c r="AC3627" s="30">
        <v>46164</v>
      </c>
      <c r="AD3627" s="15" t="str">
        <f>IF(Tabla2[[#This Row],[HORA ENTREGA]]="DIRECTO","On time", IF(AA3627&lt;&gt;"",IF(Tabla2[[#This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27" s="15" t="str">
        <f>MID(Tabla2[[#This Row],[TIPO]],1,3)</f>
        <v xml:space="preserve">40 </v>
      </c>
      <c r="AF36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IMPORTADORA MIDEA CARRIER CHILE LTDA */ Cont: * MSMU5700148*/ HR Entrega: *13:00* /Dirección: *BOD. MIEA AGURTO - PUERTO MADERO 9710, BOD. E13; PUDAHUEL </v>
      </c>
      <c r="AG3627" s="38" t="str">
        <f>IFERROR(HYPERLINK("https://wa.me/"&amp;Tabla2[[#This Row],[CONTACTO]]&amp;"?text="&amp;Tabla2[[#This Row],[Mensaje]],"Enviar mensaje"),"")</f>
        <v>Enviar mensaje</v>
      </c>
      <c r="AH3627" s="15" t="str">
        <f>CONCATENATE(A3627,F3627)</f>
        <v>3626MSMU5700148</v>
      </c>
      <c r="AI3627" s="15" t="str">
        <f>CONCATENATE("ENT-",A3627)</f>
        <v>ENT-3626</v>
      </c>
      <c r="AJ3627" s="15" t="str">
        <f>IF(Tabla2[[#This Row],[Op]]&lt;&gt;"","ENTREGA","")</f>
        <v>ENTREGA</v>
      </c>
      <c r="AK3627" s="40" t="str">
        <f>(Tabla2[[#This Row],[FECHA ENTREGA]]&amp;Tabla2[[#This Row],[HORA ENTREGA]])</f>
        <v>461640,541666666666667</v>
      </c>
      <c r="AL3627" s="34" t="str">
        <f>IFERROR(HYPERLINK("https://wa.me/"&amp;Tabla2[[#This Row],[CONTACTO]]&amp;"?text="&amp;Tabla2[[#This Row],[Mensaje]]),"")</f>
        <v xml:space="preserve">https://wa.me/56988336520?text=Hola!%0AServicio del día 22-05%0A *Cliente:* IMPORTADORA MIDEA CARRIER CHILE LTDA */ Cont: * MSMU5700148*/ HR Entrega: *13:00* /Dirección: *BOD. MIEA AGURTO - PUERTO MADERO 9710, BOD. E13; PUDAHUEL </v>
      </c>
    </row>
    <row r="3628" spans="1:38" ht="16.5" customHeight="1" x14ac:dyDescent="0.2">
      <c r="A3628" s="15">
        <f>ROW(A3627)</f>
        <v>3627</v>
      </c>
      <c r="B3628" s="15">
        <f>IF(J3628=J3627,B3627+1,1)</f>
        <v>29</v>
      </c>
      <c r="C3628" s="15" t="s">
        <v>166</v>
      </c>
      <c r="D3628" s="25" t="s">
        <v>39</v>
      </c>
      <c r="E3628" s="27">
        <v>887376</v>
      </c>
      <c r="F3628" s="27" t="s">
        <v>5525</v>
      </c>
      <c r="G3628" s="27" t="s">
        <v>41</v>
      </c>
      <c r="H3628" s="27">
        <v>20300</v>
      </c>
      <c r="I3628" s="27"/>
      <c r="J3628" s="28">
        <v>46164</v>
      </c>
      <c r="K3628" s="26">
        <v>0.375</v>
      </c>
      <c r="L3628" s="26"/>
      <c r="M3628" s="27" t="s">
        <v>199</v>
      </c>
      <c r="N3628" s="25">
        <f>IFERROR(VLOOKUP(M3628,Data!$J$1:$K$58,2,0),"")</f>
        <v>56975315726</v>
      </c>
      <c r="O3628" s="27" t="s">
        <v>200</v>
      </c>
      <c r="P3628" s="27"/>
      <c r="Q3628" s="27" t="s">
        <v>168</v>
      </c>
      <c r="R3628" s="27"/>
      <c r="S3628" s="27"/>
      <c r="T3628" s="27"/>
      <c r="U3628" s="28"/>
      <c r="V3628" s="15"/>
      <c r="W3628" s="15"/>
      <c r="X3628" s="27"/>
      <c r="Y3628" s="27"/>
      <c r="Z3628" s="29"/>
      <c r="AA3628" s="29">
        <v>0.34722222222222221</v>
      </c>
      <c r="AB3628" s="29">
        <v>0.57638888888888884</v>
      </c>
      <c r="AC3628" s="30">
        <v>46164</v>
      </c>
      <c r="AD3628" s="15" t="str">
        <f>IF(Tabla2[[#This Row],[HORA ENTREGA]]="DIRECTO","On time", IF(AA3628&lt;&gt;"",IF(Tabla2[[#This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28" s="15" t="str">
        <f>MID(Tabla2[[#This Row],[TIPO]],1,3)</f>
        <v xml:space="preserve">40 </v>
      </c>
      <c r="AF36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IMPORTADORA Y COMERCIALIZADORA BZ SPA */ Cont: * CMAU7688501 */ HR Entrega: *09:00* /Dirección: *PuertoMadero 9710, Bodega X36. Pudahuel</v>
      </c>
      <c r="AG3628" s="38" t="str">
        <f>IFERROR(HYPERLINK("https://wa.me/"&amp;Tabla2[[#This Row],[CONTACTO]]&amp;"?text="&amp;Tabla2[[#This Row],[Mensaje]],"Enviar mensaje"),"")</f>
        <v>Enviar mensaje</v>
      </c>
      <c r="AH3628" s="15" t="str">
        <f>CONCATENATE(A3628,F3628)</f>
        <v xml:space="preserve">3627CMAU7688501 </v>
      </c>
      <c r="AI3628" s="15" t="str">
        <f>CONCATENATE("ENT-",A3628)</f>
        <v>ENT-3627</v>
      </c>
      <c r="AJ3628" s="15" t="str">
        <f>IF(Tabla2[[#This Row],[Op]]&lt;&gt;"","ENTREGA","")</f>
        <v>ENTREGA</v>
      </c>
      <c r="AK3628" s="40" t="str">
        <f>(Tabla2[[#This Row],[FECHA ENTREGA]]&amp;Tabla2[[#This Row],[HORA ENTREGA]])</f>
        <v>461640,375</v>
      </c>
      <c r="AL3628" s="34" t="str">
        <f>IFERROR(HYPERLINK("https://wa.me/"&amp;Tabla2[[#This Row],[CONTACTO]]&amp;"?text="&amp;Tabla2[[#This Row],[Mensaje]]),"")</f>
        <v>https://wa.me/56975315726?text=Hola!%0AServicio del día 22-05%0A *Cliente:* IMPORTADORA Y COMERCIALIZADORA BZ SPA */ Cont: * CMAU7688501 */ HR Entrega: *09:00* /Dirección: *PuertoMadero 9710, Bodega X36. Pudahuel</v>
      </c>
    </row>
    <row r="3629" spans="1:38" ht="16.5" customHeight="1" x14ac:dyDescent="0.2">
      <c r="A3629" s="15">
        <f>ROW(A3628)</f>
        <v>3628</v>
      </c>
      <c r="B3629" s="15">
        <f>IF(J3629=J3628,B3628+1,1)</f>
        <v>30</v>
      </c>
      <c r="C3629" s="15" t="s">
        <v>178</v>
      </c>
      <c r="D3629" s="25" t="s">
        <v>39</v>
      </c>
      <c r="E3629" s="27">
        <v>887157</v>
      </c>
      <c r="F3629" s="27" t="s">
        <v>5526</v>
      </c>
      <c r="G3629" s="27" t="s">
        <v>41</v>
      </c>
      <c r="H3629" s="27">
        <v>8782</v>
      </c>
      <c r="I3629" s="27" t="s">
        <v>42</v>
      </c>
      <c r="J3629" s="28">
        <v>46164</v>
      </c>
      <c r="K3629" s="26">
        <v>0.33333333333333331</v>
      </c>
      <c r="L3629" s="26"/>
      <c r="M3629" s="27" t="s">
        <v>225</v>
      </c>
      <c r="N3629" s="25">
        <f>IFERROR(VLOOKUP(M3629,Data!$J$1:$K$58,2,0),"")</f>
        <v>56978811158</v>
      </c>
      <c r="O3629" s="27" t="s">
        <v>226</v>
      </c>
      <c r="P3629" s="27"/>
      <c r="Q3629" s="27" t="s">
        <v>1003</v>
      </c>
      <c r="R3629" s="27" t="s">
        <v>3205</v>
      </c>
      <c r="S3629" s="27"/>
      <c r="T3629" s="27"/>
      <c r="U3629" s="28"/>
      <c r="V3629" s="15"/>
      <c r="W3629" s="15"/>
      <c r="X3629" s="27"/>
      <c r="Y3629" s="27"/>
      <c r="Z3629" s="29"/>
      <c r="AA3629" s="29">
        <v>0.28541666666666665</v>
      </c>
      <c r="AB3629" s="29">
        <v>0.49722222222222223</v>
      </c>
      <c r="AC3629" s="30">
        <v>46164</v>
      </c>
      <c r="AD3629" s="15" t="str">
        <f>IF(Tabla2[[#This Row],[HORA ENTREGA]]="DIRECTO","On time", IF(AA3629&lt;&gt;"",IF(Tabla2[[#This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29" s="15" t="str">
        <f>MID(Tabla2[[#This Row],[TIPO]],1,3)</f>
        <v xml:space="preserve">40 </v>
      </c>
      <c r="AF36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INVERSIERRA S A */ Cont: * TCNU2393514*/ HR Entrega: *08:00* /Dirección: *AVENIDA PEDRO FONTOBA 6350, HUECHURABA</v>
      </c>
      <c r="AG3629" s="38" t="str">
        <f>IFERROR(HYPERLINK("https://wa.me/"&amp;Tabla2[[#This Row],[CONTACTO]]&amp;"?text="&amp;Tabla2[[#This Row],[Mensaje]],"Enviar mensaje"),"")</f>
        <v>Enviar mensaje</v>
      </c>
      <c r="AH3629" s="15" t="str">
        <f>CONCATENATE(A3629,F3629)</f>
        <v>3628TCNU2393514</v>
      </c>
      <c r="AI3629" s="15" t="str">
        <f>CONCATENATE("ENT-",A3629)</f>
        <v>ENT-3628</v>
      </c>
      <c r="AJ3629" s="15" t="str">
        <f>IF(Tabla2[[#This Row],[Op]]&lt;&gt;"","ENTREGA","")</f>
        <v>ENTREGA</v>
      </c>
      <c r="AK3629" s="40" t="str">
        <f>(Tabla2[[#This Row],[FECHA ENTREGA]]&amp;Tabla2[[#This Row],[HORA ENTREGA]])</f>
        <v>461640,333333333333333</v>
      </c>
      <c r="AL3629" s="34" t="str">
        <f>IFERROR(HYPERLINK("https://wa.me/"&amp;Tabla2[[#This Row],[CONTACTO]]&amp;"?text="&amp;Tabla2[[#This Row],[Mensaje]]),"")</f>
        <v>https://wa.me/56978811158?text=Hola!%0AServicio del día 22-05%0A *Cliente:* INVERSIERRA S A */ Cont: * TCNU2393514*/ HR Entrega: *08:00* /Dirección: *AVENIDA PEDRO FONTOBA 6350, HUECHURABA</v>
      </c>
    </row>
    <row r="3630" spans="1:38" ht="16.5" customHeight="1" x14ac:dyDescent="0.2">
      <c r="A3630" s="15">
        <f>ROW(A3629)</f>
        <v>3629</v>
      </c>
      <c r="B3630" s="15">
        <f>IF(J3630=J3629,B3629+1,1)</f>
        <v>31</v>
      </c>
      <c r="C3630" s="15" t="s">
        <v>178</v>
      </c>
      <c r="D3630" s="25" t="s">
        <v>39</v>
      </c>
      <c r="E3630" s="27">
        <v>887157</v>
      </c>
      <c r="F3630" s="27" t="s">
        <v>5527</v>
      </c>
      <c r="G3630" s="27" t="s">
        <v>41</v>
      </c>
      <c r="H3630" s="27">
        <v>8782</v>
      </c>
      <c r="I3630" s="27" t="s">
        <v>42</v>
      </c>
      <c r="J3630" s="28">
        <v>46164</v>
      </c>
      <c r="K3630" s="26">
        <v>0.5</v>
      </c>
      <c r="L3630" s="26"/>
      <c r="M3630" s="27" t="s">
        <v>51</v>
      </c>
      <c r="N3630" s="25">
        <f>IFERROR(VLOOKUP(M3630,Data!$J$1:$K$58,2,0),"")</f>
        <v>56967256951</v>
      </c>
      <c r="O3630" s="27" t="s">
        <v>52</v>
      </c>
      <c r="P3630" s="27"/>
      <c r="Q3630" s="27" t="s">
        <v>1003</v>
      </c>
      <c r="R3630" s="27" t="s">
        <v>3205</v>
      </c>
      <c r="S3630" s="27"/>
      <c r="T3630" s="27"/>
      <c r="U3630" s="28"/>
      <c r="V3630" s="15"/>
      <c r="W3630" s="15"/>
      <c r="X3630" s="27"/>
      <c r="Y3630" s="27"/>
      <c r="Z3630" s="29"/>
      <c r="AA3630" s="29">
        <v>0.56944444444444442</v>
      </c>
      <c r="AB3630" s="29">
        <v>0.5854166666666667</v>
      </c>
      <c r="AC3630" s="30">
        <v>46164</v>
      </c>
      <c r="AD3630" s="15" t="str">
        <f>IF(Tabla2[[#This Row],[HORA ENTREGA]]="DIRECTO","On time", IF(AA3630&lt;&gt;"",IF(Tabla2[[#This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30" s="15" t="str">
        <f>MID(Tabla2[[#This Row],[TIPO]],1,3)</f>
        <v xml:space="preserve">40 </v>
      </c>
      <c r="AF36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INVERSIERRA S A */ Cont: * BEAU4032678*/ HR Entrega: *12:00* /Dirección: *AVENIDA PEDRO FONTOBA 6350, HUECHURABA</v>
      </c>
      <c r="AG3630" s="38" t="str">
        <f>IFERROR(HYPERLINK("https://wa.me/"&amp;Tabla2[[#This Row],[CONTACTO]]&amp;"?text="&amp;Tabla2[[#This Row],[Mensaje]],"Enviar mensaje"),"")</f>
        <v>Enviar mensaje</v>
      </c>
      <c r="AH3630" s="15" t="str">
        <f>CONCATENATE(A3630,F3630)</f>
        <v>3629BEAU4032678</v>
      </c>
      <c r="AI3630" s="15" t="str">
        <f>CONCATENATE("ENT-",A3630)</f>
        <v>ENT-3629</v>
      </c>
      <c r="AJ3630" s="15" t="str">
        <f>IF(Tabla2[[#This Row],[Op]]&lt;&gt;"","ENTREGA","")</f>
        <v>ENTREGA</v>
      </c>
      <c r="AK3630" s="40" t="str">
        <f>(Tabla2[[#This Row],[FECHA ENTREGA]]&amp;Tabla2[[#This Row],[HORA ENTREGA]])</f>
        <v>461640,5</v>
      </c>
      <c r="AL3630" s="34" t="str">
        <f>IFERROR(HYPERLINK("https://wa.me/"&amp;Tabla2[[#This Row],[CONTACTO]]&amp;"?text="&amp;Tabla2[[#This Row],[Mensaje]]),"")</f>
        <v>https://wa.me/56967256951?text=Hola!%0AServicio del día 22-05%0A *Cliente:* INVERSIERRA S A */ Cont: * BEAU4032678*/ HR Entrega: *12:00* /Dirección: *AVENIDA PEDRO FONTOBA 6350, HUECHURABA</v>
      </c>
    </row>
    <row r="3631" spans="1:38" ht="16.5" customHeight="1" x14ac:dyDescent="0.2">
      <c r="A3631" s="15">
        <f>ROW(A3630)</f>
        <v>3630</v>
      </c>
      <c r="B3631" s="15">
        <f>IF(J3631=J3630,B3630+1,1)</f>
        <v>32</v>
      </c>
      <c r="C3631" s="15" t="s">
        <v>2254</v>
      </c>
      <c r="D3631" s="25" t="s">
        <v>39</v>
      </c>
      <c r="E3631" s="27">
        <v>306027</v>
      </c>
      <c r="F3631" s="27" t="s">
        <v>5528</v>
      </c>
      <c r="G3631" s="27" t="s">
        <v>41</v>
      </c>
      <c r="H3631" s="27">
        <v>12590</v>
      </c>
      <c r="I3631" s="27" t="s">
        <v>42</v>
      </c>
      <c r="J3631" s="28">
        <v>46164</v>
      </c>
      <c r="K3631" s="26">
        <v>0.35416666666666669</v>
      </c>
      <c r="L3631" s="26"/>
      <c r="M3631" s="27" t="s">
        <v>45</v>
      </c>
      <c r="N3631" s="25">
        <f>IFERROR(VLOOKUP(M3631,Data!$J$1:$K$58,2,0),"")</f>
        <v>56950981572</v>
      </c>
      <c r="O3631" s="27" t="s">
        <v>46</v>
      </c>
      <c r="P3631" s="27"/>
      <c r="Q3631" s="27" t="s">
        <v>2796</v>
      </c>
      <c r="R3631" s="27" t="s">
        <v>48</v>
      </c>
      <c r="S3631" s="27"/>
      <c r="T3631" s="27"/>
      <c r="U3631" s="28"/>
      <c r="V3631" s="15"/>
      <c r="W3631" s="15"/>
      <c r="X3631" s="27"/>
      <c r="Y3631" s="27"/>
      <c r="Z3631" s="29"/>
      <c r="AA3631" s="29">
        <v>0.3298611111111111</v>
      </c>
      <c r="AB3631" s="29">
        <v>0.41805555555555557</v>
      </c>
      <c r="AC3631" s="30">
        <v>46164</v>
      </c>
      <c r="AD3631" s="15" t="str">
        <f>IF(Tabla2[[#This Row],[HORA ENTREGA]]="DIRECTO","On time", IF(AA3631&lt;&gt;"",IF(Tabla2[[#This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31" s="15" t="str">
        <f>MID(Tabla2[[#This Row],[TIPO]],1,3)</f>
        <v xml:space="preserve">40 </v>
      </c>
      <c r="AF36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LADY GENNY */ Cont: * CMAU8474762*/ HR Entrega: *08:30* /Dirección: *ARTURO PRAT 855, SANTIAGO </v>
      </c>
      <c r="AG3631" s="38" t="str">
        <f>IFERROR(HYPERLINK("https://wa.me/"&amp;Tabla2[[#This Row],[CONTACTO]]&amp;"?text="&amp;Tabla2[[#This Row],[Mensaje]],"Enviar mensaje"),"")</f>
        <v>Enviar mensaje</v>
      </c>
      <c r="AH3631" s="15" t="str">
        <f>CONCATENATE(A3631,F3631)</f>
        <v>3630CMAU8474762</v>
      </c>
      <c r="AI3631" s="15" t="str">
        <f>CONCATENATE("ENT-",A3631)</f>
        <v>ENT-3630</v>
      </c>
      <c r="AJ3631" s="15" t="str">
        <f>IF(Tabla2[[#This Row],[Op]]&lt;&gt;"","ENTREGA","")</f>
        <v>ENTREGA</v>
      </c>
      <c r="AK3631" s="40" t="str">
        <f>(Tabla2[[#This Row],[FECHA ENTREGA]]&amp;Tabla2[[#This Row],[HORA ENTREGA]])</f>
        <v>461640,354166666666667</v>
      </c>
      <c r="AL3631" s="34" t="str">
        <f>IFERROR(HYPERLINK("https://wa.me/"&amp;Tabla2[[#This Row],[CONTACTO]]&amp;"?text="&amp;Tabla2[[#This Row],[Mensaje]]),"")</f>
        <v xml:space="preserve">https://wa.me/56950981572?text=Hola!%0AServicio del día 22-05%0A *Cliente:* LADY GENNY */ Cont: * CMAU8474762*/ HR Entrega: *08:30* /Dirección: *ARTURO PRAT 855, SANTIAGO </v>
      </c>
    </row>
    <row r="3632" spans="1:38" ht="16.5" customHeight="1" x14ac:dyDescent="0.2">
      <c r="A3632" s="15">
        <f>ROW(A3631)</f>
        <v>3631</v>
      </c>
      <c r="B3632" s="15">
        <f>IF(J3632=J3631,B3631+1,1)</f>
        <v>33</v>
      </c>
      <c r="C3632" s="15" t="s">
        <v>2254</v>
      </c>
      <c r="D3632" s="25" t="s">
        <v>39</v>
      </c>
      <c r="E3632" s="27">
        <v>306027</v>
      </c>
      <c r="F3632" s="27" t="s">
        <v>5529</v>
      </c>
      <c r="G3632" s="27" t="s">
        <v>41</v>
      </c>
      <c r="H3632" s="27">
        <v>11301</v>
      </c>
      <c r="I3632" s="27" t="s">
        <v>2725</v>
      </c>
      <c r="J3632" s="28">
        <v>46164</v>
      </c>
      <c r="K3632" s="26">
        <v>0.35416666666666669</v>
      </c>
      <c r="L3632" s="26"/>
      <c r="M3632" s="27" t="s">
        <v>366</v>
      </c>
      <c r="N3632" s="25">
        <f>IFERROR(VLOOKUP(M3632,Data!$J$1:$K$58,2,0),"")</f>
        <v>56967386251</v>
      </c>
      <c r="O3632" s="27" t="s">
        <v>367</v>
      </c>
      <c r="P3632" s="27"/>
      <c r="Q3632" s="27" t="s">
        <v>2796</v>
      </c>
      <c r="R3632" s="27" t="s">
        <v>48</v>
      </c>
      <c r="S3632" s="27"/>
      <c r="T3632" s="27"/>
      <c r="U3632" s="28"/>
      <c r="V3632" s="15"/>
      <c r="W3632" s="15"/>
      <c r="X3632" s="27"/>
      <c r="Y3632" s="27"/>
      <c r="Z3632" s="29"/>
      <c r="AA3632" s="29">
        <v>0.47916666666666669</v>
      </c>
      <c r="AB3632" s="29">
        <v>0.53055555555555556</v>
      </c>
      <c r="AC3632" s="30">
        <v>46164</v>
      </c>
      <c r="AD3632" s="15" t="str">
        <f>IF(Tabla2[[#This Row],[HORA ENTREGA]]="DIRECTO","On time", IF(AA3632&lt;&gt;"",IF(Tabla2[[#This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32" s="15" t="str">
        <f>MID(Tabla2[[#This Row],[TIPO]],1,3)</f>
        <v xml:space="preserve">40 </v>
      </c>
      <c r="AF36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22-05%0A *Cliente:* LADY GENNY */ Cont: * TCNU3201088*/ HR Entrega: *08:30* /Dirección: *ARTURO PRAT 855, SANTIAGO </v>
      </c>
      <c r="AG3632" s="38" t="str">
        <f>IFERROR(HYPERLINK("https://wa.me/"&amp;Tabla2[[#This Row],[CONTACTO]]&amp;"?text="&amp;Tabla2[[#This Row],[Mensaje]],"Enviar mensaje"),"")</f>
        <v>Enviar mensaje</v>
      </c>
      <c r="AH3632" s="15" t="str">
        <f>CONCATENATE(A3632,F3632)</f>
        <v>3631TCNU3201088</v>
      </c>
      <c r="AI3632" s="15" t="str">
        <f>CONCATENATE("ENT-",A3632)</f>
        <v>ENT-3631</v>
      </c>
      <c r="AJ3632" s="15" t="str">
        <f>IF(Tabla2[[#This Row],[Op]]&lt;&gt;"","ENTREGA","")</f>
        <v>ENTREGA</v>
      </c>
      <c r="AK3632" s="40" t="str">
        <f>(Tabla2[[#This Row],[FECHA ENTREGA]]&amp;Tabla2[[#This Row],[HORA ENTREGA]])</f>
        <v>461640,354166666666667</v>
      </c>
      <c r="AL3632" s="34" t="str">
        <f>IFERROR(HYPERLINK("https://wa.me/"&amp;Tabla2[[#This Row],[CONTACTO]]&amp;"?text="&amp;Tabla2[[#This Row],[Mensaje]]),"")</f>
        <v xml:space="preserve">https://wa.me/56967386251?text=Hola!%0AServicio del día 22-05%0A *Cliente:* LADY GENNY */ Cont: * TCNU3201088*/ HR Entrega: *08:30* /Dirección: *ARTURO PRAT 855, SANTIAGO </v>
      </c>
    </row>
    <row r="3633" spans="1:38" ht="16.5" customHeight="1" x14ac:dyDescent="0.2">
      <c r="A3633" s="15">
        <f>ROW(A3632)</f>
        <v>3632</v>
      </c>
      <c r="B3633" s="15">
        <f>IF(J3633=J3632,B3632+1,1)</f>
        <v>34</v>
      </c>
      <c r="C3633" s="15" t="s">
        <v>1554</v>
      </c>
      <c r="D3633" s="25" t="s">
        <v>39</v>
      </c>
      <c r="E3633" s="27">
        <v>189590</v>
      </c>
      <c r="F3633" s="27" t="s">
        <v>5287</v>
      </c>
      <c r="G3633" s="27" t="s">
        <v>41</v>
      </c>
      <c r="H3633" s="27">
        <v>29000</v>
      </c>
      <c r="I3633" s="27" t="s">
        <v>42</v>
      </c>
      <c r="J3633" s="28">
        <v>46164</v>
      </c>
      <c r="K3633" s="26">
        <v>0.33333333333333331</v>
      </c>
      <c r="L3633" s="26"/>
      <c r="M3633" s="27" t="s">
        <v>308</v>
      </c>
      <c r="N3633" s="25">
        <f>IFERROR(VLOOKUP(M3633,Data!$J$1:$K$58,2,0),"")</f>
        <v>56966631737</v>
      </c>
      <c r="O3633" s="27" t="s">
        <v>309</v>
      </c>
      <c r="P3633" s="27"/>
      <c r="Q3633" s="27" t="s">
        <v>5018</v>
      </c>
      <c r="R3633" s="27"/>
      <c r="S3633" s="27"/>
      <c r="T3633" s="27"/>
      <c r="U3633" s="28"/>
      <c r="V3633" s="15"/>
      <c r="W3633" s="15"/>
      <c r="X3633" s="27"/>
      <c r="Y3633" s="27"/>
      <c r="Z3633" s="29"/>
      <c r="AA3633" s="29">
        <v>0.32291666666666669</v>
      </c>
      <c r="AB3633" s="29">
        <v>0.68402777777777779</v>
      </c>
      <c r="AC3633" s="30">
        <v>46164</v>
      </c>
      <c r="AD3633" s="15" t="str">
        <f>IF(Tabla2[[#This Row],[HORA ENTREGA]]="DIRECTO","On time", IF(AA3633&lt;&gt;"",IF(Tabla2[[#This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33" s="15" t="str">
        <f>MID(Tabla2[[#This Row],[TIPO]],1,3)</f>
        <v xml:space="preserve">40 </v>
      </c>
      <c r="AF36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PETROQUIMICA DOW */ Cont: * FFAU1962850*/ HR Entrega: *08:00* /Dirección: *AT LOGISTICA :  LAGUNA SUR N°9750 , COMUNA PUDAHUEL – SANTIAGO , RECINTO (BODEGAS SAN FRANCISCO)</v>
      </c>
      <c r="AG3633" s="38" t="str">
        <f>IFERROR(HYPERLINK("https://wa.me/"&amp;Tabla2[[#This Row],[CONTACTO]]&amp;"?text="&amp;Tabla2[[#This Row],[Mensaje]],"Enviar mensaje"),"")</f>
        <v>Enviar mensaje</v>
      </c>
      <c r="AH3633" s="15" t="str">
        <f>CONCATENATE(A3633,F3633)</f>
        <v>3632FFAU1962850</v>
      </c>
      <c r="AI3633" s="15" t="str">
        <f>CONCATENATE("ENT-",A3633)</f>
        <v>ENT-3632</v>
      </c>
      <c r="AJ3633" s="15" t="str">
        <f>IF(Tabla2[[#This Row],[Op]]&lt;&gt;"","ENTREGA","")</f>
        <v>ENTREGA</v>
      </c>
      <c r="AK3633" s="40" t="str">
        <f>(Tabla2[[#This Row],[FECHA ENTREGA]]&amp;Tabla2[[#This Row],[HORA ENTREGA]])</f>
        <v>461640,333333333333333</v>
      </c>
      <c r="AL3633" s="34" t="str">
        <f>IFERROR(HYPERLINK("https://wa.me/"&amp;Tabla2[[#This Row],[CONTACTO]]&amp;"?text="&amp;Tabla2[[#This Row],[Mensaje]]),"")</f>
        <v>https://wa.me/56966631737?text=Hola!%0AServicio del día 22-05%0A *Cliente:* PETROQUIMICA DOW */ Cont: * FFAU1962850*/ HR Entrega: *08:00* /Dirección: *AT LOGISTICA :  LAGUNA SUR N°9750 , COMUNA PUDAHUEL – SANTIAGO , RECINTO (BODEGAS SAN FRANCISCO)</v>
      </c>
    </row>
    <row r="3634" spans="1:38" ht="16.5" customHeight="1" x14ac:dyDescent="0.2">
      <c r="A3634" s="15">
        <f>ROW(A3633)</f>
        <v>3633</v>
      </c>
      <c r="B3634" s="15">
        <f>IF(J3634=J3633,B3633+1,1)</f>
        <v>35</v>
      </c>
      <c r="C3634" s="15" t="s">
        <v>3160</v>
      </c>
      <c r="D3634" s="25" t="s">
        <v>39</v>
      </c>
      <c r="E3634" s="27">
        <v>807226</v>
      </c>
      <c r="F3634" s="27" t="s">
        <v>5530</v>
      </c>
      <c r="G3634" s="27" t="s">
        <v>41</v>
      </c>
      <c r="H3634" s="27">
        <v>19800</v>
      </c>
      <c r="I3634" s="27" t="s">
        <v>42</v>
      </c>
      <c r="J3634" s="28">
        <v>46164</v>
      </c>
      <c r="K3634" s="26">
        <v>0.33333333333333331</v>
      </c>
      <c r="L3634" s="26"/>
      <c r="M3634" s="27" t="s">
        <v>117</v>
      </c>
      <c r="N3634" s="25">
        <f>IFERROR(VLOOKUP(M3634,Data!$J$1:$K$58,2,0),"")</f>
        <v>56973887539</v>
      </c>
      <c r="O3634" s="27" t="s">
        <v>222</v>
      </c>
      <c r="P3634" s="27"/>
      <c r="Q3634" s="27" t="s">
        <v>3163</v>
      </c>
      <c r="R3634" s="27"/>
      <c r="S3634" s="27"/>
      <c r="T3634" s="27"/>
      <c r="U3634" s="28"/>
      <c r="V3634" s="15"/>
      <c r="W3634" s="15"/>
      <c r="X3634" s="27"/>
      <c r="Y3634" s="27"/>
      <c r="Z3634" s="29"/>
      <c r="AA3634" s="29">
        <v>0.32847222222222222</v>
      </c>
      <c r="AB3634" s="29">
        <v>0.40416666666666667</v>
      </c>
      <c r="AC3634" s="30">
        <v>46164</v>
      </c>
      <c r="AD3634" s="15" t="str">
        <f>IF(Tabla2[[#This Row],[HORA ENTREGA]]="DIRECTO","On time", IF(AA3634&lt;&gt;"",IF(Tabla2[[#This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34" s="15" t="str">
        <f>MID(Tabla2[[#This Row],[TIPO]],1,3)</f>
        <v xml:space="preserve">40 </v>
      </c>
      <c r="AF36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PRODALAM S.A. */ Cont: * MNBU9085548*/ HR Entrega: *08:00* /Dirección: *ALBERTO PEPPER 1610, RENCA.</v>
      </c>
      <c r="AG3634" s="38" t="str">
        <f>IFERROR(HYPERLINK("https://wa.me/"&amp;Tabla2[[#This Row],[CONTACTO]]&amp;"?text="&amp;Tabla2[[#This Row],[Mensaje]],"Enviar mensaje"),"")</f>
        <v>Enviar mensaje</v>
      </c>
      <c r="AH3634" s="15" t="str">
        <f>CONCATENATE(A3634,F3634)</f>
        <v>3633MNBU9085548</v>
      </c>
      <c r="AI3634" s="15" t="str">
        <f>CONCATENATE("ENT-",A3634)</f>
        <v>ENT-3633</v>
      </c>
      <c r="AJ3634" s="15" t="str">
        <f>IF(Tabla2[[#This Row],[Op]]&lt;&gt;"","ENTREGA","")</f>
        <v>ENTREGA</v>
      </c>
      <c r="AK3634" s="40" t="str">
        <f>(Tabla2[[#This Row],[FECHA ENTREGA]]&amp;Tabla2[[#This Row],[HORA ENTREGA]])</f>
        <v>461640,333333333333333</v>
      </c>
      <c r="AL3634" s="34" t="str">
        <f>IFERROR(HYPERLINK("https://wa.me/"&amp;Tabla2[[#This Row],[CONTACTO]]&amp;"?text="&amp;Tabla2[[#This Row],[Mensaje]]),"")</f>
        <v>https://wa.me/56973887539?text=Hola!%0AServicio del día 22-05%0A *Cliente:* PRODALAM S.A. */ Cont: * MNBU9085548*/ HR Entrega: *08:00* /Dirección: *ALBERTO PEPPER 1610, RENCA.</v>
      </c>
    </row>
    <row r="3635" spans="1:38" ht="16.5" customHeight="1" x14ac:dyDescent="0.2">
      <c r="A3635" s="15">
        <f>ROW(A3634)</f>
        <v>3634</v>
      </c>
      <c r="B3635" s="15">
        <f>IF(J3635=J3634,B3634+1,1)</f>
        <v>36</v>
      </c>
      <c r="C3635" s="15" t="s">
        <v>3160</v>
      </c>
      <c r="D3635" s="25" t="s">
        <v>39</v>
      </c>
      <c r="E3635" s="27">
        <v>807678</v>
      </c>
      <c r="F3635" s="27" t="s">
        <v>5531</v>
      </c>
      <c r="G3635" s="27" t="s">
        <v>41</v>
      </c>
      <c r="H3635" s="27">
        <v>21300</v>
      </c>
      <c r="I3635" s="27" t="s">
        <v>42</v>
      </c>
      <c r="J3635" s="28">
        <v>46164</v>
      </c>
      <c r="K3635" s="26">
        <v>0.375</v>
      </c>
      <c r="L3635" s="26" t="s">
        <v>5495</v>
      </c>
      <c r="M3635" s="27" t="s">
        <v>389</v>
      </c>
      <c r="N3635" s="25">
        <f>IFERROR(VLOOKUP(M3635,Data!$J$1:$K$58,2,0),"")</f>
        <v>56988336520</v>
      </c>
      <c r="O3635" s="27" t="s">
        <v>390</v>
      </c>
      <c r="P3635" s="27"/>
      <c r="Q3635" s="27" t="s">
        <v>3163</v>
      </c>
      <c r="R3635" s="27"/>
      <c r="S3635" s="27"/>
      <c r="T3635" s="27"/>
      <c r="U3635" s="28"/>
      <c r="V3635" s="15"/>
      <c r="W3635" s="15"/>
      <c r="X3635" s="27"/>
      <c r="Y3635" s="27"/>
      <c r="Z3635" s="29"/>
      <c r="AA3635" s="29">
        <v>0.38750000000000001</v>
      </c>
      <c r="AB3635" s="29">
        <v>0.47222222222222221</v>
      </c>
      <c r="AC3635" s="30">
        <v>46164</v>
      </c>
      <c r="AD3635" s="15" t="str">
        <f>IF(Tabla2[[#This Row],[HORA ENTREGA]]="DIRECTO","On time", IF(AA3635&lt;&gt;"",IF(Tabla2[[#This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35" s="15" t="str">
        <f>MID(Tabla2[[#This Row],[TIPO]],1,3)</f>
        <v xml:space="preserve">40 </v>
      </c>
      <c r="AF36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PRODALAM S.A. */ Cont: * TGCU5500986*/ HR Entrega: *09:00* /Dirección: *ALBERTO PEPPER 1610, RENCA.</v>
      </c>
      <c r="AG3635" s="38" t="str">
        <f>IFERROR(HYPERLINK("https://wa.me/"&amp;Tabla2[[#This Row],[CONTACTO]]&amp;"?text="&amp;Tabla2[[#This Row],[Mensaje]],"Enviar mensaje"),"")</f>
        <v>Enviar mensaje</v>
      </c>
      <c r="AH3635" s="15" t="str">
        <f>CONCATENATE(A3635,F3635)</f>
        <v>3634TGCU5500986</v>
      </c>
      <c r="AI3635" s="15" t="str">
        <f>CONCATENATE("ENT-",A3635)</f>
        <v>ENT-3634</v>
      </c>
      <c r="AJ3635" s="15" t="str">
        <f>IF(Tabla2[[#This Row],[Op]]&lt;&gt;"","ENTREGA","")</f>
        <v>ENTREGA</v>
      </c>
      <c r="AK3635" s="40" t="str">
        <f>(Tabla2[[#This Row],[FECHA ENTREGA]]&amp;Tabla2[[#This Row],[HORA ENTREGA]])</f>
        <v>461640,375</v>
      </c>
      <c r="AL3635" s="34" t="str">
        <f>IFERROR(HYPERLINK("https://wa.me/"&amp;Tabla2[[#This Row],[CONTACTO]]&amp;"?text="&amp;Tabla2[[#This Row],[Mensaje]]),"")</f>
        <v>https://wa.me/56988336520?text=Hola!%0AServicio del día 22-05%0A *Cliente:* PRODALAM S.A. */ Cont: * TGCU5500986*/ HR Entrega: *09:00* /Dirección: *ALBERTO PEPPER 1610, RENCA.</v>
      </c>
    </row>
    <row r="3636" spans="1:38" ht="16.5" customHeight="1" x14ac:dyDescent="0.2">
      <c r="A3636" s="15">
        <f>ROW(A3635)</f>
        <v>3635</v>
      </c>
      <c r="B3636" s="15">
        <f>IF(J3636=J3635,B3635+1,1)</f>
        <v>37</v>
      </c>
      <c r="C3636" s="15" t="s">
        <v>219</v>
      </c>
      <c r="D3636" s="25" t="s">
        <v>39</v>
      </c>
      <c r="E3636" s="27">
        <v>104001</v>
      </c>
      <c r="F3636" s="27" t="s">
        <v>5532</v>
      </c>
      <c r="G3636" s="27" t="s">
        <v>41</v>
      </c>
      <c r="H3636" s="27">
        <v>29534</v>
      </c>
      <c r="I3636" s="27" t="s">
        <v>42</v>
      </c>
      <c r="J3636" s="28">
        <v>46164</v>
      </c>
      <c r="K3636" s="26">
        <v>0.29166666666666669</v>
      </c>
      <c r="L3636" s="26"/>
      <c r="M3636" s="27" t="s">
        <v>51</v>
      </c>
      <c r="N3636" s="25">
        <f>IFERROR(VLOOKUP(M3636,Data!$J$1:$K$58,2,0),"")</f>
        <v>56967256951</v>
      </c>
      <c r="O3636" s="27" t="s">
        <v>52</v>
      </c>
      <c r="P3636" s="27"/>
      <c r="Q3636" s="27" t="s">
        <v>229</v>
      </c>
      <c r="R3636" s="27"/>
      <c r="S3636" s="27"/>
      <c r="T3636" s="27"/>
      <c r="U3636" s="28"/>
      <c r="V3636" s="15"/>
      <c r="W3636" s="15"/>
      <c r="X3636" s="27"/>
      <c r="Y3636" s="27"/>
      <c r="Z3636" s="29"/>
      <c r="AA3636" s="29">
        <v>0.27638888888888891</v>
      </c>
      <c r="AB3636" s="29">
        <v>0.40763888888888888</v>
      </c>
      <c r="AC3636" s="30">
        <v>46164</v>
      </c>
      <c r="AD3636" s="15" t="str">
        <f>IF(Tabla2[[#This Row],[HORA ENTREGA]]="DIRECTO","On time", IF(AA3636&lt;&gt;"",IF(Tabla2[[#This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36" s="15" t="str">
        <f>MID(Tabla2[[#This Row],[TIPO]],1,3)</f>
        <v xml:space="preserve">40 </v>
      </c>
      <c r="AF36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RENDIC S.A. */ Cont: * HAMU2265512*/ HR Entrega: *07:00* /Dirección: *Avenida Miraflores 9700-Bodega 4C, PUDAHUEL</v>
      </c>
      <c r="AG3636" s="38" t="str">
        <f>IFERROR(HYPERLINK("https://wa.me/"&amp;Tabla2[[#This Row],[CONTACTO]]&amp;"?text="&amp;Tabla2[[#This Row],[Mensaje]],"Enviar mensaje"),"")</f>
        <v>Enviar mensaje</v>
      </c>
      <c r="AH3636" s="15" t="str">
        <f>CONCATENATE(A3636,F3636)</f>
        <v>3635HAMU2265512</v>
      </c>
      <c r="AI3636" s="15" t="str">
        <f>CONCATENATE("ENT-",A3636)</f>
        <v>ENT-3635</v>
      </c>
      <c r="AJ3636" s="15" t="str">
        <f>IF(Tabla2[[#This Row],[Op]]&lt;&gt;"","ENTREGA","")</f>
        <v>ENTREGA</v>
      </c>
      <c r="AK3636" s="40" t="str">
        <f>(Tabla2[[#This Row],[FECHA ENTREGA]]&amp;Tabla2[[#This Row],[HORA ENTREGA]])</f>
        <v>461640,291666666666667</v>
      </c>
      <c r="AL3636" s="34" t="str">
        <f>IFERROR(HYPERLINK("https://wa.me/"&amp;Tabla2[[#This Row],[CONTACTO]]&amp;"?text="&amp;Tabla2[[#This Row],[Mensaje]]),"")</f>
        <v>https://wa.me/56967256951?text=Hola!%0AServicio del día 22-05%0A *Cliente:* RENDIC S.A. */ Cont: * HAMU2265512*/ HR Entrega: *07:00* /Dirección: *Avenida Miraflores 9700-Bodega 4C, PUDAHUEL</v>
      </c>
    </row>
    <row r="3637" spans="1:38" ht="16.5" customHeight="1" x14ac:dyDescent="0.2">
      <c r="A3637" s="15">
        <f>ROW(A3636)</f>
        <v>3636</v>
      </c>
      <c r="B3637" s="15">
        <f>IF(J3637=J3636,B3636+1,1)</f>
        <v>38</v>
      </c>
      <c r="C3637" s="15" t="s">
        <v>219</v>
      </c>
      <c r="D3637" s="25" t="s">
        <v>39</v>
      </c>
      <c r="E3637" s="27">
        <v>104001</v>
      </c>
      <c r="F3637" s="27" t="s">
        <v>5533</v>
      </c>
      <c r="G3637" s="27" t="s">
        <v>41</v>
      </c>
      <c r="H3637" s="27">
        <v>29274</v>
      </c>
      <c r="I3637" s="27" t="s">
        <v>42</v>
      </c>
      <c r="J3637" s="28">
        <v>46164</v>
      </c>
      <c r="K3637" s="26">
        <v>0.29166666666666669</v>
      </c>
      <c r="L3637" s="26"/>
      <c r="M3637" s="27" t="s">
        <v>66</v>
      </c>
      <c r="N3637" s="25">
        <f>IFERROR(VLOOKUP(M3637,Data!$J$1:$K$58,2,0),"")</f>
        <v>56993389870</v>
      </c>
      <c r="O3637" s="27" t="s">
        <v>1208</v>
      </c>
      <c r="P3637" s="27"/>
      <c r="Q3637" s="27" t="s">
        <v>229</v>
      </c>
      <c r="R3637" s="27"/>
      <c r="S3637" s="27"/>
      <c r="T3637" s="27"/>
      <c r="U3637" s="28"/>
      <c r="V3637" s="15"/>
      <c r="W3637" s="15"/>
      <c r="X3637" s="27"/>
      <c r="Y3637" s="27"/>
      <c r="Z3637" s="29"/>
      <c r="AA3637" s="29">
        <v>0.28125</v>
      </c>
      <c r="AB3637" s="29">
        <v>0.43055555555555558</v>
      </c>
      <c r="AC3637" s="30">
        <v>46164</v>
      </c>
      <c r="AD3637" s="15" t="str">
        <f>IF(Tabla2[[#This Row],[HORA ENTREGA]]="DIRECTO","On time", IF(AA3637&lt;&gt;"",IF(Tabla2[[#This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37" s="15" t="str">
        <f>MID(Tabla2[[#This Row],[TIPO]],1,3)</f>
        <v xml:space="preserve">40 </v>
      </c>
      <c r="AF36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RENDIC S.A. */ Cont: * HAMU3143632*/ HR Entrega: *07:00* /Dirección: *Avenida Miraflores 9700-Bodega 4C, PUDAHUEL</v>
      </c>
      <c r="AG3637" s="38" t="str">
        <f>IFERROR(HYPERLINK("https://wa.me/"&amp;Tabla2[[#This Row],[CONTACTO]]&amp;"?text="&amp;Tabla2[[#This Row],[Mensaje]],"Enviar mensaje"),"")</f>
        <v>Enviar mensaje</v>
      </c>
      <c r="AH3637" s="15" t="str">
        <f>CONCATENATE(A3637,F3637)</f>
        <v>3636HAMU3143632</v>
      </c>
      <c r="AI3637" s="15" t="str">
        <f>CONCATENATE("ENT-",A3637)</f>
        <v>ENT-3636</v>
      </c>
      <c r="AJ3637" s="15" t="str">
        <f>IF(Tabla2[[#This Row],[Op]]&lt;&gt;"","ENTREGA","")</f>
        <v>ENTREGA</v>
      </c>
      <c r="AK3637" s="40" t="str">
        <f>(Tabla2[[#This Row],[FECHA ENTREGA]]&amp;Tabla2[[#This Row],[HORA ENTREGA]])</f>
        <v>461640,291666666666667</v>
      </c>
      <c r="AL3637" s="34" t="str">
        <f>IFERROR(HYPERLINK("https://wa.me/"&amp;Tabla2[[#This Row],[CONTACTO]]&amp;"?text="&amp;Tabla2[[#This Row],[Mensaje]]),"")</f>
        <v>https://wa.me/56993389870?text=Hola!%0AServicio del día 22-05%0A *Cliente:* RENDIC S.A. */ Cont: * HAMU3143632*/ HR Entrega: *07:00* /Dirección: *Avenida Miraflores 9700-Bodega 4C, PUDAHUEL</v>
      </c>
    </row>
    <row r="3638" spans="1:38" ht="16.5" customHeight="1" x14ac:dyDescent="0.2">
      <c r="A3638" s="15">
        <f>ROW(A3637)</f>
        <v>3637</v>
      </c>
      <c r="B3638" s="15">
        <f>IF(J3638=J3637,B3637+1,1)</f>
        <v>39</v>
      </c>
      <c r="C3638" s="15" t="s">
        <v>219</v>
      </c>
      <c r="D3638" s="25" t="s">
        <v>39</v>
      </c>
      <c r="E3638" s="27">
        <v>103887</v>
      </c>
      <c r="F3638" s="27" t="s">
        <v>5534</v>
      </c>
      <c r="G3638" s="27" t="s">
        <v>54</v>
      </c>
      <c r="H3638" s="27">
        <v>5400</v>
      </c>
      <c r="I3638" s="27" t="s">
        <v>5535</v>
      </c>
      <c r="J3638" s="28">
        <v>46164</v>
      </c>
      <c r="K3638" s="26">
        <v>0.375</v>
      </c>
      <c r="L3638" s="26"/>
      <c r="M3638" s="27" t="s">
        <v>176</v>
      </c>
      <c r="N3638" s="25">
        <f>IFERROR(VLOOKUP(M3638,Data!$J$1:$K$58,2,0),"")</f>
        <v>56968463649</v>
      </c>
      <c r="O3638" s="27" t="s">
        <v>177</v>
      </c>
      <c r="P3638" s="27"/>
      <c r="Q3638" s="27" t="s">
        <v>229</v>
      </c>
      <c r="R3638" s="27"/>
      <c r="S3638" s="27"/>
      <c r="T3638" s="27"/>
      <c r="U3638" s="28"/>
      <c r="V3638" s="15"/>
      <c r="W3638" s="15"/>
      <c r="X3638" s="27"/>
      <c r="Y3638" s="27"/>
      <c r="Z3638" s="29"/>
      <c r="AA3638" s="29">
        <v>0.35416666666666669</v>
      </c>
      <c r="AB3638" s="29">
        <v>0.4861111111111111</v>
      </c>
      <c r="AC3638" s="30">
        <v>46164</v>
      </c>
      <c r="AD3638" s="15" t="str">
        <f>IF(Tabla2[[#This Row],[HORA ENTREGA]]="DIRECTO","On time", IF(AA3638&lt;&gt;"",IF(Tabla2[[#This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38" s="15" t="str">
        <f>MID(Tabla2[[#This Row],[TIPO]],1,3)</f>
        <v xml:space="preserve">40 </v>
      </c>
      <c r="AF36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RENDIC S.A. */ Cont: * SZLU9487398*/ HR Entrega: *09:00* /Dirección: *Avenida Miraflores 9700-Bodega 4C, PUDAHUEL</v>
      </c>
      <c r="AG3638" s="38" t="str">
        <f>IFERROR(HYPERLINK("https://wa.me/"&amp;Tabla2[[#This Row],[CONTACTO]]&amp;"?text="&amp;Tabla2[[#This Row],[Mensaje]],"Enviar mensaje"),"")</f>
        <v>Enviar mensaje</v>
      </c>
      <c r="AH3638" s="15" t="str">
        <f>CONCATENATE(A3638,F3638)</f>
        <v>3637SZLU9487398</v>
      </c>
      <c r="AI3638" s="15" t="str">
        <f>CONCATENATE("ENT-",A3638)</f>
        <v>ENT-3637</v>
      </c>
      <c r="AJ3638" s="15" t="str">
        <f>IF(Tabla2[[#This Row],[Op]]&lt;&gt;"","ENTREGA","")</f>
        <v>ENTREGA</v>
      </c>
      <c r="AK3638" s="40" t="str">
        <f>(Tabla2[[#This Row],[FECHA ENTREGA]]&amp;Tabla2[[#This Row],[HORA ENTREGA]])</f>
        <v>461640,375</v>
      </c>
      <c r="AL3638" s="34" t="str">
        <f>IFERROR(HYPERLINK("https://wa.me/"&amp;Tabla2[[#This Row],[CONTACTO]]&amp;"?text="&amp;Tabla2[[#This Row],[Mensaje]]),"")</f>
        <v>https://wa.me/56968463649?text=Hola!%0AServicio del día 22-05%0A *Cliente:* RENDIC S.A. */ Cont: * SZLU9487398*/ HR Entrega: *09:00* /Dirección: *Avenida Miraflores 9700-Bodega 4C, PUDAHUEL</v>
      </c>
    </row>
    <row r="3639" spans="1:38" ht="16.5" customHeight="1" x14ac:dyDescent="0.2">
      <c r="A3639" s="15">
        <f>ROW(A3638)</f>
        <v>3638</v>
      </c>
      <c r="B3639" s="15">
        <f>IF(J3639=J3638,B3638+1,1)</f>
        <v>40</v>
      </c>
      <c r="C3639" s="15" t="s">
        <v>219</v>
      </c>
      <c r="D3639" s="25" t="s">
        <v>39</v>
      </c>
      <c r="E3639" s="27">
        <v>102930</v>
      </c>
      <c r="F3639" s="27" t="s">
        <v>5536</v>
      </c>
      <c r="G3639" s="27" t="s">
        <v>41</v>
      </c>
      <c r="H3639" s="27">
        <v>14200</v>
      </c>
      <c r="I3639" s="27" t="s">
        <v>42</v>
      </c>
      <c r="J3639" s="28">
        <v>46164</v>
      </c>
      <c r="K3639" s="26">
        <v>0.45833333333333331</v>
      </c>
      <c r="L3639" s="26"/>
      <c r="M3639" s="27" t="s">
        <v>241</v>
      </c>
      <c r="N3639" s="25">
        <f>IFERROR(VLOOKUP(M3639,Data!$J$1:$K$58,2,0),"")</f>
        <v>56984880436</v>
      </c>
      <c r="O3639" s="27" t="s">
        <v>242</v>
      </c>
      <c r="P3639" s="27"/>
      <c r="Q3639" s="27" t="s">
        <v>229</v>
      </c>
      <c r="R3639" s="27"/>
      <c r="S3639" s="27"/>
      <c r="T3639" s="27"/>
      <c r="U3639" s="28"/>
      <c r="V3639" s="15"/>
      <c r="W3639" s="15"/>
      <c r="X3639" s="27"/>
      <c r="Y3639" s="27" t="s">
        <v>5537</v>
      </c>
      <c r="Z3639" s="29"/>
      <c r="AA3639" s="29" t="s">
        <v>120</v>
      </c>
      <c r="AB3639" s="29" t="s">
        <v>120</v>
      </c>
      <c r="AC3639" s="30" t="s">
        <v>120</v>
      </c>
      <c r="AD3639" s="15" t="str">
        <f>IF(Tabla2[[#This Row],[HORA ENTREGA]]="DIRECTO","On time", IF(AA3639&lt;&gt;"",IF(Tabla2[[#This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39" s="15" t="str">
        <f>MID(Tabla2[[#This Row],[TIPO]],1,3)</f>
        <v xml:space="preserve">40 </v>
      </c>
      <c r="AF36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RENDIC S.A. */ Cont: * YMMU7284971*/ HR Entrega: *11:00* /Dirección: *Avenida Miraflores 9700-Bodega 4C, PUDAHUEL</v>
      </c>
      <c r="AG3639" s="38" t="str">
        <f>IFERROR(HYPERLINK("https://wa.me/"&amp;Tabla2[[#This Row],[CONTACTO]]&amp;"?text="&amp;Tabla2[[#This Row],[Mensaje]],"Enviar mensaje"),"")</f>
        <v>Enviar mensaje</v>
      </c>
      <c r="AH3639" s="15" t="str">
        <f>CONCATENATE(A3639,F3639)</f>
        <v>3638YMMU7284971</v>
      </c>
      <c r="AI3639" s="15" t="str">
        <f>CONCATENATE("ENT-",A3639)</f>
        <v>ENT-3638</v>
      </c>
      <c r="AJ3639" s="15" t="str">
        <f>IF(Tabla2[[#This Row],[Op]]&lt;&gt;"","ENTREGA","")</f>
        <v>ENTREGA</v>
      </c>
      <c r="AK3639" s="40" t="str">
        <f>(Tabla2[[#This Row],[FECHA ENTREGA]]&amp;Tabla2[[#This Row],[HORA ENTREGA]])</f>
        <v>461640,458333333333333</v>
      </c>
      <c r="AL3639" s="34" t="str">
        <f>IFERROR(HYPERLINK("https://wa.me/"&amp;Tabla2[[#This Row],[CONTACTO]]&amp;"?text="&amp;Tabla2[[#This Row],[Mensaje]]),"")</f>
        <v>https://wa.me/56984880436?text=Hola!%0AServicio del día 22-05%0A *Cliente:* RENDIC S.A. */ Cont: * YMMU7284971*/ HR Entrega: *11:00* /Dirección: *Avenida Miraflores 9700-Bodega 4C, PUDAHUEL</v>
      </c>
    </row>
    <row r="3640" spans="1:38" ht="16.5" customHeight="1" x14ac:dyDescent="0.2">
      <c r="A3640" s="15">
        <f>ROW(A3639)</f>
        <v>3639</v>
      </c>
      <c r="B3640" s="15">
        <f>IF(J3640=J3639,B3639+1,1)</f>
        <v>41</v>
      </c>
      <c r="C3640" s="15" t="s">
        <v>230</v>
      </c>
      <c r="D3640" s="25" t="s">
        <v>39</v>
      </c>
      <c r="E3640" s="27">
        <v>144849</v>
      </c>
      <c r="F3640" s="27" t="s">
        <v>5538</v>
      </c>
      <c r="G3640" s="27" t="s">
        <v>41</v>
      </c>
      <c r="H3640" s="27">
        <v>7240</v>
      </c>
      <c r="I3640" s="27" t="s">
        <v>5539</v>
      </c>
      <c r="J3640" s="28">
        <v>46164</v>
      </c>
      <c r="K3640" s="26" t="s">
        <v>290</v>
      </c>
      <c r="L3640" s="26"/>
      <c r="M3640" s="27" t="s">
        <v>341</v>
      </c>
      <c r="N3640" s="25">
        <f>IFERROR(VLOOKUP(M3640,Data!$J$1:$K$58,2,0),"")</f>
        <v>56950923536</v>
      </c>
      <c r="O3640" s="27" t="s">
        <v>98</v>
      </c>
      <c r="P3640" s="27"/>
      <c r="Q3640" s="27" t="s">
        <v>2929</v>
      </c>
      <c r="R3640" s="27" t="s">
        <v>218</v>
      </c>
      <c r="S3640" s="27"/>
      <c r="T3640" s="27"/>
      <c r="U3640" s="28"/>
      <c r="V3640" s="15"/>
      <c r="W3640" s="15"/>
      <c r="X3640" s="27"/>
      <c r="Y3640" s="27"/>
      <c r="Z3640" s="29"/>
      <c r="AA3640" s="29">
        <v>0.55694444444444446</v>
      </c>
      <c r="AB3640" s="29">
        <v>0.59722222222222221</v>
      </c>
      <c r="AC3640" s="30">
        <v>46164</v>
      </c>
      <c r="AD3640" s="15" t="str">
        <f>IF(Tabla2[[#This Row],[HORA ENTREGA]]="DIRECTO","On time", IF(AA3640&lt;&gt;"",IF(Tabla2[[#This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0" s="15" t="str">
        <f>MID(Tabla2[[#This Row],[TIPO]],1,3)</f>
        <v xml:space="preserve">40 </v>
      </c>
      <c r="AF36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SISTEMAS HIDRAULICOS E INDUSTRIALES BALFLEX CHILE */ Cont: * SEKU4486403*/ HR Entrega: *DIRECTO* /Dirección: *SANTA ADELA 10120, MAIPÚ</v>
      </c>
      <c r="AG3640" s="38" t="str">
        <f>IFERROR(HYPERLINK("https://wa.me/"&amp;Tabla2[[#This Row],[CONTACTO]]&amp;"?text="&amp;Tabla2[[#This Row],[Mensaje]],"Enviar mensaje"),"")</f>
        <v>Enviar mensaje</v>
      </c>
      <c r="AH3640" s="15" t="str">
        <f>CONCATENATE(A3640,F3640)</f>
        <v>3639SEKU4486403</v>
      </c>
      <c r="AI3640" s="15" t="str">
        <f>CONCATENATE("ENT-",A3640)</f>
        <v>ENT-3639</v>
      </c>
      <c r="AJ3640" s="15" t="str">
        <f>IF(Tabla2[[#This Row],[Op]]&lt;&gt;"","ENTREGA","")</f>
        <v>ENTREGA</v>
      </c>
      <c r="AK3640" s="40" t="str">
        <f>(Tabla2[[#This Row],[FECHA ENTREGA]]&amp;Tabla2[[#This Row],[HORA ENTREGA]])</f>
        <v>46164DIRECTO</v>
      </c>
      <c r="AL3640" s="34" t="str">
        <f>IFERROR(HYPERLINK("https://wa.me/"&amp;Tabla2[[#This Row],[CONTACTO]]&amp;"?text="&amp;Tabla2[[#This Row],[Mensaje]]),"")</f>
        <v>https://wa.me/56950923536?text=Hola!%0AServicio del día 22-05%0A *Cliente:* SISTEMAS HIDRAULICOS E INDUSTRIALES BALFLEX CHILE */ Cont: * SEKU4486403*/ HR Entrega: *DIRECTO* /Dirección: *SANTA ADELA 10120, MAIPÚ</v>
      </c>
    </row>
    <row r="3641" spans="1:38" ht="16.5" customHeight="1" x14ac:dyDescent="0.2">
      <c r="A3641" s="15">
        <f>ROW(A3640)</f>
        <v>3640</v>
      </c>
      <c r="B3641" s="15">
        <f>IF(J3641=J3640,B3640+1,1)</f>
        <v>42</v>
      </c>
      <c r="C3641" s="15" t="s">
        <v>447</v>
      </c>
      <c r="D3641" s="25" t="s">
        <v>39</v>
      </c>
      <c r="E3641" s="27">
        <v>388964</v>
      </c>
      <c r="F3641" s="27" t="s">
        <v>5540</v>
      </c>
      <c r="G3641" s="27" t="s">
        <v>41</v>
      </c>
      <c r="H3641" s="27">
        <v>14500</v>
      </c>
      <c r="I3641" s="27" t="s">
        <v>42</v>
      </c>
      <c r="J3641" s="28">
        <v>46164</v>
      </c>
      <c r="K3641" s="26">
        <v>0.33333333333333331</v>
      </c>
      <c r="L3641" s="26"/>
      <c r="M3641" s="27" t="s">
        <v>674</v>
      </c>
      <c r="N3641" s="25">
        <f>IFERROR(VLOOKUP(M3641,Data!$J$1:$K$58,2,0),"")</f>
        <v>56967386018</v>
      </c>
      <c r="O3641" s="27" t="s">
        <v>203</v>
      </c>
      <c r="P3641" s="27"/>
      <c r="Q3641" s="27" t="s">
        <v>450</v>
      </c>
      <c r="R3641" s="27" t="s">
        <v>1710</v>
      </c>
      <c r="S3641" s="27"/>
      <c r="T3641" s="27"/>
      <c r="U3641" s="28"/>
      <c r="V3641" s="15"/>
      <c r="W3641" s="15"/>
      <c r="X3641" s="27"/>
      <c r="Y3641" s="27"/>
      <c r="Z3641" s="29"/>
      <c r="AA3641" s="29">
        <v>0.35138888888888886</v>
      </c>
      <c r="AB3641" s="29">
        <v>0.43263888888888891</v>
      </c>
      <c r="AC3641" s="30">
        <v>46164</v>
      </c>
      <c r="AD3641" s="15" t="str">
        <f>IF(Tabla2[[#This Row],[HORA ENTREGA]]="DIRECTO","On time", IF(AA3641&lt;&gt;"",IF(Tabla2[[#This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41" s="15" t="str">
        <f>MID(Tabla2[[#This Row],[TIPO]],1,3)</f>
        <v xml:space="preserve">40 </v>
      </c>
      <c r="AF36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TECNIKA S A */ Cont: * FFAU4944228*/ HR Entrega: *08:00* /Dirección: *Los Olivos 1270, Pudahuel</v>
      </c>
      <c r="AG3641" s="38" t="str">
        <f>IFERROR(HYPERLINK("https://wa.me/"&amp;Tabla2[[#This Row],[CONTACTO]]&amp;"?text="&amp;Tabla2[[#This Row],[Mensaje]],"Enviar mensaje"),"")</f>
        <v>Enviar mensaje</v>
      </c>
      <c r="AH3641" s="15" t="str">
        <f>CONCATENATE(A3641,F3641)</f>
        <v>3640FFAU4944228</v>
      </c>
      <c r="AI3641" s="15" t="str">
        <f>CONCATENATE("ENT-",A3641)</f>
        <v>ENT-3640</v>
      </c>
      <c r="AJ3641" s="15" t="str">
        <f>IF(Tabla2[[#This Row],[Op]]&lt;&gt;"","ENTREGA","")</f>
        <v>ENTREGA</v>
      </c>
      <c r="AK3641" s="40" t="str">
        <f>(Tabla2[[#This Row],[FECHA ENTREGA]]&amp;Tabla2[[#This Row],[HORA ENTREGA]])</f>
        <v>461640,333333333333333</v>
      </c>
      <c r="AL3641" s="34" t="str">
        <f>IFERROR(HYPERLINK("https://wa.me/"&amp;Tabla2[[#This Row],[CONTACTO]]&amp;"?text="&amp;Tabla2[[#This Row],[Mensaje]]),"")</f>
        <v>https://wa.me/56967386018?text=Hola!%0AServicio del día 22-05%0A *Cliente:* TECNIKA S A */ Cont: * FFAU4944228*/ HR Entrega: *08:00* /Dirección: *Los Olivos 1270, Pudahuel</v>
      </c>
    </row>
    <row r="3642" spans="1:38" ht="16.5" customHeight="1" x14ac:dyDescent="0.2">
      <c r="A3642" s="15">
        <f>ROW(A3641)</f>
        <v>3641</v>
      </c>
      <c r="B3642" s="15">
        <f>IF(J3642=J3641,B3641+1,1)</f>
        <v>43</v>
      </c>
      <c r="C3642" s="15" t="s">
        <v>447</v>
      </c>
      <c r="D3642" s="25" t="s">
        <v>39</v>
      </c>
      <c r="E3642" s="27">
        <v>388964</v>
      </c>
      <c r="F3642" s="27" t="s">
        <v>5541</v>
      </c>
      <c r="G3642" s="27" t="s">
        <v>41</v>
      </c>
      <c r="H3642" s="27">
        <v>15200</v>
      </c>
      <c r="I3642" s="27" t="s">
        <v>42</v>
      </c>
      <c r="J3642" s="28">
        <v>46164</v>
      </c>
      <c r="K3642" s="26">
        <v>0.4375</v>
      </c>
      <c r="L3642" s="26"/>
      <c r="M3642" s="27" t="s">
        <v>5542</v>
      </c>
      <c r="N3642" s="25" t="str">
        <f>IFERROR(VLOOKUP(M3642,Data!$J$1:$K$58,2,0),"")</f>
        <v/>
      </c>
      <c r="O3642" s="27" t="s">
        <v>83</v>
      </c>
      <c r="P3642" s="27"/>
      <c r="Q3642" s="27" t="s">
        <v>5311</v>
      </c>
      <c r="R3642" s="27" t="s">
        <v>1710</v>
      </c>
      <c r="S3642" s="27"/>
      <c r="T3642" s="27"/>
      <c r="U3642" s="28"/>
      <c r="V3642" s="15"/>
      <c r="W3642" s="15"/>
      <c r="X3642" s="27"/>
      <c r="Y3642" s="27"/>
      <c r="Z3642" s="29"/>
      <c r="AA3642" s="29">
        <v>0.36805555555555558</v>
      </c>
      <c r="AB3642" s="29">
        <v>0.55138888888888893</v>
      </c>
      <c r="AC3642" s="30">
        <v>46164</v>
      </c>
      <c r="AD3642" s="15" t="str">
        <f>IF(Tabla2[[#This Row],[HORA ENTREGA]]="DIRECTO","On time", IF(AA3642&lt;&gt;"",IF(Tabla2[[#This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2" s="15" t="str">
        <f>MID(Tabla2[[#This Row],[TIPO]],1,3)</f>
        <v xml:space="preserve">40 </v>
      </c>
      <c r="AF36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TECNIKA S A */ Cont: * BMOU4604905*/ HR Entrega: *10:30* /Dirección: *BODEPARK ES AV. LOS VALLES 225, 9060000 PUDAHUEL, REGIÓN METROPOLITANA</v>
      </c>
      <c r="AG3642" s="38" t="str">
        <f>IFERROR(HYPERLINK("https://wa.me/"&amp;Tabla2[[#This Row],[CONTACTO]]&amp;"?text="&amp;Tabla2[[#This Row],[Mensaje]],"Enviar mensaje"),"")</f>
        <v>Enviar mensaje</v>
      </c>
      <c r="AH3642" s="15" t="str">
        <f>CONCATENATE(A3642,F3642)</f>
        <v>3641BMOU4604905</v>
      </c>
      <c r="AI3642" s="15" t="str">
        <f>CONCATENATE("ENT-",A3642)</f>
        <v>ENT-3641</v>
      </c>
      <c r="AJ3642" s="15" t="str">
        <f>IF(Tabla2[[#This Row],[Op]]&lt;&gt;"","ENTREGA","")</f>
        <v>ENTREGA</v>
      </c>
      <c r="AK3642" s="40" t="str">
        <f>(Tabla2[[#This Row],[FECHA ENTREGA]]&amp;Tabla2[[#This Row],[HORA ENTREGA]])</f>
        <v>461640,4375</v>
      </c>
      <c r="AL3642" s="34" t="str">
        <f>IFERROR(HYPERLINK("https://wa.me/"&amp;Tabla2[[#This Row],[CONTACTO]]&amp;"?text="&amp;Tabla2[[#This Row],[Mensaje]]),"")</f>
        <v>https://wa.me/?text=Hola!%0AServicio del día 22-05%0A *Cliente:* TECNIKA S A */ Cont: * BMOU4604905*/ HR Entrega: *10:30* /Dirección: *BODEPARK ES AV. LOS VALLES 225, 9060000 PUDAHUEL, REGIÓN METROPOLITANA</v>
      </c>
    </row>
    <row r="3643" spans="1:38" ht="16.5" customHeight="1" x14ac:dyDescent="0.2">
      <c r="A3643" s="15">
        <f>ROW(A3642)</f>
        <v>3642</v>
      </c>
      <c r="B3643" s="15">
        <f>IF(J3643=J3642,B3642+1,1)</f>
        <v>44</v>
      </c>
      <c r="C3643" s="15" t="s">
        <v>2344</v>
      </c>
      <c r="D3643" s="25" t="s">
        <v>39</v>
      </c>
      <c r="E3643" s="27">
        <v>1204943</v>
      </c>
      <c r="F3643" s="27" t="s">
        <v>5543</v>
      </c>
      <c r="G3643" s="27" t="s">
        <v>41</v>
      </c>
      <c r="H3643" s="27">
        <v>7594</v>
      </c>
      <c r="I3643" s="27" t="s">
        <v>5544</v>
      </c>
      <c r="J3643" s="28">
        <v>46164</v>
      </c>
      <c r="K3643" s="26">
        <v>0.375</v>
      </c>
      <c r="L3643" s="26"/>
      <c r="M3643" s="27" t="s">
        <v>155</v>
      </c>
      <c r="N3643" s="25">
        <f>IFERROR(VLOOKUP(M3643,Data!$J$1:$K$58,2,0),"")</f>
        <v>56926181825</v>
      </c>
      <c r="O3643" s="27" t="s">
        <v>156</v>
      </c>
      <c r="P3643" s="27"/>
      <c r="Q3643" s="27" t="s">
        <v>4045</v>
      </c>
      <c r="R3643" s="27"/>
      <c r="S3643" s="27"/>
      <c r="T3643" s="27"/>
      <c r="U3643" s="28"/>
      <c r="V3643" s="15"/>
      <c r="W3643" s="15"/>
      <c r="X3643" s="27"/>
      <c r="Y3643" s="27"/>
      <c r="Z3643" s="29"/>
      <c r="AA3643" s="29">
        <v>0.34375</v>
      </c>
      <c r="AB3643" s="29">
        <v>0.4548611111111111</v>
      </c>
      <c r="AC3643" s="30">
        <v>46164</v>
      </c>
      <c r="AD3643" s="15" t="str">
        <f>IF(Tabla2[[#This Row],[HORA ENTREGA]]="DIRECTO","On time", IF(AA3643&lt;&gt;"",IF(Tabla2[[#This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3" s="15" t="str">
        <f>MID(Tabla2[[#This Row],[TIPO]],1,3)</f>
        <v xml:space="preserve">40 </v>
      </c>
      <c r="AF36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THE ANDES BRANDS */ Cont: * CRSU9291080*/ HR Entrega: *09:00* /Dirección: *BODENOR FLEXCENTER - BOULEVARD PONIENTE, MODULOS 21 Y 22 ENEA, PUDAHUEL</v>
      </c>
      <c r="AG3643" s="38" t="str">
        <f>IFERROR(HYPERLINK("https://wa.me/"&amp;Tabla2[[#This Row],[CONTACTO]]&amp;"?text="&amp;Tabla2[[#This Row],[Mensaje]],"Enviar mensaje"),"")</f>
        <v>Enviar mensaje</v>
      </c>
      <c r="AH3643" s="15" t="str">
        <f>CONCATENATE(A3643,F3643)</f>
        <v>3642CRSU9291080</v>
      </c>
      <c r="AI3643" s="15" t="str">
        <f>CONCATENATE("ENT-",A3643)</f>
        <v>ENT-3642</v>
      </c>
      <c r="AJ3643" s="15" t="str">
        <f>IF(Tabla2[[#This Row],[Op]]&lt;&gt;"","ENTREGA","")</f>
        <v>ENTREGA</v>
      </c>
      <c r="AK3643" s="40" t="str">
        <f>(Tabla2[[#This Row],[FECHA ENTREGA]]&amp;Tabla2[[#This Row],[HORA ENTREGA]])</f>
        <v>461640,375</v>
      </c>
      <c r="AL3643" s="34" t="str">
        <f>IFERROR(HYPERLINK("https://wa.me/"&amp;Tabla2[[#This Row],[CONTACTO]]&amp;"?text="&amp;Tabla2[[#This Row],[Mensaje]]),"")</f>
        <v>https://wa.me/56926181825?text=Hola!%0AServicio del día 22-05%0A *Cliente:* THE ANDES BRANDS */ Cont: * CRSU9291080*/ HR Entrega: *09:00* /Dirección: *BODENOR FLEXCENTER - BOULEVARD PONIENTE, MODULOS 21 Y 22 ENEA, PUDAHUEL</v>
      </c>
    </row>
    <row r="3644" spans="1:38" ht="16.5" customHeight="1" x14ac:dyDescent="0.2">
      <c r="A3644" s="15">
        <f>ROW(A3643)</f>
        <v>3643</v>
      </c>
      <c r="B3644" s="15">
        <f>IF(J3644=J3643,B3643+1,1)</f>
        <v>45</v>
      </c>
      <c r="C3644" s="15" t="s">
        <v>2344</v>
      </c>
      <c r="D3644" s="25" t="s">
        <v>39</v>
      </c>
      <c r="E3644" s="27">
        <v>1204960</v>
      </c>
      <c r="F3644" s="27" t="s">
        <v>5545</v>
      </c>
      <c r="G3644" s="27" t="s">
        <v>41</v>
      </c>
      <c r="H3644" s="27">
        <v>7596</v>
      </c>
      <c r="I3644" s="27" t="s">
        <v>5546</v>
      </c>
      <c r="J3644" s="28">
        <v>46164</v>
      </c>
      <c r="K3644" s="26">
        <v>0.375</v>
      </c>
      <c r="L3644" s="26"/>
      <c r="M3644" s="27" t="s">
        <v>104</v>
      </c>
      <c r="N3644" s="25">
        <f>IFERROR(VLOOKUP(M3644,Data!$J$1:$K$58,2,0),"")</f>
        <v>56966749395</v>
      </c>
      <c r="O3644" s="27" t="s">
        <v>253</v>
      </c>
      <c r="P3644" s="27"/>
      <c r="Q3644" s="27" t="s">
        <v>4045</v>
      </c>
      <c r="R3644" s="27"/>
      <c r="S3644" s="27"/>
      <c r="T3644" s="27"/>
      <c r="U3644" s="28"/>
      <c r="V3644" s="15"/>
      <c r="W3644" s="15"/>
      <c r="X3644" s="27"/>
      <c r="Y3644" s="27"/>
      <c r="Z3644" s="29"/>
      <c r="AA3644" s="29">
        <v>0.34375</v>
      </c>
      <c r="AB3644" s="29">
        <v>0.51249999999999996</v>
      </c>
      <c r="AC3644" s="30">
        <v>46164</v>
      </c>
      <c r="AD3644" s="15" t="str">
        <f>IF(Tabla2[[#This Row],[HORA ENTREGA]]="DIRECTO","On time", IF(AA3644&lt;&gt;"",IF(Tabla2[[#This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4" s="15" t="str">
        <f>MID(Tabla2[[#This Row],[TIPO]],1,3)</f>
        <v xml:space="preserve">40 </v>
      </c>
      <c r="AF36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THE ANDES BRANDS */ Cont: * BSIU8184452*/ HR Entrega: *09:00* /Dirección: *BODENOR FLEXCENTER - BOULEVARD PONIENTE, MODULOS 21 Y 22 ENEA, PUDAHUEL</v>
      </c>
      <c r="AG3644" s="38" t="str">
        <f>IFERROR(HYPERLINK("https://wa.me/"&amp;Tabla2[[#This Row],[CONTACTO]]&amp;"?text="&amp;Tabla2[[#This Row],[Mensaje]],"Enviar mensaje"),"")</f>
        <v>Enviar mensaje</v>
      </c>
      <c r="AH3644" s="15" t="str">
        <f>CONCATENATE(A3644,F3644)</f>
        <v>3643BSIU8184452</v>
      </c>
      <c r="AI3644" s="15" t="str">
        <f>CONCATENATE("ENT-",A3644)</f>
        <v>ENT-3643</v>
      </c>
      <c r="AJ3644" s="15" t="str">
        <f>IF(Tabla2[[#This Row],[Op]]&lt;&gt;"","ENTREGA","")</f>
        <v>ENTREGA</v>
      </c>
      <c r="AK3644" s="40" t="str">
        <f>(Tabla2[[#This Row],[FECHA ENTREGA]]&amp;Tabla2[[#This Row],[HORA ENTREGA]])</f>
        <v>461640,375</v>
      </c>
      <c r="AL3644" s="34" t="str">
        <f>IFERROR(HYPERLINK("https://wa.me/"&amp;Tabla2[[#This Row],[CONTACTO]]&amp;"?text="&amp;Tabla2[[#This Row],[Mensaje]]),"")</f>
        <v>https://wa.me/56966749395?text=Hola!%0AServicio del día 22-05%0A *Cliente:* THE ANDES BRANDS */ Cont: * BSIU8184452*/ HR Entrega: *09:00* /Dirección: *BODENOR FLEXCENTER - BOULEVARD PONIENTE, MODULOS 21 Y 22 ENEA, PUDAHUEL</v>
      </c>
    </row>
    <row r="3645" spans="1:38" ht="16.5" customHeight="1" x14ac:dyDescent="0.2">
      <c r="A3645" s="15">
        <f>ROW(A3644)</f>
        <v>3644</v>
      </c>
      <c r="B3645" s="15">
        <f>IF(J3645=J3644,B3644+1,1)</f>
        <v>46</v>
      </c>
      <c r="C3645" s="15" t="s">
        <v>2344</v>
      </c>
      <c r="D3645" s="25" t="s">
        <v>39</v>
      </c>
      <c r="E3645" s="27">
        <v>1204557</v>
      </c>
      <c r="F3645" s="27" t="s">
        <v>5547</v>
      </c>
      <c r="G3645" s="27" t="s">
        <v>41</v>
      </c>
      <c r="H3645" s="27">
        <v>10816</v>
      </c>
      <c r="I3645" s="27" t="s">
        <v>42</v>
      </c>
      <c r="J3645" s="28">
        <v>46164</v>
      </c>
      <c r="K3645" s="26">
        <v>0.375</v>
      </c>
      <c r="L3645" s="26"/>
      <c r="M3645" s="27" t="s">
        <v>172</v>
      </c>
      <c r="N3645" s="25">
        <f>IFERROR(VLOOKUP(M3645,Data!$J$1:$K$58,2,0),"")</f>
        <v>56985215946</v>
      </c>
      <c r="O3645" s="27" t="s">
        <v>173</v>
      </c>
      <c r="P3645" s="27"/>
      <c r="Q3645" s="27" t="s">
        <v>4045</v>
      </c>
      <c r="R3645" s="27" t="s">
        <v>836</v>
      </c>
      <c r="S3645" s="27"/>
      <c r="T3645" s="27"/>
      <c r="U3645" s="28"/>
      <c r="V3645" s="15"/>
      <c r="W3645" s="15"/>
      <c r="X3645" s="27"/>
      <c r="Y3645" s="27"/>
      <c r="Z3645" s="29"/>
      <c r="AA3645" s="29">
        <v>0.34236111111111112</v>
      </c>
      <c r="AB3645" s="29">
        <v>0.55763888888888891</v>
      </c>
      <c r="AC3645" s="30">
        <v>46164</v>
      </c>
      <c r="AD3645" s="15" t="str">
        <f>IF(Tabla2[[#This Row],[HORA ENTREGA]]="DIRECTO","On time", IF(AA3645&lt;&gt;"",IF(Tabla2[[#This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5" s="15" t="str">
        <f>MID(Tabla2[[#This Row],[TIPO]],1,3)</f>
        <v xml:space="preserve">40 </v>
      </c>
      <c r="AF36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THE ANDES BRANDS */ Cont: * CGMU6909519*/ HR Entrega: *09:00* /Dirección: *BODENOR FLEXCENTER - BOULEVARD PONIENTE, MODULOS 21 Y 22 ENEA, PUDAHUEL</v>
      </c>
      <c r="AG3645" s="38" t="str">
        <f>IFERROR(HYPERLINK("https://wa.me/"&amp;Tabla2[[#This Row],[CONTACTO]]&amp;"?text="&amp;Tabla2[[#This Row],[Mensaje]],"Enviar mensaje"),"")</f>
        <v>Enviar mensaje</v>
      </c>
      <c r="AH3645" s="15" t="str">
        <f>CONCATENATE(A3645,F3645)</f>
        <v>3644CGMU6909519</v>
      </c>
      <c r="AI3645" s="15" t="str">
        <f>CONCATENATE("ENT-",A3645)</f>
        <v>ENT-3644</v>
      </c>
      <c r="AJ3645" s="15" t="str">
        <f>IF(Tabla2[[#This Row],[Op]]&lt;&gt;"","ENTREGA","")</f>
        <v>ENTREGA</v>
      </c>
      <c r="AK3645" s="40" t="str">
        <f>(Tabla2[[#This Row],[FECHA ENTREGA]]&amp;Tabla2[[#This Row],[HORA ENTREGA]])</f>
        <v>461640,375</v>
      </c>
      <c r="AL3645" s="34" t="str">
        <f>IFERROR(HYPERLINK("https://wa.me/"&amp;Tabla2[[#This Row],[CONTACTO]]&amp;"?text="&amp;Tabla2[[#This Row],[Mensaje]]),"")</f>
        <v>https://wa.me/56985215946?text=Hola!%0AServicio del día 22-05%0A *Cliente:* THE ANDES BRANDS */ Cont: * CGMU6909519*/ HR Entrega: *09:00* /Dirección: *BODENOR FLEXCENTER - BOULEVARD PONIENTE, MODULOS 21 Y 22 ENEA, PUDAHUEL</v>
      </c>
    </row>
    <row r="3646" spans="1:38" ht="16.5" customHeight="1" x14ac:dyDescent="0.2">
      <c r="A3646" s="15">
        <f>ROW(A3645)</f>
        <v>3645</v>
      </c>
      <c r="B3646" s="15">
        <f>IF(J3646=J3645,B3645+1,1)</f>
        <v>47</v>
      </c>
      <c r="C3646" s="15" t="s">
        <v>244</v>
      </c>
      <c r="D3646" s="25" t="s">
        <v>39</v>
      </c>
      <c r="E3646" s="27">
        <v>533957</v>
      </c>
      <c r="F3646" s="27" t="s">
        <v>5548</v>
      </c>
      <c r="G3646" s="27" t="s">
        <v>64</v>
      </c>
      <c r="H3646" s="27">
        <v>20427</v>
      </c>
      <c r="I3646" s="27" t="s">
        <v>42</v>
      </c>
      <c r="J3646" s="28">
        <v>46164</v>
      </c>
      <c r="K3646" s="26">
        <v>0.35416666666666669</v>
      </c>
      <c r="L3646" s="26"/>
      <c r="M3646" s="27" t="s">
        <v>72</v>
      </c>
      <c r="N3646" s="25">
        <f>IFERROR(VLOOKUP(M3646,Data!$J$1:$K$58,2,0),"")</f>
        <v>56978089148</v>
      </c>
      <c r="O3646" s="27" t="s">
        <v>73</v>
      </c>
      <c r="P3646" s="27"/>
      <c r="Q3646" s="27" t="s">
        <v>249</v>
      </c>
      <c r="R3646" s="27"/>
      <c r="S3646" s="27"/>
      <c r="T3646" s="27"/>
      <c r="U3646" s="28"/>
      <c r="V3646" s="15"/>
      <c r="W3646" s="15"/>
      <c r="X3646" s="27"/>
      <c r="Y3646" s="27"/>
      <c r="Z3646" s="29"/>
      <c r="AA3646" s="29">
        <v>0.3263888888888889</v>
      </c>
      <c r="AB3646" s="29">
        <v>0.50138888888888888</v>
      </c>
      <c r="AC3646" s="30">
        <v>46164</v>
      </c>
      <c r="AD3646" s="15" t="str">
        <f>IF(Tabla2[[#This Row],[HORA ENTREGA]]="DIRECTO","On time", IF(AA3646&lt;&gt;"",IF(Tabla2[[#This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6" s="15" t="str">
        <f>MID(Tabla2[[#This Row],[TIPO]],1,3)</f>
        <v xml:space="preserve">20 </v>
      </c>
      <c r="AF36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VILLAR HERMANOS S.A. */ Cont: * BMOU1484832*/ HR Entrega: *08:30* /Dirección: *SALAR DE ATACAMA 1330, PUDAHUEL</v>
      </c>
      <c r="AG3646" s="38" t="str">
        <f>IFERROR(HYPERLINK("https://wa.me/"&amp;Tabla2[[#This Row],[CONTACTO]]&amp;"?text="&amp;Tabla2[[#This Row],[Mensaje]],"Enviar mensaje"),"")</f>
        <v>Enviar mensaje</v>
      </c>
      <c r="AH3646" s="15" t="str">
        <f>CONCATENATE(A3646,F3646)</f>
        <v>3645BMOU1484832</v>
      </c>
      <c r="AI3646" s="15" t="str">
        <f>CONCATENATE("ENT-",A3646)</f>
        <v>ENT-3645</v>
      </c>
      <c r="AJ3646" s="15" t="str">
        <f>IF(Tabla2[[#This Row],[Op]]&lt;&gt;"","ENTREGA","")</f>
        <v>ENTREGA</v>
      </c>
      <c r="AK3646" s="40" t="str">
        <f>(Tabla2[[#This Row],[FECHA ENTREGA]]&amp;Tabla2[[#This Row],[HORA ENTREGA]])</f>
        <v>461640,354166666666667</v>
      </c>
      <c r="AL3646" s="34" t="str">
        <f>IFERROR(HYPERLINK("https://wa.me/"&amp;Tabla2[[#This Row],[CONTACTO]]&amp;"?text="&amp;Tabla2[[#This Row],[Mensaje]]),"")</f>
        <v>https://wa.me/56978089148?text=Hola!%0AServicio del día 22-05%0A *Cliente:* VILLAR HERMANOS S.A. */ Cont: * BMOU1484832*/ HR Entrega: *08:30* /Dirección: *SALAR DE ATACAMA 1330, PUDAHUEL</v>
      </c>
    </row>
    <row r="3647" spans="1:38" ht="16.5" customHeight="1" x14ac:dyDescent="0.2">
      <c r="A3647" s="15">
        <f>ROW(A3646)</f>
        <v>3646</v>
      </c>
      <c r="B3647" s="15">
        <f>IF(J3647=J3646,B3646+1,1)</f>
        <v>48</v>
      </c>
      <c r="C3647" s="15" t="s">
        <v>580</v>
      </c>
      <c r="D3647" s="25" t="s">
        <v>39</v>
      </c>
      <c r="E3647" s="27">
        <v>306795</v>
      </c>
      <c r="F3647" s="27" t="s">
        <v>5549</v>
      </c>
      <c r="G3647" s="27" t="s">
        <v>64</v>
      </c>
      <c r="H3647" s="27">
        <v>4200</v>
      </c>
      <c r="I3647" s="27" t="s">
        <v>5550</v>
      </c>
      <c r="J3647" s="28">
        <v>46164</v>
      </c>
      <c r="K3647" s="26">
        <v>0.35416666666666669</v>
      </c>
      <c r="L3647" s="26" t="s">
        <v>5551</v>
      </c>
      <c r="M3647" s="27" t="s">
        <v>215</v>
      </c>
      <c r="N3647" s="25">
        <f>IFERROR(VLOOKUP(M3647,Data!$J$1:$K$58,2,0),"")</f>
        <v>56978089957</v>
      </c>
      <c r="O3647" s="27" t="s">
        <v>216</v>
      </c>
      <c r="P3647" s="27"/>
      <c r="Q3647" s="27" t="s">
        <v>2990</v>
      </c>
      <c r="R3647" s="27"/>
      <c r="S3647" s="27"/>
      <c r="T3647" s="27"/>
      <c r="U3647" s="28"/>
      <c r="V3647" s="15"/>
      <c r="W3647" s="15"/>
      <c r="X3647" s="27"/>
      <c r="Y3647" s="27"/>
      <c r="Z3647" s="29"/>
      <c r="AA3647" s="29">
        <v>0.45277777777777778</v>
      </c>
      <c r="AB3647" s="29">
        <v>0.49791666666666667</v>
      </c>
      <c r="AC3647" s="30">
        <v>46164</v>
      </c>
      <c r="AD3647" s="15" t="str">
        <f>IF(Tabla2[[#This Row],[HORA ENTREGA]]="DIRECTO","On time", IF(AA3647&lt;&gt;"",IF(Tabla2[[#This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47" s="15" t="str">
        <f>MID(Tabla2[[#This Row],[TIPO]],1,3)</f>
        <v xml:space="preserve">20 </v>
      </c>
      <c r="AF36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WURTH CHILE LTDA */ Cont: * TIIU2123971*/ HR Entrega: *08:30* /Dirección: *BOD.ID LOGISTIC - CAMINO CHORRILLOS UNO 21, PARCELA 21, LAMPA</v>
      </c>
      <c r="AG3647" s="38" t="str">
        <f>IFERROR(HYPERLINK("https://wa.me/"&amp;Tabla2[[#This Row],[CONTACTO]]&amp;"?text="&amp;Tabla2[[#This Row],[Mensaje]],"Enviar mensaje"),"")</f>
        <v>Enviar mensaje</v>
      </c>
      <c r="AH3647" s="15" t="str">
        <f>CONCATENATE(A3647,F3647)</f>
        <v>3646TIIU2123971</v>
      </c>
      <c r="AI3647" s="15" t="str">
        <f>CONCATENATE("ENT-",A3647)</f>
        <v>ENT-3646</v>
      </c>
      <c r="AJ3647" s="15" t="str">
        <f>IF(Tabla2[[#This Row],[Op]]&lt;&gt;"","ENTREGA","")</f>
        <v>ENTREGA</v>
      </c>
      <c r="AK3647" s="40" t="str">
        <f>(Tabla2[[#This Row],[FECHA ENTREGA]]&amp;Tabla2[[#This Row],[HORA ENTREGA]])</f>
        <v>461640,354166666666667</v>
      </c>
      <c r="AL3647" s="34" t="str">
        <f>IFERROR(HYPERLINK("https://wa.me/"&amp;Tabla2[[#This Row],[CONTACTO]]&amp;"?text="&amp;Tabla2[[#This Row],[Mensaje]]),"")</f>
        <v>https://wa.me/56978089957?text=Hola!%0AServicio del día 22-05%0A *Cliente:* WURTH CHILE LTDA */ Cont: * TIIU2123971*/ HR Entrega: *08:30* /Dirección: *BOD.ID LOGISTIC - CAMINO CHORRILLOS UNO 21, PARCELA 21, LAMPA</v>
      </c>
    </row>
    <row r="3648" spans="1:38" ht="16.5" customHeight="1" x14ac:dyDescent="0.2">
      <c r="A3648" s="15">
        <f>ROW(A3647)</f>
        <v>3647</v>
      </c>
      <c r="B3648" s="15">
        <f>IF(J3648=J3647,B3647+1,1)</f>
        <v>49</v>
      </c>
      <c r="C3648" s="15" t="s">
        <v>1322</v>
      </c>
      <c r="D3648" s="25" t="s">
        <v>39</v>
      </c>
      <c r="E3648" s="27">
        <v>306054</v>
      </c>
      <c r="F3648" s="27" t="s">
        <v>4204</v>
      </c>
      <c r="G3648" s="27"/>
      <c r="H3648" s="27"/>
      <c r="I3648" s="27" t="s">
        <v>42</v>
      </c>
      <c r="J3648" s="28">
        <v>46164</v>
      </c>
      <c r="K3648" s="26">
        <v>0.33333333333333331</v>
      </c>
      <c r="L3648" s="26"/>
      <c r="M3648" s="27" t="s">
        <v>273</v>
      </c>
      <c r="N3648" s="25">
        <f>IFERROR(VLOOKUP(M3648,Data!$J$1:$K$58,2,0),"")</f>
        <v>56950103942</v>
      </c>
      <c r="O3648" s="27" t="s">
        <v>274</v>
      </c>
      <c r="P3648" s="27"/>
      <c r="Q3648" s="27" t="s">
        <v>5043</v>
      </c>
      <c r="R3648" s="27"/>
      <c r="S3648" s="27"/>
      <c r="T3648" s="27"/>
      <c r="U3648" s="28"/>
      <c r="V3648" s="15"/>
      <c r="W3648" s="15"/>
      <c r="X3648" s="27"/>
      <c r="Y3648" s="27"/>
      <c r="Z3648" s="29"/>
      <c r="AA3648" s="29">
        <v>0.45277777777777778</v>
      </c>
      <c r="AB3648" s="29">
        <v>0.4826388888888889</v>
      </c>
      <c r="AC3648" s="30">
        <v>46164</v>
      </c>
      <c r="AD3648" s="15" t="str">
        <f>IF(Tabla2[[#This Row],[HORA ENTREGA]]="DIRECTO","On time", IF(AA3648&lt;&gt;"",IF(Tabla2[[#This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48" s="15" t="str">
        <f>MID(Tabla2[[#This Row],[TIPO]],1,3)</f>
        <v/>
      </c>
      <c r="AF36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ZOOMLION SPA */ Cont: * LCL*/ HR Entrega: *08:00* /Dirección: *EDUARDO FREI MONTALVA 9951; QUILICURA</v>
      </c>
      <c r="AG3648" s="38" t="str">
        <f>IFERROR(HYPERLINK("https://wa.me/"&amp;Tabla2[[#This Row],[CONTACTO]]&amp;"?text="&amp;Tabla2[[#This Row],[Mensaje]],"Enviar mensaje"),"")</f>
        <v>Enviar mensaje</v>
      </c>
      <c r="AH3648" s="15" t="str">
        <f>CONCATENATE(A3648,F3648)</f>
        <v>3647LCL</v>
      </c>
      <c r="AI3648" s="15" t="str">
        <f>CONCATENATE("ENT-",A3648)</f>
        <v>ENT-3647</v>
      </c>
      <c r="AJ3648" s="15" t="str">
        <f>IF(Tabla2[[#This Row],[Op]]&lt;&gt;"","ENTREGA","")</f>
        <v>ENTREGA</v>
      </c>
      <c r="AK3648" s="40" t="str">
        <f>(Tabla2[[#This Row],[FECHA ENTREGA]]&amp;Tabla2[[#This Row],[HORA ENTREGA]])</f>
        <v>461640,333333333333333</v>
      </c>
      <c r="AL3648" s="34" t="str">
        <f>IFERROR(HYPERLINK("https://wa.me/"&amp;Tabla2[[#This Row],[CONTACTO]]&amp;"?text="&amp;Tabla2[[#This Row],[Mensaje]]),"")</f>
        <v>https://wa.me/56950103942?text=Hola!%0AServicio del día 22-05%0A *Cliente:* ZOOMLION SPA */ Cont: * LCL*/ HR Entrega: *08:00* /Dirección: *EDUARDO FREI MONTALVA 9951; QUILICURA</v>
      </c>
    </row>
    <row r="3649" spans="1:38" ht="16.5" customHeight="1" x14ac:dyDescent="0.2">
      <c r="A3649" s="15">
        <f>ROW(A3648)</f>
        <v>3648</v>
      </c>
      <c r="B3649" s="15">
        <f>IF(J3649=J3648,B3648+1,1)</f>
        <v>50</v>
      </c>
      <c r="C3649" s="15" t="s">
        <v>1322</v>
      </c>
      <c r="D3649" s="25" t="s">
        <v>39</v>
      </c>
      <c r="E3649" s="27">
        <v>305893</v>
      </c>
      <c r="F3649" s="27" t="s">
        <v>4204</v>
      </c>
      <c r="G3649" s="27"/>
      <c r="H3649" s="27"/>
      <c r="I3649" s="27" t="s">
        <v>42</v>
      </c>
      <c r="J3649" s="28">
        <v>46164</v>
      </c>
      <c r="K3649" s="26">
        <v>0.33333333333333331</v>
      </c>
      <c r="L3649" s="26"/>
      <c r="M3649" s="27" t="s">
        <v>247</v>
      </c>
      <c r="N3649" s="25">
        <f>IFERROR(VLOOKUP(M3649,Data!$J$1:$K$58,2,0),"")</f>
        <v>56953157599</v>
      </c>
      <c r="O3649" s="27" t="s">
        <v>248</v>
      </c>
      <c r="P3649" s="27"/>
      <c r="Q3649" s="27" t="s">
        <v>5043</v>
      </c>
      <c r="R3649" s="27"/>
      <c r="S3649" s="27"/>
      <c r="T3649" s="27"/>
      <c r="U3649" s="28"/>
      <c r="V3649" s="15"/>
      <c r="W3649" s="15"/>
      <c r="X3649" s="27"/>
      <c r="Y3649" s="27"/>
      <c r="Z3649" s="29"/>
      <c r="AA3649" s="29">
        <v>0.33333333333333331</v>
      </c>
      <c r="AB3649" s="29">
        <v>0.43055555555555558</v>
      </c>
      <c r="AC3649" s="30">
        <v>46164</v>
      </c>
      <c r="AD3649" s="15" t="str">
        <f>IF(Tabla2[[#This Row],[HORA ENTREGA]]="DIRECTO","On time", IF(AA3649&lt;&gt;"",IF(Tabla2[[#This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49" s="15" t="str">
        <f>MID(Tabla2[[#This Row],[TIPO]],1,3)</f>
        <v/>
      </c>
      <c r="AF36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22-05%0A *Cliente:* ZOOMLION SPA */ Cont: * LCL*/ HR Entrega: *08:00* /Dirección: *EDUARDO FREI MONTALVA 9951; QUILICURA</v>
      </c>
      <c r="AG3649" s="38" t="str">
        <f>IFERROR(HYPERLINK("https://wa.me/"&amp;Tabla2[[#This Row],[CONTACTO]]&amp;"?text="&amp;Tabla2[[#This Row],[Mensaje]],"Enviar mensaje"),"")</f>
        <v>Enviar mensaje</v>
      </c>
      <c r="AH3649" s="15" t="str">
        <f>CONCATENATE(A3649,F3649)</f>
        <v>3648LCL</v>
      </c>
      <c r="AI3649" s="15" t="str">
        <f>CONCATENATE("ENT-",A3649)</f>
        <v>ENT-3648</v>
      </c>
      <c r="AJ3649" s="15" t="str">
        <f>IF(Tabla2[[#This Row],[Op]]&lt;&gt;"","ENTREGA","")</f>
        <v>ENTREGA</v>
      </c>
      <c r="AK3649" s="40" t="str">
        <f>(Tabla2[[#This Row],[FECHA ENTREGA]]&amp;Tabla2[[#This Row],[HORA ENTREGA]])</f>
        <v>461640,333333333333333</v>
      </c>
      <c r="AL3649" s="34" t="str">
        <f>IFERROR(HYPERLINK("https://wa.me/"&amp;Tabla2[[#This Row],[CONTACTO]]&amp;"?text="&amp;Tabla2[[#This Row],[Mensaje]]),"")</f>
        <v>https://wa.me/56953157599?text=Hola!%0AServicio del día 22-05%0A *Cliente:* ZOOMLION SPA */ Cont: * LCL*/ HR Entrega: *08:00* /Dirección: *EDUARDO FREI MONTALVA 9951; QUILICURA</v>
      </c>
    </row>
    <row r="3650" spans="1:38" ht="16.5" customHeight="1" x14ac:dyDescent="0.2">
      <c r="A3650" s="15">
        <f>ROW(A3649)</f>
        <v>3649</v>
      </c>
      <c r="B3650" s="15">
        <f>IF(J3650=J3649,B3649+1,1)</f>
        <v>1</v>
      </c>
      <c r="C3650" s="15" t="s">
        <v>483</v>
      </c>
      <c r="D3650" s="25" t="s">
        <v>39</v>
      </c>
      <c r="E3650" s="27">
        <v>1293227</v>
      </c>
      <c r="F3650" s="27" t="s">
        <v>5552</v>
      </c>
      <c r="G3650" s="27" t="s">
        <v>41</v>
      </c>
      <c r="H3650" s="27">
        <v>6940</v>
      </c>
      <c r="I3650" s="27" t="s">
        <v>5553</v>
      </c>
      <c r="J3650" s="28">
        <v>46165</v>
      </c>
      <c r="K3650" s="26">
        <v>0.35416666666666669</v>
      </c>
      <c r="L3650" s="26"/>
      <c r="M3650" s="27" t="s">
        <v>117</v>
      </c>
      <c r="N3650" s="25">
        <f>IFERROR(VLOOKUP(M3650,Data!$J$1:$K$58,2,0),"")</f>
        <v>56973887539</v>
      </c>
      <c r="O3650" s="27" t="s">
        <v>118</v>
      </c>
      <c r="P3650" s="27"/>
      <c r="Q3650" s="27" t="s">
        <v>3580</v>
      </c>
      <c r="R3650" s="27" t="s">
        <v>48</v>
      </c>
      <c r="S3650" s="27"/>
      <c r="T3650" s="27"/>
      <c r="U3650" s="28"/>
      <c r="V3650" s="15"/>
      <c r="W3650" s="15"/>
      <c r="X3650" s="27"/>
      <c r="Y3650" s="27"/>
      <c r="Z3650" s="29"/>
      <c r="AA3650" s="29">
        <v>0.34513888888888888</v>
      </c>
      <c r="AB3650" s="29">
        <v>0.42708333333333331</v>
      </c>
      <c r="AC3650" s="30">
        <v>46165</v>
      </c>
      <c r="AD3650" s="15" t="str">
        <f>IF(Tabla2[[#This Row],[HORA ENTREGA]]="DIRECTO","On time", IF(AA3650&lt;&gt;"",IF(Tabla2[[#This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50" s="15" t="str">
        <f>MID(Tabla2[[#This Row],[TIPO]],1,3)</f>
        <v xml:space="preserve">40 </v>
      </c>
      <c r="AF36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23-05%0A *Cliente:* IDEAL S A */ Cont: * CGMU9411181*/ HR Entrega: *08:30* /Dirección: *Agunsa, dirección La montaña 1550, Quilicura </v>
      </c>
      <c r="AG3650" s="38" t="str">
        <f>IFERROR(HYPERLINK("https://wa.me/"&amp;Tabla2[[#This Row],[CONTACTO]]&amp;"?text="&amp;Tabla2[[#This Row],[Mensaje]],"Enviar mensaje"),"")</f>
        <v>Enviar mensaje</v>
      </c>
      <c r="AH3650" s="15" t="str">
        <f>CONCATENATE(A3650,F3650)</f>
        <v>3649CGMU9411181</v>
      </c>
      <c r="AI3650" s="15" t="str">
        <f>CONCATENATE("ENT-",A3650)</f>
        <v>ENT-3649</v>
      </c>
      <c r="AJ3650" s="15" t="str">
        <f>IF(Tabla2[[#This Row],[Op]]&lt;&gt;"","ENTREGA","")</f>
        <v>ENTREGA</v>
      </c>
      <c r="AK3650" s="40" t="str">
        <f>(Tabla2[[#This Row],[FECHA ENTREGA]]&amp;Tabla2[[#This Row],[HORA ENTREGA]])</f>
        <v>461650,354166666666667</v>
      </c>
      <c r="AL3650" s="34" t="str">
        <f>IFERROR(HYPERLINK("https://wa.me/"&amp;Tabla2[[#This Row],[CONTACTO]]&amp;"?text="&amp;Tabla2[[#This Row],[Mensaje]]),"")</f>
        <v xml:space="preserve">https://wa.me/56973887539?text=Hola!%0AServicio del día 23-05%0A *Cliente:* IDEAL S A */ Cont: * CGMU9411181*/ HR Entrega: *08:30* /Dirección: *Agunsa, dirección La montaña 1550, Quilicura </v>
      </c>
    </row>
    <row r="3651" spans="1:38" ht="16.5" customHeight="1" x14ac:dyDescent="0.2">
      <c r="A3651" s="15">
        <f>ROW(A3650)</f>
        <v>3650</v>
      </c>
      <c r="B3651" s="15">
        <f>IF(J3651=J3650,B3650+1,1)</f>
        <v>2</v>
      </c>
      <c r="C3651" s="15" t="s">
        <v>149</v>
      </c>
      <c r="D3651" s="25" t="s">
        <v>39</v>
      </c>
      <c r="E3651" s="27">
        <v>263367</v>
      </c>
      <c r="F3651" s="27" t="s">
        <v>5554</v>
      </c>
      <c r="G3651" s="27" t="s">
        <v>41</v>
      </c>
      <c r="H3651" s="27">
        <v>12900</v>
      </c>
      <c r="I3651" s="27" t="s">
        <v>42</v>
      </c>
      <c r="J3651" s="28">
        <v>46165</v>
      </c>
      <c r="K3651" s="26">
        <v>0.33333333333333331</v>
      </c>
      <c r="L3651" s="26" t="s">
        <v>5555</v>
      </c>
      <c r="M3651" s="27" t="s">
        <v>172</v>
      </c>
      <c r="N3651" s="25">
        <f>IFERROR(VLOOKUP(M3651,Data!$J$1:$K$58,2,0),"")</f>
        <v>56985215946</v>
      </c>
      <c r="O3651" s="27" t="s">
        <v>173</v>
      </c>
      <c r="P3651" s="27"/>
      <c r="Q3651" s="27" t="s">
        <v>153</v>
      </c>
      <c r="R3651" s="27" t="s">
        <v>74</v>
      </c>
      <c r="S3651" s="27"/>
      <c r="T3651" s="27"/>
      <c r="U3651" s="28"/>
      <c r="V3651" s="15"/>
      <c r="W3651" s="15"/>
      <c r="X3651" s="27"/>
      <c r="Y3651" s="27"/>
      <c r="Z3651" s="29"/>
      <c r="AA3651" s="29">
        <v>0.30902777777777779</v>
      </c>
      <c r="AB3651" s="29">
        <v>0.52430555555555558</v>
      </c>
      <c r="AC3651" s="30">
        <v>46165</v>
      </c>
      <c r="AD3651" s="15" t="str">
        <f>IF(Tabla2[[#This Row],[HORA ENTREGA]]="DIRECTO","On time", IF(AA3651&lt;&gt;"",IF(Tabla2[[#This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51" s="15" t="str">
        <f>MID(Tabla2[[#This Row],[TIPO]],1,3)</f>
        <v xml:space="preserve">40 </v>
      </c>
      <c r="AF36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23-05%0A *Cliente:* IMPORTADORA MIDEA CARRIER CHILE LTDA */ Cont: * MSNU8192168*/ HR Entrega: *08:00* /Dirección: *BOD. MIEA AGURTO - PUERTO MADERO 9710, BOD. E13; PUDAHUEL </v>
      </c>
      <c r="AG3651" s="38" t="str">
        <f>IFERROR(HYPERLINK("https://wa.me/"&amp;Tabla2[[#This Row],[CONTACTO]]&amp;"?text="&amp;Tabla2[[#This Row],[Mensaje]],"Enviar mensaje"),"")</f>
        <v>Enviar mensaje</v>
      </c>
      <c r="AH3651" s="15" t="str">
        <f>CONCATENATE(A3651,F3651)</f>
        <v>3650MSNU8192168</v>
      </c>
      <c r="AI3651" s="15" t="str">
        <f>CONCATENATE("ENT-",A3651)</f>
        <v>ENT-3650</v>
      </c>
      <c r="AJ3651" s="15" t="str">
        <f>IF(Tabla2[[#This Row],[Op]]&lt;&gt;"","ENTREGA","")</f>
        <v>ENTREGA</v>
      </c>
      <c r="AK3651" s="40" t="str">
        <f>(Tabla2[[#This Row],[FECHA ENTREGA]]&amp;Tabla2[[#This Row],[HORA ENTREGA]])</f>
        <v>461650,333333333333333</v>
      </c>
      <c r="AL3651" s="34" t="str">
        <f>IFERROR(HYPERLINK("https://wa.me/"&amp;Tabla2[[#This Row],[CONTACTO]]&amp;"?text="&amp;Tabla2[[#This Row],[Mensaje]]),"")</f>
        <v xml:space="preserve">https://wa.me/56985215946?text=Hola!%0AServicio del día 23-05%0A *Cliente:* IMPORTADORA MIDEA CARRIER CHILE LTDA */ Cont: * MSNU8192168*/ HR Entrega: *08:00* /Dirección: *BOD. MIEA AGURTO - PUERTO MADERO 9710, BOD. E13; PUDAHUEL </v>
      </c>
    </row>
    <row r="3652" spans="1:38" ht="16.5" customHeight="1" x14ac:dyDescent="0.2">
      <c r="A3652" s="15">
        <f>ROW(A3651)</f>
        <v>3651</v>
      </c>
      <c r="B3652" s="15">
        <f>IF(J3652=J3651,B3651+1,1)</f>
        <v>3</v>
      </c>
      <c r="C3652" s="15" t="s">
        <v>244</v>
      </c>
      <c r="D3652" s="25" t="s">
        <v>39</v>
      </c>
      <c r="E3652" s="27">
        <v>533957</v>
      </c>
      <c r="F3652" s="27" t="s">
        <v>5556</v>
      </c>
      <c r="G3652" s="27" t="s">
        <v>584</v>
      </c>
      <c r="H3652" s="27">
        <v>4975</v>
      </c>
      <c r="I3652" s="27" t="s">
        <v>5557</v>
      </c>
      <c r="J3652" s="28">
        <v>46165</v>
      </c>
      <c r="K3652" s="26">
        <v>0.375</v>
      </c>
      <c r="L3652" s="26"/>
      <c r="M3652" s="27" t="s">
        <v>221</v>
      </c>
      <c r="N3652" s="25">
        <f>IFERROR(VLOOKUP(M3652,Data!$J$1:$K$58,2,0),"")</f>
        <v>56965378427</v>
      </c>
      <c r="O3652" s="27" t="s">
        <v>356</v>
      </c>
      <c r="P3652" s="27"/>
      <c r="Q3652" s="27" t="s">
        <v>249</v>
      </c>
      <c r="R3652" s="27" t="s">
        <v>218</v>
      </c>
      <c r="S3652" s="27"/>
      <c r="T3652" s="27"/>
      <c r="U3652" s="28"/>
      <c r="V3652" s="15"/>
      <c r="W3652" s="15"/>
      <c r="X3652" s="27"/>
      <c r="Y3652" s="27"/>
      <c r="Z3652" s="29"/>
      <c r="AA3652" s="29">
        <v>0.34861111111111109</v>
      </c>
      <c r="AB3652" s="29">
        <v>0.44097222222222221</v>
      </c>
      <c r="AC3652" s="30">
        <v>46165</v>
      </c>
      <c r="AD3652" s="15" t="str">
        <f>IF(Tabla2[[#This Row],[HORA ENTREGA]]="DIRECTO","On time", IF(AA3652&lt;&gt;"",IF(Tabla2[[#This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52" s="15" t="str">
        <f>MID(Tabla2[[#This Row],[TIPO]],1,3)</f>
        <v>IMO</v>
      </c>
      <c r="AF36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23-05%0A *Cliente:* VILLAR HERMANOS S.A. */ Cont: * MRSU3684829*/ HR Entrega: *09:00* /Dirección: *SALAR DE ATACAMA 1330, PUDAHUEL</v>
      </c>
      <c r="AG3652" s="38" t="str">
        <f>IFERROR(HYPERLINK("https://wa.me/"&amp;Tabla2[[#This Row],[CONTACTO]]&amp;"?text="&amp;Tabla2[[#This Row],[Mensaje]],"Enviar mensaje"),"")</f>
        <v>Enviar mensaje</v>
      </c>
      <c r="AH3652" s="15" t="str">
        <f>CONCATENATE(A3652,F3652)</f>
        <v>3651MRSU3684829</v>
      </c>
      <c r="AI3652" s="15" t="str">
        <f>CONCATENATE("ENT-",A3652)</f>
        <v>ENT-3651</v>
      </c>
      <c r="AJ3652" s="15" t="str">
        <f>IF(Tabla2[[#This Row],[Op]]&lt;&gt;"","ENTREGA","")</f>
        <v>ENTREGA</v>
      </c>
      <c r="AK3652" s="40" t="str">
        <f>(Tabla2[[#This Row],[FECHA ENTREGA]]&amp;Tabla2[[#This Row],[HORA ENTREGA]])</f>
        <v>461650,375</v>
      </c>
      <c r="AL3652" s="34" t="str">
        <f>IFERROR(HYPERLINK("https://wa.me/"&amp;Tabla2[[#This Row],[CONTACTO]]&amp;"?text="&amp;Tabla2[[#This Row],[Mensaje]]),"")</f>
        <v>https://wa.me/56965378427?text=Hola!%0AServicio del día 23-05%0A *Cliente:* VILLAR HERMANOS S.A. */ Cont: * MRSU3684829*/ HR Entrega: *09:00* /Dirección: *SALAR DE ATACAMA 1330, PUDAHUEL</v>
      </c>
    </row>
    <row r="3653" spans="1:38" ht="16.5" customHeight="1" x14ac:dyDescent="0.2">
      <c r="A3653" s="15">
        <f>ROW(A3652)</f>
        <v>3652</v>
      </c>
      <c r="B3653" s="15">
        <f>IF(J3653=J3652,B3652+1,1)</f>
        <v>1</v>
      </c>
      <c r="C3653" s="15" t="s">
        <v>43</v>
      </c>
      <c r="D3653" s="25" t="s">
        <v>39</v>
      </c>
      <c r="E3653" s="27">
        <v>372195</v>
      </c>
      <c r="F3653" s="27" t="s">
        <v>5558</v>
      </c>
      <c r="G3653" s="27" t="s">
        <v>41</v>
      </c>
      <c r="H3653" s="27">
        <v>15400</v>
      </c>
      <c r="I3653" s="27" t="s">
        <v>5559</v>
      </c>
      <c r="J3653" s="28">
        <v>46167</v>
      </c>
      <c r="K3653" s="26">
        <v>0.47916666666666669</v>
      </c>
      <c r="L3653" s="26"/>
      <c r="M3653" s="27" t="s">
        <v>82</v>
      </c>
      <c r="N3653" s="25">
        <f>IFERROR(VLOOKUP(M3653,Data!$J$1:$K$58,2,0),"")</f>
        <v>56944277110</v>
      </c>
      <c r="O3653" s="27" t="s">
        <v>83</v>
      </c>
      <c r="P3653" s="27"/>
      <c r="Q3653" s="27" t="s">
        <v>5560</v>
      </c>
      <c r="R3653" s="27" t="s">
        <v>218</v>
      </c>
      <c r="S3653" s="27"/>
      <c r="T3653" s="27"/>
      <c r="U3653" s="28"/>
      <c r="V3653" s="15"/>
      <c r="W3653" s="15"/>
      <c r="X3653" s="27"/>
      <c r="Y3653" s="27"/>
      <c r="Z3653" s="29"/>
      <c r="AA3653" s="29">
        <v>0.59236111111111112</v>
      </c>
      <c r="AB3653" s="29">
        <v>0.68263888888888891</v>
      </c>
      <c r="AC3653" s="30">
        <v>46167</v>
      </c>
      <c r="AD3653" s="15" t="str">
        <f>IF(Tabla2[[#This Row],[HORA ENTREGA]]="DIRECTO","On time", IF(AA3653&lt;&gt;"",IF(Tabla2[[#This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53" s="15" t="str">
        <f>MID(Tabla2[[#This Row],[TIPO]],1,3)</f>
        <v xml:space="preserve">40 </v>
      </c>
      <c r="AF36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ALCA SPA */ Cont: * HAMU1299375*/ HR Entrega: *11:30* /Dirección: *Camino Punta Mocha 4899-A Huechuraba, Santiago</v>
      </c>
      <c r="AG3653" s="38" t="str">
        <f>IFERROR(HYPERLINK("https://wa.me/"&amp;Tabla2[[#This Row],[CONTACTO]]&amp;"?text="&amp;Tabla2[[#This Row],[Mensaje]],"Enviar mensaje"),"")</f>
        <v>Enviar mensaje</v>
      </c>
      <c r="AH3653" s="15" t="str">
        <f>CONCATENATE(A3653,F3653)</f>
        <v>3652HAMU1299375</v>
      </c>
      <c r="AI3653" s="15" t="str">
        <f>CONCATENATE("ENT-",A3653)</f>
        <v>ENT-3652</v>
      </c>
      <c r="AJ3653" s="15" t="str">
        <f>IF(Tabla2[[#This Row],[Op]]&lt;&gt;"","ENTREGA","")</f>
        <v>ENTREGA</v>
      </c>
      <c r="AK3653" s="40" t="str">
        <f>(Tabla2[[#This Row],[FECHA ENTREGA]]&amp;Tabla2[[#This Row],[HORA ENTREGA]])</f>
        <v>461670,479166666666667</v>
      </c>
      <c r="AL3653" s="34" t="str">
        <f>IFERROR(HYPERLINK("https://wa.me/"&amp;Tabla2[[#This Row],[CONTACTO]]&amp;"?text="&amp;Tabla2[[#This Row],[Mensaje]]),"")</f>
        <v>https://wa.me/56944277110?text=Hola!%0AServicio del día 25-05%0A *Cliente:* ALCA SPA */ Cont: * HAMU1299375*/ HR Entrega: *11:30* /Dirección: *Camino Punta Mocha 4899-A Huechuraba, Santiago</v>
      </c>
    </row>
    <row r="3654" spans="1:38" ht="16.5" customHeight="1" x14ac:dyDescent="0.2">
      <c r="A3654" s="15">
        <f>ROW(A3653)</f>
        <v>3653</v>
      </c>
      <c r="B3654" s="15">
        <f>IF(J3654=J3653,B3653+1,1)</f>
        <v>2</v>
      </c>
      <c r="C3654" s="15" t="s">
        <v>101</v>
      </c>
      <c r="D3654" s="25" t="s">
        <v>39</v>
      </c>
      <c r="E3654" s="27">
        <v>144398</v>
      </c>
      <c r="F3654" s="27" t="s">
        <v>5561</v>
      </c>
      <c r="G3654" s="27" t="s">
        <v>41</v>
      </c>
      <c r="H3654" s="27">
        <v>10028</v>
      </c>
      <c r="I3654" s="27" t="s">
        <v>5562</v>
      </c>
      <c r="J3654" s="28">
        <v>46167</v>
      </c>
      <c r="K3654" s="26">
        <v>0.35416666666666669</v>
      </c>
      <c r="L3654" s="26"/>
      <c r="M3654" s="27" t="s">
        <v>389</v>
      </c>
      <c r="N3654" s="25">
        <f>IFERROR(VLOOKUP(M3654,Data!$J$1:$K$58,2,0),"")</f>
        <v>56988336520</v>
      </c>
      <c r="O3654" s="27" t="s">
        <v>390</v>
      </c>
      <c r="P3654" s="27"/>
      <c r="Q3654" s="27" t="s">
        <v>2112</v>
      </c>
      <c r="R3654" s="27" t="s">
        <v>5509</v>
      </c>
      <c r="S3654" s="27"/>
      <c r="T3654" s="27"/>
      <c r="U3654" s="28"/>
      <c r="V3654" s="15"/>
      <c r="W3654" s="15"/>
      <c r="X3654" s="27"/>
      <c r="Y3654" s="27"/>
      <c r="Z3654" s="29"/>
      <c r="AA3654" s="29">
        <v>0.3659722222222222</v>
      </c>
      <c r="AB3654" s="29">
        <v>0.40277777777777779</v>
      </c>
      <c r="AC3654" s="30">
        <v>46167</v>
      </c>
      <c r="AD3654" s="15" t="str">
        <f>IF(Tabla2[[#This Row],[HORA ENTREGA]]="DIRECTO","On time", IF(AA3654&lt;&gt;"",IF(Tabla2[[#This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54" s="15" t="str">
        <f>MID(Tabla2[[#This Row],[TIPO]],1,3)</f>
        <v xml:space="preserve">40 </v>
      </c>
      <c r="AF36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COMERCIAL PICHARA SPA */ Cont: * MEDU4938652*/ HR Entrega: *08:30* /Dirección: *Crucero Peralillo, Parcela 37, Lote 1, Lampa</v>
      </c>
      <c r="AG3654" s="38" t="str">
        <f>IFERROR(HYPERLINK("https://wa.me/"&amp;Tabla2[[#This Row],[CONTACTO]]&amp;"?text="&amp;Tabla2[[#This Row],[Mensaje]],"Enviar mensaje"),"")</f>
        <v>Enviar mensaje</v>
      </c>
      <c r="AH3654" s="15" t="str">
        <f>CONCATENATE(A3654,F3654)</f>
        <v>3653MEDU4938652</v>
      </c>
      <c r="AI3654" s="15" t="str">
        <f>CONCATENATE("ENT-",A3654)</f>
        <v>ENT-3653</v>
      </c>
      <c r="AJ3654" s="15" t="str">
        <f>IF(Tabla2[[#This Row],[Op]]&lt;&gt;"","ENTREGA","")</f>
        <v>ENTREGA</v>
      </c>
      <c r="AK3654" s="40" t="str">
        <f>(Tabla2[[#This Row],[FECHA ENTREGA]]&amp;Tabla2[[#This Row],[HORA ENTREGA]])</f>
        <v>461670,354166666666667</v>
      </c>
      <c r="AL3654" s="34" t="str">
        <f>IFERROR(HYPERLINK("https://wa.me/"&amp;Tabla2[[#This Row],[CONTACTO]]&amp;"?text="&amp;Tabla2[[#This Row],[Mensaje]]),"")</f>
        <v>https://wa.me/56988336520?text=Hola!%0AServicio del día 25-05%0A *Cliente:* COMERCIAL PICHARA SPA */ Cont: * MEDU4938652*/ HR Entrega: *08:30* /Dirección: *Crucero Peralillo, Parcela 37, Lote 1, Lampa</v>
      </c>
    </row>
    <row r="3655" spans="1:38" ht="16.5" customHeight="1" x14ac:dyDescent="0.2">
      <c r="A3655" s="15">
        <f>ROW(A3654)</f>
        <v>3654</v>
      </c>
      <c r="B3655" s="15">
        <f>IF(J3655=J3654,B3654+1,1)</f>
        <v>3</v>
      </c>
      <c r="C3655" s="15" t="s">
        <v>288</v>
      </c>
      <c r="D3655" s="25" t="s">
        <v>39</v>
      </c>
      <c r="E3655" s="27">
        <v>104111</v>
      </c>
      <c r="F3655" s="27" t="s">
        <v>5563</v>
      </c>
      <c r="G3655" s="27" t="s">
        <v>54</v>
      </c>
      <c r="H3655" s="27">
        <v>23100</v>
      </c>
      <c r="I3655" s="27" t="s">
        <v>5564</v>
      </c>
      <c r="J3655" s="28">
        <v>46167</v>
      </c>
      <c r="K3655" s="26" t="s">
        <v>290</v>
      </c>
      <c r="L3655" s="26"/>
      <c r="M3655" s="27" t="s">
        <v>147</v>
      </c>
      <c r="N3655" s="25">
        <f>IFERROR(VLOOKUP(M3655,Data!$J$1:$K$58,2,0),"")</f>
        <v>56935532735</v>
      </c>
      <c r="O3655" s="27" t="s">
        <v>148</v>
      </c>
      <c r="P3655" s="27"/>
      <c r="Q3655" s="27"/>
      <c r="R3655" s="27"/>
      <c r="S3655" s="27"/>
      <c r="T3655" s="27"/>
      <c r="U3655" s="28"/>
      <c r="V3655" s="15"/>
      <c r="W3655" s="15"/>
      <c r="X3655" s="27"/>
      <c r="Y3655" s="27"/>
      <c r="Z3655" s="29"/>
      <c r="AA3655" s="29">
        <v>0.62152777777777779</v>
      </c>
      <c r="AB3655" s="29">
        <v>0.82499999999999996</v>
      </c>
      <c r="AC3655" s="30">
        <v>46167</v>
      </c>
      <c r="AD3655" s="15" t="str">
        <f>IF(Tabla2[[#This Row],[HORA ENTREGA]]="DIRECTO","On time", IF(AA3655&lt;&gt;"",IF(Tabla2[[#This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55" s="15" t="str">
        <f>MID(Tabla2[[#This Row],[TIPO]],1,3)</f>
        <v xml:space="preserve">40 </v>
      </c>
      <c r="AF36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COMERCIAL SEA GARDEN SPA */ Cont: * TTNU8317469*/ HR Entrega: *DIRECTO* /Dirección: *</v>
      </c>
      <c r="AG3655" s="38" t="str">
        <f>IFERROR(HYPERLINK("https://wa.me/"&amp;Tabla2[[#This Row],[CONTACTO]]&amp;"?text="&amp;Tabla2[[#This Row],[Mensaje]],"Enviar mensaje"),"")</f>
        <v>Enviar mensaje</v>
      </c>
      <c r="AH3655" s="15" t="str">
        <f>CONCATENATE(A3655,F3655)</f>
        <v>3654TTNU8317469</v>
      </c>
      <c r="AI3655" s="15" t="str">
        <f>CONCATENATE("ENT-",A3655)</f>
        <v>ENT-3654</v>
      </c>
      <c r="AJ3655" s="15" t="str">
        <f>IF(Tabla2[[#This Row],[Op]]&lt;&gt;"","ENTREGA","")</f>
        <v>ENTREGA</v>
      </c>
      <c r="AK3655" s="40" t="str">
        <f>(Tabla2[[#This Row],[FECHA ENTREGA]]&amp;Tabla2[[#This Row],[HORA ENTREGA]])</f>
        <v>46167DIRECTO</v>
      </c>
      <c r="AL3655" s="34" t="str">
        <f>IFERROR(HYPERLINK("https://wa.me/"&amp;Tabla2[[#This Row],[CONTACTO]]&amp;"?text="&amp;Tabla2[[#This Row],[Mensaje]]),"")</f>
        <v>https://wa.me/56935532735?text=Hola!%0AServicio del día 25-05%0A *Cliente:* COMERCIAL SEA GARDEN SPA */ Cont: * TTNU8317469*/ HR Entrega: *DIRECTO* /Dirección: *</v>
      </c>
    </row>
    <row r="3656" spans="1:38" ht="16.5" customHeight="1" x14ac:dyDescent="0.2">
      <c r="A3656" s="15">
        <f>ROW(A3655)</f>
        <v>3655</v>
      </c>
      <c r="B3656" s="15">
        <f>IF(J3656=J3655,B3655+1,1)</f>
        <v>4</v>
      </c>
      <c r="C3656" s="15" t="s">
        <v>288</v>
      </c>
      <c r="D3656" s="25" t="s">
        <v>39</v>
      </c>
      <c r="E3656" s="27">
        <v>103650</v>
      </c>
      <c r="F3656" s="27" t="s">
        <v>5565</v>
      </c>
      <c r="G3656" s="27" t="s">
        <v>54</v>
      </c>
      <c r="H3656" s="27">
        <v>22014</v>
      </c>
      <c r="I3656" s="27" t="s">
        <v>5564</v>
      </c>
      <c r="J3656" s="28">
        <v>46167</v>
      </c>
      <c r="K3656" s="26" t="s">
        <v>290</v>
      </c>
      <c r="L3656" s="26"/>
      <c r="M3656" s="27" t="s">
        <v>60</v>
      </c>
      <c r="N3656" s="25">
        <f>IFERROR(VLOOKUP(M3656,Data!$J$1:$K$58,2,0),"")</f>
        <v>56957438415</v>
      </c>
      <c r="O3656" s="27" t="s">
        <v>285</v>
      </c>
      <c r="P3656" s="27"/>
      <c r="Q3656" s="27"/>
      <c r="R3656" s="27"/>
      <c r="S3656" s="27"/>
      <c r="T3656" s="27"/>
      <c r="U3656" s="28"/>
      <c r="V3656" s="15"/>
      <c r="W3656" s="15"/>
      <c r="X3656" s="27"/>
      <c r="Y3656" s="27"/>
      <c r="Z3656" s="29"/>
      <c r="AA3656" s="29">
        <v>0.56458333333333333</v>
      </c>
      <c r="AB3656" s="29">
        <v>0.71180555555555558</v>
      </c>
      <c r="AC3656" s="30">
        <v>46167</v>
      </c>
      <c r="AD3656" s="15" t="str">
        <f>IF(Tabla2[[#This Row],[HORA ENTREGA]]="DIRECTO","On time", IF(AA3656&lt;&gt;"",IF(Tabla2[[#This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56" s="15" t="str">
        <f>MID(Tabla2[[#This Row],[TIPO]],1,3)</f>
        <v xml:space="preserve">40 </v>
      </c>
      <c r="AF36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COMERCIAL SEA GARDEN SPA */ Cont: * SEGU9331009*/ HR Entrega: *DIRECTO* /Dirección: *</v>
      </c>
      <c r="AG3656" s="38" t="str">
        <f>IFERROR(HYPERLINK("https://wa.me/"&amp;Tabla2[[#This Row],[CONTACTO]]&amp;"?text="&amp;Tabla2[[#This Row],[Mensaje]],"Enviar mensaje"),"")</f>
        <v>Enviar mensaje</v>
      </c>
      <c r="AH3656" s="15" t="str">
        <f>CONCATENATE(A3656,F3656)</f>
        <v>3655SEGU9331009</v>
      </c>
      <c r="AI3656" s="15" t="str">
        <f>CONCATENATE("ENT-",A3656)</f>
        <v>ENT-3655</v>
      </c>
      <c r="AJ3656" s="15" t="str">
        <f>IF(Tabla2[[#This Row],[Op]]&lt;&gt;"","ENTREGA","")</f>
        <v>ENTREGA</v>
      </c>
      <c r="AK3656" s="40" t="str">
        <f>(Tabla2[[#This Row],[FECHA ENTREGA]]&amp;Tabla2[[#This Row],[HORA ENTREGA]])</f>
        <v>46167DIRECTO</v>
      </c>
      <c r="AL3656" s="34" t="str">
        <f>IFERROR(HYPERLINK("https://wa.me/"&amp;Tabla2[[#This Row],[CONTACTO]]&amp;"?text="&amp;Tabla2[[#This Row],[Mensaje]]),"")</f>
        <v>https://wa.me/56957438415?text=Hola!%0AServicio del día 25-05%0A *Cliente:* COMERCIAL SEA GARDEN SPA */ Cont: * SEGU9331009*/ HR Entrega: *DIRECTO* /Dirección: *</v>
      </c>
    </row>
    <row r="3657" spans="1:38" ht="16.5" customHeight="1" x14ac:dyDescent="0.2">
      <c r="A3657" s="15">
        <f>ROW(A3656)</f>
        <v>3656</v>
      </c>
      <c r="B3657" s="15">
        <f>IF(J3657=J3656,B3656+1,1)</f>
        <v>5</v>
      </c>
      <c r="C3657" s="15" t="s">
        <v>3665</v>
      </c>
      <c r="D3657" s="25" t="s">
        <v>39</v>
      </c>
      <c r="E3657" s="27">
        <v>306313</v>
      </c>
      <c r="F3657" s="27" t="s">
        <v>5566</v>
      </c>
      <c r="G3657" s="27" t="s">
        <v>2256</v>
      </c>
      <c r="H3657" s="27">
        <v>8100</v>
      </c>
      <c r="I3657" s="27" t="s">
        <v>42</v>
      </c>
      <c r="J3657" s="28">
        <v>46167</v>
      </c>
      <c r="K3657" s="26">
        <v>0.33333333333333331</v>
      </c>
      <c r="L3657" s="26" t="s">
        <v>3832</v>
      </c>
      <c r="M3657" s="27" t="s">
        <v>953</v>
      </c>
      <c r="N3657" s="25">
        <f>IFERROR(VLOOKUP(M3657,Data!$J$1:$K$58,2,0),"")</f>
        <v>56967128754</v>
      </c>
      <c r="O3657" s="27" t="s">
        <v>1208</v>
      </c>
      <c r="P3657" s="27"/>
      <c r="Q3657" s="27" t="s">
        <v>5567</v>
      </c>
      <c r="R3657" s="27" t="s">
        <v>48</v>
      </c>
      <c r="S3657" s="27"/>
      <c r="T3657" s="27"/>
      <c r="U3657" s="28"/>
      <c r="V3657" s="15"/>
      <c r="W3657" s="15"/>
      <c r="X3657" s="27"/>
      <c r="Y3657" s="27"/>
      <c r="Z3657" s="29"/>
      <c r="AA3657" s="29">
        <v>0.36805555555555558</v>
      </c>
      <c r="AB3657" s="29">
        <v>0.54305555555555551</v>
      </c>
      <c r="AC3657" s="30">
        <v>46167</v>
      </c>
      <c r="AD3657" s="15" t="str">
        <f>IF(Tabla2[[#This Row],[HORA ENTREGA]]="DIRECTO","On time", IF(AA3657&lt;&gt;"",IF(Tabla2[[#This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57" s="15" t="str">
        <f>MID(Tabla2[[#This Row],[TIPO]],1,3)</f>
        <v xml:space="preserve">20 </v>
      </c>
      <c r="AF36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EECOL INDUSTRIAL ELECTRIC LTDA */ Cont: * CSRU1166398*/ HR Entrega: *08:00* /Dirección: *Camino La Vara 2700, San Bernardo</v>
      </c>
      <c r="AG3657" s="38" t="str">
        <f>IFERROR(HYPERLINK("https://wa.me/"&amp;Tabla2[[#This Row],[CONTACTO]]&amp;"?text="&amp;Tabla2[[#This Row],[Mensaje]],"Enviar mensaje"),"")</f>
        <v>Enviar mensaje</v>
      </c>
      <c r="AH3657" s="15" t="str">
        <f>CONCATENATE(A3657,F3657)</f>
        <v>3656CSRU1166398</v>
      </c>
      <c r="AI3657" s="15" t="str">
        <f>CONCATENATE("ENT-",A3657)</f>
        <v>ENT-3656</v>
      </c>
      <c r="AJ3657" s="15" t="str">
        <f>IF(Tabla2[[#This Row],[Op]]&lt;&gt;"","ENTREGA","")</f>
        <v>ENTREGA</v>
      </c>
      <c r="AK3657" s="40" t="str">
        <f>(Tabla2[[#This Row],[FECHA ENTREGA]]&amp;Tabla2[[#This Row],[HORA ENTREGA]])</f>
        <v>461670,333333333333333</v>
      </c>
      <c r="AL3657" s="34" t="str">
        <f>IFERROR(HYPERLINK("https://wa.me/"&amp;Tabla2[[#This Row],[CONTACTO]]&amp;"?text="&amp;Tabla2[[#This Row],[Mensaje]]),"")</f>
        <v>https://wa.me/56967128754?text=Hola!%0AServicio del día 25-05%0A *Cliente:* EECOL INDUSTRIAL ELECTRIC LTDA */ Cont: * CSRU1166398*/ HR Entrega: *08:00* /Dirección: *Camino La Vara 2700, San Bernardo</v>
      </c>
    </row>
    <row r="3658" spans="1:38" ht="16.5" customHeight="1" x14ac:dyDescent="0.2">
      <c r="A3658" s="15">
        <f>ROW(A3657)</f>
        <v>3657</v>
      </c>
      <c r="B3658" s="15">
        <f>IF(J3658=J3657,B3657+1,1)</f>
        <v>6</v>
      </c>
      <c r="C3658" s="15" t="s">
        <v>114</v>
      </c>
      <c r="D3658" s="25" t="s">
        <v>39</v>
      </c>
      <c r="E3658" s="27">
        <v>306191</v>
      </c>
      <c r="F3658" s="27" t="s">
        <v>5568</v>
      </c>
      <c r="G3658" s="27" t="s">
        <v>41</v>
      </c>
      <c r="H3658" s="27">
        <v>10293</v>
      </c>
      <c r="I3658" s="27" t="s">
        <v>5569</v>
      </c>
      <c r="J3658" s="28">
        <v>46167</v>
      </c>
      <c r="K3658" s="26">
        <v>0.35416666666666669</v>
      </c>
      <c r="L3658" s="26"/>
      <c r="M3658" s="27" t="s">
        <v>649</v>
      </c>
      <c r="N3658" s="25">
        <f>IFERROR(VLOOKUP(M3658,Data!$J$1:$K$58,2,0),"")</f>
        <v>56939438073</v>
      </c>
      <c r="O3658" s="27" t="s">
        <v>46</v>
      </c>
      <c r="P3658" s="27"/>
      <c r="Q3658" s="27" t="s">
        <v>119</v>
      </c>
      <c r="R3658" s="27"/>
      <c r="S3658" s="27"/>
      <c r="T3658" s="27"/>
      <c r="U3658" s="28"/>
      <c r="V3658" s="15"/>
      <c r="W3658" s="15"/>
      <c r="X3658" s="27"/>
      <c r="Y3658" s="27"/>
      <c r="Z3658" s="29"/>
      <c r="AA3658" s="29">
        <v>0.50694444444444442</v>
      </c>
      <c r="AB3658" s="29">
        <v>0.59722222222222221</v>
      </c>
      <c r="AC3658" s="30">
        <v>46167</v>
      </c>
      <c r="AD3658" s="15" t="str">
        <f>IF(Tabla2[[#This Row],[HORA ENTREGA]]="DIRECTO","On time", IF(AA3658&lt;&gt;"",IF(Tabla2[[#This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58" s="15" t="str">
        <f>MID(Tabla2[[#This Row],[TIPO]],1,3)</f>
        <v xml:space="preserve">40 </v>
      </c>
      <c r="AF36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FLEX EQUIPOS DE DESCANSO CHILE */ Cont: * MSDU5490071*/ HR Entrega: *08:30* /Dirección: *MERSAN (José Joaquín Prieto 9001, Lo Espejo. Bodegas: 7-8-9-10-15-16-17-18)</v>
      </c>
      <c r="AG3658" s="38" t="str">
        <f>IFERROR(HYPERLINK("https://wa.me/"&amp;Tabla2[[#This Row],[CONTACTO]]&amp;"?text="&amp;Tabla2[[#This Row],[Mensaje]],"Enviar mensaje"),"")</f>
        <v>Enviar mensaje</v>
      </c>
      <c r="AH3658" s="15" t="str">
        <f>CONCATENATE(A3658,F3658)</f>
        <v>3657MSDU5490071</v>
      </c>
      <c r="AI3658" s="15" t="str">
        <f>CONCATENATE("ENT-",A3658)</f>
        <v>ENT-3657</v>
      </c>
      <c r="AJ3658" s="15" t="str">
        <f>IF(Tabla2[[#This Row],[Op]]&lt;&gt;"","ENTREGA","")</f>
        <v>ENTREGA</v>
      </c>
      <c r="AK3658" s="40" t="str">
        <f>(Tabla2[[#This Row],[FECHA ENTREGA]]&amp;Tabla2[[#This Row],[HORA ENTREGA]])</f>
        <v>461670,354166666666667</v>
      </c>
      <c r="AL3658" s="34" t="str">
        <f>IFERROR(HYPERLINK("https://wa.me/"&amp;Tabla2[[#This Row],[CONTACTO]]&amp;"?text="&amp;Tabla2[[#This Row],[Mensaje]]),"")</f>
        <v>https://wa.me/56939438073?text=Hola!%0AServicio del día 25-05%0A *Cliente:* FLEX EQUIPOS DE DESCANSO CHILE */ Cont: * MSDU5490071*/ HR Entrega: *08:30* /Dirección: *MERSAN (José Joaquín Prieto 9001, Lo Espejo. Bodegas: 7-8-9-10-15-16-17-18)</v>
      </c>
    </row>
    <row r="3659" spans="1:38" ht="16.5" customHeight="1" x14ac:dyDescent="0.2">
      <c r="A3659" s="15">
        <f>ROW(A3658)</f>
        <v>3658</v>
      </c>
      <c r="B3659" s="15">
        <f>IF(J3659=J3658,B3658+1,1)</f>
        <v>7</v>
      </c>
      <c r="C3659" s="15" t="s">
        <v>627</v>
      </c>
      <c r="D3659" s="25" t="s">
        <v>39</v>
      </c>
      <c r="E3659" s="27">
        <v>306427</v>
      </c>
      <c r="F3659" s="27" t="s">
        <v>5570</v>
      </c>
      <c r="G3659" s="27" t="s">
        <v>41</v>
      </c>
      <c r="H3659" s="27">
        <v>12836</v>
      </c>
      <c r="I3659" s="27" t="s">
        <v>5571</v>
      </c>
      <c r="J3659" s="28">
        <v>46167</v>
      </c>
      <c r="K3659" s="26">
        <v>0.33333333333333331</v>
      </c>
      <c r="L3659" s="26"/>
      <c r="M3659" s="27" t="s">
        <v>117</v>
      </c>
      <c r="N3659" s="25">
        <f>IFERROR(VLOOKUP(M3659,Data!$J$1:$K$58,2,0),"")</f>
        <v>56973887539</v>
      </c>
      <c r="O3659" s="27" t="s">
        <v>118</v>
      </c>
      <c r="P3659" s="27"/>
      <c r="Q3659" s="27" t="s">
        <v>629</v>
      </c>
      <c r="R3659" s="27" t="s">
        <v>183</v>
      </c>
      <c r="S3659" s="27"/>
      <c r="T3659" s="27"/>
      <c r="U3659" s="28"/>
      <c r="V3659" s="15"/>
      <c r="W3659" s="15"/>
      <c r="X3659" s="27"/>
      <c r="Y3659" s="27"/>
      <c r="Z3659" s="29"/>
      <c r="AA3659" s="29">
        <v>0.3298611111111111</v>
      </c>
      <c r="AB3659" s="29">
        <v>0.44513888888888886</v>
      </c>
      <c r="AC3659" s="30">
        <v>46167</v>
      </c>
      <c r="AD3659" s="15" t="str">
        <f>IF(Tabla2[[#This Row],[HORA ENTREGA]]="DIRECTO","On time", IF(AA3659&lt;&gt;"",IF(Tabla2[[#This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59" s="15" t="str">
        <f>MID(Tabla2[[#This Row],[TIPO]],1,3)</f>
        <v xml:space="preserve">40 </v>
      </c>
      <c r="AF36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GENERACION SERVICIO Y ARRIENDO SPA */ Cont: * ONEU0734192*/ HR Entrega: *08:00* /Dirección: *CORDILLERA 570, PUDAHUEL</v>
      </c>
      <c r="AG3659" s="38" t="str">
        <f>IFERROR(HYPERLINK("https://wa.me/"&amp;Tabla2[[#This Row],[CONTACTO]]&amp;"?text="&amp;Tabla2[[#This Row],[Mensaje]],"Enviar mensaje"),"")</f>
        <v>Enviar mensaje</v>
      </c>
      <c r="AH3659" s="15" t="str">
        <f>CONCATENATE(A3659,F3659)</f>
        <v>3658ONEU0734192</v>
      </c>
      <c r="AI3659" s="15" t="str">
        <f>CONCATENATE("ENT-",A3659)</f>
        <v>ENT-3658</v>
      </c>
      <c r="AJ3659" s="15" t="str">
        <f>IF(Tabla2[[#This Row],[Op]]&lt;&gt;"","ENTREGA","")</f>
        <v>ENTREGA</v>
      </c>
      <c r="AK3659" s="40" t="str">
        <f>(Tabla2[[#This Row],[FECHA ENTREGA]]&amp;Tabla2[[#This Row],[HORA ENTREGA]])</f>
        <v>461670,333333333333333</v>
      </c>
      <c r="AL3659" s="34" t="str">
        <f>IFERROR(HYPERLINK("https://wa.me/"&amp;Tabla2[[#This Row],[CONTACTO]]&amp;"?text="&amp;Tabla2[[#This Row],[Mensaje]]),"")</f>
        <v>https://wa.me/56973887539?text=Hola!%0AServicio del día 25-05%0A *Cliente:* GENERACION SERVICIO Y ARRIENDO SPA */ Cont: * ONEU0734192*/ HR Entrega: *08:00* /Dirección: *CORDILLERA 570, PUDAHUEL</v>
      </c>
    </row>
    <row r="3660" spans="1:38" ht="16.5" customHeight="1" x14ac:dyDescent="0.2">
      <c r="A3660" s="15">
        <f>ROW(A3659)</f>
        <v>3659</v>
      </c>
      <c r="B3660" s="15">
        <f>IF(J3660=J3659,B3659+1,1)</f>
        <v>8</v>
      </c>
      <c r="C3660" s="15" t="s">
        <v>627</v>
      </c>
      <c r="D3660" s="25" t="s">
        <v>39</v>
      </c>
      <c r="E3660" s="27">
        <v>306427</v>
      </c>
      <c r="F3660" s="27" t="s">
        <v>5572</v>
      </c>
      <c r="G3660" s="27" t="s">
        <v>41</v>
      </c>
      <c r="H3660" s="27">
        <v>12471</v>
      </c>
      <c r="I3660" s="27" t="s">
        <v>5573</v>
      </c>
      <c r="J3660" s="28">
        <v>46167</v>
      </c>
      <c r="K3660" s="26">
        <v>0.33333333333333331</v>
      </c>
      <c r="L3660" s="26"/>
      <c r="M3660" s="27" t="s">
        <v>172</v>
      </c>
      <c r="N3660" s="25">
        <f>IFERROR(VLOOKUP(M3660,Data!$J$1:$K$58,2,0),"")</f>
        <v>56985215946</v>
      </c>
      <c r="O3660" s="27" t="s">
        <v>173</v>
      </c>
      <c r="P3660" s="27"/>
      <c r="Q3660" s="27" t="s">
        <v>629</v>
      </c>
      <c r="R3660" s="27" t="s">
        <v>183</v>
      </c>
      <c r="S3660" s="27"/>
      <c r="T3660" s="27"/>
      <c r="U3660" s="28"/>
      <c r="V3660" s="15"/>
      <c r="W3660" s="15"/>
      <c r="X3660" s="27"/>
      <c r="Y3660" s="27"/>
      <c r="Z3660" s="29"/>
      <c r="AA3660" s="29">
        <v>0.35486111111111113</v>
      </c>
      <c r="AB3660" s="29">
        <v>0.4861111111111111</v>
      </c>
      <c r="AC3660" s="30">
        <v>46167</v>
      </c>
      <c r="AD3660" s="15" t="str">
        <f>IF(Tabla2[[#This Row],[HORA ENTREGA]]="DIRECTO","On time", IF(AA3660&lt;&gt;"",IF(Tabla2[[#This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60" s="15" t="str">
        <f>MID(Tabla2[[#This Row],[TIPO]],1,3)</f>
        <v xml:space="preserve">40 </v>
      </c>
      <c r="AF36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GENERACION SERVICIO Y ARRIENDO SPA */ Cont: * ONEU0031775*/ HR Entrega: *08:00* /Dirección: *CORDILLERA 570, PUDAHUEL</v>
      </c>
      <c r="AG3660" s="38" t="str">
        <f>IFERROR(HYPERLINK("https://wa.me/"&amp;Tabla2[[#This Row],[CONTACTO]]&amp;"?text="&amp;Tabla2[[#This Row],[Mensaje]],"Enviar mensaje"),"")</f>
        <v>Enviar mensaje</v>
      </c>
      <c r="AH3660" s="15" t="str">
        <f>CONCATENATE(A3660,F3660)</f>
        <v>3659ONEU0031775</v>
      </c>
      <c r="AI3660" s="15" t="str">
        <f>CONCATENATE("ENT-",A3660)</f>
        <v>ENT-3659</v>
      </c>
      <c r="AJ3660" s="15" t="str">
        <f>IF(Tabla2[[#This Row],[Op]]&lt;&gt;"","ENTREGA","")</f>
        <v>ENTREGA</v>
      </c>
      <c r="AK3660" s="40" t="str">
        <f>(Tabla2[[#This Row],[FECHA ENTREGA]]&amp;Tabla2[[#This Row],[HORA ENTREGA]])</f>
        <v>461670,333333333333333</v>
      </c>
      <c r="AL3660" s="34" t="str">
        <f>IFERROR(HYPERLINK("https://wa.me/"&amp;Tabla2[[#This Row],[CONTACTO]]&amp;"?text="&amp;Tabla2[[#This Row],[Mensaje]]),"")</f>
        <v>https://wa.me/56985215946?text=Hola!%0AServicio del día 25-05%0A *Cliente:* GENERACION SERVICIO Y ARRIENDO SPA */ Cont: * ONEU0031775*/ HR Entrega: *08:00* /Dirección: *CORDILLERA 570, PUDAHUEL</v>
      </c>
    </row>
    <row r="3661" spans="1:38" ht="16.5" customHeight="1" x14ac:dyDescent="0.2">
      <c r="A3661" s="15">
        <f>ROW(A3660)</f>
        <v>3660</v>
      </c>
      <c r="B3661" s="15">
        <f>IF(J3661=J3660,B3660+1,1)</f>
        <v>9</v>
      </c>
      <c r="C3661" s="15" t="s">
        <v>627</v>
      </c>
      <c r="D3661" s="25" t="s">
        <v>39</v>
      </c>
      <c r="E3661" s="27">
        <v>306427</v>
      </c>
      <c r="F3661" s="27" t="s">
        <v>5574</v>
      </c>
      <c r="G3661" s="27" t="s">
        <v>41</v>
      </c>
      <c r="H3661" s="27">
        <v>13566</v>
      </c>
      <c r="I3661" s="27" t="s">
        <v>5575</v>
      </c>
      <c r="J3661" s="28">
        <v>46167</v>
      </c>
      <c r="K3661" s="26">
        <v>0.45833333333333331</v>
      </c>
      <c r="L3661" s="26" t="s">
        <v>42</v>
      </c>
      <c r="M3661" s="27" t="s">
        <v>319</v>
      </c>
      <c r="N3661" s="25">
        <f>IFERROR(VLOOKUP(M3661,Data!$J$1:$K$58,2,0),"")</f>
        <v>56948501048</v>
      </c>
      <c r="O3661" s="27" t="s">
        <v>320</v>
      </c>
      <c r="P3661" s="27"/>
      <c r="Q3661" s="27" t="s">
        <v>629</v>
      </c>
      <c r="R3661" s="27" t="s">
        <v>183</v>
      </c>
      <c r="S3661" s="27"/>
      <c r="T3661" s="27"/>
      <c r="U3661" s="28"/>
      <c r="V3661" s="15"/>
      <c r="W3661" s="15"/>
      <c r="X3661" s="27"/>
      <c r="Y3661" s="27"/>
      <c r="Z3661" s="29"/>
      <c r="AA3661" s="29">
        <v>0.57291666666666663</v>
      </c>
      <c r="AB3661" s="29">
        <v>0.65625</v>
      </c>
      <c r="AC3661" s="30">
        <v>46167</v>
      </c>
      <c r="AD3661" s="15" t="str">
        <f>IF(Tabla2[[#This Row],[HORA ENTREGA]]="DIRECTO","On time", IF(AA3661&lt;&gt;"",IF(Tabla2[[#This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61" s="15" t="str">
        <f>MID(Tabla2[[#This Row],[TIPO]],1,3)</f>
        <v xml:space="preserve">40 </v>
      </c>
      <c r="AF36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GENERACION SERVICIO Y ARRIENDO SPA */ Cont: * TCLU1534673*/ HR Entrega: *11:00* /Dirección: *CORDILLERA 570, PUDAHUEL</v>
      </c>
      <c r="AG3661" s="38" t="str">
        <f>IFERROR(HYPERLINK("https://wa.me/"&amp;Tabla2[[#This Row],[CONTACTO]]&amp;"?text="&amp;Tabla2[[#This Row],[Mensaje]],"Enviar mensaje"),"")</f>
        <v>Enviar mensaje</v>
      </c>
      <c r="AH3661" s="15" t="str">
        <f>CONCATENATE(A3661,F3661)</f>
        <v>3660TCLU1534673</v>
      </c>
      <c r="AI3661" s="15" t="str">
        <f>CONCATENATE("ENT-",A3661)</f>
        <v>ENT-3660</v>
      </c>
      <c r="AJ3661" s="15" t="str">
        <f>IF(Tabla2[[#This Row],[Op]]&lt;&gt;"","ENTREGA","")</f>
        <v>ENTREGA</v>
      </c>
      <c r="AK3661" s="40" t="str">
        <f>(Tabla2[[#This Row],[FECHA ENTREGA]]&amp;Tabla2[[#This Row],[HORA ENTREGA]])</f>
        <v>461670,458333333333333</v>
      </c>
      <c r="AL3661" s="34" t="str">
        <f>IFERROR(HYPERLINK("https://wa.me/"&amp;Tabla2[[#This Row],[CONTACTO]]&amp;"?text="&amp;Tabla2[[#This Row],[Mensaje]]),"")</f>
        <v>https://wa.me/56948501048?text=Hola!%0AServicio del día 25-05%0A *Cliente:* GENERACION SERVICIO Y ARRIENDO SPA */ Cont: * TCLU1534673*/ HR Entrega: *11:00* /Dirección: *CORDILLERA 570, PUDAHUEL</v>
      </c>
    </row>
    <row r="3662" spans="1:38" ht="16.5" customHeight="1" x14ac:dyDescent="0.2">
      <c r="A3662" s="15">
        <f>ROW(A3661)</f>
        <v>3661</v>
      </c>
      <c r="B3662" s="15">
        <f>IF(J3662=J3661,B3661+1,1)</f>
        <v>10</v>
      </c>
      <c r="C3662" s="15" t="s">
        <v>627</v>
      </c>
      <c r="D3662" s="25" t="s">
        <v>39</v>
      </c>
      <c r="E3662" s="27">
        <v>306427</v>
      </c>
      <c r="F3662" s="27" t="s">
        <v>5576</v>
      </c>
      <c r="G3662" s="27" t="s">
        <v>41</v>
      </c>
      <c r="H3662" s="27"/>
      <c r="I3662" s="27" t="s">
        <v>42</v>
      </c>
      <c r="J3662" s="28">
        <v>46167</v>
      </c>
      <c r="K3662" s="26">
        <v>0.58333333333333337</v>
      </c>
      <c r="L3662" s="26"/>
      <c r="M3662" s="27" t="s">
        <v>225</v>
      </c>
      <c r="N3662" s="25">
        <f>IFERROR(VLOOKUP(M3662,Data!$J$1:$K$58,2,0),"")</f>
        <v>56978811158</v>
      </c>
      <c r="O3662" s="27" t="s">
        <v>226</v>
      </c>
      <c r="P3662" s="27"/>
      <c r="Q3662" s="27" t="s">
        <v>629</v>
      </c>
      <c r="R3662" s="27"/>
      <c r="S3662" s="27"/>
      <c r="T3662" s="27"/>
      <c r="U3662" s="28"/>
      <c r="V3662" s="15"/>
      <c r="W3662" s="15"/>
      <c r="X3662" s="27"/>
      <c r="Y3662" s="27"/>
      <c r="Z3662" s="29"/>
      <c r="AA3662" s="29">
        <v>0.63749999999999996</v>
      </c>
      <c r="AB3662" s="29">
        <v>0.69930555555555551</v>
      </c>
      <c r="AC3662" s="30">
        <v>46167</v>
      </c>
      <c r="AD3662" s="15" t="str">
        <f>IF(Tabla2[[#This Row],[HORA ENTREGA]]="DIRECTO","On time", IF(AA3662&lt;&gt;"",IF(Tabla2[[#This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62" s="15" t="str">
        <f>MID(Tabla2[[#This Row],[TIPO]],1,3)</f>
        <v xml:space="preserve">40 </v>
      </c>
      <c r="AF36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GENERACION SERVICIO Y ARRIENDO SPA */ Cont: * CXDU2266562*/ HR Entrega: *14:00* /Dirección: *CORDILLERA 570, PUDAHUEL</v>
      </c>
      <c r="AG3662" s="38" t="str">
        <f>IFERROR(HYPERLINK("https://wa.me/"&amp;Tabla2[[#This Row],[CONTACTO]]&amp;"?text="&amp;Tabla2[[#This Row],[Mensaje]],"Enviar mensaje"),"")</f>
        <v>Enviar mensaje</v>
      </c>
      <c r="AH3662" s="15" t="str">
        <f>CONCATENATE(A3662,F3662)</f>
        <v>3661CXDU2266562</v>
      </c>
      <c r="AI3662" s="15" t="str">
        <f>CONCATENATE("ENT-",A3662)</f>
        <v>ENT-3661</v>
      </c>
      <c r="AJ3662" s="15" t="str">
        <f>IF(Tabla2[[#This Row],[Op]]&lt;&gt;"","ENTREGA","")</f>
        <v>ENTREGA</v>
      </c>
      <c r="AK3662" s="40" t="str">
        <f>(Tabla2[[#This Row],[FECHA ENTREGA]]&amp;Tabla2[[#This Row],[HORA ENTREGA]])</f>
        <v>461670,583333333333333</v>
      </c>
      <c r="AL3662" s="34" t="str">
        <f>IFERROR(HYPERLINK("https://wa.me/"&amp;Tabla2[[#This Row],[CONTACTO]]&amp;"?text="&amp;Tabla2[[#This Row],[Mensaje]]),"")</f>
        <v>https://wa.me/56978811158?text=Hola!%0AServicio del día 25-05%0A *Cliente:* GENERACION SERVICIO Y ARRIENDO SPA */ Cont: * CXDU2266562*/ HR Entrega: *14:00* /Dirección: *CORDILLERA 570, PUDAHUEL</v>
      </c>
    </row>
    <row r="3663" spans="1:38" ht="16.5" customHeight="1" x14ac:dyDescent="0.2">
      <c r="A3663" s="15">
        <f>ROW(A3662)</f>
        <v>3662</v>
      </c>
      <c r="B3663" s="15">
        <f>IF(J3663=J3662,B3662+1,1)</f>
        <v>11</v>
      </c>
      <c r="C3663" s="15" t="s">
        <v>302</v>
      </c>
      <c r="D3663" s="25" t="s">
        <v>39</v>
      </c>
      <c r="E3663" s="27">
        <v>1204995</v>
      </c>
      <c r="F3663" s="27" t="s">
        <v>5577</v>
      </c>
      <c r="G3663" s="27" t="s">
        <v>41</v>
      </c>
      <c r="H3663" s="27"/>
      <c r="I3663" s="27" t="s">
        <v>5578</v>
      </c>
      <c r="J3663" s="28">
        <v>46167</v>
      </c>
      <c r="K3663" s="26">
        <v>0.5625</v>
      </c>
      <c r="L3663" s="26" t="s">
        <v>271</v>
      </c>
      <c r="M3663" s="27" t="s">
        <v>313</v>
      </c>
      <c r="N3663" s="25">
        <f>IFERROR(VLOOKUP(M3663,Data!$J$1:$K$58,2,0),"")</f>
        <v>56967387744</v>
      </c>
      <c r="O3663" s="27" t="s">
        <v>314</v>
      </c>
      <c r="P3663" s="27"/>
      <c r="Q3663" s="27" t="s">
        <v>5579</v>
      </c>
      <c r="R3663" s="27" t="s">
        <v>48</v>
      </c>
      <c r="S3663" s="27"/>
      <c r="T3663" s="27"/>
      <c r="U3663" s="28"/>
      <c r="V3663" s="15"/>
      <c r="W3663" s="15"/>
      <c r="X3663" s="27"/>
      <c r="Y3663" s="27"/>
      <c r="Z3663" s="29"/>
      <c r="AA3663" s="29">
        <v>0.66388888888888886</v>
      </c>
      <c r="AB3663" s="29">
        <v>0.7895833333333333</v>
      </c>
      <c r="AC3663" s="30">
        <v>46167</v>
      </c>
      <c r="AD3663" s="15" t="str">
        <f>IF(Tabla2[[#This Row],[HORA ENTREGA]]="DIRECTO","On time", IF(AA3663&lt;&gt;"",IF(Tabla2[[#This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63" s="15" t="str">
        <f>MID(Tabla2[[#This Row],[TIPO]],1,3)</f>
        <v xml:space="preserve">40 </v>
      </c>
      <c r="AF36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GRAYSON GROUP  */ Cont: * TLLU6002671*/ HR Entrega: *13:30* /Dirección: *Av frei montalva 7050, bodega 5, Quilicura</v>
      </c>
      <c r="AG3663" s="38" t="str">
        <f>IFERROR(HYPERLINK("https://wa.me/"&amp;Tabla2[[#This Row],[CONTACTO]]&amp;"?text="&amp;Tabla2[[#This Row],[Mensaje]],"Enviar mensaje"),"")</f>
        <v>Enviar mensaje</v>
      </c>
      <c r="AH3663" s="15" t="str">
        <f>CONCATENATE(A3663,F3663)</f>
        <v>3662TLLU6002671</v>
      </c>
      <c r="AI3663" s="15" t="str">
        <f>CONCATENATE("ENT-",A3663)</f>
        <v>ENT-3662</v>
      </c>
      <c r="AJ3663" s="15" t="str">
        <f>IF(Tabla2[[#This Row],[Op]]&lt;&gt;"","ENTREGA","")</f>
        <v>ENTREGA</v>
      </c>
      <c r="AK3663" s="40" t="str">
        <f>(Tabla2[[#This Row],[FECHA ENTREGA]]&amp;Tabla2[[#This Row],[HORA ENTREGA]])</f>
        <v>461670,5625</v>
      </c>
      <c r="AL3663" s="34" t="str">
        <f>IFERROR(HYPERLINK("https://wa.me/"&amp;Tabla2[[#This Row],[CONTACTO]]&amp;"?text="&amp;Tabla2[[#This Row],[Mensaje]]),"")</f>
        <v>https://wa.me/56967387744?text=Hola!%0AServicio del día 25-05%0A *Cliente:* GRAYSON GROUP  */ Cont: * TLLU6002671*/ HR Entrega: *13:30* /Dirección: *Av frei montalva 7050, bodega 5, Quilicura</v>
      </c>
    </row>
    <row r="3664" spans="1:38" ht="16.5" customHeight="1" x14ac:dyDescent="0.2">
      <c r="A3664" s="15">
        <f>ROW(A3663)</f>
        <v>3663</v>
      </c>
      <c r="B3664" s="15">
        <f>IF(J3664=J3663,B3663+1,1)</f>
        <v>12</v>
      </c>
      <c r="C3664" s="15" t="s">
        <v>149</v>
      </c>
      <c r="D3664" s="25" t="s">
        <v>39</v>
      </c>
      <c r="E3664" s="27">
        <v>2636245</v>
      </c>
      <c r="F3664" s="27" t="s">
        <v>5580</v>
      </c>
      <c r="G3664" s="27" t="s">
        <v>41</v>
      </c>
      <c r="H3664" s="27">
        <v>13900</v>
      </c>
      <c r="I3664" s="27" t="s">
        <v>42</v>
      </c>
      <c r="J3664" s="28">
        <v>46167</v>
      </c>
      <c r="K3664" s="26">
        <v>0.33333333333333331</v>
      </c>
      <c r="L3664" s="26" t="s">
        <v>5581</v>
      </c>
      <c r="M3664" s="27" t="s">
        <v>139</v>
      </c>
      <c r="N3664" s="25">
        <f>IFERROR(VLOOKUP(M3664,Data!$J$1:$K$58,2,0),"")</f>
        <v>56965312953</v>
      </c>
      <c r="O3664" s="27" t="s">
        <v>140</v>
      </c>
      <c r="P3664" s="27"/>
      <c r="Q3664" s="27" t="s">
        <v>153</v>
      </c>
      <c r="R3664" s="27" t="s">
        <v>280</v>
      </c>
      <c r="S3664" s="27"/>
      <c r="T3664" s="27"/>
      <c r="U3664" s="28"/>
      <c r="V3664" s="15"/>
      <c r="W3664" s="15"/>
      <c r="X3664" s="27"/>
      <c r="Y3664" s="27"/>
      <c r="Z3664" s="29"/>
      <c r="AA3664" s="29">
        <v>0.28402777777777777</v>
      </c>
      <c r="AB3664" s="29">
        <v>0.47916666666666669</v>
      </c>
      <c r="AC3664" s="30">
        <v>46167</v>
      </c>
      <c r="AD3664" s="15" t="str">
        <f>IF(Tabla2[[#This Row],[HORA ENTREGA]]="DIRECTO","On time", IF(AA3664&lt;&gt;"",IF(Tabla2[[#This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64" s="15" t="str">
        <f>MID(Tabla2[[#This Row],[TIPO]],1,3)</f>
        <v xml:space="preserve">40 </v>
      </c>
      <c r="AF36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ONEU0278889*/ HR Entrega: *08:00* /Dirección: *BOD. MIEA AGURTO - PUERTO MADERO 9710, BOD. E13; PUDAHUEL </v>
      </c>
      <c r="AG3664" s="38" t="str">
        <f>IFERROR(HYPERLINK("https://wa.me/"&amp;Tabla2[[#This Row],[CONTACTO]]&amp;"?text="&amp;Tabla2[[#This Row],[Mensaje]],"Enviar mensaje"),"")</f>
        <v>Enviar mensaje</v>
      </c>
      <c r="AH3664" s="15" t="str">
        <f>CONCATENATE(A3664,F3664)</f>
        <v>3663ONEU0278889</v>
      </c>
      <c r="AI3664" s="15" t="str">
        <f>CONCATENATE("ENT-",A3664)</f>
        <v>ENT-3663</v>
      </c>
      <c r="AJ3664" s="15" t="str">
        <f>IF(Tabla2[[#This Row],[Op]]&lt;&gt;"","ENTREGA","")</f>
        <v>ENTREGA</v>
      </c>
      <c r="AK3664" s="40" t="str">
        <f>(Tabla2[[#This Row],[FECHA ENTREGA]]&amp;Tabla2[[#This Row],[HORA ENTREGA]])</f>
        <v>461670,333333333333333</v>
      </c>
      <c r="AL3664" s="34" t="str">
        <f>IFERROR(HYPERLINK("https://wa.me/"&amp;Tabla2[[#This Row],[CONTACTO]]&amp;"?text="&amp;Tabla2[[#This Row],[Mensaje]]),"")</f>
        <v xml:space="preserve">https://wa.me/56965312953?text=Hola!%0AServicio del día 25-05%0A *Cliente:* IMPORTADORA MIDEA CARRIER CHILE LTDA */ Cont: * ONEU0278889*/ HR Entrega: *08:00* /Dirección: *BOD. MIEA AGURTO - PUERTO MADERO 9710, BOD. E13; PUDAHUEL </v>
      </c>
    </row>
    <row r="3665" spans="1:38" ht="16.5" customHeight="1" x14ac:dyDescent="0.2">
      <c r="A3665" s="15">
        <f>ROW(A3664)</f>
        <v>3664</v>
      </c>
      <c r="B3665" s="15">
        <f>IF(J3665=J3664,B3664+1,1)</f>
        <v>13</v>
      </c>
      <c r="C3665" s="15" t="s">
        <v>149</v>
      </c>
      <c r="D3665" s="25" t="s">
        <v>39</v>
      </c>
      <c r="E3665" s="27">
        <v>2636439</v>
      </c>
      <c r="F3665" s="27" t="s">
        <v>5582</v>
      </c>
      <c r="G3665" s="27" t="s">
        <v>41</v>
      </c>
      <c r="H3665" s="27">
        <v>13100</v>
      </c>
      <c r="I3665" s="27" t="s">
        <v>42</v>
      </c>
      <c r="J3665" s="28">
        <v>46167</v>
      </c>
      <c r="K3665" s="26">
        <v>0.33333333333333331</v>
      </c>
      <c r="L3665" s="26" t="s">
        <v>5583</v>
      </c>
      <c r="M3665" s="27" t="s">
        <v>104</v>
      </c>
      <c r="N3665" s="25">
        <f>IFERROR(VLOOKUP(M3665,Data!$J$1:$K$58,2,0),"")</f>
        <v>56966749395</v>
      </c>
      <c r="O3665" s="27" t="s">
        <v>4534</v>
      </c>
      <c r="P3665" s="27"/>
      <c r="Q3665" s="27" t="s">
        <v>153</v>
      </c>
      <c r="R3665" s="27" t="s">
        <v>1747</v>
      </c>
      <c r="S3665" s="27"/>
      <c r="T3665" s="27"/>
      <c r="U3665" s="28"/>
      <c r="V3665" s="15"/>
      <c r="W3665" s="15"/>
      <c r="X3665" s="27"/>
      <c r="Y3665" s="27"/>
      <c r="Z3665" s="29"/>
      <c r="AA3665" s="29">
        <v>0.31944444444444442</v>
      </c>
      <c r="AB3665" s="29">
        <v>0.53472222222222221</v>
      </c>
      <c r="AC3665" s="30">
        <v>46167</v>
      </c>
      <c r="AD3665" s="15" t="str">
        <f>IF(Tabla2[[#This Row],[HORA ENTREGA]]="DIRECTO","On time", IF(AA3665&lt;&gt;"",IF(Tabla2[[#This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65" s="15" t="str">
        <f>MID(Tabla2[[#This Row],[TIPO]],1,3)</f>
        <v xml:space="preserve">40 </v>
      </c>
      <c r="AF36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TRHU4879875*/ HR Entrega: *08:00* /Dirección: *BOD. MIEA AGURTO - PUERTO MADERO 9710, BOD. E13; PUDAHUEL </v>
      </c>
      <c r="AG3665" s="38" t="str">
        <f>IFERROR(HYPERLINK("https://wa.me/"&amp;Tabla2[[#This Row],[CONTACTO]]&amp;"?text="&amp;Tabla2[[#This Row],[Mensaje]],"Enviar mensaje"),"")</f>
        <v>Enviar mensaje</v>
      </c>
      <c r="AH3665" s="15" t="str">
        <f>CONCATENATE(A3665,F3665)</f>
        <v>3664TRHU4879875</v>
      </c>
      <c r="AI3665" s="15" t="str">
        <f>CONCATENATE("ENT-",A3665)</f>
        <v>ENT-3664</v>
      </c>
      <c r="AJ3665" s="15" t="str">
        <f>IF(Tabla2[[#This Row],[Op]]&lt;&gt;"","ENTREGA","")</f>
        <v>ENTREGA</v>
      </c>
      <c r="AK3665" s="40" t="str">
        <f>(Tabla2[[#This Row],[FECHA ENTREGA]]&amp;Tabla2[[#This Row],[HORA ENTREGA]])</f>
        <v>461670,333333333333333</v>
      </c>
      <c r="AL3665" s="34" t="str">
        <f>IFERROR(HYPERLINK("https://wa.me/"&amp;Tabla2[[#This Row],[CONTACTO]]&amp;"?text="&amp;Tabla2[[#This Row],[Mensaje]]),"")</f>
        <v xml:space="preserve">https://wa.me/56966749395?text=Hola!%0AServicio del día 25-05%0A *Cliente:* IMPORTADORA MIDEA CARRIER CHILE LTDA */ Cont: * TRHU4879875*/ HR Entrega: *08:00* /Dirección: *BOD. MIEA AGURTO - PUERTO MADERO 9710, BOD. E13; PUDAHUEL </v>
      </c>
    </row>
    <row r="3666" spans="1:38" ht="16.5" customHeight="1" x14ac:dyDescent="0.2">
      <c r="A3666" s="15">
        <f>ROW(A3665)</f>
        <v>3665</v>
      </c>
      <c r="B3666" s="15">
        <f>IF(J3666=J3665,B3665+1,1)</f>
        <v>14</v>
      </c>
      <c r="C3666" s="15" t="s">
        <v>149</v>
      </c>
      <c r="D3666" s="25" t="s">
        <v>39</v>
      </c>
      <c r="E3666" s="27">
        <v>2569600</v>
      </c>
      <c r="F3666" s="27" t="s">
        <v>5584</v>
      </c>
      <c r="G3666" s="27" t="s">
        <v>41</v>
      </c>
      <c r="H3666" s="27">
        <v>10800</v>
      </c>
      <c r="I3666" s="27" t="s">
        <v>42</v>
      </c>
      <c r="J3666" s="28">
        <v>46167</v>
      </c>
      <c r="K3666" s="26">
        <v>0.33333333333333331</v>
      </c>
      <c r="L3666" s="26" t="s">
        <v>5585</v>
      </c>
      <c r="M3666" s="27" t="s">
        <v>433</v>
      </c>
      <c r="N3666" s="25">
        <f>IFERROR(VLOOKUP(M3666,Data!$J$1:$K$58,2,0),"")</f>
        <v>56994354094</v>
      </c>
      <c r="O3666" s="27" t="s">
        <v>434</v>
      </c>
      <c r="P3666" s="27"/>
      <c r="Q3666" s="27" t="s">
        <v>153</v>
      </c>
      <c r="R3666" s="27" t="s">
        <v>1747</v>
      </c>
      <c r="S3666" s="27"/>
      <c r="T3666" s="27"/>
      <c r="U3666" s="28"/>
      <c r="V3666" s="15"/>
      <c r="W3666" s="15"/>
      <c r="X3666" s="27"/>
      <c r="Y3666" s="27"/>
      <c r="Z3666" s="29"/>
      <c r="AA3666" s="29">
        <v>0.33333333333333331</v>
      </c>
      <c r="AB3666" s="29">
        <v>0.39027777777777778</v>
      </c>
      <c r="AC3666" s="30">
        <v>46167</v>
      </c>
      <c r="AD3666" s="15" t="str">
        <f>IF(Tabla2[[#This Row],[HORA ENTREGA]]="DIRECTO","On time", IF(AA3666&lt;&gt;"",IF(Tabla2[[#This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66" s="15" t="str">
        <f>MID(Tabla2[[#This Row],[TIPO]],1,3)</f>
        <v xml:space="preserve">40 </v>
      </c>
      <c r="AF36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TXGU5696008*/ HR Entrega: *08:00* /Dirección: *BOD. MIEA AGURTO - PUERTO MADERO 9710, BOD. E13; PUDAHUEL </v>
      </c>
      <c r="AG3666" s="38" t="str">
        <f>IFERROR(HYPERLINK("https://wa.me/"&amp;Tabla2[[#This Row],[CONTACTO]]&amp;"?text="&amp;Tabla2[[#This Row],[Mensaje]],"Enviar mensaje"),"")</f>
        <v>Enviar mensaje</v>
      </c>
      <c r="AH3666" s="15" t="str">
        <f>CONCATENATE(A3666,F3666)</f>
        <v>3665TXGU5696008</v>
      </c>
      <c r="AI3666" s="15" t="str">
        <f>CONCATENATE("ENT-",A3666)</f>
        <v>ENT-3665</v>
      </c>
      <c r="AJ3666" s="15" t="str">
        <f>IF(Tabla2[[#This Row],[Op]]&lt;&gt;"","ENTREGA","")</f>
        <v>ENTREGA</v>
      </c>
      <c r="AK3666" s="40" t="str">
        <f>(Tabla2[[#This Row],[FECHA ENTREGA]]&amp;Tabla2[[#This Row],[HORA ENTREGA]])</f>
        <v>461670,333333333333333</v>
      </c>
      <c r="AL3666" s="34" t="str">
        <f>IFERROR(HYPERLINK("https://wa.me/"&amp;Tabla2[[#This Row],[CONTACTO]]&amp;"?text="&amp;Tabla2[[#This Row],[Mensaje]]),"")</f>
        <v xml:space="preserve">https://wa.me/56994354094?text=Hola!%0AServicio del día 25-05%0A *Cliente:* IMPORTADORA MIDEA CARRIER CHILE LTDA */ Cont: * TXGU5696008*/ HR Entrega: *08:00* /Dirección: *BOD. MIEA AGURTO - PUERTO MADERO 9710, BOD. E13; PUDAHUEL </v>
      </c>
    </row>
    <row r="3667" spans="1:38" ht="16.5" customHeight="1" x14ac:dyDescent="0.2">
      <c r="A3667" s="15">
        <f>ROW(A3666)</f>
        <v>3666</v>
      </c>
      <c r="B3667" s="15">
        <f>IF(J3667=J3666,B3666+1,1)</f>
        <v>15</v>
      </c>
      <c r="C3667" s="15" t="s">
        <v>149</v>
      </c>
      <c r="D3667" s="25" t="s">
        <v>39</v>
      </c>
      <c r="E3667" s="27">
        <v>2638701</v>
      </c>
      <c r="F3667" s="27" t="s">
        <v>5586</v>
      </c>
      <c r="G3667" s="27" t="s">
        <v>41</v>
      </c>
      <c r="H3667" s="27">
        <v>10800</v>
      </c>
      <c r="I3667" s="27" t="s">
        <v>42</v>
      </c>
      <c r="J3667" s="28">
        <v>46167</v>
      </c>
      <c r="K3667" s="26">
        <v>0.33333333333333331</v>
      </c>
      <c r="L3667" s="26" t="s">
        <v>5587</v>
      </c>
      <c r="M3667" s="27" t="s">
        <v>971</v>
      </c>
      <c r="N3667" s="25">
        <f>IFERROR(VLOOKUP(M3667,Data!$J$1:$K$58,2,0),"")</f>
        <v>56999972473</v>
      </c>
      <c r="O3667" s="27" t="s">
        <v>348</v>
      </c>
      <c r="P3667" s="27"/>
      <c r="Q3667" s="27" t="s">
        <v>153</v>
      </c>
      <c r="R3667" s="27" t="s">
        <v>1747</v>
      </c>
      <c r="S3667" s="27"/>
      <c r="T3667" s="27"/>
      <c r="U3667" s="28"/>
      <c r="V3667" s="15"/>
      <c r="W3667" s="15"/>
      <c r="X3667" s="27"/>
      <c r="Y3667" s="27"/>
      <c r="Z3667" s="29"/>
      <c r="AA3667" s="29">
        <v>0.35486111111111113</v>
      </c>
      <c r="AB3667" s="29">
        <v>0.42430555555555555</v>
      </c>
      <c r="AC3667" s="30">
        <v>46167</v>
      </c>
      <c r="AD3667" s="15" t="str">
        <f>IF(Tabla2[[#This Row],[HORA ENTREGA]]="DIRECTO","On time", IF(AA3667&lt;&gt;"",IF(Tabla2[[#This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67" s="15" t="str">
        <f>MID(Tabla2[[#This Row],[TIPO]],1,3)</f>
        <v xml:space="preserve">40 </v>
      </c>
      <c r="AF36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TXGU5582880*/ HR Entrega: *08:00* /Dirección: *BOD. MIEA AGURTO - PUERTO MADERO 9710, BOD. E13; PUDAHUEL </v>
      </c>
      <c r="AG3667" s="38" t="str">
        <f>IFERROR(HYPERLINK("https://wa.me/"&amp;Tabla2[[#This Row],[CONTACTO]]&amp;"?text="&amp;Tabla2[[#This Row],[Mensaje]],"Enviar mensaje"),"")</f>
        <v>Enviar mensaje</v>
      </c>
      <c r="AH3667" s="15" t="str">
        <f>CONCATENATE(A3667,F3667)</f>
        <v>3666TXGU5582880</v>
      </c>
      <c r="AI3667" s="15" t="str">
        <f>CONCATENATE("ENT-",A3667)</f>
        <v>ENT-3666</v>
      </c>
      <c r="AJ3667" s="15" t="str">
        <f>IF(Tabla2[[#This Row],[Op]]&lt;&gt;"","ENTREGA","")</f>
        <v>ENTREGA</v>
      </c>
      <c r="AK3667" s="40" t="str">
        <f>(Tabla2[[#This Row],[FECHA ENTREGA]]&amp;Tabla2[[#This Row],[HORA ENTREGA]])</f>
        <v>461670,333333333333333</v>
      </c>
      <c r="AL3667" s="34" t="str">
        <f>IFERROR(HYPERLINK("https://wa.me/"&amp;Tabla2[[#This Row],[CONTACTO]]&amp;"?text="&amp;Tabla2[[#This Row],[Mensaje]]),"")</f>
        <v xml:space="preserve">https://wa.me/56999972473?text=Hola!%0AServicio del día 25-05%0A *Cliente:* IMPORTADORA MIDEA CARRIER CHILE LTDA */ Cont: * TXGU5582880*/ HR Entrega: *08:00* /Dirección: *BOD. MIEA AGURTO - PUERTO MADERO 9710, BOD. E13; PUDAHUEL </v>
      </c>
    </row>
    <row r="3668" spans="1:38" ht="16.5" customHeight="1" x14ac:dyDescent="0.2">
      <c r="A3668" s="15">
        <f>ROW(A3667)</f>
        <v>3667</v>
      </c>
      <c r="B3668" s="15">
        <f>IF(J3668=J3667,B3667+1,1)</f>
        <v>16</v>
      </c>
      <c r="C3668" s="15" t="s">
        <v>149</v>
      </c>
      <c r="D3668" s="25" t="s">
        <v>39</v>
      </c>
      <c r="E3668" s="27">
        <v>2638703</v>
      </c>
      <c r="F3668" s="27" t="s">
        <v>5588</v>
      </c>
      <c r="G3668" s="27" t="s">
        <v>41</v>
      </c>
      <c r="H3668" s="27">
        <v>10800</v>
      </c>
      <c r="I3668" s="27" t="s">
        <v>42</v>
      </c>
      <c r="J3668" s="28">
        <v>46167</v>
      </c>
      <c r="K3668" s="26">
        <v>0.375</v>
      </c>
      <c r="L3668" s="26" t="s">
        <v>5589</v>
      </c>
      <c r="M3668" s="27" t="s">
        <v>300</v>
      </c>
      <c r="N3668" s="25">
        <f>IFERROR(VLOOKUP(M3668,Data!$J$1:$K$58,2,0),"")</f>
        <v>56989844861</v>
      </c>
      <c r="O3668" s="27" t="s">
        <v>301</v>
      </c>
      <c r="P3668" s="27"/>
      <c r="Q3668" s="27" t="s">
        <v>153</v>
      </c>
      <c r="R3668" s="27" t="s">
        <v>1747</v>
      </c>
      <c r="S3668" s="27"/>
      <c r="T3668" s="27"/>
      <c r="U3668" s="28"/>
      <c r="V3668" s="15"/>
      <c r="W3668" s="15"/>
      <c r="X3668" s="27"/>
      <c r="Y3668" s="27"/>
      <c r="Z3668" s="29"/>
      <c r="AA3668" s="29">
        <v>0.3611111111111111</v>
      </c>
      <c r="AB3668" s="29">
        <v>0.60277777777777775</v>
      </c>
      <c r="AC3668" s="30">
        <v>46167</v>
      </c>
      <c r="AD3668" s="15" t="str">
        <f>IF(Tabla2[[#This Row],[HORA ENTREGA]]="DIRECTO","On time", IF(AA3668&lt;&gt;"",IF(Tabla2[[#This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68" s="15" t="str">
        <f>MID(Tabla2[[#This Row],[TIPO]],1,3)</f>
        <v xml:space="preserve">40 </v>
      </c>
      <c r="AF36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TLLU5753364*/ HR Entrega: *09:00* /Dirección: *BOD. MIEA AGURTO - PUERTO MADERO 9710, BOD. E13; PUDAHUEL </v>
      </c>
      <c r="AG3668" s="38" t="str">
        <f>IFERROR(HYPERLINK("https://wa.me/"&amp;Tabla2[[#This Row],[CONTACTO]]&amp;"?text="&amp;Tabla2[[#This Row],[Mensaje]],"Enviar mensaje"),"")</f>
        <v>Enviar mensaje</v>
      </c>
      <c r="AH3668" s="15" t="str">
        <f>CONCATENATE(A3668,F3668)</f>
        <v>3667TLLU5753364</v>
      </c>
      <c r="AI3668" s="15" t="str">
        <f>CONCATENATE("ENT-",A3668)</f>
        <v>ENT-3667</v>
      </c>
      <c r="AJ3668" s="15" t="str">
        <f>IF(Tabla2[[#This Row],[Op]]&lt;&gt;"","ENTREGA","")</f>
        <v>ENTREGA</v>
      </c>
      <c r="AK3668" s="40" t="str">
        <f>(Tabla2[[#This Row],[FECHA ENTREGA]]&amp;Tabla2[[#This Row],[HORA ENTREGA]])</f>
        <v>461670,375</v>
      </c>
      <c r="AL3668" s="34" t="str">
        <f>IFERROR(HYPERLINK("https://wa.me/"&amp;Tabla2[[#This Row],[CONTACTO]]&amp;"?text="&amp;Tabla2[[#This Row],[Mensaje]]),"")</f>
        <v xml:space="preserve">https://wa.me/56989844861?text=Hola!%0AServicio del día 25-05%0A *Cliente:* IMPORTADORA MIDEA CARRIER CHILE LTDA */ Cont: * TLLU5753364*/ HR Entrega: *09:00* /Dirección: *BOD. MIEA AGURTO - PUERTO MADERO 9710, BOD. E13; PUDAHUEL </v>
      </c>
    </row>
    <row r="3669" spans="1:38" ht="16.5" customHeight="1" x14ac:dyDescent="0.2">
      <c r="A3669" s="15">
        <f>ROW(A3668)</f>
        <v>3668</v>
      </c>
      <c r="B3669" s="15">
        <f>IF(J3669=J3668,B3668+1,1)</f>
        <v>17</v>
      </c>
      <c r="C3669" s="15" t="s">
        <v>149</v>
      </c>
      <c r="D3669" s="25" t="s">
        <v>39</v>
      </c>
      <c r="E3669" s="27">
        <v>2633314</v>
      </c>
      <c r="F3669" s="27" t="s">
        <v>5590</v>
      </c>
      <c r="G3669" s="27" t="s">
        <v>41</v>
      </c>
      <c r="H3669" s="27">
        <v>8210</v>
      </c>
      <c r="I3669" s="27" t="s">
        <v>42</v>
      </c>
      <c r="J3669" s="28">
        <v>46167</v>
      </c>
      <c r="K3669" s="26">
        <v>0.375</v>
      </c>
      <c r="L3669" s="26" t="s">
        <v>5591</v>
      </c>
      <c r="M3669" s="27" t="s">
        <v>66</v>
      </c>
      <c r="N3669" s="25">
        <f>IFERROR(VLOOKUP(M3669,Data!$J$1:$K$58,2,0),"")</f>
        <v>56993389870</v>
      </c>
      <c r="O3669" s="27" t="s">
        <v>67</v>
      </c>
      <c r="P3669" s="27"/>
      <c r="Q3669" s="27" t="s">
        <v>153</v>
      </c>
      <c r="R3669" s="27" t="s">
        <v>1747</v>
      </c>
      <c r="S3669" s="27"/>
      <c r="T3669" s="27"/>
      <c r="U3669" s="28"/>
      <c r="V3669" s="15"/>
      <c r="W3669" s="15"/>
      <c r="X3669" s="27"/>
      <c r="Y3669" s="27"/>
      <c r="Z3669" s="29"/>
      <c r="AA3669" s="29">
        <v>0.36458333333333331</v>
      </c>
      <c r="AB3669" s="29">
        <v>0.61111111111111116</v>
      </c>
      <c r="AC3669" s="30">
        <v>46167</v>
      </c>
      <c r="AD3669" s="15" t="str">
        <f>IF(Tabla2[[#This Row],[HORA ENTREGA]]="DIRECTO","On time", IF(AA3669&lt;&gt;"",IF(Tabla2[[#This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69" s="15" t="str">
        <f>MID(Tabla2[[#This Row],[TIPO]],1,3)</f>
        <v xml:space="preserve">40 </v>
      </c>
      <c r="AF36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TRHU8157607*/ HR Entrega: *09:00* /Dirección: *BOD. MIEA AGURTO - PUERTO MADERO 9710, BOD. E13; PUDAHUEL </v>
      </c>
      <c r="AG3669" s="45" t="str">
        <f>IFERROR(HYPERLINK("https://wa.me/"&amp;Tabla2[[#This Row],[CONTACTO]]&amp;"?text="&amp;Tabla2[[#This Row],[Mensaje]],"Enviar mensaje"),"")</f>
        <v>Enviar mensaje</v>
      </c>
      <c r="AH3669" s="15" t="str">
        <f>CONCATENATE(A3669,F3669)</f>
        <v>3668TRHU8157607</v>
      </c>
      <c r="AI3669" s="15" t="str">
        <f>CONCATENATE("ENT-",A3669)</f>
        <v>ENT-3668</v>
      </c>
      <c r="AJ3669" s="15" t="str">
        <f>IF(Tabla2[[#This Row],[Op]]&lt;&gt;"","ENTREGA","")</f>
        <v>ENTREGA</v>
      </c>
      <c r="AK3669" s="40" t="str">
        <f>(Tabla2[[#This Row],[FECHA ENTREGA]]&amp;Tabla2[[#This Row],[HORA ENTREGA]])</f>
        <v>461670,375</v>
      </c>
      <c r="AL3669" s="43" t="str">
        <f>IFERROR(HYPERLINK("https://wa.me/"&amp;Tabla2[[#This Row],[CONTACTO]]&amp;"?text="&amp;Tabla2[[#This Row],[Mensaje]]),"")</f>
        <v xml:space="preserve">https://wa.me/56993389870?text=Hola!%0AServicio del día 25-05%0A *Cliente:* IMPORTADORA MIDEA CARRIER CHILE LTDA */ Cont: * TRHU8157607*/ HR Entrega: *09:00* /Dirección: *BOD. MIEA AGURTO - PUERTO MADERO 9710, BOD. E13; PUDAHUEL </v>
      </c>
    </row>
    <row r="3670" spans="1:38" ht="16.5" customHeight="1" x14ac:dyDescent="0.2">
      <c r="A3670" s="15">
        <f>ROW(A3669)</f>
        <v>3669</v>
      </c>
      <c r="B3670" s="15">
        <f>IF(J3670=J3669,B3669+1,1)</f>
        <v>18</v>
      </c>
      <c r="C3670" s="15" t="s">
        <v>149</v>
      </c>
      <c r="D3670" s="25" t="s">
        <v>39</v>
      </c>
      <c r="E3670" s="27">
        <v>2635232</v>
      </c>
      <c r="F3670" s="27" t="s">
        <v>5592</v>
      </c>
      <c r="G3670" s="27" t="s">
        <v>41</v>
      </c>
      <c r="H3670" s="27">
        <v>18100</v>
      </c>
      <c r="I3670" s="27" t="s">
        <v>42</v>
      </c>
      <c r="J3670" s="28">
        <v>46167</v>
      </c>
      <c r="K3670" s="26">
        <v>0.41666666666666669</v>
      </c>
      <c r="L3670" s="26" t="s">
        <v>5593</v>
      </c>
      <c r="M3670" s="27" t="s">
        <v>51</v>
      </c>
      <c r="N3670" s="25">
        <f>IFERROR(VLOOKUP(M3670,Data!$J$1:$K$58,2,0),"")</f>
        <v>56967256951</v>
      </c>
      <c r="O3670" s="27" t="s">
        <v>52</v>
      </c>
      <c r="P3670" s="27">
        <v>4</v>
      </c>
      <c r="Q3670" s="27" t="s">
        <v>153</v>
      </c>
      <c r="R3670" s="27" t="s">
        <v>74</v>
      </c>
      <c r="S3670" s="27"/>
      <c r="T3670" s="27"/>
      <c r="U3670" s="28"/>
      <c r="V3670" s="15"/>
      <c r="W3670" s="15"/>
      <c r="X3670" s="27"/>
      <c r="Y3670" s="27"/>
      <c r="Z3670" s="29"/>
      <c r="AA3670" s="29">
        <v>0.58611111111111114</v>
      </c>
      <c r="AB3670" s="29">
        <v>0.6958333333333333</v>
      </c>
      <c r="AC3670" s="30">
        <v>46167</v>
      </c>
      <c r="AD3670" s="15" t="str">
        <f>IF(Tabla2[[#This Row],[HORA ENTREGA]]="DIRECTO","On time", IF(AA3670&lt;&gt;"",IF(Tabla2[[#This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70" s="15" t="str">
        <f>MID(Tabla2[[#This Row],[TIPO]],1,3)</f>
        <v xml:space="preserve">40 </v>
      </c>
      <c r="AF36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MSBU7661793*/ HR Entrega: *10:00* /Dirección: *BOD. MIEA AGURTO - PUERTO MADERO 9710, BOD. E13; PUDAHUEL </v>
      </c>
      <c r="AG3670" s="45" t="str">
        <f>IFERROR(HYPERLINK("https://wa.me/"&amp;Tabla2[[#This Row],[CONTACTO]]&amp;"?text="&amp;Tabla2[[#This Row],[Mensaje]],"Enviar mensaje"),"")</f>
        <v>Enviar mensaje</v>
      </c>
      <c r="AH3670" s="15" t="str">
        <f>CONCATENATE(A3670,F3670)</f>
        <v>3669MSBU7661793</v>
      </c>
      <c r="AI3670" s="15" t="str">
        <f>CONCATENATE("ENT-",A3670)</f>
        <v>ENT-3669</v>
      </c>
      <c r="AJ3670" s="15" t="str">
        <f>IF(Tabla2[[#This Row],[Op]]&lt;&gt;"","ENTREGA","")</f>
        <v>ENTREGA</v>
      </c>
      <c r="AK3670" s="40" t="str">
        <f>(Tabla2[[#This Row],[FECHA ENTREGA]]&amp;Tabla2[[#This Row],[HORA ENTREGA]])</f>
        <v>461670,416666666666667</v>
      </c>
      <c r="AL3670" s="43" t="str">
        <f>IFERROR(HYPERLINK("https://wa.me/"&amp;Tabla2[[#This Row],[CONTACTO]]&amp;"?text="&amp;Tabla2[[#This Row],[Mensaje]]),"")</f>
        <v xml:space="preserve">https://wa.me/56967256951?text=Hola!%0AServicio del día 25-05%0A *Cliente:* IMPORTADORA MIDEA CARRIER CHILE LTDA */ Cont: * MSBU7661793*/ HR Entrega: *10:00* /Dirección: *BOD. MIEA AGURTO - PUERTO MADERO 9710, BOD. E13; PUDAHUEL </v>
      </c>
    </row>
    <row r="3671" spans="1:38" ht="16.5" customHeight="1" x14ac:dyDescent="0.2">
      <c r="A3671" s="15">
        <f>ROW(A3670)</f>
        <v>3670</v>
      </c>
      <c r="B3671" s="15">
        <f>IF(J3671=J3670,B3670+1,1)</f>
        <v>19</v>
      </c>
      <c r="C3671" s="15" t="s">
        <v>149</v>
      </c>
      <c r="D3671" s="25" t="s">
        <v>39</v>
      </c>
      <c r="E3671" s="27">
        <v>2635231</v>
      </c>
      <c r="F3671" s="27" t="s">
        <v>5594</v>
      </c>
      <c r="G3671" s="27" t="s">
        <v>41</v>
      </c>
      <c r="H3671" s="27">
        <v>18100</v>
      </c>
      <c r="I3671" s="27" t="s">
        <v>42</v>
      </c>
      <c r="J3671" s="28">
        <v>46167</v>
      </c>
      <c r="K3671" s="26">
        <v>0.41666666666666669</v>
      </c>
      <c r="L3671" s="26" t="s">
        <v>5595</v>
      </c>
      <c r="M3671" s="27" t="s">
        <v>199</v>
      </c>
      <c r="N3671" s="25">
        <f>IFERROR(VLOOKUP(M3671,Data!$J$1:$K$58,2,0),"")</f>
        <v>56975315726</v>
      </c>
      <c r="O3671" s="27" t="s">
        <v>200</v>
      </c>
      <c r="P3671" s="27"/>
      <c r="Q3671" s="27" t="s">
        <v>153</v>
      </c>
      <c r="R3671" s="27" t="s">
        <v>74</v>
      </c>
      <c r="S3671" s="27"/>
      <c r="T3671" s="27"/>
      <c r="U3671" s="28"/>
      <c r="V3671" s="15"/>
      <c r="W3671" s="15"/>
      <c r="X3671" s="27"/>
      <c r="Y3671" s="27"/>
      <c r="Z3671" s="29"/>
      <c r="AA3671" s="29">
        <v>0.39930555555555558</v>
      </c>
      <c r="AB3671" s="29">
        <v>0.53888888888888886</v>
      </c>
      <c r="AC3671" s="30">
        <v>46167</v>
      </c>
      <c r="AD3671" s="15" t="str">
        <f>IF(Tabla2[[#This Row],[HORA ENTREGA]]="DIRECTO","On time", IF(AA3671&lt;&gt;"",IF(Tabla2[[#This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71" s="15" t="str">
        <f>MID(Tabla2[[#This Row],[TIPO]],1,3)</f>
        <v xml:space="preserve">40 </v>
      </c>
      <c r="AF36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MSBU7672870*/ HR Entrega: *10:00* /Dirección: *BOD. MIEA AGURTO - PUERTO MADERO 9710, BOD. E13; PUDAHUEL </v>
      </c>
      <c r="AG3671" s="45" t="str">
        <f>IFERROR(HYPERLINK("https://wa.me/"&amp;Tabla2[[#This Row],[CONTACTO]]&amp;"?text="&amp;Tabla2[[#This Row],[Mensaje]],"Enviar mensaje"),"")</f>
        <v>Enviar mensaje</v>
      </c>
      <c r="AH3671" s="15" t="str">
        <f>CONCATENATE(A3671,F3671)</f>
        <v>3670MSBU7672870</v>
      </c>
      <c r="AI3671" s="15" t="str">
        <f>CONCATENATE("ENT-",A3671)</f>
        <v>ENT-3670</v>
      </c>
      <c r="AJ3671" s="15" t="str">
        <f>IF(Tabla2[[#This Row],[Op]]&lt;&gt;"","ENTREGA","")</f>
        <v>ENTREGA</v>
      </c>
      <c r="AK3671" s="40" t="str">
        <f>(Tabla2[[#This Row],[FECHA ENTREGA]]&amp;Tabla2[[#This Row],[HORA ENTREGA]])</f>
        <v>461670,416666666666667</v>
      </c>
      <c r="AL3671" s="43" t="str">
        <f>IFERROR(HYPERLINK("https://wa.me/"&amp;Tabla2[[#This Row],[CONTACTO]]&amp;"?text="&amp;Tabla2[[#This Row],[Mensaje]]),"")</f>
        <v xml:space="preserve">https://wa.me/56975315726?text=Hola!%0AServicio del día 25-05%0A *Cliente:* IMPORTADORA MIDEA CARRIER CHILE LTDA */ Cont: * MSBU7672870*/ HR Entrega: *10:00* /Dirección: *BOD. MIEA AGURTO - PUERTO MADERO 9710, BOD. E13; PUDAHUEL </v>
      </c>
    </row>
    <row r="3672" spans="1:38" ht="16.5" customHeight="1" x14ac:dyDescent="0.2">
      <c r="A3672" s="15">
        <f>ROW(A3671)</f>
        <v>3671</v>
      </c>
      <c r="B3672" s="15">
        <f>IF(J3672=J3671,B3671+1,1)</f>
        <v>20</v>
      </c>
      <c r="C3672" s="15" t="s">
        <v>149</v>
      </c>
      <c r="D3672" s="25" t="s">
        <v>39</v>
      </c>
      <c r="E3672" s="27">
        <v>2633318</v>
      </c>
      <c r="F3672" s="27" t="s">
        <v>5596</v>
      </c>
      <c r="G3672" s="27" t="s">
        <v>41</v>
      </c>
      <c r="H3672" s="27">
        <v>8320</v>
      </c>
      <c r="I3672" s="27" t="s">
        <v>42</v>
      </c>
      <c r="J3672" s="28">
        <v>46167</v>
      </c>
      <c r="K3672" s="26">
        <v>0.45833333333333331</v>
      </c>
      <c r="L3672" s="26" t="s">
        <v>5597</v>
      </c>
      <c r="M3672" s="27" t="s">
        <v>341</v>
      </c>
      <c r="N3672" s="25">
        <f>IFERROR(VLOOKUP(M3672,Data!$J$1:$K$58,2,0),"")</f>
        <v>56950923536</v>
      </c>
      <c r="O3672" s="27" t="s">
        <v>105</v>
      </c>
      <c r="P3672" s="27">
        <v>5</v>
      </c>
      <c r="Q3672" s="27" t="s">
        <v>153</v>
      </c>
      <c r="R3672" s="27" t="s">
        <v>1747</v>
      </c>
      <c r="S3672" s="27"/>
      <c r="T3672" s="27"/>
      <c r="U3672" s="28"/>
      <c r="V3672" s="15"/>
      <c r="W3672" s="15"/>
      <c r="X3672" s="27"/>
      <c r="Y3672" s="27"/>
      <c r="Z3672" s="29"/>
      <c r="AA3672" s="29">
        <v>0.61458333333333337</v>
      </c>
      <c r="AB3672" s="29">
        <v>0.70208333333333328</v>
      </c>
      <c r="AC3672" s="30">
        <v>46167</v>
      </c>
      <c r="AD3672" s="15" t="str">
        <f>IF(Tabla2[[#This Row],[HORA ENTREGA]]="DIRECTO","On time", IF(AA3672&lt;&gt;"",IF(Tabla2[[#This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72" s="15" t="str">
        <f>MID(Tabla2[[#This Row],[TIPO]],1,3)</f>
        <v xml:space="preserve">40 </v>
      </c>
      <c r="AF36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TIIU5595020*/ HR Entrega: *11:00* /Dirección: *BOD. MIEA AGURTO - PUERTO MADERO 9710, BOD. E13; PUDAHUEL </v>
      </c>
      <c r="AG3672" s="45" t="str">
        <f>IFERROR(HYPERLINK("https://wa.me/"&amp;Tabla2[[#This Row],[CONTACTO]]&amp;"?text="&amp;Tabla2[[#This Row],[Mensaje]],"Enviar mensaje"),"")</f>
        <v>Enviar mensaje</v>
      </c>
      <c r="AH3672" s="15" t="str">
        <f>CONCATENATE(A3672,F3672)</f>
        <v>3671TIIU5595020</v>
      </c>
      <c r="AI3672" s="15" t="str">
        <f>CONCATENATE("ENT-",A3672)</f>
        <v>ENT-3671</v>
      </c>
      <c r="AJ3672" s="15" t="str">
        <f>IF(Tabla2[[#This Row],[Op]]&lt;&gt;"","ENTREGA","")</f>
        <v>ENTREGA</v>
      </c>
      <c r="AK3672" s="40" t="str">
        <f>(Tabla2[[#This Row],[FECHA ENTREGA]]&amp;Tabla2[[#This Row],[HORA ENTREGA]])</f>
        <v>461670,458333333333333</v>
      </c>
      <c r="AL3672" s="43" t="str">
        <f>IFERROR(HYPERLINK("https://wa.me/"&amp;Tabla2[[#This Row],[CONTACTO]]&amp;"?text="&amp;Tabla2[[#This Row],[Mensaje]]),"")</f>
        <v xml:space="preserve">https://wa.me/56950923536?text=Hola!%0AServicio del día 25-05%0A *Cliente:* IMPORTADORA MIDEA CARRIER CHILE LTDA */ Cont: * TIIU5595020*/ HR Entrega: *11:00* /Dirección: *BOD. MIEA AGURTO - PUERTO MADERO 9710, BOD. E13; PUDAHUEL </v>
      </c>
    </row>
    <row r="3673" spans="1:38" ht="16.5" customHeight="1" x14ac:dyDescent="0.2">
      <c r="A3673" s="15">
        <f>ROW(A3672)</f>
        <v>3672</v>
      </c>
      <c r="B3673" s="15">
        <f>IF(J3673=J3672,B3672+1,1)</f>
        <v>21</v>
      </c>
      <c r="C3673" s="15" t="s">
        <v>149</v>
      </c>
      <c r="D3673" s="25" t="s">
        <v>39</v>
      </c>
      <c r="E3673" s="27">
        <v>2633319</v>
      </c>
      <c r="F3673" s="27" t="s">
        <v>5598</v>
      </c>
      <c r="G3673" s="27" t="s">
        <v>41</v>
      </c>
      <c r="H3673" s="27">
        <v>8430</v>
      </c>
      <c r="I3673" s="27" t="s">
        <v>42</v>
      </c>
      <c r="J3673" s="28">
        <v>46167</v>
      </c>
      <c r="K3673" s="26">
        <v>0.45833333333333331</v>
      </c>
      <c r="L3673" s="26" t="s">
        <v>5599</v>
      </c>
      <c r="M3673" s="27" t="s">
        <v>366</v>
      </c>
      <c r="N3673" s="25">
        <f>IFERROR(VLOOKUP(M3673,Data!$J$1:$K$58,2,0),"")</f>
        <v>56967386251</v>
      </c>
      <c r="O3673" s="27" t="s">
        <v>367</v>
      </c>
      <c r="P3673" s="27"/>
      <c r="Q3673" s="27" t="s">
        <v>153</v>
      </c>
      <c r="R3673" s="27" t="s">
        <v>1747</v>
      </c>
      <c r="S3673" s="27"/>
      <c r="T3673" s="27"/>
      <c r="U3673" s="28"/>
      <c r="V3673" s="15"/>
      <c r="W3673" s="15"/>
      <c r="X3673" s="27"/>
      <c r="Y3673" s="27"/>
      <c r="Z3673" s="29"/>
      <c r="AA3673" s="29">
        <v>0.45277777777777778</v>
      </c>
      <c r="AB3673" s="29">
        <v>0.61597222222222225</v>
      </c>
      <c r="AC3673" s="30">
        <v>46167</v>
      </c>
      <c r="AD3673" s="15" t="str">
        <f>IF(Tabla2[[#This Row],[HORA ENTREGA]]="DIRECTO","On time", IF(AA3673&lt;&gt;"",IF(Tabla2[[#This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73" s="15" t="str">
        <f>MID(Tabla2[[#This Row],[TIPO]],1,3)</f>
        <v xml:space="preserve">40 </v>
      </c>
      <c r="AF36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25-05%0A *Cliente:* IMPORTADORA MIDEA CARRIER CHILE LTDA */ Cont: * TCNU6528388*/ HR Entrega: *11:00* /Dirección: *BOD. MIEA AGURTO - PUERTO MADERO 9710, BOD. E13; PUDAHUEL </v>
      </c>
      <c r="AG3673" s="45" t="str">
        <f>IFERROR(HYPERLINK("https://wa.me/"&amp;Tabla2[[#This Row],[CONTACTO]]&amp;"?text="&amp;Tabla2[[#This Row],[Mensaje]],"Enviar mensaje"),"")</f>
        <v>Enviar mensaje</v>
      </c>
      <c r="AH3673" s="15" t="str">
        <f>CONCATENATE(A3673,F3673)</f>
        <v>3672TCNU6528388</v>
      </c>
      <c r="AI3673" s="15" t="str">
        <f>CONCATENATE("ENT-",A3673)</f>
        <v>ENT-3672</v>
      </c>
      <c r="AJ3673" s="15" t="str">
        <f>IF(Tabla2[[#This Row],[Op]]&lt;&gt;"","ENTREGA","")</f>
        <v>ENTREGA</v>
      </c>
      <c r="AK3673" s="40" t="str">
        <f>(Tabla2[[#This Row],[FECHA ENTREGA]]&amp;Tabla2[[#This Row],[HORA ENTREGA]])</f>
        <v>461670,458333333333333</v>
      </c>
      <c r="AL3673" s="43" t="str">
        <f>IFERROR(HYPERLINK("https://wa.me/"&amp;Tabla2[[#This Row],[CONTACTO]]&amp;"?text="&amp;Tabla2[[#This Row],[Mensaje]]),"")</f>
        <v xml:space="preserve">https://wa.me/56967386251?text=Hola!%0AServicio del día 25-05%0A *Cliente:* IMPORTADORA MIDEA CARRIER CHILE LTDA */ Cont: * TCNU6528388*/ HR Entrega: *11:00* /Dirección: *BOD. MIEA AGURTO - PUERTO MADERO 9710, BOD. E13; PUDAHUEL </v>
      </c>
    </row>
    <row r="3674" spans="1:38" ht="16.5" customHeight="1" x14ac:dyDescent="0.2">
      <c r="A3674" s="15">
        <f>ROW(A3673)</f>
        <v>3673</v>
      </c>
      <c r="B3674" s="15">
        <f>IF(J3674=J3673,B3673+1,1)</f>
        <v>22</v>
      </c>
      <c r="C3674" s="15" t="s">
        <v>166</v>
      </c>
      <c r="D3674" s="25" t="s">
        <v>39</v>
      </c>
      <c r="E3674" s="27">
        <v>887376</v>
      </c>
      <c r="F3674" s="27" t="s">
        <v>5600</v>
      </c>
      <c r="G3674" s="27" t="s">
        <v>41</v>
      </c>
      <c r="H3674" s="27">
        <v>22322</v>
      </c>
      <c r="I3674" s="27" t="s">
        <v>42</v>
      </c>
      <c r="J3674" s="28">
        <v>46167</v>
      </c>
      <c r="K3674" s="26">
        <v>0.58333333333333337</v>
      </c>
      <c r="L3674" s="26"/>
      <c r="M3674" s="27" t="s">
        <v>144</v>
      </c>
      <c r="N3674" s="25">
        <f>IFERROR(VLOOKUP(M3674,Data!$J$1:$K$58,2,0),"")</f>
        <v>56940144795</v>
      </c>
      <c r="O3674" s="27" t="s">
        <v>145</v>
      </c>
      <c r="P3674" s="27"/>
      <c r="Q3674" s="27" t="s">
        <v>168</v>
      </c>
      <c r="R3674" s="27" t="s">
        <v>48</v>
      </c>
      <c r="S3674" s="27"/>
      <c r="T3674" s="27"/>
      <c r="U3674" s="28"/>
      <c r="V3674" s="15"/>
      <c r="W3674" s="15"/>
      <c r="X3674" s="27"/>
      <c r="Y3674" s="27"/>
      <c r="Z3674" s="29"/>
      <c r="AA3674" s="29">
        <v>0.59305555555555556</v>
      </c>
      <c r="AB3674" s="29">
        <v>0.76736111111111116</v>
      </c>
      <c r="AC3674" s="30">
        <v>46167</v>
      </c>
      <c r="AD3674" s="15" t="str">
        <f>IF(Tabla2[[#This Row],[HORA ENTREGA]]="DIRECTO","On time", IF(AA3674&lt;&gt;"",IF(Tabla2[[#This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74" s="15" t="str">
        <f>MID(Tabla2[[#This Row],[TIPO]],1,3)</f>
        <v xml:space="preserve">40 </v>
      </c>
      <c r="AF36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IMPORTADORA Y COMERCIALIZADORA BZ SPA */ Cont: * BEAU6090668*/ HR Entrega: *14:00* /Dirección: *PuertoMadero 9710, Bodega X36. Pudahuel</v>
      </c>
      <c r="AG3674" s="45" t="str">
        <f>IFERROR(HYPERLINK("https://wa.me/"&amp;Tabla2[[#This Row],[CONTACTO]]&amp;"?text="&amp;Tabla2[[#This Row],[Mensaje]],"Enviar mensaje"),"")</f>
        <v>Enviar mensaje</v>
      </c>
      <c r="AH3674" s="15" t="str">
        <f>CONCATENATE(A3674,F3674)</f>
        <v>3673BEAU6090668</v>
      </c>
      <c r="AI3674" s="15" t="str">
        <f>CONCATENATE("ENT-",A3674)</f>
        <v>ENT-3673</v>
      </c>
      <c r="AJ3674" s="15" t="str">
        <f>IF(Tabla2[[#This Row],[Op]]&lt;&gt;"","ENTREGA","")</f>
        <v>ENTREGA</v>
      </c>
      <c r="AK3674" s="40" t="str">
        <f>(Tabla2[[#This Row],[FECHA ENTREGA]]&amp;Tabla2[[#This Row],[HORA ENTREGA]])</f>
        <v>461670,583333333333333</v>
      </c>
      <c r="AL3674" s="34" t="str">
        <f>IFERROR(HYPERLINK("https://wa.me/"&amp;Tabla2[[#This Row],[CONTACTO]]&amp;"?text="&amp;Tabla2[[#This Row],[Mensaje]]),"")</f>
        <v>https://wa.me/56940144795?text=Hola!%0AServicio del día 25-05%0A *Cliente:* IMPORTADORA Y COMERCIALIZADORA BZ SPA */ Cont: * BEAU6090668*/ HR Entrega: *14:00* /Dirección: *PuertoMadero 9710, Bodega X36. Pudahuel</v>
      </c>
    </row>
    <row r="3675" spans="1:38" ht="16.5" customHeight="1" x14ac:dyDescent="0.2">
      <c r="A3675" s="15">
        <f>ROW(A3674)</f>
        <v>3674</v>
      </c>
      <c r="B3675" s="15">
        <f>IF(J3675=J3674,B3674+1,1)</f>
        <v>23</v>
      </c>
      <c r="C3675" s="15" t="s">
        <v>178</v>
      </c>
      <c r="D3675" s="25" t="s">
        <v>39</v>
      </c>
      <c r="E3675" s="27">
        <v>887157</v>
      </c>
      <c r="F3675" s="27" t="s">
        <v>5601</v>
      </c>
      <c r="G3675" s="27" t="s">
        <v>41</v>
      </c>
      <c r="H3675" s="27">
        <v>9398</v>
      </c>
      <c r="I3675" s="27" t="s">
        <v>42</v>
      </c>
      <c r="J3675" s="28">
        <v>46167</v>
      </c>
      <c r="K3675" s="26">
        <v>0.33333333333333331</v>
      </c>
      <c r="L3675" s="26"/>
      <c r="M3675" s="27" t="s">
        <v>325</v>
      </c>
      <c r="N3675" s="25">
        <f>IFERROR(VLOOKUP(M3675,Data!$J$1:$K$58,2,0),"")</f>
        <v>56964850744</v>
      </c>
      <c r="O3675" s="27" t="s">
        <v>326</v>
      </c>
      <c r="P3675" s="27"/>
      <c r="Q3675" s="27" t="s">
        <v>1003</v>
      </c>
      <c r="R3675" s="27" t="s">
        <v>3205</v>
      </c>
      <c r="S3675" s="27"/>
      <c r="T3675" s="27"/>
      <c r="U3675" s="28"/>
      <c r="V3675" s="15"/>
      <c r="W3675" s="15"/>
      <c r="X3675" s="27"/>
      <c r="Y3675" s="27"/>
      <c r="Z3675" s="29"/>
      <c r="AA3675" s="29">
        <v>0.34652777777777777</v>
      </c>
      <c r="AB3675" s="29">
        <v>0.48333333333333334</v>
      </c>
      <c r="AC3675" s="30">
        <v>46167</v>
      </c>
      <c r="AD3675" s="15" t="str">
        <f>IF(Tabla2[[#This Row],[HORA ENTREGA]]="DIRECTO","On time", IF(AA3675&lt;&gt;"",IF(Tabla2[[#This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75" s="15" t="str">
        <f>MID(Tabla2[[#This Row],[TIPO]],1,3)</f>
        <v xml:space="preserve">40 </v>
      </c>
      <c r="AF36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INVERSIERRA S A */ Cont: * TLLU7652157*/ HR Entrega: *08:00* /Dirección: *AVENIDA PEDRO FONTOBA 6350, HUECHURABA</v>
      </c>
      <c r="AG3675" s="38" t="str">
        <f>IFERROR(HYPERLINK("https://wa.me/"&amp;Tabla2[[#This Row],[CONTACTO]]&amp;"?text="&amp;Tabla2[[#This Row],[Mensaje]],"Enviar mensaje"),"")</f>
        <v>Enviar mensaje</v>
      </c>
      <c r="AH3675" s="15" t="str">
        <f>CONCATENATE(A3675,F3675)</f>
        <v>3674TLLU7652157</v>
      </c>
      <c r="AI3675" s="15" t="str">
        <f>CONCATENATE("ENT-",A3675)</f>
        <v>ENT-3674</v>
      </c>
      <c r="AJ3675" s="15" t="str">
        <f>IF(Tabla2[[#This Row],[Op]]&lt;&gt;"","ENTREGA","")</f>
        <v>ENTREGA</v>
      </c>
      <c r="AK3675" s="40" t="str">
        <f>(Tabla2[[#This Row],[FECHA ENTREGA]]&amp;Tabla2[[#This Row],[HORA ENTREGA]])</f>
        <v>461670,333333333333333</v>
      </c>
      <c r="AL3675" s="34" t="str">
        <f>IFERROR(HYPERLINK("https://wa.me/"&amp;Tabla2[[#This Row],[CONTACTO]]&amp;"?text="&amp;Tabla2[[#This Row],[Mensaje]]),"")</f>
        <v>https://wa.me/56964850744?text=Hola!%0AServicio del día 25-05%0A *Cliente:* INVERSIERRA S A */ Cont: * TLLU7652157*/ HR Entrega: *08:00* /Dirección: *AVENIDA PEDRO FONTOBA 6350, HUECHURABA</v>
      </c>
    </row>
    <row r="3676" spans="1:38" ht="16.5" customHeight="1" x14ac:dyDescent="0.2">
      <c r="A3676" s="15">
        <f>ROW(A3675)</f>
        <v>3675</v>
      </c>
      <c r="B3676" s="15">
        <f>IF(J3676=J3675,B3675+1,1)</f>
        <v>24</v>
      </c>
      <c r="C3676" s="15" t="s">
        <v>178</v>
      </c>
      <c r="D3676" s="25" t="s">
        <v>39</v>
      </c>
      <c r="E3676" s="27">
        <v>887094</v>
      </c>
      <c r="F3676" s="27" t="s">
        <v>5602</v>
      </c>
      <c r="G3676" s="27" t="s">
        <v>41</v>
      </c>
      <c r="H3676" s="27">
        <v>29084</v>
      </c>
      <c r="I3676" s="27" t="s">
        <v>42</v>
      </c>
      <c r="J3676" s="28">
        <v>46167</v>
      </c>
      <c r="K3676" s="26">
        <v>0.45833333333333331</v>
      </c>
      <c r="L3676" s="26"/>
      <c r="M3676" s="27" t="s">
        <v>77</v>
      </c>
      <c r="N3676" s="25">
        <f>IFERROR(VLOOKUP(M3676,Data!$J$1:$K$58,2,0),"")</f>
        <v>56967384794</v>
      </c>
      <c r="O3676" s="27" t="s">
        <v>78</v>
      </c>
      <c r="P3676" s="27"/>
      <c r="Q3676" s="27" t="s">
        <v>1005</v>
      </c>
      <c r="R3676" s="27" t="s">
        <v>48</v>
      </c>
      <c r="S3676" s="27"/>
      <c r="T3676" s="27"/>
      <c r="U3676" s="28"/>
      <c r="V3676" s="15"/>
      <c r="W3676" s="15"/>
      <c r="X3676" s="27"/>
      <c r="Y3676" s="27"/>
      <c r="Z3676" s="29"/>
      <c r="AA3676" s="29">
        <v>0.47569444444444442</v>
      </c>
      <c r="AB3676" s="29">
        <v>0.60555555555555551</v>
      </c>
      <c r="AC3676" s="30">
        <v>46167</v>
      </c>
      <c r="AD3676" s="15" t="str">
        <f>IF(Tabla2[[#This Row],[HORA ENTREGA]]="DIRECTO","On time", IF(AA3676&lt;&gt;"",IF(Tabla2[[#This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76" s="15" t="str">
        <f>MID(Tabla2[[#This Row],[TIPO]],1,3)</f>
        <v xml:space="preserve">40 </v>
      </c>
      <c r="AF36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INVERSIERRA S A */ Cont: * BMOU5097528*/ HR Entrega: *11:00* /Dirección: *ALCALDE GUZMAN 0121, G32; QUILICURA</v>
      </c>
      <c r="AG3676" s="38" t="str">
        <f>IFERROR(HYPERLINK("https://wa.me/"&amp;Tabla2[[#This Row],[CONTACTO]]&amp;"?text="&amp;Tabla2[[#This Row],[Mensaje]],"Enviar mensaje"),"")</f>
        <v>Enviar mensaje</v>
      </c>
      <c r="AH3676" s="15" t="str">
        <f>CONCATENATE(A3676,F3676)</f>
        <v>3675BMOU5097528</v>
      </c>
      <c r="AI3676" s="15" t="str">
        <f>CONCATENATE("ENT-",A3676)</f>
        <v>ENT-3675</v>
      </c>
      <c r="AJ3676" s="15" t="str">
        <f>IF(Tabla2[[#This Row],[Op]]&lt;&gt;"","ENTREGA","")</f>
        <v>ENTREGA</v>
      </c>
      <c r="AK3676" s="40" t="str">
        <f>(Tabla2[[#This Row],[FECHA ENTREGA]]&amp;Tabla2[[#This Row],[HORA ENTREGA]])</f>
        <v>461670,458333333333333</v>
      </c>
      <c r="AL3676" s="34" t="str">
        <f>IFERROR(HYPERLINK("https://wa.me/"&amp;Tabla2[[#This Row],[CONTACTO]]&amp;"?text="&amp;Tabla2[[#This Row],[Mensaje]]),"")</f>
        <v>https://wa.me/56967384794?text=Hola!%0AServicio del día 25-05%0A *Cliente:* INVERSIERRA S A */ Cont: * BMOU5097528*/ HR Entrega: *11:00* /Dirección: *ALCALDE GUZMAN 0121, G32; QUILICURA</v>
      </c>
    </row>
    <row r="3677" spans="1:38" ht="16.5" customHeight="1" x14ac:dyDescent="0.2">
      <c r="A3677" s="15">
        <f>ROW(A3676)</f>
        <v>3676</v>
      </c>
      <c r="B3677" s="15">
        <f>IF(J3677=J3676,B3676+1,1)</f>
        <v>25</v>
      </c>
      <c r="C3677" s="15" t="s">
        <v>178</v>
      </c>
      <c r="D3677" s="25" t="s">
        <v>39</v>
      </c>
      <c r="E3677" s="27">
        <v>887157</v>
      </c>
      <c r="F3677" s="27" t="s">
        <v>5603</v>
      </c>
      <c r="G3677" s="27" t="s">
        <v>41</v>
      </c>
      <c r="H3677" s="27">
        <v>9398</v>
      </c>
      <c r="I3677" s="27" t="s">
        <v>42</v>
      </c>
      <c r="J3677" s="28">
        <v>46167</v>
      </c>
      <c r="K3677" s="26">
        <v>0.45833333333333331</v>
      </c>
      <c r="L3677" s="26"/>
      <c r="M3677" s="27" t="s">
        <v>126</v>
      </c>
      <c r="N3677" s="25">
        <f>IFERROR(VLOOKUP(M3677,Data!$J$1:$K$58,2,0),"")</f>
        <v>56999270871</v>
      </c>
      <c r="O3677" s="27" t="s">
        <v>5604</v>
      </c>
      <c r="P3677" s="27"/>
      <c r="Q3677" s="27" t="s">
        <v>1003</v>
      </c>
      <c r="R3677" s="27" t="s">
        <v>3205</v>
      </c>
      <c r="S3677" s="27"/>
      <c r="T3677" s="27"/>
      <c r="U3677" s="28"/>
      <c r="V3677" s="15"/>
      <c r="W3677" s="15"/>
      <c r="X3677" s="27"/>
      <c r="Y3677" s="27"/>
      <c r="Z3677" s="29"/>
      <c r="AA3677" s="29">
        <v>0.46875</v>
      </c>
      <c r="AB3677" s="29">
        <v>0.63680555555555551</v>
      </c>
      <c r="AC3677" s="30">
        <v>46167</v>
      </c>
      <c r="AD3677" s="15" t="str">
        <f>IF(Tabla2[[#This Row],[HORA ENTREGA]]="DIRECTO","On time", IF(AA3677&lt;&gt;"",IF(Tabla2[[#This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77" s="15" t="str">
        <f>MID(Tabla2[[#This Row],[TIPO]],1,3)</f>
        <v xml:space="preserve">40 </v>
      </c>
      <c r="AF36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INVERSIERRA S A */ Cont: * CMAU4564127*/ HR Entrega: *11:00* /Dirección: *AVENIDA PEDRO FONTOBA 6350, HUECHURABA</v>
      </c>
      <c r="AG3677" s="38" t="str">
        <f>IFERROR(HYPERLINK("https://wa.me/"&amp;Tabla2[[#This Row],[CONTACTO]]&amp;"?text="&amp;Tabla2[[#This Row],[Mensaje]],"Enviar mensaje"),"")</f>
        <v>Enviar mensaje</v>
      </c>
      <c r="AH3677" s="15" t="str">
        <f>CONCATENATE(A3677,F3677)</f>
        <v>3676CMAU4564127</v>
      </c>
      <c r="AI3677" s="15" t="str">
        <f>CONCATENATE("ENT-",A3677)</f>
        <v>ENT-3676</v>
      </c>
      <c r="AJ3677" s="15" t="str">
        <f>IF(Tabla2[[#This Row],[Op]]&lt;&gt;"","ENTREGA","")</f>
        <v>ENTREGA</v>
      </c>
      <c r="AK3677" s="40" t="str">
        <f>(Tabla2[[#This Row],[FECHA ENTREGA]]&amp;Tabla2[[#This Row],[HORA ENTREGA]])</f>
        <v>461670,458333333333333</v>
      </c>
      <c r="AL3677" s="34" t="str">
        <f>IFERROR(HYPERLINK("https://wa.me/"&amp;Tabla2[[#This Row],[CONTACTO]]&amp;"?text="&amp;Tabla2[[#This Row],[Mensaje]]),"")</f>
        <v>https://wa.me/56999270871?text=Hola!%0AServicio del día 25-05%0A *Cliente:* INVERSIERRA S A */ Cont: * CMAU4564127*/ HR Entrega: *11:00* /Dirección: *AVENIDA PEDRO FONTOBA 6350, HUECHURABA</v>
      </c>
    </row>
    <row r="3678" spans="1:38" ht="16.5" customHeight="1" x14ac:dyDescent="0.2">
      <c r="A3678" s="15">
        <f>ROW(A3677)</f>
        <v>3677</v>
      </c>
      <c r="B3678" s="15">
        <f>IF(J3678=J3677,B3677+1,1)</f>
        <v>26</v>
      </c>
      <c r="C3678" s="15" t="s">
        <v>196</v>
      </c>
      <c r="D3678" s="25" t="s">
        <v>39</v>
      </c>
      <c r="E3678" s="27">
        <v>305576</v>
      </c>
      <c r="F3678" s="27" t="s">
        <v>5605</v>
      </c>
      <c r="G3678" s="27" t="s">
        <v>64</v>
      </c>
      <c r="H3678" s="27">
        <v>20660</v>
      </c>
      <c r="I3678" s="27" t="s">
        <v>5606</v>
      </c>
      <c r="J3678" s="28">
        <v>46167</v>
      </c>
      <c r="K3678" s="26">
        <v>0.33333333333333331</v>
      </c>
      <c r="L3678" s="26"/>
      <c r="M3678" s="27" t="s">
        <v>72</v>
      </c>
      <c r="N3678" s="25">
        <f>IFERROR(VLOOKUP(M3678,Data!$J$1:$K$58,2,0),"")</f>
        <v>56978089148</v>
      </c>
      <c r="O3678" s="27" t="s">
        <v>73</v>
      </c>
      <c r="P3678" s="27"/>
      <c r="Q3678" s="27" t="s">
        <v>201</v>
      </c>
      <c r="R3678" s="27" t="s">
        <v>1844</v>
      </c>
      <c r="S3678" s="27"/>
      <c r="T3678" s="27"/>
      <c r="U3678" s="28"/>
      <c r="V3678" s="15"/>
      <c r="W3678" s="15"/>
      <c r="X3678" s="27"/>
      <c r="Y3678" s="27"/>
      <c r="Z3678" s="29"/>
      <c r="AA3678" s="29">
        <v>0.32777777777777778</v>
      </c>
      <c r="AB3678" s="29">
        <v>0.4375</v>
      </c>
      <c r="AC3678" s="30">
        <v>46167</v>
      </c>
      <c r="AD3678" s="15" t="str">
        <f>IF(Tabla2[[#This Row],[HORA ENTREGA]]="DIRECTO","On time", IF(AA3678&lt;&gt;"",IF(Tabla2[[#This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78" s="15" t="str">
        <f>MID(Tabla2[[#This Row],[TIPO]],1,3)</f>
        <v xml:space="preserve">20 </v>
      </c>
      <c r="AF36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LANCO &amp; HARRIS SURAMERICA SPA */ Cont: * SUDU7840347*/ HR Entrega: *08:00* /Dirección: *CALLE CHORRILLOS 1 PARC.19B, LAMPA</v>
      </c>
      <c r="AG3678" s="38" t="str">
        <f>IFERROR(HYPERLINK("https://wa.me/"&amp;Tabla2[[#This Row],[CONTACTO]]&amp;"?text="&amp;Tabla2[[#This Row],[Mensaje]],"Enviar mensaje"),"")</f>
        <v>Enviar mensaje</v>
      </c>
      <c r="AH3678" s="15" t="str">
        <f>CONCATENATE(A3678,F3678)</f>
        <v>3677SUDU7840347</v>
      </c>
      <c r="AI3678" s="15" t="str">
        <f>CONCATENATE("ENT-",A3678)</f>
        <v>ENT-3677</v>
      </c>
      <c r="AJ3678" s="15" t="str">
        <f>IF(Tabla2[[#This Row],[Op]]&lt;&gt;"","ENTREGA","")</f>
        <v>ENTREGA</v>
      </c>
      <c r="AK3678" s="40" t="str">
        <f>(Tabla2[[#This Row],[FECHA ENTREGA]]&amp;Tabla2[[#This Row],[HORA ENTREGA]])</f>
        <v>461670,333333333333333</v>
      </c>
      <c r="AL3678" s="34" t="str">
        <f>IFERROR(HYPERLINK("https://wa.me/"&amp;Tabla2[[#This Row],[CONTACTO]]&amp;"?text="&amp;Tabla2[[#This Row],[Mensaje]]),"")</f>
        <v>https://wa.me/56978089148?text=Hola!%0AServicio del día 25-05%0A *Cliente:* LANCO &amp; HARRIS SURAMERICA SPA */ Cont: * SUDU7840347*/ HR Entrega: *08:00* /Dirección: *CALLE CHORRILLOS 1 PARC.19B, LAMPA</v>
      </c>
    </row>
    <row r="3679" spans="1:38" ht="16.5" customHeight="1" x14ac:dyDescent="0.2">
      <c r="A3679" s="15">
        <f>ROW(A3678)</f>
        <v>3678</v>
      </c>
      <c r="B3679" s="15">
        <f>IF(J3679=J3678,B3678+1,1)</f>
        <v>27</v>
      </c>
      <c r="C3679" s="15" t="s">
        <v>916</v>
      </c>
      <c r="D3679" s="25" t="s">
        <v>39</v>
      </c>
      <c r="E3679" s="27"/>
      <c r="F3679" s="27" t="s">
        <v>5607</v>
      </c>
      <c r="G3679" s="27" t="s">
        <v>41</v>
      </c>
      <c r="H3679" s="27">
        <v>7800</v>
      </c>
      <c r="I3679" s="27" t="s">
        <v>42</v>
      </c>
      <c r="J3679" s="28">
        <v>46167</v>
      </c>
      <c r="K3679" s="26">
        <v>8.375</v>
      </c>
      <c r="L3679" s="26" t="s">
        <v>42</v>
      </c>
      <c r="M3679" s="27" t="s">
        <v>953</v>
      </c>
      <c r="N3679" s="25">
        <f>IFERROR(VLOOKUP(M3679,Data!$J$1:$K$58,2,0),"")</f>
        <v>56967128754</v>
      </c>
      <c r="O3679" s="27" t="s">
        <v>1208</v>
      </c>
      <c r="P3679" s="27"/>
      <c r="Q3679" s="27" t="s">
        <v>4184</v>
      </c>
      <c r="R3679" s="27"/>
      <c r="S3679" s="27"/>
      <c r="T3679" s="27"/>
      <c r="U3679" s="28"/>
      <c r="V3679" s="15"/>
      <c r="W3679" s="15"/>
      <c r="X3679" s="27"/>
      <c r="Y3679" s="27"/>
      <c r="Z3679" s="29"/>
      <c r="AA3679" s="29">
        <v>0.36875000000000002</v>
      </c>
      <c r="AB3679" s="29">
        <v>0.4152777777777778</v>
      </c>
      <c r="AC3679" s="30">
        <v>46167</v>
      </c>
      <c r="AD3679" s="15" t="str">
        <f>IF(Tabla2[[#This Row],[HORA ENTREGA]]="DIRECTO","On time", IF(AA3679&lt;&gt;"",IF(Tabla2[[#This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79" s="15" t="str">
        <f>MID(Tabla2[[#This Row],[TIPO]],1,3)</f>
        <v xml:space="preserve">40 </v>
      </c>
      <c r="AF36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MOTOR DOO CHILE LTDA */ Cont: * TCKU4352361*/ HR Entrega: *09:00* /Dirección: *MAIPU DOÑA BLANCA</v>
      </c>
      <c r="AG3679" s="38" t="str">
        <f>IFERROR(HYPERLINK("https://wa.me/"&amp;Tabla2[[#This Row],[CONTACTO]]&amp;"?text="&amp;Tabla2[[#This Row],[Mensaje]],"Enviar mensaje"),"")</f>
        <v>Enviar mensaje</v>
      </c>
      <c r="AH3679" s="15" t="str">
        <f>CONCATENATE(A3679,F3679)</f>
        <v>3678TCKU4352361</v>
      </c>
      <c r="AI3679" s="15" t="str">
        <f>CONCATENATE("ENT-",A3679)</f>
        <v>ENT-3678</v>
      </c>
      <c r="AJ3679" s="15" t="str">
        <f>IF(Tabla2[[#This Row],[Op]]&lt;&gt;"","ENTREGA","")</f>
        <v>ENTREGA</v>
      </c>
      <c r="AK3679" s="40" t="str">
        <f>(Tabla2[[#This Row],[FECHA ENTREGA]]&amp;Tabla2[[#This Row],[HORA ENTREGA]])</f>
        <v>461678,375</v>
      </c>
      <c r="AL3679" s="34" t="str">
        <f>IFERROR(HYPERLINK("https://wa.me/"&amp;Tabla2[[#This Row],[CONTACTO]]&amp;"?text="&amp;Tabla2[[#This Row],[Mensaje]]),"")</f>
        <v>https://wa.me/56967128754?text=Hola!%0AServicio del día 25-05%0A *Cliente:* MOTOR DOO CHILE LTDA */ Cont: * TCKU4352361*/ HR Entrega: *09:00* /Dirección: *MAIPU DOÑA BLANCA</v>
      </c>
    </row>
    <row r="3680" spans="1:38" ht="16.5" customHeight="1" x14ac:dyDescent="0.2">
      <c r="A3680" s="15">
        <f>ROW(A3679)</f>
        <v>3679</v>
      </c>
      <c r="B3680" s="15">
        <f>IF(J3680=J3679,B3679+1,1)</f>
        <v>28</v>
      </c>
      <c r="C3680" s="15" t="s">
        <v>204</v>
      </c>
      <c r="D3680" s="25" t="s">
        <v>39</v>
      </c>
      <c r="E3680" s="27">
        <v>1195241</v>
      </c>
      <c r="F3680" s="27" t="s">
        <v>5608</v>
      </c>
      <c r="G3680" s="27" t="s">
        <v>64</v>
      </c>
      <c r="H3680" s="27">
        <v>22000</v>
      </c>
      <c r="I3680" s="27" t="s">
        <v>42</v>
      </c>
      <c r="J3680" s="28">
        <v>46167</v>
      </c>
      <c r="K3680" s="26">
        <v>0.625</v>
      </c>
      <c r="L3680" s="26"/>
      <c r="M3680" s="27" t="s">
        <v>192</v>
      </c>
      <c r="N3680" s="25">
        <f>IFERROR(VLOOKUP(M3680,Data!$J$1:$K$58,2,0),"")</f>
        <v>56967396661</v>
      </c>
      <c r="O3680" s="27" t="s">
        <v>181</v>
      </c>
      <c r="P3680" s="27"/>
      <c r="Q3680" s="27" t="s">
        <v>5609</v>
      </c>
      <c r="R3680" s="27" t="s">
        <v>74</v>
      </c>
      <c r="S3680" s="27"/>
      <c r="T3680" s="27"/>
      <c r="U3680" s="28"/>
      <c r="V3680" s="15"/>
      <c r="W3680" s="15"/>
      <c r="X3680" s="27"/>
      <c r="Y3680" s="27"/>
      <c r="Z3680" s="29"/>
      <c r="AA3680" s="29">
        <v>0.60416666666666663</v>
      </c>
      <c r="AB3680" s="29">
        <v>0.65277777777777779</v>
      </c>
      <c r="AC3680" s="30">
        <v>46167</v>
      </c>
      <c r="AD3680" s="15" t="str">
        <f>IF(Tabla2[[#This Row],[HORA ENTREGA]]="DIRECTO","On time", IF(AA3680&lt;&gt;"",IF(Tabla2[[#This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80" s="15" t="str">
        <f>MID(Tabla2[[#This Row],[TIPO]],1,3)</f>
        <v xml:space="preserve">20 </v>
      </c>
      <c r="AF36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OXIQUIM S A */ Cont: * MSNU1256614*/ HR Entrega: *15:00* /Dirección: *Megacentro Noviciado, Cam. El Noviciado 1107, Lampa</v>
      </c>
      <c r="AG3680" s="38" t="str">
        <f>IFERROR(HYPERLINK("https://wa.me/"&amp;Tabla2[[#This Row],[CONTACTO]]&amp;"?text="&amp;Tabla2[[#This Row],[Mensaje]],"Enviar mensaje"),"")</f>
        <v>Enviar mensaje</v>
      </c>
      <c r="AH3680" s="15" t="str">
        <f>CONCATENATE(A3680,F3680)</f>
        <v>3679MSNU1256614</v>
      </c>
      <c r="AI3680" s="15" t="str">
        <f>CONCATENATE("ENT-",A3680)</f>
        <v>ENT-3679</v>
      </c>
      <c r="AJ3680" s="15" t="str">
        <f>IF(Tabla2[[#This Row],[Op]]&lt;&gt;"","ENTREGA","")</f>
        <v>ENTREGA</v>
      </c>
      <c r="AK3680" s="40" t="str">
        <f>(Tabla2[[#This Row],[FECHA ENTREGA]]&amp;Tabla2[[#This Row],[HORA ENTREGA]])</f>
        <v>461670,625</v>
      </c>
      <c r="AL3680" s="34" t="str">
        <f>IFERROR(HYPERLINK("https://wa.me/"&amp;Tabla2[[#This Row],[CONTACTO]]&amp;"?text="&amp;Tabla2[[#This Row],[Mensaje]]),"")</f>
        <v>https://wa.me/56967396661?text=Hola!%0AServicio del día 25-05%0A *Cliente:* OXIQUIM S A */ Cont: * MSNU1256614*/ HR Entrega: *15:00* /Dirección: *Megacentro Noviciado, Cam. El Noviciado 1107, Lampa</v>
      </c>
    </row>
    <row r="3681" spans="1:38" ht="16.5" customHeight="1" x14ac:dyDescent="0.2">
      <c r="A3681" s="15">
        <f>ROW(A3680)</f>
        <v>3680</v>
      </c>
      <c r="B3681" s="15">
        <f>IF(J3681=J3680,B3680+1,1)</f>
        <v>29</v>
      </c>
      <c r="C3681" s="15" t="s">
        <v>3160</v>
      </c>
      <c r="D3681" s="25" t="s">
        <v>39</v>
      </c>
      <c r="E3681" s="27">
        <v>807226</v>
      </c>
      <c r="F3681" s="27" t="s">
        <v>5610</v>
      </c>
      <c r="G3681" s="27" t="s">
        <v>41</v>
      </c>
      <c r="H3681" s="27">
        <v>19800</v>
      </c>
      <c r="I3681" s="27" t="s">
        <v>42</v>
      </c>
      <c r="J3681" s="28">
        <v>46167</v>
      </c>
      <c r="K3681" s="26">
        <v>0.33333333333333331</v>
      </c>
      <c r="L3681" s="26"/>
      <c r="M3681" s="27" t="s">
        <v>221</v>
      </c>
      <c r="N3681" s="25">
        <f>IFERROR(VLOOKUP(M3681,Data!$J$1:$K$58,2,0),"")</f>
        <v>56965378427</v>
      </c>
      <c r="O3681" s="27" t="s">
        <v>222</v>
      </c>
      <c r="P3681" s="27"/>
      <c r="Q3681" s="27" t="s">
        <v>3163</v>
      </c>
      <c r="R3681" s="27"/>
      <c r="S3681" s="27"/>
      <c r="T3681" s="27"/>
      <c r="U3681" s="28"/>
      <c r="V3681" s="15"/>
      <c r="W3681" s="15"/>
      <c r="X3681" s="27"/>
      <c r="Y3681" s="27"/>
      <c r="Z3681" s="29"/>
      <c r="AA3681" s="29">
        <v>0.31944444444444442</v>
      </c>
      <c r="AB3681" s="29">
        <v>0.40625</v>
      </c>
      <c r="AC3681" s="30">
        <v>46167</v>
      </c>
      <c r="AD3681" s="15" t="str">
        <f>IF(Tabla2[[#This Row],[HORA ENTREGA]]="DIRECTO","On time", IF(AA3681&lt;&gt;"",IF(Tabla2[[#This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81" s="15" t="str">
        <f>MID(Tabla2[[#This Row],[TIPO]],1,3)</f>
        <v xml:space="preserve">40 </v>
      </c>
      <c r="AF36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PRODALAM S.A. */ Cont: * TEMU9755050*/ HR Entrega: *08:00* /Dirección: *ALBERTO PEPPER 1610, RENCA.</v>
      </c>
      <c r="AG3681" s="38" t="str">
        <f>IFERROR(HYPERLINK("https://wa.me/"&amp;Tabla2[[#This Row],[CONTACTO]]&amp;"?text="&amp;Tabla2[[#This Row],[Mensaje]],"Enviar mensaje"),"")</f>
        <v>Enviar mensaje</v>
      </c>
      <c r="AH3681" s="15" t="str">
        <f>CONCATENATE(A3681,F3681)</f>
        <v>3680TEMU9755050</v>
      </c>
      <c r="AI3681" s="15" t="str">
        <f>CONCATENATE("ENT-",A3681)</f>
        <v>ENT-3680</v>
      </c>
      <c r="AJ3681" s="15" t="str">
        <f>IF(Tabla2[[#This Row],[Op]]&lt;&gt;"","ENTREGA","")</f>
        <v>ENTREGA</v>
      </c>
      <c r="AK3681" s="40" t="str">
        <f>(Tabla2[[#This Row],[FECHA ENTREGA]]&amp;Tabla2[[#This Row],[HORA ENTREGA]])</f>
        <v>461670,333333333333333</v>
      </c>
      <c r="AL3681" s="34" t="str">
        <f>IFERROR(HYPERLINK("https://wa.me/"&amp;Tabla2[[#This Row],[CONTACTO]]&amp;"?text="&amp;Tabla2[[#This Row],[Mensaje]]),"")</f>
        <v>https://wa.me/56965378427?text=Hola!%0AServicio del día 25-05%0A *Cliente:* PRODALAM S.A. */ Cont: * TEMU9755050*/ HR Entrega: *08:00* /Dirección: *ALBERTO PEPPER 1610, RENCA.</v>
      </c>
    </row>
    <row r="3682" spans="1:38" ht="16.5" customHeight="1" x14ac:dyDescent="0.2">
      <c r="A3682" s="15">
        <f>ROW(A3681)</f>
        <v>3681</v>
      </c>
      <c r="B3682" s="15">
        <f>IF(J3682=J3681,B3681+1,1)</f>
        <v>30</v>
      </c>
      <c r="C3682" s="15" t="s">
        <v>3160</v>
      </c>
      <c r="D3682" s="25" t="s">
        <v>39</v>
      </c>
      <c r="E3682" s="27">
        <v>806449</v>
      </c>
      <c r="F3682" s="27" t="s">
        <v>5611</v>
      </c>
      <c r="G3682" s="27" t="s">
        <v>41</v>
      </c>
      <c r="H3682" s="27">
        <v>29900</v>
      </c>
      <c r="I3682" s="27" t="s">
        <v>42</v>
      </c>
      <c r="J3682" s="28">
        <v>46167</v>
      </c>
      <c r="K3682" s="26">
        <v>0.375</v>
      </c>
      <c r="L3682" s="26"/>
      <c r="M3682" s="27" t="s">
        <v>112</v>
      </c>
      <c r="N3682" s="25">
        <f>IFERROR(VLOOKUP(M3682,Data!$J$1:$K$58,2,0),"")</f>
        <v>56990025702</v>
      </c>
      <c r="O3682" s="27" t="s">
        <v>61</v>
      </c>
      <c r="P3682" s="27"/>
      <c r="Q3682" s="27" t="s">
        <v>3163</v>
      </c>
      <c r="R3682" s="27"/>
      <c r="S3682" s="27"/>
      <c r="T3682" s="27"/>
      <c r="U3682" s="28"/>
      <c r="V3682" s="15"/>
      <c r="W3682" s="15"/>
      <c r="X3682" s="27" t="s">
        <v>1901</v>
      </c>
      <c r="Y3682" s="27"/>
      <c r="Z3682" s="29"/>
      <c r="AA3682" s="29" t="s">
        <v>120</v>
      </c>
      <c r="AB3682" s="29" t="s">
        <v>120</v>
      </c>
      <c r="AC3682" s="30" t="s">
        <v>120</v>
      </c>
      <c r="AD3682" s="15" t="str">
        <f>IF(Tabla2[[#This Row],[HORA ENTREGA]]="DIRECTO","On time", IF(AA3682&lt;&gt;"",IF(Tabla2[[#This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82" s="15" t="str">
        <f>MID(Tabla2[[#This Row],[TIPO]],1,3)</f>
        <v xml:space="preserve">40 </v>
      </c>
      <c r="AF36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PRODALAM S.A. */ Cont: * SEGU9389633*/ HR Entrega: *09:00* /Dirección: *ALBERTO PEPPER 1610, RENCA.</v>
      </c>
      <c r="AG3682" s="38" t="str">
        <f>IFERROR(HYPERLINK("https://wa.me/"&amp;Tabla2[[#This Row],[CONTACTO]]&amp;"?text="&amp;Tabla2[[#This Row],[Mensaje]],"Enviar mensaje"),"")</f>
        <v>Enviar mensaje</v>
      </c>
      <c r="AH3682" s="15" t="str">
        <f>CONCATENATE(A3682,F3682)</f>
        <v>3681SEGU9389633</v>
      </c>
      <c r="AI3682" s="15" t="str">
        <f>CONCATENATE("ENT-",A3682)</f>
        <v>ENT-3681</v>
      </c>
      <c r="AJ3682" s="15" t="str">
        <f>IF(Tabla2[[#This Row],[Op]]&lt;&gt;"","ENTREGA","")</f>
        <v>ENTREGA</v>
      </c>
      <c r="AK3682" s="40" t="str">
        <f>(Tabla2[[#This Row],[FECHA ENTREGA]]&amp;Tabla2[[#This Row],[HORA ENTREGA]])</f>
        <v>461670,375</v>
      </c>
      <c r="AL3682" s="34" t="str">
        <f>IFERROR(HYPERLINK("https://wa.me/"&amp;Tabla2[[#This Row],[CONTACTO]]&amp;"?text="&amp;Tabla2[[#This Row],[Mensaje]]),"")</f>
        <v>https://wa.me/56990025702?text=Hola!%0AServicio del día 25-05%0A *Cliente:* PRODALAM S.A. */ Cont: * SEGU9389633*/ HR Entrega: *09:00* /Dirección: *ALBERTO PEPPER 1610, RENCA.</v>
      </c>
    </row>
    <row r="3683" spans="1:38" ht="16.5" customHeight="1" x14ac:dyDescent="0.2">
      <c r="A3683" s="15">
        <f>ROW(A3682)</f>
        <v>3682</v>
      </c>
      <c r="B3683" s="15">
        <f>IF(J3683=J3682,B3682+1,1)</f>
        <v>31</v>
      </c>
      <c r="C3683" s="15" t="s">
        <v>3160</v>
      </c>
      <c r="D3683" s="25" t="s">
        <v>39</v>
      </c>
      <c r="E3683" s="27">
        <v>806499</v>
      </c>
      <c r="F3683" s="27" t="s">
        <v>5612</v>
      </c>
      <c r="G3683" s="27" t="s">
        <v>41</v>
      </c>
      <c r="H3683" s="27">
        <v>29400</v>
      </c>
      <c r="I3683" s="27" t="s">
        <v>42</v>
      </c>
      <c r="J3683" s="28">
        <v>46167</v>
      </c>
      <c r="K3683" s="26">
        <v>0.41666666666666669</v>
      </c>
      <c r="L3683" s="26"/>
      <c r="M3683" s="27" t="s">
        <v>211</v>
      </c>
      <c r="N3683" s="25">
        <f>IFERROR(VLOOKUP(M3683,Data!$J$1:$K$58,2,0),"")</f>
        <v>56961282379</v>
      </c>
      <c r="O3683" s="27" t="s">
        <v>212</v>
      </c>
      <c r="P3683" s="27">
        <v>3</v>
      </c>
      <c r="Q3683" s="27" t="s">
        <v>3163</v>
      </c>
      <c r="R3683" s="27"/>
      <c r="S3683" s="27"/>
      <c r="T3683" s="27"/>
      <c r="U3683" s="28"/>
      <c r="V3683" s="15"/>
      <c r="W3683" s="15"/>
      <c r="X3683" s="27"/>
      <c r="Y3683" s="27"/>
      <c r="Z3683" s="29"/>
      <c r="AA3683" s="29">
        <v>0.63541666666666663</v>
      </c>
      <c r="AB3683" s="29">
        <v>0.70833333333333337</v>
      </c>
      <c r="AC3683" s="30">
        <v>46167</v>
      </c>
      <c r="AD3683" s="15" t="str">
        <f>IF(Tabla2[[#This Row],[HORA ENTREGA]]="DIRECTO","On time", IF(AA3683&lt;&gt;"",IF(Tabla2[[#This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83" s="15" t="str">
        <f>MID(Tabla2[[#This Row],[TIPO]],1,3)</f>
        <v xml:space="preserve">40 </v>
      </c>
      <c r="AF36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PRODALAM S.A. */ Cont: * HLBU9039965*/ HR Entrega: *10:00* /Dirección: *ALBERTO PEPPER 1610, RENCA.</v>
      </c>
      <c r="AG3683" s="38" t="str">
        <f>IFERROR(HYPERLINK("https://wa.me/"&amp;Tabla2[[#This Row],[CONTACTO]]&amp;"?text="&amp;Tabla2[[#This Row],[Mensaje]],"Enviar mensaje"),"")</f>
        <v>Enviar mensaje</v>
      </c>
      <c r="AH3683" s="15" t="str">
        <f>CONCATENATE(A3683,F3683)</f>
        <v>3682HLBU9039965</v>
      </c>
      <c r="AI3683" s="15" t="str">
        <f>CONCATENATE("ENT-",A3683)</f>
        <v>ENT-3682</v>
      </c>
      <c r="AJ3683" s="15" t="str">
        <f>IF(Tabla2[[#This Row],[Op]]&lt;&gt;"","ENTREGA","")</f>
        <v>ENTREGA</v>
      </c>
      <c r="AK3683" s="40" t="str">
        <f>(Tabla2[[#This Row],[FECHA ENTREGA]]&amp;Tabla2[[#This Row],[HORA ENTREGA]])</f>
        <v>461670,416666666666667</v>
      </c>
      <c r="AL3683" s="34" t="str">
        <f>IFERROR(HYPERLINK("https://wa.me/"&amp;Tabla2[[#This Row],[CONTACTO]]&amp;"?text="&amp;Tabla2[[#This Row],[Mensaje]]),"")</f>
        <v>https://wa.me/56961282379?text=Hola!%0AServicio del día 25-05%0A *Cliente:* PRODALAM S.A. */ Cont: * HLBU9039965*/ HR Entrega: *10:00* /Dirección: *ALBERTO PEPPER 1610, RENCA.</v>
      </c>
    </row>
    <row r="3684" spans="1:38" ht="16.5" customHeight="1" x14ac:dyDescent="0.2">
      <c r="A3684" s="15">
        <f>ROW(A3683)</f>
        <v>3683</v>
      </c>
      <c r="B3684" s="15">
        <f>IF(J3684=J3683,B3683+1,1)</f>
        <v>32</v>
      </c>
      <c r="C3684" s="15" t="s">
        <v>219</v>
      </c>
      <c r="D3684" s="25" t="s">
        <v>39</v>
      </c>
      <c r="E3684" s="27">
        <v>104001</v>
      </c>
      <c r="F3684" s="27" t="s">
        <v>5613</v>
      </c>
      <c r="G3684" s="27" t="s">
        <v>41</v>
      </c>
      <c r="H3684" s="27">
        <v>29544</v>
      </c>
      <c r="I3684" s="27" t="s">
        <v>42</v>
      </c>
      <c r="J3684" s="28">
        <v>46167</v>
      </c>
      <c r="K3684" s="26">
        <v>0.29166666666666669</v>
      </c>
      <c r="L3684" s="26"/>
      <c r="M3684" s="27" t="s">
        <v>273</v>
      </c>
      <c r="N3684" s="25">
        <f>IFERROR(VLOOKUP(M3684,Data!$J$1:$K$58,2,0),"")</f>
        <v>56950103942</v>
      </c>
      <c r="O3684" s="27" t="s">
        <v>274</v>
      </c>
      <c r="P3684" s="27"/>
      <c r="Q3684" s="27" t="s">
        <v>229</v>
      </c>
      <c r="R3684" s="27" t="s">
        <v>5614</v>
      </c>
      <c r="S3684" s="27"/>
      <c r="T3684" s="27"/>
      <c r="U3684" s="28"/>
      <c r="V3684" s="15"/>
      <c r="W3684" s="15"/>
      <c r="X3684" s="27"/>
      <c r="Y3684" s="27"/>
      <c r="Z3684" s="29"/>
      <c r="AA3684" s="29">
        <v>0.30486111111111114</v>
      </c>
      <c r="AB3684" s="29">
        <v>0.66527777777777775</v>
      </c>
      <c r="AC3684" s="30">
        <v>46167</v>
      </c>
      <c r="AD3684" s="15" t="str">
        <f>IF(Tabla2[[#This Row],[HORA ENTREGA]]="DIRECTO","On time", IF(AA3684&lt;&gt;"",IF(Tabla2[[#This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84" s="15" t="str">
        <f>MID(Tabla2[[#This Row],[TIPO]],1,3)</f>
        <v xml:space="preserve">40 </v>
      </c>
      <c r="AF36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RENDIC S.A. */ Cont: * UETU5803603*/ HR Entrega: *07:00* /Dirección: *Avenida Miraflores 9700-Bodega 4C, PUDAHUEL</v>
      </c>
      <c r="AG3684" s="38" t="str">
        <f>IFERROR(HYPERLINK("https://wa.me/"&amp;Tabla2[[#This Row],[CONTACTO]]&amp;"?text="&amp;Tabla2[[#This Row],[Mensaje]],"Enviar mensaje"),"")</f>
        <v>Enviar mensaje</v>
      </c>
      <c r="AH3684" s="15" t="str">
        <f>CONCATENATE(A3684,F3684)</f>
        <v>3683UETU5803603</v>
      </c>
      <c r="AI3684" s="15" t="str">
        <f>CONCATENATE("ENT-",A3684)</f>
        <v>ENT-3683</v>
      </c>
      <c r="AJ3684" s="15" t="str">
        <f>IF(Tabla2[[#This Row],[Op]]&lt;&gt;"","ENTREGA","")</f>
        <v>ENTREGA</v>
      </c>
      <c r="AK3684" s="40" t="str">
        <f>(Tabla2[[#This Row],[FECHA ENTREGA]]&amp;Tabla2[[#This Row],[HORA ENTREGA]])</f>
        <v>461670,291666666666667</v>
      </c>
      <c r="AL3684" s="34" t="str">
        <f>IFERROR(HYPERLINK("https://wa.me/"&amp;Tabla2[[#This Row],[CONTACTO]]&amp;"?text="&amp;Tabla2[[#This Row],[Mensaje]]),"")</f>
        <v>https://wa.me/56950103942?text=Hola!%0AServicio del día 25-05%0A *Cliente:* RENDIC S.A. */ Cont: * UETU5803603*/ HR Entrega: *07:00* /Dirección: *Avenida Miraflores 9700-Bodega 4C, PUDAHUEL</v>
      </c>
    </row>
    <row r="3685" spans="1:38" ht="16.5" customHeight="1" x14ac:dyDescent="0.2">
      <c r="A3685" s="15">
        <f>ROW(A3684)</f>
        <v>3684</v>
      </c>
      <c r="B3685" s="15">
        <f>IF(J3685=J3684,B3684+1,1)</f>
        <v>33</v>
      </c>
      <c r="C3685" s="15" t="s">
        <v>219</v>
      </c>
      <c r="D3685" s="25" t="s">
        <v>39</v>
      </c>
      <c r="E3685" s="27">
        <v>104001</v>
      </c>
      <c r="F3685" s="27" t="s">
        <v>5615</v>
      </c>
      <c r="G3685" s="27" t="s">
        <v>41</v>
      </c>
      <c r="H3685" s="27">
        <v>29474</v>
      </c>
      <c r="I3685" s="27" t="s">
        <v>42</v>
      </c>
      <c r="J3685" s="28">
        <v>46167</v>
      </c>
      <c r="K3685" s="26">
        <v>0.29166666666666669</v>
      </c>
      <c r="L3685" s="26"/>
      <c r="M3685" s="27" t="s">
        <v>241</v>
      </c>
      <c r="N3685" s="25">
        <f>IFERROR(VLOOKUP(M3685,Data!$J$1:$K$58,2,0),"")</f>
        <v>56984880436</v>
      </c>
      <c r="O3685" s="27" t="s">
        <v>242</v>
      </c>
      <c r="P3685" s="27"/>
      <c r="Q3685" s="27" t="s">
        <v>229</v>
      </c>
      <c r="R3685" s="27" t="s">
        <v>5614</v>
      </c>
      <c r="S3685" s="27"/>
      <c r="T3685" s="27"/>
      <c r="U3685" s="28"/>
      <c r="V3685" s="15"/>
      <c r="W3685" s="15"/>
      <c r="X3685" s="27"/>
      <c r="Y3685" s="27"/>
      <c r="Z3685" s="29"/>
      <c r="AA3685" s="29">
        <v>0.2902777777777778</v>
      </c>
      <c r="AB3685" s="29">
        <v>0.41805555555555557</v>
      </c>
      <c r="AC3685" s="30">
        <v>46167</v>
      </c>
      <c r="AD3685" s="15" t="str">
        <f>IF(Tabla2[[#This Row],[HORA ENTREGA]]="DIRECTO","On time", IF(AA3685&lt;&gt;"",IF(Tabla2[[#This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85" s="15" t="str">
        <f>MID(Tabla2[[#This Row],[TIPO]],1,3)</f>
        <v xml:space="preserve">40 </v>
      </c>
      <c r="AF36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RENDIC S.A. */ Cont: * HLBU1833201*/ HR Entrega: *07:00* /Dirección: *Avenida Miraflores 9700-Bodega 4C, PUDAHUEL</v>
      </c>
      <c r="AG3685" s="38" t="str">
        <f>IFERROR(HYPERLINK("https://wa.me/"&amp;Tabla2[[#This Row],[CONTACTO]]&amp;"?text="&amp;Tabla2[[#This Row],[Mensaje]],"Enviar mensaje"),"")</f>
        <v>Enviar mensaje</v>
      </c>
      <c r="AH3685" s="15" t="str">
        <f>CONCATENATE(A3685,F3685)</f>
        <v>3684HLBU1833201</v>
      </c>
      <c r="AI3685" s="15" t="str">
        <f>CONCATENATE("ENT-",A3685)</f>
        <v>ENT-3684</v>
      </c>
      <c r="AJ3685" s="15" t="str">
        <f>IF(Tabla2[[#This Row],[Op]]&lt;&gt;"","ENTREGA","")</f>
        <v>ENTREGA</v>
      </c>
      <c r="AK3685" s="40" t="str">
        <f>(Tabla2[[#This Row],[FECHA ENTREGA]]&amp;Tabla2[[#This Row],[HORA ENTREGA]])</f>
        <v>461670,291666666666667</v>
      </c>
      <c r="AL3685" s="34" t="str">
        <f>IFERROR(HYPERLINK("https://wa.me/"&amp;Tabla2[[#This Row],[CONTACTO]]&amp;"?text="&amp;Tabla2[[#This Row],[Mensaje]]),"")</f>
        <v>https://wa.me/56984880436?text=Hola!%0AServicio del día 25-05%0A *Cliente:* RENDIC S.A. */ Cont: * HLBU1833201*/ HR Entrega: *07:00* /Dirección: *Avenida Miraflores 9700-Bodega 4C, PUDAHUEL</v>
      </c>
    </row>
    <row r="3686" spans="1:38" ht="16.5" customHeight="1" x14ac:dyDescent="0.2">
      <c r="A3686" s="15">
        <f>ROW(A3685)</f>
        <v>3685</v>
      </c>
      <c r="B3686" s="15">
        <f>IF(J3686=J3685,B3685+1,1)</f>
        <v>34</v>
      </c>
      <c r="C3686" s="15" t="s">
        <v>219</v>
      </c>
      <c r="D3686" s="25" t="s">
        <v>39</v>
      </c>
      <c r="E3686" s="27">
        <v>103599</v>
      </c>
      <c r="F3686" s="27" t="s">
        <v>5616</v>
      </c>
      <c r="G3686" s="27" t="s">
        <v>41</v>
      </c>
      <c r="H3686" s="27">
        <v>12200</v>
      </c>
      <c r="I3686" s="27" t="s">
        <v>42</v>
      </c>
      <c r="J3686" s="28">
        <v>46167</v>
      </c>
      <c r="K3686" s="26">
        <v>0.375</v>
      </c>
      <c r="L3686" s="26"/>
      <c r="M3686" s="27" t="s">
        <v>308</v>
      </c>
      <c r="N3686" s="25">
        <f>IFERROR(VLOOKUP(M3686,Data!$J$1:$K$58,2,0),"")</f>
        <v>56966631737</v>
      </c>
      <c r="O3686" s="27" t="s">
        <v>4087</v>
      </c>
      <c r="P3686" s="27"/>
      <c r="Q3686" s="27" t="s">
        <v>229</v>
      </c>
      <c r="R3686" s="27" t="s">
        <v>5614</v>
      </c>
      <c r="S3686" s="27"/>
      <c r="T3686" s="27"/>
      <c r="U3686" s="28"/>
      <c r="V3686" s="15"/>
      <c r="W3686" s="15"/>
      <c r="X3686" s="27"/>
      <c r="Y3686" s="27"/>
      <c r="Z3686" s="29"/>
      <c r="AA3686" s="29">
        <v>0.36736111111111114</v>
      </c>
      <c r="AB3686" s="29">
        <v>0.63194444444444442</v>
      </c>
      <c r="AC3686" s="30">
        <v>46167</v>
      </c>
      <c r="AD3686" s="15" t="str">
        <f>IF(Tabla2[[#This Row],[HORA ENTREGA]]="DIRECTO","On time", IF(AA3686&lt;&gt;"",IF(Tabla2[[#This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86" s="15" t="str">
        <f>MID(Tabla2[[#This Row],[TIPO]],1,3)</f>
        <v xml:space="preserve">40 </v>
      </c>
      <c r="AF36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RENDIC S.A. */ Cont: * HLBU1525636*/ HR Entrega: *09:00* /Dirección: *Avenida Miraflores 9700-Bodega 4C, PUDAHUEL</v>
      </c>
      <c r="AG3686" s="38" t="str">
        <f>IFERROR(HYPERLINK("https://wa.me/"&amp;Tabla2[[#This Row],[CONTACTO]]&amp;"?text="&amp;Tabla2[[#This Row],[Mensaje]],"Enviar mensaje"),"")</f>
        <v>Enviar mensaje</v>
      </c>
      <c r="AH3686" s="15" t="str">
        <f>CONCATENATE(A3686,F3686)</f>
        <v>3685HLBU1525636</v>
      </c>
      <c r="AI3686" s="15" t="str">
        <f>CONCATENATE("ENT-",A3686)</f>
        <v>ENT-3685</v>
      </c>
      <c r="AJ3686" s="15" t="str">
        <f>IF(Tabla2[[#This Row],[Op]]&lt;&gt;"","ENTREGA","")</f>
        <v>ENTREGA</v>
      </c>
      <c r="AK3686" s="40" t="str">
        <f>(Tabla2[[#This Row],[FECHA ENTREGA]]&amp;Tabla2[[#This Row],[HORA ENTREGA]])</f>
        <v>461670,375</v>
      </c>
      <c r="AL3686" s="34" t="str">
        <f>IFERROR(HYPERLINK("https://wa.me/"&amp;Tabla2[[#This Row],[CONTACTO]]&amp;"?text="&amp;Tabla2[[#This Row],[Mensaje]]),"")</f>
        <v>https://wa.me/56966631737?text=Hola!%0AServicio del día 25-05%0A *Cliente:* RENDIC S.A. */ Cont: * HLBU1525636*/ HR Entrega: *09:00* /Dirección: *Avenida Miraflores 9700-Bodega 4C, PUDAHUEL</v>
      </c>
    </row>
    <row r="3687" spans="1:38" ht="16.5" customHeight="1" x14ac:dyDescent="0.2">
      <c r="A3687" s="15">
        <f>ROW(A3686)</f>
        <v>3686</v>
      </c>
      <c r="B3687" s="15">
        <f>IF(J3687=J3686,B3686+1,1)</f>
        <v>35</v>
      </c>
      <c r="C3687" s="15" t="s">
        <v>5079</v>
      </c>
      <c r="D3687" s="25" t="s">
        <v>39</v>
      </c>
      <c r="E3687" s="27">
        <v>1205558</v>
      </c>
      <c r="F3687" s="27" t="s">
        <v>5617</v>
      </c>
      <c r="G3687" s="27" t="s">
        <v>41</v>
      </c>
      <c r="H3687" s="27">
        <v>18352</v>
      </c>
      <c r="I3687" s="27" t="s">
        <v>5618</v>
      </c>
      <c r="J3687" s="28">
        <v>46167</v>
      </c>
      <c r="K3687" s="26">
        <v>0.33333333333333331</v>
      </c>
      <c r="L3687" s="26"/>
      <c r="M3687" s="27" t="s">
        <v>347</v>
      </c>
      <c r="N3687" s="25">
        <f>IFERROR(VLOOKUP(M3687,Data!$J$1:$K$58,2,0),"")</f>
        <v>56976511010</v>
      </c>
      <c r="O3687" s="27" t="s">
        <v>162</v>
      </c>
      <c r="P3687" s="27"/>
      <c r="Q3687" s="27" t="s">
        <v>2269</v>
      </c>
      <c r="R3687" s="27" t="s">
        <v>280</v>
      </c>
      <c r="S3687" s="27"/>
      <c r="T3687" s="27"/>
      <c r="U3687" s="28"/>
      <c r="V3687" s="15"/>
      <c r="W3687" s="15"/>
      <c r="X3687" s="27"/>
      <c r="Y3687" s="27"/>
      <c r="Z3687" s="29"/>
      <c r="AA3687" s="29">
        <v>0.36805555555555558</v>
      </c>
      <c r="AB3687" s="29">
        <v>0.50208333333333333</v>
      </c>
      <c r="AC3687" s="30">
        <v>46167</v>
      </c>
      <c r="AD3687" s="15" t="str">
        <f>IF(Tabla2[[#This Row],[HORA ENTREGA]]="DIRECTO","On time", IF(AA3687&lt;&gt;"",IF(Tabla2[[#This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87" s="15" t="str">
        <f>MID(Tabla2[[#This Row],[TIPO]],1,3)</f>
        <v xml:space="preserve">40 </v>
      </c>
      <c r="AF36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REPRESENTACIONES INDUSTRIALES */ Cont: * ONEU0659519*/ HR Entrega: *08:00* /Dirección: *WAREHOUSING VALLE GRANDE - EL PERAL No 454, LAMPA, BODEGA B5</v>
      </c>
      <c r="AG3687" s="38" t="str">
        <f>IFERROR(HYPERLINK("https://wa.me/"&amp;Tabla2[[#This Row],[CONTACTO]]&amp;"?text="&amp;Tabla2[[#This Row],[Mensaje]],"Enviar mensaje"),"")</f>
        <v>Enviar mensaje</v>
      </c>
      <c r="AH3687" s="15" t="str">
        <f>CONCATENATE(A3687,F3687)</f>
        <v>3686ONEU0659519</v>
      </c>
      <c r="AI3687" s="15" t="str">
        <f>CONCATENATE("ENT-",A3687)</f>
        <v>ENT-3686</v>
      </c>
      <c r="AJ3687" s="15" t="str">
        <f>IF(Tabla2[[#This Row],[Op]]&lt;&gt;"","ENTREGA","")</f>
        <v>ENTREGA</v>
      </c>
      <c r="AK3687" s="40" t="str">
        <f>(Tabla2[[#This Row],[FECHA ENTREGA]]&amp;Tabla2[[#This Row],[HORA ENTREGA]])</f>
        <v>461670,333333333333333</v>
      </c>
      <c r="AL3687" s="34" t="str">
        <f>IFERROR(HYPERLINK("https://wa.me/"&amp;Tabla2[[#This Row],[CONTACTO]]&amp;"?text="&amp;Tabla2[[#This Row],[Mensaje]]),"")</f>
        <v>https://wa.me/56976511010?text=Hola!%0AServicio del día 25-05%0A *Cliente:* REPRESENTACIONES INDUSTRIALES */ Cont: * ONEU0659519*/ HR Entrega: *08:00* /Dirección: *WAREHOUSING VALLE GRANDE - EL PERAL No 454, LAMPA, BODEGA B5</v>
      </c>
    </row>
    <row r="3688" spans="1:38" ht="16.5" customHeight="1" x14ac:dyDescent="0.2">
      <c r="A3688" s="15">
        <f>ROW(A3687)</f>
        <v>3687</v>
      </c>
      <c r="B3688" s="15">
        <f>IF(J3688=J3687,B3687+1,1)</f>
        <v>36</v>
      </c>
      <c r="C3688" s="15" t="s">
        <v>230</v>
      </c>
      <c r="D3688" s="25" t="s">
        <v>39</v>
      </c>
      <c r="E3688" s="27">
        <v>144460</v>
      </c>
      <c r="F3688" s="27" t="s">
        <v>5619</v>
      </c>
      <c r="G3688" s="27" t="s">
        <v>41</v>
      </c>
      <c r="H3688" s="27">
        <v>15644</v>
      </c>
      <c r="I3688" s="27" t="s">
        <v>5620</v>
      </c>
      <c r="J3688" s="28">
        <v>46167</v>
      </c>
      <c r="K3688" s="26">
        <v>0.33333333333333331</v>
      </c>
      <c r="L3688" s="26"/>
      <c r="M3688" s="27" t="s">
        <v>296</v>
      </c>
      <c r="N3688" s="25">
        <f>IFERROR(VLOOKUP(M3688,Data!$J$1:$K$58,2,0),"")</f>
        <v>56984994337</v>
      </c>
      <c r="O3688" s="27" t="s">
        <v>370</v>
      </c>
      <c r="P3688" s="27">
        <v>2</v>
      </c>
      <c r="Q3688" s="27" t="s">
        <v>2929</v>
      </c>
      <c r="R3688" s="27" t="s">
        <v>5621</v>
      </c>
      <c r="S3688" s="27"/>
      <c r="T3688" s="27"/>
      <c r="U3688" s="28"/>
      <c r="V3688" s="15"/>
      <c r="W3688" s="15"/>
      <c r="X3688" s="27"/>
      <c r="Y3688" s="27"/>
      <c r="Z3688" s="29"/>
      <c r="AA3688" s="29">
        <v>0.625</v>
      </c>
      <c r="AB3688" s="29">
        <v>0.80138888888888893</v>
      </c>
      <c r="AC3688" s="30">
        <v>46167</v>
      </c>
      <c r="AD3688" s="15" t="str">
        <f>IF(Tabla2[[#This Row],[HORA ENTREGA]]="DIRECTO","On time", IF(AA3688&lt;&gt;"",IF(Tabla2[[#This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88" s="15" t="str">
        <f>MID(Tabla2[[#This Row],[TIPO]],1,3)</f>
        <v xml:space="preserve">40 </v>
      </c>
      <c r="AF36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SISTEMAS HIDRAULICOS E INDUSTRIALES BALFLEX CHILE */ Cont: * MSKU9904278*/ HR Entrega: *08:00* /Dirección: *SANTA ADELA 10120, MAIPÚ</v>
      </c>
      <c r="AG3688" s="38" t="str">
        <f>IFERROR(HYPERLINK("https://wa.me/"&amp;Tabla2[[#This Row],[CONTACTO]]&amp;"?text="&amp;Tabla2[[#This Row],[Mensaje]],"Enviar mensaje"),"")</f>
        <v>Enviar mensaje</v>
      </c>
      <c r="AH3688" s="15" t="str">
        <f>CONCATENATE(A3688,F3688)</f>
        <v>3687MSKU9904278</v>
      </c>
      <c r="AI3688" s="15" t="str">
        <f>CONCATENATE("ENT-",A3688)</f>
        <v>ENT-3687</v>
      </c>
      <c r="AJ3688" s="15" t="str">
        <f>IF(Tabla2[[#This Row],[Op]]&lt;&gt;"","ENTREGA","")</f>
        <v>ENTREGA</v>
      </c>
      <c r="AK3688" s="40" t="str">
        <f>(Tabla2[[#This Row],[FECHA ENTREGA]]&amp;Tabla2[[#This Row],[HORA ENTREGA]])</f>
        <v>461670,333333333333333</v>
      </c>
      <c r="AL3688" s="34" t="str">
        <f>IFERROR(HYPERLINK("https://wa.me/"&amp;Tabla2[[#This Row],[CONTACTO]]&amp;"?text="&amp;Tabla2[[#This Row],[Mensaje]]),"")</f>
        <v>https://wa.me/56984994337?text=Hola!%0AServicio del día 25-05%0A *Cliente:* SISTEMAS HIDRAULICOS E INDUSTRIALES BALFLEX CHILE */ Cont: * MSKU9904278*/ HR Entrega: *08:00* /Dirección: *SANTA ADELA 10120, MAIPÚ</v>
      </c>
    </row>
    <row r="3689" spans="1:38" ht="16.5" customHeight="1" x14ac:dyDescent="0.2">
      <c r="A3689" s="15">
        <f>ROW(A3688)</f>
        <v>3688</v>
      </c>
      <c r="B3689" s="15">
        <f>IF(J3689=J3688,B3688+1,1)</f>
        <v>37</v>
      </c>
      <c r="C3689" s="15" t="s">
        <v>236</v>
      </c>
      <c r="D3689" s="25" t="s">
        <v>39</v>
      </c>
      <c r="E3689" s="27">
        <v>514543</v>
      </c>
      <c r="F3689" s="27" t="s">
        <v>5622</v>
      </c>
      <c r="G3689" s="27" t="s">
        <v>41</v>
      </c>
      <c r="H3689" s="27">
        <v>18146</v>
      </c>
      <c r="I3689" s="27" t="s">
        <v>42</v>
      </c>
      <c r="J3689" s="28">
        <v>46167</v>
      </c>
      <c r="K3689" s="26">
        <v>0.33333333333333331</v>
      </c>
      <c r="L3689" s="26"/>
      <c r="M3689" s="27" t="s">
        <v>180</v>
      </c>
      <c r="N3689" s="25">
        <f>IFERROR(VLOOKUP(M3689,Data!$J$1:$K$58,2,0),"")</f>
        <v>56956063271</v>
      </c>
      <c r="O3689" s="27" t="s">
        <v>384</v>
      </c>
      <c r="P3689" s="27"/>
      <c r="Q3689" s="27" t="s">
        <v>5623</v>
      </c>
      <c r="R3689" s="27" t="s">
        <v>48</v>
      </c>
      <c r="S3689" s="27"/>
      <c r="T3689" s="27"/>
      <c r="U3689" s="28"/>
      <c r="V3689" s="15"/>
      <c r="W3689" s="15"/>
      <c r="X3689" s="27"/>
      <c r="Y3689" s="27"/>
      <c r="Z3689" s="29"/>
      <c r="AA3689" s="29">
        <v>0.33680555555555558</v>
      </c>
      <c r="AB3689" s="29">
        <v>0.49305555555555558</v>
      </c>
      <c r="AC3689" s="30">
        <v>46167</v>
      </c>
      <c r="AD3689" s="15" t="str">
        <f>IF(Tabla2[[#This Row],[HORA ENTREGA]]="DIRECTO","On time", IF(AA3689&lt;&gt;"",IF(Tabla2[[#This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89" s="15" t="str">
        <f>MID(Tabla2[[#This Row],[TIPO]],1,3)</f>
        <v xml:space="preserve">40 </v>
      </c>
      <c r="AF36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SOCIEDAD COMERCIAL MARBEN PETS LTDA */ Cont: * CMAU5744144*/ HR Entrega: *08:00* /Dirección: *LA FRAGUA BODEGA PRINCIPAL</v>
      </c>
      <c r="AG3689" s="38" t="str">
        <f>IFERROR(HYPERLINK("https://wa.me/"&amp;Tabla2[[#This Row],[CONTACTO]]&amp;"?text="&amp;Tabla2[[#This Row],[Mensaje]],"Enviar mensaje"),"")</f>
        <v>Enviar mensaje</v>
      </c>
      <c r="AH3689" s="15" t="str">
        <f>CONCATENATE(A3689,F3689)</f>
        <v>3688CMAU5744144</v>
      </c>
      <c r="AI3689" s="15" t="str">
        <f>CONCATENATE("ENT-",A3689)</f>
        <v>ENT-3688</v>
      </c>
      <c r="AJ3689" s="15" t="str">
        <f>IF(Tabla2[[#This Row],[Op]]&lt;&gt;"","ENTREGA","")</f>
        <v>ENTREGA</v>
      </c>
      <c r="AK3689" s="40" t="str">
        <f>(Tabla2[[#This Row],[FECHA ENTREGA]]&amp;Tabla2[[#This Row],[HORA ENTREGA]])</f>
        <v>461670,333333333333333</v>
      </c>
      <c r="AL3689" s="34" t="str">
        <f>IFERROR(HYPERLINK("https://wa.me/"&amp;Tabla2[[#This Row],[CONTACTO]]&amp;"?text="&amp;Tabla2[[#This Row],[Mensaje]]),"")</f>
        <v>https://wa.me/56956063271?text=Hola!%0AServicio del día 25-05%0A *Cliente:* SOCIEDAD COMERCIAL MARBEN PETS LTDA */ Cont: * CMAU5744144*/ HR Entrega: *08:00* /Dirección: *LA FRAGUA BODEGA PRINCIPAL</v>
      </c>
    </row>
    <row r="3690" spans="1:38" ht="16.5" customHeight="1" x14ac:dyDescent="0.2">
      <c r="A3690" s="15">
        <f>ROW(A3689)</f>
        <v>3689</v>
      </c>
      <c r="B3690" s="15">
        <f>IF(J3690=J3689,B3689+1,1)</f>
        <v>38</v>
      </c>
      <c r="C3690" s="15" t="s">
        <v>236</v>
      </c>
      <c r="D3690" s="25" t="s">
        <v>39</v>
      </c>
      <c r="E3690" s="27">
        <v>305104</v>
      </c>
      <c r="F3690" s="27" t="s">
        <v>5624</v>
      </c>
      <c r="G3690" s="27" t="s">
        <v>64</v>
      </c>
      <c r="H3690" s="27">
        <v>29000</v>
      </c>
      <c r="I3690" s="27" t="s">
        <v>42</v>
      </c>
      <c r="J3690" s="28">
        <v>46167</v>
      </c>
      <c r="K3690" s="26">
        <v>0.33333333333333331</v>
      </c>
      <c r="L3690" s="26"/>
      <c r="M3690" s="27" t="s">
        <v>180</v>
      </c>
      <c r="N3690" s="25">
        <f>IFERROR(VLOOKUP(M3690,Data!$J$1:$K$58,2,0),"")</f>
        <v>56956063271</v>
      </c>
      <c r="O3690" s="27" t="s">
        <v>156</v>
      </c>
      <c r="P3690" s="27"/>
      <c r="Q3690" s="27" t="s">
        <v>5374</v>
      </c>
      <c r="R3690" s="27" t="s">
        <v>74</v>
      </c>
      <c r="S3690" s="27"/>
      <c r="T3690" s="27"/>
      <c r="U3690" s="28"/>
      <c r="V3690" s="15"/>
      <c r="W3690" s="15"/>
      <c r="X3690" s="27"/>
      <c r="Y3690" s="27"/>
      <c r="Z3690" s="29"/>
      <c r="AA3690" s="29">
        <v>0.34861111111111109</v>
      </c>
      <c r="AB3690" s="29">
        <v>0.4826388888888889</v>
      </c>
      <c r="AC3690" s="30">
        <v>46167</v>
      </c>
      <c r="AD3690" s="15" t="str">
        <f>IF(Tabla2[[#This Row],[HORA ENTREGA]]="DIRECTO","On time", IF(AA3690&lt;&gt;"",IF(Tabla2[[#This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90" s="15" t="str">
        <f>MID(Tabla2[[#This Row],[TIPO]],1,3)</f>
        <v xml:space="preserve">20 </v>
      </c>
      <c r="AF36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SOCIEDAD COMERCIAL MARBEN PETS LTDA */ Cont: * MSBU3440515*/ HR Entrega: *08:00* /Dirección: *LA FRAGUA CARPAS BLANCAS</v>
      </c>
      <c r="AG3690" s="38" t="str">
        <f>IFERROR(HYPERLINK("https://wa.me/"&amp;Tabla2[[#This Row],[CONTACTO]]&amp;"?text="&amp;Tabla2[[#This Row],[Mensaje]],"Enviar mensaje"),"")</f>
        <v>Enviar mensaje</v>
      </c>
      <c r="AH3690" s="15" t="str">
        <f>CONCATENATE(A3690,F3690)</f>
        <v>3689MSBU3440515</v>
      </c>
      <c r="AI3690" s="15" t="str">
        <f>CONCATENATE("ENT-",A3690)</f>
        <v>ENT-3689</v>
      </c>
      <c r="AJ3690" s="15" t="str">
        <f>IF(Tabla2[[#This Row],[Op]]&lt;&gt;"","ENTREGA","")</f>
        <v>ENTREGA</v>
      </c>
      <c r="AK3690" s="40" t="str">
        <f>(Tabla2[[#This Row],[FECHA ENTREGA]]&amp;Tabla2[[#This Row],[HORA ENTREGA]])</f>
        <v>461670,333333333333333</v>
      </c>
      <c r="AL3690" s="34" t="str">
        <f>IFERROR(HYPERLINK("https://wa.me/"&amp;Tabla2[[#This Row],[CONTACTO]]&amp;"?text="&amp;Tabla2[[#This Row],[Mensaje]]),"")</f>
        <v>https://wa.me/56956063271?text=Hola!%0AServicio del día 25-05%0A *Cliente:* SOCIEDAD COMERCIAL MARBEN PETS LTDA */ Cont: * MSBU3440515*/ HR Entrega: *08:00* /Dirección: *LA FRAGUA CARPAS BLANCAS</v>
      </c>
    </row>
    <row r="3691" spans="1:38" ht="16.5" customHeight="1" x14ac:dyDescent="0.2">
      <c r="A3691" s="15">
        <f>ROW(A3690)</f>
        <v>3690</v>
      </c>
      <c r="B3691" s="15">
        <f>IF(J3691=J3690,B3690+1,1)</f>
        <v>39</v>
      </c>
      <c r="C3691" s="15" t="s">
        <v>239</v>
      </c>
      <c r="D3691" s="25" t="s">
        <v>39</v>
      </c>
      <c r="E3691" s="27">
        <v>305923</v>
      </c>
      <c r="F3691" s="27" t="s">
        <v>5625</v>
      </c>
      <c r="G3691" s="27" t="s">
        <v>41</v>
      </c>
      <c r="H3691" s="27">
        <v>4800</v>
      </c>
      <c r="I3691" s="27" t="s">
        <v>42</v>
      </c>
      <c r="J3691" s="28">
        <v>46167</v>
      </c>
      <c r="K3691" s="26">
        <v>0.33333333333333331</v>
      </c>
      <c r="L3691" s="26"/>
      <c r="M3691" s="27" t="s">
        <v>176</v>
      </c>
      <c r="N3691" s="25">
        <f>IFERROR(VLOOKUP(M3691,Data!$J$1:$K$58,2,0),"")</f>
        <v>56968463649</v>
      </c>
      <c r="O3691" s="27" t="s">
        <v>177</v>
      </c>
      <c r="P3691" s="27"/>
      <c r="Q3691" s="27" t="s">
        <v>1036</v>
      </c>
      <c r="R3691" s="27"/>
      <c r="S3691" s="27"/>
      <c r="T3691" s="27"/>
      <c r="U3691" s="28"/>
      <c r="V3691" s="15"/>
      <c r="W3691" s="15"/>
      <c r="X3691" s="27"/>
      <c r="Y3691" s="27"/>
      <c r="Z3691" s="29"/>
      <c r="AA3691" s="29">
        <v>0.34444444444444444</v>
      </c>
      <c r="AB3691" s="29">
        <v>0.48055555555555557</v>
      </c>
      <c r="AC3691" s="30">
        <v>46167</v>
      </c>
      <c r="AD3691" s="15" t="str">
        <f>IF(Tabla2[[#This Row],[HORA ENTREGA]]="DIRECTO","On time", IF(AA3691&lt;&gt;"",IF(Tabla2[[#This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91" s="15" t="str">
        <f>MID(Tabla2[[#This Row],[TIPO]],1,3)</f>
        <v xml:space="preserve">40 </v>
      </c>
      <c r="AF36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SUPERMERCADO DEL NEUMATICO LTDA */ Cont: * TRHU7101476*/ HR Entrega: *08:00* /Dirección: *AV. GENERAL VELASQUEZ 10901, SAN BERNARDO</v>
      </c>
      <c r="AG3691" s="38" t="str">
        <f>IFERROR(HYPERLINK("https://wa.me/"&amp;Tabla2[[#This Row],[CONTACTO]]&amp;"?text="&amp;Tabla2[[#This Row],[Mensaje]],"Enviar mensaje"),"")</f>
        <v>Enviar mensaje</v>
      </c>
      <c r="AH3691" s="15" t="str">
        <f>CONCATENATE(A3691,F3691)</f>
        <v>3690TRHU7101476</v>
      </c>
      <c r="AI3691" s="15" t="str">
        <f>CONCATENATE("ENT-",A3691)</f>
        <v>ENT-3690</v>
      </c>
      <c r="AJ3691" s="15" t="str">
        <f>IF(Tabla2[[#This Row],[Op]]&lt;&gt;"","ENTREGA","")</f>
        <v>ENTREGA</v>
      </c>
      <c r="AK3691" s="40" t="str">
        <f>(Tabla2[[#This Row],[FECHA ENTREGA]]&amp;Tabla2[[#This Row],[HORA ENTREGA]])</f>
        <v>461670,333333333333333</v>
      </c>
      <c r="AL3691" s="34" t="str">
        <f>IFERROR(HYPERLINK("https://wa.me/"&amp;Tabla2[[#This Row],[CONTACTO]]&amp;"?text="&amp;Tabla2[[#This Row],[Mensaje]]),"")</f>
        <v>https://wa.me/56968463649?text=Hola!%0AServicio del día 25-05%0A *Cliente:* SUPERMERCADO DEL NEUMATICO LTDA */ Cont: * TRHU7101476*/ HR Entrega: *08:00* /Dirección: *AV. GENERAL VELASQUEZ 10901, SAN BERNARDO</v>
      </c>
    </row>
    <row r="3692" spans="1:38" ht="16.5" customHeight="1" x14ac:dyDescent="0.2">
      <c r="A3692" s="15">
        <f>ROW(A3691)</f>
        <v>3691</v>
      </c>
      <c r="B3692" s="15">
        <f>IF(J3692=J3691,B3691+1,1)</f>
        <v>40</v>
      </c>
      <c r="C3692" s="15" t="s">
        <v>239</v>
      </c>
      <c r="D3692" s="25" t="s">
        <v>39</v>
      </c>
      <c r="E3692" s="27">
        <v>305921</v>
      </c>
      <c r="F3692" s="27" t="s">
        <v>5626</v>
      </c>
      <c r="G3692" s="27" t="s">
        <v>41</v>
      </c>
      <c r="H3692" s="27">
        <v>15680</v>
      </c>
      <c r="I3692" s="27" t="s">
        <v>42</v>
      </c>
      <c r="J3692" s="28">
        <v>46167</v>
      </c>
      <c r="K3692" s="26">
        <v>0.45833333333333331</v>
      </c>
      <c r="L3692" s="26"/>
      <c r="M3692" s="27" t="s">
        <v>133</v>
      </c>
      <c r="N3692" s="25">
        <f>IFERROR(VLOOKUP(M3692,Data!$J$1:$K$58,2,0),"")</f>
        <v>56953801607</v>
      </c>
      <c r="O3692" s="27" t="s">
        <v>134</v>
      </c>
      <c r="P3692" s="27">
        <v>1</v>
      </c>
      <c r="Q3692" s="27" t="s">
        <v>2878</v>
      </c>
      <c r="R3692" s="27"/>
      <c r="S3692" s="27"/>
      <c r="T3692" s="27"/>
      <c r="U3692" s="28"/>
      <c r="V3692" s="15"/>
      <c r="W3692" s="15"/>
      <c r="X3692" s="27"/>
      <c r="Y3692" s="27"/>
      <c r="Z3692" s="29"/>
      <c r="AA3692" s="29">
        <v>0.58333333333333337</v>
      </c>
      <c r="AB3692" s="29">
        <v>0.625</v>
      </c>
      <c r="AC3692" s="30">
        <v>46167</v>
      </c>
      <c r="AD3692" s="15" t="str">
        <f>IF(Tabla2[[#This Row],[HORA ENTREGA]]="DIRECTO","On time", IF(AA3692&lt;&gt;"",IF(Tabla2[[#This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92" s="15" t="str">
        <f>MID(Tabla2[[#This Row],[TIPO]],1,3)</f>
        <v xml:space="preserve">40 </v>
      </c>
      <c r="AF36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SUPERMERCADO DEL NEUMATICO LTDA */ Cont: * TXGU4402351*/ HR Entrega: *11:00* /Dirección: *AV. PRESIDENTE EDUARDO FREY MONTALVA 4480, RENCA</v>
      </c>
      <c r="AG3692" s="38" t="str">
        <f>IFERROR(HYPERLINK("https://wa.me/"&amp;Tabla2[[#This Row],[CONTACTO]]&amp;"?text="&amp;Tabla2[[#This Row],[Mensaje]],"Enviar mensaje"),"")</f>
        <v>Enviar mensaje</v>
      </c>
      <c r="AH3692" s="15" t="str">
        <f>CONCATENATE(A3692,F3692)</f>
        <v>3691TXGU4402351</v>
      </c>
      <c r="AI3692" s="15" t="str">
        <f>CONCATENATE("ENT-",A3692)</f>
        <v>ENT-3691</v>
      </c>
      <c r="AJ3692" s="15" t="str">
        <f>IF(Tabla2[[#This Row],[Op]]&lt;&gt;"","ENTREGA","")</f>
        <v>ENTREGA</v>
      </c>
      <c r="AK3692" s="40" t="str">
        <f>(Tabla2[[#This Row],[FECHA ENTREGA]]&amp;Tabla2[[#This Row],[HORA ENTREGA]])</f>
        <v>461670,458333333333333</v>
      </c>
      <c r="AL3692" s="34" t="str">
        <f>IFERROR(HYPERLINK("https://wa.me/"&amp;Tabla2[[#This Row],[CONTACTO]]&amp;"?text="&amp;Tabla2[[#This Row],[Mensaje]]),"")</f>
        <v>https://wa.me/56953801607?text=Hola!%0AServicio del día 25-05%0A *Cliente:* SUPERMERCADO DEL NEUMATICO LTDA */ Cont: * TXGU4402351*/ HR Entrega: *11:00* /Dirección: *AV. PRESIDENTE EDUARDO FREY MONTALVA 4480, RENCA</v>
      </c>
    </row>
    <row r="3693" spans="1:38" ht="16.5" customHeight="1" x14ac:dyDescent="0.2">
      <c r="A3693" s="15">
        <f>ROW(A3692)</f>
        <v>3692</v>
      </c>
      <c r="B3693" s="15">
        <f>IF(J3693=J3692,B3692+1,1)</f>
        <v>41</v>
      </c>
      <c r="C3693" s="15" t="s">
        <v>239</v>
      </c>
      <c r="D3693" s="25" t="s">
        <v>39</v>
      </c>
      <c r="E3693" s="27">
        <v>305596</v>
      </c>
      <c r="F3693" s="27" t="s">
        <v>5308</v>
      </c>
      <c r="G3693" s="27" t="s">
        <v>41</v>
      </c>
      <c r="H3693" s="27">
        <v>18900</v>
      </c>
      <c r="I3693" s="27" t="s">
        <v>42</v>
      </c>
      <c r="J3693" s="28">
        <v>46167</v>
      </c>
      <c r="K3693" s="26">
        <v>0.45833333333333331</v>
      </c>
      <c r="L3693" s="26" t="s">
        <v>5627</v>
      </c>
      <c r="M3693" s="27"/>
      <c r="N3693" s="25" t="str">
        <f>IFERROR(VLOOKUP(M3693,Data!$J$1:$K$58,2,0),"")</f>
        <v/>
      </c>
      <c r="O3693" s="27"/>
      <c r="P3693" s="27"/>
      <c r="Q3693" s="27" t="s">
        <v>2878</v>
      </c>
      <c r="R3693" s="27"/>
      <c r="S3693" s="27"/>
      <c r="T3693" s="27"/>
      <c r="U3693" s="28"/>
      <c r="V3693" s="15"/>
      <c r="W3693" s="15"/>
      <c r="X3693" s="27"/>
      <c r="Y3693" s="27"/>
      <c r="Z3693" s="29" t="s">
        <v>5628</v>
      </c>
      <c r="AA3693" s="29" t="s">
        <v>120</v>
      </c>
      <c r="AB3693" s="29" t="s">
        <v>120</v>
      </c>
      <c r="AC3693" s="30" t="s">
        <v>120</v>
      </c>
      <c r="AD3693" s="15" t="str">
        <f>IF(Tabla2[[#This Row],[HORA ENTREGA]]="DIRECTO","On time", IF(AA3693&lt;&gt;"",IF(Tabla2[[#This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93" s="15" t="str">
        <f>MID(Tabla2[[#This Row],[TIPO]],1,3)</f>
        <v xml:space="preserve">40 </v>
      </c>
      <c r="AF36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SUPERMERCADO DEL NEUMATICO LTDA */ Cont: * MSDU6135699*/ HR Entrega: *11:00* /Dirección: *AV. PRESIDENTE EDUARDO FREY MONTALVA 4480, RENCA</v>
      </c>
      <c r="AG3693" s="38" t="str">
        <f>IFERROR(HYPERLINK("https://wa.me/"&amp;Tabla2[[#This Row],[CONTACTO]]&amp;"?text="&amp;Tabla2[[#This Row],[Mensaje]],"Enviar mensaje"),"")</f>
        <v>Enviar mensaje</v>
      </c>
      <c r="AH3693" s="15" t="str">
        <f>CONCATENATE(A3693,F3693)</f>
        <v>3692MSDU6135699</v>
      </c>
      <c r="AI3693" s="15" t="str">
        <f>CONCATENATE("ENT-",A3693)</f>
        <v>ENT-3692</v>
      </c>
      <c r="AJ3693" s="15" t="str">
        <f>IF(Tabla2[[#This Row],[Op]]&lt;&gt;"","ENTREGA","")</f>
        <v>ENTREGA</v>
      </c>
      <c r="AK3693" s="40" t="str">
        <f>(Tabla2[[#This Row],[FECHA ENTREGA]]&amp;Tabla2[[#This Row],[HORA ENTREGA]])</f>
        <v>461670,458333333333333</v>
      </c>
      <c r="AL3693" s="34" t="str">
        <f>IFERROR(HYPERLINK("https://wa.me/"&amp;Tabla2[[#This Row],[CONTACTO]]&amp;"?text="&amp;Tabla2[[#This Row],[Mensaje]]),"")</f>
        <v>https://wa.me/?text=Hola!%0AServicio del día 25-05%0A *Cliente:* SUPERMERCADO DEL NEUMATICO LTDA */ Cont: * MSDU6135699*/ HR Entrega: *11:00* /Dirección: *AV. PRESIDENTE EDUARDO FREY MONTALVA 4480, RENCA</v>
      </c>
    </row>
    <row r="3694" spans="1:38" ht="16.5" customHeight="1" x14ac:dyDescent="0.2">
      <c r="A3694" s="15">
        <f>ROW(A3693)</f>
        <v>3693</v>
      </c>
      <c r="B3694" s="15">
        <f>IF(J3694=J3693,B3693+1,1)</f>
        <v>42</v>
      </c>
      <c r="C3694" s="15" t="s">
        <v>2344</v>
      </c>
      <c r="D3694" s="25" t="s">
        <v>39</v>
      </c>
      <c r="E3694" s="27">
        <v>1204937</v>
      </c>
      <c r="F3694" s="27" t="s">
        <v>5629</v>
      </c>
      <c r="G3694" s="27" t="s">
        <v>41</v>
      </c>
      <c r="H3694" s="27">
        <v>5846</v>
      </c>
      <c r="I3694" s="27" t="s">
        <v>5630</v>
      </c>
      <c r="J3694" s="28">
        <v>46167</v>
      </c>
      <c r="K3694" s="26">
        <v>0.375</v>
      </c>
      <c r="L3694" s="26"/>
      <c r="M3694" s="27" t="s">
        <v>688</v>
      </c>
      <c r="N3694" s="25">
        <f>IFERROR(VLOOKUP(M3694,Data!$J$1:$K$58,2,0),"")</f>
        <v>56950104102</v>
      </c>
      <c r="O3694" s="27" t="s">
        <v>181</v>
      </c>
      <c r="P3694" s="27"/>
      <c r="Q3694" s="27" t="s">
        <v>4045</v>
      </c>
      <c r="R3694" s="27"/>
      <c r="S3694" s="27"/>
      <c r="T3694" s="27"/>
      <c r="U3694" s="28"/>
      <c r="V3694" s="15"/>
      <c r="W3694" s="15"/>
      <c r="X3694" s="27"/>
      <c r="Y3694" s="27"/>
      <c r="Z3694" s="29"/>
      <c r="AA3694" s="29">
        <v>0.36805555555555558</v>
      </c>
      <c r="AB3694" s="29">
        <v>0.50208333333333333</v>
      </c>
      <c r="AC3694" s="30">
        <v>46167</v>
      </c>
      <c r="AD3694" s="15" t="str">
        <f>IF(Tabla2[[#This Row],[HORA ENTREGA]]="DIRECTO","On time", IF(AA3694&lt;&gt;"",IF(Tabla2[[#This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94" s="15" t="str">
        <f>MID(Tabla2[[#This Row],[TIPO]],1,3)</f>
        <v xml:space="preserve">40 </v>
      </c>
      <c r="AF36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THE ANDES BRANDS */ Cont: * TXGU9009270*/ HR Entrega: *09:00* /Dirección: *BODENOR FLEXCENTER - BOULEVARD PONIENTE, MODULOS 21 Y 22 ENEA, PUDAHUEL</v>
      </c>
      <c r="AG3694" s="38" t="str">
        <f>IFERROR(HYPERLINK("https://wa.me/"&amp;Tabla2[[#This Row],[CONTACTO]]&amp;"?text="&amp;Tabla2[[#This Row],[Mensaje]],"Enviar mensaje"),"")</f>
        <v>Enviar mensaje</v>
      </c>
      <c r="AH3694" s="15" t="str">
        <f>CONCATENATE(A3694,F3694)</f>
        <v>3693TXGU9009270</v>
      </c>
      <c r="AI3694" s="15" t="str">
        <f>CONCATENATE("ENT-",A3694)</f>
        <v>ENT-3693</v>
      </c>
      <c r="AJ3694" s="15" t="str">
        <f>IF(Tabla2[[#This Row],[Op]]&lt;&gt;"","ENTREGA","")</f>
        <v>ENTREGA</v>
      </c>
      <c r="AK3694" s="40" t="str">
        <f>(Tabla2[[#This Row],[FECHA ENTREGA]]&amp;Tabla2[[#This Row],[HORA ENTREGA]])</f>
        <v>461670,375</v>
      </c>
      <c r="AL3694" s="34" t="str">
        <f>IFERROR(HYPERLINK("https://wa.me/"&amp;Tabla2[[#This Row],[CONTACTO]]&amp;"?text="&amp;Tabla2[[#This Row],[Mensaje]]),"")</f>
        <v>https://wa.me/56950104102?text=Hola!%0AServicio del día 25-05%0A *Cliente:* THE ANDES BRANDS */ Cont: * TXGU9009270*/ HR Entrega: *09:00* /Dirección: *BODENOR FLEXCENTER - BOULEVARD PONIENTE, MODULOS 21 Y 22 ENEA, PUDAHUEL</v>
      </c>
    </row>
    <row r="3695" spans="1:38" ht="16.5" customHeight="1" x14ac:dyDescent="0.2">
      <c r="A3695" s="15">
        <f>ROW(A3694)</f>
        <v>3694</v>
      </c>
      <c r="B3695" s="15">
        <f>IF(J3695=J3694,B3694+1,1)</f>
        <v>43</v>
      </c>
      <c r="C3695" s="15" t="s">
        <v>580</v>
      </c>
      <c r="D3695" s="25" t="s">
        <v>39</v>
      </c>
      <c r="E3695" s="27">
        <v>306464</v>
      </c>
      <c r="F3695" s="27" t="s">
        <v>5631</v>
      </c>
      <c r="G3695" s="27" t="s">
        <v>41</v>
      </c>
      <c r="H3695" s="27">
        <v>26288</v>
      </c>
      <c r="I3695" s="27" t="s">
        <v>42</v>
      </c>
      <c r="J3695" s="28">
        <v>46167</v>
      </c>
      <c r="K3695" s="26">
        <v>0.33333333333333331</v>
      </c>
      <c r="L3695" s="26"/>
      <c r="M3695" s="27" t="s">
        <v>674</v>
      </c>
      <c r="N3695" s="25">
        <f>IFERROR(VLOOKUP(M3695,Data!$J$1:$K$58,2,0),"")</f>
        <v>56967386018</v>
      </c>
      <c r="O3695" s="27" t="s">
        <v>356</v>
      </c>
      <c r="P3695" s="27"/>
      <c r="Q3695" s="27" t="s">
        <v>5632</v>
      </c>
      <c r="R3695" s="27" t="s">
        <v>48</v>
      </c>
      <c r="S3695" s="27"/>
      <c r="T3695" s="27"/>
      <c r="U3695" s="28"/>
      <c r="V3695" s="15"/>
      <c r="W3695" s="15"/>
      <c r="X3695" s="27"/>
      <c r="Y3695" s="27"/>
      <c r="Z3695" s="29"/>
      <c r="AA3695" s="29">
        <v>0.31666666666666665</v>
      </c>
      <c r="AB3695" s="29">
        <v>0.42499999999999999</v>
      </c>
      <c r="AC3695" s="30">
        <v>46167</v>
      </c>
      <c r="AD3695" s="15" t="str">
        <f>IF(Tabla2[[#This Row],[HORA ENTREGA]]="DIRECTO","On time", IF(AA3695&lt;&gt;"",IF(Tabla2[[#This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95" s="15" t="str">
        <f>MID(Tabla2[[#This Row],[TIPO]],1,3)</f>
        <v xml:space="preserve">40 </v>
      </c>
      <c r="AF36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WURTH CHILE LTDA */ Cont: * CMAU3598082*/ HR Entrega: *08:00* /Dirección: *Av Lo espejo 01740, bodega 4, San Bernardo (Avanza Park)</v>
      </c>
      <c r="AG3695" s="38" t="str">
        <f>IFERROR(HYPERLINK("https://wa.me/"&amp;Tabla2[[#This Row],[CONTACTO]]&amp;"?text="&amp;Tabla2[[#This Row],[Mensaje]],"Enviar mensaje"),"")</f>
        <v>Enviar mensaje</v>
      </c>
      <c r="AH3695" s="15" t="str">
        <f>CONCATENATE(A3695,F3695)</f>
        <v>3694CMAU3598082</v>
      </c>
      <c r="AI3695" s="15" t="str">
        <f>CONCATENATE("ENT-",A3695)</f>
        <v>ENT-3694</v>
      </c>
      <c r="AJ3695" s="15" t="str">
        <f>IF(Tabla2[[#This Row],[Op]]&lt;&gt;"","ENTREGA","")</f>
        <v>ENTREGA</v>
      </c>
      <c r="AK3695" s="40" t="str">
        <f>(Tabla2[[#This Row],[FECHA ENTREGA]]&amp;Tabla2[[#This Row],[HORA ENTREGA]])</f>
        <v>461670,333333333333333</v>
      </c>
      <c r="AL3695" s="34" t="str">
        <f>IFERROR(HYPERLINK("https://wa.me/"&amp;Tabla2[[#This Row],[CONTACTO]]&amp;"?text="&amp;Tabla2[[#This Row],[Mensaje]]),"")</f>
        <v>https://wa.me/56967386018?text=Hola!%0AServicio del día 25-05%0A *Cliente:* WURTH CHILE LTDA */ Cont: * CMAU3598082*/ HR Entrega: *08:00* /Dirección: *Av Lo espejo 01740, bodega 4, San Bernardo (Avanza Park)</v>
      </c>
    </row>
    <row r="3696" spans="1:38" ht="16.5" customHeight="1" x14ac:dyDescent="0.2">
      <c r="A3696" s="15">
        <f>ROW(A3695)</f>
        <v>3695</v>
      </c>
      <c r="B3696" s="15">
        <f>IF(J3696=J3695,B3695+1,1)</f>
        <v>44</v>
      </c>
      <c r="C3696" s="15" t="s">
        <v>1322</v>
      </c>
      <c r="D3696" s="25" t="s">
        <v>39</v>
      </c>
      <c r="E3696" s="27"/>
      <c r="F3696" s="27" t="s">
        <v>4204</v>
      </c>
      <c r="G3696" s="27"/>
      <c r="H3696" s="27"/>
      <c r="I3696" s="27" t="s">
        <v>42</v>
      </c>
      <c r="J3696" s="28">
        <v>46167</v>
      </c>
      <c r="K3696" s="26">
        <v>8.3333333333333339</v>
      </c>
      <c r="L3696" s="26"/>
      <c r="M3696" s="27" t="s">
        <v>247</v>
      </c>
      <c r="N3696" s="25">
        <f>IFERROR(VLOOKUP(M3696,Data!$J$1:$K$58,2,0),"")</f>
        <v>56953157599</v>
      </c>
      <c r="O3696" s="27" t="s">
        <v>248</v>
      </c>
      <c r="P3696" s="27"/>
      <c r="Q3696" s="27" t="s">
        <v>5043</v>
      </c>
      <c r="R3696" s="27"/>
      <c r="S3696" s="27"/>
      <c r="T3696" s="27"/>
      <c r="U3696" s="28"/>
      <c r="V3696" s="15"/>
      <c r="W3696" s="15"/>
      <c r="X3696" s="27"/>
      <c r="Y3696" s="27"/>
      <c r="Z3696" s="29"/>
      <c r="AA3696" s="29">
        <v>0.58472222222222225</v>
      </c>
      <c r="AB3696" s="29">
        <v>0.7006944444444444</v>
      </c>
      <c r="AC3696" s="30">
        <v>46167</v>
      </c>
      <c r="AD3696" s="15" t="str">
        <f>IF(Tabla2[[#This Row],[HORA ENTREGA]]="DIRECTO","On time", IF(AA3696&lt;&gt;"",IF(Tabla2[[#This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96" s="15" t="str">
        <f>MID(Tabla2[[#This Row],[TIPO]],1,3)</f>
        <v/>
      </c>
      <c r="AF36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ZOOMLION SPA */ Cont: * LCL*/ HR Entrega: *08:00* /Dirección: *EDUARDO FREI MONTALVA 9951; QUILICURA</v>
      </c>
      <c r="AG3696" s="38" t="str">
        <f>IFERROR(HYPERLINK("https://wa.me/"&amp;Tabla2[[#This Row],[CONTACTO]]&amp;"?text="&amp;Tabla2[[#This Row],[Mensaje]],"Enviar mensaje"),"")</f>
        <v>Enviar mensaje</v>
      </c>
      <c r="AH3696" s="15" t="str">
        <f>CONCATENATE(A3696,F3696)</f>
        <v>3695LCL</v>
      </c>
      <c r="AI3696" s="15" t="str">
        <f>CONCATENATE("ENT-",A3696)</f>
        <v>ENT-3695</v>
      </c>
      <c r="AJ3696" s="15" t="str">
        <f>IF(Tabla2[[#This Row],[Op]]&lt;&gt;"","ENTREGA","")</f>
        <v>ENTREGA</v>
      </c>
      <c r="AK3696" s="40" t="str">
        <f>(Tabla2[[#This Row],[FECHA ENTREGA]]&amp;Tabla2[[#This Row],[HORA ENTREGA]])</f>
        <v>461678,33333333333333</v>
      </c>
      <c r="AL3696" s="34" t="str">
        <f>IFERROR(HYPERLINK("https://wa.me/"&amp;Tabla2[[#This Row],[CONTACTO]]&amp;"?text="&amp;Tabla2[[#This Row],[Mensaje]]),"")</f>
        <v>https://wa.me/56953157599?text=Hola!%0AServicio del día 25-05%0A *Cliente:* ZOOMLION SPA */ Cont: * LCL*/ HR Entrega: *08:00* /Dirección: *EDUARDO FREI MONTALVA 9951; QUILICURA</v>
      </c>
    </row>
    <row r="3697" spans="1:38" ht="16.5" customHeight="1" x14ac:dyDescent="0.2">
      <c r="A3697" s="15">
        <f>ROW(A3696)</f>
        <v>3696</v>
      </c>
      <c r="B3697" s="15">
        <f>IF(J3697=J3696,B3696+1,1)</f>
        <v>45</v>
      </c>
      <c r="C3697" s="15" t="s">
        <v>1322</v>
      </c>
      <c r="D3697" s="25" t="s">
        <v>39</v>
      </c>
      <c r="E3697" s="27"/>
      <c r="F3697" s="27" t="s">
        <v>4204</v>
      </c>
      <c r="G3697" s="27"/>
      <c r="H3697" s="27"/>
      <c r="I3697" s="27" t="s">
        <v>42</v>
      </c>
      <c r="J3697" s="28">
        <v>46167</v>
      </c>
      <c r="K3697" s="26">
        <v>8.375</v>
      </c>
      <c r="L3697" s="26" t="s">
        <v>42</v>
      </c>
      <c r="M3697" s="27" t="s">
        <v>211</v>
      </c>
      <c r="N3697" s="25">
        <f>IFERROR(VLOOKUP(M3697,Data!$J$1:$K$58,2,0),"")</f>
        <v>56961282379</v>
      </c>
      <c r="O3697" s="27" t="s">
        <v>212</v>
      </c>
      <c r="P3697" s="27"/>
      <c r="Q3697" s="27" t="s">
        <v>5043</v>
      </c>
      <c r="R3697" s="27"/>
      <c r="S3697" s="27"/>
      <c r="T3697" s="27"/>
      <c r="U3697" s="28"/>
      <c r="V3697" s="15"/>
      <c r="W3697" s="15"/>
      <c r="X3697" s="27"/>
      <c r="Y3697" s="27"/>
      <c r="Z3697" s="29"/>
      <c r="AA3697" s="29">
        <v>0.35833333333333334</v>
      </c>
      <c r="AB3697" s="29">
        <v>0.46041666666666664</v>
      </c>
      <c r="AC3697" s="30">
        <v>46167</v>
      </c>
      <c r="AD3697" s="15" t="str">
        <f>IF(Tabla2[[#This Row],[HORA ENTREGA]]="DIRECTO","On time", IF(AA3697&lt;&gt;"",IF(Tabla2[[#This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97" s="15" t="str">
        <f>MID(Tabla2[[#This Row],[TIPO]],1,3)</f>
        <v/>
      </c>
      <c r="AF36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25-05%0A *Cliente:* ZOOMLION SPA */ Cont: * LCL*/ HR Entrega: *09:00* /Dirección: *EDUARDO FREI MONTALVA 9951; QUILICURA</v>
      </c>
      <c r="AG3697" s="38" t="str">
        <f>IFERROR(HYPERLINK("https://wa.me/"&amp;Tabla2[[#This Row],[CONTACTO]]&amp;"?text="&amp;Tabla2[[#This Row],[Mensaje]],"Enviar mensaje"),"")</f>
        <v>Enviar mensaje</v>
      </c>
      <c r="AH3697" s="15" t="str">
        <f>CONCATENATE(A3697,F3697)</f>
        <v>3696LCL</v>
      </c>
      <c r="AI3697" s="15" t="str">
        <f>CONCATENATE("ENT-",A3697)</f>
        <v>ENT-3696</v>
      </c>
      <c r="AJ3697" s="15" t="str">
        <f>IF(Tabla2[[#This Row],[Op]]&lt;&gt;"","ENTREGA","")</f>
        <v>ENTREGA</v>
      </c>
      <c r="AK3697" s="40" t="str">
        <f>(Tabla2[[#This Row],[FECHA ENTREGA]]&amp;Tabla2[[#This Row],[HORA ENTREGA]])</f>
        <v>461678,375</v>
      </c>
      <c r="AL3697" s="34" t="str">
        <f>IFERROR(HYPERLINK("https://wa.me/"&amp;Tabla2[[#This Row],[CONTACTO]]&amp;"?text="&amp;Tabla2[[#This Row],[Mensaje]]),"")</f>
        <v>https://wa.me/56961282379?text=Hola!%0AServicio del día 25-05%0A *Cliente:* ZOOMLION SPA */ Cont: * LCL*/ HR Entrega: *09:00* /Dirección: *EDUARDO FREI MONTALVA 9951; QUILICURA</v>
      </c>
    </row>
    <row r="3698" spans="1:38" ht="16.5" customHeight="1" x14ac:dyDescent="0.2">
      <c r="A3698" s="15">
        <f>ROW(A3697)</f>
        <v>3697</v>
      </c>
      <c r="B3698" s="15">
        <f>IF(J3698=J3697,B3697+1,1)</f>
        <v>1</v>
      </c>
      <c r="C3698" s="15" t="s">
        <v>43</v>
      </c>
      <c r="D3698" s="25" t="s">
        <v>39</v>
      </c>
      <c r="E3698" s="27">
        <v>370357</v>
      </c>
      <c r="F3698" s="27" t="s">
        <v>5633</v>
      </c>
      <c r="G3698" s="27" t="s">
        <v>41</v>
      </c>
      <c r="H3698" s="27">
        <v>23074</v>
      </c>
      <c r="I3698" s="27" t="s">
        <v>5634</v>
      </c>
      <c r="J3698" s="28">
        <v>46168</v>
      </c>
      <c r="K3698" s="26">
        <v>0.47916666666666669</v>
      </c>
      <c r="L3698" s="26"/>
      <c r="M3698" s="27" t="s">
        <v>199</v>
      </c>
      <c r="N3698" s="25">
        <f>IFERROR(VLOOKUP(M3698,Data!$J$1:$K$58,2,0),"")</f>
        <v>56975315726</v>
      </c>
      <c r="O3698" s="27" t="s">
        <v>98</v>
      </c>
      <c r="P3698" s="27"/>
      <c r="Q3698" s="27" t="s">
        <v>3970</v>
      </c>
      <c r="R3698" s="27" t="s">
        <v>1777</v>
      </c>
      <c r="S3698" s="27"/>
      <c r="T3698" s="27"/>
      <c r="U3698" s="28"/>
      <c r="V3698" s="15"/>
      <c r="W3698" s="15"/>
      <c r="X3698" s="27"/>
      <c r="Y3698" s="27"/>
      <c r="Z3698" s="29"/>
      <c r="AA3698" s="29">
        <v>0.52083333333333337</v>
      </c>
      <c r="AB3698" s="29">
        <v>0.56736111111111109</v>
      </c>
      <c r="AC3698" s="30">
        <v>46168</v>
      </c>
      <c r="AD3698" s="15" t="str">
        <f>IF(Tabla2[[#This Row],[HORA ENTREGA]]="DIRECTO","On time", IF(AA3698&lt;&gt;"",IF(Tabla2[[#This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698" s="15" t="str">
        <f>MID(Tabla2[[#This Row],[TIPO]],1,3)</f>
        <v xml:space="preserve">40 </v>
      </c>
      <c r="AF36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ALCA SPA */ Cont: * MRKU5964826*/ HR Entrega: *11:30* /Dirección: *Camino Punta Mocha 4899-A Huechuraba, Santiago.</v>
      </c>
      <c r="AG3698" s="38" t="str">
        <f>IFERROR(HYPERLINK("https://wa.me/"&amp;Tabla2[[#This Row],[CONTACTO]]&amp;"?text="&amp;Tabla2[[#This Row],[Mensaje]],"Enviar mensaje"),"")</f>
        <v>Enviar mensaje</v>
      </c>
      <c r="AH3698" s="15" t="str">
        <f>CONCATENATE(A3698,F3698)</f>
        <v>3697MRKU5964826</v>
      </c>
      <c r="AI3698" s="15" t="str">
        <f>CONCATENATE("ENT-",A3698)</f>
        <v>ENT-3697</v>
      </c>
      <c r="AJ3698" s="15" t="str">
        <f>IF(Tabla2[[#This Row],[Op]]&lt;&gt;"","ENTREGA","")</f>
        <v>ENTREGA</v>
      </c>
      <c r="AK3698" s="40" t="str">
        <f>(Tabla2[[#This Row],[FECHA ENTREGA]]&amp;Tabla2[[#This Row],[HORA ENTREGA]])</f>
        <v>461680,479166666666667</v>
      </c>
      <c r="AL3698" s="34" t="str">
        <f>IFERROR(HYPERLINK("https://wa.me/"&amp;Tabla2[[#This Row],[CONTACTO]]&amp;"?text="&amp;Tabla2[[#This Row],[Mensaje]]),"")</f>
        <v>https://wa.me/56975315726?text=Hola!%0AServicio del día 26-05%0A *Cliente:* ALCA SPA */ Cont: * MRKU5964826*/ HR Entrega: *11:30* /Dirección: *Camino Punta Mocha 4899-A Huechuraba, Santiago.</v>
      </c>
    </row>
    <row r="3699" spans="1:38" ht="16.5" customHeight="1" x14ac:dyDescent="0.2">
      <c r="A3699" s="15">
        <f>ROW(A3698)</f>
        <v>3698</v>
      </c>
      <c r="B3699" s="15">
        <f>IF(J3699=J3698,B3698+1,1)</f>
        <v>2</v>
      </c>
      <c r="C3699" s="15" t="s">
        <v>62</v>
      </c>
      <c r="D3699" s="25" t="s">
        <v>39</v>
      </c>
      <c r="E3699" s="27">
        <v>305986</v>
      </c>
      <c r="F3699" s="27" t="s">
        <v>5635</v>
      </c>
      <c r="G3699" s="27" t="s">
        <v>41</v>
      </c>
      <c r="H3699" s="27">
        <v>9135</v>
      </c>
      <c r="I3699" s="27" t="s">
        <v>5636</v>
      </c>
      <c r="J3699" s="28">
        <v>46168</v>
      </c>
      <c r="K3699" s="26">
        <v>0.375</v>
      </c>
      <c r="L3699" s="26"/>
      <c r="M3699" s="27" t="s">
        <v>649</v>
      </c>
      <c r="N3699" s="25">
        <f>IFERROR(VLOOKUP(M3699,Data!$J$1:$K$58,2,0),"")</f>
        <v>56939438073</v>
      </c>
      <c r="O3699" s="27" t="s">
        <v>203</v>
      </c>
      <c r="P3699" s="27"/>
      <c r="Q3699" s="27"/>
      <c r="R3699" s="27" t="s">
        <v>74</v>
      </c>
      <c r="S3699" s="27"/>
      <c r="T3699" s="27"/>
      <c r="U3699" s="28"/>
      <c r="V3699" s="15"/>
      <c r="W3699" s="15"/>
      <c r="X3699" s="27"/>
      <c r="Y3699" s="27"/>
      <c r="Z3699" s="29"/>
      <c r="AA3699" s="29">
        <v>0.35416666666666669</v>
      </c>
      <c r="AB3699" s="29">
        <v>0.3888888888888889</v>
      </c>
      <c r="AC3699" s="30">
        <v>46168</v>
      </c>
      <c r="AD3699" s="15" t="str">
        <f>IF(Tabla2[[#This Row],[HORA ENTREGA]]="DIRECTO","On time", IF(AA3699&lt;&gt;"",IF(Tabla2[[#This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699" s="15" t="str">
        <f>MID(Tabla2[[#This Row],[TIPO]],1,3)</f>
        <v xml:space="preserve">40 </v>
      </c>
      <c r="AF36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BATERIAS TUBULAR S.A. */ Cont: * MSNU5551156*/ HR Entrega: *09:00* /Dirección: *</v>
      </c>
      <c r="AG3699" s="38" t="str">
        <f>IFERROR(HYPERLINK("https://wa.me/"&amp;Tabla2[[#This Row],[CONTACTO]]&amp;"?text="&amp;Tabla2[[#This Row],[Mensaje]],"Enviar mensaje"),"")</f>
        <v>Enviar mensaje</v>
      </c>
      <c r="AH3699" s="15" t="str">
        <f>CONCATENATE(A3699,F3699)</f>
        <v>3698MSNU5551156</v>
      </c>
      <c r="AI3699" s="15" t="str">
        <f>CONCATENATE("ENT-",A3699)</f>
        <v>ENT-3698</v>
      </c>
      <c r="AJ3699" s="15" t="str">
        <f>IF(Tabla2[[#This Row],[Op]]&lt;&gt;"","ENTREGA","")</f>
        <v>ENTREGA</v>
      </c>
      <c r="AK3699" s="40" t="str">
        <f>(Tabla2[[#This Row],[FECHA ENTREGA]]&amp;Tabla2[[#This Row],[HORA ENTREGA]])</f>
        <v>461680,375</v>
      </c>
      <c r="AL3699" s="34" t="str">
        <f>IFERROR(HYPERLINK("https://wa.me/"&amp;Tabla2[[#This Row],[CONTACTO]]&amp;"?text="&amp;Tabla2[[#This Row],[Mensaje]]),"")</f>
        <v>https://wa.me/56939438073?text=Hola!%0AServicio del día 26-05%0A *Cliente:* BATERIAS TUBULAR S.A. */ Cont: * MSNU5551156*/ HR Entrega: *09:00* /Dirección: *</v>
      </c>
    </row>
    <row r="3700" spans="1:38" ht="16.5" customHeight="1" x14ac:dyDescent="0.2">
      <c r="A3700" s="15">
        <f>ROW(A3699)</f>
        <v>3699</v>
      </c>
      <c r="B3700" s="15">
        <f>IF(J3700=J3699,B3699+1,1)</f>
        <v>3</v>
      </c>
      <c r="C3700" s="15" t="s">
        <v>94</v>
      </c>
      <c r="D3700" s="25" t="s">
        <v>39</v>
      </c>
      <c r="E3700" s="27"/>
      <c r="F3700" s="27" t="s">
        <v>1196</v>
      </c>
      <c r="G3700" s="27"/>
      <c r="H3700" s="27"/>
      <c r="I3700" s="27"/>
      <c r="J3700" s="28">
        <v>46168</v>
      </c>
      <c r="K3700" s="26">
        <v>0.33333333333333331</v>
      </c>
      <c r="L3700" s="26"/>
      <c r="M3700" s="27" t="s">
        <v>45</v>
      </c>
      <c r="N3700" s="25">
        <f>IFERROR(VLOOKUP(M3700,Data!$J$1:$K$58,2,0),"")</f>
        <v>56950981572</v>
      </c>
      <c r="O3700" s="27" t="s">
        <v>46</v>
      </c>
      <c r="P3700" s="27"/>
      <c r="Q3700" s="27" t="s">
        <v>5637</v>
      </c>
      <c r="R3700" s="27"/>
      <c r="S3700" s="27"/>
      <c r="T3700" s="27"/>
      <c r="U3700" s="28"/>
      <c r="V3700" s="15"/>
      <c r="W3700" s="15"/>
      <c r="X3700" s="27"/>
      <c r="Y3700" s="27"/>
      <c r="Z3700" s="29"/>
      <c r="AA3700" s="29">
        <v>0.3611111111111111</v>
      </c>
      <c r="AB3700" s="29">
        <v>0.69097222222222221</v>
      </c>
      <c r="AC3700" s="30">
        <v>46168</v>
      </c>
      <c r="AD3700" s="15" t="str">
        <f>IF(Tabla2[[#This Row],[HORA ENTREGA]]="DIRECTO","On time", IF(AA3700&lt;&gt;"",IF(Tabla2[[#This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00" s="15" t="str">
        <f>MID(Tabla2[[#This Row],[TIPO]],1,3)</f>
        <v/>
      </c>
      <c r="AF37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COMERCIAL E INDUSTRIAL PLASTICOS HOFFENS S.A. */ Cont: * SIDER*/ HR Entrega: *08:00* /Dirección: *UNDECIMA AVENIDA 1730 PC 384 PLACILLA VALPARAISO/CAMINO LONQUEN 10.707 </v>
      </c>
      <c r="AG3700" s="38" t="str">
        <f>IFERROR(HYPERLINK("https://wa.me/"&amp;Tabla2[[#This Row],[CONTACTO]]&amp;"?text="&amp;Tabla2[[#This Row],[Mensaje]],"Enviar mensaje"),"")</f>
        <v>Enviar mensaje</v>
      </c>
      <c r="AH3700" s="15" t="str">
        <f>CONCATENATE(A3700,F3700)</f>
        <v>3699SIDER</v>
      </c>
      <c r="AI3700" s="15" t="str">
        <f>CONCATENATE("ENT-",A3700)</f>
        <v>ENT-3699</v>
      </c>
      <c r="AJ3700" s="15" t="str">
        <f>IF(Tabla2[[#This Row],[Op]]&lt;&gt;"","ENTREGA","")</f>
        <v>ENTREGA</v>
      </c>
      <c r="AK3700" s="40" t="str">
        <f>(Tabla2[[#This Row],[FECHA ENTREGA]]&amp;Tabla2[[#This Row],[HORA ENTREGA]])</f>
        <v>461680,333333333333333</v>
      </c>
      <c r="AL3700" s="34" t="str">
        <f>IFERROR(HYPERLINK("https://wa.me/"&amp;Tabla2[[#This Row],[CONTACTO]]&amp;"?text="&amp;Tabla2[[#This Row],[Mensaje]]),"")</f>
        <v xml:space="preserve">https://wa.me/56950981572?text=Hola!%0AServicio del día 26-05%0A *Cliente:* COMERCIAL E INDUSTRIAL PLASTICOS HOFFENS S.A. */ Cont: * SIDER*/ HR Entrega: *08:00* /Dirección: *UNDECIMA AVENIDA 1730 PC 384 PLACILLA VALPARAISO/CAMINO LONQUEN 10.707 </v>
      </c>
    </row>
    <row r="3701" spans="1:38" ht="16.5" customHeight="1" x14ac:dyDescent="0.2">
      <c r="A3701" s="15">
        <f>ROW(A3700)</f>
        <v>3700</v>
      </c>
      <c r="B3701" s="15">
        <f>IF(J3701=J3700,B3700+1,1)</f>
        <v>4</v>
      </c>
      <c r="C3701" s="15" t="s">
        <v>101</v>
      </c>
      <c r="D3701" s="25" t="s">
        <v>39</v>
      </c>
      <c r="E3701" s="27">
        <v>144380</v>
      </c>
      <c r="F3701" s="27" t="s">
        <v>5638</v>
      </c>
      <c r="G3701" s="27" t="s">
        <v>41</v>
      </c>
      <c r="H3701" s="27">
        <v>14540</v>
      </c>
      <c r="I3701" s="27" t="s">
        <v>42</v>
      </c>
      <c r="J3701" s="28">
        <v>46168</v>
      </c>
      <c r="K3701" s="26">
        <v>0.375</v>
      </c>
      <c r="L3701" s="26"/>
      <c r="M3701" s="27" t="s">
        <v>953</v>
      </c>
      <c r="N3701" s="25">
        <f>IFERROR(VLOOKUP(M3701,Data!$J$1:$K$58,2,0),"")</f>
        <v>56967128754</v>
      </c>
      <c r="O3701" s="27" t="s">
        <v>1208</v>
      </c>
      <c r="P3701" s="27"/>
      <c r="Q3701" s="27" t="s">
        <v>2112</v>
      </c>
      <c r="R3701" s="27" t="s">
        <v>48</v>
      </c>
      <c r="S3701" s="27"/>
      <c r="T3701" s="27"/>
      <c r="U3701" s="28"/>
      <c r="V3701" s="15"/>
      <c r="W3701" s="15"/>
      <c r="X3701" s="27"/>
      <c r="Y3701" s="27"/>
      <c r="Z3701" s="29"/>
      <c r="AA3701" s="29">
        <v>0.36388888888888887</v>
      </c>
      <c r="AB3701" s="29">
        <v>0.44444444444444442</v>
      </c>
      <c r="AC3701" s="30">
        <v>46168</v>
      </c>
      <c r="AD3701" s="15" t="str">
        <f>IF(Tabla2[[#This Row],[HORA ENTREGA]]="DIRECTO","On time", IF(AA3701&lt;&gt;"",IF(Tabla2[[#This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01" s="15" t="str">
        <f>MID(Tabla2[[#This Row],[TIPO]],1,3)</f>
        <v xml:space="preserve">40 </v>
      </c>
      <c r="AF37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COMERCIAL PICHARA SPA */ Cont: * FFAU4206498*/ HR Entrega: *09:00* /Dirección: *Crucero Peralillo, Parcela 37, Lote 1, Lampa</v>
      </c>
      <c r="AG3701" s="38" t="str">
        <f>IFERROR(HYPERLINK("https://wa.me/"&amp;Tabla2[[#This Row],[CONTACTO]]&amp;"?text="&amp;Tabla2[[#This Row],[Mensaje]],"Enviar mensaje"),"")</f>
        <v>Enviar mensaje</v>
      </c>
      <c r="AH3701" s="15" t="str">
        <f>CONCATENATE(A3701,F3701)</f>
        <v>3700FFAU4206498</v>
      </c>
      <c r="AI3701" s="15" t="str">
        <f>CONCATENATE("ENT-",A3701)</f>
        <v>ENT-3700</v>
      </c>
      <c r="AJ3701" s="15" t="str">
        <f>IF(Tabla2[[#This Row],[Op]]&lt;&gt;"","ENTREGA","")</f>
        <v>ENTREGA</v>
      </c>
      <c r="AK3701" s="40" t="str">
        <f>(Tabla2[[#This Row],[FECHA ENTREGA]]&amp;Tabla2[[#This Row],[HORA ENTREGA]])</f>
        <v>461680,375</v>
      </c>
      <c r="AL3701" s="34" t="str">
        <f>IFERROR(HYPERLINK("https://wa.me/"&amp;Tabla2[[#This Row],[CONTACTO]]&amp;"?text="&amp;Tabla2[[#This Row],[Mensaje]]),"")</f>
        <v>https://wa.me/56967128754?text=Hola!%0AServicio del día 26-05%0A *Cliente:* COMERCIAL PICHARA SPA */ Cont: * FFAU4206498*/ HR Entrega: *09:00* /Dirección: *Crucero Peralillo, Parcela 37, Lote 1, Lampa</v>
      </c>
    </row>
    <row r="3702" spans="1:38" ht="16.5" customHeight="1" x14ac:dyDescent="0.2">
      <c r="A3702" s="15">
        <f>ROW(A3701)</f>
        <v>3701</v>
      </c>
      <c r="B3702" s="15">
        <f>IF(J3702=J3701,B3701+1,1)</f>
        <v>5</v>
      </c>
      <c r="C3702" s="15" t="s">
        <v>101</v>
      </c>
      <c r="D3702" s="25" t="s">
        <v>39</v>
      </c>
      <c r="E3702" s="27">
        <v>144403</v>
      </c>
      <c r="F3702" s="27" t="s">
        <v>5639</v>
      </c>
      <c r="G3702" s="27" t="s">
        <v>64</v>
      </c>
      <c r="H3702" s="27">
        <v>4504</v>
      </c>
      <c r="I3702" s="27" t="s">
        <v>5640</v>
      </c>
      <c r="J3702" s="28">
        <v>46168</v>
      </c>
      <c r="K3702" s="26">
        <v>0.41666666666666669</v>
      </c>
      <c r="L3702" s="26"/>
      <c r="M3702" s="27" t="s">
        <v>133</v>
      </c>
      <c r="N3702" s="25">
        <f>IFERROR(VLOOKUP(M3702,Data!$J$1:$K$58,2,0),"")</f>
        <v>56953801607</v>
      </c>
      <c r="O3702" s="27" t="s">
        <v>134</v>
      </c>
      <c r="P3702" s="27"/>
      <c r="Q3702" s="27" t="s">
        <v>5641</v>
      </c>
      <c r="R3702" s="27" t="s">
        <v>4675</v>
      </c>
      <c r="S3702" s="27"/>
      <c r="T3702" s="27"/>
      <c r="U3702" s="28"/>
      <c r="V3702" s="15"/>
      <c r="W3702" s="15"/>
      <c r="X3702" s="27"/>
      <c r="Y3702" s="27"/>
      <c r="Z3702" s="29"/>
      <c r="AA3702" s="29">
        <v>0.40625</v>
      </c>
      <c r="AB3702" s="29">
        <v>0.46736111111111112</v>
      </c>
      <c r="AC3702" s="30">
        <v>46168</v>
      </c>
      <c r="AD3702" s="15" t="str">
        <f>IF(Tabla2[[#This Row],[HORA ENTREGA]]="DIRECTO","On time", IF(AA3702&lt;&gt;"",IF(Tabla2[[#This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02" s="15" t="str">
        <f>MID(Tabla2[[#This Row],[TIPO]],1,3)</f>
        <v xml:space="preserve">20 </v>
      </c>
      <c r="AF37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COMERCIAL PICHARA SPA */ Cont: * HAMU1115821*/ HR Entrega: *10:00* /Dirección: * OLIVOS 672, Recoleta.</v>
      </c>
      <c r="AG3702" s="38" t="str">
        <f>IFERROR(HYPERLINK("https://wa.me/"&amp;Tabla2[[#This Row],[CONTACTO]]&amp;"?text="&amp;Tabla2[[#This Row],[Mensaje]],"Enviar mensaje"),"")</f>
        <v>Enviar mensaje</v>
      </c>
      <c r="AH3702" s="15" t="str">
        <f>CONCATENATE(A3702,F3702)</f>
        <v>3701HAMU1115821</v>
      </c>
      <c r="AI3702" s="15" t="str">
        <f>CONCATENATE("ENT-",A3702)</f>
        <v>ENT-3701</v>
      </c>
      <c r="AJ3702" s="15" t="str">
        <f>IF(Tabla2[[#This Row],[Op]]&lt;&gt;"","ENTREGA","")</f>
        <v>ENTREGA</v>
      </c>
      <c r="AK3702" s="40" t="str">
        <f>(Tabla2[[#This Row],[FECHA ENTREGA]]&amp;Tabla2[[#This Row],[HORA ENTREGA]])</f>
        <v>461680,416666666666667</v>
      </c>
      <c r="AL3702" s="34" t="str">
        <f>IFERROR(HYPERLINK("https://wa.me/"&amp;Tabla2[[#This Row],[CONTACTO]]&amp;"?text="&amp;Tabla2[[#This Row],[Mensaje]]),"")</f>
        <v>https://wa.me/56953801607?text=Hola!%0AServicio del día 26-05%0A *Cliente:* COMERCIAL PICHARA SPA */ Cont: * HAMU1115821*/ HR Entrega: *10:00* /Dirección: * OLIVOS 672, Recoleta.</v>
      </c>
    </row>
    <row r="3703" spans="1:38" ht="16.5" customHeight="1" x14ac:dyDescent="0.2">
      <c r="A3703" s="15">
        <f>ROW(A3702)</f>
        <v>3702</v>
      </c>
      <c r="B3703" s="15">
        <f>IF(J3703=J3702,B3702+1,1)</f>
        <v>6</v>
      </c>
      <c r="C3703" s="15" t="s">
        <v>5642</v>
      </c>
      <c r="D3703" s="25" t="s">
        <v>39</v>
      </c>
      <c r="E3703" s="27">
        <v>306424</v>
      </c>
      <c r="F3703" s="27" t="s">
        <v>5643</v>
      </c>
      <c r="G3703" s="27" t="s">
        <v>294</v>
      </c>
      <c r="H3703" s="27">
        <v>20260</v>
      </c>
      <c r="I3703" s="27" t="s">
        <v>42</v>
      </c>
      <c r="J3703" s="28">
        <v>46168</v>
      </c>
      <c r="K3703" s="26">
        <v>0.375</v>
      </c>
      <c r="L3703" s="26"/>
      <c r="M3703" s="27" t="s">
        <v>117</v>
      </c>
      <c r="N3703" s="25">
        <f>IFERROR(VLOOKUP(M3703,Data!$J$1:$K$58,2,0),"")</f>
        <v>56973887539</v>
      </c>
      <c r="O3703" s="27" t="s">
        <v>118</v>
      </c>
      <c r="P3703" s="27"/>
      <c r="Q3703" s="27" t="s">
        <v>957</v>
      </c>
      <c r="R3703" s="27" t="s">
        <v>3043</v>
      </c>
      <c r="S3703" s="27"/>
      <c r="T3703" s="27"/>
      <c r="U3703" s="28"/>
      <c r="V3703" s="15"/>
      <c r="W3703" s="15"/>
      <c r="X3703" s="27"/>
      <c r="Y3703" s="27"/>
      <c r="Z3703" s="29"/>
      <c r="AA3703" s="29">
        <v>0.36736111111111114</v>
      </c>
      <c r="AB3703" s="29">
        <v>0.52083333333333337</v>
      </c>
      <c r="AC3703" s="30">
        <v>46168</v>
      </c>
      <c r="AD3703" s="15" t="str">
        <f>IF(Tabla2[[#This Row],[HORA ENTREGA]]="DIRECTO","On time", IF(AA3703&lt;&gt;"",IF(Tabla2[[#This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03" s="15" t="str">
        <f>MID(Tabla2[[#This Row],[TIPO]],1,3)</f>
        <v xml:space="preserve">40 </v>
      </c>
      <c r="AF37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FASSI  */ Cont: * HLBU8322728*/ HR Entrega: *09:00* /Dirección: *BARRON VIEYRA 10-A, COLINA</v>
      </c>
      <c r="AG3703" s="38" t="str">
        <f>IFERROR(HYPERLINK("https://wa.me/"&amp;Tabla2[[#This Row],[CONTACTO]]&amp;"?text="&amp;Tabla2[[#This Row],[Mensaje]],"Enviar mensaje"),"")</f>
        <v>Enviar mensaje</v>
      </c>
      <c r="AH3703" s="15" t="str">
        <f>CONCATENATE(A3703,F3703)</f>
        <v>3702HLBU8322728</v>
      </c>
      <c r="AI3703" s="15" t="str">
        <f>CONCATENATE("ENT-",A3703)</f>
        <v>ENT-3702</v>
      </c>
      <c r="AJ3703" s="15" t="str">
        <f>IF(Tabla2[[#This Row],[Op]]&lt;&gt;"","ENTREGA","")</f>
        <v>ENTREGA</v>
      </c>
      <c r="AK3703" s="40" t="str">
        <f>(Tabla2[[#This Row],[FECHA ENTREGA]]&amp;Tabla2[[#This Row],[HORA ENTREGA]])</f>
        <v>461680,375</v>
      </c>
      <c r="AL3703" s="34" t="str">
        <f>IFERROR(HYPERLINK("https://wa.me/"&amp;Tabla2[[#This Row],[CONTACTO]]&amp;"?text="&amp;Tabla2[[#This Row],[Mensaje]]),"")</f>
        <v>https://wa.me/56973887539?text=Hola!%0AServicio del día 26-05%0A *Cliente:* FASSI  */ Cont: * HLBU8322728*/ HR Entrega: *09:00* /Dirección: *BARRON VIEYRA 10-A, COLINA</v>
      </c>
    </row>
    <row r="3704" spans="1:38" ht="16.5" customHeight="1" x14ac:dyDescent="0.2">
      <c r="A3704" s="15">
        <f>ROW(A3703)</f>
        <v>3703</v>
      </c>
      <c r="B3704" s="15">
        <f>IF(J3704=J3703,B3703+1,1)</f>
        <v>7</v>
      </c>
      <c r="C3704" s="15" t="s">
        <v>114</v>
      </c>
      <c r="D3704" s="25" t="s">
        <v>39</v>
      </c>
      <c r="E3704" s="27">
        <v>306695</v>
      </c>
      <c r="F3704" s="27" t="s">
        <v>5644</v>
      </c>
      <c r="G3704" s="27" t="s">
        <v>64</v>
      </c>
      <c r="H3704" s="27">
        <v>3400</v>
      </c>
      <c r="I3704" s="27" t="s">
        <v>42</v>
      </c>
      <c r="J3704" s="28">
        <v>46168</v>
      </c>
      <c r="K3704" s="26">
        <v>0.35416666666666669</v>
      </c>
      <c r="L3704" s="26"/>
      <c r="M3704" s="27" t="s">
        <v>155</v>
      </c>
      <c r="N3704" s="25">
        <f>IFERROR(VLOOKUP(M3704,Data!$J$1:$K$58,2,0),"")</f>
        <v>56926181825</v>
      </c>
      <c r="O3704" s="27" t="s">
        <v>156</v>
      </c>
      <c r="P3704" s="27"/>
      <c r="Q3704" s="27" t="s">
        <v>119</v>
      </c>
      <c r="R3704" s="27" t="s">
        <v>218</v>
      </c>
      <c r="S3704" s="27"/>
      <c r="T3704" s="27"/>
      <c r="U3704" s="28"/>
      <c r="V3704" s="15"/>
      <c r="W3704" s="15"/>
      <c r="X3704" s="27"/>
      <c r="Y3704" s="27"/>
      <c r="Z3704" s="29"/>
      <c r="AA3704" s="29">
        <v>0.3263888888888889</v>
      </c>
      <c r="AB3704" s="29">
        <v>0.35694444444444445</v>
      </c>
      <c r="AC3704" s="30">
        <v>46168</v>
      </c>
      <c r="AD3704" s="15" t="str">
        <f>IF(Tabla2[[#This Row],[HORA ENTREGA]]="DIRECTO","On time", IF(AA3704&lt;&gt;"",IF(Tabla2[[#This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04" s="15" t="str">
        <f>MID(Tabla2[[#This Row],[TIPO]],1,3)</f>
        <v xml:space="preserve">20 </v>
      </c>
      <c r="AF37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FLEX EQUIPOS DE DESCANSO CHILE */ Cont: * MRKU9990968*/ HR Entrega: *08:30* /Dirección: *MERSAN (José Joaquín Prieto 9001, Lo Espejo. Bodegas: 7-8-9-10-15-16-17-18)</v>
      </c>
      <c r="AG3704" s="38" t="str">
        <f>IFERROR(HYPERLINK("https://wa.me/"&amp;Tabla2[[#This Row],[CONTACTO]]&amp;"?text="&amp;Tabla2[[#This Row],[Mensaje]],"Enviar mensaje"),"")</f>
        <v>Enviar mensaje</v>
      </c>
      <c r="AH3704" s="15" t="str">
        <f>CONCATENATE(A3704,F3704)</f>
        <v>3703MRKU9990968</v>
      </c>
      <c r="AI3704" s="15" t="str">
        <f>CONCATENATE("ENT-",A3704)</f>
        <v>ENT-3703</v>
      </c>
      <c r="AJ3704" s="15" t="str">
        <f>IF(Tabla2[[#This Row],[Op]]&lt;&gt;"","ENTREGA","")</f>
        <v>ENTREGA</v>
      </c>
      <c r="AK3704" s="40" t="str">
        <f>(Tabla2[[#This Row],[FECHA ENTREGA]]&amp;Tabla2[[#This Row],[HORA ENTREGA]])</f>
        <v>461680,354166666666667</v>
      </c>
      <c r="AL3704" s="34" t="str">
        <f>IFERROR(HYPERLINK("https://wa.me/"&amp;Tabla2[[#This Row],[CONTACTO]]&amp;"?text="&amp;Tabla2[[#This Row],[Mensaje]]),"")</f>
        <v>https://wa.me/56926181825?text=Hola!%0AServicio del día 26-05%0A *Cliente:* FLEX EQUIPOS DE DESCANSO CHILE */ Cont: * MRKU9990968*/ HR Entrega: *08:30* /Dirección: *MERSAN (José Joaquín Prieto 9001, Lo Espejo. Bodegas: 7-8-9-10-15-16-17-18)</v>
      </c>
    </row>
    <row r="3705" spans="1:38" ht="16.5" customHeight="1" x14ac:dyDescent="0.2">
      <c r="A3705" s="15">
        <f>ROW(A3704)</f>
        <v>3704</v>
      </c>
      <c r="B3705" s="15">
        <f>IF(J3705=J3704,B3704+1,1)</f>
        <v>8</v>
      </c>
      <c r="C3705" s="15" t="s">
        <v>627</v>
      </c>
      <c r="D3705" s="25" t="s">
        <v>39</v>
      </c>
      <c r="E3705" s="27">
        <v>306430</v>
      </c>
      <c r="F3705" s="27" t="s">
        <v>5645</v>
      </c>
      <c r="G3705" s="27" t="s">
        <v>41</v>
      </c>
      <c r="H3705" s="27">
        <v>9300</v>
      </c>
      <c r="I3705" s="27" t="s">
        <v>5646</v>
      </c>
      <c r="J3705" s="28">
        <v>46168</v>
      </c>
      <c r="K3705" s="26">
        <v>0.33333333333333331</v>
      </c>
      <c r="L3705" s="26" t="s">
        <v>4226</v>
      </c>
      <c r="M3705" s="27" t="s">
        <v>161</v>
      </c>
      <c r="N3705" s="25">
        <f>IFERROR(VLOOKUP(M3705,Data!$J$1:$K$58,2,0),"")</f>
        <v>56966749408</v>
      </c>
      <c r="O3705" s="27" t="s">
        <v>162</v>
      </c>
      <c r="P3705" s="27"/>
      <c r="Q3705" s="27" t="s">
        <v>629</v>
      </c>
      <c r="R3705" s="27" t="s">
        <v>218</v>
      </c>
      <c r="S3705" s="27"/>
      <c r="T3705" s="27"/>
      <c r="U3705" s="28"/>
      <c r="V3705" s="15"/>
      <c r="W3705" s="15"/>
      <c r="X3705" s="27"/>
      <c r="Y3705" s="27"/>
      <c r="Z3705" s="29"/>
      <c r="AA3705" s="29">
        <v>0.3125</v>
      </c>
      <c r="AB3705" s="29">
        <v>0.4201388888888889</v>
      </c>
      <c r="AC3705" s="30">
        <v>46168</v>
      </c>
      <c r="AD3705" s="15" t="str">
        <f>IF(Tabla2[[#This Row],[HORA ENTREGA]]="DIRECTO","On time", IF(AA3705&lt;&gt;"",IF(Tabla2[[#This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05" s="15" t="str">
        <f>MID(Tabla2[[#This Row],[TIPO]],1,3)</f>
        <v xml:space="preserve">40 </v>
      </c>
      <c r="AF37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GENERACION SERVICIO Y ARRIENDO SPA */ Cont: * OOCU7000390*/ HR Entrega: *08:00* /Dirección: *CORDILLERA 570, PUDAHUEL</v>
      </c>
      <c r="AG3705" s="38" t="str">
        <f>IFERROR(HYPERLINK("https://wa.me/"&amp;Tabla2[[#This Row],[CONTACTO]]&amp;"?text="&amp;Tabla2[[#This Row],[Mensaje]],"Enviar mensaje"),"")</f>
        <v>Enviar mensaje</v>
      </c>
      <c r="AH3705" s="15" t="str">
        <f>CONCATENATE(A3705,F3705)</f>
        <v>3704OOCU7000390</v>
      </c>
      <c r="AI3705" s="15" t="str">
        <f>CONCATENATE("ENT-",A3705)</f>
        <v>ENT-3704</v>
      </c>
      <c r="AJ3705" s="15" t="str">
        <f>IF(Tabla2[[#This Row],[Op]]&lt;&gt;"","ENTREGA","")</f>
        <v>ENTREGA</v>
      </c>
      <c r="AK3705" s="40" t="str">
        <f>(Tabla2[[#This Row],[FECHA ENTREGA]]&amp;Tabla2[[#This Row],[HORA ENTREGA]])</f>
        <v>461680,333333333333333</v>
      </c>
      <c r="AL3705" s="34" t="str">
        <f>IFERROR(HYPERLINK("https://wa.me/"&amp;Tabla2[[#This Row],[CONTACTO]]&amp;"?text="&amp;Tabla2[[#This Row],[Mensaje]]),"")</f>
        <v>https://wa.me/56966749408?text=Hola!%0AServicio del día 26-05%0A *Cliente:* GENERACION SERVICIO Y ARRIENDO SPA */ Cont: * OOCU7000390*/ HR Entrega: *08:00* /Dirección: *CORDILLERA 570, PUDAHUEL</v>
      </c>
    </row>
    <row r="3706" spans="1:38" ht="16.5" customHeight="1" x14ac:dyDescent="0.2">
      <c r="A3706" s="15">
        <f>ROW(A3705)</f>
        <v>3705</v>
      </c>
      <c r="B3706" s="15">
        <f>IF(J3706=J3705,B3705+1,1)</f>
        <v>9</v>
      </c>
      <c r="C3706" s="15" t="s">
        <v>627</v>
      </c>
      <c r="D3706" s="25" t="s">
        <v>39</v>
      </c>
      <c r="E3706" s="27">
        <v>306430</v>
      </c>
      <c r="F3706" s="27" t="s">
        <v>5647</v>
      </c>
      <c r="G3706" s="27" t="s">
        <v>41</v>
      </c>
      <c r="H3706" s="27">
        <v>13860</v>
      </c>
      <c r="I3706" s="27" t="s">
        <v>5648</v>
      </c>
      <c r="J3706" s="28">
        <v>46168</v>
      </c>
      <c r="K3706" s="26">
        <v>0.5</v>
      </c>
      <c r="L3706" s="26"/>
      <c r="M3706" s="27" t="s">
        <v>649</v>
      </c>
      <c r="N3706" s="25">
        <f>IFERROR(VLOOKUP(M3706,Data!$J$1:$K$58,2,0),"")</f>
        <v>56939438073</v>
      </c>
      <c r="O3706" s="27" t="s">
        <v>203</v>
      </c>
      <c r="P3706" s="27"/>
      <c r="Q3706" s="27" t="s">
        <v>629</v>
      </c>
      <c r="R3706" s="27" t="s">
        <v>218</v>
      </c>
      <c r="S3706" s="27"/>
      <c r="T3706" s="27"/>
      <c r="U3706" s="28"/>
      <c r="V3706" s="15"/>
      <c r="W3706" s="15"/>
      <c r="X3706" s="27"/>
      <c r="Y3706" s="27"/>
      <c r="Z3706" s="29"/>
      <c r="AA3706" s="29">
        <v>0.52986111111111112</v>
      </c>
      <c r="AB3706" s="29">
        <v>0.62291666666666667</v>
      </c>
      <c r="AC3706" s="30">
        <v>46168</v>
      </c>
      <c r="AD3706" s="15" t="str">
        <f>IF(Tabla2[[#This Row],[HORA ENTREGA]]="DIRECTO","On time", IF(AA3706&lt;&gt;"",IF(Tabla2[[#This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06" s="15" t="str">
        <f>MID(Tabla2[[#This Row],[TIPO]],1,3)</f>
        <v xml:space="preserve">40 </v>
      </c>
      <c r="AF37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GENERACION SERVICIO Y ARRIENDO SPA */ Cont: * CSNU6047089*/ HR Entrega: *12:00* /Dirección: *CORDILLERA 570, PUDAHUEL</v>
      </c>
      <c r="AG3706" s="38" t="str">
        <f>IFERROR(HYPERLINK("https://wa.me/"&amp;Tabla2[[#This Row],[CONTACTO]]&amp;"?text="&amp;Tabla2[[#This Row],[Mensaje]],"Enviar mensaje"),"")</f>
        <v>Enviar mensaje</v>
      </c>
      <c r="AH3706" s="15" t="str">
        <f>CONCATENATE(A3706,F3706)</f>
        <v>3705CSNU6047089</v>
      </c>
      <c r="AI3706" s="15" t="str">
        <f>CONCATENATE("ENT-",A3706)</f>
        <v>ENT-3705</v>
      </c>
      <c r="AJ3706" s="15" t="str">
        <f>IF(Tabla2[[#This Row],[Op]]&lt;&gt;"","ENTREGA","")</f>
        <v>ENTREGA</v>
      </c>
      <c r="AK3706" s="40" t="str">
        <f>(Tabla2[[#This Row],[FECHA ENTREGA]]&amp;Tabla2[[#This Row],[HORA ENTREGA]])</f>
        <v>461680,5</v>
      </c>
      <c r="AL3706" s="34" t="str">
        <f>IFERROR(HYPERLINK("https://wa.me/"&amp;Tabla2[[#This Row],[CONTACTO]]&amp;"?text="&amp;Tabla2[[#This Row],[Mensaje]]),"")</f>
        <v>https://wa.me/56939438073?text=Hola!%0AServicio del día 26-05%0A *Cliente:* GENERACION SERVICIO Y ARRIENDO SPA */ Cont: * CSNU6047089*/ HR Entrega: *12:00* /Dirección: *CORDILLERA 570, PUDAHUEL</v>
      </c>
    </row>
    <row r="3707" spans="1:38" ht="16.5" customHeight="1" x14ac:dyDescent="0.2">
      <c r="A3707" s="15">
        <f>ROW(A3706)</f>
        <v>3706</v>
      </c>
      <c r="B3707" s="15">
        <f>IF(J3707=J3706,B3706+1,1)</f>
        <v>10</v>
      </c>
      <c r="C3707" s="15" t="s">
        <v>627</v>
      </c>
      <c r="D3707" s="25" t="s">
        <v>39</v>
      </c>
      <c r="E3707" s="27">
        <v>306430</v>
      </c>
      <c r="F3707" s="27" t="s">
        <v>5649</v>
      </c>
      <c r="G3707" s="27" t="s">
        <v>41</v>
      </c>
      <c r="H3707" s="27">
        <v>9020</v>
      </c>
      <c r="I3707" s="27" t="s">
        <v>5650</v>
      </c>
      <c r="J3707" s="28">
        <v>46168</v>
      </c>
      <c r="K3707" s="26">
        <v>0.58333333333333337</v>
      </c>
      <c r="L3707" s="26"/>
      <c r="M3707" s="27" t="s">
        <v>211</v>
      </c>
      <c r="N3707" s="25">
        <f>IFERROR(VLOOKUP(M3707,Data!$J$1:$K$58,2,0),"")</f>
        <v>56961282379</v>
      </c>
      <c r="O3707" s="27" t="s">
        <v>212</v>
      </c>
      <c r="P3707" s="27"/>
      <c r="Q3707" s="27" t="s">
        <v>629</v>
      </c>
      <c r="R3707" s="27" t="s">
        <v>218</v>
      </c>
      <c r="S3707" s="27"/>
      <c r="T3707" s="27"/>
      <c r="U3707" s="28"/>
      <c r="V3707" s="15"/>
      <c r="W3707" s="15"/>
      <c r="X3707" s="27"/>
      <c r="Y3707" s="27"/>
      <c r="Z3707" s="29"/>
      <c r="AA3707" s="29">
        <v>0.62361111111111112</v>
      </c>
      <c r="AB3707" s="29">
        <v>0.65486111111111112</v>
      </c>
      <c r="AC3707" s="30">
        <v>46168</v>
      </c>
      <c r="AD3707" s="15" t="str">
        <f>IF(Tabla2[[#This Row],[HORA ENTREGA]]="DIRECTO","On time", IF(AA3707&lt;&gt;"",IF(Tabla2[[#This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07" s="15" t="str">
        <f>MID(Tabla2[[#This Row],[TIPO]],1,3)</f>
        <v xml:space="preserve">40 </v>
      </c>
      <c r="AF37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GENERACION SERVICIO Y ARRIENDO SPA */ Cont: * OOLU9494489*/ HR Entrega: *14:00* /Dirección: *CORDILLERA 570, PUDAHUEL</v>
      </c>
      <c r="AG3707" s="38" t="str">
        <f>IFERROR(HYPERLINK("https://wa.me/"&amp;Tabla2[[#This Row],[CONTACTO]]&amp;"?text="&amp;Tabla2[[#This Row],[Mensaje]],"Enviar mensaje"),"")</f>
        <v>Enviar mensaje</v>
      </c>
      <c r="AH3707" s="15" t="str">
        <f>CONCATENATE(A3707,F3707)</f>
        <v>3706OOLU9494489</v>
      </c>
      <c r="AI3707" s="15" t="str">
        <f>CONCATENATE("ENT-",A3707)</f>
        <v>ENT-3706</v>
      </c>
      <c r="AJ3707" s="15" t="str">
        <f>IF(Tabla2[[#This Row],[Op]]&lt;&gt;"","ENTREGA","")</f>
        <v>ENTREGA</v>
      </c>
      <c r="AK3707" s="40" t="str">
        <f>(Tabla2[[#This Row],[FECHA ENTREGA]]&amp;Tabla2[[#This Row],[HORA ENTREGA]])</f>
        <v>461680,583333333333333</v>
      </c>
      <c r="AL3707" s="34" t="str">
        <f>IFERROR(HYPERLINK("https://wa.me/"&amp;Tabla2[[#This Row],[CONTACTO]]&amp;"?text="&amp;Tabla2[[#This Row],[Mensaje]]),"")</f>
        <v>https://wa.me/56961282379?text=Hola!%0AServicio del día 26-05%0A *Cliente:* GENERACION SERVICIO Y ARRIENDO SPA */ Cont: * OOLU9494489*/ HR Entrega: *14:00* /Dirección: *CORDILLERA 570, PUDAHUEL</v>
      </c>
    </row>
    <row r="3708" spans="1:38" ht="16.5" customHeight="1" x14ac:dyDescent="0.2">
      <c r="A3708" s="15">
        <f>ROW(A3707)</f>
        <v>3707</v>
      </c>
      <c r="B3708" s="15">
        <f>IF(J3708=J3707,B3707+1,1)</f>
        <v>11</v>
      </c>
      <c r="C3708" s="15" t="s">
        <v>302</v>
      </c>
      <c r="D3708" s="25" t="s">
        <v>122</v>
      </c>
      <c r="E3708" s="27" t="s">
        <v>1408</v>
      </c>
      <c r="F3708" s="27"/>
      <c r="G3708" s="27"/>
      <c r="H3708" s="27"/>
      <c r="I3708" s="27"/>
      <c r="J3708" s="28">
        <v>46168</v>
      </c>
      <c r="K3708" s="26">
        <v>0.58333333333333337</v>
      </c>
      <c r="L3708" s="26"/>
      <c r="M3708" s="27" t="s">
        <v>247</v>
      </c>
      <c r="N3708" s="25">
        <f>IFERROR(VLOOKUP(M3708,Data!$J$1:$K$58,2,0),"")</f>
        <v>56953157599</v>
      </c>
      <c r="O3708" s="27" t="s">
        <v>248</v>
      </c>
      <c r="P3708" s="27"/>
      <c r="Q3708" s="27" t="s">
        <v>5579</v>
      </c>
      <c r="R3708" s="27"/>
      <c r="S3708" s="27"/>
      <c r="T3708" s="27"/>
      <c r="U3708" s="28"/>
      <c r="V3708" s="15"/>
      <c r="W3708" s="15"/>
      <c r="X3708" s="27"/>
      <c r="Y3708" s="27"/>
      <c r="Z3708" s="29"/>
      <c r="AA3708" s="29">
        <v>0.6020833333333333</v>
      </c>
      <c r="AB3708" s="29">
        <v>0.63888888888888884</v>
      </c>
      <c r="AC3708" s="30">
        <v>46168</v>
      </c>
      <c r="AD3708" s="15" t="str">
        <f>IF(Tabla2[[#This Row],[HORA ENTREGA]]="DIRECTO","On time", IF(AA3708&lt;&gt;"",IF(Tabla2[[#This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08" s="15" t="str">
        <f>MID(Tabla2[[#This Row],[TIPO]],1,3)</f>
        <v/>
      </c>
      <c r="AF37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GRAYSON GROUP  */ Cont: * */ HR Entrega: *14:00* /Dirección: *Av frei montalva 7050, bodega 5, Quilicura</v>
      </c>
      <c r="AG3708" s="38" t="str">
        <f>IFERROR(HYPERLINK("https://wa.me/"&amp;Tabla2[[#This Row],[CONTACTO]]&amp;"?text="&amp;Tabla2[[#This Row],[Mensaje]],"Enviar mensaje"),"")</f>
        <v>Enviar mensaje</v>
      </c>
      <c r="AH3708" s="15" t="str">
        <f>CONCATENATE(A3708,F3708)</f>
        <v>3707</v>
      </c>
      <c r="AI3708" s="15" t="str">
        <f>CONCATENATE("ENT-",A3708)</f>
        <v>ENT-3707</v>
      </c>
      <c r="AJ3708" s="15" t="str">
        <f>IF(Tabla2[[#This Row],[Op]]&lt;&gt;"","ENTREGA","")</f>
        <v>ENTREGA</v>
      </c>
      <c r="AK3708" s="40" t="str">
        <f>(Tabla2[[#This Row],[FECHA ENTREGA]]&amp;Tabla2[[#This Row],[HORA ENTREGA]])</f>
        <v>461680,583333333333333</v>
      </c>
      <c r="AL3708" s="34" t="str">
        <f>IFERROR(HYPERLINK("https://wa.me/"&amp;Tabla2[[#This Row],[CONTACTO]]&amp;"?text="&amp;Tabla2[[#This Row],[Mensaje]]),"")</f>
        <v>https://wa.me/56953157599?text=Hola!%0AServicio del día 26-05%0A *Cliente:* GRAYSON GROUP  */ Cont: * */ HR Entrega: *14:00* /Dirección: *Av frei montalva 7050, bodega 5, Quilicura</v>
      </c>
    </row>
    <row r="3709" spans="1:38" ht="16.5" customHeight="1" x14ac:dyDescent="0.2">
      <c r="A3709" s="15">
        <f>ROW(A3708)</f>
        <v>3708</v>
      </c>
      <c r="B3709" s="15">
        <f>IF(J3709=J3708,B3708+1,1)</f>
        <v>12</v>
      </c>
      <c r="C3709" s="15" t="s">
        <v>1486</v>
      </c>
      <c r="D3709" s="25" t="s">
        <v>39</v>
      </c>
      <c r="E3709" s="27">
        <v>306641</v>
      </c>
      <c r="F3709" s="27" t="s">
        <v>5651</v>
      </c>
      <c r="G3709" s="27" t="s">
        <v>41</v>
      </c>
      <c r="H3709" s="27">
        <v>6420</v>
      </c>
      <c r="I3709" s="27" t="s">
        <v>5652</v>
      </c>
      <c r="J3709" s="28">
        <v>46168</v>
      </c>
      <c r="K3709" s="26">
        <v>0.375</v>
      </c>
      <c r="L3709" s="26" t="s">
        <v>4226</v>
      </c>
      <c r="M3709" s="27" t="s">
        <v>172</v>
      </c>
      <c r="N3709" s="25">
        <f>IFERROR(VLOOKUP(M3709,Data!$J$1:$K$58,2,0),"")</f>
        <v>56985215946</v>
      </c>
      <c r="O3709" s="27" t="s">
        <v>173</v>
      </c>
      <c r="P3709" s="27"/>
      <c r="Q3709" s="27" t="s">
        <v>5653</v>
      </c>
      <c r="R3709" s="27" t="s">
        <v>218</v>
      </c>
      <c r="S3709" s="27"/>
      <c r="T3709" s="27"/>
      <c r="U3709" s="28"/>
      <c r="V3709" s="15"/>
      <c r="W3709" s="15"/>
      <c r="X3709" s="27"/>
      <c r="Y3709" s="27"/>
      <c r="Z3709" s="29"/>
      <c r="AA3709" s="29">
        <v>0.32777777777777778</v>
      </c>
      <c r="AB3709" s="29">
        <v>0.45069444444444445</v>
      </c>
      <c r="AC3709" s="30">
        <v>46168</v>
      </c>
      <c r="AD3709" s="15" t="str">
        <f>IF(Tabla2[[#This Row],[HORA ENTREGA]]="DIRECTO","On time", IF(AA3709&lt;&gt;"",IF(Tabla2[[#This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09" s="15" t="str">
        <f>MID(Tabla2[[#This Row],[TIPO]],1,3)</f>
        <v xml:space="preserve">40 </v>
      </c>
      <c r="AF37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GRUPO JNK CHILE SPA */ Cont: * CSNU8212109*/ HR Entrega: *09:00* /Dirección: *Av Calera de tango S/N paradero 9 Calera de tango</v>
      </c>
      <c r="AG3709" s="38" t="str">
        <f>IFERROR(HYPERLINK("https://wa.me/"&amp;Tabla2[[#This Row],[CONTACTO]]&amp;"?text="&amp;Tabla2[[#This Row],[Mensaje]],"Enviar mensaje"),"")</f>
        <v>Enviar mensaje</v>
      </c>
      <c r="AH3709" s="15" t="str">
        <f>CONCATENATE(A3709,F3709)</f>
        <v>3708CSNU8212109</v>
      </c>
      <c r="AI3709" s="15" t="str">
        <f>CONCATENATE("ENT-",A3709)</f>
        <v>ENT-3708</v>
      </c>
      <c r="AJ3709" s="15" t="str">
        <f>IF(Tabla2[[#This Row],[Op]]&lt;&gt;"","ENTREGA","")</f>
        <v>ENTREGA</v>
      </c>
      <c r="AK3709" s="40" t="str">
        <f>(Tabla2[[#This Row],[FECHA ENTREGA]]&amp;Tabla2[[#This Row],[HORA ENTREGA]])</f>
        <v>461680,375</v>
      </c>
      <c r="AL3709" s="34" t="str">
        <f>IFERROR(HYPERLINK("https://wa.me/"&amp;Tabla2[[#This Row],[CONTACTO]]&amp;"?text="&amp;Tabla2[[#This Row],[Mensaje]]),"")</f>
        <v>https://wa.me/56985215946?text=Hola!%0AServicio del día 26-05%0A *Cliente:* GRUPO JNK CHILE SPA */ Cont: * CSNU8212109*/ HR Entrega: *09:00* /Dirección: *Av Calera de tango S/N paradero 9 Calera de tango</v>
      </c>
    </row>
    <row r="3710" spans="1:38" ht="16.5" customHeight="1" x14ac:dyDescent="0.2">
      <c r="A3710" s="15">
        <f>ROW(A3709)</f>
        <v>3709</v>
      </c>
      <c r="B3710" s="15">
        <f>IF(J3710=J3709,B3709+1,1)</f>
        <v>13</v>
      </c>
      <c r="C3710" s="15" t="s">
        <v>149</v>
      </c>
      <c r="D3710" s="25" t="s">
        <v>39</v>
      </c>
      <c r="E3710" s="27">
        <v>2638701</v>
      </c>
      <c r="F3710" s="27" t="s">
        <v>5654</v>
      </c>
      <c r="G3710" s="27" t="s">
        <v>41</v>
      </c>
      <c r="H3710" s="27">
        <v>10850</v>
      </c>
      <c r="I3710" s="27" t="s">
        <v>42</v>
      </c>
      <c r="J3710" s="28">
        <v>46168</v>
      </c>
      <c r="K3710" s="26">
        <v>0.33333333333333331</v>
      </c>
      <c r="L3710" s="26" t="s">
        <v>5655</v>
      </c>
      <c r="M3710" s="27" t="s">
        <v>104</v>
      </c>
      <c r="N3710" s="25">
        <f>IFERROR(VLOOKUP(M3710,Data!$J$1:$K$58,2,0),"")</f>
        <v>56966749395</v>
      </c>
      <c r="O3710" s="27" t="s">
        <v>253</v>
      </c>
      <c r="P3710" s="27"/>
      <c r="Q3710" s="27" t="s">
        <v>153</v>
      </c>
      <c r="R3710" s="27" t="s">
        <v>183</v>
      </c>
      <c r="S3710" s="27"/>
      <c r="T3710" s="27"/>
      <c r="U3710" s="28"/>
      <c r="V3710" s="15"/>
      <c r="W3710" s="15"/>
      <c r="X3710" s="27"/>
      <c r="Y3710" s="27"/>
      <c r="Z3710" s="29"/>
      <c r="AA3710" s="29">
        <v>0.3972222222222222</v>
      </c>
      <c r="AB3710" s="29">
        <v>0.43125000000000002</v>
      </c>
      <c r="AC3710" s="30">
        <v>46168</v>
      </c>
      <c r="AD3710" s="15" t="str">
        <f>IF(Tabla2[[#This Row],[HORA ENTREGA]]="DIRECTO","On time", IF(AA3710&lt;&gt;"",IF(Tabla2[[#This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10" s="15" t="str">
        <f>MID(Tabla2[[#This Row],[TIPO]],1,3)</f>
        <v xml:space="preserve">40 </v>
      </c>
      <c r="AF37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GAOU7220266*/ HR Entrega: *08:00* /Dirección: *BOD. MIEA AGURTO - PUERTO MADERO 9710, BOD. E13; PUDAHUEL </v>
      </c>
      <c r="AG3710" s="38" t="str">
        <f>IFERROR(HYPERLINK("https://wa.me/"&amp;Tabla2[[#This Row],[CONTACTO]]&amp;"?text="&amp;Tabla2[[#This Row],[Mensaje]],"Enviar mensaje"),"")</f>
        <v>Enviar mensaje</v>
      </c>
      <c r="AH3710" s="15" t="str">
        <f>CONCATENATE(A3710,F3710)</f>
        <v>3709GAOU7220266</v>
      </c>
      <c r="AI3710" s="15" t="str">
        <f>CONCATENATE("ENT-",A3710)</f>
        <v>ENT-3709</v>
      </c>
      <c r="AJ3710" s="15" t="str">
        <f>IF(Tabla2[[#This Row],[Op]]&lt;&gt;"","ENTREGA","")</f>
        <v>ENTREGA</v>
      </c>
      <c r="AK3710" s="40" t="str">
        <f>(Tabla2[[#This Row],[FECHA ENTREGA]]&amp;Tabla2[[#This Row],[HORA ENTREGA]])</f>
        <v>461680,333333333333333</v>
      </c>
      <c r="AL3710" s="34" t="str">
        <f>IFERROR(HYPERLINK("https://wa.me/"&amp;Tabla2[[#This Row],[CONTACTO]]&amp;"?text="&amp;Tabla2[[#This Row],[Mensaje]]),"")</f>
        <v xml:space="preserve">https://wa.me/56966749395?text=Hola!%0AServicio del día 26-05%0A *Cliente:* IMPORTADORA MIDEA CARRIER CHILE LTDA */ Cont: * GAOU7220266*/ HR Entrega: *08:00* /Dirección: *BOD. MIEA AGURTO - PUERTO MADERO 9710, BOD. E13; PUDAHUEL </v>
      </c>
    </row>
    <row r="3711" spans="1:38" ht="16.5" customHeight="1" x14ac:dyDescent="0.2">
      <c r="A3711" s="15">
        <f>ROW(A3710)</f>
        <v>3710</v>
      </c>
      <c r="B3711" s="15">
        <f>IF(J3711=J3710,B3710+1,1)</f>
        <v>14</v>
      </c>
      <c r="C3711" s="15" t="s">
        <v>149</v>
      </c>
      <c r="D3711" s="25" t="s">
        <v>39</v>
      </c>
      <c r="E3711" s="27">
        <v>2636342</v>
      </c>
      <c r="F3711" s="27" t="s">
        <v>5656</v>
      </c>
      <c r="G3711" s="27" t="s">
        <v>41</v>
      </c>
      <c r="H3711" s="27">
        <v>13100</v>
      </c>
      <c r="I3711" s="27" t="s">
        <v>42</v>
      </c>
      <c r="J3711" s="28">
        <v>46168</v>
      </c>
      <c r="K3711" s="26">
        <v>0.33333333333333331</v>
      </c>
      <c r="L3711" s="26" t="s">
        <v>5657</v>
      </c>
      <c r="M3711" s="27" t="s">
        <v>112</v>
      </c>
      <c r="N3711" s="25">
        <f>IFERROR(VLOOKUP(M3711,Data!$J$1:$K$58,2,0),"")</f>
        <v>56990025702</v>
      </c>
      <c r="O3711" s="27" t="s">
        <v>61</v>
      </c>
      <c r="P3711" s="27"/>
      <c r="Q3711" s="27" t="s">
        <v>153</v>
      </c>
      <c r="R3711" s="27" t="s">
        <v>183</v>
      </c>
      <c r="S3711" s="27"/>
      <c r="T3711" s="27"/>
      <c r="U3711" s="28"/>
      <c r="V3711" s="15"/>
      <c r="W3711" s="15"/>
      <c r="X3711" s="27"/>
      <c r="Y3711" s="27"/>
      <c r="Z3711" s="29"/>
      <c r="AA3711" s="29">
        <v>0.31527777777777777</v>
      </c>
      <c r="AB3711" s="29">
        <v>0.47083333333333333</v>
      </c>
      <c r="AC3711" s="30">
        <v>46168</v>
      </c>
      <c r="AD3711" s="15" t="str">
        <f>IF(Tabla2[[#This Row],[HORA ENTREGA]]="DIRECTO","On time", IF(AA3711&lt;&gt;"",IF(Tabla2[[#This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11" s="15" t="str">
        <f>MID(Tabla2[[#This Row],[TIPO]],1,3)</f>
        <v xml:space="preserve">40 </v>
      </c>
      <c r="AF37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BEAU5266650*/ HR Entrega: *08:00* /Dirección: *BOD. MIEA AGURTO - PUERTO MADERO 9710, BOD. E13; PUDAHUEL </v>
      </c>
      <c r="AG3711" s="38" t="str">
        <f>IFERROR(HYPERLINK("https://wa.me/"&amp;Tabla2[[#This Row],[CONTACTO]]&amp;"?text="&amp;Tabla2[[#This Row],[Mensaje]],"Enviar mensaje"),"")</f>
        <v>Enviar mensaje</v>
      </c>
      <c r="AH3711" s="15" t="str">
        <f>CONCATENATE(A3711,F3711)</f>
        <v>3710BEAU5266650</v>
      </c>
      <c r="AI3711" s="15" t="str">
        <f>CONCATENATE("ENT-",A3711)</f>
        <v>ENT-3710</v>
      </c>
      <c r="AJ3711" s="15" t="str">
        <f>IF(Tabla2[[#This Row],[Op]]&lt;&gt;"","ENTREGA","")</f>
        <v>ENTREGA</v>
      </c>
      <c r="AK3711" s="40" t="str">
        <f>(Tabla2[[#This Row],[FECHA ENTREGA]]&amp;Tabla2[[#This Row],[HORA ENTREGA]])</f>
        <v>461680,333333333333333</v>
      </c>
      <c r="AL3711" s="34" t="str">
        <f>IFERROR(HYPERLINK("https://wa.me/"&amp;Tabla2[[#This Row],[CONTACTO]]&amp;"?text="&amp;Tabla2[[#This Row],[Mensaje]]),"")</f>
        <v xml:space="preserve">https://wa.me/56990025702?text=Hola!%0AServicio del día 26-05%0A *Cliente:* IMPORTADORA MIDEA CARRIER CHILE LTDA */ Cont: * BEAU5266650*/ HR Entrega: *08:00* /Dirección: *BOD. MIEA AGURTO - PUERTO MADERO 9710, BOD. E13; PUDAHUEL </v>
      </c>
    </row>
    <row r="3712" spans="1:38" ht="16.5" customHeight="1" x14ac:dyDescent="0.2">
      <c r="A3712" s="15">
        <f>ROW(A3711)</f>
        <v>3711</v>
      </c>
      <c r="B3712" s="15">
        <f>IF(J3712=J3711,B3711+1,1)</f>
        <v>15</v>
      </c>
      <c r="C3712" s="15" t="s">
        <v>149</v>
      </c>
      <c r="D3712" s="25" t="s">
        <v>39</v>
      </c>
      <c r="E3712" s="27">
        <v>2636285</v>
      </c>
      <c r="F3712" s="27" t="s">
        <v>5658</v>
      </c>
      <c r="G3712" s="27" t="s">
        <v>41</v>
      </c>
      <c r="H3712" s="27">
        <v>12530</v>
      </c>
      <c r="I3712" s="27" t="s">
        <v>42</v>
      </c>
      <c r="J3712" s="28">
        <v>46168</v>
      </c>
      <c r="K3712" s="26">
        <v>0.375</v>
      </c>
      <c r="L3712" s="26" t="s">
        <v>5659</v>
      </c>
      <c r="M3712" s="27" t="s">
        <v>366</v>
      </c>
      <c r="N3712" s="25">
        <f>IFERROR(VLOOKUP(M3712,Data!$J$1:$K$58,2,0),"")</f>
        <v>56967386251</v>
      </c>
      <c r="O3712" s="27" t="s">
        <v>367</v>
      </c>
      <c r="P3712" s="27"/>
      <c r="Q3712" s="27" t="s">
        <v>153</v>
      </c>
      <c r="R3712" s="27" t="s">
        <v>1747</v>
      </c>
      <c r="S3712" s="27"/>
      <c r="T3712" s="27"/>
      <c r="U3712" s="28"/>
      <c r="V3712" s="15"/>
      <c r="W3712" s="15"/>
      <c r="X3712" s="27"/>
      <c r="Y3712" s="27"/>
      <c r="Z3712" s="29"/>
      <c r="AA3712" s="29">
        <v>0.31180555555555556</v>
      </c>
      <c r="AB3712" s="29">
        <v>0.4152777777777778</v>
      </c>
      <c r="AC3712" s="30">
        <v>46168</v>
      </c>
      <c r="AD3712" s="15" t="str">
        <f>IF(Tabla2[[#This Row],[HORA ENTREGA]]="DIRECTO","On time", IF(AA3712&lt;&gt;"",IF(Tabla2[[#This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12" s="15" t="str">
        <f>MID(Tabla2[[#This Row],[TIPO]],1,3)</f>
        <v xml:space="preserve">40 </v>
      </c>
      <c r="AF37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EMCU8625434*/ HR Entrega: *09:00* /Dirección: *BOD. MIEA AGURTO - PUERTO MADERO 9710, BOD. E13; PUDAHUEL </v>
      </c>
      <c r="AG3712" s="38" t="str">
        <f>IFERROR(HYPERLINK("https://wa.me/"&amp;Tabla2[[#This Row],[CONTACTO]]&amp;"?text="&amp;Tabla2[[#This Row],[Mensaje]],"Enviar mensaje"),"")</f>
        <v>Enviar mensaje</v>
      </c>
      <c r="AH3712" s="15" t="str">
        <f>CONCATENATE(A3712,F3712)</f>
        <v>3711EMCU8625434</v>
      </c>
      <c r="AI3712" s="15" t="str">
        <f>CONCATENATE("ENT-",A3712)</f>
        <v>ENT-3711</v>
      </c>
      <c r="AJ3712" s="15" t="str">
        <f>IF(Tabla2[[#This Row],[Op]]&lt;&gt;"","ENTREGA","")</f>
        <v>ENTREGA</v>
      </c>
      <c r="AK3712" s="40" t="str">
        <f>(Tabla2[[#This Row],[FECHA ENTREGA]]&amp;Tabla2[[#This Row],[HORA ENTREGA]])</f>
        <v>461680,375</v>
      </c>
      <c r="AL3712" s="34" t="str">
        <f>IFERROR(HYPERLINK("https://wa.me/"&amp;Tabla2[[#This Row],[CONTACTO]]&amp;"?text="&amp;Tabla2[[#This Row],[Mensaje]]),"")</f>
        <v xml:space="preserve">https://wa.me/56967386251?text=Hola!%0AServicio del día 26-05%0A *Cliente:* IMPORTADORA MIDEA CARRIER CHILE LTDA */ Cont: * EMCU8625434*/ HR Entrega: *09:00* /Dirección: *BOD. MIEA AGURTO - PUERTO MADERO 9710, BOD. E13; PUDAHUEL </v>
      </c>
    </row>
    <row r="3713" spans="1:38" ht="16.5" customHeight="1" x14ac:dyDescent="0.2">
      <c r="A3713" s="15">
        <f>ROW(A3712)</f>
        <v>3712</v>
      </c>
      <c r="B3713" s="15">
        <f>IF(J3713=J3712,B3712+1,1)</f>
        <v>16</v>
      </c>
      <c r="C3713" s="15" t="s">
        <v>149</v>
      </c>
      <c r="D3713" s="25" t="s">
        <v>39</v>
      </c>
      <c r="E3713" s="27">
        <v>2636285</v>
      </c>
      <c r="F3713" s="27" t="s">
        <v>5660</v>
      </c>
      <c r="G3713" s="27" t="s">
        <v>41</v>
      </c>
      <c r="H3713" s="27">
        <v>10750</v>
      </c>
      <c r="I3713" s="27" t="s">
        <v>42</v>
      </c>
      <c r="J3713" s="28">
        <v>46168</v>
      </c>
      <c r="K3713" s="26">
        <v>0.375</v>
      </c>
      <c r="L3713" s="26" t="s">
        <v>5661</v>
      </c>
      <c r="M3713" s="27" t="s">
        <v>971</v>
      </c>
      <c r="N3713" s="25">
        <f>IFERROR(VLOOKUP(M3713,Data!$J$1:$K$58,2,0),"")</f>
        <v>56999972473</v>
      </c>
      <c r="O3713" s="27" t="s">
        <v>348</v>
      </c>
      <c r="P3713" s="27"/>
      <c r="Q3713" s="27" t="s">
        <v>153</v>
      </c>
      <c r="R3713" s="27" t="s">
        <v>1747</v>
      </c>
      <c r="S3713" s="27"/>
      <c r="T3713" s="27"/>
      <c r="U3713" s="28"/>
      <c r="V3713" s="15"/>
      <c r="W3713" s="15"/>
      <c r="X3713" s="27"/>
      <c r="Y3713" s="27"/>
      <c r="Z3713" s="29"/>
      <c r="AA3713" s="29">
        <v>0.36736111111111114</v>
      </c>
      <c r="AB3713" s="29">
        <v>0.48958333333333331</v>
      </c>
      <c r="AC3713" s="30">
        <v>46168</v>
      </c>
      <c r="AD3713" s="15" t="str">
        <f>IF(Tabla2[[#This Row],[HORA ENTREGA]]="DIRECTO","On time", IF(AA3713&lt;&gt;"",IF(Tabla2[[#This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13" s="15" t="str">
        <f>MID(Tabla2[[#This Row],[TIPO]],1,3)</f>
        <v xml:space="preserve">40 </v>
      </c>
      <c r="AF37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EGSU6110357*/ HR Entrega: *09:00* /Dirección: *BOD. MIEA AGURTO - PUERTO MADERO 9710, BOD. E13; PUDAHUEL </v>
      </c>
      <c r="AG3713" s="38" t="str">
        <f>IFERROR(HYPERLINK("https://wa.me/"&amp;Tabla2[[#This Row],[CONTACTO]]&amp;"?text="&amp;Tabla2[[#This Row],[Mensaje]],"Enviar mensaje"),"")</f>
        <v>Enviar mensaje</v>
      </c>
      <c r="AH3713" s="15" t="str">
        <f>CONCATENATE(A3713,F3713)</f>
        <v>3712EGSU6110357</v>
      </c>
      <c r="AI3713" s="15" t="str">
        <f>CONCATENATE("ENT-",A3713)</f>
        <v>ENT-3712</v>
      </c>
      <c r="AJ3713" s="15" t="str">
        <f>IF(Tabla2[[#This Row],[Op]]&lt;&gt;"","ENTREGA","")</f>
        <v>ENTREGA</v>
      </c>
      <c r="AK3713" s="40" t="str">
        <f>(Tabla2[[#This Row],[FECHA ENTREGA]]&amp;Tabla2[[#This Row],[HORA ENTREGA]])</f>
        <v>461680,375</v>
      </c>
      <c r="AL3713" s="34" t="str">
        <f>IFERROR(HYPERLINK("https://wa.me/"&amp;Tabla2[[#This Row],[CONTACTO]]&amp;"?text="&amp;Tabla2[[#This Row],[Mensaje]]),"")</f>
        <v xml:space="preserve">https://wa.me/56999972473?text=Hola!%0AServicio del día 26-05%0A *Cliente:* IMPORTADORA MIDEA CARRIER CHILE LTDA */ Cont: * EGSU6110357*/ HR Entrega: *09:00* /Dirección: *BOD. MIEA AGURTO - PUERTO MADERO 9710, BOD. E13; PUDAHUEL </v>
      </c>
    </row>
    <row r="3714" spans="1:38" ht="16.5" customHeight="1" x14ac:dyDescent="0.2">
      <c r="A3714" s="15">
        <f>ROW(A3713)</f>
        <v>3713</v>
      </c>
      <c r="B3714" s="15">
        <f>IF(J3714=J3713,B3713+1,1)</f>
        <v>17</v>
      </c>
      <c r="C3714" s="15" t="s">
        <v>149</v>
      </c>
      <c r="D3714" s="25" t="s">
        <v>39</v>
      </c>
      <c r="E3714" s="27">
        <v>2633315</v>
      </c>
      <c r="F3714" s="27" t="s">
        <v>5662</v>
      </c>
      <c r="G3714" s="27" t="s">
        <v>41</v>
      </c>
      <c r="H3714" s="27">
        <v>8600</v>
      </c>
      <c r="I3714" s="27" t="s">
        <v>42</v>
      </c>
      <c r="J3714" s="28">
        <v>46168</v>
      </c>
      <c r="K3714" s="26">
        <v>0.41666666666666669</v>
      </c>
      <c r="L3714" s="26" t="s">
        <v>5663</v>
      </c>
      <c r="M3714" s="27" t="s">
        <v>164</v>
      </c>
      <c r="N3714" s="25">
        <f>IFERROR(VLOOKUP(M3714,Data!$J$1:$K$58,2,0),"")</f>
        <v>56967398822</v>
      </c>
      <c r="O3714" s="27" t="s">
        <v>165</v>
      </c>
      <c r="P3714" s="27"/>
      <c r="Q3714" s="27" t="s">
        <v>153</v>
      </c>
      <c r="R3714" s="27" t="s">
        <v>1747</v>
      </c>
      <c r="S3714" s="27"/>
      <c r="T3714" s="27"/>
      <c r="U3714" s="28"/>
      <c r="V3714" s="15"/>
      <c r="W3714" s="15"/>
      <c r="X3714" s="27"/>
      <c r="Y3714" s="27"/>
      <c r="Z3714" s="29"/>
      <c r="AA3714" s="29">
        <v>0.41388888888888886</v>
      </c>
      <c r="AB3714" s="29">
        <v>0.4152777777777778</v>
      </c>
      <c r="AC3714" s="30">
        <v>46168</v>
      </c>
      <c r="AD3714" s="15" t="str">
        <f>IF(Tabla2[[#This Row],[HORA ENTREGA]]="DIRECTO","On time", IF(AA3714&lt;&gt;"",IF(Tabla2[[#This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14" s="15" t="str">
        <f>MID(Tabla2[[#This Row],[TIPO]],1,3)</f>
        <v xml:space="preserve">40 </v>
      </c>
      <c r="AF37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EGSU6475859*/ HR Entrega: *10:00* /Dirección: *BOD. MIEA AGURTO - PUERTO MADERO 9710, BOD. E13; PUDAHUEL </v>
      </c>
      <c r="AG3714" s="38" t="str">
        <f>IFERROR(HYPERLINK("https://wa.me/"&amp;Tabla2[[#This Row],[CONTACTO]]&amp;"?text="&amp;Tabla2[[#This Row],[Mensaje]],"Enviar mensaje"),"")</f>
        <v>Enviar mensaje</v>
      </c>
      <c r="AH3714" s="15" t="str">
        <f>CONCATENATE(A3714,F3714)</f>
        <v>3713EGSU6475859</v>
      </c>
      <c r="AI3714" s="15" t="str">
        <f>CONCATENATE("ENT-",A3714)</f>
        <v>ENT-3713</v>
      </c>
      <c r="AJ3714" s="15" t="str">
        <f>IF(Tabla2[[#This Row],[Op]]&lt;&gt;"","ENTREGA","")</f>
        <v>ENTREGA</v>
      </c>
      <c r="AK3714" s="40" t="str">
        <f>(Tabla2[[#This Row],[FECHA ENTREGA]]&amp;Tabla2[[#This Row],[HORA ENTREGA]])</f>
        <v>461680,416666666666667</v>
      </c>
      <c r="AL3714" s="34" t="str">
        <f>IFERROR(HYPERLINK("https://wa.me/"&amp;Tabla2[[#This Row],[CONTACTO]]&amp;"?text="&amp;Tabla2[[#This Row],[Mensaje]]),"")</f>
        <v xml:space="preserve">https://wa.me/56967398822?text=Hola!%0AServicio del día 26-05%0A *Cliente:* IMPORTADORA MIDEA CARRIER CHILE LTDA */ Cont: * EGSU6475859*/ HR Entrega: *10:00* /Dirección: *BOD. MIEA AGURTO - PUERTO MADERO 9710, BOD. E13; PUDAHUEL </v>
      </c>
    </row>
    <row r="3715" spans="1:38" ht="16.5" customHeight="1" x14ac:dyDescent="0.2">
      <c r="A3715" s="15">
        <f>ROW(A3714)</f>
        <v>3714</v>
      </c>
      <c r="B3715" s="15">
        <f>IF(J3715=J3714,B3714+1,1)</f>
        <v>18</v>
      </c>
      <c r="C3715" s="15" t="s">
        <v>149</v>
      </c>
      <c r="D3715" s="25" t="s">
        <v>39</v>
      </c>
      <c r="E3715" s="27">
        <v>2638195</v>
      </c>
      <c r="F3715" s="27" t="s">
        <v>5664</v>
      </c>
      <c r="G3715" s="27" t="s">
        <v>41</v>
      </c>
      <c r="H3715" s="27">
        <v>9500</v>
      </c>
      <c r="I3715" s="27" t="s">
        <v>42</v>
      </c>
      <c r="J3715" s="28">
        <v>46168</v>
      </c>
      <c r="K3715" s="26">
        <v>0.45833333333333331</v>
      </c>
      <c r="L3715" s="26" t="s">
        <v>5665</v>
      </c>
      <c r="M3715" s="27" t="s">
        <v>144</v>
      </c>
      <c r="N3715" s="25">
        <f>IFERROR(VLOOKUP(M3715,Data!$J$1:$K$58,2,0),"")</f>
        <v>56940144795</v>
      </c>
      <c r="O3715" s="27" t="s">
        <v>145</v>
      </c>
      <c r="P3715" s="27"/>
      <c r="Q3715" s="27" t="s">
        <v>153</v>
      </c>
      <c r="R3715" s="27" t="s">
        <v>280</v>
      </c>
      <c r="S3715" s="27"/>
      <c r="T3715" s="27"/>
      <c r="U3715" s="28"/>
      <c r="V3715" s="15"/>
      <c r="W3715" s="15"/>
      <c r="X3715" s="27"/>
      <c r="Y3715" s="27"/>
      <c r="Z3715" s="29"/>
      <c r="AA3715" s="29">
        <v>0.53541666666666665</v>
      </c>
      <c r="AB3715" s="29">
        <v>0.65277777777777779</v>
      </c>
      <c r="AC3715" s="30">
        <v>46168</v>
      </c>
      <c r="AD3715" s="15" t="str">
        <f>IF(Tabla2[[#This Row],[HORA ENTREGA]]="DIRECTO","On time", IF(AA3715&lt;&gt;"",IF(Tabla2[[#This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15" s="15" t="str">
        <f>MID(Tabla2[[#This Row],[TIPO]],1,3)</f>
        <v xml:space="preserve">40 </v>
      </c>
      <c r="AF37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DRYU9431974*/ HR Entrega: *11:00* /Dirección: *BOD. MIEA AGURTO - PUERTO MADERO 9710, BOD. E13; PUDAHUEL </v>
      </c>
      <c r="AG3715" s="38" t="str">
        <f>IFERROR(HYPERLINK("https://wa.me/"&amp;Tabla2[[#This Row],[CONTACTO]]&amp;"?text="&amp;Tabla2[[#This Row],[Mensaje]],"Enviar mensaje"),"")</f>
        <v>Enviar mensaje</v>
      </c>
      <c r="AH3715" s="15" t="str">
        <f>CONCATENATE(A3715,F3715)</f>
        <v>3714DRYU9431974</v>
      </c>
      <c r="AI3715" s="15" t="str">
        <f>CONCATENATE("ENT-",A3715)</f>
        <v>ENT-3714</v>
      </c>
      <c r="AJ3715" s="15" t="str">
        <f>IF(Tabla2[[#This Row],[Op]]&lt;&gt;"","ENTREGA","")</f>
        <v>ENTREGA</v>
      </c>
      <c r="AK3715" s="40" t="str">
        <f>(Tabla2[[#This Row],[FECHA ENTREGA]]&amp;Tabla2[[#This Row],[HORA ENTREGA]])</f>
        <v>461680,458333333333333</v>
      </c>
      <c r="AL3715" s="34" t="str">
        <f>IFERROR(HYPERLINK("https://wa.me/"&amp;Tabla2[[#This Row],[CONTACTO]]&amp;"?text="&amp;Tabla2[[#This Row],[Mensaje]]),"")</f>
        <v xml:space="preserve">https://wa.me/56940144795?text=Hola!%0AServicio del día 26-05%0A *Cliente:* IMPORTADORA MIDEA CARRIER CHILE LTDA */ Cont: * DRYU9431974*/ HR Entrega: *11:00* /Dirección: *BOD. MIEA AGURTO - PUERTO MADERO 9710, BOD. E13; PUDAHUEL </v>
      </c>
    </row>
    <row r="3716" spans="1:38" ht="16.5" customHeight="1" x14ac:dyDescent="0.2">
      <c r="A3716" s="15">
        <f>ROW(A3715)</f>
        <v>3715</v>
      </c>
      <c r="B3716" s="15">
        <f>IF(J3716=J3715,B3715+1,1)</f>
        <v>19</v>
      </c>
      <c r="C3716" s="15" t="s">
        <v>149</v>
      </c>
      <c r="D3716" s="25" t="s">
        <v>39</v>
      </c>
      <c r="E3716" s="27">
        <v>2638195</v>
      </c>
      <c r="F3716" s="27" t="s">
        <v>5666</v>
      </c>
      <c r="G3716" s="27" t="s">
        <v>41</v>
      </c>
      <c r="H3716" s="27">
        <v>9500</v>
      </c>
      <c r="I3716" s="27" t="s">
        <v>42</v>
      </c>
      <c r="J3716" s="28">
        <v>46168</v>
      </c>
      <c r="K3716" s="26">
        <v>0.45833333333333331</v>
      </c>
      <c r="L3716" s="26" t="s">
        <v>5667</v>
      </c>
      <c r="M3716" s="27" t="s">
        <v>126</v>
      </c>
      <c r="N3716" s="25">
        <f>IFERROR(VLOOKUP(M3716,Data!$J$1:$K$58,2,0),"")</f>
        <v>56999270871</v>
      </c>
      <c r="O3716" s="27" t="s">
        <v>127</v>
      </c>
      <c r="P3716" s="27"/>
      <c r="Q3716" s="27" t="s">
        <v>153</v>
      </c>
      <c r="R3716" s="27" t="s">
        <v>280</v>
      </c>
      <c r="S3716" s="27"/>
      <c r="T3716" s="27"/>
      <c r="U3716" s="28"/>
      <c r="V3716" s="15"/>
      <c r="W3716" s="15"/>
      <c r="X3716" s="27"/>
      <c r="Y3716" s="27"/>
      <c r="Z3716" s="29"/>
      <c r="AA3716" s="29">
        <v>0.56319444444444444</v>
      </c>
      <c r="AB3716" s="29">
        <v>0.64583333333333337</v>
      </c>
      <c r="AC3716" s="30">
        <v>46168</v>
      </c>
      <c r="AD3716" s="15" t="str">
        <f>IF(Tabla2[[#This Row],[HORA ENTREGA]]="DIRECTO","On time", IF(AA3716&lt;&gt;"",IF(Tabla2[[#This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16" s="15" t="str">
        <f>MID(Tabla2[[#This Row],[TIPO]],1,3)</f>
        <v xml:space="preserve">40 </v>
      </c>
      <c r="AF37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NYKU4989147*/ HR Entrega: *11:00* /Dirección: *BOD. MIEA AGURTO - PUERTO MADERO 9710, BOD. E13; PUDAHUEL </v>
      </c>
      <c r="AG3716" s="38" t="str">
        <f>IFERROR(HYPERLINK("https://wa.me/"&amp;Tabla2[[#This Row],[CONTACTO]]&amp;"?text="&amp;Tabla2[[#This Row],[Mensaje]],"Enviar mensaje"),"")</f>
        <v>Enviar mensaje</v>
      </c>
      <c r="AH3716" s="15" t="str">
        <f>CONCATENATE(A3716,F3716)</f>
        <v>3715NYKU4989147</v>
      </c>
      <c r="AI3716" s="15" t="str">
        <f>CONCATENATE("ENT-",A3716)</f>
        <v>ENT-3715</v>
      </c>
      <c r="AJ3716" s="15" t="str">
        <f>IF(Tabla2[[#This Row],[Op]]&lt;&gt;"","ENTREGA","")</f>
        <v>ENTREGA</v>
      </c>
      <c r="AK3716" s="40" t="str">
        <f>(Tabla2[[#This Row],[FECHA ENTREGA]]&amp;Tabla2[[#This Row],[HORA ENTREGA]])</f>
        <v>461680,458333333333333</v>
      </c>
      <c r="AL3716" s="34" t="str">
        <f>IFERROR(HYPERLINK("https://wa.me/"&amp;Tabla2[[#This Row],[CONTACTO]]&amp;"?text="&amp;Tabla2[[#This Row],[Mensaje]]),"")</f>
        <v xml:space="preserve">https://wa.me/56999270871?text=Hola!%0AServicio del día 26-05%0A *Cliente:* IMPORTADORA MIDEA CARRIER CHILE LTDA */ Cont: * NYKU4989147*/ HR Entrega: *11:00* /Dirección: *BOD. MIEA AGURTO - PUERTO MADERO 9710, BOD. E13; PUDAHUEL </v>
      </c>
    </row>
    <row r="3717" spans="1:38" ht="16.5" customHeight="1" x14ac:dyDescent="0.2">
      <c r="A3717" s="15">
        <f>ROW(A3716)</f>
        <v>3716</v>
      </c>
      <c r="B3717" s="15">
        <f>IF(J3717=J3716,B3716+1,1)</f>
        <v>20</v>
      </c>
      <c r="C3717" s="15" t="s">
        <v>149</v>
      </c>
      <c r="D3717" s="25" t="s">
        <v>39</v>
      </c>
      <c r="E3717" s="27">
        <v>2638772</v>
      </c>
      <c r="F3717" s="27" t="s">
        <v>5668</v>
      </c>
      <c r="G3717" s="27" t="s">
        <v>41</v>
      </c>
      <c r="H3717" s="27">
        <v>9800</v>
      </c>
      <c r="I3717" s="27" t="s">
        <v>42</v>
      </c>
      <c r="J3717" s="28">
        <v>46168</v>
      </c>
      <c r="K3717" s="26">
        <v>0.54166666666666663</v>
      </c>
      <c r="L3717" s="26" t="s">
        <v>5669</v>
      </c>
      <c r="M3717" s="27" t="s">
        <v>273</v>
      </c>
      <c r="N3717" s="25">
        <f>IFERROR(VLOOKUP(M3717,Data!$J$1:$K$58,2,0),"")</f>
        <v>56950103942</v>
      </c>
      <c r="O3717" s="27" t="s">
        <v>274</v>
      </c>
      <c r="P3717" s="27">
        <v>4</v>
      </c>
      <c r="Q3717" s="27" t="s">
        <v>153</v>
      </c>
      <c r="R3717" s="27" t="s">
        <v>183</v>
      </c>
      <c r="S3717" s="27"/>
      <c r="T3717" s="27"/>
      <c r="U3717" s="28"/>
      <c r="V3717" s="15"/>
      <c r="W3717" s="15"/>
      <c r="X3717" s="27"/>
      <c r="Y3717" s="27"/>
      <c r="Z3717" s="29"/>
      <c r="AA3717" s="29">
        <v>0.56944444444444442</v>
      </c>
      <c r="AB3717" s="29">
        <v>0.68611111111111112</v>
      </c>
      <c r="AC3717" s="30">
        <v>46168</v>
      </c>
      <c r="AD3717" s="15" t="str">
        <f>IF(Tabla2[[#This Row],[HORA ENTREGA]]="DIRECTO","On time", IF(AA3717&lt;&gt;"",IF(Tabla2[[#This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17" s="15" t="str">
        <f>MID(Tabla2[[#This Row],[TIPO]],1,3)</f>
        <v xml:space="preserve">40 </v>
      </c>
      <c r="AF37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ONEU5796577*/ HR Entrega: *13:00* /Dirección: *BOD. MIEA AGURTO - PUERTO MADERO 9710, BOD. E13; PUDAHUEL </v>
      </c>
      <c r="AG3717" s="38" t="str">
        <f>IFERROR(HYPERLINK("https://wa.me/"&amp;Tabla2[[#This Row],[CONTACTO]]&amp;"?text="&amp;Tabla2[[#This Row],[Mensaje]],"Enviar mensaje"),"")</f>
        <v>Enviar mensaje</v>
      </c>
      <c r="AH3717" s="15" t="str">
        <f>CONCATENATE(A3717,F3717)</f>
        <v>3716ONEU5796577</v>
      </c>
      <c r="AI3717" s="15" t="str">
        <f>CONCATENATE("ENT-",A3717)</f>
        <v>ENT-3716</v>
      </c>
      <c r="AJ3717" s="15" t="str">
        <f>IF(Tabla2[[#This Row],[Op]]&lt;&gt;"","ENTREGA","")</f>
        <v>ENTREGA</v>
      </c>
      <c r="AK3717" s="40" t="str">
        <f>(Tabla2[[#This Row],[FECHA ENTREGA]]&amp;Tabla2[[#This Row],[HORA ENTREGA]])</f>
        <v>461680,541666666666667</v>
      </c>
      <c r="AL3717" s="34" t="str">
        <f>IFERROR(HYPERLINK("https://wa.me/"&amp;Tabla2[[#This Row],[CONTACTO]]&amp;"?text="&amp;Tabla2[[#This Row],[Mensaje]]),"")</f>
        <v xml:space="preserve">https://wa.me/56950103942?text=Hola!%0AServicio del día 26-05%0A *Cliente:* IMPORTADORA MIDEA CARRIER CHILE LTDA */ Cont: * ONEU5796577*/ HR Entrega: *13:00* /Dirección: *BOD. MIEA AGURTO - PUERTO MADERO 9710, BOD. E13; PUDAHUEL </v>
      </c>
    </row>
    <row r="3718" spans="1:38" ht="16.5" customHeight="1" x14ac:dyDescent="0.2">
      <c r="A3718" s="15">
        <f>ROW(A3717)</f>
        <v>3717</v>
      </c>
      <c r="B3718" s="15">
        <f>IF(J3718=J3717,B3717+1,1)</f>
        <v>21</v>
      </c>
      <c r="C3718" s="15" t="s">
        <v>149</v>
      </c>
      <c r="D3718" s="25" t="s">
        <v>39</v>
      </c>
      <c r="E3718" s="27">
        <v>2638196</v>
      </c>
      <c r="F3718" s="27" t="s">
        <v>5670</v>
      </c>
      <c r="G3718" s="27" t="s">
        <v>41</v>
      </c>
      <c r="H3718" s="27">
        <v>9500</v>
      </c>
      <c r="I3718" s="27" t="s">
        <v>42</v>
      </c>
      <c r="J3718" s="28">
        <v>46168</v>
      </c>
      <c r="K3718" s="26">
        <v>0.54166666666666663</v>
      </c>
      <c r="L3718" s="26" t="s">
        <v>5671</v>
      </c>
      <c r="M3718" s="27" t="s">
        <v>953</v>
      </c>
      <c r="N3718" s="25">
        <f>IFERROR(VLOOKUP(M3718,Data!$J$1:$K$58,2,0),"")</f>
        <v>56967128754</v>
      </c>
      <c r="O3718" s="27" t="s">
        <v>1208</v>
      </c>
      <c r="P3718" s="27"/>
      <c r="Q3718" s="27" t="s">
        <v>153</v>
      </c>
      <c r="R3718" s="27" t="s">
        <v>183</v>
      </c>
      <c r="S3718" s="27"/>
      <c r="T3718" s="27"/>
      <c r="U3718" s="28"/>
      <c r="V3718" s="15"/>
      <c r="W3718" s="15"/>
      <c r="X3718" s="27"/>
      <c r="Y3718" s="27"/>
      <c r="Z3718" s="29"/>
      <c r="AA3718" s="29">
        <v>0.57361111111111107</v>
      </c>
      <c r="AB3718" s="29">
        <v>0.72083333333333333</v>
      </c>
      <c r="AC3718" s="30">
        <v>46168</v>
      </c>
      <c r="AD3718" s="15" t="str">
        <f>IF(Tabla2[[#This Row],[HORA ENTREGA]]="DIRECTO","On time", IF(AA3718&lt;&gt;"",IF(Tabla2[[#This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18" s="15" t="str">
        <f>MID(Tabla2[[#This Row],[TIPO]],1,3)</f>
        <v xml:space="preserve">40 </v>
      </c>
      <c r="AF37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IMPORTADORA MIDEA CARRIER CHILE LTDA */ Cont: * OCGU8098359*/ HR Entrega: *13:00* /Dirección: *BOD. MIEA AGURTO - PUERTO MADERO 9710, BOD. E13; PUDAHUEL </v>
      </c>
      <c r="AG3718" s="38" t="str">
        <f>IFERROR(HYPERLINK("https://wa.me/"&amp;Tabla2[[#This Row],[CONTACTO]]&amp;"?text="&amp;Tabla2[[#This Row],[Mensaje]],"Enviar mensaje"),"")</f>
        <v>Enviar mensaje</v>
      </c>
      <c r="AH3718" s="15" t="str">
        <f>CONCATENATE(A3718,F3718)</f>
        <v>3717OCGU8098359</v>
      </c>
      <c r="AI3718" s="15" t="str">
        <f>CONCATENATE("ENT-",A3718)</f>
        <v>ENT-3717</v>
      </c>
      <c r="AJ3718" s="15" t="str">
        <f>IF(Tabla2[[#This Row],[Op]]&lt;&gt;"","ENTREGA","")</f>
        <v>ENTREGA</v>
      </c>
      <c r="AK3718" s="40" t="str">
        <f>(Tabla2[[#This Row],[FECHA ENTREGA]]&amp;Tabla2[[#This Row],[HORA ENTREGA]])</f>
        <v>461680,541666666666667</v>
      </c>
      <c r="AL3718" s="34" t="str">
        <f>IFERROR(HYPERLINK("https://wa.me/"&amp;Tabla2[[#This Row],[CONTACTO]]&amp;"?text="&amp;Tabla2[[#This Row],[Mensaje]]),"")</f>
        <v xml:space="preserve">https://wa.me/56967128754?text=Hola!%0AServicio del día 26-05%0A *Cliente:* IMPORTADORA MIDEA CARRIER CHILE LTDA */ Cont: * OCGU8098359*/ HR Entrega: *13:00* /Dirección: *BOD. MIEA AGURTO - PUERTO MADERO 9710, BOD. E13; PUDAHUEL </v>
      </c>
    </row>
    <row r="3719" spans="1:38" ht="16.5" customHeight="1" x14ac:dyDescent="0.2">
      <c r="A3719" s="15">
        <f>ROW(A3718)</f>
        <v>3718</v>
      </c>
      <c r="B3719" s="15">
        <f>IF(J3719=J3718,B3718+1,1)</f>
        <v>22</v>
      </c>
      <c r="C3719" s="15" t="s">
        <v>166</v>
      </c>
      <c r="D3719" s="25" t="s">
        <v>39</v>
      </c>
      <c r="E3719" s="27">
        <v>888240</v>
      </c>
      <c r="F3719" s="27" t="s">
        <v>5672</v>
      </c>
      <c r="G3719" s="27" t="s">
        <v>41</v>
      </c>
      <c r="H3719" s="27">
        <v>13340</v>
      </c>
      <c r="I3719" s="27" t="s">
        <v>42</v>
      </c>
      <c r="J3719" s="28">
        <v>46168</v>
      </c>
      <c r="K3719" s="26">
        <v>0.41666666666666669</v>
      </c>
      <c r="L3719" s="26"/>
      <c r="M3719" s="27" t="s">
        <v>300</v>
      </c>
      <c r="N3719" s="25">
        <f>IFERROR(VLOOKUP(M3719,Data!$J$1:$K$58,2,0),"")</f>
        <v>56989844861</v>
      </c>
      <c r="O3719" s="27" t="s">
        <v>301</v>
      </c>
      <c r="P3719" s="27"/>
      <c r="Q3719" s="27" t="s">
        <v>168</v>
      </c>
      <c r="R3719" s="27" t="s">
        <v>48</v>
      </c>
      <c r="S3719" s="27"/>
      <c r="T3719" s="27"/>
      <c r="U3719" s="28"/>
      <c r="V3719" s="15"/>
      <c r="W3719" s="15"/>
      <c r="X3719" s="27"/>
      <c r="Y3719" s="27"/>
      <c r="Z3719" s="29"/>
      <c r="AA3719" s="29">
        <v>0.38819444444444445</v>
      </c>
      <c r="AB3719" s="29">
        <v>0.53333333333333333</v>
      </c>
      <c r="AC3719" s="30">
        <v>46168</v>
      </c>
      <c r="AD3719" s="15" t="str">
        <f>IF(Tabla2[[#This Row],[HORA ENTREGA]]="DIRECTO","On time", IF(AA3719&lt;&gt;"",IF(Tabla2[[#This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19" s="15" t="str">
        <f>MID(Tabla2[[#This Row],[TIPO]],1,3)</f>
        <v xml:space="preserve">40 </v>
      </c>
      <c r="AF37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IMPORTADORA Y COMERCIALIZADORA BZ SPA */ Cont: * CAIU9409537*/ HR Entrega: *10:00* /Dirección: *PuertoMadero 9710, Bodega X36. Pudahuel</v>
      </c>
      <c r="AG3719" s="38" t="str">
        <f>IFERROR(HYPERLINK("https://wa.me/"&amp;Tabla2[[#This Row],[CONTACTO]]&amp;"?text="&amp;Tabla2[[#This Row],[Mensaje]],"Enviar mensaje"),"")</f>
        <v>Enviar mensaje</v>
      </c>
      <c r="AH3719" s="15" t="str">
        <f>CONCATENATE(A3719,F3719)</f>
        <v>3718CAIU9409537</v>
      </c>
      <c r="AI3719" s="15" t="str">
        <f>CONCATENATE("ENT-",A3719)</f>
        <v>ENT-3718</v>
      </c>
      <c r="AJ3719" s="15" t="str">
        <f>IF(Tabla2[[#This Row],[Op]]&lt;&gt;"","ENTREGA","")</f>
        <v>ENTREGA</v>
      </c>
      <c r="AK3719" s="40" t="str">
        <f>(Tabla2[[#This Row],[FECHA ENTREGA]]&amp;Tabla2[[#This Row],[HORA ENTREGA]])</f>
        <v>461680,416666666666667</v>
      </c>
      <c r="AL3719" s="34" t="str">
        <f>IFERROR(HYPERLINK("https://wa.me/"&amp;Tabla2[[#This Row],[CONTACTO]]&amp;"?text="&amp;Tabla2[[#This Row],[Mensaje]]),"")</f>
        <v>https://wa.me/56989844861?text=Hola!%0AServicio del día 26-05%0A *Cliente:* IMPORTADORA Y COMERCIALIZADORA BZ SPA */ Cont: * CAIU9409537*/ HR Entrega: *10:00* /Dirección: *PuertoMadero 9710, Bodega X36. Pudahuel</v>
      </c>
    </row>
    <row r="3720" spans="1:38" ht="16.5" customHeight="1" x14ac:dyDescent="0.2">
      <c r="A3720" s="15">
        <f>ROW(A3719)</f>
        <v>3719</v>
      </c>
      <c r="B3720" s="15">
        <f>IF(J3720=J3719,B3719+1,1)</f>
        <v>23</v>
      </c>
      <c r="C3720" s="15" t="s">
        <v>178</v>
      </c>
      <c r="D3720" s="25" t="s">
        <v>39</v>
      </c>
      <c r="E3720" s="27">
        <v>887081</v>
      </c>
      <c r="F3720" s="27" t="s">
        <v>5673</v>
      </c>
      <c r="G3720" s="27" t="s">
        <v>41</v>
      </c>
      <c r="H3720" s="27">
        <v>29051</v>
      </c>
      <c r="I3720" s="27" t="s">
        <v>42</v>
      </c>
      <c r="J3720" s="28">
        <v>46168</v>
      </c>
      <c r="K3720" s="26">
        <v>0.33333333333333331</v>
      </c>
      <c r="L3720" s="26"/>
      <c r="M3720" s="27" t="s">
        <v>308</v>
      </c>
      <c r="N3720" s="25">
        <f>IFERROR(VLOOKUP(M3720,Data!$J$1:$K$58,2,0),"")</f>
        <v>56966631737</v>
      </c>
      <c r="O3720" s="27" t="s">
        <v>309</v>
      </c>
      <c r="P3720" s="27"/>
      <c r="Q3720" s="27" t="s">
        <v>1005</v>
      </c>
      <c r="R3720" s="27" t="s">
        <v>3205</v>
      </c>
      <c r="S3720" s="27"/>
      <c r="T3720" s="27"/>
      <c r="U3720" s="28"/>
      <c r="V3720" s="15"/>
      <c r="W3720" s="15"/>
      <c r="X3720" s="27"/>
      <c r="Y3720" s="27"/>
      <c r="Z3720" s="29"/>
      <c r="AA3720" s="29">
        <v>0.33541666666666664</v>
      </c>
      <c r="AB3720" s="29">
        <v>0.49791666666666667</v>
      </c>
      <c r="AC3720" s="30">
        <v>46168</v>
      </c>
      <c r="AD3720" s="15" t="str">
        <f>IF(Tabla2[[#This Row],[HORA ENTREGA]]="DIRECTO","On time", IF(AA3720&lt;&gt;"",IF(Tabla2[[#This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20" s="15" t="str">
        <f>MID(Tabla2[[#This Row],[TIPO]],1,3)</f>
        <v xml:space="preserve">40 </v>
      </c>
      <c r="AF37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INVERSIERRA S A */ Cont: * TCKU4734240 */ HR Entrega: *08:00* /Dirección: *ALCALDE GUZMAN 0121, G32; QUILICURA</v>
      </c>
      <c r="AG3720" s="38" t="str">
        <f>IFERROR(HYPERLINK("https://wa.me/"&amp;Tabla2[[#This Row],[CONTACTO]]&amp;"?text="&amp;Tabla2[[#This Row],[Mensaje]],"Enviar mensaje"),"")</f>
        <v>Enviar mensaje</v>
      </c>
      <c r="AH3720" s="15" t="str">
        <f>CONCATENATE(A3720,F3720)</f>
        <v xml:space="preserve">3719TCKU4734240 </v>
      </c>
      <c r="AI3720" s="15" t="str">
        <f>CONCATENATE("ENT-",A3720)</f>
        <v>ENT-3719</v>
      </c>
      <c r="AJ3720" s="15" t="str">
        <f>IF(Tabla2[[#This Row],[Op]]&lt;&gt;"","ENTREGA","")</f>
        <v>ENTREGA</v>
      </c>
      <c r="AK3720" s="40" t="str">
        <f>(Tabla2[[#This Row],[FECHA ENTREGA]]&amp;Tabla2[[#This Row],[HORA ENTREGA]])</f>
        <v>461680,333333333333333</v>
      </c>
      <c r="AL3720" s="34" t="str">
        <f>IFERROR(HYPERLINK("https://wa.me/"&amp;Tabla2[[#This Row],[CONTACTO]]&amp;"?text="&amp;Tabla2[[#This Row],[Mensaje]]),"")</f>
        <v>https://wa.me/56966631737?text=Hola!%0AServicio del día 26-05%0A *Cliente:* INVERSIERRA S A */ Cont: * TCKU4734240 */ HR Entrega: *08:00* /Dirección: *ALCALDE GUZMAN 0121, G32; QUILICURA</v>
      </c>
    </row>
    <row r="3721" spans="1:38" ht="16.5" customHeight="1" x14ac:dyDescent="0.2">
      <c r="A3721" s="15">
        <f>ROW(A3720)</f>
        <v>3720</v>
      </c>
      <c r="B3721" s="15">
        <f>IF(J3721=J3720,B3720+1,1)</f>
        <v>24</v>
      </c>
      <c r="C3721" s="15" t="s">
        <v>178</v>
      </c>
      <c r="D3721" s="25" t="s">
        <v>39</v>
      </c>
      <c r="E3721" s="27">
        <v>887088</v>
      </c>
      <c r="F3721" s="27" t="s">
        <v>5674</v>
      </c>
      <c r="G3721" s="27" t="s">
        <v>41</v>
      </c>
      <c r="H3721" s="27">
        <v>17907</v>
      </c>
      <c r="I3721" s="27" t="s">
        <v>42</v>
      </c>
      <c r="J3721" s="28">
        <v>46168</v>
      </c>
      <c r="K3721" s="26">
        <v>0.45833333333333331</v>
      </c>
      <c r="L3721" s="26"/>
      <c r="M3721" s="27" t="s">
        <v>221</v>
      </c>
      <c r="N3721" s="25">
        <f>IFERROR(VLOOKUP(M3721,Data!$J$1:$K$58,2,0),"")</f>
        <v>56965378427</v>
      </c>
      <c r="O3721" s="27" t="s">
        <v>222</v>
      </c>
      <c r="P3721" s="27"/>
      <c r="Q3721" s="27" t="s">
        <v>1005</v>
      </c>
      <c r="R3721" s="27" t="s">
        <v>3205</v>
      </c>
      <c r="S3721" s="27"/>
      <c r="T3721" s="27"/>
      <c r="U3721" s="28"/>
      <c r="V3721" s="15"/>
      <c r="W3721" s="15"/>
      <c r="X3721" s="27"/>
      <c r="Y3721" s="27"/>
      <c r="Z3721" s="29"/>
      <c r="AA3721" s="29">
        <v>0.6875</v>
      </c>
      <c r="AB3721" s="29">
        <v>0.6875</v>
      </c>
      <c r="AC3721" s="30">
        <v>46168</v>
      </c>
      <c r="AD3721" s="15" t="str">
        <f>IF(Tabla2[[#This Row],[HORA ENTREGA]]="DIRECTO","On time", IF(AA3721&lt;&gt;"",IF(Tabla2[[#This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21" s="15" t="str">
        <f>MID(Tabla2[[#This Row],[TIPO]],1,3)</f>
        <v xml:space="preserve">40 </v>
      </c>
      <c r="AF37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INVERSIERRA S A */ Cont: * FSCU8068794 */ HR Entrega: *11:00* /Dirección: *ALCALDE GUZMAN 0121, G32; QUILICURA</v>
      </c>
      <c r="AG3721" s="38" t="str">
        <f>IFERROR(HYPERLINK("https://wa.me/"&amp;Tabla2[[#This Row],[CONTACTO]]&amp;"?text="&amp;Tabla2[[#This Row],[Mensaje]],"Enviar mensaje"),"")</f>
        <v>Enviar mensaje</v>
      </c>
      <c r="AH3721" s="15" t="str">
        <f>CONCATENATE(A3721,F3721)</f>
        <v xml:space="preserve">3720FSCU8068794 </v>
      </c>
      <c r="AI3721" s="15" t="str">
        <f>CONCATENATE("ENT-",A3721)</f>
        <v>ENT-3720</v>
      </c>
      <c r="AJ3721" s="15" t="str">
        <f>IF(Tabla2[[#This Row],[Op]]&lt;&gt;"","ENTREGA","")</f>
        <v>ENTREGA</v>
      </c>
      <c r="AK3721" s="40" t="str">
        <f>(Tabla2[[#This Row],[FECHA ENTREGA]]&amp;Tabla2[[#This Row],[HORA ENTREGA]])</f>
        <v>461680,458333333333333</v>
      </c>
      <c r="AL3721" s="34" t="str">
        <f>IFERROR(HYPERLINK("https://wa.me/"&amp;Tabla2[[#This Row],[CONTACTO]]&amp;"?text="&amp;Tabla2[[#This Row],[Mensaje]]),"")</f>
        <v>https://wa.me/56965378427?text=Hola!%0AServicio del día 26-05%0A *Cliente:* INVERSIERRA S A */ Cont: * FSCU8068794 */ HR Entrega: *11:00* /Dirección: *ALCALDE GUZMAN 0121, G32; QUILICURA</v>
      </c>
    </row>
    <row r="3722" spans="1:38" ht="16.5" customHeight="1" x14ac:dyDescent="0.2">
      <c r="A3722" s="15">
        <f>ROW(A3721)</f>
        <v>3721</v>
      </c>
      <c r="B3722" s="15">
        <f>IF(J3722=J3721,B3721+1,1)</f>
        <v>25</v>
      </c>
      <c r="C3722" s="15" t="s">
        <v>178</v>
      </c>
      <c r="D3722" s="25" t="s">
        <v>39</v>
      </c>
      <c r="E3722" s="27">
        <v>887157</v>
      </c>
      <c r="F3722" s="27" t="s">
        <v>5675</v>
      </c>
      <c r="G3722" s="27" t="s">
        <v>41</v>
      </c>
      <c r="H3722" s="27">
        <v>9556</v>
      </c>
      <c r="I3722" s="27" t="s">
        <v>42</v>
      </c>
      <c r="J3722" s="28">
        <v>46168</v>
      </c>
      <c r="K3722" s="26">
        <v>0.45833333333333331</v>
      </c>
      <c r="L3722" s="26"/>
      <c r="M3722" s="27" t="s">
        <v>161</v>
      </c>
      <c r="N3722" s="25">
        <f>IFERROR(VLOOKUP(M3722,Data!$J$1:$K$58,2,0),"")</f>
        <v>56966749408</v>
      </c>
      <c r="O3722" s="27" t="s">
        <v>162</v>
      </c>
      <c r="P3722" s="27"/>
      <c r="Q3722" s="27" t="s">
        <v>1003</v>
      </c>
      <c r="R3722" s="27" t="s">
        <v>3205</v>
      </c>
      <c r="S3722" s="27"/>
      <c r="T3722" s="27"/>
      <c r="U3722" s="28"/>
      <c r="V3722" s="15"/>
      <c r="W3722" s="15"/>
      <c r="X3722" s="27"/>
      <c r="Y3722" s="27"/>
      <c r="Z3722" s="29"/>
      <c r="AA3722" s="29">
        <v>0.53819444444444442</v>
      </c>
      <c r="AB3722" s="29">
        <v>0.67500000000000004</v>
      </c>
      <c r="AC3722" s="30">
        <v>46168</v>
      </c>
      <c r="AD3722" s="15" t="str">
        <f>IF(Tabla2[[#This Row],[HORA ENTREGA]]="DIRECTO","On time", IF(AA3722&lt;&gt;"",IF(Tabla2[[#This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22" s="15" t="str">
        <f>MID(Tabla2[[#This Row],[TIPO]],1,3)</f>
        <v xml:space="preserve">40 </v>
      </c>
      <c r="AF37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INVERSIERRA S A */ Cont: * TLLU4953199 */ HR Entrega: *11:00* /Dirección: *AVENIDA PEDRO FONTOBA 6350, HUECHURABA</v>
      </c>
      <c r="AG3722" s="38" t="str">
        <f>IFERROR(HYPERLINK("https://wa.me/"&amp;Tabla2[[#This Row],[CONTACTO]]&amp;"?text="&amp;Tabla2[[#This Row],[Mensaje]],"Enviar mensaje"),"")</f>
        <v>Enviar mensaje</v>
      </c>
      <c r="AH3722" s="15" t="str">
        <f>CONCATENATE(A3722,F3722)</f>
        <v xml:space="preserve">3721TLLU4953199 </v>
      </c>
      <c r="AI3722" s="15" t="str">
        <f>CONCATENATE("ENT-",A3722)</f>
        <v>ENT-3721</v>
      </c>
      <c r="AJ3722" s="15" t="str">
        <f>IF(Tabla2[[#This Row],[Op]]&lt;&gt;"","ENTREGA","")</f>
        <v>ENTREGA</v>
      </c>
      <c r="AK3722" s="40" t="str">
        <f>(Tabla2[[#This Row],[FECHA ENTREGA]]&amp;Tabla2[[#This Row],[HORA ENTREGA]])</f>
        <v>461680,458333333333333</v>
      </c>
      <c r="AL3722" s="34" t="str">
        <f>IFERROR(HYPERLINK("https://wa.me/"&amp;Tabla2[[#This Row],[CONTACTO]]&amp;"?text="&amp;Tabla2[[#This Row],[Mensaje]]),"")</f>
        <v>https://wa.me/56966749408?text=Hola!%0AServicio del día 26-05%0A *Cliente:* INVERSIERRA S A */ Cont: * TLLU4953199 */ HR Entrega: *11:00* /Dirección: *AVENIDA PEDRO FONTOBA 6350, HUECHURABA</v>
      </c>
    </row>
    <row r="3723" spans="1:38" ht="16.5" customHeight="1" x14ac:dyDescent="0.2">
      <c r="A3723" s="15">
        <f>ROW(A3722)</f>
        <v>3722</v>
      </c>
      <c r="B3723" s="15">
        <f>IF(J3723=J3722,B3722+1,1)</f>
        <v>26</v>
      </c>
      <c r="C3723" s="15" t="s">
        <v>1246</v>
      </c>
      <c r="D3723" s="25" t="s">
        <v>39</v>
      </c>
      <c r="E3723" s="27">
        <v>2648708</v>
      </c>
      <c r="F3723" s="27" t="s">
        <v>5676</v>
      </c>
      <c r="G3723" s="27" t="s">
        <v>41</v>
      </c>
      <c r="H3723" s="27">
        <v>10000</v>
      </c>
      <c r="I3723" s="27">
        <v>46167.922222222223</v>
      </c>
      <c r="J3723" s="28">
        <v>46168</v>
      </c>
      <c r="K3723" s="26">
        <v>0.33333333333333331</v>
      </c>
      <c r="L3723" s="26" t="s">
        <v>4226</v>
      </c>
      <c r="M3723" s="27" t="s">
        <v>55</v>
      </c>
      <c r="N3723" s="25">
        <f>IFERROR(VLOOKUP(M3723,Data!$J$1:$K$58,2,0),"")</f>
        <v>56992164782</v>
      </c>
      <c r="O3723" s="27" t="s">
        <v>56</v>
      </c>
      <c r="P3723" s="27"/>
      <c r="Q3723" s="27" t="s">
        <v>1248</v>
      </c>
      <c r="R3723" s="27" t="s">
        <v>48</v>
      </c>
      <c r="S3723" s="27"/>
      <c r="T3723" s="27"/>
      <c r="U3723" s="28"/>
      <c r="V3723" s="15"/>
      <c r="W3723" s="15"/>
      <c r="X3723" s="27"/>
      <c r="Y3723" s="27"/>
      <c r="Z3723" s="29"/>
      <c r="AA3723" s="29">
        <v>0.31458333333333333</v>
      </c>
      <c r="AB3723" s="29">
        <v>0.48194444444444445</v>
      </c>
      <c r="AC3723" s="30">
        <v>46168</v>
      </c>
      <c r="AD3723" s="15" t="str">
        <f>IF(Tabla2[[#This Row],[HORA ENTREGA]]="DIRECTO","On time", IF(AA3723&lt;&gt;"",IF(Tabla2[[#This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23" s="15" t="str">
        <f>MID(Tabla2[[#This Row],[TIPO]],1,3)</f>
        <v xml:space="preserve">40 </v>
      </c>
      <c r="AF37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JEANSBLUE SPA */ Cont: * TLLU8348811*/ HR Entrega: *08:00* /Dirección: *LAGUNA SUR 9600 BOD.SAN FRANCISCO BOD.A15, PUDAHUEL</v>
      </c>
      <c r="AG3723" s="38" t="str">
        <f>IFERROR(HYPERLINK("https://wa.me/"&amp;Tabla2[[#This Row],[CONTACTO]]&amp;"?text="&amp;Tabla2[[#This Row],[Mensaje]],"Enviar mensaje"),"")</f>
        <v>Enviar mensaje</v>
      </c>
      <c r="AH3723" s="15" t="str">
        <f>CONCATENATE(A3723,F3723)</f>
        <v>3722TLLU8348811</v>
      </c>
      <c r="AI3723" s="15" t="str">
        <f>CONCATENATE("ENT-",A3723)</f>
        <v>ENT-3722</v>
      </c>
      <c r="AJ3723" s="15" t="str">
        <f>IF(Tabla2[[#This Row],[Op]]&lt;&gt;"","ENTREGA","")</f>
        <v>ENTREGA</v>
      </c>
      <c r="AK3723" s="40" t="str">
        <f>(Tabla2[[#This Row],[FECHA ENTREGA]]&amp;Tabla2[[#This Row],[HORA ENTREGA]])</f>
        <v>461680,333333333333333</v>
      </c>
      <c r="AL3723" s="34" t="str">
        <f>IFERROR(HYPERLINK("https://wa.me/"&amp;Tabla2[[#This Row],[CONTACTO]]&amp;"?text="&amp;Tabla2[[#This Row],[Mensaje]]),"")</f>
        <v>https://wa.me/56992164782?text=Hola!%0AServicio del día 26-05%0A *Cliente:* JEANSBLUE SPA */ Cont: * TLLU8348811*/ HR Entrega: *08:00* /Dirección: *LAGUNA SUR 9600 BOD.SAN FRANCISCO BOD.A15, PUDAHUEL</v>
      </c>
    </row>
    <row r="3724" spans="1:38" ht="16.5" customHeight="1" x14ac:dyDescent="0.2">
      <c r="A3724" s="15">
        <f>ROW(A3723)</f>
        <v>3723</v>
      </c>
      <c r="B3724" s="15">
        <f>IF(J3724=J3723,B3723+1,1)</f>
        <v>27</v>
      </c>
      <c r="C3724" s="15" t="s">
        <v>2254</v>
      </c>
      <c r="D3724" s="25" t="s">
        <v>39</v>
      </c>
      <c r="E3724" s="27">
        <v>306498</v>
      </c>
      <c r="F3724" s="27" t="s">
        <v>5677</v>
      </c>
      <c r="G3724" s="27" t="s">
        <v>41</v>
      </c>
      <c r="H3724" s="27">
        <v>6500</v>
      </c>
      <c r="I3724" s="27" t="s">
        <v>5678</v>
      </c>
      <c r="J3724" s="28">
        <v>46168</v>
      </c>
      <c r="K3724" s="26">
        <v>0.33333333333333331</v>
      </c>
      <c r="L3724" s="26"/>
      <c r="M3724" s="27" t="s">
        <v>341</v>
      </c>
      <c r="N3724" s="25">
        <f>IFERROR(VLOOKUP(M3724,Data!$J$1:$K$58,2,0),"")</f>
        <v>56950923536</v>
      </c>
      <c r="O3724" s="27" t="s">
        <v>105</v>
      </c>
      <c r="P3724" s="27"/>
      <c r="Q3724" s="27" t="s">
        <v>2796</v>
      </c>
      <c r="R3724" s="27" t="s">
        <v>183</v>
      </c>
      <c r="S3724" s="27"/>
      <c r="T3724" s="27"/>
      <c r="U3724" s="28"/>
      <c r="V3724" s="15"/>
      <c r="W3724" s="15"/>
      <c r="X3724" s="27"/>
      <c r="Y3724" s="27"/>
      <c r="Z3724" s="29"/>
      <c r="AA3724" s="29">
        <v>0.32916666666666666</v>
      </c>
      <c r="AB3724" s="29">
        <v>0.48472222222222222</v>
      </c>
      <c r="AC3724" s="30">
        <v>46168</v>
      </c>
      <c r="AD3724" s="15" t="str">
        <f>IF(Tabla2[[#This Row],[HORA ENTREGA]]="DIRECTO","On time", IF(AA3724&lt;&gt;"",IF(Tabla2[[#This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24" s="15" t="str">
        <f>MID(Tabla2[[#This Row],[TIPO]],1,3)</f>
        <v xml:space="preserve">40 </v>
      </c>
      <c r="AF37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LADY GENNY */ Cont: * SEGU9762217*/ HR Entrega: *08:00* /Dirección: *ARTURO PRAT 855, SANTIAGO </v>
      </c>
      <c r="AG3724" s="38" t="str">
        <f>IFERROR(HYPERLINK("https://wa.me/"&amp;Tabla2[[#This Row],[CONTACTO]]&amp;"?text="&amp;Tabla2[[#This Row],[Mensaje]],"Enviar mensaje"),"")</f>
        <v>Enviar mensaje</v>
      </c>
      <c r="AH3724" s="15" t="str">
        <f>CONCATENATE(A3724,F3724)</f>
        <v>3723SEGU9762217</v>
      </c>
      <c r="AI3724" s="15" t="str">
        <f>CONCATENATE("ENT-",A3724)</f>
        <v>ENT-3723</v>
      </c>
      <c r="AJ3724" s="15" t="str">
        <f>IF(Tabla2[[#This Row],[Op]]&lt;&gt;"","ENTREGA","")</f>
        <v>ENTREGA</v>
      </c>
      <c r="AK3724" s="40" t="str">
        <f>(Tabla2[[#This Row],[FECHA ENTREGA]]&amp;Tabla2[[#This Row],[HORA ENTREGA]])</f>
        <v>461680,333333333333333</v>
      </c>
      <c r="AL3724" s="34" t="str">
        <f>IFERROR(HYPERLINK("https://wa.me/"&amp;Tabla2[[#This Row],[CONTACTO]]&amp;"?text="&amp;Tabla2[[#This Row],[Mensaje]]),"")</f>
        <v xml:space="preserve">https://wa.me/56950923536?text=Hola!%0AServicio del día 26-05%0A *Cliente:* LADY GENNY */ Cont: * SEGU9762217*/ HR Entrega: *08:00* /Dirección: *ARTURO PRAT 855, SANTIAGO </v>
      </c>
    </row>
    <row r="3725" spans="1:38" ht="16.5" customHeight="1" x14ac:dyDescent="0.2">
      <c r="A3725" s="15">
        <f>ROW(A3724)</f>
        <v>3724</v>
      </c>
      <c r="B3725" s="15">
        <f>IF(J3725=J3724,B3724+1,1)</f>
        <v>28</v>
      </c>
      <c r="C3725" s="15" t="s">
        <v>2254</v>
      </c>
      <c r="D3725" s="25" t="s">
        <v>39</v>
      </c>
      <c r="E3725" s="27">
        <v>306498</v>
      </c>
      <c r="F3725" s="27" t="s">
        <v>5679</v>
      </c>
      <c r="G3725" s="27" t="s">
        <v>41</v>
      </c>
      <c r="H3725" s="27">
        <v>6253</v>
      </c>
      <c r="I3725" s="27" t="s">
        <v>5680</v>
      </c>
      <c r="J3725" s="28">
        <v>46168</v>
      </c>
      <c r="K3725" s="26">
        <v>0.33333333333333331</v>
      </c>
      <c r="L3725" s="26"/>
      <c r="M3725" s="27" t="s">
        <v>211</v>
      </c>
      <c r="N3725" s="25">
        <f>IFERROR(VLOOKUP(M3725,Data!$J$1:$K$58,2,0),"")</f>
        <v>56961282379</v>
      </c>
      <c r="O3725" s="27" t="s">
        <v>212</v>
      </c>
      <c r="P3725" s="27"/>
      <c r="Q3725" s="27" t="s">
        <v>2796</v>
      </c>
      <c r="R3725" s="27" t="s">
        <v>183</v>
      </c>
      <c r="S3725" s="27"/>
      <c r="T3725" s="27"/>
      <c r="U3725" s="28"/>
      <c r="V3725" s="15"/>
      <c r="W3725" s="15"/>
      <c r="X3725" s="27"/>
      <c r="Y3725" s="27"/>
      <c r="Z3725" s="29"/>
      <c r="AA3725" s="29">
        <v>0.31666666666666665</v>
      </c>
      <c r="AB3725" s="29">
        <v>0.43680555555555556</v>
      </c>
      <c r="AC3725" s="30">
        <v>46168</v>
      </c>
      <c r="AD3725" s="15" t="str">
        <f>IF(Tabla2[[#This Row],[HORA ENTREGA]]="DIRECTO","On time", IF(AA3725&lt;&gt;"",IF(Tabla2[[#This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25" s="15" t="str">
        <f>MID(Tabla2[[#This Row],[TIPO]],1,3)</f>
        <v xml:space="preserve">40 </v>
      </c>
      <c r="AF37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26-05%0A *Cliente:* LADY GENNY */ Cont: * OTPU6822253*/ HR Entrega: *08:00* /Dirección: *ARTURO PRAT 855, SANTIAGO </v>
      </c>
      <c r="AG3725" s="38" t="str">
        <f>IFERROR(HYPERLINK("https://wa.me/"&amp;Tabla2[[#This Row],[CONTACTO]]&amp;"?text="&amp;Tabla2[[#This Row],[Mensaje]],"Enviar mensaje"),"")</f>
        <v>Enviar mensaje</v>
      </c>
      <c r="AH3725" s="15" t="str">
        <f>CONCATENATE(A3725,F3725)</f>
        <v>3724OTPU6822253</v>
      </c>
      <c r="AI3725" s="15" t="str">
        <f>CONCATENATE("ENT-",A3725)</f>
        <v>ENT-3724</v>
      </c>
      <c r="AJ3725" s="15" t="str">
        <f>IF(Tabla2[[#This Row],[Op]]&lt;&gt;"","ENTREGA","")</f>
        <v>ENTREGA</v>
      </c>
      <c r="AK3725" s="40" t="str">
        <f>(Tabla2[[#This Row],[FECHA ENTREGA]]&amp;Tabla2[[#This Row],[HORA ENTREGA]])</f>
        <v>461680,333333333333333</v>
      </c>
      <c r="AL3725" s="34" t="str">
        <f>IFERROR(HYPERLINK("https://wa.me/"&amp;Tabla2[[#This Row],[CONTACTO]]&amp;"?text="&amp;Tabla2[[#This Row],[Mensaje]]),"")</f>
        <v xml:space="preserve">https://wa.me/56961282379?text=Hola!%0AServicio del día 26-05%0A *Cliente:* LADY GENNY */ Cont: * OTPU6822253*/ HR Entrega: *08:00* /Dirección: *ARTURO PRAT 855, SANTIAGO </v>
      </c>
    </row>
    <row r="3726" spans="1:38" ht="16.5" customHeight="1" x14ac:dyDescent="0.2">
      <c r="A3726" s="15">
        <f>ROW(A3725)</f>
        <v>3725</v>
      </c>
      <c r="B3726" s="15">
        <f>IF(J3726=J3725,B3725+1,1)</f>
        <v>29</v>
      </c>
      <c r="C3726" s="15" t="s">
        <v>196</v>
      </c>
      <c r="D3726" s="25" t="s">
        <v>39</v>
      </c>
      <c r="E3726" s="27">
        <v>35472</v>
      </c>
      <c r="F3726" s="27" t="s">
        <v>5681</v>
      </c>
      <c r="G3726" s="27" t="s">
        <v>64</v>
      </c>
      <c r="H3726" s="27">
        <v>10580</v>
      </c>
      <c r="I3726" s="27" t="s">
        <v>42</v>
      </c>
      <c r="J3726" s="28">
        <v>46168</v>
      </c>
      <c r="K3726" s="26">
        <v>0.33333333333333331</v>
      </c>
      <c r="L3726" s="26" t="s">
        <v>335</v>
      </c>
      <c r="M3726" s="27" t="s">
        <v>296</v>
      </c>
      <c r="N3726" s="25">
        <f>IFERROR(VLOOKUP(M3726,Data!$J$1:$K$58,2,0),"")</f>
        <v>56984994337</v>
      </c>
      <c r="O3726" s="27" t="s">
        <v>314</v>
      </c>
      <c r="P3726" s="27"/>
      <c r="Q3726" s="27" t="s">
        <v>201</v>
      </c>
      <c r="R3726" s="27" t="s">
        <v>183</v>
      </c>
      <c r="S3726" s="27"/>
      <c r="T3726" s="27"/>
      <c r="U3726" s="28"/>
      <c r="V3726" s="15"/>
      <c r="W3726" s="15"/>
      <c r="X3726" s="27"/>
      <c r="Y3726" s="27"/>
      <c r="Z3726" s="29"/>
      <c r="AA3726" s="29">
        <v>0.58680555555555558</v>
      </c>
      <c r="AB3726" s="29">
        <v>0.65208333333333335</v>
      </c>
      <c r="AC3726" s="30">
        <v>46168</v>
      </c>
      <c r="AD3726" s="15" t="str">
        <f>IF(Tabla2[[#This Row],[HORA ENTREGA]]="DIRECTO","On time", IF(AA3726&lt;&gt;"",IF(Tabla2[[#This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26" s="15" t="str">
        <f>MID(Tabla2[[#This Row],[TIPO]],1,3)</f>
        <v xml:space="preserve">20 </v>
      </c>
      <c r="AF37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LANCO &amp; HARRIS SURAMERICA SPA */ Cont: * TEMU5354893*/ HR Entrega: *08:00* /Dirección: *CALLE CHORRILLOS 1 PARC.19B, LAMPA</v>
      </c>
      <c r="AG3726" s="38" t="str">
        <f>IFERROR(HYPERLINK("https://wa.me/"&amp;Tabla2[[#This Row],[CONTACTO]]&amp;"?text="&amp;Tabla2[[#This Row],[Mensaje]],"Enviar mensaje"),"")</f>
        <v>Enviar mensaje</v>
      </c>
      <c r="AH3726" s="15" t="str">
        <f>CONCATENATE(A3726,F3726)</f>
        <v>3725TEMU5354893</v>
      </c>
      <c r="AI3726" s="15" t="str">
        <f>CONCATENATE("ENT-",A3726)</f>
        <v>ENT-3725</v>
      </c>
      <c r="AJ3726" s="15" t="str">
        <f>IF(Tabla2[[#This Row],[Op]]&lt;&gt;"","ENTREGA","")</f>
        <v>ENTREGA</v>
      </c>
      <c r="AK3726" s="40" t="str">
        <f>(Tabla2[[#This Row],[FECHA ENTREGA]]&amp;Tabla2[[#This Row],[HORA ENTREGA]])</f>
        <v>461680,333333333333333</v>
      </c>
      <c r="AL3726" s="34" t="str">
        <f>IFERROR(HYPERLINK("https://wa.me/"&amp;Tabla2[[#This Row],[CONTACTO]]&amp;"?text="&amp;Tabla2[[#This Row],[Mensaje]]),"")</f>
        <v>https://wa.me/56984994337?text=Hola!%0AServicio del día 26-05%0A *Cliente:* LANCO &amp; HARRIS SURAMERICA SPA */ Cont: * TEMU5354893*/ HR Entrega: *08:00* /Dirección: *CALLE CHORRILLOS 1 PARC.19B, LAMPA</v>
      </c>
    </row>
    <row r="3727" spans="1:38" ht="16.5" customHeight="1" x14ac:dyDescent="0.2">
      <c r="A3727" s="15">
        <f>ROW(A3726)</f>
        <v>3726</v>
      </c>
      <c r="B3727" s="15">
        <f>IF(J3727=J3726,B3726+1,1)</f>
        <v>30</v>
      </c>
      <c r="C3727" s="15" t="s">
        <v>204</v>
      </c>
      <c r="D3727" s="25" t="s">
        <v>39</v>
      </c>
      <c r="E3727" s="27">
        <v>1202610</v>
      </c>
      <c r="F3727" s="27" t="s">
        <v>5682</v>
      </c>
      <c r="G3727" s="27" t="s">
        <v>560</v>
      </c>
      <c r="H3727" s="27">
        <v>18900</v>
      </c>
      <c r="I3727" s="27" t="s">
        <v>42</v>
      </c>
      <c r="J3727" s="28">
        <v>46168</v>
      </c>
      <c r="K3727" s="26">
        <v>0.33333333333333331</v>
      </c>
      <c r="L3727" s="26"/>
      <c r="M3727" s="27" t="s">
        <v>104</v>
      </c>
      <c r="N3727" s="25">
        <f>IFERROR(VLOOKUP(M3727,Data!$J$1:$K$58,2,0),"")</f>
        <v>56966749395</v>
      </c>
      <c r="O3727" s="27" t="s">
        <v>253</v>
      </c>
      <c r="P3727" s="27"/>
      <c r="Q3727" s="27" t="s">
        <v>1999</v>
      </c>
      <c r="R3727" s="27" t="s">
        <v>1384</v>
      </c>
      <c r="S3727" s="27"/>
      <c r="T3727" s="27"/>
      <c r="U3727" s="28"/>
      <c r="V3727" s="15"/>
      <c r="W3727" s="15"/>
      <c r="X3727" s="27"/>
      <c r="Y3727" s="27"/>
      <c r="Z3727" s="29"/>
      <c r="AA3727" s="29">
        <v>0.59444444444444444</v>
      </c>
      <c r="AB3727" s="29">
        <v>0.75</v>
      </c>
      <c r="AC3727" s="30">
        <v>46168</v>
      </c>
      <c r="AD3727" s="15" t="str">
        <f>IF(Tabla2[[#This Row],[HORA ENTREGA]]="DIRECTO","On time", IF(AA3727&lt;&gt;"",IF(Tabla2[[#This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27" s="15" t="str">
        <f>MID(Tabla2[[#This Row],[TIPO]],1,3)</f>
        <v>ISO</v>
      </c>
      <c r="AF37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OXIQUIM S A */ Cont: * HOYU9683043*/ HR Entrega: *08:00* /Dirección: *CAÑAVERAL 901, QUILICURA</v>
      </c>
      <c r="AG3727" s="38" t="str">
        <f>IFERROR(HYPERLINK("https://wa.me/"&amp;Tabla2[[#This Row],[CONTACTO]]&amp;"?text="&amp;Tabla2[[#This Row],[Mensaje]],"Enviar mensaje"),"")</f>
        <v>Enviar mensaje</v>
      </c>
      <c r="AH3727" s="15" t="str">
        <f>CONCATENATE(A3727,F3727)</f>
        <v>3726HOYU9683043</v>
      </c>
      <c r="AI3727" s="15" t="str">
        <f>CONCATENATE("ENT-",A3727)</f>
        <v>ENT-3726</v>
      </c>
      <c r="AJ3727" s="15" t="str">
        <f>IF(Tabla2[[#This Row],[Op]]&lt;&gt;"","ENTREGA","")</f>
        <v>ENTREGA</v>
      </c>
      <c r="AK3727" s="40" t="str">
        <f>(Tabla2[[#This Row],[FECHA ENTREGA]]&amp;Tabla2[[#This Row],[HORA ENTREGA]])</f>
        <v>461680,333333333333333</v>
      </c>
      <c r="AL3727" s="34" t="str">
        <f>IFERROR(HYPERLINK("https://wa.me/"&amp;Tabla2[[#This Row],[CONTACTO]]&amp;"?text="&amp;Tabla2[[#This Row],[Mensaje]]),"")</f>
        <v>https://wa.me/56966749395?text=Hola!%0AServicio del día 26-05%0A *Cliente:* OXIQUIM S A */ Cont: * HOYU9683043*/ HR Entrega: *08:00* /Dirección: *CAÑAVERAL 901, QUILICURA</v>
      </c>
    </row>
    <row r="3728" spans="1:38" ht="16.5" customHeight="1" x14ac:dyDescent="0.2">
      <c r="A3728" s="15">
        <f>ROW(A3727)</f>
        <v>3727</v>
      </c>
      <c r="B3728" s="15">
        <f>IF(J3728=J3727,B3727+1,1)</f>
        <v>31</v>
      </c>
      <c r="C3728" s="15" t="s">
        <v>204</v>
      </c>
      <c r="D3728" s="25" t="s">
        <v>39</v>
      </c>
      <c r="E3728" s="27">
        <v>1195241</v>
      </c>
      <c r="F3728" s="27" t="s">
        <v>5683</v>
      </c>
      <c r="G3728" s="27" t="s">
        <v>64</v>
      </c>
      <c r="H3728" s="27">
        <v>22000</v>
      </c>
      <c r="I3728" s="27" t="s">
        <v>2725</v>
      </c>
      <c r="J3728" s="28">
        <v>46168</v>
      </c>
      <c r="K3728" s="26">
        <v>0.35416666666666669</v>
      </c>
      <c r="L3728" s="26" t="s">
        <v>4226</v>
      </c>
      <c r="M3728" s="27" t="s">
        <v>674</v>
      </c>
      <c r="N3728" s="25">
        <f>IFERROR(VLOOKUP(M3728,Data!$J$1:$K$58,2,0),"")</f>
        <v>56967386018</v>
      </c>
      <c r="O3728" s="27" t="s">
        <v>356</v>
      </c>
      <c r="P3728" s="27"/>
      <c r="Q3728" s="27" t="s">
        <v>5609</v>
      </c>
      <c r="R3728" s="27" t="s">
        <v>74</v>
      </c>
      <c r="S3728" s="27"/>
      <c r="T3728" s="27"/>
      <c r="U3728" s="28"/>
      <c r="V3728" s="15"/>
      <c r="W3728" s="15"/>
      <c r="X3728" s="27"/>
      <c r="Y3728" s="27"/>
      <c r="Z3728" s="29"/>
      <c r="AA3728" s="29">
        <v>0.35347222222222224</v>
      </c>
      <c r="AB3728" s="29">
        <v>0.4201388888888889</v>
      </c>
      <c r="AC3728" s="30">
        <v>46168</v>
      </c>
      <c r="AD3728" s="15" t="str">
        <f>IF(Tabla2[[#This Row],[HORA ENTREGA]]="DIRECTO","On time", IF(AA3728&lt;&gt;"",IF(Tabla2[[#This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28" s="15" t="str">
        <f>MID(Tabla2[[#This Row],[TIPO]],1,3)</f>
        <v xml:space="preserve">20 </v>
      </c>
      <c r="AF37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OXIQUIM S A */ Cont: * MSBU3795578*/ HR Entrega: *08:30* /Dirección: *Megacentro Noviciado, Cam. El Noviciado 1107, Lampa</v>
      </c>
      <c r="AG3728" s="38" t="str">
        <f>IFERROR(HYPERLINK("https://wa.me/"&amp;Tabla2[[#This Row],[CONTACTO]]&amp;"?text="&amp;Tabla2[[#This Row],[Mensaje]],"Enviar mensaje"),"")</f>
        <v>Enviar mensaje</v>
      </c>
      <c r="AH3728" s="15" t="str">
        <f>CONCATENATE(A3728,F3728)</f>
        <v>3727MSBU3795578</v>
      </c>
      <c r="AI3728" s="15" t="str">
        <f>CONCATENATE("ENT-",A3728)</f>
        <v>ENT-3727</v>
      </c>
      <c r="AJ3728" s="15" t="str">
        <f>IF(Tabla2[[#This Row],[Op]]&lt;&gt;"","ENTREGA","")</f>
        <v>ENTREGA</v>
      </c>
      <c r="AK3728" s="40" t="str">
        <f>(Tabla2[[#This Row],[FECHA ENTREGA]]&amp;Tabla2[[#This Row],[HORA ENTREGA]])</f>
        <v>461680,354166666666667</v>
      </c>
      <c r="AL3728" s="34" t="str">
        <f>IFERROR(HYPERLINK("https://wa.me/"&amp;Tabla2[[#This Row],[CONTACTO]]&amp;"?text="&amp;Tabla2[[#This Row],[Mensaje]]),"")</f>
        <v>https://wa.me/56967386018?text=Hola!%0AServicio del día 26-05%0A *Cliente:* OXIQUIM S A */ Cont: * MSBU3795578*/ HR Entrega: *08:30* /Dirección: *Megacentro Noviciado, Cam. El Noviciado 1107, Lampa</v>
      </c>
    </row>
    <row r="3729" spans="1:38" ht="16.5" customHeight="1" x14ac:dyDescent="0.2">
      <c r="A3729" s="15">
        <f>ROW(A3728)</f>
        <v>3728</v>
      </c>
      <c r="B3729" s="15">
        <f>IF(J3729=J3728,B3728+1,1)</f>
        <v>32</v>
      </c>
      <c r="C3729" s="15" t="s">
        <v>1554</v>
      </c>
      <c r="D3729" s="25" t="s">
        <v>39</v>
      </c>
      <c r="E3729" s="27">
        <v>189731</v>
      </c>
      <c r="F3729" s="27" t="s">
        <v>5684</v>
      </c>
      <c r="G3729" s="27" t="s">
        <v>41</v>
      </c>
      <c r="H3729" s="27">
        <v>29271</v>
      </c>
      <c r="I3729" s="27" t="s">
        <v>42</v>
      </c>
      <c r="J3729" s="28">
        <v>46168</v>
      </c>
      <c r="K3729" s="26">
        <v>0.33333333333333331</v>
      </c>
      <c r="L3729" s="26"/>
      <c r="M3729" s="27" t="s">
        <v>347</v>
      </c>
      <c r="N3729" s="25">
        <f>IFERROR(VLOOKUP(M3729,Data!$J$1:$K$58,2,0),"")</f>
        <v>56976511010</v>
      </c>
      <c r="O3729" s="27" t="s">
        <v>326</v>
      </c>
      <c r="P3729" s="27"/>
      <c r="Q3729" s="27" t="s">
        <v>5018</v>
      </c>
      <c r="R3729" s="27" t="s">
        <v>74</v>
      </c>
      <c r="S3729" s="27"/>
      <c r="T3729" s="27"/>
      <c r="U3729" s="28"/>
      <c r="V3729" s="15"/>
      <c r="W3729" s="15"/>
      <c r="X3729" s="27"/>
      <c r="Y3729" s="27"/>
      <c r="Z3729" s="29"/>
      <c r="AA3729" s="29">
        <v>0.3888888888888889</v>
      </c>
      <c r="AB3729" s="29">
        <v>0.43402777777777779</v>
      </c>
      <c r="AC3729" s="30">
        <v>46168</v>
      </c>
      <c r="AD3729" s="15" t="str">
        <f>IF(Tabla2[[#This Row],[HORA ENTREGA]]="DIRECTO","On time", IF(AA3729&lt;&gt;"",IF(Tabla2[[#This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29" s="15" t="str">
        <f>MID(Tabla2[[#This Row],[TIPO]],1,3)</f>
        <v xml:space="preserve">40 </v>
      </c>
      <c r="AF37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PETROQUIMICA DOW */ Cont: * CAIU4759260*/ HR Entrega: *08:00* /Dirección: *AT LOGISTICA :  LAGUNA SUR N°9750 , COMUNA PUDAHUEL – SANTIAGO , RECINTO (BODEGAS SAN FRANCISCO)</v>
      </c>
      <c r="AG3729" s="38" t="str">
        <f>IFERROR(HYPERLINK("https://wa.me/"&amp;Tabla2[[#This Row],[CONTACTO]]&amp;"?text="&amp;Tabla2[[#This Row],[Mensaje]],"Enviar mensaje"),"")</f>
        <v>Enviar mensaje</v>
      </c>
      <c r="AH3729" s="15" t="str">
        <f>CONCATENATE(A3729,F3729)</f>
        <v>3728CAIU4759260</v>
      </c>
      <c r="AI3729" s="15" t="str">
        <f>CONCATENATE("ENT-",A3729)</f>
        <v>ENT-3728</v>
      </c>
      <c r="AJ3729" s="15" t="str">
        <f>IF(Tabla2[[#This Row],[Op]]&lt;&gt;"","ENTREGA","")</f>
        <v>ENTREGA</v>
      </c>
      <c r="AK3729" s="40" t="str">
        <f>(Tabla2[[#This Row],[FECHA ENTREGA]]&amp;Tabla2[[#This Row],[HORA ENTREGA]])</f>
        <v>461680,333333333333333</v>
      </c>
      <c r="AL3729" s="34" t="str">
        <f>IFERROR(HYPERLINK("https://wa.me/"&amp;Tabla2[[#This Row],[CONTACTO]]&amp;"?text="&amp;Tabla2[[#This Row],[Mensaje]]),"")</f>
        <v>https://wa.me/56976511010?text=Hola!%0AServicio del día 26-05%0A *Cliente:* PETROQUIMICA DOW */ Cont: * CAIU4759260*/ HR Entrega: *08:00* /Dirección: *AT LOGISTICA :  LAGUNA SUR N°9750 , COMUNA PUDAHUEL – SANTIAGO , RECINTO (BODEGAS SAN FRANCISCO)</v>
      </c>
    </row>
    <row r="3730" spans="1:38" ht="16.5" customHeight="1" x14ac:dyDescent="0.2">
      <c r="A3730" s="15">
        <f>ROW(A3729)</f>
        <v>3729</v>
      </c>
      <c r="B3730" s="15">
        <f>IF(J3730=J3729,B3729+1,1)</f>
        <v>33</v>
      </c>
      <c r="C3730" s="15" t="s">
        <v>219</v>
      </c>
      <c r="D3730" s="25" t="s">
        <v>39</v>
      </c>
      <c r="E3730" s="27">
        <v>102930</v>
      </c>
      <c r="F3730" s="27" t="s">
        <v>5685</v>
      </c>
      <c r="G3730" s="27" t="s">
        <v>41</v>
      </c>
      <c r="H3730" s="27">
        <v>12200</v>
      </c>
      <c r="I3730" s="27" t="s">
        <v>42</v>
      </c>
      <c r="J3730" s="28">
        <v>46168</v>
      </c>
      <c r="K3730" s="26">
        <v>0.29166666666666669</v>
      </c>
      <c r="L3730" s="26"/>
      <c r="M3730" s="27" t="s">
        <v>221</v>
      </c>
      <c r="N3730" s="25">
        <f>IFERROR(VLOOKUP(M3730,Data!$J$1:$K$58,2,0),"")</f>
        <v>56965378427</v>
      </c>
      <c r="O3730" s="27" t="s">
        <v>222</v>
      </c>
      <c r="P3730" s="27"/>
      <c r="Q3730" s="27" t="s">
        <v>229</v>
      </c>
      <c r="R3730" s="27" t="s">
        <v>280</v>
      </c>
      <c r="S3730" s="27"/>
      <c r="T3730" s="27"/>
      <c r="U3730" s="28"/>
      <c r="V3730" s="15"/>
      <c r="W3730" s="15"/>
      <c r="X3730" s="27"/>
      <c r="Y3730" s="27"/>
      <c r="Z3730" s="29"/>
      <c r="AA3730" s="29">
        <v>0.24236111111111111</v>
      </c>
      <c r="AB3730" s="29">
        <v>0.43472222222222223</v>
      </c>
      <c r="AC3730" s="30">
        <v>46168</v>
      </c>
      <c r="AD3730" s="15" t="str">
        <f>IF(Tabla2[[#This Row],[HORA ENTREGA]]="DIRECTO","On time", IF(AA3730&lt;&gt;"",IF(Tabla2[[#This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30" s="15" t="str">
        <f>MID(Tabla2[[#This Row],[TIPO]],1,3)</f>
        <v xml:space="preserve">40 </v>
      </c>
      <c r="AF37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RENDIC S.A. */ Cont: * YMMU6242673*/ HR Entrega: *07:00* /Dirección: *Avenida Miraflores 9700-Bodega 4C, PUDAHUEL</v>
      </c>
      <c r="AG3730" s="38" t="str">
        <f>IFERROR(HYPERLINK("https://wa.me/"&amp;Tabla2[[#This Row],[CONTACTO]]&amp;"?text="&amp;Tabla2[[#This Row],[Mensaje]],"Enviar mensaje"),"")</f>
        <v>Enviar mensaje</v>
      </c>
      <c r="AH3730" s="15" t="str">
        <f>CONCATENATE(A3730,F3730)</f>
        <v>3729YMMU6242673</v>
      </c>
      <c r="AI3730" s="15" t="str">
        <f>CONCATENATE("ENT-",A3730)</f>
        <v>ENT-3729</v>
      </c>
      <c r="AJ3730" s="15" t="str">
        <f>IF(Tabla2[[#This Row],[Op]]&lt;&gt;"","ENTREGA","")</f>
        <v>ENTREGA</v>
      </c>
      <c r="AK3730" s="40" t="str">
        <f>(Tabla2[[#This Row],[FECHA ENTREGA]]&amp;Tabla2[[#This Row],[HORA ENTREGA]])</f>
        <v>461680,291666666666667</v>
      </c>
      <c r="AL3730" s="34" t="str">
        <f>IFERROR(HYPERLINK("https://wa.me/"&amp;Tabla2[[#This Row],[CONTACTO]]&amp;"?text="&amp;Tabla2[[#This Row],[Mensaje]]),"")</f>
        <v>https://wa.me/56965378427?text=Hola!%0AServicio del día 26-05%0A *Cliente:* RENDIC S.A. */ Cont: * YMMU6242673*/ HR Entrega: *07:00* /Dirección: *Avenida Miraflores 9700-Bodega 4C, PUDAHUEL</v>
      </c>
    </row>
    <row r="3731" spans="1:38" ht="16.5" customHeight="1" x14ac:dyDescent="0.2">
      <c r="A3731" s="15">
        <f>ROW(A3730)</f>
        <v>3730</v>
      </c>
      <c r="B3731" s="15">
        <f>IF(J3731=J3730,B3730+1,1)</f>
        <v>34</v>
      </c>
      <c r="C3731" s="15" t="s">
        <v>219</v>
      </c>
      <c r="D3731" s="25" t="s">
        <v>39</v>
      </c>
      <c r="E3731" s="27">
        <v>103340</v>
      </c>
      <c r="F3731" s="27" t="s">
        <v>5686</v>
      </c>
      <c r="G3731" s="27" t="s">
        <v>41</v>
      </c>
      <c r="H3731" s="27">
        <v>20034</v>
      </c>
      <c r="I3731" s="27" t="s">
        <v>42</v>
      </c>
      <c r="J3731" s="28">
        <v>46168</v>
      </c>
      <c r="K3731" s="26">
        <v>0.375</v>
      </c>
      <c r="L3731" s="26"/>
      <c r="M3731" s="27" t="s">
        <v>180</v>
      </c>
      <c r="N3731" s="25">
        <f>IFERROR(VLOOKUP(M3731,Data!$J$1:$K$58,2,0),"")</f>
        <v>56956063271</v>
      </c>
      <c r="O3731" s="27" t="s">
        <v>384</v>
      </c>
      <c r="P3731" s="27"/>
      <c r="Q3731" s="27" t="s">
        <v>229</v>
      </c>
      <c r="R3731" s="27" t="s">
        <v>48</v>
      </c>
      <c r="S3731" s="27"/>
      <c r="T3731" s="27"/>
      <c r="U3731" s="28"/>
      <c r="V3731" s="15"/>
      <c r="W3731" s="15"/>
      <c r="X3731" s="27"/>
      <c r="Y3731" s="27"/>
      <c r="Z3731" s="29"/>
      <c r="AA3731" s="29">
        <v>0.34930555555555554</v>
      </c>
      <c r="AB3731" s="29">
        <v>0.47986111111111113</v>
      </c>
      <c r="AC3731" s="30">
        <v>46168</v>
      </c>
      <c r="AD3731" s="15" t="str">
        <f>IF(Tabla2[[#This Row],[HORA ENTREGA]]="DIRECTO","On time", IF(AA3731&lt;&gt;"",IF(Tabla2[[#This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31" s="15" t="str">
        <f>MID(Tabla2[[#This Row],[TIPO]],1,3)</f>
        <v xml:space="preserve">40 </v>
      </c>
      <c r="AF37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RENDIC S.A. */ Cont: * GLDU9887480*/ HR Entrega: *09:00* /Dirección: *Avenida Miraflores 9700-Bodega 4C, PUDAHUEL</v>
      </c>
      <c r="AG3731" s="38" t="str">
        <f>IFERROR(HYPERLINK("https://wa.me/"&amp;Tabla2[[#This Row],[CONTACTO]]&amp;"?text="&amp;Tabla2[[#This Row],[Mensaje]],"Enviar mensaje"),"")</f>
        <v>Enviar mensaje</v>
      </c>
      <c r="AH3731" s="15" t="str">
        <f>CONCATENATE(A3731,F3731)</f>
        <v>3730GLDU9887480</v>
      </c>
      <c r="AI3731" s="15" t="str">
        <f>CONCATENATE("ENT-",A3731)</f>
        <v>ENT-3730</v>
      </c>
      <c r="AJ3731" s="15" t="str">
        <f>IF(Tabla2[[#This Row],[Op]]&lt;&gt;"","ENTREGA","")</f>
        <v>ENTREGA</v>
      </c>
      <c r="AK3731" s="40" t="str">
        <f>(Tabla2[[#This Row],[FECHA ENTREGA]]&amp;Tabla2[[#This Row],[HORA ENTREGA]])</f>
        <v>461680,375</v>
      </c>
      <c r="AL3731" s="34" t="str">
        <f>IFERROR(HYPERLINK("https://wa.me/"&amp;Tabla2[[#This Row],[CONTACTO]]&amp;"?text="&amp;Tabla2[[#This Row],[Mensaje]]),"")</f>
        <v>https://wa.me/56956063271?text=Hola!%0AServicio del día 26-05%0A *Cliente:* RENDIC S.A. */ Cont: * GLDU9887480*/ HR Entrega: *09:00* /Dirección: *Avenida Miraflores 9700-Bodega 4C, PUDAHUEL</v>
      </c>
    </row>
    <row r="3732" spans="1:38" ht="16.5" customHeight="1" x14ac:dyDescent="0.2">
      <c r="A3732" s="15">
        <f>ROW(A3731)</f>
        <v>3731</v>
      </c>
      <c r="B3732" s="15">
        <f>IF(J3732=J3731,B3731+1,1)</f>
        <v>35</v>
      </c>
      <c r="C3732" s="15" t="s">
        <v>236</v>
      </c>
      <c r="D3732" s="25" t="s">
        <v>39</v>
      </c>
      <c r="E3732" s="27">
        <v>512590</v>
      </c>
      <c r="F3732" s="27" t="s">
        <v>5687</v>
      </c>
      <c r="G3732" s="27" t="s">
        <v>64</v>
      </c>
      <c r="H3732" s="27">
        <v>27135</v>
      </c>
      <c r="I3732" s="27" t="s">
        <v>5688</v>
      </c>
      <c r="J3732" s="28">
        <v>46168</v>
      </c>
      <c r="K3732" s="26">
        <v>0.29166666666666669</v>
      </c>
      <c r="L3732" s="26"/>
      <c r="M3732" s="27" t="s">
        <v>66</v>
      </c>
      <c r="N3732" s="25">
        <f>IFERROR(VLOOKUP(M3732,Data!$J$1:$K$58,2,0),"")</f>
        <v>56993389870</v>
      </c>
      <c r="O3732" s="27" t="s">
        <v>67</v>
      </c>
      <c r="P3732" s="27"/>
      <c r="Q3732" s="27" t="s">
        <v>5689</v>
      </c>
      <c r="R3732" s="27"/>
      <c r="S3732" s="27"/>
      <c r="T3732" s="27"/>
      <c r="U3732" s="28"/>
      <c r="V3732" s="15"/>
      <c r="W3732" s="15"/>
      <c r="X3732" s="27"/>
      <c r="Y3732" s="27"/>
      <c r="Z3732" s="29"/>
      <c r="AA3732" s="29">
        <v>0.27083333333333331</v>
      </c>
      <c r="AB3732" s="29">
        <v>0.44583333333333336</v>
      </c>
      <c r="AC3732" s="30">
        <v>46168</v>
      </c>
      <c r="AD3732" s="15" t="str">
        <f>IF(Tabla2[[#This Row],[HORA ENTREGA]]="DIRECTO","On time", IF(AA3732&lt;&gt;"",IF(Tabla2[[#This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32" s="15" t="str">
        <f>MID(Tabla2[[#This Row],[TIPO]],1,3)</f>
        <v xml:space="preserve">20 </v>
      </c>
      <c r="AF37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TRHU2667244*/ HR Entrega: *07:00* /Dirección: *ALAMEDA 860 RANCAGUA</v>
      </c>
      <c r="AG3732" s="38" t="str">
        <f>IFERROR(HYPERLINK("https://wa.me/"&amp;Tabla2[[#This Row],[CONTACTO]]&amp;"?text="&amp;Tabla2[[#This Row],[Mensaje]],"Enviar mensaje"),"")</f>
        <v>Enviar mensaje</v>
      </c>
      <c r="AH3732" s="15" t="str">
        <f>CONCATENATE(A3732,F3732)</f>
        <v>3731TRHU2667244</v>
      </c>
      <c r="AI3732" s="15" t="str">
        <f>CONCATENATE("ENT-",A3732)</f>
        <v>ENT-3731</v>
      </c>
      <c r="AJ3732" s="15" t="str">
        <f>IF(Tabla2[[#This Row],[Op]]&lt;&gt;"","ENTREGA","")</f>
        <v>ENTREGA</v>
      </c>
      <c r="AK3732" s="40" t="str">
        <f>(Tabla2[[#This Row],[FECHA ENTREGA]]&amp;Tabla2[[#This Row],[HORA ENTREGA]])</f>
        <v>461680,291666666666667</v>
      </c>
      <c r="AL3732" s="34" t="str">
        <f>IFERROR(HYPERLINK("https://wa.me/"&amp;Tabla2[[#This Row],[CONTACTO]]&amp;"?text="&amp;Tabla2[[#This Row],[Mensaje]]),"")</f>
        <v>https://wa.me/56993389870?text=Hola!%0AServicio del día 26-05%0A *Cliente:* SOCIEDAD COMERCIAL MARBEN PETS LTDA */ Cont: * TRHU2667244*/ HR Entrega: *07:00* /Dirección: *ALAMEDA 860 RANCAGUA</v>
      </c>
    </row>
    <row r="3733" spans="1:38" ht="16.5" customHeight="1" x14ac:dyDescent="0.2">
      <c r="A3733" s="15">
        <f>ROW(A3732)</f>
        <v>3732</v>
      </c>
      <c r="B3733" s="15">
        <f>IF(J3733=J3732,B3732+1,1)</f>
        <v>36</v>
      </c>
      <c r="C3733" s="15" t="s">
        <v>236</v>
      </c>
      <c r="D3733" s="25" t="s">
        <v>39</v>
      </c>
      <c r="E3733" s="27">
        <v>512590</v>
      </c>
      <c r="F3733" s="27" t="s">
        <v>5690</v>
      </c>
      <c r="G3733" s="27" t="s">
        <v>64</v>
      </c>
      <c r="H3733" s="27">
        <v>29375</v>
      </c>
      <c r="I3733" s="27" t="s">
        <v>42</v>
      </c>
      <c r="J3733" s="28">
        <v>46168</v>
      </c>
      <c r="K3733" s="26">
        <v>0.33333333333333331</v>
      </c>
      <c r="L3733" s="26"/>
      <c r="M3733" s="27" t="s">
        <v>247</v>
      </c>
      <c r="N3733" s="25">
        <f>IFERROR(VLOOKUP(M3733,Data!$J$1:$K$58,2,0),"")</f>
        <v>56953157599</v>
      </c>
      <c r="O3733" s="27" t="s">
        <v>248</v>
      </c>
      <c r="P3733" s="27"/>
      <c r="Q3733" s="27" t="s">
        <v>1105</v>
      </c>
      <c r="R3733" s="27" t="s">
        <v>48</v>
      </c>
      <c r="S3733" s="27"/>
      <c r="T3733" s="27"/>
      <c r="U3733" s="28"/>
      <c r="V3733" s="15"/>
      <c r="W3733" s="15"/>
      <c r="X3733" s="27"/>
      <c r="Y3733" s="27"/>
      <c r="Z3733" s="29"/>
      <c r="AA3733" s="29">
        <v>0.33680555555555558</v>
      </c>
      <c r="AB3733" s="29">
        <v>0.43611111111111112</v>
      </c>
      <c r="AC3733" s="30">
        <v>46168</v>
      </c>
      <c r="AD3733" s="15" t="str">
        <f>IF(Tabla2[[#This Row],[HORA ENTREGA]]="DIRECTO","On time", IF(AA3733&lt;&gt;"",IF(Tabla2[[#This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33" s="15" t="str">
        <f>MID(Tabla2[[#This Row],[TIPO]],1,3)</f>
        <v xml:space="preserve">20 </v>
      </c>
      <c r="AF37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TLLU8233617*/ HR Entrega: *08:00* /Dirección: *JOSE JOAQUIN PEREZ 8726 PUDAHUEL</v>
      </c>
      <c r="AG3733" s="38" t="str">
        <f>IFERROR(HYPERLINK("https://wa.me/"&amp;Tabla2[[#This Row],[CONTACTO]]&amp;"?text="&amp;Tabla2[[#This Row],[Mensaje]],"Enviar mensaje"),"")</f>
        <v>Enviar mensaje</v>
      </c>
      <c r="AH3733" s="15" t="str">
        <f>CONCATENATE(A3733,F3733)</f>
        <v>3732TLLU8233617</v>
      </c>
      <c r="AI3733" s="15" t="str">
        <f>CONCATENATE("ENT-",A3733)</f>
        <v>ENT-3732</v>
      </c>
      <c r="AJ3733" s="15" t="str">
        <f>IF(Tabla2[[#This Row],[Op]]&lt;&gt;"","ENTREGA","")</f>
        <v>ENTREGA</v>
      </c>
      <c r="AK3733" s="40" t="str">
        <f>(Tabla2[[#This Row],[FECHA ENTREGA]]&amp;Tabla2[[#This Row],[HORA ENTREGA]])</f>
        <v>461680,333333333333333</v>
      </c>
      <c r="AL3733" s="34" t="str">
        <f>IFERROR(HYPERLINK("https://wa.me/"&amp;Tabla2[[#This Row],[CONTACTO]]&amp;"?text="&amp;Tabla2[[#This Row],[Mensaje]]),"")</f>
        <v>https://wa.me/56953157599?text=Hola!%0AServicio del día 26-05%0A *Cliente:* SOCIEDAD COMERCIAL MARBEN PETS LTDA */ Cont: * TLLU8233617*/ HR Entrega: *08:00* /Dirección: *JOSE JOAQUIN PEREZ 8726 PUDAHUEL</v>
      </c>
    </row>
    <row r="3734" spans="1:38" ht="16.5" customHeight="1" x14ac:dyDescent="0.2">
      <c r="A3734" s="15">
        <f>ROW(A3733)</f>
        <v>3733</v>
      </c>
      <c r="B3734" s="15">
        <f>IF(J3734=J3733,B3733+1,1)</f>
        <v>37</v>
      </c>
      <c r="C3734" s="15" t="s">
        <v>236</v>
      </c>
      <c r="D3734" s="25" t="s">
        <v>39</v>
      </c>
      <c r="E3734" s="27">
        <v>512590</v>
      </c>
      <c r="F3734" s="27" t="s">
        <v>5691</v>
      </c>
      <c r="G3734" s="27" t="s">
        <v>64</v>
      </c>
      <c r="H3734" s="27">
        <v>27135</v>
      </c>
      <c r="I3734" s="27" t="s">
        <v>42</v>
      </c>
      <c r="J3734" s="28">
        <v>46168</v>
      </c>
      <c r="K3734" s="26">
        <v>0.33333333333333331</v>
      </c>
      <c r="L3734" s="26"/>
      <c r="M3734" s="27" t="s">
        <v>139</v>
      </c>
      <c r="N3734" s="25">
        <f>IFERROR(VLOOKUP(M3734,Data!$J$1:$K$58,2,0),"")</f>
        <v>56965312953</v>
      </c>
      <c r="O3734" s="27" t="s">
        <v>140</v>
      </c>
      <c r="P3734" s="27"/>
      <c r="Q3734" s="27" t="s">
        <v>5692</v>
      </c>
      <c r="R3734" s="27"/>
      <c r="S3734" s="27"/>
      <c r="T3734" s="27"/>
      <c r="U3734" s="28"/>
      <c r="V3734" s="15"/>
      <c r="W3734" s="15"/>
      <c r="X3734" s="27"/>
      <c r="Y3734" s="27"/>
      <c r="Z3734" s="29"/>
      <c r="AA3734" s="29">
        <v>0.47847222222222224</v>
      </c>
      <c r="AB3734" s="29">
        <v>0.56041666666666667</v>
      </c>
      <c r="AC3734" s="30">
        <v>46168</v>
      </c>
      <c r="AD3734" s="15" t="str">
        <f>IF(Tabla2[[#This Row],[HORA ENTREGA]]="DIRECTO","On time", IF(AA3734&lt;&gt;"",IF(Tabla2[[#This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34" s="15" t="str">
        <f>MID(Tabla2[[#This Row],[TIPO]],1,3)</f>
        <v xml:space="preserve">20 </v>
      </c>
      <c r="AF37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TRHU1303103*/ HR Entrega: *08:00* /Dirección: *fragua carpas blancas</v>
      </c>
      <c r="AG3734" s="38" t="str">
        <f>IFERROR(HYPERLINK("https://wa.me/"&amp;Tabla2[[#This Row],[CONTACTO]]&amp;"?text="&amp;Tabla2[[#This Row],[Mensaje]],"Enviar mensaje"),"")</f>
        <v>Enviar mensaje</v>
      </c>
      <c r="AH3734" s="15" t="str">
        <f>CONCATENATE(A3734,F3734)</f>
        <v>3733TRHU1303103</v>
      </c>
      <c r="AI3734" s="15" t="str">
        <f>CONCATENATE("ENT-",A3734)</f>
        <v>ENT-3733</v>
      </c>
      <c r="AJ3734" s="15" t="str">
        <f>IF(Tabla2[[#This Row],[Op]]&lt;&gt;"","ENTREGA","")</f>
        <v>ENTREGA</v>
      </c>
      <c r="AK3734" s="40" t="str">
        <f>(Tabla2[[#This Row],[FECHA ENTREGA]]&amp;Tabla2[[#This Row],[HORA ENTREGA]])</f>
        <v>461680,333333333333333</v>
      </c>
      <c r="AL3734" s="34" t="str">
        <f>IFERROR(HYPERLINK("https://wa.me/"&amp;Tabla2[[#This Row],[CONTACTO]]&amp;"?text="&amp;Tabla2[[#This Row],[Mensaje]]),"")</f>
        <v>https://wa.me/56965312953?text=Hola!%0AServicio del día 26-05%0A *Cliente:* SOCIEDAD COMERCIAL MARBEN PETS LTDA */ Cont: * TRHU1303103*/ HR Entrega: *08:00* /Dirección: *fragua carpas blancas</v>
      </c>
    </row>
    <row r="3735" spans="1:38" ht="16.5" customHeight="1" x14ac:dyDescent="0.2">
      <c r="A3735" s="15">
        <f>ROW(A3734)</f>
        <v>3734</v>
      </c>
      <c r="B3735" s="15">
        <f>IF(J3735=J3734,B3734+1,1)</f>
        <v>38</v>
      </c>
      <c r="C3735" s="15" t="s">
        <v>236</v>
      </c>
      <c r="D3735" s="25" t="s">
        <v>39</v>
      </c>
      <c r="E3735" s="27">
        <v>29335</v>
      </c>
      <c r="F3735" s="27" t="s">
        <v>5693</v>
      </c>
      <c r="G3735" s="27" t="s">
        <v>64</v>
      </c>
      <c r="H3735" s="27">
        <v>29335</v>
      </c>
      <c r="I3735" s="27" t="s">
        <v>42</v>
      </c>
      <c r="J3735" s="28">
        <v>46168</v>
      </c>
      <c r="K3735" s="26">
        <v>0.33333333333333331</v>
      </c>
      <c r="L3735" s="26" t="s">
        <v>335</v>
      </c>
      <c r="M3735" s="27" t="s">
        <v>215</v>
      </c>
      <c r="N3735" s="25">
        <f>IFERROR(VLOOKUP(M3735,Data!$J$1:$K$58,2,0),"")</f>
        <v>56978089957</v>
      </c>
      <c r="O3735" s="27" t="s">
        <v>216</v>
      </c>
      <c r="P3735" s="27"/>
      <c r="Q3735" s="27" t="s">
        <v>5694</v>
      </c>
      <c r="R3735" s="27" t="s">
        <v>48</v>
      </c>
      <c r="S3735" s="27"/>
      <c r="T3735" s="27"/>
      <c r="U3735" s="28"/>
      <c r="V3735" s="15"/>
      <c r="W3735" s="15"/>
      <c r="X3735" s="27"/>
      <c r="Y3735" s="27"/>
      <c r="Z3735" s="29"/>
      <c r="AA3735" s="29">
        <v>0.50277777777777777</v>
      </c>
      <c r="AB3735" s="29">
        <v>0.6118055555555556</v>
      </c>
      <c r="AC3735" s="30">
        <v>46168</v>
      </c>
      <c r="AD3735" s="15" t="str">
        <f>IF(Tabla2[[#This Row],[HORA ENTREGA]]="DIRECTO","On time", IF(AA3735&lt;&gt;"",IF(Tabla2[[#This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35" s="15" t="str">
        <f>MID(Tabla2[[#This Row],[TIPO]],1,3)</f>
        <v xml:space="preserve">20 </v>
      </c>
      <c r="AF37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CMAU3210026*/ HR Entrega: *08:00* /Dirección: *AV. DE LA VICTORIA 2498; MAIPU</v>
      </c>
      <c r="AG3735" s="38" t="str">
        <f>IFERROR(HYPERLINK("https://wa.me/"&amp;Tabla2[[#This Row],[CONTACTO]]&amp;"?text="&amp;Tabla2[[#This Row],[Mensaje]],"Enviar mensaje"),"")</f>
        <v>Enviar mensaje</v>
      </c>
      <c r="AH3735" s="15" t="str">
        <f>CONCATENATE(A3735,F3735)</f>
        <v>3734CMAU3210026</v>
      </c>
      <c r="AI3735" s="15" t="str">
        <f>CONCATENATE("ENT-",A3735)</f>
        <v>ENT-3734</v>
      </c>
      <c r="AJ3735" s="15" t="str">
        <f>IF(Tabla2[[#This Row],[Op]]&lt;&gt;"","ENTREGA","")</f>
        <v>ENTREGA</v>
      </c>
      <c r="AK3735" s="40" t="str">
        <f>(Tabla2[[#This Row],[FECHA ENTREGA]]&amp;Tabla2[[#This Row],[HORA ENTREGA]])</f>
        <v>461680,333333333333333</v>
      </c>
      <c r="AL3735" s="34" t="str">
        <f>IFERROR(HYPERLINK("https://wa.me/"&amp;Tabla2[[#This Row],[CONTACTO]]&amp;"?text="&amp;Tabla2[[#This Row],[Mensaje]]),"")</f>
        <v>https://wa.me/56978089957?text=Hola!%0AServicio del día 26-05%0A *Cliente:* SOCIEDAD COMERCIAL MARBEN PETS LTDA */ Cont: * CMAU3210026*/ HR Entrega: *08:00* /Dirección: *AV. DE LA VICTORIA 2498; MAIPU</v>
      </c>
    </row>
    <row r="3736" spans="1:38" ht="16.5" customHeight="1" x14ac:dyDescent="0.2">
      <c r="A3736" s="15">
        <f>ROW(A3735)</f>
        <v>3735</v>
      </c>
      <c r="B3736" s="15">
        <f>IF(J3736=J3735,B3735+1,1)</f>
        <v>39</v>
      </c>
      <c r="C3736" s="15" t="s">
        <v>236</v>
      </c>
      <c r="D3736" s="25" t="s">
        <v>39</v>
      </c>
      <c r="E3736" s="27">
        <v>512590</v>
      </c>
      <c r="F3736" s="27" t="s">
        <v>5695</v>
      </c>
      <c r="G3736" s="27" t="s">
        <v>64</v>
      </c>
      <c r="H3736" s="27">
        <v>27135</v>
      </c>
      <c r="I3736" s="27" t="s">
        <v>42</v>
      </c>
      <c r="J3736" s="28">
        <v>46168</v>
      </c>
      <c r="K3736" s="26">
        <v>0.33333333333333331</v>
      </c>
      <c r="L3736" s="26" t="s">
        <v>4226</v>
      </c>
      <c r="M3736" s="27" t="s">
        <v>433</v>
      </c>
      <c r="N3736" s="25">
        <f>IFERROR(VLOOKUP(M3736,Data!$J$1:$K$58,2,0),"")</f>
        <v>56994354094</v>
      </c>
      <c r="O3736" s="27" t="s">
        <v>434</v>
      </c>
      <c r="P3736" s="27"/>
      <c r="Q3736" s="27" t="s">
        <v>1223</v>
      </c>
      <c r="R3736" s="27"/>
      <c r="S3736" s="27"/>
      <c r="T3736" s="27"/>
      <c r="U3736" s="28"/>
      <c r="V3736" s="15"/>
      <c r="W3736" s="15"/>
      <c r="X3736" s="27"/>
      <c r="Y3736" s="27"/>
      <c r="Z3736" s="29"/>
      <c r="AA3736" s="29">
        <v>0.67361111111111116</v>
      </c>
      <c r="AB3736" s="29">
        <v>0.76666666666666672</v>
      </c>
      <c r="AC3736" s="30">
        <v>46168</v>
      </c>
      <c r="AD3736" s="15" t="str">
        <f>IF(Tabla2[[#This Row],[HORA ENTREGA]]="DIRECTO","On time", IF(AA3736&lt;&gt;"",IF(Tabla2[[#This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36" s="15" t="str">
        <f>MID(Tabla2[[#This Row],[TIPO]],1,3)</f>
        <v xml:space="preserve">20 </v>
      </c>
      <c r="AF37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APZU3803237*/ HR Entrega: *08:00* /Dirección: *VOLCAN OSORNO 57, EL BOSQUE BODEGA C1</v>
      </c>
      <c r="AG3736" s="38" t="str">
        <f>IFERROR(HYPERLINK("https://wa.me/"&amp;Tabla2[[#This Row],[CONTACTO]]&amp;"?text="&amp;Tabla2[[#This Row],[Mensaje]],"Enviar mensaje"),"")</f>
        <v>Enviar mensaje</v>
      </c>
      <c r="AH3736" s="15" t="str">
        <f>CONCATENATE(A3736,F3736)</f>
        <v>3735APZU3803237</v>
      </c>
      <c r="AI3736" s="15" t="str">
        <f>CONCATENATE("ENT-",A3736)</f>
        <v>ENT-3735</v>
      </c>
      <c r="AJ3736" s="15" t="str">
        <f>IF(Tabla2[[#This Row],[Op]]&lt;&gt;"","ENTREGA","")</f>
        <v>ENTREGA</v>
      </c>
      <c r="AK3736" s="40" t="str">
        <f>(Tabla2[[#This Row],[FECHA ENTREGA]]&amp;Tabla2[[#This Row],[HORA ENTREGA]])</f>
        <v>461680,333333333333333</v>
      </c>
      <c r="AL3736" s="34" t="str">
        <f>IFERROR(HYPERLINK("https://wa.me/"&amp;Tabla2[[#This Row],[CONTACTO]]&amp;"?text="&amp;Tabla2[[#This Row],[Mensaje]]),"")</f>
        <v>https://wa.me/56994354094?text=Hola!%0AServicio del día 26-05%0A *Cliente:* SOCIEDAD COMERCIAL MARBEN PETS LTDA */ Cont: * APZU3803237*/ HR Entrega: *08:00* /Dirección: *VOLCAN OSORNO 57, EL BOSQUE BODEGA C1</v>
      </c>
    </row>
    <row r="3737" spans="1:38" ht="16.5" customHeight="1" x14ac:dyDescent="0.2">
      <c r="A3737" s="15">
        <f>ROW(A3736)</f>
        <v>3736</v>
      </c>
      <c r="B3737" s="15">
        <f>IF(J3737=J3736,B3736+1,1)</f>
        <v>40</v>
      </c>
      <c r="C3737" s="15" t="s">
        <v>236</v>
      </c>
      <c r="D3737" s="25" t="s">
        <v>39</v>
      </c>
      <c r="E3737" s="27">
        <v>512589</v>
      </c>
      <c r="F3737" s="27" t="s">
        <v>5696</v>
      </c>
      <c r="G3737" s="27" t="s">
        <v>64</v>
      </c>
      <c r="H3737" s="27">
        <v>28333</v>
      </c>
      <c r="I3737" s="27" t="s">
        <v>42</v>
      </c>
      <c r="J3737" s="28">
        <v>46168</v>
      </c>
      <c r="K3737" s="26">
        <v>0.33333333333333331</v>
      </c>
      <c r="L3737" s="26"/>
      <c r="M3737" s="27" t="s">
        <v>126</v>
      </c>
      <c r="N3737" s="25">
        <f>IFERROR(VLOOKUP(M3737,Data!$J$1:$K$58,2,0),"")</f>
        <v>56999270871</v>
      </c>
      <c r="O3737" s="27" t="s">
        <v>127</v>
      </c>
      <c r="P3737" s="27"/>
      <c r="Q3737" s="27" t="s">
        <v>740</v>
      </c>
      <c r="R3737" s="27" t="s">
        <v>48</v>
      </c>
      <c r="S3737" s="27"/>
      <c r="T3737" s="27"/>
      <c r="U3737" s="28"/>
      <c r="V3737" s="15"/>
      <c r="W3737" s="15"/>
      <c r="X3737" s="27"/>
      <c r="Y3737" s="27"/>
      <c r="Z3737" s="29"/>
      <c r="AA3737" s="29">
        <v>0.34305555555555556</v>
      </c>
      <c r="AB3737" s="29">
        <v>0.45694444444444443</v>
      </c>
      <c r="AC3737" s="30">
        <v>46168</v>
      </c>
      <c r="AD3737" s="15" t="str">
        <f>IF(Tabla2[[#This Row],[HORA ENTREGA]]="DIRECTO","On time", IF(AA3737&lt;&gt;"",IF(Tabla2[[#This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37" s="15" t="str">
        <f>MID(Tabla2[[#This Row],[TIPO]],1,3)</f>
        <v xml:space="preserve">20 </v>
      </c>
      <c r="AF37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CMAU3284440*/ HR Entrega: *08:00* /Dirección: *AV. LA MARTINA 445. PUDAHUEL SUR</v>
      </c>
      <c r="AG3737" s="38" t="str">
        <f>IFERROR(HYPERLINK("https://wa.me/"&amp;Tabla2[[#This Row],[CONTACTO]]&amp;"?text="&amp;Tabla2[[#This Row],[Mensaje]],"Enviar mensaje"),"")</f>
        <v>Enviar mensaje</v>
      </c>
      <c r="AH3737" s="15" t="str">
        <f>CONCATENATE(A3737,F3737)</f>
        <v>3736CMAU3284440</v>
      </c>
      <c r="AI3737" s="15" t="str">
        <f>CONCATENATE("ENT-",A3737)</f>
        <v>ENT-3736</v>
      </c>
      <c r="AJ3737" s="15" t="str">
        <f>IF(Tabla2[[#This Row],[Op]]&lt;&gt;"","ENTREGA","")</f>
        <v>ENTREGA</v>
      </c>
      <c r="AK3737" s="40" t="str">
        <f>(Tabla2[[#This Row],[FECHA ENTREGA]]&amp;Tabla2[[#This Row],[HORA ENTREGA]])</f>
        <v>461680,333333333333333</v>
      </c>
      <c r="AL3737" s="34" t="str">
        <f>IFERROR(HYPERLINK("https://wa.me/"&amp;Tabla2[[#This Row],[CONTACTO]]&amp;"?text="&amp;Tabla2[[#This Row],[Mensaje]]),"")</f>
        <v>https://wa.me/56999270871?text=Hola!%0AServicio del día 26-05%0A *Cliente:* SOCIEDAD COMERCIAL MARBEN PETS LTDA */ Cont: * CMAU3284440*/ HR Entrega: *08:00* /Dirección: *AV. LA MARTINA 445. PUDAHUEL SUR</v>
      </c>
    </row>
    <row r="3738" spans="1:38" ht="16.5" customHeight="1" x14ac:dyDescent="0.2">
      <c r="A3738" s="15">
        <f>ROW(A3737)</f>
        <v>3737</v>
      </c>
      <c r="B3738" s="15">
        <f>IF(J3738=J3737,B3737+1,1)</f>
        <v>41</v>
      </c>
      <c r="C3738" s="15" t="s">
        <v>236</v>
      </c>
      <c r="D3738" s="25" t="s">
        <v>39</v>
      </c>
      <c r="E3738" s="27">
        <v>512590</v>
      </c>
      <c r="F3738" s="27" t="s">
        <v>5697</v>
      </c>
      <c r="G3738" s="27" t="s">
        <v>64</v>
      </c>
      <c r="H3738" s="27">
        <v>27135</v>
      </c>
      <c r="I3738" s="27" t="s">
        <v>2725</v>
      </c>
      <c r="J3738" s="28">
        <v>46168</v>
      </c>
      <c r="K3738" s="26">
        <v>0.375</v>
      </c>
      <c r="L3738" s="26" t="s">
        <v>335</v>
      </c>
      <c r="M3738" s="27" t="s">
        <v>688</v>
      </c>
      <c r="N3738" s="25">
        <f>IFERROR(VLOOKUP(M3738,Data!$J$1:$K$58,2,0),"")</f>
        <v>56950104102</v>
      </c>
      <c r="O3738" s="27" t="s">
        <v>5698</v>
      </c>
      <c r="P3738" s="27"/>
      <c r="Q3738" s="27" t="s">
        <v>238</v>
      </c>
      <c r="R3738" s="27"/>
      <c r="S3738" s="27"/>
      <c r="T3738" s="27"/>
      <c r="U3738" s="28"/>
      <c r="V3738" s="15"/>
      <c r="W3738" s="15"/>
      <c r="X3738" s="27"/>
      <c r="Y3738" s="27"/>
      <c r="Z3738" s="29"/>
      <c r="AA3738" s="29">
        <v>0.71111111111111114</v>
      </c>
      <c r="AB3738" s="29">
        <v>0.82708333333333328</v>
      </c>
      <c r="AC3738" s="30">
        <v>46168</v>
      </c>
      <c r="AD3738" s="15" t="str">
        <f>IF(Tabla2[[#This Row],[HORA ENTREGA]]="DIRECTO","On time", IF(AA3738&lt;&gt;"",IF(Tabla2[[#This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38" s="15" t="str">
        <f>MID(Tabla2[[#This Row],[TIPO]],1,3)</f>
        <v xml:space="preserve">20 </v>
      </c>
      <c r="AF37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TGHU1104100*/ HR Entrega: *09:00* /Dirección: *CARRETERA GENERAL SAN MARTIN 8250 BODEGA A 21 QUILICURA</v>
      </c>
      <c r="AG3738" s="38" t="str">
        <f>IFERROR(HYPERLINK("https://wa.me/"&amp;Tabla2[[#This Row],[CONTACTO]]&amp;"?text="&amp;Tabla2[[#This Row],[Mensaje]],"Enviar mensaje"),"")</f>
        <v>Enviar mensaje</v>
      </c>
      <c r="AH3738" s="15" t="str">
        <f>CONCATENATE(A3738,F3738)</f>
        <v>3737TGHU1104100</v>
      </c>
      <c r="AI3738" s="15" t="str">
        <f>CONCATENATE("ENT-",A3738)</f>
        <v>ENT-3737</v>
      </c>
      <c r="AJ3738" s="15" t="str">
        <f>IF(Tabla2[[#This Row],[Op]]&lt;&gt;"","ENTREGA","")</f>
        <v>ENTREGA</v>
      </c>
      <c r="AK3738" s="40" t="str">
        <f>(Tabla2[[#This Row],[FECHA ENTREGA]]&amp;Tabla2[[#This Row],[HORA ENTREGA]])</f>
        <v>461680,375</v>
      </c>
      <c r="AL3738" s="34" t="str">
        <f>IFERROR(HYPERLINK("https://wa.me/"&amp;Tabla2[[#This Row],[CONTACTO]]&amp;"?text="&amp;Tabla2[[#This Row],[Mensaje]]),"")</f>
        <v>https://wa.me/56950104102?text=Hola!%0AServicio del día 26-05%0A *Cliente:* SOCIEDAD COMERCIAL MARBEN PETS LTDA */ Cont: * TGHU1104100*/ HR Entrega: *09:00* /Dirección: *CARRETERA GENERAL SAN MARTIN 8250 BODEGA A 21 QUILICURA</v>
      </c>
    </row>
    <row r="3739" spans="1:38" ht="16.5" customHeight="1" x14ac:dyDescent="0.2">
      <c r="A3739" s="15">
        <f>ROW(A3738)</f>
        <v>3738</v>
      </c>
      <c r="B3739" s="15">
        <f>IF(J3739=J3738,B3738+1,1)</f>
        <v>42</v>
      </c>
      <c r="C3739" s="15" t="s">
        <v>236</v>
      </c>
      <c r="D3739" s="25" t="s">
        <v>39</v>
      </c>
      <c r="E3739" s="27">
        <v>512590</v>
      </c>
      <c r="F3739" s="27" t="s">
        <v>5699</v>
      </c>
      <c r="G3739" s="27" t="s">
        <v>64</v>
      </c>
      <c r="H3739" s="27">
        <v>29375</v>
      </c>
      <c r="I3739" s="27" t="s">
        <v>42</v>
      </c>
      <c r="J3739" s="28">
        <v>46168</v>
      </c>
      <c r="K3739" s="26">
        <v>0.375</v>
      </c>
      <c r="L3739" s="26" t="s">
        <v>335</v>
      </c>
      <c r="M3739" s="27" t="s">
        <v>233</v>
      </c>
      <c r="N3739" s="25">
        <f>IFERROR(VLOOKUP(M3739,Data!$J$1:$K$58,2,0),"")</f>
        <v>56998494086</v>
      </c>
      <c r="O3739" s="27" t="s">
        <v>234</v>
      </c>
      <c r="P3739" s="27"/>
      <c r="Q3739" s="27" t="s">
        <v>1853</v>
      </c>
      <c r="R3739" s="27" t="s">
        <v>48</v>
      </c>
      <c r="S3739" s="27"/>
      <c r="T3739" s="27"/>
      <c r="U3739" s="28"/>
      <c r="V3739" s="15"/>
      <c r="W3739" s="15"/>
      <c r="X3739" s="27"/>
      <c r="Y3739" s="27"/>
      <c r="Z3739" s="29"/>
      <c r="AA3739" s="29">
        <v>0.42291666666666666</v>
      </c>
      <c r="AB3739" s="29">
        <v>0.49722222222222223</v>
      </c>
      <c r="AC3739" s="30">
        <v>46168</v>
      </c>
      <c r="AD3739" s="15" t="str">
        <f>IF(Tabla2[[#This Row],[HORA ENTREGA]]="DIRECTO","On time", IF(AA3739&lt;&gt;"",IF(Tabla2[[#This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39" s="15" t="str">
        <f>MID(Tabla2[[#This Row],[TIPO]],1,3)</f>
        <v xml:space="preserve">20 </v>
      </c>
      <c r="AF37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TLLU2355074*/ HR Entrega: *09:00* /Dirección: *Santa rosa 15551 la pintana</v>
      </c>
      <c r="AG3739" s="38" t="str">
        <f>IFERROR(HYPERLINK("https://wa.me/"&amp;Tabla2[[#This Row],[CONTACTO]]&amp;"?text="&amp;Tabla2[[#This Row],[Mensaje]],"Enviar mensaje"),"")</f>
        <v>Enviar mensaje</v>
      </c>
      <c r="AH3739" s="15" t="str">
        <f>CONCATENATE(A3739,F3739)</f>
        <v>3738TLLU2355074</v>
      </c>
      <c r="AI3739" s="15" t="str">
        <f>CONCATENATE("ENT-",A3739)</f>
        <v>ENT-3738</v>
      </c>
      <c r="AJ3739" s="15" t="str">
        <f>IF(Tabla2[[#This Row],[Op]]&lt;&gt;"","ENTREGA","")</f>
        <v>ENTREGA</v>
      </c>
      <c r="AK3739" s="40" t="str">
        <f>(Tabla2[[#This Row],[FECHA ENTREGA]]&amp;Tabla2[[#This Row],[HORA ENTREGA]])</f>
        <v>461680,375</v>
      </c>
      <c r="AL3739" s="34" t="str">
        <f>IFERROR(HYPERLINK("https://wa.me/"&amp;Tabla2[[#This Row],[CONTACTO]]&amp;"?text="&amp;Tabla2[[#This Row],[Mensaje]]),"")</f>
        <v>https://wa.me/56998494086?text=Hola!%0AServicio del día 26-05%0A *Cliente:* SOCIEDAD COMERCIAL MARBEN PETS LTDA */ Cont: * TLLU2355074*/ HR Entrega: *09:00* /Dirección: *Santa rosa 15551 la pintana</v>
      </c>
    </row>
    <row r="3740" spans="1:38" ht="16.5" customHeight="1" x14ac:dyDescent="0.2">
      <c r="A3740" s="15">
        <f>ROW(A3739)</f>
        <v>3739</v>
      </c>
      <c r="B3740" s="15">
        <f>IF(J3740=J3739,B3739+1,1)</f>
        <v>43</v>
      </c>
      <c r="C3740" s="15" t="s">
        <v>236</v>
      </c>
      <c r="D3740" s="25" t="s">
        <v>39</v>
      </c>
      <c r="E3740" s="27">
        <v>513570</v>
      </c>
      <c r="F3740" s="27" t="s">
        <v>5700</v>
      </c>
      <c r="G3740" s="27" t="s">
        <v>41</v>
      </c>
      <c r="H3740" s="27">
        <v>27184</v>
      </c>
      <c r="I3740" s="27" t="s">
        <v>42</v>
      </c>
      <c r="J3740" s="28">
        <v>46168</v>
      </c>
      <c r="K3740" s="26">
        <v>0.41666666666666669</v>
      </c>
      <c r="L3740" s="26"/>
      <c r="M3740" s="27" t="s">
        <v>139</v>
      </c>
      <c r="N3740" s="25">
        <f>IFERROR(VLOOKUP(M3740,Data!$J$1:$K$58,2,0),"")</f>
        <v>56965312953</v>
      </c>
      <c r="O3740" s="27" t="s">
        <v>83</v>
      </c>
      <c r="P3740" s="27"/>
      <c r="Q3740" s="27" t="s">
        <v>5701</v>
      </c>
      <c r="R3740" s="27" t="s">
        <v>48</v>
      </c>
      <c r="S3740" s="27"/>
      <c r="T3740" s="27"/>
      <c r="U3740" s="28"/>
      <c r="V3740" s="15"/>
      <c r="W3740" s="15"/>
      <c r="X3740" s="27"/>
      <c r="Y3740" s="27"/>
      <c r="Z3740" s="29"/>
      <c r="AA3740" s="29">
        <v>0.45833333333333331</v>
      </c>
      <c r="AB3740" s="29">
        <v>0.49236111111111114</v>
      </c>
      <c r="AC3740" s="30">
        <v>46168</v>
      </c>
      <c r="AD3740" s="15" t="str">
        <f>IF(Tabla2[[#This Row],[HORA ENTREGA]]="DIRECTO","On time", IF(AA3740&lt;&gt;"",IF(Tabla2[[#This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40" s="15" t="str">
        <f>MID(Tabla2[[#This Row],[TIPO]],1,3)</f>
        <v xml:space="preserve">40 </v>
      </c>
      <c r="AF37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CMAU6914142*/ HR Entrega: *10:00* /Dirección: *fragua bodega principal</v>
      </c>
      <c r="AG3740" s="38" t="str">
        <f>IFERROR(HYPERLINK("https://wa.me/"&amp;Tabla2[[#This Row],[CONTACTO]]&amp;"?text="&amp;Tabla2[[#This Row],[Mensaje]],"Enviar mensaje"),"")</f>
        <v>Enviar mensaje</v>
      </c>
      <c r="AH3740" s="15" t="str">
        <f>CONCATENATE(A3740,F3740)</f>
        <v>3739CMAU6914142</v>
      </c>
      <c r="AI3740" s="15" t="str">
        <f>CONCATENATE("ENT-",A3740)</f>
        <v>ENT-3739</v>
      </c>
      <c r="AJ3740" s="15" t="str">
        <f>IF(Tabla2[[#This Row],[Op]]&lt;&gt;"","ENTREGA","")</f>
        <v>ENTREGA</v>
      </c>
      <c r="AK3740" s="40" t="str">
        <f>(Tabla2[[#This Row],[FECHA ENTREGA]]&amp;Tabla2[[#This Row],[HORA ENTREGA]])</f>
        <v>461680,416666666666667</v>
      </c>
      <c r="AL3740" s="34" t="str">
        <f>IFERROR(HYPERLINK("https://wa.me/"&amp;Tabla2[[#This Row],[CONTACTO]]&amp;"?text="&amp;Tabla2[[#This Row],[Mensaje]]),"")</f>
        <v>https://wa.me/56965312953?text=Hola!%0AServicio del día 26-05%0A *Cliente:* SOCIEDAD COMERCIAL MARBEN PETS LTDA */ Cont: * CMAU6914142*/ HR Entrega: *10:00* /Dirección: *fragua bodega principal</v>
      </c>
    </row>
    <row r="3741" spans="1:38" ht="16.5" customHeight="1" x14ac:dyDescent="0.2">
      <c r="A3741" s="15">
        <f>ROW(A3740)</f>
        <v>3740</v>
      </c>
      <c r="B3741" s="15">
        <f>IF(J3741=J3740,B3740+1,1)</f>
        <v>44</v>
      </c>
      <c r="C3741" s="15" t="s">
        <v>236</v>
      </c>
      <c r="D3741" s="25" t="s">
        <v>39</v>
      </c>
      <c r="E3741" s="27">
        <v>512590</v>
      </c>
      <c r="F3741" s="27" t="s">
        <v>5702</v>
      </c>
      <c r="G3741" s="27" t="s">
        <v>64</v>
      </c>
      <c r="H3741" s="27">
        <v>27135</v>
      </c>
      <c r="I3741" s="27" t="s">
        <v>42</v>
      </c>
      <c r="J3741" s="28">
        <v>46168</v>
      </c>
      <c r="K3741" s="26">
        <v>0.41666666666666669</v>
      </c>
      <c r="L3741" s="26" t="s">
        <v>4226</v>
      </c>
      <c r="M3741" s="27" t="s">
        <v>176</v>
      </c>
      <c r="N3741" s="25">
        <f>IFERROR(VLOOKUP(M3741,Data!$J$1:$K$58,2,0),"")</f>
        <v>56968463649</v>
      </c>
      <c r="O3741" s="27" t="s">
        <v>177</v>
      </c>
      <c r="P3741" s="27"/>
      <c r="Q3741" s="27" t="s">
        <v>887</v>
      </c>
      <c r="R3741" s="27"/>
      <c r="S3741" s="27"/>
      <c r="T3741" s="27"/>
      <c r="U3741" s="28"/>
      <c r="V3741" s="15"/>
      <c r="W3741" s="15"/>
      <c r="X3741" s="27"/>
      <c r="Y3741" s="27"/>
      <c r="Z3741" s="29"/>
      <c r="AA3741" s="29">
        <v>0.38541666666666669</v>
      </c>
      <c r="AB3741" s="29">
        <v>0.61111111111111116</v>
      </c>
      <c r="AC3741" s="30">
        <v>46168</v>
      </c>
      <c r="AD3741" s="15" t="str">
        <f>IF(Tabla2[[#This Row],[HORA ENTREGA]]="DIRECTO","On time", IF(AA3741&lt;&gt;"",IF(Tabla2[[#This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41" s="15" t="str">
        <f>MID(Tabla2[[#This Row],[TIPO]],1,3)</f>
        <v xml:space="preserve">20 </v>
      </c>
      <c r="AF37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TRLU9708214*/ HR Entrega: *10:00* /Dirección: *AV LO ESPEJO 01565 BODEGA 0231 COMUNA LO ESPEJO</v>
      </c>
      <c r="AG3741" s="38" t="str">
        <f>IFERROR(HYPERLINK("https://wa.me/"&amp;Tabla2[[#This Row],[CONTACTO]]&amp;"?text="&amp;Tabla2[[#This Row],[Mensaje]],"Enviar mensaje"),"")</f>
        <v>Enviar mensaje</v>
      </c>
      <c r="AH3741" s="15" t="str">
        <f>CONCATENATE(A3741,F3741)</f>
        <v>3740TRLU9708214</v>
      </c>
      <c r="AI3741" s="15" t="str">
        <f>CONCATENATE("ENT-",A3741)</f>
        <v>ENT-3740</v>
      </c>
      <c r="AJ3741" s="15" t="str">
        <f>IF(Tabla2[[#This Row],[Op]]&lt;&gt;"","ENTREGA","")</f>
        <v>ENTREGA</v>
      </c>
      <c r="AK3741" s="40" t="str">
        <f>(Tabla2[[#This Row],[FECHA ENTREGA]]&amp;Tabla2[[#This Row],[HORA ENTREGA]])</f>
        <v>461680,416666666666667</v>
      </c>
      <c r="AL3741" s="34" t="str">
        <f>IFERROR(HYPERLINK("https://wa.me/"&amp;Tabla2[[#This Row],[CONTACTO]]&amp;"?text="&amp;Tabla2[[#This Row],[Mensaje]]),"")</f>
        <v>https://wa.me/56968463649?text=Hola!%0AServicio del día 26-05%0A *Cliente:* SOCIEDAD COMERCIAL MARBEN PETS LTDA */ Cont: * TRLU9708214*/ HR Entrega: *10:00* /Dirección: *AV LO ESPEJO 01565 BODEGA 0231 COMUNA LO ESPEJO</v>
      </c>
    </row>
    <row r="3742" spans="1:38" ht="16.5" customHeight="1" x14ac:dyDescent="0.2">
      <c r="A3742" s="15">
        <f>ROW(A3741)</f>
        <v>3741</v>
      </c>
      <c r="B3742" s="15">
        <f>IF(J3742=J3741,B3741+1,1)</f>
        <v>45</v>
      </c>
      <c r="C3742" s="15" t="s">
        <v>236</v>
      </c>
      <c r="D3742" s="25" t="s">
        <v>39</v>
      </c>
      <c r="E3742" s="27">
        <v>512590</v>
      </c>
      <c r="F3742" s="27" t="s">
        <v>5703</v>
      </c>
      <c r="G3742" s="27" t="s">
        <v>64</v>
      </c>
      <c r="H3742" s="27">
        <v>27135</v>
      </c>
      <c r="I3742" s="27" t="s">
        <v>2725</v>
      </c>
      <c r="J3742" s="28">
        <v>46168</v>
      </c>
      <c r="K3742" s="26">
        <v>0.45833333333333331</v>
      </c>
      <c r="L3742" s="26" t="s">
        <v>335</v>
      </c>
      <c r="M3742" s="27" t="s">
        <v>433</v>
      </c>
      <c r="N3742" s="25">
        <f>IFERROR(VLOOKUP(M3742,Data!$J$1:$K$58,2,0),"")</f>
        <v>56994354094</v>
      </c>
      <c r="O3742" s="27" t="s">
        <v>434</v>
      </c>
      <c r="P3742" s="27">
        <v>8</v>
      </c>
      <c r="Q3742" s="27" t="s">
        <v>5704</v>
      </c>
      <c r="R3742" s="27"/>
      <c r="S3742" s="27"/>
      <c r="T3742" s="27"/>
      <c r="U3742" s="28"/>
      <c r="V3742" s="15"/>
      <c r="W3742" s="15"/>
      <c r="X3742" s="27"/>
      <c r="Y3742" s="27"/>
      <c r="Z3742" s="29"/>
      <c r="AA3742" s="29">
        <v>0.67361111111111116</v>
      </c>
      <c r="AB3742" s="29">
        <v>0.76666666666666672</v>
      </c>
      <c r="AC3742" s="30">
        <v>46168</v>
      </c>
      <c r="AD3742" s="15" t="str">
        <f>IF(Tabla2[[#This Row],[HORA ENTREGA]]="DIRECTO","On time", IF(AA3742&lt;&gt;"",IF(Tabla2[[#This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42" s="15" t="str">
        <f>MID(Tabla2[[#This Row],[TIPO]],1,3)</f>
        <v xml:space="preserve">20 </v>
      </c>
      <c r="AF37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CMAU0649458*/ HR Entrega: *11:00* /Dirección: *VOLCAN OSORNO 57,BODEGA C1;  EL BOSQUE</v>
      </c>
      <c r="AG3742" s="38" t="str">
        <f>IFERROR(HYPERLINK("https://wa.me/"&amp;Tabla2[[#This Row],[CONTACTO]]&amp;"?text="&amp;Tabla2[[#This Row],[Mensaje]],"Enviar mensaje"),"")</f>
        <v>Enviar mensaje</v>
      </c>
      <c r="AH3742" s="15" t="str">
        <f>CONCATENATE(A3742,F3742)</f>
        <v>3741CMAU0649458</v>
      </c>
      <c r="AI3742" s="15" t="str">
        <f>CONCATENATE("ENT-",A3742)</f>
        <v>ENT-3741</v>
      </c>
      <c r="AJ3742" s="15" t="str">
        <f>IF(Tabla2[[#This Row],[Op]]&lt;&gt;"","ENTREGA","")</f>
        <v>ENTREGA</v>
      </c>
      <c r="AK3742" s="40" t="str">
        <f>(Tabla2[[#This Row],[FECHA ENTREGA]]&amp;Tabla2[[#This Row],[HORA ENTREGA]])</f>
        <v>461680,458333333333333</v>
      </c>
      <c r="AL3742" s="34" t="str">
        <f>IFERROR(HYPERLINK("https://wa.me/"&amp;Tabla2[[#This Row],[CONTACTO]]&amp;"?text="&amp;Tabla2[[#This Row],[Mensaje]]),"")</f>
        <v>https://wa.me/56994354094?text=Hola!%0AServicio del día 26-05%0A *Cliente:* SOCIEDAD COMERCIAL MARBEN PETS LTDA */ Cont: * CMAU0649458*/ HR Entrega: *11:00* /Dirección: *VOLCAN OSORNO 57,BODEGA C1;  EL BOSQUE</v>
      </c>
    </row>
    <row r="3743" spans="1:38" ht="16.5" customHeight="1" x14ac:dyDescent="0.2">
      <c r="A3743" s="15">
        <f>ROW(A3742)</f>
        <v>3742</v>
      </c>
      <c r="B3743" s="15">
        <f>IF(J3743=J3742,B3742+1,1)</f>
        <v>46</v>
      </c>
      <c r="C3743" s="15" t="s">
        <v>236</v>
      </c>
      <c r="D3743" s="25" t="s">
        <v>39</v>
      </c>
      <c r="E3743" s="27">
        <v>512590</v>
      </c>
      <c r="F3743" s="27" t="s">
        <v>5705</v>
      </c>
      <c r="G3743" s="27" t="s">
        <v>64</v>
      </c>
      <c r="H3743" s="27">
        <v>27135</v>
      </c>
      <c r="I3743" s="27" t="s">
        <v>5706</v>
      </c>
      <c r="J3743" s="28">
        <v>46168</v>
      </c>
      <c r="K3743" s="26">
        <v>0.70833333333333337</v>
      </c>
      <c r="L3743" s="26" t="s">
        <v>5707</v>
      </c>
      <c r="M3743" s="27" t="s">
        <v>233</v>
      </c>
      <c r="N3743" s="25">
        <f>IFERROR(VLOOKUP(M3743,Data!$J$1:$K$58,2,0),"")</f>
        <v>56998494086</v>
      </c>
      <c r="O3743" s="27" t="s">
        <v>234</v>
      </c>
      <c r="P3743" s="27"/>
      <c r="Q3743" s="27" t="s">
        <v>908</v>
      </c>
      <c r="R3743" s="27"/>
      <c r="S3743" s="27"/>
      <c r="T3743" s="27"/>
      <c r="U3743" s="28"/>
      <c r="V3743" s="15"/>
      <c r="W3743" s="15"/>
      <c r="X3743" s="27"/>
      <c r="Y3743" s="27"/>
      <c r="Z3743" s="29"/>
      <c r="AA3743" s="29">
        <v>0.70138888888888884</v>
      </c>
      <c r="AB3743" s="29">
        <v>0.84722222222222221</v>
      </c>
      <c r="AC3743" s="30">
        <v>46168</v>
      </c>
      <c r="AD3743" s="15" t="str">
        <f>IF(Tabla2[[#This Row],[HORA ENTREGA]]="DIRECTO","On time", IF(AA3743&lt;&gt;"",IF(Tabla2[[#This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43" s="15" t="str">
        <f>MID(Tabla2[[#This Row],[TIPO]],1,3)</f>
        <v xml:space="preserve">20 </v>
      </c>
      <c r="AF37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SOCIEDAD COMERCIAL MARBEN PETS LTDA */ Cont: * ZXJU0191330*/ HR Entrega: *17:00* /Dirección: *Avenida Buzeta #3558. Estación central. Bodega 48</v>
      </c>
      <c r="AG3743" s="38" t="str">
        <f>IFERROR(HYPERLINK("https://wa.me/"&amp;Tabla2[[#This Row],[CONTACTO]]&amp;"?text="&amp;Tabla2[[#This Row],[Mensaje]],"Enviar mensaje"),"")</f>
        <v>Enviar mensaje</v>
      </c>
      <c r="AH3743" s="15" t="str">
        <f>CONCATENATE(A3743,F3743)</f>
        <v>3742ZXJU0191330</v>
      </c>
      <c r="AI3743" s="15" t="str">
        <f>CONCATENATE("ENT-",A3743)</f>
        <v>ENT-3742</v>
      </c>
      <c r="AJ3743" s="15" t="str">
        <f>IF(Tabla2[[#This Row],[Op]]&lt;&gt;"","ENTREGA","")</f>
        <v>ENTREGA</v>
      </c>
      <c r="AK3743" s="40" t="str">
        <f>(Tabla2[[#This Row],[FECHA ENTREGA]]&amp;Tabla2[[#This Row],[HORA ENTREGA]])</f>
        <v>461680,708333333333333</v>
      </c>
      <c r="AL3743" s="34" t="str">
        <f>IFERROR(HYPERLINK("https://wa.me/"&amp;Tabla2[[#This Row],[CONTACTO]]&amp;"?text="&amp;Tabla2[[#This Row],[Mensaje]]),"")</f>
        <v>https://wa.me/56998494086?text=Hola!%0AServicio del día 26-05%0A *Cliente:* SOCIEDAD COMERCIAL MARBEN PETS LTDA */ Cont: * ZXJU0191330*/ HR Entrega: *17:00* /Dirección: *Avenida Buzeta #3558. Estación central. Bodega 48</v>
      </c>
    </row>
    <row r="3744" spans="1:38" ht="16.5" customHeight="1" x14ac:dyDescent="0.2">
      <c r="A3744" s="15">
        <f>ROW(A3743)</f>
        <v>3743</v>
      </c>
      <c r="B3744" s="15">
        <f>IF(J3744=J3743,B3743+1,1)</f>
        <v>47</v>
      </c>
      <c r="C3744" s="15" t="s">
        <v>239</v>
      </c>
      <c r="D3744" s="25" t="s">
        <v>39</v>
      </c>
      <c r="E3744" s="27">
        <v>306150</v>
      </c>
      <c r="F3744" s="27" t="s">
        <v>5708</v>
      </c>
      <c r="G3744" s="27" t="s">
        <v>41</v>
      </c>
      <c r="H3744" s="27">
        <v>12500</v>
      </c>
      <c r="I3744" s="27" t="s">
        <v>42</v>
      </c>
      <c r="J3744" s="28">
        <v>46168</v>
      </c>
      <c r="K3744" s="26">
        <v>0.33333333333333331</v>
      </c>
      <c r="L3744" s="26"/>
      <c r="M3744" s="27" t="s">
        <v>273</v>
      </c>
      <c r="N3744" s="25">
        <f>IFERROR(VLOOKUP(M3744,Data!$J$1:$K$58,2,0),"")</f>
        <v>56950103942</v>
      </c>
      <c r="O3744" s="27" t="s">
        <v>274</v>
      </c>
      <c r="P3744" s="27"/>
      <c r="Q3744" s="27" t="s">
        <v>1036</v>
      </c>
      <c r="R3744" s="27" t="s">
        <v>5709</v>
      </c>
      <c r="S3744" s="27"/>
      <c r="T3744" s="27"/>
      <c r="U3744" s="28"/>
      <c r="V3744" s="15"/>
      <c r="W3744" s="15"/>
      <c r="X3744" s="27"/>
      <c r="Y3744" s="27"/>
      <c r="Z3744" s="29"/>
      <c r="AA3744" s="29">
        <v>0.34444444444444444</v>
      </c>
      <c r="AB3744" s="29">
        <v>0.46111111111111114</v>
      </c>
      <c r="AC3744" s="30">
        <v>46168</v>
      </c>
      <c r="AD3744" s="15" t="str">
        <f>IF(Tabla2[[#This Row],[HORA ENTREGA]]="DIRECTO","On time", IF(AA3744&lt;&gt;"",IF(Tabla2[[#This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44" s="15" t="str">
        <f>MID(Tabla2[[#This Row],[TIPO]],1,3)</f>
        <v xml:space="preserve">40 </v>
      </c>
      <c r="AF37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SUPERMERCADO DEL NEUMATICO LTDA */ Cont: * TGBU7714601*/ HR Entrega: *08:00* /Dirección: *AV. GENERAL VELASQUEZ 10901, SAN BERNARDO</v>
      </c>
      <c r="AG3744" s="38" t="str">
        <f>IFERROR(HYPERLINK("https://wa.me/"&amp;Tabla2[[#This Row],[CONTACTO]]&amp;"?text="&amp;Tabla2[[#This Row],[Mensaje]],"Enviar mensaje"),"")</f>
        <v>Enviar mensaje</v>
      </c>
      <c r="AH3744" s="15" t="str">
        <f>CONCATENATE(A3744,F3744)</f>
        <v>3743TGBU7714601</v>
      </c>
      <c r="AI3744" s="15" t="str">
        <f>CONCATENATE("ENT-",A3744)</f>
        <v>ENT-3743</v>
      </c>
      <c r="AJ3744" s="15" t="str">
        <f>IF(Tabla2[[#This Row],[Op]]&lt;&gt;"","ENTREGA","")</f>
        <v>ENTREGA</v>
      </c>
      <c r="AK3744" s="40" t="str">
        <f>(Tabla2[[#This Row],[FECHA ENTREGA]]&amp;Tabla2[[#This Row],[HORA ENTREGA]])</f>
        <v>461680,333333333333333</v>
      </c>
      <c r="AL3744" s="34" t="str">
        <f>IFERROR(HYPERLINK("https://wa.me/"&amp;Tabla2[[#This Row],[CONTACTO]]&amp;"?text="&amp;Tabla2[[#This Row],[Mensaje]]),"")</f>
        <v>https://wa.me/56950103942?text=Hola!%0AServicio del día 26-05%0A *Cliente:* SUPERMERCADO DEL NEUMATICO LTDA */ Cont: * TGBU7714601*/ HR Entrega: *08:00* /Dirección: *AV. GENERAL VELASQUEZ 10901, SAN BERNARDO</v>
      </c>
    </row>
    <row r="3745" spans="1:38" ht="16.5" customHeight="1" x14ac:dyDescent="0.2">
      <c r="A3745" s="15">
        <f>ROW(A3744)</f>
        <v>3744</v>
      </c>
      <c r="B3745" s="15">
        <f>IF(J3745=J3744,B3744+1,1)</f>
        <v>48</v>
      </c>
      <c r="C3745" s="15" t="s">
        <v>239</v>
      </c>
      <c r="D3745" s="25" t="s">
        <v>39</v>
      </c>
      <c r="E3745" s="27">
        <v>305921</v>
      </c>
      <c r="F3745" s="27" t="s">
        <v>5710</v>
      </c>
      <c r="G3745" s="27" t="s">
        <v>41</v>
      </c>
      <c r="H3745" s="27">
        <v>18784</v>
      </c>
      <c r="I3745" s="27" t="s">
        <v>42</v>
      </c>
      <c r="J3745" s="28">
        <v>46168</v>
      </c>
      <c r="K3745" s="26">
        <v>0.4375</v>
      </c>
      <c r="L3745" s="26"/>
      <c r="M3745" s="27" t="s">
        <v>319</v>
      </c>
      <c r="N3745" s="25">
        <f>IFERROR(VLOOKUP(M3745,Data!$J$1:$K$58,2,0),"")</f>
        <v>56948501048</v>
      </c>
      <c r="O3745" s="27" t="s">
        <v>320</v>
      </c>
      <c r="P3745" s="27"/>
      <c r="Q3745" s="27" t="s">
        <v>1036</v>
      </c>
      <c r="R3745" s="27" t="s">
        <v>48</v>
      </c>
      <c r="S3745" s="27"/>
      <c r="T3745" s="27"/>
      <c r="U3745" s="28"/>
      <c r="V3745" s="15"/>
      <c r="W3745" s="15"/>
      <c r="X3745" s="27"/>
      <c r="Y3745" s="27"/>
      <c r="Z3745" s="29"/>
      <c r="AA3745" s="29">
        <v>0.43888888888888888</v>
      </c>
      <c r="AB3745" s="29">
        <v>0.62083333333333335</v>
      </c>
      <c r="AC3745" s="30">
        <v>46168</v>
      </c>
      <c r="AD3745" s="15" t="str">
        <f>IF(Tabla2[[#This Row],[HORA ENTREGA]]="DIRECTO","On time", IF(AA3745&lt;&gt;"",IF(Tabla2[[#This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45" s="15" t="str">
        <f>MID(Tabla2[[#This Row],[TIPO]],1,3)</f>
        <v xml:space="preserve">40 </v>
      </c>
      <c r="AF37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SUPERMERCADO DEL NEUMATICO LTDA */ Cont: * TRHU6504991*/ HR Entrega: *10:30* /Dirección: *AV. GENERAL VELASQUEZ 10901, SAN BERNARDO</v>
      </c>
      <c r="AG3745" s="38" t="str">
        <f>IFERROR(HYPERLINK("https://wa.me/"&amp;Tabla2[[#This Row],[CONTACTO]]&amp;"?text="&amp;Tabla2[[#This Row],[Mensaje]],"Enviar mensaje"),"")</f>
        <v>Enviar mensaje</v>
      </c>
      <c r="AH3745" s="15" t="str">
        <f>CONCATENATE(A3745,F3745)</f>
        <v>3744TRHU6504991</v>
      </c>
      <c r="AI3745" s="15" t="str">
        <f>CONCATENATE("ENT-",A3745)</f>
        <v>ENT-3744</v>
      </c>
      <c r="AJ3745" s="15" t="str">
        <f>IF(Tabla2[[#This Row],[Op]]&lt;&gt;"","ENTREGA","")</f>
        <v>ENTREGA</v>
      </c>
      <c r="AK3745" s="40" t="str">
        <f>(Tabla2[[#This Row],[FECHA ENTREGA]]&amp;Tabla2[[#This Row],[HORA ENTREGA]])</f>
        <v>461680,4375</v>
      </c>
      <c r="AL3745" s="34" t="str">
        <f>IFERROR(HYPERLINK("https://wa.me/"&amp;Tabla2[[#This Row],[CONTACTO]]&amp;"?text="&amp;Tabla2[[#This Row],[Mensaje]]),"")</f>
        <v>https://wa.me/56948501048?text=Hola!%0AServicio del día 26-05%0A *Cliente:* SUPERMERCADO DEL NEUMATICO LTDA */ Cont: * TRHU6504991*/ HR Entrega: *10:30* /Dirección: *AV. GENERAL VELASQUEZ 10901, SAN BERNARDO</v>
      </c>
    </row>
    <row r="3746" spans="1:38" ht="16.5" customHeight="1" x14ac:dyDescent="0.2">
      <c r="A3746" s="15">
        <f>ROW(A3745)</f>
        <v>3745</v>
      </c>
      <c r="B3746" s="15">
        <f>IF(J3746=J3745,B3745+1,1)</f>
        <v>49</v>
      </c>
      <c r="C3746" s="15" t="s">
        <v>447</v>
      </c>
      <c r="D3746" s="25" t="s">
        <v>39</v>
      </c>
      <c r="E3746" s="27">
        <v>389405</v>
      </c>
      <c r="F3746" s="27" t="s">
        <v>5711</v>
      </c>
      <c r="G3746" s="27" t="s">
        <v>41</v>
      </c>
      <c r="H3746" s="27">
        <v>21433</v>
      </c>
      <c r="I3746" s="27" t="s">
        <v>42</v>
      </c>
      <c r="J3746" s="28">
        <v>46168</v>
      </c>
      <c r="K3746" s="26">
        <v>0.33333333333333331</v>
      </c>
      <c r="L3746" s="26"/>
      <c r="M3746" s="27" t="s">
        <v>51</v>
      </c>
      <c r="N3746" s="25">
        <f>IFERROR(VLOOKUP(M3746,Data!$J$1:$K$58,2,0),"")</f>
        <v>56967256951</v>
      </c>
      <c r="O3746" s="27" t="s">
        <v>52</v>
      </c>
      <c r="P3746" s="27"/>
      <c r="Q3746" s="27" t="s">
        <v>450</v>
      </c>
      <c r="R3746" s="27" t="s">
        <v>5712</v>
      </c>
      <c r="S3746" s="27"/>
      <c r="T3746" s="27"/>
      <c r="U3746" s="28"/>
      <c r="V3746" s="15"/>
      <c r="W3746" s="15"/>
      <c r="X3746" s="27"/>
      <c r="Y3746" s="27"/>
      <c r="Z3746" s="29"/>
      <c r="AA3746" s="29">
        <v>0.31666666666666665</v>
      </c>
      <c r="AB3746" s="29">
        <v>0.46250000000000002</v>
      </c>
      <c r="AC3746" s="30">
        <v>46168</v>
      </c>
      <c r="AD3746" s="15" t="str">
        <f>IF(Tabla2[[#This Row],[HORA ENTREGA]]="DIRECTO","On time", IF(AA3746&lt;&gt;"",IF(Tabla2[[#This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46" s="15" t="str">
        <f>MID(Tabla2[[#This Row],[TIPO]],1,3)</f>
        <v xml:space="preserve">40 </v>
      </c>
      <c r="AF37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TECNIKA S A */ Cont: * CAIU7443804*/ HR Entrega: *08:00* /Dirección: *Los Olivos 1270, Pudahuel</v>
      </c>
      <c r="AG3746" s="38" t="str">
        <f>IFERROR(HYPERLINK("https://wa.me/"&amp;Tabla2[[#This Row],[CONTACTO]]&amp;"?text="&amp;Tabla2[[#This Row],[Mensaje]],"Enviar mensaje"),"")</f>
        <v>Enviar mensaje</v>
      </c>
      <c r="AH3746" s="15" t="str">
        <f>CONCATENATE(A3746,F3746)</f>
        <v>3745CAIU7443804</v>
      </c>
      <c r="AI3746" s="15" t="str">
        <f>CONCATENATE("ENT-",A3746)</f>
        <v>ENT-3745</v>
      </c>
      <c r="AJ3746" s="15" t="str">
        <f>IF(Tabla2[[#This Row],[Op]]&lt;&gt;"","ENTREGA","")</f>
        <v>ENTREGA</v>
      </c>
      <c r="AK3746" s="40" t="str">
        <f>(Tabla2[[#This Row],[FECHA ENTREGA]]&amp;Tabla2[[#This Row],[HORA ENTREGA]])</f>
        <v>461680,333333333333333</v>
      </c>
      <c r="AL3746" s="34" t="str">
        <f>IFERROR(HYPERLINK("https://wa.me/"&amp;Tabla2[[#This Row],[CONTACTO]]&amp;"?text="&amp;Tabla2[[#This Row],[Mensaje]]),"")</f>
        <v>https://wa.me/56967256951?text=Hola!%0AServicio del día 26-05%0A *Cliente:* TECNIKA S A */ Cont: * CAIU7443804*/ HR Entrega: *08:00* /Dirección: *Los Olivos 1270, Pudahuel</v>
      </c>
    </row>
    <row r="3747" spans="1:38" ht="16.5" customHeight="1" x14ac:dyDescent="0.2">
      <c r="A3747" s="15">
        <f>ROW(A3746)</f>
        <v>3746</v>
      </c>
      <c r="B3747" s="15">
        <f>IF(J3747=J3746,B3746+1,1)</f>
        <v>50</v>
      </c>
      <c r="C3747" s="15" t="s">
        <v>447</v>
      </c>
      <c r="D3747" s="25" t="s">
        <v>39</v>
      </c>
      <c r="E3747" s="27">
        <v>389408</v>
      </c>
      <c r="F3747" s="27" t="s">
        <v>5713</v>
      </c>
      <c r="G3747" s="27" t="s">
        <v>41</v>
      </c>
      <c r="H3747" s="27">
        <v>9402</v>
      </c>
      <c r="I3747" s="27" t="s">
        <v>42</v>
      </c>
      <c r="J3747" s="28">
        <v>46168</v>
      </c>
      <c r="K3747" s="26">
        <v>0.45833333333333331</v>
      </c>
      <c r="L3747" s="26"/>
      <c r="M3747" s="27" t="s">
        <v>147</v>
      </c>
      <c r="N3747" s="25">
        <f>IFERROR(VLOOKUP(M3747,Data!$J$1:$K$58,2,0),"")</f>
        <v>56935532735</v>
      </c>
      <c r="O3747" s="27" t="s">
        <v>148</v>
      </c>
      <c r="P3747" s="27"/>
      <c r="Q3747" s="27" t="s">
        <v>450</v>
      </c>
      <c r="R3747" s="27" t="s">
        <v>5712</v>
      </c>
      <c r="S3747" s="27"/>
      <c r="T3747" s="27"/>
      <c r="U3747" s="28"/>
      <c r="V3747" s="15"/>
      <c r="W3747" s="15"/>
      <c r="X3747" s="27"/>
      <c r="Y3747" s="27"/>
      <c r="Z3747" s="29"/>
      <c r="AA3747" s="29">
        <v>0.54166666666666663</v>
      </c>
      <c r="AB3747" s="29">
        <v>0.64583333333333337</v>
      </c>
      <c r="AC3747" s="30">
        <v>46168</v>
      </c>
      <c r="AD3747" s="15" t="str">
        <f>IF(Tabla2[[#This Row],[HORA ENTREGA]]="DIRECTO","On time", IF(AA3747&lt;&gt;"",IF(Tabla2[[#This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47" s="15" t="str">
        <f>MID(Tabla2[[#This Row],[TIPO]],1,3)</f>
        <v xml:space="preserve">40 </v>
      </c>
      <c r="AF37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TECNIKA S A */ Cont: * HMMU7149249*/ HR Entrega: *11:00* /Dirección: *Los Olivos 1270, Pudahuel</v>
      </c>
      <c r="AG3747" s="38" t="str">
        <f>IFERROR(HYPERLINK("https://wa.me/"&amp;Tabla2[[#This Row],[CONTACTO]]&amp;"?text="&amp;Tabla2[[#This Row],[Mensaje]],"Enviar mensaje"),"")</f>
        <v>Enviar mensaje</v>
      </c>
      <c r="AH3747" s="15" t="str">
        <f>CONCATENATE(A3747,F3747)</f>
        <v>3746HMMU7149249</v>
      </c>
      <c r="AI3747" s="15" t="str">
        <f>CONCATENATE("ENT-",A3747)</f>
        <v>ENT-3746</v>
      </c>
      <c r="AJ3747" s="15" t="str">
        <f>IF(Tabla2[[#This Row],[Op]]&lt;&gt;"","ENTREGA","")</f>
        <v>ENTREGA</v>
      </c>
      <c r="AK3747" s="40" t="str">
        <f>(Tabla2[[#This Row],[FECHA ENTREGA]]&amp;Tabla2[[#This Row],[HORA ENTREGA]])</f>
        <v>461680,458333333333333</v>
      </c>
      <c r="AL3747" s="34" t="str">
        <f>IFERROR(HYPERLINK("https://wa.me/"&amp;Tabla2[[#This Row],[CONTACTO]]&amp;"?text="&amp;Tabla2[[#This Row],[Mensaje]]),"")</f>
        <v>https://wa.me/56935532735?text=Hola!%0AServicio del día 26-05%0A *Cliente:* TECNIKA S A */ Cont: * HMMU7149249*/ HR Entrega: *11:00* /Dirección: *Los Olivos 1270, Pudahuel</v>
      </c>
    </row>
    <row r="3748" spans="1:38" ht="16.5" customHeight="1" x14ac:dyDescent="0.2">
      <c r="A3748" s="15">
        <f>ROW(A3747)</f>
        <v>3747</v>
      </c>
      <c r="B3748" s="15">
        <f>IF(J3748=J3747,B3747+1,1)</f>
        <v>51</v>
      </c>
      <c r="C3748" s="15" t="s">
        <v>447</v>
      </c>
      <c r="D3748" s="25" t="s">
        <v>39</v>
      </c>
      <c r="E3748" s="27">
        <v>389408</v>
      </c>
      <c r="F3748" s="27" t="s">
        <v>5714</v>
      </c>
      <c r="G3748" s="27" t="s">
        <v>41</v>
      </c>
      <c r="H3748" s="27">
        <v>9324</v>
      </c>
      <c r="I3748" s="27" t="s">
        <v>42</v>
      </c>
      <c r="J3748" s="28">
        <v>46168</v>
      </c>
      <c r="K3748" s="26">
        <v>0.5</v>
      </c>
      <c r="L3748" s="26" t="s">
        <v>171</v>
      </c>
      <c r="M3748" s="27" t="s">
        <v>55</v>
      </c>
      <c r="N3748" s="25">
        <f>IFERROR(VLOOKUP(M3748,Data!$J$1:$K$58,2,0),"")</f>
        <v>56992164782</v>
      </c>
      <c r="O3748" s="27" t="s">
        <v>56</v>
      </c>
      <c r="P3748" s="27"/>
      <c r="Q3748" s="27" t="s">
        <v>450</v>
      </c>
      <c r="R3748" s="27" t="s">
        <v>5712</v>
      </c>
      <c r="S3748" s="27"/>
      <c r="T3748" s="27"/>
      <c r="U3748" s="28"/>
      <c r="V3748" s="15"/>
      <c r="W3748" s="15"/>
      <c r="X3748" s="27"/>
      <c r="Y3748" s="27"/>
      <c r="Z3748" s="29"/>
      <c r="AA3748" s="29">
        <v>0.53194444444444444</v>
      </c>
      <c r="AB3748" s="29">
        <v>0.58611111111111114</v>
      </c>
      <c r="AC3748" s="30">
        <v>46168</v>
      </c>
      <c r="AD3748" s="15" t="str">
        <f>IF(Tabla2[[#This Row],[HORA ENTREGA]]="DIRECTO","On time", IF(AA3748&lt;&gt;"",IF(Tabla2[[#This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48" s="15" t="str">
        <f>MID(Tabla2[[#This Row],[TIPO]],1,3)</f>
        <v xml:space="preserve">40 </v>
      </c>
      <c r="AF37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TECNIKA S A */ Cont: * KOCU4256701*/ HR Entrega: *12:00* /Dirección: *Los Olivos 1270, Pudahuel</v>
      </c>
      <c r="AG3748" s="38" t="str">
        <f>IFERROR(HYPERLINK("https://wa.me/"&amp;Tabla2[[#This Row],[CONTACTO]]&amp;"?text="&amp;Tabla2[[#This Row],[Mensaje]],"Enviar mensaje"),"")</f>
        <v>Enviar mensaje</v>
      </c>
      <c r="AH3748" s="15" t="str">
        <f>CONCATENATE(A3748,F3748)</f>
        <v>3747KOCU4256701</v>
      </c>
      <c r="AI3748" s="15" t="str">
        <f>CONCATENATE("ENT-",A3748)</f>
        <v>ENT-3747</v>
      </c>
      <c r="AJ3748" s="15" t="str">
        <f>IF(Tabla2[[#This Row],[Op]]&lt;&gt;"","ENTREGA","")</f>
        <v>ENTREGA</v>
      </c>
      <c r="AK3748" s="40" t="str">
        <f>(Tabla2[[#This Row],[FECHA ENTREGA]]&amp;Tabla2[[#This Row],[HORA ENTREGA]])</f>
        <v>461680,5</v>
      </c>
      <c r="AL3748" s="34" t="str">
        <f>IFERROR(HYPERLINK("https://wa.me/"&amp;Tabla2[[#This Row],[CONTACTO]]&amp;"?text="&amp;Tabla2[[#This Row],[Mensaje]]),"")</f>
        <v>https://wa.me/56992164782?text=Hola!%0AServicio del día 26-05%0A *Cliente:* TECNIKA S A */ Cont: * KOCU4256701*/ HR Entrega: *12:00* /Dirección: *Los Olivos 1270, Pudahuel</v>
      </c>
    </row>
    <row r="3749" spans="1:38" ht="16.5" customHeight="1" x14ac:dyDescent="0.2">
      <c r="A3749" s="15">
        <f>ROW(A3748)</f>
        <v>3748</v>
      </c>
      <c r="B3749" s="15">
        <f>IF(J3749=J3748,B3748+1,1)</f>
        <v>52</v>
      </c>
      <c r="C3749" s="15" t="s">
        <v>244</v>
      </c>
      <c r="D3749" s="25" t="s">
        <v>39</v>
      </c>
      <c r="E3749" s="27">
        <v>543211</v>
      </c>
      <c r="F3749" s="27" t="s">
        <v>5715</v>
      </c>
      <c r="G3749" s="27" t="s">
        <v>64</v>
      </c>
      <c r="H3749" s="27">
        <v>9340</v>
      </c>
      <c r="I3749" s="27" t="s">
        <v>5716</v>
      </c>
      <c r="J3749" s="28">
        <v>46168</v>
      </c>
      <c r="K3749" s="26">
        <v>0.375</v>
      </c>
      <c r="L3749" s="26" t="s">
        <v>4226</v>
      </c>
      <c r="M3749" s="27" t="s">
        <v>225</v>
      </c>
      <c r="N3749" s="25">
        <f>IFERROR(VLOOKUP(M3749,Data!$J$1:$K$58,2,0),"")</f>
        <v>56978811158</v>
      </c>
      <c r="O3749" s="27" t="s">
        <v>226</v>
      </c>
      <c r="P3749" s="27">
        <v>12</v>
      </c>
      <c r="Q3749" s="27" t="s">
        <v>249</v>
      </c>
      <c r="R3749" s="27" t="s">
        <v>280</v>
      </c>
      <c r="S3749" s="27"/>
      <c r="T3749" s="27"/>
      <c r="U3749" s="28"/>
      <c r="V3749" s="15"/>
      <c r="W3749" s="15"/>
      <c r="X3749" s="27"/>
      <c r="Y3749" s="27"/>
      <c r="Z3749" s="29"/>
      <c r="AA3749" s="29">
        <v>0.33680555555555558</v>
      </c>
      <c r="AB3749" s="29">
        <v>0.43055555555555558</v>
      </c>
      <c r="AC3749" s="30">
        <v>46168</v>
      </c>
      <c r="AD3749" s="15" t="str">
        <f>IF(Tabla2[[#This Row],[HORA ENTREGA]]="DIRECTO","On time", IF(AA3749&lt;&gt;"",IF(Tabla2[[#This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49" s="15" t="str">
        <f>MID(Tabla2[[#This Row],[TIPO]],1,3)</f>
        <v xml:space="preserve">20 </v>
      </c>
      <c r="AF37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VILLAR HERMANOS S.A. */ Cont: * OOCU7216292*/ HR Entrega: *09:00* /Dirección: *SALAR DE ATACAMA 1330, PUDAHUEL</v>
      </c>
      <c r="AG3749" s="38" t="str">
        <f>IFERROR(HYPERLINK("https://wa.me/"&amp;Tabla2[[#This Row],[CONTACTO]]&amp;"?text="&amp;Tabla2[[#This Row],[Mensaje]],"Enviar mensaje"),"")</f>
        <v>Enviar mensaje</v>
      </c>
      <c r="AH3749" s="15" t="str">
        <f>CONCATENATE(A3749,F3749)</f>
        <v>3748OOCU7216292</v>
      </c>
      <c r="AI3749" s="15" t="str">
        <f>CONCATENATE("ENT-",A3749)</f>
        <v>ENT-3748</v>
      </c>
      <c r="AJ3749" s="15" t="str">
        <f>IF(Tabla2[[#This Row],[Op]]&lt;&gt;"","ENTREGA","")</f>
        <v>ENTREGA</v>
      </c>
      <c r="AK3749" s="40" t="str">
        <f>(Tabla2[[#This Row],[FECHA ENTREGA]]&amp;Tabla2[[#This Row],[HORA ENTREGA]])</f>
        <v>461680,375</v>
      </c>
      <c r="AL3749" s="34" t="str">
        <f>IFERROR(HYPERLINK("https://wa.me/"&amp;Tabla2[[#This Row],[CONTACTO]]&amp;"?text="&amp;Tabla2[[#This Row],[Mensaje]]),"")</f>
        <v>https://wa.me/56978811158?text=Hola!%0AServicio del día 26-05%0A *Cliente:* VILLAR HERMANOS S.A. */ Cont: * OOCU7216292*/ HR Entrega: *09:00* /Dirección: *SALAR DE ATACAMA 1330, PUDAHUEL</v>
      </c>
    </row>
    <row r="3750" spans="1:38" ht="16.5" customHeight="1" x14ac:dyDescent="0.2">
      <c r="A3750" s="15">
        <f>ROW(A3749)</f>
        <v>3749</v>
      </c>
      <c r="B3750" s="15">
        <f>IF(J3750=J3749,B3749+1,1)</f>
        <v>53</v>
      </c>
      <c r="C3750" s="15" t="s">
        <v>244</v>
      </c>
      <c r="D3750" s="25" t="s">
        <v>39</v>
      </c>
      <c r="E3750" s="27">
        <v>533956</v>
      </c>
      <c r="F3750" s="27" t="s">
        <v>5717</v>
      </c>
      <c r="G3750" s="27" t="s">
        <v>64</v>
      </c>
      <c r="H3750" s="27">
        <v>23322</v>
      </c>
      <c r="I3750" s="27" t="s">
        <v>5718</v>
      </c>
      <c r="J3750" s="28">
        <v>46168</v>
      </c>
      <c r="K3750" s="26">
        <v>0.5</v>
      </c>
      <c r="L3750" s="26" t="s">
        <v>171</v>
      </c>
      <c r="M3750" s="27" t="s">
        <v>688</v>
      </c>
      <c r="N3750" s="25">
        <f>IFERROR(VLOOKUP(M3750,Data!$J$1:$K$58,2,0),"")</f>
        <v>56950104102</v>
      </c>
      <c r="O3750" s="27" t="s">
        <v>552</v>
      </c>
      <c r="P3750" s="27"/>
      <c r="Q3750" s="27" t="s">
        <v>249</v>
      </c>
      <c r="R3750" s="27" t="s">
        <v>48</v>
      </c>
      <c r="S3750" s="27"/>
      <c r="T3750" s="27"/>
      <c r="U3750" s="28"/>
      <c r="V3750" s="15"/>
      <c r="W3750" s="15"/>
      <c r="X3750" s="27"/>
      <c r="Y3750" s="27"/>
      <c r="Z3750" s="29"/>
      <c r="AA3750" s="29">
        <v>0.3263888888888889</v>
      </c>
      <c r="AB3750" s="29">
        <v>0.50138888888888888</v>
      </c>
      <c r="AC3750" s="30">
        <v>46168</v>
      </c>
      <c r="AD3750" s="15" t="str">
        <f>IF(Tabla2[[#This Row],[HORA ENTREGA]]="DIRECTO","On time", IF(AA3750&lt;&gt;"",IF(Tabla2[[#This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50" s="15" t="str">
        <f>MID(Tabla2[[#This Row],[TIPO]],1,3)</f>
        <v xml:space="preserve">20 </v>
      </c>
      <c r="AF37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VILLAR HERMANOS S.A. */ Cont: * TLLU2002117*/ HR Entrega: *12:00* /Dirección: *SALAR DE ATACAMA 1330, PUDAHUEL</v>
      </c>
      <c r="AG3750" s="38" t="str">
        <f>IFERROR(HYPERLINK("https://wa.me/"&amp;Tabla2[[#This Row],[CONTACTO]]&amp;"?text="&amp;Tabla2[[#This Row],[Mensaje]],"Enviar mensaje"),"")</f>
        <v>Enviar mensaje</v>
      </c>
      <c r="AH3750" s="15" t="str">
        <f>CONCATENATE(A3750,F3750)</f>
        <v>3749TLLU2002117</v>
      </c>
      <c r="AI3750" s="15" t="str">
        <f>CONCATENATE("ENT-",A3750)</f>
        <v>ENT-3749</v>
      </c>
      <c r="AJ3750" s="15" t="str">
        <f>IF(Tabla2[[#This Row],[Op]]&lt;&gt;"","ENTREGA","")</f>
        <v>ENTREGA</v>
      </c>
      <c r="AK3750" s="40" t="str">
        <f>(Tabla2[[#This Row],[FECHA ENTREGA]]&amp;Tabla2[[#This Row],[HORA ENTREGA]])</f>
        <v>461680,5</v>
      </c>
      <c r="AL3750" s="34" t="str">
        <f>IFERROR(HYPERLINK("https://wa.me/"&amp;Tabla2[[#This Row],[CONTACTO]]&amp;"?text="&amp;Tabla2[[#This Row],[Mensaje]]),"")</f>
        <v>https://wa.me/56950104102?text=Hola!%0AServicio del día 26-05%0A *Cliente:* VILLAR HERMANOS S.A. */ Cont: * TLLU2002117*/ HR Entrega: *12:00* /Dirección: *SALAR DE ATACAMA 1330, PUDAHUEL</v>
      </c>
    </row>
    <row r="3751" spans="1:38" ht="16.5" customHeight="1" x14ac:dyDescent="0.2">
      <c r="A3751" s="15">
        <f>ROW(A3750)</f>
        <v>3750</v>
      </c>
      <c r="B3751" s="15">
        <f>IF(J3751=J3750,B3750+1,1)</f>
        <v>54</v>
      </c>
      <c r="C3751" s="15" t="s">
        <v>580</v>
      </c>
      <c r="D3751" s="25" t="s">
        <v>39</v>
      </c>
      <c r="E3751" s="27">
        <v>306111</v>
      </c>
      <c r="F3751" s="27" t="s">
        <v>5719</v>
      </c>
      <c r="G3751" s="27" t="s">
        <v>41</v>
      </c>
      <c r="H3751" s="27">
        <v>24396</v>
      </c>
      <c r="I3751" s="27" t="s">
        <v>42</v>
      </c>
      <c r="J3751" s="28">
        <v>46168</v>
      </c>
      <c r="K3751" s="26">
        <v>0.33333333333333331</v>
      </c>
      <c r="L3751" s="26"/>
      <c r="M3751" s="27" t="s">
        <v>241</v>
      </c>
      <c r="N3751" s="25">
        <f>IFERROR(VLOOKUP(M3751,Data!$J$1:$K$58,2,0),"")</f>
        <v>56984880436</v>
      </c>
      <c r="O3751" s="27" t="s">
        <v>242</v>
      </c>
      <c r="P3751" s="27"/>
      <c r="Q3751" s="27" t="s">
        <v>3376</v>
      </c>
      <c r="R3751" s="27" t="s">
        <v>3043</v>
      </c>
      <c r="S3751" s="27"/>
      <c r="T3751" s="27"/>
      <c r="U3751" s="28"/>
      <c r="V3751" s="15"/>
      <c r="W3751" s="15"/>
      <c r="X3751" s="27"/>
      <c r="Y3751" s="27"/>
      <c r="Z3751" s="29"/>
      <c r="AA3751" s="29">
        <v>0.37916666666666665</v>
      </c>
      <c r="AB3751" s="29">
        <v>0.44444444444444442</v>
      </c>
      <c r="AC3751" s="30">
        <v>46168</v>
      </c>
      <c r="AD3751" s="15" t="str">
        <f>IF(Tabla2[[#This Row],[HORA ENTREGA]]="DIRECTO","On time", IF(AA3751&lt;&gt;"",IF(Tabla2[[#This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51" s="15" t="str">
        <f>MID(Tabla2[[#This Row],[TIPO]],1,3)</f>
        <v xml:space="preserve">40 </v>
      </c>
      <c r="AF37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26-05%0A *Cliente:* WURTH CHILE LTDA */ Cont: * trhu 599728-1*/ HR Entrega: *08:00* /Dirección: *AV. LO ESPEJO 1740, BOD. 4; SAN BERNARDO</v>
      </c>
      <c r="AG3751" s="38" t="str">
        <f>IFERROR(HYPERLINK("https://wa.me/"&amp;Tabla2[[#This Row],[CONTACTO]]&amp;"?text="&amp;Tabla2[[#This Row],[Mensaje]],"Enviar mensaje"),"")</f>
        <v>Enviar mensaje</v>
      </c>
      <c r="AH3751" s="15" t="str">
        <f>CONCATENATE(A3751,F3751)</f>
        <v>3750trhu 599728-1</v>
      </c>
      <c r="AI3751" s="15" t="str">
        <f>CONCATENATE("ENT-",A3751)</f>
        <v>ENT-3750</v>
      </c>
      <c r="AJ3751" s="15" t="str">
        <f>IF(Tabla2[[#This Row],[Op]]&lt;&gt;"","ENTREGA","")</f>
        <v>ENTREGA</v>
      </c>
      <c r="AK3751" s="40" t="str">
        <f>(Tabla2[[#This Row],[FECHA ENTREGA]]&amp;Tabla2[[#This Row],[HORA ENTREGA]])</f>
        <v>461680,333333333333333</v>
      </c>
      <c r="AL3751" s="34" t="str">
        <f>IFERROR(HYPERLINK("https://wa.me/"&amp;Tabla2[[#This Row],[CONTACTO]]&amp;"?text="&amp;Tabla2[[#This Row],[Mensaje]]),"")</f>
        <v>https://wa.me/56984880436?text=Hola!%0AServicio del día 26-05%0A *Cliente:* WURTH CHILE LTDA */ Cont: * trhu 599728-1*/ HR Entrega: *08:00* /Dirección: *AV. LO ESPEJO 1740, BOD. 4; SAN BERNARDO</v>
      </c>
    </row>
    <row r="3752" spans="1:38" ht="16.5" customHeight="1" x14ac:dyDescent="0.2">
      <c r="A3752" s="15">
        <f>ROW(A3751)</f>
        <v>3751</v>
      </c>
      <c r="B3752" s="15">
        <f>IF(J3752=J3751,B3751+1,1)</f>
        <v>1</v>
      </c>
      <c r="C3752" s="15" t="s">
        <v>43</v>
      </c>
      <c r="D3752" s="25" t="s">
        <v>39</v>
      </c>
      <c r="E3752" s="27">
        <v>371279</v>
      </c>
      <c r="F3752" s="27" t="s">
        <v>5720</v>
      </c>
      <c r="G3752" s="27" t="s">
        <v>54</v>
      </c>
      <c r="H3752" s="27">
        <v>24600</v>
      </c>
      <c r="I3752" s="27" t="s">
        <v>5721</v>
      </c>
      <c r="J3752" s="28">
        <v>46169</v>
      </c>
      <c r="K3752" s="26">
        <v>0.47916666666666669</v>
      </c>
      <c r="L3752" s="26"/>
      <c r="M3752" s="27" t="s">
        <v>176</v>
      </c>
      <c r="N3752" s="25">
        <f>IFERROR(VLOOKUP(M3752,Data!$J$1:$K$58,2,0),"")</f>
        <v>56968463649</v>
      </c>
      <c r="O3752" s="27" t="s">
        <v>177</v>
      </c>
      <c r="P3752" s="27"/>
      <c r="Q3752" s="27" t="s">
        <v>5481</v>
      </c>
      <c r="R3752" s="27" t="s">
        <v>280</v>
      </c>
      <c r="S3752" s="27"/>
      <c r="T3752" s="27"/>
      <c r="U3752" s="28"/>
      <c r="V3752" s="15"/>
      <c r="W3752" s="15" t="s">
        <v>5722</v>
      </c>
      <c r="X3752" s="27"/>
      <c r="Y3752" s="27"/>
      <c r="Z3752" s="29"/>
      <c r="AA3752" s="29">
        <v>0.51388888888888884</v>
      </c>
      <c r="AB3752" s="29">
        <v>0.65625</v>
      </c>
      <c r="AC3752" s="30">
        <v>46169</v>
      </c>
      <c r="AD3752" s="15" t="str">
        <f>IF(Tabla2[[#This Row],[HORA ENTREGA]]="DIRECTO","On time", IF(AA3752&lt;&gt;"",IF(Tabla2[[#This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52" s="15" t="str">
        <f>MID(Tabla2[[#This Row],[TIPO]],1,3)</f>
        <v xml:space="preserve">40 </v>
      </c>
      <c r="AF37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ALCA SPA */ Cont: * CXRU1633246*/ HR Entrega: *11:30* /Dirección: *Camino del Cerro 4868 Huechuraba, Santiago</v>
      </c>
      <c r="AG3752" s="38" t="str">
        <f>IFERROR(HYPERLINK("https://wa.me/"&amp;Tabla2[[#This Row],[CONTACTO]]&amp;"?text="&amp;Tabla2[[#This Row],[Mensaje]],"Enviar mensaje"),"")</f>
        <v>Enviar mensaje</v>
      </c>
      <c r="AH3752" s="15" t="str">
        <f>CONCATENATE(A3752,F3752)</f>
        <v>3751CXRU1633246</v>
      </c>
      <c r="AI3752" s="15" t="str">
        <f>CONCATENATE("ENT-",A3752)</f>
        <v>ENT-3751</v>
      </c>
      <c r="AJ3752" s="15" t="str">
        <f>IF(Tabla2[[#This Row],[Op]]&lt;&gt;"","ENTREGA","")</f>
        <v>ENTREGA</v>
      </c>
      <c r="AK3752" s="40" t="str">
        <f>(Tabla2[[#This Row],[FECHA ENTREGA]]&amp;Tabla2[[#This Row],[HORA ENTREGA]])</f>
        <v>461690,479166666666667</v>
      </c>
      <c r="AL3752" s="34" t="str">
        <f>IFERROR(HYPERLINK("https://wa.me/"&amp;Tabla2[[#This Row],[CONTACTO]]&amp;"?text="&amp;Tabla2[[#This Row],[Mensaje]]),"")</f>
        <v>https://wa.me/56968463649?text=Hola!%0AServicio del día 27-05%0A *Cliente:* ALCA SPA */ Cont: * CXRU1633246*/ HR Entrega: *11:30* /Dirección: *Camino del Cerro 4868 Huechuraba, Santiago</v>
      </c>
    </row>
    <row r="3753" spans="1:38" ht="16.5" customHeight="1" x14ac:dyDescent="0.2">
      <c r="A3753" s="15">
        <f>ROW(A3752)</f>
        <v>3752</v>
      </c>
      <c r="B3753" s="15">
        <f>IF(J3753=J3752,B3752+1,1)</f>
        <v>2</v>
      </c>
      <c r="C3753" s="15" t="s">
        <v>43</v>
      </c>
      <c r="D3753" s="25" t="s">
        <v>39</v>
      </c>
      <c r="E3753" s="27">
        <v>370668</v>
      </c>
      <c r="F3753" s="27" t="s">
        <v>5723</v>
      </c>
      <c r="G3753" s="27" t="s">
        <v>41</v>
      </c>
      <c r="H3753" s="27">
        <v>15400</v>
      </c>
      <c r="I3753" s="27" t="s">
        <v>42</v>
      </c>
      <c r="J3753" s="28">
        <v>46169</v>
      </c>
      <c r="K3753" s="26">
        <v>0.60416666666666663</v>
      </c>
      <c r="L3753" s="26"/>
      <c r="M3753" s="27" t="s">
        <v>389</v>
      </c>
      <c r="N3753" s="25">
        <f>IFERROR(VLOOKUP(M3753,Data!$J$1:$K$58,2,0),"")</f>
        <v>56988336520</v>
      </c>
      <c r="O3753" s="27" t="s">
        <v>390</v>
      </c>
      <c r="P3753" s="27"/>
      <c r="Q3753" s="27" t="s">
        <v>1656</v>
      </c>
      <c r="R3753" s="27" t="s">
        <v>280</v>
      </c>
      <c r="S3753" s="27"/>
      <c r="T3753" s="27"/>
      <c r="U3753" s="28"/>
      <c r="V3753" s="15"/>
      <c r="W3753" s="15" t="s">
        <v>5724</v>
      </c>
      <c r="X3753" s="27"/>
      <c r="Y3753" s="27"/>
      <c r="Z3753" s="29"/>
      <c r="AA3753" s="29">
        <v>0.59375</v>
      </c>
      <c r="AB3753" s="29">
        <v>0.73611111111111116</v>
      </c>
      <c r="AC3753" s="30">
        <v>46169</v>
      </c>
      <c r="AD3753" s="15" t="str">
        <f>IF(Tabla2[[#This Row],[HORA ENTREGA]]="DIRECTO","On time", IF(AA3753&lt;&gt;"",IF(Tabla2[[#This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53" s="15" t="str">
        <f>MID(Tabla2[[#This Row],[TIPO]],1,3)</f>
        <v xml:space="preserve">40 </v>
      </c>
      <c r="AF37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ALCA SPA */ Cont: * OOLU9249331*/ HR Entrega: *14:30* /Dirección: *Camino del Cerro 4868 Huechuraba, Santiago.</v>
      </c>
      <c r="AG3753" s="38" t="str">
        <f>IFERROR(HYPERLINK("https://wa.me/"&amp;Tabla2[[#This Row],[CONTACTO]]&amp;"?text="&amp;Tabla2[[#This Row],[Mensaje]],"Enviar mensaje"),"")</f>
        <v>Enviar mensaje</v>
      </c>
      <c r="AH3753" s="15" t="str">
        <f>CONCATENATE(A3753,F3753)</f>
        <v>3752OOLU9249331</v>
      </c>
      <c r="AI3753" s="15" t="str">
        <f>CONCATENATE("ENT-",A3753)</f>
        <v>ENT-3752</v>
      </c>
      <c r="AJ3753" s="15" t="str">
        <f>IF(Tabla2[[#This Row],[Op]]&lt;&gt;"","ENTREGA","")</f>
        <v>ENTREGA</v>
      </c>
      <c r="AK3753" s="40" t="str">
        <f>(Tabla2[[#This Row],[FECHA ENTREGA]]&amp;Tabla2[[#This Row],[HORA ENTREGA]])</f>
        <v>461690,604166666666667</v>
      </c>
      <c r="AL3753" s="34" t="str">
        <f>IFERROR(HYPERLINK("https://wa.me/"&amp;Tabla2[[#This Row],[CONTACTO]]&amp;"?text="&amp;Tabla2[[#This Row],[Mensaje]]),"")</f>
        <v>https://wa.me/56988336520?text=Hola!%0AServicio del día 27-05%0A *Cliente:* ALCA SPA */ Cont: * OOLU9249331*/ HR Entrega: *14:30* /Dirección: *Camino del Cerro 4868 Huechuraba, Santiago.</v>
      </c>
    </row>
    <row r="3754" spans="1:38" ht="16.5" customHeight="1" x14ac:dyDescent="0.2">
      <c r="A3754" s="15">
        <f>ROW(A3753)</f>
        <v>3753</v>
      </c>
      <c r="B3754" s="15">
        <f>IF(J3754=J3753,B3753+1,1)</f>
        <v>3</v>
      </c>
      <c r="C3754" s="15" t="s">
        <v>517</v>
      </c>
      <c r="D3754" s="25" t="s">
        <v>122</v>
      </c>
      <c r="E3754" s="27" t="s">
        <v>5725</v>
      </c>
      <c r="F3754" s="27"/>
      <c r="G3754" s="27"/>
      <c r="H3754" s="27"/>
      <c r="I3754" s="27" t="s">
        <v>3864</v>
      </c>
      <c r="J3754" s="28">
        <v>46169</v>
      </c>
      <c r="K3754" s="26">
        <v>0.41666666666666669</v>
      </c>
      <c r="L3754" s="26" t="s">
        <v>4226</v>
      </c>
      <c r="M3754" s="27" t="s">
        <v>273</v>
      </c>
      <c r="N3754" s="25">
        <f>IFERROR(VLOOKUP(M3754,Data!$J$1:$K$58,2,0),"")</f>
        <v>56950103942</v>
      </c>
      <c r="O3754" s="27" t="s">
        <v>274</v>
      </c>
      <c r="P3754" s="27"/>
      <c r="Q3754" s="27" t="s">
        <v>3866</v>
      </c>
      <c r="R3754" s="27"/>
      <c r="S3754" s="27"/>
      <c r="T3754" s="27"/>
      <c r="U3754" s="28"/>
      <c r="V3754" s="15"/>
      <c r="W3754" s="15" t="s">
        <v>122</v>
      </c>
      <c r="X3754" s="27"/>
      <c r="Y3754" s="27"/>
      <c r="Z3754" s="29"/>
      <c r="AA3754" s="29">
        <v>2.2222222222222223E-2</v>
      </c>
      <c r="AB3754" s="29">
        <v>0.45833333333333331</v>
      </c>
      <c r="AC3754" s="30">
        <v>46169</v>
      </c>
      <c r="AD3754" s="15" t="str">
        <f>IF(Tabla2[[#This Row],[HORA ENTREGA]]="DIRECTO","On time", IF(AA3754&lt;&gt;"",IF(Tabla2[[#This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54" s="15" t="str">
        <f>MID(Tabla2[[#This Row],[TIPO]],1,3)</f>
        <v/>
      </c>
      <c r="AF37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ARESTI CHILE WINE S.A. */ Cont: * */ HR Entrega: *10:00* /Dirección: *CONSOLIDADO: BELLAVISTA S/N, RIO CLARO; BOD. HACIENDA ARESTI</v>
      </c>
      <c r="AG3754" s="38" t="str">
        <f>IFERROR(HYPERLINK("https://wa.me/"&amp;Tabla2[[#This Row],[CONTACTO]]&amp;"?text="&amp;Tabla2[[#This Row],[Mensaje]],"Enviar mensaje"),"")</f>
        <v>Enviar mensaje</v>
      </c>
      <c r="AH3754" s="15" t="str">
        <f>CONCATENATE(A3754,F3754)</f>
        <v>3753</v>
      </c>
      <c r="AI3754" s="15" t="str">
        <f>CONCATENATE("ENT-",A3754)</f>
        <v>ENT-3753</v>
      </c>
      <c r="AJ3754" s="15" t="str">
        <f>IF(Tabla2[[#This Row],[Op]]&lt;&gt;"","ENTREGA","")</f>
        <v>ENTREGA</v>
      </c>
      <c r="AK3754" s="40" t="str">
        <f>(Tabla2[[#This Row],[FECHA ENTREGA]]&amp;Tabla2[[#This Row],[HORA ENTREGA]])</f>
        <v>461690,416666666666667</v>
      </c>
      <c r="AL3754" s="34" t="str">
        <f>IFERROR(HYPERLINK("https://wa.me/"&amp;Tabla2[[#This Row],[CONTACTO]]&amp;"?text="&amp;Tabla2[[#This Row],[Mensaje]]),"")</f>
        <v>https://wa.me/56950103942?text=Hola!%0AServicio del día 27-05%0A *Cliente:* ARESTI CHILE WINE S.A. */ Cont: * */ HR Entrega: *10:00* /Dirección: *CONSOLIDADO: BELLAVISTA S/N, RIO CLARO; BOD. HACIENDA ARESTI</v>
      </c>
    </row>
    <row r="3755" spans="1:38" ht="16.5" customHeight="1" x14ac:dyDescent="0.2">
      <c r="A3755" s="15">
        <f>ROW(A3754)</f>
        <v>3754</v>
      </c>
      <c r="B3755" s="15">
        <f>IF(J3755=J3754,B3754+1,1)</f>
        <v>4</v>
      </c>
      <c r="C3755" s="15" t="s">
        <v>517</v>
      </c>
      <c r="D3755" s="25" t="s">
        <v>122</v>
      </c>
      <c r="E3755" s="27" t="s">
        <v>5726</v>
      </c>
      <c r="F3755" s="27" t="s">
        <v>5727</v>
      </c>
      <c r="G3755" s="27"/>
      <c r="H3755" s="27"/>
      <c r="I3755" s="27" t="s">
        <v>3864</v>
      </c>
      <c r="J3755" s="28">
        <v>46169</v>
      </c>
      <c r="K3755" s="26">
        <v>0.5</v>
      </c>
      <c r="L3755" s="26"/>
      <c r="M3755" s="27" t="s">
        <v>308</v>
      </c>
      <c r="N3755" s="25">
        <f>IFERROR(VLOOKUP(M3755,Data!$J$1:$K$58,2,0),"")</f>
        <v>56966631737</v>
      </c>
      <c r="O3755" s="27" t="s">
        <v>309</v>
      </c>
      <c r="P3755" s="27"/>
      <c r="Q3755" s="27" t="s">
        <v>3866</v>
      </c>
      <c r="R3755" s="27"/>
      <c r="S3755" s="27"/>
      <c r="T3755" s="27"/>
      <c r="U3755" s="28"/>
      <c r="V3755" s="15"/>
      <c r="W3755" s="15" t="s">
        <v>122</v>
      </c>
      <c r="X3755" s="27"/>
      <c r="Y3755" s="27"/>
      <c r="Z3755" s="29"/>
      <c r="AA3755" s="29">
        <v>0.65138888888888891</v>
      </c>
      <c r="AB3755" s="29">
        <v>0.72569444444444442</v>
      </c>
      <c r="AC3755" s="30">
        <v>46169</v>
      </c>
      <c r="AD3755" s="15" t="str">
        <f>IF(Tabla2[[#This Row],[HORA ENTREGA]]="DIRECTO","On time", IF(AA3755&lt;&gt;"",IF(Tabla2[[#This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55" s="15" t="str">
        <f>MID(Tabla2[[#This Row],[TIPO]],1,3)</f>
        <v/>
      </c>
      <c r="AF37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ARESTI CHILE WINE S.A. */ Cont: * FFAU2326051*/ HR Entrega: *12:00* /Dirección: *CONSOLIDADO: BELLAVISTA S/N, RIO CLARO; BOD. HACIENDA ARESTI</v>
      </c>
      <c r="AG3755" s="38" t="str">
        <f>IFERROR(HYPERLINK("https://wa.me/"&amp;Tabla2[[#This Row],[CONTACTO]]&amp;"?text="&amp;Tabla2[[#This Row],[Mensaje]],"Enviar mensaje"),"")</f>
        <v>Enviar mensaje</v>
      </c>
      <c r="AH3755" s="15" t="str">
        <f>CONCATENATE(A3755,F3755)</f>
        <v>3754FFAU2326051</v>
      </c>
      <c r="AI3755" s="15" t="str">
        <f>CONCATENATE("ENT-",A3755)</f>
        <v>ENT-3754</v>
      </c>
      <c r="AJ3755" s="15" t="str">
        <f>IF(Tabla2[[#This Row],[Op]]&lt;&gt;"","ENTREGA","")</f>
        <v>ENTREGA</v>
      </c>
      <c r="AK3755" s="40" t="str">
        <f>(Tabla2[[#This Row],[FECHA ENTREGA]]&amp;Tabla2[[#This Row],[HORA ENTREGA]])</f>
        <v>461690,5</v>
      </c>
      <c r="AL3755" s="34" t="str">
        <f>IFERROR(HYPERLINK("https://wa.me/"&amp;Tabla2[[#This Row],[CONTACTO]]&amp;"?text="&amp;Tabla2[[#This Row],[Mensaje]]),"")</f>
        <v>https://wa.me/56966631737?text=Hola!%0AServicio del día 27-05%0A *Cliente:* ARESTI CHILE WINE S.A. */ Cont: * FFAU2326051*/ HR Entrega: *12:00* /Dirección: *CONSOLIDADO: BELLAVISTA S/N, RIO CLARO; BOD. HACIENDA ARESTI</v>
      </c>
    </row>
    <row r="3756" spans="1:38" ht="16.5" customHeight="1" x14ac:dyDescent="0.2">
      <c r="A3756" s="15">
        <f>ROW(A3755)</f>
        <v>3755</v>
      </c>
      <c r="B3756" s="15">
        <f>IF(J3756=J3755,B3755+1,1)</f>
        <v>5</v>
      </c>
      <c r="C3756" s="15" t="s">
        <v>517</v>
      </c>
      <c r="D3756" s="25" t="s">
        <v>122</v>
      </c>
      <c r="E3756" s="27" t="s">
        <v>5728</v>
      </c>
      <c r="F3756" s="27" t="s">
        <v>5729</v>
      </c>
      <c r="G3756" s="27"/>
      <c r="H3756" s="27"/>
      <c r="I3756" s="27" t="s">
        <v>3864</v>
      </c>
      <c r="J3756" s="28">
        <v>46169</v>
      </c>
      <c r="K3756" s="26">
        <v>0.625</v>
      </c>
      <c r="L3756" s="26"/>
      <c r="M3756" s="27" t="s">
        <v>77</v>
      </c>
      <c r="N3756" s="25">
        <f>IFERROR(VLOOKUP(M3756,Data!$J$1:$K$58,2,0),"")</f>
        <v>56967384794</v>
      </c>
      <c r="O3756" s="27" t="s">
        <v>78</v>
      </c>
      <c r="P3756" s="27"/>
      <c r="Q3756" s="27" t="s">
        <v>3866</v>
      </c>
      <c r="R3756" s="27"/>
      <c r="S3756" s="27"/>
      <c r="T3756" s="27"/>
      <c r="U3756" s="28"/>
      <c r="V3756" s="15"/>
      <c r="W3756" s="15" t="s">
        <v>122</v>
      </c>
      <c r="X3756" s="27"/>
      <c r="Y3756" s="27"/>
      <c r="Z3756" s="29"/>
      <c r="AA3756" s="29">
        <v>0.68333333333333335</v>
      </c>
      <c r="AB3756" s="29">
        <v>0.74305555555555558</v>
      </c>
      <c r="AC3756" s="30">
        <v>46169</v>
      </c>
      <c r="AD3756" s="15" t="str">
        <f>IF(Tabla2[[#This Row],[HORA ENTREGA]]="DIRECTO","On time", IF(AA3756&lt;&gt;"",IF(Tabla2[[#This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56" s="15" t="str">
        <f>MID(Tabla2[[#This Row],[TIPO]],1,3)</f>
        <v/>
      </c>
      <c r="AF37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ARESTI CHILE WINE S.A. */ Cont: * GCXU5458540*/ HR Entrega: *15:00* /Dirección: *CONSOLIDADO: BELLAVISTA S/N, RIO CLARO; BOD. HACIENDA ARESTI</v>
      </c>
      <c r="AG3756" s="38" t="str">
        <f>IFERROR(HYPERLINK("https://wa.me/"&amp;Tabla2[[#This Row],[CONTACTO]]&amp;"?text="&amp;Tabla2[[#This Row],[Mensaje]],"Enviar mensaje"),"")</f>
        <v>Enviar mensaje</v>
      </c>
      <c r="AH3756" s="15" t="str">
        <f>CONCATENATE(A3756,F3756)</f>
        <v>3755GCXU5458540</v>
      </c>
      <c r="AI3756" s="15" t="str">
        <f>CONCATENATE("ENT-",A3756)</f>
        <v>ENT-3755</v>
      </c>
      <c r="AJ3756" s="15" t="str">
        <f>IF(Tabla2[[#This Row],[Op]]&lt;&gt;"","ENTREGA","")</f>
        <v>ENTREGA</v>
      </c>
      <c r="AK3756" s="40" t="str">
        <f>(Tabla2[[#This Row],[FECHA ENTREGA]]&amp;Tabla2[[#This Row],[HORA ENTREGA]])</f>
        <v>461690,625</v>
      </c>
      <c r="AL3756" s="34" t="str">
        <f>IFERROR(HYPERLINK("https://wa.me/"&amp;Tabla2[[#This Row],[CONTACTO]]&amp;"?text="&amp;Tabla2[[#This Row],[Mensaje]]),"")</f>
        <v>https://wa.me/56967384794?text=Hola!%0AServicio del día 27-05%0A *Cliente:* ARESTI CHILE WINE S.A. */ Cont: * GCXU5458540*/ HR Entrega: *15:00* /Dirección: *CONSOLIDADO: BELLAVISTA S/N, RIO CLARO; BOD. HACIENDA ARESTI</v>
      </c>
    </row>
    <row r="3757" spans="1:38" ht="16.5" customHeight="1" x14ac:dyDescent="0.2">
      <c r="A3757" s="15">
        <f>ROW(A3756)</f>
        <v>3756</v>
      </c>
      <c r="B3757" s="15">
        <f>IF(J3757=J3756,B3756+1,1)</f>
        <v>6</v>
      </c>
      <c r="C3757" s="15" t="s">
        <v>1057</v>
      </c>
      <c r="D3757" s="25" t="s">
        <v>39</v>
      </c>
      <c r="E3757" s="27">
        <v>306575</v>
      </c>
      <c r="F3757" s="27" t="s">
        <v>5730</v>
      </c>
      <c r="G3757" s="27" t="s">
        <v>41</v>
      </c>
      <c r="H3757" s="27">
        <v>28500</v>
      </c>
      <c r="I3757" s="27" t="s">
        <v>5731</v>
      </c>
      <c r="J3757" s="28">
        <v>46169</v>
      </c>
      <c r="K3757" s="26">
        <v>0.375</v>
      </c>
      <c r="L3757" s="26"/>
      <c r="M3757" s="27" t="s">
        <v>82</v>
      </c>
      <c r="N3757" s="25">
        <f>IFERROR(VLOOKUP(M3757,Data!$J$1:$K$58,2,0),"")</f>
        <v>56944277110</v>
      </c>
      <c r="O3757" s="27" t="s">
        <v>83</v>
      </c>
      <c r="P3757" s="27"/>
      <c r="Q3757" s="27" t="s">
        <v>2539</v>
      </c>
      <c r="R3757" s="27" t="s">
        <v>69</v>
      </c>
      <c r="S3757" s="27"/>
      <c r="T3757" s="27"/>
      <c r="U3757" s="28"/>
      <c r="V3757" s="15"/>
      <c r="W3757" s="15">
        <v>303971</v>
      </c>
      <c r="X3757" s="27"/>
      <c r="Y3757" s="27"/>
      <c r="Z3757" s="29"/>
      <c r="AA3757" s="29">
        <v>0.36805555555555558</v>
      </c>
      <c r="AB3757" s="29">
        <v>0.54861111111111116</v>
      </c>
      <c r="AC3757" s="30">
        <v>46169</v>
      </c>
      <c r="AD3757" s="15" t="str">
        <f>IF(Tabla2[[#This Row],[HORA ENTREGA]]="DIRECTO","On time", IF(AA3757&lt;&gt;"",IF(Tabla2[[#This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57" s="15" t="str">
        <f>MID(Tabla2[[#This Row],[TIPO]],1,3)</f>
        <v xml:space="preserve">40 </v>
      </c>
      <c r="AF37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BOLSA LA ESTRELLA */ Cont: * TRHU4818355*/ HR Entrega: *09:00* /Dirección: *Av el retiro 1227, renca. Bodega 9</v>
      </c>
      <c r="AG3757" s="38" t="str">
        <f>IFERROR(HYPERLINK("https://wa.me/"&amp;Tabla2[[#This Row],[CONTACTO]]&amp;"?text="&amp;Tabla2[[#This Row],[Mensaje]],"Enviar mensaje"),"")</f>
        <v>Enviar mensaje</v>
      </c>
      <c r="AH3757" s="15" t="str">
        <f>CONCATENATE(A3757,F3757)</f>
        <v>3756TRHU4818355</v>
      </c>
      <c r="AI3757" s="15" t="str">
        <f>CONCATENATE("ENT-",A3757)</f>
        <v>ENT-3756</v>
      </c>
      <c r="AJ3757" s="15" t="str">
        <f>IF(Tabla2[[#This Row],[Op]]&lt;&gt;"","ENTREGA","")</f>
        <v>ENTREGA</v>
      </c>
      <c r="AK3757" s="40" t="str">
        <f>(Tabla2[[#This Row],[FECHA ENTREGA]]&amp;Tabla2[[#This Row],[HORA ENTREGA]])</f>
        <v>461690,375</v>
      </c>
      <c r="AL3757" s="34" t="str">
        <f>IFERROR(HYPERLINK("https://wa.me/"&amp;Tabla2[[#This Row],[CONTACTO]]&amp;"?text="&amp;Tabla2[[#This Row],[Mensaje]]),"")</f>
        <v>https://wa.me/56944277110?text=Hola!%0AServicio del día 27-05%0A *Cliente:* BOLSA LA ESTRELLA */ Cont: * TRHU4818355*/ HR Entrega: *09:00* /Dirección: *Av el retiro 1227, renca. Bodega 9</v>
      </c>
    </row>
    <row r="3758" spans="1:38" ht="16.5" customHeight="1" x14ac:dyDescent="0.2">
      <c r="A3758" s="15">
        <f>ROW(A3757)</f>
        <v>3757</v>
      </c>
      <c r="B3758" s="15">
        <f>IF(J3758=J3757,B3757+1,1)</f>
        <v>7</v>
      </c>
      <c r="C3758" s="15" t="s">
        <v>84</v>
      </c>
      <c r="D3758" s="25" t="s">
        <v>39</v>
      </c>
      <c r="E3758" s="27">
        <v>316026</v>
      </c>
      <c r="F3758" s="27" t="s">
        <v>5732</v>
      </c>
      <c r="G3758" s="27" t="s">
        <v>41</v>
      </c>
      <c r="H3758" s="27">
        <v>22100</v>
      </c>
      <c r="I3758" s="27" t="s">
        <v>5733</v>
      </c>
      <c r="J3758" s="28">
        <v>46169</v>
      </c>
      <c r="K3758" s="26">
        <v>0.375</v>
      </c>
      <c r="L3758" s="26" t="s">
        <v>4226</v>
      </c>
      <c r="M3758" s="27" t="s">
        <v>60</v>
      </c>
      <c r="N3758" s="25">
        <f>IFERROR(VLOOKUP(M3758,Data!$J$1:$K$58,2,0),"")</f>
        <v>56957438415</v>
      </c>
      <c r="O3758" s="27" t="s">
        <v>285</v>
      </c>
      <c r="P3758" s="27"/>
      <c r="Q3758" s="27" t="s">
        <v>4221</v>
      </c>
      <c r="R3758" s="27"/>
      <c r="S3758" s="27"/>
      <c r="T3758" s="27"/>
      <c r="U3758" s="28"/>
      <c r="V3758" s="15"/>
      <c r="W3758" s="15" t="s">
        <v>5734</v>
      </c>
      <c r="X3758" s="27"/>
      <c r="Y3758" s="27"/>
      <c r="Z3758" s="29"/>
      <c r="AA3758" s="29">
        <v>0.39583333333333331</v>
      </c>
      <c r="AB3758" s="29">
        <v>0.44444444444444442</v>
      </c>
      <c r="AC3758" s="30">
        <v>46169</v>
      </c>
      <c r="AD3758" s="15" t="str">
        <f>IF(Tabla2[[#This Row],[HORA ENTREGA]]="DIRECTO","On time", IF(AA3758&lt;&gt;"",IF(Tabla2[[#This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58" s="15" t="str">
        <f>MID(Tabla2[[#This Row],[TIPO]],1,3)</f>
        <v xml:space="preserve">40 </v>
      </c>
      <c r="AF37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CANONTEX */ Cont: * MSKU1088080*/ HR Entrega: *09:00* /Dirección: *Patricia Viñuela N°334, Lampa </v>
      </c>
      <c r="AG3758" s="38" t="str">
        <f>IFERROR(HYPERLINK("https://wa.me/"&amp;Tabla2[[#This Row],[CONTACTO]]&amp;"?text="&amp;Tabla2[[#This Row],[Mensaje]],"Enviar mensaje"),"")</f>
        <v>Enviar mensaje</v>
      </c>
      <c r="AH3758" s="15" t="str">
        <f>CONCATENATE(A3758,F3758)</f>
        <v>3757MSKU1088080</v>
      </c>
      <c r="AI3758" s="15" t="str">
        <f>CONCATENATE("ENT-",A3758)</f>
        <v>ENT-3757</v>
      </c>
      <c r="AJ3758" s="15" t="str">
        <f>IF(Tabla2[[#This Row],[Op]]&lt;&gt;"","ENTREGA","")</f>
        <v>ENTREGA</v>
      </c>
      <c r="AK3758" s="40" t="str">
        <f>(Tabla2[[#This Row],[FECHA ENTREGA]]&amp;Tabla2[[#This Row],[HORA ENTREGA]])</f>
        <v>461690,375</v>
      </c>
      <c r="AL3758" s="34" t="str">
        <f>IFERROR(HYPERLINK("https://wa.me/"&amp;Tabla2[[#This Row],[CONTACTO]]&amp;"?text="&amp;Tabla2[[#This Row],[Mensaje]]),"")</f>
        <v xml:space="preserve">https://wa.me/56957438415?text=Hola!%0AServicio del día 27-05%0A *Cliente:* CANONTEX */ Cont: * MSKU1088080*/ HR Entrega: *09:00* /Dirección: *Patricia Viñuela N°334, Lampa </v>
      </c>
    </row>
    <row r="3759" spans="1:38" ht="16.5" customHeight="1" x14ac:dyDescent="0.2">
      <c r="A3759" s="15">
        <f>ROW(A3758)</f>
        <v>3758</v>
      </c>
      <c r="B3759" s="15">
        <f>IF(J3759=J3758,B3758+1,1)</f>
        <v>8</v>
      </c>
      <c r="C3759" s="15" t="s">
        <v>84</v>
      </c>
      <c r="D3759" s="25" t="s">
        <v>39</v>
      </c>
      <c r="E3759" s="27">
        <v>316026</v>
      </c>
      <c r="F3759" s="27" t="s">
        <v>5735</v>
      </c>
      <c r="G3759" s="27" t="s">
        <v>41</v>
      </c>
      <c r="H3759" s="27">
        <v>22100</v>
      </c>
      <c r="I3759" s="27" t="s">
        <v>5736</v>
      </c>
      <c r="J3759" s="28">
        <v>46169</v>
      </c>
      <c r="K3759" s="26">
        <v>0.45833333333333331</v>
      </c>
      <c r="L3759" s="26"/>
      <c r="M3759" s="27" t="s">
        <v>296</v>
      </c>
      <c r="N3759" s="25">
        <f>IFERROR(VLOOKUP(M3759,Data!$J$1:$K$58,2,0),"")</f>
        <v>56984994337</v>
      </c>
      <c r="O3759" s="27" t="s">
        <v>314</v>
      </c>
      <c r="P3759" s="27"/>
      <c r="Q3759" s="27" t="s">
        <v>4221</v>
      </c>
      <c r="R3759" s="27"/>
      <c r="S3759" s="27"/>
      <c r="T3759" s="27"/>
      <c r="U3759" s="28"/>
      <c r="V3759" s="15"/>
      <c r="W3759" s="15" t="s">
        <v>1887</v>
      </c>
      <c r="X3759" s="27"/>
      <c r="Y3759" s="27"/>
      <c r="Z3759" s="29"/>
      <c r="AA3759" s="29">
        <v>0.52430555555555558</v>
      </c>
      <c r="AB3759" s="29">
        <v>0.57986111111111116</v>
      </c>
      <c r="AC3759" s="30">
        <v>46169</v>
      </c>
      <c r="AD3759" s="15" t="str">
        <f>IF(Tabla2[[#This Row],[HORA ENTREGA]]="DIRECTO","On time", IF(AA3759&lt;&gt;"",IF(Tabla2[[#This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59" s="15" t="str">
        <f>MID(Tabla2[[#This Row],[TIPO]],1,3)</f>
        <v xml:space="preserve">40 </v>
      </c>
      <c r="AF37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CANONTEX */ Cont: * TCLU8872034*/ HR Entrega: *11:00* /Dirección: *Patricia Viñuela N°334, Lampa </v>
      </c>
      <c r="AG3759" s="38" t="str">
        <f>IFERROR(HYPERLINK("https://wa.me/"&amp;Tabla2[[#This Row],[CONTACTO]]&amp;"?text="&amp;Tabla2[[#This Row],[Mensaje]],"Enviar mensaje"),"")</f>
        <v>Enviar mensaje</v>
      </c>
      <c r="AH3759" s="15" t="str">
        <f>CONCATENATE(A3759,F3759)</f>
        <v>3758TCLU8872034</v>
      </c>
      <c r="AI3759" s="15" t="str">
        <f>CONCATENATE("ENT-",A3759)</f>
        <v>ENT-3758</v>
      </c>
      <c r="AJ3759" s="15" t="str">
        <f>IF(Tabla2[[#This Row],[Op]]&lt;&gt;"","ENTREGA","")</f>
        <v>ENTREGA</v>
      </c>
      <c r="AK3759" s="40" t="str">
        <f>(Tabla2[[#This Row],[FECHA ENTREGA]]&amp;Tabla2[[#This Row],[HORA ENTREGA]])</f>
        <v>461690,458333333333333</v>
      </c>
      <c r="AL3759" s="34" t="str">
        <f>IFERROR(HYPERLINK("https://wa.me/"&amp;Tabla2[[#This Row],[CONTACTO]]&amp;"?text="&amp;Tabla2[[#This Row],[Mensaje]]),"")</f>
        <v xml:space="preserve">https://wa.me/56984994337?text=Hola!%0AServicio del día 27-05%0A *Cliente:* CANONTEX */ Cont: * TCLU8872034*/ HR Entrega: *11:00* /Dirección: *Patricia Viñuela N°334, Lampa </v>
      </c>
    </row>
    <row r="3760" spans="1:38" ht="16.5" customHeight="1" x14ac:dyDescent="0.2">
      <c r="A3760" s="15">
        <f>ROW(A3759)</f>
        <v>3759</v>
      </c>
      <c r="B3760" s="15">
        <f>IF(J3760=J3759,B3759+1,1)</f>
        <v>9</v>
      </c>
      <c r="C3760" s="15" t="s">
        <v>275</v>
      </c>
      <c r="D3760" s="25" t="s">
        <v>39</v>
      </c>
      <c r="E3760" s="27">
        <v>306938</v>
      </c>
      <c r="F3760" s="27" t="s">
        <v>5737</v>
      </c>
      <c r="G3760" s="27" t="s">
        <v>41</v>
      </c>
      <c r="H3760" s="27">
        <v>30000</v>
      </c>
      <c r="I3760" s="27" t="s">
        <v>5738</v>
      </c>
      <c r="J3760" s="28">
        <v>46169</v>
      </c>
      <c r="K3760" s="26">
        <v>0.33333333333333331</v>
      </c>
      <c r="L3760" s="26" t="s">
        <v>4226</v>
      </c>
      <c r="M3760" s="27" t="s">
        <v>112</v>
      </c>
      <c r="N3760" s="25">
        <f>IFERROR(VLOOKUP(M3760,Data!$J$1:$K$58,2,0),"")</f>
        <v>56990025702</v>
      </c>
      <c r="O3760" s="27" t="s">
        <v>61</v>
      </c>
      <c r="P3760" s="27"/>
      <c r="Q3760" s="27" t="s">
        <v>47</v>
      </c>
      <c r="R3760" s="27" t="s">
        <v>280</v>
      </c>
      <c r="S3760" s="27"/>
      <c r="T3760" s="27"/>
      <c r="U3760" s="28"/>
      <c r="V3760" s="15"/>
      <c r="W3760" s="15" t="s">
        <v>5739</v>
      </c>
      <c r="X3760" s="27"/>
      <c r="Y3760" s="27"/>
      <c r="Z3760" s="29"/>
      <c r="AA3760" s="29">
        <v>0.32291666666666669</v>
      </c>
      <c r="AB3760" s="29">
        <v>0.4548611111111111</v>
      </c>
      <c r="AC3760" s="30">
        <v>46169</v>
      </c>
      <c r="AD3760" s="15" t="str">
        <f>IF(Tabla2[[#This Row],[HORA ENTREGA]]="DIRECTO","On time", IF(AA3760&lt;&gt;"",IF(Tabla2[[#This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60" s="15" t="str">
        <f>MID(Tabla2[[#This Row],[TIPO]],1,3)</f>
        <v xml:space="preserve">40 </v>
      </c>
      <c r="AF37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COMERCIAL CANADA SPA */ Cont: * OERU4316130*/ HR Entrega: *08:00* /Dirección: *BERNARDO O"HIGGINS 158 COLINA</v>
      </c>
      <c r="AG3760" s="38" t="str">
        <f>IFERROR(HYPERLINK("https://wa.me/"&amp;Tabla2[[#This Row],[CONTACTO]]&amp;"?text="&amp;Tabla2[[#This Row],[Mensaje]],"Enviar mensaje"),"")</f>
        <v>Enviar mensaje</v>
      </c>
      <c r="AH3760" s="15" t="str">
        <f>CONCATENATE(A3760,F3760)</f>
        <v>3759OERU4316130</v>
      </c>
      <c r="AI3760" s="15" t="str">
        <f>CONCATENATE("ENT-",A3760)</f>
        <v>ENT-3759</v>
      </c>
      <c r="AJ3760" s="15" t="str">
        <f>IF(Tabla2[[#This Row],[Op]]&lt;&gt;"","ENTREGA","")</f>
        <v>ENTREGA</v>
      </c>
      <c r="AK3760" s="40" t="str">
        <f>(Tabla2[[#This Row],[FECHA ENTREGA]]&amp;Tabla2[[#This Row],[HORA ENTREGA]])</f>
        <v>461690,333333333333333</v>
      </c>
      <c r="AL3760" s="34" t="str">
        <f>IFERROR(HYPERLINK("https://wa.me/"&amp;Tabla2[[#This Row],[CONTACTO]]&amp;"?text="&amp;Tabla2[[#This Row],[Mensaje]]),"")</f>
        <v>https://wa.me/56990025702?text=Hola!%0AServicio del día 27-05%0A *Cliente:* COMERCIAL CANADA SPA */ Cont: * OERU4316130*/ HR Entrega: *08:00* /Dirección: *BERNARDO O"HIGGINS 158 COLINA</v>
      </c>
    </row>
    <row r="3761" spans="1:38" ht="16.5" customHeight="1" x14ac:dyDescent="0.2">
      <c r="A3761" s="15">
        <f>ROW(A3760)</f>
        <v>3760</v>
      </c>
      <c r="B3761" s="15">
        <f>IF(J3761=J3760,B3760+1,1)</f>
        <v>10</v>
      </c>
      <c r="C3761" s="15" t="s">
        <v>275</v>
      </c>
      <c r="D3761" s="25" t="s">
        <v>39</v>
      </c>
      <c r="E3761" s="27">
        <v>306938</v>
      </c>
      <c r="F3761" s="27" t="s">
        <v>5740</v>
      </c>
      <c r="G3761" s="27" t="s">
        <v>41</v>
      </c>
      <c r="H3761" s="27">
        <v>30000</v>
      </c>
      <c r="I3761" s="27" t="s">
        <v>5741</v>
      </c>
      <c r="J3761" s="28">
        <v>46169</v>
      </c>
      <c r="K3761" s="26">
        <v>0.41666666666666669</v>
      </c>
      <c r="L3761" s="26" t="s">
        <v>4226</v>
      </c>
      <c r="M3761" s="27" t="s">
        <v>117</v>
      </c>
      <c r="N3761" s="25">
        <f>IFERROR(VLOOKUP(M3761,Data!$J$1:$K$58,2,0),"")</f>
        <v>56973887539</v>
      </c>
      <c r="O3761" s="27" t="s">
        <v>118</v>
      </c>
      <c r="P3761" s="27"/>
      <c r="Q3761" s="27" t="s">
        <v>47</v>
      </c>
      <c r="R3761" s="27" t="s">
        <v>280</v>
      </c>
      <c r="S3761" s="27"/>
      <c r="T3761" s="27"/>
      <c r="U3761" s="28"/>
      <c r="V3761" s="15"/>
      <c r="W3761" s="15" t="s">
        <v>5742</v>
      </c>
      <c r="X3761" s="27"/>
      <c r="Y3761" s="27"/>
      <c r="Z3761" s="29"/>
      <c r="AA3761" s="29">
        <v>0.43055555555555558</v>
      </c>
      <c r="AB3761" s="29">
        <v>0.53472222222222221</v>
      </c>
      <c r="AC3761" s="30">
        <v>46169</v>
      </c>
      <c r="AD3761" s="15" t="str">
        <f>IF(Tabla2[[#This Row],[HORA ENTREGA]]="DIRECTO","On time", IF(AA3761&lt;&gt;"",IF(Tabla2[[#This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61" s="15" t="str">
        <f>MID(Tabla2[[#This Row],[TIPO]],1,3)</f>
        <v xml:space="preserve">40 </v>
      </c>
      <c r="AF37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COMERCIAL CANADA SPA */ Cont: * OERU4128935*/ HR Entrega: *10:00* /Dirección: *BERNARDO O"HIGGINS 158 COLINA</v>
      </c>
      <c r="AG3761" s="38" t="str">
        <f>IFERROR(HYPERLINK("https://wa.me/"&amp;Tabla2[[#This Row],[CONTACTO]]&amp;"?text="&amp;Tabla2[[#This Row],[Mensaje]],"Enviar mensaje"),"")</f>
        <v>Enviar mensaje</v>
      </c>
      <c r="AH3761" s="15" t="str">
        <f>CONCATENATE(A3761,F3761)</f>
        <v>3760OERU4128935</v>
      </c>
      <c r="AI3761" s="15" t="str">
        <f>CONCATENATE("ENT-",A3761)</f>
        <v>ENT-3760</v>
      </c>
      <c r="AJ3761" s="15" t="str">
        <f>IF(Tabla2[[#This Row],[Op]]&lt;&gt;"","ENTREGA","")</f>
        <v>ENTREGA</v>
      </c>
      <c r="AK3761" s="40" t="str">
        <f>(Tabla2[[#This Row],[FECHA ENTREGA]]&amp;Tabla2[[#This Row],[HORA ENTREGA]])</f>
        <v>461690,416666666666667</v>
      </c>
      <c r="AL3761" s="34" t="str">
        <f>IFERROR(HYPERLINK("https://wa.me/"&amp;Tabla2[[#This Row],[CONTACTO]]&amp;"?text="&amp;Tabla2[[#This Row],[Mensaje]]),"")</f>
        <v>https://wa.me/56973887539?text=Hola!%0AServicio del día 27-05%0A *Cliente:* COMERCIAL CANADA SPA */ Cont: * OERU4128935*/ HR Entrega: *10:00* /Dirección: *BERNARDO O"HIGGINS 158 COLINA</v>
      </c>
    </row>
    <row r="3762" spans="1:38" ht="16.5" customHeight="1" x14ac:dyDescent="0.2">
      <c r="A3762" s="15">
        <f>ROW(A3761)</f>
        <v>3761</v>
      </c>
      <c r="B3762" s="15">
        <f>IF(J3762=J3761,B3761+1,1)</f>
        <v>11</v>
      </c>
      <c r="C3762" s="15" t="s">
        <v>275</v>
      </c>
      <c r="D3762" s="25" t="s">
        <v>39</v>
      </c>
      <c r="E3762" s="27">
        <v>306938</v>
      </c>
      <c r="F3762" s="27" t="s">
        <v>5743</v>
      </c>
      <c r="G3762" s="27" t="s">
        <v>41</v>
      </c>
      <c r="H3762" s="27">
        <v>3000</v>
      </c>
      <c r="I3762" s="27" t="s">
        <v>5744</v>
      </c>
      <c r="J3762" s="28">
        <v>46169</v>
      </c>
      <c r="K3762" s="26">
        <v>0.5</v>
      </c>
      <c r="L3762" s="26"/>
      <c r="M3762" s="27" t="s">
        <v>55</v>
      </c>
      <c r="N3762" s="25">
        <f>IFERROR(VLOOKUP(M3762,Data!$J$1:$K$58,2,0),"")</f>
        <v>56992164782</v>
      </c>
      <c r="O3762" s="27" t="s">
        <v>56</v>
      </c>
      <c r="P3762" s="27"/>
      <c r="Q3762" s="27" t="s">
        <v>47</v>
      </c>
      <c r="R3762" s="27" t="s">
        <v>280</v>
      </c>
      <c r="S3762" s="27"/>
      <c r="T3762" s="27"/>
      <c r="U3762" s="28"/>
      <c r="V3762" s="15"/>
      <c r="W3762" s="15" t="s">
        <v>5745</v>
      </c>
      <c r="X3762" s="27"/>
      <c r="Y3762" s="27"/>
      <c r="Z3762" s="29"/>
      <c r="AA3762" s="29">
        <v>0.57638888888888884</v>
      </c>
      <c r="AB3762" s="29">
        <v>0.66319444444444442</v>
      </c>
      <c r="AC3762" s="30">
        <v>46169</v>
      </c>
      <c r="AD3762" s="15" t="str">
        <f>IF(Tabla2[[#This Row],[HORA ENTREGA]]="DIRECTO","On time", IF(AA3762&lt;&gt;"",IF(Tabla2[[#This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62" s="15" t="str">
        <f>MID(Tabla2[[#This Row],[TIPO]],1,3)</f>
        <v xml:space="preserve">40 </v>
      </c>
      <c r="AF37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COMERCIAL CANADA SPA */ Cont: * OEUR4303046*/ HR Entrega: *12:00* /Dirección: *BERNARDO O"HIGGINS 158 COLINA</v>
      </c>
      <c r="AG3762" s="38" t="str">
        <f>IFERROR(HYPERLINK("https://wa.me/"&amp;Tabla2[[#This Row],[CONTACTO]]&amp;"?text="&amp;Tabla2[[#This Row],[Mensaje]],"Enviar mensaje"),"")</f>
        <v>Enviar mensaje</v>
      </c>
      <c r="AH3762" s="15" t="str">
        <f>CONCATENATE(A3762,F3762)</f>
        <v>3761OEUR4303046</v>
      </c>
      <c r="AI3762" s="15" t="str">
        <f>CONCATENATE("ENT-",A3762)</f>
        <v>ENT-3761</v>
      </c>
      <c r="AJ3762" s="15" t="str">
        <f>IF(Tabla2[[#This Row],[Op]]&lt;&gt;"","ENTREGA","")</f>
        <v>ENTREGA</v>
      </c>
      <c r="AK3762" s="40" t="str">
        <f>(Tabla2[[#This Row],[FECHA ENTREGA]]&amp;Tabla2[[#This Row],[HORA ENTREGA]])</f>
        <v>461690,5</v>
      </c>
      <c r="AL3762" s="34" t="str">
        <f>IFERROR(HYPERLINK("https://wa.me/"&amp;Tabla2[[#This Row],[CONTACTO]]&amp;"?text="&amp;Tabla2[[#This Row],[Mensaje]]),"")</f>
        <v>https://wa.me/56992164782?text=Hola!%0AServicio del día 27-05%0A *Cliente:* COMERCIAL CANADA SPA */ Cont: * OEUR4303046*/ HR Entrega: *12:00* /Dirección: *BERNARDO O"HIGGINS 158 COLINA</v>
      </c>
    </row>
    <row r="3763" spans="1:38" ht="16.5" customHeight="1" x14ac:dyDescent="0.2">
      <c r="A3763" s="15">
        <f>ROW(A3762)</f>
        <v>3762</v>
      </c>
      <c r="B3763" s="15">
        <f>IF(J3763=J3762,B3762+1,1)</f>
        <v>12</v>
      </c>
      <c r="C3763" s="15" t="s">
        <v>3665</v>
      </c>
      <c r="D3763" s="25" t="s">
        <v>39</v>
      </c>
      <c r="E3763" s="27">
        <v>306697</v>
      </c>
      <c r="F3763" s="27" t="s">
        <v>5746</v>
      </c>
      <c r="G3763" s="27" t="s">
        <v>41</v>
      </c>
      <c r="H3763" s="27">
        <v>9777</v>
      </c>
      <c r="I3763" s="27" t="s">
        <v>42</v>
      </c>
      <c r="J3763" s="28">
        <v>46169</v>
      </c>
      <c r="K3763" s="26">
        <v>0.375</v>
      </c>
      <c r="L3763" s="26"/>
      <c r="M3763" s="27" t="s">
        <v>674</v>
      </c>
      <c r="N3763" s="25">
        <f>IFERROR(VLOOKUP(M3763,Data!$J$1:$K$58,2,0),"")</f>
        <v>56967386018</v>
      </c>
      <c r="O3763" s="27" t="s">
        <v>356</v>
      </c>
      <c r="P3763" s="27"/>
      <c r="Q3763" s="27" t="s">
        <v>171</v>
      </c>
      <c r="R3763" s="27"/>
      <c r="S3763" s="27"/>
      <c r="T3763" s="27"/>
      <c r="U3763" s="28"/>
      <c r="V3763" s="15"/>
      <c r="W3763" s="15" t="s">
        <v>5747</v>
      </c>
      <c r="X3763" s="27" t="s">
        <v>3534</v>
      </c>
      <c r="Y3763" s="27"/>
      <c r="Z3763" s="29"/>
      <c r="AA3763" s="29" t="s">
        <v>120</v>
      </c>
      <c r="AB3763" s="29" t="s">
        <v>120</v>
      </c>
      <c r="AC3763" s="30" t="s">
        <v>120</v>
      </c>
      <c r="AD3763" s="15" t="str">
        <f>IF(Tabla2[[#This Row],[HORA ENTREGA]]="DIRECTO","On time", IF(AA3763&lt;&gt;"",IF(Tabla2[[#This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63" s="15" t="str">
        <f>MID(Tabla2[[#This Row],[TIPO]],1,3)</f>
        <v xml:space="preserve">40 </v>
      </c>
      <c r="AF37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EECOL INDUSTRIAL ELECTRIC LTDA */ Cont: * TCNU2461537*/ HR Entrega: *09:00* /Dirección: *MAIPU</v>
      </c>
      <c r="AG3763" s="38" t="str">
        <f>IFERROR(HYPERLINK("https://wa.me/"&amp;Tabla2[[#This Row],[CONTACTO]]&amp;"?text="&amp;Tabla2[[#This Row],[Mensaje]],"Enviar mensaje"),"")</f>
        <v>Enviar mensaje</v>
      </c>
      <c r="AH3763" s="15" t="str">
        <f>CONCATENATE(A3763,F3763)</f>
        <v>3762TCNU2461537</v>
      </c>
      <c r="AI3763" s="15" t="str">
        <f>CONCATENATE("ENT-",A3763)</f>
        <v>ENT-3762</v>
      </c>
      <c r="AJ3763" s="15" t="str">
        <f>IF(Tabla2[[#This Row],[Op]]&lt;&gt;"","ENTREGA","")</f>
        <v>ENTREGA</v>
      </c>
      <c r="AK3763" s="40" t="str">
        <f>(Tabla2[[#This Row],[FECHA ENTREGA]]&amp;Tabla2[[#This Row],[HORA ENTREGA]])</f>
        <v>461690,375</v>
      </c>
      <c r="AL3763" s="34" t="str">
        <f>IFERROR(HYPERLINK("https://wa.me/"&amp;Tabla2[[#This Row],[CONTACTO]]&amp;"?text="&amp;Tabla2[[#This Row],[Mensaje]]),"")</f>
        <v>https://wa.me/56967386018?text=Hola!%0AServicio del día 27-05%0A *Cliente:* EECOL INDUSTRIAL ELECTRIC LTDA */ Cont: * TCNU2461537*/ HR Entrega: *09:00* /Dirección: *MAIPU</v>
      </c>
    </row>
    <row r="3764" spans="1:38" ht="16.5" customHeight="1" x14ac:dyDescent="0.2">
      <c r="A3764" s="15">
        <f>ROW(A3763)</f>
        <v>3763</v>
      </c>
      <c r="B3764" s="15">
        <f>IF(J3764=J3763,B3763+1,1)</f>
        <v>13</v>
      </c>
      <c r="C3764" s="15" t="s">
        <v>483</v>
      </c>
      <c r="D3764" s="25" t="s">
        <v>39</v>
      </c>
      <c r="E3764" s="27">
        <v>1293226</v>
      </c>
      <c r="F3764" s="27" t="s">
        <v>5748</v>
      </c>
      <c r="G3764" s="27" t="s">
        <v>41</v>
      </c>
      <c r="H3764" s="27">
        <v>20060</v>
      </c>
      <c r="I3764" s="27" t="s">
        <v>42</v>
      </c>
      <c r="J3764" s="28">
        <v>46169</v>
      </c>
      <c r="K3764" s="26">
        <v>0.35416666666666669</v>
      </c>
      <c r="L3764" s="26"/>
      <c r="M3764" s="27" t="s">
        <v>192</v>
      </c>
      <c r="N3764" s="25">
        <f>IFERROR(VLOOKUP(M3764,Data!$J$1:$K$58,2,0),"")</f>
        <v>56967396661</v>
      </c>
      <c r="O3764" s="27" t="s">
        <v>181</v>
      </c>
      <c r="P3764" s="27"/>
      <c r="Q3764" s="27" t="s">
        <v>5749</v>
      </c>
      <c r="R3764" s="27" t="s">
        <v>69</v>
      </c>
      <c r="S3764" s="27"/>
      <c r="T3764" s="27"/>
      <c r="U3764" s="28"/>
      <c r="V3764" s="15"/>
      <c r="W3764" s="15">
        <v>303987</v>
      </c>
      <c r="X3764" s="27"/>
      <c r="Y3764" s="27"/>
      <c r="Z3764" s="29"/>
      <c r="AA3764" s="29">
        <v>0.34375</v>
      </c>
      <c r="AB3764" s="29">
        <v>0.4861111111111111</v>
      </c>
      <c r="AC3764" s="30">
        <v>46169</v>
      </c>
      <c r="AD3764" s="15" t="str">
        <f>IF(Tabla2[[#This Row],[HORA ENTREGA]]="DIRECTO","On time", IF(AA3764&lt;&gt;"",IF(Tabla2[[#This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64" s="15" t="str">
        <f>MID(Tabla2[[#This Row],[TIPO]],1,3)</f>
        <v xml:space="preserve">40 </v>
      </c>
      <c r="AF37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IDEAL S A */ Cont: * OOCU9329214*/ HR Entrega: *08:30* /Dirección: *Av. Bernardo O´Higgins 3140 </v>
      </c>
      <c r="AG3764" s="38" t="str">
        <f>IFERROR(HYPERLINK("https://wa.me/"&amp;Tabla2[[#This Row],[CONTACTO]]&amp;"?text="&amp;Tabla2[[#This Row],[Mensaje]],"Enviar mensaje"),"")</f>
        <v>Enviar mensaje</v>
      </c>
      <c r="AH3764" s="15" t="str">
        <f>CONCATENATE(A3764,F3764)</f>
        <v>3763OOCU9329214</v>
      </c>
      <c r="AI3764" s="15" t="str">
        <f>CONCATENATE("ENT-",A3764)</f>
        <v>ENT-3763</v>
      </c>
      <c r="AJ3764" s="15" t="str">
        <f>IF(Tabla2[[#This Row],[Op]]&lt;&gt;"","ENTREGA","")</f>
        <v>ENTREGA</v>
      </c>
      <c r="AK3764" s="40" t="str">
        <f>(Tabla2[[#This Row],[FECHA ENTREGA]]&amp;Tabla2[[#This Row],[HORA ENTREGA]])</f>
        <v>461690,354166666666667</v>
      </c>
      <c r="AL3764" s="34" t="str">
        <f>IFERROR(HYPERLINK("https://wa.me/"&amp;Tabla2[[#This Row],[CONTACTO]]&amp;"?text="&amp;Tabla2[[#This Row],[Mensaje]]),"")</f>
        <v xml:space="preserve">https://wa.me/56967396661?text=Hola!%0AServicio del día 27-05%0A *Cliente:* IDEAL S A */ Cont: * OOCU9329214*/ HR Entrega: *08:30* /Dirección: *Av. Bernardo O´Higgins 3140 </v>
      </c>
    </row>
    <row r="3765" spans="1:38" ht="16.5" customHeight="1" x14ac:dyDescent="0.2">
      <c r="A3765" s="15">
        <f>ROW(A3764)</f>
        <v>3764</v>
      </c>
      <c r="B3765" s="15">
        <f>IF(J3765=J3764,B3764+1,1)</f>
        <v>14</v>
      </c>
      <c r="C3765" s="15" t="s">
        <v>483</v>
      </c>
      <c r="D3765" s="25" t="s">
        <v>39</v>
      </c>
      <c r="E3765" s="27">
        <v>1293226</v>
      </c>
      <c r="F3765" s="27" t="s">
        <v>5750</v>
      </c>
      <c r="G3765" s="27" t="s">
        <v>41</v>
      </c>
      <c r="H3765" s="27">
        <v>20060</v>
      </c>
      <c r="I3765" s="27" t="s">
        <v>42</v>
      </c>
      <c r="J3765" s="28">
        <v>46169</v>
      </c>
      <c r="K3765" s="26">
        <v>0.39583333333333331</v>
      </c>
      <c r="L3765" s="26"/>
      <c r="M3765" s="27" t="s">
        <v>649</v>
      </c>
      <c r="N3765" s="25">
        <f>IFERROR(VLOOKUP(M3765,Data!$J$1:$K$58,2,0),"")</f>
        <v>56939438073</v>
      </c>
      <c r="O3765" s="27" t="s">
        <v>203</v>
      </c>
      <c r="P3765" s="27"/>
      <c r="Q3765" s="27" t="s">
        <v>5749</v>
      </c>
      <c r="R3765" s="27" t="s">
        <v>74</v>
      </c>
      <c r="S3765" s="27"/>
      <c r="T3765" s="27"/>
      <c r="U3765" s="28"/>
      <c r="V3765" s="15"/>
      <c r="W3765" s="15">
        <v>291263</v>
      </c>
      <c r="X3765" s="27"/>
      <c r="Y3765" s="27"/>
      <c r="Z3765" s="29"/>
      <c r="AA3765" s="29">
        <v>0.41666666666666669</v>
      </c>
      <c r="AB3765" s="29">
        <v>0.55138888888888893</v>
      </c>
      <c r="AC3765" s="30">
        <v>46169</v>
      </c>
      <c r="AD3765" s="15" t="str">
        <f>IF(Tabla2[[#This Row],[HORA ENTREGA]]="DIRECTO","On time", IF(AA3765&lt;&gt;"",IF(Tabla2[[#This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65" s="15" t="str">
        <f>MID(Tabla2[[#This Row],[TIPO]],1,3)</f>
        <v xml:space="preserve">40 </v>
      </c>
      <c r="AF37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IDEAL S A */ Cont: * CSGU6388743*/ HR Entrega: *09:30* /Dirección: *Av. Bernardo O´Higgins 3140 </v>
      </c>
      <c r="AG3765" s="38" t="str">
        <f>IFERROR(HYPERLINK("https://wa.me/"&amp;Tabla2[[#This Row],[CONTACTO]]&amp;"?text="&amp;Tabla2[[#This Row],[Mensaje]],"Enviar mensaje"),"")</f>
        <v>Enviar mensaje</v>
      </c>
      <c r="AH3765" s="15" t="str">
        <f>CONCATENATE(A3765,F3765)</f>
        <v>3764CSGU6388743</v>
      </c>
      <c r="AI3765" s="15" t="str">
        <f>CONCATENATE("ENT-",A3765)</f>
        <v>ENT-3764</v>
      </c>
      <c r="AJ3765" s="15" t="str">
        <f>IF(Tabla2[[#This Row],[Op]]&lt;&gt;"","ENTREGA","")</f>
        <v>ENTREGA</v>
      </c>
      <c r="AK3765" s="40" t="str">
        <f>(Tabla2[[#This Row],[FECHA ENTREGA]]&amp;Tabla2[[#This Row],[HORA ENTREGA]])</f>
        <v>461690,395833333333333</v>
      </c>
      <c r="AL3765" s="34" t="str">
        <f>IFERROR(HYPERLINK("https://wa.me/"&amp;Tabla2[[#This Row],[CONTACTO]]&amp;"?text="&amp;Tabla2[[#This Row],[Mensaje]]),"")</f>
        <v xml:space="preserve">https://wa.me/56939438073?text=Hola!%0AServicio del día 27-05%0A *Cliente:* IDEAL S A */ Cont: * CSGU6388743*/ HR Entrega: *09:30* /Dirección: *Av. Bernardo O´Higgins 3140 </v>
      </c>
    </row>
    <row r="3766" spans="1:38" ht="16.5" customHeight="1" x14ac:dyDescent="0.2">
      <c r="A3766" s="15">
        <f>ROW(A3765)</f>
        <v>3765</v>
      </c>
      <c r="B3766" s="15">
        <f>IF(J3766=J3765,B3765+1,1)</f>
        <v>15</v>
      </c>
      <c r="C3766" s="15" t="s">
        <v>149</v>
      </c>
      <c r="D3766" s="25" t="s">
        <v>39</v>
      </c>
      <c r="E3766" s="27">
        <v>2639836</v>
      </c>
      <c r="F3766" s="27" t="s">
        <v>5751</v>
      </c>
      <c r="G3766" s="27" t="s">
        <v>41</v>
      </c>
      <c r="H3766" s="27">
        <v>9532</v>
      </c>
      <c r="I3766" s="27" t="s">
        <v>42</v>
      </c>
      <c r="J3766" s="28">
        <v>46169</v>
      </c>
      <c r="K3766" s="26">
        <v>0.33333333333333331</v>
      </c>
      <c r="L3766" s="26" t="s">
        <v>5752</v>
      </c>
      <c r="M3766" s="27" t="s">
        <v>45</v>
      </c>
      <c r="N3766" s="25">
        <f>IFERROR(VLOOKUP(M3766,Data!$J$1:$K$58,2,0),"")</f>
        <v>56950981572</v>
      </c>
      <c r="O3766" s="27" t="s">
        <v>46</v>
      </c>
      <c r="P3766" s="27"/>
      <c r="Q3766" s="27" t="s">
        <v>153</v>
      </c>
      <c r="R3766" s="27" t="s">
        <v>48</v>
      </c>
      <c r="S3766" s="27"/>
      <c r="T3766" s="27"/>
      <c r="U3766" s="28"/>
      <c r="V3766" s="15"/>
      <c r="W3766" s="15" t="s">
        <v>5747</v>
      </c>
      <c r="X3766" s="27"/>
      <c r="Y3766" s="27"/>
      <c r="Z3766" s="29"/>
      <c r="AA3766" s="29">
        <v>0.3298611111111111</v>
      </c>
      <c r="AB3766" s="29">
        <v>0.36805555555555558</v>
      </c>
      <c r="AC3766" s="30">
        <v>46169</v>
      </c>
      <c r="AD3766" s="15" t="str">
        <f>IF(Tabla2[[#This Row],[HORA ENTREGA]]="DIRECTO","On time", IF(AA3766&lt;&gt;"",IF(Tabla2[[#This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66" s="15" t="str">
        <f>MID(Tabla2[[#This Row],[TIPO]],1,3)</f>
        <v xml:space="preserve">40 </v>
      </c>
      <c r="AF37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IMPORTADORA MIDEA CARRIER CHILE LTDA */ Cont: * TXGU4042825*/ HR Entrega: *08:00* /Dirección: *BOD. MIEA AGURTO - PUERTO MADERO 9710, BOD. E13; PUDAHUEL </v>
      </c>
      <c r="AG3766" s="38" t="str">
        <f>IFERROR(HYPERLINK("https://wa.me/"&amp;Tabla2[[#This Row],[CONTACTO]]&amp;"?text="&amp;Tabla2[[#This Row],[Mensaje]],"Enviar mensaje"),"")</f>
        <v>Enviar mensaje</v>
      </c>
      <c r="AH3766" s="15" t="str">
        <f>CONCATENATE(A3766,F3766)</f>
        <v>3765TXGU4042825</v>
      </c>
      <c r="AI3766" s="15" t="str">
        <f>CONCATENATE("ENT-",A3766)</f>
        <v>ENT-3765</v>
      </c>
      <c r="AJ3766" s="15" t="str">
        <f>IF(Tabla2[[#This Row],[Op]]&lt;&gt;"","ENTREGA","")</f>
        <v>ENTREGA</v>
      </c>
      <c r="AK3766" s="40" t="str">
        <f>(Tabla2[[#This Row],[FECHA ENTREGA]]&amp;Tabla2[[#This Row],[HORA ENTREGA]])</f>
        <v>461690,333333333333333</v>
      </c>
      <c r="AL3766" s="34" t="str">
        <f>IFERROR(HYPERLINK("https://wa.me/"&amp;Tabla2[[#This Row],[CONTACTO]]&amp;"?text="&amp;Tabla2[[#This Row],[Mensaje]]),"")</f>
        <v xml:space="preserve">https://wa.me/56950981572?text=Hola!%0AServicio del día 27-05%0A *Cliente:* IMPORTADORA MIDEA CARRIER CHILE LTDA */ Cont: * TXGU4042825*/ HR Entrega: *08:00* /Dirección: *BOD. MIEA AGURTO - PUERTO MADERO 9710, BOD. E13; PUDAHUEL </v>
      </c>
    </row>
    <row r="3767" spans="1:38" ht="16.5" customHeight="1" x14ac:dyDescent="0.2">
      <c r="A3767" s="15">
        <f>ROW(A3766)</f>
        <v>3766</v>
      </c>
      <c r="B3767" s="15">
        <f>IF(J3767=J3766,B3766+1,1)</f>
        <v>16</v>
      </c>
      <c r="C3767" s="15" t="s">
        <v>149</v>
      </c>
      <c r="D3767" s="25" t="s">
        <v>39</v>
      </c>
      <c r="E3767" s="27">
        <v>2633305</v>
      </c>
      <c r="F3767" s="27" t="s">
        <v>5753</v>
      </c>
      <c r="G3767" s="27" t="s">
        <v>41</v>
      </c>
      <c r="H3767" s="27">
        <v>13500</v>
      </c>
      <c r="I3767" s="27" t="s">
        <v>42</v>
      </c>
      <c r="J3767" s="28">
        <v>46169</v>
      </c>
      <c r="K3767" s="26">
        <v>0.33333333333333331</v>
      </c>
      <c r="L3767" s="26" t="s">
        <v>5754</v>
      </c>
      <c r="M3767" s="27" t="s">
        <v>51</v>
      </c>
      <c r="N3767" s="25">
        <f>IFERROR(VLOOKUP(M3767,Data!$J$1:$K$58,2,0),"")</f>
        <v>56967256951</v>
      </c>
      <c r="O3767" s="27" t="s">
        <v>52</v>
      </c>
      <c r="P3767" s="27"/>
      <c r="Q3767" s="27" t="s">
        <v>153</v>
      </c>
      <c r="R3767" s="27" t="s">
        <v>1747</v>
      </c>
      <c r="S3767" s="27"/>
      <c r="T3767" s="27"/>
      <c r="U3767" s="28"/>
      <c r="V3767" s="15"/>
      <c r="W3767" s="15">
        <v>843</v>
      </c>
      <c r="X3767" s="27"/>
      <c r="Y3767" s="27"/>
      <c r="Z3767" s="29"/>
      <c r="AA3767" s="29">
        <v>0.31597222222222221</v>
      </c>
      <c r="AB3767" s="29">
        <v>0.44791666666666669</v>
      </c>
      <c r="AC3767" s="30">
        <v>46169</v>
      </c>
      <c r="AD3767" s="15" t="str">
        <f>IF(Tabla2[[#This Row],[HORA ENTREGA]]="DIRECTO","On time", IF(AA3767&lt;&gt;"",IF(Tabla2[[#This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67" s="15" t="str">
        <f>MID(Tabla2[[#This Row],[TIPO]],1,3)</f>
        <v xml:space="preserve">40 </v>
      </c>
      <c r="AF37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IMPORTADORA MIDEA CARRIER CHILE LTDA */ Cont: * EGHU9377235*/ HR Entrega: *08:00* /Dirección: *BOD. MIEA AGURTO - PUERTO MADERO 9710, BOD. E13; PUDAHUEL </v>
      </c>
      <c r="AG3767" s="38" t="str">
        <f>IFERROR(HYPERLINK("https://wa.me/"&amp;Tabla2[[#This Row],[CONTACTO]]&amp;"?text="&amp;Tabla2[[#This Row],[Mensaje]],"Enviar mensaje"),"")</f>
        <v>Enviar mensaje</v>
      </c>
      <c r="AH3767" s="15" t="str">
        <f>CONCATENATE(A3767,F3767)</f>
        <v>3766EGHU9377235</v>
      </c>
      <c r="AI3767" s="15" t="str">
        <f>CONCATENATE("ENT-",A3767)</f>
        <v>ENT-3766</v>
      </c>
      <c r="AJ3767" s="15" t="str">
        <f>IF(Tabla2[[#This Row],[Op]]&lt;&gt;"","ENTREGA","")</f>
        <v>ENTREGA</v>
      </c>
      <c r="AK3767" s="40" t="str">
        <f>(Tabla2[[#This Row],[FECHA ENTREGA]]&amp;Tabla2[[#This Row],[HORA ENTREGA]])</f>
        <v>461690,333333333333333</v>
      </c>
      <c r="AL3767" s="34" t="str">
        <f>IFERROR(HYPERLINK("https://wa.me/"&amp;Tabla2[[#This Row],[CONTACTO]]&amp;"?text="&amp;Tabla2[[#This Row],[Mensaje]]),"")</f>
        <v xml:space="preserve">https://wa.me/56967256951?text=Hola!%0AServicio del día 27-05%0A *Cliente:* IMPORTADORA MIDEA CARRIER CHILE LTDA */ Cont: * EGHU9377235*/ HR Entrega: *08:00* /Dirección: *BOD. MIEA AGURTO - PUERTO MADERO 9710, BOD. E13; PUDAHUEL </v>
      </c>
    </row>
    <row r="3768" spans="1:38" ht="16.5" customHeight="1" x14ac:dyDescent="0.2">
      <c r="A3768" s="15">
        <f>ROW(A3767)</f>
        <v>3767</v>
      </c>
      <c r="B3768" s="15">
        <f>IF(J3768=J3767,B3767+1,1)</f>
        <v>17</v>
      </c>
      <c r="C3768" s="15" t="s">
        <v>149</v>
      </c>
      <c r="D3768" s="25" t="s">
        <v>39</v>
      </c>
      <c r="E3768" s="27">
        <v>2639703</v>
      </c>
      <c r="F3768" s="27" t="s">
        <v>5755</v>
      </c>
      <c r="G3768" s="27" t="s">
        <v>41</v>
      </c>
      <c r="H3768" s="27">
        <v>9084</v>
      </c>
      <c r="I3768" s="27" t="s">
        <v>42</v>
      </c>
      <c r="J3768" s="28">
        <v>46169</v>
      </c>
      <c r="K3768" s="26">
        <v>0.33333333333333331</v>
      </c>
      <c r="L3768" s="26" t="s">
        <v>5756</v>
      </c>
      <c r="M3768" s="27" t="s">
        <v>164</v>
      </c>
      <c r="N3768" s="25">
        <f>IFERROR(VLOOKUP(M3768,Data!$J$1:$K$58,2,0),"")</f>
        <v>56967398822</v>
      </c>
      <c r="O3768" s="27" t="s">
        <v>165</v>
      </c>
      <c r="P3768" s="27"/>
      <c r="Q3768" s="27" t="s">
        <v>153</v>
      </c>
      <c r="R3768" s="27" t="s">
        <v>48</v>
      </c>
      <c r="S3768" s="27"/>
      <c r="T3768" s="27"/>
      <c r="U3768" s="28"/>
      <c r="V3768" s="15"/>
      <c r="W3768" s="15">
        <v>263631</v>
      </c>
      <c r="X3768" s="27">
        <v>46170</v>
      </c>
      <c r="Y3768" s="27"/>
      <c r="Z3768" s="29"/>
      <c r="AA3768" s="29">
        <v>0.33333333333333331</v>
      </c>
      <c r="AB3768" s="29">
        <v>0.43402777777777779</v>
      </c>
      <c r="AC3768" s="30">
        <v>46169</v>
      </c>
      <c r="AD3768" s="15" t="str">
        <f>IF(Tabla2[[#This Row],[HORA ENTREGA]]="DIRECTO","On time", IF(AA3768&lt;&gt;"",IF(Tabla2[[#This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68" s="15" t="str">
        <f>MID(Tabla2[[#This Row],[TIPO]],1,3)</f>
        <v xml:space="preserve">40 </v>
      </c>
      <c r="AF37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IMPORTADORA MIDEA CARRIER CHILE LTDA */ Cont: * TGBU6828003*/ HR Entrega: *08:00* /Dirección: *BOD. MIEA AGURTO - PUERTO MADERO 9710, BOD. E13; PUDAHUEL </v>
      </c>
      <c r="AG3768" s="38" t="str">
        <f>IFERROR(HYPERLINK("https://wa.me/"&amp;Tabla2[[#This Row],[CONTACTO]]&amp;"?text="&amp;Tabla2[[#This Row],[Mensaje]],"Enviar mensaje"),"")</f>
        <v>Enviar mensaje</v>
      </c>
      <c r="AH3768" s="15" t="str">
        <f>CONCATENATE(A3768,F3768)</f>
        <v>3767TGBU6828003</v>
      </c>
      <c r="AI3768" s="15" t="str">
        <f>CONCATENATE("ENT-",A3768)</f>
        <v>ENT-3767</v>
      </c>
      <c r="AJ3768" s="15" t="str">
        <f>IF(Tabla2[[#This Row],[Op]]&lt;&gt;"","ENTREGA","")</f>
        <v>ENTREGA</v>
      </c>
      <c r="AK3768" s="40" t="str">
        <f>(Tabla2[[#This Row],[FECHA ENTREGA]]&amp;Tabla2[[#This Row],[HORA ENTREGA]])</f>
        <v>461690,333333333333333</v>
      </c>
      <c r="AL3768" s="34" t="str">
        <f>IFERROR(HYPERLINK("https://wa.me/"&amp;Tabla2[[#This Row],[CONTACTO]]&amp;"?text="&amp;Tabla2[[#This Row],[Mensaje]]),"")</f>
        <v xml:space="preserve">https://wa.me/56967398822?text=Hola!%0AServicio del día 27-05%0A *Cliente:* IMPORTADORA MIDEA CARRIER CHILE LTDA */ Cont: * TGBU6828003*/ HR Entrega: *08:00* /Dirección: *BOD. MIEA AGURTO - PUERTO MADERO 9710, BOD. E13; PUDAHUEL </v>
      </c>
    </row>
    <row r="3769" spans="1:38" ht="16.5" customHeight="1" x14ac:dyDescent="0.2">
      <c r="A3769" s="15">
        <f>ROW(A3768)</f>
        <v>3768</v>
      </c>
      <c r="B3769" s="15">
        <f>IF(J3769=J3768,B3768+1,1)</f>
        <v>18</v>
      </c>
      <c r="C3769" s="15" t="s">
        <v>149</v>
      </c>
      <c r="D3769" s="25" t="s">
        <v>39</v>
      </c>
      <c r="E3769" s="27">
        <v>2638196</v>
      </c>
      <c r="F3769" s="27" t="s">
        <v>5757</v>
      </c>
      <c r="G3769" s="27" t="s">
        <v>41</v>
      </c>
      <c r="H3769" s="27">
        <v>9500</v>
      </c>
      <c r="I3769" s="27" t="s">
        <v>42</v>
      </c>
      <c r="J3769" s="28">
        <v>46169</v>
      </c>
      <c r="K3769" s="26">
        <v>0.5</v>
      </c>
      <c r="L3769" s="26" t="s">
        <v>5758</v>
      </c>
      <c r="M3769" s="27" t="s">
        <v>104</v>
      </c>
      <c r="N3769" s="25">
        <f>IFERROR(VLOOKUP(M3769,Data!$J$1:$K$58,2,0),"")</f>
        <v>56966749395</v>
      </c>
      <c r="O3769" s="27" t="s">
        <v>253</v>
      </c>
      <c r="P3769" s="27"/>
      <c r="Q3769" s="27" t="s">
        <v>153</v>
      </c>
      <c r="R3769" s="27" t="s">
        <v>183</v>
      </c>
      <c r="S3769" s="27"/>
      <c r="T3769" s="27"/>
      <c r="U3769" s="28"/>
      <c r="V3769" s="15"/>
      <c r="W3769" s="15">
        <v>6323611</v>
      </c>
      <c r="X3769" s="27"/>
      <c r="Y3769" s="27"/>
      <c r="Z3769" s="29"/>
      <c r="AA3769" s="29">
        <v>0.55694444444444446</v>
      </c>
      <c r="AB3769" s="29">
        <v>0.62986111111111109</v>
      </c>
      <c r="AC3769" s="30">
        <v>46169</v>
      </c>
      <c r="AD3769" s="15" t="str">
        <f>IF(Tabla2[[#This Row],[HORA ENTREGA]]="DIRECTO","On time", IF(AA3769&lt;&gt;"",IF(Tabla2[[#This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69" s="15" t="str">
        <f>MID(Tabla2[[#This Row],[TIPO]],1,3)</f>
        <v xml:space="preserve">40 </v>
      </c>
      <c r="AF37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IMPORTADORA MIDEA CARRIER CHILE LTDA */ Cont: * ONEU1811945*/ HR Entrega: *12:00* /Dirección: *BOD. MIEA AGURTO - PUERTO MADERO 9710, BOD. E13; PUDAHUEL </v>
      </c>
      <c r="AG3769" s="38" t="str">
        <f>IFERROR(HYPERLINK("https://wa.me/"&amp;Tabla2[[#This Row],[CONTACTO]]&amp;"?text="&amp;Tabla2[[#This Row],[Mensaje]],"Enviar mensaje"),"")</f>
        <v>Enviar mensaje</v>
      </c>
      <c r="AH3769" s="15" t="str">
        <f>CONCATENATE(A3769,F3769)</f>
        <v>3768ONEU1811945</v>
      </c>
      <c r="AI3769" s="15" t="str">
        <f>CONCATENATE("ENT-",A3769)</f>
        <v>ENT-3768</v>
      </c>
      <c r="AJ3769" s="15" t="str">
        <f>IF(Tabla2[[#This Row],[Op]]&lt;&gt;"","ENTREGA","")</f>
        <v>ENTREGA</v>
      </c>
      <c r="AK3769" s="40" t="str">
        <f>(Tabla2[[#This Row],[FECHA ENTREGA]]&amp;Tabla2[[#This Row],[HORA ENTREGA]])</f>
        <v>461690,5</v>
      </c>
      <c r="AL3769" s="34" t="str">
        <f>IFERROR(HYPERLINK("https://wa.me/"&amp;Tabla2[[#This Row],[CONTACTO]]&amp;"?text="&amp;Tabla2[[#This Row],[Mensaje]]),"")</f>
        <v xml:space="preserve">https://wa.me/56966749395?text=Hola!%0AServicio del día 27-05%0A *Cliente:* IMPORTADORA MIDEA CARRIER CHILE LTDA */ Cont: * ONEU1811945*/ HR Entrega: *12:00* /Dirección: *BOD. MIEA AGURTO - PUERTO MADERO 9710, BOD. E13; PUDAHUEL </v>
      </c>
    </row>
    <row r="3770" spans="1:38" ht="16.5" customHeight="1" x14ac:dyDescent="0.2">
      <c r="A3770" s="15">
        <f>ROW(A3769)</f>
        <v>3769</v>
      </c>
      <c r="B3770" s="15">
        <f>IF(J3770=J3769,B3769+1,1)</f>
        <v>19</v>
      </c>
      <c r="C3770" s="15" t="s">
        <v>149</v>
      </c>
      <c r="D3770" s="25" t="s">
        <v>39</v>
      </c>
      <c r="E3770" s="27">
        <v>2638194</v>
      </c>
      <c r="F3770" s="27" t="s">
        <v>5759</v>
      </c>
      <c r="G3770" s="27" t="s">
        <v>41</v>
      </c>
      <c r="H3770" s="27">
        <v>9500</v>
      </c>
      <c r="I3770" s="27" t="s">
        <v>42</v>
      </c>
      <c r="J3770" s="28">
        <v>46169</v>
      </c>
      <c r="K3770" s="26">
        <v>0.5</v>
      </c>
      <c r="L3770" s="26" t="s">
        <v>5760</v>
      </c>
      <c r="M3770" s="27" t="s">
        <v>347</v>
      </c>
      <c r="N3770" s="25">
        <f>IFERROR(VLOOKUP(M3770,Data!$J$1:$K$58,2,0),"")</f>
        <v>56976511010</v>
      </c>
      <c r="O3770" s="27" t="s">
        <v>105</v>
      </c>
      <c r="P3770" s="27"/>
      <c r="Q3770" s="27" t="s">
        <v>153</v>
      </c>
      <c r="R3770" s="27" t="s">
        <v>183</v>
      </c>
      <c r="S3770" s="27"/>
      <c r="T3770" s="27"/>
      <c r="U3770" s="28"/>
      <c r="V3770" s="15"/>
      <c r="W3770" s="15">
        <v>6323596</v>
      </c>
      <c r="X3770" s="27"/>
      <c r="Y3770" s="27"/>
      <c r="Z3770" s="29"/>
      <c r="AA3770" s="29">
        <v>0.53819444444444442</v>
      </c>
      <c r="AB3770" s="29">
        <v>0.61111111111111116</v>
      </c>
      <c r="AC3770" s="30">
        <v>46169</v>
      </c>
      <c r="AD3770" s="15" t="str">
        <f>IF(Tabla2[[#This Row],[HORA ENTREGA]]="DIRECTO","On time", IF(AA3770&lt;&gt;"",IF(Tabla2[[#This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70" s="15" t="str">
        <f>MID(Tabla2[[#This Row],[TIPO]],1,3)</f>
        <v xml:space="preserve">40 </v>
      </c>
      <c r="AF37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27-05%0A *Cliente:* IMPORTADORA MIDEA CARRIER CHILE LTDA */ Cont: * ONEU0227177*/ HR Entrega: *12:00* /Dirección: *BOD. MIEA AGURTO - PUERTO MADERO 9710, BOD. E13; PUDAHUEL </v>
      </c>
      <c r="AG3770" s="38" t="str">
        <f>IFERROR(HYPERLINK("https://wa.me/"&amp;Tabla2[[#This Row],[CONTACTO]]&amp;"?text="&amp;Tabla2[[#This Row],[Mensaje]],"Enviar mensaje"),"")</f>
        <v>Enviar mensaje</v>
      </c>
      <c r="AH3770" s="15" t="str">
        <f>CONCATENATE(A3770,F3770)</f>
        <v>3769ONEU0227177</v>
      </c>
      <c r="AI3770" s="15" t="str">
        <f>CONCATENATE("ENT-",A3770)</f>
        <v>ENT-3769</v>
      </c>
      <c r="AJ3770" s="15" t="str">
        <f>IF(Tabla2[[#This Row],[Op]]&lt;&gt;"","ENTREGA","")</f>
        <v>ENTREGA</v>
      </c>
      <c r="AK3770" s="40" t="str">
        <f>(Tabla2[[#This Row],[FECHA ENTREGA]]&amp;Tabla2[[#This Row],[HORA ENTREGA]])</f>
        <v>461690,5</v>
      </c>
      <c r="AL3770" s="34" t="str">
        <f>IFERROR(HYPERLINK("https://wa.me/"&amp;Tabla2[[#This Row],[CONTACTO]]&amp;"?text="&amp;Tabla2[[#This Row],[Mensaje]]),"")</f>
        <v xml:space="preserve">https://wa.me/56976511010?text=Hola!%0AServicio del día 27-05%0A *Cliente:* IMPORTADORA MIDEA CARRIER CHILE LTDA */ Cont: * ONEU0227177*/ HR Entrega: *12:00* /Dirección: *BOD. MIEA AGURTO - PUERTO MADERO 9710, BOD. E13; PUDAHUEL </v>
      </c>
    </row>
    <row r="3771" spans="1:38" ht="16.5" customHeight="1" x14ac:dyDescent="0.2">
      <c r="A3771" s="15">
        <f>ROW(A3770)</f>
        <v>3770</v>
      </c>
      <c r="B3771" s="15">
        <f>IF(J3771=J3770,B3770+1,1)</f>
        <v>20</v>
      </c>
      <c r="C3771" s="15" t="s">
        <v>178</v>
      </c>
      <c r="D3771" s="25" t="s">
        <v>39</v>
      </c>
      <c r="E3771" s="27">
        <v>887133</v>
      </c>
      <c r="F3771" s="27" t="s">
        <v>5761</v>
      </c>
      <c r="G3771" s="27" t="s">
        <v>41</v>
      </c>
      <c r="H3771" s="27">
        <v>28709</v>
      </c>
      <c r="I3771" s="27" t="s">
        <v>42</v>
      </c>
      <c r="J3771" s="28">
        <v>46169</v>
      </c>
      <c r="K3771" s="26">
        <v>0.33333333333333331</v>
      </c>
      <c r="L3771" s="26"/>
      <c r="M3771" s="27" t="s">
        <v>86</v>
      </c>
      <c r="N3771" s="25">
        <f>IFERROR(VLOOKUP(M3771,Data!$J$1:$K$58,2,0),"")</f>
        <v>56956654384</v>
      </c>
      <c r="O3771" s="27" t="s">
        <v>87</v>
      </c>
      <c r="P3771" s="27"/>
      <c r="Q3771" s="27" t="s">
        <v>1005</v>
      </c>
      <c r="R3771" s="27" t="s">
        <v>48</v>
      </c>
      <c r="S3771" s="27"/>
      <c r="T3771" s="27"/>
      <c r="U3771" s="28"/>
      <c r="V3771" s="15"/>
      <c r="W3771" s="15">
        <v>263671</v>
      </c>
      <c r="X3771" s="27"/>
      <c r="Y3771" s="27"/>
      <c r="Z3771" s="29"/>
      <c r="AA3771" s="29">
        <v>0.37152777777777779</v>
      </c>
      <c r="AB3771" s="29">
        <v>0.51041666666666663</v>
      </c>
      <c r="AC3771" s="30">
        <v>46169</v>
      </c>
      <c r="AD3771" s="15" t="str">
        <f>IF(Tabla2[[#This Row],[HORA ENTREGA]]="DIRECTO","On time", IF(AA3771&lt;&gt;"",IF(Tabla2[[#This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71" s="15" t="str">
        <f>MID(Tabla2[[#This Row],[TIPO]],1,3)</f>
        <v xml:space="preserve">40 </v>
      </c>
      <c r="AF37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INVERSIERRA S A */ Cont: * SEKU6336486*/ HR Entrega: *08:00* /Dirección: *ALCALDE GUZMAN 0121, G32; QUILICURA</v>
      </c>
      <c r="AG3771" s="38" t="str">
        <f>IFERROR(HYPERLINK("https://wa.me/"&amp;Tabla2[[#This Row],[CONTACTO]]&amp;"?text="&amp;Tabla2[[#This Row],[Mensaje]],"Enviar mensaje"),"")</f>
        <v>Enviar mensaje</v>
      </c>
      <c r="AH3771" s="15" t="str">
        <f>CONCATENATE(A3771,F3771)</f>
        <v>3770SEKU6336486</v>
      </c>
      <c r="AI3771" s="15" t="str">
        <f>CONCATENATE("ENT-",A3771)</f>
        <v>ENT-3770</v>
      </c>
      <c r="AJ3771" s="15" t="str">
        <f>IF(Tabla2[[#This Row],[Op]]&lt;&gt;"","ENTREGA","")</f>
        <v>ENTREGA</v>
      </c>
      <c r="AK3771" s="40" t="str">
        <f>(Tabla2[[#This Row],[FECHA ENTREGA]]&amp;Tabla2[[#This Row],[HORA ENTREGA]])</f>
        <v>461690,333333333333333</v>
      </c>
      <c r="AL3771" s="34" t="str">
        <f>IFERROR(HYPERLINK("https://wa.me/"&amp;Tabla2[[#This Row],[CONTACTO]]&amp;"?text="&amp;Tabla2[[#This Row],[Mensaje]]),"")</f>
        <v>https://wa.me/56956654384?text=Hola!%0AServicio del día 27-05%0A *Cliente:* INVERSIERRA S A */ Cont: * SEKU6336486*/ HR Entrega: *08:00* /Dirección: *ALCALDE GUZMAN 0121, G32; QUILICURA</v>
      </c>
    </row>
    <row r="3772" spans="1:38" ht="16.5" customHeight="1" x14ac:dyDescent="0.2">
      <c r="A3772" s="15">
        <f>ROW(A3771)</f>
        <v>3771</v>
      </c>
      <c r="B3772" s="15">
        <f>IF(J3772=J3771,B3771+1,1)</f>
        <v>21</v>
      </c>
      <c r="C3772" s="15" t="s">
        <v>178</v>
      </c>
      <c r="D3772" s="25" t="s">
        <v>39</v>
      </c>
      <c r="E3772" s="27">
        <v>887094</v>
      </c>
      <c r="F3772" s="27" t="s">
        <v>5762</v>
      </c>
      <c r="G3772" s="27" t="s">
        <v>41</v>
      </c>
      <c r="H3772" s="27">
        <v>30477</v>
      </c>
      <c r="I3772" s="27" t="s">
        <v>42</v>
      </c>
      <c r="J3772" s="28">
        <v>46169</v>
      </c>
      <c r="K3772" s="26">
        <v>0.33333333333333331</v>
      </c>
      <c r="L3772" s="26"/>
      <c r="M3772" s="27" t="s">
        <v>172</v>
      </c>
      <c r="N3772" s="25">
        <f>IFERROR(VLOOKUP(M3772,Data!$J$1:$K$58,2,0),"")</f>
        <v>56985215946</v>
      </c>
      <c r="O3772" s="27" t="s">
        <v>173</v>
      </c>
      <c r="P3772" s="27"/>
      <c r="Q3772" s="27" t="s">
        <v>1003</v>
      </c>
      <c r="R3772" s="27" t="s">
        <v>48</v>
      </c>
      <c r="S3772" s="27"/>
      <c r="T3772" s="27"/>
      <c r="U3772" s="28"/>
      <c r="V3772" s="15"/>
      <c r="W3772" s="15">
        <v>263636</v>
      </c>
      <c r="X3772" s="27">
        <v>46170</v>
      </c>
      <c r="Y3772" s="27"/>
      <c r="Z3772" s="29"/>
      <c r="AA3772" s="29">
        <v>0.34097222222222223</v>
      </c>
      <c r="AB3772" s="29">
        <v>0.58888888888888891</v>
      </c>
      <c r="AC3772" s="30">
        <v>46169</v>
      </c>
      <c r="AD3772" s="15" t="str">
        <f>IF(Tabla2[[#This Row],[HORA ENTREGA]]="DIRECTO","On time", IF(AA3772&lt;&gt;"",IF(Tabla2[[#This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72" s="15" t="str">
        <f>MID(Tabla2[[#This Row],[TIPO]],1,3)</f>
        <v xml:space="preserve">40 </v>
      </c>
      <c r="AF37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INVERSIERRA S A */ Cont: * TLLU7581644*/ HR Entrega: *08:00* /Dirección: *AVENIDA PEDRO FONTOBA 6350, HUECHURABA</v>
      </c>
      <c r="AG3772" s="38" t="str">
        <f>IFERROR(HYPERLINK("https://wa.me/"&amp;Tabla2[[#This Row],[CONTACTO]]&amp;"?text="&amp;Tabla2[[#This Row],[Mensaje]],"Enviar mensaje"),"")</f>
        <v>Enviar mensaje</v>
      </c>
      <c r="AH3772" s="15" t="str">
        <f>CONCATENATE(A3772,F3772)</f>
        <v>3771TLLU7581644</v>
      </c>
      <c r="AI3772" s="15" t="str">
        <f>CONCATENATE("ENT-",A3772)</f>
        <v>ENT-3771</v>
      </c>
      <c r="AJ3772" s="15" t="str">
        <f>IF(Tabla2[[#This Row],[Op]]&lt;&gt;"","ENTREGA","")</f>
        <v>ENTREGA</v>
      </c>
      <c r="AK3772" s="40" t="str">
        <f>(Tabla2[[#This Row],[FECHA ENTREGA]]&amp;Tabla2[[#This Row],[HORA ENTREGA]])</f>
        <v>461690,333333333333333</v>
      </c>
      <c r="AL3772" s="34" t="str">
        <f>IFERROR(HYPERLINK("https://wa.me/"&amp;Tabla2[[#This Row],[CONTACTO]]&amp;"?text="&amp;Tabla2[[#This Row],[Mensaje]]),"")</f>
        <v>https://wa.me/56985215946?text=Hola!%0AServicio del día 27-05%0A *Cliente:* INVERSIERRA S A */ Cont: * TLLU7581644*/ HR Entrega: *08:00* /Dirección: *AVENIDA PEDRO FONTOBA 6350, HUECHURABA</v>
      </c>
    </row>
    <row r="3773" spans="1:38" ht="16.5" customHeight="1" x14ac:dyDescent="0.2">
      <c r="A3773" s="15">
        <f>ROW(A3772)</f>
        <v>3772</v>
      </c>
      <c r="B3773" s="15">
        <f>IF(J3773=J3772,B3772+1,1)</f>
        <v>22</v>
      </c>
      <c r="C3773" s="15" t="s">
        <v>178</v>
      </c>
      <c r="D3773" s="25" t="s">
        <v>39</v>
      </c>
      <c r="E3773" s="27">
        <v>887133</v>
      </c>
      <c r="F3773" s="27" t="s">
        <v>5763</v>
      </c>
      <c r="G3773" s="27" t="s">
        <v>41</v>
      </c>
      <c r="H3773" s="27">
        <v>29342</v>
      </c>
      <c r="I3773" s="27" t="s">
        <v>42</v>
      </c>
      <c r="J3773" s="28">
        <v>46169</v>
      </c>
      <c r="K3773" s="26">
        <v>0.45833333333333331</v>
      </c>
      <c r="L3773" s="26"/>
      <c r="M3773" s="27" t="s">
        <v>133</v>
      </c>
      <c r="N3773" s="25">
        <f>IFERROR(VLOOKUP(M3773,Data!$J$1:$K$58,2,0),"")</f>
        <v>56953801607</v>
      </c>
      <c r="O3773" s="27" t="s">
        <v>134</v>
      </c>
      <c r="P3773" s="27"/>
      <c r="Q3773" s="27" t="s">
        <v>1003</v>
      </c>
      <c r="R3773" s="27" t="s">
        <v>48</v>
      </c>
      <c r="S3773" s="27"/>
      <c r="T3773" s="27"/>
      <c r="U3773" s="28"/>
      <c r="V3773" s="15"/>
      <c r="W3773" s="15">
        <v>263661</v>
      </c>
      <c r="X3773" s="27">
        <v>46170</v>
      </c>
      <c r="Y3773" s="27"/>
      <c r="Z3773" s="29"/>
      <c r="AA3773" s="29">
        <v>0.3923611111111111</v>
      </c>
      <c r="AB3773" s="29">
        <v>0.76041666666666663</v>
      </c>
      <c r="AC3773" s="30">
        <v>46169</v>
      </c>
      <c r="AD3773" s="15" t="str">
        <f>IF(Tabla2[[#This Row],[HORA ENTREGA]]="DIRECTO","On time", IF(AA3773&lt;&gt;"",IF(Tabla2[[#This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73" s="15" t="str">
        <f>MID(Tabla2[[#This Row],[TIPO]],1,3)</f>
        <v xml:space="preserve">40 </v>
      </c>
      <c r="AF37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INVERSIERRA S A */ Cont: * BEAU4676053*/ HR Entrega: *11:00* /Dirección: *AVENIDA PEDRO FONTOBA 6350, HUECHURABA</v>
      </c>
      <c r="AG3773" s="38" t="str">
        <f>IFERROR(HYPERLINK("https://wa.me/"&amp;Tabla2[[#This Row],[CONTACTO]]&amp;"?text="&amp;Tabla2[[#This Row],[Mensaje]],"Enviar mensaje"),"")</f>
        <v>Enviar mensaje</v>
      </c>
      <c r="AH3773" s="15" t="str">
        <f>CONCATENATE(A3773,F3773)</f>
        <v>3772BEAU4676053</v>
      </c>
      <c r="AI3773" s="15" t="str">
        <f>CONCATENATE("ENT-",A3773)</f>
        <v>ENT-3772</v>
      </c>
      <c r="AJ3773" s="15" t="str">
        <f>IF(Tabla2[[#This Row],[Op]]&lt;&gt;"","ENTREGA","")</f>
        <v>ENTREGA</v>
      </c>
      <c r="AK3773" s="40" t="str">
        <f>(Tabla2[[#This Row],[FECHA ENTREGA]]&amp;Tabla2[[#This Row],[HORA ENTREGA]])</f>
        <v>461690,458333333333333</v>
      </c>
      <c r="AL3773" s="34" t="str">
        <f>IFERROR(HYPERLINK("https://wa.me/"&amp;Tabla2[[#This Row],[CONTACTO]]&amp;"?text="&amp;Tabla2[[#This Row],[Mensaje]]),"")</f>
        <v>https://wa.me/56953801607?text=Hola!%0AServicio del día 27-05%0A *Cliente:* INVERSIERRA S A */ Cont: * BEAU4676053*/ HR Entrega: *11:00* /Dirección: *AVENIDA PEDRO FONTOBA 6350, HUECHURABA</v>
      </c>
    </row>
    <row r="3774" spans="1:38" ht="16.5" customHeight="1" x14ac:dyDescent="0.2">
      <c r="A3774" s="15">
        <f>ROW(A3773)</f>
        <v>3773</v>
      </c>
      <c r="B3774" s="15">
        <f>IF(J3774=J3773,B3773+1,1)</f>
        <v>23</v>
      </c>
      <c r="C3774" s="15" t="s">
        <v>204</v>
      </c>
      <c r="D3774" s="25" t="s">
        <v>39</v>
      </c>
      <c r="E3774" s="27">
        <v>1201136</v>
      </c>
      <c r="F3774" s="27" t="s">
        <v>5764</v>
      </c>
      <c r="G3774" s="27" t="s">
        <v>560</v>
      </c>
      <c r="H3774" s="27">
        <v>16000</v>
      </c>
      <c r="I3774" s="27" t="s">
        <v>42</v>
      </c>
      <c r="J3774" s="28">
        <v>46169</v>
      </c>
      <c r="K3774" s="26">
        <v>0.33333333333333331</v>
      </c>
      <c r="L3774" s="26"/>
      <c r="M3774" s="27" t="s">
        <v>180</v>
      </c>
      <c r="N3774" s="25">
        <f>IFERROR(VLOOKUP(M3774,Data!$J$1:$K$58,2,0),"")</f>
        <v>56956063271</v>
      </c>
      <c r="O3774" s="27" t="s">
        <v>384</v>
      </c>
      <c r="P3774" s="27"/>
      <c r="Q3774" s="27" t="s">
        <v>1999</v>
      </c>
      <c r="R3774" s="27" t="s">
        <v>69</v>
      </c>
      <c r="S3774" s="27"/>
      <c r="T3774" s="27"/>
      <c r="U3774" s="28"/>
      <c r="V3774" s="15"/>
      <c r="W3774" s="15">
        <v>304007</v>
      </c>
      <c r="X3774" s="27"/>
      <c r="Y3774" s="27"/>
      <c r="Z3774" s="29"/>
      <c r="AA3774" s="29">
        <v>0.34166666666666667</v>
      </c>
      <c r="AB3774" s="29">
        <v>0.47222222222222221</v>
      </c>
      <c r="AC3774" s="30">
        <v>46169</v>
      </c>
      <c r="AD3774" s="15" t="str">
        <f>IF(Tabla2[[#This Row],[HORA ENTREGA]]="DIRECTO","On time", IF(AA3774&lt;&gt;"",IF(Tabla2[[#This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74" s="15" t="str">
        <f>MID(Tabla2[[#This Row],[TIPO]],1,3)</f>
        <v>ISO</v>
      </c>
      <c r="AF37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OXIQUIM S A */ Cont: * TRHU1416157*/ HR Entrega: *08:00* /Dirección: *CAÑAVERAL 901, QUILICURA</v>
      </c>
      <c r="AG3774" s="38" t="str">
        <f>IFERROR(HYPERLINK("https://wa.me/"&amp;Tabla2[[#This Row],[CONTACTO]]&amp;"?text="&amp;Tabla2[[#This Row],[Mensaje]],"Enviar mensaje"),"")</f>
        <v>Enviar mensaje</v>
      </c>
      <c r="AH3774" s="15" t="str">
        <f>CONCATENATE(A3774,F3774)</f>
        <v>3773TRHU1416157</v>
      </c>
      <c r="AI3774" s="15" t="str">
        <f>CONCATENATE("ENT-",A3774)</f>
        <v>ENT-3773</v>
      </c>
      <c r="AJ3774" s="15" t="str">
        <f>IF(Tabla2[[#This Row],[Op]]&lt;&gt;"","ENTREGA","")</f>
        <v>ENTREGA</v>
      </c>
      <c r="AK3774" s="40" t="str">
        <f>(Tabla2[[#This Row],[FECHA ENTREGA]]&amp;Tabla2[[#This Row],[HORA ENTREGA]])</f>
        <v>461690,333333333333333</v>
      </c>
      <c r="AL3774" s="34" t="str">
        <f>IFERROR(HYPERLINK("https://wa.me/"&amp;Tabla2[[#This Row],[CONTACTO]]&amp;"?text="&amp;Tabla2[[#This Row],[Mensaje]]),"")</f>
        <v>https://wa.me/56956063271?text=Hola!%0AServicio del día 27-05%0A *Cliente:* OXIQUIM S A */ Cont: * TRHU1416157*/ HR Entrega: *08:00* /Dirección: *CAÑAVERAL 901, QUILICURA</v>
      </c>
    </row>
    <row r="3775" spans="1:38" ht="16.5" customHeight="1" x14ac:dyDescent="0.2">
      <c r="A3775" s="15">
        <f>ROW(A3774)</f>
        <v>3774</v>
      </c>
      <c r="B3775" s="15">
        <f>IF(J3775=J3774,B3774+1,1)</f>
        <v>24</v>
      </c>
      <c r="C3775" s="15" t="s">
        <v>204</v>
      </c>
      <c r="D3775" s="25" t="s">
        <v>39</v>
      </c>
      <c r="E3775" s="27">
        <v>1202591</v>
      </c>
      <c r="F3775" s="27" t="s">
        <v>5765</v>
      </c>
      <c r="G3775" s="27" t="s">
        <v>560</v>
      </c>
      <c r="H3775" s="27">
        <v>20800</v>
      </c>
      <c r="I3775" s="27" t="s">
        <v>5766</v>
      </c>
      <c r="J3775" s="28">
        <v>46169</v>
      </c>
      <c r="K3775" s="26">
        <v>0.33333333333333331</v>
      </c>
      <c r="L3775" s="26"/>
      <c r="M3775" s="27" t="s">
        <v>325</v>
      </c>
      <c r="N3775" s="25">
        <f>IFERROR(VLOOKUP(M3775,Data!$J$1:$K$58,2,0),"")</f>
        <v>56964850744</v>
      </c>
      <c r="O3775" s="27" t="s">
        <v>326</v>
      </c>
      <c r="P3775" s="27"/>
      <c r="Q3775" s="27" t="s">
        <v>1999</v>
      </c>
      <c r="R3775" s="27"/>
      <c r="S3775" s="27"/>
      <c r="T3775" s="27"/>
      <c r="U3775" s="28"/>
      <c r="V3775" s="15"/>
      <c r="W3775" s="15"/>
      <c r="X3775" s="27"/>
      <c r="Y3775" s="27"/>
      <c r="Z3775" s="29"/>
      <c r="AA3775" s="29">
        <v>0.2986111111111111</v>
      </c>
      <c r="AB3775" s="29">
        <v>0.47916666666666669</v>
      </c>
      <c r="AC3775" s="30">
        <v>46169</v>
      </c>
      <c r="AD3775" s="15" t="str">
        <f>IF(Tabla2[[#This Row],[HORA ENTREGA]]="DIRECTO","On time", IF(AA3775&lt;&gt;"",IF(Tabla2[[#This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75" s="15" t="str">
        <f>MID(Tabla2[[#This Row],[TIPO]],1,3)</f>
        <v>ISO</v>
      </c>
      <c r="AF37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OXIQUIM S A */ Cont: * GESU8095413*/ HR Entrega: *08:00* /Dirección: *CAÑAVERAL 901, QUILICURA</v>
      </c>
      <c r="AG3775" s="38" t="str">
        <f>IFERROR(HYPERLINK("https://wa.me/"&amp;Tabla2[[#This Row],[CONTACTO]]&amp;"?text="&amp;Tabla2[[#This Row],[Mensaje]],"Enviar mensaje"),"")</f>
        <v>Enviar mensaje</v>
      </c>
      <c r="AH3775" s="15" t="str">
        <f>CONCATENATE(A3775,F3775)</f>
        <v>3774GESU8095413</v>
      </c>
      <c r="AI3775" s="15" t="str">
        <f>CONCATENATE("ENT-",A3775)</f>
        <v>ENT-3774</v>
      </c>
      <c r="AJ3775" s="15" t="str">
        <f>IF(Tabla2[[#This Row],[Op]]&lt;&gt;"","ENTREGA","")</f>
        <v>ENTREGA</v>
      </c>
      <c r="AK3775" s="40" t="str">
        <f>(Tabla2[[#This Row],[FECHA ENTREGA]]&amp;Tabla2[[#This Row],[HORA ENTREGA]])</f>
        <v>461690,333333333333333</v>
      </c>
      <c r="AL3775" s="34" t="str">
        <f>IFERROR(HYPERLINK("https://wa.me/"&amp;Tabla2[[#This Row],[CONTACTO]]&amp;"?text="&amp;Tabla2[[#This Row],[Mensaje]]),"")</f>
        <v>https://wa.me/56964850744?text=Hola!%0AServicio del día 27-05%0A *Cliente:* OXIQUIM S A */ Cont: * GESU8095413*/ HR Entrega: *08:00* /Dirección: *CAÑAVERAL 901, QUILICURA</v>
      </c>
    </row>
    <row r="3776" spans="1:38" ht="16.5" customHeight="1" x14ac:dyDescent="0.2">
      <c r="A3776" s="15">
        <f>ROW(A3775)</f>
        <v>3775</v>
      </c>
      <c r="B3776" s="15">
        <f>IF(J3776=J3775,B3775+1,1)</f>
        <v>25</v>
      </c>
      <c r="C3776" s="15" t="s">
        <v>204</v>
      </c>
      <c r="D3776" s="25" t="s">
        <v>39</v>
      </c>
      <c r="E3776" s="27">
        <v>1195678</v>
      </c>
      <c r="F3776" s="27" t="s">
        <v>5767</v>
      </c>
      <c r="G3776" s="27" t="s">
        <v>560</v>
      </c>
      <c r="H3776" s="27">
        <v>16000</v>
      </c>
      <c r="I3776" s="27" t="s">
        <v>42</v>
      </c>
      <c r="J3776" s="28">
        <v>46169</v>
      </c>
      <c r="K3776" s="26">
        <v>0.33333333333333331</v>
      </c>
      <c r="L3776" s="26"/>
      <c r="M3776" s="27" t="s">
        <v>953</v>
      </c>
      <c r="N3776" s="25">
        <f>IFERROR(VLOOKUP(M3776,Data!$J$1:$K$58,2,0),"")</f>
        <v>56967128754</v>
      </c>
      <c r="O3776" s="27" t="s">
        <v>1208</v>
      </c>
      <c r="P3776" s="27"/>
      <c r="Q3776" s="27" t="s">
        <v>1999</v>
      </c>
      <c r="R3776" s="27" t="s">
        <v>218</v>
      </c>
      <c r="S3776" s="27"/>
      <c r="T3776" s="27"/>
      <c r="U3776" s="28"/>
      <c r="V3776" s="15"/>
      <c r="W3776" s="15" t="s">
        <v>5768</v>
      </c>
      <c r="X3776" s="27"/>
      <c r="Y3776" s="27"/>
      <c r="Z3776" s="29"/>
      <c r="AA3776" s="29">
        <v>0.53611111111111109</v>
      </c>
      <c r="AB3776" s="29">
        <v>0.66666666666666663</v>
      </c>
      <c r="AC3776" s="30">
        <v>46169</v>
      </c>
      <c r="AD3776" s="15" t="str">
        <f>IF(Tabla2[[#This Row],[HORA ENTREGA]]="DIRECTO","On time", IF(AA3776&lt;&gt;"",IF(Tabla2[[#This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76" s="15" t="str">
        <f>MID(Tabla2[[#This Row],[TIPO]],1,3)</f>
        <v>ISO</v>
      </c>
      <c r="AF37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OXIQUIM S A */ Cont: * CSLU2119820*/ HR Entrega: *08:00* /Dirección: *CAÑAVERAL 901, QUILICURA</v>
      </c>
      <c r="AG3776" s="38" t="str">
        <f>IFERROR(HYPERLINK("https://wa.me/"&amp;Tabla2[[#This Row],[CONTACTO]]&amp;"?text="&amp;Tabla2[[#This Row],[Mensaje]],"Enviar mensaje"),"")</f>
        <v>Enviar mensaje</v>
      </c>
      <c r="AH3776" s="15" t="str">
        <f>CONCATENATE(A3776,F3776)</f>
        <v>3775CSLU2119820</v>
      </c>
      <c r="AI3776" s="15" t="str">
        <f>CONCATENATE("ENT-",A3776)</f>
        <v>ENT-3775</v>
      </c>
      <c r="AJ3776" s="15" t="str">
        <f>IF(Tabla2[[#This Row],[Op]]&lt;&gt;"","ENTREGA","")</f>
        <v>ENTREGA</v>
      </c>
      <c r="AK3776" s="40" t="str">
        <f>(Tabla2[[#This Row],[FECHA ENTREGA]]&amp;Tabla2[[#This Row],[HORA ENTREGA]])</f>
        <v>461690,333333333333333</v>
      </c>
      <c r="AL3776" s="34" t="str">
        <f>IFERROR(HYPERLINK("https://wa.me/"&amp;Tabla2[[#This Row],[CONTACTO]]&amp;"?text="&amp;Tabla2[[#This Row],[Mensaje]]),"")</f>
        <v>https://wa.me/56967128754?text=Hola!%0AServicio del día 27-05%0A *Cliente:* OXIQUIM S A */ Cont: * CSLU2119820*/ HR Entrega: *08:00* /Dirección: *CAÑAVERAL 901, QUILICURA</v>
      </c>
    </row>
    <row r="3777" spans="1:38" ht="16.5" customHeight="1" x14ac:dyDescent="0.2">
      <c r="A3777" s="15">
        <f>ROW(A3776)</f>
        <v>3776</v>
      </c>
      <c r="B3777" s="15">
        <f>IF(J3777=J3776,B3776+1,1)</f>
        <v>26</v>
      </c>
      <c r="C3777" s="15" t="s">
        <v>204</v>
      </c>
      <c r="D3777" s="25" t="s">
        <v>39</v>
      </c>
      <c r="E3777" s="27">
        <v>1200876</v>
      </c>
      <c r="F3777" s="27" t="s">
        <v>5769</v>
      </c>
      <c r="G3777" s="27" t="s">
        <v>560</v>
      </c>
      <c r="H3777" s="27">
        <v>16000</v>
      </c>
      <c r="I3777" s="27" t="s">
        <v>42</v>
      </c>
      <c r="J3777" s="28">
        <v>46169</v>
      </c>
      <c r="K3777" s="26">
        <v>0.33333333333333331</v>
      </c>
      <c r="L3777" s="26"/>
      <c r="M3777" s="27" t="s">
        <v>72</v>
      </c>
      <c r="N3777" s="25">
        <f>IFERROR(VLOOKUP(M3777,Data!$J$1:$K$58,2,0),"")</f>
        <v>56978089148</v>
      </c>
      <c r="O3777" s="27" t="s">
        <v>73</v>
      </c>
      <c r="P3777" s="27"/>
      <c r="Q3777" s="27" t="s">
        <v>1999</v>
      </c>
      <c r="R3777" s="27" t="s">
        <v>5770</v>
      </c>
      <c r="S3777" s="27"/>
      <c r="T3777" s="27"/>
      <c r="U3777" s="28"/>
      <c r="V3777" s="15"/>
      <c r="W3777" s="15">
        <v>304152</v>
      </c>
      <c r="X3777" s="27"/>
      <c r="Y3777" s="27"/>
      <c r="Z3777" s="29"/>
      <c r="AA3777" s="29">
        <v>0.61111111111111116</v>
      </c>
      <c r="AB3777" s="29">
        <v>0.67013888888888884</v>
      </c>
      <c r="AC3777" s="30">
        <v>46169</v>
      </c>
      <c r="AD3777" s="15" t="str">
        <f>IF(Tabla2[[#This Row],[HORA ENTREGA]]="DIRECTO","On time", IF(AA3777&lt;&gt;"",IF(Tabla2[[#This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77" s="15" t="str">
        <f>MID(Tabla2[[#This Row],[TIPO]],1,3)</f>
        <v>ISO</v>
      </c>
      <c r="AF37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OXIQUIM S A */ Cont: * CSNU2688150*/ HR Entrega: *08:00* /Dirección: *CAÑAVERAL 901, QUILICURA</v>
      </c>
      <c r="AG3777" s="38" t="str">
        <f>IFERROR(HYPERLINK("https://wa.me/"&amp;Tabla2[[#This Row],[CONTACTO]]&amp;"?text="&amp;Tabla2[[#This Row],[Mensaje]],"Enviar mensaje"),"")</f>
        <v>Enviar mensaje</v>
      </c>
      <c r="AH3777" s="15" t="str">
        <f>CONCATENATE(A3777,F3777)</f>
        <v>3776CSNU2688150</v>
      </c>
      <c r="AI3777" s="15" t="str">
        <f>CONCATENATE("ENT-",A3777)</f>
        <v>ENT-3776</v>
      </c>
      <c r="AJ3777" s="15" t="str">
        <f>IF(Tabla2[[#This Row],[Op]]&lt;&gt;"","ENTREGA","")</f>
        <v>ENTREGA</v>
      </c>
      <c r="AK3777" s="40" t="str">
        <f>(Tabla2[[#This Row],[FECHA ENTREGA]]&amp;Tabla2[[#This Row],[HORA ENTREGA]])</f>
        <v>461690,333333333333333</v>
      </c>
      <c r="AL3777" s="34" t="str">
        <f>IFERROR(HYPERLINK("https://wa.me/"&amp;Tabla2[[#This Row],[CONTACTO]]&amp;"?text="&amp;Tabla2[[#This Row],[Mensaje]]),"")</f>
        <v>https://wa.me/56978089148?text=Hola!%0AServicio del día 27-05%0A *Cliente:* OXIQUIM S A */ Cont: * CSNU2688150*/ HR Entrega: *08:00* /Dirección: *CAÑAVERAL 901, QUILICURA</v>
      </c>
    </row>
    <row r="3778" spans="1:38" ht="16.5" customHeight="1" x14ac:dyDescent="0.2">
      <c r="A3778" s="15">
        <f>ROW(A3777)</f>
        <v>3777</v>
      </c>
      <c r="B3778" s="15">
        <f>IF(J3778=J3777,B3777+1,1)</f>
        <v>27</v>
      </c>
      <c r="C3778" s="15" t="s">
        <v>204</v>
      </c>
      <c r="D3778" s="25" t="s">
        <v>39</v>
      </c>
      <c r="E3778" s="27">
        <v>1202515</v>
      </c>
      <c r="F3778" s="27" t="s">
        <v>5771</v>
      </c>
      <c r="G3778" s="27" t="s">
        <v>560</v>
      </c>
      <c r="H3778" s="27">
        <v>20000</v>
      </c>
      <c r="I3778" s="27" t="s">
        <v>42</v>
      </c>
      <c r="J3778" s="28">
        <v>46169</v>
      </c>
      <c r="K3778" s="26">
        <v>0.33333333333333331</v>
      </c>
      <c r="L3778" s="26"/>
      <c r="M3778" s="27" t="s">
        <v>241</v>
      </c>
      <c r="N3778" s="25">
        <f>IFERROR(VLOOKUP(M3778,Data!$J$1:$K$58,2,0),"")</f>
        <v>56984880436</v>
      </c>
      <c r="O3778" s="27" t="s">
        <v>242</v>
      </c>
      <c r="P3778" s="27"/>
      <c r="Q3778" s="27" t="s">
        <v>1999</v>
      </c>
      <c r="R3778" s="27" t="s">
        <v>1384</v>
      </c>
      <c r="S3778" s="27"/>
      <c r="T3778" s="27"/>
      <c r="U3778" s="28"/>
      <c r="V3778" s="15"/>
      <c r="W3778" s="15" t="s">
        <v>1887</v>
      </c>
      <c r="X3778" s="27"/>
      <c r="Y3778" s="27"/>
      <c r="Z3778" s="29"/>
      <c r="AA3778" s="29">
        <v>0.4548611111111111</v>
      </c>
      <c r="AB3778" s="29">
        <v>0.57291666666666663</v>
      </c>
      <c r="AC3778" s="30">
        <v>46169</v>
      </c>
      <c r="AD3778" s="15" t="str">
        <f>IF(Tabla2[[#This Row],[HORA ENTREGA]]="DIRECTO","On time", IF(AA3778&lt;&gt;"",IF(Tabla2[[#This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78" s="15" t="str">
        <f>MID(Tabla2[[#This Row],[TIPO]],1,3)</f>
        <v>ISO</v>
      </c>
      <c r="AF37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OXIQUIM S A */ Cont: * RLTU2625449*/ HR Entrega: *08:00* /Dirección: *CAÑAVERAL 901, QUILICURA</v>
      </c>
      <c r="AG3778" s="38" t="str">
        <f>IFERROR(HYPERLINK("https://wa.me/"&amp;Tabla2[[#This Row],[CONTACTO]]&amp;"?text="&amp;Tabla2[[#This Row],[Mensaje]],"Enviar mensaje"),"")</f>
        <v>Enviar mensaje</v>
      </c>
      <c r="AH3778" s="15" t="str">
        <f>CONCATENATE(A3778,F3778)</f>
        <v>3777RLTU2625449</v>
      </c>
      <c r="AI3778" s="15" t="str">
        <f>CONCATENATE("ENT-",A3778)</f>
        <v>ENT-3777</v>
      </c>
      <c r="AJ3778" s="15" t="str">
        <f>IF(Tabla2[[#This Row],[Op]]&lt;&gt;"","ENTREGA","")</f>
        <v>ENTREGA</v>
      </c>
      <c r="AK3778" s="40" t="str">
        <f>(Tabla2[[#This Row],[FECHA ENTREGA]]&amp;Tabla2[[#This Row],[HORA ENTREGA]])</f>
        <v>461690,333333333333333</v>
      </c>
      <c r="AL3778" s="34" t="str">
        <f>IFERROR(HYPERLINK("https://wa.me/"&amp;Tabla2[[#This Row],[CONTACTO]]&amp;"?text="&amp;Tabla2[[#This Row],[Mensaje]]),"")</f>
        <v>https://wa.me/56984880436?text=Hola!%0AServicio del día 27-05%0A *Cliente:* OXIQUIM S A */ Cont: * RLTU2625449*/ HR Entrega: *08:00* /Dirección: *CAÑAVERAL 901, QUILICURA</v>
      </c>
    </row>
    <row r="3779" spans="1:38" ht="16.5" customHeight="1" x14ac:dyDescent="0.2">
      <c r="A3779" s="15">
        <f>ROW(A3778)</f>
        <v>3778</v>
      </c>
      <c r="B3779" s="15">
        <f>IF(J3779=J3778,B3778+1,1)</f>
        <v>28</v>
      </c>
      <c r="C3779" s="15" t="s">
        <v>204</v>
      </c>
      <c r="D3779" s="25" t="s">
        <v>39</v>
      </c>
      <c r="E3779" s="27">
        <v>1195241</v>
      </c>
      <c r="F3779" s="27" t="s">
        <v>5772</v>
      </c>
      <c r="G3779" s="27" t="s">
        <v>64</v>
      </c>
      <c r="H3779" s="27">
        <v>22000</v>
      </c>
      <c r="I3779" s="27" t="s">
        <v>171</v>
      </c>
      <c r="J3779" s="28">
        <v>46169</v>
      </c>
      <c r="K3779" s="26">
        <v>0.64583333333333337</v>
      </c>
      <c r="L3779" s="26"/>
      <c r="M3779" s="27" t="s">
        <v>241</v>
      </c>
      <c r="N3779" s="25">
        <f>IFERROR(VLOOKUP(M3779,Data!$J$1:$K$58,2,0),"")</f>
        <v>56984880436</v>
      </c>
      <c r="O3779" s="27" t="s">
        <v>242</v>
      </c>
      <c r="P3779" s="27"/>
      <c r="Q3779" s="27" t="s">
        <v>5773</v>
      </c>
      <c r="R3779" s="27" t="s">
        <v>74</v>
      </c>
      <c r="S3779" s="27"/>
      <c r="T3779" s="27"/>
      <c r="U3779" s="28"/>
      <c r="V3779" s="15"/>
      <c r="W3779" s="15" t="s">
        <v>1887</v>
      </c>
      <c r="X3779" s="27"/>
      <c r="Y3779" s="27"/>
      <c r="Z3779" s="29"/>
      <c r="AA3779" s="29">
        <v>0.65625</v>
      </c>
      <c r="AB3779" s="29">
        <v>0.69444444444444442</v>
      </c>
      <c r="AC3779" s="30">
        <v>46169</v>
      </c>
      <c r="AD3779" s="15" t="str">
        <f>IF(Tabla2[[#This Row],[HORA ENTREGA]]="DIRECTO","On time", IF(AA3779&lt;&gt;"",IF(Tabla2[[#This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79" s="15" t="str">
        <f>MID(Tabla2[[#This Row],[TIPO]],1,3)</f>
        <v xml:space="preserve">20 </v>
      </c>
      <c r="AF37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OXIQUIM S A */ Cont: * MSNU3595638*/ HR Entrega: *15:30* /Dirección: *Noviciado, Cam. El Noviciado 1107, Lampa</v>
      </c>
      <c r="AG3779" s="38" t="str">
        <f>IFERROR(HYPERLINK("https://wa.me/"&amp;Tabla2[[#This Row],[CONTACTO]]&amp;"?text="&amp;Tabla2[[#This Row],[Mensaje]],"Enviar mensaje"),"")</f>
        <v>Enviar mensaje</v>
      </c>
      <c r="AH3779" s="15" t="str">
        <f>CONCATENATE(A3779,F3779)</f>
        <v>3778MSNU3595638</v>
      </c>
      <c r="AI3779" s="15" t="str">
        <f>CONCATENATE("ENT-",A3779)</f>
        <v>ENT-3778</v>
      </c>
      <c r="AJ3779" s="15" t="str">
        <f>IF(Tabla2[[#This Row],[Op]]&lt;&gt;"","ENTREGA","")</f>
        <v>ENTREGA</v>
      </c>
      <c r="AK3779" s="40" t="str">
        <f>(Tabla2[[#This Row],[FECHA ENTREGA]]&amp;Tabla2[[#This Row],[HORA ENTREGA]])</f>
        <v>461690,645833333333333</v>
      </c>
      <c r="AL3779" s="34" t="str">
        <f>IFERROR(HYPERLINK("https://wa.me/"&amp;Tabla2[[#This Row],[CONTACTO]]&amp;"?text="&amp;Tabla2[[#This Row],[Mensaje]]),"")</f>
        <v>https://wa.me/56984880436?text=Hola!%0AServicio del día 27-05%0A *Cliente:* OXIQUIM S A */ Cont: * MSNU3595638*/ HR Entrega: *15:30* /Dirección: *Noviciado, Cam. El Noviciado 1107, Lampa</v>
      </c>
    </row>
    <row r="3780" spans="1:38" ht="16.5" customHeight="1" x14ac:dyDescent="0.2">
      <c r="A3780" s="15">
        <f>ROW(A3779)</f>
        <v>3779</v>
      </c>
      <c r="B3780" s="15">
        <f>IF(J3780=J3779,B3779+1,1)</f>
        <v>29</v>
      </c>
      <c r="C3780" s="15" t="s">
        <v>1554</v>
      </c>
      <c r="D3780" s="25" t="s">
        <v>39</v>
      </c>
      <c r="E3780" s="27">
        <v>189731</v>
      </c>
      <c r="F3780" s="27" t="s">
        <v>5774</v>
      </c>
      <c r="G3780" s="27" t="s">
        <v>41</v>
      </c>
      <c r="H3780" s="27">
        <v>29271</v>
      </c>
      <c r="I3780" s="27" t="s">
        <v>42</v>
      </c>
      <c r="J3780" s="28">
        <v>46169</v>
      </c>
      <c r="K3780" s="26">
        <v>0.33333333333333331</v>
      </c>
      <c r="L3780" s="26"/>
      <c r="M3780" s="27" t="s">
        <v>247</v>
      </c>
      <c r="N3780" s="25">
        <f>IFERROR(VLOOKUP(M3780,Data!$J$1:$K$58,2,0),"")</f>
        <v>56953157599</v>
      </c>
      <c r="O3780" s="27" t="s">
        <v>248</v>
      </c>
      <c r="P3780" s="27"/>
      <c r="Q3780" s="27" t="s">
        <v>5018</v>
      </c>
      <c r="R3780" s="27" t="s">
        <v>5775</v>
      </c>
      <c r="S3780" s="27"/>
      <c r="T3780" s="27"/>
      <c r="U3780" s="28"/>
      <c r="V3780" s="15"/>
      <c r="W3780" s="15">
        <v>291478</v>
      </c>
      <c r="X3780" s="27"/>
      <c r="Y3780" s="27"/>
      <c r="Z3780" s="29"/>
      <c r="AA3780" s="29">
        <v>0.30208333333333331</v>
      </c>
      <c r="AB3780" s="29">
        <v>0.53819444444444442</v>
      </c>
      <c r="AC3780" s="30">
        <v>46169</v>
      </c>
      <c r="AD3780" s="15" t="str">
        <f>IF(Tabla2[[#This Row],[HORA ENTREGA]]="DIRECTO","On time", IF(AA3780&lt;&gt;"",IF(Tabla2[[#This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80" s="15" t="str">
        <f>MID(Tabla2[[#This Row],[TIPO]],1,3)</f>
        <v xml:space="preserve">40 </v>
      </c>
      <c r="AF37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PETROQUIMICA DOW */ Cont: * MEDU4436124*/ HR Entrega: *08:00* /Dirección: *AT LOGISTICA :  LAGUNA SUR N°9750 , COMUNA PUDAHUEL – SANTIAGO , RECINTO (BODEGAS SAN FRANCISCO)</v>
      </c>
      <c r="AG3780" s="38" t="str">
        <f>IFERROR(HYPERLINK("https://wa.me/"&amp;Tabla2[[#This Row],[CONTACTO]]&amp;"?text="&amp;Tabla2[[#This Row],[Mensaje]],"Enviar mensaje"),"")</f>
        <v>Enviar mensaje</v>
      </c>
      <c r="AH3780" s="15" t="str">
        <f>CONCATENATE(A3780,F3780)</f>
        <v>3779MEDU4436124</v>
      </c>
      <c r="AI3780" s="15" t="str">
        <f>CONCATENATE("ENT-",A3780)</f>
        <v>ENT-3779</v>
      </c>
      <c r="AJ3780" s="15" t="str">
        <f>IF(Tabla2[[#This Row],[Op]]&lt;&gt;"","ENTREGA","")</f>
        <v>ENTREGA</v>
      </c>
      <c r="AK3780" s="40" t="str">
        <f>(Tabla2[[#This Row],[FECHA ENTREGA]]&amp;Tabla2[[#This Row],[HORA ENTREGA]])</f>
        <v>461690,333333333333333</v>
      </c>
      <c r="AL3780" s="34" t="str">
        <f>IFERROR(HYPERLINK("https://wa.me/"&amp;Tabla2[[#This Row],[CONTACTO]]&amp;"?text="&amp;Tabla2[[#This Row],[Mensaje]]),"")</f>
        <v>https://wa.me/56953157599?text=Hola!%0AServicio del día 27-05%0A *Cliente:* PETROQUIMICA DOW */ Cont: * MEDU4436124*/ HR Entrega: *08:00* /Dirección: *AT LOGISTICA :  LAGUNA SUR N°9750 , COMUNA PUDAHUEL – SANTIAGO , RECINTO (BODEGAS SAN FRANCISCO)</v>
      </c>
    </row>
    <row r="3781" spans="1:38" ht="16.5" customHeight="1" x14ac:dyDescent="0.2">
      <c r="A3781" s="15">
        <f>ROW(A3780)</f>
        <v>3780</v>
      </c>
      <c r="B3781" s="15">
        <f>IF(J3781=J3780,B3780+1,1)</f>
        <v>30</v>
      </c>
      <c r="C3781" s="15" t="s">
        <v>1554</v>
      </c>
      <c r="D3781" s="25" t="s">
        <v>39</v>
      </c>
      <c r="E3781" s="27">
        <v>189731</v>
      </c>
      <c r="F3781" s="27" t="s">
        <v>5776</v>
      </c>
      <c r="G3781" s="27" t="s">
        <v>41</v>
      </c>
      <c r="H3781" s="27">
        <v>29271</v>
      </c>
      <c r="I3781" s="27" t="s">
        <v>42</v>
      </c>
      <c r="J3781" s="28">
        <v>46169</v>
      </c>
      <c r="K3781" s="26">
        <v>0.33333333333333331</v>
      </c>
      <c r="L3781" s="26"/>
      <c r="M3781" s="27" t="s">
        <v>300</v>
      </c>
      <c r="N3781" s="25">
        <f>IFERROR(VLOOKUP(M3781,Data!$J$1:$K$58,2,0),"")</f>
        <v>56989844861</v>
      </c>
      <c r="O3781" s="27" t="s">
        <v>301</v>
      </c>
      <c r="P3781" s="27"/>
      <c r="Q3781" s="27" t="s">
        <v>5018</v>
      </c>
      <c r="R3781" s="27" t="s">
        <v>5775</v>
      </c>
      <c r="S3781" s="27"/>
      <c r="T3781" s="27"/>
      <c r="U3781" s="28"/>
      <c r="V3781" s="15"/>
      <c r="W3781" s="15">
        <v>291482</v>
      </c>
      <c r="X3781" s="27"/>
      <c r="Y3781" s="27"/>
      <c r="Z3781" s="29"/>
      <c r="AA3781" s="29">
        <v>0.32500000000000001</v>
      </c>
      <c r="AB3781" s="29">
        <v>0.64930555555555558</v>
      </c>
      <c r="AC3781" s="30">
        <v>46169</v>
      </c>
      <c r="AD3781" s="15" t="str">
        <f>IF(Tabla2[[#This Row],[HORA ENTREGA]]="DIRECTO","On time", IF(AA3781&lt;&gt;"",IF(Tabla2[[#This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81" s="15" t="str">
        <f>MID(Tabla2[[#This Row],[TIPO]],1,3)</f>
        <v xml:space="preserve">40 </v>
      </c>
      <c r="AF37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PETROQUIMICA DOW */ Cont: * FSCU7289949*/ HR Entrega: *08:00* /Dirección: *AT LOGISTICA :  LAGUNA SUR N°9750 , COMUNA PUDAHUEL – SANTIAGO , RECINTO (BODEGAS SAN FRANCISCO)</v>
      </c>
      <c r="AG3781" s="38" t="str">
        <f>IFERROR(HYPERLINK("https://wa.me/"&amp;Tabla2[[#This Row],[CONTACTO]]&amp;"?text="&amp;Tabla2[[#This Row],[Mensaje]],"Enviar mensaje"),"")</f>
        <v>Enviar mensaje</v>
      </c>
      <c r="AH3781" s="15" t="str">
        <f>CONCATENATE(A3781,F3781)</f>
        <v>3780FSCU7289949</v>
      </c>
      <c r="AI3781" s="15" t="str">
        <f>CONCATENATE("ENT-",A3781)</f>
        <v>ENT-3780</v>
      </c>
      <c r="AJ3781" s="15" t="str">
        <f>IF(Tabla2[[#This Row],[Op]]&lt;&gt;"","ENTREGA","")</f>
        <v>ENTREGA</v>
      </c>
      <c r="AK3781" s="40" t="str">
        <f>(Tabla2[[#This Row],[FECHA ENTREGA]]&amp;Tabla2[[#This Row],[HORA ENTREGA]])</f>
        <v>461690,333333333333333</v>
      </c>
      <c r="AL3781" s="34" t="str">
        <f>IFERROR(HYPERLINK("https://wa.me/"&amp;Tabla2[[#This Row],[CONTACTO]]&amp;"?text="&amp;Tabla2[[#This Row],[Mensaje]]),"")</f>
        <v>https://wa.me/56989844861?text=Hola!%0AServicio del día 27-05%0A *Cliente:* PETROQUIMICA DOW */ Cont: * FSCU7289949*/ HR Entrega: *08:00* /Dirección: *AT LOGISTICA :  LAGUNA SUR N°9750 , COMUNA PUDAHUEL – SANTIAGO , RECINTO (BODEGAS SAN FRANCISCO)</v>
      </c>
    </row>
    <row r="3782" spans="1:38" ht="16.5" customHeight="1" x14ac:dyDescent="0.2">
      <c r="A3782" s="15">
        <f>ROW(A3781)</f>
        <v>3781</v>
      </c>
      <c r="B3782" s="15">
        <f>IF(J3782=J3781,B3781+1,1)</f>
        <v>31</v>
      </c>
      <c r="C3782" s="15" t="s">
        <v>1554</v>
      </c>
      <c r="D3782" s="25" t="s">
        <v>39</v>
      </c>
      <c r="E3782" s="27">
        <v>189794</v>
      </c>
      <c r="F3782" s="27" t="s">
        <v>5777</v>
      </c>
      <c r="G3782" s="27" t="s">
        <v>41</v>
      </c>
      <c r="H3782" s="27">
        <v>29271</v>
      </c>
      <c r="I3782" s="27" t="s">
        <v>42</v>
      </c>
      <c r="J3782" s="28">
        <v>46169</v>
      </c>
      <c r="K3782" s="26">
        <v>0.41666666666666669</v>
      </c>
      <c r="L3782" s="26"/>
      <c r="M3782" s="27" t="s">
        <v>144</v>
      </c>
      <c r="N3782" s="25">
        <f>IFERROR(VLOOKUP(M3782,Data!$J$1:$K$58,2,0),"")</f>
        <v>56940144795</v>
      </c>
      <c r="O3782" s="27" t="s">
        <v>145</v>
      </c>
      <c r="P3782" s="27"/>
      <c r="Q3782" s="27" t="s">
        <v>5018</v>
      </c>
      <c r="R3782" s="27" t="s">
        <v>69</v>
      </c>
      <c r="S3782" s="27"/>
      <c r="T3782" s="27"/>
      <c r="U3782" s="28"/>
      <c r="V3782" s="15"/>
      <c r="W3782" s="15">
        <v>304112</v>
      </c>
      <c r="X3782" s="27"/>
      <c r="Y3782" s="27"/>
      <c r="Z3782" s="29"/>
      <c r="AA3782" s="29">
        <v>0.57430555555555551</v>
      </c>
      <c r="AB3782" s="29">
        <v>0.68055555555555558</v>
      </c>
      <c r="AC3782" s="30">
        <v>46169</v>
      </c>
      <c r="AD3782" s="15" t="str">
        <f>IF(Tabla2[[#This Row],[HORA ENTREGA]]="DIRECTO","On time", IF(AA3782&lt;&gt;"",IF(Tabla2[[#This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82" s="15" t="str">
        <f>MID(Tabla2[[#This Row],[TIPO]],1,3)</f>
        <v xml:space="preserve">40 </v>
      </c>
      <c r="AF37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PETROQUIMICA DOW */ Cont: * HAMU4786572*/ HR Entrega: *10:00* /Dirección: *AT LOGISTICA :  LAGUNA SUR N°9750 , COMUNA PUDAHUEL – SANTIAGO , RECINTO (BODEGAS SAN FRANCISCO)</v>
      </c>
      <c r="AG3782" s="38" t="str">
        <f>IFERROR(HYPERLINK("https://wa.me/"&amp;Tabla2[[#This Row],[CONTACTO]]&amp;"?text="&amp;Tabla2[[#This Row],[Mensaje]],"Enviar mensaje"),"")</f>
        <v>Enviar mensaje</v>
      </c>
      <c r="AH3782" s="15" t="str">
        <f>CONCATENATE(A3782,F3782)</f>
        <v>3781HAMU4786572</v>
      </c>
      <c r="AI3782" s="15" t="str">
        <f>CONCATENATE("ENT-",A3782)</f>
        <v>ENT-3781</v>
      </c>
      <c r="AJ3782" s="15" t="str">
        <f>IF(Tabla2[[#This Row],[Op]]&lt;&gt;"","ENTREGA","")</f>
        <v>ENTREGA</v>
      </c>
      <c r="AK3782" s="40" t="str">
        <f>(Tabla2[[#This Row],[FECHA ENTREGA]]&amp;Tabla2[[#This Row],[HORA ENTREGA]])</f>
        <v>461690,416666666666667</v>
      </c>
      <c r="AL3782" s="34" t="str">
        <f>IFERROR(HYPERLINK("https://wa.me/"&amp;Tabla2[[#This Row],[CONTACTO]]&amp;"?text="&amp;Tabla2[[#This Row],[Mensaje]]),"")</f>
        <v>https://wa.me/56940144795?text=Hola!%0AServicio del día 27-05%0A *Cliente:* PETROQUIMICA DOW */ Cont: * HAMU4786572*/ HR Entrega: *10:00* /Dirección: *AT LOGISTICA :  LAGUNA SUR N°9750 , COMUNA PUDAHUEL – SANTIAGO , RECINTO (BODEGAS SAN FRANCISCO)</v>
      </c>
    </row>
    <row r="3783" spans="1:38" ht="16.5" customHeight="1" x14ac:dyDescent="0.2">
      <c r="A3783" s="15">
        <f>ROW(A3782)</f>
        <v>3782</v>
      </c>
      <c r="B3783" s="15">
        <f>IF(J3783=J3782,B3782+1,1)</f>
        <v>32</v>
      </c>
      <c r="C3783" s="15" t="s">
        <v>1554</v>
      </c>
      <c r="D3783" s="25" t="s">
        <v>39</v>
      </c>
      <c r="E3783" s="27">
        <v>189732</v>
      </c>
      <c r="F3783" s="27" t="s">
        <v>5778</v>
      </c>
      <c r="G3783" s="27" t="s">
        <v>41</v>
      </c>
      <c r="H3783" s="27">
        <v>29271</v>
      </c>
      <c r="I3783" s="27" t="s">
        <v>42</v>
      </c>
      <c r="J3783" s="28">
        <v>46169</v>
      </c>
      <c r="K3783" s="26">
        <v>0.41666666666666669</v>
      </c>
      <c r="L3783" s="26"/>
      <c r="M3783" s="27" t="s">
        <v>971</v>
      </c>
      <c r="N3783" s="25">
        <f>IFERROR(VLOOKUP(M3783,Data!$J$1:$K$58,2,0),"")</f>
        <v>56999972473</v>
      </c>
      <c r="O3783" s="27" t="s">
        <v>348</v>
      </c>
      <c r="P3783" s="27"/>
      <c r="Q3783" s="27" t="s">
        <v>5018</v>
      </c>
      <c r="R3783" s="27" t="s">
        <v>48</v>
      </c>
      <c r="S3783" s="27"/>
      <c r="T3783" s="27"/>
      <c r="U3783" s="28"/>
      <c r="V3783" s="15"/>
      <c r="W3783" s="15">
        <v>263735</v>
      </c>
      <c r="X3783" s="27"/>
      <c r="Y3783" s="27"/>
      <c r="Z3783" s="29"/>
      <c r="AA3783" s="29">
        <v>0.57291666666666663</v>
      </c>
      <c r="AB3783" s="29">
        <v>0.70138888888888884</v>
      </c>
      <c r="AC3783" s="30">
        <v>46169</v>
      </c>
      <c r="AD3783" s="15" t="str">
        <f>IF(Tabla2[[#This Row],[HORA ENTREGA]]="DIRECTO","On time", IF(AA3783&lt;&gt;"",IF(Tabla2[[#This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83" s="15" t="str">
        <f>MID(Tabla2[[#This Row],[TIPO]],1,3)</f>
        <v xml:space="preserve">40 </v>
      </c>
      <c r="AF37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PETROQUIMICA DOW */ Cont: * CMAU4442730*/ HR Entrega: *10:00* /Dirección: *AT LOGISTICA :  LAGUNA SUR N°9750 , COMUNA PUDAHUEL – SANTIAGO , RECINTO (BODEGAS SAN FRANCISCO)</v>
      </c>
      <c r="AG3783" s="38" t="str">
        <f>IFERROR(HYPERLINK("https://wa.me/"&amp;Tabla2[[#This Row],[CONTACTO]]&amp;"?text="&amp;Tabla2[[#This Row],[Mensaje]],"Enviar mensaje"),"")</f>
        <v>Enviar mensaje</v>
      </c>
      <c r="AH3783" s="15" t="str">
        <f>CONCATENATE(A3783,F3783)</f>
        <v>3782CMAU4442730</v>
      </c>
      <c r="AI3783" s="15" t="str">
        <f>CONCATENATE("ENT-",A3783)</f>
        <v>ENT-3782</v>
      </c>
      <c r="AJ3783" s="15" t="str">
        <f>IF(Tabla2[[#This Row],[Op]]&lt;&gt;"","ENTREGA","")</f>
        <v>ENTREGA</v>
      </c>
      <c r="AK3783" s="40" t="str">
        <f>(Tabla2[[#This Row],[FECHA ENTREGA]]&amp;Tabla2[[#This Row],[HORA ENTREGA]])</f>
        <v>461690,416666666666667</v>
      </c>
      <c r="AL3783" s="34" t="str">
        <f>IFERROR(HYPERLINK("https://wa.me/"&amp;Tabla2[[#This Row],[CONTACTO]]&amp;"?text="&amp;Tabla2[[#This Row],[Mensaje]]),"")</f>
        <v>https://wa.me/56999972473?text=Hola!%0AServicio del día 27-05%0A *Cliente:* PETROQUIMICA DOW */ Cont: * CMAU4442730*/ HR Entrega: *10:00* /Dirección: *AT LOGISTICA :  LAGUNA SUR N°9750 , COMUNA PUDAHUEL – SANTIAGO , RECINTO (BODEGAS SAN FRANCISCO)</v>
      </c>
    </row>
    <row r="3784" spans="1:38" ht="16.5" customHeight="1" x14ac:dyDescent="0.2">
      <c r="A3784" s="15">
        <f>ROW(A3783)</f>
        <v>3783</v>
      </c>
      <c r="B3784" s="15">
        <f>IF(J3784=J3783,B3783+1,1)</f>
        <v>33</v>
      </c>
      <c r="C3784" s="15" t="s">
        <v>3160</v>
      </c>
      <c r="D3784" s="25" t="s">
        <v>39</v>
      </c>
      <c r="E3784" s="27"/>
      <c r="F3784" s="27" t="s">
        <v>5779</v>
      </c>
      <c r="G3784" s="27" t="s">
        <v>64</v>
      </c>
      <c r="H3784" s="27">
        <v>29400</v>
      </c>
      <c r="I3784" s="27" t="s">
        <v>42</v>
      </c>
      <c r="J3784" s="28">
        <v>46169</v>
      </c>
      <c r="K3784" s="26">
        <v>0.45833333333333331</v>
      </c>
      <c r="L3784" s="26"/>
      <c r="M3784" s="27" t="s">
        <v>366</v>
      </c>
      <c r="N3784" s="25">
        <f>IFERROR(VLOOKUP(M3784,Data!$J$1:$K$58,2,0),"")</f>
        <v>56967386251</v>
      </c>
      <c r="O3784" s="27" t="s">
        <v>367</v>
      </c>
      <c r="P3784" s="27"/>
      <c r="Q3784" s="27" t="s">
        <v>3163</v>
      </c>
      <c r="R3784" s="27" t="s">
        <v>69</v>
      </c>
      <c r="S3784" s="27"/>
      <c r="T3784" s="27"/>
      <c r="U3784" s="28"/>
      <c r="V3784" s="15"/>
      <c r="W3784" s="15">
        <v>304077</v>
      </c>
      <c r="X3784" s="27"/>
      <c r="Y3784" s="27"/>
      <c r="Z3784" s="29"/>
      <c r="AA3784" s="29">
        <v>0.52430555555555558</v>
      </c>
      <c r="AB3784" s="29">
        <v>0.56944444444444442</v>
      </c>
      <c r="AC3784" s="30">
        <v>46169</v>
      </c>
      <c r="AD3784" s="15" t="str">
        <f>IF(Tabla2[[#This Row],[HORA ENTREGA]]="DIRECTO","On time", IF(AA3784&lt;&gt;"",IF(Tabla2[[#This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84" s="15" t="str">
        <f>MID(Tabla2[[#This Row],[TIPO]],1,3)</f>
        <v xml:space="preserve">20 </v>
      </c>
      <c r="AF37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PRODALAM S.A. */ Cont: * dfsu1221099*/ HR Entrega: *11:00* /Dirección: *ALBERTO PEPPER 1610, RENCA.</v>
      </c>
      <c r="AG3784" s="38" t="str">
        <f>IFERROR(HYPERLINK("https://wa.me/"&amp;Tabla2[[#This Row],[CONTACTO]]&amp;"?text="&amp;Tabla2[[#This Row],[Mensaje]],"Enviar mensaje"),"")</f>
        <v>Enviar mensaje</v>
      </c>
      <c r="AH3784" s="15" t="str">
        <f>CONCATENATE(A3784,F3784)</f>
        <v>3783dfsu1221099</v>
      </c>
      <c r="AI3784" s="15" t="str">
        <f>CONCATENATE("ENT-",A3784)</f>
        <v>ENT-3783</v>
      </c>
      <c r="AJ3784" s="15" t="str">
        <f>IF(Tabla2[[#This Row],[Op]]&lt;&gt;"","ENTREGA","")</f>
        <v>ENTREGA</v>
      </c>
      <c r="AK3784" s="40" t="str">
        <f>(Tabla2[[#This Row],[FECHA ENTREGA]]&amp;Tabla2[[#This Row],[HORA ENTREGA]])</f>
        <v>461690,458333333333333</v>
      </c>
      <c r="AL3784" s="34" t="str">
        <f>IFERROR(HYPERLINK("https://wa.me/"&amp;Tabla2[[#This Row],[CONTACTO]]&amp;"?text="&amp;Tabla2[[#This Row],[Mensaje]]),"")</f>
        <v>https://wa.me/56967386251?text=Hola!%0AServicio del día 27-05%0A *Cliente:* PRODALAM S.A. */ Cont: * dfsu1221099*/ HR Entrega: *11:00* /Dirección: *ALBERTO PEPPER 1610, RENCA.</v>
      </c>
    </row>
    <row r="3785" spans="1:38" ht="16.5" customHeight="1" x14ac:dyDescent="0.2">
      <c r="A3785" s="15">
        <f>ROW(A3784)</f>
        <v>3784</v>
      </c>
      <c r="B3785" s="15">
        <f>IF(J3785=J3784,B3784+1,1)</f>
        <v>34</v>
      </c>
      <c r="C3785" s="15" t="s">
        <v>219</v>
      </c>
      <c r="D3785" s="25" t="s">
        <v>39</v>
      </c>
      <c r="E3785" s="27">
        <v>102930</v>
      </c>
      <c r="F3785" s="27" t="s">
        <v>5536</v>
      </c>
      <c r="G3785" s="27" t="s">
        <v>41</v>
      </c>
      <c r="H3785" s="27">
        <v>14200</v>
      </c>
      <c r="I3785" s="27" t="s">
        <v>42</v>
      </c>
      <c r="J3785" s="28">
        <v>46169</v>
      </c>
      <c r="K3785" s="26">
        <v>0.45833333333333331</v>
      </c>
      <c r="L3785" s="26"/>
      <c r="M3785" s="27" t="s">
        <v>139</v>
      </c>
      <c r="N3785" s="25">
        <f>IFERROR(VLOOKUP(M3785,Data!$J$1:$K$58,2,0),"")</f>
        <v>56965312953</v>
      </c>
      <c r="O3785" s="27" t="s">
        <v>226</v>
      </c>
      <c r="P3785" s="27"/>
      <c r="Q3785" s="27" t="s">
        <v>229</v>
      </c>
      <c r="R3785" s="27" t="s">
        <v>280</v>
      </c>
      <c r="S3785" s="27"/>
      <c r="T3785" s="27"/>
      <c r="U3785" s="28"/>
      <c r="V3785" s="15"/>
      <c r="W3785" s="15" t="s">
        <v>4716</v>
      </c>
      <c r="X3785" s="27"/>
      <c r="Y3785" s="27"/>
      <c r="Z3785" s="29"/>
      <c r="AA3785" s="29">
        <v>0.45624999999999999</v>
      </c>
      <c r="AB3785" s="29">
        <v>0.57291666666666663</v>
      </c>
      <c r="AC3785" s="30">
        <v>46169</v>
      </c>
      <c r="AD3785" s="15" t="str">
        <f>IF(Tabla2[[#This Row],[HORA ENTREGA]]="DIRECTO","On time", IF(AA3785&lt;&gt;"",IF(Tabla2[[#This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85" s="15" t="str">
        <f>MID(Tabla2[[#This Row],[TIPO]],1,3)</f>
        <v xml:space="preserve">40 </v>
      </c>
      <c r="AF37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RENDIC S.A. */ Cont: * YMMU7284971*/ HR Entrega: *11:00* /Dirección: *Avenida Miraflores 9700-Bodega 4C, PUDAHUEL</v>
      </c>
      <c r="AG3785" s="38" t="str">
        <f>IFERROR(HYPERLINK("https://wa.me/"&amp;Tabla2[[#This Row],[CONTACTO]]&amp;"?text="&amp;Tabla2[[#This Row],[Mensaje]],"Enviar mensaje"),"")</f>
        <v>Enviar mensaje</v>
      </c>
      <c r="AH3785" s="15" t="str">
        <f>CONCATENATE(A3785,F3785)</f>
        <v>3784YMMU7284971</v>
      </c>
      <c r="AI3785" s="15" t="str">
        <f>CONCATENATE("ENT-",A3785)</f>
        <v>ENT-3784</v>
      </c>
      <c r="AJ3785" s="15" t="str">
        <f>IF(Tabla2[[#This Row],[Op]]&lt;&gt;"","ENTREGA","")</f>
        <v>ENTREGA</v>
      </c>
      <c r="AK3785" s="40" t="str">
        <f>(Tabla2[[#This Row],[FECHA ENTREGA]]&amp;Tabla2[[#This Row],[HORA ENTREGA]])</f>
        <v>461690,458333333333333</v>
      </c>
      <c r="AL3785" s="34" t="str">
        <f>IFERROR(HYPERLINK("https://wa.me/"&amp;Tabla2[[#This Row],[CONTACTO]]&amp;"?text="&amp;Tabla2[[#This Row],[Mensaje]]),"")</f>
        <v>https://wa.me/56965312953?text=Hola!%0AServicio del día 27-05%0A *Cliente:* RENDIC S.A. */ Cont: * YMMU7284971*/ HR Entrega: *11:00* /Dirección: *Avenida Miraflores 9700-Bodega 4C, PUDAHUEL</v>
      </c>
    </row>
    <row r="3786" spans="1:38" ht="16.5" customHeight="1" x14ac:dyDescent="0.2">
      <c r="A3786" s="15">
        <f>ROW(A3785)</f>
        <v>3785</v>
      </c>
      <c r="B3786" s="15">
        <f>IF(J3786=J3785,B3785+1,1)</f>
        <v>35</v>
      </c>
      <c r="C3786" s="15" t="s">
        <v>236</v>
      </c>
      <c r="D3786" s="25" t="s">
        <v>39</v>
      </c>
      <c r="E3786" s="27">
        <v>521590</v>
      </c>
      <c r="F3786" s="27" t="s">
        <v>5780</v>
      </c>
      <c r="G3786" s="27" t="s">
        <v>64</v>
      </c>
      <c r="H3786" s="27">
        <v>27135</v>
      </c>
      <c r="I3786" s="27" t="s">
        <v>2725</v>
      </c>
      <c r="J3786" s="28">
        <v>46169</v>
      </c>
      <c r="K3786" s="26">
        <v>0.70833333333333337</v>
      </c>
      <c r="L3786" s="26" t="s">
        <v>335</v>
      </c>
      <c r="M3786" s="27" t="s">
        <v>325</v>
      </c>
      <c r="N3786" s="25">
        <f>IFERROR(VLOOKUP(M3786,Data!$J$1:$K$58,2,0),"")</f>
        <v>56964850744</v>
      </c>
      <c r="O3786" s="27" t="s">
        <v>326</v>
      </c>
      <c r="P3786" s="27">
        <v>6</v>
      </c>
      <c r="Q3786" s="27" t="s">
        <v>908</v>
      </c>
      <c r="R3786" s="27" t="s">
        <v>5781</v>
      </c>
      <c r="S3786" s="27"/>
      <c r="T3786" s="27"/>
      <c r="U3786" s="28"/>
      <c r="V3786" s="15"/>
      <c r="W3786" s="15"/>
      <c r="X3786" s="27"/>
      <c r="Y3786" s="27"/>
      <c r="Z3786" s="29"/>
      <c r="AA3786" s="29">
        <v>0.70833333333333337</v>
      </c>
      <c r="AB3786" s="29">
        <v>0.78125</v>
      </c>
      <c r="AC3786" s="30">
        <v>46169</v>
      </c>
      <c r="AD3786" s="15" t="str">
        <f>IF(Tabla2[[#This Row],[HORA ENTREGA]]="DIRECTO","On time", IF(AA3786&lt;&gt;"",IF(Tabla2[[#This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86" s="15" t="str">
        <f>MID(Tabla2[[#This Row],[TIPO]],1,3)</f>
        <v xml:space="preserve">20 </v>
      </c>
      <c r="AF37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SOCIEDAD COMERCIAL MARBEN PETS LTDA */ Cont: * TCLU5740543*/ HR Entrega: *17:00* /Dirección: *Avenida Buzeta #3558. Estación central. Bodega 48</v>
      </c>
      <c r="AG3786" s="38" t="str">
        <f>IFERROR(HYPERLINK("https://wa.me/"&amp;Tabla2[[#This Row],[CONTACTO]]&amp;"?text="&amp;Tabla2[[#This Row],[Mensaje]],"Enviar mensaje"),"")</f>
        <v>Enviar mensaje</v>
      </c>
      <c r="AH3786" s="15" t="str">
        <f>CONCATENATE(A3786,F3786)</f>
        <v>3785TCLU5740543</v>
      </c>
      <c r="AI3786" s="15" t="str">
        <f>CONCATENATE("ENT-",A3786)</f>
        <v>ENT-3785</v>
      </c>
      <c r="AJ3786" s="15" t="str">
        <f>IF(Tabla2[[#This Row],[Op]]&lt;&gt;"","ENTREGA","")</f>
        <v>ENTREGA</v>
      </c>
      <c r="AK3786" s="40" t="str">
        <f>(Tabla2[[#This Row],[FECHA ENTREGA]]&amp;Tabla2[[#This Row],[HORA ENTREGA]])</f>
        <v>461690,708333333333333</v>
      </c>
      <c r="AL3786" s="34" t="str">
        <f>IFERROR(HYPERLINK("https://wa.me/"&amp;Tabla2[[#This Row],[CONTACTO]]&amp;"?text="&amp;Tabla2[[#This Row],[Mensaje]]),"")</f>
        <v>https://wa.me/56964850744?text=Hola!%0AServicio del día 27-05%0A *Cliente:* SOCIEDAD COMERCIAL MARBEN PETS LTDA */ Cont: * TCLU5740543*/ HR Entrega: *17:00* /Dirección: *Avenida Buzeta #3558. Estación central. Bodega 48</v>
      </c>
    </row>
    <row r="3787" spans="1:38" ht="16.5" customHeight="1" x14ac:dyDescent="0.2">
      <c r="A3787" s="15">
        <f>ROW(A3786)</f>
        <v>3786</v>
      </c>
      <c r="B3787" s="15">
        <f>IF(J3787=J3786,B3786+1,1)</f>
        <v>36</v>
      </c>
      <c r="C3787" s="15" t="s">
        <v>239</v>
      </c>
      <c r="D3787" s="25" t="s">
        <v>39</v>
      </c>
      <c r="E3787" s="27">
        <v>306829</v>
      </c>
      <c r="F3787" s="27" t="s">
        <v>5782</v>
      </c>
      <c r="G3787" s="27" t="s">
        <v>41</v>
      </c>
      <c r="H3787" s="27">
        <v>12200</v>
      </c>
      <c r="I3787" s="27" t="s">
        <v>42</v>
      </c>
      <c r="J3787" s="28">
        <v>46169</v>
      </c>
      <c r="K3787" s="26">
        <v>0.33333333333333331</v>
      </c>
      <c r="L3787" s="26"/>
      <c r="M3787" s="27" t="s">
        <v>155</v>
      </c>
      <c r="N3787" s="25">
        <f>IFERROR(VLOOKUP(M3787,Data!$J$1:$K$58,2,0),"")</f>
        <v>56926181825</v>
      </c>
      <c r="O3787" s="27" t="s">
        <v>156</v>
      </c>
      <c r="P3787" s="27"/>
      <c r="Q3787" s="27" t="s">
        <v>1036</v>
      </c>
      <c r="R3787" s="27" t="s">
        <v>183</v>
      </c>
      <c r="S3787" s="27"/>
      <c r="T3787" s="27"/>
      <c r="U3787" s="28"/>
      <c r="V3787" s="15"/>
      <c r="W3787" s="15">
        <v>6323587</v>
      </c>
      <c r="X3787" s="27"/>
      <c r="Y3787" s="27"/>
      <c r="Z3787" s="29"/>
      <c r="AA3787" s="29">
        <v>0.3125</v>
      </c>
      <c r="AB3787" s="29">
        <v>0.46111111111111114</v>
      </c>
      <c r="AC3787" s="30">
        <v>46169</v>
      </c>
      <c r="AD3787" s="15" t="str">
        <f>IF(Tabla2[[#This Row],[HORA ENTREGA]]="DIRECTO","On time", IF(AA3787&lt;&gt;"",IF(Tabla2[[#This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87" s="15" t="str">
        <f>MID(Tabla2[[#This Row],[TIPO]],1,3)</f>
        <v xml:space="preserve">40 </v>
      </c>
      <c r="AF37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SUPERMERCADO DEL NEUMATICO LTDA */ Cont: * TGBU9982286*/ HR Entrega: *08:00* /Dirección: *AV. GENERAL VELASQUEZ 10901, SAN BERNARDO</v>
      </c>
      <c r="AG3787" s="38" t="str">
        <f>IFERROR(HYPERLINK("https://wa.me/"&amp;Tabla2[[#This Row],[CONTACTO]]&amp;"?text="&amp;Tabla2[[#This Row],[Mensaje]],"Enviar mensaje"),"")</f>
        <v>Enviar mensaje</v>
      </c>
      <c r="AH3787" s="15" t="str">
        <f>CONCATENATE(A3787,F3787)</f>
        <v>3786TGBU9982286</v>
      </c>
      <c r="AI3787" s="15" t="str">
        <f>CONCATENATE("ENT-",A3787)</f>
        <v>ENT-3786</v>
      </c>
      <c r="AJ3787" s="15" t="str">
        <f>IF(Tabla2[[#This Row],[Op]]&lt;&gt;"","ENTREGA","")</f>
        <v>ENTREGA</v>
      </c>
      <c r="AK3787" s="40" t="str">
        <f>(Tabla2[[#This Row],[FECHA ENTREGA]]&amp;Tabla2[[#This Row],[HORA ENTREGA]])</f>
        <v>461690,333333333333333</v>
      </c>
      <c r="AL3787" s="34" t="str">
        <f>IFERROR(HYPERLINK("https://wa.me/"&amp;Tabla2[[#This Row],[CONTACTO]]&amp;"?text="&amp;Tabla2[[#This Row],[Mensaje]]),"")</f>
        <v>https://wa.me/56926181825?text=Hola!%0AServicio del día 27-05%0A *Cliente:* SUPERMERCADO DEL NEUMATICO LTDA */ Cont: * TGBU9982286*/ HR Entrega: *08:00* /Dirección: *AV. GENERAL VELASQUEZ 10901, SAN BERNARDO</v>
      </c>
    </row>
    <row r="3788" spans="1:38" ht="16.5" customHeight="1" x14ac:dyDescent="0.2">
      <c r="A3788" s="15">
        <f>ROW(A3787)</f>
        <v>3787</v>
      </c>
      <c r="B3788" s="15">
        <f>IF(J3788=J3787,B3787+1,1)</f>
        <v>37</v>
      </c>
      <c r="C3788" s="15" t="s">
        <v>239</v>
      </c>
      <c r="D3788" s="25" t="s">
        <v>39</v>
      </c>
      <c r="E3788" s="27">
        <v>305922</v>
      </c>
      <c r="F3788" s="27" t="s">
        <v>5783</v>
      </c>
      <c r="G3788" s="27" t="s">
        <v>41</v>
      </c>
      <c r="H3788" s="27">
        <v>19100</v>
      </c>
      <c r="I3788" s="27" t="s">
        <v>42</v>
      </c>
      <c r="J3788" s="28">
        <v>46169</v>
      </c>
      <c r="K3788" s="26">
        <v>0.4375</v>
      </c>
      <c r="L3788" s="26"/>
      <c r="M3788" s="27" t="s">
        <v>161</v>
      </c>
      <c r="N3788" s="25">
        <f>IFERROR(VLOOKUP(M3788,Data!$J$1:$K$58,2,0),"")</f>
        <v>56966749408</v>
      </c>
      <c r="O3788" s="27" t="s">
        <v>162</v>
      </c>
      <c r="P3788" s="27"/>
      <c r="Q3788" s="27" t="s">
        <v>1036</v>
      </c>
      <c r="R3788" s="27" t="s">
        <v>1821</v>
      </c>
      <c r="S3788" s="27"/>
      <c r="T3788" s="27"/>
      <c r="U3788" s="28"/>
      <c r="V3788" s="15"/>
      <c r="W3788" s="15">
        <v>304044</v>
      </c>
      <c r="X3788" s="27"/>
      <c r="Y3788" s="27"/>
      <c r="Z3788" s="29"/>
      <c r="AA3788" s="29">
        <v>0.40416666666666667</v>
      </c>
      <c r="AB3788" s="29">
        <v>0.54513888888888884</v>
      </c>
      <c r="AC3788" s="30">
        <v>46169</v>
      </c>
      <c r="AD3788" s="15" t="str">
        <f>IF(Tabla2[[#This Row],[HORA ENTREGA]]="DIRECTO","On time", IF(AA3788&lt;&gt;"",IF(Tabla2[[#This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88" s="15" t="str">
        <f>MID(Tabla2[[#This Row],[TIPO]],1,3)</f>
        <v xml:space="preserve">40 </v>
      </c>
      <c r="AF37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SUPERMERCADO DEL NEUMATICO LTDA */ Cont: * FBLU0170340*/ HR Entrega: *10:30* /Dirección: *AV. GENERAL VELASQUEZ 10901, SAN BERNARDO</v>
      </c>
      <c r="AG3788" s="38" t="str">
        <f>IFERROR(HYPERLINK("https://wa.me/"&amp;Tabla2[[#This Row],[CONTACTO]]&amp;"?text="&amp;Tabla2[[#This Row],[Mensaje]],"Enviar mensaje"),"")</f>
        <v>Enviar mensaje</v>
      </c>
      <c r="AH3788" s="15" t="str">
        <f>CONCATENATE(A3788,F3788)</f>
        <v>3787FBLU0170340</v>
      </c>
      <c r="AI3788" s="15" t="str">
        <f>CONCATENATE("ENT-",A3788)</f>
        <v>ENT-3787</v>
      </c>
      <c r="AJ3788" s="15" t="str">
        <f>IF(Tabla2[[#This Row],[Op]]&lt;&gt;"","ENTREGA","")</f>
        <v>ENTREGA</v>
      </c>
      <c r="AK3788" s="40" t="str">
        <f>(Tabla2[[#This Row],[FECHA ENTREGA]]&amp;Tabla2[[#This Row],[HORA ENTREGA]])</f>
        <v>461690,4375</v>
      </c>
      <c r="AL3788" s="34" t="str">
        <f>IFERROR(HYPERLINK("https://wa.me/"&amp;Tabla2[[#This Row],[CONTACTO]]&amp;"?text="&amp;Tabla2[[#This Row],[Mensaje]]),"")</f>
        <v>https://wa.me/56966749408?text=Hola!%0AServicio del día 27-05%0A *Cliente:* SUPERMERCADO DEL NEUMATICO LTDA */ Cont: * FBLU0170340*/ HR Entrega: *10:30* /Dirección: *AV. GENERAL VELASQUEZ 10901, SAN BERNARDO</v>
      </c>
    </row>
    <row r="3789" spans="1:38" ht="16.5" customHeight="1" x14ac:dyDescent="0.2">
      <c r="A3789" s="15">
        <f>ROW(A3788)</f>
        <v>3788</v>
      </c>
      <c r="B3789" s="15">
        <f>IF(J3789=J3788,B3788+1,1)</f>
        <v>38</v>
      </c>
      <c r="C3789" s="15" t="s">
        <v>239</v>
      </c>
      <c r="D3789" s="25" t="s">
        <v>39</v>
      </c>
      <c r="E3789" s="27">
        <v>306069</v>
      </c>
      <c r="F3789" s="27" t="s">
        <v>5784</v>
      </c>
      <c r="G3789" s="27" t="s">
        <v>41</v>
      </c>
      <c r="H3789" s="27">
        <v>1500</v>
      </c>
      <c r="I3789" s="27" t="s">
        <v>42</v>
      </c>
      <c r="J3789" s="28">
        <v>46169</v>
      </c>
      <c r="K3789" s="26">
        <v>0.45833333333333331</v>
      </c>
      <c r="L3789" s="26"/>
      <c r="M3789" s="27" t="s">
        <v>215</v>
      </c>
      <c r="N3789" s="25">
        <f>IFERROR(VLOOKUP(M3789,Data!$J$1:$K$58,2,0),"")</f>
        <v>56978089957</v>
      </c>
      <c r="O3789" s="27" t="s">
        <v>216</v>
      </c>
      <c r="P3789" s="27"/>
      <c r="Q3789" s="27" t="s">
        <v>2878</v>
      </c>
      <c r="R3789" s="27" t="s">
        <v>3043</v>
      </c>
      <c r="S3789" s="27"/>
      <c r="T3789" s="27"/>
      <c r="U3789" s="28"/>
      <c r="V3789" s="15"/>
      <c r="W3789" s="15">
        <v>304105</v>
      </c>
      <c r="X3789" s="27"/>
      <c r="Y3789" s="27"/>
      <c r="Z3789" s="29"/>
      <c r="AA3789" s="29">
        <v>0.48472222222222222</v>
      </c>
      <c r="AB3789" s="29">
        <v>0.60416666666666663</v>
      </c>
      <c r="AC3789" s="30">
        <v>46169</v>
      </c>
      <c r="AD3789" s="15" t="str">
        <f>IF(Tabla2[[#This Row],[HORA ENTREGA]]="DIRECTO","On time", IF(AA3789&lt;&gt;"",IF(Tabla2[[#This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89" s="15" t="str">
        <f>MID(Tabla2[[#This Row],[TIPO]],1,3)</f>
        <v xml:space="preserve">40 </v>
      </c>
      <c r="AF37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SUPERMERCADO DEL NEUMATICO LTDA */ Cont: * HLBU3292739*/ HR Entrega: *11:00* /Dirección: *AV. PRESIDENTE EDUARDO FREY MONTALVA 4480, RENCA</v>
      </c>
      <c r="AG3789" s="38" t="str">
        <f>IFERROR(HYPERLINK("https://wa.me/"&amp;Tabla2[[#This Row],[CONTACTO]]&amp;"?text="&amp;Tabla2[[#This Row],[Mensaje]],"Enviar mensaje"),"")</f>
        <v>Enviar mensaje</v>
      </c>
      <c r="AH3789" s="15" t="str">
        <f>CONCATENATE(A3789,F3789)</f>
        <v>3788HLBU3292739</v>
      </c>
      <c r="AI3789" s="15" t="str">
        <f>CONCATENATE("ENT-",A3789)</f>
        <v>ENT-3788</v>
      </c>
      <c r="AJ3789" s="15" t="str">
        <f>IF(Tabla2[[#This Row],[Op]]&lt;&gt;"","ENTREGA","")</f>
        <v>ENTREGA</v>
      </c>
      <c r="AK3789" s="40" t="str">
        <f>(Tabla2[[#This Row],[FECHA ENTREGA]]&amp;Tabla2[[#This Row],[HORA ENTREGA]])</f>
        <v>461690,458333333333333</v>
      </c>
      <c r="AL3789" s="34" t="str">
        <f>IFERROR(HYPERLINK("https://wa.me/"&amp;Tabla2[[#This Row],[CONTACTO]]&amp;"?text="&amp;Tabla2[[#This Row],[Mensaje]]),"")</f>
        <v>https://wa.me/56978089957?text=Hola!%0AServicio del día 27-05%0A *Cliente:* SUPERMERCADO DEL NEUMATICO LTDA */ Cont: * HLBU3292739*/ HR Entrega: *11:00* /Dirección: *AV. PRESIDENTE EDUARDO FREY MONTALVA 4480, RENCA</v>
      </c>
    </row>
    <row r="3790" spans="1:38" ht="16.5" customHeight="1" x14ac:dyDescent="0.2">
      <c r="A3790" s="15">
        <f>ROW(A3789)</f>
        <v>3789</v>
      </c>
      <c r="B3790" s="15">
        <f>IF(J3790=J3789,B3789+1,1)</f>
        <v>39</v>
      </c>
      <c r="C3790" s="15" t="s">
        <v>447</v>
      </c>
      <c r="D3790" s="25" t="s">
        <v>39</v>
      </c>
      <c r="E3790" s="27">
        <v>389407</v>
      </c>
      <c r="F3790" s="27" t="s">
        <v>5785</v>
      </c>
      <c r="G3790" s="27" t="s">
        <v>41</v>
      </c>
      <c r="H3790" s="27">
        <v>8046</v>
      </c>
      <c r="I3790" s="27" t="s">
        <v>42</v>
      </c>
      <c r="J3790" s="28">
        <v>46169</v>
      </c>
      <c r="K3790" s="26">
        <v>0.33333333333333331</v>
      </c>
      <c r="L3790" s="26"/>
      <c r="M3790" s="27" t="s">
        <v>147</v>
      </c>
      <c r="N3790" s="25">
        <f>IFERROR(VLOOKUP(M3790,Data!$J$1:$K$58,2,0),"")</f>
        <v>56935532735</v>
      </c>
      <c r="O3790" s="27" t="s">
        <v>148</v>
      </c>
      <c r="P3790" s="27"/>
      <c r="Q3790" s="27" t="s">
        <v>450</v>
      </c>
      <c r="R3790" s="27" t="s">
        <v>5712</v>
      </c>
      <c r="S3790" s="27"/>
      <c r="T3790" s="27"/>
      <c r="U3790" s="28"/>
      <c r="V3790" s="15"/>
      <c r="W3790" s="15" t="s">
        <v>5747</v>
      </c>
      <c r="X3790" s="27"/>
      <c r="Y3790" s="27"/>
      <c r="Z3790" s="29"/>
      <c r="AA3790" s="29">
        <v>0.29166666666666669</v>
      </c>
      <c r="AB3790" s="29">
        <v>0.40555555555555556</v>
      </c>
      <c r="AC3790" s="30">
        <v>46169</v>
      </c>
      <c r="AD3790" s="15" t="str">
        <f>IF(Tabla2[[#This Row],[HORA ENTREGA]]="DIRECTO","On time", IF(AA3790&lt;&gt;"",IF(Tabla2[[#This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0" s="15" t="str">
        <f>MID(Tabla2[[#This Row],[TIPO]],1,3)</f>
        <v xml:space="preserve">40 </v>
      </c>
      <c r="AF37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TECNIKA S A */ Cont: * HMMU4881657*/ HR Entrega: *08:00* /Dirección: *Los Olivos 1270, Pudahuel</v>
      </c>
      <c r="AG3790" s="38" t="str">
        <f>IFERROR(HYPERLINK("https://wa.me/"&amp;Tabla2[[#This Row],[CONTACTO]]&amp;"?text="&amp;Tabla2[[#This Row],[Mensaje]],"Enviar mensaje"),"")</f>
        <v>Enviar mensaje</v>
      </c>
      <c r="AH3790" s="15" t="str">
        <f>CONCATENATE(A3790,F3790)</f>
        <v>3789HMMU4881657</v>
      </c>
      <c r="AI3790" s="15" t="str">
        <f>CONCATENATE("ENT-",A3790)</f>
        <v>ENT-3789</v>
      </c>
      <c r="AJ3790" s="15" t="str">
        <f>IF(Tabla2[[#This Row],[Op]]&lt;&gt;"","ENTREGA","")</f>
        <v>ENTREGA</v>
      </c>
      <c r="AK3790" s="40" t="str">
        <f>(Tabla2[[#This Row],[FECHA ENTREGA]]&amp;Tabla2[[#This Row],[HORA ENTREGA]])</f>
        <v>461690,333333333333333</v>
      </c>
      <c r="AL3790" s="34" t="str">
        <f>IFERROR(HYPERLINK("https://wa.me/"&amp;Tabla2[[#This Row],[CONTACTO]]&amp;"?text="&amp;Tabla2[[#This Row],[Mensaje]]),"")</f>
        <v>https://wa.me/56935532735?text=Hola!%0AServicio del día 27-05%0A *Cliente:* TECNIKA S A */ Cont: * HMMU4881657*/ HR Entrega: *08:00* /Dirección: *Los Olivos 1270, Pudahuel</v>
      </c>
    </row>
    <row r="3791" spans="1:38" ht="16.5" customHeight="1" x14ac:dyDescent="0.2">
      <c r="A3791" s="15">
        <f>ROW(A3790)</f>
        <v>3790</v>
      </c>
      <c r="B3791" s="15">
        <f>IF(J3791=J3790,B3790+1,1)</f>
        <v>40</v>
      </c>
      <c r="C3791" s="15" t="s">
        <v>447</v>
      </c>
      <c r="D3791" s="25" t="s">
        <v>39</v>
      </c>
      <c r="E3791" s="27">
        <v>389407</v>
      </c>
      <c r="F3791" s="27" t="s">
        <v>5786</v>
      </c>
      <c r="G3791" s="27" t="s">
        <v>41</v>
      </c>
      <c r="H3791" s="27">
        <v>9579</v>
      </c>
      <c r="I3791" s="27" t="s">
        <v>42</v>
      </c>
      <c r="J3791" s="28">
        <v>46169</v>
      </c>
      <c r="K3791" s="26">
        <v>0.39583333333333331</v>
      </c>
      <c r="L3791" s="26"/>
      <c r="M3791" s="27" t="s">
        <v>433</v>
      </c>
      <c r="N3791" s="25">
        <f>IFERROR(VLOOKUP(M3791,Data!$J$1:$K$58,2,0),"")</f>
        <v>56994354094</v>
      </c>
      <c r="O3791" s="27" t="s">
        <v>434</v>
      </c>
      <c r="P3791" s="27"/>
      <c r="Q3791" s="27" t="s">
        <v>450</v>
      </c>
      <c r="R3791" s="27" t="s">
        <v>5712</v>
      </c>
      <c r="S3791" s="27"/>
      <c r="T3791" s="27"/>
      <c r="U3791" s="28"/>
      <c r="V3791" s="15"/>
      <c r="W3791" s="15">
        <v>6323605</v>
      </c>
      <c r="X3791" s="27"/>
      <c r="Y3791" s="27"/>
      <c r="Z3791" s="29"/>
      <c r="AA3791" s="29">
        <v>0.42499999999999999</v>
      </c>
      <c r="AB3791" s="29">
        <v>0.49652777777777779</v>
      </c>
      <c r="AC3791" s="30">
        <v>46169</v>
      </c>
      <c r="AD3791" s="15" t="str">
        <f>IF(Tabla2[[#This Row],[HORA ENTREGA]]="DIRECTO","On time", IF(AA3791&lt;&gt;"",IF(Tabla2[[#This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91" s="15" t="str">
        <f>MID(Tabla2[[#This Row],[TIPO]],1,3)</f>
        <v xml:space="preserve">40 </v>
      </c>
      <c r="AF37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TECNIKA S A */ Cont: * KOCU5239798*/ HR Entrega: *09:30* /Dirección: *Los Olivos 1270, Pudahuel</v>
      </c>
      <c r="AG3791" s="38" t="str">
        <f>IFERROR(HYPERLINK("https://wa.me/"&amp;Tabla2[[#This Row],[CONTACTO]]&amp;"?text="&amp;Tabla2[[#This Row],[Mensaje]],"Enviar mensaje"),"")</f>
        <v>Enviar mensaje</v>
      </c>
      <c r="AH3791" s="15" t="str">
        <f>CONCATENATE(A3791,F3791)</f>
        <v>3790KOCU5239798</v>
      </c>
      <c r="AI3791" s="15" t="str">
        <f>CONCATENATE("ENT-",A3791)</f>
        <v>ENT-3790</v>
      </c>
      <c r="AJ3791" s="15" t="str">
        <f>IF(Tabla2[[#This Row],[Op]]&lt;&gt;"","ENTREGA","")</f>
        <v>ENTREGA</v>
      </c>
      <c r="AK3791" s="40" t="str">
        <f>(Tabla2[[#This Row],[FECHA ENTREGA]]&amp;Tabla2[[#This Row],[HORA ENTREGA]])</f>
        <v>461690,395833333333333</v>
      </c>
      <c r="AL3791" s="34" t="str">
        <f>IFERROR(HYPERLINK("https://wa.me/"&amp;Tabla2[[#This Row],[CONTACTO]]&amp;"?text="&amp;Tabla2[[#This Row],[Mensaje]]),"")</f>
        <v>https://wa.me/56994354094?text=Hola!%0AServicio del día 27-05%0A *Cliente:* TECNIKA S A */ Cont: * KOCU5239798*/ HR Entrega: *09:30* /Dirección: *Los Olivos 1270, Pudahuel</v>
      </c>
    </row>
    <row r="3792" spans="1:38" ht="16.5" customHeight="1" x14ac:dyDescent="0.2">
      <c r="A3792" s="15">
        <f>ROW(A3791)</f>
        <v>3791</v>
      </c>
      <c r="B3792" s="15">
        <f>IF(J3792=J3791,B3791+1,1)</f>
        <v>41</v>
      </c>
      <c r="C3792" s="15" t="s">
        <v>580</v>
      </c>
      <c r="D3792" s="25" t="s">
        <v>39</v>
      </c>
      <c r="E3792" s="27">
        <v>305720</v>
      </c>
      <c r="F3792" s="27" t="s">
        <v>5787</v>
      </c>
      <c r="G3792" s="27" t="s">
        <v>41</v>
      </c>
      <c r="H3792" s="27">
        <v>20411</v>
      </c>
      <c r="I3792" s="27" t="s">
        <v>42</v>
      </c>
      <c r="J3792" s="28">
        <v>46169</v>
      </c>
      <c r="K3792" s="26">
        <v>0.35416666666666669</v>
      </c>
      <c r="L3792" s="26"/>
      <c r="M3792" s="27" t="s">
        <v>199</v>
      </c>
      <c r="N3792" s="25">
        <f>IFERROR(VLOOKUP(M3792,Data!$J$1:$K$58,2,0),"")</f>
        <v>56975315726</v>
      </c>
      <c r="O3792" s="27" t="s">
        <v>200</v>
      </c>
      <c r="P3792" s="27"/>
      <c r="Q3792" s="27" t="s">
        <v>2990</v>
      </c>
      <c r="R3792" s="27"/>
      <c r="S3792" s="27"/>
      <c r="T3792" s="27"/>
      <c r="U3792" s="28"/>
      <c r="V3792" s="15"/>
      <c r="W3792" s="15" t="s">
        <v>1887</v>
      </c>
      <c r="X3792" s="27"/>
      <c r="Y3792" s="27"/>
      <c r="Z3792" s="29"/>
      <c r="AA3792" s="29">
        <v>0.34375</v>
      </c>
      <c r="AB3792" s="29">
        <v>0.57291666666666663</v>
      </c>
      <c r="AC3792" s="30">
        <v>46169</v>
      </c>
      <c r="AD3792" s="15" t="str">
        <f>IF(Tabla2[[#This Row],[HORA ENTREGA]]="DIRECTO","On time", IF(AA3792&lt;&gt;"",IF(Tabla2[[#This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2" s="15" t="str">
        <f>MID(Tabla2[[#This Row],[TIPO]],1,3)</f>
        <v xml:space="preserve">40 </v>
      </c>
      <c r="AF37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27-05%0A *Cliente:* WURTH CHILE LTDA */ Cont: * TXGU4248020*/ HR Entrega: *08:30* /Dirección: *BOD.ID LOGISTIC - CAMINO CHORRILLOS UNO 21, PARCELA 21, LAMPA</v>
      </c>
      <c r="AG3792" s="38" t="str">
        <f>IFERROR(HYPERLINK("https://wa.me/"&amp;Tabla2[[#This Row],[CONTACTO]]&amp;"?text="&amp;Tabla2[[#This Row],[Mensaje]],"Enviar mensaje"),"")</f>
        <v>Enviar mensaje</v>
      </c>
      <c r="AH3792" s="15" t="str">
        <f>CONCATENATE(A3792,F3792)</f>
        <v>3791TXGU4248020</v>
      </c>
      <c r="AI3792" s="15" t="str">
        <f>CONCATENATE("ENT-",A3792)</f>
        <v>ENT-3791</v>
      </c>
      <c r="AJ3792" s="15" t="str">
        <f>IF(Tabla2[[#This Row],[Op]]&lt;&gt;"","ENTREGA","")</f>
        <v>ENTREGA</v>
      </c>
      <c r="AK3792" s="40" t="str">
        <f>(Tabla2[[#This Row],[FECHA ENTREGA]]&amp;Tabla2[[#This Row],[HORA ENTREGA]])</f>
        <v>461690,354166666666667</v>
      </c>
      <c r="AL3792" s="34" t="str">
        <f>IFERROR(HYPERLINK("https://wa.me/"&amp;Tabla2[[#This Row],[CONTACTO]]&amp;"?text="&amp;Tabla2[[#This Row],[Mensaje]]),"")</f>
        <v>https://wa.me/56975315726?text=Hola!%0AServicio del día 27-05%0A *Cliente:* WURTH CHILE LTDA */ Cont: * TXGU4248020*/ HR Entrega: *08:30* /Dirección: *BOD.ID LOGISTIC - CAMINO CHORRILLOS UNO 21, PARCELA 21, LAMPA</v>
      </c>
    </row>
    <row r="3793" spans="1:38" ht="16.5" customHeight="1" x14ac:dyDescent="0.2">
      <c r="A3793" s="15">
        <f>ROW(A3792)</f>
        <v>3792</v>
      </c>
      <c r="B3793" s="15">
        <f>IF(J3793=J3792,B3792+1,1)</f>
        <v>1</v>
      </c>
      <c r="C3793" s="15" t="s">
        <v>43</v>
      </c>
      <c r="D3793" s="25" t="s">
        <v>39</v>
      </c>
      <c r="E3793" s="27">
        <v>370467</v>
      </c>
      <c r="F3793" s="27" t="s">
        <v>5788</v>
      </c>
      <c r="G3793" s="27" t="s">
        <v>54</v>
      </c>
      <c r="H3793" s="27">
        <v>25070</v>
      </c>
      <c r="I3793" s="27" t="s">
        <v>5789</v>
      </c>
      <c r="J3793" s="28">
        <v>46170</v>
      </c>
      <c r="K3793" s="26">
        <v>0.60416666666666663</v>
      </c>
      <c r="L3793" s="26"/>
      <c r="M3793" s="27" t="s">
        <v>139</v>
      </c>
      <c r="N3793" s="25">
        <f>IFERROR(VLOOKUP(M3793,Data!$J$1:$K$58,2,0),"")</f>
        <v>56965312953</v>
      </c>
      <c r="O3793" s="27" t="s">
        <v>148</v>
      </c>
      <c r="P3793" s="27">
        <v>2</v>
      </c>
      <c r="Q3793" s="27" t="s">
        <v>1656</v>
      </c>
      <c r="R3793" s="27"/>
      <c r="S3793" s="27"/>
      <c r="T3793" s="27"/>
      <c r="U3793" s="28"/>
      <c r="V3793" s="15"/>
      <c r="W3793" s="15"/>
      <c r="X3793" s="27"/>
      <c r="Y3793" s="27"/>
      <c r="Z3793" s="29"/>
      <c r="AA3793" s="29">
        <v>0.61944444444444446</v>
      </c>
      <c r="AB3793" s="29">
        <v>0.72777777777777775</v>
      </c>
      <c r="AC3793" s="30">
        <v>46170</v>
      </c>
      <c r="AD3793" s="15" t="str">
        <f>IF(Tabla2[[#This Row],[HORA ENTREGA]]="DIRECTO","On time", IF(AA3793&lt;&gt;"",IF(Tabla2[[#This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93" s="15" t="str">
        <f>MID(Tabla2[[#This Row],[TIPO]],1,3)</f>
        <v xml:space="preserve">40 </v>
      </c>
      <c r="AF37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ALCA SPA */ Cont: * HLBU9948779*/ HR Entrega: *14:30* /Dirección: *Camino del Cerro 4868 Huechuraba, Santiago.</v>
      </c>
      <c r="AG3793" s="38" t="str">
        <f>IFERROR(HYPERLINK("https://wa.me/"&amp;Tabla2[[#This Row],[CONTACTO]]&amp;"?text="&amp;Tabla2[[#This Row],[Mensaje]],"Enviar mensaje"),"")</f>
        <v>Enviar mensaje</v>
      </c>
      <c r="AH3793" s="15" t="str">
        <f>CONCATENATE(A3793,F3793)</f>
        <v>3792HLBU9948779</v>
      </c>
      <c r="AI3793" s="15" t="str">
        <f>CONCATENATE("ENT-",A3793)</f>
        <v>ENT-3792</v>
      </c>
      <c r="AJ3793" s="15" t="str">
        <f>IF(Tabla2[[#This Row],[Op]]&lt;&gt;"","ENTREGA","")</f>
        <v>ENTREGA</v>
      </c>
      <c r="AK3793" s="40" t="str">
        <f>(Tabla2[[#This Row],[FECHA ENTREGA]]&amp;Tabla2[[#This Row],[HORA ENTREGA]])</f>
        <v>461700,604166666666667</v>
      </c>
      <c r="AL3793" s="34" t="str">
        <f>IFERROR(HYPERLINK("https://wa.me/"&amp;Tabla2[[#This Row],[CONTACTO]]&amp;"?text="&amp;Tabla2[[#This Row],[Mensaje]]),"")</f>
        <v>https://wa.me/56965312953?text=Hola!%0AServicio del día 28-05%0A *Cliente:* ALCA SPA */ Cont: * HLBU9948779*/ HR Entrega: *14:30* /Dirección: *Camino del Cerro 4868 Huechuraba, Santiago.</v>
      </c>
    </row>
    <row r="3794" spans="1:38" ht="16.5" customHeight="1" x14ac:dyDescent="0.2">
      <c r="A3794" s="15">
        <f>ROW(A3793)</f>
        <v>3793</v>
      </c>
      <c r="B3794" s="15">
        <f>IF(J3794=J3793,B3793+1,1)</f>
        <v>2</v>
      </c>
      <c r="C3794" s="15" t="s">
        <v>43</v>
      </c>
      <c r="D3794" s="25" t="s">
        <v>39</v>
      </c>
      <c r="E3794" s="27">
        <v>371121</v>
      </c>
      <c r="F3794" s="27" t="s">
        <v>5790</v>
      </c>
      <c r="G3794" s="27" t="s">
        <v>64</v>
      </c>
      <c r="H3794" s="27">
        <v>21250</v>
      </c>
      <c r="I3794" s="27" t="s">
        <v>42</v>
      </c>
      <c r="J3794" s="28">
        <v>46170</v>
      </c>
      <c r="K3794" s="26">
        <v>0.60416666666666663</v>
      </c>
      <c r="L3794" s="26" t="s">
        <v>335</v>
      </c>
      <c r="M3794" s="27" t="s">
        <v>225</v>
      </c>
      <c r="N3794" s="25">
        <f>IFERROR(VLOOKUP(M3794,Data!$J$1:$K$58,2,0),"")</f>
        <v>56978811158</v>
      </c>
      <c r="O3794" s="27" t="s">
        <v>226</v>
      </c>
      <c r="P3794" s="27"/>
      <c r="Q3794" s="27" t="s">
        <v>1656</v>
      </c>
      <c r="R3794" s="27" t="s">
        <v>74</v>
      </c>
      <c r="S3794" s="27"/>
      <c r="T3794" s="27"/>
      <c r="U3794" s="28"/>
      <c r="V3794" s="15"/>
      <c r="W3794" s="15"/>
      <c r="X3794" s="27"/>
      <c r="Y3794" s="27"/>
      <c r="Z3794" s="29"/>
      <c r="AA3794" s="29">
        <v>0.60833333333333328</v>
      </c>
      <c r="AB3794" s="29">
        <v>0.75</v>
      </c>
      <c r="AC3794" s="30">
        <v>46171</v>
      </c>
      <c r="AD3794" s="15" t="str">
        <f>IF(Tabla2[[#This Row],[HORA ENTREGA]]="DIRECTO","On time", IF(AA3794&lt;&gt;"",IF(Tabla2[[#This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4" s="15" t="str">
        <f>MID(Tabla2[[#This Row],[TIPO]],1,3)</f>
        <v xml:space="preserve">20 </v>
      </c>
      <c r="AF37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ALCA SPA */ Cont: * TGBU1345281*/ HR Entrega: *14:30* /Dirección: *Camino del Cerro 4868 Huechuraba, Santiago.</v>
      </c>
      <c r="AG3794" s="38" t="str">
        <f>IFERROR(HYPERLINK("https://wa.me/"&amp;Tabla2[[#This Row],[CONTACTO]]&amp;"?text="&amp;Tabla2[[#This Row],[Mensaje]],"Enviar mensaje"),"")</f>
        <v>Enviar mensaje</v>
      </c>
      <c r="AH3794" s="15" t="str">
        <f>CONCATENATE(A3794,F3794)</f>
        <v>3793TGBU1345281</v>
      </c>
      <c r="AI3794" s="15" t="str">
        <f>CONCATENATE("ENT-",A3794)</f>
        <v>ENT-3793</v>
      </c>
      <c r="AJ3794" s="15" t="str">
        <f>IF(Tabla2[[#This Row],[Op]]&lt;&gt;"","ENTREGA","")</f>
        <v>ENTREGA</v>
      </c>
      <c r="AK3794" s="40" t="str">
        <f>(Tabla2[[#This Row],[FECHA ENTREGA]]&amp;Tabla2[[#This Row],[HORA ENTREGA]])</f>
        <v>461700,604166666666667</v>
      </c>
      <c r="AL3794" s="34" t="str">
        <f>IFERROR(HYPERLINK("https://wa.me/"&amp;Tabla2[[#This Row],[CONTACTO]]&amp;"?text="&amp;Tabla2[[#This Row],[Mensaje]]),"")</f>
        <v>https://wa.me/56978811158?text=Hola!%0AServicio del día 28-05%0A *Cliente:* ALCA SPA */ Cont: * TGBU1345281*/ HR Entrega: *14:30* /Dirección: *Camino del Cerro 4868 Huechuraba, Santiago.</v>
      </c>
    </row>
    <row r="3795" spans="1:38" ht="16.5" customHeight="1" x14ac:dyDescent="0.2">
      <c r="A3795" s="15">
        <f>ROW(A3794)</f>
        <v>3794</v>
      </c>
      <c r="B3795" s="15">
        <f>IF(J3795=J3794,B3794+1,1)</f>
        <v>3</v>
      </c>
      <c r="C3795" s="15" t="s">
        <v>517</v>
      </c>
      <c r="D3795" s="25" t="s">
        <v>122</v>
      </c>
      <c r="E3795" s="27" t="s">
        <v>5791</v>
      </c>
      <c r="F3795" s="27" t="s">
        <v>5792</v>
      </c>
      <c r="G3795" s="27" t="s">
        <v>64</v>
      </c>
      <c r="H3795" s="27"/>
      <c r="I3795" s="27" t="s">
        <v>5793</v>
      </c>
      <c r="J3795" s="28">
        <v>46170</v>
      </c>
      <c r="K3795" s="26">
        <v>0.33333333333333331</v>
      </c>
      <c r="L3795" s="26"/>
      <c r="M3795" s="27" t="s">
        <v>313</v>
      </c>
      <c r="N3795" s="25">
        <f>IFERROR(VLOOKUP(M3795,Data!$J$1:$K$58,2,0),"")</f>
        <v>56967387744</v>
      </c>
      <c r="O3795" s="27" t="s">
        <v>314</v>
      </c>
      <c r="P3795" s="27"/>
      <c r="Q3795" s="27" t="s">
        <v>3866</v>
      </c>
      <c r="R3795" s="27"/>
      <c r="S3795" s="27"/>
      <c r="T3795" s="27"/>
      <c r="U3795" s="28"/>
      <c r="V3795" s="15"/>
      <c r="W3795" s="15"/>
      <c r="X3795" s="27"/>
      <c r="Y3795" s="27"/>
      <c r="Z3795" s="29"/>
      <c r="AA3795" s="29">
        <v>0.3263888888888889</v>
      </c>
      <c r="AB3795" s="29">
        <v>0.56597222222222221</v>
      </c>
      <c r="AC3795" s="30">
        <v>46170</v>
      </c>
      <c r="AD3795" s="15" t="str">
        <f>IF(Tabla2[[#This Row],[HORA ENTREGA]]="DIRECTO","On time", IF(AA3795&lt;&gt;"",IF(Tabla2[[#This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5" s="15" t="str">
        <f>MID(Tabla2[[#This Row],[TIPO]],1,3)</f>
        <v xml:space="preserve">20 </v>
      </c>
      <c r="AF37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ARESTI CHILE WINE S.A. */ Cont: * HLBU3660960*/ HR Entrega: *08:00* /Dirección: *CONSOLIDADO: BELLAVISTA S/N, RIO CLARO; BOD. HACIENDA ARESTI</v>
      </c>
      <c r="AG3795" s="38" t="str">
        <f>IFERROR(HYPERLINK("https://wa.me/"&amp;Tabla2[[#This Row],[CONTACTO]]&amp;"?text="&amp;Tabla2[[#This Row],[Mensaje]],"Enviar mensaje"),"")</f>
        <v>Enviar mensaje</v>
      </c>
      <c r="AH3795" s="15" t="str">
        <f>CONCATENATE(A3795,F3795)</f>
        <v>3794HLBU3660960</v>
      </c>
      <c r="AI3795" s="15" t="str">
        <f>CONCATENATE("ENT-",A3795)</f>
        <v>ENT-3794</v>
      </c>
      <c r="AJ3795" s="15" t="str">
        <f>IF(Tabla2[[#This Row],[Op]]&lt;&gt;"","ENTREGA","")</f>
        <v>ENTREGA</v>
      </c>
      <c r="AK3795" s="40" t="str">
        <f>(Tabla2[[#This Row],[FECHA ENTREGA]]&amp;Tabla2[[#This Row],[HORA ENTREGA]])</f>
        <v>461700,333333333333333</v>
      </c>
      <c r="AL3795" s="34" t="str">
        <f>IFERROR(HYPERLINK("https://wa.me/"&amp;Tabla2[[#This Row],[CONTACTO]]&amp;"?text="&amp;Tabla2[[#This Row],[Mensaje]]),"")</f>
        <v>https://wa.me/56967387744?text=Hola!%0AServicio del día 28-05%0A *Cliente:* ARESTI CHILE WINE S.A. */ Cont: * HLBU3660960*/ HR Entrega: *08:00* /Dirección: *CONSOLIDADO: BELLAVISTA S/N, RIO CLARO; BOD. HACIENDA ARESTI</v>
      </c>
    </row>
    <row r="3796" spans="1:38" ht="16.5" customHeight="1" x14ac:dyDescent="0.2">
      <c r="A3796" s="15">
        <f>ROW(A3795)</f>
        <v>3795</v>
      </c>
      <c r="B3796" s="15">
        <f>IF(J3796=J3795,B3795+1,1)</f>
        <v>4</v>
      </c>
      <c r="C3796" s="15" t="s">
        <v>517</v>
      </c>
      <c r="D3796" s="25" t="s">
        <v>122</v>
      </c>
      <c r="E3796" s="27" t="s">
        <v>5794</v>
      </c>
      <c r="F3796" s="27"/>
      <c r="G3796" s="27" t="s">
        <v>41</v>
      </c>
      <c r="H3796" s="27"/>
      <c r="I3796" s="27" t="s">
        <v>3864</v>
      </c>
      <c r="J3796" s="28">
        <v>46170</v>
      </c>
      <c r="K3796" s="26">
        <v>0.41666666666666669</v>
      </c>
      <c r="L3796" s="26"/>
      <c r="M3796" s="27" t="s">
        <v>273</v>
      </c>
      <c r="N3796" s="25">
        <f>IFERROR(VLOOKUP(M3796,Data!$J$1:$K$58,2,0),"")</f>
        <v>56950103942</v>
      </c>
      <c r="O3796" s="27" t="s">
        <v>274</v>
      </c>
      <c r="P3796" s="27"/>
      <c r="Q3796" s="27" t="s">
        <v>3866</v>
      </c>
      <c r="R3796" s="27"/>
      <c r="S3796" s="27"/>
      <c r="T3796" s="27"/>
      <c r="U3796" s="28"/>
      <c r="V3796" s="15"/>
      <c r="W3796" s="15"/>
      <c r="X3796" s="27"/>
      <c r="Y3796" s="27"/>
      <c r="Z3796" s="29"/>
      <c r="AA3796" s="29">
        <v>6.9444444444444441E-3</v>
      </c>
      <c r="AB3796" s="29">
        <v>0.46527777777777779</v>
      </c>
      <c r="AC3796" s="30">
        <v>46170</v>
      </c>
      <c r="AD3796" s="15" t="str">
        <f>IF(Tabla2[[#This Row],[HORA ENTREGA]]="DIRECTO","On time", IF(AA3796&lt;&gt;"",IF(Tabla2[[#This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6" s="15" t="str">
        <f>MID(Tabla2[[#This Row],[TIPO]],1,3)</f>
        <v xml:space="preserve">40 </v>
      </c>
      <c r="AF37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ARESTI CHILE WINE S.A. */ Cont: * */ HR Entrega: *10:00* /Dirección: *CONSOLIDADO: BELLAVISTA S/N, RIO CLARO; BOD. HACIENDA ARESTI</v>
      </c>
      <c r="AG3796" s="38" t="str">
        <f>IFERROR(HYPERLINK("https://wa.me/"&amp;Tabla2[[#This Row],[CONTACTO]]&amp;"?text="&amp;Tabla2[[#This Row],[Mensaje]],"Enviar mensaje"),"")</f>
        <v>Enviar mensaje</v>
      </c>
      <c r="AH3796" s="15" t="str">
        <f>CONCATENATE(A3796,F3796)</f>
        <v>3795</v>
      </c>
      <c r="AI3796" s="15" t="str">
        <f>CONCATENATE("ENT-",A3796)</f>
        <v>ENT-3795</v>
      </c>
      <c r="AJ3796" s="15" t="str">
        <f>IF(Tabla2[[#This Row],[Op]]&lt;&gt;"","ENTREGA","")</f>
        <v>ENTREGA</v>
      </c>
      <c r="AK3796" s="40" t="str">
        <f>(Tabla2[[#This Row],[FECHA ENTREGA]]&amp;Tabla2[[#This Row],[HORA ENTREGA]])</f>
        <v>461700,416666666666667</v>
      </c>
      <c r="AL3796" s="34" t="str">
        <f>IFERROR(HYPERLINK("https://wa.me/"&amp;Tabla2[[#This Row],[CONTACTO]]&amp;"?text="&amp;Tabla2[[#This Row],[Mensaje]]),"")</f>
        <v>https://wa.me/56950103942?text=Hola!%0AServicio del día 28-05%0A *Cliente:* ARESTI CHILE WINE S.A. */ Cont: * */ HR Entrega: *10:00* /Dirección: *CONSOLIDADO: BELLAVISTA S/N, RIO CLARO; BOD. HACIENDA ARESTI</v>
      </c>
    </row>
    <row r="3797" spans="1:38" ht="16.5" customHeight="1" x14ac:dyDescent="0.2">
      <c r="A3797" s="15">
        <f>ROW(A3796)</f>
        <v>3796</v>
      </c>
      <c r="B3797" s="15">
        <f>IF(J3797=J3796,B3796+1,1)</f>
        <v>5</v>
      </c>
      <c r="C3797" s="15" t="s">
        <v>3978</v>
      </c>
      <c r="D3797" s="25" t="s">
        <v>39</v>
      </c>
      <c r="E3797" s="27">
        <v>371990</v>
      </c>
      <c r="F3797" s="27" t="s">
        <v>5795</v>
      </c>
      <c r="G3797" s="27" t="s">
        <v>41</v>
      </c>
      <c r="H3797" s="27">
        <v>9026</v>
      </c>
      <c r="I3797" s="27" t="s">
        <v>42</v>
      </c>
      <c r="J3797" s="28">
        <v>46170</v>
      </c>
      <c r="K3797" s="26">
        <v>0.45833333333333331</v>
      </c>
      <c r="L3797" s="26"/>
      <c r="M3797" s="27" t="s">
        <v>347</v>
      </c>
      <c r="N3797" s="25">
        <f>IFERROR(VLOOKUP(M3797,Data!$J$1:$K$58,2,0),"")</f>
        <v>56976511010</v>
      </c>
      <c r="O3797" s="27" t="s">
        <v>105</v>
      </c>
      <c r="P3797" s="27"/>
      <c r="Q3797" s="27" t="s">
        <v>4455</v>
      </c>
      <c r="R3797" s="27" t="s">
        <v>5796</v>
      </c>
      <c r="S3797" s="27"/>
      <c r="T3797" s="27"/>
      <c r="U3797" s="28"/>
      <c r="V3797" s="15"/>
      <c r="W3797" s="15">
        <v>264363</v>
      </c>
      <c r="X3797" s="27"/>
      <c r="Y3797" s="27"/>
      <c r="Z3797" s="29"/>
      <c r="AA3797" s="29">
        <v>0.53472222222222221</v>
      </c>
      <c r="AB3797" s="29">
        <v>0.64583333333333337</v>
      </c>
      <c r="AC3797" s="30">
        <v>46170</v>
      </c>
      <c r="AD3797" s="15" t="str">
        <f>IF(Tabla2[[#This Row],[HORA ENTREGA]]="DIRECTO","On time", IF(AA3797&lt;&gt;"",IF(Tabla2[[#This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797" s="15" t="str">
        <f>MID(Tabla2[[#This Row],[TIPO]],1,3)</f>
        <v xml:space="preserve">40 </v>
      </c>
      <c r="AF37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ATACAMITA */ Cont: * TXGU4121246*/ HR Entrega: *11:00* /Dirección: *CARLOS VALDOVINOS 420, SAN JOAQUIN</v>
      </c>
      <c r="AG3797" s="38" t="str">
        <f>IFERROR(HYPERLINK("https://wa.me/"&amp;Tabla2[[#This Row],[CONTACTO]]&amp;"?text="&amp;Tabla2[[#This Row],[Mensaje]],"Enviar mensaje"),"")</f>
        <v>Enviar mensaje</v>
      </c>
      <c r="AH3797" s="15" t="str">
        <f>CONCATENATE(A3797,F3797)</f>
        <v>3796TXGU4121246</v>
      </c>
      <c r="AI3797" s="15" t="str">
        <f>CONCATENATE("ENT-",A3797)</f>
        <v>ENT-3796</v>
      </c>
      <c r="AJ3797" s="15" t="str">
        <f>IF(Tabla2[[#This Row],[Op]]&lt;&gt;"","ENTREGA","")</f>
        <v>ENTREGA</v>
      </c>
      <c r="AK3797" s="40" t="str">
        <f>(Tabla2[[#This Row],[FECHA ENTREGA]]&amp;Tabla2[[#This Row],[HORA ENTREGA]])</f>
        <v>461700,458333333333333</v>
      </c>
      <c r="AL3797" s="34" t="str">
        <f>IFERROR(HYPERLINK("https://wa.me/"&amp;Tabla2[[#This Row],[CONTACTO]]&amp;"?text="&amp;Tabla2[[#This Row],[Mensaje]]),"")</f>
        <v>https://wa.me/56976511010?text=Hola!%0AServicio del día 28-05%0A *Cliente:* ATACAMITA */ Cont: * TXGU4121246*/ HR Entrega: *11:00* /Dirección: *CARLOS VALDOVINOS 420, SAN JOAQUIN</v>
      </c>
    </row>
    <row r="3798" spans="1:38" ht="16.5" customHeight="1" x14ac:dyDescent="0.2">
      <c r="A3798" s="15">
        <f>ROW(A3797)</f>
        <v>3797</v>
      </c>
      <c r="B3798" s="15">
        <f>IF(J3798=J3797,B3797+1,1)</f>
        <v>6</v>
      </c>
      <c r="C3798" s="15" t="s">
        <v>84</v>
      </c>
      <c r="D3798" s="25" t="s">
        <v>39</v>
      </c>
      <c r="E3798" s="27">
        <v>316026</v>
      </c>
      <c r="F3798" s="27" t="s">
        <v>5797</v>
      </c>
      <c r="G3798" s="27" t="s">
        <v>41</v>
      </c>
      <c r="H3798" s="27"/>
      <c r="I3798" s="27"/>
      <c r="J3798" s="28">
        <v>46170</v>
      </c>
      <c r="K3798" s="26">
        <v>0.375</v>
      </c>
      <c r="L3798" s="26"/>
      <c r="M3798" s="27" t="s">
        <v>215</v>
      </c>
      <c r="N3798" s="25">
        <f>IFERROR(VLOOKUP(M3798,Data!$J$1:$K$58,2,0),"")</f>
        <v>56978089957</v>
      </c>
      <c r="O3798" s="27" t="s">
        <v>216</v>
      </c>
      <c r="P3798" s="27"/>
      <c r="Q3798" s="27" t="s">
        <v>4221</v>
      </c>
      <c r="R3798" s="27" t="s">
        <v>1818</v>
      </c>
      <c r="S3798" s="27"/>
      <c r="T3798" s="27"/>
      <c r="U3798" s="28"/>
      <c r="V3798" s="15"/>
      <c r="W3798" s="15"/>
      <c r="X3798" s="27"/>
      <c r="Y3798" s="27"/>
      <c r="Z3798" s="29"/>
      <c r="AA3798" s="29">
        <v>0.375</v>
      </c>
      <c r="AB3798" s="29">
        <v>0.4548611111111111</v>
      </c>
      <c r="AC3798" s="30">
        <v>46170</v>
      </c>
      <c r="AD3798" s="15" t="str">
        <f>IF(Tabla2[[#This Row],[HORA ENTREGA]]="DIRECTO","On time", IF(AA3798&lt;&gt;"",IF(Tabla2[[#This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8" s="15" t="str">
        <f>MID(Tabla2[[#This Row],[TIPO]],1,3)</f>
        <v xml:space="preserve">40 </v>
      </c>
      <c r="AF37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CANONTEX */ Cont: * LATU9013045*/ HR Entrega: *09:00* /Dirección: *Patricia Viñuela N°334, Lampa </v>
      </c>
      <c r="AG3798" s="38" t="str">
        <f>IFERROR(HYPERLINK("https://wa.me/"&amp;Tabla2[[#This Row],[CONTACTO]]&amp;"?text="&amp;Tabla2[[#This Row],[Mensaje]],"Enviar mensaje"),"")</f>
        <v>Enviar mensaje</v>
      </c>
      <c r="AH3798" s="15" t="str">
        <f>CONCATENATE(A3798,F3798)</f>
        <v>3797LATU9013045</v>
      </c>
      <c r="AI3798" s="15" t="str">
        <f>CONCATENATE("ENT-",A3798)</f>
        <v>ENT-3797</v>
      </c>
      <c r="AJ3798" s="15" t="str">
        <f>IF(Tabla2[[#This Row],[Op]]&lt;&gt;"","ENTREGA","")</f>
        <v>ENTREGA</v>
      </c>
      <c r="AK3798" s="40" t="str">
        <f>(Tabla2[[#This Row],[FECHA ENTREGA]]&amp;Tabla2[[#This Row],[HORA ENTREGA]])</f>
        <v>461700,375</v>
      </c>
      <c r="AL3798" s="34" t="str">
        <f>IFERROR(HYPERLINK("https://wa.me/"&amp;Tabla2[[#This Row],[CONTACTO]]&amp;"?text="&amp;Tabla2[[#This Row],[Mensaje]]),"")</f>
        <v xml:space="preserve">https://wa.me/56978089957?text=Hola!%0AServicio del día 28-05%0A *Cliente:* CANONTEX */ Cont: * LATU9013045*/ HR Entrega: *09:00* /Dirección: *Patricia Viñuela N°334, Lampa </v>
      </c>
    </row>
    <row r="3799" spans="1:38" ht="16.5" customHeight="1" x14ac:dyDescent="0.2">
      <c r="A3799" s="15">
        <f>ROW(A3798)</f>
        <v>3798</v>
      </c>
      <c r="B3799" s="15">
        <f>IF(J3799=J3798,B3798+1,1)</f>
        <v>7</v>
      </c>
      <c r="C3799" s="15" t="s">
        <v>275</v>
      </c>
      <c r="D3799" s="25" t="s">
        <v>39</v>
      </c>
      <c r="E3799" s="27">
        <v>306938</v>
      </c>
      <c r="F3799" s="27" t="s">
        <v>5798</v>
      </c>
      <c r="G3799" s="27" t="s">
        <v>41</v>
      </c>
      <c r="H3799" s="27">
        <v>27135</v>
      </c>
      <c r="I3799" s="27" t="s">
        <v>5799</v>
      </c>
      <c r="J3799" s="28">
        <v>46170</v>
      </c>
      <c r="K3799" s="26">
        <v>0.33333333333333331</v>
      </c>
      <c r="L3799" s="26"/>
      <c r="M3799" s="27" t="s">
        <v>45</v>
      </c>
      <c r="N3799" s="25">
        <f>IFERROR(VLOOKUP(M3799,Data!$J$1:$K$58,2,0),"")</f>
        <v>56950981572</v>
      </c>
      <c r="O3799" s="27" t="s">
        <v>46</v>
      </c>
      <c r="P3799" s="27"/>
      <c r="Q3799" s="27" t="s">
        <v>47</v>
      </c>
      <c r="R3799" s="27" t="s">
        <v>280</v>
      </c>
      <c r="S3799" s="27"/>
      <c r="T3799" s="27"/>
      <c r="U3799" s="28"/>
      <c r="V3799" s="15"/>
      <c r="W3799" s="15" t="s">
        <v>5800</v>
      </c>
      <c r="X3799" s="27"/>
      <c r="Y3799" s="27"/>
      <c r="Z3799" s="29"/>
      <c r="AA3799" s="29">
        <v>0.3298611111111111</v>
      </c>
      <c r="AB3799" s="29">
        <v>0.44722222222222224</v>
      </c>
      <c r="AC3799" s="30">
        <v>46170</v>
      </c>
      <c r="AD3799" s="15" t="str">
        <f>IF(Tabla2[[#This Row],[HORA ENTREGA]]="DIRECTO","On time", IF(AA3799&lt;&gt;"",IF(Tabla2[[#This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799" s="15" t="str">
        <f>MID(Tabla2[[#This Row],[TIPO]],1,3)</f>
        <v xml:space="preserve">40 </v>
      </c>
      <c r="AF37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COMERCIAL CANADA SPA */ Cont: * OERU4299199*/ HR Entrega: *08:00* /Dirección: *BERNARDO O"HIGGINS 158 COLINA</v>
      </c>
      <c r="AG3799" s="38" t="str">
        <f>IFERROR(HYPERLINK("https://wa.me/"&amp;Tabla2[[#This Row],[CONTACTO]]&amp;"?text="&amp;Tabla2[[#This Row],[Mensaje]],"Enviar mensaje"),"")</f>
        <v>Enviar mensaje</v>
      </c>
      <c r="AH3799" s="15" t="str">
        <f>CONCATENATE(A3799,F3799)</f>
        <v>3798OERU4299199</v>
      </c>
      <c r="AI3799" s="15" t="str">
        <f>CONCATENATE("ENT-",A3799)</f>
        <v>ENT-3798</v>
      </c>
      <c r="AJ3799" s="15" t="str">
        <f>IF(Tabla2[[#This Row],[Op]]&lt;&gt;"","ENTREGA","")</f>
        <v>ENTREGA</v>
      </c>
      <c r="AK3799" s="40" t="str">
        <f>(Tabla2[[#This Row],[FECHA ENTREGA]]&amp;Tabla2[[#This Row],[HORA ENTREGA]])</f>
        <v>461700,333333333333333</v>
      </c>
      <c r="AL3799" s="34" t="str">
        <f>IFERROR(HYPERLINK("https://wa.me/"&amp;Tabla2[[#This Row],[CONTACTO]]&amp;"?text="&amp;Tabla2[[#This Row],[Mensaje]]),"")</f>
        <v>https://wa.me/56950981572?text=Hola!%0AServicio del día 28-05%0A *Cliente:* COMERCIAL CANADA SPA */ Cont: * OERU4299199*/ HR Entrega: *08:00* /Dirección: *BERNARDO O"HIGGINS 158 COLINA</v>
      </c>
    </row>
    <row r="3800" spans="1:38" ht="16.5" customHeight="1" x14ac:dyDescent="0.2">
      <c r="A3800" s="15">
        <f>ROW(A3799)</f>
        <v>3799</v>
      </c>
      <c r="B3800" s="15">
        <f>IF(J3800=J3799,B3799+1,1)</f>
        <v>8</v>
      </c>
      <c r="C3800" s="15" t="s">
        <v>275</v>
      </c>
      <c r="D3800" s="25" t="s">
        <v>39</v>
      </c>
      <c r="E3800" s="27">
        <v>306938</v>
      </c>
      <c r="F3800" s="27" t="s">
        <v>5801</v>
      </c>
      <c r="G3800" s="27" t="s">
        <v>41</v>
      </c>
      <c r="H3800" s="27">
        <v>27135</v>
      </c>
      <c r="I3800" s="27" t="s">
        <v>5802</v>
      </c>
      <c r="J3800" s="28">
        <v>46170</v>
      </c>
      <c r="K3800" s="26">
        <v>0.41666666666666669</v>
      </c>
      <c r="L3800" s="26"/>
      <c r="M3800" s="27" t="s">
        <v>155</v>
      </c>
      <c r="N3800" s="25">
        <f>IFERROR(VLOOKUP(M3800,Data!$J$1:$K$58,2,0),"")</f>
        <v>56926181825</v>
      </c>
      <c r="O3800" s="27" t="s">
        <v>156</v>
      </c>
      <c r="P3800" s="27"/>
      <c r="Q3800" s="27" t="s">
        <v>47</v>
      </c>
      <c r="R3800" s="27" t="s">
        <v>280</v>
      </c>
      <c r="S3800" s="27"/>
      <c r="T3800" s="27"/>
      <c r="U3800" s="28"/>
      <c r="V3800" s="15"/>
      <c r="W3800" s="15" t="s">
        <v>5800</v>
      </c>
      <c r="X3800" s="27"/>
      <c r="Y3800" s="27"/>
      <c r="Z3800" s="29"/>
      <c r="AA3800" s="29">
        <v>0.34166666666666667</v>
      </c>
      <c r="AB3800" s="29">
        <v>0.53472222222222221</v>
      </c>
      <c r="AC3800" s="30">
        <v>46170</v>
      </c>
      <c r="AD3800" s="15" t="str">
        <f>IF(Tabla2[[#This Row],[HORA ENTREGA]]="DIRECTO","On time", IF(AA3800&lt;&gt;"",IF(Tabla2[[#This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0" s="15" t="str">
        <f>MID(Tabla2[[#This Row],[TIPO]],1,3)</f>
        <v xml:space="preserve">40 </v>
      </c>
      <c r="AF38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COMERCIAL CANADA SPA */ Cont: * OERU4000477*/ HR Entrega: *10:00* /Dirección: *BERNARDO O"HIGGINS 158 COLINA</v>
      </c>
      <c r="AG3800" s="38" t="str">
        <f>IFERROR(HYPERLINK("https://wa.me/"&amp;Tabla2[[#This Row],[CONTACTO]]&amp;"?text="&amp;Tabla2[[#This Row],[Mensaje]],"Enviar mensaje"),"")</f>
        <v>Enviar mensaje</v>
      </c>
      <c r="AH3800" s="15" t="str">
        <f>CONCATENATE(A3800,F3800)</f>
        <v>3799OERU4000477</v>
      </c>
      <c r="AI3800" s="15" t="str">
        <f>CONCATENATE("ENT-",A3800)</f>
        <v>ENT-3799</v>
      </c>
      <c r="AJ3800" s="15" t="str">
        <f>IF(Tabla2[[#This Row],[Op]]&lt;&gt;"","ENTREGA","")</f>
        <v>ENTREGA</v>
      </c>
      <c r="AK3800" s="40" t="str">
        <f>(Tabla2[[#This Row],[FECHA ENTREGA]]&amp;Tabla2[[#This Row],[HORA ENTREGA]])</f>
        <v>461700,416666666666667</v>
      </c>
      <c r="AL3800" s="34" t="str">
        <f>IFERROR(HYPERLINK("https://wa.me/"&amp;Tabla2[[#This Row],[CONTACTO]]&amp;"?text="&amp;Tabla2[[#This Row],[Mensaje]]),"")</f>
        <v>https://wa.me/56926181825?text=Hola!%0AServicio del día 28-05%0A *Cliente:* COMERCIAL CANADA SPA */ Cont: * OERU4000477*/ HR Entrega: *10:00* /Dirección: *BERNARDO O"HIGGINS 158 COLINA</v>
      </c>
    </row>
    <row r="3801" spans="1:38" ht="16.5" customHeight="1" x14ac:dyDescent="0.2">
      <c r="A3801" s="15">
        <f>ROW(A3800)</f>
        <v>3800</v>
      </c>
      <c r="B3801" s="15">
        <f>IF(J3801=J3800,B3800+1,1)</f>
        <v>9</v>
      </c>
      <c r="C3801" s="15" t="s">
        <v>275</v>
      </c>
      <c r="D3801" s="25" t="s">
        <v>39</v>
      </c>
      <c r="E3801" s="27">
        <v>306938</v>
      </c>
      <c r="F3801" s="27" t="s">
        <v>5803</v>
      </c>
      <c r="G3801" s="27" t="s">
        <v>41</v>
      </c>
      <c r="H3801" s="27">
        <v>27135</v>
      </c>
      <c r="I3801" s="27" t="s">
        <v>5804</v>
      </c>
      <c r="J3801" s="28">
        <v>46170</v>
      </c>
      <c r="K3801" s="26">
        <v>0.5</v>
      </c>
      <c r="L3801" s="26"/>
      <c r="M3801" s="27" t="s">
        <v>144</v>
      </c>
      <c r="N3801" s="25">
        <f>IFERROR(VLOOKUP(M3801,Data!$J$1:$K$58,2,0),"")</f>
        <v>56940144795</v>
      </c>
      <c r="O3801" s="27" t="s">
        <v>145</v>
      </c>
      <c r="P3801" s="27"/>
      <c r="Q3801" s="27" t="s">
        <v>47</v>
      </c>
      <c r="R3801" s="27" t="s">
        <v>280</v>
      </c>
      <c r="S3801" s="27"/>
      <c r="T3801" s="27"/>
      <c r="U3801" s="28"/>
      <c r="V3801" s="15"/>
      <c r="W3801" s="15" t="s">
        <v>5805</v>
      </c>
      <c r="X3801" s="27"/>
      <c r="Y3801" s="27"/>
      <c r="Z3801" s="29"/>
      <c r="AA3801" s="29">
        <v>0.52638888888888891</v>
      </c>
      <c r="AB3801" s="29">
        <v>0.62152777777777779</v>
      </c>
      <c r="AC3801" s="30">
        <v>46170</v>
      </c>
      <c r="AD3801" s="15" t="str">
        <f>IF(Tabla2[[#This Row],[HORA ENTREGA]]="DIRECTO","On time", IF(AA3801&lt;&gt;"",IF(Tabla2[[#This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01" s="15" t="str">
        <f>MID(Tabla2[[#This Row],[TIPO]],1,3)</f>
        <v xml:space="preserve">40 </v>
      </c>
      <c r="AF38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COMERCIAL CANADA SPA */ Cont: * DFOU6158625*/ HR Entrega: *12:00* /Dirección: *BERNARDO O"HIGGINS 158 COLINA</v>
      </c>
      <c r="AG3801" s="38" t="str">
        <f>IFERROR(HYPERLINK("https://wa.me/"&amp;Tabla2[[#This Row],[CONTACTO]]&amp;"?text="&amp;Tabla2[[#This Row],[Mensaje]],"Enviar mensaje"),"")</f>
        <v>Enviar mensaje</v>
      </c>
      <c r="AH3801" s="15" t="str">
        <f>CONCATENATE(A3801,F3801)</f>
        <v>3800DFOU6158625</v>
      </c>
      <c r="AI3801" s="15" t="str">
        <f>CONCATENATE("ENT-",A3801)</f>
        <v>ENT-3800</v>
      </c>
      <c r="AJ3801" s="15" t="str">
        <f>IF(Tabla2[[#This Row],[Op]]&lt;&gt;"","ENTREGA","")</f>
        <v>ENTREGA</v>
      </c>
      <c r="AK3801" s="40" t="str">
        <f>(Tabla2[[#This Row],[FECHA ENTREGA]]&amp;Tabla2[[#This Row],[HORA ENTREGA]])</f>
        <v>461700,5</v>
      </c>
      <c r="AL3801" s="34" t="str">
        <f>IFERROR(HYPERLINK("https://wa.me/"&amp;Tabla2[[#This Row],[CONTACTO]]&amp;"?text="&amp;Tabla2[[#This Row],[Mensaje]]),"")</f>
        <v>https://wa.me/56940144795?text=Hola!%0AServicio del día 28-05%0A *Cliente:* COMERCIAL CANADA SPA */ Cont: * DFOU6158625*/ HR Entrega: *12:00* /Dirección: *BERNARDO O"HIGGINS 158 COLINA</v>
      </c>
    </row>
    <row r="3802" spans="1:38" ht="16.5" customHeight="1" x14ac:dyDescent="0.2">
      <c r="A3802" s="15">
        <f>ROW(A3801)</f>
        <v>3801</v>
      </c>
      <c r="B3802" s="15">
        <f>IF(J3802=J3801,B3801+1,1)</f>
        <v>10</v>
      </c>
      <c r="C3802" s="15" t="s">
        <v>101</v>
      </c>
      <c r="D3802" s="25" t="s">
        <v>39</v>
      </c>
      <c r="E3802" s="27">
        <v>144461</v>
      </c>
      <c r="F3802" s="27" t="s">
        <v>5806</v>
      </c>
      <c r="G3802" s="27" t="s">
        <v>41</v>
      </c>
      <c r="H3802" s="27">
        <v>16269</v>
      </c>
      <c r="I3802" s="27" t="s">
        <v>5807</v>
      </c>
      <c r="J3802" s="28">
        <v>46170</v>
      </c>
      <c r="K3802" s="26">
        <v>0.375</v>
      </c>
      <c r="L3802" s="26"/>
      <c r="M3802" s="27" t="s">
        <v>117</v>
      </c>
      <c r="N3802" s="25">
        <f>IFERROR(VLOOKUP(M3802,Data!$J$1:$K$58,2,0),"")</f>
        <v>56973887539</v>
      </c>
      <c r="O3802" s="27" t="s">
        <v>118</v>
      </c>
      <c r="P3802" s="27"/>
      <c r="Q3802" s="27" t="s">
        <v>2112</v>
      </c>
      <c r="R3802" s="27" t="s">
        <v>3205</v>
      </c>
      <c r="S3802" s="27"/>
      <c r="T3802" s="27"/>
      <c r="U3802" s="28"/>
      <c r="V3802" s="15"/>
      <c r="W3802" s="15">
        <v>304500</v>
      </c>
      <c r="X3802" s="27"/>
      <c r="Y3802" s="27"/>
      <c r="Z3802" s="29"/>
      <c r="AA3802" s="29">
        <v>0.36319444444444443</v>
      </c>
      <c r="AB3802" s="29">
        <v>0.44791666666666669</v>
      </c>
      <c r="AC3802" s="30">
        <v>46170</v>
      </c>
      <c r="AD3802" s="15" t="str">
        <f>IF(Tabla2[[#This Row],[HORA ENTREGA]]="DIRECTO","On time", IF(AA3802&lt;&gt;"",IF(Tabla2[[#This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2" s="15" t="str">
        <f>MID(Tabla2[[#This Row],[TIPO]],1,3)</f>
        <v xml:space="preserve">40 </v>
      </c>
      <c r="AF38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COMERCIAL PICHARA SPA */ Cont: * TLLU7611219*/ HR Entrega: *09:00* /Dirección: *Crucero Peralillo, Parcela 37, Lote 1, Lampa</v>
      </c>
      <c r="AG3802" s="38" t="str">
        <f>IFERROR(HYPERLINK("https://wa.me/"&amp;Tabla2[[#This Row],[CONTACTO]]&amp;"?text="&amp;Tabla2[[#This Row],[Mensaje]],"Enviar mensaje"),"")</f>
        <v>Enviar mensaje</v>
      </c>
      <c r="AH3802" s="15" t="str">
        <f>CONCATENATE(A3802,F3802)</f>
        <v>3801TLLU7611219</v>
      </c>
      <c r="AI3802" s="15" t="str">
        <f>CONCATENATE("ENT-",A3802)</f>
        <v>ENT-3801</v>
      </c>
      <c r="AJ3802" s="15" t="str">
        <f>IF(Tabla2[[#This Row],[Op]]&lt;&gt;"","ENTREGA","")</f>
        <v>ENTREGA</v>
      </c>
      <c r="AK3802" s="40" t="str">
        <f>(Tabla2[[#This Row],[FECHA ENTREGA]]&amp;Tabla2[[#This Row],[HORA ENTREGA]])</f>
        <v>461700,375</v>
      </c>
      <c r="AL3802" s="34" t="str">
        <f>IFERROR(HYPERLINK("https://wa.me/"&amp;Tabla2[[#This Row],[CONTACTO]]&amp;"?text="&amp;Tabla2[[#This Row],[Mensaje]]),"")</f>
        <v>https://wa.me/56973887539?text=Hola!%0AServicio del día 28-05%0A *Cliente:* COMERCIAL PICHARA SPA */ Cont: * TLLU7611219*/ HR Entrega: *09:00* /Dirección: *Crucero Peralillo, Parcela 37, Lote 1, Lampa</v>
      </c>
    </row>
    <row r="3803" spans="1:38" ht="16.5" customHeight="1" x14ac:dyDescent="0.2">
      <c r="A3803" s="15">
        <f>ROW(A3802)</f>
        <v>3802</v>
      </c>
      <c r="B3803" s="15">
        <f>IF(J3803=J3802,B3802+1,1)</f>
        <v>11</v>
      </c>
      <c r="C3803" s="15" t="s">
        <v>288</v>
      </c>
      <c r="D3803" s="25" t="s">
        <v>39</v>
      </c>
      <c r="E3803" s="27">
        <v>103981</v>
      </c>
      <c r="F3803" s="27" t="s">
        <v>5808</v>
      </c>
      <c r="G3803" s="27" t="s">
        <v>54</v>
      </c>
      <c r="H3803" s="27">
        <v>24992</v>
      </c>
      <c r="I3803" s="27" t="s">
        <v>5564</v>
      </c>
      <c r="J3803" s="28">
        <v>46170</v>
      </c>
      <c r="K3803" s="26" t="s">
        <v>290</v>
      </c>
      <c r="L3803" s="26"/>
      <c r="M3803" s="27" t="s">
        <v>158</v>
      </c>
      <c r="N3803" s="25">
        <f>IFERROR(VLOOKUP(M3803,Data!$J$1:$K$58,2,0),"")</f>
        <v>56931745801</v>
      </c>
      <c r="O3803" s="27" t="s">
        <v>370</v>
      </c>
      <c r="P3803" s="27"/>
      <c r="Q3803" s="27" t="s">
        <v>5105</v>
      </c>
      <c r="R3803" s="27"/>
      <c r="S3803" s="27"/>
      <c r="T3803" s="27"/>
      <c r="U3803" s="28"/>
      <c r="V3803" s="15"/>
      <c r="W3803" s="15"/>
      <c r="X3803" s="27"/>
      <c r="Y3803" s="27"/>
      <c r="Z3803" s="29"/>
      <c r="AA3803" s="29">
        <v>0.79861111111111116</v>
      </c>
      <c r="AB3803" s="29">
        <v>0.90625</v>
      </c>
      <c r="AC3803" s="30">
        <v>46170</v>
      </c>
      <c r="AD3803" s="15" t="str">
        <f>IF(Tabla2[[#This Row],[HORA ENTREGA]]="DIRECTO","On time", IF(AA3803&lt;&gt;"",IF(Tabla2[[#This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3" s="15" t="str">
        <f>MID(Tabla2[[#This Row],[TIPO]],1,3)</f>
        <v xml:space="preserve">40 </v>
      </c>
      <c r="AF38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COMERCIAL SEA GARDEN SPA */ Cont: * CGMU7044404*/ HR Entrega: *DIRECTO* /Dirección: *Pedro Jorquera 575</v>
      </c>
      <c r="AG3803" s="38" t="str">
        <f>IFERROR(HYPERLINK("https://wa.me/"&amp;Tabla2[[#This Row],[CONTACTO]]&amp;"?text="&amp;Tabla2[[#This Row],[Mensaje]],"Enviar mensaje"),"")</f>
        <v>Enviar mensaje</v>
      </c>
      <c r="AH3803" s="15" t="str">
        <f>CONCATENATE(A3803,F3803)</f>
        <v>3802CGMU7044404</v>
      </c>
      <c r="AI3803" s="15" t="str">
        <f>CONCATENATE("ENT-",A3803)</f>
        <v>ENT-3802</v>
      </c>
      <c r="AJ3803" s="15" t="str">
        <f>IF(Tabla2[[#This Row],[Op]]&lt;&gt;"","ENTREGA","")</f>
        <v>ENTREGA</v>
      </c>
      <c r="AK3803" s="40" t="str">
        <f>(Tabla2[[#This Row],[FECHA ENTREGA]]&amp;Tabla2[[#This Row],[HORA ENTREGA]])</f>
        <v>46170DIRECTO</v>
      </c>
      <c r="AL3803" s="34" t="str">
        <f>IFERROR(HYPERLINK("https://wa.me/"&amp;Tabla2[[#This Row],[CONTACTO]]&amp;"?text="&amp;Tabla2[[#This Row],[Mensaje]]),"")</f>
        <v>https://wa.me/56931745801?text=Hola!%0AServicio del día 28-05%0A *Cliente:* COMERCIAL SEA GARDEN SPA */ Cont: * CGMU7044404*/ HR Entrega: *DIRECTO* /Dirección: *Pedro Jorquera 575</v>
      </c>
    </row>
    <row r="3804" spans="1:38" ht="16.5" customHeight="1" x14ac:dyDescent="0.2">
      <c r="A3804" s="15">
        <f>ROW(A3803)</f>
        <v>3803</v>
      </c>
      <c r="B3804" s="15">
        <f>IF(J3804=J3803,B3803+1,1)</f>
        <v>12</v>
      </c>
      <c r="C3804" s="15" t="s">
        <v>288</v>
      </c>
      <c r="D3804" s="25" t="s">
        <v>39</v>
      </c>
      <c r="E3804" s="27">
        <v>103829</v>
      </c>
      <c r="F3804" s="27" t="s">
        <v>5809</v>
      </c>
      <c r="G3804" s="27" t="s">
        <v>54</v>
      </c>
      <c r="H3804" s="27">
        <v>23520</v>
      </c>
      <c r="I3804" s="27" t="s">
        <v>5564</v>
      </c>
      <c r="J3804" s="28">
        <v>46170</v>
      </c>
      <c r="K3804" s="26" t="s">
        <v>290</v>
      </c>
      <c r="L3804" s="26"/>
      <c r="M3804" s="27" t="s">
        <v>133</v>
      </c>
      <c r="N3804" s="25">
        <f>IFERROR(VLOOKUP(M3804,Data!$J$1:$K$58,2,0),"")</f>
        <v>56953801607</v>
      </c>
      <c r="O3804" s="27" t="s">
        <v>134</v>
      </c>
      <c r="P3804" s="27"/>
      <c r="Q3804" s="27" t="s">
        <v>5105</v>
      </c>
      <c r="R3804" s="27"/>
      <c r="S3804" s="27"/>
      <c r="T3804" s="27"/>
      <c r="U3804" s="28"/>
      <c r="V3804" s="15"/>
      <c r="W3804" s="15"/>
      <c r="X3804" s="27"/>
      <c r="Y3804" s="27"/>
      <c r="Z3804" s="29"/>
      <c r="AA3804" s="29">
        <v>0.62986111111111109</v>
      </c>
      <c r="AB3804" s="29">
        <v>0.82291666666666663</v>
      </c>
      <c r="AC3804" s="30">
        <v>46170</v>
      </c>
      <c r="AD3804" s="15" t="str">
        <f>IF(Tabla2[[#This Row],[HORA ENTREGA]]="DIRECTO","On time", IF(AA3804&lt;&gt;"",IF(Tabla2[[#This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4" s="15" t="str">
        <f>MID(Tabla2[[#This Row],[TIPO]],1,3)</f>
        <v xml:space="preserve">40 </v>
      </c>
      <c r="AF38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COMERCIAL SEA GARDEN SPA */ Cont: * HLBU9130000*/ HR Entrega: *DIRECTO* /Dirección: *Pedro Jorquera 575</v>
      </c>
      <c r="AG3804" s="38" t="str">
        <f>IFERROR(HYPERLINK("https://wa.me/"&amp;Tabla2[[#This Row],[CONTACTO]]&amp;"?text="&amp;Tabla2[[#This Row],[Mensaje]],"Enviar mensaje"),"")</f>
        <v>Enviar mensaje</v>
      </c>
      <c r="AH3804" s="15" t="str">
        <f>CONCATENATE(A3804,F3804)</f>
        <v>3803HLBU9130000</v>
      </c>
      <c r="AI3804" s="15" t="str">
        <f>CONCATENATE("ENT-",A3804)</f>
        <v>ENT-3803</v>
      </c>
      <c r="AJ3804" s="15" t="str">
        <f>IF(Tabla2[[#This Row],[Op]]&lt;&gt;"","ENTREGA","")</f>
        <v>ENTREGA</v>
      </c>
      <c r="AK3804" s="40" t="str">
        <f>(Tabla2[[#This Row],[FECHA ENTREGA]]&amp;Tabla2[[#This Row],[HORA ENTREGA]])</f>
        <v>46170DIRECTO</v>
      </c>
      <c r="AL3804" s="34" t="str">
        <f>IFERROR(HYPERLINK("https://wa.me/"&amp;Tabla2[[#This Row],[CONTACTO]]&amp;"?text="&amp;Tabla2[[#This Row],[Mensaje]]),"")</f>
        <v>https://wa.me/56953801607?text=Hola!%0AServicio del día 28-05%0A *Cliente:* COMERCIAL SEA GARDEN SPA */ Cont: * HLBU9130000*/ HR Entrega: *DIRECTO* /Dirección: *Pedro Jorquera 575</v>
      </c>
    </row>
    <row r="3805" spans="1:38" ht="16.5" customHeight="1" x14ac:dyDescent="0.2">
      <c r="A3805" s="15">
        <f>ROW(A3804)</f>
        <v>3804</v>
      </c>
      <c r="B3805" s="15">
        <f>IF(J3805=J3804,B3804+1,1)</f>
        <v>13</v>
      </c>
      <c r="C3805" s="15" t="s">
        <v>627</v>
      </c>
      <c r="D3805" s="25" t="s">
        <v>39</v>
      </c>
      <c r="E3805" s="27">
        <v>306430</v>
      </c>
      <c r="F3805" s="27" t="s">
        <v>5810</v>
      </c>
      <c r="G3805" s="27" t="s">
        <v>41</v>
      </c>
      <c r="H3805" s="27">
        <v>15300</v>
      </c>
      <c r="I3805" s="27" t="s">
        <v>5811</v>
      </c>
      <c r="J3805" s="28">
        <v>46170</v>
      </c>
      <c r="K3805" s="26">
        <v>0.66666666666666663</v>
      </c>
      <c r="L3805" s="26"/>
      <c r="M3805" s="27" t="s">
        <v>45</v>
      </c>
      <c r="N3805" s="25">
        <f>IFERROR(VLOOKUP(M3805,Data!$J$1:$K$58,2,0),"")</f>
        <v>56950981572</v>
      </c>
      <c r="O3805" s="27" t="s">
        <v>46</v>
      </c>
      <c r="P3805" s="27"/>
      <c r="Q3805" s="27" t="s">
        <v>629</v>
      </c>
      <c r="R3805" s="27"/>
      <c r="S3805" s="27"/>
      <c r="T3805" s="27"/>
      <c r="U3805" s="28"/>
      <c r="V3805" s="15"/>
      <c r="W3805" s="15"/>
      <c r="X3805" s="27"/>
      <c r="Y3805" s="27"/>
      <c r="Z3805" s="29"/>
      <c r="AA3805" s="29">
        <v>0.6875</v>
      </c>
      <c r="AB3805" s="29">
        <v>0.77430555555555558</v>
      </c>
      <c r="AC3805" s="30">
        <v>46170</v>
      </c>
      <c r="AD3805" s="15" t="str">
        <f>IF(Tabla2[[#This Row],[HORA ENTREGA]]="DIRECTO","On time", IF(AA3805&lt;&gt;"",IF(Tabla2[[#This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05" s="15" t="str">
        <f>MID(Tabla2[[#This Row],[TIPO]],1,3)</f>
        <v xml:space="preserve">40 </v>
      </c>
      <c r="AF38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GENERACION SERVICIO Y ARRIENDO SPA */ Cont: * TRHU7535385*/ HR Entrega: *16:00* /Dirección: *CORDILLERA 570, PUDAHUEL</v>
      </c>
      <c r="AG3805" s="38" t="str">
        <f>IFERROR(HYPERLINK("https://wa.me/"&amp;Tabla2[[#This Row],[CONTACTO]]&amp;"?text="&amp;Tabla2[[#This Row],[Mensaje]],"Enviar mensaje"),"")</f>
        <v>Enviar mensaje</v>
      </c>
      <c r="AH3805" s="15" t="str">
        <f>CONCATENATE(A3805,F3805)</f>
        <v>3804TRHU7535385</v>
      </c>
      <c r="AI3805" s="15" t="str">
        <f>CONCATENATE("ENT-",A3805)</f>
        <v>ENT-3804</v>
      </c>
      <c r="AJ3805" s="15" t="str">
        <f>IF(Tabla2[[#This Row],[Op]]&lt;&gt;"","ENTREGA","")</f>
        <v>ENTREGA</v>
      </c>
      <c r="AK3805" s="40" t="str">
        <f>(Tabla2[[#This Row],[FECHA ENTREGA]]&amp;Tabla2[[#This Row],[HORA ENTREGA]])</f>
        <v>461700,666666666666667</v>
      </c>
      <c r="AL3805" s="34" t="str">
        <f>IFERROR(HYPERLINK("https://wa.me/"&amp;Tabla2[[#This Row],[CONTACTO]]&amp;"?text="&amp;Tabla2[[#This Row],[Mensaje]]),"")</f>
        <v>https://wa.me/56950981572?text=Hola!%0AServicio del día 28-05%0A *Cliente:* GENERACION SERVICIO Y ARRIENDO SPA */ Cont: * TRHU7535385*/ HR Entrega: *16:00* /Dirección: *CORDILLERA 570, PUDAHUEL</v>
      </c>
    </row>
    <row r="3806" spans="1:38" ht="16.5" customHeight="1" x14ac:dyDescent="0.2">
      <c r="A3806" s="15">
        <f>ROW(A3805)</f>
        <v>3805</v>
      </c>
      <c r="B3806" s="15">
        <f>IF(J3806=J3805,B3805+1,1)</f>
        <v>14</v>
      </c>
      <c r="C3806" s="15" t="s">
        <v>627</v>
      </c>
      <c r="D3806" s="25" t="s">
        <v>39</v>
      </c>
      <c r="E3806" s="27">
        <v>306430</v>
      </c>
      <c r="F3806" s="27" t="s">
        <v>5812</v>
      </c>
      <c r="G3806" s="27" t="s">
        <v>41</v>
      </c>
      <c r="H3806" s="27">
        <v>15300</v>
      </c>
      <c r="I3806" s="27" t="s">
        <v>5813</v>
      </c>
      <c r="J3806" s="28">
        <v>46170</v>
      </c>
      <c r="K3806" s="26">
        <v>0.66666666666666663</v>
      </c>
      <c r="L3806" s="26"/>
      <c r="M3806" s="27" t="s">
        <v>567</v>
      </c>
      <c r="N3806" s="25">
        <f>IFERROR(VLOOKUP(M3806,Data!$J$1:$K$58,2,0),"")</f>
        <v>56964069749</v>
      </c>
      <c r="O3806" s="27" t="s">
        <v>568</v>
      </c>
      <c r="P3806" s="27"/>
      <c r="Q3806" s="27" t="s">
        <v>629</v>
      </c>
      <c r="R3806" s="27"/>
      <c r="S3806" s="27"/>
      <c r="T3806" s="27"/>
      <c r="U3806" s="28"/>
      <c r="V3806" s="15"/>
      <c r="W3806" s="15"/>
      <c r="X3806" s="27"/>
      <c r="Y3806" s="27"/>
      <c r="Z3806" s="29"/>
      <c r="AA3806" s="29">
        <v>0.61111111111111116</v>
      </c>
      <c r="AB3806" s="29">
        <v>0.74652777777777779</v>
      </c>
      <c r="AC3806" s="30">
        <v>46170</v>
      </c>
      <c r="AD3806" s="15" t="str">
        <f>IF(Tabla2[[#This Row],[HORA ENTREGA]]="DIRECTO","On time", IF(AA3806&lt;&gt;"",IF(Tabla2[[#This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6" s="15" t="str">
        <f>MID(Tabla2[[#This Row],[TIPO]],1,3)</f>
        <v xml:space="preserve">40 </v>
      </c>
      <c r="AF38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GENERACION SERVICIO Y ARRIENDO SPA */ Cont: * FCIU9125499*/ HR Entrega: *16:00* /Dirección: *CORDILLERA 570, PUDAHUEL</v>
      </c>
      <c r="AG3806" s="38" t="str">
        <f>IFERROR(HYPERLINK("https://wa.me/"&amp;Tabla2[[#This Row],[CONTACTO]]&amp;"?text="&amp;Tabla2[[#This Row],[Mensaje]],"Enviar mensaje"),"")</f>
        <v>Enviar mensaje</v>
      </c>
      <c r="AH3806" s="15" t="str">
        <f>CONCATENATE(A3806,F3806)</f>
        <v>3805FCIU9125499</v>
      </c>
      <c r="AI3806" s="15" t="str">
        <f>CONCATENATE("ENT-",A3806)</f>
        <v>ENT-3805</v>
      </c>
      <c r="AJ3806" s="15" t="str">
        <f>IF(Tabla2[[#This Row],[Op]]&lt;&gt;"","ENTREGA","")</f>
        <v>ENTREGA</v>
      </c>
      <c r="AK3806" s="40" t="str">
        <f>(Tabla2[[#This Row],[FECHA ENTREGA]]&amp;Tabla2[[#This Row],[HORA ENTREGA]])</f>
        <v>461700,666666666666667</v>
      </c>
      <c r="AL3806" s="34" t="str">
        <f>IFERROR(HYPERLINK("https://wa.me/"&amp;Tabla2[[#This Row],[CONTACTO]]&amp;"?text="&amp;Tabla2[[#This Row],[Mensaje]]),"")</f>
        <v>https://wa.me/56964069749?text=Hola!%0AServicio del día 28-05%0A *Cliente:* GENERACION SERVICIO Y ARRIENDO SPA */ Cont: * FCIU9125499*/ HR Entrega: *16:00* /Dirección: *CORDILLERA 570, PUDAHUEL</v>
      </c>
    </row>
    <row r="3807" spans="1:38" ht="16.5" customHeight="1" x14ac:dyDescent="0.2">
      <c r="A3807" s="15">
        <f>ROW(A3806)</f>
        <v>3806</v>
      </c>
      <c r="B3807" s="15">
        <f>IF(J3807=J3806,B3806+1,1)</f>
        <v>15</v>
      </c>
      <c r="C3807" s="15" t="s">
        <v>627</v>
      </c>
      <c r="D3807" s="25" t="s">
        <v>39</v>
      </c>
      <c r="E3807" s="27">
        <v>306430</v>
      </c>
      <c r="F3807" s="27" t="s">
        <v>5814</v>
      </c>
      <c r="G3807" s="27" t="s">
        <v>41</v>
      </c>
      <c r="H3807" s="27">
        <v>15300</v>
      </c>
      <c r="I3807" s="27" t="s">
        <v>5815</v>
      </c>
      <c r="J3807" s="28">
        <v>46170</v>
      </c>
      <c r="K3807" s="26" t="s">
        <v>290</v>
      </c>
      <c r="L3807" s="26"/>
      <c r="M3807" s="27" t="s">
        <v>221</v>
      </c>
      <c r="N3807" s="25">
        <f>IFERROR(VLOOKUP(M3807,Data!$J$1:$K$58,2,0),"")</f>
        <v>56965378427</v>
      </c>
      <c r="O3807" s="27" t="s">
        <v>222</v>
      </c>
      <c r="P3807" s="27"/>
      <c r="Q3807" s="27" t="s">
        <v>629</v>
      </c>
      <c r="R3807" s="27"/>
      <c r="S3807" s="27"/>
      <c r="T3807" s="27"/>
      <c r="U3807" s="28"/>
      <c r="V3807" s="15"/>
      <c r="W3807" s="15"/>
      <c r="X3807" s="27"/>
      <c r="Y3807" s="27"/>
      <c r="Z3807" s="29"/>
      <c r="AA3807" s="29">
        <v>0.81944444444444442</v>
      </c>
      <c r="AB3807" s="29">
        <v>0.86111111111111116</v>
      </c>
      <c r="AC3807" s="30">
        <v>46170</v>
      </c>
      <c r="AD3807" s="15" t="str">
        <f>IF(Tabla2[[#This Row],[HORA ENTREGA]]="DIRECTO","On time", IF(AA3807&lt;&gt;"",IF(Tabla2[[#This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7" s="15" t="str">
        <f>MID(Tabla2[[#This Row],[TIPO]],1,3)</f>
        <v xml:space="preserve">40 </v>
      </c>
      <c r="AF38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GENERACION SERVICIO Y ARRIENDO SPA */ Cont: * CSNU8561440*/ HR Entrega: *DIRECTO* /Dirección: *CORDILLERA 570, PUDAHUEL</v>
      </c>
      <c r="AG3807" s="38" t="str">
        <f>IFERROR(HYPERLINK("https://wa.me/"&amp;Tabla2[[#This Row],[CONTACTO]]&amp;"?text="&amp;Tabla2[[#This Row],[Mensaje]],"Enviar mensaje"),"")</f>
        <v>Enviar mensaje</v>
      </c>
      <c r="AH3807" s="15" t="str">
        <f>CONCATENATE(A3807,F3807)</f>
        <v>3806CSNU8561440</v>
      </c>
      <c r="AI3807" s="15" t="str">
        <f>CONCATENATE("ENT-",A3807)</f>
        <v>ENT-3806</v>
      </c>
      <c r="AJ3807" s="15" t="str">
        <f>IF(Tabla2[[#This Row],[Op]]&lt;&gt;"","ENTREGA","")</f>
        <v>ENTREGA</v>
      </c>
      <c r="AK3807" s="40" t="str">
        <f>(Tabla2[[#This Row],[FECHA ENTREGA]]&amp;Tabla2[[#This Row],[HORA ENTREGA]])</f>
        <v>46170DIRECTO</v>
      </c>
      <c r="AL3807" s="34" t="str">
        <f>IFERROR(HYPERLINK("https://wa.me/"&amp;Tabla2[[#This Row],[CONTACTO]]&amp;"?text="&amp;Tabla2[[#This Row],[Mensaje]]),"")</f>
        <v>https://wa.me/56965378427?text=Hola!%0AServicio del día 28-05%0A *Cliente:* GENERACION SERVICIO Y ARRIENDO SPA */ Cont: * CSNU8561440*/ HR Entrega: *DIRECTO* /Dirección: *CORDILLERA 570, PUDAHUEL</v>
      </c>
    </row>
    <row r="3808" spans="1:38" ht="16.5" customHeight="1" x14ac:dyDescent="0.2">
      <c r="A3808" s="15">
        <f>ROW(A3807)</f>
        <v>3807</v>
      </c>
      <c r="B3808" s="15">
        <f>IF(J3808=J3807,B3807+1,1)</f>
        <v>16</v>
      </c>
      <c r="C3808" s="15" t="s">
        <v>483</v>
      </c>
      <c r="D3808" s="25" t="s">
        <v>39</v>
      </c>
      <c r="E3808" s="27">
        <v>1293226</v>
      </c>
      <c r="F3808" s="27" t="s">
        <v>5816</v>
      </c>
      <c r="G3808" s="27" t="s">
        <v>41</v>
      </c>
      <c r="H3808" s="27">
        <v>20060</v>
      </c>
      <c r="I3808" s="27" t="s">
        <v>42</v>
      </c>
      <c r="J3808" s="28">
        <v>46170</v>
      </c>
      <c r="K3808" s="26">
        <v>0.35416666666666669</v>
      </c>
      <c r="L3808" s="26"/>
      <c r="M3808" s="27" t="s">
        <v>161</v>
      </c>
      <c r="N3808" s="25">
        <f>IFERROR(VLOOKUP(M3808,Data!$J$1:$K$58,2,0),"")</f>
        <v>56966749408</v>
      </c>
      <c r="O3808" s="27" t="s">
        <v>162</v>
      </c>
      <c r="P3808" s="27"/>
      <c r="Q3808" s="27" t="s">
        <v>5749</v>
      </c>
      <c r="R3808" s="27"/>
      <c r="S3808" s="27"/>
      <c r="T3808" s="27"/>
      <c r="U3808" s="28"/>
      <c r="V3808" s="15"/>
      <c r="W3808" s="15"/>
      <c r="X3808" s="27"/>
      <c r="Y3808" s="27"/>
      <c r="Z3808" s="29"/>
      <c r="AA3808" s="29">
        <v>0.30208333333333331</v>
      </c>
      <c r="AB3808" s="29">
        <v>0.4236111111111111</v>
      </c>
      <c r="AC3808" s="30">
        <v>46170</v>
      </c>
      <c r="AD3808" s="15" t="str">
        <f>IF(Tabla2[[#This Row],[HORA ENTREGA]]="DIRECTO","On time", IF(AA3808&lt;&gt;"",IF(Tabla2[[#This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8" s="15" t="str">
        <f>MID(Tabla2[[#This Row],[TIPO]],1,3)</f>
        <v xml:space="preserve">40 </v>
      </c>
      <c r="AF38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IDEAL S A */ Cont: * OOCU9329791*/ HR Entrega: *08:30* /Dirección: *Av. Bernardo O´Higgins 3140 </v>
      </c>
      <c r="AG3808" s="38" t="str">
        <f>IFERROR(HYPERLINK("https://wa.me/"&amp;Tabla2[[#This Row],[CONTACTO]]&amp;"?text="&amp;Tabla2[[#This Row],[Mensaje]],"Enviar mensaje"),"")</f>
        <v>Enviar mensaje</v>
      </c>
      <c r="AH3808" s="15" t="str">
        <f>CONCATENATE(A3808,F3808)</f>
        <v>3807OOCU9329791</v>
      </c>
      <c r="AI3808" s="15" t="str">
        <f>CONCATENATE("ENT-",A3808)</f>
        <v>ENT-3807</v>
      </c>
      <c r="AJ3808" s="15" t="str">
        <f>IF(Tabla2[[#This Row],[Op]]&lt;&gt;"","ENTREGA","")</f>
        <v>ENTREGA</v>
      </c>
      <c r="AK3808" s="40" t="str">
        <f>(Tabla2[[#This Row],[FECHA ENTREGA]]&amp;Tabla2[[#This Row],[HORA ENTREGA]])</f>
        <v>461700,354166666666667</v>
      </c>
      <c r="AL3808" s="34" t="str">
        <f>IFERROR(HYPERLINK("https://wa.me/"&amp;Tabla2[[#This Row],[CONTACTO]]&amp;"?text="&amp;Tabla2[[#This Row],[Mensaje]]),"")</f>
        <v xml:space="preserve">https://wa.me/56966749408?text=Hola!%0AServicio del día 28-05%0A *Cliente:* IDEAL S A */ Cont: * OOCU9329791*/ HR Entrega: *08:30* /Dirección: *Av. Bernardo O´Higgins 3140 </v>
      </c>
    </row>
    <row r="3809" spans="1:38" ht="16.5" customHeight="1" x14ac:dyDescent="0.2">
      <c r="A3809" s="15">
        <f>ROW(A3808)</f>
        <v>3808</v>
      </c>
      <c r="B3809" s="15">
        <f>IF(J3809=J3808,B3808+1,1)</f>
        <v>17</v>
      </c>
      <c r="C3809" s="15" t="s">
        <v>483</v>
      </c>
      <c r="D3809" s="25" t="s">
        <v>39</v>
      </c>
      <c r="E3809" s="27">
        <v>1292446</v>
      </c>
      <c r="F3809" s="27" t="s">
        <v>5817</v>
      </c>
      <c r="G3809" s="27"/>
      <c r="H3809" s="27"/>
      <c r="I3809" s="27" t="s">
        <v>5818</v>
      </c>
      <c r="J3809" s="28">
        <v>46170</v>
      </c>
      <c r="K3809" s="26">
        <v>0.35416666666666669</v>
      </c>
      <c r="L3809" s="26"/>
      <c r="M3809" s="27" t="s">
        <v>172</v>
      </c>
      <c r="N3809" s="25">
        <f>IFERROR(VLOOKUP(M3809,Data!$J$1:$K$58,2,0),"")</f>
        <v>56985215946</v>
      </c>
      <c r="O3809" s="27" t="s">
        <v>173</v>
      </c>
      <c r="P3809" s="27"/>
      <c r="Q3809" s="27" t="s">
        <v>3580</v>
      </c>
      <c r="R3809" s="27" t="s">
        <v>183</v>
      </c>
      <c r="S3809" s="27"/>
      <c r="T3809" s="27"/>
      <c r="U3809" s="28"/>
      <c r="V3809" s="15"/>
      <c r="W3809" s="15">
        <v>6323799</v>
      </c>
      <c r="X3809" s="27"/>
      <c r="Y3809" s="27"/>
      <c r="Z3809" s="29"/>
      <c r="AA3809" s="29">
        <v>0.35416666666666669</v>
      </c>
      <c r="AB3809" s="29">
        <v>0.44791666666666669</v>
      </c>
      <c r="AC3809" s="30">
        <v>46170</v>
      </c>
      <c r="AD3809" s="15" t="str">
        <f>IF(Tabla2[[#This Row],[HORA ENTREGA]]="DIRECTO","On time", IF(AA3809&lt;&gt;"",IF(Tabla2[[#This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09" s="15" t="str">
        <f>MID(Tabla2[[#This Row],[TIPO]],1,3)</f>
        <v/>
      </c>
      <c r="AF38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IDEAL S A */ Cont: * BEAU6481831*/ HR Entrega: *08:30* /Dirección: *Agunsa, dirección La montaña 1550, Quilicura </v>
      </c>
      <c r="AG3809" s="38" t="str">
        <f>IFERROR(HYPERLINK("https://wa.me/"&amp;Tabla2[[#This Row],[CONTACTO]]&amp;"?text="&amp;Tabla2[[#This Row],[Mensaje]],"Enviar mensaje"),"")</f>
        <v>Enviar mensaje</v>
      </c>
      <c r="AH3809" s="15" t="str">
        <f>CONCATENATE(A3809,F3809)</f>
        <v>3808BEAU6481831</v>
      </c>
      <c r="AI3809" s="15" t="str">
        <f>CONCATENATE("ENT-",A3809)</f>
        <v>ENT-3808</v>
      </c>
      <c r="AJ3809" s="15" t="str">
        <f>IF(Tabla2[[#This Row],[Op]]&lt;&gt;"","ENTREGA","")</f>
        <v>ENTREGA</v>
      </c>
      <c r="AK3809" s="40" t="str">
        <f>(Tabla2[[#This Row],[FECHA ENTREGA]]&amp;Tabla2[[#This Row],[HORA ENTREGA]])</f>
        <v>461700,354166666666667</v>
      </c>
      <c r="AL3809" s="34" t="str">
        <f>IFERROR(HYPERLINK("https://wa.me/"&amp;Tabla2[[#This Row],[CONTACTO]]&amp;"?text="&amp;Tabla2[[#This Row],[Mensaje]]),"")</f>
        <v xml:space="preserve">https://wa.me/56985215946?text=Hola!%0AServicio del día 28-05%0A *Cliente:* IDEAL S A */ Cont: * BEAU6481831*/ HR Entrega: *08:30* /Dirección: *Agunsa, dirección La montaña 1550, Quilicura </v>
      </c>
    </row>
    <row r="3810" spans="1:38" ht="16.5" customHeight="1" x14ac:dyDescent="0.2">
      <c r="A3810" s="15">
        <f>ROW(A3809)</f>
        <v>3809</v>
      </c>
      <c r="B3810" s="15">
        <f>IF(J3810=J3809,B3809+1,1)</f>
        <v>18</v>
      </c>
      <c r="C3810" s="15" t="s">
        <v>483</v>
      </c>
      <c r="D3810" s="25" t="s">
        <v>39</v>
      </c>
      <c r="E3810" s="27">
        <v>1293226</v>
      </c>
      <c r="F3810" s="27" t="s">
        <v>5819</v>
      </c>
      <c r="G3810" s="27" t="s">
        <v>41</v>
      </c>
      <c r="H3810" s="27">
        <v>20060</v>
      </c>
      <c r="I3810" s="27" t="s">
        <v>42</v>
      </c>
      <c r="J3810" s="28">
        <v>46170</v>
      </c>
      <c r="K3810" s="26">
        <v>0.39583333333333331</v>
      </c>
      <c r="L3810" s="26"/>
      <c r="M3810" s="27" t="s">
        <v>221</v>
      </c>
      <c r="N3810" s="25">
        <f>IFERROR(VLOOKUP(M3810,Data!$J$1:$K$58,2,0),"")</f>
        <v>56965378427</v>
      </c>
      <c r="O3810" s="27" t="s">
        <v>222</v>
      </c>
      <c r="P3810" s="27"/>
      <c r="Q3810" s="27" t="s">
        <v>5749</v>
      </c>
      <c r="R3810" s="27"/>
      <c r="S3810" s="27"/>
      <c r="T3810" s="27"/>
      <c r="U3810" s="28"/>
      <c r="V3810" s="15"/>
      <c r="W3810" s="15">
        <v>304367</v>
      </c>
      <c r="X3810" s="27"/>
      <c r="Y3810" s="27"/>
      <c r="Z3810" s="29"/>
      <c r="AA3810" s="29">
        <v>0.38194444444444442</v>
      </c>
      <c r="AB3810" s="29">
        <v>0.51388888888888884</v>
      </c>
      <c r="AC3810" s="30">
        <v>46170</v>
      </c>
      <c r="AD3810" s="15" t="str">
        <f>IF(Tabla2[[#This Row],[HORA ENTREGA]]="DIRECTO","On time", IF(AA3810&lt;&gt;"",IF(Tabla2[[#This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10" s="15" t="str">
        <f>MID(Tabla2[[#This Row],[TIPO]],1,3)</f>
        <v xml:space="preserve">40 </v>
      </c>
      <c r="AF38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IDEAL S A */ Cont: * OOCU9311410*/ HR Entrega: *09:30* /Dirección: *Av. Bernardo O´Higgins 3140 </v>
      </c>
      <c r="AG3810" s="38" t="str">
        <f>IFERROR(HYPERLINK("https://wa.me/"&amp;Tabla2[[#This Row],[CONTACTO]]&amp;"?text="&amp;Tabla2[[#This Row],[Mensaje]],"Enviar mensaje"),"")</f>
        <v>Enviar mensaje</v>
      </c>
      <c r="AH3810" s="15" t="str">
        <f>CONCATENATE(A3810,F3810)</f>
        <v>3809OOCU9311410</v>
      </c>
      <c r="AI3810" s="15" t="str">
        <f>CONCATENATE("ENT-",A3810)</f>
        <v>ENT-3809</v>
      </c>
      <c r="AJ3810" s="15" t="str">
        <f>IF(Tabla2[[#This Row],[Op]]&lt;&gt;"","ENTREGA","")</f>
        <v>ENTREGA</v>
      </c>
      <c r="AK3810" s="40" t="str">
        <f>(Tabla2[[#This Row],[FECHA ENTREGA]]&amp;Tabla2[[#This Row],[HORA ENTREGA]])</f>
        <v>461700,395833333333333</v>
      </c>
      <c r="AL3810" s="34" t="str">
        <f>IFERROR(HYPERLINK("https://wa.me/"&amp;Tabla2[[#This Row],[CONTACTO]]&amp;"?text="&amp;Tabla2[[#This Row],[Mensaje]]),"")</f>
        <v xml:space="preserve">https://wa.me/56965378427?text=Hola!%0AServicio del día 28-05%0A *Cliente:* IDEAL S A */ Cont: * OOCU9311410*/ HR Entrega: *09:30* /Dirección: *Av. Bernardo O´Higgins 3140 </v>
      </c>
    </row>
    <row r="3811" spans="1:38" ht="16.5" customHeight="1" x14ac:dyDescent="0.2">
      <c r="A3811" s="15">
        <f>ROW(A3810)</f>
        <v>3810</v>
      </c>
      <c r="B3811" s="15">
        <f>IF(J3811=J3810,B3810+1,1)</f>
        <v>19</v>
      </c>
      <c r="C3811" s="15" t="s">
        <v>149</v>
      </c>
      <c r="D3811" s="25" t="s">
        <v>39</v>
      </c>
      <c r="E3811" s="27">
        <v>2636450</v>
      </c>
      <c r="F3811" s="27" t="s">
        <v>5820</v>
      </c>
      <c r="G3811" s="27" t="s">
        <v>41</v>
      </c>
      <c r="H3811" s="27">
        <v>13500</v>
      </c>
      <c r="I3811" s="27" t="s">
        <v>42</v>
      </c>
      <c r="J3811" s="28">
        <v>46170</v>
      </c>
      <c r="K3811" s="26">
        <v>0.33333333333333331</v>
      </c>
      <c r="L3811" s="26" t="s">
        <v>5821</v>
      </c>
      <c r="M3811" s="27" t="s">
        <v>133</v>
      </c>
      <c r="N3811" s="25">
        <f>IFERROR(VLOOKUP(M3811,Data!$J$1:$K$58,2,0),"")</f>
        <v>56953801607</v>
      </c>
      <c r="O3811" s="27" t="s">
        <v>134</v>
      </c>
      <c r="P3811" s="27"/>
      <c r="Q3811" s="27" t="s">
        <v>153</v>
      </c>
      <c r="R3811" s="27" t="s">
        <v>1747</v>
      </c>
      <c r="S3811" s="27"/>
      <c r="T3811" s="27"/>
      <c r="U3811" s="28"/>
      <c r="V3811" s="15"/>
      <c r="W3811" s="15">
        <v>925</v>
      </c>
      <c r="X3811" s="27"/>
      <c r="Y3811" s="27"/>
      <c r="Z3811" s="29"/>
      <c r="AA3811" s="29">
        <v>0.3263888888888889</v>
      </c>
      <c r="AB3811" s="29">
        <v>0.43055555555555558</v>
      </c>
      <c r="AC3811" s="30">
        <v>46170</v>
      </c>
      <c r="AD3811" s="15" t="str">
        <f>IF(Tabla2[[#This Row],[HORA ENTREGA]]="DIRECTO","On time", IF(AA3811&lt;&gt;"",IF(Tabla2[[#This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11" s="15" t="str">
        <f>MID(Tabla2[[#This Row],[TIPO]],1,3)</f>
        <v xml:space="preserve">40 </v>
      </c>
      <c r="AF38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IMPORTADORA MIDEA CARRIER CHILE LTDA */ Cont: * BEAU5081949*/ HR Entrega: *08:00* /Dirección: *BOD. MIEA AGURTO - PUERTO MADERO 9710, BOD. E13; PUDAHUEL </v>
      </c>
      <c r="AG3811" s="38" t="str">
        <f>IFERROR(HYPERLINK("https://wa.me/"&amp;Tabla2[[#This Row],[CONTACTO]]&amp;"?text="&amp;Tabla2[[#This Row],[Mensaje]],"Enviar mensaje"),"")</f>
        <v>Enviar mensaje</v>
      </c>
      <c r="AH3811" s="15" t="str">
        <f>CONCATENATE(A3811,F3811)</f>
        <v>3810BEAU5081949</v>
      </c>
      <c r="AI3811" s="15" t="str">
        <f>CONCATENATE("ENT-",A3811)</f>
        <v>ENT-3810</v>
      </c>
      <c r="AJ3811" s="15" t="str">
        <f>IF(Tabla2[[#This Row],[Op]]&lt;&gt;"","ENTREGA","")</f>
        <v>ENTREGA</v>
      </c>
      <c r="AK3811" s="40" t="str">
        <f>(Tabla2[[#This Row],[FECHA ENTREGA]]&amp;Tabla2[[#This Row],[HORA ENTREGA]])</f>
        <v>461700,333333333333333</v>
      </c>
      <c r="AL3811" s="34" t="str">
        <f>IFERROR(HYPERLINK("https://wa.me/"&amp;Tabla2[[#This Row],[CONTACTO]]&amp;"?text="&amp;Tabla2[[#This Row],[Mensaje]]),"")</f>
        <v xml:space="preserve">https://wa.me/56953801607?text=Hola!%0AServicio del día 28-05%0A *Cliente:* IMPORTADORA MIDEA CARRIER CHILE LTDA */ Cont: * BEAU5081949*/ HR Entrega: *08:00* /Dirección: *BOD. MIEA AGURTO - PUERTO MADERO 9710, BOD. E13; PUDAHUEL </v>
      </c>
    </row>
    <row r="3812" spans="1:38" ht="16.5" customHeight="1" x14ac:dyDescent="0.2">
      <c r="A3812" s="15">
        <f>ROW(A3811)</f>
        <v>3811</v>
      </c>
      <c r="B3812" s="15">
        <f>IF(J3812=J3811,B3811+1,1)</f>
        <v>20</v>
      </c>
      <c r="C3812" s="15" t="s">
        <v>149</v>
      </c>
      <c r="D3812" s="25" t="s">
        <v>39</v>
      </c>
      <c r="E3812" s="27">
        <v>2636450</v>
      </c>
      <c r="F3812" s="27" t="s">
        <v>5822</v>
      </c>
      <c r="G3812" s="27" t="s">
        <v>41</v>
      </c>
      <c r="H3812" s="27">
        <v>14300</v>
      </c>
      <c r="I3812" s="27" t="s">
        <v>42</v>
      </c>
      <c r="J3812" s="28">
        <v>46170</v>
      </c>
      <c r="K3812" s="26">
        <v>0.33333333333333331</v>
      </c>
      <c r="L3812" s="26" t="s">
        <v>5823</v>
      </c>
      <c r="M3812" s="27" t="s">
        <v>60</v>
      </c>
      <c r="N3812" s="25">
        <f>IFERROR(VLOOKUP(M3812,Data!$J$1:$K$58,2,0),"")</f>
        <v>56957438415</v>
      </c>
      <c r="O3812" s="27" t="s">
        <v>285</v>
      </c>
      <c r="P3812" s="27"/>
      <c r="Q3812" s="27" t="s">
        <v>153</v>
      </c>
      <c r="R3812" s="27" t="s">
        <v>1747</v>
      </c>
      <c r="S3812" s="27"/>
      <c r="T3812" s="27"/>
      <c r="U3812" s="28"/>
      <c r="V3812" s="15"/>
      <c r="W3812" s="15">
        <v>943</v>
      </c>
      <c r="X3812" s="27"/>
      <c r="Y3812" s="27"/>
      <c r="Z3812" s="29"/>
      <c r="AA3812" s="29">
        <v>0.3263888888888889</v>
      </c>
      <c r="AB3812" s="29">
        <v>0.48958333333333331</v>
      </c>
      <c r="AC3812" s="30">
        <v>46170</v>
      </c>
      <c r="AD3812" s="15" t="str">
        <f>IF(Tabla2[[#This Row],[HORA ENTREGA]]="DIRECTO","On time", IF(AA3812&lt;&gt;"",IF(Tabla2[[#This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12" s="15" t="str">
        <f>MID(Tabla2[[#This Row],[TIPO]],1,3)</f>
        <v xml:space="preserve">40 </v>
      </c>
      <c r="AF38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IMPORTADORA MIDEA CARRIER CHILE LTDA */ Cont: * EMCU8401938*/ HR Entrega: *08:00* /Dirección: *BOD. MIEA AGURTO - PUERTO MADERO 9710, BOD. E13; PUDAHUEL </v>
      </c>
      <c r="AG3812" s="38" t="str">
        <f>IFERROR(HYPERLINK("https://wa.me/"&amp;Tabla2[[#This Row],[CONTACTO]]&amp;"?text="&amp;Tabla2[[#This Row],[Mensaje]],"Enviar mensaje"),"")</f>
        <v>Enviar mensaje</v>
      </c>
      <c r="AH3812" s="15" t="str">
        <f>CONCATENATE(A3812,F3812)</f>
        <v>3811EMCU8401938</v>
      </c>
      <c r="AI3812" s="15" t="str">
        <f>CONCATENATE("ENT-",A3812)</f>
        <v>ENT-3811</v>
      </c>
      <c r="AJ3812" s="15" t="str">
        <f>IF(Tabla2[[#This Row],[Op]]&lt;&gt;"","ENTREGA","")</f>
        <v>ENTREGA</v>
      </c>
      <c r="AK3812" s="40" t="str">
        <f>(Tabla2[[#This Row],[FECHA ENTREGA]]&amp;Tabla2[[#This Row],[HORA ENTREGA]])</f>
        <v>461700,333333333333333</v>
      </c>
      <c r="AL3812" s="34" t="str">
        <f>IFERROR(HYPERLINK("https://wa.me/"&amp;Tabla2[[#This Row],[CONTACTO]]&amp;"?text="&amp;Tabla2[[#This Row],[Mensaje]]),"")</f>
        <v xml:space="preserve">https://wa.me/56957438415?text=Hola!%0AServicio del día 28-05%0A *Cliente:* IMPORTADORA MIDEA CARRIER CHILE LTDA */ Cont: * EMCU8401938*/ HR Entrega: *08:00* /Dirección: *BOD. MIEA AGURTO - PUERTO MADERO 9710, BOD. E13; PUDAHUEL </v>
      </c>
    </row>
    <row r="3813" spans="1:38" ht="16.5" customHeight="1" x14ac:dyDescent="0.2">
      <c r="A3813" s="15">
        <f>ROW(A3812)</f>
        <v>3812</v>
      </c>
      <c r="B3813" s="15">
        <f>IF(J3813=J3812,B3812+1,1)</f>
        <v>21</v>
      </c>
      <c r="C3813" s="15" t="s">
        <v>149</v>
      </c>
      <c r="D3813" s="25" t="s">
        <v>39</v>
      </c>
      <c r="E3813" s="27">
        <v>2633688</v>
      </c>
      <c r="F3813" s="27" t="s">
        <v>5824</v>
      </c>
      <c r="G3813" s="27" t="s">
        <v>41</v>
      </c>
      <c r="H3813" s="27">
        <v>10060</v>
      </c>
      <c r="I3813" s="27" t="s">
        <v>42</v>
      </c>
      <c r="J3813" s="28">
        <v>46170</v>
      </c>
      <c r="K3813" s="26">
        <v>0.45833333333333331</v>
      </c>
      <c r="L3813" s="26" t="s">
        <v>5825</v>
      </c>
      <c r="M3813" s="27" t="s">
        <v>366</v>
      </c>
      <c r="N3813" s="25">
        <f>IFERROR(VLOOKUP(M3813,Data!$J$1:$K$58,2,0),"")</f>
        <v>56967386251</v>
      </c>
      <c r="O3813" s="27" t="s">
        <v>367</v>
      </c>
      <c r="P3813" s="27"/>
      <c r="Q3813" s="27" t="s">
        <v>153</v>
      </c>
      <c r="R3813" s="27" t="s">
        <v>48</v>
      </c>
      <c r="S3813" s="27"/>
      <c r="T3813" s="27"/>
      <c r="U3813" s="28"/>
      <c r="V3813" s="15"/>
      <c r="W3813" s="15"/>
      <c r="X3813" s="27"/>
      <c r="Y3813" s="27"/>
      <c r="Z3813" s="29"/>
      <c r="AA3813" s="29">
        <v>0.58194444444444449</v>
      </c>
      <c r="AB3813" s="29">
        <v>0.66319444444444442</v>
      </c>
      <c r="AC3813" s="30">
        <v>46170</v>
      </c>
      <c r="AD3813" s="15" t="str">
        <f>IF(Tabla2[[#This Row],[HORA ENTREGA]]="DIRECTO","On time", IF(AA3813&lt;&gt;"",IF(Tabla2[[#This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13" s="15" t="str">
        <f>MID(Tabla2[[#This Row],[TIPO]],1,3)</f>
        <v xml:space="preserve">40 </v>
      </c>
      <c r="AF38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IMPORTADORA MIDEA CARRIER CHILE LTDA */ Cont: * CMAU3373506*/ HR Entrega: *11:00* /Dirección: *BOD. MIEA AGURTO - PUERTO MADERO 9710, BOD. E13; PUDAHUEL </v>
      </c>
      <c r="AG3813" s="38" t="str">
        <f>IFERROR(HYPERLINK("https://wa.me/"&amp;Tabla2[[#This Row],[CONTACTO]]&amp;"?text="&amp;Tabla2[[#This Row],[Mensaje]],"Enviar mensaje"),"")</f>
        <v>Enviar mensaje</v>
      </c>
      <c r="AH3813" s="15" t="str">
        <f>CONCATENATE(A3813,F3813)</f>
        <v>3812CMAU3373506</v>
      </c>
      <c r="AI3813" s="15" t="str">
        <f>CONCATENATE("ENT-",A3813)</f>
        <v>ENT-3812</v>
      </c>
      <c r="AJ3813" s="15" t="str">
        <f>IF(Tabla2[[#This Row],[Op]]&lt;&gt;"","ENTREGA","")</f>
        <v>ENTREGA</v>
      </c>
      <c r="AK3813" s="40" t="str">
        <f>(Tabla2[[#This Row],[FECHA ENTREGA]]&amp;Tabla2[[#This Row],[HORA ENTREGA]])</f>
        <v>461700,458333333333333</v>
      </c>
      <c r="AL3813" s="34" t="str">
        <f>IFERROR(HYPERLINK("https://wa.me/"&amp;Tabla2[[#This Row],[CONTACTO]]&amp;"?text="&amp;Tabla2[[#This Row],[Mensaje]]),"")</f>
        <v xml:space="preserve">https://wa.me/56967386251?text=Hola!%0AServicio del día 28-05%0A *Cliente:* IMPORTADORA MIDEA CARRIER CHILE LTDA */ Cont: * CMAU3373506*/ HR Entrega: *11:00* /Dirección: *BOD. MIEA AGURTO - PUERTO MADERO 9710, BOD. E13; PUDAHUEL </v>
      </c>
    </row>
    <row r="3814" spans="1:38" ht="16.5" customHeight="1" x14ac:dyDescent="0.2">
      <c r="A3814" s="15">
        <f>ROW(A3813)</f>
        <v>3813</v>
      </c>
      <c r="B3814" s="15">
        <f>IF(J3814=J3813,B3813+1,1)</f>
        <v>22</v>
      </c>
      <c r="C3814" s="15" t="s">
        <v>149</v>
      </c>
      <c r="D3814" s="25" t="s">
        <v>39</v>
      </c>
      <c r="E3814" s="27">
        <v>2633688</v>
      </c>
      <c r="F3814" s="27" t="s">
        <v>5826</v>
      </c>
      <c r="G3814" s="27" t="s">
        <v>41</v>
      </c>
      <c r="H3814" s="27">
        <v>10060</v>
      </c>
      <c r="I3814" s="27" t="s">
        <v>42</v>
      </c>
      <c r="J3814" s="28">
        <v>46170</v>
      </c>
      <c r="K3814" s="26">
        <v>0.45833333333333331</v>
      </c>
      <c r="L3814" s="26" t="s">
        <v>5827</v>
      </c>
      <c r="M3814" s="27" t="s">
        <v>112</v>
      </c>
      <c r="N3814" s="25">
        <f>IFERROR(VLOOKUP(M3814,Data!$J$1:$K$58,2,0),"")</f>
        <v>56990025702</v>
      </c>
      <c r="O3814" s="27" t="s">
        <v>61</v>
      </c>
      <c r="P3814" s="27"/>
      <c r="Q3814" s="27" t="s">
        <v>153</v>
      </c>
      <c r="R3814" s="27" t="s">
        <v>48</v>
      </c>
      <c r="S3814" s="27"/>
      <c r="T3814" s="27"/>
      <c r="U3814" s="28"/>
      <c r="V3814" s="15"/>
      <c r="W3814" s="15"/>
      <c r="X3814" s="27"/>
      <c r="Y3814" s="27"/>
      <c r="Z3814" s="29"/>
      <c r="AA3814" s="29">
        <v>0.55555555555555558</v>
      </c>
      <c r="AB3814" s="29">
        <v>0.625</v>
      </c>
      <c r="AC3814" s="30">
        <v>46170</v>
      </c>
      <c r="AD3814" s="15" t="str">
        <f>IF(Tabla2[[#This Row],[HORA ENTREGA]]="DIRECTO","On time", IF(AA3814&lt;&gt;"",IF(Tabla2[[#This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14" s="15" t="str">
        <f>MID(Tabla2[[#This Row],[TIPO]],1,3)</f>
        <v xml:space="preserve">40 </v>
      </c>
      <c r="AF38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IMPORTADORA MIDEA CARRIER CHILE LTDA */ Cont: * CAAU9975721*/ HR Entrega: *11:00* /Dirección: *BOD. MIEA AGURTO - PUERTO MADERO 9710, BOD. E13; PUDAHUEL </v>
      </c>
      <c r="AG3814" s="38" t="str">
        <f>IFERROR(HYPERLINK("https://wa.me/"&amp;Tabla2[[#This Row],[CONTACTO]]&amp;"?text="&amp;Tabla2[[#This Row],[Mensaje]],"Enviar mensaje"),"")</f>
        <v>Enviar mensaje</v>
      </c>
      <c r="AH3814" s="15" t="str">
        <f>CONCATENATE(A3814,F3814)</f>
        <v>3813CAAU9975721</v>
      </c>
      <c r="AI3814" s="15" t="str">
        <f>CONCATENATE("ENT-",A3814)</f>
        <v>ENT-3813</v>
      </c>
      <c r="AJ3814" s="15" t="str">
        <f>IF(Tabla2[[#This Row],[Op]]&lt;&gt;"","ENTREGA","")</f>
        <v>ENTREGA</v>
      </c>
      <c r="AK3814" s="40" t="str">
        <f>(Tabla2[[#This Row],[FECHA ENTREGA]]&amp;Tabla2[[#This Row],[HORA ENTREGA]])</f>
        <v>461700,458333333333333</v>
      </c>
      <c r="AL3814" s="34" t="str">
        <f>IFERROR(HYPERLINK("https://wa.me/"&amp;Tabla2[[#This Row],[CONTACTO]]&amp;"?text="&amp;Tabla2[[#This Row],[Mensaje]]),"")</f>
        <v xml:space="preserve">https://wa.me/56990025702?text=Hola!%0AServicio del día 28-05%0A *Cliente:* IMPORTADORA MIDEA CARRIER CHILE LTDA */ Cont: * CAAU9975721*/ HR Entrega: *11:00* /Dirección: *BOD. MIEA AGURTO - PUERTO MADERO 9710, BOD. E13; PUDAHUEL </v>
      </c>
    </row>
    <row r="3815" spans="1:38" ht="16.5" customHeight="1" x14ac:dyDescent="0.2">
      <c r="A3815" s="15">
        <f>ROW(A3814)</f>
        <v>3814</v>
      </c>
      <c r="B3815" s="15">
        <f>IF(J3815=J3814,B3814+1,1)</f>
        <v>23</v>
      </c>
      <c r="C3815" s="15" t="s">
        <v>149</v>
      </c>
      <c r="D3815" s="25" t="s">
        <v>39</v>
      </c>
      <c r="E3815" s="27">
        <v>2633688</v>
      </c>
      <c r="F3815" s="27" t="s">
        <v>5828</v>
      </c>
      <c r="G3815" s="27" t="s">
        <v>41</v>
      </c>
      <c r="H3815" s="27">
        <v>10060</v>
      </c>
      <c r="I3815" s="27" t="s">
        <v>42</v>
      </c>
      <c r="J3815" s="28">
        <v>46170</v>
      </c>
      <c r="K3815" s="26">
        <v>0.5</v>
      </c>
      <c r="L3815" s="26" t="s">
        <v>5829</v>
      </c>
      <c r="M3815" s="27" t="s">
        <v>104</v>
      </c>
      <c r="N3815" s="25">
        <f>IFERROR(VLOOKUP(M3815,Data!$J$1:$K$58,2,0),"")</f>
        <v>56966749395</v>
      </c>
      <c r="O3815" s="27" t="s">
        <v>253</v>
      </c>
      <c r="P3815" s="27">
        <v>5</v>
      </c>
      <c r="Q3815" s="27" t="s">
        <v>153</v>
      </c>
      <c r="R3815" s="27" t="s">
        <v>48</v>
      </c>
      <c r="S3815" s="27"/>
      <c r="T3815" s="27"/>
      <c r="U3815" s="28"/>
      <c r="V3815" s="15"/>
      <c r="W3815" s="15"/>
      <c r="X3815" s="27"/>
      <c r="Y3815" s="27"/>
      <c r="Z3815" s="29"/>
      <c r="AA3815" s="29">
        <v>0.58333333333333337</v>
      </c>
      <c r="AB3815" s="29">
        <v>0.6875</v>
      </c>
      <c r="AC3815" s="30">
        <v>46170</v>
      </c>
      <c r="AD3815" s="15" t="str">
        <f>IF(Tabla2[[#This Row],[HORA ENTREGA]]="DIRECTO","On time", IF(AA3815&lt;&gt;"",IF(Tabla2[[#This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15" s="15" t="str">
        <f>MID(Tabla2[[#This Row],[TIPO]],1,3)</f>
        <v xml:space="preserve">40 </v>
      </c>
      <c r="AF38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IMPORTADORA MIDEA CARRIER CHILE LTDA */ Cont: * CMAU4319710*/ HR Entrega: *12:00* /Dirección: *BOD. MIEA AGURTO - PUERTO MADERO 9710, BOD. E13; PUDAHUEL </v>
      </c>
      <c r="AG3815" s="38" t="str">
        <f>IFERROR(HYPERLINK("https://wa.me/"&amp;Tabla2[[#This Row],[CONTACTO]]&amp;"?text="&amp;Tabla2[[#This Row],[Mensaje]],"Enviar mensaje"),"")</f>
        <v>Enviar mensaje</v>
      </c>
      <c r="AH3815" s="15" t="str">
        <f>CONCATENATE(A3815,F3815)</f>
        <v>3814CMAU4319710</v>
      </c>
      <c r="AI3815" s="15" t="str">
        <f>CONCATENATE("ENT-",A3815)</f>
        <v>ENT-3814</v>
      </c>
      <c r="AJ3815" s="15" t="str">
        <f>IF(Tabla2[[#This Row],[Op]]&lt;&gt;"","ENTREGA","")</f>
        <v>ENTREGA</v>
      </c>
      <c r="AK3815" s="40" t="str">
        <f>(Tabla2[[#This Row],[FECHA ENTREGA]]&amp;Tabla2[[#This Row],[HORA ENTREGA]])</f>
        <v>461700,5</v>
      </c>
      <c r="AL3815" s="34" t="str">
        <f>IFERROR(HYPERLINK("https://wa.me/"&amp;Tabla2[[#This Row],[CONTACTO]]&amp;"?text="&amp;Tabla2[[#This Row],[Mensaje]]),"")</f>
        <v xml:space="preserve">https://wa.me/56966749395?text=Hola!%0AServicio del día 28-05%0A *Cliente:* IMPORTADORA MIDEA CARRIER CHILE LTDA */ Cont: * CMAU4319710*/ HR Entrega: *12:00* /Dirección: *BOD. MIEA AGURTO - PUERTO MADERO 9710, BOD. E13; PUDAHUEL </v>
      </c>
    </row>
    <row r="3816" spans="1:38" ht="16.5" customHeight="1" x14ac:dyDescent="0.2">
      <c r="A3816" s="15">
        <f>ROW(A3815)</f>
        <v>3815</v>
      </c>
      <c r="B3816" s="15">
        <f>IF(J3816=J3815,B3815+1,1)</f>
        <v>24</v>
      </c>
      <c r="C3816" s="15" t="s">
        <v>2705</v>
      </c>
      <c r="D3816" s="25" t="s">
        <v>39</v>
      </c>
      <c r="E3816" s="27">
        <v>303982</v>
      </c>
      <c r="F3816" s="27" t="s">
        <v>5830</v>
      </c>
      <c r="G3816" s="27" t="s">
        <v>41</v>
      </c>
      <c r="H3816" s="27">
        <v>18864</v>
      </c>
      <c r="I3816" s="27" t="s">
        <v>5831</v>
      </c>
      <c r="J3816" s="28">
        <v>46170</v>
      </c>
      <c r="K3816" s="26">
        <v>0.5</v>
      </c>
      <c r="L3816" s="26"/>
      <c r="M3816" s="27" t="s">
        <v>688</v>
      </c>
      <c r="N3816" s="25">
        <f>IFERROR(VLOOKUP(M3816,Data!$J$1:$K$58,2,0),"")</f>
        <v>56950104102</v>
      </c>
      <c r="O3816" s="27" t="s">
        <v>552</v>
      </c>
      <c r="P3816" s="27">
        <v>6</v>
      </c>
      <c r="Q3816" s="27" t="s">
        <v>5832</v>
      </c>
      <c r="R3816" s="27" t="s">
        <v>48</v>
      </c>
      <c r="S3816" s="27"/>
      <c r="T3816" s="27"/>
      <c r="U3816" s="28"/>
      <c r="V3816" s="15"/>
      <c r="W3816" s="15"/>
      <c r="X3816" s="27"/>
      <c r="Y3816" s="27"/>
      <c r="Z3816" s="29"/>
      <c r="AA3816" s="29">
        <v>0.58333333333333337</v>
      </c>
      <c r="AB3816" s="29">
        <v>0.68541666666666667</v>
      </c>
      <c r="AC3816" s="30">
        <v>46170</v>
      </c>
      <c r="AD3816" s="15" t="str">
        <f>IF(Tabla2[[#This Row],[HORA ENTREGA]]="DIRECTO","On time", IF(AA3816&lt;&gt;"",IF(Tabla2[[#This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16" s="15" t="str">
        <f>MID(Tabla2[[#This Row],[TIPO]],1,3)</f>
        <v xml:space="preserve">40 </v>
      </c>
      <c r="AF38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IMPORTADORA MONSERRAT SPA */ Cont: * CMAU8360760*/ HR Entrega: *12:00* /Dirección: *DIRECCION DOCUMENTAL</v>
      </c>
      <c r="AG3816" s="38" t="str">
        <f>IFERROR(HYPERLINK("https://wa.me/"&amp;Tabla2[[#This Row],[CONTACTO]]&amp;"?text="&amp;Tabla2[[#This Row],[Mensaje]],"Enviar mensaje"),"")</f>
        <v>Enviar mensaje</v>
      </c>
      <c r="AH3816" s="15" t="str">
        <f>CONCATENATE(A3816,F3816)</f>
        <v>3815CMAU8360760</v>
      </c>
      <c r="AI3816" s="15" t="str">
        <f>CONCATENATE("ENT-",A3816)</f>
        <v>ENT-3815</v>
      </c>
      <c r="AJ3816" s="15" t="str">
        <f>IF(Tabla2[[#This Row],[Op]]&lt;&gt;"","ENTREGA","")</f>
        <v>ENTREGA</v>
      </c>
      <c r="AK3816" s="40" t="str">
        <f>(Tabla2[[#This Row],[FECHA ENTREGA]]&amp;Tabla2[[#This Row],[HORA ENTREGA]])</f>
        <v>461700,5</v>
      </c>
      <c r="AL3816" s="34" t="str">
        <f>IFERROR(HYPERLINK("https://wa.me/"&amp;Tabla2[[#This Row],[CONTACTO]]&amp;"?text="&amp;Tabla2[[#This Row],[Mensaje]]),"")</f>
        <v>https://wa.me/56950104102?text=Hola!%0AServicio del día 28-05%0A *Cliente:* IMPORTADORA MONSERRAT SPA */ Cont: * CMAU8360760*/ HR Entrega: *12:00* /Dirección: *DIRECCION DOCUMENTAL</v>
      </c>
    </row>
    <row r="3817" spans="1:38" ht="16.5" customHeight="1" x14ac:dyDescent="0.2">
      <c r="A3817" s="15">
        <f>ROW(A3816)</f>
        <v>3816</v>
      </c>
      <c r="B3817" s="15">
        <f>IF(J3817=J3816,B3816+1,1)</f>
        <v>25</v>
      </c>
      <c r="C3817" s="15" t="s">
        <v>2705</v>
      </c>
      <c r="D3817" s="25" t="s">
        <v>39</v>
      </c>
      <c r="E3817" s="27">
        <v>303982</v>
      </c>
      <c r="F3817" s="27" t="s">
        <v>5833</v>
      </c>
      <c r="G3817" s="27" t="s">
        <v>41</v>
      </c>
      <c r="H3817" s="27">
        <v>13388</v>
      </c>
      <c r="I3817" s="27" t="s">
        <v>5834</v>
      </c>
      <c r="J3817" s="28">
        <v>46170</v>
      </c>
      <c r="K3817" s="26">
        <v>0.5</v>
      </c>
      <c r="L3817" s="26"/>
      <c r="M3817" s="27" t="s">
        <v>300</v>
      </c>
      <c r="N3817" s="25">
        <f>IFERROR(VLOOKUP(M3817,Data!$J$1:$K$58,2,0),"")</f>
        <v>56989844861</v>
      </c>
      <c r="O3817" s="27" t="s">
        <v>301</v>
      </c>
      <c r="P3817" s="27">
        <v>7</v>
      </c>
      <c r="Q3817" s="27" t="s">
        <v>5832</v>
      </c>
      <c r="R3817" s="27" t="s">
        <v>69</v>
      </c>
      <c r="S3817" s="27"/>
      <c r="T3817" s="27"/>
      <c r="U3817" s="28"/>
      <c r="V3817" s="15"/>
      <c r="W3817" s="15">
        <v>304597</v>
      </c>
      <c r="X3817" s="27" t="s">
        <v>5835</v>
      </c>
      <c r="Y3817" s="27"/>
      <c r="Z3817" s="29"/>
      <c r="AA3817" s="29">
        <v>0.56944444444444442</v>
      </c>
      <c r="AB3817" s="29" t="s">
        <v>120</v>
      </c>
      <c r="AC3817" s="30" t="s">
        <v>120</v>
      </c>
      <c r="AD3817" s="15" t="str">
        <f>IF(Tabla2[[#This Row],[HORA ENTREGA]]="DIRECTO","On time", IF(AA3817&lt;&gt;"",IF(Tabla2[[#This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17" s="15" t="str">
        <f>MID(Tabla2[[#This Row],[TIPO]],1,3)</f>
        <v xml:space="preserve">40 </v>
      </c>
      <c r="AF38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IMPORTADORA MONSERRAT SPA */ Cont: * HAMU1808960*/ HR Entrega: *12:00* /Dirección: *DIRECCION DOCUMENTAL</v>
      </c>
      <c r="AG3817" s="38" t="str">
        <f>IFERROR(HYPERLINK("https://wa.me/"&amp;Tabla2[[#This Row],[CONTACTO]]&amp;"?text="&amp;Tabla2[[#This Row],[Mensaje]],"Enviar mensaje"),"")</f>
        <v>Enviar mensaje</v>
      </c>
      <c r="AH3817" s="15" t="str">
        <f>CONCATENATE(A3817,F3817)</f>
        <v>3816HAMU1808960</v>
      </c>
      <c r="AI3817" s="15" t="str">
        <f>CONCATENATE("ENT-",A3817)</f>
        <v>ENT-3816</v>
      </c>
      <c r="AJ3817" s="15" t="str">
        <f>IF(Tabla2[[#This Row],[Op]]&lt;&gt;"","ENTREGA","")</f>
        <v>ENTREGA</v>
      </c>
      <c r="AK3817" s="40" t="str">
        <f>(Tabla2[[#This Row],[FECHA ENTREGA]]&amp;Tabla2[[#This Row],[HORA ENTREGA]])</f>
        <v>461700,5</v>
      </c>
      <c r="AL3817" s="34" t="str">
        <f>IFERROR(HYPERLINK("https://wa.me/"&amp;Tabla2[[#This Row],[CONTACTO]]&amp;"?text="&amp;Tabla2[[#This Row],[Mensaje]]),"")</f>
        <v>https://wa.me/56989844861?text=Hola!%0AServicio del día 28-05%0A *Cliente:* IMPORTADORA MONSERRAT SPA */ Cont: * HAMU1808960*/ HR Entrega: *12:00* /Dirección: *DIRECCION DOCUMENTAL</v>
      </c>
    </row>
    <row r="3818" spans="1:38" ht="16.5" customHeight="1" x14ac:dyDescent="0.2">
      <c r="A3818" s="15">
        <f>ROW(A3817)</f>
        <v>3817</v>
      </c>
      <c r="B3818" s="15">
        <f>IF(J3818=J3817,B3817+1,1)</f>
        <v>26</v>
      </c>
      <c r="C3818" s="15" t="s">
        <v>178</v>
      </c>
      <c r="D3818" s="25" t="s">
        <v>39</v>
      </c>
      <c r="E3818" s="27">
        <v>888056</v>
      </c>
      <c r="F3818" s="27" t="s">
        <v>5836</v>
      </c>
      <c r="G3818" s="27" t="s">
        <v>41</v>
      </c>
      <c r="H3818" s="27">
        <v>28800</v>
      </c>
      <c r="I3818" s="27" t="s">
        <v>42</v>
      </c>
      <c r="J3818" s="28">
        <v>46170</v>
      </c>
      <c r="K3818" s="26">
        <v>0.33333333333333331</v>
      </c>
      <c r="L3818" s="26"/>
      <c r="M3818" s="27" t="s">
        <v>86</v>
      </c>
      <c r="N3818" s="25">
        <f>IFERROR(VLOOKUP(M3818,Data!$J$1:$K$58,2,0),"")</f>
        <v>56956654384</v>
      </c>
      <c r="O3818" s="27" t="s">
        <v>87</v>
      </c>
      <c r="P3818" s="27"/>
      <c r="Q3818" s="27" t="s">
        <v>1003</v>
      </c>
      <c r="R3818" s="27" t="s">
        <v>183</v>
      </c>
      <c r="S3818" s="27"/>
      <c r="T3818" s="27"/>
      <c r="U3818" s="28"/>
      <c r="V3818" s="15"/>
      <c r="W3818" s="15">
        <v>6323828</v>
      </c>
      <c r="X3818" s="27">
        <v>46170</v>
      </c>
      <c r="Y3818" s="27"/>
      <c r="Z3818" s="29"/>
      <c r="AA3818" s="29">
        <v>0.3611111111111111</v>
      </c>
      <c r="AB3818" s="29">
        <v>0.60069444444444442</v>
      </c>
      <c r="AC3818" s="30">
        <v>46170</v>
      </c>
      <c r="AD3818" s="15" t="str">
        <f>IF(Tabla2[[#This Row],[HORA ENTREGA]]="DIRECTO","On time", IF(AA3818&lt;&gt;"",IF(Tabla2[[#This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18" s="15" t="str">
        <f>MID(Tabla2[[#This Row],[TIPO]],1,3)</f>
        <v xml:space="preserve">40 </v>
      </c>
      <c r="AF38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INVERSIERRA S A */ Cont: * ONEU0016549*/ HR Entrega: *08:00* /Dirección: *AVENIDA PEDRO FONTOBA 6350, HUECHURABA</v>
      </c>
      <c r="AG3818" s="38" t="str">
        <f>IFERROR(HYPERLINK("https://wa.me/"&amp;Tabla2[[#This Row],[CONTACTO]]&amp;"?text="&amp;Tabla2[[#This Row],[Mensaje]],"Enviar mensaje"),"")</f>
        <v>Enviar mensaje</v>
      </c>
      <c r="AH3818" s="15" t="str">
        <f>CONCATENATE(A3818,F3818)</f>
        <v>3817ONEU0016549</v>
      </c>
      <c r="AI3818" s="15" t="str">
        <f>CONCATENATE("ENT-",A3818)</f>
        <v>ENT-3817</v>
      </c>
      <c r="AJ3818" s="15" t="str">
        <f>IF(Tabla2[[#This Row],[Op]]&lt;&gt;"","ENTREGA","")</f>
        <v>ENTREGA</v>
      </c>
      <c r="AK3818" s="40" t="str">
        <f>(Tabla2[[#This Row],[FECHA ENTREGA]]&amp;Tabla2[[#This Row],[HORA ENTREGA]])</f>
        <v>461700,333333333333333</v>
      </c>
      <c r="AL3818" s="34" t="str">
        <f>IFERROR(HYPERLINK("https://wa.me/"&amp;Tabla2[[#This Row],[CONTACTO]]&amp;"?text="&amp;Tabla2[[#This Row],[Mensaje]]),"")</f>
        <v>https://wa.me/56956654384?text=Hola!%0AServicio del día 28-05%0A *Cliente:* INVERSIERRA S A */ Cont: * ONEU0016549*/ HR Entrega: *08:00* /Dirección: *AVENIDA PEDRO FONTOBA 6350, HUECHURABA</v>
      </c>
    </row>
    <row r="3819" spans="1:38" ht="16.5" customHeight="1" x14ac:dyDescent="0.2">
      <c r="A3819" s="15">
        <f>ROW(A3818)</f>
        <v>3818</v>
      </c>
      <c r="B3819" s="15">
        <f>IF(J3819=J3818,B3818+1,1)</f>
        <v>27</v>
      </c>
      <c r="C3819" s="15" t="s">
        <v>178</v>
      </c>
      <c r="D3819" s="25" t="s">
        <v>39</v>
      </c>
      <c r="E3819" s="27">
        <v>888252</v>
      </c>
      <c r="F3819" s="27" t="s">
        <v>5837</v>
      </c>
      <c r="G3819" s="27" t="s">
        <v>41</v>
      </c>
      <c r="H3819" s="27">
        <v>31400</v>
      </c>
      <c r="I3819" s="27" t="s">
        <v>42</v>
      </c>
      <c r="J3819" s="28">
        <v>46170</v>
      </c>
      <c r="K3819" s="26">
        <v>0.33333333333333331</v>
      </c>
      <c r="L3819" s="26"/>
      <c r="M3819" s="27" t="s">
        <v>225</v>
      </c>
      <c r="N3819" s="25">
        <f>IFERROR(VLOOKUP(M3819,Data!$J$1:$K$58,2,0),"")</f>
        <v>56978811158</v>
      </c>
      <c r="O3819" s="27" t="s">
        <v>226</v>
      </c>
      <c r="P3819" s="27"/>
      <c r="Q3819" s="27" t="s">
        <v>1005</v>
      </c>
      <c r="R3819" s="27" t="s">
        <v>1747</v>
      </c>
      <c r="S3819" s="27"/>
      <c r="T3819" s="27"/>
      <c r="U3819" s="28"/>
      <c r="V3819" s="15"/>
      <c r="W3819" s="15" t="s">
        <v>5838</v>
      </c>
      <c r="X3819" s="27">
        <v>263671</v>
      </c>
      <c r="Y3819" s="27"/>
      <c r="Z3819" s="29"/>
      <c r="AA3819" s="29">
        <v>0.32847222222222222</v>
      </c>
      <c r="AB3819" s="29">
        <v>0.4777777777777778</v>
      </c>
      <c r="AC3819" s="30">
        <v>46170</v>
      </c>
      <c r="AD3819" s="15" t="str">
        <f>IF(Tabla2[[#This Row],[HORA ENTREGA]]="DIRECTO","On time", IF(AA3819&lt;&gt;"",IF(Tabla2[[#This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19" s="15" t="str">
        <f>MID(Tabla2[[#This Row],[TIPO]],1,3)</f>
        <v xml:space="preserve">40 </v>
      </c>
      <c r="AF38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INVERSIERRA S A */ Cont: * ONEU5406180*/ HR Entrega: *08:00* /Dirección: *ALCALDE GUZMAN 0121, G32; QUILICURA</v>
      </c>
      <c r="AG3819" s="38" t="str">
        <f>IFERROR(HYPERLINK("https://wa.me/"&amp;Tabla2[[#This Row],[CONTACTO]]&amp;"?text="&amp;Tabla2[[#This Row],[Mensaje]],"Enviar mensaje"),"")</f>
        <v>Enviar mensaje</v>
      </c>
      <c r="AH3819" s="15" t="str">
        <f>CONCATENATE(A3819,F3819)</f>
        <v>3818ONEU5406180</v>
      </c>
      <c r="AI3819" s="15" t="str">
        <f>CONCATENATE("ENT-",A3819)</f>
        <v>ENT-3818</v>
      </c>
      <c r="AJ3819" s="15" t="str">
        <f>IF(Tabla2[[#This Row],[Op]]&lt;&gt;"","ENTREGA","")</f>
        <v>ENTREGA</v>
      </c>
      <c r="AK3819" s="40" t="str">
        <f>(Tabla2[[#This Row],[FECHA ENTREGA]]&amp;Tabla2[[#This Row],[HORA ENTREGA]])</f>
        <v>461700,333333333333333</v>
      </c>
      <c r="AL3819" s="34" t="str">
        <f>IFERROR(HYPERLINK("https://wa.me/"&amp;Tabla2[[#This Row],[CONTACTO]]&amp;"?text="&amp;Tabla2[[#This Row],[Mensaje]]),"")</f>
        <v>https://wa.me/56978811158?text=Hola!%0AServicio del día 28-05%0A *Cliente:* INVERSIERRA S A */ Cont: * ONEU5406180*/ HR Entrega: *08:00* /Dirección: *ALCALDE GUZMAN 0121, G32; QUILICURA</v>
      </c>
    </row>
    <row r="3820" spans="1:38" ht="16.5" customHeight="1" x14ac:dyDescent="0.2">
      <c r="A3820" s="15">
        <f>ROW(A3819)</f>
        <v>3819</v>
      </c>
      <c r="B3820" s="15">
        <f>IF(J3820=J3819,B3819+1,1)</f>
        <v>28</v>
      </c>
      <c r="C3820" s="15" t="s">
        <v>178</v>
      </c>
      <c r="D3820" s="25" t="s">
        <v>39</v>
      </c>
      <c r="E3820" s="27">
        <v>887133</v>
      </c>
      <c r="F3820" s="27" t="s">
        <v>5839</v>
      </c>
      <c r="G3820" s="27" t="s">
        <v>41</v>
      </c>
      <c r="H3820" s="27">
        <v>28726</v>
      </c>
      <c r="I3820" s="27" t="s">
        <v>42</v>
      </c>
      <c r="J3820" s="28">
        <v>46170</v>
      </c>
      <c r="K3820" s="26">
        <v>0.45833333333333331</v>
      </c>
      <c r="L3820" s="26"/>
      <c r="M3820" s="27" t="s">
        <v>82</v>
      </c>
      <c r="N3820" s="25">
        <f>IFERROR(VLOOKUP(M3820,Data!$J$1:$K$58,2,0),"")</f>
        <v>56944277110</v>
      </c>
      <c r="O3820" s="27" t="s">
        <v>83</v>
      </c>
      <c r="P3820" s="27"/>
      <c r="Q3820" s="27" t="s">
        <v>1005</v>
      </c>
      <c r="R3820" s="27" t="s">
        <v>48</v>
      </c>
      <c r="S3820" s="27"/>
      <c r="T3820" s="27"/>
      <c r="U3820" s="28"/>
      <c r="V3820" s="15"/>
      <c r="W3820" s="15">
        <v>264499</v>
      </c>
      <c r="X3820" s="27"/>
      <c r="Y3820" s="27"/>
      <c r="Z3820" s="29"/>
      <c r="AA3820" s="29">
        <v>0.54305555555555551</v>
      </c>
      <c r="AB3820" s="29">
        <v>0.68402777777777779</v>
      </c>
      <c r="AC3820" s="30">
        <v>46170</v>
      </c>
      <c r="AD3820" s="15" t="str">
        <f>IF(Tabla2[[#This Row],[HORA ENTREGA]]="DIRECTO","On time", IF(AA3820&lt;&gt;"",IF(Tabla2[[#This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20" s="15" t="str">
        <f>MID(Tabla2[[#This Row],[TIPO]],1,3)</f>
        <v xml:space="preserve">40 </v>
      </c>
      <c r="AF38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INVERSIERRA S A */ Cont: * TGCU0065443*/ HR Entrega: *11:00* /Dirección: *ALCALDE GUZMAN 0121, G32; QUILICURA</v>
      </c>
      <c r="AG3820" s="38" t="str">
        <f>IFERROR(HYPERLINK("https://wa.me/"&amp;Tabla2[[#This Row],[CONTACTO]]&amp;"?text="&amp;Tabla2[[#This Row],[Mensaje]],"Enviar mensaje"),"")</f>
        <v>Enviar mensaje</v>
      </c>
      <c r="AH3820" s="15" t="str">
        <f>CONCATENATE(A3820,F3820)</f>
        <v>3819TGCU0065443</v>
      </c>
      <c r="AI3820" s="15" t="str">
        <f>CONCATENATE("ENT-",A3820)</f>
        <v>ENT-3819</v>
      </c>
      <c r="AJ3820" s="15" t="str">
        <f>IF(Tabla2[[#This Row],[Op]]&lt;&gt;"","ENTREGA","")</f>
        <v>ENTREGA</v>
      </c>
      <c r="AK3820" s="40" t="str">
        <f>(Tabla2[[#This Row],[FECHA ENTREGA]]&amp;Tabla2[[#This Row],[HORA ENTREGA]])</f>
        <v>461700,458333333333333</v>
      </c>
      <c r="AL3820" s="34" t="str">
        <f>IFERROR(HYPERLINK("https://wa.me/"&amp;Tabla2[[#This Row],[CONTACTO]]&amp;"?text="&amp;Tabla2[[#This Row],[Mensaje]]),"")</f>
        <v>https://wa.me/56944277110?text=Hola!%0AServicio del día 28-05%0A *Cliente:* INVERSIERRA S A */ Cont: * TGCU0065443*/ HR Entrega: *11:00* /Dirección: *ALCALDE GUZMAN 0121, G32; QUILICURA</v>
      </c>
    </row>
    <row r="3821" spans="1:38" ht="16.5" customHeight="1" x14ac:dyDescent="0.2">
      <c r="A3821" s="15">
        <f>ROW(A3820)</f>
        <v>3820</v>
      </c>
      <c r="B3821" s="15">
        <f>IF(J3821=J3820,B3820+1,1)</f>
        <v>29</v>
      </c>
      <c r="C3821" s="15" t="s">
        <v>178</v>
      </c>
      <c r="D3821" s="25" t="s">
        <v>39</v>
      </c>
      <c r="E3821" s="27">
        <v>888056</v>
      </c>
      <c r="F3821" s="27" t="s">
        <v>5840</v>
      </c>
      <c r="G3821" s="27" t="s">
        <v>41</v>
      </c>
      <c r="H3821" s="27">
        <v>28100</v>
      </c>
      <c r="I3821" s="27" t="s">
        <v>42</v>
      </c>
      <c r="J3821" s="28">
        <v>46170</v>
      </c>
      <c r="K3821" s="26">
        <v>0.45833333333333331</v>
      </c>
      <c r="L3821" s="26"/>
      <c r="M3821" s="27" t="s">
        <v>164</v>
      </c>
      <c r="N3821" s="25">
        <f>IFERROR(VLOOKUP(M3821,Data!$J$1:$K$58,2,0),"")</f>
        <v>56967398822</v>
      </c>
      <c r="O3821" s="27" t="s">
        <v>165</v>
      </c>
      <c r="P3821" s="27"/>
      <c r="Q3821" s="27" t="s">
        <v>1003</v>
      </c>
      <c r="R3821" s="27" t="s">
        <v>183</v>
      </c>
      <c r="S3821" s="27"/>
      <c r="T3821" s="27"/>
      <c r="U3821" s="28"/>
      <c r="V3821" s="15"/>
      <c r="W3821" s="15">
        <v>263661</v>
      </c>
      <c r="X3821" s="27">
        <v>46170</v>
      </c>
      <c r="Y3821" s="27"/>
      <c r="Z3821" s="29"/>
      <c r="AA3821" s="29">
        <v>0.51597222222222228</v>
      </c>
      <c r="AB3821" s="29">
        <v>0.80555555555555558</v>
      </c>
      <c r="AC3821" s="30">
        <v>46170</v>
      </c>
      <c r="AD3821" s="15" t="str">
        <f>IF(Tabla2[[#This Row],[HORA ENTREGA]]="DIRECTO","On time", IF(AA3821&lt;&gt;"",IF(Tabla2[[#This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21" s="15" t="str">
        <f>MID(Tabla2[[#This Row],[TIPO]],1,3)</f>
        <v xml:space="preserve">40 </v>
      </c>
      <c r="AF38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INVERSIERRA S A */ Cont: * ONEU0200005*/ HR Entrega: *11:00* /Dirección: *AVENIDA PEDRO FONTOBA 6350, HUECHURABA</v>
      </c>
      <c r="AG3821" s="38" t="str">
        <f>IFERROR(HYPERLINK("https://wa.me/"&amp;Tabla2[[#This Row],[CONTACTO]]&amp;"?text="&amp;Tabla2[[#This Row],[Mensaje]],"Enviar mensaje"),"")</f>
        <v>Enviar mensaje</v>
      </c>
      <c r="AH3821" s="15" t="str">
        <f>CONCATENATE(A3821,F3821)</f>
        <v>3820ONEU0200005</v>
      </c>
      <c r="AI3821" s="15" t="str">
        <f>CONCATENATE("ENT-",A3821)</f>
        <v>ENT-3820</v>
      </c>
      <c r="AJ3821" s="15" t="str">
        <f>IF(Tabla2[[#This Row],[Op]]&lt;&gt;"","ENTREGA","")</f>
        <v>ENTREGA</v>
      </c>
      <c r="AK3821" s="40" t="str">
        <f>(Tabla2[[#This Row],[FECHA ENTREGA]]&amp;Tabla2[[#This Row],[HORA ENTREGA]])</f>
        <v>461700,458333333333333</v>
      </c>
      <c r="AL3821" s="34" t="str">
        <f>IFERROR(HYPERLINK("https://wa.me/"&amp;Tabla2[[#This Row],[CONTACTO]]&amp;"?text="&amp;Tabla2[[#This Row],[Mensaje]]),"")</f>
        <v>https://wa.me/56967398822?text=Hola!%0AServicio del día 28-05%0A *Cliente:* INVERSIERRA S A */ Cont: * ONEU0200005*/ HR Entrega: *11:00* /Dirección: *AVENIDA PEDRO FONTOBA 6350, HUECHURABA</v>
      </c>
    </row>
    <row r="3822" spans="1:38" ht="16.5" customHeight="1" x14ac:dyDescent="0.2">
      <c r="A3822" s="15">
        <f>ROW(A3821)</f>
        <v>3821</v>
      </c>
      <c r="B3822" s="15">
        <f>IF(J3822=J3821,B3821+1,1)</f>
        <v>30</v>
      </c>
      <c r="C3822" s="15" t="s">
        <v>1246</v>
      </c>
      <c r="D3822" s="25" t="s">
        <v>39</v>
      </c>
      <c r="E3822" s="27">
        <v>2650237</v>
      </c>
      <c r="F3822" s="27" t="s">
        <v>5841</v>
      </c>
      <c r="G3822" s="27" t="s">
        <v>41</v>
      </c>
      <c r="H3822" s="27">
        <v>16653</v>
      </c>
      <c r="I3822" s="27" t="s">
        <v>2725</v>
      </c>
      <c r="J3822" s="28">
        <v>46170</v>
      </c>
      <c r="K3822" s="26">
        <v>0.375</v>
      </c>
      <c r="L3822" s="26" t="s">
        <v>3731</v>
      </c>
      <c r="M3822" s="27" t="s">
        <v>180</v>
      </c>
      <c r="N3822" s="25">
        <f>IFERROR(VLOOKUP(M3822,Data!$J$1:$K$58,2,0),"")</f>
        <v>56956063271</v>
      </c>
      <c r="O3822" s="27" t="s">
        <v>384</v>
      </c>
      <c r="P3822" s="27">
        <v>8</v>
      </c>
      <c r="Q3822" s="27"/>
      <c r="R3822" s="27" t="s">
        <v>48</v>
      </c>
      <c r="S3822" s="27"/>
      <c r="T3822" s="27"/>
      <c r="U3822" s="28"/>
      <c r="V3822" s="15"/>
      <c r="W3822" s="15">
        <v>264527</v>
      </c>
      <c r="X3822" s="27"/>
      <c r="Y3822" s="27"/>
      <c r="Z3822" s="29"/>
      <c r="AA3822" s="29">
        <v>0.59722222222222221</v>
      </c>
      <c r="AB3822" s="29">
        <v>0.66666666666666663</v>
      </c>
      <c r="AC3822" s="30">
        <v>46170</v>
      </c>
      <c r="AD3822" s="15" t="str">
        <f>IF(Tabla2[[#This Row],[HORA ENTREGA]]="DIRECTO","On time", IF(AA3822&lt;&gt;"",IF(Tabla2[[#This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22" s="15" t="str">
        <f>MID(Tabla2[[#This Row],[TIPO]],1,3)</f>
        <v xml:space="preserve">40 </v>
      </c>
      <c r="AF38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JEANSBLUE SPA */ Cont: * BEAU4747579*/ HR Entrega: *09:00* /Dirección: *</v>
      </c>
      <c r="AG3822" s="38" t="str">
        <f>IFERROR(HYPERLINK("https://wa.me/"&amp;Tabla2[[#This Row],[CONTACTO]]&amp;"?text="&amp;Tabla2[[#This Row],[Mensaje]],"Enviar mensaje"),"")</f>
        <v>Enviar mensaje</v>
      </c>
      <c r="AH3822" s="15" t="str">
        <f>CONCATENATE(A3822,F3822)</f>
        <v>3821BEAU4747579</v>
      </c>
      <c r="AI3822" s="15" t="str">
        <f>CONCATENATE("ENT-",A3822)</f>
        <v>ENT-3821</v>
      </c>
      <c r="AJ3822" s="15" t="str">
        <f>IF(Tabla2[[#This Row],[Op]]&lt;&gt;"","ENTREGA","")</f>
        <v>ENTREGA</v>
      </c>
      <c r="AK3822" s="40" t="str">
        <f>(Tabla2[[#This Row],[FECHA ENTREGA]]&amp;Tabla2[[#This Row],[HORA ENTREGA]])</f>
        <v>461700,375</v>
      </c>
      <c r="AL3822" s="34" t="str">
        <f>IFERROR(HYPERLINK("https://wa.me/"&amp;Tabla2[[#This Row],[CONTACTO]]&amp;"?text="&amp;Tabla2[[#This Row],[Mensaje]]),"")</f>
        <v>https://wa.me/56956063271?text=Hola!%0AServicio del día 28-05%0A *Cliente:* JEANSBLUE SPA */ Cont: * BEAU4747579*/ HR Entrega: *09:00* /Dirección: *</v>
      </c>
    </row>
    <row r="3823" spans="1:38" ht="16.5" customHeight="1" x14ac:dyDescent="0.2">
      <c r="A3823" s="15">
        <f>ROW(A3822)</f>
        <v>3822</v>
      </c>
      <c r="B3823" s="15">
        <f>IF(J3823=J3822,B3822+1,1)</f>
        <v>31</v>
      </c>
      <c r="C3823" s="15" t="s">
        <v>196</v>
      </c>
      <c r="D3823" s="25" t="s">
        <v>39</v>
      </c>
      <c r="E3823" s="27">
        <v>304673</v>
      </c>
      <c r="F3823" s="27" t="s">
        <v>5842</v>
      </c>
      <c r="G3823" s="27" t="s">
        <v>41</v>
      </c>
      <c r="H3823" s="27">
        <v>19581</v>
      </c>
      <c r="I3823" s="27" t="s">
        <v>42</v>
      </c>
      <c r="J3823" s="28">
        <v>46170</v>
      </c>
      <c r="K3823" s="26">
        <v>0.33333333333333331</v>
      </c>
      <c r="L3823" s="26"/>
      <c r="M3823" s="27" t="s">
        <v>192</v>
      </c>
      <c r="N3823" s="25">
        <f>IFERROR(VLOOKUP(M3823,Data!$J$1:$K$58,2,0),"")</f>
        <v>56967396661</v>
      </c>
      <c r="O3823" s="27" t="s">
        <v>181</v>
      </c>
      <c r="P3823" s="27"/>
      <c r="Q3823" s="27" t="s">
        <v>201</v>
      </c>
      <c r="R3823" s="27" t="s">
        <v>69</v>
      </c>
      <c r="S3823" s="27"/>
      <c r="T3823" s="27"/>
      <c r="U3823" s="28"/>
      <c r="V3823" s="15"/>
      <c r="W3823" s="15"/>
      <c r="X3823" s="27"/>
      <c r="Y3823" s="27"/>
      <c r="Z3823" s="29"/>
      <c r="AA3823" s="29">
        <v>0.59722222222222221</v>
      </c>
      <c r="AB3823" s="29">
        <v>0.66666666666666663</v>
      </c>
      <c r="AC3823" s="30">
        <v>46170</v>
      </c>
      <c r="AD3823" s="15" t="str">
        <f>IF(Tabla2[[#This Row],[HORA ENTREGA]]="DIRECTO","On time", IF(AA3823&lt;&gt;"",IF(Tabla2[[#This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23" s="15" t="str">
        <f>MID(Tabla2[[#This Row],[TIPO]],1,3)</f>
        <v xml:space="preserve">40 </v>
      </c>
      <c r="AF38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LANCO &amp; HARRIS SURAMERICA SPA */ Cont: * FCIU9676402*/ HR Entrega: *08:00* /Dirección: *CALLE CHORRILLOS 1 PARC.19B, LAMPA</v>
      </c>
      <c r="AG3823" s="38" t="str">
        <f>IFERROR(HYPERLINK("https://wa.me/"&amp;Tabla2[[#This Row],[CONTACTO]]&amp;"?text="&amp;Tabla2[[#This Row],[Mensaje]],"Enviar mensaje"),"")</f>
        <v>Enviar mensaje</v>
      </c>
      <c r="AH3823" s="15" t="str">
        <f>CONCATENATE(A3823,F3823)</f>
        <v>3822FCIU9676402</v>
      </c>
      <c r="AI3823" s="15" t="str">
        <f>CONCATENATE("ENT-",A3823)</f>
        <v>ENT-3822</v>
      </c>
      <c r="AJ3823" s="15" t="str">
        <f>IF(Tabla2[[#This Row],[Op]]&lt;&gt;"","ENTREGA","")</f>
        <v>ENTREGA</v>
      </c>
      <c r="AK3823" s="40" t="str">
        <f>(Tabla2[[#This Row],[FECHA ENTREGA]]&amp;Tabla2[[#This Row],[HORA ENTREGA]])</f>
        <v>461700,333333333333333</v>
      </c>
      <c r="AL3823" s="34" t="str">
        <f>IFERROR(HYPERLINK("https://wa.me/"&amp;Tabla2[[#This Row],[CONTACTO]]&amp;"?text="&amp;Tabla2[[#This Row],[Mensaje]]),"")</f>
        <v>https://wa.me/56967396661?text=Hola!%0AServicio del día 28-05%0A *Cliente:* LANCO &amp; HARRIS SURAMERICA SPA */ Cont: * FCIU9676402*/ HR Entrega: *08:00* /Dirección: *CALLE CHORRILLOS 1 PARC.19B, LAMPA</v>
      </c>
    </row>
    <row r="3824" spans="1:38" ht="16.5" customHeight="1" x14ac:dyDescent="0.2">
      <c r="A3824" s="15">
        <f>ROW(A3823)</f>
        <v>3823</v>
      </c>
      <c r="B3824" s="15">
        <f>IF(J3824=J3823,B3823+1,1)</f>
        <v>32</v>
      </c>
      <c r="C3824" s="15" t="s">
        <v>204</v>
      </c>
      <c r="D3824" s="25" t="s">
        <v>39</v>
      </c>
      <c r="E3824" s="27">
        <v>1198546</v>
      </c>
      <c r="F3824" s="27" t="s">
        <v>5843</v>
      </c>
      <c r="G3824" s="27" t="s">
        <v>560</v>
      </c>
      <c r="H3824" s="27">
        <v>24500</v>
      </c>
      <c r="I3824" s="27" t="s">
        <v>2725</v>
      </c>
      <c r="J3824" s="28">
        <v>46170</v>
      </c>
      <c r="K3824" s="26">
        <v>0.35416666666666669</v>
      </c>
      <c r="L3824" s="26"/>
      <c r="M3824" s="27" t="s">
        <v>72</v>
      </c>
      <c r="N3824" s="25">
        <f>IFERROR(VLOOKUP(M3824,Data!$J$1:$K$58,2,0),"")</f>
        <v>56978089148</v>
      </c>
      <c r="O3824" s="27" t="s">
        <v>73</v>
      </c>
      <c r="P3824" s="27"/>
      <c r="Q3824" s="27" t="s">
        <v>1999</v>
      </c>
      <c r="R3824" s="27"/>
      <c r="S3824" s="27"/>
      <c r="T3824" s="27"/>
      <c r="U3824" s="28"/>
      <c r="V3824" s="15"/>
      <c r="W3824" s="15"/>
      <c r="X3824" s="27"/>
      <c r="Y3824" s="27"/>
      <c r="Z3824" s="29"/>
      <c r="AA3824" s="29">
        <v>0.3298611111111111</v>
      </c>
      <c r="AB3824" s="29">
        <v>0.60416666666666663</v>
      </c>
      <c r="AC3824" s="30">
        <v>46170</v>
      </c>
      <c r="AD3824" s="15" t="str">
        <f>IF(Tabla2[[#This Row],[HORA ENTREGA]]="DIRECTO","On time", IF(AA3824&lt;&gt;"",IF(Tabla2[[#This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24" s="15" t="str">
        <f>MID(Tabla2[[#This Row],[TIPO]],1,3)</f>
        <v>ISO</v>
      </c>
      <c r="AF38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OXIQUIM S A */ Cont: * HOYU2631198*/ HR Entrega: *08:30* /Dirección: *CAÑAVERAL 901, QUILICURA</v>
      </c>
      <c r="AG3824" s="38" t="str">
        <f>IFERROR(HYPERLINK("https://wa.me/"&amp;Tabla2[[#This Row],[CONTACTO]]&amp;"?text="&amp;Tabla2[[#This Row],[Mensaje]],"Enviar mensaje"),"")</f>
        <v>Enviar mensaje</v>
      </c>
      <c r="AH3824" s="15" t="str">
        <f>CONCATENATE(A3824,F3824)</f>
        <v>3823HOYU2631198</v>
      </c>
      <c r="AI3824" s="15" t="str">
        <f>CONCATENATE("ENT-",A3824)</f>
        <v>ENT-3823</v>
      </c>
      <c r="AJ3824" s="15" t="str">
        <f>IF(Tabla2[[#This Row],[Op]]&lt;&gt;"","ENTREGA","")</f>
        <v>ENTREGA</v>
      </c>
      <c r="AK3824" s="40" t="str">
        <f>(Tabla2[[#This Row],[FECHA ENTREGA]]&amp;Tabla2[[#This Row],[HORA ENTREGA]])</f>
        <v>461700,354166666666667</v>
      </c>
      <c r="AL3824" s="34" t="str">
        <f>IFERROR(HYPERLINK("https://wa.me/"&amp;Tabla2[[#This Row],[CONTACTO]]&amp;"?text="&amp;Tabla2[[#This Row],[Mensaje]]),"")</f>
        <v>https://wa.me/56978089148?text=Hola!%0AServicio del día 28-05%0A *Cliente:* OXIQUIM S A */ Cont: * HOYU2631198*/ HR Entrega: *08:30* /Dirección: *CAÑAVERAL 901, QUILICURA</v>
      </c>
    </row>
    <row r="3825" spans="1:38" ht="16.5" customHeight="1" x14ac:dyDescent="0.2">
      <c r="A3825" s="15">
        <f>ROW(A3824)</f>
        <v>3824</v>
      </c>
      <c r="B3825" s="15">
        <f>IF(J3825=J3824,B3824+1,1)</f>
        <v>33</v>
      </c>
      <c r="C3825" s="15" t="s">
        <v>3160</v>
      </c>
      <c r="D3825" s="25" t="s">
        <v>39</v>
      </c>
      <c r="E3825" s="27">
        <v>806449</v>
      </c>
      <c r="F3825" s="27" t="s">
        <v>5844</v>
      </c>
      <c r="G3825" s="27" t="s">
        <v>41</v>
      </c>
      <c r="H3825" s="27" t="s">
        <v>456</v>
      </c>
      <c r="I3825" s="27" t="s">
        <v>42</v>
      </c>
      <c r="J3825" s="28">
        <v>46170</v>
      </c>
      <c r="K3825" s="26">
        <v>0.33333333333333331</v>
      </c>
      <c r="L3825" s="26" t="s">
        <v>3832</v>
      </c>
      <c r="M3825" s="27" t="s">
        <v>66</v>
      </c>
      <c r="N3825" s="25">
        <f>IFERROR(VLOOKUP(M3825,Data!$J$1:$K$58,2,0),"")</f>
        <v>56993389870</v>
      </c>
      <c r="O3825" s="27" t="s">
        <v>67</v>
      </c>
      <c r="P3825" s="27"/>
      <c r="Q3825" s="27" t="s">
        <v>3163</v>
      </c>
      <c r="R3825" s="27"/>
      <c r="S3825" s="27"/>
      <c r="T3825" s="27"/>
      <c r="U3825" s="28"/>
      <c r="V3825" s="15"/>
      <c r="W3825" s="15" t="s">
        <v>4204</v>
      </c>
      <c r="X3825" s="27"/>
      <c r="Y3825" s="27"/>
      <c r="Z3825" s="29"/>
      <c r="AA3825" s="29">
        <v>0.45277777777777778</v>
      </c>
      <c r="AB3825" s="29">
        <v>0.5131944444444444</v>
      </c>
      <c r="AC3825" s="30">
        <v>46170</v>
      </c>
      <c r="AD3825" s="15" t="str">
        <f>IF(Tabla2[[#This Row],[HORA ENTREGA]]="DIRECTO","On time", IF(AA3825&lt;&gt;"",IF(Tabla2[[#This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25" s="15" t="str">
        <f>MID(Tabla2[[#This Row],[TIPO]],1,3)</f>
        <v xml:space="preserve">40 </v>
      </c>
      <c r="AF38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PRODALAM S.A. */ Cont: * UACU4777423*/ HR Entrega: *08:00* /Dirección: *ALBERTO PEPPER 1610, RENCA.</v>
      </c>
      <c r="AG3825" s="38" t="str">
        <f>IFERROR(HYPERLINK("https://wa.me/"&amp;Tabla2[[#This Row],[CONTACTO]]&amp;"?text="&amp;Tabla2[[#This Row],[Mensaje]],"Enviar mensaje"),"")</f>
        <v>Enviar mensaje</v>
      </c>
      <c r="AH3825" s="15" t="str">
        <f>CONCATENATE(A3825,F3825)</f>
        <v>3824UACU4777423</v>
      </c>
      <c r="AI3825" s="15" t="str">
        <f>CONCATENATE("ENT-",A3825)</f>
        <v>ENT-3824</v>
      </c>
      <c r="AJ3825" s="15" t="str">
        <f>IF(Tabla2[[#This Row],[Op]]&lt;&gt;"","ENTREGA","")</f>
        <v>ENTREGA</v>
      </c>
      <c r="AK3825" s="40" t="str">
        <f>(Tabla2[[#This Row],[FECHA ENTREGA]]&amp;Tabla2[[#This Row],[HORA ENTREGA]])</f>
        <v>461700,333333333333333</v>
      </c>
      <c r="AL3825" s="34" t="str">
        <f>IFERROR(HYPERLINK("https://wa.me/"&amp;Tabla2[[#This Row],[CONTACTO]]&amp;"?text="&amp;Tabla2[[#This Row],[Mensaje]]),"")</f>
        <v>https://wa.me/56993389870?text=Hola!%0AServicio del día 28-05%0A *Cliente:* PRODALAM S.A. */ Cont: * UACU4777423*/ HR Entrega: *08:00* /Dirección: *ALBERTO PEPPER 1610, RENCA.</v>
      </c>
    </row>
    <row r="3826" spans="1:38" ht="16.5" customHeight="1" x14ac:dyDescent="0.2">
      <c r="A3826" s="15">
        <f>ROW(A3825)</f>
        <v>3825</v>
      </c>
      <c r="B3826" s="15">
        <f>IF(J3826=J3825,B3825+1,1)</f>
        <v>34</v>
      </c>
      <c r="C3826" s="15" t="s">
        <v>3160</v>
      </c>
      <c r="D3826" s="25" t="s">
        <v>39</v>
      </c>
      <c r="E3826" s="27">
        <v>806449</v>
      </c>
      <c r="F3826" s="27" t="s">
        <v>5611</v>
      </c>
      <c r="G3826" s="27" t="s">
        <v>41</v>
      </c>
      <c r="H3826" s="27" t="s">
        <v>456</v>
      </c>
      <c r="I3826" s="27" t="s">
        <v>42</v>
      </c>
      <c r="J3826" s="28">
        <v>46170</v>
      </c>
      <c r="K3826" s="26">
        <v>0.41666666666666669</v>
      </c>
      <c r="L3826" s="26" t="s">
        <v>3832</v>
      </c>
      <c r="M3826" s="27" t="s">
        <v>66</v>
      </c>
      <c r="N3826" s="25">
        <f>IFERROR(VLOOKUP(M3826,Data!$J$1:$K$58,2,0),"")</f>
        <v>56993389870</v>
      </c>
      <c r="O3826" s="27" t="s">
        <v>67</v>
      </c>
      <c r="P3826" s="27"/>
      <c r="Q3826" s="27" t="s">
        <v>3163</v>
      </c>
      <c r="R3826" s="27"/>
      <c r="S3826" s="27"/>
      <c r="T3826" s="27"/>
      <c r="U3826" s="28"/>
      <c r="V3826" s="15"/>
      <c r="W3826" s="15" t="s">
        <v>4204</v>
      </c>
      <c r="X3826" s="27" t="s">
        <v>5537</v>
      </c>
      <c r="Y3826" s="27"/>
      <c r="Z3826" s="29"/>
      <c r="AA3826" s="29"/>
      <c r="AB3826" s="29"/>
      <c r="AC3826" s="30"/>
      <c r="AD3826" s="15" t="str">
        <f>IF(Tabla2[[#This Row],[HORA ENTREGA]]="DIRECTO","On time", IF(AA3826&lt;&gt;"",IF(Tabla2[[#This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826" s="15" t="str">
        <f>MID(Tabla2[[#This Row],[TIPO]],1,3)</f>
        <v xml:space="preserve">40 </v>
      </c>
      <c r="AF38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PRODALAM S.A. */ Cont: * SEGU9389633*/ HR Entrega: *10:00* /Dirección: *ALBERTO PEPPER 1610, RENCA.</v>
      </c>
      <c r="AG3826" s="38" t="str">
        <f>IFERROR(HYPERLINK("https://wa.me/"&amp;Tabla2[[#This Row],[CONTACTO]]&amp;"?text="&amp;Tabla2[[#This Row],[Mensaje]],"Enviar mensaje"),"")</f>
        <v>Enviar mensaje</v>
      </c>
      <c r="AH3826" s="15" t="str">
        <f>CONCATENATE(A3826,F3826)</f>
        <v>3825SEGU9389633</v>
      </c>
      <c r="AI3826" s="15" t="str">
        <f>CONCATENATE("ENT-",A3826)</f>
        <v>ENT-3825</v>
      </c>
      <c r="AJ3826" s="15" t="str">
        <f>IF(Tabla2[[#This Row],[Op]]&lt;&gt;"","ENTREGA","")</f>
        <v>ENTREGA</v>
      </c>
      <c r="AK3826" s="40" t="str">
        <f>(Tabla2[[#This Row],[FECHA ENTREGA]]&amp;Tabla2[[#This Row],[HORA ENTREGA]])</f>
        <v>461700,416666666666667</v>
      </c>
      <c r="AL3826" s="34" t="str">
        <f>IFERROR(HYPERLINK("https://wa.me/"&amp;Tabla2[[#This Row],[CONTACTO]]&amp;"?text="&amp;Tabla2[[#This Row],[Mensaje]]),"")</f>
        <v>https://wa.me/56993389870?text=Hola!%0AServicio del día 28-05%0A *Cliente:* PRODALAM S.A. */ Cont: * SEGU9389633*/ HR Entrega: *10:00* /Dirección: *ALBERTO PEPPER 1610, RENCA.</v>
      </c>
    </row>
    <row r="3827" spans="1:38" ht="16.5" customHeight="1" x14ac:dyDescent="0.2">
      <c r="A3827" s="15">
        <f>ROW(A3826)</f>
        <v>3826</v>
      </c>
      <c r="B3827" s="15">
        <f>IF(J3827=J3826,B3826+1,1)</f>
        <v>35</v>
      </c>
      <c r="C3827" s="15" t="s">
        <v>3160</v>
      </c>
      <c r="D3827" s="25" t="s">
        <v>39</v>
      </c>
      <c r="E3827" s="27">
        <v>806449</v>
      </c>
      <c r="F3827" s="27" t="s">
        <v>5845</v>
      </c>
      <c r="G3827" s="27" t="s">
        <v>41</v>
      </c>
      <c r="H3827" s="27" t="s">
        <v>456</v>
      </c>
      <c r="I3827" s="27" t="s">
        <v>42</v>
      </c>
      <c r="J3827" s="28">
        <v>46170</v>
      </c>
      <c r="K3827" s="26">
        <v>0.41666666666666669</v>
      </c>
      <c r="L3827" s="26" t="s">
        <v>3832</v>
      </c>
      <c r="M3827" s="27"/>
      <c r="N3827" s="25" t="str">
        <f>IFERROR(VLOOKUP(M3827,Data!$J$1:$K$58,2,0),"")</f>
        <v/>
      </c>
      <c r="O3827" s="27"/>
      <c r="P3827" s="27"/>
      <c r="Q3827" s="27" t="s">
        <v>3163</v>
      </c>
      <c r="R3827" s="27"/>
      <c r="S3827" s="27"/>
      <c r="T3827" s="27"/>
      <c r="U3827" s="28"/>
      <c r="V3827" s="15"/>
      <c r="W3827" s="15" t="s">
        <v>4204</v>
      </c>
      <c r="X3827" s="27" t="s">
        <v>2473</v>
      </c>
      <c r="Y3827" s="27"/>
      <c r="Z3827" s="29"/>
      <c r="AA3827" s="29"/>
      <c r="AB3827" s="29"/>
      <c r="AC3827" s="30"/>
      <c r="AD3827" s="15" t="str">
        <f>IF(Tabla2[[#This Row],[HORA ENTREGA]]="DIRECTO","On time", IF(AA3827&lt;&gt;"",IF(Tabla2[[#This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827" s="15" t="str">
        <f>MID(Tabla2[[#This Row],[TIPO]],1,3)</f>
        <v xml:space="preserve">40 </v>
      </c>
      <c r="AF38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PRODALAM S.A. */ Cont: * HLBU9771596*/ HR Entrega: *10:00* /Dirección: *ALBERTO PEPPER 1610, RENCA.</v>
      </c>
      <c r="AG3827" s="38" t="str">
        <f>IFERROR(HYPERLINK("https://wa.me/"&amp;Tabla2[[#This Row],[CONTACTO]]&amp;"?text="&amp;Tabla2[[#This Row],[Mensaje]],"Enviar mensaje"),"")</f>
        <v>Enviar mensaje</v>
      </c>
      <c r="AH3827" s="15" t="str">
        <f>CONCATENATE(A3827,F3827)</f>
        <v>3826HLBU9771596</v>
      </c>
      <c r="AI3827" s="15" t="str">
        <f>CONCATENATE("ENT-",A3827)</f>
        <v>ENT-3826</v>
      </c>
      <c r="AJ3827" s="15" t="str">
        <f>IF(Tabla2[[#This Row],[Op]]&lt;&gt;"","ENTREGA","")</f>
        <v>ENTREGA</v>
      </c>
      <c r="AK3827" s="40" t="str">
        <f>(Tabla2[[#This Row],[FECHA ENTREGA]]&amp;Tabla2[[#This Row],[HORA ENTREGA]])</f>
        <v>461700,416666666666667</v>
      </c>
      <c r="AL3827" s="34" t="str">
        <f>IFERROR(HYPERLINK("https://wa.me/"&amp;Tabla2[[#This Row],[CONTACTO]]&amp;"?text="&amp;Tabla2[[#This Row],[Mensaje]]),"")</f>
        <v>https://wa.me/?text=Hola!%0AServicio del día 28-05%0A *Cliente:* PRODALAM S.A. */ Cont: * HLBU9771596*/ HR Entrega: *10:00* /Dirección: *ALBERTO PEPPER 1610, RENCA.</v>
      </c>
    </row>
    <row r="3828" spans="1:38" ht="16.5" customHeight="1" x14ac:dyDescent="0.2">
      <c r="A3828" s="15">
        <f>ROW(A3827)</f>
        <v>3827</v>
      </c>
      <c r="B3828" s="15">
        <f>IF(J3828=J3827,B3827+1,1)</f>
        <v>36</v>
      </c>
      <c r="C3828" s="15" t="s">
        <v>219</v>
      </c>
      <c r="D3828" s="25" t="s">
        <v>39</v>
      </c>
      <c r="E3828" s="27"/>
      <c r="F3828" s="27" t="s">
        <v>5846</v>
      </c>
      <c r="G3828" s="27" t="s">
        <v>41</v>
      </c>
      <c r="H3828" s="27"/>
      <c r="I3828" s="27" t="s">
        <v>42</v>
      </c>
      <c r="J3828" s="28">
        <v>46170</v>
      </c>
      <c r="K3828" s="26">
        <v>0.29166666666666669</v>
      </c>
      <c r="L3828" s="26"/>
      <c r="M3828" s="27" t="s">
        <v>51</v>
      </c>
      <c r="N3828" s="25">
        <f>IFERROR(VLOOKUP(M3828,Data!$J$1:$K$58,2,0),"")</f>
        <v>56967256951</v>
      </c>
      <c r="O3828" s="27" t="s">
        <v>52</v>
      </c>
      <c r="P3828" s="27"/>
      <c r="Q3828" s="27" t="s">
        <v>229</v>
      </c>
      <c r="R3828" s="27" t="s">
        <v>2126</v>
      </c>
      <c r="S3828" s="27"/>
      <c r="T3828" s="27"/>
      <c r="U3828" s="28"/>
      <c r="V3828" s="15"/>
      <c r="W3828" s="15" t="s">
        <v>5847</v>
      </c>
      <c r="X3828" s="27"/>
      <c r="Y3828" s="27"/>
      <c r="Z3828" s="29"/>
      <c r="AA3828" s="29">
        <v>0.27083333333333331</v>
      </c>
      <c r="AB3828" s="29">
        <v>0.4375</v>
      </c>
      <c r="AC3828" s="30">
        <v>46170</v>
      </c>
      <c r="AD3828" s="15" t="str">
        <f>IF(Tabla2[[#This Row],[HORA ENTREGA]]="DIRECTO","On time", IF(AA3828&lt;&gt;"",IF(Tabla2[[#This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28" s="15" t="str">
        <f>MID(Tabla2[[#This Row],[TIPO]],1,3)</f>
        <v xml:space="preserve">40 </v>
      </c>
      <c r="AF38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RENDIC S.A. */ Cont: * FANU3778532*/ HR Entrega: *07:00* /Dirección: *Avenida Miraflores 9700-Bodega 4C, PUDAHUEL</v>
      </c>
      <c r="AG3828" s="38" t="str">
        <f>IFERROR(HYPERLINK("https://wa.me/"&amp;Tabla2[[#This Row],[CONTACTO]]&amp;"?text="&amp;Tabla2[[#This Row],[Mensaje]],"Enviar mensaje"),"")</f>
        <v>Enviar mensaje</v>
      </c>
      <c r="AH3828" s="15" t="str">
        <f>CONCATENATE(A3828,F3828)</f>
        <v>3827FANU3778532</v>
      </c>
      <c r="AI3828" s="15" t="str">
        <f>CONCATENATE("ENT-",A3828)</f>
        <v>ENT-3827</v>
      </c>
      <c r="AJ3828" s="15" t="str">
        <f>IF(Tabla2[[#This Row],[Op]]&lt;&gt;"","ENTREGA","")</f>
        <v>ENTREGA</v>
      </c>
      <c r="AK3828" s="40" t="str">
        <f>(Tabla2[[#This Row],[FECHA ENTREGA]]&amp;Tabla2[[#This Row],[HORA ENTREGA]])</f>
        <v>461700,291666666666667</v>
      </c>
      <c r="AL3828" s="34" t="str">
        <f>IFERROR(HYPERLINK("https://wa.me/"&amp;Tabla2[[#This Row],[CONTACTO]]&amp;"?text="&amp;Tabla2[[#This Row],[Mensaje]]),"")</f>
        <v>https://wa.me/56967256951?text=Hola!%0AServicio del día 28-05%0A *Cliente:* RENDIC S.A. */ Cont: * FANU3778532*/ HR Entrega: *07:00* /Dirección: *Avenida Miraflores 9700-Bodega 4C, PUDAHUEL</v>
      </c>
    </row>
    <row r="3829" spans="1:38" ht="16.5" customHeight="1" x14ac:dyDescent="0.2">
      <c r="A3829" s="15">
        <f>ROW(A3828)</f>
        <v>3828</v>
      </c>
      <c r="B3829" s="15">
        <f>IF(J3829=J3828,B3828+1,1)</f>
        <v>37</v>
      </c>
      <c r="C3829" s="15" t="s">
        <v>219</v>
      </c>
      <c r="D3829" s="25" t="s">
        <v>39</v>
      </c>
      <c r="E3829" s="27"/>
      <c r="F3829" s="27" t="s">
        <v>5848</v>
      </c>
      <c r="G3829" s="27" t="s">
        <v>41</v>
      </c>
      <c r="H3829" s="27"/>
      <c r="I3829" s="27" t="s">
        <v>42</v>
      </c>
      <c r="J3829" s="28">
        <v>46170</v>
      </c>
      <c r="K3829" s="26">
        <v>0.29166666666666669</v>
      </c>
      <c r="L3829" s="26"/>
      <c r="M3829" s="27" t="s">
        <v>674</v>
      </c>
      <c r="N3829" s="25">
        <f>IFERROR(VLOOKUP(M3829,Data!$J$1:$K$58,2,0),"")</f>
        <v>56967386018</v>
      </c>
      <c r="O3829" s="27" t="s">
        <v>356</v>
      </c>
      <c r="P3829" s="27"/>
      <c r="Q3829" s="27" t="s">
        <v>229</v>
      </c>
      <c r="R3829" s="27" t="s">
        <v>2126</v>
      </c>
      <c r="S3829" s="27"/>
      <c r="T3829" s="27"/>
      <c r="U3829" s="28"/>
      <c r="V3829" s="15"/>
      <c r="W3829" s="15" t="s">
        <v>5849</v>
      </c>
      <c r="X3829" s="27"/>
      <c r="Y3829" s="27"/>
      <c r="Z3829" s="29"/>
      <c r="AA3829" s="29">
        <v>0.27430555555555558</v>
      </c>
      <c r="AB3829" s="29">
        <v>0.44791666666666669</v>
      </c>
      <c r="AC3829" s="30">
        <v>46170</v>
      </c>
      <c r="AD3829" s="15" t="str">
        <f>IF(Tabla2[[#This Row],[HORA ENTREGA]]="DIRECTO","On time", IF(AA3829&lt;&gt;"",IF(Tabla2[[#This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29" s="15" t="str">
        <f>MID(Tabla2[[#This Row],[TIPO]],1,3)</f>
        <v xml:space="preserve">40 </v>
      </c>
      <c r="AF38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RENDIC S.A. */ Cont: * FANU3701633*/ HR Entrega: *07:00* /Dirección: *Avenida Miraflores 9700-Bodega 4C, PUDAHUEL</v>
      </c>
      <c r="AG3829" s="38" t="str">
        <f>IFERROR(HYPERLINK("https://wa.me/"&amp;Tabla2[[#This Row],[CONTACTO]]&amp;"?text="&amp;Tabla2[[#This Row],[Mensaje]],"Enviar mensaje"),"")</f>
        <v>Enviar mensaje</v>
      </c>
      <c r="AH3829" s="15" t="str">
        <f>CONCATENATE(A3829,F3829)</f>
        <v>3828FANU3701633</v>
      </c>
      <c r="AI3829" s="15" t="str">
        <f>CONCATENATE("ENT-",A3829)</f>
        <v>ENT-3828</v>
      </c>
      <c r="AJ3829" s="15" t="str">
        <f>IF(Tabla2[[#This Row],[Op]]&lt;&gt;"","ENTREGA","")</f>
        <v>ENTREGA</v>
      </c>
      <c r="AK3829" s="40" t="str">
        <f>(Tabla2[[#This Row],[FECHA ENTREGA]]&amp;Tabla2[[#This Row],[HORA ENTREGA]])</f>
        <v>461700,291666666666667</v>
      </c>
      <c r="AL3829" s="34" t="str">
        <f>IFERROR(HYPERLINK("https://wa.me/"&amp;Tabla2[[#This Row],[CONTACTO]]&amp;"?text="&amp;Tabla2[[#This Row],[Mensaje]]),"")</f>
        <v>https://wa.me/56967386018?text=Hola!%0AServicio del día 28-05%0A *Cliente:* RENDIC S.A. */ Cont: * FANU3701633*/ HR Entrega: *07:00* /Dirección: *Avenida Miraflores 9700-Bodega 4C, PUDAHUEL</v>
      </c>
    </row>
    <row r="3830" spans="1:38" ht="16.5" customHeight="1" x14ac:dyDescent="0.2">
      <c r="A3830" s="15">
        <f>ROW(A3829)</f>
        <v>3829</v>
      </c>
      <c r="B3830" s="15">
        <f>IF(J3830=J3829,B3829+1,1)</f>
        <v>38</v>
      </c>
      <c r="C3830" s="15" t="s">
        <v>219</v>
      </c>
      <c r="D3830" s="25" t="s">
        <v>39</v>
      </c>
      <c r="E3830" s="27"/>
      <c r="F3830" s="27" t="s">
        <v>5850</v>
      </c>
      <c r="G3830" s="27" t="s">
        <v>41</v>
      </c>
      <c r="H3830" s="27"/>
      <c r="I3830" s="27" t="s">
        <v>42</v>
      </c>
      <c r="J3830" s="28">
        <v>46170</v>
      </c>
      <c r="K3830" s="26">
        <v>0.375</v>
      </c>
      <c r="L3830" s="26"/>
      <c r="M3830" s="27" t="s">
        <v>649</v>
      </c>
      <c r="N3830" s="25">
        <f>IFERROR(VLOOKUP(M3830,Data!$J$1:$K$58,2,0),"")</f>
        <v>56939438073</v>
      </c>
      <c r="O3830" s="27" t="s">
        <v>203</v>
      </c>
      <c r="P3830" s="27"/>
      <c r="Q3830" s="27" t="s">
        <v>229</v>
      </c>
      <c r="R3830" s="27" t="s">
        <v>48</v>
      </c>
      <c r="S3830" s="27"/>
      <c r="T3830" s="27"/>
      <c r="U3830" s="28"/>
      <c r="V3830" s="15"/>
      <c r="W3830" s="15">
        <v>264333</v>
      </c>
      <c r="X3830" s="27"/>
      <c r="Y3830" s="27"/>
      <c r="Z3830" s="29"/>
      <c r="AA3830" s="29">
        <v>0.37291666666666667</v>
      </c>
      <c r="AB3830" s="29">
        <v>0.47499999999999998</v>
      </c>
      <c r="AC3830" s="30">
        <v>46170</v>
      </c>
      <c r="AD3830" s="15" t="str">
        <f>IF(Tabla2[[#This Row],[HORA ENTREGA]]="DIRECTO","On time", IF(AA3830&lt;&gt;"",IF(Tabla2[[#This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30" s="15" t="str">
        <f>MID(Tabla2[[#This Row],[TIPO]],1,3)</f>
        <v xml:space="preserve">40 </v>
      </c>
      <c r="AF38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RENDIC S.A. */ Cont: * TIIU7434364*/ HR Entrega: *09:00* /Dirección: *Avenida Miraflores 9700-Bodega 4C, PUDAHUEL</v>
      </c>
      <c r="AG3830" s="38" t="str">
        <f>IFERROR(HYPERLINK("https://wa.me/"&amp;Tabla2[[#This Row],[CONTACTO]]&amp;"?text="&amp;Tabla2[[#This Row],[Mensaje]],"Enviar mensaje"),"")</f>
        <v>Enviar mensaje</v>
      </c>
      <c r="AH3830" s="15" t="str">
        <f>CONCATENATE(A3830,F3830)</f>
        <v>3829TIIU7434364</v>
      </c>
      <c r="AI3830" s="15" t="str">
        <f>CONCATENATE("ENT-",A3830)</f>
        <v>ENT-3829</v>
      </c>
      <c r="AJ3830" s="15" t="str">
        <f>IF(Tabla2[[#This Row],[Op]]&lt;&gt;"","ENTREGA","")</f>
        <v>ENTREGA</v>
      </c>
      <c r="AK3830" s="40" t="str">
        <f>(Tabla2[[#This Row],[FECHA ENTREGA]]&amp;Tabla2[[#This Row],[HORA ENTREGA]])</f>
        <v>461700,375</v>
      </c>
      <c r="AL3830" s="34" t="str">
        <f>IFERROR(HYPERLINK("https://wa.me/"&amp;Tabla2[[#This Row],[CONTACTO]]&amp;"?text="&amp;Tabla2[[#This Row],[Mensaje]]),"")</f>
        <v>https://wa.me/56939438073?text=Hola!%0AServicio del día 28-05%0A *Cliente:* RENDIC S.A. */ Cont: * TIIU7434364*/ HR Entrega: *09:00* /Dirección: *Avenida Miraflores 9700-Bodega 4C, PUDAHUEL</v>
      </c>
    </row>
    <row r="3831" spans="1:38" ht="16.5" customHeight="1" x14ac:dyDescent="0.2">
      <c r="A3831" s="15">
        <f>ROW(A3830)</f>
        <v>3830</v>
      </c>
      <c r="B3831" s="15">
        <f>IF(J3831=J3830,B3830+1,1)</f>
        <v>39</v>
      </c>
      <c r="C3831" s="15" t="s">
        <v>5851</v>
      </c>
      <c r="D3831" s="25" t="s">
        <v>39</v>
      </c>
      <c r="E3831" s="27">
        <v>305767</v>
      </c>
      <c r="F3831" s="27" t="s">
        <v>5852</v>
      </c>
      <c r="G3831" s="27" t="s">
        <v>64</v>
      </c>
      <c r="H3831" s="27">
        <v>16423</v>
      </c>
      <c r="I3831" s="27" t="s">
        <v>171</v>
      </c>
      <c r="J3831" s="28">
        <v>46170</v>
      </c>
      <c r="K3831" s="26">
        <v>0.375</v>
      </c>
      <c r="L3831" s="26" t="s">
        <v>5853</v>
      </c>
      <c r="M3831" s="27" t="s">
        <v>225</v>
      </c>
      <c r="N3831" s="25">
        <f>IFERROR(VLOOKUP(M3831,Data!$J$1:$K$58,2,0),"")</f>
        <v>56978811158</v>
      </c>
      <c r="O3831" s="27" t="s">
        <v>226</v>
      </c>
      <c r="P3831" s="27"/>
      <c r="Q3831" s="27" t="s">
        <v>5854</v>
      </c>
      <c r="R3831" s="27" t="s">
        <v>69</v>
      </c>
      <c r="S3831" s="27"/>
      <c r="T3831" s="27"/>
      <c r="U3831" s="28"/>
      <c r="V3831" s="15"/>
      <c r="W3831" s="15"/>
      <c r="X3831" s="27"/>
      <c r="Y3831" s="27"/>
      <c r="Z3831" s="29"/>
      <c r="AA3831" s="29">
        <v>0.56944444444444442</v>
      </c>
      <c r="AB3831" s="29">
        <v>0.66319444444444442</v>
      </c>
      <c r="AC3831" s="30">
        <v>46170</v>
      </c>
      <c r="AD3831" s="15" t="str">
        <f>IF(Tabla2[[#This Row],[HORA ENTREGA]]="DIRECTO","On time", IF(AA3831&lt;&gt;"",IF(Tabla2[[#This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31" s="15" t="str">
        <f>MID(Tabla2[[#This Row],[TIPO]],1,3)</f>
        <v xml:space="preserve">20 </v>
      </c>
      <c r="AF38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SOC INMOBILIARIA EL INGENIO SPA */ Cont: * CBHU4199530*/ HR Entrega: *09:00* /Dirección: *AV SEBASTOPOL 586, SAN MIGUEL</v>
      </c>
      <c r="AG3831" s="38" t="str">
        <f>IFERROR(HYPERLINK("https://wa.me/"&amp;Tabla2[[#This Row],[CONTACTO]]&amp;"?text="&amp;Tabla2[[#This Row],[Mensaje]],"Enviar mensaje"),"")</f>
        <v>Enviar mensaje</v>
      </c>
      <c r="AH3831" s="15" t="str">
        <f>CONCATENATE(A3831,F3831)</f>
        <v>3830CBHU4199530</v>
      </c>
      <c r="AI3831" s="15" t="str">
        <f>CONCATENATE("ENT-",A3831)</f>
        <v>ENT-3830</v>
      </c>
      <c r="AJ3831" s="15" t="str">
        <f>IF(Tabla2[[#This Row],[Op]]&lt;&gt;"","ENTREGA","")</f>
        <v>ENTREGA</v>
      </c>
      <c r="AK3831" s="40" t="str">
        <f>(Tabla2[[#This Row],[FECHA ENTREGA]]&amp;Tabla2[[#This Row],[HORA ENTREGA]])</f>
        <v>461700,375</v>
      </c>
      <c r="AL3831" s="34" t="str">
        <f>IFERROR(HYPERLINK("https://wa.me/"&amp;Tabla2[[#This Row],[CONTACTO]]&amp;"?text="&amp;Tabla2[[#This Row],[Mensaje]]),"")</f>
        <v>https://wa.me/56978811158?text=Hola!%0AServicio del día 28-05%0A *Cliente:* SOC INMOBILIARIA EL INGENIO SPA */ Cont: * CBHU4199530*/ HR Entrega: *09:00* /Dirección: *AV SEBASTOPOL 586, SAN MIGUEL</v>
      </c>
    </row>
    <row r="3832" spans="1:38" ht="16.5" customHeight="1" x14ac:dyDescent="0.2">
      <c r="A3832" s="15">
        <f>ROW(A3831)</f>
        <v>3831</v>
      </c>
      <c r="B3832" s="15">
        <f>IF(J3832=J3831,B3831+1,1)</f>
        <v>40</v>
      </c>
      <c r="C3832" s="15" t="s">
        <v>236</v>
      </c>
      <c r="D3832" s="25" t="s">
        <v>39</v>
      </c>
      <c r="E3832" s="27"/>
      <c r="F3832" s="27" t="s">
        <v>5855</v>
      </c>
      <c r="G3832" s="27"/>
      <c r="H3832" s="27"/>
      <c r="I3832" s="27" t="s">
        <v>42</v>
      </c>
      <c r="J3832" s="28">
        <v>46170</v>
      </c>
      <c r="K3832" s="26">
        <v>0.29166666666666669</v>
      </c>
      <c r="L3832" s="26"/>
      <c r="M3832" s="27" t="s">
        <v>158</v>
      </c>
      <c r="N3832" s="25">
        <f>IFERROR(VLOOKUP(M3832,Data!$J$1:$K$58,2,0),"")</f>
        <v>56931745801</v>
      </c>
      <c r="O3832" s="27" t="s">
        <v>370</v>
      </c>
      <c r="P3832" s="27"/>
      <c r="Q3832" s="27" t="s">
        <v>740</v>
      </c>
      <c r="R3832" s="27"/>
      <c r="S3832" s="27"/>
      <c r="T3832" s="27"/>
      <c r="U3832" s="28"/>
      <c r="V3832" s="15"/>
      <c r="W3832" s="15"/>
      <c r="X3832" s="27"/>
      <c r="Y3832" s="27"/>
      <c r="Z3832" s="29"/>
      <c r="AA3832" s="29">
        <v>0.29166666666666669</v>
      </c>
      <c r="AB3832" s="29">
        <v>0.3888888888888889</v>
      </c>
      <c r="AC3832" s="30">
        <v>46170</v>
      </c>
      <c r="AD3832" s="15" t="str">
        <f>IF(Tabla2[[#This Row],[HORA ENTREGA]]="DIRECTO","On time", IF(AA3832&lt;&gt;"",IF(Tabla2[[#This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32" s="15" t="str">
        <f>MID(Tabla2[[#This Row],[TIPO]],1,3)</f>
        <v/>
      </c>
      <c r="AF38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SOCIEDAD COMERCIAL MARBEN PETS LTDA */ Cont: * CMAU2052991*/ HR Entrega: *07:00* /Dirección: *AV. LA MARTINA 445. PUDAHUEL SUR</v>
      </c>
      <c r="AG3832" s="38" t="str">
        <f>IFERROR(HYPERLINK("https://wa.me/"&amp;Tabla2[[#This Row],[CONTACTO]]&amp;"?text="&amp;Tabla2[[#This Row],[Mensaje]],"Enviar mensaje"),"")</f>
        <v>Enviar mensaje</v>
      </c>
      <c r="AH3832" s="15" t="str">
        <f>CONCATENATE(A3832,F3832)</f>
        <v>3831CMAU2052991</v>
      </c>
      <c r="AI3832" s="15" t="str">
        <f>CONCATENATE("ENT-",A3832)</f>
        <v>ENT-3831</v>
      </c>
      <c r="AJ3832" s="15" t="str">
        <f>IF(Tabla2[[#This Row],[Op]]&lt;&gt;"","ENTREGA","")</f>
        <v>ENTREGA</v>
      </c>
      <c r="AK3832" s="40" t="str">
        <f>(Tabla2[[#This Row],[FECHA ENTREGA]]&amp;Tabla2[[#This Row],[HORA ENTREGA]])</f>
        <v>461700,291666666666667</v>
      </c>
      <c r="AL3832" s="34" t="str">
        <f>IFERROR(HYPERLINK("https://wa.me/"&amp;Tabla2[[#This Row],[CONTACTO]]&amp;"?text="&amp;Tabla2[[#This Row],[Mensaje]]),"")</f>
        <v>https://wa.me/56931745801?text=Hola!%0AServicio del día 28-05%0A *Cliente:* SOCIEDAD COMERCIAL MARBEN PETS LTDA */ Cont: * CMAU2052991*/ HR Entrega: *07:00* /Dirección: *AV. LA MARTINA 445. PUDAHUEL SUR</v>
      </c>
    </row>
    <row r="3833" spans="1:38" ht="16.5" customHeight="1" x14ac:dyDescent="0.2">
      <c r="A3833" s="15">
        <f>ROW(A3832)</f>
        <v>3832</v>
      </c>
      <c r="B3833" s="15">
        <f>IF(J3833=J3832,B3832+1,1)</f>
        <v>41</v>
      </c>
      <c r="C3833" s="15" t="s">
        <v>236</v>
      </c>
      <c r="D3833" s="25" t="s">
        <v>39</v>
      </c>
      <c r="E3833" s="27">
        <v>512589</v>
      </c>
      <c r="F3833" s="27" t="s">
        <v>5856</v>
      </c>
      <c r="G3833" s="27" t="s">
        <v>64</v>
      </c>
      <c r="H3833" s="27">
        <v>28333</v>
      </c>
      <c r="I3833" s="27" t="s">
        <v>42</v>
      </c>
      <c r="J3833" s="28">
        <v>46170</v>
      </c>
      <c r="K3833" s="26">
        <v>0.29166666666666669</v>
      </c>
      <c r="L3833" s="26"/>
      <c r="M3833" s="27" t="s">
        <v>433</v>
      </c>
      <c r="N3833" s="25">
        <f>IFERROR(VLOOKUP(M3833,Data!$J$1:$K$58,2,0),"")</f>
        <v>56994354094</v>
      </c>
      <c r="O3833" s="27" t="s">
        <v>434</v>
      </c>
      <c r="P3833" s="27"/>
      <c r="Q3833" s="27" t="s">
        <v>5857</v>
      </c>
      <c r="R3833" s="27" t="s">
        <v>48</v>
      </c>
      <c r="S3833" s="27"/>
      <c r="T3833" s="27"/>
      <c r="U3833" s="28"/>
      <c r="V3833" s="15"/>
      <c r="W3833" s="15">
        <v>264255</v>
      </c>
      <c r="X3833" s="27"/>
      <c r="Y3833" s="27"/>
      <c r="Z3833" s="29"/>
      <c r="AA3833" s="29">
        <v>0.29166666666666669</v>
      </c>
      <c r="AB3833" s="29">
        <v>0.41666666666666669</v>
      </c>
      <c r="AC3833" s="30">
        <v>46170</v>
      </c>
      <c r="AD3833" s="15" t="str">
        <f>IF(Tabla2[[#This Row],[HORA ENTREGA]]="DIRECTO","On time", IF(AA3833&lt;&gt;"",IF(Tabla2[[#This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33" s="15" t="str">
        <f>MID(Tabla2[[#This Row],[TIPO]],1,3)</f>
        <v xml:space="preserve">20 </v>
      </c>
      <c r="AF38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SOCIEDAD COMERCIAL MARBEN PETS LTDA */ Cont: * CMAU2129516*/ HR Entrega: *07:00* /Dirección: *AV. LA MARTINA 445. PUDAHUEL SUR </v>
      </c>
      <c r="AG3833" s="38" t="str">
        <f>IFERROR(HYPERLINK("https://wa.me/"&amp;Tabla2[[#This Row],[CONTACTO]]&amp;"?text="&amp;Tabla2[[#This Row],[Mensaje]],"Enviar mensaje"),"")</f>
        <v>Enviar mensaje</v>
      </c>
      <c r="AH3833" s="15" t="str">
        <f>CONCATENATE(A3833,F3833)</f>
        <v>3832CMAU2129516</v>
      </c>
      <c r="AI3833" s="15" t="str">
        <f>CONCATENATE("ENT-",A3833)</f>
        <v>ENT-3832</v>
      </c>
      <c r="AJ3833" s="15" t="str">
        <f>IF(Tabla2[[#This Row],[Op]]&lt;&gt;"","ENTREGA","")</f>
        <v>ENTREGA</v>
      </c>
      <c r="AK3833" s="40" t="str">
        <f>(Tabla2[[#This Row],[FECHA ENTREGA]]&amp;Tabla2[[#This Row],[HORA ENTREGA]])</f>
        <v>461700,291666666666667</v>
      </c>
      <c r="AL3833" s="34" t="str">
        <f>IFERROR(HYPERLINK("https://wa.me/"&amp;Tabla2[[#This Row],[CONTACTO]]&amp;"?text="&amp;Tabla2[[#This Row],[Mensaje]]),"")</f>
        <v xml:space="preserve">https://wa.me/56994354094?text=Hola!%0AServicio del día 28-05%0A *Cliente:* SOCIEDAD COMERCIAL MARBEN PETS LTDA */ Cont: * CMAU2129516*/ HR Entrega: *07:00* /Dirección: *AV. LA MARTINA 445. PUDAHUEL SUR </v>
      </c>
    </row>
    <row r="3834" spans="1:38" ht="16.5" customHeight="1" x14ac:dyDescent="0.2">
      <c r="A3834" s="15">
        <f>ROW(A3833)</f>
        <v>3833</v>
      </c>
      <c r="B3834" s="15">
        <f>IF(J3834=J3833,B3833+1,1)</f>
        <v>42</v>
      </c>
      <c r="C3834" s="15" t="s">
        <v>236</v>
      </c>
      <c r="D3834" s="25" t="s">
        <v>39</v>
      </c>
      <c r="E3834" s="27">
        <v>512589</v>
      </c>
      <c r="F3834" s="27" t="s">
        <v>5858</v>
      </c>
      <c r="G3834" s="27" t="s">
        <v>64</v>
      </c>
      <c r="H3834" s="27">
        <v>28333</v>
      </c>
      <c r="I3834" s="27" t="s">
        <v>42</v>
      </c>
      <c r="J3834" s="28">
        <v>46170</v>
      </c>
      <c r="K3834" s="26">
        <v>0.33333333333333331</v>
      </c>
      <c r="L3834" s="26"/>
      <c r="M3834" s="27" t="s">
        <v>104</v>
      </c>
      <c r="N3834" s="25">
        <f>IFERROR(VLOOKUP(M3834,Data!$J$1:$K$58,2,0),"")</f>
        <v>56966749395</v>
      </c>
      <c r="O3834" s="27" t="s">
        <v>253</v>
      </c>
      <c r="P3834" s="27"/>
      <c r="Q3834" s="27" t="s">
        <v>5859</v>
      </c>
      <c r="R3834" s="27" t="s">
        <v>48</v>
      </c>
      <c r="S3834" s="27"/>
      <c r="T3834" s="27"/>
      <c r="U3834" s="28"/>
      <c r="V3834" s="15"/>
      <c r="W3834" s="15" t="s">
        <v>42</v>
      </c>
      <c r="X3834" s="27"/>
      <c r="Y3834" s="27"/>
      <c r="Z3834" s="29"/>
      <c r="AA3834" s="29">
        <v>0.34027777777777779</v>
      </c>
      <c r="AB3834" s="29">
        <v>0.51388888888888884</v>
      </c>
      <c r="AC3834" s="30">
        <v>46170</v>
      </c>
      <c r="AD3834" s="15" t="str">
        <f>IF(Tabla2[[#This Row],[HORA ENTREGA]]="DIRECTO","On time", IF(AA3834&lt;&gt;"",IF(Tabla2[[#This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34" s="15" t="str">
        <f>MID(Tabla2[[#This Row],[TIPO]],1,3)</f>
        <v xml:space="preserve">20 </v>
      </c>
      <c r="AF38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SOCIEDAD COMERCIAL MARBEN PETS LTDA */ Cont: * CMAU0594822*/ HR Entrega: *08:00* /Dirección: *FRAGUA CARPAS BLANCAS</v>
      </c>
      <c r="AG3834" s="38" t="str">
        <f>IFERROR(HYPERLINK("https://wa.me/"&amp;Tabla2[[#This Row],[CONTACTO]]&amp;"?text="&amp;Tabla2[[#This Row],[Mensaje]],"Enviar mensaje"),"")</f>
        <v>Enviar mensaje</v>
      </c>
      <c r="AH3834" s="15" t="str">
        <f>CONCATENATE(A3834,F3834)</f>
        <v>3833CMAU0594822</v>
      </c>
      <c r="AI3834" s="15" t="str">
        <f>CONCATENATE("ENT-",A3834)</f>
        <v>ENT-3833</v>
      </c>
      <c r="AJ3834" s="15" t="str">
        <f>IF(Tabla2[[#This Row],[Op]]&lt;&gt;"","ENTREGA","")</f>
        <v>ENTREGA</v>
      </c>
      <c r="AK3834" s="40" t="str">
        <f>(Tabla2[[#This Row],[FECHA ENTREGA]]&amp;Tabla2[[#This Row],[HORA ENTREGA]])</f>
        <v>461700,333333333333333</v>
      </c>
      <c r="AL3834" s="34" t="str">
        <f>IFERROR(HYPERLINK("https://wa.me/"&amp;Tabla2[[#This Row],[CONTACTO]]&amp;"?text="&amp;Tabla2[[#This Row],[Mensaje]]),"")</f>
        <v>https://wa.me/56966749395?text=Hola!%0AServicio del día 28-05%0A *Cliente:* SOCIEDAD COMERCIAL MARBEN PETS LTDA */ Cont: * CMAU0594822*/ HR Entrega: *08:00* /Dirección: *FRAGUA CARPAS BLANCAS</v>
      </c>
    </row>
    <row r="3835" spans="1:38" ht="16.5" customHeight="1" x14ac:dyDescent="0.2">
      <c r="A3835" s="15">
        <f>ROW(A3834)</f>
        <v>3834</v>
      </c>
      <c r="B3835" s="15">
        <f>IF(J3835=J3834,B3834+1,1)</f>
        <v>43</v>
      </c>
      <c r="C3835" s="15" t="s">
        <v>236</v>
      </c>
      <c r="D3835" s="25" t="s">
        <v>39</v>
      </c>
      <c r="E3835" s="27">
        <v>512589</v>
      </c>
      <c r="F3835" s="27" t="s">
        <v>5860</v>
      </c>
      <c r="G3835" s="27" t="s">
        <v>64</v>
      </c>
      <c r="H3835" s="27">
        <v>28333</v>
      </c>
      <c r="I3835" s="27" t="s">
        <v>42</v>
      </c>
      <c r="J3835" s="28">
        <v>46170</v>
      </c>
      <c r="K3835" s="26">
        <v>0.33333333333333331</v>
      </c>
      <c r="L3835" s="26"/>
      <c r="M3835" s="27" t="s">
        <v>176</v>
      </c>
      <c r="N3835" s="25">
        <f>IFERROR(VLOOKUP(M3835,Data!$J$1:$K$58,2,0),"")</f>
        <v>56968463649</v>
      </c>
      <c r="O3835" s="27" t="s">
        <v>177</v>
      </c>
      <c r="P3835" s="27"/>
      <c r="Q3835" s="27" t="s">
        <v>5859</v>
      </c>
      <c r="R3835" s="27" t="s">
        <v>48</v>
      </c>
      <c r="S3835" s="27"/>
      <c r="T3835" s="27"/>
      <c r="U3835" s="28"/>
      <c r="V3835" s="15"/>
      <c r="W3835" s="15"/>
      <c r="X3835" s="27"/>
      <c r="Y3835" s="27"/>
      <c r="Z3835" s="29"/>
      <c r="AA3835" s="29">
        <v>0.36388888888888887</v>
      </c>
      <c r="AB3835" s="29">
        <v>0.61805555555555558</v>
      </c>
      <c r="AC3835" s="30">
        <v>46170</v>
      </c>
      <c r="AD3835" s="15" t="str">
        <f>IF(Tabla2[[#This Row],[HORA ENTREGA]]="DIRECTO","On time", IF(AA3835&lt;&gt;"",IF(Tabla2[[#This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35" s="15" t="str">
        <f>MID(Tabla2[[#This Row],[TIPO]],1,3)</f>
        <v xml:space="preserve">20 </v>
      </c>
      <c r="AF38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SOCIEDAD COMERCIAL MARBEN PETS LTDA */ Cont: * TCLU7360671*/ HR Entrega: *08:00* /Dirección: *FRAGUA CARPAS BLANCAS</v>
      </c>
      <c r="AG3835" s="38" t="str">
        <f>IFERROR(HYPERLINK("https://wa.me/"&amp;Tabla2[[#This Row],[CONTACTO]]&amp;"?text="&amp;Tabla2[[#This Row],[Mensaje]],"Enviar mensaje"),"")</f>
        <v>Enviar mensaje</v>
      </c>
      <c r="AH3835" s="15" t="str">
        <f>CONCATENATE(A3835,F3835)</f>
        <v>3834TCLU7360671</v>
      </c>
      <c r="AI3835" s="15" t="str">
        <f>CONCATENATE("ENT-",A3835)</f>
        <v>ENT-3834</v>
      </c>
      <c r="AJ3835" s="15" t="str">
        <f>IF(Tabla2[[#This Row],[Op]]&lt;&gt;"","ENTREGA","")</f>
        <v>ENTREGA</v>
      </c>
      <c r="AK3835" s="40" t="str">
        <f>(Tabla2[[#This Row],[FECHA ENTREGA]]&amp;Tabla2[[#This Row],[HORA ENTREGA]])</f>
        <v>461700,333333333333333</v>
      </c>
      <c r="AL3835" s="34" t="str">
        <f>IFERROR(HYPERLINK("https://wa.me/"&amp;Tabla2[[#This Row],[CONTACTO]]&amp;"?text="&amp;Tabla2[[#This Row],[Mensaje]]),"")</f>
        <v>https://wa.me/56968463649?text=Hola!%0AServicio del día 28-05%0A *Cliente:* SOCIEDAD COMERCIAL MARBEN PETS LTDA */ Cont: * TCLU7360671*/ HR Entrega: *08:00* /Dirección: *FRAGUA CARPAS BLANCAS</v>
      </c>
    </row>
    <row r="3836" spans="1:38" ht="16.5" customHeight="1" x14ac:dyDescent="0.2">
      <c r="A3836" s="15">
        <f>ROW(A3835)</f>
        <v>3835</v>
      </c>
      <c r="B3836" s="15">
        <f>IF(J3836=J3835,B3835+1,1)</f>
        <v>44</v>
      </c>
      <c r="C3836" s="15" t="s">
        <v>236</v>
      </c>
      <c r="D3836" s="25" t="s">
        <v>39</v>
      </c>
      <c r="E3836" s="27">
        <v>512590</v>
      </c>
      <c r="F3836" s="27" t="s">
        <v>5861</v>
      </c>
      <c r="G3836" s="27" t="s">
        <v>64</v>
      </c>
      <c r="H3836" s="27">
        <v>27135</v>
      </c>
      <c r="I3836" s="27" t="s">
        <v>5862</v>
      </c>
      <c r="J3836" s="28">
        <v>46170</v>
      </c>
      <c r="K3836" s="26">
        <v>0.33333333333333331</v>
      </c>
      <c r="L3836" s="26" t="s">
        <v>335</v>
      </c>
      <c r="M3836" s="27" t="s">
        <v>233</v>
      </c>
      <c r="N3836" s="25">
        <f>IFERROR(VLOOKUP(M3836,Data!$J$1:$K$58,2,0),"")</f>
        <v>56998494086</v>
      </c>
      <c r="O3836" s="27" t="s">
        <v>234</v>
      </c>
      <c r="P3836" s="27"/>
      <c r="Q3836" s="27" t="s">
        <v>1853</v>
      </c>
      <c r="R3836" s="27" t="s">
        <v>48</v>
      </c>
      <c r="S3836" s="27"/>
      <c r="T3836" s="27"/>
      <c r="U3836" s="28"/>
      <c r="V3836" s="15"/>
      <c r="W3836" s="15">
        <v>264352</v>
      </c>
      <c r="X3836" s="27"/>
      <c r="Y3836" s="27"/>
      <c r="Z3836" s="29"/>
      <c r="AA3836" s="29">
        <v>0.4201388888888889</v>
      </c>
      <c r="AB3836" s="29">
        <v>0.4826388888888889</v>
      </c>
      <c r="AC3836" s="30">
        <v>46170</v>
      </c>
      <c r="AD3836" s="15" t="str">
        <f>IF(Tabla2[[#This Row],[HORA ENTREGA]]="DIRECTO","On time", IF(AA3836&lt;&gt;"",IF(Tabla2[[#This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36" s="15" t="str">
        <f>MID(Tabla2[[#This Row],[TIPO]],1,3)</f>
        <v xml:space="preserve">20 </v>
      </c>
      <c r="AF38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SOCIEDAD COMERCIAL MARBEN PETS LTDA */ Cont: * DFSU2097296*/ HR Entrega: *08:00* /Dirección: *Santa rosa 15551 la pintana</v>
      </c>
      <c r="AG3836" s="38" t="str">
        <f>IFERROR(HYPERLINK("https://wa.me/"&amp;Tabla2[[#This Row],[CONTACTO]]&amp;"?text="&amp;Tabla2[[#This Row],[Mensaje]],"Enviar mensaje"),"")</f>
        <v>Enviar mensaje</v>
      </c>
      <c r="AH3836" s="15" t="str">
        <f>CONCATENATE(A3836,F3836)</f>
        <v>3835DFSU2097296</v>
      </c>
      <c r="AI3836" s="15" t="str">
        <f>CONCATENATE("ENT-",A3836)</f>
        <v>ENT-3835</v>
      </c>
      <c r="AJ3836" s="15" t="str">
        <f>IF(Tabla2[[#This Row],[Op]]&lt;&gt;"","ENTREGA","")</f>
        <v>ENTREGA</v>
      </c>
      <c r="AK3836" s="40" t="str">
        <f>(Tabla2[[#This Row],[FECHA ENTREGA]]&amp;Tabla2[[#This Row],[HORA ENTREGA]])</f>
        <v>461700,333333333333333</v>
      </c>
      <c r="AL3836" s="34" t="str">
        <f>IFERROR(HYPERLINK("https://wa.me/"&amp;Tabla2[[#This Row],[CONTACTO]]&amp;"?text="&amp;Tabla2[[#This Row],[Mensaje]]),"")</f>
        <v>https://wa.me/56998494086?text=Hola!%0AServicio del día 28-05%0A *Cliente:* SOCIEDAD COMERCIAL MARBEN PETS LTDA */ Cont: * DFSU2097296*/ HR Entrega: *08:00* /Dirección: *Santa rosa 15551 la pintana</v>
      </c>
    </row>
    <row r="3837" spans="1:38" ht="16.5" customHeight="1" x14ac:dyDescent="0.2">
      <c r="A3837" s="15">
        <f>ROW(A3836)</f>
        <v>3836</v>
      </c>
      <c r="B3837" s="15">
        <f>IF(J3837=J3836,B3836+1,1)</f>
        <v>45</v>
      </c>
      <c r="C3837" s="15" t="s">
        <v>236</v>
      </c>
      <c r="D3837" s="25" t="s">
        <v>39</v>
      </c>
      <c r="E3837" s="27"/>
      <c r="F3837" s="27" t="s">
        <v>5863</v>
      </c>
      <c r="G3837" s="27"/>
      <c r="H3837" s="27"/>
      <c r="I3837" s="27" t="s">
        <v>2725</v>
      </c>
      <c r="J3837" s="28">
        <v>46170</v>
      </c>
      <c r="K3837" s="26">
        <v>0.375</v>
      </c>
      <c r="L3837" s="26" t="s">
        <v>335</v>
      </c>
      <c r="M3837" s="27" t="s">
        <v>325</v>
      </c>
      <c r="N3837" s="25">
        <f>IFERROR(VLOOKUP(M3837,Data!$J$1:$K$58,2,0),"")</f>
        <v>56964850744</v>
      </c>
      <c r="O3837" s="27" t="s">
        <v>326</v>
      </c>
      <c r="P3837" s="27"/>
      <c r="Q3837" s="27" t="s">
        <v>5864</v>
      </c>
      <c r="R3837" s="27" t="s">
        <v>48</v>
      </c>
      <c r="S3837" s="27"/>
      <c r="T3837" s="27"/>
      <c r="U3837" s="28"/>
      <c r="V3837" s="15"/>
      <c r="W3837" s="15"/>
      <c r="X3837" s="27"/>
      <c r="Y3837" s="27"/>
      <c r="Z3837" s="29"/>
      <c r="AA3837" s="29">
        <v>0.37569444444444444</v>
      </c>
      <c r="AB3837" s="29">
        <v>0.59375</v>
      </c>
      <c r="AC3837" s="30">
        <v>46170</v>
      </c>
      <c r="AD3837" s="15" t="str">
        <f>IF(Tabla2[[#This Row],[HORA ENTREGA]]="DIRECTO","On time", IF(AA3837&lt;&gt;"",IF(Tabla2[[#This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37" s="15" t="str">
        <f>MID(Tabla2[[#This Row],[TIPO]],1,3)</f>
        <v/>
      </c>
      <c r="AF38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SOCIEDAD COMERCIAL MARBEN PETS LTDA */ Cont: * TEMU1889433*/ HR Entrega: *09:00* /Dirección: *CERRO LOS CONDORES 9871 BODEGA 18, QUILICURA</v>
      </c>
      <c r="AG3837" s="38" t="str">
        <f>IFERROR(HYPERLINK("https://wa.me/"&amp;Tabla2[[#This Row],[CONTACTO]]&amp;"?text="&amp;Tabla2[[#This Row],[Mensaje]],"Enviar mensaje"),"")</f>
        <v>Enviar mensaje</v>
      </c>
      <c r="AH3837" s="15" t="str">
        <f>CONCATENATE(A3837,F3837)</f>
        <v>3836TEMU1889433</v>
      </c>
      <c r="AI3837" s="15" t="str">
        <f>CONCATENATE("ENT-",A3837)</f>
        <v>ENT-3836</v>
      </c>
      <c r="AJ3837" s="15" t="str">
        <f>IF(Tabla2[[#This Row],[Op]]&lt;&gt;"","ENTREGA","")</f>
        <v>ENTREGA</v>
      </c>
      <c r="AK3837" s="40" t="str">
        <f>(Tabla2[[#This Row],[FECHA ENTREGA]]&amp;Tabla2[[#This Row],[HORA ENTREGA]])</f>
        <v>461700,375</v>
      </c>
      <c r="AL3837" s="34" t="str">
        <f>IFERROR(HYPERLINK("https://wa.me/"&amp;Tabla2[[#This Row],[CONTACTO]]&amp;"?text="&amp;Tabla2[[#This Row],[Mensaje]]),"")</f>
        <v>https://wa.me/56964850744?text=Hola!%0AServicio del día 28-05%0A *Cliente:* SOCIEDAD COMERCIAL MARBEN PETS LTDA */ Cont: * TEMU1889433*/ HR Entrega: *09:00* /Dirección: *CERRO LOS CONDORES 9871 BODEGA 18, QUILICURA</v>
      </c>
    </row>
    <row r="3838" spans="1:38" ht="16.5" customHeight="1" x14ac:dyDescent="0.2">
      <c r="A3838" s="15">
        <f>ROW(A3837)</f>
        <v>3837</v>
      </c>
      <c r="B3838" s="15">
        <f>IF(J3838=J3837,B3837+1,1)</f>
        <v>46</v>
      </c>
      <c r="C3838" s="15" t="s">
        <v>236</v>
      </c>
      <c r="D3838" s="25" t="s">
        <v>39</v>
      </c>
      <c r="E3838" s="27"/>
      <c r="F3838" s="27" t="s">
        <v>5865</v>
      </c>
      <c r="G3838" s="27"/>
      <c r="H3838" s="27"/>
      <c r="I3838" s="27" t="s">
        <v>2725</v>
      </c>
      <c r="J3838" s="28">
        <v>46170</v>
      </c>
      <c r="K3838" s="26">
        <v>0.58333333333333337</v>
      </c>
      <c r="L3838" s="26" t="s">
        <v>335</v>
      </c>
      <c r="M3838" s="27" t="s">
        <v>233</v>
      </c>
      <c r="N3838" s="25">
        <f>IFERROR(VLOOKUP(M3838,Data!$J$1:$K$58,2,0),"")</f>
        <v>56998494086</v>
      </c>
      <c r="O3838" s="27" t="s">
        <v>234</v>
      </c>
      <c r="P3838" s="27">
        <v>9</v>
      </c>
      <c r="Q3838" s="27" t="s">
        <v>5866</v>
      </c>
      <c r="R3838" s="27"/>
      <c r="S3838" s="27"/>
      <c r="T3838" s="27"/>
      <c r="U3838" s="28"/>
      <c r="V3838" s="15"/>
      <c r="W3838" s="15"/>
      <c r="X3838" s="27"/>
      <c r="Y3838" s="27"/>
      <c r="Z3838" s="29"/>
      <c r="AA3838" s="29">
        <v>0.73263888888888884</v>
      </c>
      <c r="AB3838" s="29">
        <v>0.88194444444444442</v>
      </c>
      <c r="AC3838" s="30">
        <v>46170</v>
      </c>
      <c r="AD3838" s="15" t="str">
        <f>IF(Tabla2[[#This Row],[HORA ENTREGA]]="DIRECTO","On time", IF(AA3838&lt;&gt;"",IF(Tabla2[[#This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38" s="15" t="str">
        <f>MID(Tabla2[[#This Row],[TIPO]],1,3)</f>
        <v/>
      </c>
      <c r="AF38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28-05%0A *Cliente:* SOCIEDAD COMERCIAL MARBEN PETS LTDA */ Cont: * TEMU0489155*/ HR Entrega: *14:00* /Dirección: *MAULE 131 SANTIAGO </v>
      </c>
      <c r="AG3838" s="38" t="str">
        <f>IFERROR(HYPERLINK("https://wa.me/"&amp;Tabla2[[#This Row],[CONTACTO]]&amp;"?text="&amp;Tabla2[[#This Row],[Mensaje]],"Enviar mensaje"),"")</f>
        <v>Enviar mensaje</v>
      </c>
      <c r="AH3838" s="15" t="str">
        <f>CONCATENATE(A3838,F3838)</f>
        <v>3837TEMU0489155</v>
      </c>
      <c r="AI3838" s="15" t="str">
        <f>CONCATENATE("ENT-",A3838)</f>
        <v>ENT-3837</v>
      </c>
      <c r="AJ3838" s="15" t="str">
        <f>IF(Tabla2[[#This Row],[Op]]&lt;&gt;"","ENTREGA","")</f>
        <v>ENTREGA</v>
      </c>
      <c r="AK3838" s="40" t="str">
        <f>(Tabla2[[#This Row],[FECHA ENTREGA]]&amp;Tabla2[[#This Row],[HORA ENTREGA]])</f>
        <v>461700,583333333333333</v>
      </c>
      <c r="AL3838" s="34" t="str">
        <f>IFERROR(HYPERLINK("https://wa.me/"&amp;Tabla2[[#This Row],[CONTACTO]]&amp;"?text="&amp;Tabla2[[#This Row],[Mensaje]]),"")</f>
        <v xml:space="preserve">https://wa.me/56998494086?text=Hola!%0AServicio del día 28-05%0A *Cliente:* SOCIEDAD COMERCIAL MARBEN PETS LTDA */ Cont: * TEMU0489155*/ HR Entrega: *14:00* /Dirección: *MAULE 131 SANTIAGO </v>
      </c>
    </row>
    <row r="3839" spans="1:38" ht="16.5" customHeight="1" x14ac:dyDescent="0.2">
      <c r="A3839" s="15">
        <f>ROW(A3838)</f>
        <v>3838</v>
      </c>
      <c r="B3839" s="15">
        <f>IF(J3839=J3838,B3838+1,1)</f>
        <v>47</v>
      </c>
      <c r="C3839" s="15" t="s">
        <v>239</v>
      </c>
      <c r="D3839" s="25" t="s">
        <v>39</v>
      </c>
      <c r="E3839" s="27">
        <v>306828</v>
      </c>
      <c r="F3839" s="27" t="s">
        <v>5867</v>
      </c>
      <c r="G3839" s="27" t="s">
        <v>41</v>
      </c>
      <c r="H3839" s="27">
        <v>7300</v>
      </c>
      <c r="I3839" s="27" t="s">
        <v>42</v>
      </c>
      <c r="J3839" s="28">
        <v>46170</v>
      </c>
      <c r="K3839" s="26">
        <v>0.33333333333333331</v>
      </c>
      <c r="L3839" s="26"/>
      <c r="M3839" s="27" t="s">
        <v>247</v>
      </c>
      <c r="N3839" s="25">
        <f>IFERROR(VLOOKUP(M3839,Data!$J$1:$K$58,2,0),"")</f>
        <v>56953157599</v>
      </c>
      <c r="O3839" s="27" t="s">
        <v>248</v>
      </c>
      <c r="P3839" s="27"/>
      <c r="Q3839" s="27" t="s">
        <v>1036</v>
      </c>
      <c r="R3839" s="27" t="s">
        <v>183</v>
      </c>
      <c r="S3839" s="27"/>
      <c r="T3839" s="27"/>
      <c r="U3839" s="28"/>
      <c r="V3839" s="15"/>
      <c r="W3839" s="15"/>
      <c r="X3839" s="27"/>
      <c r="Y3839" s="27"/>
      <c r="Z3839" s="29"/>
      <c r="AA3839" s="29">
        <v>0.3298611111111111</v>
      </c>
      <c r="AB3839" s="29">
        <v>0.4861111111111111</v>
      </c>
      <c r="AC3839" s="30">
        <v>46170</v>
      </c>
      <c r="AD3839" s="15" t="str">
        <f>IF(Tabla2[[#This Row],[HORA ENTREGA]]="DIRECTO","On time", IF(AA3839&lt;&gt;"",IF(Tabla2[[#This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39" s="15" t="str">
        <f>MID(Tabla2[[#This Row],[TIPO]],1,3)</f>
        <v xml:space="preserve">40 </v>
      </c>
      <c r="AF38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SUPERMERCADO DEL NEUMATICO LTDA */ Cont: * TEMU8732786*/ HR Entrega: *08:00* /Dirección: *AV. GENERAL VELASQUEZ 10901, SAN BERNARDO</v>
      </c>
      <c r="AG3839" s="38" t="str">
        <f>IFERROR(HYPERLINK("https://wa.me/"&amp;Tabla2[[#This Row],[CONTACTO]]&amp;"?text="&amp;Tabla2[[#This Row],[Mensaje]],"Enviar mensaje"),"")</f>
        <v>Enviar mensaje</v>
      </c>
      <c r="AH3839" s="15" t="str">
        <f>CONCATENATE(A3839,F3839)</f>
        <v>3838TEMU8732786</v>
      </c>
      <c r="AI3839" s="15" t="str">
        <f>CONCATENATE("ENT-",A3839)</f>
        <v>ENT-3838</v>
      </c>
      <c r="AJ3839" s="15" t="str">
        <f>IF(Tabla2[[#This Row],[Op]]&lt;&gt;"","ENTREGA","")</f>
        <v>ENTREGA</v>
      </c>
      <c r="AK3839" s="40" t="str">
        <f>(Tabla2[[#This Row],[FECHA ENTREGA]]&amp;Tabla2[[#This Row],[HORA ENTREGA]])</f>
        <v>461700,333333333333333</v>
      </c>
      <c r="AL3839" s="34" t="str">
        <f>IFERROR(HYPERLINK("https://wa.me/"&amp;Tabla2[[#This Row],[CONTACTO]]&amp;"?text="&amp;Tabla2[[#This Row],[Mensaje]]),"")</f>
        <v>https://wa.me/56953157599?text=Hola!%0AServicio del día 28-05%0A *Cliente:* SUPERMERCADO DEL NEUMATICO LTDA */ Cont: * TEMU8732786*/ HR Entrega: *08:00* /Dirección: *AV. GENERAL VELASQUEZ 10901, SAN BERNARDO</v>
      </c>
    </row>
    <row r="3840" spans="1:38" ht="16.5" customHeight="1" x14ac:dyDescent="0.2">
      <c r="A3840" s="15">
        <f>ROW(A3839)</f>
        <v>3839</v>
      </c>
      <c r="B3840" s="15">
        <f>IF(J3840=J3839,B3839+1,1)</f>
        <v>48</v>
      </c>
      <c r="C3840" s="15" t="s">
        <v>239</v>
      </c>
      <c r="D3840" s="25" t="s">
        <v>39</v>
      </c>
      <c r="E3840" s="27">
        <v>305922</v>
      </c>
      <c r="F3840" s="27" t="s">
        <v>5868</v>
      </c>
      <c r="G3840" s="27" t="s">
        <v>41</v>
      </c>
      <c r="H3840" s="27">
        <v>20700</v>
      </c>
      <c r="I3840" s="27" t="s">
        <v>42</v>
      </c>
      <c r="J3840" s="28">
        <v>46170</v>
      </c>
      <c r="K3840" s="26">
        <v>0.4375</v>
      </c>
      <c r="L3840" s="26"/>
      <c r="M3840" s="27" t="s">
        <v>296</v>
      </c>
      <c r="N3840" s="25">
        <f>IFERROR(VLOOKUP(M3840,Data!$J$1:$K$58,2,0),"")</f>
        <v>56984994337</v>
      </c>
      <c r="O3840" s="27" t="s">
        <v>390</v>
      </c>
      <c r="P3840" s="27"/>
      <c r="Q3840" s="27" t="s">
        <v>1036</v>
      </c>
      <c r="R3840" s="27" t="s">
        <v>1821</v>
      </c>
      <c r="S3840" s="27"/>
      <c r="T3840" s="27"/>
      <c r="U3840" s="28"/>
      <c r="V3840" s="15"/>
      <c r="W3840" s="15"/>
      <c r="X3840" s="27"/>
      <c r="Y3840" s="27"/>
      <c r="Z3840" s="29"/>
      <c r="AA3840" s="29">
        <v>0.54722222222222228</v>
      </c>
      <c r="AB3840" s="29">
        <v>0.72222222222222221</v>
      </c>
      <c r="AC3840" s="30">
        <v>46170</v>
      </c>
      <c r="AD3840" s="15" t="str">
        <f>IF(Tabla2[[#This Row],[HORA ENTREGA]]="DIRECTO","On time", IF(AA3840&lt;&gt;"",IF(Tabla2[[#This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40" s="15" t="str">
        <f>MID(Tabla2[[#This Row],[TIPO]],1,3)</f>
        <v xml:space="preserve">40 </v>
      </c>
      <c r="AF38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SUPERMERCADO DEL NEUMATICO LTDA */ Cont: * TGBU6044969*/ HR Entrega: *10:30* /Dirección: *AV. GENERAL VELASQUEZ 10901, SAN BERNARDO</v>
      </c>
      <c r="AG3840" s="38" t="str">
        <f>IFERROR(HYPERLINK("https://wa.me/"&amp;Tabla2[[#This Row],[CONTACTO]]&amp;"?text="&amp;Tabla2[[#This Row],[Mensaje]],"Enviar mensaje"),"")</f>
        <v>Enviar mensaje</v>
      </c>
      <c r="AH3840" s="15" t="str">
        <f>CONCATENATE(A3840,F3840)</f>
        <v>3839TGBU6044969</v>
      </c>
      <c r="AI3840" s="15" t="str">
        <f>CONCATENATE("ENT-",A3840)</f>
        <v>ENT-3839</v>
      </c>
      <c r="AJ3840" s="15" t="str">
        <f>IF(Tabla2[[#This Row],[Op]]&lt;&gt;"","ENTREGA","")</f>
        <v>ENTREGA</v>
      </c>
      <c r="AK3840" s="40" t="str">
        <f>(Tabla2[[#This Row],[FECHA ENTREGA]]&amp;Tabla2[[#This Row],[HORA ENTREGA]])</f>
        <v>461700,4375</v>
      </c>
      <c r="AL3840" s="34" t="str">
        <f>IFERROR(HYPERLINK("https://wa.me/"&amp;Tabla2[[#This Row],[CONTACTO]]&amp;"?text="&amp;Tabla2[[#This Row],[Mensaje]]),"")</f>
        <v>https://wa.me/56984994337?text=Hola!%0AServicio del día 28-05%0A *Cliente:* SUPERMERCADO DEL NEUMATICO LTDA */ Cont: * TGBU6044969*/ HR Entrega: *10:30* /Dirección: *AV. GENERAL VELASQUEZ 10901, SAN BERNARDO</v>
      </c>
    </row>
    <row r="3841" spans="1:38" ht="16.5" customHeight="1" x14ac:dyDescent="0.2">
      <c r="A3841" s="15">
        <f>ROW(A3840)</f>
        <v>3840</v>
      </c>
      <c r="B3841" s="15">
        <f>IF(J3841=J3840,B3840+1,1)</f>
        <v>49</v>
      </c>
      <c r="C3841" s="15" t="s">
        <v>447</v>
      </c>
      <c r="D3841" s="25" t="s">
        <v>39</v>
      </c>
      <c r="E3841" s="27">
        <v>389411</v>
      </c>
      <c r="F3841" s="27" t="s">
        <v>5869</v>
      </c>
      <c r="G3841" s="27" t="s">
        <v>41</v>
      </c>
      <c r="H3841" s="27">
        <v>23000</v>
      </c>
      <c r="I3841" s="27" t="s">
        <v>42</v>
      </c>
      <c r="J3841" s="28">
        <v>46170</v>
      </c>
      <c r="K3841" s="26">
        <v>0.33333333333333331</v>
      </c>
      <c r="L3841" s="26"/>
      <c r="M3841" s="27" t="s">
        <v>971</v>
      </c>
      <c r="N3841" s="25">
        <f>IFERROR(VLOOKUP(M3841,Data!$J$1:$K$58,2,0),"")</f>
        <v>56999972473</v>
      </c>
      <c r="O3841" s="27" t="s">
        <v>348</v>
      </c>
      <c r="P3841" s="27"/>
      <c r="Q3841" s="27" t="s">
        <v>450</v>
      </c>
      <c r="R3841" s="27" t="s">
        <v>183</v>
      </c>
      <c r="S3841" s="27"/>
      <c r="T3841" s="27"/>
      <c r="U3841" s="28"/>
      <c r="V3841" s="15"/>
      <c r="W3841" s="15">
        <v>6323811</v>
      </c>
      <c r="X3841" s="27"/>
      <c r="Y3841" s="27"/>
      <c r="Z3841" s="29"/>
      <c r="AA3841" s="29">
        <v>0.39583333333333331</v>
      </c>
      <c r="AB3841" s="29">
        <v>0.54513888888888884</v>
      </c>
      <c r="AC3841" s="30">
        <v>46170</v>
      </c>
      <c r="AD3841" s="15" t="str">
        <f>IF(Tabla2[[#This Row],[HORA ENTREGA]]="DIRECTO","On time", IF(AA3841&lt;&gt;"",IF(Tabla2[[#This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41" s="15" t="str">
        <f>MID(Tabla2[[#This Row],[TIPO]],1,3)</f>
        <v xml:space="preserve">40 </v>
      </c>
      <c r="AF38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TECNIKA S A */ Cont: * HMMU6477557*/ HR Entrega: *08:00* /Dirección: *Los Olivos 1270, Pudahuel</v>
      </c>
      <c r="AG3841" s="38" t="str">
        <f>IFERROR(HYPERLINK("https://wa.me/"&amp;Tabla2[[#This Row],[CONTACTO]]&amp;"?text="&amp;Tabla2[[#This Row],[Mensaje]],"Enviar mensaje"),"")</f>
        <v>Enviar mensaje</v>
      </c>
      <c r="AH3841" s="15" t="str">
        <f>CONCATENATE(A3841,F3841)</f>
        <v>3840HMMU6477557</v>
      </c>
      <c r="AI3841" s="15" t="str">
        <f>CONCATENATE("ENT-",A3841)</f>
        <v>ENT-3840</v>
      </c>
      <c r="AJ3841" s="15" t="str">
        <f>IF(Tabla2[[#This Row],[Op]]&lt;&gt;"","ENTREGA","")</f>
        <v>ENTREGA</v>
      </c>
      <c r="AK3841" s="40" t="str">
        <f>(Tabla2[[#This Row],[FECHA ENTREGA]]&amp;Tabla2[[#This Row],[HORA ENTREGA]])</f>
        <v>461700,333333333333333</v>
      </c>
      <c r="AL3841" s="34" t="str">
        <f>IFERROR(HYPERLINK("https://wa.me/"&amp;Tabla2[[#This Row],[CONTACTO]]&amp;"?text="&amp;Tabla2[[#This Row],[Mensaje]]),"")</f>
        <v>https://wa.me/56999972473?text=Hola!%0AServicio del día 28-05%0A *Cliente:* TECNIKA S A */ Cont: * HMMU6477557*/ HR Entrega: *08:00* /Dirección: *Los Olivos 1270, Pudahuel</v>
      </c>
    </row>
    <row r="3842" spans="1:38" ht="16.5" customHeight="1" x14ac:dyDescent="0.2">
      <c r="A3842" s="15">
        <f>ROW(A3841)</f>
        <v>3841</v>
      </c>
      <c r="B3842" s="15">
        <f>IF(J3842=J3841,B3841+1,1)</f>
        <v>50</v>
      </c>
      <c r="C3842" s="15" t="s">
        <v>447</v>
      </c>
      <c r="D3842" s="25" t="s">
        <v>39</v>
      </c>
      <c r="E3842" s="27">
        <v>389406</v>
      </c>
      <c r="F3842" s="27" t="s">
        <v>5870</v>
      </c>
      <c r="G3842" s="27" t="s">
        <v>41</v>
      </c>
      <c r="H3842" s="27">
        <v>9264</v>
      </c>
      <c r="I3842" s="27" t="s">
        <v>42</v>
      </c>
      <c r="J3842" s="28">
        <v>46170</v>
      </c>
      <c r="K3842" s="26">
        <v>0.45833333333333331</v>
      </c>
      <c r="L3842" s="26"/>
      <c r="M3842" s="27" t="s">
        <v>308</v>
      </c>
      <c r="N3842" s="25">
        <f>IFERROR(VLOOKUP(M3842,Data!$J$1:$K$58,2,0),"")</f>
        <v>56966631737</v>
      </c>
      <c r="O3842" s="27" t="s">
        <v>309</v>
      </c>
      <c r="P3842" s="27"/>
      <c r="Q3842" s="27" t="s">
        <v>450</v>
      </c>
      <c r="R3842" s="27" t="s">
        <v>5712</v>
      </c>
      <c r="S3842" s="27"/>
      <c r="T3842" s="27"/>
      <c r="U3842" s="28"/>
      <c r="V3842" s="15"/>
      <c r="W3842" s="15"/>
      <c r="X3842" s="27"/>
      <c r="Y3842" s="27"/>
      <c r="Z3842" s="29"/>
      <c r="AA3842" s="29">
        <v>0.48472222222222222</v>
      </c>
      <c r="AB3842" s="29">
        <v>0.63194444444444442</v>
      </c>
      <c r="AC3842" s="30">
        <v>46170</v>
      </c>
      <c r="AD3842" s="15" t="str">
        <f>IF(Tabla2[[#This Row],[HORA ENTREGA]]="DIRECTO","On time", IF(AA3842&lt;&gt;"",IF(Tabla2[[#This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42" s="15" t="str">
        <f>MID(Tabla2[[#This Row],[TIPO]],1,3)</f>
        <v xml:space="preserve">40 </v>
      </c>
      <c r="AF38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TECNIKA S A */ Cont: * SEGU6015563*/ HR Entrega: *11:00* /Dirección: *Los Olivos 1270, Pudahuel</v>
      </c>
      <c r="AG3842" s="38" t="str">
        <f>IFERROR(HYPERLINK("https://wa.me/"&amp;Tabla2[[#This Row],[CONTACTO]]&amp;"?text="&amp;Tabla2[[#This Row],[Mensaje]],"Enviar mensaje"),"")</f>
        <v>Enviar mensaje</v>
      </c>
      <c r="AH3842" s="15" t="str">
        <f>CONCATENATE(A3842,F3842)</f>
        <v>3841SEGU6015563</v>
      </c>
      <c r="AI3842" s="15" t="str">
        <f>CONCATENATE("ENT-",A3842)</f>
        <v>ENT-3841</v>
      </c>
      <c r="AJ3842" s="15" t="str">
        <f>IF(Tabla2[[#This Row],[Op]]&lt;&gt;"","ENTREGA","")</f>
        <v>ENTREGA</v>
      </c>
      <c r="AK3842" s="40" t="str">
        <f>(Tabla2[[#This Row],[FECHA ENTREGA]]&amp;Tabla2[[#This Row],[HORA ENTREGA]])</f>
        <v>461700,458333333333333</v>
      </c>
      <c r="AL3842" s="34" t="str">
        <f>IFERROR(HYPERLINK("https://wa.me/"&amp;Tabla2[[#This Row],[CONTACTO]]&amp;"?text="&amp;Tabla2[[#This Row],[Mensaje]]),"")</f>
        <v>https://wa.me/56966631737?text=Hola!%0AServicio del día 28-05%0A *Cliente:* TECNIKA S A */ Cont: * SEGU6015563*/ HR Entrega: *11:00* /Dirección: *Los Olivos 1270, Pudahuel</v>
      </c>
    </row>
    <row r="3843" spans="1:38" ht="16.5" customHeight="1" x14ac:dyDescent="0.2">
      <c r="A3843" s="15">
        <f>ROW(A3842)</f>
        <v>3842</v>
      </c>
      <c r="B3843" s="15">
        <f>IF(J3843=J3842,B3842+1,1)</f>
        <v>51</v>
      </c>
      <c r="C3843" s="15" t="s">
        <v>1163</v>
      </c>
      <c r="D3843" s="25" t="s">
        <v>39</v>
      </c>
      <c r="E3843" s="27">
        <v>306692</v>
      </c>
      <c r="F3843" s="27" t="s">
        <v>5871</v>
      </c>
      <c r="G3843" s="27" t="s">
        <v>41</v>
      </c>
      <c r="H3843" s="27">
        <v>22000</v>
      </c>
      <c r="I3843" s="27" t="s">
        <v>42</v>
      </c>
      <c r="J3843" s="28">
        <v>46170</v>
      </c>
      <c r="K3843" s="26">
        <v>0.625</v>
      </c>
      <c r="L3843" s="26"/>
      <c r="M3843" s="27" t="s">
        <v>341</v>
      </c>
      <c r="N3843" s="25">
        <f>IFERROR(VLOOKUP(M3843,Data!$J$1:$K$58,2,0),"")</f>
        <v>56950923536</v>
      </c>
      <c r="O3843" s="27" t="s">
        <v>1208</v>
      </c>
      <c r="P3843" s="27"/>
      <c r="Q3843" s="27" t="s">
        <v>5872</v>
      </c>
      <c r="R3843" s="27"/>
      <c r="S3843" s="27"/>
      <c r="T3843" s="27"/>
      <c r="U3843" s="28"/>
      <c r="V3843" s="15"/>
      <c r="W3843" s="15"/>
      <c r="X3843" s="27"/>
      <c r="Y3843" s="27"/>
      <c r="Z3843" s="29"/>
      <c r="AA3843" s="29">
        <v>0.65972222222222221</v>
      </c>
      <c r="AB3843" s="29">
        <v>0.88541666666666663</v>
      </c>
      <c r="AC3843" s="30">
        <v>46170</v>
      </c>
      <c r="AD3843" s="15" t="str">
        <f>IF(Tabla2[[#This Row],[HORA ENTREGA]]="DIRECTO","On time", IF(AA3843&lt;&gt;"",IF(Tabla2[[#This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43" s="15" t="str">
        <f>MID(Tabla2[[#This Row],[TIPO]],1,3)</f>
        <v xml:space="preserve">40 </v>
      </c>
      <c r="AF38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TOC-TOCK */ Cont: * MMAU1214700*/ HR Entrega: *15:00* /Dirección: *SAN Nicolas  860, San Miguel</v>
      </c>
      <c r="AG3843" s="38" t="str">
        <f>IFERROR(HYPERLINK("https://wa.me/"&amp;Tabla2[[#This Row],[CONTACTO]]&amp;"?text="&amp;Tabla2[[#This Row],[Mensaje]],"Enviar mensaje"),"")</f>
        <v>Enviar mensaje</v>
      </c>
      <c r="AH3843" s="15" t="str">
        <f>CONCATENATE(A3843,F3843)</f>
        <v>3842MMAU1214700</v>
      </c>
      <c r="AI3843" s="15" t="str">
        <f>CONCATENATE("ENT-",A3843)</f>
        <v>ENT-3842</v>
      </c>
      <c r="AJ3843" s="15" t="str">
        <f>IF(Tabla2[[#This Row],[Op]]&lt;&gt;"","ENTREGA","")</f>
        <v>ENTREGA</v>
      </c>
      <c r="AK3843" s="40" t="str">
        <f>(Tabla2[[#This Row],[FECHA ENTREGA]]&amp;Tabla2[[#This Row],[HORA ENTREGA]])</f>
        <v>461700,625</v>
      </c>
      <c r="AL3843" s="34" t="str">
        <f>IFERROR(HYPERLINK("https://wa.me/"&amp;Tabla2[[#This Row],[CONTACTO]]&amp;"?text="&amp;Tabla2[[#This Row],[Mensaje]]),"")</f>
        <v>https://wa.me/56950923536?text=Hola!%0AServicio del día 28-05%0A *Cliente:* TOC-TOCK */ Cont: * MMAU1214700*/ HR Entrega: *15:00* /Dirección: *SAN Nicolas  860, San Miguel</v>
      </c>
    </row>
    <row r="3844" spans="1:38" ht="16.5" customHeight="1" x14ac:dyDescent="0.2">
      <c r="A3844" s="15">
        <f>ROW(A3843)</f>
        <v>3843</v>
      </c>
      <c r="B3844" s="15">
        <f>IF(J3844=J3843,B3843+1,1)</f>
        <v>52</v>
      </c>
      <c r="C3844" s="15" t="s">
        <v>244</v>
      </c>
      <c r="D3844" s="25" t="s">
        <v>39</v>
      </c>
      <c r="E3844" s="27">
        <v>534211</v>
      </c>
      <c r="F3844" s="27" t="s">
        <v>5873</v>
      </c>
      <c r="G3844" s="27" t="s">
        <v>64</v>
      </c>
      <c r="H3844" s="27">
        <v>5512</v>
      </c>
      <c r="I3844" s="27" t="s">
        <v>5874</v>
      </c>
      <c r="J3844" s="28">
        <v>46170</v>
      </c>
      <c r="K3844" s="26">
        <v>0.375</v>
      </c>
      <c r="L3844" s="26"/>
      <c r="M3844" s="27" t="s">
        <v>180</v>
      </c>
      <c r="N3844" s="25">
        <f>IFERROR(VLOOKUP(M3844,Data!$J$1:$K$58,2,0),"")</f>
        <v>56956063271</v>
      </c>
      <c r="O3844" s="27" t="s">
        <v>384</v>
      </c>
      <c r="P3844" s="27"/>
      <c r="Q3844" s="27" t="s">
        <v>249</v>
      </c>
      <c r="R3844" s="27" t="s">
        <v>280</v>
      </c>
      <c r="S3844" s="27"/>
      <c r="T3844" s="27"/>
      <c r="U3844" s="28"/>
      <c r="V3844" s="15"/>
      <c r="W3844" s="15" t="s">
        <v>5875</v>
      </c>
      <c r="X3844" s="27"/>
      <c r="Y3844" s="27"/>
      <c r="Z3844" s="29"/>
      <c r="AA3844" s="29">
        <v>0.35416666666666669</v>
      </c>
      <c r="AB3844" s="29">
        <v>0.43055555555555558</v>
      </c>
      <c r="AC3844" s="30">
        <v>46170</v>
      </c>
      <c r="AD3844" s="15" t="str">
        <f>IF(Tabla2[[#This Row],[HORA ENTREGA]]="DIRECTO","On time", IF(AA3844&lt;&gt;"",IF(Tabla2[[#This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44" s="15" t="str">
        <f>MID(Tabla2[[#This Row],[TIPO]],1,3)</f>
        <v xml:space="preserve">20 </v>
      </c>
      <c r="AF38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VILLAR HERMANOS S.A. */ Cont: * CSNU1231046*/ HR Entrega: *09:00* /Dirección: *SALAR DE ATACAMA 1330, PUDAHUEL</v>
      </c>
      <c r="AG3844" s="38" t="str">
        <f>IFERROR(HYPERLINK("https://wa.me/"&amp;Tabla2[[#This Row],[CONTACTO]]&amp;"?text="&amp;Tabla2[[#This Row],[Mensaje]],"Enviar mensaje"),"")</f>
        <v>Enviar mensaje</v>
      </c>
      <c r="AH3844" s="15" t="str">
        <f>CONCATENATE(A3844,F3844)</f>
        <v>3843CSNU1231046</v>
      </c>
      <c r="AI3844" s="15" t="str">
        <f>CONCATENATE("ENT-",A3844)</f>
        <v>ENT-3843</v>
      </c>
      <c r="AJ3844" s="15" t="str">
        <f>IF(Tabla2[[#This Row],[Op]]&lt;&gt;"","ENTREGA","")</f>
        <v>ENTREGA</v>
      </c>
      <c r="AK3844" s="40" t="str">
        <f>(Tabla2[[#This Row],[FECHA ENTREGA]]&amp;Tabla2[[#This Row],[HORA ENTREGA]])</f>
        <v>461700,375</v>
      </c>
      <c r="AL3844" s="34" t="str">
        <f>IFERROR(HYPERLINK("https://wa.me/"&amp;Tabla2[[#This Row],[CONTACTO]]&amp;"?text="&amp;Tabla2[[#This Row],[Mensaje]]),"")</f>
        <v>https://wa.me/56956063271?text=Hola!%0AServicio del día 28-05%0A *Cliente:* VILLAR HERMANOS S.A. */ Cont: * CSNU1231046*/ HR Entrega: *09:00* /Dirección: *SALAR DE ATACAMA 1330, PUDAHUEL</v>
      </c>
    </row>
    <row r="3845" spans="1:38" ht="16.5" customHeight="1" x14ac:dyDescent="0.2">
      <c r="A3845" s="15">
        <f>ROW(A3844)</f>
        <v>3844</v>
      </c>
      <c r="B3845" s="15">
        <f>IF(J3845=J3844,B3844+1,1)</f>
        <v>53</v>
      </c>
      <c r="C3845" s="15" t="s">
        <v>580</v>
      </c>
      <c r="D3845" s="25" t="s">
        <v>39</v>
      </c>
      <c r="E3845" s="27">
        <v>305064</v>
      </c>
      <c r="F3845" s="27" t="s">
        <v>5876</v>
      </c>
      <c r="G3845" s="27" t="s">
        <v>41</v>
      </c>
      <c r="H3845" s="27">
        <v>15700</v>
      </c>
      <c r="I3845" s="27" t="s">
        <v>42</v>
      </c>
      <c r="J3845" s="28">
        <v>46170</v>
      </c>
      <c r="K3845" s="26">
        <v>0.35416666666666669</v>
      </c>
      <c r="L3845" s="26"/>
      <c r="M3845" s="27" t="s">
        <v>319</v>
      </c>
      <c r="N3845" s="25">
        <f>IFERROR(VLOOKUP(M3845,Data!$J$1:$K$58,2,0),"")</f>
        <v>56948501048</v>
      </c>
      <c r="O3845" s="27" t="s">
        <v>320</v>
      </c>
      <c r="P3845" s="27"/>
      <c r="Q3845" s="27" t="s">
        <v>2990</v>
      </c>
      <c r="R3845" s="27" t="s">
        <v>74</v>
      </c>
      <c r="S3845" s="27"/>
      <c r="T3845" s="27"/>
      <c r="U3845" s="28"/>
      <c r="V3845" s="15"/>
      <c r="W3845" s="15">
        <v>292169</v>
      </c>
      <c r="X3845" s="27"/>
      <c r="Y3845" s="27"/>
      <c r="Z3845" s="29"/>
      <c r="AA3845" s="29">
        <v>0.31944444444444442</v>
      </c>
      <c r="AB3845" s="29">
        <v>0.52083333333333337</v>
      </c>
      <c r="AC3845" s="30">
        <v>46170</v>
      </c>
      <c r="AD3845" s="15" t="str">
        <f>IF(Tabla2[[#This Row],[HORA ENTREGA]]="DIRECTO","On time", IF(AA3845&lt;&gt;"",IF(Tabla2[[#This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45" s="15" t="str">
        <f>MID(Tabla2[[#This Row],[TIPO]],1,3)</f>
        <v xml:space="preserve">40 </v>
      </c>
      <c r="AF38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WURTH CHILE LTDA */ Cont: * CAAU8526990*/ HR Entrega: *08:30* /Dirección: *BOD.ID LOGISTIC - CAMINO CHORRILLOS UNO 21, PARCELA 21, LAMPA</v>
      </c>
      <c r="AG3845" s="38" t="str">
        <f>IFERROR(HYPERLINK("https://wa.me/"&amp;Tabla2[[#This Row],[CONTACTO]]&amp;"?text="&amp;Tabla2[[#This Row],[Mensaje]],"Enviar mensaje"),"")</f>
        <v>Enviar mensaje</v>
      </c>
      <c r="AH3845" s="15" t="str">
        <f>CONCATENATE(A3845,F3845)</f>
        <v>3844CAAU8526990</v>
      </c>
      <c r="AI3845" s="15" t="str">
        <f>CONCATENATE("ENT-",A3845)</f>
        <v>ENT-3844</v>
      </c>
      <c r="AJ3845" s="15" t="str">
        <f>IF(Tabla2[[#This Row],[Op]]&lt;&gt;"","ENTREGA","")</f>
        <v>ENTREGA</v>
      </c>
      <c r="AK3845" s="40" t="str">
        <f>(Tabla2[[#This Row],[FECHA ENTREGA]]&amp;Tabla2[[#This Row],[HORA ENTREGA]])</f>
        <v>461700,354166666666667</v>
      </c>
      <c r="AL3845" s="34" t="str">
        <f>IFERROR(HYPERLINK("https://wa.me/"&amp;Tabla2[[#This Row],[CONTACTO]]&amp;"?text="&amp;Tabla2[[#This Row],[Mensaje]]),"")</f>
        <v>https://wa.me/56948501048?text=Hola!%0AServicio del día 28-05%0A *Cliente:* WURTH CHILE LTDA */ Cont: * CAAU8526990*/ HR Entrega: *08:30* /Dirección: *BOD.ID LOGISTIC - CAMINO CHORRILLOS UNO 21, PARCELA 21, LAMPA</v>
      </c>
    </row>
    <row r="3846" spans="1:38" ht="16.5" customHeight="1" x14ac:dyDescent="0.2">
      <c r="A3846" s="15">
        <f>ROW(A3845)</f>
        <v>3845</v>
      </c>
      <c r="B3846" s="15">
        <f>IF(J3846=J3845,B3845+1,1)</f>
        <v>54</v>
      </c>
      <c r="C3846" s="15" t="s">
        <v>1322</v>
      </c>
      <c r="D3846" s="25" t="s">
        <v>39</v>
      </c>
      <c r="E3846" s="27">
        <v>305468</v>
      </c>
      <c r="F3846" s="27" t="s">
        <v>5877</v>
      </c>
      <c r="G3846" s="27" t="s">
        <v>2213</v>
      </c>
      <c r="H3846" s="27"/>
      <c r="I3846" s="27" t="s">
        <v>42</v>
      </c>
      <c r="J3846" s="28">
        <v>46170</v>
      </c>
      <c r="K3846" s="26">
        <v>0.375</v>
      </c>
      <c r="L3846" s="26"/>
      <c r="M3846" s="27" t="s">
        <v>211</v>
      </c>
      <c r="N3846" s="25">
        <f>IFERROR(VLOOKUP(M3846,Data!$J$1:$K$58,2,0),"")</f>
        <v>56961282379</v>
      </c>
      <c r="O3846" s="27" t="s">
        <v>212</v>
      </c>
      <c r="P3846" s="27"/>
      <c r="Q3846" s="27" t="s">
        <v>5043</v>
      </c>
      <c r="R3846" s="27"/>
      <c r="S3846" s="27"/>
      <c r="T3846" s="27"/>
      <c r="U3846" s="28"/>
      <c r="V3846" s="15"/>
      <c r="W3846" s="15"/>
      <c r="X3846" s="27"/>
      <c r="Y3846" s="27"/>
      <c r="Z3846" s="29"/>
      <c r="AA3846" s="29">
        <v>0.35416666666666669</v>
      </c>
      <c r="AB3846" s="29">
        <v>0.55555555555555558</v>
      </c>
      <c r="AC3846" s="30">
        <v>46170</v>
      </c>
      <c r="AD3846" s="15" t="str">
        <f>IF(Tabla2[[#This Row],[HORA ENTREGA]]="DIRECTO","On time", IF(AA3846&lt;&gt;"",IF(Tabla2[[#This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46" s="15" t="str">
        <f>MID(Tabla2[[#This Row],[TIPO]],1,3)</f>
        <v>LCL</v>
      </c>
      <c r="AF38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ZOOMLION SPA */ Cont: * CMAU6448213*/ HR Entrega: *09:00* /Dirección: *EDUARDO FREI MONTALVA 9951; QUILICURA</v>
      </c>
      <c r="AG3846" s="38" t="str">
        <f>IFERROR(HYPERLINK("https://wa.me/"&amp;Tabla2[[#This Row],[CONTACTO]]&amp;"?text="&amp;Tabla2[[#This Row],[Mensaje]],"Enviar mensaje"),"")</f>
        <v>Enviar mensaje</v>
      </c>
      <c r="AH3846" s="15" t="str">
        <f>CONCATENATE(A3846,F3846)</f>
        <v>3845CMAU6448213</v>
      </c>
      <c r="AI3846" s="15" t="str">
        <f>CONCATENATE("ENT-",A3846)</f>
        <v>ENT-3845</v>
      </c>
      <c r="AJ3846" s="15" t="str">
        <f>IF(Tabla2[[#This Row],[Op]]&lt;&gt;"","ENTREGA","")</f>
        <v>ENTREGA</v>
      </c>
      <c r="AK3846" s="40" t="str">
        <f>(Tabla2[[#This Row],[FECHA ENTREGA]]&amp;Tabla2[[#This Row],[HORA ENTREGA]])</f>
        <v>461700,375</v>
      </c>
      <c r="AL3846" s="34" t="str">
        <f>IFERROR(HYPERLINK("https://wa.me/"&amp;Tabla2[[#This Row],[CONTACTO]]&amp;"?text="&amp;Tabla2[[#This Row],[Mensaje]]),"")</f>
        <v>https://wa.me/56961282379?text=Hola!%0AServicio del día 28-05%0A *Cliente:* ZOOMLION SPA */ Cont: * CMAU6448213*/ HR Entrega: *09:00* /Dirección: *EDUARDO FREI MONTALVA 9951; QUILICURA</v>
      </c>
    </row>
    <row r="3847" spans="1:38" ht="16.5" customHeight="1" x14ac:dyDescent="0.2">
      <c r="A3847" s="15">
        <f>ROW(A3846)</f>
        <v>3846</v>
      </c>
      <c r="B3847" s="15">
        <f>IF(J3847=J3846,B3846+1,1)</f>
        <v>55</v>
      </c>
      <c r="C3847" s="15" t="s">
        <v>1322</v>
      </c>
      <c r="D3847" s="25" t="s">
        <v>39</v>
      </c>
      <c r="E3847" s="27">
        <v>305468</v>
      </c>
      <c r="F3847" s="27" t="s">
        <v>5878</v>
      </c>
      <c r="G3847" s="27" t="s">
        <v>2213</v>
      </c>
      <c r="H3847" s="27"/>
      <c r="I3847" s="27" t="s">
        <v>42</v>
      </c>
      <c r="J3847" s="28">
        <v>46170</v>
      </c>
      <c r="K3847" s="26">
        <v>0.375</v>
      </c>
      <c r="L3847" s="26"/>
      <c r="M3847" s="27" t="s">
        <v>126</v>
      </c>
      <c r="N3847" s="25">
        <f>IFERROR(VLOOKUP(M3847,Data!$J$1:$K$58,2,0),"")</f>
        <v>56999270871</v>
      </c>
      <c r="O3847" s="27" t="s">
        <v>127</v>
      </c>
      <c r="P3847" s="27"/>
      <c r="Q3847" s="27" t="s">
        <v>5043</v>
      </c>
      <c r="R3847" s="27"/>
      <c r="S3847" s="27"/>
      <c r="T3847" s="27"/>
      <c r="U3847" s="28"/>
      <c r="V3847" s="15"/>
      <c r="W3847" s="15"/>
      <c r="X3847" s="27"/>
      <c r="Y3847" s="27"/>
      <c r="Z3847" s="29"/>
      <c r="AA3847" s="29">
        <v>0.41111111111111109</v>
      </c>
      <c r="AB3847" s="29">
        <v>0.55555555555555558</v>
      </c>
      <c r="AC3847" s="30">
        <v>46170</v>
      </c>
      <c r="AD3847" s="15" t="str">
        <f>IF(Tabla2[[#This Row],[HORA ENTREGA]]="DIRECTO","On time", IF(AA3847&lt;&gt;"",IF(Tabla2[[#This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47" s="15" t="str">
        <f>MID(Tabla2[[#This Row],[TIPO]],1,3)</f>
        <v>LCL</v>
      </c>
      <c r="AF38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28-05%0A *Cliente:* ZOOMLION SPA */ Cont: * TCNU4610096*/ HR Entrega: *09:00* /Dirección: *EDUARDO FREI MONTALVA 9951; QUILICURA</v>
      </c>
      <c r="AG3847" s="38" t="str">
        <f>IFERROR(HYPERLINK("https://wa.me/"&amp;Tabla2[[#This Row],[CONTACTO]]&amp;"?text="&amp;Tabla2[[#This Row],[Mensaje]],"Enviar mensaje"),"")</f>
        <v>Enviar mensaje</v>
      </c>
      <c r="AH3847" s="15" t="str">
        <f>CONCATENATE(A3847,F3847)</f>
        <v>3846TCNU4610096</v>
      </c>
      <c r="AI3847" s="15" t="str">
        <f>CONCATENATE("ENT-",A3847)</f>
        <v>ENT-3846</v>
      </c>
      <c r="AJ3847" s="15" t="str">
        <f>IF(Tabla2[[#This Row],[Op]]&lt;&gt;"","ENTREGA","")</f>
        <v>ENTREGA</v>
      </c>
      <c r="AK3847" s="40" t="str">
        <f>(Tabla2[[#This Row],[FECHA ENTREGA]]&amp;Tabla2[[#This Row],[HORA ENTREGA]])</f>
        <v>461700,375</v>
      </c>
      <c r="AL3847" s="34" t="str">
        <f>IFERROR(HYPERLINK("https://wa.me/"&amp;Tabla2[[#This Row],[CONTACTO]]&amp;"?text="&amp;Tabla2[[#This Row],[Mensaje]]),"")</f>
        <v>https://wa.me/56999270871?text=Hola!%0AServicio del día 28-05%0A *Cliente:* ZOOMLION SPA */ Cont: * TCNU4610096*/ HR Entrega: *09:00* /Dirección: *EDUARDO FREI MONTALVA 9951; QUILICURA</v>
      </c>
    </row>
    <row r="3848" spans="1:38" ht="16.5" customHeight="1" x14ac:dyDescent="0.2">
      <c r="A3848" s="15">
        <f>ROW(A3847)</f>
        <v>3847</v>
      </c>
      <c r="B3848" s="15">
        <f>IF(J3848=J3847,B3847+1,1)</f>
        <v>1</v>
      </c>
      <c r="C3848" s="15" t="s">
        <v>43</v>
      </c>
      <c r="D3848" s="25" t="s">
        <v>39</v>
      </c>
      <c r="E3848" s="27">
        <v>372195</v>
      </c>
      <c r="F3848" s="27" t="s">
        <v>5879</v>
      </c>
      <c r="G3848" s="27" t="s">
        <v>41</v>
      </c>
      <c r="H3848" s="27">
        <v>15400</v>
      </c>
      <c r="I3848" s="27" t="s">
        <v>42</v>
      </c>
      <c r="J3848" s="28">
        <v>46171</v>
      </c>
      <c r="K3848" s="26">
        <v>0.47916666666666669</v>
      </c>
      <c r="L3848" s="26"/>
      <c r="M3848" s="27" t="s">
        <v>319</v>
      </c>
      <c r="N3848" s="25">
        <f>IFERROR(VLOOKUP(M3848,Data!$J$1:$K$58,2,0),"")</f>
        <v>56948501048</v>
      </c>
      <c r="O3848" s="27" t="s">
        <v>320</v>
      </c>
      <c r="P3848" s="27"/>
      <c r="Q3848" s="27" t="s">
        <v>3970</v>
      </c>
      <c r="R3848" s="27" t="s">
        <v>218</v>
      </c>
      <c r="S3848" s="27"/>
      <c r="T3848" s="27"/>
      <c r="U3848" s="28"/>
      <c r="V3848" s="15"/>
      <c r="W3848" s="15"/>
      <c r="X3848" s="27"/>
      <c r="Y3848" s="27"/>
      <c r="Z3848" s="29"/>
      <c r="AA3848" s="29">
        <v>0.57638888888888884</v>
      </c>
      <c r="AB3848" s="29">
        <v>0.57638888888888884</v>
      </c>
      <c r="AC3848" s="30">
        <v>46171</v>
      </c>
      <c r="AD3848" s="15" t="str">
        <f>IF(Tabla2[[#This Row],[HORA ENTREGA]]="DIRECTO","On time", IF(AA3848&lt;&gt;"",IF(Tabla2[[#This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48" s="15" t="str">
        <f>MID(Tabla2[[#This Row],[TIPO]],1,3)</f>
        <v xml:space="preserve">40 </v>
      </c>
      <c r="AF38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ALCA SPA */ Cont: * FANU1901885*/ HR Entrega: *11:30* /Dirección: *Camino Punta Mocha 4899-A Huechuraba, Santiago.</v>
      </c>
      <c r="AG3848" s="38" t="str">
        <f>IFERROR(HYPERLINK("https://wa.me/"&amp;Tabla2[[#This Row],[CONTACTO]]&amp;"?text="&amp;Tabla2[[#This Row],[Mensaje]],"Enviar mensaje"),"")</f>
        <v>Enviar mensaje</v>
      </c>
      <c r="AH3848" s="15" t="str">
        <f>CONCATENATE(A3848,F3848)</f>
        <v>3847FANU1901885</v>
      </c>
      <c r="AI3848" s="15" t="str">
        <f>CONCATENATE("ENT-",A3848)</f>
        <v>ENT-3847</v>
      </c>
      <c r="AJ3848" s="15" t="str">
        <f>IF(Tabla2[[#This Row],[Op]]&lt;&gt;"","ENTREGA","")</f>
        <v>ENTREGA</v>
      </c>
      <c r="AK3848" s="40" t="str">
        <f>(Tabla2[[#This Row],[FECHA ENTREGA]]&amp;Tabla2[[#This Row],[HORA ENTREGA]])</f>
        <v>461710,479166666666667</v>
      </c>
      <c r="AL3848" s="34" t="str">
        <f>IFERROR(HYPERLINK("https://wa.me/"&amp;Tabla2[[#This Row],[CONTACTO]]&amp;"?text="&amp;Tabla2[[#This Row],[Mensaje]]),"")</f>
        <v>https://wa.me/56948501048?text=Hola!%0AServicio del día 29-05%0A *Cliente:* ALCA SPA */ Cont: * FANU1901885*/ HR Entrega: *11:30* /Dirección: *Camino Punta Mocha 4899-A Huechuraba, Santiago.</v>
      </c>
    </row>
    <row r="3849" spans="1:38" ht="16.5" customHeight="1" x14ac:dyDescent="0.2">
      <c r="A3849" s="15">
        <f>ROW(A3848)</f>
        <v>3848</v>
      </c>
      <c r="B3849" s="15">
        <f>IF(J3849=J3848,B3848+1,1)</f>
        <v>2</v>
      </c>
      <c r="C3849" s="15" t="s">
        <v>517</v>
      </c>
      <c r="D3849" s="25" t="s">
        <v>122</v>
      </c>
      <c r="E3849" s="27" t="s">
        <v>5880</v>
      </c>
      <c r="F3849" s="27"/>
      <c r="G3849" s="27" t="s">
        <v>41</v>
      </c>
      <c r="H3849" s="27"/>
      <c r="I3849" s="27" t="s">
        <v>3864</v>
      </c>
      <c r="J3849" s="28">
        <v>46171</v>
      </c>
      <c r="K3849" s="26">
        <v>0.33333333333333331</v>
      </c>
      <c r="L3849" s="26"/>
      <c r="M3849" s="27" t="s">
        <v>139</v>
      </c>
      <c r="N3849" s="25">
        <f>IFERROR(VLOOKUP(M3849,Data!$J$1:$K$58,2,0),"")</f>
        <v>56965312953</v>
      </c>
      <c r="O3849" s="27" t="s">
        <v>165</v>
      </c>
      <c r="P3849" s="27"/>
      <c r="Q3849" s="27" t="s">
        <v>3866</v>
      </c>
      <c r="R3849" s="27"/>
      <c r="S3849" s="27"/>
      <c r="T3849" s="27"/>
      <c r="U3849" s="28"/>
      <c r="V3849" s="15"/>
      <c r="W3849" s="15"/>
      <c r="X3849" s="27"/>
      <c r="Y3849" s="27"/>
      <c r="Z3849" s="29"/>
      <c r="AA3849" s="29">
        <v>6.9444444444444448E-2</v>
      </c>
      <c r="AB3849" s="29">
        <v>0.52777777777777779</v>
      </c>
      <c r="AC3849" s="30">
        <v>46171</v>
      </c>
      <c r="AD3849" s="15" t="str">
        <f>IF(Tabla2[[#This Row],[HORA ENTREGA]]="DIRECTO","On time", IF(AA3849&lt;&gt;"",IF(Tabla2[[#This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49" s="15" t="str">
        <f>MID(Tabla2[[#This Row],[TIPO]],1,3)</f>
        <v xml:space="preserve">40 </v>
      </c>
      <c r="AF38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ARESTI CHILE WINE S.A. */ Cont: * */ HR Entrega: *08:00* /Dirección: *CONSOLIDADO: BELLAVISTA S/N, RIO CLARO; BOD. HACIENDA ARESTI</v>
      </c>
      <c r="AG3849" s="38" t="str">
        <f>IFERROR(HYPERLINK("https://wa.me/"&amp;Tabla2[[#This Row],[CONTACTO]]&amp;"?text="&amp;Tabla2[[#This Row],[Mensaje]],"Enviar mensaje"),"")</f>
        <v>Enviar mensaje</v>
      </c>
      <c r="AH3849" s="15" t="str">
        <f>CONCATENATE(A3849,F3849)</f>
        <v>3848</v>
      </c>
      <c r="AI3849" s="15" t="str">
        <f>CONCATENATE("ENT-",A3849)</f>
        <v>ENT-3848</v>
      </c>
      <c r="AJ3849" s="15" t="str">
        <f>IF(Tabla2[[#This Row],[Op]]&lt;&gt;"","ENTREGA","")</f>
        <v>ENTREGA</v>
      </c>
      <c r="AK3849" s="40" t="str">
        <f>(Tabla2[[#This Row],[FECHA ENTREGA]]&amp;Tabla2[[#This Row],[HORA ENTREGA]])</f>
        <v>461710,333333333333333</v>
      </c>
      <c r="AL3849" s="34" t="str">
        <f>IFERROR(HYPERLINK("https://wa.me/"&amp;Tabla2[[#This Row],[CONTACTO]]&amp;"?text="&amp;Tabla2[[#This Row],[Mensaje]]),"")</f>
        <v>https://wa.me/56965312953?text=Hola!%0AServicio del día 29-05%0A *Cliente:* ARESTI CHILE WINE S.A. */ Cont: * */ HR Entrega: *08:00* /Dirección: *CONSOLIDADO: BELLAVISTA S/N, RIO CLARO; BOD. HACIENDA ARESTI</v>
      </c>
    </row>
    <row r="3850" spans="1:38" ht="16.5" customHeight="1" x14ac:dyDescent="0.2">
      <c r="A3850" s="15">
        <f>ROW(A3849)</f>
        <v>3849</v>
      </c>
      <c r="B3850" s="15">
        <f>IF(J3850=J3849,B3849+1,1)</f>
        <v>3</v>
      </c>
      <c r="C3850" s="15" t="s">
        <v>517</v>
      </c>
      <c r="D3850" s="25" t="s">
        <v>122</v>
      </c>
      <c r="E3850" s="27" t="s">
        <v>5881</v>
      </c>
      <c r="F3850" s="27"/>
      <c r="G3850" s="27"/>
      <c r="H3850" s="27"/>
      <c r="I3850" s="27" t="s">
        <v>3864</v>
      </c>
      <c r="J3850" s="28">
        <v>46171</v>
      </c>
      <c r="K3850" s="26">
        <v>0.33333333333333331</v>
      </c>
      <c r="L3850" s="26"/>
      <c r="M3850" s="27" t="s">
        <v>221</v>
      </c>
      <c r="N3850" s="25">
        <f>IFERROR(VLOOKUP(M3850,Data!$J$1:$K$58,2,0),"")</f>
        <v>56965378427</v>
      </c>
      <c r="O3850" s="27" t="s">
        <v>222</v>
      </c>
      <c r="P3850" s="27"/>
      <c r="Q3850" s="27" t="s">
        <v>3866</v>
      </c>
      <c r="R3850" s="27"/>
      <c r="S3850" s="27"/>
      <c r="T3850" s="27"/>
      <c r="U3850" s="28"/>
      <c r="V3850" s="15"/>
      <c r="W3850" s="15"/>
      <c r="X3850" s="27"/>
      <c r="Y3850" s="27"/>
      <c r="Z3850" s="29"/>
      <c r="AA3850" s="29">
        <v>0.54652777777777772</v>
      </c>
      <c r="AB3850" s="29">
        <v>0.58333333333333337</v>
      </c>
      <c r="AC3850" s="30">
        <v>46171</v>
      </c>
      <c r="AD3850" s="15" t="str">
        <f>IF(Tabla2[[#This Row],[HORA ENTREGA]]="DIRECTO","On time", IF(AA3850&lt;&gt;"",IF(Tabla2[[#This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50" s="15" t="str">
        <f>MID(Tabla2[[#This Row],[TIPO]],1,3)</f>
        <v/>
      </c>
      <c r="AF38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ARESTI CHILE WINE S.A. */ Cont: * */ HR Entrega: *08:00* /Dirección: *CONSOLIDADO: BELLAVISTA S/N, RIO CLARO; BOD. HACIENDA ARESTI</v>
      </c>
      <c r="AG3850" s="38" t="str">
        <f>IFERROR(HYPERLINK("https://wa.me/"&amp;Tabla2[[#This Row],[CONTACTO]]&amp;"?text="&amp;Tabla2[[#This Row],[Mensaje]],"Enviar mensaje"),"")</f>
        <v>Enviar mensaje</v>
      </c>
      <c r="AH3850" s="15" t="str">
        <f>CONCATENATE(A3850,F3850)</f>
        <v>3849</v>
      </c>
      <c r="AI3850" s="15" t="str">
        <f>CONCATENATE("ENT-",A3850)</f>
        <v>ENT-3849</v>
      </c>
      <c r="AJ3850" s="15" t="str">
        <f>IF(Tabla2[[#This Row],[Op]]&lt;&gt;"","ENTREGA","")</f>
        <v>ENTREGA</v>
      </c>
      <c r="AK3850" s="40" t="str">
        <f>(Tabla2[[#This Row],[FECHA ENTREGA]]&amp;Tabla2[[#This Row],[HORA ENTREGA]])</f>
        <v>461710,333333333333333</v>
      </c>
      <c r="AL3850" s="34" t="str">
        <f>IFERROR(HYPERLINK("https://wa.me/"&amp;Tabla2[[#This Row],[CONTACTO]]&amp;"?text="&amp;Tabla2[[#This Row],[Mensaje]]),"")</f>
        <v>https://wa.me/56965378427?text=Hola!%0AServicio del día 29-05%0A *Cliente:* ARESTI CHILE WINE S.A. */ Cont: * */ HR Entrega: *08:00* /Dirección: *CONSOLIDADO: BELLAVISTA S/N, RIO CLARO; BOD. HACIENDA ARESTI</v>
      </c>
    </row>
    <row r="3851" spans="1:38" ht="16.5" customHeight="1" x14ac:dyDescent="0.2">
      <c r="A3851" s="15">
        <f>ROW(A3850)</f>
        <v>3850</v>
      </c>
      <c r="B3851" s="15">
        <f>IF(J3851=J3850,B3850+1,1)</f>
        <v>4</v>
      </c>
      <c r="C3851" s="15" t="s">
        <v>517</v>
      </c>
      <c r="D3851" s="25" t="s">
        <v>122</v>
      </c>
      <c r="E3851" s="27" t="s">
        <v>5882</v>
      </c>
      <c r="F3851" s="27"/>
      <c r="G3851" s="27"/>
      <c r="H3851" s="27"/>
      <c r="I3851" s="27" t="s">
        <v>3864</v>
      </c>
      <c r="J3851" s="28">
        <v>46171</v>
      </c>
      <c r="K3851" s="26">
        <v>0.375</v>
      </c>
      <c r="L3851" s="26"/>
      <c r="M3851" s="27" t="s">
        <v>273</v>
      </c>
      <c r="N3851" s="25">
        <f>IFERROR(VLOOKUP(M3851,Data!$J$1:$K$58,2,0),"")</f>
        <v>56950103942</v>
      </c>
      <c r="O3851" s="27" t="s">
        <v>274</v>
      </c>
      <c r="P3851" s="27"/>
      <c r="Q3851" s="27" t="s">
        <v>3866</v>
      </c>
      <c r="R3851" s="27"/>
      <c r="S3851" s="27"/>
      <c r="T3851" s="27"/>
      <c r="U3851" s="28"/>
      <c r="V3851" s="15"/>
      <c r="W3851" s="15"/>
      <c r="X3851" s="27"/>
      <c r="Y3851" s="27"/>
      <c r="Z3851" s="29"/>
      <c r="AA3851" s="29">
        <v>2.9166666666666667E-2</v>
      </c>
      <c r="AB3851" s="29">
        <v>0.44444444444444442</v>
      </c>
      <c r="AC3851" s="30">
        <v>46171</v>
      </c>
      <c r="AD3851" s="15" t="str">
        <f>IF(Tabla2[[#This Row],[HORA ENTREGA]]="DIRECTO","On time", IF(AA3851&lt;&gt;"",IF(Tabla2[[#This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51" s="15" t="str">
        <f>MID(Tabla2[[#This Row],[TIPO]],1,3)</f>
        <v/>
      </c>
      <c r="AF38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ARESTI CHILE WINE S.A. */ Cont: * */ HR Entrega: *09:00* /Dirección: *CONSOLIDADO: BELLAVISTA S/N, RIO CLARO; BOD. HACIENDA ARESTI</v>
      </c>
      <c r="AG3851" s="38" t="str">
        <f>IFERROR(HYPERLINK("https://wa.me/"&amp;Tabla2[[#This Row],[CONTACTO]]&amp;"?text="&amp;Tabla2[[#This Row],[Mensaje]],"Enviar mensaje"),"")</f>
        <v>Enviar mensaje</v>
      </c>
      <c r="AH3851" s="15" t="str">
        <f>CONCATENATE(A3851,F3851)</f>
        <v>3850</v>
      </c>
      <c r="AI3851" s="15" t="str">
        <f>CONCATENATE("ENT-",A3851)</f>
        <v>ENT-3850</v>
      </c>
      <c r="AJ3851" s="15" t="str">
        <f>IF(Tabla2[[#This Row],[Op]]&lt;&gt;"","ENTREGA","")</f>
        <v>ENTREGA</v>
      </c>
      <c r="AK3851" s="40" t="str">
        <f>(Tabla2[[#This Row],[FECHA ENTREGA]]&amp;Tabla2[[#This Row],[HORA ENTREGA]])</f>
        <v>461710,375</v>
      </c>
      <c r="AL3851" s="34" t="str">
        <f>IFERROR(HYPERLINK("https://wa.me/"&amp;Tabla2[[#This Row],[CONTACTO]]&amp;"?text="&amp;Tabla2[[#This Row],[Mensaje]]),"")</f>
        <v>https://wa.me/56950103942?text=Hola!%0AServicio del día 29-05%0A *Cliente:* ARESTI CHILE WINE S.A. */ Cont: * */ HR Entrega: *09:00* /Dirección: *CONSOLIDADO: BELLAVISTA S/N, RIO CLARO; BOD. HACIENDA ARESTI</v>
      </c>
    </row>
    <row r="3852" spans="1:38" ht="16.5" customHeight="1" x14ac:dyDescent="0.2">
      <c r="A3852" s="15">
        <f>ROW(A3851)</f>
        <v>3851</v>
      </c>
      <c r="B3852" s="15">
        <f>IF(J3852=J3851,B3851+1,1)</f>
        <v>5</v>
      </c>
      <c r="C3852" s="15" t="s">
        <v>517</v>
      </c>
      <c r="D3852" s="25" t="s">
        <v>122</v>
      </c>
      <c r="E3852" s="27" t="s">
        <v>5883</v>
      </c>
      <c r="F3852" s="27"/>
      <c r="G3852" s="27"/>
      <c r="H3852" s="27"/>
      <c r="I3852" s="27" t="s">
        <v>3864</v>
      </c>
      <c r="J3852" s="28">
        <v>46171</v>
      </c>
      <c r="K3852" s="26">
        <v>0.4375</v>
      </c>
      <c r="L3852" s="26"/>
      <c r="M3852" s="27" t="s">
        <v>144</v>
      </c>
      <c r="N3852" s="25">
        <f>IFERROR(VLOOKUP(M3852,Data!$J$1:$K$58,2,0),"")</f>
        <v>56940144795</v>
      </c>
      <c r="O3852" s="27" t="s">
        <v>145</v>
      </c>
      <c r="P3852" s="27"/>
      <c r="Q3852" s="27" t="s">
        <v>3866</v>
      </c>
      <c r="R3852" s="27"/>
      <c r="S3852" s="27"/>
      <c r="T3852" s="27"/>
      <c r="U3852" s="28"/>
      <c r="V3852" s="15"/>
      <c r="W3852" s="15"/>
      <c r="X3852" s="27"/>
      <c r="Y3852" s="27"/>
      <c r="Z3852" s="29"/>
      <c r="AA3852" s="29">
        <v>0.36805555555555558</v>
      </c>
      <c r="AB3852" s="29">
        <v>0.52777777777777779</v>
      </c>
      <c r="AC3852" s="30">
        <v>46171</v>
      </c>
      <c r="AD3852" s="15" t="str">
        <f>IF(Tabla2[[#This Row],[HORA ENTREGA]]="DIRECTO","On time", IF(AA3852&lt;&gt;"",IF(Tabla2[[#This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52" s="15" t="str">
        <f>MID(Tabla2[[#This Row],[TIPO]],1,3)</f>
        <v/>
      </c>
      <c r="AF38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ARESTI CHILE WINE S.A. */ Cont: * */ HR Entrega: *10:30* /Dirección: *CONSOLIDADO: BELLAVISTA S/N, RIO CLARO; BOD. HACIENDA ARESTI</v>
      </c>
      <c r="AG3852" s="38" t="str">
        <f>IFERROR(HYPERLINK("https://wa.me/"&amp;Tabla2[[#This Row],[CONTACTO]]&amp;"?text="&amp;Tabla2[[#This Row],[Mensaje]],"Enviar mensaje"),"")</f>
        <v>Enviar mensaje</v>
      </c>
      <c r="AH3852" s="15" t="str">
        <f>CONCATENATE(A3852,F3852)</f>
        <v>3851</v>
      </c>
      <c r="AI3852" s="15" t="str">
        <f>CONCATENATE("ENT-",A3852)</f>
        <v>ENT-3851</v>
      </c>
      <c r="AJ3852" s="15" t="str">
        <f>IF(Tabla2[[#This Row],[Op]]&lt;&gt;"","ENTREGA","")</f>
        <v>ENTREGA</v>
      </c>
      <c r="AK3852" s="40" t="str">
        <f>(Tabla2[[#This Row],[FECHA ENTREGA]]&amp;Tabla2[[#This Row],[HORA ENTREGA]])</f>
        <v>461710,4375</v>
      </c>
      <c r="AL3852" s="34" t="str">
        <f>IFERROR(HYPERLINK("https://wa.me/"&amp;Tabla2[[#This Row],[CONTACTO]]&amp;"?text="&amp;Tabla2[[#This Row],[Mensaje]]),"")</f>
        <v>https://wa.me/56940144795?text=Hola!%0AServicio del día 29-05%0A *Cliente:* ARESTI CHILE WINE S.A. */ Cont: * */ HR Entrega: *10:30* /Dirección: *CONSOLIDADO: BELLAVISTA S/N, RIO CLARO; BOD. HACIENDA ARESTI</v>
      </c>
    </row>
    <row r="3853" spans="1:38" ht="16.5" customHeight="1" x14ac:dyDescent="0.2">
      <c r="A3853" s="15">
        <f>ROW(A3852)</f>
        <v>3852</v>
      </c>
      <c r="B3853" s="15">
        <f>IF(J3853=J3852,B3852+1,1)</f>
        <v>6</v>
      </c>
      <c r="C3853" s="15" t="s">
        <v>84</v>
      </c>
      <c r="D3853" s="25" t="s">
        <v>39</v>
      </c>
      <c r="E3853" s="27">
        <v>316026</v>
      </c>
      <c r="F3853" s="27" t="s">
        <v>5884</v>
      </c>
      <c r="G3853" s="27" t="s">
        <v>41</v>
      </c>
      <c r="H3853" s="27"/>
      <c r="I3853" s="27"/>
      <c r="J3853" s="28">
        <v>46171</v>
      </c>
      <c r="K3853" s="26">
        <v>0.33333333333333331</v>
      </c>
      <c r="L3853" s="26"/>
      <c r="M3853" s="27" t="s">
        <v>86</v>
      </c>
      <c r="N3853" s="25">
        <f>IFERROR(VLOOKUP(M3853,Data!$J$1:$K$58,2,0),"")</f>
        <v>56956654384</v>
      </c>
      <c r="O3853" s="27" t="s">
        <v>87</v>
      </c>
      <c r="P3853" s="27"/>
      <c r="Q3853" s="27" t="s">
        <v>4221</v>
      </c>
      <c r="R3853" s="27"/>
      <c r="S3853" s="27"/>
      <c r="T3853" s="27"/>
      <c r="U3853" s="28"/>
      <c r="V3853" s="15"/>
      <c r="W3853" s="15"/>
      <c r="X3853" s="27"/>
      <c r="Y3853" s="27"/>
      <c r="Z3853" s="29"/>
      <c r="AA3853" s="29">
        <v>0.3576388888888889</v>
      </c>
      <c r="AB3853" s="29">
        <v>0.4375</v>
      </c>
      <c r="AC3853" s="30">
        <v>46171</v>
      </c>
      <c r="AD3853" s="15" t="str">
        <f>IF(Tabla2[[#This Row],[HORA ENTREGA]]="DIRECTO","On time", IF(AA3853&lt;&gt;"",IF(Tabla2[[#This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53" s="15" t="str">
        <f>MID(Tabla2[[#This Row],[TIPO]],1,3)</f>
        <v xml:space="preserve">40 </v>
      </c>
      <c r="AF38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CANONTEX */ Cont: * LATU9013472*/ HR Entrega: *08:00* /Dirección: *Patricia Viñuela N°334, Lampa </v>
      </c>
      <c r="AG3853" s="38" t="str">
        <f>IFERROR(HYPERLINK("https://wa.me/"&amp;Tabla2[[#This Row],[CONTACTO]]&amp;"?text="&amp;Tabla2[[#This Row],[Mensaje]],"Enviar mensaje"),"")</f>
        <v>Enviar mensaje</v>
      </c>
      <c r="AH3853" s="15" t="str">
        <f>CONCATENATE(A3853,F3853)</f>
        <v>3852LATU9013472</v>
      </c>
      <c r="AI3853" s="15" t="str">
        <f>CONCATENATE("ENT-",A3853)</f>
        <v>ENT-3852</v>
      </c>
      <c r="AJ3853" s="15" t="str">
        <f>IF(Tabla2[[#This Row],[Op]]&lt;&gt;"","ENTREGA","")</f>
        <v>ENTREGA</v>
      </c>
      <c r="AK3853" s="40" t="str">
        <f>(Tabla2[[#This Row],[FECHA ENTREGA]]&amp;Tabla2[[#This Row],[HORA ENTREGA]])</f>
        <v>461710,333333333333333</v>
      </c>
      <c r="AL3853" s="34" t="str">
        <f>IFERROR(HYPERLINK("https://wa.me/"&amp;Tabla2[[#This Row],[CONTACTO]]&amp;"?text="&amp;Tabla2[[#This Row],[Mensaje]]),"")</f>
        <v xml:space="preserve">https://wa.me/56956654384?text=Hola!%0AServicio del día 29-05%0A *Cliente:* CANONTEX */ Cont: * LATU9013472*/ HR Entrega: *08:00* /Dirección: *Patricia Viñuela N°334, Lampa </v>
      </c>
    </row>
    <row r="3854" spans="1:38" ht="16.5" customHeight="1" x14ac:dyDescent="0.2">
      <c r="A3854" s="15">
        <f>ROW(A3853)</f>
        <v>3853</v>
      </c>
      <c r="B3854" s="15">
        <f>IF(J3854=J3853,B3853+1,1)</f>
        <v>7</v>
      </c>
      <c r="C3854" s="15" t="s">
        <v>275</v>
      </c>
      <c r="D3854" s="25" t="s">
        <v>39</v>
      </c>
      <c r="E3854" s="27">
        <v>306938</v>
      </c>
      <c r="F3854" s="27" t="s">
        <v>5885</v>
      </c>
      <c r="G3854" s="27" t="s">
        <v>41</v>
      </c>
      <c r="H3854" s="27">
        <v>27135</v>
      </c>
      <c r="I3854" s="27" t="s">
        <v>42</v>
      </c>
      <c r="J3854" s="28">
        <v>46171</v>
      </c>
      <c r="K3854" s="26">
        <v>0.33333333333333331</v>
      </c>
      <c r="L3854" s="26"/>
      <c r="M3854" s="27" t="s">
        <v>649</v>
      </c>
      <c r="N3854" s="25">
        <f>IFERROR(VLOOKUP(M3854,Data!$J$1:$K$58,2,0),"")</f>
        <v>56939438073</v>
      </c>
      <c r="O3854" s="27" t="s">
        <v>203</v>
      </c>
      <c r="P3854" s="27"/>
      <c r="Q3854" s="27" t="s">
        <v>47</v>
      </c>
      <c r="R3854" s="27" t="s">
        <v>280</v>
      </c>
      <c r="S3854" s="27"/>
      <c r="T3854" s="27"/>
      <c r="U3854" s="28"/>
      <c r="V3854" s="15"/>
      <c r="W3854" s="15"/>
      <c r="X3854" s="27"/>
      <c r="Y3854" s="27"/>
      <c r="Z3854" s="29"/>
      <c r="AA3854" s="29">
        <v>0.41319444444444442</v>
      </c>
      <c r="AB3854" s="29">
        <v>0.53472222222222221</v>
      </c>
      <c r="AC3854" s="30">
        <v>46171</v>
      </c>
      <c r="AD3854" s="15" t="str">
        <f>IF(Tabla2[[#This Row],[HORA ENTREGA]]="DIRECTO","On time", IF(AA3854&lt;&gt;"",IF(Tabla2[[#This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54" s="15" t="str">
        <f>MID(Tabla2[[#This Row],[TIPO]],1,3)</f>
        <v xml:space="preserve">40 </v>
      </c>
      <c r="AF38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COMERCIAL CANADA SPA */ Cont: * EMU9290550*/ HR Entrega: *08:00* /Dirección: *BERNARDO O"HIGGINS 158 COLINA</v>
      </c>
      <c r="AG3854" s="38" t="str">
        <f>IFERROR(HYPERLINK("https://wa.me/"&amp;Tabla2[[#This Row],[CONTACTO]]&amp;"?text="&amp;Tabla2[[#This Row],[Mensaje]],"Enviar mensaje"),"")</f>
        <v>Enviar mensaje</v>
      </c>
      <c r="AH3854" s="15" t="str">
        <f>CONCATENATE(A3854,F3854)</f>
        <v>3853EMU9290550</v>
      </c>
      <c r="AI3854" s="15" t="str">
        <f>CONCATENATE("ENT-",A3854)</f>
        <v>ENT-3853</v>
      </c>
      <c r="AJ3854" s="15" t="str">
        <f>IF(Tabla2[[#This Row],[Op]]&lt;&gt;"","ENTREGA","")</f>
        <v>ENTREGA</v>
      </c>
      <c r="AK3854" s="40" t="str">
        <f>(Tabla2[[#This Row],[FECHA ENTREGA]]&amp;Tabla2[[#This Row],[HORA ENTREGA]])</f>
        <v>461710,333333333333333</v>
      </c>
      <c r="AL3854" s="34" t="str">
        <f>IFERROR(HYPERLINK("https://wa.me/"&amp;Tabla2[[#This Row],[CONTACTO]]&amp;"?text="&amp;Tabla2[[#This Row],[Mensaje]]),"")</f>
        <v>https://wa.me/56939438073?text=Hola!%0AServicio del día 29-05%0A *Cliente:* COMERCIAL CANADA SPA */ Cont: * EMU9290550*/ HR Entrega: *08:00* /Dirección: *BERNARDO O"HIGGINS 158 COLINA</v>
      </c>
    </row>
    <row r="3855" spans="1:38" ht="16.5" customHeight="1" x14ac:dyDescent="0.2">
      <c r="A3855" s="15">
        <f>ROW(A3854)</f>
        <v>3854</v>
      </c>
      <c r="B3855" s="15">
        <f>IF(J3855=J3854,B3854+1,1)</f>
        <v>8</v>
      </c>
      <c r="C3855" s="15" t="s">
        <v>275</v>
      </c>
      <c r="D3855" s="25" t="s">
        <v>39</v>
      </c>
      <c r="E3855" s="27">
        <v>306938</v>
      </c>
      <c r="F3855" s="27" t="s">
        <v>5886</v>
      </c>
      <c r="G3855" s="27" t="s">
        <v>41</v>
      </c>
      <c r="H3855" s="27">
        <v>27135</v>
      </c>
      <c r="I3855" s="27" t="s">
        <v>42</v>
      </c>
      <c r="J3855" s="28">
        <v>46171</v>
      </c>
      <c r="K3855" s="26">
        <v>0.41666666666666669</v>
      </c>
      <c r="L3855" s="26"/>
      <c r="M3855" s="27" t="s">
        <v>161</v>
      </c>
      <c r="N3855" s="25">
        <f>IFERROR(VLOOKUP(M3855,Data!$J$1:$K$58,2,0),"")</f>
        <v>56966749408</v>
      </c>
      <c r="O3855" s="27" t="s">
        <v>162</v>
      </c>
      <c r="P3855" s="27"/>
      <c r="Q3855" s="27" t="s">
        <v>47</v>
      </c>
      <c r="R3855" s="27" t="s">
        <v>280</v>
      </c>
      <c r="S3855" s="27"/>
      <c r="T3855" s="27"/>
      <c r="U3855" s="28"/>
      <c r="V3855" s="15"/>
      <c r="W3855" s="15"/>
      <c r="X3855" s="27"/>
      <c r="Y3855" s="27"/>
      <c r="Z3855" s="29"/>
      <c r="AA3855" s="29">
        <v>0.39791666666666664</v>
      </c>
      <c r="AB3855" s="29">
        <v>0.47222222222222221</v>
      </c>
      <c r="AC3855" s="30">
        <v>46171</v>
      </c>
      <c r="AD3855" s="15" t="str">
        <f>IF(Tabla2[[#This Row],[HORA ENTREGA]]="DIRECTO","On time", IF(AA3855&lt;&gt;"",IF(Tabla2[[#This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55" s="15" t="str">
        <f>MID(Tabla2[[#This Row],[TIPO]],1,3)</f>
        <v xml:space="preserve">40 </v>
      </c>
      <c r="AF38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COMERCIAL CANADA SPA */ Cont: * FBIU5698470*/ HR Entrega: *10:00* /Dirección: *BERNARDO O"HIGGINS 158 COLINA</v>
      </c>
      <c r="AG3855" s="38" t="str">
        <f>IFERROR(HYPERLINK("https://wa.me/"&amp;Tabla2[[#This Row],[CONTACTO]]&amp;"?text="&amp;Tabla2[[#This Row],[Mensaje]],"Enviar mensaje"),"")</f>
        <v>Enviar mensaje</v>
      </c>
      <c r="AH3855" s="15" t="str">
        <f>CONCATENATE(A3855,F3855)</f>
        <v>3854FBIU5698470</v>
      </c>
      <c r="AI3855" s="15" t="str">
        <f>CONCATENATE("ENT-",A3855)</f>
        <v>ENT-3854</v>
      </c>
      <c r="AJ3855" s="15" t="str">
        <f>IF(Tabla2[[#This Row],[Op]]&lt;&gt;"","ENTREGA","")</f>
        <v>ENTREGA</v>
      </c>
      <c r="AK3855" s="40" t="str">
        <f>(Tabla2[[#This Row],[FECHA ENTREGA]]&amp;Tabla2[[#This Row],[HORA ENTREGA]])</f>
        <v>461710,416666666666667</v>
      </c>
      <c r="AL3855" s="34" t="str">
        <f>IFERROR(HYPERLINK("https://wa.me/"&amp;Tabla2[[#This Row],[CONTACTO]]&amp;"?text="&amp;Tabla2[[#This Row],[Mensaje]]),"")</f>
        <v>https://wa.me/56966749408?text=Hola!%0AServicio del día 29-05%0A *Cliente:* COMERCIAL CANADA SPA */ Cont: * FBIU5698470*/ HR Entrega: *10:00* /Dirección: *BERNARDO O"HIGGINS 158 COLINA</v>
      </c>
    </row>
    <row r="3856" spans="1:38" ht="16.5" customHeight="1" x14ac:dyDescent="0.2">
      <c r="A3856" s="15">
        <f>ROW(A3855)</f>
        <v>3855</v>
      </c>
      <c r="B3856" s="15">
        <f>IF(J3856=J3855,B3855+1,1)</f>
        <v>9</v>
      </c>
      <c r="C3856" s="15" t="s">
        <v>2774</v>
      </c>
      <c r="D3856" s="25" t="s">
        <v>39</v>
      </c>
      <c r="E3856" s="27"/>
      <c r="F3856" s="27" t="s">
        <v>5887</v>
      </c>
      <c r="G3856" s="27"/>
      <c r="H3856" s="27"/>
      <c r="I3856" s="27"/>
      <c r="J3856" s="28">
        <v>46171</v>
      </c>
      <c r="K3856" s="26">
        <v>0.66666666666666663</v>
      </c>
      <c r="L3856" s="26"/>
      <c r="M3856" s="27" t="s">
        <v>570</v>
      </c>
      <c r="N3856" s="25">
        <f>IFERROR(VLOOKUP(M3856,Data!$J$1:$K$58,2,0),"")</f>
        <v>56973887322</v>
      </c>
      <c r="O3856" s="27" t="s">
        <v>738</v>
      </c>
      <c r="P3856" s="27"/>
      <c r="Q3856" s="27"/>
      <c r="R3856" s="27"/>
      <c r="S3856" s="27"/>
      <c r="T3856" s="27"/>
      <c r="U3856" s="28"/>
      <c r="V3856" s="15"/>
      <c r="W3856" s="15"/>
      <c r="X3856" s="27"/>
      <c r="Y3856" s="27"/>
      <c r="Z3856" s="29"/>
      <c r="AA3856" s="29">
        <v>0.77430555555555558</v>
      </c>
      <c r="AB3856" s="29">
        <v>0.82638888888888884</v>
      </c>
      <c r="AC3856" s="30">
        <v>46171</v>
      </c>
      <c r="AD3856" s="15" t="str">
        <f>IF(Tabla2[[#This Row],[HORA ENTREGA]]="DIRECTO","On time", IF(AA3856&lt;&gt;"",IF(Tabla2[[#This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56" s="15" t="str">
        <f>MID(Tabla2[[#This Row],[TIPO]],1,3)</f>
        <v/>
      </c>
      <c r="AF38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COMERCIAL CELTEX S.A. */ Cont: * CELULOSA*/ HR Entrega: *16:00* /Dirección: *</v>
      </c>
      <c r="AG3856" s="38" t="str">
        <f>IFERROR(HYPERLINK("https://wa.me/"&amp;Tabla2[[#This Row],[CONTACTO]]&amp;"?text="&amp;Tabla2[[#This Row],[Mensaje]],"Enviar mensaje"),"")</f>
        <v>Enviar mensaje</v>
      </c>
      <c r="AH3856" s="15" t="str">
        <f>CONCATENATE(A3856,F3856)</f>
        <v>3855CELULOSA</v>
      </c>
      <c r="AI3856" s="15" t="str">
        <f>CONCATENATE("ENT-",A3856)</f>
        <v>ENT-3855</v>
      </c>
      <c r="AJ3856" s="15" t="str">
        <f>IF(Tabla2[[#This Row],[Op]]&lt;&gt;"","ENTREGA","")</f>
        <v>ENTREGA</v>
      </c>
      <c r="AK3856" s="40" t="str">
        <f>(Tabla2[[#This Row],[FECHA ENTREGA]]&amp;Tabla2[[#This Row],[HORA ENTREGA]])</f>
        <v>461710,666666666666667</v>
      </c>
      <c r="AL3856" s="34" t="str">
        <f>IFERROR(HYPERLINK("https://wa.me/"&amp;Tabla2[[#This Row],[CONTACTO]]&amp;"?text="&amp;Tabla2[[#This Row],[Mensaje]]),"")</f>
        <v>https://wa.me/56973887322?text=Hola!%0AServicio del día 29-05%0A *Cliente:* COMERCIAL CELTEX S.A. */ Cont: * CELULOSA*/ HR Entrega: *16:00* /Dirección: *</v>
      </c>
    </row>
    <row r="3857" spans="1:38" ht="16.5" customHeight="1" x14ac:dyDescent="0.2">
      <c r="A3857" s="15">
        <f>ROW(A3856)</f>
        <v>3856</v>
      </c>
      <c r="B3857" s="15">
        <f>IF(J3857=J3856,B3856+1,1)</f>
        <v>10</v>
      </c>
      <c r="C3857" s="15" t="s">
        <v>101</v>
      </c>
      <c r="D3857" s="25" t="s">
        <v>39</v>
      </c>
      <c r="E3857" s="27">
        <v>144382</v>
      </c>
      <c r="F3857" s="27" t="s">
        <v>5888</v>
      </c>
      <c r="G3857" s="27" t="s">
        <v>41</v>
      </c>
      <c r="H3857" s="27">
        <v>15885</v>
      </c>
      <c r="I3857" s="27" t="s">
        <v>5889</v>
      </c>
      <c r="J3857" s="28">
        <v>46171</v>
      </c>
      <c r="K3857" s="26">
        <v>0.41666666666666669</v>
      </c>
      <c r="L3857" s="26" t="s">
        <v>4226</v>
      </c>
      <c r="M3857" s="27" t="s">
        <v>433</v>
      </c>
      <c r="N3857" s="25">
        <f>IFERROR(VLOOKUP(M3857,Data!$J$1:$K$58,2,0),"")</f>
        <v>56994354094</v>
      </c>
      <c r="O3857" s="27" t="s">
        <v>434</v>
      </c>
      <c r="P3857" s="27"/>
      <c r="Q3857" s="27" t="s">
        <v>2112</v>
      </c>
      <c r="R3857" s="27" t="s">
        <v>4657</v>
      </c>
      <c r="S3857" s="27"/>
      <c r="T3857" s="27"/>
      <c r="U3857" s="28"/>
      <c r="V3857" s="15"/>
      <c r="W3857" s="15">
        <v>305078</v>
      </c>
      <c r="X3857" s="27"/>
      <c r="Y3857" s="27"/>
      <c r="Z3857" s="29"/>
      <c r="AA3857" s="29">
        <v>0.38333333333333336</v>
      </c>
      <c r="AB3857" s="29">
        <v>0.46111111111111114</v>
      </c>
      <c r="AC3857" s="30">
        <v>46171</v>
      </c>
      <c r="AD3857" s="15" t="str">
        <f>IF(Tabla2[[#This Row],[HORA ENTREGA]]="DIRECTO","On time", IF(AA3857&lt;&gt;"",IF(Tabla2[[#This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57" s="15" t="str">
        <f>MID(Tabla2[[#This Row],[TIPO]],1,3)</f>
        <v xml:space="preserve">40 </v>
      </c>
      <c r="AF38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COMERCIAL PICHARA SPA */ Cont: * CMAU6320285*/ HR Entrega: *10:00* /Dirección: *Crucero Peralillo, Parcela 37, Lote 1, Lampa</v>
      </c>
      <c r="AG3857" s="38" t="str">
        <f>IFERROR(HYPERLINK("https://wa.me/"&amp;Tabla2[[#This Row],[CONTACTO]]&amp;"?text="&amp;Tabla2[[#This Row],[Mensaje]],"Enviar mensaje"),"")</f>
        <v>Enviar mensaje</v>
      </c>
      <c r="AH3857" s="15" t="str">
        <f>CONCATENATE(A3857,F3857)</f>
        <v>3856CMAU6320285</v>
      </c>
      <c r="AI3857" s="15" t="str">
        <f>CONCATENATE("ENT-",A3857)</f>
        <v>ENT-3856</v>
      </c>
      <c r="AJ3857" s="15" t="str">
        <f>IF(Tabla2[[#This Row],[Op]]&lt;&gt;"","ENTREGA","")</f>
        <v>ENTREGA</v>
      </c>
      <c r="AK3857" s="40" t="str">
        <f>(Tabla2[[#This Row],[FECHA ENTREGA]]&amp;Tabla2[[#This Row],[HORA ENTREGA]])</f>
        <v>461710,416666666666667</v>
      </c>
      <c r="AL3857" s="34" t="str">
        <f>IFERROR(HYPERLINK("https://wa.me/"&amp;Tabla2[[#This Row],[CONTACTO]]&amp;"?text="&amp;Tabla2[[#This Row],[Mensaje]]),"")</f>
        <v>https://wa.me/56994354094?text=Hola!%0AServicio del día 29-05%0A *Cliente:* COMERCIAL PICHARA SPA */ Cont: * CMAU6320285*/ HR Entrega: *10:00* /Dirección: *Crucero Peralillo, Parcela 37, Lote 1, Lampa</v>
      </c>
    </row>
    <row r="3858" spans="1:38" ht="16.5" customHeight="1" x14ac:dyDescent="0.2">
      <c r="A3858" s="15">
        <f>ROW(A3857)</f>
        <v>3857</v>
      </c>
      <c r="B3858" s="15">
        <f>IF(J3858=J3857,B3857+1,1)</f>
        <v>11</v>
      </c>
      <c r="C3858" s="15" t="s">
        <v>288</v>
      </c>
      <c r="D3858" s="25" t="s">
        <v>39</v>
      </c>
      <c r="E3858" s="27">
        <v>104077</v>
      </c>
      <c r="F3858" s="27" t="s">
        <v>5890</v>
      </c>
      <c r="G3858" s="27" t="s">
        <v>54</v>
      </c>
      <c r="H3858" s="27">
        <v>24991</v>
      </c>
      <c r="I3858" s="27" t="s">
        <v>5564</v>
      </c>
      <c r="J3858" s="28">
        <v>46171</v>
      </c>
      <c r="K3858" s="26" t="s">
        <v>290</v>
      </c>
      <c r="L3858" s="26"/>
      <c r="M3858" s="27" t="s">
        <v>147</v>
      </c>
      <c r="N3858" s="25">
        <f>IFERROR(VLOOKUP(M3858,Data!$J$1:$K$58,2,0),"")</f>
        <v>56935532735</v>
      </c>
      <c r="O3858" s="27" t="s">
        <v>148</v>
      </c>
      <c r="P3858" s="27"/>
      <c r="Q3858" s="27" t="s">
        <v>5891</v>
      </c>
      <c r="R3858" s="27"/>
      <c r="S3858" s="27"/>
      <c r="T3858" s="27"/>
      <c r="U3858" s="28"/>
      <c r="V3858" s="15"/>
      <c r="W3858" s="15"/>
      <c r="X3858" s="27"/>
      <c r="Y3858" s="27"/>
      <c r="Z3858" s="29"/>
      <c r="AA3858" s="29">
        <v>0.55555555555555558</v>
      </c>
      <c r="AB3858" s="29">
        <v>0.69444444444444442</v>
      </c>
      <c r="AC3858" s="30">
        <v>46171</v>
      </c>
      <c r="AD3858" s="15" t="str">
        <f>IF(Tabla2[[#This Row],[HORA ENTREGA]]="DIRECTO","On time", IF(AA3858&lt;&gt;"",IF(Tabla2[[#This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58" s="15" t="str">
        <f>MID(Tabla2[[#This Row],[TIPO]],1,3)</f>
        <v xml:space="preserve">40 </v>
      </c>
      <c r="AF38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COMERCIAL SEA GARDEN SPA */ Cont: * CGMU7044390*/ HR Entrega: *DIRECTO* /Dirección: *Pedro Jorquera 575.</v>
      </c>
      <c r="AG3858" s="38" t="str">
        <f>IFERROR(HYPERLINK("https://wa.me/"&amp;Tabla2[[#This Row],[CONTACTO]]&amp;"?text="&amp;Tabla2[[#This Row],[Mensaje]],"Enviar mensaje"),"")</f>
        <v>Enviar mensaje</v>
      </c>
      <c r="AH3858" s="15" t="str">
        <f>CONCATENATE(A3858,F3858)</f>
        <v>3857CGMU7044390</v>
      </c>
      <c r="AI3858" s="15" t="str">
        <f>CONCATENATE("ENT-",A3858)</f>
        <v>ENT-3857</v>
      </c>
      <c r="AJ3858" s="15" t="str">
        <f>IF(Tabla2[[#This Row],[Op]]&lt;&gt;"","ENTREGA","")</f>
        <v>ENTREGA</v>
      </c>
      <c r="AK3858" s="40" t="str">
        <f>(Tabla2[[#This Row],[FECHA ENTREGA]]&amp;Tabla2[[#This Row],[HORA ENTREGA]])</f>
        <v>46171DIRECTO</v>
      </c>
      <c r="AL3858" s="34" t="str">
        <f>IFERROR(HYPERLINK("https://wa.me/"&amp;Tabla2[[#This Row],[CONTACTO]]&amp;"?text="&amp;Tabla2[[#This Row],[Mensaje]]),"")</f>
        <v>https://wa.me/56935532735?text=Hola!%0AServicio del día 29-05%0A *Cliente:* COMERCIAL SEA GARDEN SPA */ Cont: * CGMU7044390*/ HR Entrega: *DIRECTO* /Dirección: *Pedro Jorquera 575.</v>
      </c>
    </row>
    <row r="3859" spans="1:38" ht="16.5" customHeight="1" x14ac:dyDescent="0.2">
      <c r="A3859" s="15">
        <f>ROW(A3858)</f>
        <v>3858</v>
      </c>
      <c r="B3859" s="15">
        <f>IF(J3859=J3858,B3858+1,1)</f>
        <v>12</v>
      </c>
      <c r="C3859" s="15" t="s">
        <v>288</v>
      </c>
      <c r="D3859" s="25" t="s">
        <v>39</v>
      </c>
      <c r="E3859" s="27">
        <v>103982</v>
      </c>
      <c r="F3859" s="27" t="s">
        <v>5892</v>
      </c>
      <c r="G3859" s="27" t="s">
        <v>54</v>
      </c>
      <c r="H3859" s="27">
        <v>24991</v>
      </c>
      <c r="I3859" s="27" t="s">
        <v>5564</v>
      </c>
      <c r="J3859" s="28">
        <v>46171</v>
      </c>
      <c r="K3859" s="26" t="s">
        <v>290</v>
      </c>
      <c r="L3859" s="26"/>
      <c r="M3859" s="27" t="s">
        <v>133</v>
      </c>
      <c r="N3859" s="25">
        <f>IFERROR(VLOOKUP(M3859,Data!$J$1:$K$58,2,0),"")</f>
        <v>56953801607</v>
      </c>
      <c r="O3859" s="27" t="s">
        <v>134</v>
      </c>
      <c r="P3859" s="27"/>
      <c r="Q3859" s="27" t="s">
        <v>5891</v>
      </c>
      <c r="R3859" s="27"/>
      <c r="S3859" s="27"/>
      <c r="T3859" s="27"/>
      <c r="U3859" s="28"/>
      <c r="V3859" s="15"/>
      <c r="W3859" s="15"/>
      <c r="X3859" s="27"/>
      <c r="Y3859" s="27"/>
      <c r="Z3859" s="29"/>
      <c r="AA3859" s="29">
        <v>0.67361111111111116</v>
      </c>
      <c r="AB3859" s="29">
        <v>0.86805555555555558</v>
      </c>
      <c r="AC3859" s="30">
        <v>46171</v>
      </c>
      <c r="AD3859" s="15" t="str">
        <f>IF(Tabla2[[#This Row],[HORA ENTREGA]]="DIRECTO","On time", IF(AA3859&lt;&gt;"",IF(Tabla2[[#This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59" s="15" t="str">
        <f>MID(Tabla2[[#This Row],[TIPO]],1,3)</f>
        <v xml:space="preserve">40 </v>
      </c>
      <c r="AF38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COMERCIAL SEA GARDEN SPA */ Cont: * CGMU7039558 */ HR Entrega: *DIRECTO* /Dirección: *Pedro Jorquera 575.</v>
      </c>
      <c r="AG3859" s="38" t="str">
        <f>IFERROR(HYPERLINK("https://wa.me/"&amp;Tabla2[[#This Row],[CONTACTO]]&amp;"?text="&amp;Tabla2[[#This Row],[Mensaje]],"Enviar mensaje"),"")</f>
        <v>Enviar mensaje</v>
      </c>
      <c r="AH3859" s="15" t="str">
        <f>CONCATENATE(A3859,F3859)</f>
        <v xml:space="preserve">3858CGMU7039558 </v>
      </c>
      <c r="AI3859" s="15" t="str">
        <f>CONCATENATE("ENT-",A3859)</f>
        <v>ENT-3858</v>
      </c>
      <c r="AJ3859" s="15" t="str">
        <f>IF(Tabla2[[#This Row],[Op]]&lt;&gt;"","ENTREGA","")</f>
        <v>ENTREGA</v>
      </c>
      <c r="AK3859" s="40" t="str">
        <f>(Tabla2[[#This Row],[FECHA ENTREGA]]&amp;Tabla2[[#This Row],[HORA ENTREGA]])</f>
        <v>46171DIRECTO</v>
      </c>
      <c r="AL3859" s="34" t="str">
        <f>IFERROR(HYPERLINK("https://wa.me/"&amp;Tabla2[[#This Row],[CONTACTO]]&amp;"?text="&amp;Tabla2[[#This Row],[Mensaje]]),"")</f>
        <v>https://wa.me/56953801607?text=Hola!%0AServicio del día 29-05%0A *Cliente:* COMERCIAL SEA GARDEN SPA */ Cont: * CGMU7039558 */ HR Entrega: *DIRECTO* /Dirección: *Pedro Jorquera 575.</v>
      </c>
    </row>
    <row r="3860" spans="1:38" ht="16.5" customHeight="1" x14ac:dyDescent="0.2">
      <c r="A3860" s="15">
        <f>ROW(A3859)</f>
        <v>3859</v>
      </c>
      <c r="B3860" s="15">
        <f>IF(J3860=J3859,B3859+1,1)</f>
        <v>13</v>
      </c>
      <c r="C3860" s="15" t="s">
        <v>288</v>
      </c>
      <c r="D3860" s="25" t="s">
        <v>39</v>
      </c>
      <c r="E3860" s="27">
        <v>104077</v>
      </c>
      <c r="F3860" s="27" t="s">
        <v>5893</v>
      </c>
      <c r="G3860" s="27" t="s">
        <v>54</v>
      </c>
      <c r="H3860" s="27">
        <v>24991</v>
      </c>
      <c r="I3860" s="27" t="s">
        <v>5564</v>
      </c>
      <c r="J3860" s="28">
        <v>46171</v>
      </c>
      <c r="K3860" s="26" t="s">
        <v>290</v>
      </c>
      <c r="L3860" s="26"/>
      <c r="M3860" s="27" t="s">
        <v>176</v>
      </c>
      <c r="N3860" s="25">
        <f>IFERROR(VLOOKUP(M3860,Data!$J$1:$K$58,2,0),"")</f>
        <v>56968463649</v>
      </c>
      <c r="O3860" s="27" t="s">
        <v>177</v>
      </c>
      <c r="P3860" s="27"/>
      <c r="Q3860" s="27" t="s">
        <v>5891</v>
      </c>
      <c r="R3860" s="27"/>
      <c r="S3860" s="27"/>
      <c r="T3860" s="27"/>
      <c r="U3860" s="28"/>
      <c r="V3860" s="15"/>
      <c r="W3860" s="15"/>
      <c r="X3860" s="27"/>
      <c r="Y3860" s="27"/>
      <c r="Z3860" s="29"/>
      <c r="AA3860" s="29">
        <v>0.72916666666666663</v>
      </c>
      <c r="AB3860" s="29">
        <v>0.97916666666666663</v>
      </c>
      <c r="AC3860" s="30">
        <v>46171</v>
      </c>
      <c r="AD3860" s="15" t="str">
        <f>IF(Tabla2[[#This Row],[HORA ENTREGA]]="DIRECTO","On time", IF(AA3860&lt;&gt;"",IF(Tabla2[[#This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60" s="15" t="str">
        <f>MID(Tabla2[[#This Row],[TIPO]],1,3)</f>
        <v xml:space="preserve">40 </v>
      </c>
      <c r="AF38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COMERCIAL SEA GARDEN SPA */ Cont: * CGMU6535445*/ HR Entrega: *DIRECTO* /Dirección: *Pedro Jorquera 575.</v>
      </c>
      <c r="AG3860" s="38" t="str">
        <f>IFERROR(HYPERLINK("https://wa.me/"&amp;Tabla2[[#This Row],[CONTACTO]]&amp;"?text="&amp;Tabla2[[#This Row],[Mensaje]],"Enviar mensaje"),"")</f>
        <v>Enviar mensaje</v>
      </c>
      <c r="AH3860" s="15" t="str">
        <f>CONCATENATE(A3860,F3860)</f>
        <v>3859CGMU6535445</v>
      </c>
      <c r="AI3860" s="15" t="str">
        <f>CONCATENATE("ENT-",A3860)</f>
        <v>ENT-3859</v>
      </c>
      <c r="AJ3860" s="15" t="str">
        <f>IF(Tabla2[[#This Row],[Op]]&lt;&gt;"","ENTREGA","")</f>
        <v>ENTREGA</v>
      </c>
      <c r="AK3860" s="40" t="str">
        <f>(Tabla2[[#This Row],[FECHA ENTREGA]]&amp;Tabla2[[#This Row],[HORA ENTREGA]])</f>
        <v>46171DIRECTO</v>
      </c>
      <c r="AL3860" s="34" t="str">
        <f>IFERROR(HYPERLINK("https://wa.me/"&amp;Tabla2[[#This Row],[CONTACTO]]&amp;"?text="&amp;Tabla2[[#This Row],[Mensaje]]),"")</f>
        <v>https://wa.me/56968463649?text=Hola!%0AServicio del día 29-05%0A *Cliente:* COMERCIAL SEA GARDEN SPA */ Cont: * CGMU6535445*/ HR Entrega: *DIRECTO* /Dirección: *Pedro Jorquera 575.</v>
      </c>
    </row>
    <row r="3861" spans="1:38" ht="16.5" customHeight="1" x14ac:dyDescent="0.2">
      <c r="A3861" s="15">
        <f>ROW(A3860)</f>
        <v>3860</v>
      </c>
      <c r="B3861" s="15">
        <f>IF(J3861=J3860,B3860+1,1)</f>
        <v>14</v>
      </c>
      <c r="C3861" s="15" t="s">
        <v>3665</v>
      </c>
      <c r="D3861" s="25" t="s">
        <v>39</v>
      </c>
      <c r="E3861" s="27">
        <v>306697</v>
      </c>
      <c r="F3861" s="27" t="s">
        <v>5746</v>
      </c>
      <c r="G3861" s="27" t="s">
        <v>41</v>
      </c>
      <c r="H3861" s="27">
        <v>6693</v>
      </c>
      <c r="I3861" s="27" t="s">
        <v>1887</v>
      </c>
      <c r="J3861" s="28">
        <v>46171</v>
      </c>
      <c r="K3861" s="26">
        <v>0.35416666666666669</v>
      </c>
      <c r="L3861" s="26" t="s">
        <v>4204</v>
      </c>
      <c r="M3861" s="27" t="s">
        <v>674</v>
      </c>
      <c r="N3861" s="25">
        <f>IFERROR(VLOOKUP(M3861,Data!$J$1:$K$58,2,0),"")</f>
        <v>56967386018</v>
      </c>
      <c r="O3861" s="27" t="s">
        <v>356</v>
      </c>
      <c r="P3861" s="27"/>
      <c r="Q3861" s="27" t="s">
        <v>5894</v>
      </c>
      <c r="R3861" s="27"/>
      <c r="S3861" s="27"/>
      <c r="T3861" s="27"/>
      <c r="U3861" s="28"/>
      <c r="V3861" s="15"/>
      <c r="W3861" s="15"/>
      <c r="X3861" s="27"/>
      <c r="Y3861" s="27"/>
      <c r="Z3861" s="29"/>
      <c r="AA3861" s="29">
        <v>0.48958333333333331</v>
      </c>
      <c r="AB3861" s="29">
        <v>0.52083333333333337</v>
      </c>
      <c r="AC3861" s="30">
        <v>46171</v>
      </c>
      <c r="AD3861" s="15" t="str">
        <f>IF(Tabla2[[#This Row],[HORA ENTREGA]]="DIRECTO","On time", IF(AA3861&lt;&gt;"",IF(Tabla2[[#This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61" s="15" t="str">
        <f>MID(Tabla2[[#This Row],[TIPO]],1,3)</f>
        <v xml:space="preserve">40 </v>
      </c>
      <c r="AF38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EECOL INDUSTRIAL ELECTRIC LTDA */ Cont: * TCNU2461537*/ HR Entrega: *08:30* /Dirección: *Camino la vara 3310, San Bernardo</v>
      </c>
      <c r="AG3861" s="38" t="str">
        <f>IFERROR(HYPERLINK("https://wa.me/"&amp;Tabla2[[#This Row],[CONTACTO]]&amp;"?text="&amp;Tabla2[[#This Row],[Mensaje]],"Enviar mensaje"),"")</f>
        <v>Enviar mensaje</v>
      </c>
      <c r="AH3861" s="15" t="str">
        <f>CONCATENATE(A3861,F3861)</f>
        <v>3860TCNU2461537</v>
      </c>
      <c r="AI3861" s="15" t="str">
        <f>CONCATENATE("ENT-",A3861)</f>
        <v>ENT-3860</v>
      </c>
      <c r="AJ3861" s="15" t="str">
        <f>IF(Tabla2[[#This Row],[Op]]&lt;&gt;"","ENTREGA","")</f>
        <v>ENTREGA</v>
      </c>
      <c r="AK3861" s="40" t="str">
        <f>(Tabla2[[#This Row],[FECHA ENTREGA]]&amp;Tabla2[[#This Row],[HORA ENTREGA]])</f>
        <v>461710,354166666666667</v>
      </c>
      <c r="AL3861" s="34" t="str">
        <f>IFERROR(HYPERLINK("https://wa.me/"&amp;Tabla2[[#This Row],[CONTACTO]]&amp;"?text="&amp;Tabla2[[#This Row],[Mensaje]]),"")</f>
        <v>https://wa.me/56967386018?text=Hola!%0AServicio del día 29-05%0A *Cliente:* EECOL INDUSTRIAL ELECTRIC LTDA */ Cont: * TCNU2461537*/ HR Entrega: *08:30* /Dirección: *Camino la vara 3310, San Bernardo</v>
      </c>
    </row>
    <row r="3862" spans="1:38" ht="16.5" customHeight="1" x14ac:dyDescent="0.2">
      <c r="A3862" s="15">
        <f>ROW(A3861)</f>
        <v>3861</v>
      </c>
      <c r="B3862" s="15">
        <f>IF(J3862=J3861,B3861+1,1)</f>
        <v>15</v>
      </c>
      <c r="C3862" s="15" t="s">
        <v>114</v>
      </c>
      <c r="D3862" s="25" t="s">
        <v>39</v>
      </c>
      <c r="E3862" s="27">
        <v>306476</v>
      </c>
      <c r="F3862" s="27" t="s">
        <v>5895</v>
      </c>
      <c r="G3862" s="27" t="s">
        <v>41</v>
      </c>
      <c r="H3862" s="27">
        <v>20897</v>
      </c>
      <c r="I3862" s="27" t="s">
        <v>42</v>
      </c>
      <c r="J3862" s="28">
        <v>46171</v>
      </c>
      <c r="K3862" s="26">
        <v>0.35416666666666669</v>
      </c>
      <c r="L3862" s="26"/>
      <c r="M3862" s="27" t="s">
        <v>296</v>
      </c>
      <c r="N3862" s="25">
        <f>IFERROR(VLOOKUP(M3862,Data!$J$1:$K$58,2,0),"")</f>
        <v>56984994337</v>
      </c>
      <c r="O3862" s="27" t="s">
        <v>56</v>
      </c>
      <c r="P3862" s="27"/>
      <c r="Q3862" s="27" t="s">
        <v>119</v>
      </c>
      <c r="R3862" s="27" t="s">
        <v>218</v>
      </c>
      <c r="S3862" s="27"/>
      <c r="T3862" s="27"/>
      <c r="U3862" s="28"/>
      <c r="V3862" s="15"/>
      <c r="W3862" s="15"/>
      <c r="X3862" s="27"/>
      <c r="Y3862" s="27"/>
      <c r="Z3862" s="29"/>
      <c r="AA3862" s="29">
        <v>0.3263888888888889</v>
      </c>
      <c r="AB3862" s="29">
        <v>0.51736111111111116</v>
      </c>
      <c r="AC3862" s="30">
        <v>46171</v>
      </c>
      <c r="AD3862" s="15" t="str">
        <f>IF(Tabla2[[#This Row],[HORA ENTREGA]]="DIRECTO","On time", IF(AA3862&lt;&gt;"",IF(Tabla2[[#This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62" s="15" t="str">
        <f>MID(Tabla2[[#This Row],[TIPO]],1,3)</f>
        <v xml:space="preserve">40 </v>
      </c>
      <c r="AF38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FLEX EQUIPOS DE DESCANSO CHILE */ Cont: * MSKU9156751*/ HR Entrega: *08:30* /Dirección: *MERSAN (José Joaquín Prieto 9001, Lo Espejo. Bodegas: 7-8-9-10-15-16-17-18)</v>
      </c>
      <c r="AG3862" s="38" t="str">
        <f>IFERROR(HYPERLINK("https://wa.me/"&amp;Tabla2[[#This Row],[CONTACTO]]&amp;"?text="&amp;Tabla2[[#This Row],[Mensaje]],"Enviar mensaje"),"")</f>
        <v>Enviar mensaje</v>
      </c>
      <c r="AH3862" s="15" t="str">
        <f>CONCATENATE(A3862,F3862)</f>
        <v>3861MSKU9156751</v>
      </c>
      <c r="AI3862" s="15" t="str">
        <f>CONCATENATE("ENT-",A3862)</f>
        <v>ENT-3861</v>
      </c>
      <c r="AJ3862" s="15" t="str">
        <f>IF(Tabla2[[#This Row],[Op]]&lt;&gt;"","ENTREGA","")</f>
        <v>ENTREGA</v>
      </c>
      <c r="AK3862" s="40" t="str">
        <f>(Tabla2[[#This Row],[FECHA ENTREGA]]&amp;Tabla2[[#This Row],[HORA ENTREGA]])</f>
        <v>461710,354166666666667</v>
      </c>
      <c r="AL3862" s="34" t="str">
        <f>IFERROR(HYPERLINK("https://wa.me/"&amp;Tabla2[[#This Row],[CONTACTO]]&amp;"?text="&amp;Tabla2[[#This Row],[Mensaje]]),"")</f>
        <v>https://wa.me/56984994337?text=Hola!%0AServicio del día 29-05%0A *Cliente:* FLEX EQUIPOS DE DESCANSO CHILE */ Cont: * MSKU9156751*/ HR Entrega: *08:30* /Dirección: *MERSAN (José Joaquín Prieto 9001, Lo Espejo. Bodegas: 7-8-9-10-15-16-17-18)</v>
      </c>
    </row>
    <row r="3863" spans="1:38" ht="16.5" customHeight="1" x14ac:dyDescent="0.2">
      <c r="A3863" s="15">
        <f>ROW(A3862)</f>
        <v>3862</v>
      </c>
      <c r="B3863" s="15">
        <f>IF(J3863=J3862,B3862+1,1)</f>
        <v>16</v>
      </c>
      <c r="C3863" s="15" t="s">
        <v>5896</v>
      </c>
      <c r="D3863" s="25" t="s">
        <v>39</v>
      </c>
      <c r="E3863" s="27">
        <v>305270</v>
      </c>
      <c r="F3863" s="27" t="s">
        <v>5897</v>
      </c>
      <c r="G3863" s="27" t="s">
        <v>64</v>
      </c>
      <c r="H3863" s="27">
        <v>25200</v>
      </c>
      <c r="I3863" s="27" t="s">
        <v>42</v>
      </c>
      <c r="J3863" s="28">
        <v>46171</v>
      </c>
      <c r="K3863" s="26">
        <v>0.33333333333333331</v>
      </c>
      <c r="L3863" s="26" t="s">
        <v>335</v>
      </c>
      <c r="M3863" s="27" t="s">
        <v>241</v>
      </c>
      <c r="N3863" s="25">
        <f>IFERROR(VLOOKUP(M3863,Data!$J$1:$K$58,2,0),"")</f>
        <v>56984880436</v>
      </c>
      <c r="O3863" s="27" t="s">
        <v>242</v>
      </c>
      <c r="P3863" s="27"/>
      <c r="Q3863" s="27" t="s">
        <v>5898</v>
      </c>
      <c r="R3863" s="27" t="s">
        <v>74</v>
      </c>
      <c r="S3863" s="27"/>
      <c r="T3863" s="27"/>
      <c r="U3863" s="28"/>
      <c r="V3863" s="15"/>
      <c r="W3863" s="15">
        <v>291685</v>
      </c>
      <c r="X3863" s="27"/>
      <c r="Y3863" s="27"/>
      <c r="Z3863" s="29"/>
      <c r="AA3863" s="29">
        <v>0.34722222222222221</v>
      </c>
      <c r="AB3863" s="29">
        <v>0.4201388888888889</v>
      </c>
      <c r="AC3863" s="30">
        <v>46171</v>
      </c>
      <c r="AD3863" s="15" t="str">
        <f>IF(Tabla2[[#This Row],[HORA ENTREGA]]="DIRECTO","On time", IF(AA3863&lt;&gt;"",IF(Tabla2[[#This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63" s="15" t="str">
        <f>MID(Tabla2[[#This Row],[TIPO]],1,3)</f>
        <v xml:space="preserve">20 </v>
      </c>
      <c r="AF38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GRUPO REXEX */ Cont: * MSNU2745667*/ HR Entrega: *08:00* /Dirección: * Luis Olea 010, Quilicura.</v>
      </c>
      <c r="AG3863" s="38" t="str">
        <f>IFERROR(HYPERLINK("https://wa.me/"&amp;Tabla2[[#This Row],[CONTACTO]]&amp;"?text="&amp;Tabla2[[#This Row],[Mensaje]],"Enviar mensaje"),"")</f>
        <v>Enviar mensaje</v>
      </c>
      <c r="AH3863" s="15" t="str">
        <f>CONCATENATE(A3863,F3863)</f>
        <v>3862MSNU2745667</v>
      </c>
      <c r="AI3863" s="15" t="str">
        <f>CONCATENATE("ENT-",A3863)</f>
        <v>ENT-3862</v>
      </c>
      <c r="AJ3863" s="15" t="str">
        <f>IF(Tabla2[[#This Row],[Op]]&lt;&gt;"","ENTREGA","")</f>
        <v>ENTREGA</v>
      </c>
      <c r="AK3863" s="40" t="str">
        <f>(Tabla2[[#This Row],[FECHA ENTREGA]]&amp;Tabla2[[#This Row],[HORA ENTREGA]])</f>
        <v>461710,333333333333333</v>
      </c>
      <c r="AL3863" s="34" t="str">
        <f>IFERROR(HYPERLINK("https://wa.me/"&amp;Tabla2[[#This Row],[CONTACTO]]&amp;"?text="&amp;Tabla2[[#This Row],[Mensaje]]),"")</f>
        <v>https://wa.me/56984880436?text=Hola!%0AServicio del día 29-05%0A *Cliente:* GRUPO REXEX */ Cont: * MSNU2745667*/ HR Entrega: *08:00* /Dirección: * Luis Olea 010, Quilicura.</v>
      </c>
    </row>
    <row r="3864" spans="1:38" ht="16.5" customHeight="1" x14ac:dyDescent="0.2">
      <c r="A3864" s="15">
        <f>ROW(A3863)</f>
        <v>3863</v>
      </c>
      <c r="B3864" s="15">
        <f>IF(J3864=J3863,B3863+1,1)</f>
        <v>17</v>
      </c>
      <c r="C3864" s="15" t="s">
        <v>149</v>
      </c>
      <c r="D3864" s="25" t="s">
        <v>39</v>
      </c>
      <c r="E3864" s="27">
        <v>2638742</v>
      </c>
      <c r="F3864" s="27" t="s">
        <v>5899</v>
      </c>
      <c r="G3864" s="27" t="s">
        <v>41</v>
      </c>
      <c r="H3864" s="27">
        <v>10000</v>
      </c>
      <c r="I3864" s="27" t="s">
        <v>42</v>
      </c>
      <c r="J3864" s="28">
        <v>46171</v>
      </c>
      <c r="K3864" s="26">
        <v>0.33333333333333331</v>
      </c>
      <c r="L3864" s="26" t="s">
        <v>5900</v>
      </c>
      <c r="M3864" s="27" t="s">
        <v>155</v>
      </c>
      <c r="N3864" s="25">
        <f>IFERROR(VLOOKUP(M3864,Data!$J$1:$K$58,2,0),"")</f>
        <v>56926181825</v>
      </c>
      <c r="O3864" s="27" t="s">
        <v>156</v>
      </c>
      <c r="P3864" s="27"/>
      <c r="Q3864" s="27" t="s">
        <v>153</v>
      </c>
      <c r="R3864" s="27" t="s">
        <v>74</v>
      </c>
      <c r="S3864" s="27"/>
      <c r="T3864" s="27"/>
      <c r="U3864" s="28"/>
      <c r="V3864" s="15"/>
      <c r="W3864" s="15">
        <v>292887</v>
      </c>
      <c r="X3864" s="27"/>
      <c r="Y3864" s="27"/>
      <c r="Z3864" s="29"/>
      <c r="AA3864" s="29">
        <v>0.39583333333333331</v>
      </c>
      <c r="AB3864" s="29">
        <v>0.54513888888888884</v>
      </c>
      <c r="AC3864" s="30">
        <v>46171</v>
      </c>
      <c r="AD3864" s="15" t="str">
        <f>IF(Tabla2[[#This Row],[HORA ENTREGA]]="DIRECTO","On time", IF(AA3864&lt;&gt;"",IF(Tabla2[[#This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64" s="15" t="str">
        <f>MID(Tabla2[[#This Row],[TIPO]],1,3)</f>
        <v xml:space="preserve">40 </v>
      </c>
      <c r="AF38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MSBU7712951*/ HR Entrega: *08:00* /Dirección: *BOD. MIEA AGURTO - PUERTO MADERO 9710, BOD. E13; PUDAHUEL </v>
      </c>
      <c r="AG3864" s="38" t="str">
        <f>IFERROR(HYPERLINK("https://wa.me/"&amp;Tabla2[[#This Row],[CONTACTO]]&amp;"?text="&amp;Tabla2[[#This Row],[Mensaje]],"Enviar mensaje"),"")</f>
        <v>Enviar mensaje</v>
      </c>
      <c r="AH3864" s="15" t="str">
        <f>CONCATENATE(A3864,F3864)</f>
        <v>3863MSBU7712951</v>
      </c>
      <c r="AI3864" s="15" t="str">
        <f>CONCATENATE("ENT-",A3864)</f>
        <v>ENT-3863</v>
      </c>
      <c r="AJ3864" s="15" t="str">
        <f>IF(Tabla2[[#This Row],[Op]]&lt;&gt;"","ENTREGA","")</f>
        <v>ENTREGA</v>
      </c>
      <c r="AK3864" s="40" t="str">
        <f>(Tabla2[[#This Row],[FECHA ENTREGA]]&amp;Tabla2[[#This Row],[HORA ENTREGA]])</f>
        <v>461710,333333333333333</v>
      </c>
      <c r="AL3864" s="34" t="str">
        <f>IFERROR(HYPERLINK("https://wa.me/"&amp;Tabla2[[#This Row],[CONTACTO]]&amp;"?text="&amp;Tabla2[[#This Row],[Mensaje]]),"")</f>
        <v xml:space="preserve">https://wa.me/56926181825?text=Hola!%0AServicio del día 29-05%0A *Cliente:* IMPORTADORA MIDEA CARRIER CHILE LTDA */ Cont: * MSBU7712951*/ HR Entrega: *08:00* /Dirección: *BOD. MIEA AGURTO - PUERTO MADERO 9710, BOD. E13; PUDAHUEL </v>
      </c>
    </row>
    <row r="3865" spans="1:38" ht="16.5" customHeight="1" x14ac:dyDescent="0.2">
      <c r="A3865" s="15">
        <f>ROW(A3864)</f>
        <v>3864</v>
      </c>
      <c r="B3865" s="15">
        <f>IF(J3865=J3864,B3864+1,1)</f>
        <v>18</v>
      </c>
      <c r="C3865" s="15" t="s">
        <v>149</v>
      </c>
      <c r="D3865" s="25" t="s">
        <v>39</v>
      </c>
      <c r="E3865" s="27">
        <v>2638763</v>
      </c>
      <c r="F3865" s="27" t="s">
        <v>5901</v>
      </c>
      <c r="G3865" s="27" t="s">
        <v>41</v>
      </c>
      <c r="H3865" s="27">
        <v>10000</v>
      </c>
      <c r="I3865" s="27" t="s">
        <v>42</v>
      </c>
      <c r="J3865" s="28">
        <v>46171</v>
      </c>
      <c r="K3865" s="26">
        <v>0.33333333333333331</v>
      </c>
      <c r="L3865" s="26" t="s">
        <v>5902</v>
      </c>
      <c r="M3865" s="27" t="s">
        <v>341</v>
      </c>
      <c r="N3865" s="25">
        <f>IFERROR(VLOOKUP(M3865,Data!$J$1:$K$58,2,0),"")</f>
        <v>56950923536</v>
      </c>
      <c r="O3865" s="27" t="s">
        <v>105</v>
      </c>
      <c r="P3865" s="27"/>
      <c r="Q3865" s="27" t="s">
        <v>153</v>
      </c>
      <c r="R3865" s="27" t="s">
        <v>1747</v>
      </c>
      <c r="S3865" s="27"/>
      <c r="T3865" s="27"/>
      <c r="U3865" s="28"/>
      <c r="V3865" s="15"/>
      <c r="W3865" s="15">
        <v>1003</v>
      </c>
      <c r="X3865" s="27"/>
      <c r="Y3865" s="27"/>
      <c r="Z3865" s="29"/>
      <c r="AA3865" s="29">
        <v>0.36458333333333331</v>
      </c>
      <c r="AB3865" s="29">
        <v>0.68055555555555558</v>
      </c>
      <c r="AC3865" s="30">
        <v>46171</v>
      </c>
      <c r="AD3865" s="15" t="str">
        <f>IF(Tabla2[[#This Row],[HORA ENTREGA]]="DIRECTO","On time", IF(AA3865&lt;&gt;"",IF(Tabla2[[#This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65" s="15" t="str">
        <f>MID(Tabla2[[#This Row],[TIPO]],1,3)</f>
        <v xml:space="preserve">40 </v>
      </c>
      <c r="AF38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FCIU7518115*/ HR Entrega: *08:00* /Dirección: *BOD. MIEA AGURTO - PUERTO MADERO 9710, BOD. E13; PUDAHUEL </v>
      </c>
      <c r="AG3865" s="38" t="str">
        <f>IFERROR(HYPERLINK("https://wa.me/"&amp;Tabla2[[#This Row],[CONTACTO]]&amp;"?text="&amp;Tabla2[[#This Row],[Mensaje]],"Enviar mensaje"),"")</f>
        <v>Enviar mensaje</v>
      </c>
      <c r="AH3865" s="15" t="str">
        <f>CONCATENATE(A3865,F3865)</f>
        <v>3864FCIU7518115</v>
      </c>
      <c r="AI3865" s="15" t="str">
        <f>CONCATENATE("ENT-",A3865)</f>
        <v>ENT-3864</v>
      </c>
      <c r="AJ3865" s="15" t="str">
        <f>IF(Tabla2[[#This Row],[Op]]&lt;&gt;"","ENTREGA","")</f>
        <v>ENTREGA</v>
      </c>
      <c r="AK3865" s="40" t="str">
        <f>(Tabla2[[#This Row],[FECHA ENTREGA]]&amp;Tabla2[[#This Row],[HORA ENTREGA]])</f>
        <v>461710,333333333333333</v>
      </c>
      <c r="AL3865" s="34" t="str">
        <f>IFERROR(HYPERLINK("https://wa.me/"&amp;Tabla2[[#This Row],[CONTACTO]]&amp;"?text="&amp;Tabla2[[#This Row],[Mensaje]]),"")</f>
        <v xml:space="preserve">https://wa.me/56950923536?text=Hola!%0AServicio del día 29-05%0A *Cliente:* IMPORTADORA MIDEA CARRIER CHILE LTDA */ Cont: * FCIU7518115*/ HR Entrega: *08:00* /Dirección: *BOD. MIEA AGURTO - PUERTO MADERO 9710, BOD. E13; PUDAHUEL </v>
      </c>
    </row>
    <row r="3866" spans="1:38" ht="16.5" customHeight="1" x14ac:dyDescent="0.2">
      <c r="A3866" s="15">
        <f>ROW(A3865)</f>
        <v>3865</v>
      </c>
      <c r="B3866" s="15">
        <f>IF(J3866=J3865,B3865+1,1)</f>
        <v>19</v>
      </c>
      <c r="C3866" s="15" t="s">
        <v>149</v>
      </c>
      <c r="D3866" s="25" t="s">
        <v>39</v>
      </c>
      <c r="E3866" s="27">
        <v>2636446</v>
      </c>
      <c r="F3866" s="27" t="s">
        <v>5903</v>
      </c>
      <c r="G3866" s="27" t="s">
        <v>41</v>
      </c>
      <c r="H3866" s="27">
        <v>10000</v>
      </c>
      <c r="I3866" s="27" t="s">
        <v>42</v>
      </c>
      <c r="J3866" s="28">
        <v>46171</v>
      </c>
      <c r="K3866" s="26">
        <v>0.33333333333333331</v>
      </c>
      <c r="L3866" s="26" t="s">
        <v>5904</v>
      </c>
      <c r="M3866" s="27" t="s">
        <v>300</v>
      </c>
      <c r="N3866" s="25">
        <f>IFERROR(VLOOKUP(M3866,Data!$J$1:$K$58,2,0),"")</f>
        <v>56989844861</v>
      </c>
      <c r="O3866" s="27" t="s">
        <v>301</v>
      </c>
      <c r="P3866" s="27"/>
      <c r="Q3866" s="27" t="s">
        <v>153</v>
      </c>
      <c r="R3866" s="27" t="s">
        <v>1747</v>
      </c>
      <c r="S3866" s="27"/>
      <c r="T3866" s="27"/>
      <c r="U3866" s="28"/>
      <c r="V3866" s="15"/>
      <c r="W3866" s="15">
        <v>994</v>
      </c>
      <c r="X3866" s="27"/>
      <c r="Y3866" s="27"/>
      <c r="Z3866" s="29"/>
      <c r="AA3866" s="29">
        <v>0.32777777777777778</v>
      </c>
      <c r="AB3866" s="29">
        <v>0.46875</v>
      </c>
      <c r="AC3866" s="30">
        <v>46171</v>
      </c>
      <c r="AD3866" s="15" t="str">
        <f>IF(Tabla2[[#This Row],[HORA ENTREGA]]="DIRECTO","On time", IF(AA3866&lt;&gt;"",IF(Tabla2[[#This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66" s="15" t="str">
        <f>MID(Tabla2[[#This Row],[TIPO]],1,3)</f>
        <v xml:space="preserve">40 </v>
      </c>
      <c r="AF38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EGSU6135972*/ HR Entrega: *08:00* /Dirección: *BOD. MIEA AGURTO - PUERTO MADERO 9710, BOD. E13; PUDAHUEL </v>
      </c>
      <c r="AG3866" s="38" t="str">
        <f>IFERROR(HYPERLINK("https://wa.me/"&amp;Tabla2[[#This Row],[CONTACTO]]&amp;"?text="&amp;Tabla2[[#This Row],[Mensaje]],"Enviar mensaje"),"")</f>
        <v>Enviar mensaje</v>
      </c>
      <c r="AH3866" s="15" t="str">
        <f>CONCATENATE(A3866,F3866)</f>
        <v>3865EGSU6135972</v>
      </c>
      <c r="AI3866" s="15" t="str">
        <f>CONCATENATE("ENT-",A3866)</f>
        <v>ENT-3865</v>
      </c>
      <c r="AJ3866" s="15" t="str">
        <f>IF(Tabla2[[#This Row],[Op]]&lt;&gt;"","ENTREGA","")</f>
        <v>ENTREGA</v>
      </c>
      <c r="AK3866" s="40" t="str">
        <f>(Tabla2[[#This Row],[FECHA ENTREGA]]&amp;Tabla2[[#This Row],[HORA ENTREGA]])</f>
        <v>461710,333333333333333</v>
      </c>
      <c r="AL3866" s="34" t="str">
        <f>IFERROR(HYPERLINK("https://wa.me/"&amp;Tabla2[[#This Row],[CONTACTO]]&amp;"?text="&amp;Tabla2[[#This Row],[Mensaje]]),"")</f>
        <v xml:space="preserve">https://wa.me/56989844861?text=Hola!%0AServicio del día 29-05%0A *Cliente:* IMPORTADORA MIDEA CARRIER CHILE LTDA */ Cont: * EGSU6135972*/ HR Entrega: *08:00* /Dirección: *BOD. MIEA AGURTO - PUERTO MADERO 9710, BOD. E13; PUDAHUEL </v>
      </c>
    </row>
    <row r="3867" spans="1:38" ht="16.5" customHeight="1" x14ac:dyDescent="0.2">
      <c r="A3867" s="15">
        <f>ROW(A3866)</f>
        <v>3866</v>
      </c>
      <c r="B3867" s="15">
        <f>IF(J3867=J3866,B3866+1,1)</f>
        <v>20</v>
      </c>
      <c r="C3867" s="15" t="s">
        <v>149</v>
      </c>
      <c r="D3867" s="25" t="s">
        <v>39</v>
      </c>
      <c r="E3867" s="27">
        <v>2633304</v>
      </c>
      <c r="F3867" s="27" t="s">
        <v>5905</v>
      </c>
      <c r="G3867" s="27" t="s">
        <v>41</v>
      </c>
      <c r="H3867" s="27">
        <v>10000</v>
      </c>
      <c r="I3867" s="27" t="s">
        <v>42</v>
      </c>
      <c r="J3867" s="28">
        <v>46171</v>
      </c>
      <c r="K3867" s="26">
        <v>0.375</v>
      </c>
      <c r="L3867" s="26" t="s">
        <v>5906</v>
      </c>
      <c r="M3867" s="27" t="s">
        <v>192</v>
      </c>
      <c r="N3867" s="25">
        <f>IFERROR(VLOOKUP(M3867,Data!$J$1:$K$58,2,0),"")</f>
        <v>56967396661</v>
      </c>
      <c r="O3867" s="27" t="s">
        <v>181</v>
      </c>
      <c r="P3867" s="27"/>
      <c r="Q3867" s="27" t="s">
        <v>153</v>
      </c>
      <c r="R3867" s="27" t="s">
        <v>1747</v>
      </c>
      <c r="S3867" s="27"/>
      <c r="T3867" s="27"/>
      <c r="U3867" s="28"/>
      <c r="V3867" s="15"/>
      <c r="W3867" s="15">
        <v>1001</v>
      </c>
      <c r="X3867" s="27"/>
      <c r="Y3867" s="27"/>
      <c r="Z3867" s="29"/>
      <c r="AA3867" s="29">
        <v>0.34861111111111109</v>
      </c>
      <c r="AB3867" s="29">
        <v>0.55555555555555558</v>
      </c>
      <c r="AC3867" s="30">
        <v>46171</v>
      </c>
      <c r="AD3867" s="15" t="str">
        <f>IF(Tabla2[[#This Row],[HORA ENTREGA]]="DIRECTO","On time", IF(AA3867&lt;&gt;"",IF(Tabla2[[#This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67" s="15" t="str">
        <f>MID(Tabla2[[#This Row],[TIPO]],1,3)</f>
        <v xml:space="preserve">40 </v>
      </c>
      <c r="AF38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TGBU9248668*/ HR Entrega: *09:00* /Dirección: *BOD. MIEA AGURTO - PUERTO MADERO 9710, BOD. E13; PUDAHUEL </v>
      </c>
      <c r="AG3867" s="38" t="str">
        <f>IFERROR(HYPERLINK("https://wa.me/"&amp;Tabla2[[#This Row],[CONTACTO]]&amp;"?text="&amp;Tabla2[[#This Row],[Mensaje]],"Enviar mensaje"),"")</f>
        <v>Enviar mensaje</v>
      </c>
      <c r="AH3867" s="15" t="str">
        <f>CONCATENATE(A3867,F3867)</f>
        <v>3866TGBU9248668</v>
      </c>
      <c r="AI3867" s="15" t="str">
        <f>CONCATENATE("ENT-",A3867)</f>
        <v>ENT-3866</v>
      </c>
      <c r="AJ3867" s="15" t="str">
        <f>IF(Tabla2[[#This Row],[Op]]&lt;&gt;"","ENTREGA","")</f>
        <v>ENTREGA</v>
      </c>
      <c r="AK3867" s="40" t="str">
        <f>(Tabla2[[#This Row],[FECHA ENTREGA]]&amp;Tabla2[[#This Row],[HORA ENTREGA]])</f>
        <v>461710,375</v>
      </c>
      <c r="AL3867" s="34" t="str">
        <f>IFERROR(HYPERLINK("https://wa.me/"&amp;Tabla2[[#This Row],[CONTACTO]]&amp;"?text="&amp;Tabla2[[#This Row],[Mensaje]]),"")</f>
        <v xml:space="preserve">https://wa.me/56967396661?text=Hola!%0AServicio del día 29-05%0A *Cliente:* IMPORTADORA MIDEA CARRIER CHILE LTDA */ Cont: * TGBU9248668*/ HR Entrega: *09:00* /Dirección: *BOD. MIEA AGURTO - PUERTO MADERO 9710, BOD. E13; PUDAHUEL </v>
      </c>
    </row>
    <row r="3868" spans="1:38" ht="16.5" customHeight="1" x14ac:dyDescent="0.2">
      <c r="A3868" s="15">
        <f>ROW(A3867)</f>
        <v>3867</v>
      </c>
      <c r="B3868" s="15">
        <f>IF(J3868=J3867,B3867+1,1)</f>
        <v>21</v>
      </c>
      <c r="C3868" s="15" t="s">
        <v>149</v>
      </c>
      <c r="D3868" s="25" t="s">
        <v>39</v>
      </c>
      <c r="E3868" s="27">
        <v>2633296</v>
      </c>
      <c r="F3868" s="27" t="s">
        <v>5907</v>
      </c>
      <c r="G3868" s="27" t="s">
        <v>41</v>
      </c>
      <c r="H3868" s="27">
        <v>10000</v>
      </c>
      <c r="I3868" s="27" t="s">
        <v>42</v>
      </c>
      <c r="J3868" s="28">
        <v>46171</v>
      </c>
      <c r="K3868" s="26">
        <v>0.375</v>
      </c>
      <c r="L3868" s="26" t="s">
        <v>5908</v>
      </c>
      <c r="M3868" s="27" t="s">
        <v>66</v>
      </c>
      <c r="N3868" s="25">
        <f>IFERROR(VLOOKUP(M3868,Data!$J$1:$K$58,2,0),"")</f>
        <v>56993389870</v>
      </c>
      <c r="O3868" s="27" t="s">
        <v>67</v>
      </c>
      <c r="P3868" s="27"/>
      <c r="Q3868" s="27" t="s">
        <v>153</v>
      </c>
      <c r="R3868" s="27" t="s">
        <v>1747</v>
      </c>
      <c r="S3868" s="27"/>
      <c r="T3868" s="27"/>
      <c r="U3868" s="28"/>
      <c r="V3868" s="15"/>
      <c r="W3868" s="15">
        <v>1004</v>
      </c>
      <c r="X3868" s="27"/>
      <c r="Y3868" s="27"/>
      <c r="Z3868" s="29"/>
      <c r="AA3868" s="29">
        <v>0.34375</v>
      </c>
      <c r="AB3868" s="29">
        <v>0.58333333333333337</v>
      </c>
      <c r="AC3868" s="30">
        <v>46171</v>
      </c>
      <c r="AD3868" s="15" t="str">
        <f>IF(Tabla2[[#This Row],[HORA ENTREGA]]="DIRECTO","On time", IF(AA3868&lt;&gt;"",IF(Tabla2[[#This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68" s="15" t="str">
        <f>MID(Tabla2[[#This Row],[TIPO]],1,3)</f>
        <v xml:space="preserve">40 </v>
      </c>
      <c r="AF38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TXGU6583979*/ HR Entrega: *09:00* /Dirección: *BOD. MIEA AGURTO - PUERTO MADERO 9710, BOD. E13; PUDAHUEL </v>
      </c>
      <c r="AG3868" s="38" t="str">
        <f>IFERROR(HYPERLINK("https://wa.me/"&amp;Tabla2[[#This Row],[CONTACTO]]&amp;"?text="&amp;Tabla2[[#This Row],[Mensaje]],"Enviar mensaje"),"")</f>
        <v>Enviar mensaje</v>
      </c>
      <c r="AH3868" s="15" t="str">
        <f>CONCATENATE(A3868,F3868)</f>
        <v>3867TXGU6583979</v>
      </c>
      <c r="AI3868" s="15" t="str">
        <f>CONCATENATE("ENT-",A3868)</f>
        <v>ENT-3867</v>
      </c>
      <c r="AJ3868" s="15" t="str">
        <f>IF(Tabla2[[#This Row],[Op]]&lt;&gt;"","ENTREGA","")</f>
        <v>ENTREGA</v>
      </c>
      <c r="AK3868" s="40" t="str">
        <f>(Tabla2[[#This Row],[FECHA ENTREGA]]&amp;Tabla2[[#This Row],[HORA ENTREGA]])</f>
        <v>461710,375</v>
      </c>
      <c r="AL3868" s="34" t="str">
        <f>IFERROR(HYPERLINK("https://wa.me/"&amp;Tabla2[[#This Row],[CONTACTO]]&amp;"?text="&amp;Tabla2[[#This Row],[Mensaje]]),"")</f>
        <v xml:space="preserve">https://wa.me/56993389870?text=Hola!%0AServicio del día 29-05%0A *Cliente:* IMPORTADORA MIDEA CARRIER CHILE LTDA */ Cont: * TXGU6583979*/ HR Entrega: *09:00* /Dirección: *BOD. MIEA AGURTO - PUERTO MADERO 9710, BOD. E13; PUDAHUEL </v>
      </c>
    </row>
    <row r="3869" spans="1:38" ht="16.5" customHeight="1" x14ac:dyDescent="0.2">
      <c r="A3869" s="15">
        <f>ROW(A3868)</f>
        <v>3868</v>
      </c>
      <c r="B3869" s="15">
        <f>IF(J3869=J3868,B3868+1,1)</f>
        <v>22</v>
      </c>
      <c r="C3869" s="15" t="s">
        <v>149</v>
      </c>
      <c r="D3869" s="25" t="s">
        <v>39</v>
      </c>
      <c r="E3869" s="27">
        <v>2636236</v>
      </c>
      <c r="F3869" s="27" t="s">
        <v>5909</v>
      </c>
      <c r="G3869" s="27" t="s">
        <v>41</v>
      </c>
      <c r="H3869" s="27">
        <v>10000</v>
      </c>
      <c r="I3869" s="27" t="s">
        <v>42</v>
      </c>
      <c r="J3869" s="28">
        <v>46171</v>
      </c>
      <c r="K3869" s="26">
        <v>0.41666666666666669</v>
      </c>
      <c r="L3869" s="26" t="s">
        <v>5910</v>
      </c>
      <c r="M3869" s="27" t="s">
        <v>313</v>
      </c>
      <c r="N3869" s="25">
        <f>IFERROR(VLOOKUP(M3869,Data!$J$1:$K$58,2,0),"")</f>
        <v>56967387744</v>
      </c>
      <c r="O3869" s="27" t="s">
        <v>314</v>
      </c>
      <c r="P3869" s="27"/>
      <c r="Q3869" s="27" t="s">
        <v>153</v>
      </c>
      <c r="R3869" s="27" t="s">
        <v>1747</v>
      </c>
      <c r="S3869" s="27"/>
      <c r="T3869" s="27"/>
      <c r="U3869" s="28"/>
      <c r="V3869" s="15"/>
      <c r="W3869" s="15">
        <v>1007</v>
      </c>
      <c r="X3869" s="27"/>
      <c r="Y3869" s="27"/>
      <c r="Z3869" s="29"/>
      <c r="AA3869" s="29">
        <v>0.51111111111111107</v>
      </c>
      <c r="AB3869" s="29">
        <v>0.63194444444444442</v>
      </c>
      <c r="AC3869" s="30">
        <v>46171</v>
      </c>
      <c r="AD3869" s="15" t="str">
        <f>IF(Tabla2[[#This Row],[HORA ENTREGA]]="DIRECTO","On time", IF(AA3869&lt;&gt;"",IF(Tabla2[[#This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69" s="15" t="str">
        <f>MID(Tabla2[[#This Row],[TIPO]],1,3)</f>
        <v xml:space="preserve">40 </v>
      </c>
      <c r="AF38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EGSU1351264*/ HR Entrega: *10:00* /Dirección: *BOD. MIEA AGURTO - PUERTO MADERO 9710, BOD. E13; PUDAHUEL </v>
      </c>
      <c r="AG3869" s="38" t="str">
        <f>IFERROR(HYPERLINK("https://wa.me/"&amp;Tabla2[[#This Row],[CONTACTO]]&amp;"?text="&amp;Tabla2[[#This Row],[Mensaje]],"Enviar mensaje"),"")</f>
        <v>Enviar mensaje</v>
      </c>
      <c r="AH3869" s="15" t="str">
        <f>CONCATENATE(A3869,F3869)</f>
        <v>3868EGSU1351264</v>
      </c>
      <c r="AI3869" s="15" t="str">
        <f>CONCATENATE("ENT-",A3869)</f>
        <v>ENT-3868</v>
      </c>
      <c r="AJ3869" s="15" t="str">
        <f>IF(Tabla2[[#This Row],[Op]]&lt;&gt;"","ENTREGA","")</f>
        <v>ENTREGA</v>
      </c>
      <c r="AK3869" s="40" t="str">
        <f>(Tabla2[[#This Row],[FECHA ENTREGA]]&amp;Tabla2[[#This Row],[HORA ENTREGA]])</f>
        <v>461710,416666666666667</v>
      </c>
      <c r="AL3869" s="34" t="str">
        <f>IFERROR(HYPERLINK("https://wa.me/"&amp;Tabla2[[#This Row],[CONTACTO]]&amp;"?text="&amp;Tabla2[[#This Row],[Mensaje]]),"")</f>
        <v xml:space="preserve">https://wa.me/56967387744?text=Hola!%0AServicio del día 29-05%0A *Cliente:* IMPORTADORA MIDEA CARRIER CHILE LTDA */ Cont: * EGSU1351264*/ HR Entrega: *10:00* /Dirección: *BOD. MIEA AGURTO - PUERTO MADERO 9710, BOD. E13; PUDAHUEL </v>
      </c>
    </row>
    <row r="3870" spans="1:38" ht="16.5" customHeight="1" x14ac:dyDescent="0.2">
      <c r="A3870" s="15">
        <f>ROW(A3869)</f>
        <v>3869</v>
      </c>
      <c r="B3870" s="15">
        <f>IF(J3870=J3869,B3869+1,1)</f>
        <v>23</v>
      </c>
      <c r="C3870" s="15" t="s">
        <v>149</v>
      </c>
      <c r="D3870" s="25" t="s">
        <v>39</v>
      </c>
      <c r="E3870" s="27">
        <v>2638179</v>
      </c>
      <c r="F3870" s="27" t="s">
        <v>5911</v>
      </c>
      <c r="G3870" s="27" t="s">
        <v>41</v>
      </c>
      <c r="H3870" s="27">
        <v>10000</v>
      </c>
      <c r="I3870" s="27" t="s">
        <v>42</v>
      </c>
      <c r="J3870" s="28">
        <v>46171</v>
      </c>
      <c r="K3870" s="26">
        <v>0.41666666666666669</v>
      </c>
      <c r="L3870" s="26" t="s">
        <v>5912</v>
      </c>
      <c r="M3870" s="27" t="s">
        <v>172</v>
      </c>
      <c r="N3870" s="25">
        <f>IFERROR(VLOOKUP(M3870,Data!$J$1:$K$58,2,0),"")</f>
        <v>56985215946</v>
      </c>
      <c r="O3870" s="27" t="s">
        <v>173</v>
      </c>
      <c r="P3870" s="27"/>
      <c r="Q3870" s="27" t="s">
        <v>153</v>
      </c>
      <c r="R3870" s="27" t="s">
        <v>1747</v>
      </c>
      <c r="S3870" s="27"/>
      <c r="T3870" s="27"/>
      <c r="U3870" s="28"/>
      <c r="V3870" s="15"/>
      <c r="W3870" s="15">
        <v>1006</v>
      </c>
      <c r="X3870" s="27"/>
      <c r="Y3870" s="27"/>
      <c r="Z3870" s="29"/>
      <c r="AA3870" s="29">
        <v>0.33750000000000002</v>
      </c>
      <c r="AB3870" s="29">
        <v>0.60069444444444442</v>
      </c>
      <c r="AC3870" s="30">
        <v>46171</v>
      </c>
      <c r="AD3870" s="15" t="str">
        <f>IF(Tabla2[[#This Row],[HORA ENTREGA]]="DIRECTO","On time", IF(AA3870&lt;&gt;"",IF(Tabla2[[#This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0" s="15" t="str">
        <f>MID(Tabla2[[#This Row],[TIPO]],1,3)</f>
        <v xml:space="preserve">40 </v>
      </c>
      <c r="AF38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EGHU9826300*/ HR Entrega: *10:00* /Dirección: *BOD. MIEA AGURTO - PUERTO MADERO 9710, BOD. E13; PUDAHUEL </v>
      </c>
      <c r="AG3870" s="38" t="str">
        <f>IFERROR(HYPERLINK("https://wa.me/"&amp;Tabla2[[#This Row],[CONTACTO]]&amp;"?text="&amp;Tabla2[[#This Row],[Mensaje]],"Enviar mensaje"),"")</f>
        <v>Enviar mensaje</v>
      </c>
      <c r="AH3870" s="15" t="str">
        <f>CONCATENATE(A3870,F3870)</f>
        <v>3869EGHU9826300</v>
      </c>
      <c r="AI3870" s="15" t="str">
        <f>CONCATENATE("ENT-",A3870)</f>
        <v>ENT-3869</v>
      </c>
      <c r="AJ3870" s="15" t="str">
        <f>IF(Tabla2[[#This Row],[Op]]&lt;&gt;"","ENTREGA","")</f>
        <v>ENTREGA</v>
      </c>
      <c r="AK3870" s="40" t="str">
        <f>(Tabla2[[#This Row],[FECHA ENTREGA]]&amp;Tabla2[[#This Row],[HORA ENTREGA]])</f>
        <v>461710,416666666666667</v>
      </c>
      <c r="AL3870" s="34" t="str">
        <f>IFERROR(HYPERLINK("https://wa.me/"&amp;Tabla2[[#This Row],[CONTACTO]]&amp;"?text="&amp;Tabla2[[#This Row],[Mensaje]]),"")</f>
        <v xml:space="preserve">https://wa.me/56985215946?text=Hola!%0AServicio del día 29-05%0A *Cliente:* IMPORTADORA MIDEA CARRIER CHILE LTDA */ Cont: * EGHU9826300*/ HR Entrega: *10:00* /Dirección: *BOD. MIEA AGURTO - PUERTO MADERO 9710, BOD. E13; PUDAHUEL </v>
      </c>
    </row>
    <row r="3871" spans="1:38" ht="16.5" customHeight="1" x14ac:dyDescent="0.2">
      <c r="A3871" s="15">
        <f>ROW(A3870)</f>
        <v>3870</v>
      </c>
      <c r="B3871" s="15">
        <f>IF(J3871=J3870,B3870+1,1)</f>
        <v>24</v>
      </c>
      <c r="C3871" s="15" t="s">
        <v>149</v>
      </c>
      <c r="D3871" s="25" t="s">
        <v>39</v>
      </c>
      <c r="E3871" s="27">
        <v>2636233</v>
      </c>
      <c r="F3871" s="27" t="s">
        <v>5913</v>
      </c>
      <c r="G3871" s="27" t="s">
        <v>41</v>
      </c>
      <c r="H3871" s="27">
        <v>10000</v>
      </c>
      <c r="I3871" s="27" t="s">
        <v>42</v>
      </c>
      <c r="J3871" s="28">
        <v>46171</v>
      </c>
      <c r="K3871" s="26">
        <v>0.45833333333333331</v>
      </c>
      <c r="L3871" s="26" t="s">
        <v>5914</v>
      </c>
      <c r="M3871" s="27" t="s">
        <v>296</v>
      </c>
      <c r="N3871" s="25">
        <f>IFERROR(VLOOKUP(M3871,Data!$J$1:$K$58,2,0),"")</f>
        <v>56984994337</v>
      </c>
      <c r="O3871" s="27" t="s">
        <v>56</v>
      </c>
      <c r="P3871" s="27">
        <v>1</v>
      </c>
      <c r="Q3871" s="27" t="s">
        <v>153</v>
      </c>
      <c r="R3871" s="27" t="s">
        <v>48</v>
      </c>
      <c r="S3871" s="27"/>
      <c r="T3871" s="27"/>
      <c r="U3871" s="28"/>
      <c r="V3871" s="15"/>
      <c r="W3871" s="15"/>
      <c r="X3871" s="27"/>
      <c r="Y3871" s="27" t="s">
        <v>1901</v>
      </c>
      <c r="Z3871" s="29"/>
      <c r="AA3871" s="29" t="s">
        <v>120</v>
      </c>
      <c r="AB3871" s="29" t="s">
        <v>120</v>
      </c>
      <c r="AC3871" s="30" t="s">
        <v>120</v>
      </c>
      <c r="AD3871" s="15" t="str">
        <f>IF(Tabla2[[#This Row],[HORA ENTREGA]]="DIRECTO","On time", IF(AA3871&lt;&gt;"",IF(Tabla2[[#This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71" s="15" t="str">
        <f>MID(Tabla2[[#This Row],[TIPO]],1,3)</f>
        <v xml:space="preserve">40 </v>
      </c>
      <c r="AF38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29-05%0A *Cliente:* IMPORTADORA MIDEA CARRIER CHILE LTDA */ Cont: * CMAU8501528*/ HR Entrega: *11:00* /Dirección: *BOD. MIEA AGURTO - PUERTO MADERO 9710, BOD. E13; PUDAHUEL </v>
      </c>
      <c r="AG3871" s="38" t="str">
        <f>IFERROR(HYPERLINK("https://wa.me/"&amp;Tabla2[[#This Row],[CONTACTO]]&amp;"?text="&amp;Tabla2[[#This Row],[Mensaje]],"Enviar mensaje"),"")</f>
        <v>Enviar mensaje</v>
      </c>
      <c r="AH3871" s="15" t="str">
        <f>CONCATENATE(A3871,F3871)</f>
        <v>3870CMAU8501528</v>
      </c>
      <c r="AI3871" s="15" t="str">
        <f>CONCATENATE("ENT-",A3871)</f>
        <v>ENT-3870</v>
      </c>
      <c r="AJ3871" s="15" t="str">
        <f>IF(Tabla2[[#This Row],[Op]]&lt;&gt;"","ENTREGA","")</f>
        <v>ENTREGA</v>
      </c>
      <c r="AK3871" s="40" t="str">
        <f>(Tabla2[[#This Row],[FECHA ENTREGA]]&amp;Tabla2[[#This Row],[HORA ENTREGA]])</f>
        <v>461710,458333333333333</v>
      </c>
      <c r="AL3871" s="34" t="str">
        <f>IFERROR(HYPERLINK("https://wa.me/"&amp;Tabla2[[#This Row],[CONTACTO]]&amp;"?text="&amp;Tabla2[[#This Row],[Mensaje]]),"")</f>
        <v xml:space="preserve">https://wa.me/56984994337?text=Hola!%0AServicio del día 29-05%0A *Cliente:* IMPORTADORA MIDEA CARRIER CHILE LTDA */ Cont: * CMAU8501528*/ HR Entrega: *11:00* /Dirección: *BOD. MIEA AGURTO - PUERTO MADERO 9710, BOD. E13; PUDAHUEL </v>
      </c>
    </row>
    <row r="3872" spans="1:38" ht="16.5" customHeight="1" x14ac:dyDescent="0.2">
      <c r="A3872" s="15">
        <f>ROW(A3871)</f>
        <v>3871</v>
      </c>
      <c r="B3872" s="15">
        <f>IF(J3872=J3871,B3871+1,1)</f>
        <v>25</v>
      </c>
      <c r="C3872" s="15" t="s">
        <v>149</v>
      </c>
      <c r="D3872" s="25" t="s">
        <v>39</v>
      </c>
      <c r="E3872" s="27">
        <v>2639705</v>
      </c>
      <c r="F3872" s="27" t="s">
        <v>5915</v>
      </c>
      <c r="G3872" s="27" t="s">
        <v>41</v>
      </c>
      <c r="H3872" s="27">
        <v>7800</v>
      </c>
      <c r="I3872" s="27" t="s">
        <v>42</v>
      </c>
      <c r="J3872" s="28">
        <v>46171</v>
      </c>
      <c r="K3872" s="26">
        <v>0.58333333333333337</v>
      </c>
      <c r="L3872" s="26"/>
      <c r="M3872" s="27" t="s">
        <v>104</v>
      </c>
      <c r="N3872" s="25">
        <f>IFERROR(VLOOKUP(M3872,Data!$J$1:$K$58,2,0),"")</f>
        <v>56966749395</v>
      </c>
      <c r="O3872" s="27" t="s">
        <v>253</v>
      </c>
      <c r="P3872" s="27"/>
      <c r="Q3872" s="27" t="s">
        <v>5916</v>
      </c>
      <c r="R3872" s="27"/>
      <c r="S3872" s="27"/>
      <c r="T3872" s="27"/>
      <c r="U3872" s="28"/>
      <c r="V3872" s="15"/>
      <c r="W3872" s="15"/>
      <c r="X3872" s="27"/>
      <c r="Y3872" s="27"/>
      <c r="Z3872" s="29"/>
      <c r="AA3872" s="29">
        <v>0.57986111111111116</v>
      </c>
      <c r="AB3872" s="29">
        <v>0.65277777777777779</v>
      </c>
      <c r="AC3872" s="30">
        <v>46171</v>
      </c>
      <c r="AD3872" s="15" t="str">
        <f>IF(Tabla2[[#This Row],[HORA ENTREGA]]="DIRECTO","On time", IF(AA3872&lt;&gt;"",IF(Tabla2[[#This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2" s="15" t="str">
        <f>MID(Tabla2[[#This Row],[TIPO]],1,3)</f>
        <v xml:space="preserve">40 </v>
      </c>
      <c r="AF38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IMPORTADORA MIDEA CARRIER CHILE LTDA */ Cont: * CMAU4169101*/ HR Entrega: *14:00* /Dirección: *Juncal 1001, Quilicura</v>
      </c>
      <c r="AG3872" s="38" t="str">
        <f>IFERROR(HYPERLINK("https://wa.me/"&amp;Tabla2[[#This Row],[CONTACTO]]&amp;"?text="&amp;Tabla2[[#This Row],[Mensaje]],"Enviar mensaje"),"")</f>
        <v>Enviar mensaje</v>
      </c>
      <c r="AH3872" s="15" t="str">
        <f>CONCATENATE(A3872,F3872)</f>
        <v>3871CMAU4169101</v>
      </c>
      <c r="AI3872" s="15" t="str">
        <f>CONCATENATE("ENT-",A3872)</f>
        <v>ENT-3871</v>
      </c>
      <c r="AJ3872" s="15" t="str">
        <f>IF(Tabla2[[#This Row],[Op]]&lt;&gt;"","ENTREGA","")</f>
        <v>ENTREGA</v>
      </c>
      <c r="AK3872" s="40" t="str">
        <f>(Tabla2[[#This Row],[FECHA ENTREGA]]&amp;Tabla2[[#This Row],[HORA ENTREGA]])</f>
        <v>461710,583333333333333</v>
      </c>
      <c r="AL3872" s="34" t="str">
        <f>IFERROR(HYPERLINK("https://wa.me/"&amp;Tabla2[[#This Row],[CONTACTO]]&amp;"?text="&amp;Tabla2[[#This Row],[Mensaje]]),"")</f>
        <v>https://wa.me/56966749395?text=Hola!%0AServicio del día 29-05%0A *Cliente:* IMPORTADORA MIDEA CARRIER CHILE LTDA */ Cont: * CMAU4169101*/ HR Entrega: *14:00* /Dirección: *Juncal 1001, Quilicura</v>
      </c>
    </row>
    <row r="3873" spans="1:38" ht="16.5" customHeight="1" x14ac:dyDescent="0.2">
      <c r="A3873" s="15">
        <f>ROW(A3872)</f>
        <v>3872</v>
      </c>
      <c r="B3873" s="15">
        <f>IF(J3873=J3872,B3872+1,1)</f>
        <v>26</v>
      </c>
      <c r="C3873" s="15" t="s">
        <v>166</v>
      </c>
      <c r="D3873" s="25" t="s">
        <v>39</v>
      </c>
      <c r="E3873" s="27">
        <v>888240</v>
      </c>
      <c r="F3873" s="27" t="s">
        <v>5917</v>
      </c>
      <c r="G3873" s="27" t="s">
        <v>41</v>
      </c>
      <c r="H3873" s="27">
        <v>29278</v>
      </c>
      <c r="I3873" s="27" t="s">
        <v>42</v>
      </c>
      <c r="J3873" s="28">
        <v>46171</v>
      </c>
      <c r="K3873" s="26">
        <v>0.33333333333333331</v>
      </c>
      <c r="L3873" s="26"/>
      <c r="M3873" s="27" t="s">
        <v>247</v>
      </c>
      <c r="N3873" s="25">
        <f>IFERROR(VLOOKUP(M3873,Data!$J$1:$K$58,2,0),"")</f>
        <v>56953157599</v>
      </c>
      <c r="O3873" s="27" t="s">
        <v>248</v>
      </c>
      <c r="P3873" s="27"/>
      <c r="Q3873" s="27" t="s">
        <v>5918</v>
      </c>
      <c r="R3873" s="27" t="s">
        <v>48</v>
      </c>
      <c r="S3873" s="27"/>
      <c r="T3873" s="27"/>
      <c r="U3873" s="28"/>
      <c r="V3873" s="15"/>
      <c r="W3873" s="15">
        <v>265020</v>
      </c>
      <c r="X3873" s="27"/>
      <c r="Y3873" s="27"/>
      <c r="Z3873" s="29"/>
      <c r="AA3873" s="29">
        <v>0.30902777777777779</v>
      </c>
      <c r="AB3873" s="29">
        <v>0.49652777777777779</v>
      </c>
      <c r="AC3873" s="30">
        <v>46171</v>
      </c>
      <c r="AD3873" s="15" t="str">
        <f>IF(Tabla2[[#This Row],[HORA ENTREGA]]="DIRECTO","On time", IF(AA3873&lt;&gt;"",IF(Tabla2[[#This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3" s="15" t="str">
        <f>MID(Tabla2[[#This Row],[TIPO]],1,3)</f>
        <v xml:space="preserve">40 </v>
      </c>
      <c r="AF38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IMPORTADORA Y COMERCIALIZADORA BZ SPA */ Cont: * BMOU6072416*/ HR Entrega: *08:00* /Dirección: *La Oracion 1254, Pudahuel, Bodega CHLG SPA</v>
      </c>
      <c r="AG3873" s="38" t="str">
        <f>IFERROR(HYPERLINK("https://wa.me/"&amp;Tabla2[[#This Row],[CONTACTO]]&amp;"?text="&amp;Tabla2[[#This Row],[Mensaje]],"Enviar mensaje"),"")</f>
        <v>Enviar mensaje</v>
      </c>
      <c r="AH3873" s="15" t="str">
        <f>CONCATENATE(A3873,F3873)</f>
        <v>3872BMOU6072416</v>
      </c>
      <c r="AI3873" s="15" t="str">
        <f>CONCATENATE("ENT-",A3873)</f>
        <v>ENT-3872</v>
      </c>
      <c r="AJ3873" s="15" t="str">
        <f>IF(Tabla2[[#This Row],[Op]]&lt;&gt;"","ENTREGA","")</f>
        <v>ENTREGA</v>
      </c>
      <c r="AK3873" s="40" t="str">
        <f>(Tabla2[[#This Row],[FECHA ENTREGA]]&amp;Tabla2[[#This Row],[HORA ENTREGA]])</f>
        <v>461710,333333333333333</v>
      </c>
      <c r="AL3873" s="34" t="str">
        <f>IFERROR(HYPERLINK("https://wa.me/"&amp;Tabla2[[#This Row],[CONTACTO]]&amp;"?text="&amp;Tabla2[[#This Row],[Mensaje]]),"")</f>
        <v>https://wa.me/56953157599?text=Hola!%0AServicio del día 29-05%0A *Cliente:* IMPORTADORA Y COMERCIALIZADORA BZ SPA */ Cont: * BMOU6072416*/ HR Entrega: *08:00* /Dirección: *La Oracion 1254, Pudahuel, Bodega CHLG SPA</v>
      </c>
    </row>
    <row r="3874" spans="1:38" ht="16.5" customHeight="1" x14ac:dyDescent="0.2">
      <c r="A3874" s="15">
        <f>ROW(A3873)</f>
        <v>3873</v>
      </c>
      <c r="B3874" s="15">
        <f>IF(J3874=J3873,B3873+1,1)</f>
        <v>27</v>
      </c>
      <c r="C3874" s="15" t="s">
        <v>166</v>
      </c>
      <c r="D3874" s="25" t="s">
        <v>39</v>
      </c>
      <c r="E3874" s="27">
        <v>889341</v>
      </c>
      <c r="F3874" s="27" t="s">
        <v>5919</v>
      </c>
      <c r="G3874" s="27" t="s">
        <v>41</v>
      </c>
      <c r="H3874" s="27">
        <v>13368</v>
      </c>
      <c r="I3874" s="27" t="s">
        <v>42</v>
      </c>
      <c r="J3874" s="28">
        <v>46171</v>
      </c>
      <c r="K3874" s="26">
        <v>0.375</v>
      </c>
      <c r="L3874" s="26"/>
      <c r="M3874" s="27" t="s">
        <v>971</v>
      </c>
      <c r="N3874" s="25">
        <f>IFERROR(VLOOKUP(M3874,Data!$J$1:$K$58,2,0),"")</f>
        <v>56999972473</v>
      </c>
      <c r="O3874" s="27" t="s">
        <v>348</v>
      </c>
      <c r="P3874" s="27"/>
      <c r="Q3874" s="27" t="s">
        <v>168</v>
      </c>
      <c r="R3874" s="27" t="s">
        <v>48</v>
      </c>
      <c r="S3874" s="27"/>
      <c r="T3874" s="27"/>
      <c r="U3874" s="28"/>
      <c r="V3874" s="15"/>
      <c r="W3874" s="15">
        <v>264945</v>
      </c>
      <c r="X3874" s="27"/>
      <c r="Y3874" s="27"/>
      <c r="Z3874" s="29"/>
      <c r="AA3874" s="29">
        <v>0.37708333333333333</v>
      </c>
      <c r="AB3874" s="29">
        <v>0.5</v>
      </c>
      <c r="AC3874" s="30">
        <v>46171</v>
      </c>
      <c r="AD3874" s="15" t="str">
        <f>IF(Tabla2[[#This Row],[HORA ENTREGA]]="DIRECTO","On time", IF(AA3874&lt;&gt;"",IF(Tabla2[[#This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4" s="15" t="str">
        <f>MID(Tabla2[[#This Row],[TIPO]],1,3)</f>
        <v xml:space="preserve">40 </v>
      </c>
      <c r="AF38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IMPORTADORA Y COMERCIALIZADORA BZ SPA */ Cont: * TGBU4169714*/ HR Entrega: *09:00* /Dirección: *PuertoMadero 9710, Bodega X36. Pudahuel</v>
      </c>
      <c r="AG3874" s="38" t="str">
        <f>IFERROR(HYPERLINK("https://wa.me/"&amp;Tabla2[[#This Row],[CONTACTO]]&amp;"?text="&amp;Tabla2[[#This Row],[Mensaje]],"Enviar mensaje"),"")</f>
        <v>Enviar mensaje</v>
      </c>
      <c r="AH3874" s="15" t="str">
        <f>CONCATENATE(A3874,F3874)</f>
        <v>3873TGBU4169714</v>
      </c>
      <c r="AI3874" s="15" t="str">
        <f>CONCATENATE("ENT-",A3874)</f>
        <v>ENT-3873</v>
      </c>
      <c r="AJ3874" s="15" t="str">
        <f>IF(Tabla2[[#This Row],[Op]]&lt;&gt;"","ENTREGA","")</f>
        <v>ENTREGA</v>
      </c>
      <c r="AK3874" s="40" t="str">
        <f>(Tabla2[[#This Row],[FECHA ENTREGA]]&amp;Tabla2[[#This Row],[HORA ENTREGA]])</f>
        <v>461710,375</v>
      </c>
      <c r="AL3874" s="34" t="str">
        <f>IFERROR(HYPERLINK("https://wa.me/"&amp;Tabla2[[#This Row],[CONTACTO]]&amp;"?text="&amp;Tabla2[[#This Row],[Mensaje]]),"")</f>
        <v>https://wa.me/56999972473?text=Hola!%0AServicio del día 29-05%0A *Cliente:* IMPORTADORA Y COMERCIALIZADORA BZ SPA */ Cont: * TGBU4169714*/ HR Entrega: *09:00* /Dirección: *PuertoMadero 9710, Bodega X36. Pudahuel</v>
      </c>
    </row>
    <row r="3875" spans="1:38" ht="16.5" customHeight="1" x14ac:dyDescent="0.2">
      <c r="A3875" s="15">
        <f>ROW(A3874)</f>
        <v>3874</v>
      </c>
      <c r="B3875" s="15">
        <f>IF(J3875=J3874,B3874+1,1)</f>
        <v>28</v>
      </c>
      <c r="C3875" s="15" t="s">
        <v>178</v>
      </c>
      <c r="D3875" s="25" t="s">
        <v>39</v>
      </c>
      <c r="E3875" s="27"/>
      <c r="F3875" s="27" t="s">
        <v>5920</v>
      </c>
      <c r="G3875" s="27" t="s">
        <v>64</v>
      </c>
      <c r="H3875" s="27"/>
      <c r="I3875" s="27" t="s">
        <v>42</v>
      </c>
      <c r="J3875" s="28">
        <v>46171</v>
      </c>
      <c r="K3875" s="26">
        <v>0.33333333333333331</v>
      </c>
      <c r="L3875" s="26"/>
      <c r="M3875" s="27" t="s">
        <v>158</v>
      </c>
      <c r="N3875" s="25">
        <f>IFERROR(VLOOKUP(M3875,Data!$J$1:$K$58,2,0),"")</f>
        <v>56931745801</v>
      </c>
      <c r="O3875" s="27" t="s">
        <v>370</v>
      </c>
      <c r="P3875" s="27"/>
      <c r="Q3875" s="27" t="s">
        <v>1003</v>
      </c>
      <c r="R3875" s="27"/>
      <c r="S3875" s="27"/>
      <c r="T3875" s="27"/>
      <c r="U3875" s="28"/>
      <c r="V3875" s="15"/>
      <c r="W3875" s="15"/>
      <c r="X3875" s="27"/>
      <c r="Y3875" s="27"/>
      <c r="Z3875" s="29"/>
      <c r="AA3875" s="29">
        <v>0.44166666666666665</v>
      </c>
      <c r="AB3875" s="29">
        <v>0.67013888888888884</v>
      </c>
      <c r="AC3875" s="30">
        <v>46171</v>
      </c>
      <c r="AD3875" s="15" t="str">
        <f>IF(Tabla2[[#This Row],[HORA ENTREGA]]="DIRECTO","On time", IF(AA3875&lt;&gt;"",IF(Tabla2[[#This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75" s="15" t="str">
        <f>MID(Tabla2[[#This Row],[TIPO]],1,3)</f>
        <v xml:space="preserve">20 </v>
      </c>
      <c r="AF38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INVERSIERRA S A */ Cont: * HASU1052073*/ HR Entrega: *08:00* /Dirección: *AVENIDA PEDRO FONTOBA 6350, HUECHURABA</v>
      </c>
      <c r="AG3875" s="38" t="str">
        <f>IFERROR(HYPERLINK("https://wa.me/"&amp;Tabla2[[#This Row],[CONTACTO]]&amp;"?text="&amp;Tabla2[[#This Row],[Mensaje]],"Enviar mensaje"),"")</f>
        <v>Enviar mensaje</v>
      </c>
      <c r="AH3875" s="15" t="str">
        <f>CONCATENATE(A3875,F3875)</f>
        <v>3874HASU1052073</v>
      </c>
      <c r="AI3875" s="15" t="str">
        <f>CONCATENATE("ENT-",A3875)</f>
        <v>ENT-3874</v>
      </c>
      <c r="AJ3875" s="15" t="str">
        <f>IF(Tabla2[[#This Row],[Op]]&lt;&gt;"","ENTREGA","")</f>
        <v>ENTREGA</v>
      </c>
      <c r="AK3875" s="40" t="str">
        <f>(Tabla2[[#This Row],[FECHA ENTREGA]]&amp;Tabla2[[#This Row],[HORA ENTREGA]])</f>
        <v>461710,333333333333333</v>
      </c>
      <c r="AL3875" s="34" t="str">
        <f>IFERROR(HYPERLINK("https://wa.me/"&amp;Tabla2[[#This Row],[CONTACTO]]&amp;"?text="&amp;Tabla2[[#This Row],[Mensaje]]),"")</f>
        <v>https://wa.me/56931745801?text=Hola!%0AServicio del día 29-05%0A *Cliente:* INVERSIERRA S A */ Cont: * HASU1052073*/ HR Entrega: *08:00* /Dirección: *AVENIDA PEDRO FONTOBA 6350, HUECHURABA</v>
      </c>
    </row>
    <row r="3876" spans="1:38" ht="16.5" customHeight="1" x14ac:dyDescent="0.2">
      <c r="A3876" s="15">
        <f>ROW(A3875)</f>
        <v>3875</v>
      </c>
      <c r="B3876" s="15">
        <f>IF(J3876=J3875,B3875+1,1)</f>
        <v>29</v>
      </c>
      <c r="C3876" s="15" t="s">
        <v>178</v>
      </c>
      <c r="D3876" s="25" t="s">
        <v>39</v>
      </c>
      <c r="E3876" s="27"/>
      <c r="F3876" s="27" t="s">
        <v>5921</v>
      </c>
      <c r="G3876" s="27" t="s">
        <v>41</v>
      </c>
      <c r="H3876" s="27"/>
      <c r="I3876" s="27" t="s">
        <v>42</v>
      </c>
      <c r="J3876" s="28">
        <v>46171</v>
      </c>
      <c r="K3876" s="26">
        <v>0.33333333333333331</v>
      </c>
      <c r="L3876" s="26" t="s">
        <v>389</v>
      </c>
      <c r="M3876" s="27" t="s">
        <v>389</v>
      </c>
      <c r="N3876" s="25">
        <f>IFERROR(VLOOKUP(M3876,Data!$J$1:$K$58,2,0),"")</f>
        <v>56988336520</v>
      </c>
      <c r="O3876" s="27" t="s">
        <v>390</v>
      </c>
      <c r="P3876" s="27"/>
      <c r="Q3876" s="27" t="s">
        <v>1005</v>
      </c>
      <c r="R3876" s="27" t="s">
        <v>5922</v>
      </c>
      <c r="S3876" s="27"/>
      <c r="T3876" s="27"/>
      <c r="U3876" s="28"/>
      <c r="V3876" s="15"/>
      <c r="W3876" s="15">
        <v>305104</v>
      </c>
      <c r="X3876" s="27"/>
      <c r="Y3876" s="27"/>
      <c r="Z3876" s="29"/>
      <c r="AA3876" s="29">
        <v>0.3125</v>
      </c>
      <c r="AB3876" s="29">
        <v>0.47569444444444442</v>
      </c>
      <c r="AC3876" s="30">
        <v>46171</v>
      </c>
      <c r="AD3876" s="15" t="str">
        <f>IF(Tabla2[[#This Row],[HORA ENTREGA]]="DIRECTO","On time", IF(AA3876&lt;&gt;"",IF(Tabla2[[#This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6" s="15" t="str">
        <f>MID(Tabla2[[#This Row],[TIPO]],1,3)</f>
        <v xml:space="preserve">40 </v>
      </c>
      <c r="AF38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INVERSIERRA S A */ Cont: * TGCU0100919*/ HR Entrega: *08:00* /Dirección: *ALCALDE GUZMAN 0121, G32; QUILICURA</v>
      </c>
      <c r="AG3876" s="38" t="str">
        <f>IFERROR(HYPERLINK("https://wa.me/"&amp;Tabla2[[#This Row],[CONTACTO]]&amp;"?text="&amp;Tabla2[[#This Row],[Mensaje]],"Enviar mensaje"),"")</f>
        <v>Enviar mensaje</v>
      </c>
      <c r="AH3876" s="15" t="str">
        <f>CONCATENATE(A3876,F3876)</f>
        <v>3875TGCU0100919</v>
      </c>
      <c r="AI3876" s="15" t="str">
        <f>CONCATENATE("ENT-",A3876)</f>
        <v>ENT-3875</v>
      </c>
      <c r="AJ3876" s="15" t="str">
        <f>IF(Tabla2[[#This Row],[Op]]&lt;&gt;"","ENTREGA","")</f>
        <v>ENTREGA</v>
      </c>
      <c r="AK3876" s="40" t="str">
        <f>(Tabla2[[#This Row],[FECHA ENTREGA]]&amp;Tabla2[[#This Row],[HORA ENTREGA]])</f>
        <v>461710,333333333333333</v>
      </c>
      <c r="AL3876" s="34" t="str">
        <f>IFERROR(HYPERLINK("https://wa.me/"&amp;Tabla2[[#This Row],[CONTACTO]]&amp;"?text="&amp;Tabla2[[#This Row],[Mensaje]]),"")</f>
        <v>https://wa.me/56988336520?text=Hola!%0AServicio del día 29-05%0A *Cliente:* INVERSIERRA S A */ Cont: * TGCU0100919*/ HR Entrega: *08:00* /Dirección: *ALCALDE GUZMAN 0121, G32; QUILICURA</v>
      </c>
    </row>
    <row r="3877" spans="1:38" ht="16.5" customHeight="1" x14ac:dyDescent="0.2">
      <c r="A3877" s="15">
        <f>ROW(A3876)</f>
        <v>3876</v>
      </c>
      <c r="B3877" s="15">
        <f>IF(J3877=J3876,B3876+1,1)</f>
        <v>30</v>
      </c>
      <c r="C3877" s="15" t="s">
        <v>178</v>
      </c>
      <c r="D3877" s="25" t="s">
        <v>39</v>
      </c>
      <c r="E3877" s="27"/>
      <c r="F3877" s="27" t="s">
        <v>5923</v>
      </c>
      <c r="G3877" s="27" t="s">
        <v>41</v>
      </c>
      <c r="H3877" s="27"/>
      <c r="I3877" s="27" t="s">
        <v>42</v>
      </c>
      <c r="J3877" s="28">
        <v>46171</v>
      </c>
      <c r="K3877" s="26">
        <v>0.45833333333333331</v>
      </c>
      <c r="L3877" s="26"/>
      <c r="M3877" s="27" t="s">
        <v>45</v>
      </c>
      <c r="N3877" s="25">
        <f>IFERROR(VLOOKUP(M3877,Data!$J$1:$K$58,2,0),"")</f>
        <v>56950981572</v>
      </c>
      <c r="O3877" s="27" t="s">
        <v>46</v>
      </c>
      <c r="P3877" s="27"/>
      <c r="Q3877" s="27" t="s">
        <v>1005</v>
      </c>
      <c r="R3877" s="27"/>
      <c r="S3877" s="27"/>
      <c r="T3877" s="27"/>
      <c r="U3877" s="28"/>
      <c r="V3877" s="15"/>
      <c r="W3877" s="15"/>
      <c r="X3877" s="27"/>
      <c r="Y3877" s="27"/>
      <c r="Z3877" s="29"/>
      <c r="AA3877" s="29">
        <v>0.53125</v>
      </c>
      <c r="AB3877" s="29">
        <v>0.63541666666666663</v>
      </c>
      <c r="AC3877" s="30">
        <v>46171</v>
      </c>
      <c r="AD3877" s="15" t="str">
        <f>IF(Tabla2[[#This Row],[HORA ENTREGA]]="DIRECTO","On time", IF(AA3877&lt;&gt;"",IF(Tabla2[[#This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77" s="15" t="str">
        <f>MID(Tabla2[[#This Row],[TIPO]],1,3)</f>
        <v xml:space="preserve">40 </v>
      </c>
      <c r="AF38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INVERSIERRA S A */ Cont: * ECMU7373045*/ HR Entrega: *11:00* /Dirección: *ALCALDE GUZMAN 0121, G32; QUILICURA</v>
      </c>
      <c r="AG3877" s="38" t="str">
        <f>IFERROR(HYPERLINK("https://wa.me/"&amp;Tabla2[[#This Row],[CONTACTO]]&amp;"?text="&amp;Tabla2[[#This Row],[Mensaje]],"Enviar mensaje"),"")</f>
        <v>Enviar mensaje</v>
      </c>
      <c r="AH3877" s="15" t="str">
        <f>CONCATENATE(A3877,F3877)</f>
        <v>3876ECMU7373045</v>
      </c>
      <c r="AI3877" s="15" t="str">
        <f>CONCATENATE("ENT-",A3877)</f>
        <v>ENT-3876</v>
      </c>
      <c r="AJ3877" s="15" t="str">
        <f>IF(Tabla2[[#This Row],[Op]]&lt;&gt;"","ENTREGA","")</f>
        <v>ENTREGA</v>
      </c>
      <c r="AK3877" s="40" t="str">
        <f>(Tabla2[[#This Row],[FECHA ENTREGA]]&amp;Tabla2[[#This Row],[HORA ENTREGA]])</f>
        <v>461710,458333333333333</v>
      </c>
      <c r="AL3877" s="34" t="str">
        <f>IFERROR(HYPERLINK("https://wa.me/"&amp;Tabla2[[#This Row],[CONTACTO]]&amp;"?text="&amp;Tabla2[[#This Row],[Mensaje]]),"")</f>
        <v>https://wa.me/56950981572?text=Hola!%0AServicio del día 29-05%0A *Cliente:* INVERSIERRA S A */ Cont: * ECMU7373045*/ HR Entrega: *11:00* /Dirección: *ALCALDE GUZMAN 0121, G32; QUILICURA</v>
      </c>
    </row>
    <row r="3878" spans="1:38" ht="16.5" customHeight="1" x14ac:dyDescent="0.2">
      <c r="A3878" s="15">
        <f>ROW(A3877)</f>
        <v>3877</v>
      </c>
      <c r="B3878" s="15">
        <f>IF(J3878=J3877,B3877+1,1)</f>
        <v>31</v>
      </c>
      <c r="C3878" s="15" t="s">
        <v>916</v>
      </c>
      <c r="D3878" s="25" t="s">
        <v>39</v>
      </c>
      <c r="E3878" s="27"/>
      <c r="F3878" s="27" t="s">
        <v>5924</v>
      </c>
      <c r="G3878" s="27" t="s">
        <v>41</v>
      </c>
      <c r="H3878" s="27">
        <v>11100</v>
      </c>
      <c r="I3878" s="27" t="s">
        <v>5925</v>
      </c>
      <c r="J3878" s="28">
        <v>46171</v>
      </c>
      <c r="K3878" s="26">
        <v>0.375</v>
      </c>
      <c r="L3878" s="26"/>
      <c r="M3878" s="27" t="s">
        <v>366</v>
      </c>
      <c r="N3878" s="25">
        <f>IFERROR(VLOOKUP(M3878,Data!$J$1:$K$58,2,0),"")</f>
        <v>56967386251</v>
      </c>
      <c r="O3878" s="27" t="s">
        <v>367</v>
      </c>
      <c r="P3878" s="27"/>
      <c r="Q3878" s="27" t="s">
        <v>918</v>
      </c>
      <c r="R3878" s="27" t="s">
        <v>218</v>
      </c>
      <c r="S3878" s="27"/>
      <c r="T3878" s="27"/>
      <c r="U3878" s="28"/>
      <c r="V3878" s="15"/>
      <c r="W3878" s="15" t="s">
        <v>5926</v>
      </c>
      <c r="X3878" s="27"/>
      <c r="Y3878" s="27"/>
      <c r="Z3878" s="29"/>
      <c r="AA3878" s="29">
        <v>0.3125</v>
      </c>
      <c r="AB3878" s="29">
        <v>0.46180555555555558</v>
      </c>
      <c r="AC3878" s="30">
        <v>46171</v>
      </c>
      <c r="AD3878" s="15" t="str">
        <f>IF(Tabla2[[#This Row],[HORA ENTREGA]]="DIRECTO","On time", IF(AA3878&lt;&gt;"",IF(Tabla2[[#This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8" s="15" t="str">
        <f>MID(Tabla2[[#This Row],[TIPO]],1,3)</f>
        <v xml:space="preserve">40 </v>
      </c>
      <c r="AF38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MOTOR DOO CHILE LTDA */ Cont: * MRKU 5490774*/ HR Entrega: *09:00* /Dirección: *SALVADOR GUTIERREZ 4441; QUINTA NONRMAL</v>
      </c>
      <c r="AG3878" s="38" t="str">
        <f>IFERROR(HYPERLINK("https://wa.me/"&amp;Tabla2[[#This Row],[CONTACTO]]&amp;"?text="&amp;Tabla2[[#This Row],[Mensaje]],"Enviar mensaje"),"")</f>
        <v>Enviar mensaje</v>
      </c>
      <c r="AH3878" s="15" t="str">
        <f>CONCATENATE(A3878,F3878)</f>
        <v>3877MRKU 5490774</v>
      </c>
      <c r="AI3878" s="15" t="str">
        <f>CONCATENATE("ENT-",A3878)</f>
        <v>ENT-3877</v>
      </c>
      <c r="AJ3878" s="15" t="str">
        <f>IF(Tabla2[[#This Row],[Op]]&lt;&gt;"","ENTREGA","")</f>
        <v>ENTREGA</v>
      </c>
      <c r="AK3878" s="40" t="str">
        <f>(Tabla2[[#This Row],[FECHA ENTREGA]]&amp;Tabla2[[#This Row],[HORA ENTREGA]])</f>
        <v>461710,375</v>
      </c>
      <c r="AL3878" s="34" t="str">
        <f>IFERROR(HYPERLINK("https://wa.me/"&amp;Tabla2[[#This Row],[CONTACTO]]&amp;"?text="&amp;Tabla2[[#This Row],[Mensaje]]),"")</f>
        <v>https://wa.me/56967386251?text=Hola!%0AServicio del día 29-05%0A *Cliente:* MOTOR DOO CHILE LTDA */ Cont: * MRKU 5490774*/ HR Entrega: *09:00* /Dirección: *SALVADOR GUTIERREZ 4441; QUINTA NONRMAL</v>
      </c>
    </row>
    <row r="3879" spans="1:38" ht="16.5" customHeight="1" x14ac:dyDescent="0.2">
      <c r="A3879" s="15">
        <f>ROW(A3878)</f>
        <v>3878</v>
      </c>
      <c r="B3879" s="15">
        <f>IF(J3879=J3878,B3878+1,1)</f>
        <v>32</v>
      </c>
      <c r="C3879" s="15" t="s">
        <v>916</v>
      </c>
      <c r="D3879" s="25" t="s">
        <v>39</v>
      </c>
      <c r="E3879" s="27">
        <v>68483</v>
      </c>
      <c r="F3879" s="27" t="s">
        <v>5927</v>
      </c>
      <c r="G3879" s="27" t="s">
        <v>41</v>
      </c>
      <c r="H3879" s="27">
        <v>7500</v>
      </c>
      <c r="I3879" s="27" t="s">
        <v>42</v>
      </c>
      <c r="J3879" s="28">
        <v>46171</v>
      </c>
      <c r="K3879" s="26">
        <v>0.75</v>
      </c>
      <c r="L3879" s="26"/>
      <c r="M3879" s="27" t="s">
        <v>300</v>
      </c>
      <c r="N3879" s="25">
        <f>IFERROR(VLOOKUP(M3879,Data!$J$1:$K$58,2,0),"")</f>
        <v>56989844861</v>
      </c>
      <c r="O3879" s="27" t="s">
        <v>301</v>
      </c>
      <c r="P3879" s="27"/>
      <c r="Q3879" s="27" t="s">
        <v>918</v>
      </c>
      <c r="R3879" s="27" t="s">
        <v>218</v>
      </c>
      <c r="S3879" s="27"/>
      <c r="T3879" s="27"/>
      <c r="U3879" s="28"/>
      <c r="V3879" s="15"/>
      <c r="W3879" s="15"/>
      <c r="X3879" s="27"/>
      <c r="Y3879" s="27"/>
      <c r="Z3879" s="29"/>
      <c r="AA3879" s="29">
        <v>0.72222222222222221</v>
      </c>
      <c r="AB3879" s="29">
        <v>0.74652777777777779</v>
      </c>
      <c r="AC3879" s="30">
        <v>46171</v>
      </c>
      <c r="AD3879" s="15" t="str">
        <f>IF(Tabla2[[#This Row],[HORA ENTREGA]]="DIRECTO","On time", IF(AA3879&lt;&gt;"",IF(Tabla2[[#This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79" s="15" t="str">
        <f>MID(Tabla2[[#This Row],[TIPO]],1,3)</f>
        <v xml:space="preserve">40 </v>
      </c>
      <c r="AF38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MOTOR DOO CHILE LTDA */ Cont: * mrku2608396*/ HR Entrega: *18:00* /Dirección: *SALVADOR GUTIERREZ 4441; QUINTA NONRMAL</v>
      </c>
      <c r="AG3879" s="38" t="str">
        <f>IFERROR(HYPERLINK("https://wa.me/"&amp;Tabla2[[#This Row],[CONTACTO]]&amp;"?text="&amp;Tabla2[[#This Row],[Mensaje]],"Enviar mensaje"),"")</f>
        <v>Enviar mensaje</v>
      </c>
      <c r="AH3879" s="15" t="str">
        <f>CONCATENATE(A3879,F3879)</f>
        <v>3878mrku2608396</v>
      </c>
      <c r="AI3879" s="15" t="str">
        <f>CONCATENATE("ENT-",A3879)</f>
        <v>ENT-3878</v>
      </c>
      <c r="AJ3879" s="15" t="str">
        <f>IF(Tabla2[[#This Row],[Op]]&lt;&gt;"","ENTREGA","")</f>
        <v>ENTREGA</v>
      </c>
      <c r="AK3879" s="40" t="str">
        <f>(Tabla2[[#This Row],[FECHA ENTREGA]]&amp;Tabla2[[#This Row],[HORA ENTREGA]])</f>
        <v>461710,75</v>
      </c>
      <c r="AL3879" s="34" t="str">
        <f>IFERROR(HYPERLINK("https://wa.me/"&amp;Tabla2[[#This Row],[CONTACTO]]&amp;"?text="&amp;Tabla2[[#This Row],[Mensaje]]),"")</f>
        <v>https://wa.me/56989844861?text=Hola!%0AServicio del día 29-05%0A *Cliente:* MOTOR DOO CHILE LTDA */ Cont: * mrku2608396*/ HR Entrega: *18:00* /Dirección: *SALVADOR GUTIERREZ 4441; QUINTA NONRMAL</v>
      </c>
    </row>
    <row r="3880" spans="1:38" ht="16.5" customHeight="1" x14ac:dyDescent="0.2">
      <c r="A3880" s="15">
        <f>ROW(A3879)</f>
        <v>3879</v>
      </c>
      <c r="B3880" s="15">
        <f>IF(J3880=J3879,B3879+1,1)</f>
        <v>33</v>
      </c>
      <c r="C3880" s="15" t="s">
        <v>653</v>
      </c>
      <c r="D3880" s="25" t="s">
        <v>39</v>
      </c>
      <c r="E3880" s="27">
        <v>303927</v>
      </c>
      <c r="F3880" s="27" t="s">
        <v>5928</v>
      </c>
      <c r="G3880" s="27" t="s">
        <v>41</v>
      </c>
      <c r="H3880" s="27">
        <v>2919</v>
      </c>
      <c r="I3880" s="27" t="s">
        <v>42</v>
      </c>
      <c r="J3880" s="28">
        <v>46171</v>
      </c>
      <c r="K3880" s="26">
        <v>0.625</v>
      </c>
      <c r="L3880" s="26"/>
      <c r="M3880" s="27" t="s">
        <v>72</v>
      </c>
      <c r="N3880" s="25">
        <f>IFERROR(VLOOKUP(M3880,Data!$J$1:$K$58,2,0),"")</f>
        <v>56978089148</v>
      </c>
      <c r="O3880" s="27" t="s">
        <v>73</v>
      </c>
      <c r="P3880" s="27"/>
      <c r="Q3880" s="27" t="s">
        <v>656</v>
      </c>
      <c r="R3880" s="27" t="s">
        <v>1737</v>
      </c>
      <c r="S3880" s="27"/>
      <c r="T3880" s="27"/>
      <c r="U3880" s="28"/>
      <c r="V3880" s="15"/>
      <c r="W3880" s="15"/>
      <c r="X3880" s="27"/>
      <c r="Y3880" s="27"/>
      <c r="Z3880" s="29"/>
      <c r="AA3880" s="29">
        <v>0.68263888888888891</v>
      </c>
      <c r="AB3880" s="29">
        <v>0.71527777777777779</v>
      </c>
      <c r="AC3880" s="30">
        <v>46171</v>
      </c>
      <c r="AD3880" s="15" t="str">
        <f>IF(Tabla2[[#This Row],[HORA ENTREGA]]="DIRECTO","On time", IF(AA3880&lt;&gt;"",IF(Tabla2[[#This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80" s="15" t="str">
        <f>MID(Tabla2[[#This Row],[TIPO]],1,3)</f>
        <v xml:space="preserve">40 </v>
      </c>
      <c r="AF38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NEREUS SPA */ Cont: * TGBU9356214*/ HR Entrega: *15:00* /Dirección: *AV EL VENTISQUERO 1204, RENCA</v>
      </c>
      <c r="AG3880" s="38" t="str">
        <f>IFERROR(HYPERLINK("https://wa.me/"&amp;Tabla2[[#This Row],[CONTACTO]]&amp;"?text="&amp;Tabla2[[#This Row],[Mensaje]],"Enviar mensaje"),"")</f>
        <v>Enviar mensaje</v>
      </c>
      <c r="AH3880" s="15" t="str">
        <f>CONCATENATE(A3880,F3880)</f>
        <v>3879TGBU9356214</v>
      </c>
      <c r="AI3880" s="15" t="str">
        <f>CONCATENATE("ENT-",A3880)</f>
        <v>ENT-3879</v>
      </c>
      <c r="AJ3880" s="15" t="str">
        <f>IF(Tabla2[[#This Row],[Op]]&lt;&gt;"","ENTREGA","")</f>
        <v>ENTREGA</v>
      </c>
      <c r="AK3880" s="40" t="str">
        <f>(Tabla2[[#This Row],[FECHA ENTREGA]]&amp;Tabla2[[#This Row],[HORA ENTREGA]])</f>
        <v>461710,625</v>
      </c>
      <c r="AL3880" s="34" t="str">
        <f>IFERROR(HYPERLINK("https://wa.me/"&amp;Tabla2[[#This Row],[CONTACTO]]&amp;"?text="&amp;Tabla2[[#This Row],[Mensaje]]),"")</f>
        <v>https://wa.me/56978089148?text=Hola!%0AServicio del día 29-05%0A *Cliente:* NEREUS SPA */ Cont: * TGBU9356214*/ HR Entrega: *15:00* /Dirección: *AV EL VENTISQUERO 1204, RENCA</v>
      </c>
    </row>
    <row r="3881" spans="1:38" ht="16.5" customHeight="1" x14ac:dyDescent="0.2">
      <c r="A3881" s="15">
        <f>ROW(A3880)</f>
        <v>3880</v>
      </c>
      <c r="B3881" s="15">
        <f>IF(J3881=J3880,B3880+1,1)</f>
        <v>34</v>
      </c>
      <c r="C3881" s="15" t="s">
        <v>204</v>
      </c>
      <c r="D3881" s="25" t="s">
        <v>39</v>
      </c>
      <c r="E3881" s="27">
        <v>1194928</v>
      </c>
      <c r="F3881" s="27" t="s">
        <v>5929</v>
      </c>
      <c r="G3881" s="27" t="s">
        <v>41</v>
      </c>
      <c r="H3881" s="27">
        <v>26000</v>
      </c>
      <c r="I3881" s="27" t="s">
        <v>5930</v>
      </c>
      <c r="J3881" s="28">
        <v>46171</v>
      </c>
      <c r="K3881" s="26">
        <v>0.35416666666666669</v>
      </c>
      <c r="L3881" s="26"/>
      <c r="M3881" s="27" t="s">
        <v>308</v>
      </c>
      <c r="N3881" s="25">
        <f>IFERROR(VLOOKUP(M3881,Data!$J$1:$K$58,2,0),"")</f>
        <v>56966631737</v>
      </c>
      <c r="O3881" s="27" t="s">
        <v>309</v>
      </c>
      <c r="P3881" s="27"/>
      <c r="Q3881" s="27" t="s">
        <v>1999</v>
      </c>
      <c r="R3881" s="27" t="s">
        <v>1593</v>
      </c>
      <c r="S3881" s="27"/>
      <c r="T3881" s="27"/>
      <c r="U3881" s="28"/>
      <c r="V3881" s="15"/>
      <c r="W3881" s="15">
        <v>292797</v>
      </c>
      <c r="X3881" s="27"/>
      <c r="Y3881" s="27"/>
      <c r="Z3881" s="29"/>
      <c r="AA3881" s="29">
        <v>0.33750000000000002</v>
      </c>
      <c r="AB3881" s="29">
        <v>0.46875</v>
      </c>
      <c r="AC3881" s="30">
        <v>46171</v>
      </c>
      <c r="AD3881" s="15" t="str">
        <f>IF(Tabla2[[#This Row],[HORA ENTREGA]]="DIRECTO","On time", IF(AA3881&lt;&gt;"",IF(Tabla2[[#This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1" s="15" t="str">
        <f>MID(Tabla2[[#This Row],[TIPO]],1,3)</f>
        <v xml:space="preserve">40 </v>
      </c>
      <c r="AF38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OXIQUIM S A */ Cont: * WHSU8017270*/ HR Entrega: *08:30* /Dirección: *CAÑAVERAL 901, QUILICURA</v>
      </c>
      <c r="AG3881" s="38" t="str">
        <f>IFERROR(HYPERLINK("https://wa.me/"&amp;Tabla2[[#This Row],[CONTACTO]]&amp;"?text="&amp;Tabla2[[#This Row],[Mensaje]],"Enviar mensaje"),"")</f>
        <v>Enviar mensaje</v>
      </c>
      <c r="AH3881" s="15" t="str">
        <f>CONCATENATE(A3881,F3881)</f>
        <v>3880WHSU8017270</v>
      </c>
      <c r="AI3881" s="15" t="str">
        <f>CONCATENATE("ENT-",A3881)</f>
        <v>ENT-3880</v>
      </c>
      <c r="AJ3881" s="15" t="str">
        <f>IF(Tabla2[[#This Row],[Op]]&lt;&gt;"","ENTREGA","")</f>
        <v>ENTREGA</v>
      </c>
      <c r="AK3881" s="40" t="str">
        <f>(Tabla2[[#This Row],[FECHA ENTREGA]]&amp;Tabla2[[#This Row],[HORA ENTREGA]])</f>
        <v>461710,354166666666667</v>
      </c>
      <c r="AL3881" s="34" t="str">
        <f>IFERROR(HYPERLINK("https://wa.me/"&amp;Tabla2[[#This Row],[CONTACTO]]&amp;"?text="&amp;Tabla2[[#This Row],[Mensaje]]),"")</f>
        <v>https://wa.me/56966631737?text=Hola!%0AServicio del día 29-05%0A *Cliente:* OXIQUIM S A */ Cont: * WHSU8017270*/ HR Entrega: *08:30* /Dirección: *CAÑAVERAL 901, QUILICURA</v>
      </c>
    </row>
    <row r="3882" spans="1:38" ht="16.5" customHeight="1" x14ac:dyDescent="0.2">
      <c r="A3882" s="15">
        <f>ROW(A3881)</f>
        <v>3881</v>
      </c>
      <c r="B3882" s="15">
        <f>IF(J3882=J3881,B3881+1,1)</f>
        <v>35</v>
      </c>
      <c r="C3882" s="15" t="s">
        <v>204</v>
      </c>
      <c r="D3882" s="25" t="s">
        <v>39</v>
      </c>
      <c r="E3882" s="27">
        <v>1201126</v>
      </c>
      <c r="F3882" s="27" t="s">
        <v>5931</v>
      </c>
      <c r="G3882" s="27" t="s">
        <v>64</v>
      </c>
      <c r="H3882" s="27">
        <v>22000</v>
      </c>
      <c r="I3882" s="27" t="s">
        <v>5932</v>
      </c>
      <c r="J3882" s="28">
        <v>46171</v>
      </c>
      <c r="K3882" s="26">
        <v>0.35416666666666669</v>
      </c>
      <c r="L3882" s="26"/>
      <c r="M3882" s="27" t="s">
        <v>72</v>
      </c>
      <c r="N3882" s="25">
        <f>IFERROR(VLOOKUP(M3882,Data!$J$1:$K$58,2,0),"")</f>
        <v>56978089148</v>
      </c>
      <c r="O3882" s="27" t="s">
        <v>73</v>
      </c>
      <c r="P3882" s="27"/>
      <c r="Q3882" s="27" t="s">
        <v>1999</v>
      </c>
      <c r="R3882" s="27"/>
      <c r="S3882" s="27"/>
      <c r="T3882" s="27"/>
      <c r="U3882" s="28"/>
      <c r="V3882" s="15"/>
      <c r="W3882" s="15">
        <v>292879</v>
      </c>
      <c r="X3882" s="27"/>
      <c r="Y3882" s="27"/>
      <c r="Z3882" s="29"/>
      <c r="AA3882" s="29">
        <v>0.3576388888888889</v>
      </c>
      <c r="AB3882" s="29">
        <v>0.4861111111111111</v>
      </c>
      <c r="AC3882" s="30">
        <v>46171</v>
      </c>
      <c r="AD3882" s="15" t="str">
        <f>IF(Tabla2[[#This Row],[HORA ENTREGA]]="DIRECTO","On time", IF(AA3882&lt;&gt;"",IF(Tabla2[[#This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2" s="15" t="str">
        <f>MID(Tabla2[[#This Row],[TIPO]],1,3)</f>
        <v xml:space="preserve">20 </v>
      </c>
      <c r="AF38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OXIQUIM S A */ Cont: * WHLU0598803*/ HR Entrega: *08:30* /Dirección: *CAÑAVERAL 901, QUILICURA</v>
      </c>
      <c r="AG3882" s="38" t="str">
        <f>IFERROR(HYPERLINK("https://wa.me/"&amp;Tabla2[[#This Row],[CONTACTO]]&amp;"?text="&amp;Tabla2[[#This Row],[Mensaje]],"Enviar mensaje"),"")</f>
        <v>Enviar mensaje</v>
      </c>
      <c r="AH3882" s="15" t="str">
        <f>CONCATENATE(A3882,F3882)</f>
        <v>3881WHLU0598803</v>
      </c>
      <c r="AI3882" s="15" t="str">
        <f>CONCATENATE("ENT-",A3882)</f>
        <v>ENT-3881</v>
      </c>
      <c r="AJ3882" s="15" t="str">
        <f>IF(Tabla2[[#This Row],[Op]]&lt;&gt;"","ENTREGA","")</f>
        <v>ENTREGA</v>
      </c>
      <c r="AK3882" s="40" t="str">
        <f>(Tabla2[[#This Row],[FECHA ENTREGA]]&amp;Tabla2[[#This Row],[HORA ENTREGA]])</f>
        <v>461710,354166666666667</v>
      </c>
      <c r="AL3882" s="34" t="str">
        <f>IFERROR(HYPERLINK("https://wa.me/"&amp;Tabla2[[#This Row],[CONTACTO]]&amp;"?text="&amp;Tabla2[[#This Row],[Mensaje]]),"")</f>
        <v>https://wa.me/56978089148?text=Hola!%0AServicio del día 29-05%0A *Cliente:* OXIQUIM S A */ Cont: * WHLU0598803*/ HR Entrega: *08:30* /Dirección: *CAÑAVERAL 901, QUILICURA</v>
      </c>
    </row>
    <row r="3883" spans="1:38" ht="16.5" customHeight="1" x14ac:dyDescent="0.2">
      <c r="A3883" s="15">
        <f>ROW(A3882)</f>
        <v>3882</v>
      </c>
      <c r="B3883" s="15">
        <f>IF(J3883=J3882,B3882+1,1)</f>
        <v>36</v>
      </c>
      <c r="C3883" s="15" t="s">
        <v>204</v>
      </c>
      <c r="D3883" s="25" t="s">
        <v>39</v>
      </c>
      <c r="E3883" s="27">
        <v>1201126</v>
      </c>
      <c r="F3883" s="27" t="s">
        <v>5933</v>
      </c>
      <c r="G3883" s="27" t="s">
        <v>64</v>
      </c>
      <c r="H3883" s="27">
        <v>22000</v>
      </c>
      <c r="I3883" s="27" t="s">
        <v>5934</v>
      </c>
      <c r="J3883" s="28">
        <v>46171</v>
      </c>
      <c r="K3883" s="26">
        <v>0.39583333333333331</v>
      </c>
      <c r="L3883" s="26"/>
      <c r="M3883" s="27" t="s">
        <v>233</v>
      </c>
      <c r="N3883" s="25">
        <f>IFERROR(VLOOKUP(M3883,Data!$J$1:$K$58,2,0),"")</f>
        <v>56998494086</v>
      </c>
      <c r="O3883" s="27" t="s">
        <v>234</v>
      </c>
      <c r="P3883" s="27"/>
      <c r="Q3883" s="27" t="s">
        <v>1999</v>
      </c>
      <c r="R3883" s="27"/>
      <c r="S3883" s="27"/>
      <c r="T3883" s="27"/>
      <c r="U3883" s="28"/>
      <c r="V3883" s="15"/>
      <c r="W3883" s="15"/>
      <c r="X3883" s="27"/>
      <c r="Y3883" s="27"/>
      <c r="Z3883" s="29"/>
      <c r="AA3883" s="29">
        <v>0.45833333333333331</v>
      </c>
      <c r="AB3883" s="29">
        <v>0.52083333333333337</v>
      </c>
      <c r="AC3883" s="30">
        <v>46171</v>
      </c>
      <c r="AD3883" s="15" t="str">
        <f>IF(Tabla2[[#This Row],[HORA ENTREGA]]="DIRECTO","On time", IF(AA3883&lt;&gt;"",IF(Tabla2[[#This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83" s="15" t="str">
        <f>MID(Tabla2[[#This Row],[TIPO]],1,3)</f>
        <v xml:space="preserve">20 </v>
      </c>
      <c r="AF38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OXIQUIM S A */ Cont: * WHSU0002416*/ HR Entrega: *09:30* /Dirección: *CAÑAVERAL 901, QUILICURA</v>
      </c>
      <c r="AG3883" s="38" t="str">
        <f>IFERROR(HYPERLINK("https://wa.me/"&amp;Tabla2[[#This Row],[CONTACTO]]&amp;"?text="&amp;Tabla2[[#This Row],[Mensaje]],"Enviar mensaje"),"")</f>
        <v>Enviar mensaje</v>
      </c>
      <c r="AH3883" s="15" t="str">
        <f>CONCATENATE(A3883,F3883)</f>
        <v>3882WHSU0002416</v>
      </c>
      <c r="AI3883" s="15" t="str">
        <f>CONCATENATE("ENT-",A3883)</f>
        <v>ENT-3882</v>
      </c>
      <c r="AJ3883" s="15" t="str">
        <f>IF(Tabla2[[#This Row],[Op]]&lt;&gt;"","ENTREGA","")</f>
        <v>ENTREGA</v>
      </c>
      <c r="AK3883" s="40" t="str">
        <f>(Tabla2[[#This Row],[FECHA ENTREGA]]&amp;Tabla2[[#This Row],[HORA ENTREGA]])</f>
        <v>461710,395833333333333</v>
      </c>
      <c r="AL3883" s="34" t="str">
        <f>IFERROR(HYPERLINK("https://wa.me/"&amp;Tabla2[[#This Row],[CONTACTO]]&amp;"?text="&amp;Tabla2[[#This Row],[Mensaje]]),"")</f>
        <v>https://wa.me/56998494086?text=Hola!%0AServicio del día 29-05%0A *Cliente:* OXIQUIM S A */ Cont: * WHSU0002416*/ HR Entrega: *09:30* /Dirección: *CAÑAVERAL 901, QUILICURA</v>
      </c>
    </row>
    <row r="3884" spans="1:38" ht="16.5" customHeight="1" x14ac:dyDescent="0.2">
      <c r="A3884" s="15">
        <f>ROW(A3883)</f>
        <v>3883</v>
      </c>
      <c r="B3884" s="15">
        <f>IF(J3884=J3883,B3883+1,1)</f>
        <v>37</v>
      </c>
      <c r="C3884" s="15" t="s">
        <v>1554</v>
      </c>
      <c r="D3884" s="25" t="s">
        <v>39</v>
      </c>
      <c r="E3884" s="27">
        <v>189910</v>
      </c>
      <c r="F3884" s="27" t="s">
        <v>5935</v>
      </c>
      <c r="G3884" s="27" t="s">
        <v>41</v>
      </c>
      <c r="H3884" s="27">
        <v>28205</v>
      </c>
      <c r="I3884" s="27" t="s">
        <v>42</v>
      </c>
      <c r="J3884" s="28">
        <v>46171</v>
      </c>
      <c r="K3884" s="26">
        <v>0.33333333333333331</v>
      </c>
      <c r="L3884" s="26"/>
      <c r="M3884" s="27" t="s">
        <v>82</v>
      </c>
      <c r="N3884" s="25">
        <f>IFERROR(VLOOKUP(M3884,Data!$J$1:$K$58,2,0),"")</f>
        <v>56944277110</v>
      </c>
      <c r="O3884" s="27" t="s">
        <v>83</v>
      </c>
      <c r="P3884" s="27"/>
      <c r="Q3884" s="27" t="s">
        <v>5018</v>
      </c>
      <c r="R3884" s="27" t="s">
        <v>48</v>
      </c>
      <c r="S3884" s="27"/>
      <c r="T3884" s="27"/>
      <c r="U3884" s="28"/>
      <c r="V3884" s="15"/>
      <c r="W3884" s="15">
        <v>264924</v>
      </c>
      <c r="X3884" s="27"/>
      <c r="Y3884" s="27"/>
      <c r="Z3884" s="29"/>
      <c r="AA3884" s="29">
        <v>0.33680555555555558</v>
      </c>
      <c r="AB3884" s="29">
        <v>0.4777777777777778</v>
      </c>
      <c r="AC3884" s="30">
        <v>46171</v>
      </c>
      <c r="AD3884" s="15" t="str">
        <f>IF(Tabla2[[#This Row],[HORA ENTREGA]]="DIRECTO","On time", IF(AA3884&lt;&gt;"",IF(Tabla2[[#This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4" s="15" t="str">
        <f>MID(Tabla2[[#This Row],[TIPO]],1,3)</f>
        <v xml:space="preserve">40 </v>
      </c>
      <c r="AF38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PETROQUIMICA DOW */ Cont: * TLLU4236367*/ HR Entrega: *08:00* /Dirección: *AT LOGISTICA :  LAGUNA SUR N°9750 , COMUNA PUDAHUEL – SANTIAGO , RECINTO (BODEGAS SAN FRANCISCO)</v>
      </c>
      <c r="AG3884" s="38" t="str">
        <f>IFERROR(HYPERLINK("https://wa.me/"&amp;Tabla2[[#This Row],[CONTACTO]]&amp;"?text="&amp;Tabla2[[#This Row],[Mensaje]],"Enviar mensaje"),"")</f>
        <v>Enviar mensaje</v>
      </c>
      <c r="AH3884" s="15" t="str">
        <f>CONCATENATE(A3884,F3884)</f>
        <v>3883TLLU4236367</v>
      </c>
      <c r="AI3884" s="15" t="str">
        <f>CONCATENATE("ENT-",A3884)</f>
        <v>ENT-3883</v>
      </c>
      <c r="AJ3884" s="15" t="str">
        <f>IF(Tabla2[[#This Row],[Op]]&lt;&gt;"","ENTREGA","")</f>
        <v>ENTREGA</v>
      </c>
      <c r="AK3884" s="40" t="str">
        <f>(Tabla2[[#This Row],[FECHA ENTREGA]]&amp;Tabla2[[#This Row],[HORA ENTREGA]])</f>
        <v>461710,333333333333333</v>
      </c>
      <c r="AL3884" s="34" t="str">
        <f>IFERROR(HYPERLINK("https://wa.me/"&amp;Tabla2[[#This Row],[CONTACTO]]&amp;"?text="&amp;Tabla2[[#This Row],[Mensaje]]),"")</f>
        <v>https://wa.me/56944277110?text=Hola!%0AServicio del día 29-05%0A *Cliente:* PETROQUIMICA DOW */ Cont: * TLLU4236367*/ HR Entrega: *08:00* /Dirección: *AT LOGISTICA :  LAGUNA SUR N°9750 , COMUNA PUDAHUEL – SANTIAGO , RECINTO (BODEGAS SAN FRANCISCO)</v>
      </c>
    </row>
    <row r="3885" spans="1:38" ht="16.5" customHeight="1" x14ac:dyDescent="0.2">
      <c r="A3885" s="15">
        <f>ROW(A3884)</f>
        <v>3884</v>
      </c>
      <c r="B3885" s="15">
        <f>IF(J3885=J3884,B3884+1,1)</f>
        <v>38</v>
      </c>
      <c r="C3885" s="15" t="s">
        <v>1554</v>
      </c>
      <c r="D3885" s="25" t="s">
        <v>39</v>
      </c>
      <c r="E3885" s="27">
        <v>189731</v>
      </c>
      <c r="F3885" s="27" t="s">
        <v>5936</v>
      </c>
      <c r="G3885" s="27" t="s">
        <v>41</v>
      </c>
      <c r="H3885" s="27">
        <v>29271</v>
      </c>
      <c r="I3885" s="27" t="s">
        <v>42</v>
      </c>
      <c r="J3885" s="28">
        <v>46171</v>
      </c>
      <c r="K3885" s="26">
        <v>0.33333333333333331</v>
      </c>
      <c r="L3885" s="26"/>
      <c r="M3885" s="27" t="s">
        <v>104</v>
      </c>
      <c r="N3885" s="25">
        <f>IFERROR(VLOOKUP(M3885,Data!$J$1:$K$58,2,0),"")</f>
        <v>56966749395</v>
      </c>
      <c r="O3885" s="27" t="s">
        <v>253</v>
      </c>
      <c r="P3885" s="27"/>
      <c r="Q3885" s="27" t="s">
        <v>5018</v>
      </c>
      <c r="R3885" s="27" t="s">
        <v>1765</v>
      </c>
      <c r="S3885" s="27" t="s">
        <v>1408</v>
      </c>
      <c r="T3885" s="27"/>
      <c r="U3885" s="28"/>
      <c r="V3885" s="15"/>
      <c r="W3885" s="15">
        <v>292666</v>
      </c>
      <c r="X3885" s="27"/>
      <c r="Y3885" s="27"/>
      <c r="Z3885" s="29"/>
      <c r="AA3885" s="29">
        <v>0.31944444444444442</v>
      </c>
      <c r="AB3885" s="29">
        <v>0.43055555555555558</v>
      </c>
      <c r="AC3885" s="30">
        <v>46171</v>
      </c>
      <c r="AD3885" s="15" t="str">
        <f>IF(Tabla2[[#This Row],[HORA ENTREGA]]="DIRECTO","On time", IF(AA3885&lt;&gt;"",IF(Tabla2[[#This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5" s="15" t="str">
        <f>MID(Tabla2[[#This Row],[TIPO]],1,3)</f>
        <v xml:space="preserve">40 </v>
      </c>
      <c r="AF38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PETROQUIMICA DOW */ Cont: * FFAU1204228*/ HR Entrega: *08:00* /Dirección: *AT LOGISTICA :  LAGUNA SUR N°9750 , COMUNA PUDAHUEL – SANTIAGO , RECINTO (BODEGAS SAN FRANCISCO)</v>
      </c>
      <c r="AG3885" s="38" t="str">
        <f>IFERROR(HYPERLINK("https://wa.me/"&amp;Tabla2[[#This Row],[CONTACTO]]&amp;"?text="&amp;Tabla2[[#This Row],[Mensaje]],"Enviar mensaje"),"")</f>
        <v>Enviar mensaje</v>
      </c>
      <c r="AH3885" s="15" t="str">
        <f>CONCATENATE(A3885,F3885)</f>
        <v>3884FFAU1204228</v>
      </c>
      <c r="AI3885" s="15" t="str">
        <f>CONCATENATE("ENT-",A3885)</f>
        <v>ENT-3884</v>
      </c>
      <c r="AJ3885" s="15" t="str">
        <f>IF(Tabla2[[#This Row],[Op]]&lt;&gt;"","ENTREGA","")</f>
        <v>ENTREGA</v>
      </c>
      <c r="AK3885" s="40" t="str">
        <f>(Tabla2[[#This Row],[FECHA ENTREGA]]&amp;Tabla2[[#This Row],[HORA ENTREGA]])</f>
        <v>461710,333333333333333</v>
      </c>
      <c r="AL3885" s="34" t="str">
        <f>IFERROR(HYPERLINK("https://wa.me/"&amp;Tabla2[[#This Row],[CONTACTO]]&amp;"?text="&amp;Tabla2[[#This Row],[Mensaje]]),"")</f>
        <v>https://wa.me/56966749395?text=Hola!%0AServicio del día 29-05%0A *Cliente:* PETROQUIMICA DOW */ Cont: * FFAU1204228*/ HR Entrega: *08:00* /Dirección: *AT LOGISTICA :  LAGUNA SUR N°9750 , COMUNA PUDAHUEL – SANTIAGO , RECINTO (BODEGAS SAN FRANCISCO)</v>
      </c>
    </row>
    <row r="3886" spans="1:38" ht="16.5" customHeight="1" x14ac:dyDescent="0.2">
      <c r="A3886" s="15">
        <f>ROW(A3885)</f>
        <v>3885</v>
      </c>
      <c r="B3886" s="15">
        <f>IF(J3886=J3885,B3885+1,1)</f>
        <v>39</v>
      </c>
      <c r="C3886" s="15" t="s">
        <v>219</v>
      </c>
      <c r="D3886" s="25" t="s">
        <v>39</v>
      </c>
      <c r="E3886" s="27">
        <v>104096</v>
      </c>
      <c r="F3886" s="27" t="s">
        <v>5937</v>
      </c>
      <c r="G3886" s="27" t="s">
        <v>41</v>
      </c>
      <c r="H3886" s="27">
        <v>23534</v>
      </c>
      <c r="I3886" s="27" t="s">
        <v>42</v>
      </c>
      <c r="J3886" s="28">
        <v>46171</v>
      </c>
      <c r="K3886" s="26">
        <v>0.29166666666666669</v>
      </c>
      <c r="L3886" s="26"/>
      <c r="M3886" s="27" t="s">
        <v>51</v>
      </c>
      <c r="N3886" s="25">
        <f>IFERROR(VLOOKUP(M3886,Data!$J$1:$K$58,2,0),"")</f>
        <v>56967256951</v>
      </c>
      <c r="O3886" s="27" t="s">
        <v>52</v>
      </c>
      <c r="P3886" s="27"/>
      <c r="Q3886" s="27" t="s">
        <v>229</v>
      </c>
      <c r="R3886" s="27" t="s">
        <v>2126</v>
      </c>
      <c r="S3886" s="27"/>
      <c r="T3886" s="27"/>
      <c r="U3886" s="28"/>
      <c r="V3886" s="15"/>
      <c r="W3886" s="15" t="s">
        <v>5938</v>
      </c>
      <c r="X3886" s="27"/>
      <c r="Y3886" s="27"/>
      <c r="Z3886" s="29"/>
      <c r="AA3886" s="29">
        <v>0.28333333333333333</v>
      </c>
      <c r="AB3886" s="29">
        <v>0.43055555555555558</v>
      </c>
      <c r="AC3886" s="30">
        <v>46171</v>
      </c>
      <c r="AD3886" s="15" t="str">
        <f>IF(Tabla2[[#This Row],[HORA ENTREGA]]="DIRECTO","On time", IF(AA3886&lt;&gt;"",IF(Tabla2[[#This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6" s="15" t="str">
        <f>MID(Tabla2[[#This Row],[TIPO]],1,3)</f>
        <v xml:space="preserve">40 </v>
      </c>
      <c r="AF38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RENDIC S.A. */ Cont: * HAMU4349757*/ HR Entrega: *07:00* /Dirección: *Avenida Miraflores 9700-Bodega 4C, PUDAHUEL</v>
      </c>
      <c r="AG3886" s="38" t="str">
        <f>IFERROR(HYPERLINK("https://wa.me/"&amp;Tabla2[[#This Row],[CONTACTO]]&amp;"?text="&amp;Tabla2[[#This Row],[Mensaje]],"Enviar mensaje"),"")</f>
        <v>Enviar mensaje</v>
      </c>
      <c r="AH3886" s="15" t="str">
        <f>CONCATENATE(A3886,F3886)</f>
        <v>3885HAMU4349757</v>
      </c>
      <c r="AI3886" s="15" t="str">
        <f>CONCATENATE("ENT-",A3886)</f>
        <v>ENT-3885</v>
      </c>
      <c r="AJ3886" s="15" t="str">
        <f>IF(Tabla2[[#This Row],[Op]]&lt;&gt;"","ENTREGA","")</f>
        <v>ENTREGA</v>
      </c>
      <c r="AK3886" s="40" t="str">
        <f>(Tabla2[[#This Row],[FECHA ENTREGA]]&amp;Tabla2[[#This Row],[HORA ENTREGA]])</f>
        <v>461710,291666666666667</v>
      </c>
      <c r="AL3886" s="34" t="str">
        <f>IFERROR(HYPERLINK("https://wa.me/"&amp;Tabla2[[#This Row],[CONTACTO]]&amp;"?text="&amp;Tabla2[[#This Row],[Mensaje]]),"")</f>
        <v>https://wa.me/56967256951?text=Hola!%0AServicio del día 29-05%0A *Cliente:* RENDIC S.A. */ Cont: * HAMU4349757*/ HR Entrega: *07:00* /Dirección: *Avenida Miraflores 9700-Bodega 4C, PUDAHUEL</v>
      </c>
    </row>
    <row r="3887" spans="1:38" ht="16.5" customHeight="1" x14ac:dyDescent="0.2">
      <c r="A3887" s="15">
        <f>ROW(A3886)</f>
        <v>3886</v>
      </c>
      <c r="B3887" s="15">
        <f>IF(J3887=J3886,B3886+1,1)</f>
        <v>40</v>
      </c>
      <c r="C3887" s="15" t="s">
        <v>219</v>
      </c>
      <c r="D3887" s="25" t="s">
        <v>39</v>
      </c>
      <c r="E3887" s="27">
        <v>104096</v>
      </c>
      <c r="F3887" s="27" t="s">
        <v>5939</v>
      </c>
      <c r="G3887" s="27" t="s">
        <v>41</v>
      </c>
      <c r="H3887" s="27">
        <v>29544</v>
      </c>
      <c r="I3887" s="27" t="s">
        <v>42</v>
      </c>
      <c r="J3887" s="28">
        <v>46171</v>
      </c>
      <c r="K3887" s="26">
        <v>0.29166666666666669</v>
      </c>
      <c r="L3887" s="26"/>
      <c r="M3887" s="27" t="s">
        <v>674</v>
      </c>
      <c r="N3887" s="25">
        <f>IFERROR(VLOOKUP(M3887,Data!$J$1:$K$58,2,0),"")</f>
        <v>56967386018</v>
      </c>
      <c r="O3887" s="27" t="s">
        <v>356</v>
      </c>
      <c r="P3887" s="27"/>
      <c r="Q3887" s="27" t="s">
        <v>229</v>
      </c>
      <c r="R3887" s="27" t="s">
        <v>2126</v>
      </c>
      <c r="S3887" s="27"/>
      <c r="T3887" s="27"/>
      <c r="U3887" s="28"/>
      <c r="V3887" s="15"/>
      <c r="W3887" s="15" t="s">
        <v>1887</v>
      </c>
      <c r="X3887" s="27"/>
      <c r="Y3887" s="27"/>
      <c r="Z3887" s="29"/>
      <c r="AA3887" s="29">
        <v>0.28125</v>
      </c>
      <c r="AB3887" s="29">
        <v>0.44097222222222221</v>
      </c>
      <c r="AC3887" s="30">
        <v>46171</v>
      </c>
      <c r="AD3887" s="15" t="str">
        <f>IF(Tabla2[[#This Row],[HORA ENTREGA]]="DIRECTO","On time", IF(AA3887&lt;&gt;"",IF(Tabla2[[#This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7" s="15" t="str">
        <f>MID(Tabla2[[#This Row],[TIPO]],1,3)</f>
        <v xml:space="preserve">40 </v>
      </c>
      <c r="AF38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RENDIC S.A. */ Cont: * HAMU3544872*/ HR Entrega: *07:00* /Dirección: *Avenida Miraflores 9700-Bodega 4C, PUDAHUEL</v>
      </c>
      <c r="AG3887" s="38" t="str">
        <f>IFERROR(HYPERLINK("https://wa.me/"&amp;Tabla2[[#This Row],[CONTACTO]]&amp;"?text="&amp;Tabla2[[#This Row],[Mensaje]],"Enviar mensaje"),"")</f>
        <v>Enviar mensaje</v>
      </c>
      <c r="AH3887" s="15" t="str">
        <f>CONCATENATE(A3887,F3887)</f>
        <v>3886HAMU3544872</v>
      </c>
      <c r="AI3887" s="15" t="str">
        <f>CONCATENATE("ENT-",A3887)</f>
        <v>ENT-3886</v>
      </c>
      <c r="AJ3887" s="15" t="str">
        <f>IF(Tabla2[[#This Row],[Op]]&lt;&gt;"","ENTREGA","")</f>
        <v>ENTREGA</v>
      </c>
      <c r="AK3887" s="40" t="str">
        <f>(Tabla2[[#This Row],[FECHA ENTREGA]]&amp;Tabla2[[#This Row],[HORA ENTREGA]])</f>
        <v>461710,291666666666667</v>
      </c>
      <c r="AL3887" s="34" t="str">
        <f>IFERROR(HYPERLINK("https://wa.me/"&amp;Tabla2[[#This Row],[CONTACTO]]&amp;"?text="&amp;Tabla2[[#This Row],[Mensaje]]),"")</f>
        <v>https://wa.me/56967386018?text=Hola!%0AServicio del día 29-05%0A *Cliente:* RENDIC S.A. */ Cont: * HAMU3544872*/ HR Entrega: *07:00* /Dirección: *Avenida Miraflores 9700-Bodega 4C, PUDAHUEL</v>
      </c>
    </row>
    <row r="3888" spans="1:38" ht="16.5" customHeight="1" x14ac:dyDescent="0.2">
      <c r="A3888" s="15">
        <f>ROW(A3887)</f>
        <v>3887</v>
      </c>
      <c r="B3888" s="15">
        <f>IF(J3888=J3887,B3887+1,1)</f>
        <v>41</v>
      </c>
      <c r="C3888" s="15" t="s">
        <v>219</v>
      </c>
      <c r="D3888" s="25" t="s">
        <v>39</v>
      </c>
      <c r="E3888" s="27">
        <v>103361</v>
      </c>
      <c r="F3888" s="27" t="s">
        <v>5940</v>
      </c>
      <c r="G3888" s="27" t="s">
        <v>41</v>
      </c>
      <c r="H3888" s="27">
        <v>28980</v>
      </c>
      <c r="I3888" s="27" t="s">
        <v>42</v>
      </c>
      <c r="J3888" s="28">
        <v>46171</v>
      </c>
      <c r="K3888" s="26">
        <v>0.375</v>
      </c>
      <c r="L3888" s="26"/>
      <c r="M3888" s="27" t="s">
        <v>180</v>
      </c>
      <c r="N3888" s="25">
        <f>IFERROR(VLOOKUP(M3888,Data!$J$1:$K$58,2,0),"")</f>
        <v>56956063271</v>
      </c>
      <c r="O3888" s="27" t="s">
        <v>384</v>
      </c>
      <c r="P3888" s="27"/>
      <c r="Q3888" s="27" t="s">
        <v>229</v>
      </c>
      <c r="R3888" s="27" t="s">
        <v>48</v>
      </c>
      <c r="S3888" s="27"/>
      <c r="T3888" s="27"/>
      <c r="U3888" s="28"/>
      <c r="V3888" s="15"/>
      <c r="W3888" s="15">
        <v>264881</v>
      </c>
      <c r="X3888" s="27"/>
      <c r="Y3888" s="27"/>
      <c r="Z3888" s="29"/>
      <c r="AA3888" s="29">
        <v>0.34375</v>
      </c>
      <c r="AB3888" s="29">
        <v>0.4375</v>
      </c>
      <c r="AC3888" s="30">
        <v>46171</v>
      </c>
      <c r="AD3888" s="15" t="str">
        <f>IF(Tabla2[[#This Row],[HORA ENTREGA]]="DIRECTO","On time", IF(AA3888&lt;&gt;"",IF(Tabla2[[#This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8" s="15" t="str">
        <f>MID(Tabla2[[#This Row],[TIPO]],1,3)</f>
        <v xml:space="preserve">40 </v>
      </c>
      <c r="AF38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RENDIC S.A. */ Cont: * CMAU6963717*/ HR Entrega: *09:00* /Dirección: *Avenida Miraflores 9700-Bodega 4C, PUDAHUEL</v>
      </c>
      <c r="AG3888" s="38" t="str">
        <f>IFERROR(HYPERLINK("https://wa.me/"&amp;Tabla2[[#This Row],[CONTACTO]]&amp;"?text="&amp;Tabla2[[#This Row],[Mensaje]],"Enviar mensaje"),"")</f>
        <v>Enviar mensaje</v>
      </c>
      <c r="AH3888" s="15" t="str">
        <f>CONCATENATE(A3888,F3888)</f>
        <v>3887CMAU6963717</v>
      </c>
      <c r="AI3888" s="15" t="str">
        <f>CONCATENATE("ENT-",A3888)</f>
        <v>ENT-3887</v>
      </c>
      <c r="AJ3888" s="15" t="str">
        <f>IF(Tabla2[[#This Row],[Op]]&lt;&gt;"","ENTREGA","")</f>
        <v>ENTREGA</v>
      </c>
      <c r="AK3888" s="40" t="str">
        <f>(Tabla2[[#This Row],[FECHA ENTREGA]]&amp;Tabla2[[#This Row],[HORA ENTREGA]])</f>
        <v>461710,375</v>
      </c>
      <c r="AL3888" s="34" t="str">
        <f>IFERROR(HYPERLINK("https://wa.me/"&amp;Tabla2[[#This Row],[CONTACTO]]&amp;"?text="&amp;Tabla2[[#This Row],[Mensaje]]),"")</f>
        <v>https://wa.me/56956063271?text=Hola!%0AServicio del día 29-05%0A *Cliente:* RENDIC S.A. */ Cont: * CMAU6963717*/ HR Entrega: *09:00* /Dirección: *Avenida Miraflores 9700-Bodega 4C, PUDAHUEL</v>
      </c>
    </row>
    <row r="3889" spans="1:38" ht="16.5" customHeight="1" x14ac:dyDescent="0.2">
      <c r="A3889" s="15">
        <f>ROW(A3888)</f>
        <v>3888</v>
      </c>
      <c r="B3889" s="15">
        <f>IF(J3889=J3888,B3888+1,1)</f>
        <v>42</v>
      </c>
      <c r="C3889" s="15" t="s">
        <v>236</v>
      </c>
      <c r="D3889" s="25" t="s">
        <v>39</v>
      </c>
      <c r="E3889" s="27">
        <v>512590</v>
      </c>
      <c r="F3889" s="27" t="s">
        <v>5941</v>
      </c>
      <c r="G3889" s="27" t="s">
        <v>64</v>
      </c>
      <c r="H3889" s="27">
        <v>27135</v>
      </c>
      <c r="I3889" s="27" t="s">
        <v>42</v>
      </c>
      <c r="J3889" s="28">
        <v>46171</v>
      </c>
      <c r="K3889" s="26">
        <v>0.33333333333333331</v>
      </c>
      <c r="L3889" s="26"/>
      <c r="M3889" s="27" t="s">
        <v>347</v>
      </c>
      <c r="N3889" s="25">
        <f>IFERROR(VLOOKUP(M3889,Data!$J$1:$K$58,2,0),"")</f>
        <v>56976511010</v>
      </c>
      <c r="O3889" s="27" t="s">
        <v>118</v>
      </c>
      <c r="P3889" s="27"/>
      <c r="Q3889" s="27" t="s">
        <v>238</v>
      </c>
      <c r="R3889" s="27"/>
      <c r="S3889" s="27"/>
      <c r="T3889" s="27"/>
      <c r="U3889" s="28"/>
      <c r="V3889" s="15"/>
      <c r="W3889" s="15"/>
      <c r="X3889" s="27"/>
      <c r="Y3889" s="27"/>
      <c r="Z3889" s="29"/>
      <c r="AA3889" s="29">
        <v>0.3298611111111111</v>
      </c>
      <c r="AB3889" s="29">
        <v>0.49305555555555558</v>
      </c>
      <c r="AC3889" s="30">
        <v>46171</v>
      </c>
      <c r="AD3889" s="15" t="str">
        <f>IF(Tabla2[[#This Row],[HORA ENTREGA]]="DIRECTO","On time", IF(AA3889&lt;&gt;"",IF(Tabla2[[#This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89" s="15" t="str">
        <f>MID(Tabla2[[#This Row],[TIPO]],1,3)</f>
        <v xml:space="preserve">20 </v>
      </c>
      <c r="AF38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SOCIEDAD COMERCIAL MARBEN PETS LTDA */ Cont: * ECMU2718885*/ HR Entrega: *08:00* /Dirección: *CARRETERA GENERAL SAN MARTIN 8250 BODEGA A 21 QUILICURA</v>
      </c>
      <c r="AG3889" s="38" t="str">
        <f>IFERROR(HYPERLINK("https://wa.me/"&amp;Tabla2[[#This Row],[CONTACTO]]&amp;"?text="&amp;Tabla2[[#This Row],[Mensaje]],"Enviar mensaje"),"")</f>
        <v>Enviar mensaje</v>
      </c>
      <c r="AH3889" s="15" t="str">
        <f>CONCATENATE(A3889,F3889)</f>
        <v>3888ECMU2718885</v>
      </c>
      <c r="AI3889" s="15" t="str">
        <f>CONCATENATE("ENT-",A3889)</f>
        <v>ENT-3888</v>
      </c>
      <c r="AJ3889" s="15" t="str">
        <f>IF(Tabla2[[#This Row],[Op]]&lt;&gt;"","ENTREGA","")</f>
        <v>ENTREGA</v>
      </c>
      <c r="AK3889" s="40" t="str">
        <f>(Tabla2[[#This Row],[FECHA ENTREGA]]&amp;Tabla2[[#This Row],[HORA ENTREGA]])</f>
        <v>461710,333333333333333</v>
      </c>
      <c r="AL3889" s="34" t="str">
        <f>IFERROR(HYPERLINK("https://wa.me/"&amp;Tabla2[[#This Row],[CONTACTO]]&amp;"?text="&amp;Tabla2[[#This Row],[Mensaje]]),"")</f>
        <v>https://wa.me/56976511010?text=Hola!%0AServicio del día 29-05%0A *Cliente:* SOCIEDAD COMERCIAL MARBEN PETS LTDA */ Cont: * ECMU2718885*/ HR Entrega: *08:00* /Dirección: *CARRETERA GENERAL SAN MARTIN 8250 BODEGA A 21 QUILICURA</v>
      </c>
    </row>
    <row r="3890" spans="1:38" ht="16.5" customHeight="1" x14ac:dyDescent="0.2">
      <c r="A3890" s="15">
        <f>ROW(A3889)</f>
        <v>3889</v>
      </c>
      <c r="B3890" s="15">
        <f>IF(J3890=J3889,B3889+1,1)</f>
        <v>43</v>
      </c>
      <c r="C3890" s="15" t="s">
        <v>236</v>
      </c>
      <c r="D3890" s="25" t="s">
        <v>39</v>
      </c>
      <c r="E3890" s="27">
        <v>305104</v>
      </c>
      <c r="F3890" s="27" t="s">
        <v>5942</v>
      </c>
      <c r="G3890" s="27" t="s">
        <v>64</v>
      </c>
      <c r="H3890" s="27">
        <v>29235</v>
      </c>
      <c r="I3890" s="27" t="s">
        <v>42</v>
      </c>
      <c r="J3890" s="28">
        <v>46171</v>
      </c>
      <c r="K3890" s="26">
        <v>0.33333333333333331</v>
      </c>
      <c r="L3890" s="26"/>
      <c r="M3890" s="27" t="s">
        <v>225</v>
      </c>
      <c r="N3890" s="25">
        <f>IFERROR(VLOOKUP(M3890,Data!$J$1:$K$58,2,0),"")</f>
        <v>56978811158</v>
      </c>
      <c r="O3890" s="27" t="s">
        <v>226</v>
      </c>
      <c r="P3890" s="27"/>
      <c r="Q3890" s="27" t="s">
        <v>5859</v>
      </c>
      <c r="R3890" s="27" t="s">
        <v>74</v>
      </c>
      <c r="S3890" s="27"/>
      <c r="T3890" s="27"/>
      <c r="U3890" s="28"/>
      <c r="V3890" s="15"/>
      <c r="W3890" s="15"/>
      <c r="X3890" s="27"/>
      <c r="Y3890" s="27"/>
      <c r="Z3890" s="29"/>
      <c r="AA3890" s="29">
        <v>0.33333333333333331</v>
      </c>
      <c r="AB3890" s="29">
        <v>0.6875</v>
      </c>
      <c r="AC3890" s="30">
        <v>46171</v>
      </c>
      <c r="AD3890" s="15" t="str">
        <f>IF(Tabla2[[#This Row],[HORA ENTREGA]]="DIRECTO","On time", IF(AA3890&lt;&gt;"",IF(Tabla2[[#This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0" s="15" t="str">
        <f>MID(Tabla2[[#This Row],[TIPO]],1,3)</f>
        <v xml:space="preserve">20 </v>
      </c>
      <c r="AF38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SOCIEDAD COMERCIAL MARBEN PETS LTDA */ Cont: * LYGU3111844*/ HR Entrega: *08:00* /Dirección: *FRAGUA CARPAS BLANCAS</v>
      </c>
      <c r="AG3890" s="38" t="str">
        <f>IFERROR(HYPERLINK("https://wa.me/"&amp;Tabla2[[#This Row],[CONTACTO]]&amp;"?text="&amp;Tabla2[[#This Row],[Mensaje]],"Enviar mensaje"),"")</f>
        <v>Enviar mensaje</v>
      </c>
      <c r="AH3890" s="15" t="str">
        <f>CONCATENATE(A3890,F3890)</f>
        <v>3889LYGU3111844</v>
      </c>
      <c r="AI3890" s="15" t="str">
        <f>CONCATENATE("ENT-",A3890)</f>
        <v>ENT-3889</v>
      </c>
      <c r="AJ3890" s="15" t="str">
        <f>IF(Tabla2[[#This Row],[Op]]&lt;&gt;"","ENTREGA","")</f>
        <v>ENTREGA</v>
      </c>
      <c r="AK3890" s="40" t="str">
        <f>(Tabla2[[#This Row],[FECHA ENTREGA]]&amp;Tabla2[[#This Row],[HORA ENTREGA]])</f>
        <v>461710,333333333333333</v>
      </c>
      <c r="AL3890" s="34" t="str">
        <f>IFERROR(HYPERLINK("https://wa.me/"&amp;Tabla2[[#This Row],[CONTACTO]]&amp;"?text="&amp;Tabla2[[#This Row],[Mensaje]]),"")</f>
        <v>https://wa.me/56978811158?text=Hola!%0AServicio del día 29-05%0A *Cliente:* SOCIEDAD COMERCIAL MARBEN PETS LTDA */ Cont: * LYGU3111844*/ HR Entrega: *08:00* /Dirección: *FRAGUA CARPAS BLANCAS</v>
      </c>
    </row>
    <row r="3891" spans="1:38" ht="16.5" customHeight="1" x14ac:dyDescent="0.2">
      <c r="A3891" s="15">
        <f>ROW(A3890)</f>
        <v>3890</v>
      </c>
      <c r="B3891" s="15">
        <f>IF(J3891=J3890,B3890+1,1)</f>
        <v>44</v>
      </c>
      <c r="C3891" s="15" t="s">
        <v>236</v>
      </c>
      <c r="D3891" s="25" t="s">
        <v>39</v>
      </c>
      <c r="E3891" s="27">
        <v>514224</v>
      </c>
      <c r="F3891" s="27" t="s">
        <v>5943</v>
      </c>
      <c r="G3891" s="27" t="s">
        <v>41</v>
      </c>
      <c r="H3891" s="27">
        <v>19500</v>
      </c>
      <c r="I3891" s="27" t="s">
        <v>42</v>
      </c>
      <c r="J3891" s="28">
        <v>46171</v>
      </c>
      <c r="K3891" s="26">
        <v>0.33333333333333331</v>
      </c>
      <c r="L3891" s="26"/>
      <c r="M3891" s="27" t="s">
        <v>225</v>
      </c>
      <c r="N3891" s="25">
        <f>IFERROR(VLOOKUP(M3891,Data!$J$1:$K$58,2,0),"")</f>
        <v>56978811158</v>
      </c>
      <c r="O3891" s="27" t="s">
        <v>1208</v>
      </c>
      <c r="P3891" s="27"/>
      <c r="Q3891" s="27" t="s">
        <v>5028</v>
      </c>
      <c r="R3891" s="27" t="s">
        <v>1593</v>
      </c>
      <c r="S3891" s="27"/>
      <c r="T3891" s="27"/>
      <c r="U3891" s="28"/>
      <c r="V3891" s="15"/>
      <c r="W3891" s="15"/>
      <c r="X3891" s="27"/>
      <c r="Y3891" s="27"/>
      <c r="Z3891" s="29"/>
      <c r="AA3891" s="29">
        <v>0.33888888888888891</v>
      </c>
      <c r="AB3891" s="29">
        <v>0.48958333333333331</v>
      </c>
      <c r="AC3891" s="30">
        <v>46171</v>
      </c>
      <c r="AD3891" s="15" t="str">
        <f>IF(Tabla2[[#This Row],[HORA ENTREGA]]="DIRECTO","On time", IF(AA3891&lt;&gt;"",IF(Tabla2[[#This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1" s="15" t="str">
        <f>MID(Tabla2[[#This Row],[TIPO]],1,3)</f>
        <v xml:space="preserve">40 </v>
      </c>
      <c r="AF38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SOCIEDAD COMERCIAL MARBEN PETS LTDA */ Cont: * TRHU7585684*/ HR Entrega: *08:00* /Dirección: *FRAGUA BODEGA PRINCIPAL</v>
      </c>
      <c r="AG3891" s="38" t="str">
        <f>IFERROR(HYPERLINK("https://wa.me/"&amp;Tabla2[[#This Row],[CONTACTO]]&amp;"?text="&amp;Tabla2[[#This Row],[Mensaje]],"Enviar mensaje"),"")</f>
        <v>Enviar mensaje</v>
      </c>
      <c r="AH3891" s="15" t="str">
        <f>CONCATENATE(A3891,F3891)</f>
        <v>3890TRHU7585684</v>
      </c>
      <c r="AI3891" s="15" t="str">
        <f>CONCATENATE("ENT-",A3891)</f>
        <v>ENT-3890</v>
      </c>
      <c r="AJ3891" s="15" t="str">
        <f>IF(Tabla2[[#This Row],[Op]]&lt;&gt;"","ENTREGA","")</f>
        <v>ENTREGA</v>
      </c>
      <c r="AK3891" s="40" t="str">
        <f>(Tabla2[[#This Row],[FECHA ENTREGA]]&amp;Tabla2[[#This Row],[HORA ENTREGA]])</f>
        <v>461710,333333333333333</v>
      </c>
      <c r="AL3891" s="34" t="str">
        <f>IFERROR(HYPERLINK("https://wa.me/"&amp;Tabla2[[#This Row],[CONTACTO]]&amp;"?text="&amp;Tabla2[[#This Row],[Mensaje]]),"")</f>
        <v>https://wa.me/56978811158?text=Hola!%0AServicio del día 29-05%0A *Cliente:* SOCIEDAD COMERCIAL MARBEN PETS LTDA */ Cont: * TRHU7585684*/ HR Entrega: *08:00* /Dirección: *FRAGUA BODEGA PRINCIPAL</v>
      </c>
    </row>
    <row r="3892" spans="1:38" ht="16.5" customHeight="1" x14ac:dyDescent="0.2">
      <c r="A3892" s="15">
        <f>ROW(A3891)</f>
        <v>3891</v>
      </c>
      <c r="B3892" s="15">
        <f>IF(J3892=J3891,B3891+1,1)</f>
        <v>45</v>
      </c>
      <c r="C3892" s="15" t="s">
        <v>1313</v>
      </c>
      <c r="D3892" s="25" t="s">
        <v>39</v>
      </c>
      <c r="E3892" s="27">
        <v>306577</v>
      </c>
      <c r="F3892" s="27" t="s">
        <v>5944</v>
      </c>
      <c r="G3892" s="27" t="s">
        <v>64</v>
      </c>
      <c r="H3892" s="27">
        <v>8597</v>
      </c>
      <c r="I3892" s="27" t="s">
        <v>42</v>
      </c>
      <c r="J3892" s="28">
        <v>46171</v>
      </c>
      <c r="K3892" s="26">
        <v>0.375</v>
      </c>
      <c r="L3892" s="26"/>
      <c r="M3892" s="27" t="s">
        <v>325</v>
      </c>
      <c r="N3892" s="25">
        <f>IFERROR(VLOOKUP(M3892,Data!$J$1:$K$58,2,0),"")</f>
        <v>56964850744</v>
      </c>
      <c r="O3892" s="27" t="s">
        <v>326</v>
      </c>
      <c r="P3892" s="27"/>
      <c r="Q3892" s="27" t="s">
        <v>1316</v>
      </c>
      <c r="R3892" s="27" t="s">
        <v>48</v>
      </c>
      <c r="S3892" s="27"/>
      <c r="T3892" s="27"/>
      <c r="U3892" s="28"/>
      <c r="V3892" s="15"/>
      <c r="W3892" s="15">
        <v>264946</v>
      </c>
      <c r="X3892" s="27"/>
      <c r="Y3892" s="27"/>
      <c r="Z3892" s="29"/>
      <c r="AA3892" s="29">
        <v>0.37638888888888888</v>
      </c>
      <c r="AB3892" s="29">
        <v>0.50694444444444442</v>
      </c>
      <c r="AC3892" s="30">
        <v>46171</v>
      </c>
      <c r="AD3892" s="15" t="str">
        <f>IF(Tabla2[[#This Row],[HORA ENTREGA]]="DIRECTO","On time", IF(AA3892&lt;&gt;"",IF(Tabla2[[#This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2" s="15" t="str">
        <f>MID(Tabla2[[#This Row],[TIPO]],1,3)</f>
        <v xml:space="preserve">20 </v>
      </c>
      <c r="AF38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STAR CLUTCH S A */ Cont: * BEAU2803689*/ HR Entrega: *09:00* /Dirección: *CAMINO SAN PEDRO 9580, PUDAHUEL</v>
      </c>
      <c r="AG3892" s="38" t="str">
        <f>IFERROR(HYPERLINK("https://wa.me/"&amp;Tabla2[[#This Row],[CONTACTO]]&amp;"?text="&amp;Tabla2[[#This Row],[Mensaje]],"Enviar mensaje"),"")</f>
        <v>Enviar mensaje</v>
      </c>
      <c r="AH3892" s="15" t="str">
        <f>CONCATENATE(A3892,F3892)</f>
        <v>3891BEAU2803689</v>
      </c>
      <c r="AI3892" s="15" t="str">
        <f>CONCATENATE("ENT-",A3892)</f>
        <v>ENT-3891</v>
      </c>
      <c r="AJ3892" s="15" t="str">
        <f>IF(Tabla2[[#This Row],[Op]]&lt;&gt;"","ENTREGA","")</f>
        <v>ENTREGA</v>
      </c>
      <c r="AK3892" s="40" t="str">
        <f>(Tabla2[[#This Row],[FECHA ENTREGA]]&amp;Tabla2[[#This Row],[HORA ENTREGA]])</f>
        <v>461710,375</v>
      </c>
      <c r="AL3892" s="34" t="str">
        <f>IFERROR(HYPERLINK("https://wa.me/"&amp;Tabla2[[#This Row],[CONTACTO]]&amp;"?text="&amp;Tabla2[[#This Row],[Mensaje]]),"")</f>
        <v>https://wa.me/56964850744?text=Hola!%0AServicio del día 29-05%0A *Cliente:* STAR CLUTCH S A */ Cont: * BEAU2803689*/ HR Entrega: *09:00* /Dirección: *CAMINO SAN PEDRO 9580, PUDAHUEL</v>
      </c>
    </row>
    <row r="3893" spans="1:38" ht="16.5" customHeight="1" x14ac:dyDescent="0.2">
      <c r="A3893" s="15">
        <f>ROW(A3892)</f>
        <v>3892</v>
      </c>
      <c r="B3893" s="15">
        <f>IF(J3893=J3892,B3892+1,1)</f>
        <v>46</v>
      </c>
      <c r="C3893" s="15" t="s">
        <v>580</v>
      </c>
      <c r="D3893" s="25" t="s">
        <v>39</v>
      </c>
      <c r="E3893" s="27">
        <v>306488</v>
      </c>
      <c r="F3893" s="27" t="s">
        <v>5945</v>
      </c>
      <c r="G3893" s="27" t="s">
        <v>64</v>
      </c>
      <c r="H3893" s="27">
        <v>5802</v>
      </c>
      <c r="I3893" s="27" t="s">
        <v>42</v>
      </c>
      <c r="J3893" s="28">
        <v>46171</v>
      </c>
      <c r="K3893" s="26">
        <v>0.35416666666666669</v>
      </c>
      <c r="L3893" s="26" t="s">
        <v>1851</v>
      </c>
      <c r="M3893" s="27" t="s">
        <v>688</v>
      </c>
      <c r="N3893" s="25">
        <f>IFERROR(VLOOKUP(M3893,Data!$J$1:$K$58,2,0),"")</f>
        <v>56950104102</v>
      </c>
      <c r="O3893" s="27" t="s">
        <v>552</v>
      </c>
      <c r="P3893" s="27"/>
      <c r="Q3893" s="27" t="s">
        <v>3376</v>
      </c>
      <c r="R3893" s="27" t="s">
        <v>48</v>
      </c>
      <c r="S3893" s="27"/>
      <c r="T3893" s="27"/>
      <c r="U3893" s="28"/>
      <c r="V3893" s="15"/>
      <c r="W3893" s="15">
        <v>264825</v>
      </c>
      <c r="X3893" s="27"/>
      <c r="Y3893" s="27"/>
      <c r="Z3893" s="29"/>
      <c r="AA3893" s="29">
        <v>0.33680555555555558</v>
      </c>
      <c r="AB3893" s="29">
        <v>0.375</v>
      </c>
      <c r="AC3893" s="30">
        <v>46171</v>
      </c>
      <c r="AD3893" s="15" t="str">
        <f>IF(Tabla2[[#This Row],[HORA ENTREGA]]="DIRECTO","On time", IF(AA3893&lt;&gt;"",IF(Tabla2[[#This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3" s="15" t="str">
        <f>MID(Tabla2[[#This Row],[TIPO]],1,3)</f>
        <v xml:space="preserve">20 </v>
      </c>
      <c r="AF38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WURTH CHILE LTDA */ Cont: * CMAU0646778*/ HR Entrega: *08:30* /Dirección: *AV. LO ESPEJO 1740, BOD. 4; SAN BERNARDO</v>
      </c>
      <c r="AG3893" s="38" t="str">
        <f>IFERROR(HYPERLINK("https://wa.me/"&amp;Tabla2[[#This Row],[CONTACTO]]&amp;"?text="&amp;Tabla2[[#This Row],[Mensaje]],"Enviar mensaje"),"")</f>
        <v>Enviar mensaje</v>
      </c>
      <c r="AH3893" s="15" t="str">
        <f>CONCATENATE(A3893,F3893)</f>
        <v>3892CMAU0646778</v>
      </c>
      <c r="AI3893" s="15" t="str">
        <f>CONCATENATE("ENT-",A3893)</f>
        <v>ENT-3892</v>
      </c>
      <c r="AJ3893" s="15" t="str">
        <f>IF(Tabla2[[#This Row],[Op]]&lt;&gt;"","ENTREGA","")</f>
        <v>ENTREGA</v>
      </c>
      <c r="AK3893" s="40" t="str">
        <f>(Tabla2[[#This Row],[FECHA ENTREGA]]&amp;Tabla2[[#This Row],[HORA ENTREGA]])</f>
        <v>461710,354166666666667</v>
      </c>
      <c r="AL3893" s="34" t="str">
        <f>IFERROR(HYPERLINK("https://wa.me/"&amp;Tabla2[[#This Row],[CONTACTO]]&amp;"?text="&amp;Tabla2[[#This Row],[Mensaje]]),"")</f>
        <v>https://wa.me/56950104102?text=Hola!%0AServicio del día 29-05%0A *Cliente:* WURTH CHILE LTDA */ Cont: * CMAU0646778*/ HR Entrega: *08:30* /Dirección: *AV. LO ESPEJO 1740, BOD. 4; SAN BERNARDO</v>
      </c>
    </row>
    <row r="3894" spans="1:38" ht="16.5" customHeight="1" x14ac:dyDescent="0.2">
      <c r="A3894" s="15">
        <f>ROW(A3893)</f>
        <v>3893</v>
      </c>
      <c r="B3894" s="15">
        <f>IF(J3894=J3893,B3893+1,1)</f>
        <v>47</v>
      </c>
      <c r="C3894" s="15" t="s">
        <v>580</v>
      </c>
      <c r="D3894" s="25" t="s">
        <v>39</v>
      </c>
      <c r="E3894" s="27">
        <v>304002</v>
      </c>
      <c r="F3894" s="27" t="s">
        <v>5946</v>
      </c>
      <c r="G3894" s="27" t="s">
        <v>41</v>
      </c>
      <c r="H3894" s="27">
        <v>24396</v>
      </c>
      <c r="I3894" s="27" t="s">
        <v>42</v>
      </c>
      <c r="J3894" s="28">
        <v>46171</v>
      </c>
      <c r="K3894" s="26">
        <v>0.35416666666666669</v>
      </c>
      <c r="L3894" s="26"/>
      <c r="M3894" s="27" t="s">
        <v>60</v>
      </c>
      <c r="N3894" s="25">
        <f>IFERROR(VLOOKUP(M3894,Data!$J$1:$K$58,2,0),"")</f>
        <v>56957438415</v>
      </c>
      <c r="O3894" s="27" t="s">
        <v>285</v>
      </c>
      <c r="P3894" s="27"/>
      <c r="Q3894" s="27" t="s">
        <v>3376</v>
      </c>
      <c r="R3894" s="27"/>
      <c r="S3894" s="27"/>
      <c r="T3894" s="27"/>
      <c r="U3894" s="28"/>
      <c r="V3894" s="15"/>
      <c r="W3894" s="15"/>
      <c r="X3894" s="27"/>
      <c r="Y3894" s="27"/>
      <c r="Z3894" s="29"/>
      <c r="AA3894" s="29">
        <v>0.54513888888888884</v>
      </c>
      <c r="AB3894" s="29">
        <v>0.62847222222222221</v>
      </c>
      <c r="AC3894" s="30">
        <v>46171</v>
      </c>
      <c r="AD3894" s="15" t="str">
        <f>IF(Tabla2[[#This Row],[HORA ENTREGA]]="DIRECTO","On time", IF(AA3894&lt;&gt;"",IF(Tabla2[[#This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894" s="15" t="str">
        <f>MID(Tabla2[[#This Row],[TIPO]],1,3)</f>
        <v xml:space="preserve">40 </v>
      </c>
      <c r="AF38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WURTH CHILE LTDA */ Cont: * OOCU6985883*/ HR Entrega: *08:30* /Dirección: *AV. LO ESPEJO 1740, BOD. 4; SAN BERNARDO</v>
      </c>
      <c r="AG3894" s="38" t="str">
        <f>IFERROR(HYPERLINK("https://wa.me/"&amp;Tabla2[[#This Row],[CONTACTO]]&amp;"?text="&amp;Tabla2[[#This Row],[Mensaje]],"Enviar mensaje"),"")</f>
        <v>Enviar mensaje</v>
      </c>
      <c r="AH3894" s="15" t="str">
        <f>CONCATENATE(A3894,F3894)</f>
        <v>3893OOCU6985883</v>
      </c>
      <c r="AI3894" s="15" t="str">
        <f>CONCATENATE("ENT-",A3894)</f>
        <v>ENT-3893</v>
      </c>
      <c r="AJ3894" s="15" t="str">
        <f>IF(Tabla2[[#This Row],[Op]]&lt;&gt;"","ENTREGA","")</f>
        <v>ENTREGA</v>
      </c>
      <c r="AK3894" s="40" t="str">
        <f>(Tabla2[[#This Row],[FECHA ENTREGA]]&amp;Tabla2[[#This Row],[HORA ENTREGA]])</f>
        <v>461710,354166666666667</v>
      </c>
      <c r="AL3894" s="34" t="str">
        <f>IFERROR(HYPERLINK("https://wa.me/"&amp;Tabla2[[#This Row],[CONTACTO]]&amp;"?text="&amp;Tabla2[[#This Row],[Mensaje]]),"")</f>
        <v>https://wa.me/56957438415?text=Hola!%0AServicio del día 29-05%0A *Cliente:* WURTH CHILE LTDA */ Cont: * OOCU6985883*/ HR Entrega: *08:30* /Dirección: *AV. LO ESPEJO 1740, BOD. 4; SAN BERNARDO</v>
      </c>
    </row>
    <row r="3895" spans="1:38" ht="16.5" customHeight="1" x14ac:dyDescent="0.2">
      <c r="A3895" s="15">
        <f>ROW(A3894)</f>
        <v>3894</v>
      </c>
      <c r="B3895" s="15">
        <f>IF(J3895=J3894,B3894+1,1)</f>
        <v>48</v>
      </c>
      <c r="C3895" s="15" t="s">
        <v>580</v>
      </c>
      <c r="D3895" s="25" t="s">
        <v>39</v>
      </c>
      <c r="E3895" s="27">
        <v>306456</v>
      </c>
      <c r="F3895" s="27" t="s">
        <v>5947</v>
      </c>
      <c r="G3895" s="27" t="s">
        <v>64</v>
      </c>
      <c r="H3895" s="27">
        <v>9300</v>
      </c>
      <c r="I3895" s="27" t="s">
        <v>42</v>
      </c>
      <c r="J3895" s="28">
        <v>46171</v>
      </c>
      <c r="K3895" s="26">
        <v>0.35416666666666669</v>
      </c>
      <c r="L3895" s="26" t="s">
        <v>1851</v>
      </c>
      <c r="M3895" s="27" t="s">
        <v>215</v>
      </c>
      <c r="N3895" s="25">
        <f>IFERROR(VLOOKUP(M3895,Data!$J$1:$K$58,2,0),"")</f>
        <v>56978089957</v>
      </c>
      <c r="O3895" s="27" t="s">
        <v>216</v>
      </c>
      <c r="P3895" s="27"/>
      <c r="Q3895" s="27" t="s">
        <v>2990</v>
      </c>
      <c r="R3895" s="27"/>
      <c r="S3895" s="27"/>
      <c r="T3895" s="27"/>
      <c r="U3895" s="28"/>
      <c r="V3895" s="15"/>
      <c r="W3895" s="15"/>
      <c r="X3895" s="27"/>
      <c r="Y3895" s="27"/>
      <c r="Z3895" s="29"/>
      <c r="AA3895" s="29">
        <v>0.34722222222222221</v>
      </c>
      <c r="AB3895" s="29">
        <v>0.49652777777777779</v>
      </c>
      <c r="AC3895" s="30">
        <v>46171</v>
      </c>
      <c r="AD3895" s="15" t="str">
        <f>IF(Tabla2[[#This Row],[HORA ENTREGA]]="DIRECTO","On time", IF(AA3895&lt;&gt;"",IF(Tabla2[[#This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5" s="15" t="str">
        <f>MID(Tabla2[[#This Row],[TIPO]],1,3)</f>
        <v xml:space="preserve">20 </v>
      </c>
      <c r="AF38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WURTH CHILE LTDA */ Cont: * MRKU9965029*/ HR Entrega: *08:30* /Dirección: *BOD.ID LOGISTIC - CAMINO CHORRILLOS UNO 21, PARCELA 21, LAMPA</v>
      </c>
      <c r="AG3895" s="38" t="str">
        <f>IFERROR(HYPERLINK("https://wa.me/"&amp;Tabla2[[#This Row],[CONTACTO]]&amp;"?text="&amp;Tabla2[[#This Row],[Mensaje]],"Enviar mensaje"),"")</f>
        <v>Enviar mensaje</v>
      </c>
      <c r="AH3895" s="15" t="str">
        <f>CONCATENATE(A3895,F3895)</f>
        <v>3894MRKU9965029</v>
      </c>
      <c r="AI3895" s="15" t="str">
        <f>CONCATENATE("ENT-",A3895)</f>
        <v>ENT-3894</v>
      </c>
      <c r="AJ3895" s="15" t="str">
        <f>IF(Tabla2[[#This Row],[Op]]&lt;&gt;"","ENTREGA","")</f>
        <v>ENTREGA</v>
      </c>
      <c r="AK3895" s="40" t="str">
        <f>(Tabla2[[#This Row],[FECHA ENTREGA]]&amp;Tabla2[[#This Row],[HORA ENTREGA]])</f>
        <v>461710,354166666666667</v>
      </c>
      <c r="AL3895" s="34" t="str">
        <f>IFERROR(HYPERLINK("https://wa.me/"&amp;Tabla2[[#This Row],[CONTACTO]]&amp;"?text="&amp;Tabla2[[#This Row],[Mensaje]]),"")</f>
        <v>https://wa.me/56978089957?text=Hola!%0AServicio del día 29-05%0A *Cliente:* WURTH CHILE LTDA */ Cont: * MRKU9965029*/ HR Entrega: *08:30* /Dirección: *BOD.ID LOGISTIC - CAMINO CHORRILLOS UNO 21, PARCELA 21, LAMPA</v>
      </c>
    </row>
    <row r="3896" spans="1:38" ht="16.5" customHeight="1" x14ac:dyDescent="0.2">
      <c r="A3896" s="15">
        <f>ROW(A3895)</f>
        <v>3895</v>
      </c>
      <c r="B3896" s="15">
        <f>IF(J3896=J3895,B3895+1,1)</f>
        <v>49</v>
      </c>
      <c r="C3896" s="15" t="s">
        <v>1322</v>
      </c>
      <c r="D3896" s="25" t="s">
        <v>39</v>
      </c>
      <c r="E3896" s="27"/>
      <c r="F3896" s="27" t="s">
        <v>5948</v>
      </c>
      <c r="G3896" s="27"/>
      <c r="H3896" s="27"/>
      <c r="I3896" s="27" t="s">
        <v>42</v>
      </c>
      <c r="J3896" s="28">
        <v>46171</v>
      </c>
      <c r="K3896" s="26">
        <v>0.58333333333333337</v>
      </c>
      <c r="L3896" s="26"/>
      <c r="M3896" s="27"/>
      <c r="N3896" s="25" t="str">
        <f>IFERROR(VLOOKUP(M3896,Data!$J$1:$K$58,2,0),"")</f>
        <v/>
      </c>
      <c r="O3896" s="27"/>
      <c r="P3896" s="27">
        <v>7</v>
      </c>
      <c r="Q3896" s="27" t="s">
        <v>5043</v>
      </c>
      <c r="R3896" s="27"/>
      <c r="S3896" s="27"/>
      <c r="T3896" s="27"/>
      <c r="U3896" s="28"/>
      <c r="V3896" s="15"/>
      <c r="W3896" s="15"/>
      <c r="X3896" s="27"/>
      <c r="Y3896" s="27" t="s">
        <v>5949</v>
      </c>
      <c r="Z3896" s="29"/>
      <c r="AA3896" s="29"/>
      <c r="AB3896" s="29"/>
      <c r="AC3896" s="30"/>
      <c r="AD3896" s="15" t="str">
        <f>IF(Tabla2[[#This Row],[HORA ENTREGA]]="DIRECTO","On time", IF(AA3896&lt;&gt;"",IF(Tabla2[[#This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3896" s="15" t="str">
        <f>MID(Tabla2[[#This Row],[TIPO]],1,3)</f>
        <v/>
      </c>
      <c r="AF38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29-05%0A *Cliente:* ZOOMLION SPA */ Cont: * TIJERAS*/ HR Entrega: *14:00* /Dirección: *EDUARDO FREI MONTALVA 9951; QUILICURA</v>
      </c>
      <c r="AG3896" s="38" t="str">
        <f>IFERROR(HYPERLINK("https://wa.me/"&amp;Tabla2[[#This Row],[CONTACTO]]&amp;"?text="&amp;Tabla2[[#This Row],[Mensaje]],"Enviar mensaje"),"")</f>
        <v>Enviar mensaje</v>
      </c>
      <c r="AH3896" s="15" t="str">
        <f>CONCATENATE(A3896,F3896)</f>
        <v>3895TIJERAS</v>
      </c>
      <c r="AI3896" s="15" t="str">
        <f>CONCATENATE("ENT-",A3896)</f>
        <v>ENT-3895</v>
      </c>
      <c r="AJ3896" s="15" t="str">
        <f>IF(Tabla2[[#This Row],[Op]]&lt;&gt;"","ENTREGA","")</f>
        <v>ENTREGA</v>
      </c>
      <c r="AK3896" s="40" t="str">
        <f>(Tabla2[[#This Row],[FECHA ENTREGA]]&amp;Tabla2[[#This Row],[HORA ENTREGA]])</f>
        <v>461710,583333333333333</v>
      </c>
      <c r="AL3896" s="34" t="str">
        <f>IFERROR(HYPERLINK("https://wa.me/"&amp;Tabla2[[#This Row],[CONTACTO]]&amp;"?text="&amp;Tabla2[[#This Row],[Mensaje]]),"")</f>
        <v>https://wa.me/?text=Hola!%0AServicio del día 29-05%0A *Cliente:* ZOOMLION SPA */ Cont: * TIJERAS*/ HR Entrega: *14:00* /Dirección: *EDUARDO FREI MONTALVA 9951; QUILICURA</v>
      </c>
    </row>
    <row r="3897" spans="1:38" ht="16.5" customHeight="1" x14ac:dyDescent="0.2">
      <c r="A3897" s="15">
        <f>ROW(A3896)</f>
        <v>3896</v>
      </c>
      <c r="B3897" s="15">
        <f>IF(J3897=J3896,B3896+1,1)</f>
        <v>1</v>
      </c>
      <c r="C3897" s="15" t="s">
        <v>622</v>
      </c>
      <c r="D3897" s="25" t="s">
        <v>39</v>
      </c>
      <c r="E3897" s="27">
        <v>304723</v>
      </c>
      <c r="F3897" s="27" t="s">
        <v>5950</v>
      </c>
      <c r="G3897" s="27" t="s">
        <v>64</v>
      </c>
      <c r="H3897" s="27">
        <v>15310</v>
      </c>
      <c r="I3897" s="27" t="s">
        <v>5951</v>
      </c>
      <c r="J3897" s="28">
        <v>46172</v>
      </c>
      <c r="K3897" s="26">
        <v>0.33333333333333331</v>
      </c>
      <c r="L3897" s="26"/>
      <c r="M3897" s="27" t="s">
        <v>325</v>
      </c>
      <c r="N3897" s="25">
        <f>IFERROR(VLOOKUP(M3897,Data!$J$1:$K$58,2,0),"")</f>
        <v>56964850744</v>
      </c>
      <c r="O3897" s="27" t="s">
        <v>326</v>
      </c>
      <c r="P3897" s="27"/>
      <c r="Q3897" s="27" t="s">
        <v>625</v>
      </c>
      <c r="R3897" s="27" t="s">
        <v>183</v>
      </c>
      <c r="S3897" s="27"/>
      <c r="T3897" s="27"/>
      <c r="U3897" s="28"/>
      <c r="V3897" s="15"/>
      <c r="W3897" s="15">
        <v>6324172</v>
      </c>
      <c r="X3897" s="27"/>
      <c r="Y3897" s="27"/>
      <c r="Z3897" s="29"/>
      <c r="AA3897" s="29">
        <v>0.32291666666666669</v>
      </c>
      <c r="AB3897" s="29">
        <v>0.38819444444444445</v>
      </c>
      <c r="AC3897" s="30">
        <v>46172</v>
      </c>
      <c r="AD3897" s="15" t="str">
        <f>IF(Tabla2[[#This Row],[HORA ENTREGA]]="DIRECTO","On time", IF(AA3897&lt;&gt;"",IF(Tabla2[[#This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7" s="15" t="str">
        <f>MID(Tabla2[[#This Row],[TIPO]],1,3)</f>
        <v xml:space="preserve">20 </v>
      </c>
      <c r="AF38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ENVASES FLEXIPACK LTDA */ Cont: * WHSU0486774*/ HR Entrega: *08:00* /Dirección: *JORGE CACERES 720, LA CISTERNA</v>
      </c>
      <c r="AG3897" s="38" t="str">
        <f>IFERROR(HYPERLINK("https://wa.me/"&amp;Tabla2[[#This Row],[CONTACTO]]&amp;"?text="&amp;Tabla2[[#This Row],[Mensaje]],"Enviar mensaje"),"")</f>
        <v>Enviar mensaje</v>
      </c>
      <c r="AH3897" s="15" t="str">
        <f>CONCATENATE(A3897,F3897)</f>
        <v>3896WHSU0486774</v>
      </c>
      <c r="AI3897" s="15" t="str">
        <f>CONCATENATE("ENT-",A3897)</f>
        <v>ENT-3896</v>
      </c>
      <c r="AJ3897" s="15" t="str">
        <f>IF(Tabla2[[#This Row],[Op]]&lt;&gt;"","ENTREGA","")</f>
        <v>ENTREGA</v>
      </c>
      <c r="AK3897" s="40" t="str">
        <f>(Tabla2[[#This Row],[FECHA ENTREGA]]&amp;Tabla2[[#This Row],[HORA ENTREGA]])</f>
        <v>461720,333333333333333</v>
      </c>
      <c r="AL3897" s="34" t="str">
        <f>IFERROR(HYPERLINK("https://wa.me/"&amp;Tabla2[[#This Row],[CONTACTO]]&amp;"?text="&amp;Tabla2[[#This Row],[Mensaje]]),"")</f>
        <v>https://wa.me/56964850744?text=Hola!%0AServicio del día 30-05%0A *Cliente:* ENVASES FLEXIPACK LTDA */ Cont: * WHSU0486774*/ HR Entrega: *08:00* /Dirección: *JORGE CACERES 720, LA CISTERNA</v>
      </c>
    </row>
    <row r="3898" spans="1:38" ht="16.5" customHeight="1" x14ac:dyDescent="0.2">
      <c r="A3898" s="15">
        <f>ROW(A3897)</f>
        <v>3897</v>
      </c>
      <c r="B3898" s="15">
        <f>IF(J3898=J3897,B3897+1,1)</f>
        <v>2</v>
      </c>
      <c r="C3898" s="15" t="s">
        <v>483</v>
      </c>
      <c r="D3898" s="25" t="s">
        <v>39</v>
      </c>
      <c r="E3898" s="27">
        <v>1295244</v>
      </c>
      <c r="F3898" s="27" t="s">
        <v>5952</v>
      </c>
      <c r="G3898" s="27" t="s">
        <v>41</v>
      </c>
      <c r="H3898" s="27">
        <v>6210</v>
      </c>
      <c r="I3898" s="27" t="s">
        <v>5953</v>
      </c>
      <c r="J3898" s="28">
        <v>46172</v>
      </c>
      <c r="K3898" s="26">
        <v>0.33333333333333331</v>
      </c>
      <c r="L3898" s="26"/>
      <c r="M3898" s="27" t="s">
        <v>45</v>
      </c>
      <c r="N3898" s="25">
        <f>IFERROR(VLOOKUP(M3898,Data!$J$1:$K$58,2,0),"")</f>
        <v>56950981572</v>
      </c>
      <c r="O3898" s="27" t="s">
        <v>46</v>
      </c>
      <c r="P3898" s="27"/>
      <c r="Q3898" s="27" t="s">
        <v>694</v>
      </c>
      <c r="R3898" s="27"/>
      <c r="S3898" s="27"/>
      <c r="T3898" s="27"/>
      <c r="U3898" s="28"/>
      <c r="V3898" s="15"/>
      <c r="W3898" s="15"/>
      <c r="X3898" s="27"/>
      <c r="Y3898" s="27"/>
      <c r="Z3898" s="29"/>
      <c r="AA3898" s="29">
        <v>0.32291666666666669</v>
      </c>
      <c r="AB3898" s="29">
        <v>0.40972222222222221</v>
      </c>
      <c r="AC3898" s="30">
        <v>46172</v>
      </c>
      <c r="AD3898" s="15" t="str">
        <f>IF(Tabla2[[#This Row],[HORA ENTREGA]]="DIRECTO","On time", IF(AA3898&lt;&gt;"",IF(Tabla2[[#This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8" s="15" t="str">
        <f>MID(Tabla2[[#This Row],[TIPO]],1,3)</f>
        <v xml:space="preserve">40 </v>
      </c>
      <c r="AF38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IDEAL S A */ Cont: * CSNU8612532*/ HR Entrega: *08:00* /Dirección: *Cañaveral 870 Quilicura</v>
      </c>
      <c r="AG3898" s="38" t="str">
        <f>IFERROR(HYPERLINK("https://wa.me/"&amp;Tabla2[[#This Row],[CONTACTO]]&amp;"?text="&amp;Tabla2[[#This Row],[Mensaje]],"Enviar mensaje"),"")</f>
        <v>Enviar mensaje</v>
      </c>
      <c r="AH3898" s="15" t="str">
        <f>CONCATENATE(A3898,F3898)</f>
        <v>3897CSNU8612532</v>
      </c>
      <c r="AI3898" s="15" t="str">
        <f>CONCATENATE("ENT-",A3898)</f>
        <v>ENT-3897</v>
      </c>
      <c r="AJ3898" s="15" t="str">
        <f>IF(Tabla2[[#This Row],[Op]]&lt;&gt;"","ENTREGA","")</f>
        <v>ENTREGA</v>
      </c>
      <c r="AK3898" s="40" t="str">
        <f>(Tabla2[[#This Row],[FECHA ENTREGA]]&amp;Tabla2[[#This Row],[HORA ENTREGA]])</f>
        <v>461720,333333333333333</v>
      </c>
      <c r="AL3898" s="34" t="str">
        <f>IFERROR(HYPERLINK("https://wa.me/"&amp;Tabla2[[#This Row],[CONTACTO]]&amp;"?text="&amp;Tabla2[[#This Row],[Mensaje]]),"")</f>
        <v>https://wa.me/56950981572?text=Hola!%0AServicio del día 30-05%0A *Cliente:* IDEAL S A */ Cont: * CSNU8612532*/ HR Entrega: *08:00* /Dirección: *Cañaveral 870 Quilicura</v>
      </c>
    </row>
    <row r="3899" spans="1:38" ht="16.5" customHeight="1" x14ac:dyDescent="0.2">
      <c r="A3899" s="15">
        <f>ROW(A3898)</f>
        <v>3898</v>
      </c>
      <c r="B3899" s="15">
        <f>IF(J3899=J3898,B3898+1,1)</f>
        <v>3</v>
      </c>
      <c r="C3899" s="15" t="s">
        <v>483</v>
      </c>
      <c r="D3899" s="25" t="s">
        <v>39</v>
      </c>
      <c r="E3899" s="27">
        <v>1293226</v>
      </c>
      <c r="F3899" s="27" t="s">
        <v>5954</v>
      </c>
      <c r="G3899" s="27" t="s">
        <v>41</v>
      </c>
      <c r="H3899" s="27">
        <v>20060</v>
      </c>
      <c r="I3899" s="27" t="s">
        <v>42</v>
      </c>
      <c r="J3899" s="28">
        <v>46172</v>
      </c>
      <c r="K3899" s="26">
        <v>0.35416666666666669</v>
      </c>
      <c r="L3899" s="26"/>
      <c r="M3899" s="27" t="s">
        <v>688</v>
      </c>
      <c r="N3899" s="25">
        <f>IFERROR(VLOOKUP(M3899,Data!$J$1:$K$58,2,0),"")</f>
        <v>56950104102</v>
      </c>
      <c r="O3899" s="27" t="s">
        <v>552</v>
      </c>
      <c r="P3899" s="27"/>
      <c r="Q3899" s="27" t="s">
        <v>5749</v>
      </c>
      <c r="R3899" s="27" t="s">
        <v>69</v>
      </c>
      <c r="S3899" s="27"/>
      <c r="T3899" s="27"/>
      <c r="U3899" s="28"/>
      <c r="V3899" s="15"/>
      <c r="W3899" s="15">
        <v>305343</v>
      </c>
      <c r="X3899" s="27"/>
      <c r="Y3899" s="27"/>
      <c r="Z3899" s="29"/>
      <c r="AA3899" s="29">
        <v>0.33333333333333331</v>
      </c>
      <c r="AB3899" s="29">
        <v>0.4201388888888889</v>
      </c>
      <c r="AC3899" s="30">
        <v>46172</v>
      </c>
      <c r="AD3899" s="15" t="str">
        <f>IF(Tabla2[[#This Row],[HORA ENTREGA]]="DIRECTO","On time", IF(AA3899&lt;&gt;"",IF(Tabla2[[#This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899" s="15" t="str">
        <f>MID(Tabla2[[#This Row],[TIPO]],1,3)</f>
        <v xml:space="preserve">40 </v>
      </c>
      <c r="AF38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IDEAL S A */ Cont: * CSGU6753194*/ HR Entrega: *08:30* /Dirección: *Av. Bernardo O´Higgins 3140 </v>
      </c>
      <c r="AG3899" s="38" t="str">
        <f>IFERROR(HYPERLINK("https://wa.me/"&amp;Tabla2[[#This Row],[CONTACTO]]&amp;"?text="&amp;Tabla2[[#This Row],[Mensaje]],"Enviar mensaje"),"")</f>
        <v>Enviar mensaje</v>
      </c>
      <c r="AH3899" s="15" t="str">
        <f>CONCATENATE(A3899,F3899)</f>
        <v>3898CSGU6753194</v>
      </c>
      <c r="AI3899" s="15" t="str">
        <f>CONCATENATE("ENT-",A3899)</f>
        <v>ENT-3898</v>
      </c>
      <c r="AJ3899" s="15" t="str">
        <f>IF(Tabla2[[#This Row],[Op]]&lt;&gt;"","ENTREGA","")</f>
        <v>ENTREGA</v>
      </c>
      <c r="AK3899" s="40" t="str">
        <f>(Tabla2[[#This Row],[FECHA ENTREGA]]&amp;Tabla2[[#This Row],[HORA ENTREGA]])</f>
        <v>461720,354166666666667</v>
      </c>
      <c r="AL3899" s="34" t="str">
        <f>IFERROR(HYPERLINK("https://wa.me/"&amp;Tabla2[[#This Row],[CONTACTO]]&amp;"?text="&amp;Tabla2[[#This Row],[Mensaje]]),"")</f>
        <v xml:space="preserve">https://wa.me/56950104102?text=Hola!%0AServicio del día 30-05%0A *Cliente:* IDEAL S A */ Cont: * CSGU6753194*/ HR Entrega: *08:30* /Dirección: *Av. Bernardo O´Higgins 3140 </v>
      </c>
    </row>
    <row r="3900" spans="1:38" ht="16.5" customHeight="1" x14ac:dyDescent="0.2">
      <c r="A3900" s="15">
        <f>ROW(A3899)</f>
        <v>3899</v>
      </c>
      <c r="B3900" s="15">
        <f>IF(J3900=J3899,B3899+1,1)</f>
        <v>4</v>
      </c>
      <c r="C3900" s="15" t="s">
        <v>483</v>
      </c>
      <c r="D3900" s="25" t="s">
        <v>39</v>
      </c>
      <c r="E3900" s="27">
        <v>1294306</v>
      </c>
      <c r="F3900" s="27" t="s">
        <v>5955</v>
      </c>
      <c r="G3900" s="27" t="s">
        <v>54</v>
      </c>
      <c r="H3900" s="27">
        <v>6940</v>
      </c>
      <c r="I3900" s="27" t="s">
        <v>5956</v>
      </c>
      <c r="J3900" s="28">
        <v>46172</v>
      </c>
      <c r="K3900" s="26">
        <v>0.35416666666666669</v>
      </c>
      <c r="L3900" s="26"/>
      <c r="M3900" s="27" t="s">
        <v>60</v>
      </c>
      <c r="N3900" s="25">
        <f>IFERROR(VLOOKUP(M3900,Data!$J$1:$K$58,2,0),"")</f>
        <v>56957438415</v>
      </c>
      <c r="O3900" s="27" t="s">
        <v>285</v>
      </c>
      <c r="P3900" s="27"/>
      <c r="Q3900" s="27" t="s">
        <v>4678</v>
      </c>
      <c r="R3900" s="27" t="s">
        <v>48</v>
      </c>
      <c r="S3900" s="27"/>
      <c r="T3900" s="27"/>
      <c r="U3900" s="28"/>
      <c r="V3900" s="15"/>
      <c r="W3900" s="15">
        <v>265310</v>
      </c>
      <c r="X3900" s="27"/>
      <c r="Y3900" s="27"/>
      <c r="Z3900" s="29"/>
      <c r="AA3900" s="29">
        <v>0.35694444444444445</v>
      </c>
      <c r="AB3900" s="29">
        <v>0.42708333333333331</v>
      </c>
      <c r="AC3900" s="30">
        <v>46172</v>
      </c>
      <c r="AD3900" s="15" t="str">
        <f>IF(Tabla2[[#This Row],[HORA ENTREGA]]="DIRECTO","On time", IF(AA3900&lt;&gt;"",IF(Tabla2[[#This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0" s="15" t="str">
        <f>MID(Tabla2[[#This Row],[TIPO]],1,3)</f>
        <v xml:space="preserve">40 </v>
      </c>
      <c r="AF39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IDEAL S A */ Cont: * CGMU5647672*/ HR Entrega: *08:30* /Dirección: *en bodega Agunsa, dirección La montaña 1550, Quilicura </v>
      </c>
      <c r="AG3900" s="38" t="str">
        <f>IFERROR(HYPERLINK("https://wa.me/"&amp;Tabla2[[#This Row],[CONTACTO]]&amp;"?text="&amp;Tabla2[[#This Row],[Mensaje]],"Enviar mensaje"),"")</f>
        <v>Enviar mensaje</v>
      </c>
      <c r="AH3900" s="15" t="str">
        <f>CONCATENATE(A3900,F3900)</f>
        <v>3899CGMU5647672</v>
      </c>
      <c r="AI3900" s="15" t="str">
        <f>CONCATENATE("ENT-",A3900)</f>
        <v>ENT-3899</v>
      </c>
      <c r="AJ3900" s="15" t="str">
        <f>IF(Tabla2[[#This Row],[Op]]&lt;&gt;"","ENTREGA","")</f>
        <v>ENTREGA</v>
      </c>
      <c r="AK3900" s="40" t="str">
        <f>(Tabla2[[#This Row],[FECHA ENTREGA]]&amp;Tabla2[[#This Row],[HORA ENTREGA]])</f>
        <v>461720,354166666666667</v>
      </c>
      <c r="AL3900" s="34" t="str">
        <f>IFERROR(HYPERLINK("https://wa.me/"&amp;Tabla2[[#This Row],[CONTACTO]]&amp;"?text="&amp;Tabla2[[#This Row],[Mensaje]]),"")</f>
        <v xml:space="preserve">https://wa.me/56957438415?text=Hola!%0AServicio del día 30-05%0A *Cliente:* IDEAL S A */ Cont: * CGMU5647672*/ HR Entrega: *08:30* /Dirección: *en bodega Agunsa, dirección La montaña 1550, Quilicura </v>
      </c>
    </row>
    <row r="3901" spans="1:38" ht="16.5" customHeight="1" x14ac:dyDescent="0.2">
      <c r="A3901" s="15">
        <f>ROW(A3900)</f>
        <v>3900</v>
      </c>
      <c r="B3901" s="15">
        <f>IF(J3901=J3900,B3900+1,1)</f>
        <v>5</v>
      </c>
      <c r="C3901" s="15" t="s">
        <v>149</v>
      </c>
      <c r="D3901" s="25" t="s">
        <v>39</v>
      </c>
      <c r="E3901" s="27">
        <v>2633936</v>
      </c>
      <c r="F3901" s="27" t="s">
        <v>5957</v>
      </c>
      <c r="G3901" s="27" t="s">
        <v>41</v>
      </c>
      <c r="H3901" s="27">
        <v>7800</v>
      </c>
      <c r="I3901" s="27" t="s">
        <v>171</v>
      </c>
      <c r="J3901" s="28">
        <v>46172</v>
      </c>
      <c r="K3901" s="26">
        <v>0.33333333333333331</v>
      </c>
      <c r="L3901" s="26" t="s">
        <v>5958</v>
      </c>
      <c r="M3901" s="27" t="s">
        <v>221</v>
      </c>
      <c r="N3901" s="25">
        <f>IFERROR(VLOOKUP(M3901,Data!$J$1:$K$58,2,0),"")</f>
        <v>56965378427</v>
      </c>
      <c r="O3901" s="27" t="s">
        <v>222</v>
      </c>
      <c r="P3901" s="27"/>
      <c r="Q3901" s="27" t="s">
        <v>153</v>
      </c>
      <c r="R3901" s="27" t="s">
        <v>48</v>
      </c>
      <c r="S3901" s="27"/>
      <c r="T3901" s="27"/>
      <c r="U3901" s="28"/>
      <c r="V3901" s="15"/>
      <c r="W3901" s="15">
        <v>265301</v>
      </c>
      <c r="X3901" s="27"/>
      <c r="Y3901" s="27"/>
      <c r="Z3901" s="29"/>
      <c r="AA3901" s="29">
        <v>0.32291666666666669</v>
      </c>
      <c r="AB3901" s="29">
        <v>0.40277777777777779</v>
      </c>
      <c r="AC3901" s="30">
        <v>46172</v>
      </c>
      <c r="AD3901" s="15" t="str">
        <f>IF(Tabla2[[#This Row],[HORA ENTREGA]]="DIRECTO","On time", IF(AA3901&lt;&gt;"",IF(Tabla2[[#This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1" s="15" t="str">
        <f>MID(Tabla2[[#This Row],[TIPO]],1,3)</f>
        <v xml:space="preserve">40 </v>
      </c>
      <c r="AF39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TXGU7240589*/ HR Entrega: *08:00* /Dirección: *BOD. MIEA AGURTO - PUERTO MADERO 9710, BOD. E13; PUDAHUEL </v>
      </c>
      <c r="AG3901" s="38" t="str">
        <f>IFERROR(HYPERLINK("https://wa.me/"&amp;Tabla2[[#This Row],[CONTACTO]]&amp;"?text="&amp;Tabla2[[#This Row],[Mensaje]],"Enviar mensaje"),"")</f>
        <v>Enviar mensaje</v>
      </c>
      <c r="AH3901" s="15" t="str">
        <f>CONCATENATE(A3901,F3901)</f>
        <v>3900TXGU7240589</v>
      </c>
      <c r="AI3901" s="15" t="str">
        <f>CONCATENATE("ENT-",A3901)</f>
        <v>ENT-3900</v>
      </c>
      <c r="AJ3901" s="15" t="str">
        <f>IF(Tabla2[[#This Row],[Op]]&lt;&gt;"","ENTREGA","")</f>
        <v>ENTREGA</v>
      </c>
      <c r="AK3901" s="40" t="str">
        <f>(Tabla2[[#This Row],[FECHA ENTREGA]]&amp;Tabla2[[#This Row],[HORA ENTREGA]])</f>
        <v>461720,333333333333333</v>
      </c>
      <c r="AL3901" s="34" t="str">
        <f>IFERROR(HYPERLINK("https://wa.me/"&amp;Tabla2[[#This Row],[CONTACTO]]&amp;"?text="&amp;Tabla2[[#This Row],[Mensaje]]),"")</f>
        <v xml:space="preserve">https://wa.me/56965378427?text=Hola!%0AServicio del día 30-05%0A *Cliente:* IMPORTADORA MIDEA CARRIER CHILE LTDA */ Cont: * TXGU7240589*/ HR Entrega: *08:00* /Dirección: *BOD. MIEA AGURTO - PUERTO MADERO 9710, BOD. E13; PUDAHUEL </v>
      </c>
    </row>
    <row r="3902" spans="1:38" ht="16.5" customHeight="1" x14ac:dyDescent="0.2">
      <c r="A3902" s="15">
        <f>ROW(A3901)</f>
        <v>3901</v>
      </c>
      <c r="B3902" s="15">
        <f>IF(J3902=J3901,B3901+1,1)</f>
        <v>6</v>
      </c>
      <c r="C3902" s="15" t="s">
        <v>149</v>
      </c>
      <c r="D3902" s="25" t="s">
        <v>39</v>
      </c>
      <c r="E3902" s="27">
        <v>2636246</v>
      </c>
      <c r="F3902" s="27" t="s">
        <v>5959</v>
      </c>
      <c r="G3902" s="27" t="s">
        <v>41</v>
      </c>
      <c r="H3902" s="27">
        <v>14000</v>
      </c>
      <c r="I3902" s="27" t="s">
        <v>42</v>
      </c>
      <c r="J3902" s="28">
        <v>46172</v>
      </c>
      <c r="K3902" s="26">
        <v>0.33333333333333331</v>
      </c>
      <c r="L3902" s="26" t="s">
        <v>5960</v>
      </c>
      <c r="M3902" s="27" t="s">
        <v>72</v>
      </c>
      <c r="N3902" s="25">
        <f>IFERROR(VLOOKUP(M3902,Data!$J$1:$K$58,2,0),"")</f>
        <v>56978089148</v>
      </c>
      <c r="O3902" s="27" t="s">
        <v>73</v>
      </c>
      <c r="P3902" s="27"/>
      <c r="Q3902" s="27" t="s">
        <v>153</v>
      </c>
      <c r="R3902" s="27" t="s">
        <v>280</v>
      </c>
      <c r="S3902" s="27"/>
      <c r="T3902" s="27"/>
      <c r="U3902" s="28"/>
      <c r="V3902" s="15"/>
      <c r="W3902" s="15"/>
      <c r="X3902" s="27"/>
      <c r="Y3902" s="27"/>
      <c r="Z3902" s="29"/>
      <c r="AA3902" s="29">
        <v>0.31944444444444442</v>
      </c>
      <c r="AB3902" s="29">
        <v>0.44791666666666669</v>
      </c>
      <c r="AC3902" s="30">
        <v>46172</v>
      </c>
      <c r="AD3902" s="15" t="str">
        <f>IF(Tabla2[[#This Row],[HORA ENTREGA]]="DIRECTO","On time", IF(AA3902&lt;&gt;"",IF(Tabla2[[#This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2" s="15" t="str">
        <f>MID(Tabla2[[#This Row],[TIPO]],1,3)</f>
        <v xml:space="preserve">40 </v>
      </c>
      <c r="AF39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ONEU5529518*/ HR Entrega: *08:00* /Dirección: *BOD. MIEA AGURTO - PUERTO MADERO 9710, BOD. E13; PUDAHUEL </v>
      </c>
      <c r="AG3902" s="38" t="str">
        <f>IFERROR(HYPERLINK("https://wa.me/"&amp;Tabla2[[#This Row],[CONTACTO]]&amp;"?text="&amp;Tabla2[[#This Row],[Mensaje]],"Enviar mensaje"),"")</f>
        <v>Enviar mensaje</v>
      </c>
      <c r="AH3902" s="15" t="str">
        <f>CONCATENATE(A3902,F3902)</f>
        <v>3901ONEU5529518</v>
      </c>
      <c r="AI3902" s="15" t="str">
        <f>CONCATENATE("ENT-",A3902)</f>
        <v>ENT-3901</v>
      </c>
      <c r="AJ3902" s="15" t="str">
        <f>IF(Tabla2[[#This Row],[Op]]&lt;&gt;"","ENTREGA","")</f>
        <v>ENTREGA</v>
      </c>
      <c r="AK3902" s="40" t="str">
        <f>(Tabla2[[#This Row],[FECHA ENTREGA]]&amp;Tabla2[[#This Row],[HORA ENTREGA]])</f>
        <v>461720,333333333333333</v>
      </c>
      <c r="AL3902" s="34" t="str">
        <f>IFERROR(HYPERLINK("https://wa.me/"&amp;Tabla2[[#This Row],[CONTACTO]]&amp;"?text="&amp;Tabla2[[#This Row],[Mensaje]]),"")</f>
        <v xml:space="preserve">https://wa.me/56978089148?text=Hola!%0AServicio del día 30-05%0A *Cliente:* IMPORTADORA MIDEA CARRIER CHILE LTDA */ Cont: * ONEU5529518*/ HR Entrega: *08:00* /Dirección: *BOD. MIEA AGURTO - PUERTO MADERO 9710, BOD. E13; PUDAHUEL </v>
      </c>
    </row>
    <row r="3903" spans="1:38" ht="16.5" customHeight="1" x14ac:dyDescent="0.2">
      <c r="A3903" s="15">
        <f>ROW(A3902)</f>
        <v>3902</v>
      </c>
      <c r="B3903" s="15">
        <f>IF(J3903=J3902,B3902+1,1)</f>
        <v>7</v>
      </c>
      <c r="C3903" s="15" t="s">
        <v>149</v>
      </c>
      <c r="D3903" s="25" t="s">
        <v>39</v>
      </c>
      <c r="E3903" s="27">
        <v>2633688</v>
      </c>
      <c r="F3903" s="27" t="s">
        <v>5961</v>
      </c>
      <c r="G3903" s="27" t="s">
        <v>41</v>
      </c>
      <c r="H3903" s="27">
        <v>10060</v>
      </c>
      <c r="I3903" s="27" t="s">
        <v>42</v>
      </c>
      <c r="J3903" s="28">
        <v>46172</v>
      </c>
      <c r="K3903" s="26">
        <v>0.33333333333333331</v>
      </c>
      <c r="L3903" s="26" t="s">
        <v>5962</v>
      </c>
      <c r="M3903" s="27" t="s">
        <v>241</v>
      </c>
      <c r="N3903" s="25">
        <f>IFERROR(VLOOKUP(M3903,Data!$J$1:$K$58,2,0),"")</f>
        <v>56984880436</v>
      </c>
      <c r="O3903" s="27" t="s">
        <v>98</v>
      </c>
      <c r="P3903" s="27"/>
      <c r="Q3903" s="27" t="s">
        <v>153</v>
      </c>
      <c r="R3903" s="27" t="s">
        <v>48</v>
      </c>
      <c r="S3903" s="27"/>
      <c r="T3903" s="27"/>
      <c r="U3903" s="28"/>
      <c r="V3903" s="15"/>
      <c r="W3903" s="15">
        <v>265302</v>
      </c>
      <c r="X3903" s="27"/>
      <c r="Y3903" s="27"/>
      <c r="Z3903" s="29"/>
      <c r="AA3903" s="29">
        <v>0.33680555555555558</v>
      </c>
      <c r="AB3903" s="29">
        <v>0.42708333333333331</v>
      </c>
      <c r="AC3903" s="30">
        <v>46172</v>
      </c>
      <c r="AD3903" s="15" t="str">
        <f>IF(Tabla2[[#This Row],[HORA ENTREGA]]="DIRECTO","On time", IF(AA3903&lt;&gt;"",IF(Tabla2[[#This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3" s="15" t="str">
        <f>MID(Tabla2[[#This Row],[TIPO]],1,3)</f>
        <v xml:space="preserve">40 </v>
      </c>
      <c r="AF39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TCNU4499439*/ HR Entrega: *08:00* /Dirección: *BOD. MIEA AGURTO - PUERTO MADERO 9710, BOD. E13; PUDAHUEL </v>
      </c>
      <c r="AG3903" s="38" t="str">
        <f>IFERROR(HYPERLINK("https://wa.me/"&amp;Tabla2[[#This Row],[CONTACTO]]&amp;"?text="&amp;Tabla2[[#This Row],[Mensaje]],"Enviar mensaje"),"")</f>
        <v>Enviar mensaje</v>
      </c>
      <c r="AH3903" s="15" t="str">
        <f>CONCATENATE(A3903,F3903)</f>
        <v>3902TCNU4499439</v>
      </c>
      <c r="AI3903" s="15" t="str">
        <f>CONCATENATE("ENT-",A3903)</f>
        <v>ENT-3902</v>
      </c>
      <c r="AJ3903" s="15" t="str">
        <f>IF(Tabla2[[#This Row],[Op]]&lt;&gt;"","ENTREGA","")</f>
        <v>ENTREGA</v>
      </c>
      <c r="AK3903" s="40" t="str">
        <f>(Tabla2[[#This Row],[FECHA ENTREGA]]&amp;Tabla2[[#This Row],[HORA ENTREGA]])</f>
        <v>461720,333333333333333</v>
      </c>
      <c r="AL3903" s="34" t="str">
        <f>IFERROR(HYPERLINK("https://wa.me/"&amp;Tabla2[[#This Row],[CONTACTO]]&amp;"?text="&amp;Tabla2[[#This Row],[Mensaje]]),"")</f>
        <v xml:space="preserve">https://wa.me/56984880436?text=Hola!%0AServicio del día 30-05%0A *Cliente:* IMPORTADORA MIDEA CARRIER CHILE LTDA */ Cont: * TCNU4499439*/ HR Entrega: *08:00* /Dirección: *BOD. MIEA AGURTO - PUERTO MADERO 9710, BOD. E13; PUDAHUEL </v>
      </c>
    </row>
    <row r="3904" spans="1:38" ht="16.5" customHeight="1" x14ac:dyDescent="0.2">
      <c r="A3904" s="15">
        <f>ROW(A3903)</f>
        <v>3903</v>
      </c>
      <c r="B3904" s="15">
        <f>IF(J3904=J3903,B3903+1,1)</f>
        <v>8</v>
      </c>
      <c r="C3904" s="15" t="s">
        <v>149</v>
      </c>
      <c r="D3904" s="25" t="s">
        <v>39</v>
      </c>
      <c r="E3904" s="27">
        <v>2633688</v>
      </c>
      <c r="F3904" s="27" t="s">
        <v>5963</v>
      </c>
      <c r="G3904" s="27" t="s">
        <v>41</v>
      </c>
      <c r="H3904" s="27">
        <v>10060</v>
      </c>
      <c r="I3904" s="27" t="s">
        <v>42</v>
      </c>
      <c r="J3904" s="28">
        <v>46172</v>
      </c>
      <c r="K3904" s="26">
        <v>0.33333333333333331</v>
      </c>
      <c r="L3904" s="26" t="s">
        <v>5964</v>
      </c>
      <c r="M3904" s="27" t="s">
        <v>172</v>
      </c>
      <c r="N3904" s="25">
        <f>IFERROR(VLOOKUP(M3904,Data!$J$1:$K$58,2,0),"")</f>
        <v>56985215946</v>
      </c>
      <c r="O3904" s="27" t="s">
        <v>173</v>
      </c>
      <c r="P3904" s="27"/>
      <c r="Q3904" s="27" t="s">
        <v>153</v>
      </c>
      <c r="R3904" s="27" t="s">
        <v>48</v>
      </c>
      <c r="S3904" s="27"/>
      <c r="T3904" s="27"/>
      <c r="U3904" s="28"/>
      <c r="V3904" s="15"/>
      <c r="W3904" s="15">
        <v>265303</v>
      </c>
      <c r="X3904" s="27"/>
      <c r="Y3904" s="27"/>
      <c r="Z3904" s="29"/>
      <c r="AA3904" s="29">
        <v>0.34375</v>
      </c>
      <c r="AB3904" s="29">
        <v>0.38194444444444442</v>
      </c>
      <c r="AC3904" s="30">
        <v>46172</v>
      </c>
      <c r="AD3904" s="15" t="str">
        <f>IF(Tabla2[[#This Row],[HORA ENTREGA]]="DIRECTO","On time", IF(AA3904&lt;&gt;"",IF(Tabla2[[#This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4" s="15" t="str">
        <f>MID(Tabla2[[#This Row],[TIPO]],1,3)</f>
        <v xml:space="preserve">40 </v>
      </c>
      <c r="AF39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UETU7440066*/ HR Entrega: *08:00* /Dirección: *BOD. MIEA AGURTO - PUERTO MADERO 9710, BOD. E13; PUDAHUEL </v>
      </c>
      <c r="AG3904" s="38" t="str">
        <f>IFERROR(HYPERLINK("https://wa.me/"&amp;Tabla2[[#This Row],[CONTACTO]]&amp;"?text="&amp;Tabla2[[#This Row],[Mensaje]],"Enviar mensaje"),"")</f>
        <v>Enviar mensaje</v>
      </c>
      <c r="AH3904" s="15" t="str">
        <f>CONCATENATE(A3904,F3904)</f>
        <v>3903UETU7440066</v>
      </c>
      <c r="AI3904" s="15" t="str">
        <f>CONCATENATE("ENT-",A3904)</f>
        <v>ENT-3903</v>
      </c>
      <c r="AJ3904" s="15" t="str">
        <f>IF(Tabla2[[#This Row],[Op]]&lt;&gt;"","ENTREGA","")</f>
        <v>ENTREGA</v>
      </c>
      <c r="AK3904" s="40" t="str">
        <f>(Tabla2[[#This Row],[FECHA ENTREGA]]&amp;Tabla2[[#This Row],[HORA ENTREGA]])</f>
        <v>461720,333333333333333</v>
      </c>
      <c r="AL3904" s="34" t="str">
        <f>IFERROR(HYPERLINK("https://wa.me/"&amp;Tabla2[[#This Row],[CONTACTO]]&amp;"?text="&amp;Tabla2[[#This Row],[Mensaje]]),"")</f>
        <v xml:space="preserve">https://wa.me/56985215946?text=Hola!%0AServicio del día 30-05%0A *Cliente:* IMPORTADORA MIDEA CARRIER CHILE LTDA */ Cont: * UETU7440066*/ HR Entrega: *08:00* /Dirección: *BOD. MIEA AGURTO - PUERTO MADERO 9710, BOD. E13; PUDAHUEL </v>
      </c>
    </row>
    <row r="3905" spans="1:38" ht="16.5" customHeight="1" x14ac:dyDescent="0.2">
      <c r="A3905" s="15">
        <f>ROW(A3904)</f>
        <v>3904</v>
      </c>
      <c r="B3905" s="15">
        <f>IF(J3905=J3904,B3904+1,1)</f>
        <v>9</v>
      </c>
      <c r="C3905" s="15" t="s">
        <v>149</v>
      </c>
      <c r="D3905" s="25" t="s">
        <v>39</v>
      </c>
      <c r="E3905" s="27">
        <v>2633639</v>
      </c>
      <c r="F3905" s="27" t="s">
        <v>5965</v>
      </c>
      <c r="G3905" s="27" t="s">
        <v>41</v>
      </c>
      <c r="H3905" s="27">
        <v>8700</v>
      </c>
      <c r="I3905" s="27" t="s">
        <v>42</v>
      </c>
      <c r="J3905" s="28">
        <v>46172</v>
      </c>
      <c r="K3905" s="26">
        <v>0.375</v>
      </c>
      <c r="L3905" s="26" t="s">
        <v>5966</v>
      </c>
      <c r="M3905" s="27" t="s">
        <v>649</v>
      </c>
      <c r="N3905" s="25">
        <f>IFERROR(VLOOKUP(M3905,Data!$J$1:$K$58,2,0),"")</f>
        <v>56939438073</v>
      </c>
      <c r="O3905" s="27" t="s">
        <v>203</v>
      </c>
      <c r="P3905" s="27"/>
      <c r="Q3905" s="27" t="s">
        <v>153</v>
      </c>
      <c r="R3905" s="27" t="s">
        <v>48</v>
      </c>
      <c r="S3905" s="27"/>
      <c r="T3905" s="27"/>
      <c r="U3905" s="28"/>
      <c r="V3905" s="15"/>
      <c r="W3905" s="15">
        <v>265314</v>
      </c>
      <c r="X3905" s="27" t="s">
        <v>5967</v>
      </c>
      <c r="Y3905" s="27"/>
      <c r="Z3905" s="29"/>
      <c r="AA3905" s="29">
        <v>0.36458333333333331</v>
      </c>
      <c r="AB3905" s="29">
        <v>0.5</v>
      </c>
      <c r="AC3905" s="30">
        <v>46172</v>
      </c>
      <c r="AD3905" s="15" t="str">
        <f>IF(Tabla2[[#This Row],[HORA ENTREGA]]="DIRECTO","On time", IF(AA3905&lt;&gt;"",IF(Tabla2[[#This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5" s="15" t="str">
        <f>MID(Tabla2[[#This Row],[TIPO]],1,3)</f>
        <v xml:space="preserve">40 </v>
      </c>
      <c r="AF39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TIIU6472755*/ HR Entrega: *09:00* /Dirección: *BOD. MIEA AGURTO - PUERTO MADERO 9710, BOD. E13; PUDAHUEL </v>
      </c>
      <c r="AG3905" s="38" t="str">
        <f>IFERROR(HYPERLINK("https://wa.me/"&amp;Tabla2[[#This Row],[CONTACTO]]&amp;"?text="&amp;Tabla2[[#This Row],[Mensaje]],"Enviar mensaje"),"")</f>
        <v>Enviar mensaje</v>
      </c>
      <c r="AH3905" s="15" t="str">
        <f>CONCATENATE(A3905,F3905)</f>
        <v>3904TIIU6472755</v>
      </c>
      <c r="AI3905" s="15" t="str">
        <f>CONCATENATE("ENT-",A3905)</f>
        <v>ENT-3904</v>
      </c>
      <c r="AJ3905" s="15" t="str">
        <f>IF(Tabla2[[#This Row],[Op]]&lt;&gt;"","ENTREGA","")</f>
        <v>ENTREGA</v>
      </c>
      <c r="AK3905" s="40" t="str">
        <f>(Tabla2[[#This Row],[FECHA ENTREGA]]&amp;Tabla2[[#This Row],[HORA ENTREGA]])</f>
        <v>461720,375</v>
      </c>
      <c r="AL3905" s="34" t="str">
        <f>IFERROR(HYPERLINK("https://wa.me/"&amp;Tabla2[[#This Row],[CONTACTO]]&amp;"?text="&amp;Tabla2[[#This Row],[Mensaje]]),"")</f>
        <v xml:space="preserve">https://wa.me/56939438073?text=Hola!%0AServicio del día 30-05%0A *Cliente:* IMPORTADORA MIDEA CARRIER CHILE LTDA */ Cont: * TIIU6472755*/ HR Entrega: *09:00* /Dirección: *BOD. MIEA AGURTO - PUERTO MADERO 9710, BOD. E13; PUDAHUEL </v>
      </c>
    </row>
    <row r="3906" spans="1:38" ht="16.5" customHeight="1" x14ac:dyDescent="0.2">
      <c r="A3906" s="15">
        <f>ROW(A3905)</f>
        <v>3905</v>
      </c>
      <c r="B3906" s="15">
        <f>IF(J3906=J3905,B3905+1,1)</f>
        <v>10</v>
      </c>
      <c r="C3906" s="15" t="s">
        <v>149</v>
      </c>
      <c r="D3906" s="25" t="s">
        <v>39</v>
      </c>
      <c r="E3906" s="27">
        <v>2633352</v>
      </c>
      <c r="F3906" s="27" t="s">
        <v>5968</v>
      </c>
      <c r="G3906" s="27" t="s">
        <v>41</v>
      </c>
      <c r="H3906" s="27">
        <v>8400</v>
      </c>
      <c r="I3906" s="27" t="s">
        <v>42</v>
      </c>
      <c r="J3906" s="28">
        <v>46172</v>
      </c>
      <c r="K3906" s="26">
        <v>0.375</v>
      </c>
      <c r="L3906" s="26" t="s">
        <v>5969</v>
      </c>
      <c r="M3906" s="27" t="s">
        <v>86</v>
      </c>
      <c r="N3906" s="25">
        <f>IFERROR(VLOOKUP(M3906,Data!$J$1:$K$58,2,0),"")</f>
        <v>56956654384</v>
      </c>
      <c r="O3906" s="27" t="s">
        <v>87</v>
      </c>
      <c r="P3906" s="27"/>
      <c r="Q3906" s="27" t="s">
        <v>153</v>
      </c>
      <c r="R3906" s="27" t="s">
        <v>280</v>
      </c>
      <c r="S3906" s="27"/>
      <c r="T3906" s="27"/>
      <c r="U3906" s="28"/>
      <c r="V3906" s="15"/>
      <c r="W3906" s="15"/>
      <c r="X3906" s="27"/>
      <c r="Y3906" s="27"/>
      <c r="Z3906" s="29"/>
      <c r="AA3906" s="29">
        <v>0.38194444444444442</v>
      </c>
      <c r="AB3906" s="29">
        <v>0.53125</v>
      </c>
      <c r="AC3906" s="30">
        <v>46172</v>
      </c>
      <c r="AD3906" s="15" t="str">
        <f>IF(Tabla2[[#This Row],[HORA ENTREGA]]="DIRECTO","On time", IF(AA3906&lt;&gt;"",IF(Tabla2[[#This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6" s="15" t="str">
        <f>MID(Tabla2[[#This Row],[TIPO]],1,3)</f>
        <v xml:space="preserve">40 </v>
      </c>
      <c r="AF39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ONEU1951192*/ HR Entrega: *09:00* /Dirección: *BOD. MIEA AGURTO - PUERTO MADERO 9710, BOD. E13; PUDAHUEL </v>
      </c>
      <c r="AG3906" s="38" t="str">
        <f>IFERROR(HYPERLINK("https://wa.me/"&amp;Tabla2[[#This Row],[CONTACTO]]&amp;"?text="&amp;Tabla2[[#This Row],[Mensaje]],"Enviar mensaje"),"")</f>
        <v>Enviar mensaje</v>
      </c>
      <c r="AH3906" s="15" t="str">
        <f>CONCATENATE(A3906,F3906)</f>
        <v>3905ONEU1951192</v>
      </c>
      <c r="AI3906" s="15" t="str">
        <f>CONCATENATE("ENT-",A3906)</f>
        <v>ENT-3905</v>
      </c>
      <c r="AJ3906" s="15" t="str">
        <f>IF(Tabla2[[#This Row],[Op]]&lt;&gt;"","ENTREGA","")</f>
        <v>ENTREGA</v>
      </c>
      <c r="AK3906" s="40" t="str">
        <f>(Tabla2[[#This Row],[FECHA ENTREGA]]&amp;Tabla2[[#This Row],[HORA ENTREGA]])</f>
        <v>461720,375</v>
      </c>
      <c r="AL3906" s="34" t="str">
        <f>IFERROR(HYPERLINK("https://wa.me/"&amp;Tabla2[[#This Row],[CONTACTO]]&amp;"?text="&amp;Tabla2[[#This Row],[Mensaje]]),"")</f>
        <v xml:space="preserve">https://wa.me/56956654384?text=Hola!%0AServicio del día 30-05%0A *Cliente:* IMPORTADORA MIDEA CARRIER CHILE LTDA */ Cont: * ONEU1951192*/ HR Entrega: *09:00* /Dirección: *BOD. MIEA AGURTO - PUERTO MADERO 9710, BOD. E13; PUDAHUEL </v>
      </c>
    </row>
    <row r="3907" spans="1:38" ht="16.5" customHeight="1" x14ac:dyDescent="0.2">
      <c r="A3907" s="15">
        <f>ROW(A3906)</f>
        <v>3906</v>
      </c>
      <c r="B3907" s="15">
        <f>IF(J3907=J3906,B3906+1,1)</f>
        <v>11</v>
      </c>
      <c r="C3907" s="15" t="s">
        <v>149</v>
      </c>
      <c r="D3907" s="25" t="s">
        <v>39</v>
      </c>
      <c r="E3907" s="27">
        <v>2633357</v>
      </c>
      <c r="F3907" s="27" t="s">
        <v>5970</v>
      </c>
      <c r="G3907" s="27" t="s">
        <v>41</v>
      </c>
      <c r="H3907" s="27">
        <v>9800</v>
      </c>
      <c r="I3907" s="27" t="s">
        <v>42</v>
      </c>
      <c r="J3907" s="28">
        <v>46172</v>
      </c>
      <c r="K3907" s="26">
        <v>0.375</v>
      </c>
      <c r="L3907" s="26" t="s">
        <v>5971</v>
      </c>
      <c r="M3907" s="27" t="s">
        <v>51</v>
      </c>
      <c r="N3907" s="25">
        <f>IFERROR(VLOOKUP(M3907,Data!$J$1:$K$58,2,0),"")</f>
        <v>56967256951</v>
      </c>
      <c r="O3907" s="27" t="s">
        <v>52</v>
      </c>
      <c r="P3907" s="27"/>
      <c r="Q3907" s="27" t="s">
        <v>153</v>
      </c>
      <c r="R3907" s="27" t="s">
        <v>183</v>
      </c>
      <c r="S3907" s="27"/>
      <c r="T3907" s="27"/>
      <c r="U3907" s="28"/>
      <c r="V3907" s="15"/>
      <c r="W3907" s="15">
        <v>6324185</v>
      </c>
      <c r="X3907" s="27"/>
      <c r="Y3907" s="27"/>
      <c r="Z3907" s="29"/>
      <c r="AA3907" s="29">
        <v>0.34513888888888888</v>
      </c>
      <c r="AB3907" s="29">
        <v>0.47569444444444442</v>
      </c>
      <c r="AC3907" s="30">
        <v>46172</v>
      </c>
      <c r="AD3907" s="15" t="str">
        <f>IF(Tabla2[[#This Row],[HORA ENTREGA]]="DIRECTO","On time", IF(AA3907&lt;&gt;"",IF(Tabla2[[#This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7" s="15" t="str">
        <f>MID(Tabla2[[#This Row],[TIPO]],1,3)</f>
        <v xml:space="preserve">40 </v>
      </c>
      <c r="AF39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TLLU5700024*/ HR Entrega: *09:00* /Dirección: *BOD. MIEA AGURTO - PUERTO MADERO 9710, BOD. E13; PUDAHUEL </v>
      </c>
      <c r="AG3907" s="38" t="str">
        <f>IFERROR(HYPERLINK("https://wa.me/"&amp;Tabla2[[#This Row],[CONTACTO]]&amp;"?text="&amp;Tabla2[[#This Row],[Mensaje]],"Enviar mensaje"),"")</f>
        <v>Enviar mensaje</v>
      </c>
      <c r="AH3907" s="15" t="str">
        <f>CONCATENATE(A3907,F3907)</f>
        <v>3906TLLU5700024</v>
      </c>
      <c r="AI3907" s="15" t="str">
        <f>CONCATENATE("ENT-",A3907)</f>
        <v>ENT-3906</v>
      </c>
      <c r="AJ3907" s="15" t="str">
        <f>IF(Tabla2[[#This Row],[Op]]&lt;&gt;"","ENTREGA","")</f>
        <v>ENTREGA</v>
      </c>
      <c r="AK3907" s="40" t="str">
        <f>(Tabla2[[#This Row],[FECHA ENTREGA]]&amp;Tabla2[[#This Row],[HORA ENTREGA]])</f>
        <v>461720,375</v>
      </c>
      <c r="AL3907" s="34" t="str">
        <f>IFERROR(HYPERLINK("https://wa.me/"&amp;Tabla2[[#This Row],[CONTACTO]]&amp;"?text="&amp;Tabla2[[#This Row],[Mensaje]]),"")</f>
        <v xml:space="preserve">https://wa.me/56967256951?text=Hola!%0AServicio del día 30-05%0A *Cliente:* IMPORTADORA MIDEA CARRIER CHILE LTDA */ Cont: * TLLU5700024*/ HR Entrega: *09:00* /Dirección: *BOD. MIEA AGURTO - PUERTO MADERO 9710, BOD. E13; PUDAHUEL </v>
      </c>
    </row>
    <row r="3908" spans="1:38" ht="16.5" customHeight="1" x14ac:dyDescent="0.2">
      <c r="A3908" s="15">
        <f>ROW(A3907)</f>
        <v>3907</v>
      </c>
      <c r="B3908" s="15">
        <f>IF(J3908=J3907,B3907+1,1)</f>
        <v>12</v>
      </c>
      <c r="C3908" s="15" t="s">
        <v>149</v>
      </c>
      <c r="D3908" s="25" t="s">
        <v>39</v>
      </c>
      <c r="E3908" s="27">
        <v>2633352</v>
      </c>
      <c r="F3908" s="27" t="s">
        <v>5972</v>
      </c>
      <c r="G3908" s="27" t="s">
        <v>41</v>
      </c>
      <c r="H3908" s="27">
        <v>8400</v>
      </c>
      <c r="I3908" s="27" t="s">
        <v>42</v>
      </c>
      <c r="J3908" s="28">
        <v>46172</v>
      </c>
      <c r="K3908" s="26">
        <v>0.375</v>
      </c>
      <c r="L3908" s="26" t="s">
        <v>5973</v>
      </c>
      <c r="M3908" s="27" t="s">
        <v>674</v>
      </c>
      <c r="N3908" s="25">
        <f>IFERROR(VLOOKUP(M3908,Data!$J$1:$K$58,2,0),"")</f>
        <v>56967386018</v>
      </c>
      <c r="O3908" s="27" t="s">
        <v>356</v>
      </c>
      <c r="P3908" s="27"/>
      <c r="Q3908" s="27" t="s">
        <v>153</v>
      </c>
      <c r="R3908" s="27" t="s">
        <v>280</v>
      </c>
      <c r="S3908" s="27"/>
      <c r="T3908" s="27"/>
      <c r="U3908" s="28"/>
      <c r="V3908" s="15"/>
      <c r="W3908" s="15"/>
      <c r="X3908" s="27"/>
      <c r="Y3908" s="27"/>
      <c r="Z3908" s="29"/>
      <c r="AA3908" s="29">
        <v>0.3611111111111111</v>
      </c>
      <c r="AB3908" s="29">
        <v>0.4861111111111111</v>
      </c>
      <c r="AC3908" s="30">
        <v>46172</v>
      </c>
      <c r="AD3908" s="15" t="str">
        <f>IF(Tabla2[[#This Row],[HORA ENTREGA]]="DIRECTO","On time", IF(AA3908&lt;&gt;"",IF(Tabla2[[#This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8" s="15" t="str">
        <f>MID(Tabla2[[#This Row],[TIPO]],1,3)</f>
        <v xml:space="preserve">40 </v>
      </c>
      <c r="AF39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TCNU4277072*/ HR Entrega: *09:00* /Dirección: *BOD. MIEA AGURTO - PUERTO MADERO 9710, BOD. E13; PUDAHUEL </v>
      </c>
      <c r="AG3908" s="38" t="str">
        <f>IFERROR(HYPERLINK("https://wa.me/"&amp;Tabla2[[#This Row],[CONTACTO]]&amp;"?text="&amp;Tabla2[[#This Row],[Mensaje]],"Enviar mensaje"),"")</f>
        <v>Enviar mensaje</v>
      </c>
      <c r="AH3908" s="15" t="str">
        <f>CONCATENATE(A3908,F3908)</f>
        <v>3907TCNU4277072</v>
      </c>
      <c r="AI3908" s="15" t="str">
        <f>CONCATENATE("ENT-",A3908)</f>
        <v>ENT-3907</v>
      </c>
      <c r="AJ3908" s="15" t="str">
        <f>IF(Tabla2[[#This Row],[Op]]&lt;&gt;"","ENTREGA","")</f>
        <v>ENTREGA</v>
      </c>
      <c r="AK3908" s="40" t="str">
        <f>(Tabla2[[#This Row],[FECHA ENTREGA]]&amp;Tabla2[[#This Row],[HORA ENTREGA]])</f>
        <v>461720,375</v>
      </c>
      <c r="AL3908" s="34" t="str">
        <f>IFERROR(HYPERLINK("https://wa.me/"&amp;Tabla2[[#This Row],[CONTACTO]]&amp;"?text="&amp;Tabla2[[#This Row],[Mensaje]]),"")</f>
        <v xml:space="preserve">https://wa.me/56967386018?text=Hola!%0AServicio del día 30-05%0A *Cliente:* IMPORTADORA MIDEA CARRIER CHILE LTDA */ Cont: * TCNU4277072*/ HR Entrega: *09:00* /Dirección: *BOD. MIEA AGURTO - PUERTO MADERO 9710, BOD. E13; PUDAHUEL </v>
      </c>
    </row>
    <row r="3909" spans="1:38" ht="16.5" customHeight="1" x14ac:dyDescent="0.2">
      <c r="A3909" s="15">
        <f>ROW(A3908)</f>
        <v>3908</v>
      </c>
      <c r="B3909" s="15">
        <f>IF(J3909=J3908,B3908+1,1)</f>
        <v>13</v>
      </c>
      <c r="C3909" s="15" t="s">
        <v>149</v>
      </c>
      <c r="D3909" s="25" t="s">
        <v>39</v>
      </c>
      <c r="E3909" s="27">
        <v>2633688</v>
      </c>
      <c r="F3909" s="27" t="s">
        <v>5974</v>
      </c>
      <c r="G3909" s="27" t="s">
        <v>41</v>
      </c>
      <c r="H3909" s="27">
        <v>10060</v>
      </c>
      <c r="I3909" s="27" t="s">
        <v>42</v>
      </c>
      <c r="J3909" s="28">
        <v>46172</v>
      </c>
      <c r="K3909" s="26">
        <v>0.375</v>
      </c>
      <c r="L3909" s="26" t="s">
        <v>5975</v>
      </c>
      <c r="M3909" s="27" t="s">
        <v>164</v>
      </c>
      <c r="N3909" s="25">
        <f>IFERROR(VLOOKUP(M3909,Data!$J$1:$K$58,2,0),"")</f>
        <v>56967398822</v>
      </c>
      <c r="O3909" s="27" t="s">
        <v>165</v>
      </c>
      <c r="P3909" s="27"/>
      <c r="Q3909" s="27" t="s">
        <v>153</v>
      </c>
      <c r="R3909" s="27" t="s">
        <v>48</v>
      </c>
      <c r="S3909" s="27"/>
      <c r="T3909" s="27"/>
      <c r="U3909" s="28"/>
      <c r="V3909" s="15"/>
      <c r="W3909" s="15">
        <v>265313</v>
      </c>
      <c r="X3909" s="27" t="s">
        <v>5967</v>
      </c>
      <c r="Y3909" s="27"/>
      <c r="Z3909" s="29"/>
      <c r="AA3909" s="29">
        <v>0.375</v>
      </c>
      <c r="AB3909" s="29">
        <v>0.54166666666666663</v>
      </c>
      <c r="AC3909" s="30">
        <v>46172</v>
      </c>
      <c r="AD3909" s="15" t="str">
        <f>IF(Tabla2[[#This Row],[HORA ENTREGA]]="DIRECTO","On time", IF(AA3909&lt;&gt;"",IF(Tabla2[[#This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09" s="15" t="str">
        <f>MID(Tabla2[[#This Row],[TIPO]],1,3)</f>
        <v xml:space="preserve">40 </v>
      </c>
      <c r="AF39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30-05%0A *Cliente:* IMPORTADORA MIDEA CARRIER CHILE LTDA */ Cont: * SEKU6392140*/ HR Entrega: *09:00* /Dirección: *BOD. MIEA AGURTO - PUERTO MADERO 9710, BOD. E13; PUDAHUEL </v>
      </c>
      <c r="AG3909" s="38" t="str">
        <f>IFERROR(HYPERLINK("https://wa.me/"&amp;Tabla2[[#This Row],[CONTACTO]]&amp;"?text="&amp;Tabla2[[#This Row],[Mensaje]],"Enviar mensaje"),"")</f>
        <v>Enviar mensaje</v>
      </c>
      <c r="AH3909" s="15" t="str">
        <f>CONCATENATE(A3909,F3909)</f>
        <v>3908SEKU6392140</v>
      </c>
      <c r="AI3909" s="15" t="str">
        <f>CONCATENATE("ENT-",A3909)</f>
        <v>ENT-3908</v>
      </c>
      <c r="AJ3909" s="15" t="str">
        <f>IF(Tabla2[[#This Row],[Op]]&lt;&gt;"","ENTREGA","")</f>
        <v>ENTREGA</v>
      </c>
      <c r="AK3909" s="40" t="str">
        <f>(Tabla2[[#This Row],[FECHA ENTREGA]]&amp;Tabla2[[#This Row],[HORA ENTREGA]])</f>
        <v>461720,375</v>
      </c>
      <c r="AL3909" s="34" t="str">
        <f>IFERROR(HYPERLINK("https://wa.me/"&amp;Tabla2[[#This Row],[CONTACTO]]&amp;"?text="&amp;Tabla2[[#This Row],[Mensaje]]),"")</f>
        <v xml:space="preserve">https://wa.me/56967398822?text=Hola!%0AServicio del día 30-05%0A *Cliente:* IMPORTADORA MIDEA CARRIER CHILE LTDA */ Cont: * SEKU6392140*/ HR Entrega: *09:00* /Dirección: *BOD. MIEA AGURTO - PUERTO MADERO 9710, BOD. E13; PUDAHUEL </v>
      </c>
    </row>
    <row r="3910" spans="1:38" ht="16.5" customHeight="1" x14ac:dyDescent="0.2">
      <c r="A3910" s="15">
        <f>ROW(A3909)</f>
        <v>3909</v>
      </c>
      <c r="B3910" s="15">
        <f>IF(J3910=J3909,B3909+1,1)</f>
        <v>14</v>
      </c>
      <c r="C3910" s="15" t="s">
        <v>166</v>
      </c>
      <c r="D3910" s="25" t="s">
        <v>39</v>
      </c>
      <c r="E3910" s="27">
        <v>889309</v>
      </c>
      <c r="F3910" s="27" t="s">
        <v>5976</v>
      </c>
      <c r="G3910" s="27" t="s">
        <v>41</v>
      </c>
      <c r="H3910" s="27">
        <v>9800</v>
      </c>
      <c r="I3910" s="27" t="s">
        <v>42</v>
      </c>
      <c r="J3910" s="28">
        <v>46172</v>
      </c>
      <c r="K3910" s="26">
        <v>0.33333333333333331</v>
      </c>
      <c r="L3910" s="26"/>
      <c r="M3910" s="27" t="s">
        <v>319</v>
      </c>
      <c r="N3910" s="25">
        <f>IFERROR(VLOOKUP(M3910,Data!$J$1:$K$58,2,0),"")</f>
        <v>56948501048</v>
      </c>
      <c r="O3910" s="27" t="s">
        <v>320</v>
      </c>
      <c r="P3910" s="27">
        <v>3</v>
      </c>
      <c r="Q3910" s="27" t="s">
        <v>168</v>
      </c>
      <c r="R3910" s="27"/>
      <c r="S3910" s="27"/>
      <c r="T3910" s="27"/>
      <c r="U3910" s="28"/>
      <c r="V3910" s="15"/>
      <c r="W3910" s="15"/>
      <c r="X3910" s="27"/>
      <c r="Y3910" s="27"/>
      <c r="Z3910" s="29"/>
      <c r="AA3910" s="29">
        <v>0.35069444444444442</v>
      </c>
      <c r="AB3910" s="29">
        <v>0.51041666666666663</v>
      </c>
      <c r="AC3910" s="30">
        <v>46172</v>
      </c>
      <c r="AD3910" s="15" t="str">
        <f>IF(Tabla2[[#This Row],[HORA ENTREGA]]="DIRECTO","On time", IF(AA3910&lt;&gt;"",IF(Tabla2[[#This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10" s="15" t="str">
        <f>MID(Tabla2[[#This Row],[TIPO]],1,3)</f>
        <v xml:space="preserve">40 </v>
      </c>
      <c r="AF39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IMPORTADORA Y COMERCIALIZADORA BZ SPA */ Cont: * UETU6959817*/ HR Entrega: *08:00* /Dirección: *PuertoMadero 9710, Bodega X36. Pudahuel</v>
      </c>
      <c r="AG3910" s="38" t="str">
        <f>IFERROR(HYPERLINK("https://wa.me/"&amp;Tabla2[[#This Row],[CONTACTO]]&amp;"?text="&amp;Tabla2[[#This Row],[Mensaje]],"Enviar mensaje"),"")</f>
        <v>Enviar mensaje</v>
      </c>
      <c r="AH3910" s="15" t="str">
        <f>CONCATENATE(A3910,F3910)</f>
        <v>3909UETU6959817</v>
      </c>
      <c r="AI3910" s="15" t="str">
        <f>CONCATENATE("ENT-",A3910)</f>
        <v>ENT-3909</v>
      </c>
      <c r="AJ3910" s="15" t="str">
        <f>IF(Tabla2[[#This Row],[Op]]&lt;&gt;"","ENTREGA","")</f>
        <v>ENTREGA</v>
      </c>
      <c r="AK3910" s="40" t="str">
        <f>(Tabla2[[#This Row],[FECHA ENTREGA]]&amp;Tabla2[[#This Row],[HORA ENTREGA]])</f>
        <v>461720,333333333333333</v>
      </c>
      <c r="AL3910" s="34" t="str">
        <f>IFERROR(HYPERLINK("https://wa.me/"&amp;Tabla2[[#This Row],[CONTACTO]]&amp;"?text="&amp;Tabla2[[#This Row],[Mensaje]]),"")</f>
        <v>https://wa.me/56948501048?text=Hola!%0AServicio del día 30-05%0A *Cliente:* IMPORTADORA Y COMERCIALIZADORA BZ SPA */ Cont: * UETU6959817*/ HR Entrega: *08:00* /Dirección: *PuertoMadero 9710, Bodega X36. Pudahuel</v>
      </c>
    </row>
    <row r="3911" spans="1:38" ht="16.5" customHeight="1" x14ac:dyDescent="0.2">
      <c r="A3911" s="15">
        <f>ROW(A3910)</f>
        <v>3910</v>
      </c>
      <c r="B3911" s="15">
        <f>IF(J3911=J3910,B3910+1,1)</f>
        <v>15</v>
      </c>
      <c r="C3911" s="15" t="s">
        <v>166</v>
      </c>
      <c r="D3911" s="25" t="s">
        <v>39</v>
      </c>
      <c r="E3911" s="27">
        <v>889240</v>
      </c>
      <c r="F3911" s="27" t="s">
        <v>5977</v>
      </c>
      <c r="G3911" s="27" t="s">
        <v>41</v>
      </c>
      <c r="H3911" s="27">
        <v>12073</v>
      </c>
      <c r="I3911" s="27" t="s">
        <v>42</v>
      </c>
      <c r="J3911" s="28">
        <v>46172</v>
      </c>
      <c r="K3911" s="26">
        <v>0.375</v>
      </c>
      <c r="L3911" s="26"/>
      <c r="M3911" s="27" t="s">
        <v>300</v>
      </c>
      <c r="N3911" s="25">
        <f>IFERROR(VLOOKUP(M3911,Data!$J$1:$K$58,2,0),"")</f>
        <v>56989844861</v>
      </c>
      <c r="O3911" s="27" t="s">
        <v>301</v>
      </c>
      <c r="P3911" s="27">
        <v>4</v>
      </c>
      <c r="Q3911" s="27" t="s">
        <v>5918</v>
      </c>
      <c r="R3911" s="27" t="s">
        <v>48</v>
      </c>
      <c r="S3911" s="27"/>
      <c r="T3911" s="27"/>
      <c r="U3911" s="28"/>
      <c r="V3911" s="15"/>
      <c r="W3911" s="15">
        <v>265299</v>
      </c>
      <c r="X3911" s="27" t="s">
        <v>5967</v>
      </c>
      <c r="Y3911" s="27"/>
      <c r="Z3911" s="29"/>
      <c r="AA3911" s="29">
        <v>0.3611111111111111</v>
      </c>
      <c r="AB3911" s="29">
        <v>0.49305555555555558</v>
      </c>
      <c r="AC3911" s="30">
        <v>46172</v>
      </c>
      <c r="AD3911" s="15" t="str">
        <f>IF(Tabla2[[#This Row],[HORA ENTREGA]]="DIRECTO","On time", IF(AA3911&lt;&gt;"",IF(Tabla2[[#This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1" s="15" t="str">
        <f>MID(Tabla2[[#This Row],[TIPO]],1,3)</f>
        <v xml:space="preserve">40 </v>
      </c>
      <c r="AF39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IMPORTADORA Y COMERCIALIZADORA BZ SPA */ Cont: * TCNU7994170*/ HR Entrega: *09:00* /Dirección: *La Oracion 1254, Pudahuel, Bodega CHLG SPA</v>
      </c>
      <c r="AG3911" s="38" t="str">
        <f>IFERROR(HYPERLINK("https://wa.me/"&amp;Tabla2[[#This Row],[CONTACTO]]&amp;"?text="&amp;Tabla2[[#This Row],[Mensaje]],"Enviar mensaje"),"")</f>
        <v>Enviar mensaje</v>
      </c>
      <c r="AH3911" s="15" t="str">
        <f>CONCATENATE(A3911,F3911)</f>
        <v>3910TCNU7994170</v>
      </c>
      <c r="AI3911" s="15" t="str">
        <f>CONCATENATE("ENT-",A3911)</f>
        <v>ENT-3910</v>
      </c>
      <c r="AJ3911" s="15" t="str">
        <f>IF(Tabla2[[#This Row],[Op]]&lt;&gt;"","ENTREGA","")</f>
        <v>ENTREGA</v>
      </c>
      <c r="AK3911" s="40" t="str">
        <f>(Tabla2[[#This Row],[FECHA ENTREGA]]&amp;Tabla2[[#This Row],[HORA ENTREGA]])</f>
        <v>461720,375</v>
      </c>
      <c r="AL3911" s="34" t="str">
        <f>IFERROR(HYPERLINK("https://wa.me/"&amp;Tabla2[[#This Row],[CONTACTO]]&amp;"?text="&amp;Tabla2[[#This Row],[Mensaje]]),"")</f>
        <v>https://wa.me/56989844861?text=Hola!%0AServicio del día 30-05%0A *Cliente:* IMPORTADORA Y COMERCIALIZADORA BZ SPA */ Cont: * TCNU7994170*/ HR Entrega: *09:00* /Dirección: *La Oracion 1254, Pudahuel, Bodega CHLG SPA</v>
      </c>
    </row>
    <row r="3912" spans="1:38" ht="16.5" customHeight="1" x14ac:dyDescent="0.2">
      <c r="A3912" s="15">
        <f>ROW(A3911)</f>
        <v>3911</v>
      </c>
      <c r="B3912" s="15">
        <f>IF(J3912=J3911,B3911+1,1)</f>
        <v>16</v>
      </c>
      <c r="C3912" s="15" t="s">
        <v>236</v>
      </c>
      <c r="D3912" s="25" t="s">
        <v>39</v>
      </c>
      <c r="E3912" s="27">
        <v>303646</v>
      </c>
      <c r="F3912" s="27" t="s">
        <v>5978</v>
      </c>
      <c r="G3912" s="27" t="s">
        <v>64</v>
      </c>
      <c r="H3912" s="27">
        <v>29100</v>
      </c>
      <c r="I3912" s="27" t="s">
        <v>42</v>
      </c>
      <c r="J3912" s="28">
        <v>46172</v>
      </c>
      <c r="K3912" s="26">
        <v>0.45833333333333331</v>
      </c>
      <c r="L3912" s="26"/>
      <c r="M3912" s="27" t="s">
        <v>247</v>
      </c>
      <c r="N3912" s="25">
        <f>IFERROR(VLOOKUP(M3912,Data!$J$1:$K$58,2,0),"")</f>
        <v>56953157599</v>
      </c>
      <c r="O3912" s="27" t="s">
        <v>248</v>
      </c>
      <c r="P3912" s="27"/>
      <c r="Q3912" s="27" t="s">
        <v>5859</v>
      </c>
      <c r="R3912" s="27" t="s">
        <v>1765</v>
      </c>
      <c r="S3912" s="27"/>
      <c r="T3912" s="27"/>
      <c r="U3912" s="28"/>
      <c r="V3912" s="15"/>
      <c r="W3912" s="15"/>
      <c r="X3912" s="27"/>
      <c r="Y3912" s="27" t="s">
        <v>5979</v>
      </c>
      <c r="Z3912" s="29"/>
      <c r="AA3912" s="29">
        <v>0.45833333333333331</v>
      </c>
      <c r="AB3912" s="29">
        <v>0.70833333333333337</v>
      </c>
      <c r="AC3912" s="30">
        <v>46174</v>
      </c>
      <c r="AD3912" s="15" t="str">
        <f>IF(Tabla2[[#This Row],[HORA ENTREGA]]="DIRECTO","On time", IF(AA3912&lt;&gt;"",IF(Tabla2[[#This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2" s="15" t="str">
        <f>MID(Tabla2[[#This Row],[TIPO]],1,3)</f>
        <v xml:space="preserve">20 </v>
      </c>
      <c r="AF39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TCLU2918565*/ HR Entrega: *11:00* /Dirección: *FRAGUA CARPAS BLANCAS</v>
      </c>
      <c r="AG3912" s="38" t="str">
        <f>IFERROR(HYPERLINK("https://wa.me/"&amp;Tabla2[[#This Row],[CONTACTO]]&amp;"?text="&amp;Tabla2[[#This Row],[Mensaje]],"Enviar mensaje"),"")</f>
        <v>Enviar mensaje</v>
      </c>
      <c r="AH3912" s="15" t="str">
        <f>CONCATENATE(A3912,F3912)</f>
        <v>3911TCLU2918565</v>
      </c>
      <c r="AI3912" s="15" t="str">
        <f>CONCATENATE("ENT-",A3912)</f>
        <v>ENT-3911</v>
      </c>
      <c r="AJ3912" s="15" t="str">
        <f>IF(Tabla2[[#This Row],[Op]]&lt;&gt;"","ENTREGA","")</f>
        <v>ENTREGA</v>
      </c>
      <c r="AK3912" s="40" t="str">
        <f>(Tabla2[[#This Row],[FECHA ENTREGA]]&amp;Tabla2[[#This Row],[HORA ENTREGA]])</f>
        <v>461720,458333333333333</v>
      </c>
      <c r="AL3912" s="34" t="str">
        <f>IFERROR(HYPERLINK("https://wa.me/"&amp;Tabla2[[#This Row],[CONTACTO]]&amp;"?text="&amp;Tabla2[[#This Row],[Mensaje]]),"")</f>
        <v>https://wa.me/56953157599?text=Hola!%0AServicio del día 30-05%0A *Cliente:* SOCIEDAD COMERCIAL MARBEN PETS LTDA */ Cont: * TCLU2918565*/ HR Entrega: *11:00* /Dirección: *FRAGUA CARPAS BLANCAS</v>
      </c>
    </row>
    <row r="3913" spans="1:38" ht="16.5" customHeight="1" x14ac:dyDescent="0.2">
      <c r="A3913" s="15">
        <f>ROW(A3912)</f>
        <v>3912</v>
      </c>
      <c r="B3913" s="15">
        <f>IF(J3913=J3912,B3912+1,1)</f>
        <v>17</v>
      </c>
      <c r="C3913" s="15" t="s">
        <v>236</v>
      </c>
      <c r="D3913" s="25" t="s">
        <v>39</v>
      </c>
      <c r="E3913" s="27">
        <v>303646</v>
      </c>
      <c r="F3913" s="27" t="s">
        <v>5980</v>
      </c>
      <c r="G3913" s="27" t="s">
        <v>64</v>
      </c>
      <c r="H3913" s="27">
        <v>29100</v>
      </c>
      <c r="I3913" s="27" t="s">
        <v>42</v>
      </c>
      <c r="J3913" s="28">
        <v>46172</v>
      </c>
      <c r="K3913" s="26">
        <v>0.45833333333333331</v>
      </c>
      <c r="L3913" s="26" t="s">
        <v>4441</v>
      </c>
      <c r="M3913" s="27" t="s">
        <v>211</v>
      </c>
      <c r="N3913" s="25">
        <f>IFERROR(VLOOKUP(M3913,Data!$J$1:$K$58,2,0),"")</f>
        <v>56961282379</v>
      </c>
      <c r="O3913" s="27" t="s">
        <v>212</v>
      </c>
      <c r="P3913" s="27"/>
      <c r="Q3913" s="27" t="s">
        <v>5859</v>
      </c>
      <c r="R3913" s="27" t="s">
        <v>1765</v>
      </c>
      <c r="S3913" s="27"/>
      <c r="T3913" s="27"/>
      <c r="U3913" s="28"/>
      <c r="V3913" s="15"/>
      <c r="W3913" s="15"/>
      <c r="X3913" s="27"/>
      <c r="Y3913" s="27" t="s">
        <v>5979</v>
      </c>
      <c r="Z3913" s="29"/>
      <c r="AA3913" s="29">
        <v>0.45833333333333331</v>
      </c>
      <c r="AB3913" s="29">
        <v>0.70833333333333337</v>
      </c>
      <c r="AC3913" s="30">
        <v>46174</v>
      </c>
      <c r="AD3913" s="15" t="str">
        <f>IF(Tabla2[[#This Row],[HORA ENTREGA]]="DIRECTO","On time", IF(AA3913&lt;&gt;"",IF(Tabla2[[#This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3" s="15" t="str">
        <f>MID(Tabla2[[#This Row],[TIPO]],1,3)</f>
        <v xml:space="preserve">20 </v>
      </c>
      <c r="AF39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MSBU2508117*/ HR Entrega: *11:00* /Dirección: *FRAGUA CARPAS BLANCAS</v>
      </c>
      <c r="AG3913" s="38" t="str">
        <f>IFERROR(HYPERLINK("https://wa.me/"&amp;Tabla2[[#This Row],[CONTACTO]]&amp;"?text="&amp;Tabla2[[#This Row],[Mensaje]],"Enviar mensaje"),"")</f>
        <v>Enviar mensaje</v>
      </c>
      <c r="AH3913" s="15" t="str">
        <f>CONCATENATE(A3913,F3913)</f>
        <v>3912MSBU2508117</v>
      </c>
      <c r="AI3913" s="15" t="str">
        <f>CONCATENATE("ENT-",A3913)</f>
        <v>ENT-3912</v>
      </c>
      <c r="AJ3913" s="15" t="str">
        <f>IF(Tabla2[[#This Row],[Op]]&lt;&gt;"","ENTREGA","")</f>
        <v>ENTREGA</v>
      </c>
      <c r="AK3913" s="40" t="str">
        <f>(Tabla2[[#This Row],[FECHA ENTREGA]]&amp;Tabla2[[#This Row],[HORA ENTREGA]])</f>
        <v>461720,458333333333333</v>
      </c>
      <c r="AL3913" s="34" t="str">
        <f>IFERROR(HYPERLINK("https://wa.me/"&amp;Tabla2[[#This Row],[CONTACTO]]&amp;"?text="&amp;Tabla2[[#This Row],[Mensaje]]),"")</f>
        <v>https://wa.me/56961282379?text=Hola!%0AServicio del día 30-05%0A *Cliente:* SOCIEDAD COMERCIAL MARBEN PETS LTDA */ Cont: * MSBU2508117*/ HR Entrega: *11:00* /Dirección: *FRAGUA CARPAS BLANCAS</v>
      </c>
    </row>
    <row r="3914" spans="1:38" ht="16.5" customHeight="1" x14ac:dyDescent="0.2">
      <c r="A3914" s="15">
        <f>ROW(A3913)</f>
        <v>3913</v>
      </c>
      <c r="B3914" s="15">
        <f>IF(J3914=J3913,B3913+1,1)</f>
        <v>18</v>
      </c>
      <c r="C3914" s="15" t="s">
        <v>236</v>
      </c>
      <c r="D3914" s="25" t="s">
        <v>39</v>
      </c>
      <c r="E3914" s="27">
        <v>303646</v>
      </c>
      <c r="F3914" s="27" t="s">
        <v>5981</v>
      </c>
      <c r="G3914" s="27" t="s">
        <v>64</v>
      </c>
      <c r="H3914" s="27">
        <v>29100</v>
      </c>
      <c r="I3914" s="27" t="s">
        <v>42</v>
      </c>
      <c r="J3914" s="28">
        <v>46172</v>
      </c>
      <c r="K3914" s="26">
        <v>0.45833333333333331</v>
      </c>
      <c r="L3914" s="26"/>
      <c r="M3914" s="27" t="s">
        <v>366</v>
      </c>
      <c r="N3914" s="25">
        <f>IFERROR(VLOOKUP(M3914,Data!$J$1:$K$58,2,0),"")</f>
        <v>56967386251</v>
      </c>
      <c r="O3914" s="27" t="s">
        <v>367</v>
      </c>
      <c r="P3914" s="27"/>
      <c r="Q3914" s="27" t="s">
        <v>5859</v>
      </c>
      <c r="R3914" s="27" t="s">
        <v>1765</v>
      </c>
      <c r="S3914" s="27"/>
      <c r="T3914" s="27"/>
      <c r="U3914" s="28"/>
      <c r="V3914" s="15"/>
      <c r="W3914" s="15"/>
      <c r="X3914" s="27"/>
      <c r="Y3914" s="27" t="s">
        <v>5979</v>
      </c>
      <c r="Z3914" s="29"/>
      <c r="AA3914" s="29">
        <v>0.45833333333333331</v>
      </c>
      <c r="AB3914" s="29">
        <v>0.70833333333333337</v>
      </c>
      <c r="AC3914" s="30">
        <v>46174</v>
      </c>
      <c r="AD3914" s="15" t="str">
        <f>IF(Tabla2[[#This Row],[HORA ENTREGA]]="DIRECTO","On time", IF(AA3914&lt;&gt;"",IF(Tabla2[[#This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4" s="15" t="str">
        <f>MID(Tabla2[[#This Row],[TIPO]],1,3)</f>
        <v xml:space="preserve">20 </v>
      </c>
      <c r="AF39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MSNU2503236*/ HR Entrega: *11:00* /Dirección: *FRAGUA CARPAS BLANCAS</v>
      </c>
      <c r="AG3914" s="38" t="str">
        <f>IFERROR(HYPERLINK("https://wa.me/"&amp;Tabla2[[#This Row],[CONTACTO]]&amp;"?text="&amp;Tabla2[[#This Row],[Mensaje]],"Enviar mensaje"),"")</f>
        <v>Enviar mensaje</v>
      </c>
      <c r="AH3914" s="15" t="str">
        <f>CONCATENATE(A3914,F3914)</f>
        <v>3913MSNU2503236</v>
      </c>
      <c r="AI3914" s="15" t="str">
        <f>CONCATENATE("ENT-",A3914)</f>
        <v>ENT-3913</v>
      </c>
      <c r="AJ3914" s="15" t="str">
        <f>IF(Tabla2[[#This Row],[Op]]&lt;&gt;"","ENTREGA","")</f>
        <v>ENTREGA</v>
      </c>
      <c r="AK3914" s="40" t="str">
        <f>(Tabla2[[#This Row],[FECHA ENTREGA]]&amp;Tabla2[[#This Row],[HORA ENTREGA]])</f>
        <v>461720,458333333333333</v>
      </c>
      <c r="AL3914" s="34" t="str">
        <f>IFERROR(HYPERLINK("https://wa.me/"&amp;Tabla2[[#This Row],[CONTACTO]]&amp;"?text="&amp;Tabla2[[#This Row],[Mensaje]]),"")</f>
        <v>https://wa.me/56967386251?text=Hola!%0AServicio del día 30-05%0A *Cliente:* SOCIEDAD COMERCIAL MARBEN PETS LTDA */ Cont: * MSNU2503236*/ HR Entrega: *11:00* /Dirección: *FRAGUA CARPAS BLANCAS</v>
      </c>
    </row>
    <row r="3915" spans="1:38" ht="16.5" customHeight="1" x14ac:dyDescent="0.2">
      <c r="A3915" s="15">
        <f>ROW(A3914)</f>
        <v>3914</v>
      </c>
      <c r="B3915" s="15">
        <f>IF(J3915=J3914,B3914+1,1)</f>
        <v>19</v>
      </c>
      <c r="C3915" s="15" t="s">
        <v>236</v>
      </c>
      <c r="D3915" s="25" t="s">
        <v>39</v>
      </c>
      <c r="E3915" s="27">
        <v>303646</v>
      </c>
      <c r="F3915" s="27" t="s">
        <v>5982</v>
      </c>
      <c r="G3915" s="27" t="s">
        <v>64</v>
      </c>
      <c r="H3915" s="27">
        <v>29100</v>
      </c>
      <c r="I3915" s="27" t="s">
        <v>42</v>
      </c>
      <c r="J3915" s="28">
        <v>46172</v>
      </c>
      <c r="K3915" s="26">
        <v>0.45833333333333331</v>
      </c>
      <c r="L3915" s="26"/>
      <c r="M3915" s="27" t="s">
        <v>296</v>
      </c>
      <c r="N3915" s="25">
        <f>IFERROR(VLOOKUP(M3915,Data!$J$1:$K$58,2,0),"")</f>
        <v>56984994337</v>
      </c>
      <c r="O3915" s="27" t="s">
        <v>56</v>
      </c>
      <c r="P3915" s="27"/>
      <c r="Q3915" s="27" t="s">
        <v>5859</v>
      </c>
      <c r="R3915" s="27" t="s">
        <v>1765</v>
      </c>
      <c r="S3915" s="27"/>
      <c r="T3915" s="27"/>
      <c r="U3915" s="28"/>
      <c r="V3915" s="15"/>
      <c r="W3915" s="15"/>
      <c r="X3915" s="27"/>
      <c r="Y3915" s="27" t="s">
        <v>5979</v>
      </c>
      <c r="Z3915" s="29"/>
      <c r="AA3915" s="29">
        <v>0.45833333333333331</v>
      </c>
      <c r="AB3915" s="29">
        <v>0.70833333333333337</v>
      </c>
      <c r="AC3915" s="30">
        <v>46174</v>
      </c>
      <c r="AD3915" s="15" t="str">
        <f>IF(Tabla2[[#This Row],[HORA ENTREGA]]="DIRECTO","On time", IF(AA3915&lt;&gt;"",IF(Tabla2[[#This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5" s="15" t="str">
        <f>MID(Tabla2[[#This Row],[TIPO]],1,3)</f>
        <v xml:space="preserve">20 </v>
      </c>
      <c r="AF39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DFSU2899291*/ HR Entrega: *11:00* /Dirección: *FRAGUA CARPAS BLANCAS</v>
      </c>
      <c r="AG3915" s="38" t="str">
        <f>IFERROR(HYPERLINK("https://wa.me/"&amp;Tabla2[[#This Row],[CONTACTO]]&amp;"?text="&amp;Tabla2[[#This Row],[Mensaje]],"Enviar mensaje"),"")</f>
        <v>Enviar mensaje</v>
      </c>
      <c r="AH3915" s="15" t="str">
        <f>CONCATENATE(A3915,F3915)</f>
        <v>3914DFSU2899291</v>
      </c>
      <c r="AI3915" s="15" t="str">
        <f>CONCATENATE("ENT-",A3915)</f>
        <v>ENT-3914</v>
      </c>
      <c r="AJ3915" s="15" t="str">
        <f>IF(Tabla2[[#This Row],[Op]]&lt;&gt;"","ENTREGA","")</f>
        <v>ENTREGA</v>
      </c>
      <c r="AK3915" s="40" t="str">
        <f>(Tabla2[[#This Row],[FECHA ENTREGA]]&amp;Tabla2[[#This Row],[HORA ENTREGA]])</f>
        <v>461720,458333333333333</v>
      </c>
      <c r="AL3915" s="34" t="str">
        <f>IFERROR(HYPERLINK("https://wa.me/"&amp;Tabla2[[#This Row],[CONTACTO]]&amp;"?text="&amp;Tabla2[[#This Row],[Mensaje]]),"")</f>
        <v>https://wa.me/56984994337?text=Hola!%0AServicio del día 30-05%0A *Cliente:* SOCIEDAD COMERCIAL MARBEN PETS LTDA */ Cont: * DFSU2899291*/ HR Entrega: *11:00* /Dirección: *FRAGUA CARPAS BLANCAS</v>
      </c>
    </row>
    <row r="3916" spans="1:38" ht="16.5" customHeight="1" x14ac:dyDescent="0.2">
      <c r="A3916" s="15">
        <f>ROW(A3915)</f>
        <v>3915</v>
      </c>
      <c r="B3916" s="15">
        <f>IF(J3916=J3915,B3915+1,1)</f>
        <v>20</v>
      </c>
      <c r="C3916" s="15" t="s">
        <v>236</v>
      </c>
      <c r="D3916" s="25" t="s">
        <v>39</v>
      </c>
      <c r="E3916" s="27">
        <v>303646</v>
      </c>
      <c r="F3916" s="27" t="s">
        <v>5983</v>
      </c>
      <c r="G3916" s="27" t="s">
        <v>64</v>
      </c>
      <c r="H3916" s="27">
        <v>29100</v>
      </c>
      <c r="I3916" s="27" t="s">
        <v>42</v>
      </c>
      <c r="J3916" s="28">
        <v>46172</v>
      </c>
      <c r="K3916" s="26">
        <v>0.45833333333333331</v>
      </c>
      <c r="L3916" s="26" t="s">
        <v>4441</v>
      </c>
      <c r="M3916" s="27" t="s">
        <v>66</v>
      </c>
      <c r="N3916" s="25">
        <f>IFERROR(VLOOKUP(M3916,Data!$J$1:$K$58,2,0),"")</f>
        <v>56993389870</v>
      </c>
      <c r="O3916" s="27" t="s">
        <v>67</v>
      </c>
      <c r="P3916" s="27"/>
      <c r="Q3916" s="27" t="s">
        <v>5859</v>
      </c>
      <c r="R3916" s="27" t="s">
        <v>1765</v>
      </c>
      <c r="S3916" s="27"/>
      <c r="T3916" s="27"/>
      <c r="U3916" s="28"/>
      <c r="V3916" s="15"/>
      <c r="W3916" s="15"/>
      <c r="X3916" s="27"/>
      <c r="Y3916" s="27" t="s">
        <v>5979</v>
      </c>
      <c r="Z3916" s="29"/>
      <c r="AA3916" s="29">
        <v>0.45833333333333331</v>
      </c>
      <c r="AB3916" s="29">
        <v>0.70833333333333337</v>
      </c>
      <c r="AC3916" s="30">
        <v>46174</v>
      </c>
      <c r="AD3916" s="15" t="str">
        <f>IF(Tabla2[[#This Row],[HORA ENTREGA]]="DIRECTO","On time", IF(AA3916&lt;&gt;"",IF(Tabla2[[#This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6" s="15" t="str">
        <f>MID(Tabla2[[#This Row],[TIPO]],1,3)</f>
        <v xml:space="preserve">20 </v>
      </c>
      <c r="AF39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MSMU1952178*/ HR Entrega: *11:00* /Dirección: *FRAGUA CARPAS BLANCAS</v>
      </c>
      <c r="AG3916" s="38" t="str">
        <f>IFERROR(HYPERLINK("https://wa.me/"&amp;Tabla2[[#This Row],[CONTACTO]]&amp;"?text="&amp;Tabla2[[#This Row],[Mensaje]],"Enviar mensaje"),"")</f>
        <v>Enviar mensaje</v>
      </c>
      <c r="AH3916" s="15" t="str">
        <f>CONCATENATE(A3916,F3916)</f>
        <v>3915MSMU1952178</v>
      </c>
      <c r="AI3916" s="15" t="str">
        <f>CONCATENATE("ENT-",A3916)</f>
        <v>ENT-3915</v>
      </c>
      <c r="AJ3916" s="15" t="str">
        <f>IF(Tabla2[[#This Row],[Op]]&lt;&gt;"","ENTREGA","")</f>
        <v>ENTREGA</v>
      </c>
      <c r="AK3916" s="40" t="str">
        <f>(Tabla2[[#This Row],[FECHA ENTREGA]]&amp;Tabla2[[#This Row],[HORA ENTREGA]])</f>
        <v>461720,458333333333333</v>
      </c>
      <c r="AL3916" s="34" t="str">
        <f>IFERROR(HYPERLINK("https://wa.me/"&amp;Tabla2[[#This Row],[CONTACTO]]&amp;"?text="&amp;Tabla2[[#This Row],[Mensaje]]),"")</f>
        <v>https://wa.me/56993389870?text=Hola!%0AServicio del día 30-05%0A *Cliente:* SOCIEDAD COMERCIAL MARBEN PETS LTDA */ Cont: * MSMU1952178*/ HR Entrega: *11:00* /Dirección: *FRAGUA CARPAS BLANCAS</v>
      </c>
    </row>
    <row r="3917" spans="1:38" ht="16.5" customHeight="1" x14ac:dyDescent="0.2">
      <c r="A3917" s="15">
        <f>ROW(A3916)</f>
        <v>3916</v>
      </c>
      <c r="B3917" s="15">
        <f>IF(J3917=J3916,B3916+1,1)</f>
        <v>21</v>
      </c>
      <c r="C3917" s="15" t="s">
        <v>236</v>
      </c>
      <c r="D3917" s="25" t="s">
        <v>39</v>
      </c>
      <c r="E3917" s="27">
        <v>303646</v>
      </c>
      <c r="F3917" s="27" t="s">
        <v>5984</v>
      </c>
      <c r="G3917" s="27" t="s">
        <v>64</v>
      </c>
      <c r="H3917" s="27">
        <v>29100</v>
      </c>
      <c r="I3917" s="27" t="s">
        <v>42</v>
      </c>
      <c r="J3917" s="28">
        <v>46172</v>
      </c>
      <c r="K3917" s="26">
        <v>0.45833333333333331</v>
      </c>
      <c r="L3917" s="26"/>
      <c r="M3917" s="27" t="s">
        <v>433</v>
      </c>
      <c r="N3917" s="25">
        <f>IFERROR(VLOOKUP(M3917,Data!$J$1:$K$58,2,0),"")</f>
        <v>56994354094</v>
      </c>
      <c r="O3917" s="27" t="s">
        <v>434</v>
      </c>
      <c r="P3917" s="27"/>
      <c r="Q3917" s="27" t="s">
        <v>5859</v>
      </c>
      <c r="R3917" s="27" t="s">
        <v>1765</v>
      </c>
      <c r="S3917" s="27"/>
      <c r="T3917" s="27"/>
      <c r="U3917" s="28"/>
      <c r="V3917" s="15"/>
      <c r="W3917" s="15"/>
      <c r="X3917" s="27"/>
      <c r="Y3917" s="27" t="s">
        <v>5979</v>
      </c>
      <c r="Z3917" s="29"/>
      <c r="AA3917" s="29">
        <v>0.45833333333333331</v>
      </c>
      <c r="AB3917" s="29">
        <v>0.70833333333333337</v>
      </c>
      <c r="AC3917" s="30">
        <v>46174</v>
      </c>
      <c r="AD3917" s="15" t="str">
        <f>IF(Tabla2[[#This Row],[HORA ENTREGA]]="DIRECTO","On time", IF(AA3917&lt;&gt;"",IF(Tabla2[[#This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7" s="15" t="str">
        <f>MID(Tabla2[[#This Row],[TIPO]],1,3)</f>
        <v xml:space="preserve">20 </v>
      </c>
      <c r="AF39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MSBU2048351*/ HR Entrega: *11:00* /Dirección: *FRAGUA CARPAS BLANCAS</v>
      </c>
      <c r="AG3917" s="38" t="str">
        <f>IFERROR(HYPERLINK("https://wa.me/"&amp;Tabla2[[#This Row],[CONTACTO]]&amp;"?text="&amp;Tabla2[[#This Row],[Mensaje]],"Enviar mensaje"),"")</f>
        <v>Enviar mensaje</v>
      </c>
      <c r="AH3917" s="15" t="str">
        <f>CONCATENATE(A3917,F3917)</f>
        <v>3916MSBU2048351</v>
      </c>
      <c r="AI3917" s="15" t="str">
        <f>CONCATENATE("ENT-",A3917)</f>
        <v>ENT-3916</v>
      </c>
      <c r="AJ3917" s="15" t="str">
        <f>IF(Tabla2[[#This Row],[Op]]&lt;&gt;"","ENTREGA","")</f>
        <v>ENTREGA</v>
      </c>
      <c r="AK3917" s="40" t="str">
        <f>(Tabla2[[#This Row],[FECHA ENTREGA]]&amp;Tabla2[[#This Row],[HORA ENTREGA]])</f>
        <v>461720,458333333333333</v>
      </c>
      <c r="AL3917" s="34" t="str">
        <f>IFERROR(HYPERLINK("https://wa.me/"&amp;Tabla2[[#This Row],[CONTACTO]]&amp;"?text="&amp;Tabla2[[#This Row],[Mensaje]]),"")</f>
        <v>https://wa.me/56994354094?text=Hola!%0AServicio del día 30-05%0A *Cliente:* SOCIEDAD COMERCIAL MARBEN PETS LTDA */ Cont: * MSBU2048351*/ HR Entrega: *11:00* /Dirección: *FRAGUA CARPAS BLANCAS</v>
      </c>
    </row>
    <row r="3918" spans="1:38" ht="16.5" customHeight="1" x14ac:dyDescent="0.2">
      <c r="A3918" s="15">
        <f>ROW(A3917)</f>
        <v>3917</v>
      </c>
      <c r="B3918" s="15">
        <f>IF(J3918=J3917,B3917+1,1)</f>
        <v>22</v>
      </c>
      <c r="C3918" s="15" t="s">
        <v>236</v>
      </c>
      <c r="D3918" s="25" t="s">
        <v>39</v>
      </c>
      <c r="E3918" s="27">
        <v>303646</v>
      </c>
      <c r="F3918" s="27" t="s">
        <v>5985</v>
      </c>
      <c r="G3918" s="27" t="s">
        <v>64</v>
      </c>
      <c r="H3918" s="27">
        <v>29100</v>
      </c>
      <c r="I3918" s="27" t="s">
        <v>42</v>
      </c>
      <c r="J3918" s="28">
        <v>46172</v>
      </c>
      <c r="K3918" s="26">
        <v>0.45833333333333331</v>
      </c>
      <c r="L3918" s="26"/>
      <c r="M3918" s="27" t="s">
        <v>126</v>
      </c>
      <c r="N3918" s="25">
        <f>IFERROR(VLOOKUP(M3918,Data!$J$1:$K$58,2,0),"")</f>
        <v>56999270871</v>
      </c>
      <c r="O3918" s="27" t="s">
        <v>127</v>
      </c>
      <c r="P3918" s="27"/>
      <c r="Q3918" s="27" t="s">
        <v>5859</v>
      </c>
      <c r="R3918" s="27" t="s">
        <v>1765</v>
      </c>
      <c r="S3918" s="27"/>
      <c r="T3918" s="27"/>
      <c r="U3918" s="28"/>
      <c r="V3918" s="15"/>
      <c r="W3918" s="15"/>
      <c r="X3918" s="27"/>
      <c r="Y3918" s="27" t="s">
        <v>5979</v>
      </c>
      <c r="Z3918" s="29"/>
      <c r="AA3918" s="29">
        <v>0.45833333333333331</v>
      </c>
      <c r="AB3918" s="29">
        <v>0.70833333333333337</v>
      </c>
      <c r="AC3918" s="30">
        <v>46174</v>
      </c>
      <c r="AD3918" s="15" t="str">
        <f>IF(Tabla2[[#This Row],[HORA ENTREGA]]="DIRECTO","On time", IF(AA3918&lt;&gt;"",IF(Tabla2[[#This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8" s="15" t="str">
        <f>MID(Tabla2[[#This Row],[TIPO]],1,3)</f>
        <v xml:space="preserve">20 </v>
      </c>
      <c r="AF39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UETU3184808*/ HR Entrega: *11:00* /Dirección: *FRAGUA CARPAS BLANCAS</v>
      </c>
      <c r="AG3918" s="38" t="str">
        <f>IFERROR(HYPERLINK("https://wa.me/"&amp;Tabla2[[#This Row],[CONTACTO]]&amp;"?text="&amp;Tabla2[[#This Row],[Mensaje]],"Enviar mensaje"),"")</f>
        <v>Enviar mensaje</v>
      </c>
      <c r="AH3918" s="15" t="str">
        <f>CONCATENATE(A3918,F3918)</f>
        <v>3917UETU3184808</v>
      </c>
      <c r="AI3918" s="15" t="str">
        <f>CONCATENATE("ENT-",A3918)</f>
        <v>ENT-3917</v>
      </c>
      <c r="AJ3918" s="15" t="str">
        <f>IF(Tabla2[[#This Row],[Op]]&lt;&gt;"","ENTREGA","")</f>
        <v>ENTREGA</v>
      </c>
      <c r="AK3918" s="40" t="str">
        <f>(Tabla2[[#This Row],[FECHA ENTREGA]]&amp;Tabla2[[#This Row],[HORA ENTREGA]])</f>
        <v>461720,458333333333333</v>
      </c>
      <c r="AL3918" s="34" t="str">
        <f>IFERROR(HYPERLINK("https://wa.me/"&amp;Tabla2[[#This Row],[CONTACTO]]&amp;"?text="&amp;Tabla2[[#This Row],[Mensaje]]),"")</f>
        <v>https://wa.me/56999270871?text=Hola!%0AServicio del día 30-05%0A *Cliente:* SOCIEDAD COMERCIAL MARBEN PETS LTDA */ Cont: * UETU3184808*/ HR Entrega: *11:00* /Dirección: *FRAGUA CARPAS BLANCAS</v>
      </c>
    </row>
    <row r="3919" spans="1:38" ht="16.5" customHeight="1" x14ac:dyDescent="0.2">
      <c r="A3919" s="15">
        <f>ROW(A3918)</f>
        <v>3918</v>
      </c>
      <c r="B3919" s="15">
        <f>IF(J3919=J3918,B3918+1,1)</f>
        <v>23</v>
      </c>
      <c r="C3919" s="15" t="s">
        <v>236</v>
      </c>
      <c r="D3919" s="25" t="s">
        <v>39</v>
      </c>
      <c r="E3919" s="27">
        <v>303646</v>
      </c>
      <c r="F3919" s="27" t="s">
        <v>5986</v>
      </c>
      <c r="G3919" s="27" t="s">
        <v>64</v>
      </c>
      <c r="H3919" s="27">
        <v>29100</v>
      </c>
      <c r="I3919" s="27" t="s">
        <v>42</v>
      </c>
      <c r="J3919" s="28">
        <v>46172</v>
      </c>
      <c r="K3919" s="26">
        <v>0.45833333333333331</v>
      </c>
      <c r="L3919" s="26"/>
      <c r="M3919" s="27" t="s">
        <v>971</v>
      </c>
      <c r="N3919" s="25">
        <f>IFERROR(VLOOKUP(M3919,Data!$J$1:$K$58,2,0),"")</f>
        <v>56999972473</v>
      </c>
      <c r="O3919" s="27" t="s">
        <v>348</v>
      </c>
      <c r="P3919" s="27"/>
      <c r="Q3919" s="27" t="s">
        <v>5859</v>
      </c>
      <c r="R3919" s="27" t="s">
        <v>1765</v>
      </c>
      <c r="S3919" s="27"/>
      <c r="T3919" s="27"/>
      <c r="U3919" s="28"/>
      <c r="V3919" s="15"/>
      <c r="W3919" s="15"/>
      <c r="X3919" s="27"/>
      <c r="Y3919" s="27" t="s">
        <v>5979</v>
      </c>
      <c r="Z3919" s="29"/>
      <c r="AA3919" s="29">
        <v>0.45833333333333331</v>
      </c>
      <c r="AB3919" s="29">
        <v>0.70833333333333337</v>
      </c>
      <c r="AC3919" s="30">
        <v>46174</v>
      </c>
      <c r="AD3919" s="15" t="str">
        <f>IF(Tabla2[[#This Row],[HORA ENTREGA]]="DIRECTO","On time", IF(AA3919&lt;&gt;"",IF(Tabla2[[#This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19" s="15" t="str">
        <f>MID(Tabla2[[#This Row],[TIPO]],1,3)</f>
        <v xml:space="preserve">20 </v>
      </c>
      <c r="AF39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30-05%0A *Cliente:* SOCIEDAD COMERCIAL MARBEN PETS LTDA */ Cont: * MSMU2037303*/ HR Entrega: *11:00* /Dirección: *FRAGUA CARPAS BLANCAS</v>
      </c>
      <c r="AG3919" s="38" t="str">
        <f>IFERROR(HYPERLINK("https://wa.me/"&amp;Tabla2[[#This Row],[CONTACTO]]&amp;"?text="&amp;Tabla2[[#This Row],[Mensaje]],"Enviar mensaje"),"")</f>
        <v>Enviar mensaje</v>
      </c>
      <c r="AH3919" s="15" t="str">
        <f>CONCATENATE(A3919,F3919)</f>
        <v>3918MSMU2037303</v>
      </c>
      <c r="AI3919" s="15" t="str">
        <f>CONCATENATE("ENT-",A3919)</f>
        <v>ENT-3918</v>
      </c>
      <c r="AJ3919" s="15" t="str">
        <f>IF(Tabla2[[#This Row],[Op]]&lt;&gt;"","ENTREGA","")</f>
        <v>ENTREGA</v>
      </c>
      <c r="AK3919" s="40" t="str">
        <f>(Tabla2[[#This Row],[FECHA ENTREGA]]&amp;Tabla2[[#This Row],[HORA ENTREGA]])</f>
        <v>461720,458333333333333</v>
      </c>
      <c r="AL3919" s="34" t="str">
        <f>IFERROR(HYPERLINK("https://wa.me/"&amp;Tabla2[[#This Row],[CONTACTO]]&amp;"?text="&amp;Tabla2[[#This Row],[Mensaje]]),"")</f>
        <v>https://wa.me/56999972473?text=Hola!%0AServicio del día 30-05%0A *Cliente:* SOCIEDAD COMERCIAL MARBEN PETS LTDA */ Cont: * MSMU2037303*/ HR Entrega: *11:00* /Dirección: *FRAGUA CARPAS BLANCAS</v>
      </c>
    </row>
    <row r="3920" spans="1:38" ht="16.5" customHeight="1" x14ac:dyDescent="0.2">
      <c r="A3920" s="15">
        <f>ROW(A3919)</f>
        <v>3919</v>
      </c>
      <c r="B3920" s="15">
        <f>IF(J3920=J3919,B3919+1,1)</f>
        <v>1</v>
      </c>
      <c r="C3920" s="15" t="s">
        <v>5987</v>
      </c>
      <c r="D3920" s="25" t="s">
        <v>39</v>
      </c>
      <c r="E3920" s="27">
        <v>307079</v>
      </c>
      <c r="F3920" s="27" t="s">
        <v>5988</v>
      </c>
      <c r="G3920" s="27" t="s">
        <v>41</v>
      </c>
      <c r="H3920" s="27">
        <v>26345</v>
      </c>
      <c r="I3920" s="27" t="s">
        <v>5989</v>
      </c>
      <c r="J3920" s="28">
        <v>46174</v>
      </c>
      <c r="K3920" s="26">
        <v>0.375</v>
      </c>
      <c r="L3920" s="26"/>
      <c r="M3920" s="27" t="s">
        <v>139</v>
      </c>
      <c r="N3920" s="25">
        <f>IFERROR(VLOOKUP(M3920,Data!$J$1:$K$58,2,0),"")</f>
        <v>56965312953</v>
      </c>
      <c r="O3920" s="27" t="s">
        <v>248</v>
      </c>
      <c r="P3920" s="27"/>
      <c r="Q3920" s="27" t="s">
        <v>5990</v>
      </c>
      <c r="R3920" s="27"/>
      <c r="S3920" s="27"/>
      <c r="T3920" s="27"/>
      <c r="U3920" s="28"/>
      <c r="V3920" s="15"/>
      <c r="W3920" s="15"/>
      <c r="X3920" s="27"/>
      <c r="Y3920" s="27"/>
      <c r="Z3920" s="29"/>
      <c r="AA3920" s="29">
        <v>0.3888888888888889</v>
      </c>
      <c r="AB3920" s="29">
        <v>0.61458333333333337</v>
      </c>
      <c r="AC3920" s="30">
        <v>46174</v>
      </c>
      <c r="AD3920" s="15" t="str">
        <f>IF(Tabla2[[#This Row],[HORA ENTREGA]]="DIRECTO","On time", IF(AA3920&lt;&gt;"",IF(Tabla2[[#This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20" s="15" t="str">
        <f>MID(Tabla2[[#This Row],[TIPO]],1,3)</f>
        <v xml:space="preserve">40 </v>
      </c>
      <c r="AF39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 IMPOLIMP */ Cont: * PCIU6089470*/ HR Entrega: *09:00* /Dirección: *Gral San Martin 7940 bodega 17A QUILICURA</v>
      </c>
      <c r="AG3920" s="45" t="str">
        <f>IFERROR(HYPERLINK("https://wa.me/"&amp;Tabla2[[#This Row],[CONTACTO]]&amp;"?text="&amp;Tabla2[[#This Row],[Mensaje]],"Enviar mensaje"),"")</f>
        <v>Enviar mensaje</v>
      </c>
      <c r="AH3920" s="15" t="str">
        <f>CONCATENATE(A3920,F3920)</f>
        <v>3919PCIU6089470</v>
      </c>
      <c r="AI3920" s="15" t="str">
        <f>CONCATENATE("ENT-",A3920)</f>
        <v>ENT-3919</v>
      </c>
      <c r="AJ3920" s="15" t="str">
        <f>IF(Tabla2[[#This Row],[Op]]&lt;&gt;"","ENTREGA","")</f>
        <v>ENTREGA</v>
      </c>
      <c r="AK3920" s="40" t="str">
        <f>(Tabla2[[#This Row],[FECHA ENTREGA]]&amp;Tabla2[[#This Row],[HORA ENTREGA]])</f>
        <v>461740,375</v>
      </c>
      <c r="AL3920" s="34" t="str">
        <f>IFERROR(HYPERLINK("https://wa.me/"&amp;Tabla2[[#This Row],[CONTACTO]]&amp;"?text="&amp;Tabla2[[#This Row],[Mensaje]]),"")</f>
        <v>https://wa.me/56965312953?text=Hola!%0AServicio del día 01-06%0A *Cliente:*  IMPOLIMP */ Cont: * PCIU6089470*/ HR Entrega: *09:00* /Dirección: *Gral San Martin 7940 bodega 17A QUILICURA</v>
      </c>
    </row>
    <row r="3921" spans="1:38" ht="16.5" customHeight="1" x14ac:dyDescent="0.2">
      <c r="A3921" s="15">
        <f>ROW(A3920)</f>
        <v>3920</v>
      </c>
      <c r="B3921" s="15">
        <f>IF(J3921=J3920,B3920+1,1)</f>
        <v>2</v>
      </c>
      <c r="C3921" s="15" t="s">
        <v>43</v>
      </c>
      <c r="D3921" s="25" t="s">
        <v>39</v>
      </c>
      <c r="E3921" s="27">
        <v>370991</v>
      </c>
      <c r="F3921" s="27" t="s">
        <v>5991</v>
      </c>
      <c r="G3921" s="27" t="s">
        <v>54</v>
      </c>
      <c r="H3921" s="27">
        <v>26125</v>
      </c>
      <c r="I3921" s="27" t="s">
        <v>5992</v>
      </c>
      <c r="J3921" s="28">
        <v>46174</v>
      </c>
      <c r="K3921" s="26">
        <v>0.33333333333333331</v>
      </c>
      <c r="L3921" s="26"/>
      <c r="M3921" s="27" t="s">
        <v>158</v>
      </c>
      <c r="N3921" s="25">
        <f>IFERROR(VLOOKUP(M3921,Data!$J$1:$K$58,2,0),"")</f>
        <v>56931745801</v>
      </c>
      <c r="O3921" s="27" t="s">
        <v>370</v>
      </c>
      <c r="P3921" s="27"/>
      <c r="Q3921" s="27" t="s">
        <v>4295</v>
      </c>
      <c r="R3921" s="27" t="s">
        <v>69</v>
      </c>
      <c r="S3921" s="27"/>
      <c r="T3921" s="27"/>
      <c r="U3921" s="28"/>
      <c r="V3921" s="15"/>
      <c r="W3921" s="15"/>
      <c r="X3921" s="27"/>
      <c r="Y3921" s="27"/>
      <c r="Z3921" s="29"/>
      <c r="AA3921" s="29">
        <v>0.26041666666666669</v>
      </c>
      <c r="AB3921" s="29">
        <v>0.47569444444444442</v>
      </c>
      <c r="AC3921" s="30">
        <v>46174</v>
      </c>
      <c r="AD3921" s="15" t="str">
        <f>IF(Tabla2[[#This Row],[HORA ENTREGA]]="DIRECTO","On time", IF(AA3921&lt;&gt;"",IF(Tabla2[[#This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21" s="15" t="str">
        <f>MID(Tabla2[[#This Row],[TIPO]],1,3)</f>
        <v xml:space="preserve">40 </v>
      </c>
      <c r="AF39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ALCA SPA */ Cont: * AMCU9345984*/ HR Entrega: *08:00* /Dirección: *AV AMÉRICO VESPUCIO 1955, RENCA</v>
      </c>
      <c r="AG3921" s="38" t="str">
        <f>IFERROR(HYPERLINK("https://wa.me/"&amp;Tabla2[[#This Row],[CONTACTO]]&amp;"?text="&amp;Tabla2[[#This Row],[Mensaje]],"Enviar mensaje"),"")</f>
        <v>Enviar mensaje</v>
      </c>
      <c r="AH3921" s="15" t="str">
        <f>CONCATENATE(A3921,F3921)</f>
        <v>3920AMCU9345984</v>
      </c>
      <c r="AI3921" s="15" t="str">
        <f>CONCATENATE("ENT-",A3921)</f>
        <v>ENT-3920</v>
      </c>
      <c r="AJ3921" s="15" t="str">
        <f>IF(Tabla2[[#This Row],[Op]]&lt;&gt;"","ENTREGA","")</f>
        <v>ENTREGA</v>
      </c>
      <c r="AK3921" s="40" t="str">
        <f>(Tabla2[[#This Row],[FECHA ENTREGA]]&amp;Tabla2[[#This Row],[HORA ENTREGA]])</f>
        <v>461740,333333333333333</v>
      </c>
      <c r="AL3921" s="34" t="str">
        <f>IFERROR(HYPERLINK("https://wa.me/"&amp;Tabla2[[#This Row],[CONTACTO]]&amp;"?text="&amp;Tabla2[[#This Row],[Mensaje]]),"")</f>
        <v>https://wa.me/56931745801?text=Hola!%0AServicio del día 01-06%0A *Cliente:* ALCA SPA */ Cont: * AMCU9345984*/ HR Entrega: *08:00* /Dirección: *AV AMÉRICO VESPUCIO 1955, RENCA</v>
      </c>
    </row>
    <row r="3922" spans="1:38" ht="16.5" customHeight="1" x14ac:dyDescent="0.2">
      <c r="A3922" s="15">
        <f>ROW(A3921)</f>
        <v>3921</v>
      </c>
      <c r="B3922" s="15">
        <f>IF(J3922=J3921,B3921+1,1)</f>
        <v>3</v>
      </c>
      <c r="C3922" s="15" t="s">
        <v>43</v>
      </c>
      <c r="D3922" s="25" t="s">
        <v>39</v>
      </c>
      <c r="E3922" s="27">
        <v>370934</v>
      </c>
      <c r="F3922" s="27" t="s">
        <v>5993</v>
      </c>
      <c r="G3922" s="27" t="s">
        <v>54</v>
      </c>
      <c r="H3922" s="27">
        <v>26125</v>
      </c>
      <c r="I3922" s="27" t="s">
        <v>5994</v>
      </c>
      <c r="J3922" s="28">
        <v>46174</v>
      </c>
      <c r="K3922" s="26">
        <v>0.45833333333333331</v>
      </c>
      <c r="L3922" s="26"/>
      <c r="M3922" s="27" t="s">
        <v>133</v>
      </c>
      <c r="N3922" s="25">
        <f>IFERROR(VLOOKUP(M3922,Data!$J$1:$K$58,2,0),"")</f>
        <v>56953801607</v>
      </c>
      <c r="O3922" s="27" t="s">
        <v>134</v>
      </c>
      <c r="P3922" s="27"/>
      <c r="Q3922" s="27" t="s">
        <v>4295</v>
      </c>
      <c r="R3922" s="27"/>
      <c r="S3922" s="27"/>
      <c r="T3922" s="27"/>
      <c r="U3922" s="28"/>
      <c r="V3922" s="15"/>
      <c r="W3922" s="15"/>
      <c r="X3922" s="27"/>
      <c r="Y3922" s="27"/>
      <c r="Z3922" s="29"/>
      <c r="AA3922" s="29">
        <v>0.44444444444444442</v>
      </c>
      <c r="AB3922" s="29">
        <v>0.60069444444444442</v>
      </c>
      <c r="AC3922" s="30">
        <v>46174</v>
      </c>
      <c r="AD3922" s="15" t="str">
        <f>IF(Tabla2[[#This Row],[HORA ENTREGA]]="DIRECTO","On time", IF(AA3922&lt;&gt;"",IF(Tabla2[[#This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22" s="15" t="str">
        <f>MID(Tabla2[[#This Row],[TIPO]],1,3)</f>
        <v xml:space="preserve">40 </v>
      </c>
      <c r="AF39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ALCA SPA */ Cont: * CGMU5470988*/ HR Entrega: *11:00* /Dirección: *AV AMÉRICO VESPUCIO 1955, RENCA</v>
      </c>
      <c r="AG3922" s="38" t="str">
        <f>IFERROR(HYPERLINK("https://wa.me/"&amp;Tabla2[[#This Row],[CONTACTO]]&amp;"?text="&amp;Tabla2[[#This Row],[Mensaje]],"Enviar mensaje"),"")</f>
        <v>Enviar mensaje</v>
      </c>
      <c r="AH3922" s="15" t="str">
        <f>CONCATENATE(A3922,F3922)</f>
        <v>3921CGMU5470988</v>
      </c>
      <c r="AI3922" s="15" t="str">
        <f>CONCATENATE("ENT-",A3922)</f>
        <v>ENT-3921</v>
      </c>
      <c r="AJ3922" s="15" t="str">
        <f>IF(Tabla2[[#This Row],[Op]]&lt;&gt;"","ENTREGA","")</f>
        <v>ENTREGA</v>
      </c>
      <c r="AK3922" s="40" t="str">
        <f>(Tabla2[[#This Row],[FECHA ENTREGA]]&amp;Tabla2[[#This Row],[HORA ENTREGA]])</f>
        <v>461740,458333333333333</v>
      </c>
      <c r="AL3922" s="34" t="str">
        <f>IFERROR(HYPERLINK("https://wa.me/"&amp;Tabla2[[#This Row],[CONTACTO]]&amp;"?text="&amp;Tabla2[[#This Row],[Mensaje]]),"")</f>
        <v>https://wa.me/56953801607?text=Hola!%0AServicio del día 01-06%0A *Cliente:* ALCA SPA */ Cont: * CGMU5470988*/ HR Entrega: *11:00* /Dirección: *AV AMÉRICO VESPUCIO 1955, RENCA</v>
      </c>
    </row>
    <row r="3923" spans="1:38" ht="16.5" customHeight="1" x14ac:dyDescent="0.2">
      <c r="A3923" s="15">
        <f>ROW(A3922)</f>
        <v>3922</v>
      </c>
      <c r="B3923" s="15">
        <f>IF(J3923=J3922,B3922+1,1)</f>
        <v>4</v>
      </c>
      <c r="C3923" s="15" t="s">
        <v>43</v>
      </c>
      <c r="D3923" s="25" t="s">
        <v>39</v>
      </c>
      <c r="E3923" s="27">
        <v>370933</v>
      </c>
      <c r="F3923" s="27" t="s">
        <v>5995</v>
      </c>
      <c r="G3923" s="27" t="s">
        <v>54</v>
      </c>
      <c r="H3923" s="27">
        <v>26125</v>
      </c>
      <c r="I3923" s="27" t="s">
        <v>42</v>
      </c>
      <c r="J3923" s="28">
        <v>46174</v>
      </c>
      <c r="K3923" s="26">
        <v>0.47916666666666669</v>
      </c>
      <c r="L3923" s="26"/>
      <c r="M3923" s="27" t="s">
        <v>55</v>
      </c>
      <c r="N3923" s="25">
        <f>IFERROR(VLOOKUP(M3923,Data!$J$1:$K$58,2,0),"")</f>
        <v>56992164782</v>
      </c>
      <c r="O3923" s="27" t="s">
        <v>56</v>
      </c>
      <c r="P3923" s="27"/>
      <c r="Q3923" s="27" t="s">
        <v>5481</v>
      </c>
      <c r="R3923" s="27"/>
      <c r="S3923" s="27"/>
      <c r="T3923" s="27"/>
      <c r="U3923" s="28"/>
      <c r="V3923" s="15"/>
      <c r="W3923" s="15"/>
      <c r="X3923" s="27"/>
      <c r="Y3923" s="27"/>
      <c r="Z3923" s="29"/>
      <c r="AA3923" s="29">
        <v>0.44791666666666669</v>
      </c>
      <c r="AB3923" s="29">
        <v>0.63888888888888884</v>
      </c>
      <c r="AC3923" s="30">
        <v>46174</v>
      </c>
      <c r="AD3923" s="15" t="str">
        <f>IF(Tabla2[[#This Row],[HORA ENTREGA]]="DIRECTO","On time", IF(AA3923&lt;&gt;"",IF(Tabla2[[#This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23" s="15" t="str">
        <f>MID(Tabla2[[#This Row],[TIPO]],1,3)</f>
        <v xml:space="preserve">40 </v>
      </c>
      <c r="AF39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ALCA SPA */ Cont: * AMCU9339657*/ HR Entrega: *11:30* /Dirección: *Camino del Cerro 4868 Huechuraba, Santiago</v>
      </c>
      <c r="AG3923" s="38" t="str">
        <f>IFERROR(HYPERLINK("https://wa.me/"&amp;Tabla2[[#This Row],[CONTACTO]]&amp;"?text="&amp;Tabla2[[#This Row],[Mensaje]],"Enviar mensaje"),"")</f>
        <v>Enviar mensaje</v>
      </c>
      <c r="AH3923" s="15" t="str">
        <f>CONCATENATE(A3923,F3923)</f>
        <v>3922AMCU9339657</v>
      </c>
      <c r="AI3923" s="15" t="str">
        <f>CONCATENATE("ENT-",A3923)</f>
        <v>ENT-3922</v>
      </c>
      <c r="AJ3923" s="15" t="str">
        <f>IF(Tabla2[[#This Row],[Op]]&lt;&gt;"","ENTREGA","")</f>
        <v>ENTREGA</v>
      </c>
      <c r="AK3923" s="40" t="str">
        <f>(Tabla2[[#This Row],[FECHA ENTREGA]]&amp;Tabla2[[#This Row],[HORA ENTREGA]])</f>
        <v>461740,479166666666667</v>
      </c>
      <c r="AL3923" s="34" t="str">
        <f>IFERROR(HYPERLINK("https://wa.me/"&amp;Tabla2[[#This Row],[CONTACTO]]&amp;"?text="&amp;Tabla2[[#This Row],[Mensaje]]),"")</f>
        <v>https://wa.me/56992164782?text=Hola!%0AServicio del día 01-06%0A *Cliente:* ALCA SPA */ Cont: * AMCU9339657*/ HR Entrega: *11:30* /Dirección: *Camino del Cerro 4868 Huechuraba, Santiago</v>
      </c>
    </row>
    <row r="3924" spans="1:38" ht="16.5" customHeight="1" x14ac:dyDescent="0.2">
      <c r="A3924" s="15">
        <f>ROW(A3923)</f>
        <v>3923</v>
      </c>
      <c r="B3924" s="15">
        <f>IF(J3924=J3923,B3923+1,1)</f>
        <v>5</v>
      </c>
      <c r="C3924" s="15" t="s">
        <v>43</v>
      </c>
      <c r="D3924" s="25" t="s">
        <v>39</v>
      </c>
      <c r="E3924" s="27">
        <v>370934</v>
      </c>
      <c r="F3924" s="27" t="s">
        <v>5996</v>
      </c>
      <c r="G3924" s="27" t="s">
        <v>54</v>
      </c>
      <c r="H3924" s="27">
        <v>26125</v>
      </c>
      <c r="I3924" s="27" t="s">
        <v>5997</v>
      </c>
      <c r="J3924" s="28">
        <v>46174</v>
      </c>
      <c r="K3924" s="26">
        <v>0.5</v>
      </c>
      <c r="L3924" s="26"/>
      <c r="M3924" s="27" t="s">
        <v>144</v>
      </c>
      <c r="N3924" s="25">
        <f>IFERROR(VLOOKUP(M3924,Data!$J$1:$K$58,2,0),"")</f>
        <v>56940144795</v>
      </c>
      <c r="O3924" s="27" t="s">
        <v>145</v>
      </c>
      <c r="P3924" s="27"/>
      <c r="Q3924" s="27" t="s">
        <v>4295</v>
      </c>
      <c r="R3924" s="27"/>
      <c r="S3924" s="27"/>
      <c r="T3924" s="27"/>
      <c r="U3924" s="28"/>
      <c r="V3924" s="15"/>
      <c r="W3924" s="15"/>
      <c r="X3924" s="27"/>
      <c r="Y3924" s="27"/>
      <c r="Z3924" s="29"/>
      <c r="AA3924" s="29">
        <v>0.5</v>
      </c>
      <c r="AB3924" s="29">
        <v>0.70625000000000004</v>
      </c>
      <c r="AC3924" s="30">
        <v>46174</v>
      </c>
      <c r="AD3924" s="15" t="str">
        <f>IF(Tabla2[[#This Row],[HORA ENTREGA]]="DIRECTO","On time", IF(AA3924&lt;&gt;"",IF(Tabla2[[#This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24" s="15" t="str">
        <f>MID(Tabla2[[#This Row],[TIPO]],1,3)</f>
        <v xml:space="preserve">40 </v>
      </c>
      <c r="AF39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ALCA SPA */ Cont: * CGMU5802716*/ HR Entrega: *12:00* /Dirección: *AV AMÉRICO VESPUCIO 1955, RENCA</v>
      </c>
      <c r="AG3924" s="38" t="str">
        <f>IFERROR(HYPERLINK("https://wa.me/"&amp;Tabla2[[#This Row],[CONTACTO]]&amp;"?text="&amp;Tabla2[[#This Row],[Mensaje]],"Enviar mensaje"),"")</f>
        <v>Enviar mensaje</v>
      </c>
      <c r="AH3924" s="15" t="str">
        <f>CONCATENATE(A3924,F3924)</f>
        <v>3923CGMU5802716</v>
      </c>
      <c r="AI3924" s="15" t="str">
        <f>CONCATENATE("ENT-",A3924)</f>
        <v>ENT-3923</v>
      </c>
      <c r="AJ3924" s="15" t="str">
        <f>IF(Tabla2[[#This Row],[Op]]&lt;&gt;"","ENTREGA","")</f>
        <v>ENTREGA</v>
      </c>
      <c r="AK3924" s="40" t="str">
        <f>(Tabla2[[#This Row],[FECHA ENTREGA]]&amp;Tabla2[[#This Row],[HORA ENTREGA]])</f>
        <v>461740,5</v>
      </c>
      <c r="AL3924" s="34" t="str">
        <f>IFERROR(HYPERLINK("https://wa.me/"&amp;Tabla2[[#This Row],[CONTACTO]]&amp;"?text="&amp;Tabla2[[#This Row],[Mensaje]]),"")</f>
        <v>https://wa.me/56940144795?text=Hola!%0AServicio del día 01-06%0A *Cliente:* ALCA SPA */ Cont: * CGMU5802716*/ HR Entrega: *12:00* /Dirección: *AV AMÉRICO VESPUCIO 1955, RENCA</v>
      </c>
    </row>
    <row r="3925" spans="1:38" ht="16.5" customHeight="1" x14ac:dyDescent="0.2">
      <c r="A3925" s="15">
        <f>ROW(A3924)</f>
        <v>3924</v>
      </c>
      <c r="B3925" s="15">
        <f>IF(J3925=J3924,B3924+1,1)</f>
        <v>6</v>
      </c>
      <c r="C3925" s="15" t="s">
        <v>43</v>
      </c>
      <c r="D3925" s="25" t="s">
        <v>39</v>
      </c>
      <c r="E3925" s="27">
        <v>371119</v>
      </c>
      <c r="F3925" s="27" t="s">
        <v>5998</v>
      </c>
      <c r="G3925" s="27" t="s">
        <v>54</v>
      </c>
      <c r="H3925" s="27">
        <v>24000</v>
      </c>
      <c r="I3925" s="27" t="s">
        <v>5999</v>
      </c>
      <c r="J3925" s="28">
        <v>46174</v>
      </c>
      <c r="K3925" s="26">
        <v>0.60416666666666663</v>
      </c>
      <c r="L3925" s="26"/>
      <c r="M3925" s="27" t="s">
        <v>60</v>
      </c>
      <c r="N3925" s="25">
        <f>IFERROR(VLOOKUP(M3925,Data!$J$1:$K$58,2,0),"")</f>
        <v>56957438415</v>
      </c>
      <c r="O3925" s="27" t="s">
        <v>285</v>
      </c>
      <c r="P3925" s="27"/>
      <c r="Q3925" s="27" t="s">
        <v>1656</v>
      </c>
      <c r="R3925" s="27" t="s">
        <v>48</v>
      </c>
      <c r="S3925" s="27"/>
      <c r="T3925" s="27"/>
      <c r="U3925" s="28"/>
      <c r="V3925" s="15"/>
      <c r="W3925" s="15"/>
      <c r="X3925" s="27"/>
      <c r="Y3925" s="27"/>
      <c r="Z3925" s="29"/>
      <c r="AA3925" s="29">
        <v>0.69097222222222221</v>
      </c>
      <c r="AB3925" s="29">
        <v>0.81597222222222221</v>
      </c>
      <c r="AC3925" s="30">
        <v>46174</v>
      </c>
      <c r="AD3925" s="15" t="str">
        <f>IF(Tabla2[[#This Row],[HORA ENTREGA]]="DIRECTO","On time", IF(AA3925&lt;&gt;"",IF(Tabla2[[#This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25" s="15" t="str">
        <f>MID(Tabla2[[#This Row],[TIPO]],1,3)</f>
        <v xml:space="preserve">40 </v>
      </c>
      <c r="AF39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ALCA SPA */ Cont: * TTNU8441335*/ HR Entrega: *14:30* /Dirección: *Camino del Cerro 4868 Huechuraba, Santiago.</v>
      </c>
      <c r="AG3925" s="38" t="str">
        <f>IFERROR(HYPERLINK("https://wa.me/"&amp;Tabla2[[#This Row],[CONTACTO]]&amp;"?text="&amp;Tabla2[[#This Row],[Mensaje]],"Enviar mensaje"),"")</f>
        <v>Enviar mensaje</v>
      </c>
      <c r="AH3925" s="15" t="str">
        <f>CONCATENATE(A3925,F3925)</f>
        <v>3924TTNU8441335</v>
      </c>
      <c r="AI3925" s="15" t="str">
        <f>CONCATENATE("ENT-",A3925)</f>
        <v>ENT-3924</v>
      </c>
      <c r="AJ3925" s="15" t="str">
        <f>IF(Tabla2[[#This Row],[Op]]&lt;&gt;"","ENTREGA","")</f>
        <v>ENTREGA</v>
      </c>
      <c r="AK3925" s="40" t="str">
        <f>(Tabla2[[#This Row],[FECHA ENTREGA]]&amp;Tabla2[[#This Row],[HORA ENTREGA]])</f>
        <v>461740,604166666666667</v>
      </c>
      <c r="AL3925" s="34" t="str">
        <f>IFERROR(HYPERLINK("https://wa.me/"&amp;Tabla2[[#This Row],[CONTACTO]]&amp;"?text="&amp;Tabla2[[#This Row],[Mensaje]]),"")</f>
        <v>https://wa.me/56957438415?text=Hola!%0AServicio del día 01-06%0A *Cliente:* ALCA SPA */ Cont: * TTNU8441335*/ HR Entrega: *14:30* /Dirección: *Camino del Cerro 4868 Huechuraba, Santiago.</v>
      </c>
    </row>
    <row r="3926" spans="1:38" ht="16.5" customHeight="1" x14ac:dyDescent="0.2">
      <c r="A3926" s="15">
        <f>ROW(A3925)</f>
        <v>3925</v>
      </c>
      <c r="B3926" s="15">
        <f>IF(J3926=J3925,B3925+1,1)</f>
        <v>7</v>
      </c>
      <c r="C3926" s="15" t="s">
        <v>517</v>
      </c>
      <c r="D3926" s="25" t="s">
        <v>122</v>
      </c>
      <c r="E3926" s="27" t="s">
        <v>6000</v>
      </c>
      <c r="F3926" s="27"/>
      <c r="G3926" s="27"/>
      <c r="H3926" s="27"/>
      <c r="I3926" s="27"/>
      <c r="J3926" s="28">
        <v>46174</v>
      </c>
      <c r="K3926" s="26">
        <v>0.5</v>
      </c>
      <c r="L3926" s="26"/>
      <c r="M3926" s="27" t="s">
        <v>273</v>
      </c>
      <c r="N3926" s="25">
        <f>IFERROR(VLOOKUP(M3926,Data!$J$1:$K$58,2,0),"")</f>
        <v>56950103942</v>
      </c>
      <c r="O3926" s="27" t="s">
        <v>274</v>
      </c>
      <c r="P3926" s="27"/>
      <c r="Q3926" s="27" t="s">
        <v>3866</v>
      </c>
      <c r="R3926" s="27"/>
      <c r="S3926" s="27"/>
      <c r="T3926" s="27"/>
      <c r="U3926" s="28"/>
      <c r="V3926" s="15"/>
      <c r="W3926" s="15"/>
      <c r="X3926" s="27"/>
      <c r="Y3926" s="27"/>
      <c r="Z3926" s="29"/>
      <c r="AA3926" s="29">
        <v>0.82638888888888884</v>
      </c>
      <c r="AB3926" s="29">
        <v>0.4236111111111111</v>
      </c>
      <c r="AC3926" s="30">
        <v>46173</v>
      </c>
      <c r="AD3926" s="15" t="str">
        <f>IF(Tabla2[[#This Row],[HORA ENTREGA]]="DIRECTO","On time", IF(AA3926&lt;&gt;"",IF(Tabla2[[#This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26" s="15" t="str">
        <f>MID(Tabla2[[#This Row],[TIPO]],1,3)</f>
        <v/>
      </c>
      <c r="AF39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ARESTI CHILE WINE S.A. */ Cont: * */ HR Entrega: *12:00* /Dirección: *CONSOLIDADO: BELLAVISTA S/N, RIO CLARO; BOD. HACIENDA ARESTI</v>
      </c>
      <c r="AG3926" s="38" t="str">
        <f>IFERROR(HYPERLINK("https://wa.me/"&amp;Tabla2[[#This Row],[CONTACTO]]&amp;"?text="&amp;Tabla2[[#This Row],[Mensaje]],"Enviar mensaje"),"")</f>
        <v>Enviar mensaje</v>
      </c>
      <c r="AH3926" s="15" t="str">
        <f>CONCATENATE(A3926,F3926)</f>
        <v>3925</v>
      </c>
      <c r="AI3926" s="15" t="str">
        <f>CONCATENATE("ENT-",A3926)</f>
        <v>ENT-3925</v>
      </c>
      <c r="AJ3926" s="15" t="str">
        <f>IF(Tabla2[[#This Row],[Op]]&lt;&gt;"","ENTREGA","")</f>
        <v>ENTREGA</v>
      </c>
      <c r="AK3926" s="40" t="str">
        <f>(Tabla2[[#This Row],[FECHA ENTREGA]]&amp;Tabla2[[#This Row],[HORA ENTREGA]])</f>
        <v>461740,5</v>
      </c>
      <c r="AL3926" s="34" t="str">
        <f>IFERROR(HYPERLINK("https://wa.me/"&amp;Tabla2[[#This Row],[CONTACTO]]&amp;"?text="&amp;Tabla2[[#This Row],[Mensaje]]),"")</f>
        <v>https://wa.me/56950103942?text=Hola!%0AServicio del día 01-06%0A *Cliente:* ARESTI CHILE WINE S.A. */ Cont: * */ HR Entrega: *12:00* /Dirección: *CONSOLIDADO: BELLAVISTA S/N, RIO CLARO; BOD. HACIENDA ARESTI</v>
      </c>
    </row>
    <row r="3927" spans="1:38" ht="16.5" customHeight="1" x14ac:dyDescent="0.2">
      <c r="A3927" s="15">
        <f>ROW(A3926)</f>
        <v>3926</v>
      </c>
      <c r="B3927" s="15">
        <f>IF(J3927=J3926,B3926+1,1)</f>
        <v>8</v>
      </c>
      <c r="C3927" s="15" t="s">
        <v>275</v>
      </c>
      <c r="D3927" s="25" t="s">
        <v>39</v>
      </c>
      <c r="E3927" s="27" t="s">
        <v>6001</v>
      </c>
      <c r="F3927" s="27" t="s">
        <v>6002</v>
      </c>
      <c r="G3927" s="27" t="s">
        <v>41</v>
      </c>
      <c r="H3927" s="27">
        <v>27135</v>
      </c>
      <c r="I3927" s="27" t="s">
        <v>42</v>
      </c>
      <c r="J3927" s="28">
        <v>46174</v>
      </c>
      <c r="K3927" s="26">
        <v>0.33333333333333331</v>
      </c>
      <c r="L3927" s="26"/>
      <c r="M3927" s="27" t="s">
        <v>86</v>
      </c>
      <c r="N3927" s="25">
        <f>IFERROR(VLOOKUP(M3927,Data!$J$1:$K$58,2,0),"")</f>
        <v>56956654384</v>
      </c>
      <c r="O3927" s="27" t="s">
        <v>87</v>
      </c>
      <c r="P3927" s="27"/>
      <c r="Q3927" s="27" t="s">
        <v>47</v>
      </c>
      <c r="R3927" s="27" t="s">
        <v>280</v>
      </c>
      <c r="S3927" s="27"/>
      <c r="T3927" s="27"/>
      <c r="U3927" s="28"/>
      <c r="V3927" s="15"/>
      <c r="W3927" s="15"/>
      <c r="X3927" s="27"/>
      <c r="Y3927" s="27"/>
      <c r="Z3927" s="29"/>
      <c r="AA3927" s="29">
        <v>0.4201388888888889</v>
      </c>
      <c r="AB3927" s="29">
        <v>0.49652777777777779</v>
      </c>
      <c r="AC3927" s="30">
        <v>46174</v>
      </c>
      <c r="AD3927" s="15" t="str">
        <f>IF(Tabla2[[#This Row],[HORA ENTREGA]]="DIRECTO","On time", IF(AA3927&lt;&gt;"",IF(Tabla2[[#This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27" s="15" t="str">
        <f>MID(Tabla2[[#This Row],[TIPO]],1,3)</f>
        <v xml:space="preserve">40 </v>
      </c>
      <c r="AF39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COMERCIAL CANADA SPA */ Cont: * FBIU5322008*/ HR Entrega: *08:00* /Dirección: *BERNARDO O"HIGGINS 158 COLINA</v>
      </c>
      <c r="AG3927" s="38" t="str">
        <f>IFERROR(HYPERLINK("https://wa.me/"&amp;Tabla2[[#This Row],[CONTACTO]]&amp;"?text="&amp;Tabla2[[#This Row],[Mensaje]],"Enviar mensaje"),"")</f>
        <v>Enviar mensaje</v>
      </c>
      <c r="AH3927" s="15" t="str">
        <f>CONCATENATE(A3927,F3927)</f>
        <v>3926FBIU5322008</v>
      </c>
      <c r="AI3927" s="15" t="str">
        <f>CONCATENATE("ENT-",A3927)</f>
        <v>ENT-3926</v>
      </c>
      <c r="AJ3927" s="15" t="str">
        <f>IF(Tabla2[[#This Row],[Op]]&lt;&gt;"","ENTREGA","")</f>
        <v>ENTREGA</v>
      </c>
      <c r="AK3927" s="40" t="str">
        <f>(Tabla2[[#This Row],[FECHA ENTREGA]]&amp;Tabla2[[#This Row],[HORA ENTREGA]])</f>
        <v>461740,333333333333333</v>
      </c>
      <c r="AL3927" s="34" t="str">
        <f>IFERROR(HYPERLINK("https://wa.me/"&amp;Tabla2[[#This Row],[CONTACTO]]&amp;"?text="&amp;Tabla2[[#This Row],[Mensaje]]),"")</f>
        <v>https://wa.me/56956654384?text=Hola!%0AServicio del día 01-06%0A *Cliente:* COMERCIAL CANADA SPA */ Cont: * FBIU5322008*/ HR Entrega: *08:00* /Dirección: *BERNARDO O"HIGGINS 158 COLINA</v>
      </c>
    </row>
    <row r="3928" spans="1:38" ht="16.5" customHeight="1" x14ac:dyDescent="0.2">
      <c r="A3928" s="15">
        <f>ROW(A3927)</f>
        <v>3927</v>
      </c>
      <c r="B3928" s="15">
        <f>IF(J3928=J3927,B3927+1,1)</f>
        <v>9</v>
      </c>
      <c r="C3928" s="15" t="s">
        <v>275</v>
      </c>
      <c r="D3928" s="25" t="s">
        <v>39</v>
      </c>
      <c r="E3928" s="27" t="s">
        <v>6003</v>
      </c>
      <c r="F3928" s="27" t="s">
        <v>6004</v>
      </c>
      <c r="G3928" s="27" t="s">
        <v>41</v>
      </c>
      <c r="H3928" s="27">
        <v>27135</v>
      </c>
      <c r="I3928" s="27" t="s">
        <v>42</v>
      </c>
      <c r="J3928" s="28">
        <v>46174</v>
      </c>
      <c r="K3928" s="26">
        <v>0.41666666666666669</v>
      </c>
      <c r="L3928" s="26"/>
      <c r="M3928" s="27" t="s">
        <v>308</v>
      </c>
      <c r="N3928" s="25">
        <f>IFERROR(VLOOKUP(M3928,Data!$J$1:$K$58,2,0),"")</f>
        <v>56966631737</v>
      </c>
      <c r="O3928" s="27" t="s">
        <v>309</v>
      </c>
      <c r="P3928" s="27"/>
      <c r="Q3928" s="27" t="s">
        <v>47</v>
      </c>
      <c r="R3928" s="27" t="s">
        <v>280</v>
      </c>
      <c r="S3928" s="27"/>
      <c r="T3928" s="27"/>
      <c r="U3928" s="28"/>
      <c r="V3928" s="15"/>
      <c r="W3928" s="15"/>
      <c r="X3928" s="27"/>
      <c r="Y3928" s="27"/>
      <c r="Z3928" s="29"/>
      <c r="AA3928" s="29">
        <v>0.4548611111111111</v>
      </c>
      <c r="AB3928" s="29">
        <v>0.56944444444444442</v>
      </c>
      <c r="AC3928" s="30">
        <v>46174</v>
      </c>
      <c r="AD3928" s="15" t="str">
        <f>IF(Tabla2[[#This Row],[HORA ENTREGA]]="DIRECTO","On time", IF(AA3928&lt;&gt;"",IF(Tabla2[[#This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28" s="15" t="str">
        <f>MID(Tabla2[[#This Row],[TIPO]],1,3)</f>
        <v xml:space="preserve">40 </v>
      </c>
      <c r="AF39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COMERCIAL CANADA SPA */ Cont: * FBIU5451685*/ HR Entrega: *10:00* /Dirección: *BERNARDO O"HIGGINS 158 COLINA</v>
      </c>
      <c r="AG3928" s="38" t="str">
        <f>IFERROR(HYPERLINK("https://wa.me/"&amp;Tabla2[[#This Row],[CONTACTO]]&amp;"?text="&amp;Tabla2[[#This Row],[Mensaje]],"Enviar mensaje"),"")</f>
        <v>Enviar mensaje</v>
      </c>
      <c r="AH3928" s="15" t="str">
        <f>CONCATENATE(A3928,F3928)</f>
        <v>3927FBIU5451685</v>
      </c>
      <c r="AI3928" s="15" t="str">
        <f>CONCATENATE("ENT-",A3928)</f>
        <v>ENT-3927</v>
      </c>
      <c r="AJ3928" s="15" t="str">
        <f>IF(Tabla2[[#This Row],[Op]]&lt;&gt;"","ENTREGA","")</f>
        <v>ENTREGA</v>
      </c>
      <c r="AK3928" s="40" t="str">
        <f>(Tabla2[[#This Row],[FECHA ENTREGA]]&amp;Tabla2[[#This Row],[HORA ENTREGA]])</f>
        <v>461740,416666666666667</v>
      </c>
      <c r="AL3928" s="34" t="str">
        <f>IFERROR(HYPERLINK("https://wa.me/"&amp;Tabla2[[#This Row],[CONTACTO]]&amp;"?text="&amp;Tabla2[[#This Row],[Mensaje]]),"")</f>
        <v>https://wa.me/56966631737?text=Hola!%0AServicio del día 01-06%0A *Cliente:* COMERCIAL CANADA SPA */ Cont: * FBIU5451685*/ HR Entrega: *10:00* /Dirección: *BERNARDO O"HIGGINS 158 COLINA</v>
      </c>
    </row>
    <row r="3929" spans="1:38" ht="16.5" customHeight="1" x14ac:dyDescent="0.2">
      <c r="A3929" s="15">
        <f>ROW(A3928)</f>
        <v>3928</v>
      </c>
      <c r="B3929" s="15">
        <f>IF(J3929=J3928,B3928+1,1)</f>
        <v>10</v>
      </c>
      <c r="C3929" s="15" t="s">
        <v>275</v>
      </c>
      <c r="D3929" s="25" t="s">
        <v>39</v>
      </c>
      <c r="E3929" s="27" t="s">
        <v>6005</v>
      </c>
      <c r="F3929" s="27" t="s">
        <v>6006</v>
      </c>
      <c r="G3929" s="27" t="s">
        <v>41</v>
      </c>
      <c r="H3929" s="27">
        <v>27135</v>
      </c>
      <c r="I3929" s="27" t="s">
        <v>42</v>
      </c>
      <c r="J3929" s="28">
        <v>46174</v>
      </c>
      <c r="K3929" s="26">
        <v>0.5</v>
      </c>
      <c r="L3929" s="26"/>
      <c r="M3929" s="27" t="s">
        <v>688</v>
      </c>
      <c r="N3929" s="25">
        <f>IFERROR(VLOOKUP(M3929,Data!$J$1:$K$58,2,0),"")</f>
        <v>56950104102</v>
      </c>
      <c r="O3929" s="27" t="s">
        <v>552</v>
      </c>
      <c r="P3929" s="27"/>
      <c r="Q3929" s="27" t="s">
        <v>47</v>
      </c>
      <c r="R3929" s="27" t="s">
        <v>280</v>
      </c>
      <c r="S3929" s="27"/>
      <c r="T3929" s="27"/>
      <c r="U3929" s="28"/>
      <c r="V3929" s="15"/>
      <c r="W3929" s="15"/>
      <c r="X3929" s="27"/>
      <c r="Y3929" s="27"/>
      <c r="Z3929" s="29"/>
      <c r="AA3929" s="29">
        <v>0.54513888888888884</v>
      </c>
      <c r="AB3929" s="29">
        <v>0.65277777777777779</v>
      </c>
      <c r="AC3929" s="30">
        <v>46174</v>
      </c>
      <c r="AD3929" s="15" t="str">
        <f>IF(Tabla2[[#This Row],[HORA ENTREGA]]="DIRECTO","On time", IF(AA3929&lt;&gt;"",IF(Tabla2[[#This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29" s="15" t="str">
        <f>MID(Tabla2[[#This Row],[TIPO]],1,3)</f>
        <v xml:space="preserve">40 </v>
      </c>
      <c r="AF39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COMERCIAL CANADA SPA */ Cont: * OERU4146522*/ HR Entrega: *12:00* /Dirección: *BERNARDO O"HIGGINS 158 COLINA</v>
      </c>
      <c r="AG3929" s="38" t="str">
        <f>IFERROR(HYPERLINK("https://wa.me/"&amp;Tabla2[[#This Row],[CONTACTO]]&amp;"?text="&amp;Tabla2[[#This Row],[Mensaje]],"Enviar mensaje"),"")</f>
        <v>Enviar mensaje</v>
      </c>
      <c r="AH3929" s="15" t="str">
        <f>CONCATENATE(A3929,F3929)</f>
        <v>3928OERU4146522</v>
      </c>
      <c r="AI3929" s="15" t="str">
        <f>CONCATENATE("ENT-",A3929)</f>
        <v>ENT-3928</v>
      </c>
      <c r="AJ3929" s="15" t="str">
        <f>IF(Tabla2[[#This Row],[Op]]&lt;&gt;"","ENTREGA","")</f>
        <v>ENTREGA</v>
      </c>
      <c r="AK3929" s="40" t="str">
        <f>(Tabla2[[#This Row],[FECHA ENTREGA]]&amp;Tabla2[[#This Row],[HORA ENTREGA]])</f>
        <v>461740,5</v>
      </c>
      <c r="AL3929" s="34" t="str">
        <f>IFERROR(HYPERLINK("https://wa.me/"&amp;Tabla2[[#This Row],[CONTACTO]]&amp;"?text="&amp;Tabla2[[#This Row],[Mensaje]]),"")</f>
        <v>https://wa.me/56950104102?text=Hola!%0AServicio del día 01-06%0A *Cliente:* COMERCIAL CANADA SPA */ Cont: * OERU4146522*/ HR Entrega: *12:00* /Dirección: *BERNARDO O"HIGGINS 158 COLINA</v>
      </c>
    </row>
    <row r="3930" spans="1:38" ht="16.5" customHeight="1" x14ac:dyDescent="0.2">
      <c r="A3930" s="15">
        <f>ROW(A3929)</f>
        <v>3929</v>
      </c>
      <c r="B3930" s="15">
        <f>IF(J3930=J3929,B3929+1,1)</f>
        <v>11</v>
      </c>
      <c r="C3930" s="15" t="s">
        <v>288</v>
      </c>
      <c r="D3930" s="25" t="s">
        <v>39</v>
      </c>
      <c r="E3930" s="27">
        <v>103982</v>
      </c>
      <c r="F3930" s="27" t="s">
        <v>6007</v>
      </c>
      <c r="G3930" s="27" t="s">
        <v>54</v>
      </c>
      <c r="H3930" s="27">
        <v>24991</v>
      </c>
      <c r="I3930" s="27" t="s">
        <v>5391</v>
      </c>
      <c r="J3930" s="28">
        <v>46174</v>
      </c>
      <c r="K3930" s="26" t="s">
        <v>290</v>
      </c>
      <c r="L3930" s="26"/>
      <c r="M3930" s="27" t="s">
        <v>147</v>
      </c>
      <c r="N3930" s="25">
        <f>IFERROR(VLOOKUP(M3930,Data!$J$1:$K$58,2,0),"")</f>
        <v>56935532735</v>
      </c>
      <c r="O3930" s="27" t="s">
        <v>148</v>
      </c>
      <c r="P3930" s="27"/>
      <c r="Q3930" s="27"/>
      <c r="R3930" s="27"/>
      <c r="S3930" s="27"/>
      <c r="T3930" s="27"/>
      <c r="U3930" s="28"/>
      <c r="V3930" s="15"/>
      <c r="W3930" s="15"/>
      <c r="X3930" s="27"/>
      <c r="Y3930" s="27"/>
      <c r="Z3930" s="29"/>
      <c r="AA3930" s="29">
        <v>0.59583333333333333</v>
      </c>
      <c r="AB3930" s="29">
        <v>0.71875</v>
      </c>
      <c r="AC3930" s="30">
        <v>46174</v>
      </c>
      <c r="AD3930" s="15" t="str">
        <f>IF(Tabla2[[#This Row],[HORA ENTREGA]]="DIRECTO","On time", IF(AA3930&lt;&gt;"",IF(Tabla2[[#This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0" s="15" t="str">
        <f>MID(Tabla2[[#This Row],[TIPO]],1,3)</f>
        <v xml:space="preserve">40 </v>
      </c>
      <c r="AF39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COMERCIAL SEA GARDEN SPA */ Cont: * CGMU5773475*/ HR Entrega: *DIRECTO* /Dirección: *</v>
      </c>
      <c r="AG3930" s="38" t="str">
        <f>IFERROR(HYPERLINK("https://wa.me/"&amp;Tabla2[[#This Row],[CONTACTO]]&amp;"?text="&amp;Tabla2[[#This Row],[Mensaje]],"Enviar mensaje"),"")</f>
        <v>Enviar mensaje</v>
      </c>
      <c r="AH3930" s="15" t="str">
        <f>CONCATENATE(A3930,F3930)</f>
        <v>3929CGMU5773475</v>
      </c>
      <c r="AI3930" s="15" t="str">
        <f>CONCATENATE("ENT-",A3930)</f>
        <v>ENT-3929</v>
      </c>
      <c r="AJ3930" s="15" t="str">
        <f>IF(Tabla2[[#This Row],[Op]]&lt;&gt;"","ENTREGA","")</f>
        <v>ENTREGA</v>
      </c>
      <c r="AK3930" s="40" t="str">
        <f>(Tabla2[[#This Row],[FECHA ENTREGA]]&amp;Tabla2[[#This Row],[HORA ENTREGA]])</f>
        <v>46174DIRECTO</v>
      </c>
      <c r="AL3930" s="34" t="str">
        <f>IFERROR(HYPERLINK("https://wa.me/"&amp;Tabla2[[#This Row],[CONTACTO]]&amp;"?text="&amp;Tabla2[[#This Row],[Mensaje]]),"")</f>
        <v>https://wa.me/56935532735?text=Hola!%0AServicio del día 01-06%0A *Cliente:* COMERCIAL SEA GARDEN SPA */ Cont: * CGMU5773475*/ HR Entrega: *DIRECTO* /Dirección: *</v>
      </c>
    </row>
    <row r="3931" spans="1:38" ht="16.5" customHeight="1" x14ac:dyDescent="0.2">
      <c r="A3931" s="15">
        <f>ROW(A3930)</f>
        <v>3930</v>
      </c>
      <c r="B3931" s="15">
        <f>IF(J3931=J3930,B3930+1,1)</f>
        <v>12</v>
      </c>
      <c r="C3931" s="15" t="s">
        <v>292</v>
      </c>
      <c r="D3931" s="25" t="s">
        <v>39</v>
      </c>
      <c r="E3931" s="27">
        <v>306184</v>
      </c>
      <c r="F3931" s="27" t="s">
        <v>6008</v>
      </c>
      <c r="G3931" s="27" t="s">
        <v>294</v>
      </c>
      <c r="H3931" s="27">
        <v>21010</v>
      </c>
      <c r="I3931" s="27" t="s">
        <v>6009</v>
      </c>
      <c r="J3931" s="28">
        <v>46174</v>
      </c>
      <c r="K3931" s="26">
        <v>0.375</v>
      </c>
      <c r="L3931" s="26"/>
      <c r="M3931" s="27" t="s">
        <v>233</v>
      </c>
      <c r="N3931" s="25">
        <f>IFERROR(VLOOKUP(M3931,Data!$J$1:$K$58,2,0),"")</f>
        <v>56998494086</v>
      </c>
      <c r="O3931" s="27" t="s">
        <v>234</v>
      </c>
      <c r="P3931" s="27"/>
      <c r="Q3931" s="27" t="s">
        <v>690</v>
      </c>
      <c r="R3931" s="27" t="s">
        <v>69</v>
      </c>
      <c r="S3931" s="27"/>
      <c r="T3931" s="27"/>
      <c r="U3931" s="28"/>
      <c r="V3931" s="15"/>
      <c r="W3931" s="15"/>
      <c r="X3931" s="27"/>
      <c r="Y3931" s="27"/>
      <c r="Z3931" s="29"/>
      <c r="AA3931" s="29">
        <v>0.37847222222222221</v>
      </c>
      <c r="AB3931" s="29">
        <v>0.5</v>
      </c>
      <c r="AC3931" s="30">
        <v>46174</v>
      </c>
      <c r="AD3931" s="15" t="str">
        <f>IF(Tabla2[[#This Row],[HORA ENTREGA]]="DIRECTO","On time", IF(AA3931&lt;&gt;"",IF(Tabla2[[#This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1" s="15" t="str">
        <f>MID(Tabla2[[#This Row],[TIPO]],1,3)</f>
        <v xml:space="preserve">40 </v>
      </c>
      <c r="AF39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FASSI CHILE S.A. */ Cont: * HLBU8135265*/ HR Entrega: *09:00* /Dirección: *Barrón Vieyra 10-A, Colina</v>
      </c>
      <c r="AG3931" s="38" t="str">
        <f>IFERROR(HYPERLINK("https://wa.me/"&amp;Tabla2[[#This Row],[CONTACTO]]&amp;"?text="&amp;Tabla2[[#This Row],[Mensaje]],"Enviar mensaje"),"")</f>
        <v>Enviar mensaje</v>
      </c>
      <c r="AH3931" s="15" t="str">
        <f>CONCATENATE(A3931,F3931)</f>
        <v>3930HLBU8135265</v>
      </c>
      <c r="AI3931" s="15" t="str">
        <f>CONCATENATE("ENT-",A3931)</f>
        <v>ENT-3930</v>
      </c>
      <c r="AJ3931" s="15" t="str">
        <f>IF(Tabla2[[#This Row],[Op]]&lt;&gt;"","ENTREGA","")</f>
        <v>ENTREGA</v>
      </c>
      <c r="AK3931" s="40" t="str">
        <f>(Tabla2[[#This Row],[FECHA ENTREGA]]&amp;Tabla2[[#This Row],[HORA ENTREGA]])</f>
        <v>461740,375</v>
      </c>
      <c r="AL3931" s="34" t="str">
        <f>IFERROR(HYPERLINK("https://wa.me/"&amp;Tabla2[[#This Row],[CONTACTO]]&amp;"?text="&amp;Tabla2[[#This Row],[Mensaje]]),"")</f>
        <v>https://wa.me/56998494086?text=Hola!%0AServicio del día 01-06%0A *Cliente:* FASSI CHILE S.A. */ Cont: * HLBU8135265*/ HR Entrega: *09:00* /Dirección: *Barrón Vieyra 10-A, Colina</v>
      </c>
    </row>
    <row r="3932" spans="1:38" ht="16.5" customHeight="1" x14ac:dyDescent="0.2">
      <c r="A3932" s="15">
        <f>ROW(A3931)</f>
        <v>3931</v>
      </c>
      <c r="B3932" s="15">
        <f>IF(J3932=J3931,B3931+1,1)</f>
        <v>13</v>
      </c>
      <c r="C3932" s="15" t="s">
        <v>302</v>
      </c>
      <c r="D3932" s="25" t="s">
        <v>39</v>
      </c>
      <c r="E3932" s="27">
        <v>1206681</v>
      </c>
      <c r="F3932" s="27" t="s">
        <v>6010</v>
      </c>
      <c r="G3932" s="27" t="s">
        <v>41</v>
      </c>
      <c r="H3932" s="27">
        <v>10396</v>
      </c>
      <c r="I3932" s="27" t="s">
        <v>6011</v>
      </c>
      <c r="J3932" s="28">
        <v>46174</v>
      </c>
      <c r="K3932" s="26">
        <v>0.35416666666666669</v>
      </c>
      <c r="L3932" s="26"/>
      <c r="M3932" s="27" t="s">
        <v>180</v>
      </c>
      <c r="N3932" s="25">
        <f>IFERROR(VLOOKUP(M3932,Data!$J$1:$K$58,2,0),"")</f>
        <v>56956063271</v>
      </c>
      <c r="O3932" s="27" t="s">
        <v>384</v>
      </c>
      <c r="P3932" s="27"/>
      <c r="Q3932" s="27" t="s">
        <v>6012</v>
      </c>
      <c r="R3932" s="27" t="s">
        <v>4675</v>
      </c>
      <c r="S3932" s="27"/>
      <c r="T3932" s="27"/>
      <c r="U3932" s="28"/>
      <c r="V3932" s="15"/>
      <c r="W3932" s="15"/>
      <c r="X3932" s="27"/>
      <c r="Y3932" s="27"/>
      <c r="Z3932" s="29"/>
      <c r="AA3932" s="29">
        <v>0.28819444444444442</v>
      </c>
      <c r="AB3932" s="29">
        <v>0.37847222222222221</v>
      </c>
      <c r="AC3932" s="30">
        <v>46174</v>
      </c>
      <c r="AD3932" s="15" t="str">
        <f>IF(Tabla2[[#This Row],[HORA ENTREGA]]="DIRECTO","On time", IF(AA3932&lt;&gt;"",IF(Tabla2[[#This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2" s="15" t="str">
        <f>MID(Tabla2[[#This Row],[TIPO]],1,3)</f>
        <v xml:space="preserve">40 </v>
      </c>
      <c r="AF39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GRAYSON GROUP  */ Cont: * HAMU3178752*/ HR Entrega: *08:30* /Dirección: *AV PRESIDENTE EDUARDO FREI MONTALVA 7050 BODEGA 5 QUILICURA</v>
      </c>
      <c r="AG3932" s="38" t="str">
        <f>IFERROR(HYPERLINK("https://wa.me/"&amp;Tabla2[[#This Row],[CONTACTO]]&amp;"?text="&amp;Tabla2[[#This Row],[Mensaje]],"Enviar mensaje"),"")</f>
        <v>Enviar mensaje</v>
      </c>
      <c r="AH3932" s="15" t="str">
        <f>CONCATENATE(A3932,F3932)</f>
        <v>3931HAMU3178752</v>
      </c>
      <c r="AI3932" s="15" t="str">
        <f>CONCATENATE("ENT-",A3932)</f>
        <v>ENT-3931</v>
      </c>
      <c r="AJ3932" s="15" t="str">
        <f>IF(Tabla2[[#This Row],[Op]]&lt;&gt;"","ENTREGA","")</f>
        <v>ENTREGA</v>
      </c>
      <c r="AK3932" s="40" t="str">
        <f>(Tabla2[[#This Row],[FECHA ENTREGA]]&amp;Tabla2[[#This Row],[HORA ENTREGA]])</f>
        <v>461740,354166666666667</v>
      </c>
      <c r="AL3932" s="34" t="str">
        <f>IFERROR(HYPERLINK("https://wa.me/"&amp;Tabla2[[#This Row],[CONTACTO]]&amp;"?text="&amp;Tabla2[[#This Row],[Mensaje]]),"")</f>
        <v>https://wa.me/56956063271?text=Hola!%0AServicio del día 01-06%0A *Cliente:* GRAYSON GROUP  */ Cont: * HAMU3178752*/ HR Entrega: *08:30* /Dirección: *AV PRESIDENTE EDUARDO FREI MONTALVA 7050 BODEGA 5 QUILICURA</v>
      </c>
    </row>
    <row r="3933" spans="1:38" ht="16.5" customHeight="1" x14ac:dyDescent="0.2">
      <c r="A3933" s="15">
        <f>ROW(A3932)</f>
        <v>3932</v>
      </c>
      <c r="B3933" s="15">
        <f>IF(J3933=J3932,B3932+1,1)</f>
        <v>14</v>
      </c>
      <c r="C3933" s="15" t="s">
        <v>955</v>
      </c>
      <c r="D3933" s="25" t="s">
        <v>39</v>
      </c>
      <c r="E3933" s="27">
        <v>306750</v>
      </c>
      <c r="F3933" s="27" t="s">
        <v>6013</v>
      </c>
      <c r="G3933" s="27" t="s">
        <v>294</v>
      </c>
      <c r="H3933" s="27">
        <v>24025</v>
      </c>
      <c r="I3933" s="27" t="s">
        <v>42</v>
      </c>
      <c r="J3933" s="28">
        <v>46174</v>
      </c>
      <c r="K3933" s="26">
        <v>0.47916666666666669</v>
      </c>
      <c r="L3933" s="26"/>
      <c r="M3933" s="27" t="s">
        <v>77</v>
      </c>
      <c r="N3933" s="25">
        <f>IFERROR(VLOOKUP(M3933,Data!$J$1:$K$58,2,0),"")</f>
        <v>56967384794</v>
      </c>
      <c r="O3933" s="27" t="s">
        <v>78</v>
      </c>
      <c r="P3933" s="27"/>
      <c r="Q3933" s="27" t="s">
        <v>4247</v>
      </c>
      <c r="R3933" s="27" t="s">
        <v>218</v>
      </c>
      <c r="S3933" s="27"/>
      <c r="T3933" s="27"/>
      <c r="U3933" s="28"/>
      <c r="V3933" s="15"/>
      <c r="W3933" s="15"/>
      <c r="X3933" s="27"/>
      <c r="Y3933" s="27"/>
      <c r="Z3933" s="29"/>
      <c r="AA3933" s="29">
        <v>0.53472222222222221</v>
      </c>
      <c r="AB3933" s="29">
        <v>0.71180555555555558</v>
      </c>
      <c r="AC3933" s="30">
        <v>46174</v>
      </c>
      <c r="AD3933" s="15" t="str">
        <f>IF(Tabla2[[#This Row],[HORA ENTREGA]]="DIRECTO","On time", IF(AA3933&lt;&gt;"",IF(Tabla2[[#This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33" s="15" t="str">
        <f>MID(Tabla2[[#This Row],[TIPO]],1,3)</f>
        <v xml:space="preserve">40 </v>
      </c>
      <c r="AF39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IMER CHILE */ Cont: * MAEU4091140*/ HR Entrega: *11:30* /Dirección: *Barron Vieyra 10-A, Colina</v>
      </c>
      <c r="AG3933" s="45" t="str">
        <f>IFERROR(HYPERLINK("https://wa.me/"&amp;Tabla2[[#This Row],[CONTACTO]]&amp;"?text="&amp;Tabla2[[#This Row],[Mensaje]],"Enviar mensaje"),"")</f>
        <v>Enviar mensaje</v>
      </c>
      <c r="AH3933" s="15" t="str">
        <f>CONCATENATE(A3933,F3933)</f>
        <v>3932MAEU4091140</v>
      </c>
      <c r="AI3933" s="15" t="str">
        <f>CONCATENATE("ENT-",A3933)</f>
        <v>ENT-3932</v>
      </c>
      <c r="AJ3933" s="15" t="str">
        <f>IF(Tabla2[[#This Row],[Op]]&lt;&gt;"","ENTREGA","")</f>
        <v>ENTREGA</v>
      </c>
      <c r="AK3933" s="40" t="str">
        <f>(Tabla2[[#This Row],[FECHA ENTREGA]]&amp;Tabla2[[#This Row],[HORA ENTREGA]])</f>
        <v>461740,479166666666667</v>
      </c>
      <c r="AL3933" s="43" t="str">
        <f>IFERROR(HYPERLINK("https://wa.me/"&amp;Tabla2[[#This Row],[CONTACTO]]&amp;"?text="&amp;Tabla2[[#This Row],[Mensaje]]),"")</f>
        <v>https://wa.me/56967384794?text=Hola!%0AServicio del día 01-06%0A *Cliente:* IMER CHILE */ Cont: * MAEU4091140*/ HR Entrega: *11:30* /Dirección: *Barron Vieyra 10-A, Colina</v>
      </c>
    </row>
    <row r="3934" spans="1:38" ht="16.5" customHeight="1" x14ac:dyDescent="0.2">
      <c r="A3934" s="15">
        <f>ROW(A3933)</f>
        <v>3933</v>
      </c>
      <c r="B3934" s="15">
        <f>IF(J3934=J3933,B3933+1,1)</f>
        <v>15</v>
      </c>
      <c r="C3934" s="15" t="s">
        <v>149</v>
      </c>
      <c r="D3934" s="25" t="s">
        <v>39</v>
      </c>
      <c r="E3934" s="27">
        <v>2636246</v>
      </c>
      <c r="F3934" s="27" t="s">
        <v>6014</v>
      </c>
      <c r="G3934" s="27" t="s">
        <v>41</v>
      </c>
      <c r="H3934" s="27">
        <v>14100</v>
      </c>
      <c r="I3934" s="27" t="s">
        <v>42</v>
      </c>
      <c r="J3934" s="28">
        <v>46174</v>
      </c>
      <c r="K3934" s="26">
        <v>0.33333333333333331</v>
      </c>
      <c r="L3934" s="26" t="s">
        <v>6015</v>
      </c>
      <c r="M3934" s="27" t="s">
        <v>649</v>
      </c>
      <c r="N3934" s="25">
        <f>IFERROR(VLOOKUP(M3934,Data!$J$1:$K$58,2,0),"")</f>
        <v>56939438073</v>
      </c>
      <c r="O3934" s="27" t="s">
        <v>203</v>
      </c>
      <c r="P3934" s="27"/>
      <c r="Q3934" s="27" t="s">
        <v>153</v>
      </c>
      <c r="R3934" s="27" t="s">
        <v>280</v>
      </c>
      <c r="S3934" s="27"/>
      <c r="T3934" s="27"/>
      <c r="U3934" s="28"/>
      <c r="V3934" s="15"/>
      <c r="W3934" s="15" t="s">
        <v>6016</v>
      </c>
      <c r="X3934" s="27"/>
      <c r="Y3934" s="27"/>
      <c r="Z3934" s="29"/>
      <c r="AA3934" s="29">
        <v>0.32291666666666669</v>
      </c>
      <c r="AB3934" s="29">
        <v>0.46180555555555558</v>
      </c>
      <c r="AC3934" s="30">
        <v>46174</v>
      </c>
      <c r="AD3934" s="15" t="str">
        <f>IF(Tabla2[[#This Row],[HORA ENTREGA]]="DIRECTO","On time", IF(AA3934&lt;&gt;"",IF(Tabla2[[#This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4" s="15" t="str">
        <f>MID(Tabla2[[#This Row],[TIPO]],1,3)</f>
        <v xml:space="preserve">40 </v>
      </c>
      <c r="AF39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FDCU0527120*/ HR Entrega: *08:00* /Dirección: *BOD. MIEA AGURTO - PUERTO MADERO 9710, BOD. E13; PUDAHUEL </v>
      </c>
      <c r="AG3934" s="38" t="str">
        <f>IFERROR(HYPERLINK("https://wa.me/"&amp;Tabla2[[#This Row],[CONTACTO]]&amp;"?text="&amp;Tabla2[[#This Row],[Mensaje]],"Enviar mensaje"),"")</f>
        <v>Enviar mensaje</v>
      </c>
      <c r="AH3934" s="15" t="str">
        <f>CONCATENATE(A3934,F3934)</f>
        <v>3933FDCU0527120</v>
      </c>
      <c r="AI3934" s="15" t="str">
        <f>CONCATENATE("ENT-",A3934)</f>
        <v>ENT-3933</v>
      </c>
      <c r="AJ3934" s="15" t="str">
        <f>IF(Tabla2[[#This Row],[Op]]&lt;&gt;"","ENTREGA","")</f>
        <v>ENTREGA</v>
      </c>
      <c r="AK3934" s="40" t="str">
        <f>(Tabla2[[#This Row],[FECHA ENTREGA]]&amp;Tabla2[[#This Row],[HORA ENTREGA]])</f>
        <v>461740,333333333333333</v>
      </c>
      <c r="AL3934" s="34" t="str">
        <f>IFERROR(HYPERLINK("https://wa.me/"&amp;Tabla2[[#This Row],[CONTACTO]]&amp;"?text="&amp;Tabla2[[#This Row],[Mensaje]]),"")</f>
        <v xml:space="preserve">https://wa.me/56939438073?text=Hola!%0AServicio del día 01-06%0A *Cliente:* IMPORTADORA MIDEA CARRIER CHILE LTDA */ Cont: * FDCU0527120*/ HR Entrega: *08:00* /Dirección: *BOD. MIEA AGURTO - PUERTO MADERO 9710, BOD. E13; PUDAHUEL </v>
      </c>
    </row>
    <row r="3935" spans="1:38" ht="16.5" customHeight="1" x14ac:dyDescent="0.2">
      <c r="A3935" s="15">
        <f>ROW(A3934)</f>
        <v>3934</v>
      </c>
      <c r="B3935" s="15">
        <f>IF(J3935=J3934,B3934+1,1)</f>
        <v>16</v>
      </c>
      <c r="C3935" s="15" t="s">
        <v>149</v>
      </c>
      <c r="D3935" s="25" t="s">
        <v>39</v>
      </c>
      <c r="E3935" s="27">
        <v>2636245</v>
      </c>
      <c r="F3935" s="27" t="s">
        <v>6017</v>
      </c>
      <c r="G3935" s="27" t="s">
        <v>41</v>
      </c>
      <c r="H3935" s="27">
        <v>14100</v>
      </c>
      <c r="I3935" s="27" t="s">
        <v>42</v>
      </c>
      <c r="J3935" s="28">
        <v>46174</v>
      </c>
      <c r="K3935" s="26">
        <v>0.33333333333333331</v>
      </c>
      <c r="L3935" s="26" t="s">
        <v>6018</v>
      </c>
      <c r="M3935" s="27" t="s">
        <v>45</v>
      </c>
      <c r="N3935" s="25">
        <f>IFERROR(VLOOKUP(M3935,Data!$J$1:$K$58,2,0),"")</f>
        <v>56950981572</v>
      </c>
      <c r="O3935" s="27" t="s">
        <v>46</v>
      </c>
      <c r="P3935" s="27"/>
      <c r="Q3935" s="27" t="s">
        <v>153</v>
      </c>
      <c r="R3935" s="27" t="s">
        <v>280</v>
      </c>
      <c r="S3935" s="27"/>
      <c r="T3935" s="27"/>
      <c r="U3935" s="28"/>
      <c r="V3935" s="15"/>
      <c r="W3935" s="15"/>
      <c r="X3935" s="27"/>
      <c r="Y3935" s="27"/>
      <c r="Z3935" s="29"/>
      <c r="AA3935" s="29">
        <v>0.31944444444444442</v>
      </c>
      <c r="AB3935" s="29">
        <v>0.44791666666666669</v>
      </c>
      <c r="AC3935" s="30">
        <v>46174</v>
      </c>
      <c r="AD3935" s="15" t="str">
        <f>IF(Tabla2[[#This Row],[HORA ENTREGA]]="DIRECTO","On time", IF(AA3935&lt;&gt;"",IF(Tabla2[[#This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5" s="15" t="str">
        <f>MID(Tabla2[[#This Row],[TIPO]],1,3)</f>
        <v xml:space="preserve">40 </v>
      </c>
      <c r="AF39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ONEU0267267*/ HR Entrega: *08:00* /Dirección: *BOD. MIEA AGURTO - PUERTO MADERO 9710, BOD. E13; PUDAHUEL </v>
      </c>
      <c r="AG3935" s="38" t="str">
        <f>IFERROR(HYPERLINK("https://wa.me/"&amp;Tabla2[[#This Row],[CONTACTO]]&amp;"?text="&amp;Tabla2[[#This Row],[Mensaje]],"Enviar mensaje"),"")</f>
        <v>Enviar mensaje</v>
      </c>
      <c r="AH3935" s="15" t="str">
        <f>CONCATENATE(A3935,F3935)</f>
        <v>3934ONEU0267267</v>
      </c>
      <c r="AI3935" s="15" t="str">
        <f>CONCATENATE("ENT-",A3935)</f>
        <v>ENT-3934</v>
      </c>
      <c r="AJ3935" s="15" t="str">
        <f>IF(Tabla2[[#This Row],[Op]]&lt;&gt;"","ENTREGA","")</f>
        <v>ENTREGA</v>
      </c>
      <c r="AK3935" s="40" t="str">
        <f>(Tabla2[[#This Row],[FECHA ENTREGA]]&amp;Tabla2[[#This Row],[HORA ENTREGA]])</f>
        <v>461740,333333333333333</v>
      </c>
      <c r="AL3935" s="34" t="str">
        <f>IFERROR(HYPERLINK("https://wa.me/"&amp;Tabla2[[#This Row],[CONTACTO]]&amp;"?text="&amp;Tabla2[[#This Row],[Mensaje]]),"")</f>
        <v xml:space="preserve">https://wa.me/56950981572?text=Hola!%0AServicio del día 01-06%0A *Cliente:* IMPORTADORA MIDEA CARRIER CHILE LTDA */ Cont: * ONEU0267267*/ HR Entrega: *08:00* /Dirección: *BOD. MIEA AGURTO - PUERTO MADERO 9710, BOD. E13; PUDAHUEL </v>
      </c>
    </row>
    <row r="3936" spans="1:38" ht="16.5" customHeight="1" x14ac:dyDescent="0.2">
      <c r="A3936" s="15">
        <f>ROW(A3935)</f>
        <v>3935</v>
      </c>
      <c r="B3936" s="15">
        <f>IF(J3936=J3935,B3935+1,1)</f>
        <v>17</v>
      </c>
      <c r="C3936" s="15" t="s">
        <v>149</v>
      </c>
      <c r="D3936" s="25" t="s">
        <v>39</v>
      </c>
      <c r="E3936" s="27">
        <v>2636245</v>
      </c>
      <c r="F3936" s="27" t="s">
        <v>6019</v>
      </c>
      <c r="G3936" s="27" t="s">
        <v>41</v>
      </c>
      <c r="H3936" s="27">
        <v>14100</v>
      </c>
      <c r="I3936" s="27" t="s">
        <v>42</v>
      </c>
      <c r="J3936" s="28">
        <v>46174</v>
      </c>
      <c r="K3936" s="26">
        <v>0.33333333333333331</v>
      </c>
      <c r="L3936" s="26" t="s">
        <v>6020</v>
      </c>
      <c r="M3936" s="27" t="s">
        <v>674</v>
      </c>
      <c r="N3936" s="25">
        <f>IFERROR(VLOOKUP(M3936,Data!$J$1:$K$58,2,0),"")</f>
        <v>56967386018</v>
      </c>
      <c r="O3936" s="27" t="s">
        <v>356</v>
      </c>
      <c r="P3936" s="27"/>
      <c r="Q3936" s="27" t="s">
        <v>153</v>
      </c>
      <c r="R3936" s="27" t="s">
        <v>280</v>
      </c>
      <c r="S3936" s="27"/>
      <c r="T3936" s="27"/>
      <c r="U3936" s="28"/>
      <c r="V3936" s="15"/>
      <c r="W3936" s="15"/>
      <c r="X3936" s="27"/>
      <c r="Y3936" s="27"/>
      <c r="Z3936" s="29"/>
      <c r="AA3936" s="29">
        <v>0.3263888888888889</v>
      </c>
      <c r="AB3936" s="29">
        <v>0.46527777777777779</v>
      </c>
      <c r="AC3936" s="30">
        <v>46174</v>
      </c>
      <c r="AD3936" s="15" t="str">
        <f>IF(Tabla2[[#This Row],[HORA ENTREGA]]="DIRECTO","On time", IF(AA3936&lt;&gt;"",IF(Tabla2[[#This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6" s="15" t="str">
        <f>MID(Tabla2[[#This Row],[TIPO]],1,3)</f>
        <v xml:space="preserve">40 </v>
      </c>
      <c r="AF39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DRYU6079788*/ HR Entrega: *08:00* /Dirección: *BOD. MIEA AGURTO - PUERTO MADERO 9710, BOD. E13; PUDAHUEL </v>
      </c>
      <c r="AG3936" s="38" t="str">
        <f>IFERROR(HYPERLINK("https://wa.me/"&amp;Tabla2[[#This Row],[CONTACTO]]&amp;"?text="&amp;Tabla2[[#This Row],[Mensaje]],"Enviar mensaje"),"")</f>
        <v>Enviar mensaje</v>
      </c>
      <c r="AH3936" s="15" t="str">
        <f>CONCATENATE(A3936,F3936)</f>
        <v>3935DRYU6079788</v>
      </c>
      <c r="AI3936" s="15" t="str">
        <f>CONCATENATE("ENT-",A3936)</f>
        <v>ENT-3935</v>
      </c>
      <c r="AJ3936" s="15" t="str">
        <f>IF(Tabla2[[#This Row],[Op]]&lt;&gt;"","ENTREGA","")</f>
        <v>ENTREGA</v>
      </c>
      <c r="AK3936" s="40" t="str">
        <f>(Tabla2[[#This Row],[FECHA ENTREGA]]&amp;Tabla2[[#This Row],[HORA ENTREGA]])</f>
        <v>461740,333333333333333</v>
      </c>
      <c r="AL3936" s="34" t="str">
        <f>IFERROR(HYPERLINK("https://wa.me/"&amp;Tabla2[[#This Row],[CONTACTO]]&amp;"?text="&amp;Tabla2[[#This Row],[Mensaje]]),"")</f>
        <v xml:space="preserve">https://wa.me/56967386018?text=Hola!%0AServicio del día 01-06%0A *Cliente:* IMPORTADORA MIDEA CARRIER CHILE LTDA */ Cont: * DRYU6079788*/ HR Entrega: *08:00* /Dirección: *BOD. MIEA AGURTO - PUERTO MADERO 9710, BOD. E13; PUDAHUEL </v>
      </c>
    </row>
    <row r="3937" spans="1:38" ht="16.5" customHeight="1" x14ac:dyDescent="0.2">
      <c r="A3937" s="15">
        <f>ROW(A3936)</f>
        <v>3936</v>
      </c>
      <c r="B3937" s="15">
        <f>IF(J3937=J3936,B3936+1,1)</f>
        <v>18</v>
      </c>
      <c r="C3937" s="15" t="s">
        <v>149</v>
      </c>
      <c r="D3937" s="25" t="s">
        <v>39</v>
      </c>
      <c r="E3937" s="27">
        <v>2633642</v>
      </c>
      <c r="F3937" s="27" t="s">
        <v>6021</v>
      </c>
      <c r="G3937" s="27" t="s">
        <v>41</v>
      </c>
      <c r="H3937" s="27">
        <v>9316</v>
      </c>
      <c r="I3937" s="27" t="s">
        <v>42</v>
      </c>
      <c r="J3937" s="28">
        <v>46174</v>
      </c>
      <c r="K3937" s="26">
        <v>0.33333333333333331</v>
      </c>
      <c r="L3937" s="26" t="s">
        <v>6022</v>
      </c>
      <c r="M3937" s="27" t="s">
        <v>241</v>
      </c>
      <c r="N3937" s="25">
        <f>IFERROR(VLOOKUP(M3937,Data!$J$1:$K$58,2,0),"")</f>
        <v>56984880436</v>
      </c>
      <c r="O3937" s="27" t="s">
        <v>98</v>
      </c>
      <c r="P3937" s="27"/>
      <c r="Q3937" s="27" t="s">
        <v>153</v>
      </c>
      <c r="R3937" s="27"/>
      <c r="S3937" s="27"/>
      <c r="T3937" s="27"/>
      <c r="U3937" s="28"/>
      <c r="V3937" s="15"/>
      <c r="W3937" s="15"/>
      <c r="X3937" s="27"/>
      <c r="Y3937" s="27"/>
      <c r="Z3937" s="29"/>
      <c r="AA3937" s="29">
        <v>0.3263888888888889</v>
      </c>
      <c r="AB3937" s="29">
        <v>0.46527777777777779</v>
      </c>
      <c r="AC3937" s="30">
        <v>46174</v>
      </c>
      <c r="AD3937" s="15" t="str">
        <f>IF(Tabla2[[#This Row],[HORA ENTREGA]]="DIRECTO","On time", IF(AA3937&lt;&gt;"",IF(Tabla2[[#This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7" s="15" t="str">
        <f>MID(Tabla2[[#This Row],[TIPO]],1,3)</f>
        <v xml:space="preserve">40 </v>
      </c>
      <c r="AF39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CMAU7080487*/ HR Entrega: *08:00* /Dirección: *BOD. MIEA AGURTO - PUERTO MADERO 9710, BOD. E13; PUDAHUEL </v>
      </c>
      <c r="AG3937" s="38" t="str">
        <f>IFERROR(HYPERLINK("https://wa.me/"&amp;Tabla2[[#This Row],[CONTACTO]]&amp;"?text="&amp;Tabla2[[#This Row],[Mensaje]],"Enviar mensaje"),"")</f>
        <v>Enviar mensaje</v>
      </c>
      <c r="AH3937" s="15" t="str">
        <f>CONCATENATE(A3937,F3937)</f>
        <v>3936CMAU7080487</v>
      </c>
      <c r="AI3937" s="15" t="str">
        <f>CONCATENATE("ENT-",A3937)</f>
        <v>ENT-3936</v>
      </c>
      <c r="AJ3937" s="15" t="str">
        <f>IF(Tabla2[[#This Row],[Op]]&lt;&gt;"","ENTREGA","")</f>
        <v>ENTREGA</v>
      </c>
      <c r="AK3937" s="40" t="str">
        <f>(Tabla2[[#This Row],[FECHA ENTREGA]]&amp;Tabla2[[#This Row],[HORA ENTREGA]])</f>
        <v>461740,333333333333333</v>
      </c>
      <c r="AL3937" s="34" t="str">
        <f>IFERROR(HYPERLINK("https://wa.me/"&amp;Tabla2[[#This Row],[CONTACTO]]&amp;"?text="&amp;Tabla2[[#This Row],[Mensaje]]),"")</f>
        <v xml:space="preserve">https://wa.me/56984880436?text=Hola!%0AServicio del día 01-06%0A *Cliente:* IMPORTADORA MIDEA CARRIER CHILE LTDA */ Cont: * CMAU7080487*/ HR Entrega: *08:00* /Dirección: *BOD. MIEA AGURTO - PUERTO MADERO 9710, BOD. E13; PUDAHUEL </v>
      </c>
    </row>
    <row r="3938" spans="1:38" ht="16.5" customHeight="1" x14ac:dyDescent="0.2">
      <c r="A3938" s="15">
        <f>ROW(A3937)</f>
        <v>3937</v>
      </c>
      <c r="B3938" s="15">
        <f>IF(J3938=J3937,B3937+1,1)</f>
        <v>19</v>
      </c>
      <c r="C3938" s="15" t="s">
        <v>149</v>
      </c>
      <c r="D3938" s="25" t="s">
        <v>39</v>
      </c>
      <c r="E3938" s="27">
        <v>2633644</v>
      </c>
      <c r="F3938" s="27" t="s">
        <v>6023</v>
      </c>
      <c r="G3938" s="27" t="s">
        <v>41</v>
      </c>
      <c r="H3938" s="27">
        <v>14293</v>
      </c>
      <c r="I3938" s="27" t="s">
        <v>42</v>
      </c>
      <c r="J3938" s="28">
        <v>46174</v>
      </c>
      <c r="K3938" s="26">
        <v>0.375</v>
      </c>
      <c r="L3938" s="26" t="s">
        <v>6024</v>
      </c>
      <c r="M3938" s="27" t="s">
        <v>51</v>
      </c>
      <c r="N3938" s="25">
        <f>IFERROR(VLOOKUP(M3938,Data!$J$1:$K$58,2,0),"")</f>
        <v>56967256951</v>
      </c>
      <c r="O3938" s="27" t="s">
        <v>52</v>
      </c>
      <c r="P3938" s="27"/>
      <c r="Q3938" s="27" t="s">
        <v>153</v>
      </c>
      <c r="R3938" s="27" t="s">
        <v>5781</v>
      </c>
      <c r="S3938" s="27"/>
      <c r="T3938" s="27"/>
      <c r="U3938" s="28"/>
      <c r="V3938" s="15"/>
      <c r="W3938" s="15"/>
      <c r="X3938" s="27"/>
      <c r="Y3938" s="27"/>
      <c r="Z3938" s="29"/>
      <c r="AA3938" s="29">
        <v>0.3611111111111111</v>
      </c>
      <c r="AB3938" s="29">
        <v>0.50694444444444442</v>
      </c>
      <c r="AC3938" s="30">
        <v>46174</v>
      </c>
      <c r="AD3938" s="15" t="str">
        <f>IF(Tabla2[[#This Row],[HORA ENTREGA]]="DIRECTO","On time", IF(AA3938&lt;&gt;"",IF(Tabla2[[#This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38" s="15" t="str">
        <f>MID(Tabla2[[#This Row],[TIPO]],1,3)</f>
        <v xml:space="preserve">40 </v>
      </c>
      <c r="AF39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CMAU8943474*/ HR Entrega: *09:00* /Dirección: *BOD. MIEA AGURTO - PUERTO MADERO 9710, BOD. E13; PUDAHUEL </v>
      </c>
      <c r="AG3938" s="38" t="str">
        <f>IFERROR(HYPERLINK("https://wa.me/"&amp;Tabla2[[#This Row],[CONTACTO]]&amp;"?text="&amp;Tabla2[[#This Row],[Mensaje]],"Enviar mensaje"),"")</f>
        <v>Enviar mensaje</v>
      </c>
      <c r="AH3938" s="15" t="str">
        <f>CONCATENATE(A3938,F3938)</f>
        <v>3937CMAU8943474</v>
      </c>
      <c r="AI3938" s="15" t="str">
        <f>CONCATENATE("ENT-",A3938)</f>
        <v>ENT-3937</v>
      </c>
      <c r="AJ3938" s="15" t="str">
        <f>IF(Tabla2[[#This Row],[Op]]&lt;&gt;"","ENTREGA","")</f>
        <v>ENTREGA</v>
      </c>
      <c r="AK3938" s="40" t="str">
        <f>(Tabla2[[#This Row],[FECHA ENTREGA]]&amp;Tabla2[[#This Row],[HORA ENTREGA]])</f>
        <v>461740,375</v>
      </c>
      <c r="AL3938" s="34" t="str">
        <f>IFERROR(HYPERLINK("https://wa.me/"&amp;Tabla2[[#This Row],[CONTACTO]]&amp;"?text="&amp;Tabla2[[#This Row],[Mensaje]]),"")</f>
        <v xml:space="preserve">https://wa.me/56967256951?text=Hola!%0AServicio del día 01-06%0A *Cliente:* IMPORTADORA MIDEA CARRIER CHILE LTDA */ Cont: * CMAU8943474*/ HR Entrega: *09:00* /Dirección: *BOD. MIEA AGURTO - PUERTO MADERO 9710, BOD. E13; PUDAHUEL </v>
      </c>
    </row>
    <row r="3939" spans="1:38" ht="16.5" customHeight="1" x14ac:dyDescent="0.2">
      <c r="A3939" s="15">
        <f>ROW(A3938)</f>
        <v>3938</v>
      </c>
      <c r="B3939" s="15">
        <f>IF(J3939=J3938,B3938+1,1)</f>
        <v>20</v>
      </c>
      <c r="C3939" s="15" t="s">
        <v>149</v>
      </c>
      <c r="D3939" s="25" t="s">
        <v>39</v>
      </c>
      <c r="E3939" s="27">
        <v>2633642</v>
      </c>
      <c r="F3939" s="27" t="s">
        <v>6025</v>
      </c>
      <c r="G3939" s="27" t="s">
        <v>41</v>
      </c>
      <c r="H3939" s="27">
        <v>8700</v>
      </c>
      <c r="I3939" s="27" t="s">
        <v>42</v>
      </c>
      <c r="J3939" s="28">
        <v>46174</v>
      </c>
      <c r="K3939" s="26">
        <v>0.41666666666666669</v>
      </c>
      <c r="L3939" s="26" t="s">
        <v>6026</v>
      </c>
      <c r="M3939" s="27" t="s">
        <v>6027</v>
      </c>
      <c r="N3939" s="25">
        <f>IFERROR(VLOOKUP(M3939,Data!$J$1:$K$58,2,0),"")</f>
        <v>56931745826</v>
      </c>
      <c r="O3939" s="27" t="s">
        <v>200</v>
      </c>
      <c r="P3939" s="27"/>
      <c r="Q3939" s="27" t="s">
        <v>153</v>
      </c>
      <c r="R3939" s="27"/>
      <c r="S3939" s="27"/>
      <c r="T3939" s="27"/>
      <c r="U3939" s="28"/>
      <c r="V3939" s="15"/>
      <c r="W3939" s="15"/>
      <c r="X3939" s="27"/>
      <c r="Y3939" s="27"/>
      <c r="Z3939" s="29"/>
      <c r="AA3939" s="29">
        <v>0.52222222222222225</v>
      </c>
      <c r="AB3939" s="29">
        <v>0.61458333333333337</v>
      </c>
      <c r="AC3939" s="30">
        <v>46174</v>
      </c>
      <c r="AD3939" s="15" t="str">
        <f>IF(Tabla2[[#This Row],[HORA ENTREGA]]="DIRECTO","On time", IF(AA3939&lt;&gt;"",IF(Tabla2[[#This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39" s="15" t="str">
        <f>MID(Tabla2[[#This Row],[TIPO]],1,3)</f>
        <v xml:space="preserve">40 </v>
      </c>
      <c r="AF39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CMAU9429372*/ HR Entrega: *10:00* /Dirección: *BOD. MIEA AGURTO - PUERTO MADERO 9710, BOD. E13; PUDAHUEL </v>
      </c>
      <c r="AG3939" s="38" t="str">
        <f>IFERROR(HYPERLINK("https://wa.me/"&amp;Tabla2[[#This Row],[CONTACTO]]&amp;"?text="&amp;Tabla2[[#This Row],[Mensaje]],"Enviar mensaje"),"")</f>
        <v>Enviar mensaje</v>
      </c>
      <c r="AH3939" s="15" t="str">
        <f>CONCATENATE(A3939,F3939)</f>
        <v>3938CMAU9429372</v>
      </c>
      <c r="AI3939" s="15" t="str">
        <f>CONCATENATE("ENT-",A3939)</f>
        <v>ENT-3938</v>
      </c>
      <c r="AJ3939" s="15" t="str">
        <f>IF(Tabla2[[#This Row],[Op]]&lt;&gt;"","ENTREGA","")</f>
        <v>ENTREGA</v>
      </c>
      <c r="AK3939" s="40" t="str">
        <f>(Tabla2[[#This Row],[FECHA ENTREGA]]&amp;Tabla2[[#This Row],[HORA ENTREGA]])</f>
        <v>461740,416666666666667</v>
      </c>
      <c r="AL3939" s="34" t="str">
        <f>IFERROR(HYPERLINK("https://wa.me/"&amp;Tabla2[[#This Row],[CONTACTO]]&amp;"?text="&amp;Tabla2[[#This Row],[Mensaje]]),"")</f>
        <v xml:space="preserve">https://wa.me/56931745826?text=Hola!%0AServicio del día 01-06%0A *Cliente:* IMPORTADORA MIDEA CARRIER CHILE LTDA */ Cont: * CMAU9429372*/ HR Entrega: *10:00* /Dirección: *BOD. MIEA AGURTO - PUERTO MADERO 9710, BOD. E13; PUDAHUEL </v>
      </c>
    </row>
    <row r="3940" spans="1:38" ht="16.5" customHeight="1" x14ac:dyDescent="0.2">
      <c r="A3940" s="15">
        <f>ROW(A3939)</f>
        <v>3939</v>
      </c>
      <c r="B3940" s="15">
        <f>IF(J3940=J3939,B3939+1,1)</f>
        <v>21</v>
      </c>
      <c r="C3940" s="15" t="s">
        <v>149</v>
      </c>
      <c r="D3940" s="25" t="s">
        <v>39</v>
      </c>
      <c r="E3940" s="27">
        <v>2633639</v>
      </c>
      <c r="F3940" s="27" t="s">
        <v>6028</v>
      </c>
      <c r="G3940" s="27" t="s">
        <v>41</v>
      </c>
      <c r="H3940" s="27">
        <v>8700</v>
      </c>
      <c r="I3940" s="27" t="s">
        <v>42</v>
      </c>
      <c r="J3940" s="28">
        <v>46174</v>
      </c>
      <c r="K3940" s="26">
        <v>0.41666666666666669</v>
      </c>
      <c r="L3940" s="26" t="s">
        <v>6029</v>
      </c>
      <c r="M3940" s="27" t="s">
        <v>82</v>
      </c>
      <c r="N3940" s="25">
        <f>IFERROR(VLOOKUP(M3940,Data!$J$1:$K$58,2,0),"")</f>
        <v>56944277110</v>
      </c>
      <c r="O3940" s="27" t="s">
        <v>83</v>
      </c>
      <c r="P3940" s="27"/>
      <c r="Q3940" s="27" t="s">
        <v>153</v>
      </c>
      <c r="R3940" s="27"/>
      <c r="S3940" s="27"/>
      <c r="T3940" s="27"/>
      <c r="U3940" s="28"/>
      <c r="V3940" s="15"/>
      <c r="W3940" s="15"/>
      <c r="X3940" s="27"/>
      <c r="Y3940" s="27"/>
      <c r="Z3940" s="29"/>
      <c r="AA3940" s="29">
        <v>0.55902777777777779</v>
      </c>
      <c r="AB3940" s="29">
        <v>0.62152777777777779</v>
      </c>
      <c r="AC3940" s="30">
        <v>46174</v>
      </c>
      <c r="AD3940" s="15" t="str">
        <f>IF(Tabla2[[#This Row],[HORA ENTREGA]]="DIRECTO","On time", IF(AA3940&lt;&gt;"",IF(Tabla2[[#This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40" s="15" t="str">
        <f>MID(Tabla2[[#This Row],[TIPO]],1,3)</f>
        <v xml:space="preserve">40 </v>
      </c>
      <c r="AF39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ECMU5177399*/ HR Entrega: *10:00* /Dirección: *BOD. MIEA AGURTO - PUERTO MADERO 9710, BOD. E13; PUDAHUEL </v>
      </c>
      <c r="AG3940" s="38" t="str">
        <f>IFERROR(HYPERLINK("https://wa.me/"&amp;Tabla2[[#This Row],[CONTACTO]]&amp;"?text="&amp;Tabla2[[#This Row],[Mensaje]],"Enviar mensaje"),"")</f>
        <v>Enviar mensaje</v>
      </c>
      <c r="AH3940" s="15" t="str">
        <f>CONCATENATE(A3940,F3940)</f>
        <v>3939ECMU5177399</v>
      </c>
      <c r="AI3940" s="15" t="str">
        <f>CONCATENATE("ENT-",A3940)</f>
        <v>ENT-3939</v>
      </c>
      <c r="AJ3940" s="15" t="str">
        <f>IF(Tabla2[[#This Row],[Op]]&lt;&gt;"","ENTREGA","")</f>
        <v>ENTREGA</v>
      </c>
      <c r="AK3940" s="40" t="str">
        <f>(Tabla2[[#This Row],[FECHA ENTREGA]]&amp;Tabla2[[#This Row],[HORA ENTREGA]])</f>
        <v>461740,416666666666667</v>
      </c>
      <c r="AL3940" s="34" t="str">
        <f>IFERROR(HYPERLINK("https://wa.me/"&amp;Tabla2[[#This Row],[CONTACTO]]&amp;"?text="&amp;Tabla2[[#This Row],[Mensaje]]),"")</f>
        <v xml:space="preserve">https://wa.me/56944277110?text=Hola!%0AServicio del día 01-06%0A *Cliente:* IMPORTADORA MIDEA CARRIER CHILE LTDA */ Cont: * ECMU5177399*/ HR Entrega: *10:00* /Dirección: *BOD. MIEA AGURTO - PUERTO MADERO 9710, BOD. E13; PUDAHUEL </v>
      </c>
    </row>
    <row r="3941" spans="1:38" ht="16.5" customHeight="1" x14ac:dyDescent="0.2">
      <c r="A3941" s="15">
        <f>ROW(A3940)</f>
        <v>3940</v>
      </c>
      <c r="B3941" s="15">
        <f>IF(J3941=J3940,B3940+1,1)</f>
        <v>22</v>
      </c>
      <c r="C3941" s="15" t="s">
        <v>149</v>
      </c>
      <c r="D3941" s="25" t="s">
        <v>39</v>
      </c>
      <c r="E3941" s="27">
        <v>2633642</v>
      </c>
      <c r="F3941" s="27" t="s">
        <v>6030</v>
      </c>
      <c r="G3941" s="27" t="s">
        <v>41</v>
      </c>
      <c r="H3941" s="27">
        <v>8700</v>
      </c>
      <c r="I3941" s="27" t="s">
        <v>42</v>
      </c>
      <c r="J3941" s="28">
        <v>46174</v>
      </c>
      <c r="K3941" s="26">
        <v>0.41666666666666669</v>
      </c>
      <c r="L3941" s="26" t="s">
        <v>6031</v>
      </c>
      <c r="M3941" s="27" t="s">
        <v>215</v>
      </c>
      <c r="N3941" s="25">
        <f>IFERROR(VLOOKUP(M3941,Data!$J$1:$K$58,2,0),"")</f>
        <v>56978089957</v>
      </c>
      <c r="O3941" s="27" t="s">
        <v>216</v>
      </c>
      <c r="P3941" s="27"/>
      <c r="Q3941" s="27" t="s">
        <v>153</v>
      </c>
      <c r="R3941" s="27"/>
      <c r="S3941" s="27"/>
      <c r="T3941" s="27"/>
      <c r="U3941" s="28"/>
      <c r="V3941" s="15"/>
      <c r="W3941" s="15"/>
      <c r="X3941" s="27"/>
      <c r="Y3941" s="27"/>
      <c r="Z3941" s="29"/>
      <c r="AA3941" s="29">
        <v>0.57916666666666672</v>
      </c>
      <c r="AB3941" s="29">
        <v>0.63194444444444442</v>
      </c>
      <c r="AC3941" s="30">
        <v>46174</v>
      </c>
      <c r="AD3941" s="15" t="str">
        <f>IF(Tabla2[[#This Row],[HORA ENTREGA]]="DIRECTO","On time", IF(AA3941&lt;&gt;"",IF(Tabla2[[#This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41" s="15" t="str">
        <f>MID(Tabla2[[#This Row],[TIPO]],1,3)</f>
        <v xml:space="preserve">40 </v>
      </c>
      <c r="AF39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CMAU9674370*/ HR Entrega: *10:00* /Dirección: *BOD. MIEA AGURTO - PUERTO MADERO 9710, BOD. E13; PUDAHUEL </v>
      </c>
      <c r="AG3941" s="38" t="str">
        <f>IFERROR(HYPERLINK("https://wa.me/"&amp;Tabla2[[#This Row],[CONTACTO]]&amp;"?text="&amp;Tabla2[[#This Row],[Mensaje]],"Enviar mensaje"),"")</f>
        <v>Enviar mensaje</v>
      </c>
      <c r="AH3941" s="15" t="str">
        <f>CONCATENATE(A3941,F3941)</f>
        <v>3940CMAU9674370</v>
      </c>
      <c r="AI3941" s="15" t="str">
        <f>CONCATENATE("ENT-",A3941)</f>
        <v>ENT-3940</v>
      </c>
      <c r="AJ3941" s="15" t="str">
        <f>IF(Tabla2[[#This Row],[Op]]&lt;&gt;"","ENTREGA","")</f>
        <v>ENTREGA</v>
      </c>
      <c r="AK3941" s="40" t="str">
        <f>(Tabla2[[#This Row],[FECHA ENTREGA]]&amp;Tabla2[[#This Row],[HORA ENTREGA]])</f>
        <v>461740,416666666666667</v>
      </c>
      <c r="AL3941" s="34" t="str">
        <f>IFERROR(HYPERLINK("https://wa.me/"&amp;Tabla2[[#This Row],[CONTACTO]]&amp;"?text="&amp;Tabla2[[#This Row],[Mensaje]]),"")</f>
        <v xml:space="preserve">https://wa.me/56978089957?text=Hola!%0AServicio del día 01-06%0A *Cliente:* IMPORTADORA MIDEA CARRIER CHILE LTDA */ Cont: * CMAU9674370*/ HR Entrega: *10:00* /Dirección: *BOD. MIEA AGURTO - PUERTO MADERO 9710, BOD. E13; PUDAHUEL </v>
      </c>
    </row>
    <row r="3942" spans="1:38" ht="16.5" customHeight="1" x14ac:dyDescent="0.2">
      <c r="A3942" s="15">
        <f>ROW(A3941)</f>
        <v>3941</v>
      </c>
      <c r="B3942" s="15">
        <f>IF(J3942=J3941,B3941+1,1)</f>
        <v>23</v>
      </c>
      <c r="C3942" s="15" t="s">
        <v>149</v>
      </c>
      <c r="D3942" s="25" t="s">
        <v>39</v>
      </c>
      <c r="E3942" s="27">
        <v>2633354</v>
      </c>
      <c r="F3942" s="27" t="s">
        <v>6032</v>
      </c>
      <c r="G3942" s="27" t="s">
        <v>41</v>
      </c>
      <c r="H3942" s="27">
        <v>8100</v>
      </c>
      <c r="I3942" s="27" t="s">
        <v>42</v>
      </c>
      <c r="J3942" s="28">
        <v>46174</v>
      </c>
      <c r="K3942" s="26">
        <v>0.41666666666666669</v>
      </c>
      <c r="L3942" s="26" t="s">
        <v>6033</v>
      </c>
      <c r="M3942" s="27" t="s">
        <v>225</v>
      </c>
      <c r="N3942" s="25">
        <f>IFERROR(VLOOKUP(M3942,Data!$J$1:$K$58,2,0),"")</f>
        <v>56978811158</v>
      </c>
      <c r="O3942" s="27" t="s">
        <v>226</v>
      </c>
      <c r="P3942" s="27"/>
      <c r="Q3942" s="27" t="s">
        <v>153</v>
      </c>
      <c r="R3942" s="27"/>
      <c r="S3942" s="27"/>
      <c r="T3942" s="27"/>
      <c r="U3942" s="28"/>
      <c r="V3942" s="15"/>
      <c r="W3942" s="15"/>
      <c r="X3942" s="27"/>
      <c r="Y3942" s="27"/>
      <c r="Z3942" s="29"/>
      <c r="AA3942" s="29">
        <v>0.3923611111111111</v>
      </c>
      <c r="AB3942" s="29">
        <v>0.51041666666666663</v>
      </c>
      <c r="AC3942" s="30">
        <v>46174</v>
      </c>
      <c r="AD3942" s="15" t="str">
        <f>IF(Tabla2[[#This Row],[HORA ENTREGA]]="DIRECTO","On time", IF(AA3942&lt;&gt;"",IF(Tabla2[[#This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42" s="15" t="str">
        <f>MID(Tabla2[[#This Row],[TIPO]],1,3)</f>
        <v xml:space="preserve">40 </v>
      </c>
      <c r="AF39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IMPORTADORA MIDEA CARRIER CHILE LTDA */ Cont: * ONEU1662414*/ HR Entrega: *10:00* /Dirección: *BOD. MIEA AGURTO - PUERTO MADERO 9710, BOD. E13; PUDAHUEL </v>
      </c>
      <c r="AG3942" s="38" t="str">
        <f>IFERROR(HYPERLINK("https://wa.me/"&amp;Tabla2[[#This Row],[CONTACTO]]&amp;"?text="&amp;Tabla2[[#This Row],[Mensaje]],"Enviar mensaje"),"")</f>
        <v>Enviar mensaje</v>
      </c>
      <c r="AH3942" s="15" t="str">
        <f>CONCATENATE(A3942,F3942)</f>
        <v>3941ONEU1662414</v>
      </c>
      <c r="AI3942" s="15" t="str">
        <f>CONCATENATE("ENT-",A3942)</f>
        <v>ENT-3941</v>
      </c>
      <c r="AJ3942" s="15" t="str">
        <f>IF(Tabla2[[#This Row],[Op]]&lt;&gt;"","ENTREGA","")</f>
        <v>ENTREGA</v>
      </c>
      <c r="AK3942" s="40" t="str">
        <f>(Tabla2[[#This Row],[FECHA ENTREGA]]&amp;Tabla2[[#This Row],[HORA ENTREGA]])</f>
        <v>461740,416666666666667</v>
      </c>
      <c r="AL3942" s="34" t="str">
        <f>IFERROR(HYPERLINK("https://wa.me/"&amp;Tabla2[[#This Row],[CONTACTO]]&amp;"?text="&amp;Tabla2[[#This Row],[Mensaje]]),"")</f>
        <v xml:space="preserve">https://wa.me/56978811158?text=Hola!%0AServicio del día 01-06%0A *Cliente:* IMPORTADORA MIDEA CARRIER CHILE LTDA */ Cont: * ONEU1662414*/ HR Entrega: *10:00* /Dirección: *BOD. MIEA AGURTO - PUERTO MADERO 9710, BOD. E13; PUDAHUEL </v>
      </c>
    </row>
    <row r="3943" spans="1:38" ht="16.5" customHeight="1" x14ac:dyDescent="0.2">
      <c r="A3943" s="15">
        <f>ROW(A3942)</f>
        <v>3942</v>
      </c>
      <c r="B3943" s="15">
        <f>IF(J3943=J3942,B3942+1,1)</f>
        <v>24</v>
      </c>
      <c r="C3943" s="15" t="s">
        <v>178</v>
      </c>
      <c r="D3943" s="25" t="s">
        <v>39</v>
      </c>
      <c r="E3943" s="27">
        <v>887995</v>
      </c>
      <c r="F3943" s="27" t="s">
        <v>6034</v>
      </c>
      <c r="G3943" s="27" t="s">
        <v>41</v>
      </c>
      <c r="H3943" s="27">
        <v>29300</v>
      </c>
      <c r="I3943" s="27" t="s">
        <v>42</v>
      </c>
      <c r="J3943" s="28">
        <v>46174</v>
      </c>
      <c r="K3943" s="26">
        <v>0.33333333333333331</v>
      </c>
      <c r="L3943" s="26"/>
      <c r="M3943" s="27" t="s">
        <v>211</v>
      </c>
      <c r="N3943" s="25">
        <f>IFERROR(VLOOKUP(M3943,Data!$J$1:$K$58,2,0),"")</f>
        <v>56961282379</v>
      </c>
      <c r="O3943" s="27" t="s">
        <v>212</v>
      </c>
      <c r="P3943" s="27"/>
      <c r="Q3943" s="27" t="s">
        <v>1003</v>
      </c>
      <c r="R3943" s="27" t="s">
        <v>218</v>
      </c>
      <c r="S3943" s="27"/>
      <c r="T3943" s="27"/>
      <c r="U3943" s="28"/>
      <c r="V3943" s="15"/>
      <c r="W3943" s="15"/>
      <c r="X3943" s="27"/>
      <c r="Y3943" s="27"/>
      <c r="Z3943" s="29"/>
      <c r="AA3943" s="29">
        <v>0.34027777777777779</v>
      </c>
      <c r="AB3943" s="29">
        <v>0.54861111111111116</v>
      </c>
      <c r="AC3943" s="30">
        <v>46174</v>
      </c>
      <c r="AD3943" s="15" t="str">
        <f>IF(Tabla2[[#This Row],[HORA ENTREGA]]="DIRECTO","On time", IF(AA3943&lt;&gt;"",IF(Tabla2[[#This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43" s="15" t="str">
        <f>MID(Tabla2[[#This Row],[TIPO]],1,3)</f>
        <v xml:space="preserve">40 </v>
      </c>
      <c r="AF39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INVERSIERRA S A */ Cont: * UETU6852710*/ HR Entrega: *08:00* /Dirección: *AVENIDA PEDRO FONTOBA 6350, HUECHURABA</v>
      </c>
      <c r="AG3943" s="38" t="str">
        <f>IFERROR(HYPERLINK("https://wa.me/"&amp;Tabla2[[#This Row],[CONTACTO]]&amp;"?text="&amp;Tabla2[[#This Row],[Mensaje]],"Enviar mensaje"),"")</f>
        <v>Enviar mensaje</v>
      </c>
      <c r="AH3943" s="15" t="str">
        <f>CONCATENATE(A3943,F3943)</f>
        <v>3942UETU6852710</v>
      </c>
      <c r="AI3943" s="15" t="str">
        <f>CONCATENATE("ENT-",A3943)</f>
        <v>ENT-3942</v>
      </c>
      <c r="AJ3943" s="15" t="str">
        <f>IF(Tabla2[[#This Row],[Op]]&lt;&gt;"","ENTREGA","")</f>
        <v>ENTREGA</v>
      </c>
      <c r="AK3943" s="40" t="str">
        <f>(Tabla2[[#This Row],[FECHA ENTREGA]]&amp;Tabla2[[#This Row],[HORA ENTREGA]])</f>
        <v>461740,333333333333333</v>
      </c>
      <c r="AL3943" s="34" t="str">
        <f>IFERROR(HYPERLINK("https://wa.me/"&amp;Tabla2[[#This Row],[CONTACTO]]&amp;"?text="&amp;Tabla2[[#This Row],[Mensaje]]),"")</f>
        <v>https://wa.me/56961282379?text=Hola!%0AServicio del día 01-06%0A *Cliente:* INVERSIERRA S A */ Cont: * UETU6852710*/ HR Entrega: *08:00* /Dirección: *AVENIDA PEDRO FONTOBA 6350, HUECHURABA</v>
      </c>
    </row>
    <row r="3944" spans="1:38" ht="16.5" customHeight="1" x14ac:dyDescent="0.2">
      <c r="A3944" s="15">
        <f>ROW(A3943)</f>
        <v>3943</v>
      </c>
      <c r="B3944" s="15">
        <f>IF(J3944=J3943,B3943+1,1)</f>
        <v>25</v>
      </c>
      <c r="C3944" s="15" t="s">
        <v>178</v>
      </c>
      <c r="D3944" s="25" t="s">
        <v>39</v>
      </c>
      <c r="E3944" s="27">
        <v>888100</v>
      </c>
      <c r="F3944" s="27" t="s">
        <v>6035</v>
      </c>
      <c r="G3944" s="27" t="s">
        <v>41</v>
      </c>
      <c r="H3944" s="27">
        <v>28999</v>
      </c>
      <c r="I3944" s="27" t="s">
        <v>42</v>
      </c>
      <c r="J3944" s="28">
        <v>46174</v>
      </c>
      <c r="K3944" s="26">
        <v>0.33333333333333331</v>
      </c>
      <c r="L3944" s="26"/>
      <c r="M3944" s="27" t="s">
        <v>161</v>
      </c>
      <c r="N3944" s="25">
        <f>IFERROR(VLOOKUP(M3944,Data!$J$1:$K$58,2,0),"")</f>
        <v>56966749408</v>
      </c>
      <c r="O3944" s="27" t="s">
        <v>162</v>
      </c>
      <c r="P3944" s="27"/>
      <c r="Q3944" s="27" t="s">
        <v>1005</v>
      </c>
      <c r="R3944" s="27" t="s">
        <v>3205</v>
      </c>
      <c r="S3944" s="27"/>
      <c r="T3944" s="27"/>
      <c r="U3944" s="28"/>
      <c r="V3944" s="15"/>
      <c r="W3944" s="15">
        <v>305579</v>
      </c>
      <c r="X3944" s="27"/>
      <c r="Y3944" s="27"/>
      <c r="Z3944" s="29"/>
      <c r="AA3944" s="29">
        <v>0.3263888888888889</v>
      </c>
      <c r="AB3944" s="29">
        <v>0.4861111111111111</v>
      </c>
      <c r="AC3944" s="30">
        <v>46174</v>
      </c>
      <c r="AD3944" s="15" t="str">
        <f>IF(Tabla2[[#This Row],[HORA ENTREGA]]="DIRECTO","On time", IF(AA3944&lt;&gt;"",IF(Tabla2[[#This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44" s="15" t="str">
        <f>MID(Tabla2[[#This Row],[TIPO]],1,3)</f>
        <v xml:space="preserve">40 </v>
      </c>
      <c r="AF39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INVERSIERRA S A */ Cont: * ECMU5302973*/ HR Entrega: *08:00* /Dirección: *ALCALDE GUZMAN 0121, G32; QUILICURA</v>
      </c>
      <c r="AG3944" s="38" t="str">
        <f>IFERROR(HYPERLINK("https://wa.me/"&amp;Tabla2[[#This Row],[CONTACTO]]&amp;"?text="&amp;Tabla2[[#This Row],[Mensaje]],"Enviar mensaje"),"")</f>
        <v>Enviar mensaje</v>
      </c>
      <c r="AH3944" s="15" t="str">
        <f>CONCATENATE(A3944,F3944)</f>
        <v>3943ECMU5302973</v>
      </c>
      <c r="AI3944" s="15" t="str">
        <f>CONCATENATE("ENT-",A3944)</f>
        <v>ENT-3943</v>
      </c>
      <c r="AJ3944" s="15" t="str">
        <f>IF(Tabla2[[#This Row],[Op]]&lt;&gt;"","ENTREGA","")</f>
        <v>ENTREGA</v>
      </c>
      <c r="AK3944" s="40" t="str">
        <f>(Tabla2[[#This Row],[FECHA ENTREGA]]&amp;Tabla2[[#This Row],[HORA ENTREGA]])</f>
        <v>461740,333333333333333</v>
      </c>
      <c r="AL3944" s="34" t="str">
        <f>IFERROR(HYPERLINK("https://wa.me/"&amp;Tabla2[[#This Row],[CONTACTO]]&amp;"?text="&amp;Tabla2[[#This Row],[Mensaje]]),"")</f>
        <v>https://wa.me/56966749408?text=Hola!%0AServicio del día 01-06%0A *Cliente:* INVERSIERRA S A */ Cont: * ECMU5302973*/ HR Entrega: *08:00* /Dirección: *ALCALDE GUZMAN 0121, G32; QUILICURA</v>
      </c>
    </row>
    <row r="3945" spans="1:38" ht="16.5" customHeight="1" x14ac:dyDescent="0.2">
      <c r="A3945" s="15">
        <f>ROW(A3944)</f>
        <v>3944</v>
      </c>
      <c r="B3945" s="15">
        <f>IF(J3945=J3944,B3944+1,1)</f>
        <v>26</v>
      </c>
      <c r="C3945" s="15" t="s">
        <v>178</v>
      </c>
      <c r="D3945" s="25" t="s">
        <v>39</v>
      </c>
      <c r="E3945" s="27">
        <v>889644</v>
      </c>
      <c r="F3945" s="27" t="s">
        <v>6036</v>
      </c>
      <c r="G3945" s="27" t="s">
        <v>41</v>
      </c>
      <c r="H3945" s="27">
        <v>21100</v>
      </c>
      <c r="I3945" s="27" t="s">
        <v>42</v>
      </c>
      <c r="J3945" s="28">
        <v>46174</v>
      </c>
      <c r="K3945" s="26">
        <v>0.45833333333333331</v>
      </c>
      <c r="L3945" s="26"/>
      <c r="M3945" s="27" t="s">
        <v>104</v>
      </c>
      <c r="N3945" s="25">
        <f>IFERROR(VLOOKUP(M3945,Data!$J$1:$K$58,2,0),"")</f>
        <v>56966749395</v>
      </c>
      <c r="O3945" s="27" t="s">
        <v>253</v>
      </c>
      <c r="P3945" s="27"/>
      <c r="Q3945" s="27" t="s">
        <v>1003</v>
      </c>
      <c r="R3945" s="27" t="s">
        <v>2126</v>
      </c>
      <c r="S3945" s="27"/>
      <c r="T3945" s="27"/>
      <c r="U3945" s="28"/>
      <c r="V3945" s="15"/>
      <c r="W3945" s="15"/>
      <c r="X3945" s="27"/>
      <c r="Y3945" s="27"/>
      <c r="Z3945" s="29"/>
      <c r="AA3945" s="29">
        <v>0.52638888888888891</v>
      </c>
      <c r="AB3945" s="29">
        <v>0.75694444444444442</v>
      </c>
      <c r="AC3945" s="30">
        <v>46174</v>
      </c>
      <c r="AD3945" s="15" t="str">
        <f>IF(Tabla2[[#This Row],[HORA ENTREGA]]="DIRECTO","On time", IF(AA3945&lt;&gt;"",IF(Tabla2[[#This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45" s="15" t="str">
        <f>MID(Tabla2[[#This Row],[TIPO]],1,3)</f>
        <v xml:space="preserve">40 </v>
      </c>
      <c r="AF39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INVERSIERRA S A */ Cont: * HAMU1687914*/ HR Entrega: *11:00* /Dirección: *AVENIDA PEDRO FONTOBA 6350, HUECHURABA</v>
      </c>
      <c r="AG3945" s="38" t="str">
        <f>IFERROR(HYPERLINK("https://wa.me/"&amp;Tabla2[[#This Row],[CONTACTO]]&amp;"?text="&amp;Tabla2[[#This Row],[Mensaje]],"Enviar mensaje"),"")</f>
        <v>Enviar mensaje</v>
      </c>
      <c r="AH3945" s="15" t="str">
        <f>CONCATENATE(A3945,F3945)</f>
        <v>3944HAMU1687914</v>
      </c>
      <c r="AI3945" s="15" t="str">
        <f>CONCATENATE("ENT-",A3945)</f>
        <v>ENT-3944</v>
      </c>
      <c r="AJ3945" s="15" t="str">
        <f>IF(Tabla2[[#This Row],[Op]]&lt;&gt;"","ENTREGA","")</f>
        <v>ENTREGA</v>
      </c>
      <c r="AK3945" s="40" t="str">
        <f>(Tabla2[[#This Row],[FECHA ENTREGA]]&amp;Tabla2[[#This Row],[HORA ENTREGA]])</f>
        <v>461740,458333333333333</v>
      </c>
      <c r="AL3945" s="34" t="str">
        <f>IFERROR(HYPERLINK("https://wa.me/"&amp;Tabla2[[#This Row],[CONTACTO]]&amp;"?text="&amp;Tabla2[[#This Row],[Mensaje]]),"")</f>
        <v>https://wa.me/56966749395?text=Hola!%0AServicio del día 01-06%0A *Cliente:* INVERSIERRA S A */ Cont: * HAMU1687914*/ HR Entrega: *11:00* /Dirección: *AVENIDA PEDRO FONTOBA 6350, HUECHURABA</v>
      </c>
    </row>
    <row r="3946" spans="1:38" ht="16.5" customHeight="1" x14ac:dyDescent="0.2">
      <c r="A3946" s="15">
        <f>ROW(A3945)</f>
        <v>3945</v>
      </c>
      <c r="B3946" s="15">
        <f>IF(J3946=J3945,B3945+1,1)</f>
        <v>27</v>
      </c>
      <c r="C3946" s="15" t="s">
        <v>178</v>
      </c>
      <c r="D3946" s="25" t="s">
        <v>39</v>
      </c>
      <c r="E3946" s="27">
        <v>888100</v>
      </c>
      <c r="F3946" s="27" t="s">
        <v>6037</v>
      </c>
      <c r="G3946" s="27" t="s">
        <v>41</v>
      </c>
      <c r="H3946" s="27">
        <v>29080</v>
      </c>
      <c r="I3946" s="27" t="s">
        <v>42</v>
      </c>
      <c r="J3946" s="28">
        <v>46174</v>
      </c>
      <c r="K3946" s="26">
        <v>0.45833333333333331</v>
      </c>
      <c r="L3946" s="26"/>
      <c r="M3946" s="27" t="s">
        <v>313</v>
      </c>
      <c r="N3946" s="25">
        <f>IFERROR(VLOOKUP(M3946,Data!$J$1:$K$58,2,0),"")</f>
        <v>56967387744</v>
      </c>
      <c r="O3946" s="27" t="s">
        <v>314</v>
      </c>
      <c r="P3946" s="27"/>
      <c r="Q3946" s="27" t="s">
        <v>1005</v>
      </c>
      <c r="R3946" s="27" t="s">
        <v>3205</v>
      </c>
      <c r="S3946" s="27"/>
      <c r="T3946" s="27"/>
      <c r="U3946" s="28"/>
      <c r="V3946" s="15"/>
      <c r="W3946" s="15"/>
      <c r="X3946" s="27"/>
      <c r="Y3946" s="27"/>
      <c r="Z3946" s="29"/>
      <c r="AA3946" s="29">
        <v>0.52708333333333335</v>
      </c>
      <c r="AB3946" s="29">
        <v>0.64583333333333337</v>
      </c>
      <c r="AC3946" s="30">
        <v>46174</v>
      </c>
      <c r="AD3946" s="15" t="str">
        <f>IF(Tabla2[[#This Row],[HORA ENTREGA]]="DIRECTO","On time", IF(AA3946&lt;&gt;"",IF(Tabla2[[#This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46" s="15" t="str">
        <f>MID(Tabla2[[#This Row],[TIPO]],1,3)</f>
        <v xml:space="preserve">40 </v>
      </c>
      <c r="AF39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INVERSIERRA S A */ Cont: * ECMU4795520*/ HR Entrega: *11:00* /Dirección: *ALCALDE GUZMAN 0121, G32; QUILICURA</v>
      </c>
      <c r="AG3946" s="38" t="str">
        <f>IFERROR(HYPERLINK("https://wa.me/"&amp;Tabla2[[#This Row],[CONTACTO]]&amp;"?text="&amp;Tabla2[[#This Row],[Mensaje]],"Enviar mensaje"),"")</f>
        <v>Enviar mensaje</v>
      </c>
      <c r="AH3946" s="15" t="str">
        <f>CONCATENATE(A3946,F3946)</f>
        <v>3945ECMU4795520</v>
      </c>
      <c r="AI3946" s="15" t="str">
        <f>CONCATENATE("ENT-",A3946)</f>
        <v>ENT-3945</v>
      </c>
      <c r="AJ3946" s="15" t="str">
        <f>IF(Tabla2[[#This Row],[Op]]&lt;&gt;"","ENTREGA","")</f>
        <v>ENTREGA</v>
      </c>
      <c r="AK3946" s="40" t="str">
        <f>(Tabla2[[#This Row],[FECHA ENTREGA]]&amp;Tabla2[[#This Row],[HORA ENTREGA]])</f>
        <v>461740,458333333333333</v>
      </c>
      <c r="AL3946" s="34" t="str">
        <f>IFERROR(HYPERLINK("https://wa.me/"&amp;Tabla2[[#This Row],[CONTACTO]]&amp;"?text="&amp;Tabla2[[#This Row],[Mensaje]]),"")</f>
        <v>https://wa.me/56967387744?text=Hola!%0AServicio del día 01-06%0A *Cliente:* INVERSIERRA S A */ Cont: * ECMU4795520*/ HR Entrega: *11:00* /Dirección: *ALCALDE GUZMAN 0121, G32; QUILICURA</v>
      </c>
    </row>
    <row r="3947" spans="1:38" ht="16.5" customHeight="1" x14ac:dyDescent="0.2">
      <c r="A3947" s="15">
        <f>ROW(A3946)</f>
        <v>3946</v>
      </c>
      <c r="B3947" s="15">
        <f>IF(J3947=J3946,B3946+1,1)</f>
        <v>28</v>
      </c>
      <c r="C3947" s="15" t="s">
        <v>2254</v>
      </c>
      <c r="D3947" s="25" t="s">
        <v>39</v>
      </c>
      <c r="E3947" s="27">
        <v>307157</v>
      </c>
      <c r="F3947" s="27" t="s">
        <v>6038</v>
      </c>
      <c r="G3947" s="27" t="s">
        <v>41</v>
      </c>
      <c r="H3947" s="27">
        <v>3696</v>
      </c>
      <c r="I3947" s="27" t="s">
        <v>6039</v>
      </c>
      <c r="J3947" s="28">
        <v>46174</v>
      </c>
      <c r="K3947" s="26">
        <v>0.33333333333333331</v>
      </c>
      <c r="L3947" s="26"/>
      <c r="M3947" s="27" t="s">
        <v>300</v>
      </c>
      <c r="N3947" s="25">
        <f>IFERROR(VLOOKUP(M3947,Data!$J$1:$K$58,2,0),"")</f>
        <v>56989844861</v>
      </c>
      <c r="O3947" s="27" t="s">
        <v>301</v>
      </c>
      <c r="P3947" s="27"/>
      <c r="Q3947" s="27" t="s">
        <v>2796</v>
      </c>
      <c r="R3947" s="27" t="s">
        <v>183</v>
      </c>
      <c r="S3947" s="27"/>
      <c r="T3947" s="27"/>
      <c r="U3947" s="28"/>
      <c r="V3947" s="15"/>
      <c r="W3947" s="15"/>
      <c r="X3947" s="27"/>
      <c r="Y3947" s="27"/>
      <c r="Z3947" s="29"/>
      <c r="AA3947" s="29">
        <v>0.44791666666666669</v>
      </c>
      <c r="AB3947" s="29">
        <v>0.4826388888888889</v>
      </c>
      <c r="AC3947" s="30">
        <v>46174</v>
      </c>
      <c r="AD3947" s="15" t="str">
        <f>IF(Tabla2[[#This Row],[HORA ENTREGA]]="DIRECTO","On time", IF(AA3947&lt;&gt;"",IF(Tabla2[[#This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47" s="15" t="str">
        <f>MID(Tabla2[[#This Row],[TIPO]],1,3)</f>
        <v xml:space="preserve">40 </v>
      </c>
      <c r="AF39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01-06%0A *Cliente:* LADY GENNY */ Cont: * CAAU4043503*/ HR Entrega: *08:00* /Dirección: *ARTURO PRAT 855, SANTIAGO </v>
      </c>
      <c r="AG3947" s="38" t="str">
        <f>IFERROR(HYPERLINK("https://wa.me/"&amp;Tabla2[[#This Row],[CONTACTO]]&amp;"?text="&amp;Tabla2[[#This Row],[Mensaje]],"Enviar mensaje"),"")</f>
        <v>Enviar mensaje</v>
      </c>
      <c r="AH3947" s="15" t="str">
        <f>CONCATENATE(A3947,F3947)</f>
        <v>3946CAAU4043503</v>
      </c>
      <c r="AI3947" s="15" t="str">
        <f>CONCATENATE("ENT-",A3947)</f>
        <v>ENT-3946</v>
      </c>
      <c r="AJ3947" s="15" t="str">
        <f>IF(Tabla2[[#This Row],[Op]]&lt;&gt;"","ENTREGA","")</f>
        <v>ENTREGA</v>
      </c>
      <c r="AK3947" s="40" t="str">
        <f>(Tabla2[[#This Row],[FECHA ENTREGA]]&amp;Tabla2[[#This Row],[HORA ENTREGA]])</f>
        <v>461740,333333333333333</v>
      </c>
      <c r="AL3947" s="34" t="str">
        <f>IFERROR(HYPERLINK("https://wa.me/"&amp;Tabla2[[#This Row],[CONTACTO]]&amp;"?text="&amp;Tabla2[[#This Row],[Mensaje]]),"")</f>
        <v xml:space="preserve">https://wa.me/56989844861?text=Hola!%0AServicio del día 01-06%0A *Cliente:* LADY GENNY */ Cont: * CAAU4043503*/ HR Entrega: *08:00* /Dirección: *ARTURO PRAT 855, SANTIAGO </v>
      </c>
    </row>
    <row r="3948" spans="1:38" ht="16.5" customHeight="1" x14ac:dyDescent="0.2">
      <c r="A3948" s="15">
        <f>ROW(A3947)</f>
        <v>3947</v>
      </c>
      <c r="B3948" s="15">
        <f>IF(J3948=J3947,B3947+1,1)</f>
        <v>29</v>
      </c>
      <c r="C3948" s="15" t="s">
        <v>500</v>
      </c>
      <c r="D3948" s="25" t="s">
        <v>39</v>
      </c>
      <c r="E3948" s="27">
        <v>307062</v>
      </c>
      <c r="F3948" s="27" t="s">
        <v>6040</v>
      </c>
      <c r="G3948" s="27" t="s">
        <v>64</v>
      </c>
      <c r="H3948" s="27">
        <v>27500</v>
      </c>
      <c r="I3948" s="27" t="s">
        <v>42</v>
      </c>
      <c r="J3948" s="28">
        <v>46174</v>
      </c>
      <c r="K3948" s="26">
        <v>0.33333333333333331</v>
      </c>
      <c r="L3948" s="26"/>
      <c r="M3948" s="27" t="s">
        <v>164</v>
      </c>
      <c r="N3948" s="25">
        <f>IFERROR(VLOOKUP(M3948,Data!$J$1:$K$58,2,0),"")</f>
        <v>56967398822</v>
      </c>
      <c r="O3948" s="27" t="s">
        <v>165</v>
      </c>
      <c r="P3948" s="27"/>
      <c r="Q3948" s="27" t="s">
        <v>502</v>
      </c>
      <c r="R3948" s="27" t="s">
        <v>48</v>
      </c>
      <c r="S3948" s="27"/>
      <c r="T3948" s="27"/>
      <c r="U3948" s="28"/>
      <c r="V3948" s="15"/>
      <c r="W3948" s="15">
        <v>265743</v>
      </c>
      <c r="X3948" s="27"/>
      <c r="Y3948" s="27"/>
      <c r="Z3948" s="29"/>
      <c r="AA3948" s="29">
        <v>0.34166666666666667</v>
      </c>
      <c r="AB3948" s="29">
        <v>0.40277777777777779</v>
      </c>
      <c r="AC3948" s="30">
        <v>46174</v>
      </c>
      <c r="AD3948" s="15" t="str">
        <f>IF(Tabla2[[#This Row],[HORA ENTREGA]]="DIRECTO","On time", IF(AA3948&lt;&gt;"",IF(Tabla2[[#This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48" s="15" t="str">
        <f>MID(Tabla2[[#This Row],[TIPO]],1,3)</f>
        <v xml:space="preserve">20 </v>
      </c>
      <c r="AF39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MOLYMETNOS S.A. */ Cont: * CMAU1981301*/ HR Entrega: *08:00* /Dirección: *CAMINO NOS A LOS MORROS 590, SAN BERNARDO</v>
      </c>
      <c r="AG3948" s="38" t="str">
        <f>IFERROR(HYPERLINK("https://wa.me/"&amp;Tabla2[[#This Row],[CONTACTO]]&amp;"?text="&amp;Tabla2[[#This Row],[Mensaje]],"Enviar mensaje"),"")</f>
        <v>Enviar mensaje</v>
      </c>
      <c r="AH3948" s="15" t="str">
        <f>CONCATENATE(A3948,F3948)</f>
        <v>3947CMAU1981301</v>
      </c>
      <c r="AI3948" s="15" t="str">
        <f>CONCATENATE("ENT-",A3948)</f>
        <v>ENT-3947</v>
      </c>
      <c r="AJ3948" s="15" t="str">
        <f>IF(Tabla2[[#This Row],[Op]]&lt;&gt;"","ENTREGA","")</f>
        <v>ENTREGA</v>
      </c>
      <c r="AK3948" s="40" t="str">
        <f>(Tabla2[[#This Row],[FECHA ENTREGA]]&amp;Tabla2[[#This Row],[HORA ENTREGA]])</f>
        <v>461740,333333333333333</v>
      </c>
      <c r="AL3948" s="34" t="str">
        <f>IFERROR(HYPERLINK("https://wa.me/"&amp;Tabla2[[#This Row],[CONTACTO]]&amp;"?text="&amp;Tabla2[[#This Row],[Mensaje]]),"")</f>
        <v>https://wa.me/56967398822?text=Hola!%0AServicio del día 01-06%0A *Cliente:* MOLYMETNOS S.A. */ Cont: * CMAU1981301*/ HR Entrega: *08:00* /Dirección: *CAMINO NOS A LOS MORROS 590, SAN BERNARDO</v>
      </c>
    </row>
    <row r="3949" spans="1:38" ht="16.5" customHeight="1" x14ac:dyDescent="0.2">
      <c r="A3949" s="15">
        <f>ROW(A3948)</f>
        <v>3948</v>
      </c>
      <c r="B3949" s="15">
        <f>IF(J3949=J3948,B3948+1,1)</f>
        <v>30</v>
      </c>
      <c r="C3949" s="15" t="s">
        <v>500</v>
      </c>
      <c r="D3949" s="25" t="s">
        <v>39</v>
      </c>
      <c r="E3949" s="27">
        <v>307062</v>
      </c>
      <c r="F3949" s="27" t="s">
        <v>6041</v>
      </c>
      <c r="G3949" s="27" t="s">
        <v>64</v>
      </c>
      <c r="H3949" s="27">
        <v>27500</v>
      </c>
      <c r="I3949" s="27" t="s">
        <v>2725</v>
      </c>
      <c r="J3949" s="28">
        <v>46174</v>
      </c>
      <c r="K3949" s="26">
        <v>0.33333333333333331</v>
      </c>
      <c r="L3949" s="26"/>
      <c r="M3949" s="27" t="s">
        <v>72</v>
      </c>
      <c r="N3949" s="25">
        <f>IFERROR(VLOOKUP(M3949,Data!$J$1:$K$58,2,0),"")</f>
        <v>56978089148</v>
      </c>
      <c r="O3949" s="27" t="s">
        <v>73</v>
      </c>
      <c r="P3949" s="27"/>
      <c r="Q3949" s="27" t="s">
        <v>502</v>
      </c>
      <c r="R3949" s="27" t="s">
        <v>48</v>
      </c>
      <c r="S3949" s="27"/>
      <c r="T3949" s="27"/>
      <c r="U3949" s="28"/>
      <c r="V3949" s="15"/>
      <c r="W3949" s="15">
        <v>265764</v>
      </c>
      <c r="X3949" s="27"/>
      <c r="Y3949" s="27"/>
      <c r="Z3949" s="29"/>
      <c r="AA3949" s="29">
        <v>0.33333333333333331</v>
      </c>
      <c r="AB3949" s="29">
        <v>0.39930555555555558</v>
      </c>
      <c r="AC3949" s="30">
        <v>46174</v>
      </c>
      <c r="AD3949" s="15" t="str">
        <f>IF(Tabla2[[#This Row],[HORA ENTREGA]]="DIRECTO","On time", IF(AA3949&lt;&gt;"",IF(Tabla2[[#This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49" s="15" t="str">
        <f>MID(Tabla2[[#This Row],[TIPO]],1,3)</f>
        <v xml:space="preserve">20 </v>
      </c>
      <c r="AF39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MOLYMETNOS S.A. */ Cont: * TEMU2717212*/ HR Entrega: *08:00* /Dirección: *CAMINO NOS A LOS MORROS 590, SAN BERNARDO</v>
      </c>
      <c r="AG3949" s="38" t="str">
        <f>IFERROR(HYPERLINK("https://wa.me/"&amp;Tabla2[[#This Row],[CONTACTO]]&amp;"?text="&amp;Tabla2[[#This Row],[Mensaje]],"Enviar mensaje"),"")</f>
        <v>Enviar mensaje</v>
      </c>
      <c r="AH3949" s="15" t="str">
        <f>CONCATENATE(A3949,F3949)</f>
        <v>3948TEMU2717212</v>
      </c>
      <c r="AI3949" s="15" t="str">
        <f>CONCATENATE("ENT-",A3949)</f>
        <v>ENT-3948</v>
      </c>
      <c r="AJ3949" s="15" t="str">
        <f>IF(Tabla2[[#This Row],[Op]]&lt;&gt;"","ENTREGA","")</f>
        <v>ENTREGA</v>
      </c>
      <c r="AK3949" s="40" t="str">
        <f>(Tabla2[[#This Row],[FECHA ENTREGA]]&amp;Tabla2[[#This Row],[HORA ENTREGA]])</f>
        <v>461740,333333333333333</v>
      </c>
      <c r="AL3949" s="34" t="str">
        <f>IFERROR(HYPERLINK("https://wa.me/"&amp;Tabla2[[#This Row],[CONTACTO]]&amp;"?text="&amp;Tabla2[[#This Row],[Mensaje]]),"")</f>
        <v>https://wa.me/56978089148?text=Hola!%0AServicio del día 01-06%0A *Cliente:* MOLYMETNOS S.A. */ Cont: * TEMU2717212*/ HR Entrega: *08:00* /Dirección: *CAMINO NOS A LOS MORROS 590, SAN BERNARDO</v>
      </c>
    </row>
    <row r="3950" spans="1:38" ht="16.5" customHeight="1" x14ac:dyDescent="0.2">
      <c r="A3950" s="15">
        <f>ROW(A3949)</f>
        <v>3949</v>
      </c>
      <c r="B3950" s="15">
        <f>IF(J3950=J3949,B3949+1,1)</f>
        <v>31</v>
      </c>
      <c r="C3950" s="15" t="s">
        <v>204</v>
      </c>
      <c r="D3950" s="25" t="s">
        <v>39</v>
      </c>
      <c r="E3950" s="27">
        <v>1202725</v>
      </c>
      <c r="F3950" s="27" t="s">
        <v>6042</v>
      </c>
      <c r="G3950" s="27" t="s">
        <v>560</v>
      </c>
      <c r="H3950" s="27">
        <v>25000</v>
      </c>
      <c r="I3950" s="27" t="s">
        <v>6043</v>
      </c>
      <c r="J3950" s="28">
        <v>46174</v>
      </c>
      <c r="K3950" s="26">
        <v>0.35416666666666669</v>
      </c>
      <c r="L3950" s="26"/>
      <c r="M3950" s="27" t="s">
        <v>172</v>
      </c>
      <c r="N3950" s="25">
        <f>IFERROR(VLOOKUP(M3950,Data!$J$1:$K$58,2,0),"")</f>
        <v>56985215946</v>
      </c>
      <c r="O3950" s="27" t="s">
        <v>173</v>
      </c>
      <c r="P3950" s="27"/>
      <c r="Q3950" s="27" t="s">
        <v>1999</v>
      </c>
      <c r="R3950" s="27"/>
      <c r="S3950" s="27"/>
      <c r="T3950" s="27"/>
      <c r="U3950" s="28"/>
      <c r="V3950" s="15"/>
      <c r="W3950" s="15"/>
      <c r="X3950" s="27"/>
      <c r="Y3950" s="27"/>
      <c r="Z3950" s="29"/>
      <c r="AA3950" s="29">
        <v>0.36805555555555558</v>
      </c>
      <c r="AB3950" s="29">
        <v>0.68402777777777779</v>
      </c>
      <c r="AC3950" s="30">
        <v>46174</v>
      </c>
      <c r="AD3950" s="15" t="str">
        <f>IF(Tabla2[[#This Row],[HORA ENTREGA]]="DIRECTO","On time", IF(AA3950&lt;&gt;"",IF(Tabla2[[#This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50" s="15" t="str">
        <f>MID(Tabla2[[#This Row],[TIPO]],1,3)</f>
        <v>ISO</v>
      </c>
      <c r="AF39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OXIQUIM S A */ Cont: * BGBU4700530*/ HR Entrega: *08:30* /Dirección: *CAÑAVERAL 901, QUILICURA</v>
      </c>
      <c r="AG3950" s="38" t="str">
        <f>IFERROR(HYPERLINK("https://wa.me/"&amp;Tabla2[[#This Row],[CONTACTO]]&amp;"?text="&amp;Tabla2[[#This Row],[Mensaje]],"Enviar mensaje"),"")</f>
        <v>Enviar mensaje</v>
      </c>
      <c r="AH3950" s="15" t="str">
        <f>CONCATENATE(A3950,F3950)</f>
        <v>3949BGBU4700530</v>
      </c>
      <c r="AI3950" s="15" t="str">
        <f>CONCATENATE("ENT-",A3950)</f>
        <v>ENT-3949</v>
      </c>
      <c r="AJ3950" s="15" t="str">
        <f>IF(Tabla2[[#This Row],[Op]]&lt;&gt;"","ENTREGA","")</f>
        <v>ENTREGA</v>
      </c>
      <c r="AK3950" s="40" t="str">
        <f>(Tabla2[[#This Row],[FECHA ENTREGA]]&amp;Tabla2[[#This Row],[HORA ENTREGA]])</f>
        <v>461740,354166666666667</v>
      </c>
      <c r="AL3950" s="34" t="str">
        <f>IFERROR(HYPERLINK("https://wa.me/"&amp;Tabla2[[#This Row],[CONTACTO]]&amp;"?text="&amp;Tabla2[[#This Row],[Mensaje]]),"")</f>
        <v>https://wa.me/56985215946?text=Hola!%0AServicio del día 01-06%0A *Cliente:* OXIQUIM S A */ Cont: * BGBU4700530*/ HR Entrega: *08:30* /Dirección: *CAÑAVERAL 901, QUILICURA</v>
      </c>
    </row>
    <row r="3951" spans="1:38" ht="16.5" customHeight="1" x14ac:dyDescent="0.2">
      <c r="A3951" s="15">
        <f>ROW(A3950)</f>
        <v>3950</v>
      </c>
      <c r="B3951" s="15">
        <f>IF(J3951=J3950,B3950+1,1)</f>
        <v>32</v>
      </c>
      <c r="C3951" s="15" t="s">
        <v>204</v>
      </c>
      <c r="D3951" s="25" t="s">
        <v>39</v>
      </c>
      <c r="E3951" s="27">
        <v>1201126</v>
      </c>
      <c r="F3951" s="27" t="s">
        <v>6044</v>
      </c>
      <c r="G3951" s="27" t="s">
        <v>64</v>
      </c>
      <c r="H3951" s="27">
        <v>22000</v>
      </c>
      <c r="I3951" s="27" t="s">
        <v>6045</v>
      </c>
      <c r="J3951" s="28">
        <v>46174</v>
      </c>
      <c r="K3951" s="26">
        <v>0.39583333333333331</v>
      </c>
      <c r="L3951" s="26"/>
      <c r="M3951" s="27" t="s">
        <v>433</v>
      </c>
      <c r="N3951" s="25">
        <f>IFERROR(VLOOKUP(M3951,Data!$J$1:$K$58,2,0),"")</f>
        <v>56994354094</v>
      </c>
      <c r="O3951" s="27" t="s">
        <v>434</v>
      </c>
      <c r="P3951" s="27"/>
      <c r="Q3951" s="27" t="s">
        <v>1999</v>
      </c>
      <c r="R3951" s="27" t="s">
        <v>195</v>
      </c>
      <c r="S3951" s="27"/>
      <c r="T3951" s="27"/>
      <c r="U3951" s="28"/>
      <c r="V3951" s="15"/>
      <c r="W3951" s="15">
        <v>293650</v>
      </c>
      <c r="X3951" s="27"/>
      <c r="Y3951" s="27"/>
      <c r="Z3951" s="29"/>
      <c r="AA3951" s="29">
        <v>0.3611111111111111</v>
      </c>
      <c r="AB3951" s="29">
        <v>0.43611111111111112</v>
      </c>
      <c r="AC3951" s="30">
        <v>46174</v>
      </c>
      <c r="AD3951" s="15" t="str">
        <f>IF(Tabla2[[#This Row],[HORA ENTREGA]]="DIRECTO","On time", IF(AA3951&lt;&gt;"",IF(Tabla2[[#This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51" s="15" t="str">
        <f>MID(Tabla2[[#This Row],[TIPO]],1,3)</f>
        <v xml:space="preserve">20 </v>
      </c>
      <c r="AF39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OXIQUIM S A */ Cont: * WHSU0360467*/ HR Entrega: *09:30* /Dirección: *CAÑAVERAL 901, QUILICURA</v>
      </c>
      <c r="AG3951" s="38" t="str">
        <f>IFERROR(HYPERLINK("https://wa.me/"&amp;Tabla2[[#This Row],[CONTACTO]]&amp;"?text="&amp;Tabla2[[#This Row],[Mensaje]],"Enviar mensaje"),"")</f>
        <v>Enviar mensaje</v>
      </c>
      <c r="AH3951" s="15" t="str">
        <f>CONCATENATE(A3951,F3951)</f>
        <v>3950WHSU0360467</v>
      </c>
      <c r="AI3951" s="15" t="str">
        <f>CONCATENATE("ENT-",A3951)</f>
        <v>ENT-3950</v>
      </c>
      <c r="AJ3951" s="15" t="str">
        <f>IF(Tabla2[[#This Row],[Op]]&lt;&gt;"","ENTREGA","")</f>
        <v>ENTREGA</v>
      </c>
      <c r="AK3951" s="40" t="str">
        <f>(Tabla2[[#This Row],[FECHA ENTREGA]]&amp;Tabla2[[#This Row],[HORA ENTREGA]])</f>
        <v>461740,395833333333333</v>
      </c>
      <c r="AL3951" s="34" t="str">
        <f>IFERROR(HYPERLINK("https://wa.me/"&amp;Tabla2[[#This Row],[CONTACTO]]&amp;"?text="&amp;Tabla2[[#This Row],[Mensaje]]),"")</f>
        <v>https://wa.me/56994354094?text=Hola!%0AServicio del día 01-06%0A *Cliente:* OXIQUIM S A */ Cont: * WHSU0360467*/ HR Entrega: *09:30* /Dirección: *CAÑAVERAL 901, QUILICURA</v>
      </c>
    </row>
    <row r="3952" spans="1:38" ht="16.5" customHeight="1" x14ac:dyDescent="0.2">
      <c r="A3952" s="15">
        <f>ROW(A3951)</f>
        <v>3951</v>
      </c>
      <c r="B3952" s="15">
        <f>IF(J3952=J3951,B3951+1,1)</f>
        <v>33</v>
      </c>
      <c r="C3952" s="15" t="s">
        <v>1554</v>
      </c>
      <c r="D3952" s="25" t="s">
        <v>39</v>
      </c>
      <c r="E3952" s="27">
        <v>189794</v>
      </c>
      <c r="F3952" s="27" t="s">
        <v>6046</v>
      </c>
      <c r="G3952" s="27" t="s">
        <v>41</v>
      </c>
      <c r="H3952" s="27">
        <v>29271</v>
      </c>
      <c r="I3952" s="27" t="s">
        <v>2725</v>
      </c>
      <c r="J3952" s="28">
        <v>46174</v>
      </c>
      <c r="K3952" s="26">
        <v>0.58333333333333337</v>
      </c>
      <c r="L3952" s="26"/>
      <c r="M3952" s="27" t="s">
        <v>308</v>
      </c>
      <c r="N3952" s="25">
        <f>IFERROR(VLOOKUP(M3952,Data!$J$1:$K$58,2,0),"")</f>
        <v>56966631737</v>
      </c>
      <c r="O3952" s="27" t="s">
        <v>309</v>
      </c>
      <c r="P3952" s="27">
        <v>6</v>
      </c>
      <c r="Q3952" s="27" t="s">
        <v>5018</v>
      </c>
      <c r="R3952" s="27"/>
      <c r="S3952" s="27"/>
      <c r="T3952" s="27"/>
      <c r="U3952" s="28"/>
      <c r="V3952" s="15"/>
      <c r="W3952" s="15"/>
      <c r="X3952" s="27"/>
      <c r="Y3952" s="27" t="s">
        <v>1901</v>
      </c>
      <c r="Z3952" s="29"/>
      <c r="AA3952" s="29" t="s">
        <v>120</v>
      </c>
      <c r="AB3952" s="29" t="s">
        <v>120</v>
      </c>
      <c r="AC3952" s="30" t="s">
        <v>120</v>
      </c>
      <c r="AD3952" s="15" t="str">
        <f>IF(Tabla2[[#This Row],[HORA ENTREGA]]="DIRECTO","On time", IF(AA3952&lt;&gt;"",IF(Tabla2[[#This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52" s="15" t="str">
        <f>MID(Tabla2[[#This Row],[TIPO]],1,3)</f>
        <v xml:space="preserve">40 </v>
      </c>
      <c r="AF39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PETROQUIMICA DOW */ Cont: * HAMU4345670*/ HR Entrega: *14:00* /Dirección: *AT LOGISTICA :  LAGUNA SUR N°9750 , COMUNA PUDAHUEL – SANTIAGO , RECINTO (BODEGAS SAN FRANCISCO)</v>
      </c>
      <c r="AG3952" s="38" t="str">
        <f>IFERROR(HYPERLINK("https://wa.me/"&amp;Tabla2[[#This Row],[CONTACTO]]&amp;"?text="&amp;Tabla2[[#This Row],[Mensaje]],"Enviar mensaje"),"")</f>
        <v>Enviar mensaje</v>
      </c>
      <c r="AH3952" s="15" t="str">
        <f>CONCATENATE(A3952,F3952)</f>
        <v>3951HAMU4345670</v>
      </c>
      <c r="AI3952" s="15" t="str">
        <f>CONCATENATE("ENT-",A3952)</f>
        <v>ENT-3951</v>
      </c>
      <c r="AJ3952" s="15" t="str">
        <f>IF(Tabla2[[#This Row],[Op]]&lt;&gt;"","ENTREGA","")</f>
        <v>ENTREGA</v>
      </c>
      <c r="AK3952" s="40" t="str">
        <f>(Tabla2[[#This Row],[FECHA ENTREGA]]&amp;Tabla2[[#This Row],[HORA ENTREGA]])</f>
        <v>461740,583333333333333</v>
      </c>
      <c r="AL3952" s="34" t="str">
        <f>IFERROR(HYPERLINK("https://wa.me/"&amp;Tabla2[[#This Row],[CONTACTO]]&amp;"?text="&amp;Tabla2[[#This Row],[Mensaje]]),"")</f>
        <v>https://wa.me/56966631737?text=Hola!%0AServicio del día 01-06%0A *Cliente:* PETROQUIMICA DOW */ Cont: * HAMU4345670*/ HR Entrega: *14:00* /Dirección: *AT LOGISTICA :  LAGUNA SUR N°9750 , COMUNA PUDAHUEL – SANTIAGO , RECINTO (BODEGAS SAN FRANCISCO)</v>
      </c>
    </row>
    <row r="3953" spans="1:38" ht="16.5" customHeight="1" x14ac:dyDescent="0.2">
      <c r="A3953" s="15">
        <f>ROW(A3952)</f>
        <v>3952</v>
      </c>
      <c r="B3953" s="15">
        <f>IF(J3953=J3952,B3952+1,1)</f>
        <v>34</v>
      </c>
      <c r="C3953" s="15" t="s">
        <v>1554</v>
      </c>
      <c r="D3953" s="25" t="s">
        <v>39</v>
      </c>
      <c r="E3953" s="27">
        <v>189910</v>
      </c>
      <c r="F3953" s="27" t="s">
        <v>6047</v>
      </c>
      <c r="G3953" s="27" t="s">
        <v>41</v>
      </c>
      <c r="H3953" s="27">
        <v>29271</v>
      </c>
      <c r="I3953" s="27" t="s">
        <v>42</v>
      </c>
      <c r="J3953" s="28">
        <v>46174</v>
      </c>
      <c r="K3953" s="26">
        <v>0.58333333333333337</v>
      </c>
      <c r="L3953" s="26"/>
      <c r="M3953" s="27" t="s">
        <v>347</v>
      </c>
      <c r="N3953" s="25">
        <f>IFERROR(VLOOKUP(M3953,Data!$J$1:$K$58,2,0),"")</f>
        <v>56976511010</v>
      </c>
      <c r="O3953" s="27" t="s">
        <v>61</v>
      </c>
      <c r="P3953" s="27">
        <v>7</v>
      </c>
      <c r="Q3953" s="27" t="s">
        <v>5018</v>
      </c>
      <c r="R3953" s="27" t="s">
        <v>48</v>
      </c>
      <c r="S3953" s="27"/>
      <c r="T3953" s="27"/>
      <c r="U3953" s="28"/>
      <c r="V3953" s="15"/>
      <c r="W3953" s="15"/>
      <c r="X3953" s="27"/>
      <c r="Y3953" s="27"/>
      <c r="Z3953" s="29"/>
      <c r="AA3953" s="29">
        <v>0.64236111111111116</v>
      </c>
      <c r="AB3953" s="29">
        <v>0.73611111111111116</v>
      </c>
      <c r="AC3953" s="30">
        <v>46174</v>
      </c>
      <c r="AD3953" s="15" t="str">
        <f>IF(Tabla2[[#This Row],[HORA ENTREGA]]="DIRECTO","On time", IF(AA3953&lt;&gt;"",IF(Tabla2[[#This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53" s="15" t="str">
        <f>MID(Tabla2[[#This Row],[TIPO]],1,3)</f>
        <v xml:space="preserve">40 </v>
      </c>
      <c r="AF39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PETROQUIMICA DOW */ Cont: * TCNU6282360*/ HR Entrega: *14:00* /Dirección: *AT LOGISTICA :  LAGUNA SUR N°9750 , COMUNA PUDAHUEL – SANTIAGO , RECINTO (BODEGAS SAN FRANCISCO)</v>
      </c>
      <c r="AG3953" s="38" t="str">
        <f>IFERROR(HYPERLINK("https://wa.me/"&amp;Tabla2[[#This Row],[CONTACTO]]&amp;"?text="&amp;Tabla2[[#This Row],[Mensaje]],"Enviar mensaje"),"")</f>
        <v>Enviar mensaje</v>
      </c>
      <c r="AH3953" s="15" t="str">
        <f>CONCATENATE(A3953,F3953)</f>
        <v>3952TCNU6282360</v>
      </c>
      <c r="AI3953" s="15" t="str">
        <f>CONCATENATE("ENT-",A3953)</f>
        <v>ENT-3952</v>
      </c>
      <c r="AJ3953" s="15" t="str">
        <f>IF(Tabla2[[#This Row],[Op]]&lt;&gt;"","ENTREGA","")</f>
        <v>ENTREGA</v>
      </c>
      <c r="AK3953" s="40" t="str">
        <f>(Tabla2[[#This Row],[FECHA ENTREGA]]&amp;Tabla2[[#This Row],[HORA ENTREGA]])</f>
        <v>461740,583333333333333</v>
      </c>
      <c r="AL3953" s="34" t="str">
        <f>IFERROR(HYPERLINK("https://wa.me/"&amp;Tabla2[[#This Row],[CONTACTO]]&amp;"?text="&amp;Tabla2[[#This Row],[Mensaje]]),"")</f>
        <v>https://wa.me/56976511010?text=Hola!%0AServicio del día 01-06%0A *Cliente:* PETROQUIMICA DOW */ Cont: * TCNU6282360*/ HR Entrega: *14:00* /Dirección: *AT LOGISTICA :  LAGUNA SUR N°9750 , COMUNA PUDAHUEL – SANTIAGO , RECINTO (BODEGAS SAN FRANCISCO)</v>
      </c>
    </row>
    <row r="3954" spans="1:38" ht="16.5" customHeight="1" x14ac:dyDescent="0.2">
      <c r="A3954" s="15">
        <f>ROW(A3953)</f>
        <v>3953</v>
      </c>
      <c r="B3954" s="15">
        <f>IF(J3954=J3953,B3953+1,1)</f>
        <v>35</v>
      </c>
      <c r="C3954" s="15" t="s">
        <v>3160</v>
      </c>
      <c r="D3954" s="25" t="s">
        <v>39</v>
      </c>
      <c r="E3954" s="27"/>
      <c r="F3954" s="27" t="s">
        <v>6048</v>
      </c>
      <c r="G3954" s="27" t="s">
        <v>64</v>
      </c>
      <c r="H3954" s="27"/>
      <c r="I3954" s="27" t="s">
        <v>2725</v>
      </c>
      <c r="J3954" s="28">
        <v>46174</v>
      </c>
      <c r="K3954" s="26">
        <v>0.29166666666666669</v>
      </c>
      <c r="L3954" s="26"/>
      <c r="M3954" s="27" t="s">
        <v>117</v>
      </c>
      <c r="N3954" s="25">
        <f>IFERROR(VLOOKUP(M3954,Data!$J$1:$K$58,2,0),"")</f>
        <v>56973887539</v>
      </c>
      <c r="O3954" s="27" t="s">
        <v>222</v>
      </c>
      <c r="P3954" s="27"/>
      <c r="Q3954" s="27"/>
      <c r="R3954" s="27" t="s">
        <v>6049</v>
      </c>
      <c r="S3954" s="27"/>
      <c r="T3954" s="27"/>
      <c r="U3954" s="28"/>
      <c r="V3954" s="15"/>
      <c r="W3954" s="15" t="s">
        <v>6050</v>
      </c>
      <c r="X3954" s="27"/>
      <c r="Y3954" s="27"/>
      <c r="Z3954" s="29"/>
      <c r="AA3954" s="29">
        <v>0.29166666666666669</v>
      </c>
      <c r="AB3954" s="29">
        <v>0.375</v>
      </c>
      <c r="AC3954" s="30">
        <v>46174</v>
      </c>
      <c r="AD3954" s="15" t="str">
        <f>IF(Tabla2[[#This Row],[HORA ENTREGA]]="DIRECTO","On time", IF(AA3954&lt;&gt;"",IF(Tabla2[[#This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54" s="15" t="str">
        <f>MID(Tabla2[[#This Row],[TIPO]],1,3)</f>
        <v xml:space="preserve">20 </v>
      </c>
      <c r="AF39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PRODALAM S.A. */ Cont: * HLBU3069031*/ HR Entrega: *07:00* /Dirección: *</v>
      </c>
      <c r="AG3954" s="38" t="str">
        <f>IFERROR(HYPERLINK("https://wa.me/"&amp;Tabla2[[#This Row],[CONTACTO]]&amp;"?text="&amp;Tabla2[[#This Row],[Mensaje]],"Enviar mensaje"),"")</f>
        <v>Enviar mensaje</v>
      </c>
      <c r="AH3954" s="15" t="str">
        <f>CONCATENATE(A3954,F3954)</f>
        <v>3953HLBU3069031</v>
      </c>
      <c r="AI3954" s="15" t="str">
        <f>CONCATENATE("ENT-",A3954)</f>
        <v>ENT-3953</v>
      </c>
      <c r="AJ3954" s="15" t="str">
        <f>IF(Tabla2[[#This Row],[Op]]&lt;&gt;"","ENTREGA","")</f>
        <v>ENTREGA</v>
      </c>
      <c r="AK3954" s="40" t="str">
        <f>(Tabla2[[#This Row],[FECHA ENTREGA]]&amp;Tabla2[[#This Row],[HORA ENTREGA]])</f>
        <v>461740,291666666666667</v>
      </c>
      <c r="AL3954" s="34" t="str">
        <f>IFERROR(HYPERLINK("https://wa.me/"&amp;Tabla2[[#This Row],[CONTACTO]]&amp;"?text="&amp;Tabla2[[#This Row],[Mensaje]]),"")</f>
        <v>https://wa.me/56973887539?text=Hola!%0AServicio del día 01-06%0A *Cliente:* PRODALAM S.A. */ Cont: * HLBU3069031*/ HR Entrega: *07:00* /Dirección: *</v>
      </c>
    </row>
    <row r="3955" spans="1:38" ht="16.5" customHeight="1" x14ac:dyDescent="0.2">
      <c r="A3955" s="15">
        <f>ROW(A3954)</f>
        <v>3954</v>
      </c>
      <c r="B3955" s="15">
        <f>IF(J3955=J3954,B3954+1,1)</f>
        <v>36</v>
      </c>
      <c r="C3955" s="15" t="s">
        <v>3160</v>
      </c>
      <c r="D3955" s="25" t="s">
        <v>39</v>
      </c>
      <c r="E3955" s="27"/>
      <c r="F3955" s="27" t="s">
        <v>6051</v>
      </c>
      <c r="G3955" s="27" t="s">
        <v>64</v>
      </c>
      <c r="H3955" s="27">
        <v>29900</v>
      </c>
      <c r="I3955" s="27" t="s">
        <v>2725</v>
      </c>
      <c r="J3955" s="28">
        <v>46174</v>
      </c>
      <c r="K3955" s="26">
        <v>0.33333333333333331</v>
      </c>
      <c r="L3955" s="26"/>
      <c r="M3955" s="27" t="s">
        <v>117</v>
      </c>
      <c r="N3955" s="25">
        <f>IFERROR(VLOOKUP(M3955,Data!$J$1:$K$58,2,0),"")</f>
        <v>56973887539</v>
      </c>
      <c r="O3955" s="27" t="s">
        <v>118</v>
      </c>
      <c r="P3955" s="27"/>
      <c r="Q3955" s="27" t="s">
        <v>3163</v>
      </c>
      <c r="R3955" s="27"/>
      <c r="S3955" s="27"/>
      <c r="T3955" s="27"/>
      <c r="U3955" s="28"/>
      <c r="V3955" s="15"/>
      <c r="W3955" s="15"/>
      <c r="X3955" s="27"/>
      <c r="Y3955" s="27"/>
      <c r="Z3955" s="29"/>
      <c r="AA3955" s="29">
        <v>0.59375</v>
      </c>
      <c r="AB3955" s="29">
        <v>0.71875</v>
      </c>
      <c r="AC3955" s="30">
        <v>46174</v>
      </c>
      <c r="AD3955" s="15" t="str">
        <f>IF(Tabla2[[#This Row],[HORA ENTREGA]]="DIRECTO","On time", IF(AA3955&lt;&gt;"",IF(Tabla2[[#This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55" s="15" t="str">
        <f>MID(Tabla2[[#This Row],[TIPO]],1,3)</f>
        <v xml:space="preserve">20 </v>
      </c>
      <c r="AF39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PRODALAM S.A. */ Cont: * hlxu3558317*/ HR Entrega: *08:00* /Dirección: *ALBERTO PEPPER 1610, RENCA.</v>
      </c>
      <c r="AG3955" s="38" t="str">
        <f>IFERROR(HYPERLINK("https://wa.me/"&amp;Tabla2[[#This Row],[CONTACTO]]&amp;"?text="&amp;Tabla2[[#This Row],[Mensaje]],"Enviar mensaje"),"")</f>
        <v>Enviar mensaje</v>
      </c>
      <c r="AH3955" s="15" t="str">
        <f>CONCATENATE(A3955,F3955)</f>
        <v>3954hlxu3558317</v>
      </c>
      <c r="AI3955" s="15" t="str">
        <f>CONCATENATE("ENT-",A3955)</f>
        <v>ENT-3954</v>
      </c>
      <c r="AJ3955" s="15" t="str">
        <f>IF(Tabla2[[#This Row],[Op]]&lt;&gt;"","ENTREGA","")</f>
        <v>ENTREGA</v>
      </c>
      <c r="AK3955" s="40" t="str">
        <f>(Tabla2[[#This Row],[FECHA ENTREGA]]&amp;Tabla2[[#This Row],[HORA ENTREGA]])</f>
        <v>461740,333333333333333</v>
      </c>
      <c r="AL3955" s="34" t="str">
        <f>IFERROR(HYPERLINK("https://wa.me/"&amp;Tabla2[[#This Row],[CONTACTO]]&amp;"?text="&amp;Tabla2[[#This Row],[Mensaje]]),"")</f>
        <v>https://wa.me/56973887539?text=Hola!%0AServicio del día 01-06%0A *Cliente:* PRODALAM S.A. */ Cont: * hlxu3558317*/ HR Entrega: *08:00* /Dirección: *ALBERTO PEPPER 1610, RENCA.</v>
      </c>
    </row>
    <row r="3956" spans="1:38" ht="16.5" customHeight="1" x14ac:dyDescent="0.2">
      <c r="A3956" s="15">
        <f>ROW(A3955)</f>
        <v>3955</v>
      </c>
      <c r="B3956" s="15">
        <f>IF(J3956=J3955,B3955+1,1)</f>
        <v>37</v>
      </c>
      <c r="C3956" s="15" t="s">
        <v>3160</v>
      </c>
      <c r="D3956" s="25" t="s">
        <v>39</v>
      </c>
      <c r="E3956" s="27">
        <v>808257</v>
      </c>
      <c r="F3956" s="27" t="s">
        <v>6052</v>
      </c>
      <c r="G3956" s="27" t="s">
        <v>41</v>
      </c>
      <c r="H3956" s="27">
        <v>7800</v>
      </c>
      <c r="I3956" s="27" t="s">
        <v>6053</v>
      </c>
      <c r="J3956" s="28">
        <v>46174</v>
      </c>
      <c r="K3956" s="26">
        <v>0.41666666666666669</v>
      </c>
      <c r="L3956" s="26" t="s">
        <v>6054</v>
      </c>
      <c r="M3956" s="27" t="s">
        <v>319</v>
      </c>
      <c r="N3956" s="25">
        <f>IFERROR(VLOOKUP(M3956,Data!$J$1:$K$58,2,0),"")</f>
        <v>56948501048</v>
      </c>
      <c r="O3956" s="27" t="s">
        <v>320</v>
      </c>
      <c r="P3956" s="27"/>
      <c r="Q3956" s="27" t="s">
        <v>3163</v>
      </c>
      <c r="R3956" s="27"/>
      <c r="S3956" s="27"/>
      <c r="T3956" s="27"/>
      <c r="U3956" s="28"/>
      <c r="V3956" s="15"/>
      <c r="W3956" s="15"/>
      <c r="X3956" s="27"/>
      <c r="Y3956" s="27" t="s">
        <v>6054</v>
      </c>
      <c r="Z3956" s="29"/>
      <c r="AA3956" s="29">
        <v>0.41666666666666669</v>
      </c>
      <c r="AB3956" s="29" t="s">
        <v>1416</v>
      </c>
      <c r="AC3956" s="30" t="s">
        <v>120</v>
      </c>
      <c r="AD3956" s="15" t="str">
        <f>IF(Tabla2[[#This Row],[HORA ENTREGA]]="DIRECTO","On time", IF(AA3956&lt;&gt;"",IF(Tabla2[[#This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56" s="15" t="str">
        <f>MID(Tabla2[[#This Row],[TIPO]],1,3)</f>
        <v xml:space="preserve">40 </v>
      </c>
      <c r="AF39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PRODALAM S.A. */ Cont: * BMOU5743063*/ HR Entrega: *10:00* /Dirección: *ALBERTO PEPPER 1610, RENCA.</v>
      </c>
      <c r="AG3956" s="38" t="str">
        <f>IFERROR(HYPERLINK("https://wa.me/"&amp;Tabla2[[#This Row],[CONTACTO]]&amp;"?text="&amp;Tabla2[[#This Row],[Mensaje]],"Enviar mensaje"),"")</f>
        <v>Enviar mensaje</v>
      </c>
      <c r="AH3956" s="15" t="str">
        <f>CONCATENATE(A3956,F3956)</f>
        <v>3955BMOU5743063</v>
      </c>
      <c r="AI3956" s="15" t="str">
        <f>CONCATENATE("ENT-",A3956)</f>
        <v>ENT-3955</v>
      </c>
      <c r="AJ3956" s="15" t="str">
        <f>IF(Tabla2[[#This Row],[Op]]&lt;&gt;"","ENTREGA","")</f>
        <v>ENTREGA</v>
      </c>
      <c r="AK3956" s="40" t="str">
        <f>(Tabla2[[#This Row],[FECHA ENTREGA]]&amp;Tabla2[[#This Row],[HORA ENTREGA]])</f>
        <v>461740,416666666666667</v>
      </c>
      <c r="AL3956" s="34" t="str">
        <f>IFERROR(HYPERLINK("https://wa.me/"&amp;Tabla2[[#This Row],[CONTACTO]]&amp;"?text="&amp;Tabla2[[#This Row],[Mensaje]]),"")</f>
        <v>https://wa.me/56948501048?text=Hola!%0AServicio del día 01-06%0A *Cliente:* PRODALAM S.A. */ Cont: * BMOU5743063*/ HR Entrega: *10:00* /Dirección: *ALBERTO PEPPER 1610, RENCA.</v>
      </c>
    </row>
    <row r="3957" spans="1:38" ht="16.5" customHeight="1" x14ac:dyDescent="0.2">
      <c r="A3957" s="15">
        <f>ROW(A3956)</f>
        <v>3956</v>
      </c>
      <c r="B3957" s="15">
        <f>IF(J3957=J3956,B3956+1,1)</f>
        <v>38</v>
      </c>
      <c r="C3957" s="15" t="s">
        <v>3160</v>
      </c>
      <c r="D3957" s="25" t="s">
        <v>39</v>
      </c>
      <c r="E3957" s="27">
        <v>808257</v>
      </c>
      <c r="F3957" s="27" t="s">
        <v>6055</v>
      </c>
      <c r="G3957" s="27" t="s">
        <v>41</v>
      </c>
      <c r="H3957" s="27">
        <v>7800</v>
      </c>
      <c r="I3957" s="27" t="s">
        <v>6056</v>
      </c>
      <c r="J3957" s="28">
        <v>46174</v>
      </c>
      <c r="K3957" s="26">
        <v>0.45833333333333331</v>
      </c>
      <c r="L3957" s="26" t="s">
        <v>6054</v>
      </c>
      <c r="M3957" s="27" t="s">
        <v>6027</v>
      </c>
      <c r="N3957" s="25">
        <f>IFERROR(VLOOKUP(M3957,Data!$J$1:$K$58,2,0),"")</f>
        <v>56931745826</v>
      </c>
      <c r="O3957" s="27" t="s">
        <v>200</v>
      </c>
      <c r="P3957" s="27"/>
      <c r="Q3957" s="27" t="s">
        <v>3163</v>
      </c>
      <c r="R3957" s="27"/>
      <c r="S3957" s="27"/>
      <c r="T3957" s="27"/>
      <c r="U3957" s="28"/>
      <c r="V3957" s="15"/>
      <c r="W3957" s="15"/>
      <c r="X3957" s="27"/>
      <c r="Y3957" s="27" t="s">
        <v>6054</v>
      </c>
      <c r="Z3957" s="29"/>
      <c r="AA3957" s="29" t="s">
        <v>120</v>
      </c>
      <c r="AB3957" s="29" t="s">
        <v>120</v>
      </c>
      <c r="AC3957" s="30" t="s">
        <v>120</v>
      </c>
      <c r="AD3957" s="15" t="str">
        <f>IF(Tabla2[[#This Row],[HORA ENTREGA]]="DIRECTO","On time", IF(AA3957&lt;&gt;"",IF(Tabla2[[#This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57" s="15" t="str">
        <f>MID(Tabla2[[#This Row],[TIPO]],1,3)</f>
        <v xml:space="preserve">40 </v>
      </c>
      <c r="AF39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PRODALAM S.A. */ Cont: * YMMU6179713*/ HR Entrega: *11:00* /Dirección: *ALBERTO PEPPER 1610, RENCA.</v>
      </c>
      <c r="AG3957" s="45" t="str">
        <f>IFERROR(HYPERLINK("https://wa.me/"&amp;Tabla2[[#This Row],[CONTACTO]]&amp;"?text="&amp;Tabla2[[#This Row],[Mensaje]],"Enviar mensaje"),"")</f>
        <v>Enviar mensaje</v>
      </c>
      <c r="AH3957" s="15" t="str">
        <f>CONCATENATE(A3957,F3957)</f>
        <v>3956YMMU6179713</v>
      </c>
      <c r="AI3957" s="15" t="str">
        <f>CONCATENATE("ENT-",A3957)</f>
        <v>ENT-3956</v>
      </c>
      <c r="AJ3957" s="15" t="str">
        <f>IF(Tabla2[[#This Row],[Op]]&lt;&gt;"","ENTREGA","")</f>
        <v>ENTREGA</v>
      </c>
      <c r="AK3957" s="40" t="str">
        <f>(Tabla2[[#This Row],[FECHA ENTREGA]]&amp;Tabla2[[#This Row],[HORA ENTREGA]])</f>
        <v>461740,458333333333333</v>
      </c>
      <c r="AL3957" s="34" t="str">
        <f>IFERROR(HYPERLINK("https://wa.me/"&amp;Tabla2[[#This Row],[CONTACTO]]&amp;"?text="&amp;Tabla2[[#This Row],[Mensaje]]),"")</f>
        <v>https://wa.me/56931745826?text=Hola!%0AServicio del día 01-06%0A *Cliente:* PRODALAM S.A. */ Cont: * YMMU6179713*/ HR Entrega: *11:00* /Dirección: *ALBERTO PEPPER 1610, RENCA.</v>
      </c>
    </row>
    <row r="3958" spans="1:38" ht="16.5" customHeight="1" x14ac:dyDescent="0.2">
      <c r="A3958" s="15">
        <f>ROW(A3957)</f>
        <v>3957</v>
      </c>
      <c r="B3958" s="15">
        <f>IF(J3958=J3957,B3957+1,1)</f>
        <v>39</v>
      </c>
      <c r="C3958" s="15" t="s">
        <v>3160</v>
      </c>
      <c r="D3958" s="25" t="s">
        <v>39</v>
      </c>
      <c r="E3958" s="27">
        <v>807262</v>
      </c>
      <c r="F3958" s="27" t="s">
        <v>6057</v>
      </c>
      <c r="G3958" s="27" t="s">
        <v>64</v>
      </c>
      <c r="H3958" s="27">
        <v>9200</v>
      </c>
      <c r="I3958" s="27" t="s">
        <v>6058</v>
      </c>
      <c r="J3958" s="28">
        <v>46174</v>
      </c>
      <c r="K3958" s="26">
        <v>0.5</v>
      </c>
      <c r="L3958" s="26"/>
      <c r="M3958" s="27" t="s">
        <v>366</v>
      </c>
      <c r="N3958" s="25">
        <f>IFERROR(VLOOKUP(M3958,Data!$J$1:$K$58,2,0),"")</f>
        <v>56967386251</v>
      </c>
      <c r="O3958" s="27" t="s">
        <v>367</v>
      </c>
      <c r="P3958" s="27"/>
      <c r="Q3958" s="27" t="s">
        <v>3163</v>
      </c>
      <c r="R3958" s="27" t="s">
        <v>5781</v>
      </c>
      <c r="S3958" s="27"/>
      <c r="T3958" s="27"/>
      <c r="U3958" s="28"/>
      <c r="V3958" s="15"/>
      <c r="W3958" s="15">
        <v>265929</v>
      </c>
      <c r="X3958" s="27"/>
      <c r="Y3958" s="27"/>
      <c r="Z3958" s="29"/>
      <c r="AA3958" s="29">
        <v>0.50694444444444442</v>
      </c>
      <c r="AB3958" s="29">
        <v>0.55208333333333337</v>
      </c>
      <c r="AC3958" s="30">
        <v>46174</v>
      </c>
      <c r="AD3958" s="15" t="str">
        <f>IF(Tabla2[[#This Row],[HORA ENTREGA]]="DIRECTO","On time", IF(AA3958&lt;&gt;"",IF(Tabla2[[#This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58" s="15" t="str">
        <f>MID(Tabla2[[#This Row],[TIPO]],1,3)</f>
        <v xml:space="preserve">20 </v>
      </c>
      <c r="AF39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PRODALAM S.A. */ Cont: * CMAU1243720*/ HR Entrega: *12:00* /Dirección: *ALBERTO PEPPER 1610, RENCA.</v>
      </c>
      <c r="AG3958" s="45" t="str">
        <f>IFERROR(HYPERLINK("https://wa.me/"&amp;Tabla2[[#This Row],[CONTACTO]]&amp;"?text="&amp;Tabla2[[#This Row],[Mensaje]],"Enviar mensaje"),"")</f>
        <v>Enviar mensaje</v>
      </c>
      <c r="AH3958" s="15" t="str">
        <f>CONCATENATE(A3958,F3958)</f>
        <v>3957CMAU1243720</v>
      </c>
      <c r="AI3958" s="15" t="str">
        <f>CONCATENATE("ENT-",A3958)</f>
        <v>ENT-3957</v>
      </c>
      <c r="AJ3958" s="15" t="str">
        <f>IF(Tabla2[[#This Row],[Op]]&lt;&gt;"","ENTREGA","")</f>
        <v>ENTREGA</v>
      </c>
      <c r="AK3958" s="40" t="str">
        <f>(Tabla2[[#This Row],[FECHA ENTREGA]]&amp;Tabla2[[#This Row],[HORA ENTREGA]])</f>
        <v>461740,5</v>
      </c>
      <c r="AL3958" s="34" t="str">
        <f>IFERROR(HYPERLINK("https://wa.me/"&amp;Tabla2[[#This Row],[CONTACTO]]&amp;"?text="&amp;Tabla2[[#This Row],[Mensaje]]),"")</f>
        <v>https://wa.me/56967386251?text=Hola!%0AServicio del día 01-06%0A *Cliente:* PRODALAM S.A. */ Cont: * CMAU1243720*/ HR Entrega: *12:00* /Dirección: *ALBERTO PEPPER 1610, RENCA.</v>
      </c>
    </row>
    <row r="3959" spans="1:38" ht="16.5" customHeight="1" x14ac:dyDescent="0.2">
      <c r="A3959" s="15">
        <f>ROW(A3958)</f>
        <v>3958</v>
      </c>
      <c r="B3959" s="15">
        <f>IF(J3959=J3958,B3958+1,1)</f>
        <v>40</v>
      </c>
      <c r="C3959" s="15" t="s">
        <v>6059</v>
      </c>
      <c r="D3959" s="25" t="s">
        <v>39</v>
      </c>
      <c r="E3959" s="27">
        <v>306422</v>
      </c>
      <c r="F3959" s="27" t="s">
        <v>6060</v>
      </c>
      <c r="G3959" s="27" t="s">
        <v>64</v>
      </c>
      <c r="H3959" s="27"/>
      <c r="I3959" s="27" t="s">
        <v>6061</v>
      </c>
      <c r="J3959" s="28">
        <v>46174</v>
      </c>
      <c r="K3959" s="26">
        <v>0.33333333333333331</v>
      </c>
      <c r="L3959" s="26"/>
      <c r="M3959" s="27" t="s">
        <v>341</v>
      </c>
      <c r="N3959" s="25">
        <f>IFERROR(VLOOKUP(M3959,Data!$J$1:$K$58,2,0),"")</f>
        <v>56950923536</v>
      </c>
      <c r="O3959" s="27" t="s">
        <v>105</v>
      </c>
      <c r="P3959" s="27"/>
      <c r="Q3959" s="27" t="s">
        <v>6062</v>
      </c>
      <c r="R3959" s="27" t="s">
        <v>48</v>
      </c>
      <c r="S3959" s="27"/>
      <c r="T3959" s="27"/>
      <c r="U3959" s="28"/>
      <c r="V3959" s="15"/>
      <c r="W3959" s="15"/>
      <c r="X3959" s="27"/>
      <c r="Y3959" s="27"/>
      <c r="Z3959" s="29"/>
      <c r="AA3959" s="29">
        <v>0.40277777777777779</v>
      </c>
      <c r="AB3959" s="29">
        <v>0.49305555555555558</v>
      </c>
      <c r="AC3959" s="30">
        <v>46174</v>
      </c>
      <c r="AD3959" s="15" t="str">
        <f>IF(Tabla2[[#This Row],[HORA ENTREGA]]="DIRECTO","On time", IF(AA3959&lt;&gt;"",IF(Tabla2[[#This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59" s="15" t="str">
        <f>MID(Tabla2[[#This Row],[TIPO]],1,3)</f>
        <v xml:space="preserve">20 </v>
      </c>
      <c r="AF39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RC INGENIERIA */ Cont: * CMAU0651753*/ HR Entrega: *08:00* /Dirección: *San Francisco de Asis, Colina</v>
      </c>
      <c r="AG3959" s="38" t="str">
        <f>IFERROR(HYPERLINK("https://wa.me/"&amp;Tabla2[[#This Row],[CONTACTO]]&amp;"?text="&amp;Tabla2[[#This Row],[Mensaje]],"Enviar mensaje"),"")</f>
        <v>Enviar mensaje</v>
      </c>
      <c r="AH3959" s="15" t="str">
        <f>CONCATENATE(A3959,F3959)</f>
        <v>3958CMAU0651753</v>
      </c>
      <c r="AI3959" s="15" t="str">
        <f>CONCATENATE("ENT-",A3959)</f>
        <v>ENT-3958</v>
      </c>
      <c r="AJ3959" s="15" t="str">
        <f>IF(Tabla2[[#This Row],[Op]]&lt;&gt;"","ENTREGA","")</f>
        <v>ENTREGA</v>
      </c>
      <c r="AK3959" s="40" t="str">
        <f>(Tabla2[[#This Row],[FECHA ENTREGA]]&amp;Tabla2[[#This Row],[HORA ENTREGA]])</f>
        <v>461740,333333333333333</v>
      </c>
      <c r="AL3959" s="34" t="str">
        <f>IFERROR(HYPERLINK("https://wa.me/"&amp;Tabla2[[#This Row],[CONTACTO]]&amp;"?text="&amp;Tabla2[[#This Row],[Mensaje]]),"")</f>
        <v>https://wa.me/56950923536?text=Hola!%0AServicio del día 01-06%0A *Cliente:* RC INGENIERIA */ Cont: * CMAU0651753*/ HR Entrega: *08:00* /Dirección: *San Francisco de Asis, Colina</v>
      </c>
    </row>
    <row r="3960" spans="1:38" ht="16.5" customHeight="1" x14ac:dyDescent="0.2">
      <c r="A3960" s="15">
        <f>ROW(A3959)</f>
        <v>3959</v>
      </c>
      <c r="B3960" s="15">
        <f>IF(J3960=J3959,B3959+1,1)</f>
        <v>41</v>
      </c>
      <c r="C3960" s="15" t="s">
        <v>219</v>
      </c>
      <c r="D3960" s="25" t="s">
        <v>39</v>
      </c>
      <c r="E3960" s="27">
        <v>103818</v>
      </c>
      <c r="F3960" s="27" t="s">
        <v>6063</v>
      </c>
      <c r="G3960" s="27" t="s">
        <v>41</v>
      </c>
      <c r="H3960" s="27">
        <v>28092</v>
      </c>
      <c r="I3960" s="27" t="s">
        <v>42</v>
      </c>
      <c r="J3960" s="28">
        <v>46174</v>
      </c>
      <c r="K3960" s="26">
        <v>0.29166666666666669</v>
      </c>
      <c r="L3960" s="26"/>
      <c r="M3960" s="27" t="s">
        <v>77</v>
      </c>
      <c r="N3960" s="25">
        <f>IFERROR(VLOOKUP(M3960,Data!$J$1:$K$58,2,0),"")</f>
        <v>56967384794</v>
      </c>
      <c r="O3960" s="27" t="s">
        <v>78</v>
      </c>
      <c r="P3960" s="27"/>
      <c r="Q3960" s="27" t="s">
        <v>229</v>
      </c>
      <c r="R3960" s="27" t="s">
        <v>1821</v>
      </c>
      <c r="S3960" s="27"/>
      <c r="T3960" s="27"/>
      <c r="U3960" s="28"/>
      <c r="V3960" s="15"/>
      <c r="W3960" s="15"/>
      <c r="X3960" s="27"/>
      <c r="Y3960" s="27"/>
      <c r="Z3960" s="29"/>
      <c r="AA3960" s="29">
        <v>0.28472222222222221</v>
      </c>
      <c r="AB3960" s="29">
        <v>0.36458333333333331</v>
      </c>
      <c r="AC3960" s="30">
        <v>46174</v>
      </c>
      <c r="AD3960" s="15" t="str">
        <f>IF(Tabla2[[#This Row],[HORA ENTREGA]]="DIRECTO","On time", IF(AA3960&lt;&gt;"",IF(Tabla2[[#This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60" s="15" t="str">
        <f>MID(Tabla2[[#This Row],[TIPO]],1,3)</f>
        <v xml:space="preserve">40 </v>
      </c>
      <c r="AF39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RENDIC S.A. */ Cont: * UACU5759390*/ HR Entrega: *07:00* /Dirección: *Avenida Miraflores 9700-Bodega 4C, PUDAHUEL</v>
      </c>
      <c r="AG3960" s="38" t="str">
        <f>IFERROR(HYPERLINK("https://wa.me/"&amp;Tabla2[[#This Row],[CONTACTO]]&amp;"?text="&amp;Tabla2[[#This Row],[Mensaje]],"Enviar mensaje"),"")</f>
        <v>Enviar mensaje</v>
      </c>
      <c r="AH3960" s="15" t="str">
        <f>CONCATENATE(A3960,F3960)</f>
        <v>3959UACU5759390</v>
      </c>
      <c r="AI3960" s="15" t="str">
        <f>CONCATENATE("ENT-",A3960)</f>
        <v>ENT-3959</v>
      </c>
      <c r="AJ3960" s="15" t="str">
        <f>IF(Tabla2[[#This Row],[Op]]&lt;&gt;"","ENTREGA","")</f>
        <v>ENTREGA</v>
      </c>
      <c r="AK3960" s="40" t="str">
        <f>(Tabla2[[#This Row],[FECHA ENTREGA]]&amp;Tabla2[[#This Row],[HORA ENTREGA]])</f>
        <v>461740,291666666666667</v>
      </c>
      <c r="AL3960" s="34" t="str">
        <f>IFERROR(HYPERLINK("https://wa.me/"&amp;Tabla2[[#This Row],[CONTACTO]]&amp;"?text="&amp;Tabla2[[#This Row],[Mensaje]]),"")</f>
        <v>https://wa.me/56967384794?text=Hola!%0AServicio del día 01-06%0A *Cliente:* RENDIC S.A. */ Cont: * UACU5759390*/ HR Entrega: *07:00* /Dirección: *Avenida Miraflores 9700-Bodega 4C, PUDAHUEL</v>
      </c>
    </row>
    <row r="3961" spans="1:38" ht="16.5" customHeight="1" x14ac:dyDescent="0.2">
      <c r="A3961" s="15">
        <f>ROW(A3960)</f>
        <v>3960</v>
      </c>
      <c r="B3961" s="15">
        <f>IF(J3961=J3960,B3960+1,1)</f>
        <v>42</v>
      </c>
      <c r="C3961" s="15" t="s">
        <v>219</v>
      </c>
      <c r="D3961" s="25" t="s">
        <v>39</v>
      </c>
      <c r="E3961" s="27">
        <v>103598</v>
      </c>
      <c r="F3961" s="27" t="s">
        <v>6064</v>
      </c>
      <c r="G3961" s="27" t="s">
        <v>64</v>
      </c>
      <c r="H3961" s="27">
        <v>10800</v>
      </c>
      <c r="I3961" s="27" t="s">
        <v>42</v>
      </c>
      <c r="J3961" s="28">
        <v>46174</v>
      </c>
      <c r="K3961" s="26">
        <v>0.375</v>
      </c>
      <c r="L3961" s="26"/>
      <c r="M3961" s="27" t="s">
        <v>325</v>
      </c>
      <c r="N3961" s="25">
        <f>IFERROR(VLOOKUP(M3961,Data!$J$1:$K$58,2,0),"")</f>
        <v>56964850744</v>
      </c>
      <c r="O3961" s="27" t="s">
        <v>326</v>
      </c>
      <c r="P3961" s="27"/>
      <c r="Q3961" s="27" t="s">
        <v>229</v>
      </c>
      <c r="R3961" s="27" t="s">
        <v>69</v>
      </c>
      <c r="S3961" s="27"/>
      <c r="T3961" s="27"/>
      <c r="U3961" s="28"/>
      <c r="V3961" s="15"/>
      <c r="W3961" s="15"/>
      <c r="X3961" s="27"/>
      <c r="Y3961" s="27"/>
      <c r="Z3961" s="29"/>
      <c r="AA3961" s="29">
        <v>0.38958333333333334</v>
      </c>
      <c r="AB3961" s="29">
        <v>0.58680555555555558</v>
      </c>
      <c r="AC3961" s="30">
        <v>46174</v>
      </c>
      <c r="AD3961" s="15" t="str">
        <f>IF(Tabla2[[#This Row],[HORA ENTREGA]]="DIRECTO","On time", IF(AA3961&lt;&gt;"",IF(Tabla2[[#This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1" s="15" t="str">
        <f>MID(Tabla2[[#This Row],[TIPO]],1,3)</f>
        <v xml:space="preserve">20 </v>
      </c>
      <c r="AF39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RENDIC S.A. */ Cont: * EWLU2298644*/ HR Entrega: *09:00* /Dirección: *Avenida Miraflores 9700-Bodega 4C, PUDAHUEL</v>
      </c>
      <c r="AG3961" s="38" t="str">
        <f>IFERROR(HYPERLINK("https://wa.me/"&amp;Tabla2[[#This Row],[CONTACTO]]&amp;"?text="&amp;Tabla2[[#This Row],[Mensaje]],"Enviar mensaje"),"")</f>
        <v>Enviar mensaje</v>
      </c>
      <c r="AH3961" s="15" t="str">
        <f>CONCATENATE(A3961,F3961)</f>
        <v>3960EWLU2298644</v>
      </c>
      <c r="AI3961" s="15" t="str">
        <f>CONCATENATE("ENT-",A3961)</f>
        <v>ENT-3960</v>
      </c>
      <c r="AJ3961" s="15" t="str">
        <f>IF(Tabla2[[#This Row],[Op]]&lt;&gt;"","ENTREGA","")</f>
        <v>ENTREGA</v>
      </c>
      <c r="AK3961" s="40" t="str">
        <f>(Tabla2[[#This Row],[FECHA ENTREGA]]&amp;Tabla2[[#This Row],[HORA ENTREGA]])</f>
        <v>461740,375</v>
      </c>
      <c r="AL3961" s="34" t="str">
        <f>IFERROR(HYPERLINK("https://wa.me/"&amp;Tabla2[[#This Row],[CONTACTO]]&amp;"?text="&amp;Tabla2[[#This Row],[Mensaje]]),"")</f>
        <v>https://wa.me/56964850744?text=Hola!%0AServicio del día 01-06%0A *Cliente:* RENDIC S.A. */ Cont: * EWLU2298644*/ HR Entrega: *09:00* /Dirección: *Avenida Miraflores 9700-Bodega 4C, PUDAHUEL</v>
      </c>
    </row>
    <row r="3962" spans="1:38" ht="16.5" customHeight="1" x14ac:dyDescent="0.2">
      <c r="A3962" s="15">
        <f>ROW(A3961)</f>
        <v>3961</v>
      </c>
      <c r="B3962" s="15">
        <f>IF(J3962=J3961,B3961+1,1)</f>
        <v>43</v>
      </c>
      <c r="C3962" s="15" t="s">
        <v>236</v>
      </c>
      <c r="D3962" s="25" t="s">
        <v>39</v>
      </c>
      <c r="E3962" s="27"/>
      <c r="F3962" s="27" t="s">
        <v>6065</v>
      </c>
      <c r="G3962" s="27"/>
      <c r="H3962" s="27"/>
      <c r="I3962" s="27"/>
      <c r="J3962" s="28">
        <v>46174</v>
      </c>
      <c r="K3962" s="26">
        <v>0.75</v>
      </c>
      <c r="L3962" s="26"/>
      <c r="M3962" s="27" t="s">
        <v>176</v>
      </c>
      <c r="N3962" s="25">
        <f>IFERROR(VLOOKUP(M3962,Data!$J$1:$K$58,2,0),"")</f>
        <v>56968463649</v>
      </c>
      <c r="O3962" s="27" t="s">
        <v>177</v>
      </c>
      <c r="P3962" s="27"/>
      <c r="Q3962" s="27" t="s">
        <v>5374</v>
      </c>
      <c r="R3962" s="27"/>
      <c r="S3962" s="27"/>
      <c r="T3962" s="27"/>
      <c r="U3962" s="28"/>
      <c r="V3962" s="15"/>
      <c r="W3962" s="15"/>
      <c r="X3962" s="27"/>
      <c r="Y3962" s="27" t="s">
        <v>6066</v>
      </c>
      <c r="Z3962" s="29"/>
      <c r="AA3962" s="29" t="s">
        <v>120</v>
      </c>
      <c r="AB3962" s="29" t="s">
        <v>120</v>
      </c>
      <c r="AC3962" s="30" t="s">
        <v>120</v>
      </c>
      <c r="AD3962" s="15" t="str">
        <f>IF(Tabla2[[#This Row],[HORA ENTREGA]]="DIRECTO","On time", IF(AA3962&lt;&gt;"",IF(Tabla2[[#This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2" s="15" t="str">
        <f>MID(Tabla2[[#This Row],[TIPO]],1,3)</f>
        <v/>
      </c>
      <c r="AF39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SEGU1773684*/ HR Entrega: *18:00* /Dirección: *LA FRAGUA CARPAS BLANCAS</v>
      </c>
      <c r="AG3962" s="45" t="str">
        <f>IFERROR(HYPERLINK("https://wa.me/"&amp;Tabla2[[#This Row],[CONTACTO]]&amp;"?text="&amp;Tabla2[[#This Row],[Mensaje]],"Enviar mensaje"),"")</f>
        <v>Enviar mensaje</v>
      </c>
      <c r="AH3962" s="15" t="str">
        <f>CONCATENATE(A3962,F3962)</f>
        <v>3961SEGU1773684</v>
      </c>
      <c r="AI3962" s="15" t="str">
        <f>CONCATENATE("ENT-",A3962)</f>
        <v>ENT-3961</v>
      </c>
      <c r="AJ3962" s="15" t="str">
        <f>IF(Tabla2[[#This Row],[Op]]&lt;&gt;"","ENTREGA","")</f>
        <v>ENTREGA</v>
      </c>
      <c r="AK3962" s="40" t="str">
        <f>(Tabla2[[#This Row],[FECHA ENTREGA]]&amp;Tabla2[[#This Row],[HORA ENTREGA]])</f>
        <v>461740,75</v>
      </c>
      <c r="AL3962" s="43" t="str">
        <f>IFERROR(HYPERLINK("https://wa.me/"&amp;Tabla2[[#This Row],[CONTACTO]]&amp;"?text="&amp;Tabla2[[#This Row],[Mensaje]]),"")</f>
        <v>https://wa.me/56968463649?text=Hola!%0AServicio del día 01-06%0A *Cliente:* SOCIEDAD COMERCIAL MARBEN PETS LTDA */ Cont: * SEGU1773684*/ HR Entrega: *18:00* /Dirección: *LA FRAGUA CARPAS BLANCAS</v>
      </c>
    </row>
    <row r="3963" spans="1:38" ht="16.5" customHeight="1" x14ac:dyDescent="0.2">
      <c r="A3963" s="15">
        <f>ROW(A3962)</f>
        <v>3962</v>
      </c>
      <c r="B3963" s="15">
        <f>IF(J3963=J3962,B3962+1,1)</f>
        <v>44</v>
      </c>
      <c r="C3963" s="15" t="s">
        <v>236</v>
      </c>
      <c r="D3963" s="25" t="s">
        <v>39</v>
      </c>
      <c r="E3963" s="27"/>
      <c r="F3963" s="27" t="s">
        <v>6067</v>
      </c>
      <c r="G3963" s="27"/>
      <c r="H3963" s="27"/>
      <c r="I3963" s="27"/>
      <c r="J3963" s="28">
        <v>46174</v>
      </c>
      <c r="K3963" s="26">
        <v>0.75</v>
      </c>
      <c r="L3963" s="26"/>
      <c r="M3963" s="27" t="s">
        <v>176</v>
      </c>
      <c r="N3963" s="25">
        <f>IFERROR(VLOOKUP(M3963,Data!$J$1:$K$58,2,0),"")</f>
        <v>56968463649</v>
      </c>
      <c r="O3963" s="27" t="s">
        <v>177</v>
      </c>
      <c r="P3963" s="27"/>
      <c r="Q3963" s="27" t="s">
        <v>5374</v>
      </c>
      <c r="R3963" s="27"/>
      <c r="S3963" s="27"/>
      <c r="T3963" s="27"/>
      <c r="U3963" s="28"/>
      <c r="V3963" s="15"/>
      <c r="W3963" s="15"/>
      <c r="X3963" s="27"/>
      <c r="Y3963" s="27" t="s">
        <v>6066</v>
      </c>
      <c r="Z3963" s="29"/>
      <c r="AA3963" s="29" t="s">
        <v>120</v>
      </c>
      <c r="AB3963" s="29" t="s">
        <v>120</v>
      </c>
      <c r="AC3963" s="30" t="s">
        <v>120</v>
      </c>
      <c r="AD3963" s="15" t="str">
        <f>IF(Tabla2[[#This Row],[HORA ENTREGA]]="DIRECTO","On time", IF(AA3963&lt;&gt;"",IF(Tabla2[[#This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3" s="15" t="str">
        <f>MID(Tabla2[[#This Row],[TIPO]],1,3)</f>
        <v/>
      </c>
      <c r="AF39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TCLU3753963*/ HR Entrega: *18:00* /Dirección: *LA FRAGUA CARPAS BLANCAS</v>
      </c>
      <c r="AG3963" s="45" t="str">
        <f>IFERROR(HYPERLINK("https://wa.me/"&amp;Tabla2[[#This Row],[CONTACTO]]&amp;"?text="&amp;Tabla2[[#This Row],[Mensaje]],"Enviar mensaje"),"")</f>
        <v>Enviar mensaje</v>
      </c>
      <c r="AH3963" s="15" t="str">
        <f>CONCATENATE(A3963,F3963)</f>
        <v>3962TCLU3753963</v>
      </c>
      <c r="AI3963" s="15" t="str">
        <f>CONCATENATE("ENT-",A3963)</f>
        <v>ENT-3962</v>
      </c>
      <c r="AJ3963" s="15" t="str">
        <f>IF(Tabla2[[#This Row],[Op]]&lt;&gt;"","ENTREGA","")</f>
        <v>ENTREGA</v>
      </c>
      <c r="AK3963" s="40" t="str">
        <f>(Tabla2[[#This Row],[FECHA ENTREGA]]&amp;Tabla2[[#This Row],[HORA ENTREGA]])</f>
        <v>461740,75</v>
      </c>
      <c r="AL3963" s="43" t="str">
        <f>IFERROR(HYPERLINK("https://wa.me/"&amp;Tabla2[[#This Row],[CONTACTO]]&amp;"?text="&amp;Tabla2[[#This Row],[Mensaje]]),"")</f>
        <v>https://wa.me/56968463649?text=Hola!%0AServicio del día 01-06%0A *Cliente:* SOCIEDAD COMERCIAL MARBEN PETS LTDA */ Cont: * TCLU3753963*/ HR Entrega: *18:00* /Dirección: *LA FRAGUA CARPAS BLANCAS</v>
      </c>
    </row>
    <row r="3964" spans="1:38" ht="16.5" customHeight="1" x14ac:dyDescent="0.2">
      <c r="A3964" s="15">
        <f>ROW(A3963)</f>
        <v>3963</v>
      </c>
      <c r="B3964" s="15">
        <f>IF(J3964=J3963,B3963+1,1)</f>
        <v>45</v>
      </c>
      <c r="C3964" s="15" t="s">
        <v>236</v>
      </c>
      <c r="D3964" s="25" t="s">
        <v>39</v>
      </c>
      <c r="E3964" s="27"/>
      <c r="F3964" s="27" t="s">
        <v>6068</v>
      </c>
      <c r="G3964" s="27"/>
      <c r="H3964" s="27"/>
      <c r="I3964" s="27"/>
      <c r="J3964" s="28">
        <v>46174</v>
      </c>
      <c r="K3964" s="26">
        <v>0.75</v>
      </c>
      <c r="L3964" s="26"/>
      <c r="M3964" s="27" t="s">
        <v>66</v>
      </c>
      <c r="N3964" s="25">
        <f>IFERROR(VLOOKUP(M3964,Data!$J$1:$K$58,2,0),"")</f>
        <v>56993389870</v>
      </c>
      <c r="O3964" s="27" t="s">
        <v>67</v>
      </c>
      <c r="P3964" s="27"/>
      <c r="Q3964" s="27" t="s">
        <v>5374</v>
      </c>
      <c r="R3964" s="27"/>
      <c r="S3964" s="27"/>
      <c r="T3964" s="27"/>
      <c r="U3964" s="28"/>
      <c r="V3964" s="15"/>
      <c r="W3964" s="15"/>
      <c r="X3964" s="27"/>
      <c r="Y3964" s="27" t="s">
        <v>6066</v>
      </c>
      <c r="Z3964" s="29"/>
      <c r="AA3964" s="29" t="s">
        <v>120</v>
      </c>
      <c r="AB3964" s="29" t="s">
        <v>120</v>
      </c>
      <c r="AC3964" s="30" t="s">
        <v>120</v>
      </c>
      <c r="AD3964" s="15" t="str">
        <f>IF(Tabla2[[#This Row],[HORA ENTREGA]]="DIRECTO","On time", IF(AA3964&lt;&gt;"",IF(Tabla2[[#This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4" s="15" t="str">
        <f>MID(Tabla2[[#This Row],[TIPO]],1,3)</f>
        <v/>
      </c>
      <c r="AF39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GCXU2397820*/ HR Entrega: *18:00* /Dirección: *LA FRAGUA CARPAS BLANCAS</v>
      </c>
      <c r="AG3964" s="45" t="str">
        <f>IFERROR(HYPERLINK("https://wa.me/"&amp;Tabla2[[#This Row],[CONTACTO]]&amp;"?text="&amp;Tabla2[[#This Row],[Mensaje]],"Enviar mensaje"),"")</f>
        <v>Enviar mensaje</v>
      </c>
      <c r="AH3964" s="15" t="str">
        <f>CONCATENATE(A3964,F3964)</f>
        <v>3963GCXU2397820</v>
      </c>
      <c r="AI3964" s="15" t="str">
        <f>CONCATENATE("ENT-",A3964)</f>
        <v>ENT-3963</v>
      </c>
      <c r="AJ3964" s="15" t="str">
        <f>IF(Tabla2[[#This Row],[Op]]&lt;&gt;"","ENTREGA","")</f>
        <v>ENTREGA</v>
      </c>
      <c r="AK3964" s="40" t="str">
        <f>(Tabla2[[#This Row],[FECHA ENTREGA]]&amp;Tabla2[[#This Row],[HORA ENTREGA]])</f>
        <v>461740,75</v>
      </c>
      <c r="AL3964" s="43" t="str">
        <f>IFERROR(HYPERLINK("https://wa.me/"&amp;Tabla2[[#This Row],[CONTACTO]]&amp;"?text="&amp;Tabla2[[#This Row],[Mensaje]]),"")</f>
        <v>https://wa.me/56993389870?text=Hola!%0AServicio del día 01-06%0A *Cliente:* SOCIEDAD COMERCIAL MARBEN PETS LTDA */ Cont: * GCXU2397820*/ HR Entrega: *18:00* /Dirección: *LA FRAGUA CARPAS BLANCAS</v>
      </c>
    </row>
    <row r="3965" spans="1:38" ht="16.5" customHeight="1" x14ac:dyDescent="0.2">
      <c r="A3965" s="15">
        <f>ROW(A3964)</f>
        <v>3964</v>
      </c>
      <c r="B3965" s="15">
        <f>IF(J3965=J3964,B3964+1,1)</f>
        <v>46</v>
      </c>
      <c r="C3965" s="15" t="s">
        <v>236</v>
      </c>
      <c r="D3965" s="25" t="s">
        <v>39</v>
      </c>
      <c r="E3965" s="27"/>
      <c r="F3965" s="27" t="s">
        <v>6069</v>
      </c>
      <c r="G3965" s="27"/>
      <c r="H3965" s="27"/>
      <c r="I3965" s="27"/>
      <c r="J3965" s="28">
        <v>46174</v>
      </c>
      <c r="K3965" s="26">
        <v>0.75</v>
      </c>
      <c r="L3965" s="26"/>
      <c r="M3965" s="27" t="s">
        <v>126</v>
      </c>
      <c r="N3965" s="25">
        <f>IFERROR(VLOOKUP(M3965,Data!$J$1:$K$58,2,0),"")</f>
        <v>56999270871</v>
      </c>
      <c r="O3965" s="27" t="s">
        <v>127</v>
      </c>
      <c r="P3965" s="27"/>
      <c r="Q3965" s="27" t="s">
        <v>5374</v>
      </c>
      <c r="R3965" s="27"/>
      <c r="S3965" s="27"/>
      <c r="T3965" s="27"/>
      <c r="U3965" s="28"/>
      <c r="V3965" s="15"/>
      <c r="W3965" s="15"/>
      <c r="X3965" s="27"/>
      <c r="Y3965" s="27" t="s">
        <v>6066</v>
      </c>
      <c r="Z3965" s="29"/>
      <c r="AA3965" s="29" t="s">
        <v>120</v>
      </c>
      <c r="AB3965" s="29" t="s">
        <v>120</v>
      </c>
      <c r="AC3965" s="30" t="s">
        <v>120</v>
      </c>
      <c r="AD3965" s="15" t="str">
        <f>IF(Tabla2[[#This Row],[HORA ENTREGA]]="DIRECTO","On time", IF(AA3965&lt;&gt;"",IF(Tabla2[[#This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5" s="15" t="str">
        <f>MID(Tabla2[[#This Row],[TIPO]],1,3)</f>
        <v/>
      </c>
      <c r="AF39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TTNU1134717*/ HR Entrega: *18:00* /Dirección: *LA FRAGUA CARPAS BLANCAS</v>
      </c>
      <c r="AG3965" s="45" t="str">
        <f>IFERROR(HYPERLINK("https://wa.me/"&amp;Tabla2[[#This Row],[CONTACTO]]&amp;"?text="&amp;Tabla2[[#This Row],[Mensaje]],"Enviar mensaje"),"")</f>
        <v>Enviar mensaje</v>
      </c>
      <c r="AH3965" s="15" t="str">
        <f>CONCATENATE(A3965,F3965)</f>
        <v>3964TTNU1134717</v>
      </c>
      <c r="AI3965" s="15" t="str">
        <f>CONCATENATE("ENT-",A3965)</f>
        <v>ENT-3964</v>
      </c>
      <c r="AJ3965" s="15" t="str">
        <f>IF(Tabla2[[#This Row],[Op]]&lt;&gt;"","ENTREGA","")</f>
        <v>ENTREGA</v>
      </c>
      <c r="AK3965" s="40" t="str">
        <f>(Tabla2[[#This Row],[FECHA ENTREGA]]&amp;Tabla2[[#This Row],[HORA ENTREGA]])</f>
        <v>461740,75</v>
      </c>
      <c r="AL3965" s="43" t="str">
        <f>IFERROR(HYPERLINK("https://wa.me/"&amp;Tabla2[[#This Row],[CONTACTO]]&amp;"?text="&amp;Tabla2[[#This Row],[Mensaje]]),"")</f>
        <v>https://wa.me/56999270871?text=Hola!%0AServicio del día 01-06%0A *Cliente:* SOCIEDAD COMERCIAL MARBEN PETS LTDA */ Cont: * TTNU1134717*/ HR Entrega: *18:00* /Dirección: *LA FRAGUA CARPAS BLANCAS</v>
      </c>
    </row>
    <row r="3966" spans="1:38" ht="16.5" customHeight="1" x14ac:dyDescent="0.2">
      <c r="A3966" s="15">
        <f>ROW(A3965)</f>
        <v>3965</v>
      </c>
      <c r="B3966" s="15">
        <f>IF(J3966=J3965,B3965+1,1)</f>
        <v>47</v>
      </c>
      <c r="C3966" s="15" t="s">
        <v>236</v>
      </c>
      <c r="D3966" s="25" t="s">
        <v>39</v>
      </c>
      <c r="E3966" s="27"/>
      <c r="F3966" s="27" t="s">
        <v>6070</v>
      </c>
      <c r="G3966" s="27"/>
      <c r="H3966" s="27"/>
      <c r="I3966" s="27" t="s">
        <v>2725</v>
      </c>
      <c r="J3966" s="28">
        <v>46174</v>
      </c>
      <c r="K3966" s="26">
        <v>0.75</v>
      </c>
      <c r="L3966" s="26"/>
      <c r="M3966" s="27" t="s">
        <v>126</v>
      </c>
      <c r="N3966" s="25">
        <f>IFERROR(VLOOKUP(M3966,Data!$J$1:$K$58,2,0),"")</f>
        <v>56999270871</v>
      </c>
      <c r="O3966" s="27" t="s">
        <v>127</v>
      </c>
      <c r="P3966" s="27"/>
      <c r="Q3966" s="27" t="s">
        <v>5374</v>
      </c>
      <c r="R3966" s="27"/>
      <c r="S3966" s="27"/>
      <c r="T3966" s="27"/>
      <c r="U3966" s="28"/>
      <c r="V3966" s="15"/>
      <c r="W3966" s="15"/>
      <c r="X3966" s="27"/>
      <c r="Y3966" s="27" t="s">
        <v>6066</v>
      </c>
      <c r="Z3966" s="29"/>
      <c r="AA3966" s="29" t="s">
        <v>120</v>
      </c>
      <c r="AB3966" s="29" t="s">
        <v>120</v>
      </c>
      <c r="AC3966" s="30" t="s">
        <v>120</v>
      </c>
      <c r="AD3966" s="15" t="str">
        <f>IF(Tabla2[[#This Row],[HORA ENTREGA]]="DIRECTO","On time", IF(AA3966&lt;&gt;"",IF(Tabla2[[#This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6" s="15" t="str">
        <f>MID(Tabla2[[#This Row],[TIPO]],1,3)</f>
        <v/>
      </c>
      <c r="AF39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TEMU2935493*/ HR Entrega: *18:00* /Dirección: *LA FRAGUA CARPAS BLANCAS</v>
      </c>
      <c r="AG3966" s="45" t="str">
        <f>IFERROR(HYPERLINK("https://wa.me/"&amp;Tabla2[[#This Row],[CONTACTO]]&amp;"?text="&amp;Tabla2[[#This Row],[Mensaje]],"Enviar mensaje"),"")</f>
        <v>Enviar mensaje</v>
      </c>
      <c r="AH3966" s="15" t="str">
        <f>CONCATENATE(A3966,F3966)</f>
        <v>3965TEMU2935493</v>
      </c>
      <c r="AI3966" s="15" t="str">
        <f>CONCATENATE("ENT-",A3966)</f>
        <v>ENT-3965</v>
      </c>
      <c r="AJ3966" s="15" t="str">
        <f>IF(Tabla2[[#This Row],[Op]]&lt;&gt;"","ENTREGA","")</f>
        <v>ENTREGA</v>
      </c>
      <c r="AK3966" s="40" t="str">
        <f>(Tabla2[[#This Row],[FECHA ENTREGA]]&amp;Tabla2[[#This Row],[HORA ENTREGA]])</f>
        <v>461740,75</v>
      </c>
      <c r="AL3966" s="43" t="str">
        <f>IFERROR(HYPERLINK("https://wa.me/"&amp;Tabla2[[#This Row],[CONTACTO]]&amp;"?text="&amp;Tabla2[[#This Row],[Mensaje]]),"")</f>
        <v>https://wa.me/56999270871?text=Hola!%0AServicio del día 01-06%0A *Cliente:* SOCIEDAD COMERCIAL MARBEN PETS LTDA */ Cont: * TEMU2935493*/ HR Entrega: *18:00* /Dirección: *LA FRAGUA CARPAS BLANCAS</v>
      </c>
    </row>
    <row r="3967" spans="1:38" ht="16.5" customHeight="1" x14ac:dyDescent="0.2">
      <c r="A3967" s="15">
        <f>ROW(A3966)</f>
        <v>3966</v>
      </c>
      <c r="B3967" s="15">
        <f>IF(J3967=J3966,B3966+1,1)</f>
        <v>48</v>
      </c>
      <c r="C3967" s="15" t="s">
        <v>236</v>
      </c>
      <c r="D3967" s="25" t="s">
        <v>39</v>
      </c>
      <c r="E3967" s="27"/>
      <c r="F3967" s="27" t="s">
        <v>6071</v>
      </c>
      <c r="G3967" s="27"/>
      <c r="H3967" s="27"/>
      <c r="I3967" s="27"/>
      <c r="J3967" s="28">
        <v>46174</v>
      </c>
      <c r="K3967" s="26">
        <v>0.75</v>
      </c>
      <c r="L3967" s="26"/>
      <c r="M3967" s="27" t="s">
        <v>126</v>
      </c>
      <c r="N3967" s="25">
        <f>IFERROR(VLOOKUP(M3967,Data!$J$1:$K$58,2,0),"")</f>
        <v>56999270871</v>
      </c>
      <c r="O3967" s="27" t="s">
        <v>127</v>
      </c>
      <c r="P3967" s="27"/>
      <c r="Q3967" s="27" t="s">
        <v>5374</v>
      </c>
      <c r="R3967" s="27"/>
      <c r="S3967" s="27"/>
      <c r="T3967" s="27"/>
      <c r="U3967" s="28"/>
      <c r="V3967" s="15"/>
      <c r="W3967" s="15"/>
      <c r="X3967" s="27"/>
      <c r="Y3967" s="27" t="s">
        <v>6066</v>
      </c>
      <c r="Z3967" s="29"/>
      <c r="AA3967" s="29" t="s">
        <v>120</v>
      </c>
      <c r="AB3967" s="29" t="s">
        <v>120</v>
      </c>
      <c r="AC3967" s="30" t="s">
        <v>120</v>
      </c>
      <c r="AD3967" s="15" t="str">
        <f>IF(Tabla2[[#This Row],[HORA ENTREGA]]="DIRECTO","On time", IF(AA3967&lt;&gt;"",IF(Tabla2[[#This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7" s="15" t="str">
        <f>MID(Tabla2[[#This Row],[TIPO]],1,3)</f>
        <v/>
      </c>
      <c r="AF39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DFSU2932050*/ HR Entrega: *18:00* /Dirección: *LA FRAGUA CARPAS BLANCAS</v>
      </c>
      <c r="AG3967" s="45" t="str">
        <f>IFERROR(HYPERLINK("https://wa.me/"&amp;Tabla2[[#This Row],[CONTACTO]]&amp;"?text="&amp;Tabla2[[#This Row],[Mensaje]],"Enviar mensaje"),"")</f>
        <v>Enviar mensaje</v>
      </c>
      <c r="AH3967" s="15" t="str">
        <f>CONCATENATE(A3967,F3967)</f>
        <v>3966DFSU2932050</v>
      </c>
      <c r="AI3967" s="15" t="str">
        <f>CONCATENATE("ENT-",A3967)</f>
        <v>ENT-3966</v>
      </c>
      <c r="AJ3967" s="15" t="str">
        <f>IF(Tabla2[[#This Row],[Op]]&lt;&gt;"","ENTREGA","")</f>
        <v>ENTREGA</v>
      </c>
      <c r="AK3967" s="40" t="str">
        <f>(Tabla2[[#This Row],[FECHA ENTREGA]]&amp;Tabla2[[#This Row],[HORA ENTREGA]])</f>
        <v>461740,75</v>
      </c>
      <c r="AL3967" s="43" t="str">
        <f>IFERROR(HYPERLINK("https://wa.me/"&amp;Tabla2[[#This Row],[CONTACTO]]&amp;"?text="&amp;Tabla2[[#This Row],[Mensaje]]),"")</f>
        <v>https://wa.me/56999270871?text=Hola!%0AServicio del día 01-06%0A *Cliente:* SOCIEDAD COMERCIAL MARBEN PETS LTDA */ Cont: * DFSU2932050*/ HR Entrega: *18:00* /Dirección: *LA FRAGUA CARPAS BLANCAS</v>
      </c>
    </row>
    <row r="3968" spans="1:38" ht="16.5" customHeight="1" x14ac:dyDescent="0.2">
      <c r="A3968" s="15">
        <f>ROW(A3967)</f>
        <v>3967</v>
      </c>
      <c r="B3968" s="15">
        <f>IF(J3968=J3967,B3967+1,1)</f>
        <v>49</v>
      </c>
      <c r="C3968" s="15" t="s">
        <v>236</v>
      </c>
      <c r="D3968" s="25" t="s">
        <v>39</v>
      </c>
      <c r="E3968" s="27"/>
      <c r="F3968" s="27" t="s">
        <v>6072</v>
      </c>
      <c r="G3968" s="27"/>
      <c r="H3968" s="27"/>
      <c r="I3968" s="27"/>
      <c r="J3968" s="28">
        <v>46174</v>
      </c>
      <c r="K3968" s="26">
        <v>0.75</v>
      </c>
      <c r="L3968" s="26"/>
      <c r="M3968" s="27"/>
      <c r="N3968" s="25" t="str">
        <f>IFERROR(VLOOKUP(M3968,Data!$J$1:$K$58,2,0),"")</f>
        <v/>
      </c>
      <c r="O3968" s="27"/>
      <c r="P3968" s="27"/>
      <c r="Q3968" s="27" t="s">
        <v>5374</v>
      </c>
      <c r="R3968" s="27"/>
      <c r="S3968" s="27"/>
      <c r="T3968" s="27"/>
      <c r="U3968" s="28"/>
      <c r="V3968" s="15"/>
      <c r="W3968" s="15"/>
      <c r="X3968" s="27"/>
      <c r="Y3968" s="27" t="s">
        <v>6066</v>
      </c>
      <c r="Z3968" s="29"/>
      <c r="AA3968" s="29" t="s">
        <v>120</v>
      </c>
      <c r="AB3968" s="29" t="s">
        <v>120</v>
      </c>
      <c r="AC3968" s="30" t="s">
        <v>120</v>
      </c>
      <c r="AD3968" s="15" t="str">
        <f>IF(Tabla2[[#This Row],[HORA ENTREGA]]="DIRECTO","On time", IF(AA3968&lt;&gt;"",IF(Tabla2[[#This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8" s="15" t="str">
        <f>MID(Tabla2[[#This Row],[TIPO]],1,3)</f>
        <v/>
      </c>
      <c r="AF39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TGBU3914896*/ HR Entrega: *18:00* /Dirección: *LA FRAGUA CARPAS BLANCAS</v>
      </c>
      <c r="AG3968" s="45" t="str">
        <f>IFERROR(HYPERLINK("https://wa.me/"&amp;Tabla2[[#This Row],[CONTACTO]]&amp;"?text="&amp;Tabla2[[#This Row],[Mensaje]],"Enviar mensaje"),"")</f>
        <v>Enviar mensaje</v>
      </c>
      <c r="AH3968" s="15" t="str">
        <f>CONCATENATE(A3968,F3968)</f>
        <v>3967TGBU3914896</v>
      </c>
      <c r="AI3968" s="15" t="str">
        <f>CONCATENATE("ENT-",A3968)</f>
        <v>ENT-3967</v>
      </c>
      <c r="AJ3968" s="15" t="str">
        <f>IF(Tabla2[[#This Row],[Op]]&lt;&gt;"","ENTREGA","")</f>
        <v>ENTREGA</v>
      </c>
      <c r="AK3968" s="40" t="str">
        <f>(Tabla2[[#This Row],[FECHA ENTREGA]]&amp;Tabla2[[#This Row],[HORA ENTREGA]])</f>
        <v>461740,75</v>
      </c>
      <c r="AL3968" s="43" t="str">
        <f>IFERROR(HYPERLINK("https://wa.me/"&amp;Tabla2[[#This Row],[CONTACTO]]&amp;"?text="&amp;Tabla2[[#This Row],[Mensaje]]),"")</f>
        <v>https://wa.me/?text=Hola!%0AServicio del día 01-06%0A *Cliente:* SOCIEDAD COMERCIAL MARBEN PETS LTDA */ Cont: * TGBU3914896*/ HR Entrega: *18:00* /Dirección: *LA FRAGUA CARPAS BLANCAS</v>
      </c>
    </row>
    <row r="3969" spans="1:38" ht="16.5" customHeight="1" x14ac:dyDescent="0.2">
      <c r="A3969" s="15">
        <f>ROW(A3968)</f>
        <v>3968</v>
      </c>
      <c r="B3969" s="15">
        <f>IF(J3969=J3968,B3968+1,1)</f>
        <v>50</v>
      </c>
      <c r="C3969" s="15" t="s">
        <v>236</v>
      </c>
      <c r="D3969" s="25" t="s">
        <v>39</v>
      </c>
      <c r="E3969" s="27"/>
      <c r="F3969" s="27" t="s">
        <v>6073</v>
      </c>
      <c r="G3969" s="27"/>
      <c r="H3969" s="27"/>
      <c r="I3969" s="27" t="s">
        <v>2725</v>
      </c>
      <c r="J3969" s="28">
        <v>46174</v>
      </c>
      <c r="K3969" s="26">
        <v>0.75</v>
      </c>
      <c r="L3969" s="26"/>
      <c r="M3969" s="27" t="s">
        <v>649</v>
      </c>
      <c r="N3969" s="25">
        <f>IFERROR(VLOOKUP(M3969,Data!$J$1:$K$58,2,0),"")</f>
        <v>56939438073</v>
      </c>
      <c r="O3969" s="27" t="s">
        <v>203</v>
      </c>
      <c r="P3969" s="27"/>
      <c r="Q3969" s="27" t="s">
        <v>5374</v>
      </c>
      <c r="R3969" s="27"/>
      <c r="S3969" s="27"/>
      <c r="T3969" s="27"/>
      <c r="U3969" s="28"/>
      <c r="V3969" s="15"/>
      <c r="W3969" s="15"/>
      <c r="X3969" s="27"/>
      <c r="Y3969" s="27" t="s">
        <v>6066</v>
      </c>
      <c r="Z3969" s="29"/>
      <c r="AA3969" s="29" t="s">
        <v>120</v>
      </c>
      <c r="AB3969" s="29" t="s">
        <v>120</v>
      </c>
      <c r="AC3969" s="30" t="s">
        <v>120</v>
      </c>
      <c r="AD3969" s="15" t="str">
        <f>IF(Tabla2[[#This Row],[HORA ENTREGA]]="DIRECTO","On time", IF(AA3969&lt;&gt;"",IF(Tabla2[[#This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69" s="15" t="str">
        <f>MID(Tabla2[[#This Row],[TIPO]],1,3)</f>
        <v/>
      </c>
      <c r="AF39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SOCIEDAD COMERCIAL MARBEN PETS LTDA */ Cont: * CMAU2080524*/ HR Entrega: *18:00* /Dirección: *LA FRAGUA CARPAS BLANCAS</v>
      </c>
      <c r="AG3969" s="45" t="str">
        <f>IFERROR(HYPERLINK("https://wa.me/"&amp;Tabla2[[#This Row],[CONTACTO]]&amp;"?text="&amp;Tabla2[[#This Row],[Mensaje]],"Enviar mensaje"),"")</f>
        <v>Enviar mensaje</v>
      </c>
      <c r="AH3969" s="15" t="str">
        <f>CONCATENATE(A3969,F3969)</f>
        <v>3968CMAU2080524</v>
      </c>
      <c r="AI3969" s="15" t="str">
        <f>CONCATENATE("ENT-",A3969)</f>
        <v>ENT-3968</v>
      </c>
      <c r="AJ3969" s="15" t="str">
        <f>IF(Tabla2[[#This Row],[Op]]&lt;&gt;"","ENTREGA","")</f>
        <v>ENTREGA</v>
      </c>
      <c r="AK3969" s="40" t="str">
        <f>(Tabla2[[#This Row],[FECHA ENTREGA]]&amp;Tabla2[[#This Row],[HORA ENTREGA]])</f>
        <v>461740,75</v>
      </c>
      <c r="AL3969" s="43" t="str">
        <f>IFERROR(HYPERLINK("https://wa.me/"&amp;Tabla2[[#This Row],[CONTACTO]]&amp;"?text="&amp;Tabla2[[#This Row],[Mensaje]]),"")</f>
        <v>https://wa.me/56939438073?text=Hola!%0AServicio del día 01-06%0A *Cliente:* SOCIEDAD COMERCIAL MARBEN PETS LTDA */ Cont: * CMAU2080524*/ HR Entrega: *18:00* /Dirección: *LA FRAGUA CARPAS BLANCAS</v>
      </c>
    </row>
    <row r="3970" spans="1:38" ht="16.5" customHeight="1" x14ac:dyDescent="0.2">
      <c r="A3970" s="15">
        <f>ROW(A3969)</f>
        <v>3969</v>
      </c>
      <c r="B3970" s="15">
        <f>IF(J3970=J3969,B3969+1,1)</f>
        <v>51</v>
      </c>
      <c r="C3970" s="15" t="s">
        <v>239</v>
      </c>
      <c r="D3970" s="25" t="s">
        <v>39</v>
      </c>
      <c r="E3970" s="27">
        <v>306832</v>
      </c>
      <c r="F3970" s="27" t="s">
        <v>6074</v>
      </c>
      <c r="G3970" s="27" t="s">
        <v>64</v>
      </c>
      <c r="H3970" s="27">
        <v>18710</v>
      </c>
      <c r="I3970" s="27" t="s">
        <v>42</v>
      </c>
      <c r="J3970" s="28">
        <v>46174</v>
      </c>
      <c r="K3970" s="26">
        <v>0.33333333333333331</v>
      </c>
      <c r="L3970" s="26"/>
      <c r="M3970" s="27" t="s">
        <v>60</v>
      </c>
      <c r="N3970" s="25">
        <f>IFERROR(VLOOKUP(M3970,Data!$J$1:$K$58,2,0),"")</f>
        <v>56957438415</v>
      </c>
      <c r="O3970" s="27" t="s">
        <v>285</v>
      </c>
      <c r="P3970" s="27"/>
      <c r="Q3970" s="27" t="s">
        <v>1036</v>
      </c>
      <c r="R3970" s="27" t="s">
        <v>1546</v>
      </c>
      <c r="S3970" s="27"/>
      <c r="T3970" s="27"/>
      <c r="U3970" s="28"/>
      <c r="V3970" s="15"/>
      <c r="W3970" s="15"/>
      <c r="X3970" s="27"/>
      <c r="Y3970" s="27"/>
      <c r="Z3970" s="29"/>
      <c r="AA3970" s="29">
        <v>0.34861111111111109</v>
      </c>
      <c r="AB3970" s="29">
        <v>0.53055555555555556</v>
      </c>
      <c r="AC3970" s="30">
        <v>46174</v>
      </c>
      <c r="AD3970" s="15" t="str">
        <f>IF(Tabla2[[#This Row],[HORA ENTREGA]]="DIRECTO","On time", IF(AA3970&lt;&gt;"",IF(Tabla2[[#This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70" s="15" t="str">
        <f>MID(Tabla2[[#This Row],[TIPO]],1,3)</f>
        <v xml:space="preserve">20 </v>
      </c>
      <c r="AF39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SUPERMERCADO DEL NEUMATICO LTDA */ Cont: * KKTU8156944*/ HR Entrega: *08:00* /Dirección: *AV. GENERAL VELASQUEZ 10901, SAN BERNARDO</v>
      </c>
      <c r="AG3970" s="38" t="str">
        <f>IFERROR(HYPERLINK("https://wa.me/"&amp;Tabla2[[#This Row],[CONTACTO]]&amp;"?text="&amp;Tabla2[[#This Row],[Mensaje]],"Enviar mensaje"),"")</f>
        <v>Enviar mensaje</v>
      </c>
      <c r="AH3970" s="15" t="str">
        <f>CONCATENATE(A3970,F3970)</f>
        <v>3969KKTU8156944</v>
      </c>
      <c r="AI3970" s="15" t="str">
        <f>CONCATENATE("ENT-",A3970)</f>
        <v>ENT-3969</v>
      </c>
      <c r="AJ3970" s="15" t="str">
        <f>IF(Tabla2[[#This Row],[Op]]&lt;&gt;"","ENTREGA","")</f>
        <v>ENTREGA</v>
      </c>
      <c r="AK3970" s="40" t="str">
        <f>(Tabla2[[#This Row],[FECHA ENTREGA]]&amp;Tabla2[[#This Row],[HORA ENTREGA]])</f>
        <v>461740,333333333333333</v>
      </c>
      <c r="AL3970" s="34" t="str">
        <f>IFERROR(HYPERLINK("https://wa.me/"&amp;Tabla2[[#This Row],[CONTACTO]]&amp;"?text="&amp;Tabla2[[#This Row],[Mensaje]]),"")</f>
        <v>https://wa.me/56957438415?text=Hola!%0AServicio del día 01-06%0A *Cliente:* SUPERMERCADO DEL NEUMATICO LTDA */ Cont: * KKTU8156944*/ HR Entrega: *08:00* /Dirección: *AV. GENERAL VELASQUEZ 10901, SAN BERNARDO</v>
      </c>
    </row>
    <row r="3971" spans="1:38" ht="16.5" customHeight="1" x14ac:dyDescent="0.2">
      <c r="A3971" s="15">
        <f>ROW(A3970)</f>
        <v>3970</v>
      </c>
      <c r="B3971" s="15">
        <f>IF(J3971=J3970,B3970+1,1)</f>
        <v>52</v>
      </c>
      <c r="C3971" s="15" t="s">
        <v>447</v>
      </c>
      <c r="D3971" s="25" t="s">
        <v>39</v>
      </c>
      <c r="E3971" s="27">
        <v>389529</v>
      </c>
      <c r="F3971" s="27" t="s">
        <v>6075</v>
      </c>
      <c r="G3971" s="27" t="s">
        <v>41</v>
      </c>
      <c r="H3971" s="27">
        <v>23400</v>
      </c>
      <c r="I3971" s="27" t="s">
        <v>42</v>
      </c>
      <c r="J3971" s="28">
        <v>46174</v>
      </c>
      <c r="K3971" s="26">
        <v>0.33333333333333331</v>
      </c>
      <c r="L3971" s="26"/>
      <c r="M3971" s="27" t="s">
        <v>176</v>
      </c>
      <c r="N3971" s="25">
        <f>IFERROR(VLOOKUP(M3971,Data!$J$1:$K$58,2,0),"")</f>
        <v>56968463649</v>
      </c>
      <c r="O3971" s="27" t="s">
        <v>177</v>
      </c>
      <c r="P3971" s="27"/>
      <c r="Q3971" s="27" t="s">
        <v>450</v>
      </c>
      <c r="R3971" s="27" t="s">
        <v>183</v>
      </c>
      <c r="S3971" s="27"/>
      <c r="T3971" s="27"/>
      <c r="U3971" s="28"/>
      <c r="V3971" s="15"/>
      <c r="W3971" s="15"/>
      <c r="X3971" s="27"/>
      <c r="Y3971" s="27"/>
      <c r="Z3971" s="29"/>
      <c r="AA3971" s="29">
        <v>0.31597222222222221</v>
      </c>
      <c r="AB3971" s="29">
        <v>0.52430555555555558</v>
      </c>
      <c r="AC3971" s="30">
        <v>46174</v>
      </c>
      <c r="AD3971" s="15" t="str">
        <f>IF(Tabla2[[#This Row],[HORA ENTREGA]]="DIRECTO","On time", IF(AA3971&lt;&gt;"",IF(Tabla2[[#This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71" s="15" t="str">
        <f>MID(Tabla2[[#This Row],[TIPO]],1,3)</f>
        <v xml:space="preserve">40 </v>
      </c>
      <c r="AF39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TECNIKA S A */ Cont: * TIIU6019815*/ HR Entrega: *08:00* /Dirección: *Los Olivos 1270, Pudahuel</v>
      </c>
      <c r="AG3971" s="38" t="str">
        <f>IFERROR(HYPERLINK("https://wa.me/"&amp;Tabla2[[#This Row],[CONTACTO]]&amp;"?text="&amp;Tabla2[[#This Row],[Mensaje]],"Enviar mensaje"),"")</f>
        <v>Enviar mensaje</v>
      </c>
      <c r="AH3971" s="15" t="str">
        <f>CONCATENATE(A3971,F3971)</f>
        <v>3970TIIU6019815</v>
      </c>
      <c r="AI3971" s="15" t="str">
        <f>CONCATENATE("ENT-",A3971)</f>
        <v>ENT-3970</v>
      </c>
      <c r="AJ3971" s="15" t="str">
        <f>IF(Tabla2[[#This Row],[Op]]&lt;&gt;"","ENTREGA","")</f>
        <v>ENTREGA</v>
      </c>
      <c r="AK3971" s="40" t="str">
        <f>(Tabla2[[#This Row],[FECHA ENTREGA]]&amp;Tabla2[[#This Row],[HORA ENTREGA]])</f>
        <v>461740,333333333333333</v>
      </c>
      <c r="AL3971" s="34" t="str">
        <f>IFERROR(HYPERLINK("https://wa.me/"&amp;Tabla2[[#This Row],[CONTACTO]]&amp;"?text="&amp;Tabla2[[#This Row],[Mensaje]]),"")</f>
        <v>https://wa.me/56968463649?text=Hola!%0AServicio del día 01-06%0A *Cliente:* TECNIKA S A */ Cont: * TIIU6019815*/ HR Entrega: *08:00* /Dirección: *Los Olivos 1270, Pudahuel</v>
      </c>
    </row>
    <row r="3972" spans="1:38" ht="16.5" customHeight="1" x14ac:dyDescent="0.2">
      <c r="A3972" s="15">
        <f>ROW(A3971)</f>
        <v>3971</v>
      </c>
      <c r="B3972" s="15">
        <f>IF(J3972=J3971,B3971+1,1)</f>
        <v>53</v>
      </c>
      <c r="C3972" s="15" t="s">
        <v>447</v>
      </c>
      <c r="D3972" s="25" t="s">
        <v>39</v>
      </c>
      <c r="E3972" s="27">
        <v>389417</v>
      </c>
      <c r="F3972" s="27" t="s">
        <v>6076</v>
      </c>
      <c r="G3972" s="27" t="s">
        <v>41</v>
      </c>
      <c r="H3972" s="27">
        <v>14500</v>
      </c>
      <c r="I3972" s="27" t="s">
        <v>42</v>
      </c>
      <c r="J3972" s="28">
        <v>46174</v>
      </c>
      <c r="K3972" s="26">
        <v>0.45833333333333331</v>
      </c>
      <c r="L3972" s="26"/>
      <c r="M3972" s="27" t="s">
        <v>296</v>
      </c>
      <c r="N3972" s="25">
        <f>IFERROR(VLOOKUP(M3972,Data!$J$1:$K$58,2,0),"")</f>
        <v>56984994337</v>
      </c>
      <c r="O3972" s="27" t="s">
        <v>1208</v>
      </c>
      <c r="P3972" s="27"/>
      <c r="Q3972" s="27" t="s">
        <v>450</v>
      </c>
      <c r="R3972" s="27" t="s">
        <v>1710</v>
      </c>
      <c r="S3972" s="27"/>
      <c r="T3972" s="27"/>
      <c r="U3972" s="28"/>
      <c r="V3972" s="15"/>
      <c r="W3972" s="15"/>
      <c r="X3972" s="27"/>
      <c r="Y3972" s="27"/>
      <c r="Z3972" s="29"/>
      <c r="AA3972" s="29">
        <v>0.49305555555555558</v>
      </c>
      <c r="AB3972" s="29">
        <v>0.60763888888888884</v>
      </c>
      <c r="AC3972" s="30">
        <v>46174</v>
      </c>
      <c r="AD3972" s="15" t="str">
        <f>IF(Tabla2[[#This Row],[HORA ENTREGA]]="DIRECTO","On time", IF(AA3972&lt;&gt;"",IF(Tabla2[[#This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72" s="15" t="str">
        <f>MID(Tabla2[[#This Row],[TIPO]],1,3)</f>
        <v xml:space="preserve">40 </v>
      </c>
      <c r="AF39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TECNIKA S A */ Cont: * TGBU6370482*/ HR Entrega: *11:00* /Dirección: *Los Olivos 1270, Pudahuel</v>
      </c>
      <c r="AG3972" s="38" t="str">
        <f>IFERROR(HYPERLINK("https://wa.me/"&amp;Tabla2[[#This Row],[CONTACTO]]&amp;"?text="&amp;Tabla2[[#This Row],[Mensaje]],"Enviar mensaje"),"")</f>
        <v>Enviar mensaje</v>
      </c>
      <c r="AH3972" s="15" t="str">
        <f>CONCATENATE(A3972,F3972)</f>
        <v>3971TGBU6370482</v>
      </c>
      <c r="AI3972" s="15" t="str">
        <f>CONCATENATE("ENT-",A3972)</f>
        <v>ENT-3971</v>
      </c>
      <c r="AJ3972" s="15" t="str">
        <f>IF(Tabla2[[#This Row],[Op]]&lt;&gt;"","ENTREGA","")</f>
        <v>ENTREGA</v>
      </c>
      <c r="AK3972" s="40" t="str">
        <f>(Tabla2[[#This Row],[FECHA ENTREGA]]&amp;Tabla2[[#This Row],[HORA ENTREGA]])</f>
        <v>461740,458333333333333</v>
      </c>
      <c r="AL3972" s="34" t="str">
        <f>IFERROR(HYPERLINK("https://wa.me/"&amp;Tabla2[[#This Row],[CONTACTO]]&amp;"?text="&amp;Tabla2[[#This Row],[Mensaje]]),"")</f>
        <v>https://wa.me/56984994337?text=Hola!%0AServicio del día 01-06%0A *Cliente:* TECNIKA S A */ Cont: * TGBU6370482*/ HR Entrega: *11:00* /Dirección: *Los Olivos 1270, Pudahuel</v>
      </c>
    </row>
    <row r="3973" spans="1:38" ht="16.5" customHeight="1" x14ac:dyDescent="0.2">
      <c r="A3973" s="15">
        <f>ROW(A3972)</f>
        <v>3972</v>
      </c>
      <c r="B3973" s="15">
        <f>IF(J3973=J3972,B3972+1,1)</f>
        <v>54</v>
      </c>
      <c r="C3973" s="15" t="s">
        <v>447</v>
      </c>
      <c r="D3973" s="25" t="s">
        <v>39</v>
      </c>
      <c r="E3973" s="27">
        <v>389418</v>
      </c>
      <c r="F3973" s="27" t="s">
        <v>6077</v>
      </c>
      <c r="G3973" s="27" t="s">
        <v>41</v>
      </c>
      <c r="H3973" s="27">
        <v>14500</v>
      </c>
      <c r="I3973" s="27" t="s">
        <v>42</v>
      </c>
      <c r="J3973" s="28">
        <v>46174</v>
      </c>
      <c r="K3973" s="26">
        <v>0.52083333333333337</v>
      </c>
      <c r="L3973" s="26"/>
      <c r="M3973" s="27" t="s">
        <v>126</v>
      </c>
      <c r="N3973" s="25">
        <f>IFERROR(VLOOKUP(M3973,Data!$J$1:$K$58,2,0),"")</f>
        <v>56999270871</v>
      </c>
      <c r="O3973" s="27" t="s">
        <v>127</v>
      </c>
      <c r="P3973" s="27"/>
      <c r="Q3973" s="27" t="s">
        <v>450</v>
      </c>
      <c r="R3973" s="27" t="s">
        <v>218</v>
      </c>
      <c r="S3973" s="27"/>
      <c r="T3973" s="27"/>
      <c r="U3973" s="28"/>
      <c r="V3973" s="15"/>
      <c r="W3973" s="15"/>
      <c r="X3973" s="27"/>
      <c r="Y3973" s="27"/>
      <c r="Z3973" s="29"/>
      <c r="AA3973" s="29">
        <v>0.59027777777777779</v>
      </c>
      <c r="AB3973" s="29">
        <v>0.68055555555555558</v>
      </c>
      <c r="AC3973" s="30">
        <v>46174</v>
      </c>
      <c r="AD3973" s="15" t="str">
        <f>IF(Tabla2[[#This Row],[HORA ENTREGA]]="DIRECTO","On time", IF(AA3973&lt;&gt;"",IF(Tabla2[[#This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73" s="15" t="str">
        <f>MID(Tabla2[[#This Row],[TIPO]],1,3)</f>
        <v xml:space="preserve">40 </v>
      </c>
      <c r="AF39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TECNIKA S A */ Cont: * HAMU3321884*/ HR Entrega: *12:30* /Dirección: *Los Olivos 1270, Pudahuel</v>
      </c>
      <c r="AG3973" s="38" t="str">
        <f>IFERROR(HYPERLINK("https://wa.me/"&amp;Tabla2[[#This Row],[CONTACTO]]&amp;"?text="&amp;Tabla2[[#This Row],[Mensaje]],"Enviar mensaje"),"")</f>
        <v>Enviar mensaje</v>
      </c>
      <c r="AH3973" s="15" t="str">
        <f>CONCATENATE(A3973,F3973)</f>
        <v>3972HAMU3321884</v>
      </c>
      <c r="AI3973" s="15" t="str">
        <f>CONCATENATE("ENT-",A3973)</f>
        <v>ENT-3972</v>
      </c>
      <c r="AJ3973" s="15" t="str">
        <f>IF(Tabla2[[#This Row],[Op]]&lt;&gt;"","ENTREGA","")</f>
        <v>ENTREGA</v>
      </c>
      <c r="AK3973" s="40" t="str">
        <f>(Tabla2[[#This Row],[FECHA ENTREGA]]&amp;Tabla2[[#This Row],[HORA ENTREGA]])</f>
        <v>461740,520833333333333</v>
      </c>
      <c r="AL3973" s="34" t="str">
        <f>IFERROR(HYPERLINK("https://wa.me/"&amp;Tabla2[[#This Row],[CONTACTO]]&amp;"?text="&amp;Tabla2[[#This Row],[Mensaje]]),"")</f>
        <v>https://wa.me/56999270871?text=Hola!%0AServicio del día 01-06%0A *Cliente:* TECNIKA S A */ Cont: * HAMU3321884*/ HR Entrega: *12:30* /Dirección: *Los Olivos 1270, Pudahuel</v>
      </c>
    </row>
    <row r="3974" spans="1:38" ht="16.5" customHeight="1" x14ac:dyDescent="0.2">
      <c r="A3974" s="15">
        <f>ROW(A3973)</f>
        <v>3973</v>
      </c>
      <c r="B3974" s="15">
        <f>IF(J3974=J3973,B3973+1,1)</f>
        <v>55</v>
      </c>
      <c r="C3974" s="15" t="s">
        <v>1163</v>
      </c>
      <c r="D3974" s="25" t="s">
        <v>39</v>
      </c>
      <c r="E3974" s="27">
        <v>306609</v>
      </c>
      <c r="F3974" s="27" t="s">
        <v>6078</v>
      </c>
      <c r="G3974" s="27" t="s">
        <v>41</v>
      </c>
      <c r="H3974" s="27">
        <v>14800</v>
      </c>
      <c r="I3974" s="27" t="s">
        <v>42</v>
      </c>
      <c r="J3974" s="28">
        <v>46174</v>
      </c>
      <c r="K3974" s="26">
        <v>0.625</v>
      </c>
      <c r="L3974" s="26"/>
      <c r="M3974" s="27" t="s">
        <v>176</v>
      </c>
      <c r="N3974" s="25">
        <f>IFERROR(VLOOKUP(M3974,Data!$J$1:$K$58,2,0),"")</f>
        <v>56968463649</v>
      </c>
      <c r="O3974" s="27" t="s">
        <v>177</v>
      </c>
      <c r="P3974" s="27">
        <v>10</v>
      </c>
      <c r="Q3974" s="27" t="s">
        <v>1166</v>
      </c>
      <c r="R3974" s="27" t="s">
        <v>218</v>
      </c>
      <c r="S3974" s="27"/>
      <c r="T3974" s="27"/>
      <c r="U3974" s="28"/>
      <c r="V3974" s="15"/>
      <c r="W3974" s="15"/>
      <c r="X3974" s="27"/>
      <c r="Y3974" s="27"/>
      <c r="Z3974" s="29"/>
      <c r="AA3974" s="29">
        <v>0.64583333333333337</v>
      </c>
      <c r="AB3974" s="29">
        <v>0.72222222222222221</v>
      </c>
      <c r="AC3974" s="30">
        <v>46174</v>
      </c>
      <c r="AD3974" s="15" t="str">
        <f>IF(Tabla2[[#This Row],[HORA ENTREGA]]="DIRECTO","On time", IF(AA3974&lt;&gt;"",IF(Tabla2[[#This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74" s="15" t="str">
        <f>MID(Tabla2[[#This Row],[TIPO]],1,3)</f>
        <v xml:space="preserve">40 </v>
      </c>
      <c r="AF39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TOC-TOCK */ Cont: * MRKU6312843*/ HR Entrega: *15:00* /Dirección: *SAN NICOLAS 860 ; SAN MIGUEL</v>
      </c>
      <c r="AG3974" s="38" t="str">
        <f>IFERROR(HYPERLINK("https://wa.me/"&amp;Tabla2[[#This Row],[CONTACTO]]&amp;"?text="&amp;Tabla2[[#This Row],[Mensaje]],"Enviar mensaje"),"")</f>
        <v>Enviar mensaje</v>
      </c>
      <c r="AH3974" s="15" t="str">
        <f>CONCATENATE(A3974,F3974)</f>
        <v>3973MRKU6312843</v>
      </c>
      <c r="AI3974" s="15" t="str">
        <f>CONCATENATE("ENT-",A3974)</f>
        <v>ENT-3973</v>
      </c>
      <c r="AJ3974" s="15" t="str">
        <f>IF(Tabla2[[#This Row],[Op]]&lt;&gt;"","ENTREGA","")</f>
        <v>ENTREGA</v>
      </c>
      <c r="AK3974" s="40" t="str">
        <f>(Tabla2[[#This Row],[FECHA ENTREGA]]&amp;Tabla2[[#This Row],[HORA ENTREGA]])</f>
        <v>461740,625</v>
      </c>
      <c r="AL3974" s="34" t="str">
        <f>IFERROR(HYPERLINK("https://wa.me/"&amp;Tabla2[[#This Row],[CONTACTO]]&amp;"?text="&amp;Tabla2[[#This Row],[Mensaje]]),"")</f>
        <v>https://wa.me/56968463649?text=Hola!%0AServicio del día 01-06%0A *Cliente:* TOC-TOCK */ Cont: * MRKU6312843*/ HR Entrega: *15:00* /Dirección: *SAN NICOLAS 860 ; SAN MIGUEL</v>
      </c>
    </row>
    <row r="3975" spans="1:38" ht="16.5" customHeight="1" x14ac:dyDescent="0.2">
      <c r="A3975" s="15">
        <f>ROW(A3974)</f>
        <v>3974</v>
      </c>
      <c r="B3975" s="15">
        <f>IF(J3975=J3974,B3974+1,1)</f>
        <v>56</v>
      </c>
      <c r="C3975" s="15" t="s">
        <v>244</v>
      </c>
      <c r="D3975" s="25" t="s">
        <v>39</v>
      </c>
      <c r="E3975" s="27">
        <v>534215</v>
      </c>
      <c r="F3975" s="27" t="s">
        <v>6079</v>
      </c>
      <c r="G3975" s="27" t="s">
        <v>64</v>
      </c>
      <c r="H3975" s="27">
        <v>12627</v>
      </c>
      <c r="I3975" s="27" t="s">
        <v>6080</v>
      </c>
      <c r="J3975" s="28">
        <v>46174</v>
      </c>
      <c r="K3975" s="26">
        <v>0.375</v>
      </c>
      <c r="L3975" s="26"/>
      <c r="M3975" s="27" t="s">
        <v>155</v>
      </c>
      <c r="N3975" s="25">
        <f>IFERROR(VLOOKUP(M3975,Data!$J$1:$K$58,2,0),"")</f>
        <v>56926181825</v>
      </c>
      <c r="O3975" s="27" t="s">
        <v>156</v>
      </c>
      <c r="P3975" s="27"/>
      <c r="Q3975" s="27" t="s">
        <v>249</v>
      </c>
      <c r="R3975" s="27" t="s">
        <v>69</v>
      </c>
      <c r="S3975" s="27"/>
      <c r="T3975" s="27"/>
      <c r="U3975" s="28"/>
      <c r="V3975" s="15"/>
      <c r="W3975" s="15">
        <v>305494</v>
      </c>
      <c r="X3975" s="27"/>
      <c r="Y3975" s="27"/>
      <c r="Z3975" s="29"/>
      <c r="AA3975" s="29">
        <v>0.33333333333333331</v>
      </c>
      <c r="AB3975" s="29">
        <v>0.41319444444444442</v>
      </c>
      <c r="AC3975" s="30">
        <v>46174</v>
      </c>
      <c r="AD3975" s="15" t="str">
        <f>IF(Tabla2[[#This Row],[HORA ENTREGA]]="DIRECTO","On time", IF(AA3975&lt;&gt;"",IF(Tabla2[[#This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75" s="15" t="str">
        <f>MID(Tabla2[[#This Row],[TIPO]],1,3)</f>
        <v xml:space="preserve">20 </v>
      </c>
      <c r="AF39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01-06%0A *Cliente:* VILLAR HERMANOS S.A. */ Cont: * HLBU3982328*/ HR Entrega: *09:00* /Dirección: *SALAR DE ATACAMA 1330, PUDAHUEL</v>
      </c>
      <c r="AG3975" s="38" t="str">
        <f>IFERROR(HYPERLINK("https://wa.me/"&amp;Tabla2[[#This Row],[CONTACTO]]&amp;"?text="&amp;Tabla2[[#This Row],[Mensaje]],"Enviar mensaje"),"")</f>
        <v>Enviar mensaje</v>
      </c>
      <c r="AH3975" s="15" t="str">
        <f>CONCATENATE(A3975,F3975)</f>
        <v>3974HLBU3982328</v>
      </c>
      <c r="AI3975" s="15" t="str">
        <f>CONCATENATE("ENT-",A3975)</f>
        <v>ENT-3974</v>
      </c>
      <c r="AJ3975" s="15" t="str">
        <f>IF(Tabla2[[#This Row],[Op]]&lt;&gt;"","ENTREGA","")</f>
        <v>ENTREGA</v>
      </c>
      <c r="AK3975" s="40" t="str">
        <f>(Tabla2[[#This Row],[FECHA ENTREGA]]&amp;Tabla2[[#This Row],[HORA ENTREGA]])</f>
        <v>461740,375</v>
      </c>
      <c r="AL3975" s="34" t="str">
        <f>IFERROR(HYPERLINK("https://wa.me/"&amp;Tabla2[[#This Row],[CONTACTO]]&amp;"?text="&amp;Tabla2[[#This Row],[Mensaje]]),"")</f>
        <v>https://wa.me/56926181825?text=Hola!%0AServicio del día 01-06%0A *Cliente:* VILLAR HERMANOS S.A. */ Cont: * HLBU3982328*/ HR Entrega: *09:00* /Dirección: *SALAR DE ATACAMA 1330, PUDAHUEL</v>
      </c>
    </row>
    <row r="3976" spans="1:38" ht="16.5" customHeight="1" x14ac:dyDescent="0.2">
      <c r="A3976" s="15">
        <f>ROW(A3975)</f>
        <v>3975</v>
      </c>
      <c r="B3976" s="15">
        <f>IF(J3976=J3975,B3975+1,1)</f>
        <v>1</v>
      </c>
      <c r="C3976" s="15" t="s">
        <v>4139</v>
      </c>
      <c r="D3976" s="25" t="s">
        <v>39</v>
      </c>
      <c r="E3976" s="27">
        <v>306779</v>
      </c>
      <c r="F3976" s="27" t="s">
        <v>6081</v>
      </c>
      <c r="G3976" s="27" t="s">
        <v>64</v>
      </c>
      <c r="H3976" s="27">
        <v>1918</v>
      </c>
      <c r="I3976" s="27" t="s">
        <v>6082</v>
      </c>
      <c r="J3976" s="28">
        <v>46175</v>
      </c>
      <c r="K3976" s="26">
        <v>0.66666666666666663</v>
      </c>
      <c r="L3976" s="26"/>
      <c r="M3976" s="27" t="s">
        <v>117</v>
      </c>
      <c r="N3976" s="25">
        <f>IFERROR(VLOOKUP(M3976,Data!$J$1:$K$58,2,0),"")</f>
        <v>56973887539</v>
      </c>
      <c r="O3976" s="27" t="s">
        <v>118</v>
      </c>
      <c r="P3976" s="27"/>
      <c r="Q3976" s="27" t="s">
        <v>6083</v>
      </c>
      <c r="R3976" s="27" t="s">
        <v>74</v>
      </c>
      <c r="S3976" s="27"/>
      <c r="T3976" s="27"/>
      <c r="U3976" s="28"/>
      <c r="V3976" s="15"/>
      <c r="W3976" s="15"/>
      <c r="X3976" s="27"/>
      <c r="Y3976" s="27"/>
      <c r="Z3976" s="29"/>
      <c r="AA3976" s="29">
        <v>0.67708333333333337</v>
      </c>
      <c r="AB3976" s="29">
        <v>0.76388888888888884</v>
      </c>
      <c r="AC3976" s="30">
        <v>46175</v>
      </c>
      <c r="AD3976" s="15" t="str">
        <f>IF(Tabla2[[#This Row],[HORA ENTREGA]]="DIRECTO","On time", IF(AA3976&lt;&gt;"",IF(Tabla2[[#This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76" s="15" t="str">
        <f>MID(Tabla2[[#This Row],[TIPO]],1,3)</f>
        <v xml:space="preserve">20 </v>
      </c>
      <c r="AF39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ABASTECIMIENTO CLÍNICO SPA */ Cont: * MSDU2281442*/ HR Entrega: *16:00* /Dirección: *CENTRO AENEUS. CALETERA ORIENTE GENERAL SAN MARTIN 11500, COLINA</v>
      </c>
      <c r="AG3976" s="38" t="str">
        <f>IFERROR(HYPERLINK("https://wa.me/"&amp;Tabla2[[#This Row],[CONTACTO]]&amp;"?text="&amp;Tabla2[[#This Row],[Mensaje]],"Enviar mensaje"),"")</f>
        <v>Enviar mensaje</v>
      </c>
      <c r="AH3976" s="15" t="str">
        <f>CONCATENATE(A3976,F3976)</f>
        <v>3975MSDU2281442</v>
      </c>
      <c r="AI3976" s="15" t="str">
        <f>CONCATENATE("ENT-",A3976)</f>
        <v>ENT-3975</v>
      </c>
      <c r="AJ3976" s="15" t="str">
        <f>IF(Tabla2[[#This Row],[Op]]&lt;&gt;"","ENTREGA","")</f>
        <v>ENTREGA</v>
      </c>
      <c r="AK3976" s="40" t="str">
        <f>(Tabla2[[#This Row],[FECHA ENTREGA]]&amp;Tabla2[[#This Row],[HORA ENTREGA]])</f>
        <v>461750,666666666666667</v>
      </c>
      <c r="AL3976" s="43" t="str">
        <f>IFERROR(HYPERLINK("https://wa.me/"&amp;Tabla2[[#This Row],[CONTACTO]]&amp;"?text="&amp;Tabla2[[#This Row],[Mensaje]]),"")</f>
        <v>https://wa.me/56973887539?text=Hola!%0AServicio del día 02-06%0A *Cliente:* ABASTECIMIENTO CLÍNICO SPA */ Cont: * MSDU2281442*/ HR Entrega: *16:00* /Dirección: *CENTRO AENEUS. CALETERA ORIENTE GENERAL SAN MARTIN 11500, COLINA</v>
      </c>
    </row>
    <row r="3977" spans="1:38" ht="16.5" customHeight="1" x14ac:dyDescent="0.2">
      <c r="A3977" s="15">
        <f>ROW(A3976)</f>
        <v>3976</v>
      </c>
      <c r="B3977" s="15">
        <f>IF(J3977=J3976,B3976+1,1)</f>
        <v>2</v>
      </c>
      <c r="C3977" s="15" t="s">
        <v>75</v>
      </c>
      <c r="D3977" s="25" t="s">
        <v>39</v>
      </c>
      <c r="E3977" s="27">
        <v>305103</v>
      </c>
      <c r="F3977" s="27" t="s">
        <v>6084</v>
      </c>
      <c r="G3977" s="27" t="s">
        <v>41</v>
      </c>
      <c r="H3977" s="27">
        <v>6900</v>
      </c>
      <c r="I3977" s="27" t="s">
        <v>42</v>
      </c>
      <c r="J3977" s="28">
        <v>46175</v>
      </c>
      <c r="K3977" s="26">
        <v>0.33333333333333331</v>
      </c>
      <c r="L3977" s="26"/>
      <c r="M3977" s="27" t="s">
        <v>674</v>
      </c>
      <c r="N3977" s="25">
        <f>IFERROR(VLOOKUP(M3977,Data!$J$1:$K$58,2,0),"")</f>
        <v>56967386018</v>
      </c>
      <c r="O3977" s="27" t="s">
        <v>356</v>
      </c>
      <c r="P3977" s="27"/>
      <c r="Q3977" s="27" t="s">
        <v>4067</v>
      </c>
      <c r="R3977" s="27" t="s">
        <v>74</v>
      </c>
      <c r="S3977" s="27"/>
      <c r="T3977" s="27"/>
      <c r="U3977" s="28"/>
      <c r="V3977" s="15"/>
      <c r="W3977" s="15"/>
      <c r="X3977" s="27"/>
      <c r="Y3977" s="27"/>
      <c r="Z3977" s="29"/>
      <c r="AA3977" s="29">
        <v>0.32777777777777778</v>
      </c>
      <c r="AB3977" s="29">
        <v>0.45277777777777778</v>
      </c>
      <c r="AC3977" s="30">
        <v>46175</v>
      </c>
      <c r="AD3977" s="15" t="str">
        <f>IF(Tabla2[[#This Row],[HORA ENTREGA]]="DIRECTO","On time", IF(AA3977&lt;&gt;"",IF(Tabla2[[#This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77" s="15" t="str">
        <f>MID(Tabla2[[#This Row],[TIPO]],1,3)</f>
        <v xml:space="preserve">40 </v>
      </c>
      <c r="AF39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BAYONA SPA */ Cont: * MSNU7860690*/ HR Entrega: *08:00* /Dirección: *BOULEVAR 1313 BODENOR FLEX CENTER ENEA, PUDAHUEL</v>
      </c>
      <c r="AG3977" s="38" t="str">
        <f>IFERROR(HYPERLINK("https://wa.me/"&amp;Tabla2[[#This Row],[CONTACTO]]&amp;"?text="&amp;Tabla2[[#This Row],[Mensaje]],"Enviar mensaje"),"")</f>
        <v>Enviar mensaje</v>
      </c>
      <c r="AH3977" s="15" t="str">
        <f>CONCATENATE(A3977,F3977)</f>
        <v>3976MSNU7860690</v>
      </c>
      <c r="AI3977" s="15" t="str">
        <f>CONCATENATE("ENT-",A3977)</f>
        <v>ENT-3976</v>
      </c>
      <c r="AJ3977" s="15" t="str">
        <f>IF(Tabla2[[#This Row],[Op]]&lt;&gt;"","ENTREGA","")</f>
        <v>ENTREGA</v>
      </c>
      <c r="AK3977" s="40" t="str">
        <f>(Tabla2[[#This Row],[FECHA ENTREGA]]&amp;Tabla2[[#This Row],[HORA ENTREGA]])</f>
        <v>461750,333333333333333</v>
      </c>
      <c r="AL3977" s="43" t="str">
        <f>IFERROR(HYPERLINK("https://wa.me/"&amp;Tabla2[[#This Row],[CONTACTO]]&amp;"?text="&amp;Tabla2[[#This Row],[Mensaje]]),"")</f>
        <v>https://wa.me/56967386018?text=Hola!%0AServicio del día 02-06%0A *Cliente:* BAYONA SPA */ Cont: * MSNU7860690*/ HR Entrega: *08:00* /Dirección: *BOULEVAR 1313 BODENOR FLEX CENTER ENEA, PUDAHUEL</v>
      </c>
    </row>
    <row r="3978" spans="1:38" ht="16.5" customHeight="1" x14ac:dyDescent="0.2">
      <c r="A3978" s="15">
        <f>ROW(A3977)</f>
        <v>3977</v>
      </c>
      <c r="B3978" s="15">
        <f>IF(J3978=J3977,B3977+1,1)</f>
        <v>3</v>
      </c>
      <c r="C3978" s="15" t="s">
        <v>1057</v>
      </c>
      <c r="D3978" s="25" t="s">
        <v>39</v>
      </c>
      <c r="E3978" s="27">
        <v>306574</v>
      </c>
      <c r="F3978" s="27" t="s">
        <v>6085</v>
      </c>
      <c r="G3978" s="27" t="s">
        <v>41</v>
      </c>
      <c r="H3978" s="27">
        <v>28500</v>
      </c>
      <c r="I3978" s="27" t="s">
        <v>42</v>
      </c>
      <c r="J3978" s="28">
        <v>46175</v>
      </c>
      <c r="K3978" s="26">
        <v>0.375</v>
      </c>
      <c r="L3978" s="26"/>
      <c r="M3978" s="27" t="s">
        <v>308</v>
      </c>
      <c r="N3978" s="25">
        <f>IFERROR(VLOOKUP(M3978,Data!$J$1:$K$58,2,0),"")</f>
        <v>56966631737</v>
      </c>
      <c r="O3978" s="27" t="s">
        <v>309</v>
      </c>
      <c r="P3978" s="27"/>
      <c r="Q3978" s="27" t="s">
        <v>6086</v>
      </c>
      <c r="R3978" s="27" t="s">
        <v>1821</v>
      </c>
      <c r="S3978" s="27"/>
      <c r="T3978" s="27"/>
      <c r="U3978" s="28"/>
      <c r="V3978" s="15"/>
      <c r="W3978" s="15"/>
      <c r="X3978" s="27"/>
      <c r="Y3978" s="27"/>
      <c r="Z3978" s="29"/>
      <c r="AA3978" s="29">
        <v>0.3611111111111111</v>
      </c>
      <c r="AB3978" s="29">
        <v>0.54166666666666663</v>
      </c>
      <c r="AC3978" s="30">
        <v>46175</v>
      </c>
      <c r="AD3978" s="15" t="str">
        <f>IF(Tabla2[[#This Row],[HORA ENTREGA]]="DIRECTO","On time", IF(AA3978&lt;&gt;"",IF(Tabla2[[#This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78" s="15" t="str">
        <f>MID(Tabla2[[#This Row],[TIPO]],1,3)</f>
        <v xml:space="preserve">40 </v>
      </c>
      <c r="AF39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BOLSA LA ESTRELLA */ Cont: * FANU1547977*/ HR Entrega: *09:00* /Dirección: *avenida el retiro 1227 renca bodega 8</v>
      </c>
      <c r="AG3978" s="38" t="str">
        <f>IFERROR(HYPERLINK("https://wa.me/"&amp;Tabla2[[#This Row],[CONTACTO]]&amp;"?text="&amp;Tabla2[[#This Row],[Mensaje]],"Enviar mensaje"),"")</f>
        <v>Enviar mensaje</v>
      </c>
      <c r="AH3978" s="15" t="str">
        <f>CONCATENATE(A3978,F3978)</f>
        <v>3977FANU1547977</v>
      </c>
      <c r="AI3978" s="15" t="str">
        <f>CONCATENATE("ENT-",A3978)</f>
        <v>ENT-3977</v>
      </c>
      <c r="AJ3978" s="15" t="str">
        <f>IF(Tabla2[[#This Row],[Op]]&lt;&gt;"","ENTREGA","")</f>
        <v>ENTREGA</v>
      </c>
      <c r="AK3978" s="40" t="str">
        <f>(Tabla2[[#This Row],[FECHA ENTREGA]]&amp;Tabla2[[#This Row],[HORA ENTREGA]])</f>
        <v>461750,375</v>
      </c>
      <c r="AL3978" s="43" t="str">
        <f>IFERROR(HYPERLINK("https://wa.me/"&amp;Tabla2[[#This Row],[CONTACTO]]&amp;"?text="&amp;Tabla2[[#This Row],[Mensaje]]),"")</f>
        <v>https://wa.me/56966631737?text=Hola!%0AServicio del día 02-06%0A *Cliente:* BOLSA LA ESTRELLA */ Cont: * FANU1547977*/ HR Entrega: *09:00* /Dirección: *avenida el retiro 1227 renca bodega 8</v>
      </c>
    </row>
    <row r="3979" spans="1:38" ht="16.5" customHeight="1" x14ac:dyDescent="0.2">
      <c r="A3979" s="15">
        <f>ROW(A3978)</f>
        <v>3978</v>
      </c>
      <c r="B3979" s="15">
        <f>IF(J3979=J3978,B3978+1,1)</f>
        <v>4</v>
      </c>
      <c r="C3979" s="15" t="s">
        <v>275</v>
      </c>
      <c r="D3979" s="25" t="s">
        <v>39</v>
      </c>
      <c r="E3979" s="27">
        <v>306938</v>
      </c>
      <c r="F3979" s="27" t="s">
        <v>6087</v>
      </c>
      <c r="G3979" s="27" t="s">
        <v>41</v>
      </c>
      <c r="H3979" s="27">
        <v>27135</v>
      </c>
      <c r="I3979" s="27" t="s">
        <v>42</v>
      </c>
      <c r="J3979" s="28">
        <v>46175</v>
      </c>
      <c r="K3979" s="26">
        <v>0.33333333333333331</v>
      </c>
      <c r="L3979" s="26"/>
      <c r="M3979" s="27" t="s">
        <v>155</v>
      </c>
      <c r="N3979" s="25">
        <f>IFERROR(VLOOKUP(M3979,Data!$J$1:$K$58,2,0),"")</f>
        <v>56926181825</v>
      </c>
      <c r="O3979" s="27" t="s">
        <v>156</v>
      </c>
      <c r="P3979" s="27"/>
      <c r="Q3979" s="27" t="s">
        <v>47</v>
      </c>
      <c r="R3979" s="27" t="s">
        <v>280</v>
      </c>
      <c r="S3979" s="27"/>
      <c r="T3979" s="27"/>
      <c r="U3979" s="28"/>
      <c r="V3979" s="15"/>
      <c r="W3979" s="15"/>
      <c r="X3979" s="27"/>
      <c r="Y3979" s="27"/>
      <c r="Z3979" s="29"/>
      <c r="AA3979" s="29">
        <v>0.33541666666666664</v>
      </c>
      <c r="AB3979" s="29">
        <v>0.42708333333333331</v>
      </c>
      <c r="AC3979" s="30">
        <v>46175</v>
      </c>
      <c r="AD3979" s="15" t="str">
        <f>IF(Tabla2[[#This Row],[HORA ENTREGA]]="DIRECTO","On time", IF(AA3979&lt;&gt;"",IF(Tabla2[[#This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79" s="15" t="str">
        <f>MID(Tabla2[[#This Row],[TIPO]],1,3)</f>
        <v xml:space="preserve">40 </v>
      </c>
      <c r="AF39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COMERCIAL CANADA SPA */ Cont: * FBIU5150634*/ HR Entrega: *08:00* /Dirección: *BERNARDO O"HIGGINS 158 COLINA</v>
      </c>
      <c r="AG3979" s="38" t="str">
        <f>IFERROR(HYPERLINK("https://wa.me/"&amp;Tabla2[[#This Row],[CONTACTO]]&amp;"?text="&amp;Tabla2[[#This Row],[Mensaje]],"Enviar mensaje"),"")</f>
        <v>Enviar mensaje</v>
      </c>
      <c r="AH3979" s="15" t="str">
        <f>CONCATENATE(A3979,F3979)</f>
        <v>3978FBIU5150634</v>
      </c>
      <c r="AI3979" s="15" t="str">
        <f>CONCATENATE("ENT-",A3979)</f>
        <v>ENT-3978</v>
      </c>
      <c r="AJ3979" s="15" t="str">
        <f>IF(Tabla2[[#This Row],[Op]]&lt;&gt;"","ENTREGA","")</f>
        <v>ENTREGA</v>
      </c>
      <c r="AK3979" s="40" t="str">
        <f>(Tabla2[[#This Row],[FECHA ENTREGA]]&amp;Tabla2[[#This Row],[HORA ENTREGA]])</f>
        <v>461750,333333333333333</v>
      </c>
      <c r="AL3979" s="34" t="str">
        <f>IFERROR(HYPERLINK("https://wa.me/"&amp;Tabla2[[#This Row],[CONTACTO]]&amp;"?text="&amp;Tabla2[[#This Row],[Mensaje]]),"")</f>
        <v>https://wa.me/56926181825?text=Hola!%0AServicio del día 02-06%0A *Cliente:* COMERCIAL CANADA SPA */ Cont: * FBIU5150634*/ HR Entrega: *08:00* /Dirección: *BERNARDO O"HIGGINS 158 COLINA</v>
      </c>
    </row>
    <row r="3980" spans="1:38" ht="16.5" customHeight="1" x14ac:dyDescent="0.2">
      <c r="A3980" s="15">
        <f>ROW(A3979)</f>
        <v>3979</v>
      </c>
      <c r="B3980" s="15">
        <f>IF(J3980=J3979,B3979+1,1)</f>
        <v>5</v>
      </c>
      <c r="C3980" s="15" t="s">
        <v>275</v>
      </c>
      <c r="D3980" s="25" t="s">
        <v>39</v>
      </c>
      <c r="E3980" s="27">
        <v>306938</v>
      </c>
      <c r="F3980" s="27" t="s">
        <v>6088</v>
      </c>
      <c r="G3980" s="27" t="s">
        <v>41</v>
      </c>
      <c r="H3980" s="27">
        <v>27135</v>
      </c>
      <c r="I3980" s="27" t="s">
        <v>42</v>
      </c>
      <c r="J3980" s="28">
        <v>46175</v>
      </c>
      <c r="K3980" s="26">
        <v>0.41666666666666669</v>
      </c>
      <c r="L3980" s="26"/>
      <c r="M3980" s="27" t="s">
        <v>72</v>
      </c>
      <c r="N3980" s="25">
        <f>IFERROR(VLOOKUP(M3980,Data!$J$1:$K$58,2,0),"")</f>
        <v>56978089148</v>
      </c>
      <c r="O3980" s="27" t="s">
        <v>73</v>
      </c>
      <c r="P3980" s="27"/>
      <c r="Q3980" s="27" t="s">
        <v>47</v>
      </c>
      <c r="R3980" s="27" t="s">
        <v>280</v>
      </c>
      <c r="S3980" s="27"/>
      <c r="T3980" s="27"/>
      <c r="U3980" s="28"/>
      <c r="V3980" s="15"/>
      <c r="W3980" s="15"/>
      <c r="X3980" s="27"/>
      <c r="Y3980" s="27"/>
      <c r="Z3980" s="29"/>
      <c r="AA3980" s="29">
        <v>0.35416666666666669</v>
      </c>
      <c r="AB3980" s="29">
        <v>0.50347222222222221</v>
      </c>
      <c r="AC3980" s="30">
        <v>46175</v>
      </c>
      <c r="AD3980" s="15" t="str">
        <f>IF(Tabla2[[#This Row],[HORA ENTREGA]]="DIRECTO","On time", IF(AA3980&lt;&gt;"",IF(Tabla2[[#This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0" s="15" t="str">
        <f>MID(Tabla2[[#This Row],[TIPO]],1,3)</f>
        <v xml:space="preserve">40 </v>
      </c>
      <c r="AF39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COMERCIAL CANADA SPA */ Cont: * OERU4340498*/ HR Entrega: *10:00* /Dirección: *BERNARDO O"HIGGINS 158 COLINA</v>
      </c>
      <c r="AG3980" s="38" t="str">
        <f>IFERROR(HYPERLINK("https://wa.me/"&amp;Tabla2[[#This Row],[CONTACTO]]&amp;"?text="&amp;Tabla2[[#This Row],[Mensaje]],"Enviar mensaje"),"")</f>
        <v>Enviar mensaje</v>
      </c>
      <c r="AH3980" s="15" t="str">
        <f>CONCATENATE(A3980,F3980)</f>
        <v>3979OERU4340498</v>
      </c>
      <c r="AI3980" s="15" t="str">
        <f>CONCATENATE("ENT-",A3980)</f>
        <v>ENT-3979</v>
      </c>
      <c r="AJ3980" s="15" t="str">
        <f>IF(Tabla2[[#This Row],[Op]]&lt;&gt;"","ENTREGA","")</f>
        <v>ENTREGA</v>
      </c>
      <c r="AK3980" s="40" t="str">
        <f>(Tabla2[[#This Row],[FECHA ENTREGA]]&amp;Tabla2[[#This Row],[HORA ENTREGA]])</f>
        <v>461750,416666666666667</v>
      </c>
      <c r="AL3980" s="34" t="str">
        <f>IFERROR(HYPERLINK("https://wa.me/"&amp;Tabla2[[#This Row],[CONTACTO]]&amp;"?text="&amp;Tabla2[[#This Row],[Mensaje]]),"")</f>
        <v>https://wa.me/56978089148?text=Hola!%0AServicio del día 02-06%0A *Cliente:* COMERCIAL CANADA SPA */ Cont: * OERU4340498*/ HR Entrega: *10:00* /Dirección: *BERNARDO O"HIGGINS 158 COLINA</v>
      </c>
    </row>
    <row r="3981" spans="1:38" ht="16.5" customHeight="1" x14ac:dyDescent="0.2">
      <c r="A3981" s="15">
        <f>ROW(A3980)</f>
        <v>3980</v>
      </c>
      <c r="B3981" s="15">
        <f>IF(J3981=J3980,B3980+1,1)</f>
        <v>6</v>
      </c>
      <c r="C3981" s="15" t="s">
        <v>275</v>
      </c>
      <c r="D3981" s="25" t="s">
        <v>39</v>
      </c>
      <c r="E3981" s="27">
        <v>306938</v>
      </c>
      <c r="F3981" s="27" t="s">
        <v>6089</v>
      </c>
      <c r="G3981" s="27" t="s">
        <v>41</v>
      </c>
      <c r="H3981" s="27">
        <v>27135</v>
      </c>
      <c r="I3981" s="27" t="s">
        <v>42</v>
      </c>
      <c r="J3981" s="28">
        <v>46175</v>
      </c>
      <c r="K3981" s="26">
        <v>0.5</v>
      </c>
      <c r="L3981" s="26"/>
      <c r="M3981" s="27" t="s">
        <v>688</v>
      </c>
      <c r="N3981" s="25">
        <f>IFERROR(VLOOKUP(M3981,Data!$J$1:$K$58,2,0),"")</f>
        <v>56950104102</v>
      </c>
      <c r="O3981" s="27" t="s">
        <v>552</v>
      </c>
      <c r="P3981" s="27"/>
      <c r="Q3981" s="27" t="s">
        <v>47</v>
      </c>
      <c r="R3981" s="27" t="s">
        <v>280</v>
      </c>
      <c r="S3981" s="27"/>
      <c r="T3981" s="27"/>
      <c r="U3981" s="28"/>
      <c r="V3981" s="15"/>
      <c r="W3981" s="15"/>
      <c r="X3981" s="27"/>
      <c r="Y3981" s="27"/>
      <c r="Z3981" s="29"/>
      <c r="AA3981" s="29">
        <v>0.56041666666666667</v>
      </c>
      <c r="AB3981" s="29">
        <v>0.64930555555555558</v>
      </c>
      <c r="AC3981" s="30">
        <v>46175</v>
      </c>
      <c r="AD3981" s="15" t="str">
        <f>IF(Tabla2[[#This Row],[HORA ENTREGA]]="DIRECTO","On time", IF(AA3981&lt;&gt;"",IF(Tabla2[[#This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81" s="15" t="str">
        <f>MID(Tabla2[[#This Row],[TIPO]],1,3)</f>
        <v xml:space="preserve">40 </v>
      </c>
      <c r="AF39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COMERCIAL CANADA SPA */ Cont: * SZLU9401054*/ HR Entrega: *12:00* /Dirección: *BERNARDO O"HIGGINS 158 COLINA</v>
      </c>
      <c r="AG3981" s="38" t="str">
        <f>IFERROR(HYPERLINK("https://wa.me/"&amp;Tabla2[[#This Row],[CONTACTO]]&amp;"?text="&amp;Tabla2[[#This Row],[Mensaje]],"Enviar mensaje"),"")</f>
        <v>Enviar mensaje</v>
      </c>
      <c r="AH3981" s="15" t="str">
        <f>CONCATENATE(A3981,F3981)</f>
        <v>3980SZLU9401054</v>
      </c>
      <c r="AI3981" s="15" t="str">
        <f>CONCATENATE("ENT-",A3981)</f>
        <v>ENT-3980</v>
      </c>
      <c r="AJ3981" s="15" t="str">
        <f>IF(Tabla2[[#This Row],[Op]]&lt;&gt;"","ENTREGA","")</f>
        <v>ENTREGA</v>
      </c>
      <c r="AK3981" s="40" t="str">
        <f>(Tabla2[[#This Row],[FECHA ENTREGA]]&amp;Tabla2[[#This Row],[HORA ENTREGA]])</f>
        <v>461750,5</v>
      </c>
      <c r="AL3981" s="34" t="str">
        <f>IFERROR(HYPERLINK("https://wa.me/"&amp;Tabla2[[#This Row],[CONTACTO]]&amp;"?text="&amp;Tabla2[[#This Row],[Mensaje]]),"")</f>
        <v>https://wa.me/56950104102?text=Hola!%0AServicio del día 02-06%0A *Cliente:* COMERCIAL CANADA SPA */ Cont: * SZLU9401054*/ HR Entrega: *12:00* /Dirección: *BERNARDO O"HIGGINS 158 COLINA</v>
      </c>
    </row>
    <row r="3982" spans="1:38" ht="16.5" customHeight="1" x14ac:dyDescent="0.2">
      <c r="A3982" s="15">
        <f>ROW(A3981)</f>
        <v>3981</v>
      </c>
      <c r="B3982" s="15">
        <f>IF(J3982=J3981,B3981+1,1)</f>
        <v>7</v>
      </c>
      <c r="C3982" s="15" t="s">
        <v>288</v>
      </c>
      <c r="D3982" s="25" t="s">
        <v>39</v>
      </c>
      <c r="E3982" s="27">
        <v>103983</v>
      </c>
      <c r="F3982" s="27" t="s">
        <v>6090</v>
      </c>
      <c r="G3982" s="27" t="s">
        <v>54</v>
      </c>
      <c r="H3982" s="27">
        <v>24728</v>
      </c>
      <c r="I3982" s="27"/>
      <c r="J3982" s="28">
        <v>46175</v>
      </c>
      <c r="K3982" s="26" t="s">
        <v>290</v>
      </c>
      <c r="L3982" s="26"/>
      <c r="M3982" s="27" t="s">
        <v>158</v>
      </c>
      <c r="N3982" s="25">
        <f>IFERROR(VLOOKUP(M3982,Data!$J$1:$K$58,2,0),"")</f>
        <v>56931745801</v>
      </c>
      <c r="O3982" s="27" t="s">
        <v>370</v>
      </c>
      <c r="P3982" s="27"/>
      <c r="Q3982" s="27" t="s">
        <v>5105</v>
      </c>
      <c r="R3982" s="27"/>
      <c r="S3982" s="27"/>
      <c r="T3982" s="27"/>
      <c r="U3982" s="28"/>
      <c r="V3982" s="15"/>
      <c r="W3982" s="15"/>
      <c r="X3982" s="27"/>
      <c r="Y3982" s="27"/>
      <c r="Z3982" s="29"/>
      <c r="AA3982" s="29">
        <v>0.61458333333333337</v>
      </c>
      <c r="AB3982" s="29">
        <v>0.81944444444444442</v>
      </c>
      <c r="AC3982" s="30">
        <v>46175</v>
      </c>
      <c r="AD3982" s="15" t="str">
        <f>IF(Tabla2[[#This Row],[HORA ENTREGA]]="DIRECTO","On time", IF(AA3982&lt;&gt;"",IF(Tabla2[[#This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2" s="15" t="str">
        <f>MID(Tabla2[[#This Row],[TIPO]],1,3)</f>
        <v xml:space="preserve">40 </v>
      </c>
      <c r="AF39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COMERCIAL SEA GARDEN SPA */ Cont: * CGMU7714403*/ HR Entrega: *DIRECTO* /Dirección: *Pedro Jorquera 575</v>
      </c>
      <c r="AG3982" s="38" t="str">
        <f>IFERROR(HYPERLINK("https://wa.me/"&amp;Tabla2[[#This Row],[CONTACTO]]&amp;"?text="&amp;Tabla2[[#This Row],[Mensaje]],"Enviar mensaje"),"")</f>
        <v>Enviar mensaje</v>
      </c>
      <c r="AH3982" s="15" t="str">
        <f>CONCATENATE(A3982,F3982)</f>
        <v>3981CGMU7714403</v>
      </c>
      <c r="AI3982" s="15" t="str">
        <f>CONCATENATE("ENT-",A3982)</f>
        <v>ENT-3981</v>
      </c>
      <c r="AJ3982" s="15" t="str">
        <f>IF(Tabla2[[#This Row],[Op]]&lt;&gt;"","ENTREGA","")</f>
        <v>ENTREGA</v>
      </c>
      <c r="AK3982" s="40" t="str">
        <f>(Tabla2[[#This Row],[FECHA ENTREGA]]&amp;Tabla2[[#This Row],[HORA ENTREGA]])</f>
        <v>46175DIRECTO</v>
      </c>
      <c r="AL3982" s="43" t="str">
        <f>IFERROR(HYPERLINK("https://wa.me/"&amp;Tabla2[[#This Row],[CONTACTO]]&amp;"?text="&amp;Tabla2[[#This Row],[Mensaje]]),"")</f>
        <v>https://wa.me/56931745801?text=Hola!%0AServicio del día 02-06%0A *Cliente:* COMERCIAL SEA GARDEN SPA */ Cont: * CGMU7714403*/ HR Entrega: *DIRECTO* /Dirección: *Pedro Jorquera 575</v>
      </c>
    </row>
    <row r="3983" spans="1:38" ht="16.5" customHeight="1" x14ac:dyDescent="0.2">
      <c r="A3983" s="15">
        <f>ROW(A3982)</f>
        <v>3982</v>
      </c>
      <c r="B3983" s="15">
        <f>IF(J3983=J3982,B3982+1,1)</f>
        <v>8</v>
      </c>
      <c r="C3983" s="15" t="s">
        <v>288</v>
      </c>
      <c r="D3983" s="25" t="s">
        <v>39</v>
      </c>
      <c r="E3983" s="27">
        <v>103755</v>
      </c>
      <c r="F3983" s="27" t="s">
        <v>6091</v>
      </c>
      <c r="G3983" s="27" t="s">
        <v>54</v>
      </c>
      <c r="H3983" s="27">
        <v>23895</v>
      </c>
      <c r="I3983" s="27"/>
      <c r="J3983" s="28">
        <v>46175</v>
      </c>
      <c r="K3983" s="26" t="s">
        <v>290</v>
      </c>
      <c r="L3983" s="26"/>
      <c r="M3983" s="27" t="s">
        <v>144</v>
      </c>
      <c r="N3983" s="25">
        <f>IFERROR(VLOOKUP(M3983,Data!$J$1:$K$58,2,0),"")</f>
        <v>56940144795</v>
      </c>
      <c r="O3983" s="27" t="s">
        <v>145</v>
      </c>
      <c r="P3983" s="27"/>
      <c r="Q3983" s="27" t="s">
        <v>5105</v>
      </c>
      <c r="R3983" s="27"/>
      <c r="S3983" s="27"/>
      <c r="T3983" s="27"/>
      <c r="U3983" s="28"/>
      <c r="V3983" s="15"/>
      <c r="W3983" s="15"/>
      <c r="X3983" s="27"/>
      <c r="Y3983" s="27"/>
      <c r="Z3983" s="29"/>
      <c r="AA3983" s="29">
        <v>0.61111111111111116</v>
      </c>
      <c r="AB3983" s="29">
        <v>0.77083333333333337</v>
      </c>
      <c r="AC3983" s="30">
        <v>46175</v>
      </c>
      <c r="AD3983" s="15" t="str">
        <f>IF(Tabla2[[#This Row],[HORA ENTREGA]]="DIRECTO","On time", IF(AA3983&lt;&gt;"",IF(Tabla2[[#This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3" s="15" t="str">
        <f>MID(Tabla2[[#This Row],[TIPO]],1,3)</f>
        <v xml:space="preserve">40 </v>
      </c>
      <c r="AF39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COMERCIAL SEA GARDEN SPA */ Cont: * TTNU8891570*/ HR Entrega: *DIRECTO* /Dirección: *Pedro Jorquera 575</v>
      </c>
      <c r="AG3983" s="38" t="str">
        <f>IFERROR(HYPERLINK("https://wa.me/"&amp;Tabla2[[#This Row],[CONTACTO]]&amp;"?text="&amp;Tabla2[[#This Row],[Mensaje]],"Enviar mensaje"),"")</f>
        <v>Enviar mensaje</v>
      </c>
      <c r="AH3983" s="15" t="str">
        <f>CONCATENATE(A3983,F3983)</f>
        <v>3982TTNU8891570</v>
      </c>
      <c r="AI3983" s="15" t="str">
        <f>CONCATENATE("ENT-",A3983)</f>
        <v>ENT-3982</v>
      </c>
      <c r="AJ3983" s="15" t="str">
        <f>IF(Tabla2[[#This Row],[Op]]&lt;&gt;"","ENTREGA","")</f>
        <v>ENTREGA</v>
      </c>
      <c r="AK3983" s="40" t="str">
        <f>(Tabla2[[#This Row],[FECHA ENTREGA]]&amp;Tabla2[[#This Row],[HORA ENTREGA]])</f>
        <v>46175DIRECTO</v>
      </c>
      <c r="AL3983" s="43" t="str">
        <f>IFERROR(HYPERLINK("https://wa.me/"&amp;Tabla2[[#This Row],[CONTACTO]]&amp;"?text="&amp;Tabla2[[#This Row],[Mensaje]]),"")</f>
        <v>https://wa.me/56940144795?text=Hola!%0AServicio del día 02-06%0A *Cliente:* COMERCIAL SEA GARDEN SPA */ Cont: * TTNU8891570*/ HR Entrega: *DIRECTO* /Dirección: *Pedro Jorquera 575</v>
      </c>
    </row>
    <row r="3984" spans="1:38" ht="16.5" customHeight="1" x14ac:dyDescent="0.2">
      <c r="A3984" s="15">
        <f>ROW(A3983)</f>
        <v>3983</v>
      </c>
      <c r="B3984" s="15">
        <f>IF(J3984=J3983,B3983+1,1)</f>
        <v>9</v>
      </c>
      <c r="C3984" s="15" t="s">
        <v>288</v>
      </c>
      <c r="D3984" s="25" t="s">
        <v>39</v>
      </c>
      <c r="E3984" s="27">
        <v>103869</v>
      </c>
      <c r="F3984" s="27" t="s">
        <v>6092</v>
      </c>
      <c r="G3984" s="27" t="s">
        <v>54</v>
      </c>
      <c r="H3984" s="27">
        <v>19137</v>
      </c>
      <c r="I3984" s="27" t="s">
        <v>3664</v>
      </c>
      <c r="J3984" s="28">
        <v>46175</v>
      </c>
      <c r="K3984" s="26" t="s">
        <v>290</v>
      </c>
      <c r="L3984" s="26"/>
      <c r="M3984" s="27" t="s">
        <v>60</v>
      </c>
      <c r="N3984" s="25">
        <f>IFERROR(VLOOKUP(M3984,Data!$J$1:$K$58,2,0),"")</f>
        <v>56957438415</v>
      </c>
      <c r="O3984" s="27" t="s">
        <v>285</v>
      </c>
      <c r="P3984" s="27"/>
      <c r="Q3984" s="27"/>
      <c r="R3984" s="27"/>
      <c r="S3984" s="27"/>
      <c r="T3984" s="27"/>
      <c r="U3984" s="28"/>
      <c r="V3984" s="15"/>
      <c r="W3984" s="15"/>
      <c r="X3984" s="27"/>
      <c r="Y3984" s="27"/>
      <c r="Z3984" s="29"/>
      <c r="AA3984" s="29">
        <v>0.52777777777777779</v>
      </c>
      <c r="AB3984" s="29">
        <v>0.64583333333333337</v>
      </c>
      <c r="AC3984" s="30">
        <v>46175</v>
      </c>
      <c r="AD3984" s="15" t="str">
        <f>IF(Tabla2[[#This Row],[HORA ENTREGA]]="DIRECTO","On time", IF(AA3984&lt;&gt;"",IF(Tabla2[[#This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4" s="15" t="str">
        <f>MID(Tabla2[[#This Row],[TIPO]],1,3)</f>
        <v xml:space="preserve">40 </v>
      </c>
      <c r="AF39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COMERCIAL SEA GARDEN SPA */ Cont: * UACU4748960*/ HR Entrega: *DIRECTO* /Dirección: *</v>
      </c>
      <c r="AG3984" s="38" t="str">
        <f>IFERROR(HYPERLINK("https://wa.me/"&amp;Tabla2[[#This Row],[CONTACTO]]&amp;"?text="&amp;Tabla2[[#This Row],[Mensaje]],"Enviar mensaje"),"")</f>
        <v>Enviar mensaje</v>
      </c>
      <c r="AH3984" s="15" t="str">
        <f>CONCATENATE(A3984,F3984)</f>
        <v>3983UACU4748960</v>
      </c>
      <c r="AI3984" s="15" t="str">
        <f>CONCATENATE("ENT-",A3984)</f>
        <v>ENT-3983</v>
      </c>
      <c r="AJ3984" s="15" t="str">
        <f>IF(Tabla2[[#This Row],[Op]]&lt;&gt;"","ENTREGA","")</f>
        <v>ENTREGA</v>
      </c>
      <c r="AK3984" s="40" t="str">
        <f>(Tabla2[[#This Row],[FECHA ENTREGA]]&amp;Tabla2[[#This Row],[HORA ENTREGA]])</f>
        <v>46175DIRECTO</v>
      </c>
      <c r="AL3984" s="34" t="str">
        <f>IFERROR(HYPERLINK("https://wa.me/"&amp;Tabla2[[#This Row],[CONTACTO]]&amp;"?text="&amp;Tabla2[[#This Row],[Mensaje]]),"")</f>
        <v>https://wa.me/56957438415?text=Hola!%0AServicio del día 02-06%0A *Cliente:* COMERCIAL SEA GARDEN SPA */ Cont: * UACU4748960*/ HR Entrega: *DIRECTO* /Dirección: *</v>
      </c>
    </row>
    <row r="3985" spans="1:38" ht="16.5" customHeight="1" x14ac:dyDescent="0.2">
      <c r="A3985" s="15">
        <f>ROW(A3984)</f>
        <v>3984</v>
      </c>
      <c r="B3985" s="15">
        <f>IF(J3985=J3984,B3984+1,1)</f>
        <v>10</v>
      </c>
      <c r="C3985" s="15" t="s">
        <v>288</v>
      </c>
      <c r="D3985" s="25" t="s">
        <v>39</v>
      </c>
      <c r="E3985" s="27">
        <v>103869</v>
      </c>
      <c r="F3985" s="27" t="s">
        <v>6092</v>
      </c>
      <c r="G3985" s="27" t="s">
        <v>54</v>
      </c>
      <c r="H3985" s="27">
        <v>19137</v>
      </c>
      <c r="I3985" s="27" t="s">
        <v>3664</v>
      </c>
      <c r="J3985" s="28">
        <v>46175</v>
      </c>
      <c r="K3985" s="26" t="s">
        <v>290</v>
      </c>
      <c r="L3985" s="26"/>
      <c r="M3985" s="27" t="s">
        <v>192</v>
      </c>
      <c r="N3985" s="25">
        <f>IFERROR(VLOOKUP(M3985,Data!$J$1:$K$58,2,0),"")</f>
        <v>56967396661</v>
      </c>
      <c r="O3985" s="27" t="s">
        <v>134</v>
      </c>
      <c r="P3985" s="27"/>
      <c r="Q3985" s="27"/>
      <c r="R3985" s="27"/>
      <c r="S3985" s="27"/>
      <c r="T3985" s="27"/>
      <c r="U3985" s="28"/>
      <c r="V3985" s="15"/>
      <c r="W3985" s="15"/>
      <c r="X3985" s="27"/>
      <c r="Y3985" s="27"/>
      <c r="Z3985" s="29"/>
      <c r="AA3985" s="29">
        <v>0.71736111111111112</v>
      </c>
      <c r="AB3985" s="29">
        <v>0.80902777777777779</v>
      </c>
      <c r="AC3985" s="30">
        <v>46175</v>
      </c>
      <c r="AD3985" s="15" t="str">
        <f>IF(Tabla2[[#This Row],[HORA ENTREGA]]="DIRECTO","On time", IF(AA3985&lt;&gt;"",IF(Tabla2[[#This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5" s="15" t="str">
        <f>MID(Tabla2[[#This Row],[TIPO]],1,3)</f>
        <v xml:space="preserve">40 </v>
      </c>
      <c r="AF39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COMERCIAL SEA GARDEN SPA */ Cont: * UACU4748960*/ HR Entrega: *DIRECTO* /Dirección: *</v>
      </c>
      <c r="AG3985" s="38" t="str">
        <f>IFERROR(HYPERLINK("https://wa.me/"&amp;Tabla2[[#This Row],[CONTACTO]]&amp;"?text="&amp;Tabla2[[#This Row],[Mensaje]],"Enviar mensaje"),"")</f>
        <v>Enviar mensaje</v>
      </c>
      <c r="AH3985" s="15" t="str">
        <f>CONCATENATE(A3985,F3985)</f>
        <v>3984UACU4748960</v>
      </c>
      <c r="AI3985" s="15" t="str">
        <f>CONCATENATE("ENT-",A3985)</f>
        <v>ENT-3984</v>
      </c>
      <c r="AJ3985" s="15" t="str">
        <f>IF(Tabla2[[#This Row],[Op]]&lt;&gt;"","ENTREGA","")</f>
        <v>ENTREGA</v>
      </c>
      <c r="AK3985" s="40" t="str">
        <f>(Tabla2[[#This Row],[FECHA ENTREGA]]&amp;Tabla2[[#This Row],[HORA ENTREGA]])</f>
        <v>46175DIRECTO</v>
      </c>
      <c r="AL3985" s="34" t="str">
        <f>IFERROR(HYPERLINK("https://wa.me/"&amp;Tabla2[[#This Row],[CONTACTO]]&amp;"?text="&amp;Tabla2[[#This Row],[Mensaje]]),"")</f>
        <v>https://wa.me/56967396661?text=Hola!%0AServicio del día 02-06%0A *Cliente:* COMERCIAL SEA GARDEN SPA */ Cont: * UACU4748960*/ HR Entrega: *DIRECTO* /Dirección: *</v>
      </c>
    </row>
    <row r="3986" spans="1:38" ht="16.5" customHeight="1" x14ac:dyDescent="0.2">
      <c r="A3986" s="15">
        <f>ROW(A3985)</f>
        <v>3985</v>
      </c>
      <c r="B3986" s="15">
        <f>IF(J3986=J3985,B3985+1,1)</f>
        <v>11</v>
      </c>
      <c r="C3986" s="15" t="s">
        <v>149</v>
      </c>
      <c r="D3986" s="25" t="s">
        <v>39</v>
      </c>
      <c r="E3986" s="27">
        <v>2636233</v>
      </c>
      <c r="F3986" s="27" t="s">
        <v>5913</v>
      </c>
      <c r="G3986" s="27" t="s">
        <v>41</v>
      </c>
      <c r="H3986" s="27">
        <v>10000</v>
      </c>
      <c r="I3986" s="27" t="s">
        <v>171</v>
      </c>
      <c r="J3986" s="28">
        <v>46175</v>
      </c>
      <c r="K3986" s="26">
        <v>0.33333333333333331</v>
      </c>
      <c r="L3986" s="26" t="s">
        <v>5914</v>
      </c>
      <c r="M3986" s="27" t="s">
        <v>221</v>
      </c>
      <c r="N3986" s="25">
        <f>IFERROR(VLOOKUP(M3986,Data!$J$1:$K$58,2,0),"")</f>
        <v>56965378427</v>
      </c>
      <c r="O3986" s="27" t="s">
        <v>222</v>
      </c>
      <c r="P3986" s="27"/>
      <c r="Q3986" s="27" t="s">
        <v>153</v>
      </c>
      <c r="R3986" s="27" t="s">
        <v>48</v>
      </c>
      <c r="S3986" s="27"/>
      <c r="T3986" s="27"/>
      <c r="U3986" s="28"/>
      <c r="V3986" s="15"/>
      <c r="W3986" s="15"/>
      <c r="X3986" s="27"/>
      <c r="Y3986" s="27"/>
      <c r="Z3986" s="29"/>
      <c r="AA3986" s="29">
        <v>0.375</v>
      </c>
      <c r="AB3986" s="29">
        <v>0.54513888888888884</v>
      </c>
      <c r="AC3986" s="30">
        <v>46175</v>
      </c>
      <c r="AD3986" s="15" t="str">
        <f>IF(Tabla2[[#This Row],[HORA ENTREGA]]="DIRECTO","On time", IF(AA3986&lt;&gt;"",IF(Tabla2[[#This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86" s="15" t="str">
        <f>MID(Tabla2[[#This Row],[TIPO]],1,3)</f>
        <v xml:space="preserve">40 </v>
      </c>
      <c r="AF39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02-06%0A *Cliente:* IMPORTADORA MIDEA CARRIER CHILE LTDA */ Cont: * CMAU8501528*/ HR Entrega: *08:00* /Dirección: *BOD. MIEA AGURTO - PUERTO MADERO 9710, BOD. E13; PUDAHUEL </v>
      </c>
      <c r="AG3986" s="38" t="str">
        <f>IFERROR(HYPERLINK("https://wa.me/"&amp;Tabla2[[#This Row],[CONTACTO]]&amp;"?text="&amp;Tabla2[[#This Row],[Mensaje]],"Enviar mensaje"),"")</f>
        <v>Enviar mensaje</v>
      </c>
      <c r="AH3986" s="15" t="str">
        <f>CONCATENATE(A3986,F3986)</f>
        <v>3985CMAU8501528</v>
      </c>
      <c r="AI3986" s="15" t="str">
        <f>CONCATENATE("ENT-",A3986)</f>
        <v>ENT-3985</v>
      </c>
      <c r="AJ3986" s="15" t="str">
        <f>IF(Tabla2[[#This Row],[Op]]&lt;&gt;"","ENTREGA","")</f>
        <v>ENTREGA</v>
      </c>
      <c r="AK3986" s="40" t="str">
        <f>(Tabla2[[#This Row],[FECHA ENTREGA]]&amp;Tabla2[[#This Row],[HORA ENTREGA]])</f>
        <v>461750,333333333333333</v>
      </c>
      <c r="AL3986" s="34" t="str">
        <f>IFERROR(HYPERLINK("https://wa.me/"&amp;Tabla2[[#This Row],[CONTACTO]]&amp;"?text="&amp;Tabla2[[#This Row],[Mensaje]]),"")</f>
        <v xml:space="preserve">https://wa.me/56965378427?text=Hola!%0AServicio del día 02-06%0A *Cliente:* IMPORTADORA MIDEA CARRIER CHILE LTDA */ Cont: * CMAU8501528*/ HR Entrega: *08:00* /Dirección: *BOD. MIEA AGURTO - PUERTO MADERO 9710, BOD. E13; PUDAHUEL </v>
      </c>
    </row>
    <row r="3987" spans="1:38" ht="16.5" customHeight="1" x14ac:dyDescent="0.2">
      <c r="A3987" s="15">
        <f>ROW(A3986)</f>
        <v>3986</v>
      </c>
      <c r="B3987" s="15">
        <f>IF(J3987=J3986,B3986+1,1)</f>
        <v>12</v>
      </c>
      <c r="C3987" s="15" t="s">
        <v>149</v>
      </c>
      <c r="D3987" s="25" t="s">
        <v>39</v>
      </c>
      <c r="E3987" s="27">
        <v>2633354</v>
      </c>
      <c r="F3987" s="27" t="s">
        <v>6093</v>
      </c>
      <c r="G3987" s="27" t="s">
        <v>41</v>
      </c>
      <c r="H3987" s="27">
        <v>8100</v>
      </c>
      <c r="I3987" s="27" t="s">
        <v>42</v>
      </c>
      <c r="J3987" s="28">
        <v>46175</v>
      </c>
      <c r="K3987" s="26">
        <v>0.33333333333333331</v>
      </c>
      <c r="L3987" s="26" t="s">
        <v>6094</v>
      </c>
      <c r="M3987" s="27" t="s">
        <v>164</v>
      </c>
      <c r="N3987" s="25">
        <f>IFERROR(VLOOKUP(M3987,Data!$J$1:$K$58,2,0),"")</f>
        <v>56967398822</v>
      </c>
      <c r="O3987" s="27" t="s">
        <v>165</v>
      </c>
      <c r="P3987" s="27"/>
      <c r="Q3987" s="27" t="s">
        <v>153</v>
      </c>
      <c r="R3987" s="27" t="s">
        <v>280</v>
      </c>
      <c r="S3987" s="27"/>
      <c r="T3987" s="27"/>
      <c r="U3987" s="28"/>
      <c r="V3987" s="15"/>
      <c r="W3987" s="15"/>
      <c r="X3987" s="27"/>
      <c r="Y3987" s="27"/>
      <c r="Z3987" s="29"/>
      <c r="AA3987" s="29">
        <v>0.3298611111111111</v>
      </c>
      <c r="AB3987" s="29">
        <v>0.625</v>
      </c>
      <c r="AC3987" s="30">
        <v>46175</v>
      </c>
      <c r="AD3987" s="15" t="str">
        <f>IF(Tabla2[[#This Row],[HORA ENTREGA]]="DIRECTO","On time", IF(AA3987&lt;&gt;"",IF(Tabla2[[#This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7" s="15" t="str">
        <f>MID(Tabla2[[#This Row],[TIPO]],1,3)</f>
        <v xml:space="preserve">40 </v>
      </c>
      <c r="AF39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02-06%0A *Cliente:* IMPORTADORA MIDEA CARRIER CHILE LTDA */ Cont: * ONEU0946910*/ HR Entrega: *08:00* /Dirección: *BOD. MIEA AGURTO - PUERTO MADERO 9710, BOD. E13; PUDAHUEL </v>
      </c>
      <c r="AG3987" s="38" t="str">
        <f>IFERROR(HYPERLINK("https://wa.me/"&amp;Tabla2[[#This Row],[CONTACTO]]&amp;"?text="&amp;Tabla2[[#This Row],[Mensaje]],"Enviar mensaje"),"")</f>
        <v>Enviar mensaje</v>
      </c>
      <c r="AH3987" s="15" t="str">
        <f>CONCATENATE(A3987,F3987)</f>
        <v>3986ONEU0946910</v>
      </c>
      <c r="AI3987" s="15" t="str">
        <f>CONCATENATE("ENT-",A3987)</f>
        <v>ENT-3986</v>
      </c>
      <c r="AJ3987" s="15" t="str">
        <f>IF(Tabla2[[#This Row],[Op]]&lt;&gt;"","ENTREGA","")</f>
        <v>ENTREGA</v>
      </c>
      <c r="AK3987" s="40" t="str">
        <f>(Tabla2[[#This Row],[FECHA ENTREGA]]&amp;Tabla2[[#This Row],[HORA ENTREGA]])</f>
        <v>461750,333333333333333</v>
      </c>
      <c r="AL3987" s="34" t="str">
        <f>IFERROR(HYPERLINK("https://wa.me/"&amp;Tabla2[[#This Row],[CONTACTO]]&amp;"?text="&amp;Tabla2[[#This Row],[Mensaje]]),"")</f>
        <v xml:space="preserve">https://wa.me/56967398822?text=Hola!%0AServicio del día 02-06%0A *Cliente:* IMPORTADORA MIDEA CARRIER CHILE LTDA */ Cont: * ONEU0946910*/ HR Entrega: *08:00* /Dirección: *BOD. MIEA AGURTO - PUERTO MADERO 9710, BOD. E13; PUDAHUEL </v>
      </c>
    </row>
    <row r="3988" spans="1:38" ht="16.5" customHeight="1" x14ac:dyDescent="0.2">
      <c r="A3988" s="15">
        <f>ROW(A3987)</f>
        <v>3987</v>
      </c>
      <c r="B3988" s="15">
        <f>IF(J3988=J3987,B3987+1,1)</f>
        <v>13</v>
      </c>
      <c r="C3988" s="15" t="s">
        <v>149</v>
      </c>
      <c r="D3988" s="25" t="s">
        <v>39</v>
      </c>
      <c r="E3988" s="27">
        <v>2639854</v>
      </c>
      <c r="F3988" s="27" t="s">
        <v>6095</v>
      </c>
      <c r="G3988" s="27" t="s">
        <v>41</v>
      </c>
      <c r="H3988" s="27">
        <v>10000</v>
      </c>
      <c r="I3988" s="27" t="s">
        <v>42</v>
      </c>
      <c r="J3988" s="28">
        <v>46175</v>
      </c>
      <c r="K3988" s="26">
        <v>0.41666666666666669</v>
      </c>
      <c r="L3988" s="26" t="s">
        <v>6096</v>
      </c>
      <c r="M3988" s="27" t="s">
        <v>341</v>
      </c>
      <c r="N3988" s="25">
        <f>IFERROR(VLOOKUP(M3988,Data!$J$1:$K$58,2,0),"")</f>
        <v>56950923536</v>
      </c>
      <c r="O3988" s="27" t="s">
        <v>105</v>
      </c>
      <c r="P3988" s="27"/>
      <c r="Q3988" s="27" t="s">
        <v>153</v>
      </c>
      <c r="R3988" s="27" t="s">
        <v>1747</v>
      </c>
      <c r="S3988" s="27"/>
      <c r="T3988" s="27"/>
      <c r="U3988" s="28"/>
      <c r="V3988" s="15"/>
      <c r="W3988" s="15"/>
      <c r="X3988" s="27"/>
      <c r="Y3988" s="27"/>
      <c r="Z3988" s="29"/>
      <c r="AA3988" s="29">
        <v>0.41319444444444442</v>
      </c>
      <c r="AB3988" s="29">
        <v>0.49652777777777779</v>
      </c>
      <c r="AC3988" s="30">
        <v>46175</v>
      </c>
      <c r="AD3988" s="15" t="str">
        <f>IF(Tabla2[[#This Row],[HORA ENTREGA]]="DIRECTO","On time", IF(AA3988&lt;&gt;"",IF(Tabla2[[#This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8" s="15" t="str">
        <f>MID(Tabla2[[#This Row],[TIPO]],1,3)</f>
        <v xml:space="preserve">40 </v>
      </c>
      <c r="AF39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02-06%0A *Cliente:* IMPORTADORA MIDEA CARRIER CHILE LTDA */ Cont: * EGHU8437577*/ HR Entrega: *10:00* /Dirección: *BOD. MIEA AGURTO - PUERTO MADERO 9710, BOD. E13; PUDAHUEL </v>
      </c>
      <c r="AG3988" s="38" t="str">
        <f>IFERROR(HYPERLINK("https://wa.me/"&amp;Tabla2[[#This Row],[CONTACTO]]&amp;"?text="&amp;Tabla2[[#This Row],[Mensaje]],"Enviar mensaje"),"")</f>
        <v>Enviar mensaje</v>
      </c>
      <c r="AH3988" s="15" t="str">
        <f>CONCATENATE(A3988,F3988)</f>
        <v>3987EGHU8437577</v>
      </c>
      <c r="AI3988" s="15" t="str">
        <f>CONCATENATE("ENT-",A3988)</f>
        <v>ENT-3987</v>
      </c>
      <c r="AJ3988" s="15" t="str">
        <f>IF(Tabla2[[#This Row],[Op]]&lt;&gt;"","ENTREGA","")</f>
        <v>ENTREGA</v>
      </c>
      <c r="AK3988" s="40" t="str">
        <f>(Tabla2[[#This Row],[FECHA ENTREGA]]&amp;Tabla2[[#This Row],[HORA ENTREGA]])</f>
        <v>461750,416666666666667</v>
      </c>
      <c r="AL3988" s="34" t="str">
        <f>IFERROR(HYPERLINK("https://wa.me/"&amp;Tabla2[[#This Row],[CONTACTO]]&amp;"?text="&amp;Tabla2[[#This Row],[Mensaje]]),"")</f>
        <v xml:space="preserve">https://wa.me/56950923536?text=Hola!%0AServicio del día 02-06%0A *Cliente:* IMPORTADORA MIDEA CARRIER CHILE LTDA */ Cont: * EGHU8437577*/ HR Entrega: *10:00* /Dirección: *BOD. MIEA AGURTO - PUERTO MADERO 9710, BOD. E13; PUDAHUEL </v>
      </c>
    </row>
    <row r="3989" spans="1:38" ht="16.5" customHeight="1" x14ac:dyDescent="0.2">
      <c r="A3989" s="15">
        <f>ROW(A3988)</f>
        <v>3988</v>
      </c>
      <c r="B3989" s="15">
        <f>IF(J3989=J3988,B3988+1,1)</f>
        <v>14</v>
      </c>
      <c r="C3989" s="15" t="s">
        <v>166</v>
      </c>
      <c r="D3989" s="25" t="s">
        <v>39</v>
      </c>
      <c r="E3989" s="27">
        <v>889335</v>
      </c>
      <c r="F3989" s="27" t="s">
        <v>6097</v>
      </c>
      <c r="G3989" s="27" t="s">
        <v>41</v>
      </c>
      <c r="H3989" s="27">
        <v>12722</v>
      </c>
      <c r="I3989" s="27" t="s">
        <v>42</v>
      </c>
      <c r="J3989" s="28">
        <v>46175</v>
      </c>
      <c r="K3989" s="26">
        <v>0.33333333333333331</v>
      </c>
      <c r="L3989" s="26"/>
      <c r="M3989" s="27" t="s">
        <v>51</v>
      </c>
      <c r="N3989" s="25">
        <f>IFERROR(VLOOKUP(M3989,Data!$J$1:$K$58,2,0),"")</f>
        <v>56967256951</v>
      </c>
      <c r="O3989" s="27" t="s">
        <v>52</v>
      </c>
      <c r="P3989" s="27"/>
      <c r="Q3989" s="27" t="s">
        <v>168</v>
      </c>
      <c r="R3989" s="27" t="s">
        <v>48</v>
      </c>
      <c r="S3989" s="27"/>
      <c r="T3989" s="27"/>
      <c r="U3989" s="28"/>
      <c r="V3989" s="15"/>
      <c r="W3989" s="15">
        <v>266360</v>
      </c>
      <c r="X3989" s="27"/>
      <c r="Y3989" s="27"/>
      <c r="Z3989" s="29"/>
      <c r="AA3989" s="29">
        <v>0.32291666666666669</v>
      </c>
      <c r="AB3989" s="29">
        <v>0.4201388888888889</v>
      </c>
      <c r="AC3989" s="30">
        <v>46175</v>
      </c>
      <c r="AD3989" s="15" t="str">
        <f>IF(Tabla2[[#This Row],[HORA ENTREGA]]="DIRECTO","On time", IF(AA3989&lt;&gt;"",IF(Tabla2[[#This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89" s="15" t="str">
        <f>MID(Tabla2[[#This Row],[TIPO]],1,3)</f>
        <v xml:space="preserve">40 </v>
      </c>
      <c r="AF39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IMPORTADORA Y COMERCIALIZADORA BZ SPA */ Cont: * TLLU7751967*/ HR Entrega: *08:00* /Dirección: *PuertoMadero 9710, Bodega X36. Pudahuel</v>
      </c>
      <c r="AG3989" s="38" t="str">
        <f>IFERROR(HYPERLINK("https://wa.me/"&amp;Tabla2[[#This Row],[CONTACTO]]&amp;"?text="&amp;Tabla2[[#This Row],[Mensaje]],"Enviar mensaje"),"")</f>
        <v>Enviar mensaje</v>
      </c>
      <c r="AH3989" s="15" t="str">
        <f>CONCATENATE(A3989,F3989)</f>
        <v>3988TLLU7751967</v>
      </c>
      <c r="AI3989" s="15" t="str">
        <f>CONCATENATE("ENT-",A3989)</f>
        <v>ENT-3988</v>
      </c>
      <c r="AJ3989" s="15" t="str">
        <f>IF(Tabla2[[#This Row],[Op]]&lt;&gt;"","ENTREGA","")</f>
        <v>ENTREGA</v>
      </c>
      <c r="AK3989" s="40" t="str">
        <f>(Tabla2[[#This Row],[FECHA ENTREGA]]&amp;Tabla2[[#This Row],[HORA ENTREGA]])</f>
        <v>461750,333333333333333</v>
      </c>
      <c r="AL3989" s="34" t="str">
        <f>IFERROR(HYPERLINK("https://wa.me/"&amp;Tabla2[[#This Row],[CONTACTO]]&amp;"?text="&amp;Tabla2[[#This Row],[Mensaje]]),"")</f>
        <v>https://wa.me/56967256951?text=Hola!%0AServicio del día 02-06%0A *Cliente:* IMPORTADORA Y COMERCIALIZADORA BZ SPA */ Cont: * TLLU7751967*/ HR Entrega: *08:00* /Dirección: *PuertoMadero 9710, Bodega X36. Pudahuel</v>
      </c>
    </row>
    <row r="3990" spans="1:38" ht="16.5" customHeight="1" x14ac:dyDescent="0.2">
      <c r="A3990" s="15">
        <f>ROW(A3989)</f>
        <v>3989</v>
      </c>
      <c r="B3990" s="15">
        <f>IF(J3990=J3989,B3989+1,1)</f>
        <v>15</v>
      </c>
      <c r="C3990" s="15" t="s">
        <v>166</v>
      </c>
      <c r="D3990" s="25" t="s">
        <v>39</v>
      </c>
      <c r="E3990" s="27">
        <v>889306</v>
      </c>
      <c r="F3990" s="27" t="s">
        <v>6098</v>
      </c>
      <c r="G3990" s="27" t="s">
        <v>41</v>
      </c>
      <c r="H3990" s="27">
        <v>25500</v>
      </c>
      <c r="I3990" s="27" t="s">
        <v>42</v>
      </c>
      <c r="J3990" s="28">
        <v>46175</v>
      </c>
      <c r="K3990" s="26">
        <v>0.375</v>
      </c>
      <c r="L3990" s="26"/>
      <c r="M3990" s="27" t="s">
        <v>86</v>
      </c>
      <c r="N3990" s="25">
        <f>IFERROR(VLOOKUP(M3990,Data!$J$1:$K$58,2,0),"")</f>
        <v>56956654384</v>
      </c>
      <c r="O3990" s="27" t="s">
        <v>87</v>
      </c>
      <c r="P3990" s="27"/>
      <c r="Q3990" s="27" t="s">
        <v>168</v>
      </c>
      <c r="R3990" s="27" t="s">
        <v>48</v>
      </c>
      <c r="S3990" s="27"/>
      <c r="T3990" s="27"/>
      <c r="U3990" s="28"/>
      <c r="V3990" s="15"/>
      <c r="W3990" s="15">
        <v>266435</v>
      </c>
      <c r="X3990" s="27"/>
      <c r="Y3990" s="27"/>
      <c r="Z3990" s="29"/>
      <c r="AA3990" s="29">
        <v>0.38124999999999998</v>
      </c>
      <c r="AB3990" s="29">
        <v>0.48958333333333331</v>
      </c>
      <c r="AC3990" s="30">
        <v>46175</v>
      </c>
      <c r="AD3990" s="15" t="str">
        <f>IF(Tabla2[[#This Row],[HORA ENTREGA]]="DIRECTO","On time", IF(AA3990&lt;&gt;"",IF(Tabla2[[#This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0" s="15" t="str">
        <f>MID(Tabla2[[#This Row],[TIPO]],1,3)</f>
        <v xml:space="preserve">40 </v>
      </c>
      <c r="AF39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IMPORTADORA Y COMERCIALIZADORA BZ SPA */ Cont: * BEAU4151300*/ HR Entrega: *09:00* /Dirección: *PuertoMadero 9710, Bodega X36. Pudahuel</v>
      </c>
      <c r="AG3990" s="38" t="str">
        <f>IFERROR(HYPERLINK("https://wa.me/"&amp;Tabla2[[#This Row],[CONTACTO]]&amp;"?text="&amp;Tabla2[[#This Row],[Mensaje]],"Enviar mensaje"),"")</f>
        <v>Enviar mensaje</v>
      </c>
      <c r="AH3990" s="15" t="str">
        <f>CONCATENATE(A3990,F3990)</f>
        <v>3989BEAU4151300</v>
      </c>
      <c r="AI3990" s="15" t="str">
        <f>CONCATENATE("ENT-",A3990)</f>
        <v>ENT-3989</v>
      </c>
      <c r="AJ3990" s="15" t="str">
        <f>IF(Tabla2[[#This Row],[Op]]&lt;&gt;"","ENTREGA","")</f>
        <v>ENTREGA</v>
      </c>
      <c r="AK3990" s="40" t="str">
        <f>(Tabla2[[#This Row],[FECHA ENTREGA]]&amp;Tabla2[[#This Row],[HORA ENTREGA]])</f>
        <v>461750,375</v>
      </c>
      <c r="AL3990" s="43" t="str">
        <f>IFERROR(HYPERLINK("https://wa.me/"&amp;Tabla2[[#This Row],[CONTACTO]]&amp;"?text="&amp;Tabla2[[#This Row],[Mensaje]]),"")</f>
        <v>https://wa.me/56956654384?text=Hola!%0AServicio del día 02-06%0A *Cliente:* IMPORTADORA Y COMERCIALIZADORA BZ SPA */ Cont: * BEAU4151300*/ HR Entrega: *09:00* /Dirección: *PuertoMadero 9710, Bodega X36. Pudahuel</v>
      </c>
    </row>
    <row r="3991" spans="1:38" ht="16.5" customHeight="1" x14ac:dyDescent="0.2">
      <c r="A3991" s="15">
        <f>ROW(A3990)</f>
        <v>3990</v>
      </c>
      <c r="B3991" s="15">
        <f>IF(J3991=J3990,B3990+1,1)</f>
        <v>16</v>
      </c>
      <c r="C3991" s="15" t="s">
        <v>166</v>
      </c>
      <c r="D3991" s="25" t="s">
        <v>39</v>
      </c>
      <c r="E3991" s="27">
        <v>889337</v>
      </c>
      <c r="F3991" s="27" t="s">
        <v>6099</v>
      </c>
      <c r="G3991" s="27" t="s">
        <v>41</v>
      </c>
      <c r="H3991" s="27">
        <v>12722</v>
      </c>
      <c r="I3991" s="27" t="s">
        <v>42</v>
      </c>
      <c r="J3991" s="28">
        <v>46175</v>
      </c>
      <c r="K3991" s="26">
        <v>0.375</v>
      </c>
      <c r="L3991" s="26"/>
      <c r="M3991" s="27" t="s">
        <v>389</v>
      </c>
      <c r="N3991" s="25">
        <f>IFERROR(VLOOKUP(M3991,Data!$J$1:$K$58,2,0),"")</f>
        <v>56988336520</v>
      </c>
      <c r="O3991" s="27" t="s">
        <v>390</v>
      </c>
      <c r="P3991" s="27"/>
      <c r="Q3991" s="27" t="s">
        <v>168</v>
      </c>
      <c r="R3991" s="27" t="s">
        <v>48</v>
      </c>
      <c r="S3991" s="27"/>
      <c r="T3991" s="27"/>
      <c r="U3991" s="28"/>
      <c r="V3991" s="15"/>
      <c r="W3991" s="15"/>
      <c r="X3991" s="27"/>
      <c r="Y3991" s="27"/>
      <c r="Z3991" s="29"/>
      <c r="AA3991" s="29">
        <v>0.37152777777777779</v>
      </c>
      <c r="AB3991" s="29">
        <v>0.57986111111111116</v>
      </c>
      <c r="AC3991" s="30">
        <v>46175</v>
      </c>
      <c r="AD3991" s="15" t="str">
        <f>IF(Tabla2[[#This Row],[HORA ENTREGA]]="DIRECTO","On time", IF(AA3991&lt;&gt;"",IF(Tabla2[[#This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1" s="15" t="str">
        <f>MID(Tabla2[[#This Row],[TIPO]],1,3)</f>
        <v xml:space="preserve">40 </v>
      </c>
      <c r="AF39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IMPORTADORA Y COMERCIALIZADORA BZ SPA */ Cont: * CAAU8356213*/ HR Entrega: *09:00* /Dirección: *PuertoMadero 9710, Bodega X36. Pudahuel</v>
      </c>
      <c r="AG3991" s="38" t="str">
        <f>IFERROR(HYPERLINK("https://wa.me/"&amp;Tabla2[[#This Row],[CONTACTO]]&amp;"?text="&amp;Tabla2[[#This Row],[Mensaje]],"Enviar mensaje"),"")</f>
        <v>Enviar mensaje</v>
      </c>
      <c r="AH3991" s="15" t="str">
        <f>CONCATENATE(A3991,F3991)</f>
        <v>3990CAAU8356213</v>
      </c>
      <c r="AI3991" s="15" t="str">
        <f>CONCATENATE("ENT-",A3991)</f>
        <v>ENT-3990</v>
      </c>
      <c r="AJ3991" s="15" t="str">
        <f>IF(Tabla2[[#This Row],[Op]]&lt;&gt;"","ENTREGA","")</f>
        <v>ENTREGA</v>
      </c>
      <c r="AK3991" s="40" t="str">
        <f>(Tabla2[[#This Row],[FECHA ENTREGA]]&amp;Tabla2[[#This Row],[HORA ENTREGA]])</f>
        <v>461750,375</v>
      </c>
      <c r="AL3991" s="34" t="str">
        <f>IFERROR(HYPERLINK("https://wa.me/"&amp;Tabla2[[#This Row],[CONTACTO]]&amp;"?text="&amp;Tabla2[[#This Row],[Mensaje]]),"")</f>
        <v>https://wa.me/56988336520?text=Hola!%0AServicio del día 02-06%0A *Cliente:* IMPORTADORA Y COMERCIALIZADORA BZ SPA */ Cont: * CAAU8356213*/ HR Entrega: *09:00* /Dirección: *PuertoMadero 9710, Bodega X36. Pudahuel</v>
      </c>
    </row>
    <row r="3992" spans="1:38" ht="16.5" customHeight="1" x14ac:dyDescent="0.2">
      <c r="A3992" s="15">
        <f>ROW(A3991)</f>
        <v>3991</v>
      </c>
      <c r="B3992" s="15">
        <f>IF(J3992=J3991,B3991+1,1)</f>
        <v>17</v>
      </c>
      <c r="C3992" s="15" t="s">
        <v>166</v>
      </c>
      <c r="D3992" s="25" t="s">
        <v>39</v>
      </c>
      <c r="E3992" s="27">
        <v>888584</v>
      </c>
      <c r="F3992" s="27" t="s">
        <v>6100</v>
      </c>
      <c r="G3992" s="27" t="s">
        <v>41</v>
      </c>
      <c r="H3992" s="27">
        <v>31238</v>
      </c>
      <c r="I3992" s="27" t="s">
        <v>42</v>
      </c>
      <c r="J3992" s="28">
        <v>46175</v>
      </c>
      <c r="K3992" s="26">
        <v>0.41666666666666669</v>
      </c>
      <c r="L3992" s="26"/>
      <c r="M3992" s="27" t="s">
        <v>6027</v>
      </c>
      <c r="N3992" s="25">
        <f>IFERROR(VLOOKUP(M3992,Data!$J$1:$K$58,2,0),"")</f>
        <v>56931745826</v>
      </c>
      <c r="O3992" s="27" t="s">
        <v>200</v>
      </c>
      <c r="P3992" s="27"/>
      <c r="Q3992" s="27" t="s">
        <v>168</v>
      </c>
      <c r="R3992" s="27" t="s">
        <v>48</v>
      </c>
      <c r="S3992" s="27"/>
      <c r="T3992" s="27"/>
      <c r="U3992" s="28"/>
      <c r="V3992" s="15"/>
      <c r="W3992" s="15"/>
      <c r="X3992" s="27"/>
      <c r="Y3992" s="27"/>
      <c r="Z3992" s="29"/>
      <c r="AA3992" s="29">
        <v>0.37569444444444444</v>
      </c>
      <c r="AB3992" s="29">
        <v>0.58680555555555558</v>
      </c>
      <c r="AC3992" s="30">
        <v>46175</v>
      </c>
      <c r="AD3992" s="15" t="str">
        <f>IF(Tabla2[[#This Row],[HORA ENTREGA]]="DIRECTO","On time", IF(AA3992&lt;&gt;"",IF(Tabla2[[#This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2" s="15" t="str">
        <f>MID(Tabla2[[#This Row],[TIPO]],1,3)</f>
        <v xml:space="preserve">40 </v>
      </c>
      <c r="AF39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IMPORTADORA Y COMERCIALIZADORA BZ SPA */ Cont: * TRIU8683225*/ HR Entrega: *10:00* /Dirección: *PuertoMadero 9710, Bodega X36. Pudahuel</v>
      </c>
      <c r="AG3992" s="38" t="str">
        <f>IFERROR(HYPERLINK("https://wa.me/"&amp;Tabla2[[#This Row],[CONTACTO]]&amp;"?text="&amp;Tabla2[[#This Row],[Mensaje]],"Enviar mensaje"),"")</f>
        <v>Enviar mensaje</v>
      </c>
      <c r="AH3992" s="15" t="str">
        <f>CONCATENATE(A3992,F3992)</f>
        <v>3991TRIU8683225</v>
      </c>
      <c r="AI3992" s="15" t="str">
        <f>CONCATENATE("ENT-",A3992)</f>
        <v>ENT-3991</v>
      </c>
      <c r="AJ3992" s="15" t="str">
        <f>IF(Tabla2[[#This Row],[Op]]&lt;&gt;"","ENTREGA","")</f>
        <v>ENTREGA</v>
      </c>
      <c r="AK3992" s="40" t="str">
        <f>(Tabla2[[#This Row],[FECHA ENTREGA]]&amp;Tabla2[[#This Row],[HORA ENTREGA]])</f>
        <v>461750,416666666666667</v>
      </c>
      <c r="AL3992" s="34" t="str">
        <f>IFERROR(HYPERLINK("https://wa.me/"&amp;Tabla2[[#This Row],[CONTACTO]]&amp;"?text="&amp;Tabla2[[#This Row],[Mensaje]]),"")</f>
        <v>https://wa.me/56931745826?text=Hola!%0AServicio del día 02-06%0A *Cliente:* IMPORTADORA Y COMERCIALIZADORA BZ SPA */ Cont: * TRIU8683225*/ HR Entrega: *10:00* /Dirección: *PuertoMadero 9710, Bodega X36. Pudahuel</v>
      </c>
    </row>
    <row r="3993" spans="1:38" ht="16.5" customHeight="1" x14ac:dyDescent="0.2">
      <c r="A3993" s="15">
        <f>ROW(A3992)</f>
        <v>3992</v>
      </c>
      <c r="B3993" s="15">
        <f>IF(J3993=J3992,B3992+1,1)</f>
        <v>18</v>
      </c>
      <c r="C3993" s="15" t="s">
        <v>178</v>
      </c>
      <c r="D3993" s="25" t="s">
        <v>39</v>
      </c>
      <c r="E3993" s="27">
        <v>888102</v>
      </c>
      <c r="F3993" s="27" t="s">
        <v>6101</v>
      </c>
      <c r="G3993" s="27" t="s">
        <v>41</v>
      </c>
      <c r="H3993" s="27">
        <v>29600</v>
      </c>
      <c r="I3993" s="27" t="s">
        <v>42</v>
      </c>
      <c r="J3993" s="28">
        <v>46175</v>
      </c>
      <c r="K3993" s="26">
        <v>0.33333333333333331</v>
      </c>
      <c r="L3993" s="26"/>
      <c r="M3993" s="27" t="s">
        <v>241</v>
      </c>
      <c r="N3993" s="25">
        <f>IFERROR(VLOOKUP(M3993,Data!$J$1:$K$58,2,0),"")</f>
        <v>56984880436</v>
      </c>
      <c r="O3993" s="27" t="s">
        <v>98</v>
      </c>
      <c r="P3993" s="27"/>
      <c r="Q3993" s="27" t="s">
        <v>182</v>
      </c>
      <c r="R3993" s="27" t="s">
        <v>218</v>
      </c>
      <c r="S3993" s="27"/>
      <c r="T3993" s="27"/>
      <c r="U3993" s="28"/>
      <c r="V3993" s="15"/>
      <c r="W3993" s="15"/>
      <c r="X3993" s="27"/>
      <c r="Y3993" s="27"/>
      <c r="Z3993" s="29"/>
      <c r="AA3993" s="29">
        <v>0.33541666666666664</v>
      </c>
      <c r="AB3993" s="29">
        <v>0.61805555555555558</v>
      </c>
      <c r="AC3993" s="30">
        <v>46175</v>
      </c>
      <c r="AD3993" s="15" t="str">
        <f>IF(Tabla2[[#This Row],[HORA ENTREGA]]="DIRECTO","On time", IF(AA3993&lt;&gt;"",IF(Tabla2[[#This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3" s="15" t="str">
        <f>MID(Tabla2[[#This Row],[TIPO]],1,3)</f>
        <v xml:space="preserve">40 </v>
      </c>
      <c r="AF39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INVERSIERRA S A */ Cont: * TLLU5391809*/ HR Entrega: *08:00* /Dirección: *HUECHURABA</v>
      </c>
      <c r="AG3993" s="38" t="str">
        <f>IFERROR(HYPERLINK("https://wa.me/"&amp;Tabla2[[#This Row],[CONTACTO]]&amp;"?text="&amp;Tabla2[[#This Row],[Mensaje]],"Enviar mensaje"),"")</f>
        <v>Enviar mensaje</v>
      </c>
      <c r="AH3993" s="15" t="str">
        <f>CONCATENATE(A3993,F3993)</f>
        <v>3992TLLU5391809</v>
      </c>
      <c r="AI3993" s="15" t="str">
        <f>CONCATENATE("ENT-",A3993)</f>
        <v>ENT-3992</v>
      </c>
      <c r="AJ3993" s="15" t="str">
        <f>IF(Tabla2[[#This Row],[Op]]&lt;&gt;"","ENTREGA","")</f>
        <v>ENTREGA</v>
      </c>
      <c r="AK3993" s="40" t="str">
        <f>(Tabla2[[#This Row],[FECHA ENTREGA]]&amp;Tabla2[[#This Row],[HORA ENTREGA]])</f>
        <v>461750,333333333333333</v>
      </c>
      <c r="AL3993" s="43" t="str">
        <f>IFERROR(HYPERLINK("https://wa.me/"&amp;Tabla2[[#This Row],[CONTACTO]]&amp;"?text="&amp;Tabla2[[#This Row],[Mensaje]]),"")</f>
        <v>https://wa.me/56984880436?text=Hola!%0AServicio del día 02-06%0A *Cliente:* INVERSIERRA S A */ Cont: * TLLU5391809*/ HR Entrega: *08:00* /Dirección: *HUECHURABA</v>
      </c>
    </row>
    <row r="3994" spans="1:38" ht="16.5" customHeight="1" x14ac:dyDescent="0.2">
      <c r="A3994" s="15">
        <f>ROW(A3993)</f>
        <v>3993</v>
      </c>
      <c r="B3994" s="15">
        <f>IF(J3994=J3993,B3993+1,1)</f>
        <v>19</v>
      </c>
      <c r="C3994" s="15" t="s">
        <v>178</v>
      </c>
      <c r="D3994" s="25" t="s">
        <v>39</v>
      </c>
      <c r="E3994" s="27">
        <v>889283</v>
      </c>
      <c r="F3994" s="27" t="s">
        <v>6102</v>
      </c>
      <c r="G3994" s="27" t="s">
        <v>41</v>
      </c>
      <c r="H3994" s="27">
        <v>29455</v>
      </c>
      <c r="I3994" s="27" t="s">
        <v>42</v>
      </c>
      <c r="J3994" s="28">
        <v>46175</v>
      </c>
      <c r="K3994" s="26">
        <v>0.33333333333333331</v>
      </c>
      <c r="L3994" s="26"/>
      <c r="M3994" s="27" t="s">
        <v>971</v>
      </c>
      <c r="N3994" s="25">
        <f>IFERROR(VLOOKUP(M3994,Data!$J$1:$K$58,2,0),"")</f>
        <v>56999972473</v>
      </c>
      <c r="O3994" s="27" t="s">
        <v>348</v>
      </c>
      <c r="P3994" s="27"/>
      <c r="Q3994" s="27" t="s">
        <v>337</v>
      </c>
      <c r="R3994" s="27" t="s">
        <v>48</v>
      </c>
      <c r="S3994" s="27"/>
      <c r="T3994" s="27"/>
      <c r="U3994" s="28"/>
      <c r="V3994" s="15"/>
      <c r="W3994" s="15">
        <v>266445</v>
      </c>
      <c r="X3994" s="27"/>
      <c r="Y3994" s="27"/>
      <c r="Z3994" s="29"/>
      <c r="AA3994" s="29">
        <v>0.34861111111111109</v>
      </c>
      <c r="AB3994" s="29">
        <v>0.50347222222222221</v>
      </c>
      <c r="AC3994" s="30">
        <v>46175</v>
      </c>
      <c r="AD3994" s="15" t="str">
        <f>IF(Tabla2[[#This Row],[HORA ENTREGA]]="DIRECTO","On time", IF(AA3994&lt;&gt;"",IF(Tabla2[[#This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3994" s="15" t="str">
        <f>MID(Tabla2[[#This Row],[TIPO]],1,3)</f>
        <v xml:space="preserve">40 </v>
      </c>
      <c r="AF39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INVERSIERRA S A */ Cont: * DRYU4180752*/ HR Entrega: *08:00* /Dirección: *QUILICURA</v>
      </c>
      <c r="AG3994" s="38" t="str">
        <f>IFERROR(HYPERLINK("https://wa.me/"&amp;Tabla2[[#This Row],[CONTACTO]]&amp;"?text="&amp;Tabla2[[#This Row],[Mensaje]],"Enviar mensaje"),"")</f>
        <v>Enviar mensaje</v>
      </c>
      <c r="AH3994" s="15" t="str">
        <f>CONCATENATE(A3994,F3994)</f>
        <v>3993DRYU4180752</v>
      </c>
      <c r="AI3994" s="15" t="str">
        <f>CONCATENATE("ENT-",A3994)</f>
        <v>ENT-3993</v>
      </c>
      <c r="AJ3994" s="15" t="str">
        <f>IF(Tabla2[[#This Row],[Op]]&lt;&gt;"","ENTREGA","")</f>
        <v>ENTREGA</v>
      </c>
      <c r="AK3994" s="40" t="str">
        <f>(Tabla2[[#This Row],[FECHA ENTREGA]]&amp;Tabla2[[#This Row],[HORA ENTREGA]])</f>
        <v>461750,333333333333333</v>
      </c>
      <c r="AL3994" s="43" t="str">
        <f>IFERROR(HYPERLINK("https://wa.me/"&amp;Tabla2[[#This Row],[CONTACTO]]&amp;"?text="&amp;Tabla2[[#This Row],[Mensaje]]),"")</f>
        <v>https://wa.me/56999972473?text=Hola!%0AServicio del día 02-06%0A *Cliente:* INVERSIERRA S A */ Cont: * DRYU4180752*/ HR Entrega: *08:00* /Dirección: *QUILICURA</v>
      </c>
    </row>
    <row r="3995" spans="1:38" ht="16.5" customHeight="1" x14ac:dyDescent="0.2">
      <c r="A3995" s="15">
        <f>ROW(A3994)</f>
        <v>3994</v>
      </c>
      <c r="B3995" s="15">
        <f>IF(J3995=J3994,B3994+1,1)</f>
        <v>20</v>
      </c>
      <c r="C3995" s="15" t="s">
        <v>178</v>
      </c>
      <c r="D3995" s="25" t="s">
        <v>39</v>
      </c>
      <c r="E3995" s="27">
        <v>888357</v>
      </c>
      <c r="F3995" s="27" t="s">
        <v>6103</v>
      </c>
      <c r="G3995" s="27" t="s">
        <v>41</v>
      </c>
      <c r="H3995" s="27">
        <v>10300</v>
      </c>
      <c r="I3995" s="27" t="s">
        <v>42</v>
      </c>
      <c r="J3995" s="28">
        <v>46175</v>
      </c>
      <c r="K3995" s="26">
        <v>0.45833333333333331</v>
      </c>
      <c r="L3995" s="26"/>
      <c r="M3995" s="27" t="s">
        <v>161</v>
      </c>
      <c r="N3995" s="25">
        <f>IFERROR(VLOOKUP(M3995,Data!$J$1:$K$58,2,0),"")</f>
        <v>56966749408</v>
      </c>
      <c r="O3995" s="27" t="s">
        <v>162</v>
      </c>
      <c r="P3995" s="27"/>
      <c r="Q3995" s="27" t="s">
        <v>182</v>
      </c>
      <c r="R3995" s="27" t="s">
        <v>218</v>
      </c>
      <c r="S3995" s="27"/>
      <c r="T3995" s="27"/>
      <c r="U3995" s="28"/>
      <c r="V3995" s="15"/>
      <c r="W3995" s="15"/>
      <c r="X3995" s="27"/>
      <c r="Y3995" s="27"/>
      <c r="Z3995" s="29"/>
      <c r="AA3995" s="29">
        <v>0.43055555555555558</v>
      </c>
      <c r="AB3995" s="29">
        <v>0.78472222222222221</v>
      </c>
      <c r="AC3995" s="30">
        <v>46175</v>
      </c>
      <c r="AD3995" s="15" t="str">
        <f>IF(Tabla2[[#This Row],[HORA ENTREGA]]="DIRECTO","On time", IF(AA3995&lt;&gt;"",IF(Tabla2[[#This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5" s="15" t="str">
        <f>MID(Tabla2[[#This Row],[TIPO]],1,3)</f>
        <v xml:space="preserve">40 </v>
      </c>
      <c r="AF39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INVERSIERRA S A */ Cont: * GCXU6273601*/ HR Entrega: *11:00* /Dirección: *HUECHURABA</v>
      </c>
      <c r="AG3995" s="38" t="str">
        <f>IFERROR(HYPERLINK("https://wa.me/"&amp;Tabla2[[#This Row],[CONTACTO]]&amp;"?text="&amp;Tabla2[[#This Row],[Mensaje]],"Enviar mensaje"),"")</f>
        <v>Enviar mensaje</v>
      </c>
      <c r="AH3995" s="15" t="str">
        <f>CONCATENATE(A3995,F3995)</f>
        <v>3994GCXU6273601</v>
      </c>
      <c r="AI3995" s="15" t="str">
        <f>CONCATENATE("ENT-",A3995)</f>
        <v>ENT-3994</v>
      </c>
      <c r="AJ3995" s="15" t="str">
        <f>IF(Tabla2[[#This Row],[Op]]&lt;&gt;"","ENTREGA","")</f>
        <v>ENTREGA</v>
      </c>
      <c r="AK3995" s="40" t="str">
        <f>(Tabla2[[#This Row],[FECHA ENTREGA]]&amp;Tabla2[[#This Row],[HORA ENTREGA]])</f>
        <v>461750,458333333333333</v>
      </c>
      <c r="AL3995" s="43" t="str">
        <f>IFERROR(HYPERLINK("https://wa.me/"&amp;Tabla2[[#This Row],[CONTACTO]]&amp;"?text="&amp;Tabla2[[#This Row],[Mensaje]]),"")</f>
        <v>https://wa.me/56966749408?text=Hola!%0AServicio del día 02-06%0A *Cliente:* INVERSIERRA S A */ Cont: * GCXU6273601*/ HR Entrega: *11:00* /Dirección: *HUECHURABA</v>
      </c>
    </row>
    <row r="3996" spans="1:38" ht="16.5" customHeight="1" x14ac:dyDescent="0.2">
      <c r="A3996" s="15">
        <f>ROW(A3995)</f>
        <v>3995</v>
      </c>
      <c r="B3996" s="15">
        <f>IF(J3996=J3995,B3995+1,1)</f>
        <v>21</v>
      </c>
      <c r="C3996" s="15" t="s">
        <v>178</v>
      </c>
      <c r="D3996" s="25" t="s">
        <v>39</v>
      </c>
      <c r="E3996" s="27">
        <v>887995</v>
      </c>
      <c r="F3996" s="27" t="s">
        <v>6104</v>
      </c>
      <c r="G3996" s="27" t="s">
        <v>41</v>
      </c>
      <c r="H3996" s="27">
        <v>28500</v>
      </c>
      <c r="I3996" s="27" t="s">
        <v>42</v>
      </c>
      <c r="J3996" s="28">
        <v>46175</v>
      </c>
      <c r="K3996" s="26">
        <v>0.45833333333333331</v>
      </c>
      <c r="L3996" s="26"/>
      <c r="M3996" s="27" t="s">
        <v>55</v>
      </c>
      <c r="N3996" s="25">
        <f>IFERROR(VLOOKUP(M3996,Data!$J$1:$K$58,2,0),"")</f>
        <v>56992164782</v>
      </c>
      <c r="O3996" s="27" t="s">
        <v>56</v>
      </c>
      <c r="P3996" s="27"/>
      <c r="Q3996" s="27" t="s">
        <v>337</v>
      </c>
      <c r="R3996" s="27" t="s">
        <v>218</v>
      </c>
      <c r="S3996" s="27"/>
      <c r="T3996" s="27"/>
      <c r="U3996" s="28"/>
      <c r="V3996" s="15"/>
      <c r="W3996" s="15"/>
      <c r="X3996" s="27"/>
      <c r="Y3996" s="27"/>
      <c r="Z3996" s="29"/>
      <c r="AA3996" s="29">
        <v>0.3888888888888889</v>
      </c>
      <c r="AB3996" s="29">
        <v>0.66319444444444442</v>
      </c>
      <c r="AC3996" s="30">
        <v>46175</v>
      </c>
      <c r="AD3996" s="15" t="str">
        <f>IF(Tabla2[[#This Row],[HORA ENTREGA]]="DIRECTO","On time", IF(AA3996&lt;&gt;"",IF(Tabla2[[#This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6" s="15" t="str">
        <f>MID(Tabla2[[#This Row],[TIPO]],1,3)</f>
        <v xml:space="preserve">40 </v>
      </c>
      <c r="AF39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INVERSIERRA S A */ Cont: * HLBU2407999*/ HR Entrega: *11:00* /Dirección: *QUILICURA</v>
      </c>
      <c r="AG3996" s="38" t="str">
        <f>IFERROR(HYPERLINK("https://wa.me/"&amp;Tabla2[[#This Row],[CONTACTO]]&amp;"?text="&amp;Tabla2[[#This Row],[Mensaje]],"Enviar mensaje"),"")</f>
        <v>Enviar mensaje</v>
      </c>
      <c r="AH3996" s="15" t="str">
        <f>CONCATENATE(A3996,F3996)</f>
        <v>3995HLBU2407999</v>
      </c>
      <c r="AI3996" s="15" t="str">
        <f>CONCATENATE("ENT-",A3996)</f>
        <v>ENT-3995</v>
      </c>
      <c r="AJ3996" s="15" t="str">
        <f>IF(Tabla2[[#This Row],[Op]]&lt;&gt;"","ENTREGA","")</f>
        <v>ENTREGA</v>
      </c>
      <c r="AK3996" s="40" t="str">
        <f>(Tabla2[[#This Row],[FECHA ENTREGA]]&amp;Tabla2[[#This Row],[HORA ENTREGA]])</f>
        <v>461750,458333333333333</v>
      </c>
      <c r="AL3996" s="43" t="str">
        <f>IFERROR(HYPERLINK("https://wa.me/"&amp;Tabla2[[#This Row],[CONTACTO]]&amp;"?text="&amp;Tabla2[[#This Row],[Mensaje]]),"")</f>
        <v>https://wa.me/56992164782?text=Hola!%0AServicio del día 02-06%0A *Cliente:* INVERSIERRA S A */ Cont: * HLBU2407999*/ HR Entrega: *11:00* /Dirección: *QUILICURA</v>
      </c>
    </row>
    <row r="3997" spans="1:38" ht="16.5" customHeight="1" x14ac:dyDescent="0.2">
      <c r="A3997" s="15">
        <f>ROW(A3996)</f>
        <v>3996</v>
      </c>
      <c r="B3997" s="15">
        <f>IF(J3997=J3996,B3996+1,1)</f>
        <v>22</v>
      </c>
      <c r="C3997" s="15" t="s">
        <v>1246</v>
      </c>
      <c r="D3997" s="25" t="s">
        <v>39</v>
      </c>
      <c r="E3997" s="27">
        <v>2650237</v>
      </c>
      <c r="F3997" s="27" t="s">
        <v>6105</v>
      </c>
      <c r="G3997" s="27" t="s">
        <v>41</v>
      </c>
      <c r="H3997" s="27"/>
      <c r="I3997" s="27" t="s">
        <v>42</v>
      </c>
      <c r="J3997" s="28">
        <v>46175</v>
      </c>
      <c r="K3997" s="26">
        <v>0.33333333333333331</v>
      </c>
      <c r="L3997" s="26" t="s">
        <v>6106</v>
      </c>
      <c r="M3997" s="27" t="s">
        <v>215</v>
      </c>
      <c r="N3997" s="25">
        <f>IFERROR(VLOOKUP(M3997,Data!$J$1:$K$58,2,0),"")</f>
        <v>56978089957</v>
      </c>
      <c r="O3997" s="27" t="s">
        <v>216</v>
      </c>
      <c r="P3997" s="27"/>
      <c r="Q3997" s="27" t="s">
        <v>1248</v>
      </c>
      <c r="R3997" s="27" t="s">
        <v>48</v>
      </c>
      <c r="S3997" s="27"/>
      <c r="T3997" s="27"/>
      <c r="U3997" s="28"/>
      <c r="V3997" s="15"/>
      <c r="W3997" s="15">
        <v>266387</v>
      </c>
      <c r="X3997" s="27"/>
      <c r="Y3997" s="27"/>
      <c r="Z3997" s="29"/>
      <c r="AA3997" s="29">
        <v>0.32430555555555557</v>
      </c>
      <c r="AB3997" s="29">
        <v>0.49236111111111114</v>
      </c>
      <c r="AC3997" s="30">
        <v>46175</v>
      </c>
      <c r="AD3997" s="15" t="str">
        <f>IF(Tabla2[[#This Row],[HORA ENTREGA]]="DIRECTO","On time", IF(AA3997&lt;&gt;"",IF(Tabla2[[#This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7" s="15" t="str">
        <f>MID(Tabla2[[#This Row],[TIPO]],1,3)</f>
        <v xml:space="preserve">40 </v>
      </c>
      <c r="AF39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JEANSBLUE SPA */ Cont: * TLLU4802823*/ HR Entrega: *08:00* /Dirección: *LAGUNA SUR 9600 BOD.SAN FRANCISCO BOD.A15, PUDAHUEL</v>
      </c>
      <c r="AG3997" s="38" t="str">
        <f>IFERROR(HYPERLINK("https://wa.me/"&amp;Tabla2[[#This Row],[CONTACTO]]&amp;"?text="&amp;Tabla2[[#This Row],[Mensaje]],"Enviar mensaje"),"")</f>
        <v>Enviar mensaje</v>
      </c>
      <c r="AH3997" s="15" t="str">
        <f>CONCATENATE(A3997,F3997)</f>
        <v>3996TLLU4802823</v>
      </c>
      <c r="AI3997" s="15" t="str">
        <f>CONCATENATE("ENT-",A3997)</f>
        <v>ENT-3996</v>
      </c>
      <c r="AJ3997" s="15" t="str">
        <f>IF(Tabla2[[#This Row],[Op]]&lt;&gt;"","ENTREGA","")</f>
        <v>ENTREGA</v>
      </c>
      <c r="AK3997" s="40" t="str">
        <f>(Tabla2[[#This Row],[FECHA ENTREGA]]&amp;Tabla2[[#This Row],[HORA ENTREGA]])</f>
        <v>461750,333333333333333</v>
      </c>
      <c r="AL3997" s="43" t="str">
        <f>IFERROR(HYPERLINK("https://wa.me/"&amp;Tabla2[[#This Row],[CONTACTO]]&amp;"?text="&amp;Tabla2[[#This Row],[Mensaje]]),"")</f>
        <v>https://wa.me/56978089957?text=Hola!%0AServicio del día 02-06%0A *Cliente:* JEANSBLUE SPA */ Cont: * TLLU4802823*/ HR Entrega: *08:00* /Dirección: *LAGUNA SUR 9600 BOD.SAN FRANCISCO BOD.A15, PUDAHUEL</v>
      </c>
    </row>
    <row r="3998" spans="1:38" ht="16.5" customHeight="1" x14ac:dyDescent="0.2">
      <c r="A3998" s="15">
        <f>ROW(A3997)</f>
        <v>3997</v>
      </c>
      <c r="B3998" s="15">
        <f>IF(J3998=J3997,B3997+1,1)</f>
        <v>23</v>
      </c>
      <c r="C3998" s="15" t="s">
        <v>500</v>
      </c>
      <c r="D3998" s="25" t="s">
        <v>39</v>
      </c>
      <c r="E3998" s="27">
        <v>307062</v>
      </c>
      <c r="F3998" s="27" t="s">
        <v>6107</v>
      </c>
      <c r="G3998" s="27" t="s">
        <v>64</v>
      </c>
      <c r="H3998" s="27">
        <v>27500</v>
      </c>
      <c r="I3998" s="27" t="s">
        <v>42</v>
      </c>
      <c r="J3998" s="28">
        <v>46175</v>
      </c>
      <c r="K3998" s="26">
        <v>0.33333333333333331</v>
      </c>
      <c r="L3998" s="26"/>
      <c r="M3998" s="27" t="s">
        <v>325</v>
      </c>
      <c r="N3998" s="25">
        <f>IFERROR(VLOOKUP(M3998,Data!$J$1:$K$58,2,0),"")</f>
        <v>56964850744</v>
      </c>
      <c r="O3998" s="27" t="s">
        <v>326</v>
      </c>
      <c r="P3998" s="27"/>
      <c r="Q3998" s="27" t="s">
        <v>502</v>
      </c>
      <c r="R3998" s="27" t="s">
        <v>48</v>
      </c>
      <c r="S3998" s="27"/>
      <c r="T3998" s="27"/>
      <c r="U3998" s="28"/>
      <c r="V3998" s="15"/>
      <c r="W3998" s="15"/>
      <c r="X3998" s="27"/>
      <c r="Y3998" s="27"/>
      <c r="Z3998" s="29"/>
      <c r="AA3998" s="29">
        <v>0.33333333333333331</v>
      </c>
      <c r="AB3998" s="29">
        <v>0.40625</v>
      </c>
      <c r="AC3998" s="30">
        <v>46175</v>
      </c>
      <c r="AD3998" s="15" t="str">
        <f>IF(Tabla2[[#This Row],[HORA ENTREGA]]="DIRECTO","On time", IF(AA3998&lt;&gt;"",IF(Tabla2[[#This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8" s="15" t="str">
        <f>MID(Tabla2[[#This Row],[TIPO]],1,3)</f>
        <v xml:space="preserve">20 </v>
      </c>
      <c r="AF39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MOLYMETNOS S.A. */ Cont: * TCKU2061876*/ HR Entrega: *08:00* /Dirección: *CAMINO NOS A LOS MORROS 590, SAN BERNARDO</v>
      </c>
      <c r="AG3998" s="38" t="str">
        <f>IFERROR(HYPERLINK("https://wa.me/"&amp;Tabla2[[#This Row],[CONTACTO]]&amp;"?text="&amp;Tabla2[[#This Row],[Mensaje]],"Enviar mensaje"),"")</f>
        <v>Enviar mensaje</v>
      </c>
      <c r="AH3998" s="15" t="str">
        <f>CONCATENATE(A3998,F3998)</f>
        <v>3997TCKU2061876</v>
      </c>
      <c r="AI3998" s="15" t="str">
        <f>CONCATENATE("ENT-",A3998)</f>
        <v>ENT-3997</v>
      </c>
      <c r="AJ3998" s="15" t="str">
        <f>IF(Tabla2[[#This Row],[Op]]&lt;&gt;"","ENTREGA","")</f>
        <v>ENTREGA</v>
      </c>
      <c r="AK3998" s="40" t="str">
        <f>(Tabla2[[#This Row],[FECHA ENTREGA]]&amp;Tabla2[[#This Row],[HORA ENTREGA]])</f>
        <v>461750,333333333333333</v>
      </c>
      <c r="AL3998" s="43" t="str">
        <f>IFERROR(HYPERLINK("https://wa.me/"&amp;Tabla2[[#This Row],[CONTACTO]]&amp;"?text="&amp;Tabla2[[#This Row],[Mensaje]]),"")</f>
        <v>https://wa.me/56964850744?text=Hola!%0AServicio del día 02-06%0A *Cliente:* MOLYMETNOS S.A. */ Cont: * TCKU2061876*/ HR Entrega: *08:00* /Dirección: *CAMINO NOS A LOS MORROS 590, SAN BERNARDO</v>
      </c>
    </row>
    <row r="3999" spans="1:38" ht="16.5" customHeight="1" x14ac:dyDescent="0.2">
      <c r="A3999" s="15">
        <f>ROW(A3998)</f>
        <v>3998</v>
      </c>
      <c r="B3999" s="15">
        <f>IF(J3999=J3998,B3998+1,1)</f>
        <v>24</v>
      </c>
      <c r="C3999" s="15" t="s">
        <v>500</v>
      </c>
      <c r="D3999" s="25" t="s">
        <v>39</v>
      </c>
      <c r="E3999" s="27">
        <v>307062</v>
      </c>
      <c r="F3999" s="27" t="s">
        <v>6108</v>
      </c>
      <c r="G3999" s="27" t="s">
        <v>64</v>
      </c>
      <c r="H3999" s="27">
        <v>27500</v>
      </c>
      <c r="I3999" s="27" t="s">
        <v>6109</v>
      </c>
      <c r="J3999" s="28">
        <v>46175</v>
      </c>
      <c r="K3999" s="26">
        <v>0.33333333333333331</v>
      </c>
      <c r="L3999" s="26"/>
      <c r="M3999" s="27" t="s">
        <v>366</v>
      </c>
      <c r="N3999" s="25">
        <f>IFERROR(VLOOKUP(M3999,Data!$J$1:$K$58,2,0),"")</f>
        <v>56967386251</v>
      </c>
      <c r="O3999" s="27" t="s">
        <v>367</v>
      </c>
      <c r="P3999" s="27"/>
      <c r="Q3999" s="27" t="s">
        <v>502</v>
      </c>
      <c r="R3999" s="27" t="s">
        <v>48</v>
      </c>
      <c r="S3999" s="27"/>
      <c r="T3999" s="27"/>
      <c r="U3999" s="28"/>
      <c r="V3999" s="15"/>
      <c r="W3999" s="15"/>
      <c r="X3999" s="27"/>
      <c r="Y3999" s="27"/>
      <c r="Z3999" s="29"/>
      <c r="AA3999" s="29">
        <v>0.33333333333333331</v>
      </c>
      <c r="AB3999" s="29">
        <v>0.41319444444444442</v>
      </c>
      <c r="AC3999" s="30">
        <v>46175</v>
      </c>
      <c r="AD3999" s="15" t="str">
        <f>IF(Tabla2[[#This Row],[HORA ENTREGA]]="DIRECTO","On time", IF(AA3999&lt;&gt;"",IF(Tabla2[[#This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3999" s="15" t="str">
        <f>MID(Tabla2[[#This Row],[TIPO]],1,3)</f>
        <v xml:space="preserve">20 </v>
      </c>
      <c r="AF39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MOLYMETNOS S.A. */ Cont: * CMAU1469548*/ HR Entrega: *08:00* /Dirección: *CAMINO NOS A LOS MORROS 590, SAN BERNARDO</v>
      </c>
      <c r="AG3999" s="38" t="str">
        <f>IFERROR(HYPERLINK("https://wa.me/"&amp;Tabla2[[#This Row],[CONTACTO]]&amp;"?text="&amp;Tabla2[[#This Row],[Mensaje]],"Enviar mensaje"),"")</f>
        <v>Enviar mensaje</v>
      </c>
      <c r="AH3999" s="15" t="str">
        <f>CONCATENATE(A3999,F3999)</f>
        <v>3998CMAU1469548</v>
      </c>
      <c r="AI3999" s="15" t="str">
        <f>CONCATENATE("ENT-",A3999)</f>
        <v>ENT-3998</v>
      </c>
      <c r="AJ3999" s="15" t="str">
        <f>IF(Tabla2[[#This Row],[Op]]&lt;&gt;"","ENTREGA","")</f>
        <v>ENTREGA</v>
      </c>
      <c r="AK3999" s="40" t="str">
        <f>(Tabla2[[#This Row],[FECHA ENTREGA]]&amp;Tabla2[[#This Row],[HORA ENTREGA]])</f>
        <v>461750,333333333333333</v>
      </c>
      <c r="AL3999" s="43" t="str">
        <f>IFERROR(HYPERLINK("https://wa.me/"&amp;Tabla2[[#This Row],[CONTACTO]]&amp;"?text="&amp;Tabla2[[#This Row],[Mensaje]]),"")</f>
        <v>https://wa.me/56967386251?text=Hola!%0AServicio del día 02-06%0A *Cliente:* MOLYMETNOS S.A. */ Cont: * CMAU1469548*/ HR Entrega: *08:00* /Dirección: *CAMINO NOS A LOS MORROS 590, SAN BERNARDO</v>
      </c>
    </row>
    <row r="4000" spans="1:38" ht="16.5" customHeight="1" x14ac:dyDescent="0.2">
      <c r="A4000" s="15">
        <f>ROW(A3999)</f>
        <v>3999</v>
      </c>
      <c r="B4000" s="15">
        <f>IF(J4000=J3999,B3999+1,1)</f>
        <v>25</v>
      </c>
      <c r="C4000" s="15" t="s">
        <v>500</v>
      </c>
      <c r="D4000" s="25" t="s">
        <v>39</v>
      </c>
      <c r="E4000" s="27">
        <v>307062</v>
      </c>
      <c r="F4000" s="27" t="s">
        <v>6110</v>
      </c>
      <c r="G4000" s="27" t="s">
        <v>64</v>
      </c>
      <c r="H4000" s="27">
        <v>27500</v>
      </c>
      <c r="I4000" s="27" t="s">
        <v>42</v>
      </c>
      <c r="J4000" s="28">
        <v>46175</v>
      </c>
      <c r="K4000" s="26">
        <v>0.33333333333333331</v>
      </c>
      <c r="L4000" s="26"/>
      <c r="M4000" s="27" t="s">
        <v>117</v>
      </c>
      <c r="N4000" s="25">
        <f>IFERROR(VLOOKUP(M4000,Data!$J$1:$K$58,2,0),"")</f>
        <v>56973887539</v>
      </c>
      <c r="O4000" s="27" t="s">
        <v>118</v>
      </c>
      <c r="P4000" s="27"/>
      <c r="Q4000" s="27" t="s">
        <v>502</v>
      </c>
      <c r="R4000" s="27" t="s">
        <v>48</v>
      </c>
      <c r="S4000" s="27"/>
      <c r="T4000" s="27"/>
      <c r="U4000" s="28"/>
      <c r="V4000" s="15"/>
      <c r="W4000" s="15"/>
      <c r="X4000" s="27"/>
      <c r="Y4000" s="27"/>
      <c r="Z4000" s="29"/>
      <c r="AA4000" s="29">
        <v>0.32777777777777778</v>
      </c>
      <c r="AB4000" s="29">
        <v>0.375</v>
      </c>
      <c r="AC4000" s="30">
        <v>46175</v>
      </c>
      <c r="AD4000" s="15" t="str">
        <f>IF(Tabla2[[#This Row],[HORA ENTREGA]]="DIRECTO","On time", IF(AA4000&lt;&gt;"",IF(Tabla2[[#This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0" s="15" t="str">
        <f>MID(Tabla2[[#This Row],[TIPO]],1,3)</f>
        <v xml:space="preserve">20 </v>
      </c>
      <c r="AF40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MOLYMETNOS S.A. */ Cont: * BEAU2269974*/ HR Entrega: *08:00* /Dirección: *CAMINO NOS A LOS MORROS 590, SAN BERNARDO</v>
      </c>
      <c r="AG4000" s="38" t="str">
        <f>IFERROR(HYPERLINK("https://wa.me/"&amp;Tabla2[[#This Row],[CONTACTO]]&amp;"?text="&amp;Tabla2[[#This Row],[Mensaje]],"Enviar mensaje"),"")</f>
        <v>Enviar mensaje</v>
      </c>
      <c r="AH4000" s="15" t="str">
        <f>CONCATENATE(A4000,F4000)</f>
        <v>3999BEAU2269974</v>
      </c>
      <c r="AI4000" s="15" t="str">
        <f>CONCATENATE("ENT-",A4000)</f>
        <v>ENT-3999</v>
      </c>
      <c r="AJ4000" s="15" t="str">
        <f>IF(Tabla2[[#This Row],[Op]]&lt;&gt;"","ENTREGA","")</f>
        <v>ENTREGA</v>
      </c>
      <c r="AK4000" s="40" t="str">
        <f>(Tabla2[[#This Row],[FECHA ENTREGA]]&amp;Tabla2[[#This Row],[HORA ENTREGA]])</f>
        <v>461750,333333333333333</v>
      </c>
      <c r="AL4000" s="43" t="str">
        <f>IFERROR(HYPERLINK("https://wa.me/"&amp;Tabla2[[#This Row],[CONTACTO]]&amp;"?text="&amp;Tabla2[[#This Row],[Mensaje]]),"")</f>
        <v>https://wa.me/56973887539?text=Hola!%0AServicio del día 02-06%0A *Cliente:* MOLYMETNOS S.A. */ Cont: * BEAU2269974*/ HR Entrega: *08:00* /Dirección: *CAMINO NOS A LOS MORROS 590, SAN BERNARDO</v>
      </c>
    </row>
    <row r="4001" spans="1:38" ht="16.5" customHeight="1" x14ac:dyDescent="0.2">
      <c r="A4001" s="15">
        <f>ROW(A4000)</f>
        <v>4000</v>
      </c>
      <c r="B4001" s="15">
        <f>IF(J4001=J4000,B4000+1,1)</f>
        <v>26</v>
      </c>
      <c r="C4001" s="15" t="s">
        <v>500</v>
      </c>
      <c r="D4001" s="25" t="s">
        <v>39</v>
      </c>
      <c r="E4001" s="27">
        <v>307062</v>
      </c>
      <c r="F4001" s="27" t="s">
        <v>6111</v>
      </c>
      <c r="G4001" s="27" t="s">
        <v>64</v>
      </c>
      <c r="H4001" s="27">
        <v>27500</v>
      </c>
      <c r="I4001" s="27" t="s">
        <v>42</v>
      </c>
      <c r="J4001" s="28">
        <v>46175</v>
      </c>
      <c r="K4001" s="26">
        <v>0.33333333333333331</v>
      </c>
      <c r="L4001" s="26"/>
      <c r="M4001" s="27" t="s">
        <v>172</v>
      </c>
      <c r="N4001" s="25">
        <f>IFERROR(VLOOKUP(M4001,Data!$J$1:$K$58,2,0),"")</f>
        <v>56985215946</v>
      </c>
      <c r="O4001" s="27" t="s">
        <v>173</v>
      </c>
      <c r="P4001" s="27"/>
      <c r="Q4001" s="27" t="s">
        <v>502</v>
      </c>
      <c r="R4001" s="27" t="s">
        <v>48</v>
      </c>
      <c r="S4001" s="27"/>
      <c r="T4001" s="27"/>
      <c r="U4001" s="28"/>
      <c r="V4001" s="15"/>
      <c r="W4001" s="15"/>
      <c r="X4001" s="27"/>
      <c r="Y4001" s="27"/>
      <c r="Z4001" s="29"/>
      <c r="AA4001" s="29">
        <v>0.33888888888888891</v>
      </c>
      <c r="AB4001" s="29">
        <v>0.47569444444444442</v>
      </c>
      <c r="AC4001" s="30">
        <v>46175</v>
      </c>
      <c r="AD4001" s="15" t="str">
        <f>IF(Tabla2[[#This Row],[HORA ENTREGA]]="DIRECTO","On time", IF(AA4001&lt;&gt;"",IF(Tabla2[[#This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1" s="15" t="str">
        <f>MID(Tabla2[[#This Row],[TIPO]],1,3)</f>
        <v xml:space="preserve">20 </v>
      </c>
      <c r="AF40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MOLYMETNOS S.A. */ Cont: * FCIU5675753*/ HR Entrega: *08:00* /Dirección: *CAMINO NOS A LOS MORROS 590, SAN BERNARDO</v>
      </c>
      <c r="AG4001" s="38" t="str">
        <f>IFERROR(HYPERLINK("https://wa.me/"&amp;Tabla2[[#This Row],[CONTACTO]]&amp;"?text="&amp;Tabla2[[#This Row],[Mensaje]],"Enviar mensaje"),"")</f>
        <v>Enviar mensaje</v>
      </c>
      <c r="AH4001" s="15" t="str">
        <f>CONCATENATE(A4001,F4001)</f>
        <v>4000FCIU5675753</v>
      </c>
      <c r="AI4001" s="15" t="str">
        <f>CONCATENATE("ENT-",A4001)</f>
        <v>ENT-4000</v>
      </c>
      <c r="AJ4001" s="15" t="str">
        <f>IF(Tabla2[[#This Row],[Op]]&lt;&gt;"","ENTREGA","")</f>
        <v>ENTREGA</v>
      </c>
      <c r="AK4001" s="40" t="str">
        <f>(Tabla2[[#This Row],[FECHA ENTREGA]]&amp;Tabla2[[#This Row],[HORA ENTREGA]])</f>
        <v>461750,333333333333333</v>
      </c>
      <c r="AL4001" s="43" t="str">
        <f>IFERROR(HYPERLINK("https://wa.me/"&amp;Tabla2[[#This Row],[CONTACTO]]&amp;"?text="&amp;Tabla2[[#This Row],[Mensaje]]),"")</f>
        <v>https://wa.me/56985215946?text=Hola!%0AServicio del día 02-06%0A *Cliente:* MOLYMETNOS S.A. */ Cont: * FCIU5675753*/ HR Entrega: *08:00* /Dirección: *CAMINO NOS A LOS MORROS 590, SAN BERNARDO</v>
      </c>
    </row>
    <row r="4002" spans="1:38" ht="16.5" customHeight="1" x14ac:dyDescent="0.2">
      <c r="A4002" s="15">
        <f>ROW(A4001)</f>
        <v>4001</v>
      </c>
      <c r="B4002" s="15">
        <f>IF(J4002=J4001,B4001+1,1)</f>
        <v>27</v>
      </c>
      <c r="C4002" s="15" t="s">
        <v>653</v>
      </c>
      <c r="D4002" s="25" t="s">
        <v>39</v>
      </c>
      <c r="E4002" s="27">
        <v>307412</v>
      </c>
      <c r="F4002" s="27" t="s">
        <v>6112</v>
      </c>
      <c r="G4002" s="27" t="s">
        <v>41</v>
      </c>
      <c r="H4002" s="27">
        <v>3637</v>
      </c>
      <c r="I4002" s="27" t="s">
        <v>6113</v>
      </c>
      <c r="J4002" s="28">
        <v>46175</v>
      </c>
      <c r="K4002" s="26">
        <v>0.33333333333333331</v>
      </c>
      <c r="L4002" s="26"/>
      <c r="M4002" s="27" t="s">
        <v>649</v>
      </c>
      <c r="N4002" s="25">
        <f>IFERROR(VLOOKUP(M4002,Data!$J$1:$K$58,2,0),"")</f>
        <v>56939438073</v>
      </c>
      <c r="O4002" s="27" t="s">
        <v>203</v>
      </c>
      <c r="P4002" s="27"/>
      <c r="Q4002" s="27" t="s">
        <v>656</v>
      </c>
      <c r="R4002" s="27" t="s">
        <v>4194</v>
      </c>
      <c r="S4002" s="27"/>
      <c r="T4002" s="27"/>
      <c r="U4002" s="28"/>
      <c r="V4002" s="15"/>
      <c r="W4002" s="15" t="s">
        <v>6114</v>
      </c>
      <c r="X4002" s="27"/>
      <c r="Y4002" s="27"/>
      <c r="Z4002" s="29"/>
      <c r="AA4002" s="29">
        <v>0.33124999999999999</v>
      </c>
      <c r="AB4002" s="29">
        <v>0.39583333333333331</v>
      </c>
      <c r="AC4002" s="30">
        <v>46175</v>
      </c>
      <c r="AD4002" s="15" t="str">
        <f>IF(Tabla2[[#This Row],[HORA ENTREGA]]="DIRECTO","On time", IF(AA4002&lt;&gt;"",IF(Tabla2[[#This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2" s="15" t="str">
        <f>MID(Tabla2[[#This Row],[TIPO]],1,3)</f>
        <v xml:space="preserve">40 </v>
      </c>
      <c r="AF40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NEREUS SPA */ Cont: * HASU4548025*/ HR Entrega: *08:00* /Dirección: *AV EL VENTISQUERO 1204, RENCA</v>
      </c>
      <c r="AG4002" s="38" t="str">
        <f>IFERROR(HYPERLINK("https://wa.me/"&amp;Tabla2[[#This Row],[CONTACTO]]&amp;"?text="&amp;Tabla2[[#This Row],[Mensaje]],"Enviar mensaje"),"")</f>
        <v>Enviar mensaje</v>
      </c>
      <c r="AH4002" s="15" t="str">
        <f>CONCATENATE(A4002,F4002)</f>
        <v>4001HASU4548025</v>
      </c>
      <c r="AI4002" s="15" t="str">
        <f>CONCATENATE("ENT-",A4002)</f>
        <v>ENT-4001</v>
      </c>
      <c r="AJ4002" s="15" t="str">
        <f>IF(Tabla2[[#This Row],[Op]]&lt;&gt;"","ENTREGA","")</f>
        <v>ENTREGA</v>
      </c>
      <c r="AK4002" s="40" t="str">
        <f>(Tabla2[[#This Row],[FECHA ENTREGA]]&amp;Tabla2[[#This Row],[HORA ENTREGA]])</f>
        <v>461750,333333333333333</v>
      </c>
      <c r="AL4002" s="34" t="str">
        <f>IFERROR(HYPERLINK("https://wa.me/"&amp;Tabla2[[#This Row],[CONTACTO]]&amp;"?text="&amp;Tabla2[[#This Row],[Mensaje]]),"")</f>
        <v>https://wa.me/56939438073?text=Hola!%0AServicio del día 02-06%0A *Cliente:* NEREUS SPA */ Cont: * HASU4548025*/ HR Entrega: *08:00* /Dirección: *AV EL VENTISQUERO 1204, RENCA</v>
      </c>
    </row>
    <row r="4003" spans="1:38" ht="16.5" customHeight="1" x14ac:dyDescent="0.2">
      <c r="A4003" s="15">
        <f>ROW(A4002)</f>
        <v>4002</v>
      </c>
      <c r="B4003" s="15">
        <f>IF(J4003=J4002,B4002+1,1)</f>
        <v>28</v>
      </c>
      <c r="C4003" s="15" t="s">
        <v>653</v>
      </c>
      <c r="D4003" s="25" t="s">
        <v>39</v>
      </c>
      <c r="E4003" s="27">
        <v>307412</v>
      </c>
      <c r="F4003" s="27" t="s">
        <v>6115</v>
      </c>
      <c r="G4003" s="27" t="s">
        <v>41</v>
      </c>
      <c r="H4003" s="27">
        <v>4105</v>
      </c>
      <c r="I4003" s="27" t="s">
        <v>6113</v>
      </c>
      <c r="J4003" s="28">
        <v>46175</v>
      </c>
      <c r="K4003" s="26">
        <v>0.5</v>
      </c>
      <c r="L4003" s="26"/>
      <c r="M4003" s="27" t="s">
        <v>66</v>
      </c>
      <c r="N4003" s="25">
        <f>IFERROR(VLOOKUP(M4003,Data!$J$1:$K$58,2,0),"")</f>
        <v>56993389870</v>
      </c>
      <c r="O4003" s="27" t="s">
        <v>67</v>
      </c>
      <c r="P4003" s="27"/>
      <c r="Q4003" s="27" t="s">
        <v>656</v>
      </c>
      <c r="R4003" s="27" t="s">
        <v>1737</v>
      </c>
      <c r="S4003" s="27"/>
      <c r="T4003" s="27"/>
      <c r="U4003" s="28"/>
      <c r="V4003" s="15"/>
      <c r="W4003" s="15"/>
      <c r="X4003" s="27"/>
      <c r="Y4003" s="27"/>
      <c r="Z4003" s="29"/>
      <c r="AA4003" s="29">
        <v>0.5083333333333333</v>
      </c>
      <c r="AB4003" s="29">
        <v>0.57291666666666663</v>
      </c>
      <c r="AC4003" s="30">
        <v>46175</v>
      </c>
      <c r="AD4003" s="15" t="str">
        <f>IF(Tabla2[[#This Row],[HORA ENTREGA]]="DIRECTO","On time", IF(AA4003&lt;&gt;"",IF(Tabla2[[#This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3" s="15" t="str">
        <f>MID(Tabla2[[#This Row],[TIPO]],1,3)</f>
        <v xml:space="preserve">40 </v>
      </c>
      <c r="AF40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NEREUS SPA */ Cont: * MRKU6350057*/ HR Entrega: *12:00* /Dirección: *AV EL VENTISQUERO 1204, RENCA</v>
      </c>
      <c r="AG4003" s="38" t="str">
        <f>IFERROR(HYPERLINK("https://wa.me/"&amp;Tabla2[[#This Row],[CONTACTO]]&amp;"?text="&amp;Tabla2[[#This Row],[Mensaje]],"Enviar mensaje"),"")</f>
        <v>Enviar mensaje</v>
      </c>
      <c r="AH4003" s="15" t="str">
        <f>CONCATENATE(A4003,F4003)</f>
        <v>4002MRKU6350057</v>
      </c>
      <c r="AI4003" s="15" t="str">
        <f>CONCATENATE("ENT-",A4003)</f>
        <v>ENT-4002</v>
      </c>
      <c r="AJ4003" s="15" t="str">
        <f>IF(Tabla2[[#This Row],[Op]]&lt;&gt;"","ENTREGA","")</f>
        <v>ENTREGA</v>
      </c>
      <c r="AK4003" s="40" t="str">
        <f>(Tabla2[[#This Row],[FECHA ENTREGA]]&amp;Tabla2[[#This Row],[HORA ENTREGA]])</f>
        <v>461750,5</v>
      </c>
      <c r="AL4003" s="34" t="str">
        <f>IFERROR(HYPERLINK("https://wa.me/"&amp;Tabla2[[#This Row],[CONTACTO]]&amp;"?text="&amp;Tabla2[[#This Row],[Mensaje]]),"")</f>
        <v>https://wa.me/56993389870?text=Hola!%0AServicio del día 02-06%0A *Cliente:* NEREUS SPA */ Cont: * MRKU6350057*/ HR Entrega: *12:00* /Dirección: *AV EL VENTISQUERO 1204, RENCA</v>
      </c>
    </row>
    <row r="4004" spans="1:38" ht="16.5" customHeight="1" x14ac:dyDescent="0.2">
      <c r="A4004" s="15">
        <f>ROW(A4003)</f>
        <v>4003</v>
      </c>
      <c r="B4004" s="15">
        <f>IF(J4004=J4003,B4003+1,1)</f>
        <v>29</v>
      </c>
      <c r="C4004" s="15" t="s">
        <v>1554</v>
      </c>
      <c r="D4004" s="25" t="s">
        <v>39</v>
      </c>
      <c r="E4004" s="27">
        <v>189794</v>
      </c>
      <c r="F4004" s="27" t="s">
        <v>6046</v>
      </c>
      <c r="G4004" s="27" t="s">
        <v>41</v>
      </c>
      <c r="H4004" s="27">
        <v>29271</v>
      </c>
      <c r="I4004" s="27" t="s">
        <v>42</v>
      </c>
      <c r="J4004" s="28">
        <v>46175</v>
      </c>
      <c r="K4004" s="26">
        <v>0.33333333333333331</v>
      </c>
      <c r="L4004" s="26"/>
      <c r="M4004" s="27" t="s">
        <v>82</v>
      </c>
      <c r="N4004" s="25">
        <f>IFERROR(VLOOKUP(M4004,Data!$J$1:$K$58,2,0),"")</f>
        <v>56944277110</v>
      </c>
      <c r="O4004" s="27" t="s">
        <v>83</v>
      </c>
      <c r="P4004" s="27"/>
      <c r="Q4004" s="27" t="s">
        <v>5018</v>
      </c>
      <c r="R4004" s="27" t="s">
        <v>69</v>
      </c>
      <c r="S4004" s="27"/>
      <c r="T4004" s="27"/>
      <c r="U4004" s="28"/>
      <c r="V4004" s="15"/>
      <c r="W4004" s="15">
        <v>305920</v>
      </c>
      <c r="X4004" s="27"/>
      <c r="Y4004" s="27"/>
      <c r="Z4004" s="29"/>
      <c r="AA4004" s="29">
        <v>0.34652777777777777</v>
      </c>
      <c r="AB4004" s="29">
        <v>0.4201388888888889</v>
      </c>
      <c r="AC4004" s="30">
        <v>46175</v>
      </c>
      <c r="AD4004" s="15" t="str">
        <f>IF(Tabla2[[#This Row],[HORA ENTREGA]]="DIRECTO","On time", IF(AA4004&lt;&gt;"",IF(Tabla2[[#This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04" s="15" t="str">
        <f>MID(Tabla2[[#This Row],[TIPO]],1,3)</f>
        <v xml:space="preserve">40 </v>
      </c>
      <c r="AF40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PETROQUIMICA DOW */ Cont: * HAMU4345670*/ HR Entrega: *08:00* /Dirección: *AT LOGISTICA :  LAGUNA SUR N°9750 , COMUNA PUDAHUEL – SANTIAGO , RECINTO (BODEGAS SAN FRANCISCO)</v>
      </c>
      <c r="AG4004" s="38" t="str">
        <f>IFERROR(HYPERLINK("https://wa.me/"&amp;Tabla2[[#This Row],[CONTACTO]]&amp;"?text="&amp;Tabla2[[#This Row],[Mensaje]],"Enviar mensaje"),"")</f>
        <v>Enviar mensaje</v>
      </c>
      <c r="AH4004" s="15" t="str">
        <f>CONCATENATE(A4004,F4004)</f>
        <v>4003HAMU4345670</v>
      </c>
      <c r="AI4004" s="15" t="str">
        <f>CONCATENATE("ENT-",A4004)</f>
        <v>ENT-4003</v>
      </c>
      <c r="AJ4004" s="15" t="str">
        <f>IF(Tabla2[[#This Row],[Op]]&lt;&gt;"","ENTREGA","")</f>
        <v>ENTREGA</v>
      </c>
      <c r="AK4004" s="40" t="str">
        <f>(Tabla2[[#This Row],[FECHA ENTREGA]]&amp;Tabla2[[#This Row],[HORA ENTREGA]])</f>
        <v>461750,333333333333333</v>
      </c>
      <c r="AL4004" s="43" t="str">
        <f>IFERROR(HYPERLINK("https://wa.me/"&amp;Tabla2[[#This Row],[CONTACTO]]&amp;"?text="&amp;Tabla2[[#This Row],[Mensaje]]),"")</f>
        <v>https://wa.me/56944277110?text=Hola!%0AServicio del día 02-06%0A *Cliente:* PETROQUIMICA DOW */ Cont: * HAMU4345670*/ HR Entrega: *08:00* /Dirección: *AT LOGISTICA :  LAGUNA SUR N°9750 , COMUNA PUDAHUEL – SANTIAGO , RECINTO (BODEGAS SAN FRANCISCO)</v>
      </c>
    </row>
    <row r="4005" spans="1:38" ht="16.5" customHeight="1" x14ac:dyDescent="0.2">
      <c r="A4005" s="15">
        <f>ROW(A4004)</f>
        <v>4004</v>
      </c>
      <c r="B4005" s="15">
        <f>IF(J4005=J4004,B4004+1,1)</f>
        <v>30</v>
      </c>
      <c r="C4005" s="15" t="s">
        <v>1554</v>
      </c>
      <c r="D4005" s="25" t="s">
        <v>39</v>
      </c>
      <c r="E4005" s="27">
        <v>189778</v>
      </c>
      <c r="F4005" s="27" t="s">
        <v>6116</v>
      </c>
      <c r="G4005" s="27" t="s">
        <v>41</v>
      </c>
      <c r="H4005" s="27">
        <v>29271</v>
      </c>
      <c r="I4005" s="27" t="s">
        <v>6117</v>
      </c>
      <c r="J4005" s="28">
        <v>46175</v>
      </c>
      <c r="K4005" s="26">
        <v>0.33333333333333331</v>
      </c>
      <c r="L4005" s="26"/>
      <c r="M4005" s="27" t="s">
        <v>45</v>
      </c>
      <c r="N4005" s="25">
        <f>IFERROR(VLOOKUP(M4005,Data!$J$1:$K$58,2,0),"")</f>
        <v>56950981572</v>
      </c>
      <c r="O4005" s="27" t="s">
        <v>384</v>
      </c>
      <c r="P4005" s="27"/>
      <c r="Q4005" s="27" t="s">
        <v>5018</v>
      </c>
      <c r="R4005" s="27"/>
      <c r="S4005" s="27"/>
      <c r="T4005" s="27"/>
      <c r="U4005" s="28"/>
      <c r="V4005" s="15"/>
      <c r="W4005" s="15"/>
      <c r="X4005" s="27"/>
      <c r="Y4005" s="27"/>
      <c r="Z4005" s="29"/>
      <c r="AA4005" s="29">
        <v>0.33333333333333331</v>
      </c>
      <c r="AB4005" s="29">
        <v>0.53472222222222221</v>
      </c>
      <c r="AC4005" s="30">
        <v>46175</v>
      </c>
      <c r="AD4005" s="15" t="str">
        <f>IF(Tabla2[[#This Row],[HORA ENTREGA]]="DIRECTO","On time", IF(AA4005&lt;&gt;"",IF(Tabla2[[#This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5" s="15" t="str">
        <f>MID(Tabla2[[#This Row],[TIPO]],1,3)</f>
        <v xml:space="preserve">40 </v>
      </c>
      <c r="AF40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PETROQUIMICA DOW */ Cont: * NYKU5111388*/ HR Entrega: *08:00* /Dirección: *AT LOGISTICA :  LAGUNA SUR N°9750 , COMUNA PUDAHUEL – SANTIAGO , RECINTO (BODEGAS SAN FRANCISCO)</v>
      </c>
      <c r="AG4005" s="38" t="str">
        <f>IFERROR(HYPERLINK("https://wa.me/"&amp;Tabla2[[#This Row],[CONTACTO]]&amp;"?text="&amp;Tabla2[[#This Row],[Mensaje]],"Enviar mensaje"),"")</f>
        <v>Enviar mensaje</v>
      </c>
      <c r="AH4005" s="15" t="str">
        <f>CONCATENATE(A4005,F4005)</f>
        <v>4004NYKU5111388</v>
      </c>
      <c r="AI4005" s="15" t="str">
        <f>CONCATENATE("ENT-",A4005)</f>
        <v>ENT-4004</v>
      </c>
      <c r="AJ4005" s="15" t="str">
        <f>IF(Tabla2[[#This Row],[Op]]&lt;&gt;"","ENTREGA","")</f>
        <v>ENTREGA</v>
      </c>
      <c r="AK4005" s="40" t="str">
        <f>(Tabla2[[#This Row],[FECHA ENTREGA]]&amp;Tabla2[[#This Row],[HORA ENTREGA]])</f>
        <v>461750,333333333333333</v>
      </c>
      <c r="AL4005" s="43" t="str">
        <f>IFERROR(HYPERLINK("https://wa.me/"&amp;Tabla2[[#This Row],[CONTACTO]]&amp;"?text="&amp;Tabla2[[#This Row],[Mensaje]]),"")</f>
        <v>https://wa.me/56950981572?text=Hola!%0AServicio del día 02-06%0A *Cliente:* PETROQUIMICA DOW */ Cont: * NYKU5111388*/ HR Entrega: *08:00* /Dirección: *AT LOGISTICA :  LAGUNA SUR N°9750 , COMUNA PUDAHUEL – SANTIAGO , RECINTO (BODEGAS SAN FRANCISCO)</v>
      </c>
    </row>
    <row r="4006" spans="1:38" ht="16.5" customHeight="1" x14ac:dyDescent="0.2">
      <c r="A4006" s="15">
        <f>ROW(A4005)</f>
        <v>4005</v>
      </c>
      <c r="B4006" s="15">
        <f>IF(J4006=J4005,B4005+1,1)</f>
        <v>31</v>
      </c>
      <c r="C4006" s="15" t="s">
        <v>3160</v>
      </c>
      <c r="D4006" s="25" t="s">
        <v>39</v>
      </c>
      <c r="E4006" s="27">
        <v>808257</v>
      </c>
      <c r="F4006" s="27" t="s">
        <v>6118</v>
      </c>
      <c r="G4006" s="27" t="s">
        <v>64</v>
      </c>
      <c r="H4006" s="27">
        <v>7800</v>
      </c>
      <c r="I4006" s="27" t="s">
        <v>42</v>
      </c>
      <c r="J4006" s="28">
        <v>46175</v>
      </c>
      <c r="K4006" s="26">
        <v>0.375</v>
      </c>
      <c r="L4006" s="26"/>
      <c r="M4006" s="27" t="s">
        <v>313</v>
      </c>
      <c r="N4006" s="25">
        <f>IFERROR(VLOOKUP(M4006,Data!$J$1:$K$58,2,0),"")</f>
        <v>56967387744</v>
      </c>
      <c r="O4006" s="27" t="s">
        <v>314</v>
      </c>
      <c r="P4006" s="27"/>
      <c r="Q4006" s="27" t="s">
        <v>3163</v>
      </c>
      <c r="R4006" s="27"/>
      <c r="S4006" s="27"/>
      <c r="T4006" s="27"/>
      <c r="U4006" s="28"/>
      <c r="V4006" s="15"/>
      <c r="W4006" s="15"/>
      <c r="X4006" s="27"/>
      <c r="Y4006" s="27"/>
      <c r="Z4006" s="29"/>
      <c r="AA4006" s="29">
        <v>0.61458333333333337</v>
      </c>
      <c r="AB4006" s="29">
        <v>0.66319444444444442</v>
      </c>
      <c r="AC4006" s="30">
        <v>46175</v>
      </c>
      <c r="AD4006" s="15" t="str">
        <f>IF(Tabla2[[#This Row],[HORA ENTREGA]]="DIRECTO","On time", IF(AA4006&lt;&gt;"",IF(Tabla2[[#This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06" s="15" t="str">
        <f>MID(Tabla2[[#This Row],[TIPO]],1,3)</f>
        <v xml:space="preserve">20 </v>
      </c>
      <c r="AF40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PRODALAM S.A. */ Cont: * BHCU3225405*/ HR Entrega: *09:00* /Dirección: *ALBERTO PEPPER 1610, RENCA.</v>
      </c>
      <c r="AG4006" s="38" t="str">
        <f>IFERROR(HYPERLINK("https://wa.me/"&amp;Tabla2[[#This Row],[CONTACTO]]&amp;"?text="&amp;Tabla2[[#This Row],[Mensaje]],"Enviar mensaje"),"")</f>
        <v>Enviar mensaje</v>
      </c>
      <c r="AH4006" s="15" t="str">
        <f>CONCATENATE(A4006,F4006)</f>
        <v>4005BHCU3225405</v>
      </c>
      <c r="AI4006" s="15" t="str">
        <f>CONCATENATE("ENT-",A4006)</f>
        <v>ENT-4005</v>
      </c>
      <c r="AJ4006" s="15" t="str">
        <f>IF(Tabla2[[#This Row],[Op]]&lt;&gt;"","ENTREGA","")</f>
        <v>ENTREGA</v>
      </c>
      <c r="AK4006" s="40" t="str">
        <f>(Tabla2[[#This Row],[FECHA ENTREGA]]&amp;Tabla2[[#This Row],[HORA ENTREGA]])</f>
        <v>461750,375</v>
      </c>
      <c r="AL4006" s="34" t="str">
        <f>IFERROR(HYPERLINK("https://wa.me/"&amp;Tabla2[[#This Row],[CONTACTO]]&amp;"?text="&amp;Tabla2[[#This Row],[Mensaje]]),"")</f>
        <v>https://wa.me/56967387744?text=Hola!%0AServicio del día 02-06%0A *Cliente:* PRODALAM S.A. */ Cont: * BHCU3225405*/ HR Entrega: *09:00* /Dirección: *ALBERTO PEPPER 1610, RENCA.</v>
      </c>
    </row>
    <row r="4007" spans="1:38" ht="16.5" customHeight="1" x14ac:dyDescent="0.2">
      <c r="A4007" s="15">
        <f>ROW(A4006)</f>
        <v>4006</v>
      </c>
      <c r="B4007" s="15">
        <f>IF(J4007=J4006,B4006+1,1)</f>
        <v>32</v>
      </c>
      <c r="C4007" s="15" t="s">
        <v>3160</v>
      </c>
      <c r="D4007" s="25" t="s">
        <v>39</v>
      </c>
      <c r="E4007" s="27">
        <v>808257</v>
      </c>
      <c r="F4007" s="27" t="s">
        <v>6052</v>
      </c>
      <c r="G4007" s="27" t="s">
        <v>41</v>
      </c>
      <c r="H4007" s="27">
        <v>7800</v>
      </c>
      <c r="I4007" s="27" t="s">
        <v>171</v>
      </c>
      <c r="J4007" s="28">
        <v>46175</v>
      </c>
      <c r="K4007" s="26">
        <v>0.41666666666666669</v>
      </c>
      <c r="L4007" s="26"/>
      <c r="M4007" s="27" t="s">
        <v>151</v>
      </c>
      <c r="N4007" s="25">
        <f>IFERROR(VLOOKUP(M4007,Data!$J$1:$K$58,2,0),"")</f>
        <v>56973887427</v>
      </c>
      <c r="O4007" s="27" t="s">
        <v>46</v>
      </c>
      <c r="P4007" s="27"/>
      <c r="Q4007" s="27" t="s">
        <v>3163</v>
      </c>
      <c r="R4007" s="27"/>
      <c r="S4007" s="27"/>
      <c r="T4007" s="27"/>
      <c r="U4007" s="28"/>
      <c r="V4007" s="15"/>
      <c r="W4007" s="15"/>
      <c r="X4007" s="27"/>
      <c r="Y4007" s="27"/>
      <c r="Z4007" s="29"/>
      <c r="AA4007" s="29">
        <v>0.43055555555555558</v>
      </c>
      <c r="AB4007" s="29">
        <v>0.49652777777777779</v>
      </c>
      <c r="AC4007" s="30">
        <v>46175</v>
      </c>
      <c r="AD4007" s="15" t="str">
        <f>IF(Tabla2[[#This Row],[HORA ENTREGA]]="DIRECTO","On time", IF(AA4007&lt;&gt;"",IF(Tabla2[[#This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07" s="15" t="str">
        <f>MID(Tabla2[[#This Row],[TIPO]],1,3)</f>
        <v xml:space="preserve">40 </v>
      </c>
      <c r="AF40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PRODALAM S.A. */ Cont: * BMOU5743063*/ HR Entrega: *10:00* /Dirección: *ALBERTO PEPPER 1610, RENCA.</v>
      </c>
      <c r="AG4007" s="38" t="str">
        <f>IFERROR(HYPERLINK("https://wa.me/"&amp;Tabla2[[#This Row],[CONTACTO]]&amp;"?text="&amp;Tabla2[[#This Row],[Mensaje]],"Enviar mensaje"),"")</f>
        <v>Enviar mensaje</v>
      </c>
      <c r="AH4007" s="15" t="str">
        <f>CONCATENATE(A4007,F4007)</f>
        <v>4006BMOU5743063</v>
      </c>
      <c r="AI4007" s="15" t="str">
        <f>CONCATENATE("ENT-",A4007)</f>
        <v>ENT-4006</v>
      </c>
      <c r="AJ4007" s="15" t="str">
        <f>IF(Tabla2[[#This Row],[Op]]&lt;&gt;"","ENTREGA","")</f>
        <v>ENTREGA</v>
      </c>
      <c r="AK4007" s="40" t="str">
        <f>(Tabla2[[#This Row],[FECHA ENTREGA]]&amp;Tabla2[[#This Row],[HORA ENTREGA]])</f>
        <v>461750,416666666666667</v>
      </c>
      <c r="AL4007" s="34" t="str">
        <f>IFERROR(HYPERLINK("https://wa.me/"&amp;Tabla2[[#This Row],[CONTACTO]]&amp;"?text="&amp;Tabla2[[#This Row],[Mensaje]]),"")</f>
        <v>https://wa.me/56973887427?text=Hola!%0AServicio del día 02-06%0A *Cliente:* PRODALAM S.A. */ Cont: * BMOU5743063*/ HR Entrega: *10:00* /Dirección: *ALBERTO PEPPER 1610, RENCA.</v>
      </c>
    </row>
    <row r="4008" spans="1:38" ht="16.5" customHeight="1" x14ac:dyDescent="0.2">
      <c r="A4008" s="15">
        <f>ROW(A4007)</f>
        <v>4007</v>
      </c>
      <c r="B4008" s="15">
        <f>IF(J4008=J4007,B4007+1,1)</f>
        <v>33</v>
      </c>
      <c r="C4008" s="15" t="s">
        <v>3160</v>
      </c>
      <c r="D4008" s="25" t="s">
        <v>39</v>
      </c>
      <c r="E4008" s="27">
        <v>808257</v>
      </c>
      <c r="F4008" s="27" t="s">
        <v>6119</v>
      </c>
      <c r="G4008" s="27" t="s">
        <v>64</v>
      </c>
      <c r="H4008" s="27">
        <v>7800</v>
      </c>
      <c r="I4008" s="27" t="s">
        <v>42</v>
      </c>
      <c r="J4008" s="28">
        <v>46175</v>
      </c>
      <c r="K4008" s="26">
        <v>0.41666666666666669</v>
      </c>
      <c r="L4008" s="26"/>
      <c r="M4008" s="27" t="s">
        <v>296</v>
      </c>
      <c r="N4008" s="25">
        <f>IFERROR(VLOOKUP(M4008,Data!$J$1:$K$58,2,0),"")</f>
        <v>56984994337</v>
      </c>
      <c r="O4008" s="27" t="s">
        <v>1208</v>
      </c>
      <c r="P4008" s="27"/>
      <c r="Q4008" s="27" t="s">
        <v>3163</v>
      </c>
      <c r="R4008" s="27"/>
      <c r="S4008" s="27"/>
      <c r="T4008" s="27"/>
      <c r="U4008" s="28"/>
      <c r="V4008" s="15"/>
      <c r="W4008" s="15"/>
      <c r="X4008" s="27"/>
      <c r="Y4008" s="27"/>
      <c r="Z4008" s="29"/>
      <c r="AA4008" s="29">
        <v>0.41666666666666669</v>
      </c>
      <c r="AB4008" s="29">
        <v>0.4513888888888889</v>
      </c>
      <c r="AC4008" s="30">
        <v>46175</v>
      </c>
      <c r="AD4008" s="15" t="str">
        <f>IF(Tabla2[[#This Row],[HORA ENTREGA]]="DIRECTO","On time", IF(AA4008&lt;&gt;"",IF(Tabla2[[#This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8" s="15" t="str">
        <f>MID(Tabla2[[#This Row],[TIPO]],1,3)</f>
        <v xml:space="preserve">20 </v>
      </c>
      <c r="AF40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PRODALAM S.A. */ Cont: * FTAU1188314*/ HR Entrega: *10:00* /Dirección: *ALBERTO PEPPER 1610, RENCA.</v>
      </c>
      <c r="AG4008" s="38" t="str">
        <f>IFERROR(HYPERLINK("https://wa.me/"&amp;Tabla2[[#This Row],[CONTACTO]]&amp;"?text="&amp;Tabla2[[#This Row],[Mensaje]],"Enviar mensaje"),"")</f>
        <v>Enviar mensaje</v>
      </c>
      <c r="AH4008" s="15" t="str">
        <f>CONCATENATE(A4008,F4008)</f>
        <v>4007FTAU1188314</v>
      </c>
      <c r="AI4008" s="15" t="str">
        <f>CONCATENATE("ENT-",A4008)</f>
        <v>ENT-4007</v>
      </c>
      <c r="AJ4008" s="15" t="str">
        <f>IF(Tabla2[[#This Row],[Op]]&lt;&gt;"","ENTREGA","")</f>
        <v>ENTREGA</v>
      </c>
      <c r="AK4008" s="40" t="str">
        <f>(Tabla2[[#This Row],[FECHA ENTREGA]]&amp;Tabla2[[#This Row],[HORA ENTREGA]])</f>
        <v>461750,416666666666667</v>
      </c>
      <c r="AL4008" s="34" t="str">
        <f>IFERROR(HYPERLINK("https://wa.me/"&amp;Tabla2[[#This Row],[CONTACTO]]&amp;"?text="&amp;Tabla2[[#This Row],[Mensaje]]),"")</f>
        <v>https://wa.me/56984994337?text=Hola!%0AServicio del día 02-06%0A *Cliente:* PRODALAM S.A. */ Cont: * FTAU1188314*/ HR Entrega: *10:00* /Dirección: *ALBERTO PEPPER 1610, RENCA.</v>
      </c>
    </row>
    <row r="4009" spans="1:38" ht="16.5" customHeight="1" x14ac:dyDescent="0.2">
      <c r="A4009" s="15">
        <f>ROW(A4008)</f>
        <v>4008</v>
      </c>
      <c r="B4009" s="15">
        <f>IF(J4009=J4008,B4008+1,1)</f>
        <v>34</v>
      </c>
      <c r="C4009" s="15" t="s">
        <v>3160</v>
      </c>
      <c r="D4009" s="25" t="s">
        <v>39</v>
      </c>
      <c r="E4009" s="27">
        <v>808257</v>
      </c>
      <c r="F4009" s="27" t="s">
        <v>6055</v>
      </c>
      <c r="G4009" s="27" t="s">
        <v>41</v>
      </c>
      <c r="H4009" s="27">
        <v>7800</v>
      </c>
      <c r="I4009" s="27" t="s">
        <v>42</v>
      </c>
      <c r="J4009" s="28">
        <v>46175</v>
      </c>
      <c r="K4009" s="26">
        <v>0.45833333333333331</v>
      </c>
      <c r="L4009" s="26"/>
      <c r="M4009" s="27" t="s">
        <v>180</v>
      </c>
      <c r="N4009" s="25">
        <f>IFERROR(VLOOKUP(M4009,Data!$J$1:$K$58,2,0),"")</f>
        <v>56956063271</v>
      </c>
      <c r="O4009" s="27" t="s">
        <v>384</v>
      </c>
      <c r="P4009" s="27"/>
      <c r="Q4009" s="27" t="s">
        <v>3163</v>
      </c>
      <c r="R4009" s="27"/>
      <c r="S4009" s="27"/>
      <c r="T4009" s="27"/>
      <c r="U4009" s="28"/>
      <c r="V4009" s="15"/>
      <c r="W4009" s="15"/>
      <c r="X4009" s="27"/>
      <c r="Y4009" s="27"/>
      <c r="Z4009" s="29"/>
      <c r="AA4009" s="29">
        <v>0.45833333333333331</v>
      </c>
      <c r="AB4009" s="29">
        <v>0.53472222222222221</v>
      </c>
      <c r="AC4009" s="30">
        <v>46175</v>
      </c>
      <c r="AD4009" s="15" t="str">
        <f>IF(Tabla2[[#This Row],[HORA ENTREGA]]="DIRECTO","On time", IF(AA4009&lt;&gt;"",IF(Tabla2[[#This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09" s="15" t="str">
        <f>MID(Tabla2[[#This Row],[TIPO]],1,3)</f>
        <v xml:space="preserve">40 </v>
      </c>
      <c r="AF40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PRODALAM S.A. */ Cont: * YMMU6179713*/ HR Entrega: *11:00* /Dirección: *ALBERTO PEPPER 1610, RENCA.</v>
      </c>
      <c r="AG4009" s="38" t="str">
        <f>IFERROR(HYPERLINK("https://wa.me/"&amp;Tabla2[[#This Row],[CONTACTO]]&amp;"?text="&amp;Tabla2[[#This Row],[Mensaje]],"Enviar mensaje"),"")</f>
        <v>Enviar mensaje</v>
      </c>
      <c r="AH4009" s="15" t="str">
        <f>CONCATENATE(A4009,F4009)</f>
        <v>4008YMMU6179713</v>
      </c>
      <c r="AI4009" s="15" t="str">
        <f>CONCATENATE("ENT-",A4009)</f>
        <v>ENT-4008</v>
      </c>
      <c r="AJ4009" s="15" t="str">
        <f>IF(Tabla2[[#This Row],[Op]]&lt;&gt;"","ENTREGA","")</f>
        <v>ENTREGA</v>
      </c>
      <c r="AK4009" s="40" t="str">
        <f>(Tabla2[[#This Row],[FECHA ENTREGA]]&amp;Tabla2[[#This Row],[HORA ENTREGA]])</f>
        <v>461750,458333333333333</v>
      </c>
      <c r="AL4009" s="34" t="str">
        <f>IFERROR(HYPERLINK("https://wa.me/"&amp;Tabla2[[#This Row],[CONTACTO]]&amp;"?text="&amp;Tabla2[[#This Row],[Mensaje]]),"")</f>
        <v>https://wa.me/56956063271?text=Hola!%0AServicio del día 02-06%0A *Cliente:* PRODALAM S.A. */ Cont: * YMMU6179713*/ HR Entrega: *11:00* /Dirección: *ALBERTO PEPPER 1610, RENCA.</v>
      </c>
    </row>
    <row r="4010" spans="1:38" ht="16.5" customHeight="1" x14ac:dyDescent="0.2">
      <c r="A4010" s="15">
        <f>ROW(A4009)</f>
        <v>4009</v>
      </c>
      <c r="B4010" s="15">
        <f>IF(J4010=J4009,B4009+1,1)</f>
        <v>35</v>
      </c>
      <c r="C4010" s="15" t="s">
        <v>5079</v>
      </c>
      <c r="D4010" s="25" t="s">
        <v>39</v>
      </c>
      <c r="E4010" s="27">
        <v>1206632</v>
      </c>
      <c r="F4010" s="27" t="s">
        <v>6120</v>
      </c>
      <c r="G4010" s="27" t="s">
        <v>41</v>
      </c>
      <c r="H4010" s="27">
        <v>19152</v>
      </c>
      <c r="I4010" s="27" t="s">
        <v>6121</v>
      </c>
      <c r="J4010" s="28">
        <v>46175</v>
      </c>
      <c r="K4010" s="26">
        <v>0.375</v>
      </c>
      <c r="L4010" s="26" t="s">
        <v>4226</v>
      </c>
      <c r="M4010" s="27" t="s">
        <v>300</v>
      </c>
      <c r="N4010" s="25">
        <f>IFERROR(VLOOKUP(M4010,Data!$J$1:$K$58,2,0),"")</f>
        <v>56989844861</v>
      </c>
      <c r="O4010" s="27" t="s">
        <v>301</v>
      </c>
      <c r="P4010" s="27"/>
      <c r="Q4010" s="27" t="s">
        <v>2269</v>
      </c>
      <c r="R4010" s="27" t="s">
        <v>183</v>
      </c>
      <c r="S4010" s="27"/>
      <c r="T4010" s="27"/>
      <c r="U4010" s="28"/>
      <c r="V4010" s="15"/>
      <c r="W4010" s="15">
        <v>6324497</v>
      </c>
      <c r="X4010" s="27"/>
      <c r="Y4010" s="27"/>
      <c r="Z4010" s="29"/>
      <c r="AA4010" s="29">
        <v>0.3659722222222222</v>
      </c>
      <c r="AB4010" s="29">
        <v>0.47222222222222221</v>
      </c>
      <c r="AC4010" s="30">
        <v>46175</v>
      </c>
      <c r="AD4010" s="15" t="str">
        <f>IF(Tabla2[[#This Row],[HORA ENTREGA]]="DIRECTO","On time", IF(AA4010&lt;&gt;"",IF(Tabla2[[#This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0" s="15" t="str">
        <f>MID(Tabla2[[#This Row],[TIPO]],1,3)</f>
        <v xml:space="preserve">40 </v>
      </c>
      <c r="AF40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REPRESENTACIONES INDUSTRIALES */ Cont: * TRHU6798854*/ HR Entrega: *09:00* /Dirección: *WAREHOUSING VALLE GRANDE - EL PERAL No 454, LAMPA, BODEGA B5</v>
      </c>
      <c r="AG4010" s="38" t="str">
        <f>IFERROR(HYPERLINK("https://wa.me/"&amp;Tabla2[[#This Row],[CONTACTO]]&amp;"?text="&amp;Tabla2[[#This Row],[Mensaje]],"Enviar mensaje"),"")</f>
        <v>Enviar mensaje</v>
      </c>
      <c r="AH4010" s="15" t="str">
        <f>CONCATENATE(A4010,F4010)</f>
        <v>4009TRHU6798854</v>
      </c>
      <c r="AI4010" s="15" t="str">
        <f>CONCATENATE("ENT-",A4010)</f>
        <v>ENT-4009</v>
      </c>
      <c r="AJ4010" s="15" t="str">
        <f>IF(Tabla2[[#This Row],[Op]]&lt;&gt;"","ENTREGA","")</f>
        <v>ENTREGA</v>
      </c>
      <c r="AK4010" s="40" t="str">
        <f>(Tabla2[[#This Row],[FECHA ENTREGA]]&amp;Tabla2[[#This Row],[HORA ENTREGA]])</f>
        <v>461750,375</v>
      </c>
      <c r="AL4010" s="34" t="str">
        <f>IFERROR(HYPERLINK("https://wa.me/"&amp;Tabla2[[#This Row],[CONTACTO]]&amp;"?text="&amp;Tabla2[[#This Row],[Mensaje]]),"")</f>
        <v>https://wa.me/56989844861?text=Hola!%0AServicio del día 02-06%0A *Cliente:* REPRESENTACIONES INDUSTRIALES */ Cont: * TRHU6798854*/ HR Entrega: *09:00* /Dirección: *WAREHOUSING VALLE GRANDE - EL PERAL No 454, LAMPA, BODEGA B5</v>
      </c>
    </row>
    <row r="4011" spans="1:38" ht="16.5" customHeight="1" x14ac:dyDescent="0.2">
      <c r="A4011" s="15">
        <f>ROW(A4010)</f>
        <v>4010</v>
      </c>
      <c r="B4011" s="15">
        <f>IF(J4011=J4010,B4010+1,1)</f>
        <v>36</v>
      </c>
      <c r="C4011" s="15" t="s">
        <v>236</v>
      </c>
      <c r="D4011" s="25" t="s">
        <v>39</v>
      </c>
      <c r="E4011" s="27"/>
      <c r="F4011" s="27" t="s">
        <v>6122</v>
      </c>
      <c r="G4011" s="27"/>
      <c r="H4011" s="27"/>
      <c r="I4011" s="27"/>
      <c r="J4011" s="28">
        <v>46175</v>
      </c>
      <c r="K4011" s="26">
        <v>0.33333333333333331</v>
      </c>
      <c r="L4011" s="26"/>
      <c r="M4011" s="27" t="s">
        <v>347</v>
      </c>
      <c r="N4011" s="25">
        <f>IFERROR(VLOOKUP(M4011,Data!$J$1:$K$58,2,0),"")</f>
        <v>56976511010</v>
      </c>
      <c r="O4011" s="27" t="s">
        <v>148</v>
      </c>
      <c r="P4011" s="27"/>
      <c r="Q4011" s="27" t="s">
        <v>5857</v>
      </c>
      <c r="R4011" s="27"/>
      <c r="S4011" s="27"/>
      <c r="T4011" s="27"/>
      <c r="U4011" s="28"/>
      <c r="V4011" s="15"/>
      <c r="W4011" s="15"/>
      <c r="X4011" s="27"/>
      <c r="Y4011" s="27"/>
      <c r="Z4011" s="29"/>
      <c r="AA4011" s="29">
        <v>0.4513888888888889</v>
      </c>
      <c r="AB4011" s="29">
        <v>0.5625</v>
      </c>
      <c r="AC4011" s="30">
        <v>46175</v>
      </c>
      <c r="AD4011" s="15" t="str">
        <f>IF(Tabla2[[#This Row],[HORA ENTREGA]]="DIRECTO","On time", IF(AA4011&lt;&gt;"",IF(Tabla2[[#This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11" s="15" t="str">
        <f>MID(Tabla2[[#This Row],[TIPO]],1,3)</f>
        <v/>
      </c>
      <c r="AF40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02-06%0A *Cliente:* SOCIEDAD COMERCIAL MARBEN PETS LTDA */ Cont: * MAGU2314176*/ HR Entrega: *08:00* /Dirección: *AV. LA MARTINA 445. PUDAHUEL SUR </v>
      </c>
      <c r="AG4011" s="45" t="str">
        <f>IFERROR(HYPERLINK("https://wa.me/"&amp;Tabla2[[#This Row],[CONTACTO]]&amp;"?text="&amp;Tabla2[[#This Row],[Mensaje]],"Enviar mensaje"),"")</f>
        <v>Enviar mensaje</v>
      </c>
      <c r="AH4011" s="15" t="str">
        <f>CONCATENATE(A4011,F4011)</f>
        <v>4010MAGU2314176</v>
      </c>
      <c r="AI4011" s="15" t="str">
        <f>CONCATENATE("ENT-",A4011)</f>
        <v>ENT-4010</v>
      </c>
      <c r="AJ4011" s="15" t="str">
        <f>IF(Tabla2[[#This Row],[Op]]&lt;&gt;"","ENTREGA","")</f>
        <v>ENTREGA</v>
      </c>
      <c r="AK4011" s="40" t="str">
        <f>(Tabla2[[#This Row],[FECHA ENTREGA]]&amp;Tabla2[[#This Row],[HORA ENTREGA]])</f>
        <v>461750,333333333333333</v>
      </c>
      <c r="AL4011" s="43" t="str">
        <f>IFERROR(HYPERLINK("https://wa.me/"&amp;Tabla2[[#This Row],[CONTACTO]]&amp;"?text="&amp;Tabla2[[#This Row],[Mensaje]]),"")</f>
        <v xml:space="preserve">https://wa.me/56976511010?text=Hola!%0AServicio del día 02-06%0A *Cliente:* SOCIEDAD COMERCIAL MARBEN PETS LTDA */ Cont: * MAGU2314176*/ HR Entrega: *08:00* /Dirección: *AV. LA MARTINA 445. PUDAHUEL SUR </v>
      </c>
    </row>
    <row r="4012" spans="1:38" ht="16.5" customHeight="1" x14ac:dyDescent="0.2">
      <c r="A4012" s="15">
        <f>ROW(A4011)</f>
        <v>4011</v>
      </c>
      <c r="B4012" s="15">
        <f>IF(J4012=J4011,B4011+1,1)</f>
        <v>37</v>
      </c>
      <c r="C4012" s="15" t="s">
        <v>239</v>
      </c>
      <c r="D4012" s="25" t="s">
        <v>39</v>
      </c>
      <c r="E4012" s="27">
        <v>306939</v>
      </c>
      <c r="F4012" s="27" t="s">
        <v>6123</v>
      </c>
      <c r="G4012" s="27" t="s">
        <v>41</v>
      </c>
      <c r="H4012" s="27">
        <v>12900</v>
      </c>
      <c r="I4012" s="27" t="s">
        <v>42</v>
      </c>
      <c r="J4012" s="28">
        <v>46175</v>
      </c>
      <c r="K4012" s="26">
        <v>0.33333333333333331</v>
      </c>
      <c r="L4012" s="26"/>
      <c r="M4012" s="27" t="s">
        <v>211</v>
      </c>
      <c r="N4012" s="25">
        <f>IFERROR(VLOOKUP(M4012,Data!$J$1:$K$58,2,0),"")</f>
        <v>56961282379</v>
      </c>
      <c r="O4012" s="27" t="s">
        <v>212</v>
      </c>
      <c r="P4012" s="27"/>
      <c r="Q4012" s="27" t="s">
        <v>243</v>
      </c>
      <c r="R4012" s="27" t="s">
        <v>218</v>
      </c>
      <c r="S4012" s="27"/>
      <c r="T4012" s="27"/>
      <c r="U4012" s="28"/>
      <c r="V4012" s="15"/>
      <c r="W4012" s="15"/>
      <c r="X4012" s="27"/>
      <c r="Y4012" s="27"/>
      <c r="Z4012" s="29"/>
      <c r="AA4012" s="29">
        <v>0.3298611111111111</v>
      </c>
      <c r="AB4012" s="29">
        <v>0.51041666666666663</v>
      </c>
      <c r="AC4012" s="30">
        <v>46175</v>
      </c>
      <c r="AD4012" s="15" t="str">
        <f>IF(Tabla2[[#This Row],[HORA ENTREGA]]="DIRECTO","On time", IF(AA4012&lt;&gt;"",IF(Tabla2[[#This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2" s="15" t="str">
        <f>MID(Tabla2[[#This Row],[TIPO]],1,3)</f>
        <v xml:space="preserve">40 </v>
      </c>
      <c r="AF40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SUPERMERCADO DEL NEUMATICO LTDA */ Cont: * MRKU4564384*/ HR Entrega: *08:00* /Dirección: *VELASQUEZ</v>
      </c>
      <c r="AG4012" s="38" t="str">
        <f>IFERROR(HYPERLINK("https://wa.me/"&amp;Tabla2[[#This Row],[CONTACTO]]&amp;"?text="&amp;Tabla2[[#This Row],[Mensaje]],"Enviar mensaje"),"")</f>
        <v>Enviar mensaje</v>
      </c>
      <c r="AH4012" s="15" t="str">
        <f>CONCATENATE(A4012,F4012)</f>
        <v>4011MRKU4564384</v>
      </c>
      <c r="AI4012" s="15" t="str">
        <f>CONCATENATE("ENT-",A4012)</f>
        <v>ENT-4011</v>
      </c>
      <c r="AJ4012" s="15" t="str">
        <f>IF(Tabla2[[#This Row],[Op]]&lt;&gt;"","ENTREGA","")</f>
        <v>ENTREGA</v>
      </c>
      <c r="AK4012" s="40" t="str">
        <f>(Tabla2[[#This Row],[FECHA ENTREGA]]&amp;Tabla2[[#This Row],[HORA ENTREGA]])</f>
        <v>461750,333333333333333</v>
      </c>
      <c r="AL4012" s="34" t="str">
        <f>IFERROR(HYPERLINK("https://wa.me/"&amp;Tabla2[[#This Row],[CONTACTO]]&amp;"?text="&amp;Tabla2[[#This Row],[Mensaje]]),"")</f>
        <v>https://wa.me/56961282379?text=Hola!%0AServicio del día 02-06%0A *Cliente:* SUPERMERCADO DEL NEUMATICO LTDA */ Cont: * MRKU4564384*/ HR Entrega: *08:00* /Dirección: *VELASQUEZ</v>
      </c>
    </row>
    <row r="4013" spans="1:38" ht="16.5" customHeight="1" x14ac:dyDescent="0.2">
      <c r="A4013" s="15">
        <f>ROW(A4012)</f>
        <v>4012</v>
      </c>
      <c r="B4013" s="15">
        <f>IF(J4013=J4012,B4012+1,1)</f>
        <v>38</v>
      </c>
      <c r="C4013" s="15" t="s">
        <v>239</v>
      </c>
      <c r="D4013" s="25" t="s">
        <v>39</v>
      </c>
      <c r="E4013" s="27">
        <v>306939</v>
      </c>
      <c r="F4013" s="27" t="s">
        <v>6124</v>
      </c>
      <c r="G4013" s="27" t="s">
        <v>41</v>
      </c>
      <c r="H4013" s="27">
        <v>13100</v>
      </c>
      <c r="I4013" s="27" t="s">
        <v>42</v>
      </c>
      <c r="J4013" s="28">
        <v>46175</v>
      </c>
      <c r="K4013" s="26">
        <v>0.4375</v>
      </c>
      <c r="L4013" s="26"/>
      <c r="M4013" s="27" t="s">
        <v>273</v>
      </c>
      <c r="N4013" s="25">
        <f>IFERROR(VLOOKUP(M4013,Data!$J$1:$K$58,2,0),"")</f>
        <v>56950103942</v>
      </c>
      <c r="O4013" s="27" t="s">
        <v>274</v>
      </c>
      <c r="P4013" s="27"/>
      <c r="Q4013" s="27" t="s">
        <v>243</v>
      </c>
      <c r="R4013" s="27" t="s">
        <v>1777</v>
      </c>
      <c r="S4013" s="27"/>
      <c r="T4013" s="27"/>
      <c r="U4013" s="28"/>
      <c r="V4013" s="15"/>
      <c r="W4013" s="15"/>
      <c r="X4013" s="27"/>
      <c r="Y4013" s="27"/>
      <c r="Z4013" s="29"/>
      <c r="AA4013" s="29">
        <v>0.30555555555555558</v>
      </c>
      <c r="AB4013" s="29">
        <v>0.70486111111111116</v>
      </c>
      <c r="AC4013" s="30">
        <v>46175</v>
      </c>
      <c r="AD4013" s="15" t="str">
        <f>IF(Tabla2[[#This Row],[HORA ENTREGA]]="DIRECTO","On time", IF(AA4013&lt;&gt;"",IF(Tabla2[[#This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3" s="15" t="str">
        <f>MID(Tabla2[[#This Row],[TIPO]],1,3)</f>
        <v xml:space="preserve">40 </v>
      </c>
      <c r="AF40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SUPERMERCADO DEL NEUMATICO LTDA */ Cont: * MRKU4327361*/ HR Entrega: *10:30* /Dirección: *VELASQUEZ</v>
      </c>
      <c r="AG4013" s="38" t="str">
        <f>IFERROR(HYPERLINK("https://wa.me/"&amp;Tabla2[[#This Row],[CONTACTO]]&amp;"?text="&amp;Tabla2[[#This Row],[Mensaje]],"Enviar mensaje"),"")</f>
        <v>Enviar mensaje</v>
      </c>
      <c r="AH4013" s="15" t="str">
        <f>CONCATENATE(A4013,F4013)</f>
        <v>4012MRKU4327361</v>
      </c>
      <c r="AI4013" s="15" t="str">
        <f>CONCATENATE("ENT-",A4013)</f>
        <v>ENT-4012</v>
      </c>
      <c r="AJ4013" s="15" t="str">
        <f>IF(Tabla2[[#This Row],[Op]]&lt;&gt;"","ENTREGA","")</f>
        <v>ENTREGA</v>
      </c>
      <c r="AK4013" s="40" t="str">
        <f>(Tabla2[[#This Row],[FECHA ENTREGA]]&amp;Tabla2[[#This Row],[HORA ENTREGA]])</f>
        <v>461750,4375</v>
      </c>
      <c r="AL4013" s="34" t="str">
        <f>IFERROR(HYPERLINK("https://wa.me/"&amp;Tabla2[[#This Row],[CONTACTO]]&amp;"?text="&amp;Tabla2[[#This Row],[Mensaje]]),"")</f>
        <v>https://wa.me/56950103942?text=Hola!%0AServicio del día 02-06%0A *Cliente:* SUPERMERCADO DEL NEUMATICO LTDA */ Cont: * MRKU4327361*/ HR Entrega: *10:30* /Dirección: *VELASQUEZ</v>
      </c>
    </row>
    <row r="4014" spans="1:38" ht="16.5" customHeight="1" x14ac:dyDescent="0.2">
      <c r="A4014" s="15">
        <f>ROW(A4013)</f>
        <v>4013</v>
      </c>
      <c r="B4014" s="15">
        <f>IF(J4014=J4013,B4013+1,1)</f>
        <v>39</v>
      </c>
      <c r="C4014" s="15" t="s">
        <v>239</v>
      </c>
      <c r="D4014" s="25" t="s">
        <v>39</v>
      </c>
      <c r="E4014" s="27">
        <v>306337</v>
      </c>
      <c r="F4014" s="27" t="s">
        <v>6125</v>
      </c>
      <c r="G4014" s="27" t="s">
        <v>41</v>
      </c>
      <c r="H4014" s="27">
        <v>20700</v>
      </c>
      <c r="I4014" s="27" t="s">
        <v>42</v>
      </c>
      <c r="J4014" s="28">
        <v>46175</v>
      </c>
      <c r="K4014" s="26">
        <v>0.45833333333333331</v>
      </c>
      <c r="L4014" s="26"/>
      <c r="M4014" s="27" t="s">
        <v>319</v>
      </c>
      <c r="N4014" s="25">
        <f>IFERROR(VLOOKUP(M4014,Data!$J$1:$K$58,2,0),"")</f>
        <v>56948501048</v>
      </c>
      <c r="O4014" s="27" t="s">
        <v>320</v>
      </c>
      <c r="P4014" s="27"/>
      <c r="Q4014" s="27" t="s">
        <v>2878</v>
      </c>
      <c r="R4014" s="27" t="s">
        <v>48</v>
      </c>
      <c r="S4014" s="27"/>
      <c r="T4014" s="27"/>
      <c r="U4014" s="28"/>
      <c r="V4014" s="15"/>
      <c r="W4014" s="15"/>
      <c r="X4014" s="27"/>
      <c r="Y4014" s="27"/>
      <c r="Z4014" s="29"/>
      <c r="AA4014" s="29">
        <v>0.46736111111111112</v>
      </c>
      <c r="AB4014" s="29">
        <v>0.52430555555555558</v>
      </c>
      <c r="AC4014" s="30">
        <v>46175</v>
      </c>
      <c r="AD4014" s="15" t="str">
        <f>IF(Tabla2[[#This Row],[HORA ENTREGA]]="DIRECTO","On time", IF(AA4014&lt;&gt;"",IF(Tabla2[[#This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4" s="15" t="str">
        <f>MID(Tabla2[[#This Row],[TIPO]],1,3)</f>
        <v xml:space="preserve">40 </v>
      </c>
      <c r="AF40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SUPERMERCADO DEL NEUMATICO LTDA */ Cont: * CMAU6222083*/ HR Entrega: *11:00* /Dirección: *AV. PRESIDENTE EDUARDO FREY MONTALVA 4480, RENCA</v>
      </c>
      <c r="AG4014" s="38" t="str">
        <f>IFERROR(HYPERLINK("https://wa.me/"&amp;Tabla2[[#This Row],[CONTACTO]]&amp;"?text="&amp;Tabla2[[#This Row],[Mensaje]],"Enviar mensaje"),"")</f>
        <v>Enviar mensaje</v>
      </c>
      <c r="AH4014" s="15" t="str">
        <f>CONCATENATE(A4014,F4014)</f>
        <v>4013CMAU6222083</v>
      </c>
      <c r="AI4014" s="15" t="str">
        <f>CONCATENATE("ENT-",A4014)</f>
        <v>ENT-4013</v>
      </c>
      <c r="AJ4014" s="15" t="str">
        <f>IF(Tabla2[[#This Row],[Op]]&lt;&gt;"","ENTREGA","")</f>
        <v>ENTREGA</v>
      </c>
      <c r="AK4014" s="40" t="str">
        <f>(Tabla2[[#This Row],[FECHA ENTREGA]]&amp;Tabla2[[#This Row],[HORA ENTREGA]])</f>
        <v>461750,458333333333333</v>
      </c>
      <c r="AL4014" s="34" t="str">
        <f>IFERROR(HYPERLINK("https://wa.me/"&amp;Tabla2[[#This Row],[CONTACTO]]&amp;"?text="&amp;Tabla2[[#This Row],[Mensaje]]),"")</f>
        <v>https://wa.me/56948501048?text=Hola!%0AServicio del día 02-06%0A *Cliente:* SUPERMERCADO DEL NEUMATICO LTDA */ Cont: * CMAU6222083*/ HR Entrega: *11:00* /Dirección: *AV. PRESIDENTE EDUARDO FREY MONTALVA 4480, RENCA</v>
      </c>
    </row>
    <row r="4015" spans="1:38" ht="16.5" customHeight="1" x14ac:dyDescent="0.2">
      <c r="A4015" s="15">
        <f>ROW(A4014)</f>
        <v>4014</v>
      </c>
      <c r="B4015" s="15">
        <f>IF(J4015=J4014,B4014+1,1)</f>
        <v>40</v>
      </c>
      <c r="C4015" s="15" t="s">
        <v>447</v>
      </c>
      <c r="D4015" s="25" t="s">
        <v>39</v>
      </c>
      <c r="E4015" s="27">
        <v>389416</v>
      </c>
      <c r="F4015" s="27" t="s">
        <v>6126</v>
      </c>
      <c r="G4015" s="27" t="s">
        <v>41</v>
      </c>
      <c r="H4015" s="27">
        <v>14500</v>
      </c>
      <c r="I4015" s="27" t="s">
        <v>42</v>
      </c>
      <c r="J4015" s="28">
        <v>46175</v>
      </c>
      <c r="K4015" s="26">
        <v>0.33333333333333331</v>
      </c>
      <c r="L4015" s="26"/>
      <c r="M4015" s="27" t="s">
        <v>77</v>
      </c>
      <c r="N4015" s="25">
        <f>IFERROR(VLOOKUP(M4015,Data!$J$1:$K$58,2,0),"")</f>
        <v>56967384794</v>
      </c>
      <c r="O4015" s="27" t="s">
        <v>78</v>
      </c>
      <c r="P4015" s="27"/>
      <c r="Q4015" s="27" t="s">
        <v>450</v>
      </c>
      <c r="R4015" s="27" t="s">
        <v>1710</v>
      </c>
      <c r="S4015" s="27"/>
      <c r="T4015" s="27"/>
      <c r="U4015" s="28"/>
      <c r="V4015" s="15"/>
      <c r="W4015" s="15" t="s">
        <v>6127</v>
      </c>
      <c r="X4015" s="27"/>
      <c r="Y4015" s="27"/>
      <c r="Z4015" s="29"/>
      <c r="AA4015" s="29">
        <v>0.3298611111111111</v>
      </c>
      <c r="AB4015" s="29">
        <v>0.40625</v>
      </c>
      <c r="AC4015" s="30">
        <v>46175</v>
      </c>
      <c r="AD4015" s="15" t="str">
        <f>IF(Tabla2[[#This Row],[HORA ENTREGA]]="DIRECTO","On time", IF(AA4015&lt;&gt;"",IF(Tabla2[[#This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5" s="15" t="str">
        <f>MID(Tabla2[[#This Row],[TIPO]],1,3)</f>
        <v xml:space="preserve">40 </v>
      </c>
      <c r="AF40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TECNIKA S A */ Cont: * HAMU1575597*/ HR Entrega: *08:00* /Dirección: *Los Olivos 1270, Pudahuel</v>
      </c>
      <c r="AG4015" s="38" t="str">
        <f>IFERROR(HYPERLINK("https://wa.me/"&amp;Tabla2[[#This Row],[CONTACTO]]&amp;"?text="&amp;Tabla2[[#This Row],[Mensaje]],"Enviar mensaje"),"")</f>
        <v>Enviar mensaje</v>
      </c>
      <c r="AH4015" s="15" t="str">
        <f>CONCATENATE(A4015,F4015)</f>
        <v>4014HAMU1575597</v>
      </c>
      <c r="AI4015" s="15" t="str">
        <f>CONCATENATE("ENT-",A4015)</f>
        <v>ENT-4014</v>
      </c>
      <c r="AJ4015" s="15" t="str">
        <f>IF(Tabla2[[#This Row],[Op]]&lt;&gt;"","ENTREGA","")</f>
        <v>ENTREGA</v>
      </c>
      <c r="AK4015" s="40" t="str">
        <f>(Tabla2[[#This Row],[FECHA ENTREGA]]&amp;Tabla2[[#This Row],[HORA ENTREGA]])</f>
        <v>461750,333333333333333</v>
      </c>
      <c r="AL4015" s="34" t="str">
        <f>IFERROR(HYPERLINK("https://wa.me/"&amp;Tabla2[[#This Row],[CONTACTO]]&amp;"?text="&amp;Tabla2[[#This Row],[Mensaje]]),"")</f>
        <v>https://wa.me/56967384794?text=Hola!%0AServicio del día 02-06%0A *Cliente:* TECNIKA S A */ Cont: * HAMU1575597*/ HR Entrega: *08:00* /Dirección: *Los Olivos 1270, Pudahuel</v>
      </c>
    </row>
    <row r="4016" spans="1:38" ht="16.5" customHeight="1" x14ac:dyDescent="0.2">
      <c r="A4016" s="15">
        <f>ROW(A4015)</f>
        <v>4015</v>
      </c>
      <c r="B4016" s="15">
        <f>IF(J4016=J4015,B4015+1,1)</f>
        <v>41</v>
      </c>
      <c r="C4016" s="15" t="s">
        <v>447</v>
      </c>
      <c r="D4016" s="25" t="s">
        <v>39</v>
      </c>
      <c r="E4016" s="27">
        <v>389415</v>
      </c>
      <c r="F4016" s="27" t="s">
        <v>6128</v>
      </c>
      <c r="G4016" s="27" t="s">
        <v>41</v>
      </c>
      <c r="H4016" s="27">
        <v>14800</v>
      </c>
      <c r="I4016" s="27" t="s">
        <v>42</v>
      </c>
      <c r="J4016" s="28">
        <v>46175</v>
      </c>
      <c r="K4016" s="26">
        <v>0.39583333333333331</v>
      </c>
      <c r="L4016" s="26"/>
      <c r="M4016" s="27" t="s">
        <v>225</v>
      </c>
      <c r="N4016" s="25">
        <f>IFERROR(VLOOKUP(M4016,Data!$J$1:$K$58,2,0),"")</f>
        <v>56978811158</v>
      </c>
      <c r="O4016" s="27" t="s">
        <v>226</v>
      </c>
      <c r="P4016" s="27"/>
      <c r="Q4016" s="27" t="s">
        <v>450</v>
      </c>
      <c r="R4016" s="27" t="s">
        <v>1710</v>
      </c>
      <c r="S4016" s="27"/>
      <c r="T4016" s="27"/>
      <c r="U4016" s="28"/>
      <c r="V4016" s="15"/>
      <c r="W4016" s="15" t="s">
        <v>6129</v>
      </c>
      <c r="X4016" s="27"/>
      <c r="Y4016" s="27"/>
      <c r="Z4016" s="29"/>
      <c r="AA4016" s="29">
        <v>0.3611111111111111</v>
      </c>
      <c r="AB4016" s="29">
        <v>0.47569444444444442</v>
      </c>
      <c r="AC4016" s="30">
        <v>46175</v>
      </c>
      <c r="AD4016" s="15" t="str">
        <f>IF(Tabla2[[#This Row],[HORA ENTREGA]]="DIRECTO","On time", IF(AA4016&lt;&gt;"",IF(Tabla2[[#This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6" s="15" t="str">
        <f>MID(Tabla2[[#This Row],[TIPO]],1,3)</f>
        <v xml:space="preserve">40 </v>
      </c>
      <c r="AF40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TECNIKA S A */ Cont: * HAMU3951190*/ HR Entrega: *09:30* /Dirección: *Los Olivos 1270, Pudahuel</v>
      </c>
      <c r="AG4016" s="38" t="str">
        <f>IFERROR(HYPERLINK("https://wa.me/"&amp;Tabla2[[#This Row],[CONTACTO]]&amp;"?text="&amp;Tabla2[[#This Row],[Mensaje]],"Enviar mensaje"),"")</f>
        <v>Enviar mensaje</v>
      </c>
      <c r="AH4016" s="15" t="str">
        <f>CONCATENATE(A4016,F4016)</f>
        <v>4015HAMU3951190</v>
      </c>
      <c r="AI4016" s="15" t="str">
        <f>CONCATENATE("ENT-",A4016)</f>
        <v>ENT-4015</v>
      </c>
      <c r="AJ4016" s="15" t="str">
        <f>IF(Tabla2[[#This Row],[Op]]&lt;&gt;"","ENTREGA","")</f>
        <v>ENTREGA</v>
      </c>
      <c r="AK4016" s="40" t="str">
        <f>(Tabla2[[#This Row],[FECHA ENTREGA]]&amp;Tabla2[[#This Row],[HORA ENTREGA]])</f>
        <v>461750,395833333333333</v>
      </c>
      <c r="AL4016" s="34" t="str">
        <f>IFERROR(HYPERLINK("https://wa.me/"&amp;Tabla2[[#This Row],[CONTACTO]]&amp;"?text="&amp;Tabla2[[#This Row],[Mensaje]]),"")</f>
        <v>https://wa.me/56978811158?text=Hola!%0AServicio del día 02-06%0A *Cliente:* TECNIKA S A */ Cont: * HAMU3951190*/ HR Entrega: *09:30* /Dirección: *Los Olivos 1270, Pudahuel</v>
      </c>
    </row>
    <row r="4017" spans="1:38" ht="16.5" customHeight="1" x14ac:dyDescent="0.2">
      <c r="A4017" s="15">
        <f>ROW(A4016)</f>
        <v>4016</v>
      </c>
      <c r="B4017" s="15">
        <f>IF(J4017=J4016,B4016+1,1)</f>
        <v>42</v>
      </c>
      <c r="C4017" s="15" t="s">
        <v>1565</v>
      </c>
      <c r="D4017" s="25" t="s">
        <v>39</v>
      </c>
      <c r="E4017" s="27">
        <v>300187</v>
      </c>
      <c r="F4017" s="27" t="s">
        <v>6130</v>
      </c>
      <c r="G4017" s="27" t="s">
        <v>41</v>
      </c>
      <c r="H4017" s="27">
        <v>24762</v>
      </c>
      <c r="I4017" s="27" t="s">
        <v>6131</v>
      </c>
      <c r="J4017" s="28">
        <v>46175</v>
      </c>
      <c r="K4017" s="26" t="s">
        <v>290</v>
      </c>
      <c r="L4017" s="26"/>
      <c r="M4017" s="27" t="s">
        <v>82</v>
      </c>
      <c r="N4017" s="25">
        <f>IFERROR(VLOOKUP(M4017,Data!$J$1:$K$58,2,0),"")</f>
        <v>56944277110</v>
      </c>
      <c r="O4017" s="27"/>
      <c r="P4017" s="27"/>
      <c r="Q4017" s="27" t="s">
        <v>6132</v>
      </c>
      <c r="R4017" s="27" t="s">
        <v>3654</v>
      </c>
      <c r="S4017" s="27"/>
      <c r="T4017" s="27"/>
      <c r="U4017" s="28"/>
      <c r="V4017" s="15"/>
      <c r="W4017" s="15"/>
      <c r="X4017" s="27"/>
      <c r="Y4017" s="27" t="s">
        <v>3534</v>
      </c>
      <c r="Z4017" s="29"/>
      <c r="AA4017" s="29"/>
      <c r="AB4017" s="29"/>
      <c r="AC4017" s="30"/>
      <c r="AD4017" s="15" t="str">
        <f>IF(Tabla2[[#This Row],[HORA ENTREGA]]="DIRECTO","On time", IF(AA4017&lt;&gt;"",IF(Tabla2[[#This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7" s="15" t="str">
        <f>MID(Tabla2[[#This Row],[TIPO]],1,3)</f>
        <v xml:space="preserve">40 </v>
      </c>
      <c r="AF40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TRANSPERF */ Cont: * TRHU8025107*/ HR Entrega: *DIRECTO* /Dirección: *DOÑA BLANCA MAIPU</v>
      </c>
      <c r="AG4017" s="45" t="str">
        <f>IFERROR(HYPERLINK("https://wa.me/"&amp;Tabla2[[#This Row],[CONTACTO]]&amp;"?text="&amp;Tabla2[[#This Row],[Mensaje]],"Enviar mensaje"),"")</f>
        <v>Enviar mensaje</v>
      </c>
      <c r="AH4017" s="15" t="str">
        <f>CONCATENATE(A4017,F4017)</f>
        <v>4016TRHU8025107</v>
      </c>
      <c r="AI4017" s="15" t="str">
        <f>CONCATENATE("ENT-",A4017)</f>
        <v>ENT-4016</v>
      </c>
      <c r="AJ4017" s="15" t="str">
        <f>IF(Tabla2[[#This Row],[Op]]&lt;&gt;"","ENTREGA","")</f>
        <v>ENTREGA</v>
      </c>
      <c r="AK4017" s="40" t="str">
        <f>(Tabla2[[#This Row],[FECHA ENTREGA]]&amp;Tabla2[[#This Row],[HORA ENTREGA]])</f>
        <v>46175DIRECTO</v>
      </c>
      <c r="AL4017" s="43" t="str">
        <f>IFERROR(HYPERLINK("https://wa.me/"&amp;Tabla2[[#This Row],[CONTACTO]]&amp;"?text="&amp;Tabla2[[#This Row],[Mensaje]]),"")</f>
        <v>https://wa.me/56944277110?text=Hola!%0AServicio del día 02-06%0A *Cliente:* TRANSPERF */ Cont: * TRHU8025107*/ HR Entrega: *DIRECTO* /Dirección: *DOÑA BLANCA MAIPU</v>
      </c>
    </row>
    <row r="4018" spans="1:38" ht="16.5" customHeight="1" x14ac:dyDescent="0.2">
      <c r="A4018" s="15">
        <f>ROW(A4017)</f>
        <v>4017</v>
      </c>
      <c r="B4018" s="15">
        <f>IF(J4018=J4017,B4017+1,1)</f>
        <v>43</v>
      </c>
      <c r="C4018" s="15" t="s">
        <v>1322</v>
      </c>
      <c r="D4018" s="25" t="s">
        <v>39</v>
      </c>
      <c r="E4018" s="27">
        <v>304129</v>
      </c>
      <c r="F4018" s="27" t="s">
        <v>456</v>
      </c>
      <c r="G4018" s="27"/>
      <c r="H4018" s="27"/>
      <c r="I4018" s="27" t="s">
        <v>42</v>
      </c>
      <c r="J4018" s="28">
        <v>46175</v>
      </c>
      <c r="K4018" s="26">
        <v>0.33333333333333331</v>
      </c>
      <c r="L4018" s="26" t="s">
        <v>6133</v>
      </c>
      <c r="M4018" s="27" t="s">
        <v>433</v>
      </c>
      <c r="N4018" s="25">
        <f>IFERROR(VLOOKUP(M4018,Data!$J$1:$K$58,2,0),"")</f>
        <v>56994354094</v>
      </c>
      <c r="O4018" s="27" t="s">
        <v>434</v>
      </c>
      <c r="P4018" s="27"/>
      <c r="Q4018" s="27" t="s">
        <v>5043</v>
      </c>
      <c r="R4018" s="27"/>
      <c r="S4018" s="27"/>
      <c r="T4018" s="27"/>
      <c r="U4018" s="28"/>
      <c r="V4018" s="15"/>
      <c r="W4018" s="15"/>
      <c r="X4018" s="27"/>
      <c r="Y4018" s="27"/>
      <c r="Z4018" s="29"/>
      <c r="AA4018" s="29">
        <v>0.3263888888888889</v>
      </c>
      <c r="AB4018" s="29">
        <v>0.3972222222222222</v>
      </c>
      <c r="AC4018" s="30">
        <v>46175</v>
      </c>
      <c r="AD4018" s="15" t="str">
        <f>IF(Tabla2[[#This Row],[HORA ENTREGA]]="DIRECTO","On time", IF(AA4018&lt;&gt;"",IF(Tabla2[[#This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18" s="15" t="str">
        <f>MID(Tabla2[[#This Row],[TIPO]],1,3)</f>
        <v/>
      </c>
      <c r="AF40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ZOOMLION SPA */ Cont: * RAMPLA*/ HR Entrega: *08:00* /Dirección: *EDUARDO FREI MONTALVA 9951; QUILICURA</v>
      </c>
      <c r="AG4018" s="38" t="str">
        <f>IFERROR(HYPERLINK("https://wa.me/"&amp;Tabla2[[#This Row],[CONTACTO]]&amp;"?text="&amp;Tabla2[[#This Row],[Mensaje]],"Enviar mensaje"),"")</f>
        <v>Enviar mensaje</v>
      </c>
      <c r="AH4018" s="15" t="str">
        <f>CONCATENATE(A4018,F4018)</f>
        <v>4017RAMPLA</v>
      </c>
      <c r="AI4018" s="15" t="str">
        <f>CONCATENATE("ENT-",A4018)</f>
        <v>ENT-4017</v>
      </c>
      <c r="AJ4018" s="15" t="str">
        <f>IF(Tabla2[[#This Row],[Op]]&lt;&gt;"","ENTREGA","")</f>
        <v>ENTREGA</v>
      </c>
      <c r="AK4018" s="40" t="str">
        <f>(Tabla2[[#This Row],[FECHA ENTREGA]]&amp;Tabla2[[#This Row],[HORA ENTREGA]])</f>
        <v>461750,333333333333333</v>
      </c>
      <c r="AL4018" s="43" t="str">
        <f>IFERROR(HYPERLINK("https://wa.me/"&amp;Tabla2[[#This Row],[CONTACTO]]&amp;"?text="&amp;Tabla2[[#This Row],[Mensaje]]),"")</f>
        <v>https://wa.me/56994354094?text=Hola!%0AServicio del día 02-06%0A *Cliente:* ZOOMLION SPA */ Cont: * RAMPLA*/ HR Entrega: *08:00* /Dirección: *EDUARDO FREI MONTALVA 9951; QUILICURA</v>
      </c>
    </row>
    <row r="4019" spans="1:38" ht="16.5" customHeight="1" x14ac:dyDescent="0.2">
      <c r="A4019" s="15">
        <f>ROW(A4018)</f>
        <v>4018</v>
      </c>
      <c r="B4019" s="15">
        <f>IF(J4019=J4018,B4018+1,1)</f>
        <v>44</v>
      </c>
      <c r="C4019" s="15" t="s">
        <v>1322</v>
      </c>
      <c r="D4019" s="25" t="s">
        <v>39</v>
      </c>
      <c r="E4019" s="27">
        <v>304010</v>
      </c>
      <c r="F4019" s="27" t="s">
        <v>6134</v>
      </c>
      <c r="G4019" s="27" t="s">
        <v>41</v>
      </c>
      <c r="H4019" s="27">
        <v>18200</v>
      </c>
      <c r="I4019" s="27" t="s">
        <v>42</v>
      </c>
      <c r="J4019" s="28">
        <v>46175</v>
      </c>
      <c r="K4019" s="26"/>
      <c r="L4019" s="26"/>
      <c r="M4019" s="27" t="s">
        <v>649</v>
      </c>
      <c r="N4019" s="25">
        <f>IFERROR(VLOOKUP(M4019,Data!$J$1:$K$58,2,0),"")</f>
        <v>56939438073</v>
      </c>
      <c r="O4019" s="27" t="s">
        <v>203</v>
      </c>
      <c r="P4019" s="27"/>
      <c r="Q4019" s="27" t="s">
        <v>6132</v>
      </c>
      <c r="R4019" s="27" t="s">
        <v>183</v>
      </c>
      <c r="S4019" s="27"/>
      <c r="T4019" s="27"/>
      <c r="U4019" s="28"/>
      <c r="V4019" s="15"/>
      <c r="W4019" s="15"/>
      <c r="X4019" s="27"/>
      <c r="Y4019" s="27" t="s">
        <v>3534</v>
      </c>
      <c r="Z4019" s="29"/>
      <c r="AA4019" s="29"/>
      <c r="AB4019" s="29"/>
      <c r="AC4019" s="30"/>
      <c r="AD4019" s="15" t="str">
        <f>IF(Tabla2[[#This Row],[HORA ENTREGA]]="DIRECTO","On time", IF(AA4019&lt;&gt;"",IF(Tabla2[[#This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019" s="15" t="str">
        <f>MID(Tabla2[[#This Row],[TIPO]],1,3)</f>
        <v xml:space="preserve">40 </v>
      </c>
      <c r="AF40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02-06%0A *Cliente:* ZOOMLION SPA */ Cont: * WHSU5841038*/ HR Entrega: *00:00* /Dirección: *DOÑA BLANCA MAIPU</v>
      </c>
      <c r="AG4019" s="38" t="str">
        <f>IFERROR(HYPERLINK("https://wa.me/"&amp;Tabla2[[#This Row],[CONTACTO]]&amp;"?text="&amp;Tabla2[[#This Row],[Mensaje]],"Enviar mensaje"),"")</f>
        <v>Enviar mensaje</v>
      </c>
      <c r="AH4019" s="15" t="str">
        <f>CONCATENATE(A4019,F4019)</f>
        <v>4018WHSU5841038</v>
      </c>
      <c r="AI4019" s="15" t="str">
        <f>CONCATENATE("ENT-",A4019)</f>
        <v>ENT-4018</v>
      </c>
      <c r="AJ4019" s="15" t="str">
        <f>IF(Tabla2[[#This Row],[Op]]&lt;&gt;"","ENTREGA","")</f>
        <v>ENTREGA</v>
      </c>
      <c r="AK4019" s="40" t="str">
        <f>(Tabla2[[#This Row],[FECHA ENTREGA]]&amp;Tabla2[[#This Row],[HORA ENTREGA]])</f>
        <v>46175</v>
      </c>
      <c r="AL4019" s="43" t="str">
        <f>IFERROR(HYPERLINK("https://wa.me/"&amp;Tabla2[[#This Row],[CONTACTO]]&amp;"?text="&amp;Tabla2[[#This Row],[Mensaje]]),"")</f>
        <v>https://wa.me/56939438073?text=Hola!%0AServicio del día 02-06%0A *Cliente:* ZOOMLION SPA */ Cont: * WHSU5841038*/ HR Entrega: *00:00* /Dirección: *DOÑA BLANCA MAIPU</v>
      </c>
    </row>
    <row r="4020" spans="1:38" ht="16.5" customHeight="1" x14ac:dyDescent="0.2">
      <c r="A4020" s="15">
        <f>ROW(A4019)</f>
        <v>4019</v>
      </c>
      <c r="B4020" s="15">
        <f>IF(J4020=J4019,B4019+1,1)</f>
        <v>1</v>
      </c>
      <c r="C4020" s="15" t="s">
        <v>43</v>
      </c>
      <c r="D4020" s="25" t="s">
        <v>39</v>
      </c>
      <c r="E4020" s="27">
        <v>372000</v>
      </c>
      <c r="F4020" s="27" t="s">
        <v>6135</v>
      </c>
      <c r="G4020" s="27" t="s">
        <v>54</v>
      </c>
      <c r="H4020" s="27">
        <v>23955</v>
      </c>
      <c r="I4020" s="27" t="s">
        <v>6136</v>
      </c>
      <c r="J4020" s="28">
        <v>46176</v>
      </c>
      <c r="K4020" s="26">
        <v>0.47916666666666669</v>
      </c>
      <c r="L4020" s="26"/>
      <c r="M4020" s="27" t="s">
        <v>60</v>
      </c>
      <c r="N4020" s="25">
        <f>IFERROR(VLOOKUP(M4020,Data!$J$1:$K$58,2,0),"")</f>
        <v>56957438415</v>
      </c>
      <c r="O4020" s="27" t="s">
        <v>285</v>
      </c>
      <c r="P4020" s="27"/>
      <c r="Q4020" s="27" t="s">
        <v>1656</v>
      </c>
      <c r="R4020" s="27" t="s">
        <v>1862</v>
      </c>
      <c r="S4020" s="27"/>
      <c r="T4020" s="27"/>
      <c r="U4020" s="28"/>
      <c r="V4020" s="15"/>
      <c r="W4020" s="15"/>
      <c r="X4020" s="27"/>
      <c r="Y4020" s="27"/>
      <c r="Z4020" s="29"/>
      <c r="AA4020" s="29">
        <v>0.41666666666666669</v>
      </c>
      <c r="AB4020" s="29">
        <v>0.59375</v>
      </c>
      <c r="AC4020" s="30">
        <v>46176</v>
      </c>
      <c r="AD4020" s="15" t="str">
        <f>IF(Tabla2[[#This Row],[HORA ENTREGA]]="DIRECTO","On time", IF(AA4020&lt;&gt;"",IF(Tabla2[[#This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0" s="15" t="str">
        <f>MID(Tabla2[[#This Row],[TIPO]],1,3)</f>
        <v xml:space="preserve">40 </v>
      </c>
      <c r="AF40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ALCA SPA */ Cont: * TRIU8868419*/ HR Entrega: *11:30* /Dirección: *Camino del Cerro 4868 Huechuraba, Santiago.</v>
      </c>
      <c r="AG4020" s="45" t="str">
        <f>IFERROR(HYPERLINK("https://wa.me/"&amp;Tabla2[[#This Row],[CONTACTO]]&amp;"?text="&amp;Tabla2[[#This Row],[Mensaje]],"Enviar mensaje"),"")</f>
        <v>Enviar mensaje</v>
      </c>
      <c r="AH4020" s="15" t="str">
        <f>CONCATENATE(A4020,F4020)</f>
        <v>4019TRIU8868419</v>
      </c>
      <c r="AI4020" s="15" t="str">
        <f>CONCATENATE("ENT-",A4020)</f>
        <v>ENT-4019</v>
      </c>
      <c r="AJ4020" s="15" t="str">
        <f>IF(Tabla2[[#This Row],[Op]]&lt;&gt;"","ENTREGA","")</f>
        <v>ENTREGA</v>
      </c>
      <c r="AK4020" s="40" t="str">
        <f>(Tabla2[[#This Row],[FECHA ENTREGA]]&amp;Tabla2[[#This Row],[HORA ENTREGA]])</f>
        <v>461760,479166666666667</v>
      </c>
      <c r="AL4020" s="43" t="str">
        <f>IFERROR(HYPERLINK("https://wa.me/"&amp;Tabla2[[#This Row],[CONTACTO]]&amp;"?text="&amp;Tabla2[[#This Row],[Mensaje]]),"")</f>
        <v>https://wa.me/56957438415?text=Hola!%0AServicio del día 03-06%0A *Cliente:* ALCA SPA */ Cont: * TRIU8868419*/ HR Entrega: *11:30* /Dirección: *Camino del Cerro 4868 Huechuraba, Santiago.</v>
      </c>
    </row>
    <row r="4021" spans="1:38" ht="16.5" customHeight="1" x14ac:dyDescent="0.2">
      <c r="A4021" s="15">
        <f>ROW(A4020)</f>
        <v>4020</v>
      </c>
      <c r="B4021" s="15">
        <f>IF(J4021=J4020,B4020+1,1)</f>
        <v>2</v>
      </c>
      <c r="C4021" s="15" t="s">
        <v>110</v>
      </c>
      <c r="D4021" s="25" t="s">
        <v>39</v>
      </c>
      <c r="E4021" s="27">
        <v>2049573</v>
      </c>
      <c r="F4021" s="27" t="s">
        <v>6137</v>
      </c>
      <c r="G4021" s="27" t="s">
        <v>41</v>
      </c>
      <c r="H4021" s="27">
        <v>27100</v>
      </c>
      <c r="I4021" s="27" t="s">
        <v>42</v>
      </c>
      <c r="J4021" s="28">
        <v>46176</v>
      </c>
      <c r="K4021" s="26">
        <v>0.33333333333333331</v>
      </c>
      <c r="L4021" s="26" t="s">
        <v>6138</v>
      </c>
      <c r="M4021" s="27" t="s">
        <v>225</v>
      </c>
      <c r="N4021" s="25">
        <f>IFERROR(VLOOKUP(M4021,Data!$J$1:$K$58,2,0),"")</f>
        <v>56978811158</v>
      </c>
      <c r="O4021" s="27" t="s">
        <v>226</v>
      </c>
      <c r="P4021" s="27"/>
      <c r="Q4021" s="27" t="s">
        <v>6139</v>
      </c>
      <c r="R4021" s="27" t="s">
        <v>1777</v>
      </c>
      <c r="S4021" s="27"/>
      <c r="T4021" s="27"/>
      <c r="U4021" s="28"/>
      <c r="V4021" s="15"/>
      <c r="W4021" s="15"/>
      <c r="X4021" s="27"/>
      <c r="Y4021" s="27"/>
      <c r="Z4021" s="29"/>
      <c r="AA4021" s="29">
        <v>0.41666666666666669</v>
      </c>
      <c r="AB4021" s="29">
        <v>0.72569444444444442</v>
      </c>
      <c r="AC4021" s="30">
        <v>46176</v>
      </c>
      <c r="AD4021" s="15" t="str">
        <f>IF(Tabla2[[#This Row],[HORA ENTREGA]]="DIRECTO","On time", IF(AA4021&lt;&gt;"",IF(Tabla2[[#This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21" s="15" t="str">
        <f>MID(Tabla2[[#This Row],[TIPO]],1,3)</f>
        <v xml:space="preserve">40 </v>
      </c>
      <c r="AF40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COMERCIAL SANDOVAL E HIJOS LTDA */ Cont: * MSKU0897476*/ HR Entrega: *08:00* /Dirección: *Parcela 5 b lo aecaya colina</v>
      </c>
      <c r="AG4021" s="45" t="str">
        <f>IFERROR(HYPERLINK("https://wa.me/"&amp;Tabla2[[#This Row],[CONTACTO]]&amp;"?text="&amp;Tabla2[[#This Row],[Mensaje]],"Enviar mensaje"),"")</f>
        <v>Enviar mensaje</v>
      </c>
      <c r="AH4021" s="15" t="str">
        <f>CONCATENATE(A4021,F4021)</f>
        <v>4020MSKU0897476</v>
      </c>
      <c r="AI4021" s="15" t="str">
        <f>CONCATENATE("ENT-",A4021)</f>
        <v>ENT-4020</v>
      </c>
      <c r="AJ4021" s="15" t="str">
        <f>IF(Tabla2[[#This Row],[Op]]&lt;&gt;"","ENTREGA","")</f>
        <v>ENTREGA</v>
      </c>
      <c r="AK4021" s="40" t="str">
        <f>(Tabla2[[#This Row],[FECHA ENTREGA]]&amp;Tabla2[[#This Row],[HORA ENTREGA]])</f>
        <v>461760,333333333333333</v>
      </c>
      <c r="AL4021" s="43" t="str">
        <f>IFERROR(HYPERLINK("https://wa.me/"&amp;Tabla2[[#This Row],[CONTACTO]]&amp;"?text="&amp;Tabla2[[#This Row],[Mensaje]]),"")</f>
        <v>https://wa.me/56978811158?text=Hola!%0AServicio del día 03-06%0A *Cliente:* COMERCIAL SANDOVAL E HIJOS LTDA */ Cont: * MSKU0897476*/ HR Entrega: *08:00* /Dirección: *Parcela 5 b lo aecaya colina</v>
      </c>
    </row>
    <row r="4022" spans="1:38" ht="16.5" customHeight="1" x14ac:dyDescent="0.2">
      <c r="A4022" s="15">
        <f>ROW(A4021)</f>
        <v>4021</v>
      </c>
      <c r="B4022" s="15">
        <f>IF(J4022=J4021,B4021+1,1)</f>
        <v>3</v>
      </c>
      <c r="C4022" s="15" t="s">
        <v>288</v>
      </c>
      <c r="D4022" s="25" t="s">
        <v>39</v>
      </c>
      <c r="E4022" s="27">
        <v>103861</v>
      </c>
      <c r="F4022" s="27" t="s">
        <v>6140</v>
      </c>
      <c r="G4022" s="27" t="s">
        <v>54</v>
      </c>
      <c r="H4022" s="27">
        <v>23500</v>
      </c>
      <c r="I4022" s="27" t="s">
        <v>4194</v>
      </c>
      <c r="J4022" s="28">
        <v>46176</v>
      </c>
      <c r="K4022" s="26" t="s">
        <v>290</v>
      </c>
      <c r="L4022" s="26"/>
      <c r="M4022" s="27" t="s">
        <v>147</v>
      </c>
      <c r="N4022" s="25">
        <f>IFERROR(VLOOKUP(M4022,Data!$J$1:$K$58,2,0),"")</f>
        <v>56935532735</v>
      </c>
      <c r="O4022" s="27" t="s">
        <v>148</v>
      </c>
      <c r="P4022" s="27"/>
      <c r="Q4022" s="27"/>
      <c r="R4022" s="27"/>
      <c r="S4022" s="27"/>
      <c r="T4022" s="27"/>
      <c r="U4022" s="28"/>
      <c r="V4022" s="15"/>
      <c r="W4022" s="15"/>
      <c r="X4022" s="27"/>
      <c r="Y4022" s="27"/>
      <c r="Z4022" s="29"/>
      <c r="AA4022" s="29">
        <v>0.55208333333333337</v>
      </c>
      <c r="AB4022" s="29">
        <v>0.69791666666666663</v>
      </c>
      <c r="AC4022" s="30">
        <v>46176</v>
      </c>
      <c r="AD4022" s="15" t="str">
        <f>IF(Tabla2[[#This Row],[HORA ENTREGA]]="DIRECTO","On time", IF(AA4022&lt;&gt;"",IF(Tabla2[[#This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2" s="15" t="str">
        <f>MID(Tabla2[[#This Row],[TIPO]],1,3)</f>
        <v xml:space="preserve">40 </v>
      </c>
      <c r="AF40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COMERCIAL SEA GARDEN SPA */ Cont: * OERU4371328*/ HR Entrega: *DIRECTO* /Dirección: *</v>
      </c>
      <c r="AG4022" s="45" t="str">
        <f>IFERROR(HYPERLINK("https://wa.me/"&amp;Tabla2[[#This Row],[CONTACTO]]&amp;"?text="&amp;Tabla2[[#This Row],[Mensaje]],"Enviar mensaje"),"")</f>
        <v>Enviar mensaje</v>
      </c>
      <c r="AH4022" s="15" t="str">
        <f>CONCATENATE(A4022,F4022)</f>
        <v>4021OERU4371328</v>
      </c>
      <c r="AI4022" s="15" t="str">
        <f>CONCATENATE("ENT-",A4022)</f>
        <v>ENT-4021</v>
      </c>
      <c r="AJ4022" s="15" t="str">
        <f>IF(Tabla2[[#This Row],[Op]]&lt;&gt;"","ENTREGA","")</f>
        <v>ENTREGA</v>
      </c>
      <c r="AK4022" s="40" t="str">
        <f>(Tabla2[[#This Row],[FECHA ENTREGA]]&amp;Tabla2[[#This Row],[HORA ENTREGA]])</f>
        <v>46176DIRECTO</v>
      </c>
      <c r="AL4022" s="43" t="str">
        <f>IFERROR(HYPERLINK("https://wa.me/"&amp;Tabla2[[#This Row],[CONTACTO]]&amp;"?text="&amp;Tabla2[[#This Row],[Mensaje]]),"")</f>
        <v>https://wa.me/56935532735?text=Hola!%0AServicio del día 03-06%0A *Cliente:* COMERCIAL SEA GARDEN SPA */ Cont: * OERU4371328*/ HR Entrega: *DIRECTO* /Dirección: *</v>
      </c>
    </row>
    <row r="4023" spans="1:38" ht="16.5" customHeight="1" x14ac:dyDescent="0.2">
      <c r="A4023" s="15">
        <f>ROW(A4022)</f>
        <v>4022</v>
      </c>
      <c r="B4023" s="15">
        <f>IF(J4023=J4022,B4022+1,1)</f>
        <v>4</v>
      </c>
      <c r="C4023" s="15" t="s">
        <v>288</v>
      </c>
      <c r="D4023" s="25" t="s">
        <v>39</v>
      </c>
      <c r="E4023" s="27">
        <v>104026</v>
      </c>
      <c r="F4023" s="27" t="s">
        <v>6141</v>
      </c>
      <c r="G4023" s="27" t="s">
        <v>54</v>
      </c>
      <c r="H4023" s="27">
        <v>25000</v>
      </c>
      <c r="I4023" s="27" t="s">
        <v>5053</v>
      </c>
      <c r="J4023" s="28">
        <v>46176</v>
      </c>
      <c r="K4023" s="26" t="s">
        <v>290</v>
      </c>
      <c r="L4023" s="26"/>
      <c r="M4023" s="27" t="s">
        <v>133</v>
      </c>
      <c r="N4023" s="25">
        <f>IFERROR(VLOOKUP(M4023,Data!$J$1:$K$58,2,0),"")</f>
        <v>56953801607</v>
      </c>
      <c r="O4023" s="27" t="s">
        <v>134</v>
      </c>
      <c r="P4023" s="27"/>
      <c r="Q4023" s="27"/>
      <c r="R4023" s="27"/>
      <c r="S4023" s="27"/>
      <c r="T4023" s="27"/>
      <c r="U4023" s="28"/>
      <c r="V4023" s="15"/>
      <c r="W4023" s="15"/>
      <c r="X4023" s="27"/>
      <c r="Y4023" s="27"/>
      <c r="Z4023" s="29"/>
      <c r="AA4023" s="29">
        <v>0.57777777777777772</v>
      </c>
      <c r="AB4023" s="29">
        <v>0.76736111111111116</v>
      </c>
      <c r="AC4023" s="30">
        <v>46176</v>
      </c>
      <c r="AD4023" s="15" t="str">
        <f>IF(Tabla2[[#This Row],[HORA ENTREGA]]="DIRECTO","On time", IF(AA4023&lt;&gt;"",IF(Tabla2[[#This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3" s="15" t="str">
        <f>MID(Tabla2[[#This Row],[TIPO]],1,3)</f>
        <v xml:space="preserve">40 </v>
      </c>
      <c r="AF40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COMERCIAL SEA GARDEN SPA */ Cont: * SEKU9163023*/ HR Entrega: *DIRECTO* /Dirección: *</v>
      </c>
      <c r="AG4023" s="45" t="str">
        <f>IFERROR(HYPERLINK("https://wa.me/"&amp;Tabla2[[#This Row],[CONTACTO]]&amp;"?text="&amp;Tabla2[[#This Row],[Mensaje]],"Enviar mensaje"),"")</f>
        <v>Enviar mensaje</v>
      </c>
      <c r="AH4023" s="15" t="str">
        <f>CONCATENATE(A4023,F4023)</f>
        <v>4022SEKU9163023</v>
      </c>
      <c r="AI4023" s="15" t="str">
        <f>CONCATENATE("ENT-",A4023)</f>
        <v>ENT-4022</v>
      </c>
      <c r="AJ4023" s="15" t="str">
        <f>IF(Tabla2[[#This Row],[Op]]&lt;&gt;"","ENTREGA","")</f>
        <v>ENTREGA</v>
      </c>
      <c r="AK4023" s="40" t="str">
        <f>(Tabla2[[#This Row],[FECHA ENTREGA]]&amp;Tabla2[[#This Row],[HORA ENTREGA]])</f>
        <v>46176DIRECTO</v>
      </c>
      <c r="AL4023" s="43" t="str">
        <f>IFERROR(HYPERLINK("https://wa.me/"&amp;Tabla2[[#This Row],[CONTACTO]]&amp;"?text="&amp;Tabla2[[#This Row],[Mensaje]]),"")</f>
        <v>https://wa.me/56953801607?text=Hola!%0AServicio del día 03-06%0A *Cliente:* COMERCIAL SEA GARDEN SPA */ Cont: * SEKU9163023*/ HR Entrega: *DIRECTO* /Dirección: *</v>
      </c>
    </row>
    <row r="4024" spans="1:38" ht="16.5" customHeight="1" x14ac:dyDescent="0.2">
      <c r="A4024" s="15">
        <f>ROW(A4023)</f>
        <v>4023</v>
      </c>
      <c r="B4024" s="15">
        <f>IF(J4024=J4023,B4023+1,1)</f>
        <v>5</v>
      </c>
      <c r="C4024" s="15" t="s">
        <v>6142</v>
      </c>
      <c r="D4024" s="25" t="s">
        <v>39</v>
      </c>
      <c r="E4024" s="27">
        <v>755097</v>
      </c>
      <c r="F4024" s="27" t="s">
        <v>6143</v>
      </c>
      <c r="G4024" s="27" t="s">
        <v>41</v>
      </c>
      <c r="H4024" s="27"/>
      <c r="I4024" s="27" t="s">
        <v>6144</v>
      </c>
      <c r="J4024" s="28">
        <v>46176</v>
      </c>
      <c r="K4024" s="26">
        <v>0.33333333333333331</v>
      </c>
      <c r="L4024" s="26" t="s">
        <v>4226</v>
      </c>
      <c r="M4024" s="27" t="s">
        <v>172</v>
      </c>
      <c r="N4024" s="25">
        <f>IFERROR(VLOOKUP(M4024,Data!$J$1:$K$58,2,0),"")</f>
        <v>56985215946</v>
      </c>
      <c r="O4024" s="27" t="s">
        <v>173</v>
      </c>
      <c r="P4024" s="27"/>
      <c r="Q4024" s="27" t="s">
        <v>6145</v>
      </c>
      <c r="R4024" s="27"/>
      <c r="S4024" s="27"/>
      <c r="T4024" s="27"/>
      <c r="U4024" s="28"/>
      <c r="V4024" s="15"/>
      <c r="W4024" s="15"/>
      <c r="X4024" s="27"/>
      <c r="Y4024" s="27"/>
      <c r="Z4024" s="29"/>
      <c r="AA4024" s="29">
        <v>0.39930555555555558</v>
      </c>
      <c r="AB4024" s="29">
        <v>0.49305555555555558</v>
      </c>
      <c r="AC4024" s="30">
        <v>46176</v>
      </c>
      <c r="AD4024" s="15" t="str">
        <f>IF(Tabla2[[#This Row],[HORA ENTREGA]]="DIRECTO","On time", IF(AA4024&lt;&gt;"",IF(Tabla2[[#This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24" s="15" t="str">
        <f>MID(Tabla2[[#This Row],[TIPO]],1,3)</f>
        <v xml:space="preserve">40 </v>
      </c>
      <c r="AF40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CONCHA Y TORO */ Cont: * CMAU8702862*/ HR Entrega: *08:00* /Dirección: *EL ESTERO Ruta I-90 Km 18,5 - Nancagua</v>
      </c>
      <c r="AG4024" s="45" t="str">
        <f>IFERROR(HYPERLINK("https://wa.me/"&amp;Tabla2[[#This Row],[CONTACTO]]&amp;"?text="&amp;Tabla2[[#This Row],[Mensaje]],"Enviar mensaje"),"")</f>
        <v>Enviar mensaje</v>
      </c>
      <c r="AH4024" s="15" t="str">
        <f>CONCATENATE(A4024,F4024)</f>
        <v>4023CMAU8702862</v>
      </c>
      <c r="AI4024" s="15" t="str">
        <f>CONCATENATE("ENT-",A4024)</f>
        <v>ENT-4023</v>
      </c>
      <c r="AJ4024" s="15" t="str">
        <f>IF(Tabla2[[#This Row],[Op]]&lt;&gt;"","ENTREGA","")</f>
        <v>ENTREGA</v>
      </c>
      <c r="AK4024" s="40" t="str">
        <f>(Tabla2[[#This Row],[FECHA ENTREGA]]&amp;Tabla2[[#This Row],[HORA ENTREGA]])</f>
        <v>461760,333333333333333</v>
      </c>
      <c r="AL4024" s="43" t="str">
        <f>IFERROR(HYPERLINK("https://wa.me/"&amp;Tabla2[[#This Row],[CONTACTO]]&amp;"?text="&amp;Tabla2[[#This Row],[Mensaje]]),"")</f>
        <v>https://wa.me/56985215946?text=Hola!%0AServicio del día 03-06%0A *Cliente:* CONCHA Y TORO */ Cont: * CMAU8702862*/ HR Entrega: *08:00* /Dirección: *EL ESTERO Ruta I-90 Km 18,5 - Nancagua</v>
      </c>
    </row>
    <row r="4025" spans="1:38" ht="16.5" customHeight="1" x14ac:dyDescent="0.2">
      <c r="A4025" s="15">
        <f>ROW(A4024)</f>
        <v>4024</v>
      </c>
      <c r="B4025" s="15">
        <f>IF(J4025=J4024,B4024+1,1)</f>
        <v>6</v>
      </c>
      <c r="C4025" s="15" t="s">
        <v>6142</v>
      </c>
      <c r="D4025" s="25" t="s">
        <v>39</v>
      </c>
      <c r="E4025" s="27">
        <v>755098</v>
      </c>
      <c r="F4025" s="27" t="s">
        <v>6146</v>
      </c>
      <c r="G4025" s="27" t="s">
        <v>41</v>
      </c>
      <c r="H4025" s="27"/>
      <c r="I4025" s="27" t="s">
        <v>6144</v>
      </c>
      <c r="J4025" s="28">
        <v>46176</v>
      </c>
      <c r="K4025" s="26">
        <v>0.45833333333333331</v>
      </c>
      <c r="L4025" s="26" t="s">
        <v>4226</v>
      </c>
      <c r="M4025" s="27" t="s">
        <v>176</v>
      </c>
      <c r="N4025" s="25">
        <f>IFERROR(VLOOKUP(M4025,Data!$J$1:$K$58,2,0),"")</f>
        <v>56968463649</v>
      </c>
      <c r="O4025" s="27" t="s">
        <v>177</v>
      </c>
      <c r="P4025" s="27"/>
      <c r="Q4025" s="27" t="s">
        <v>6145</v>
      </c>
      <c r="R4025" s="27"/>
      <c r="S4025" s="27"/>
      <c r="T4025" s="27"/>
      <c r="U4025" s="28"/>
      <c r="V4025" s="15"/>
      <c r="W4025" s="15"/>
      <c r="X4025" s="27"/>
      <c r="Y4025" s="27"/>
      <c r="Z4025" s="29"/>
      <c r="AA4025" s="29">
        <v>0.37708333333333333</v>
      </c>
      <c r="AB4025" s="29">
        <v>0.45833333333333331</v>
      </c>
      <c r="AC4025" s="30">
        <v>46176</v>
      </c>
      <c r="AD4025" s="15" t="str">
        <f>IF(Tabla2[[#This Row],[HORA ENTREGA]]="DIRECTO","On time", IF(AA4025&lt;&gt;"",IF(Tabla2[[#This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5" s="15" t="str">
        <f>MID(Tabla2[[#This Row],[TIPO]],1,3)</f>
        <v xml:space="preserve">40 </v>
      </c>
      <c r="AF40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CONCHA Y TORO */ Cont: * TLLU4125044*/ HR Entrega: *11:00* /Dirección: *EL ESTERO Ruta I-90 Km 18,5 - Nancagua</v>
      </c>
      <c r="AG4025" s="45" t="str">
        <f>IFERROR(HYPERLINK("https://wa.me/"&amp;Tabla2[[#This Row],[CONTACTO]]&amp;"?text="&amp;Tabla2[[#This Row],[Mensaje]],"Enviar mensaje"),"")</f>
        <v>Enviar mensaje</v>
      </c>
      <c r="AH4025" s="15" t="str">
        <f>CONCATENATE(A4025,F4025)</f>
        <v>4024TLLU4125044</v>
      </c>
      <c r="AI4025" s="15" t="str">
        <f>CONCATENATE("ENT-",A4025)</f>
        <v>ENT-4024</v>
      </c>
      <c r="AJ4025" s="15" t="str">
        <f>IF(Tabla2[[#This Row],[Op]]&lt;&gt;"","ENTREGA","")</f>
        <v>ENTREGA</v>
      </c>
      <c r="AK4025" s="40" t="str">
        <f>(Tabla2[[#This Row],[FECHA ENTREGA]]&amp;Tabla2[[#This Row],[HORA ENTREGA]])</f>
        <v>461760,458333333333333</v>
      </c>
      <c r="AL4025" s="43" t="str">
        <f>IFERROR(HYPERLINK("https://wa.me/"&amp;Tabla2[[#This Row],[CONTACTO]]&amp;"?text="&amp;Tabla2[[#This Row],[Mensaje]]),"")</f>
        <v>https://wa.me/56968463649?text=Hola!%0AServicio del día 03-06%0A *Cliente:* CONCHA Y TORO */ Cont: * TLLU4125044*/ HR Entrega: *11:00* /Dirección: *EL ESTERO Ruta I-90 Km 18,5 - Nancagua</v>
      </c>
    </row>
    <row r="4026" spans="1:38" ht="16.5" customHeight="1" x14ac:dyDescent="0.2">
      <c r="A4026" s="15">
        <f>ROW(A4025)</f>
        <v>4025</v>
      </c>
      <c r="B4026" s="15">
        <f>IF(J4026=J4025,B4025+1,1)</f>
        <v>7</v>
      </c>
      <c r="C4026" s="15" t="s">
        <v>955</v>
      </c>
      <c r="D4026" s="25" t="s">
        <v>39</v>
      </c>
      <c r="E4026" s="27">
        <v>306977</v>
      </c>
      <c r="F4026" s="27" t="s">
        <v>6147</v>
      </c>
      <c r="G4026" s="27" t="s">
        <v>41</v>
      </c>
      <c r="H4026" s="27">
        <v>10840</v>
      </c>
      <c r="I4026" s="27" t="s">
        <v>6148</v>
      </c>
      <c r="J4026" s="28">
        <v>46176</v>
      </c>
      <c r="K4026" s="26">
        <v>0.375</v>
      </c>
      <c r="L4026" s="26" t="s">
        <v>4226</v>
      </c>
      <c r="M4026" s="27" t="s">
        <v>164</v>
      </c>
      <c r="N4026" s="25">
        <f>IFERROR(VLOOKUP(M4026,Data!$J$1:$K$58,2,0),"")</f>
        <v>56967398822</v>
      </c>
      <c r="O4026" s="27" t="s">
        <v>165</v>
      </c>
      <c r="P4026" s="27"/>
      <c r="Q4026" s="27" t="s">
        <v>6149</v>
      </c>
      <c r="R4026" s="27" t="s">
        <v>48</v>
      </c>
      <c r="S4026" s="27"/>
      <c r="T4026" s="27"/>
      <c r="U4026" s="28"/>
      <c r="V4026" s="15"/>
      <c r="W4026" s="15"/>
      <c r="X4026" s="27"/>
      <c r="Y4026" s="27"/>
      <c r="Z4026" s="29"/>
      <c r="AA4026" s="29">
        <v>0.38541666666666669</v>
      </c>
      <c r="AB4026" s="29">
        <v>0.54513888888888884</v>
      </c>
      <c r="AC4026" s="30">
        <v>46176</v>
      </c>
      <c r="AD4026" s="15" t="str">
        <f>IF(Tabla2[[#This Row],[HORA ENTREGA]]="DIRECTO","On time", IF(AA4026&lt;&gt;"",IF(Tabla2[[#This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6" s="15" t="str">
        <f>MID(Tabla2[[#This Row],[TIPO]],1,3)</f>
        <v xml:space="preserve">40 </v>
      </c>
      <c r="AF40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03-06%0A *Cliente:* IMER CHILE */ Cont: * HLBU8219751*/ HR Entrega: *09:00* /Dirección: *Barrón Vieyra 10-A, Colina </v>
      </c>
      <c r="AG4026" s="45" t="str">
        <f>IFERROR(HYPERLINK("https://wa.me/"&amp;Tabla2[[#This Row],[CONTACTO]]&amp;"?text="&amp;Tabla2[[#This Row],[Mensaje]],"Enviar mensaje"),"")</f>
        <v>Enviar mensaje</v>
      </c>
      <c r="AH4026" s="15" t="str">
        <f>CONCATENATE(A4026,F4026)</f>
        <v>4025HLBU8219751</v>
      </c>
      <c r="AI4026" s="15" t="str">
        <f>CONCATENATE("ENT-",A4026)</f>
        <v>ENT-4025</v>
      </c>
      <c r="AJ4026" s="15" t="str">
        <f>IF(Tabla2[[#This Row],[Op]]&lt;&gt;"","ENTREGA","")</f>
        <v>ENTREGA</v>
      </c>
      <c r="AK4026" s="40" t="str">
        <f>(Tabla2[[#This Row],[FECHA ENTREGA]]&amp;Tabla2[[#This Row],[HORA ENTREGA]])</f>
        <v>461760,375</v>
      </c>
      <c r="AL4026" s="43" t="str">
        <f>IFERROR(HYPERLINK("https://wa.me/"&amp;Tabla2[[#This Row],[CONTACTO]]&amp;"?text="&amp;Tabla2[[#This Row],[Mensaje]]),"")</f>
        <v xml:space="preserve">https://wa.me/56967398822?text=Hola!%0AServicio del día 03-06%0A *Cliente:* IMER CHILE */ Cont: * HLBU8219751*/ HR Entrega: *09:00* /Dirección: *Barrón Vieyra 10-A, Colina </v>
      </c>
    </row>
    <row r="4027" spans="1:38" ht="16.5" customHeight="1" x14ac:dyDescent="0.2">
      <c r="A4027" s="15">
        <f>ROW(A4026)</f>
        <v>4026</v>
      </c>
      <c r="B4027" s="15">
        <f>IF(J4027=J4026,B4026+1,1)</f>
        <v>8</v>
      </c>
      <c r="C4027" s="15" t="s">
        <v>149</v>
      </c>
      <c r="D4027" s="25" t="s">
        <v>39</v>
      </c>
      <c r="E4027" s="27">
        <v>2636445</v>
      </c>
      <c r="F4027" s="27" t="s">
        <v>6150</v>
      </c>
      <c r="G4027" s="27" t="s">
        <v>41</v>
      </c>
      <c r="H4027" s="27">
        <v>13500</v>
      </c>
      <c r="I4027" s="27" t="s">
        <v>42</v>
      </c>
      <c r="J4027" s="28">
        <v>46176</v>
      </c>
      <c r="K4027" s="26">
        <v>0.33333333333333331</v>
      </c>
      <c r="L4027" s="26" t="s">
        <v>6151</v>
      </c>
      <c r="M4027" s="27" t="s">
        <v>247</v>
      </c>
      <c r="N4027" s="25">
        <f>IFERROR(VLOOKUP(M4027,Data!$J$1:$K$58,2,0),"")</f>
        <v>56953157599</v>
      </c>
      <c r="O4027" s="27" t="s">
        <v>248</v>
      </c>
      <c r="P4027" s="27"/>
      <c r="Q4027" s="27" t="s">
        <v>153</v>
      </c>
      <c r="R4027" s="27" t="s">
        <v>1747</v>
      </c>
      <c r="S4027" s="27"/>
      <c r="T4027" s="27"/>
      <c r="U4027" s="28"/>
      <c r="V4027" s="15"/>
      <c r="W4027" s="15"/>
      <c r="X4027" s="27"/>
      <c r="Y4027" s="27"/>
      <c r="Z4027" s="29"/>
      <c r="AA4027" s="29">
        <v>0.32291666666666669</v>
      </c>
      <c r="AB4027" s="29">
        <v>0.5625</v>
      </c>
      <c r="AC4027" s="30">
        <v>46176</v>
      </c>
      <c r="AD4027" s="15" t="str">
        <f>IF(Tabla2[[#This Row],[HORA ENTREGA]]="DIRECTO","On time", IF(AA4027&lt;&gt;"",IF(Tabla2[[#This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7" s="15" t="str">
        <f>MID(Tabla2[[#This Row],[TIPO]],1,3)</f>
        <v xml:space="preserve">40 </v>
      </c>
      <c r="AF40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03-06%0A *Cliente:* IMPORTADORA MIDEA CARRIER CHILE LTDA */ Cont: * TGBU6947023*/ HR Entrega: *08:00* /Dirección: *BOD. MIEA AGURTO - PUERTO MADERO 9710, BOD. E13; PUDAHUEL </v>
      </c>
      <c r="AG4027" s="45" t="str">
        <f>IFERROR(HYPERLINK("https://wa.me/"&amp;Tabla2[[#This Row],[CONTACTO]]&amp;"?text="&amp;Tabla2[[#This Row],[Mensaje]],"Enviar mensaje"),"")</f>
        <v>Enviar mensaje</v>
      </c>
      <c r="AH4027" s="15" t="str">
        <f>CONCATENATE(A4027,F4027)</f>
        <v>4026TGBU6947023</v>
      </c>
      <c r="AI4027" s="15" t="str">
        <f>CONCATENATE("ENT-",A4027)</f>
        <v>ENT-4026</v>
      </c>
      <c r="AJ4027" s="15" t="str">
        <f>IF(Tabla2[[#This Row],[Op]]&lt;&gt;"","ENTREGA","")</f>
        <v>ENTREGA</v>
      </c>
      <c r="AK4027" s="40" t="str">
        <f>(Tabla2[[#This Row],[FECHA ENTREGA]]&amp;Tabla2[[#This Row],[HORA ENTREGA]])</f>
        <v>461760,333333333333333</v>
      </c>
      <c r="AL4027" s="43" t="str">
        <f>IFERROR(HYPERLINK("https://wa.me/"&amp;Tabla2[[#This Row],[CONTACTO]]&amp;"?text="&amp;Tabla2[[#This Row],[Mensaje]]),"")</f>
        <v xml:space="preserve">https://wa.me/56953157599?text=Hola!%0AServicio del día 03-06%0A *Cliente:* IMPORTADORA MIDEA CARRIER CHILE LTDA */ Cont: * TGBU6947023*/ HR Entrega: *08:00* /Dirección: *BOD. MIEA AGURTO - PUERTO MADERO 9710, BOD. E13; PUDAHUEL </v>
      </c>
    </row>
    <row r="4028" spans="1:38" ht="16.5" customHeight="1" x14ac:dyDescent="0.2">
      <c r="A4028" s="15">
        <f>ROW(A4027)</f>
        <v>4027</v>
      </c>
      <c r="B4028" s="15">
        <f>IF(J4028=J4027,B4027+1,1)</f>
        <v>9</v>
      </c>
      <c r="C4028" s="15" t="s">
        <v>149</v>
      </c>
      <c r="D4028" s="25" t="s">
        <v>39</v>
      </c>
      <c r="E4028" s="27">
        <v>2636455</v>
      </c>
      <c r="F4028" s="27" t="s">
        <v>6152</v>
      </c>
      <c r="G4028" s="27" t="s">
        <v>41</v>
      </c>
      <c r="H4028" s="27">
        <v>14100</v>
      </c>
      <c r="I4028" s="27" t="s">
        <v>42</v>
      </c>
      <c r="J4028" s="28">
        <v>46176</v>
      </c>
      <c r="K4028" s="26">
        <v>0.33333333333333331</v>
      </c>
      <c r="L4028" s="26" t="s">
        <v>6153</v>
      </c>
      <c r="M4028" s="27" t="s">
        <v>313</v>
      </c>
      <c r="N4028" s="25">
        <f>IFERROR(VLOOKUP(M4028,Data!$J$1:$K$58,2,0),"")</f>
        <v>56967387744</v>
      </c>
      <c r="O4028" s="27" t="s">
        <v>314</v>
      </c>
      <c r="P4028" s="27"/>
      <c r="Q4028" s="27" t="s">
        <v>153</v>
      </c>
      <c r="R4028" s="27" t="s">
        <v>1747</v>
      </c>
      <c r="S4028" s="27"/>
      <c r="T4028" s="27"/>
      <c r="U4028" s="28"/>
      <c r="V4028" s="15"/>
      <c r="W4028" s="15"/>
      <c r="X4028" s="27"/>
      <c r="Y4028" s="27"/>
      <c r="Z4028" s="29"/>
      <c r="AA4028" s="29">
        <v>0.3298611111111111</v>
      </c>
      <c r="AB4028" s="29">
        <v>0.43055555555555558</v>
      </c>
      <c r="AC4028" s="30">
        <v>46176</v>
      </c>
      <c r="AD4028" s="15" t="str">
        <f>IF(Tabla2[[#This Row],[HORA ENTREGA]]="DIRECTO","On time", IF(AA4028&lt;&gt;"",IF(Tabla2[[#This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8" s="15" t="str">
        <f>MID(Tabla2[[#This Row],[TIPO]],1,3)</f>
        <v xml:space="preserve">40 </v>
      </c>
      <c r="AF40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03-06%0A *Cliente:* IMPORTADORA MIDEA CARRIER CHILE LTDA */ Cont: * TXGU6085868*/ HR Entrega: *08:00* /Dirección: *BOD. MIEA AGURTO - PUERTO MADERO 9710, BOD. E13; PUDAHUEL </v>
      </c>
      <c r="AG4028" s="45" t="str">
        <f>IFERROR(HYPERLINK("https://wa.me/"&amp;Tabla2[[#This Row],[CONTACTO]]&amp;"?text="&amp;Tabla2[[#This Row],[Mensaje]],"Enviar mensaje"),"")</f>
        <v>Enviar mensaje</v>
      </c>
      <c r="AH4028" s="15" t="str">
        <f>CONCATENATE(A4028,F4028)</f>
        <v>4027TXGU6085868</v>
      </c>
      <c r="AI4028" s="15" t="str">
        <f>CONCATENATE("ENT-",A4028)</f>
        <v>ENT-4027</v>
      </c>
      <c r="AJ4028" s="15" t="str">
        <f>IF(Tabla2[[#This Row],[Op]]&lt;&gt;"","ENTREGA","")</f>
        <v>ENTREGA</v>
      </c>
      <c r="AK4028" s="40" t="str">
        <f>(Tabla2[[#This Row],[FECHA ENTREGA]]&amp;Tabla2[[#This Row],[HORA ENTREGA]])</f>
        <v>461760,333333333333333</v>
      </c>
      <c r="AL4028" s="43" t="str">
        <f>IFERROR(HYPERLINK("https://wa.me/"&amp;Tabla2[[#This Row],[CONTACTO]]&amp;"?text="&amp;Tabla2[[#This Row],[Mensaje]]),"")</f>
        <v xml:space="preserve">https://wa.me/56967387744?text=Hola!%0AServicio del día 03-06%0A *Cliente:* IMPORTADORA MIDEA CARRIER CHILE LTDA */ Cont: * TXGU6085868*/ HR Entrega: *08:00* /Dirección: *BOD. MIEA AGURTO - PUERTO MADERO 9710, BOD. E13; PUDAHUEL </v>
      </c>
    </row>
    <row r="4029" spans="1:38" ht="16.5" customHeight="1" x14ac:dyDescent="0.2">
      <c r="A4029" s="15">
        <f>ROW(A4028)</f>
        <v>4028</v>
      </c>
      <c r="B4029" s="15">
        <f>IF(J4029=J4028,B4028+1,1)</f>
        <v>10</v>
      </c>
      <c r="C4029" s="15" t="s">
        <v>149</v>
      </c>
      <c r="D4029" s="25" t="s">
        <v>39</v>
      </c>
      <c r="E4029" s="27">
        <v>2636455</v>
      </c>
      <c r="F4029" s="27" t="s">
        <v>6154</v>
      </c>
      <c r="G4029" s="27" t="s">
        <v>41</v>
      </c>
      <c r="H4029" s="27">
        <v>13500</v>
      </c>
      <c r="I4029" s="27" t="s">
        <v>42</v>
      </c>
      <c r="J4029" s="28">
        <v>46176</v>
      </c>
      <c r="K4029" s="26">
        <v>0.33333333333333331</v>
      </c>
      <c r="L4029" s="26" t="s">
        <v>6155</v>
      </c>
      <c r="M4029" s="27" t="s">
        <v>300</v>
      </c>
      <c r="N4029" s="25">
        <f>IFERROR(VLOOKUP(M4029,Data!$J$1:$K$58,2,0),"")</f>
        <v>56989844861</v>
      </c>
      <c r="O4029" s="27" t="s">
        <v>301</v>
      </c>
      <c r="P4029" s="27"/>
      <c r="Q4029" s="27" t="s">
        <v>153</v>
      </c>
      <c r="R4029" s="27" t="s">
        <v>1747</v>
      </c>
      <c r="S4029" s="27"/>
      <c r="T4029" s="27"/>
      <c r="U4029" s="28"/>
      <c r="V4029" s="15"/>
      <c r="W4029" s="15"/>
      <c r="X4029" s="27"/>
      <c r="Y4029" s="27"/>
      <c r="Z4029" s="29"/>
      <c r="AA4029" s="29">
        <v>0.33333333333333331</v>
      </c>
      <c r="AB4029" s="29">
        <v>0.41319444444444442</v>
      </c>
      <c r="AC4029" s="30">
        <v>46176</v>
      </c>
      <c r="AD4029" s="15" t="str">
        <f>IF(Tabla2[[#This Row],[HORA ENTREGA]]="DIRECTO","On time", IF(AA4029&lt;&gt;"",IF(Tabla2[[#This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29" s="15" t="str">
        <f>MID(Tabla2[[#This Row],[TIPO]],1,3)</f>
        <v xml:space="preserve">40 </v>
      </c>
      <c r="AF40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03-06%0A *Cliente:* IMPORTADORA MIDEA CARRIER CHILE LTDA */ Cont: * FCIU7533980*/ HR Entrega: *08:00* /Dirección: *BOD. MIEA AGURTO - PUERTO MADERO 9710, BOD. E13; PUDAHUEL </v>
      </c>
      <c r="AG4029" s="45" t="str">
        <f>IFERROR(HYPERLINK("https://wa.me/"&amp;Tabla2[[#This Row],[CONTACTO]]&amp;"?text="&amp;Tabla2[[#This Row],[Mensaje]],"Enviar mensaje"),"")</f>
        <v>Enviar mensaje</v>
      </c>
      <c r="AH4029" s="15" t="str">
        <f>CONCATENATE(A4029,F4029)</f>
        <v>4028FCIU7533980</v>
      </c>
      <c r="AI4029" s="15" t="str">
        <f>CONCATENATE("ENT-",A4029)</f>
        <v>ENT-4028</v>
      </c>
      <c r="AJ4029" s="15" t="str">
        <f>IF(Tabla2[[#This Row],[Op]]&lt;&gt;"","ENTREGA","")</f>
        <v>ENTREGA</v>
      </c>
      <c r="AK4029" s="40" t="str">
        <f>(Tabla2[[#This Row],[FECHA ENTREGA]]&amp;Tabla2[[#This Row],[HORA ENTREGA]])</f>
        <v>461760,333333333333333</v>
      </c>
      <c r="AL4029" s="43" t="str">
        <f>IFERROR(HYPERLINK("https://wa.me/"&amp;Tabla2[[#This Row],[CONTACTO]]&amp;"?text="&amp;Tabla2[[#This Row],[Mensaje]]),"")</f>
        <v xml:space="preserve">https://wa.me/56989844861?text=Hola!%0AServicio del día 03-06%0A *Cliente:* IMPORTADORA MIDEA CARRIER CHILE LTDA */ Cont: * FCIU7533980*/ HR Entrega: *08:00* /Dirección: *BOD. MIEA AGURTO - PUERTO MADERO 9710, BOD. E13; PUDAHUEL </v>
      </c>
    </row>
    <row r="4030" spans="1:38" ht="16.5" customHeight="1" x14ac:dyDescent="0.2">
      <c r="A4030" s="15">
        <f>ROW(A4029)</f>
        <v>4029</v>
      </c>
      <c r="B4030" s="15">
        <f>IF(J4030=J4029,B4029+1,1)</f>
        <v>11</v>
      </c>
      <c r="C4030" s="15" t="s">
        <v>149</v>
      </c>
      <c r="D4030" s="25" t="s">
        <v>39</v>
      </c>
      <c r="E4030" s="27">
        <v>2640747</v>
      </c>
      <c r="F4030" s="27" t="s">
        <v>6156</v>
      </c>
      <c r="G4030" s="27" t="s">
        <v>41</v>
      </c>
      <c r="H4030" s="27">
        <v>9500</v>
      </c>
      <c r="I4030" s="27" t="s">
        <v>42</v>
      </c>
      <c r="J4030" s="28">
        <v>46176</v>
      </c>
      <c r="K4030" s="26">
        <v>0.41666666666666669</v>
      </c>
      <c r="L4030" s="26" t="s">
        <v>6157</v>
      </c>
      <c r="M4030" s="27" t="s">
        <v>347</v>
      </c>
      <c r="N4030" s="25">
        <f>IFERROR(VLOOKUP(M4030,Data!$J$1:$K$58,2,0),"")</f>
        <v>56976511010</v>
      </c>
      <c r="O4030" s="27" t="s">
        <v>253</v>
      </c>
      <c r="P4030" s="27"/>
      <c r="Q4030" s="27" t="s">
        <v>153</v>
      </c>
      <c r="R4030" s="27" t="s">
        <v>1747</v>
      </c>
      <c r="S4030" s="27"/>
      <c r="T4030" s="27"/>
      <c r="U4030" s="28"/>
      <c r="V4030" s="15"/>
      <c r="W4030" s="15"/>
      <c r="X4030" s="27"/>
      <c r="Y4030" s="27"/>
      <c r="Z4030" s="29"/>
      <c r="AA4030" s="29">
        <v>0.47569444444444442</v>
      </c>
      <c r="AB4030" s="29">
        <v>0.66319444444444442</v>
      </c>
      <c r="AC4030" s="30">
        <v>46176</v>
      </c>
      <c r="AD4030" s="15" t="str">
        <f>IF(Tabla2[[#This Row],[HORA ENTREGA]]="DIRECTO","On time", IF(AA4030&lt;&gt;"",IF(Tabla2[[#This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30" s="15" t="str">
        <f>MID(Tabla2[[#This Row],[TIPO]],1,3)</f>
        <v xml:space="preserve">40 </v>
      </c>
      <c r="AF40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03-06%0A *Cliente:* IMPORTADORA MIDEA CARRIER CHILE LTDA */ Cont: * EGSU6095139*/ HR Entrega: *10:00* /Dirección: *BOD. MIEA AGURTO - PUERTO MADERO 9710, BOD. E13; PUDAHUEL </v>
      </c>
      <c r="AG4030" s="45" t="str">
        <f>IFERROR(HYPERLINK("https://wa.me/"&amp;Tabla2[[#This Row],[CONTACTO]]&amp;"?text="&amp;Tabla2[[#This Row],[Mensaje]],"Enviar mensaje"),"")</f>
        <v>Enviar mensaje</v>
      </c>
      <c r="AH4030" s="15" t="str">
        <f>CONCATENATE(A4030,F4030)</f>
        <v>4029EGSU6095139</v>
      </c>
      <c r="AI4030" s="15" t="str">
        <f>CONCATENATE("ENT-",A4030)</f>
        <v>ENT-4029</v>
      </c>
      <c r="AJ4030" s="15" t="str">
        <f>IF(Tabla2[[#This Row],[Op]]&lt;&gt;"","ENTREGA","")</f>
        <v>ENTREGA</v>
      </c>
      <c r="AK4030" s="40" t="str">
        <f>(Tabla2[[#This Row],[FECHA ENTREGA]]&amp;Tabla2[[#This Row],[HORA ENTREGA]])</f>
        <v>461760,416666666666667</v>
      </c>
      <c r="AL4030" s="43" t="str">
        <f>IFERROR(HYPERLINK("https://wa.me/"&amp;Tabla2[[#This Row],[CONTACTO]]&amp;"?text="&amp;Tabla2[[#This Row],[Mensaje]]),"")</f>
        <v xml:space="preserve">https://wa.me/56976511010?text=Hola!%0AServicio del día 03-06%0A *Cliente:* IMPORTADORA MIDEA CARRIER CHILE LTDA */ Cont: * EGSU6095139*/ HR Entrega: *10:00* /Dirección: *BOD. MIEA AGURTO - PUERTO MADERO 9710, BOD. E13; PUDAHUEL </v>
      </c>
    </row>
    <row r="4031" spans="1:38" ht="16.5" customHeight="1" x14ac:dyDescent="0.2">
      <c r="A4031" s="15">
        <f>ROW(A4030)</f>
        <v>4030</v>
      </c>
      <c r="B4031" s="15">
        <f>IF(J4031=J4030,B4030+1,1)</f>
        <v>12</v>
      </c>
      <c r="C4031" s="15" t="s">
        <v>166</v>
      </c>
      <c r="D4031" s="25" t="s">
        <v>39</v>
      </c>
      <c r="E4031" s="27">
        <v>889646</v>
      </c>
      <c r="F4031" s="27" t="s">
        <v>6158</v>
      </c>
      <c r="G4031" s="27" t="s">
        <v>41</v>
      </c>
      <c r="H4031" s="27">
        <v>27452</v>
      </c>
      <c r="I4031" s="27" t="s">
        <v>42</v>
      </c>
      <c r="J4031" s="28">
        <v>46176</v>
      </c>
      <c r="K4031" s="26">
        <v>0.375</v>
      </c>
      <c r="L4031" s="26"/>
      <c r="M4031" s="27" t="s">
        <v>51</v>
      </c>
      <c r="N4031" s="25">
        <f>IFERROR(VLOOKUP(M4031,Data!$J$1:$K$58,2,0),"")</f>
        <v>56967256951</v>
      </c>
      <c r="O4031" s="27" t="s">
        <v>52</v>
      </c>
      <c r="P4031" s="27"/>
      <c r="Q4031" s="27" t="s">
        <v>5918</v>
      </c>
      <c r="R4031" s="27" t="s">
        <v>6159</v>
      </c>
      <c r="S4031" s="27"/>
      <c r="T4031" s="27"/>
      <c r="U4031" s="28"/>
      <c r="V4031" s="15"/>
      <c r="W4031" s="15"/>
      <c r="X4031" s="27"/>
      <c r="Y4031" s="27"/>
      <c r="Z4031" s="29"/>
      <c r="AA4031" s="29">
        <v>0.3576388888888889</v>
      </c>
      <c r="AB4031" s="29">
        <v>0.59722222222222221</v>
      </c>
      <c r="AC4031" s="30">
        <v>46176</v>
      </c>
      <c r="AD4031" s="15" t="str">
        <f>IF(Tabla2[[#This Row],[HORA ENTREGA]]="DIRECTO","On time", IF(AA4031&lt;&gt;"",IF(Tabla2[[#This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1" s="15" t="str">
        <f>MID(Tabla2[[#This Row],[TIPO]],1,3)</f>
        <v xml:space="preserve">40 </v>
      </c>
      <c r="AF40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IMPORTADORA Y COMERCIALIZADORA BZ SPA */ Cont: * TCNU4050242*/ HR Entrega: *09:00* /Dirección: *La Oracion 1254, Pudahuel, Bodega CHLG SPA</v>
      </c>
      <c r="AG4031" s="45" t="str">
        <f>IFERROR(HYPERLINK("https://wa.me/"&amp;Tabla2[[#This Row],[CONTACTO]]&amp;"?text="&amp;Tabla2[[#This Row],[Mensaje]],"Enviar mensaje"),"")</f>
        <v>Enviar mensaje</v>
      </c>
      <c r="AH4031" s="15" t="str">
        <f>CONCATENATE(A4031,F4031)</f>
        <v>4030TCNU4050242</v>
      </c>
      <c r="AI4031" s="15" t="str">
        <f>CONCATENATE("ENT-",A4031)</f>
        <v>ENT-4030</v>
      </c>
      <c r="AJ4031" s="15" t="str">
        <f>IF(Tabla2[[#This Row],[Op]]&lt;&gt;"","ENTREGA","")</f>
        <v>ENTREGA</v>
      </c>
      <c r="AK4031" s="40" t="str">
        <f>(Tabla2[[#This Row],[FECHA ENTREGA]]&amp;Tabla2[[#This Row],[HORA ENTREGA]])</f>
        <v>461760,375</v>
      </c>
      <c r="AL4031" s="43" t="str">
        <f>IFERROR(HYPERLINK("https://wa.me/"&amp;Tabla2[[#This Row],[CONTACTO]]&amp;"?text="&amp;Tabla2[[#This Row],[Mensaje]]),"")</f>
        <v>https://wa.me/56967256951?text=Hola!%0AServicio del día 03-06%0A *Cliente:* IMPORTADORA Y COMERCIALIZADORA BZ SPA */ Cont: * TCNU4050242*/ HR Entrega: *09:00* /Dirección: *La Oracion 1254, Pudahuel, Bodega CHLG SPA</v>
      </c>
    </row>
    <row r="4032" spans="1:38" ht="16.5" customHeight="1" x14ac:dyDescent="0.2">
      <c r="A4032" s="15">
        <f>ROW(A4031)</f>
        <v>4031</v>
      </c>
      <c r="B4032" s="15">
        <f>IF(J4032=J4031,B4031+1,1)</f>
        <v>13</v>
      </c>
      <c r="C4032" s="15" t="s">
        <v>166</v>
      </c>
      <c r="D4032" s="25" t="s">
        <v>39</v>
      </c>
      <c r="E4032" s="27">
        <v>889648</v>
      </c>
      <c r="F4032" s="27" t="s">
        <v>6160</v>
      </c>
      <c r="G4032" s="27" t="s">
        <v>41</v>
      </c>
      <c r="H4032" s="27">
        <v>25500</v>
      </c>
      <c r="I4032" s="27" t="s">
        <v>42</v>
      </c>
      <c r="J4032" s="28">
        <v>46176</v>
      </c>
      <c r="K4032" s="26">
        <v>0.58333333333333337</v>
      </c>
      <c r="L4032" s="26"/>
      <c r="M4032" s="27" t="s">
        <v>144</v>
      </c>
      <c r="N4032" s="25">
        <f>IFERROR(VLOOKUP(M4032,Data!$J$1:$K$58,2,0),"")</f>
        <v>56940144795</v>
      </c>
      <c r="O4032" s="27" t="s">
        <v>145</v>
      </c>
      <c r="P4032" s="27"/>
      <c r="Q4032" s="27" t="s">
        <v>168</v>
      </c>
      <c r="R4032" s="27" t="s">
        <v>218</v>
      </c>
      <c r="S4032" s="27"/>
      <c r="T4032" s="27"/>
      <c r="U4032" s="28"/>
      <c r="V4032" s="15"/>
      <c r="W4032" s="15"/>
      <c r="X4032" s="27"/>
      <c r="Y4032" s="27"/>
      <c r="Z4032" s="29"/>
      <c r="AA4032" s="29">
        <v>0.54513888888888884</v>
      </c>
      <c r="AB4032" s="29">
        <v>0.76041666666666663</v>
      </c>
      <c r="AC4032" s="30">
        <v>46176</v>
      </c>
      <c r="AD4032" s="15" t="str">
        <f>IF(Tabla2[[#This Row],[HORA ENTREGA]]="DIRECTO","On time", IF(AA4032&lt;&gt;"",IF(Tabla2[[#This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2" s="15" t="str">
        <f>MID(Tabla2[[#This Row],[TIPO]],1,3)</f>
        <v xml:space="preserve">40 </v>
      </c>
      <c r="AF40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IMPORTADORA Y COMERCIALIZADORA BZ SPA */ Cont: * MRSU9781868*/ HR Entrega: *14:00* /Dirección: *PuertoMadero 9710, Bodega X36. Pudahuel</v>
      </c>
      <c r="AG4032" s="45" t="str">
        <f>IFERROR(HYPERLINK("https://wa.me/"&amp;Tabla2[[#This Row],[CONTACTO]]&amp;"?text="&amp;Tabla2[[#This Row],[Mensaje]],"Enviar mensaje"),"")</f>
        <v>Enviar mensaje</v>
      </c>
      <c r="AH4032" s="15" t="str">
        <f>CONCATENATE(A4032,F4032)</f>
        <v>4031MRSU9781868</v>
      </c>
      <c r="AI4032" s="15" t="str">
        <f>CONCATENATE("ENT-",A4032)</f>
        <v>ENT-4031</v>
      </c>
      <c r="AJ4032" s="15" t="str">
        <f>IF(Tabla2[[#This Row],[Op]]&lt;&gt;"","ENTREGA","")</f>
        <v>ENTREGA</v>
      </c>
      <c r="AK4032" s="40" t="str">
        <f>(Tabla2[[#This Row],[FECHA ENTREGA]]&amp;Tabla2[[#This Row],[HORA ENTREGA]])</f>
        <v>461760,583333333333333</v>
      </c>
      <c r="AL4032" s="43" t="str">
        <f>IFERROR(HYPERLINK("https://wa.me/"&amp;Tabla2[[#This Row],[CONTACTO]]&amp;"?text="&amp;Tabla2[[#This Row],[Mensaje]]),"")</f>
        <v>https://wa.me/56940144795?text=Hola!%0AServicio del día 03-06%0A *Cliente:* IMPORTADORA Y COMERCIALIZADORA BZ SPA */ Cont: * MRSU9781868*/ HR Entrega: *14:00* /Dirección: *PuertoMadero 9710, Bodega X36. Pudahuel</v>
      </c>
    </row>
    <row r="4033" spans="1:38" ht="16.5" customHeight="1" x14ac:dyDescent="0.2">
      <c r="A4033" s="15">
        <f>ROW(A4032)</f>
        <v>4032</v>
      </c>
      <c r="B4033" s="15">
        <f>IF(J4033=J4032,B4032+1,1)</f>
        <v>14</v>
      </c>
      <c r="C4033" s="15" t="s">
        <v>178</v>
      </c>
      <c r="D4033" s="25" t="s">
        <v>39</v>
      </c>
      <c r="E4033" s="27">
        <v>888357</v>
      </c>
      <c r="F4033" s="27" t="s">
        <v>6161</v>
      </c>
      <c r="G4033" s="27" t="s">
        <v>41</v>
      </c>
      <c r="H4033" s="27">
        <v>10300</v>
      </c>
      <c r="I4033" s="27" t="s">
        <v>42</v>
      </c>
      <c r="J4033" s="28">
        <v>46176</v>
      </c>
      <c r="K4033" s="26">
        <v>0.33333333333333331</v>
      </c>
      <c r="L4033" s="26"/>
      <c r="M4033" s="27" t="s">
        <v>45</v>
      </c>
      <c r="N4033" s="25">
        <f>IFERROR(VLOOKUP(M4033,Data!$J$1:$K$58,2,0),"")</f>
        <v>56950981572</v>
      </c>
      <c r="O4033" s="27" t="s">
        <v>46</v>
      </c>
      <c r="P4033" s="27"/>
      <c r="Q4033" s="27" t="s">
        <v>1003</v>
      </c>
      <c r="R4033" s="27" t="s">
        <v>1777</v>
      </c>
      <c r="S4033" s="27"/>
      <c r="T4033" s="27"/>
      <c r="U4033" s="28"/>
      <c r="V4033" s="15"/>
      <c r="W4033" s="15"/>
      <c r="X4033" s="27"/>
      <c r="Y4033" s="27"/>
      <c r="Z4033" s="29"/>
      <c r="AA4033" s="29">
        <v>0.32291666666666669</v>
      </c>
      <c r="AB4033" s="29">
        <v>0.50694444444444442</v>
      </c>
      <c r="AC4033" s="30">
        <v>46176</v>
      </c>
      <c r="AD4033" s="15" t="str">
        <f>IF(Tabla2[[#This Row],[HORA ENTREGA]]="DIRECTO","On time", IF(AA4033&lt;&gt;"",IF(Tabla2[[#This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3" s="15" t="str">
        <f>MID(Tabla2[[#This Row],[TIPO]],1,3)</f>
        <v xml:space="preserve">40 </v>
      </c>
      <c r="AF40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INVERSIERRA S A */ Cont: * TCNU8639483*/ HR Entrega: *08:00* /Dirección: *AVENIDA PEDRO FONTOBA 6350, HUECHURABA</v>
      </c>
      <c r="AG4033" s="45" t="str">
        <f>IFERROR(HYPERLINK("https://wa.me/"&amp;Tabla2[[#This Row],[CONTACTO]]&amp;"?text="&amp;Tabla2[[#This Row],[Mensaje]],"Enviar mensaje"),"")</f>
        <v>Enviar mensaje</v>
      </c>
      <c r="AH4033" s="15" t="str">
        <f>CONCATENATE(A4033,F4033)</f>
        <v>4032TCNU8639483</v>
      </c>
      <c r="AI4033" s="15" t="str">
        <f>CONCATENATE("ENT-",A4033)</f>
        <v>ENT-4032</v>
      </c>
      <c r="AJ4033" s="15" t="str">
        <f>IF(Tabla2[[#This Row],[Op]]&lt;&gt;"","ENTREGA","")</f>
        <v>ENTREGA</v>
      </c>
      <c r="AK4033" s="40" t="str">
        <f>(Tabla2[[#This Row],[FECHA ENTREGA]]&amp;Tabla2[[#This Row],[HORA ENTREGA]])</f>
        <v>461760,333333333333333</v>
      </c>
      <c r="AL4033" s="43" t="str">
        <f>IFERROR(HYPERLINK("https://wa.me/"&amp;Tabla2[[#This Row],[CONTACTO]]&amp;"?text="&amp;Tabla2[[#This Row],[Mensaje]]),"")</f>
        <v>https://wa.me/56950981572?text=Hola!%0AServicio del día 03-06%0A *Cliente:* INVERSIERRA S A */ Cont: * TCNU8639483*/ HR Entrega: *08:00* /Dirección: *AVENIDA PEDRO FONTOBA 6350, HUECHURABA</v>
      </c>
    </row>
    <row r="4034" spans="1:38" ht="16.5" customHeight="1" x14ac:dyDescent="0.2">
      <c r="A4034" s="15">
        <f>ROW(A4033)</f>
        <v>4033</v>
      </c>
      <c r="B4034" s="15">
        <f>IF(J4034=J4033,B4033+1,1)</f>
        <v>15</v>
      </c>
      <c r="C4034" s="15" t="s">
        <v>178</v>
      </c>
      <c r="D4034" s="25" t="s">
        <v>39</v>
      </c>
      <c r="E4034" s="27">
        <v>889288</v>
      </c>
      <c r="F4034" s="27" t="s">
        <v>6162</v>
      </c>
      <c r="G4034" s="27" t="s">
        <v>41</v>
      </c>
      <c r="H4034" s="27">
        <v>31104</v>
      </c>
      <c r="I4034" s="27" t="s">
        <v>42</v>
      </c>
      <c r="J4034" s="28">
        <v>46176</v>
      </c>
      <c r="K4034" s="26">
        <v>0.33333333333333331</v>
      </c>
      <c r="L4034" s="26"/>
      <c r="M4034" s="27" t="s">
        <v>55</v>
      </c>
      <c r="N4034" s="25">
        <f>IFERROR(VLOOKUP(M4034,Data!$J$1:$K$58,2,0),"")</f>
        <v>56992164782</v>
      </c>
      <c r="O4034" s="27" t="s">
        <v>56</v>
      </c>
      <c r="P4034" s="27"/>
      <c r="Q4034" s="27" t="s">
        <v>1005</v>
      </c>
      <c r="R4034" s="27" t="s">
        <v>48</v>
      </c>
      <c r="S4034" s="27"/>
      <c r="T4034" s="27"/>
      <c r="U4034" s="28"/>
      <c r="V4034" s="15"/>
      <c r="W4034" s="15"/>
      <c r="X4034" s="27"/>
      <c r="Y4034" s="27"/>
      <c r="Z4034" s="29"/>
      <c r="AA4034" s="29">
        <v>0.30902777777777779</v>
      </c>
      <c r="AB4034" s="29">
        <v>0.49652777777777779</v>
      </c>
      <c r="AC4034" s="30">
        <v>46176</v>
      </c>
      <c r="AD4034" s="15" t="str">
        <f>IF(Tabla2[[#This Row],[HORA ENTREGA]]="DIRECTO","On time", IF(AA4034&lt;&gt;"",IF(Tabla2[[#This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4" s="15" t="str">
        <f>MID(Tabla2[[#This Row],[TIPO]],1,3)</f>
        <v xml:space="preserve">40 </v>
      </c>
      <c r="AF40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INVERSIERRA S A */ Cont: * TCLU4166889*/ HR Entrega: *08:00* /Dirección: *ALCALDE GUZMAN 0121, G32; QUILICURA</v>
      </c>
      <c r="AG4034" s="45" t="str">
        <f>IFERROR(HYPERLINK("https://wa.me/"&amp;Tabla2[[#This Row],[CONTACTO]]&amp;"?text="&amp;Tabla2[[#This Row],[Mensaje]],"Enviar mensaje"),"")</f>
        <v>Enviar mensaje</v>
      </c>
      <c r="AH4034" s="15" t="str">
        <f>CONCATENATE(A4034,F4034)</f>
        <v>4033TCLU4166889</v>
      </c>
      <c r="AI4034" s="15" t="str">
        <f>CONCATENATE("ENT-",A4034)</f>
        <v>ENT-4033</v>
      </c>
      <c r="AJ4034" s="15" t="str">
        <f>IF(Tabla2[[#This Row],[Op]]&lt;&gt;"","ENTREGA","")</f>
        <v>ENTREGA</v>
      </c>
      <c r="AK4034" s="40" t="str">
        <f>(Tabla2[[#This Row],[FECHA ENTREGA]]&amp;Tabla2[[#This Row],[HORA ENTREGA]])</f>
        <v>461760,333333333333333</v>
      </c>
      <c r="AL4034" s="43" t="str">
        <f>IFERROR(HYPERLINK("https://wa.me/"&amp;Tabla2[[#This Row],[CONTACTO]]&amp;"?text="&amp;Tabla2[[#This Row],[Mensaje]]),"")</f>
        <v>https://wa.me/56992164782?text=Hola!%0AServicio del día 03-06%0A *Cliente:* INVERSIERRA S A */ Cont: * TCLU4166889*/ HR Entrega: *08:00* /Dirección: *ALCALDE GUZMAN 0121, G32; QUILICURA</v>
      </c>
    </row>
    <row r="4035" spans="1:38" ht="16.5" customHeight="1" x14ac:dyDescent="0.2">
      <c r="A4035" s="15">
        <f>ROW(A4034)</f>
        <v>4034</v>
      </c>
      <c r="B4035" s="15">
        <f>IF(J4035=J4034,B4034+1,1)</f>
        <v>16</v>
      </c>
      <c r="C4035" s="15" t="s">
        <v>178</v>
      </c>
      <c r="D4035" s="25" t="s">
        <v>39</v>
      </c>
      <c r="E4035" s="27">
        <v>889644</v>
      </c>
      <c r="F4035" s="27" t="s">
        <v>6163</v>
      </c>
      <c r="G4035" s="27" t="s">
        <v>41</v>
      </c>
      <c r="H4035" s="27">
        <v>23600</v>
      </c>
      <c r="I4035" s="27" t="s">
        <v>42</v>
      </c>
      <c r="J4035" s="28">
        <v>46176</v>
      </c>
      <c r="K4035" s="26">
        <v>0.45833333333333331</v>
      </c>
      <c r="L4035" s="26"/>
      <c r="M4035" s="27" t="s">
        <v>180</v>
      </c>
      <c r="N4035" s="25">
        <f>IFERROR(VLOOKUP(M4035,Data!$J$1:$K$58,2,0),"")</f>
        <v>56956063271</v>
      </c>
      <c r="O4035" s="27" t="s">
        <v>384</v>
      </c>
      <c r="P4035" s="27"/>
      <c r="Q4035" s="27" t="s">
        <v>1005</v>
      </c>
      <c r="R4035" s="27" t="s">
        <v>2126</v>
      </c>
      <c r="S4035" s="27"/>
      <c r="T4035" s="27"/>
      <c r="U4035" s="28"/>
      <c r="V4035" s="15"/>
      <c r="W4035" s="15"/>
      <c r="X4035" s="27"/>
      <c r="Y4035" s="27"/>
      <c r="Z4035" s="29"/>
      <c r="AA4035" s="29">
        <v>0.42152777777777778</v>
      </c>
      <c r="AB4035" s="29">
        <v>0.63541666666666663</v>
      </c>
      <c r="AC4035" s="30">
        <v>46176</v>
      </c>
      <c r="AD4035" s="15" t="str">
        <f>IF(Tabla2[[#This Row],[HORA ENTREGA]]="DIRECTO","On time", IF(AA4035&lt;&gt;"",IF(Tabla2[[#This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5" s="15" t="str">
        <f>MID(Tabla2[[#This Row],[TIPO]],1,3)</f>
        <v xml:space="preserve">40 </v>
      </c>
      <c r="AF40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INVERSIERRA S A */ Cont: * HAMU1158000*/ HR Entrega: *11:00* /Dirección: *ALCALDE GUZMAN 0121, G32; QUILICURA</v>
      </c>
      <c r="AG4035" s="45" t="str">
        <f>IFERROR(HYPERLINK("https://wa.me/"&amp;Tabla2[[#This Row],[CONTACTO]]&amp;"?text="&amp;Tabla2[[#This Row],[Mensaje]],"Enviar mensaje"),"")</f>
        <v>Enviar mensaje</v>
      </c>
      <c r="AH4035" s="15" t="str">
        <f>CONCATENATE(A4035,F4035)</f>
        <v>4034HAMU1158000</v>
      </c>
      <c r="AI4035" s="15" t="str">
        <f>CONCATENATE("ENT-",A4035)</f>
        <v>ENT-4034</v>
      </c>
      <c r="AJ4035" s="15" t="str">
        <f>IF(Tabla2[[#This Row],[Op]]&lt;&gt;"","ENTREGA","")</f>
        <v>ENTREGA</v>
      </c>
      <c r="AK4035" s="40" t="str">
        <f>(Tabla2[[#This Row],[FECHA ENTREGA]]&amp;Tabla2[[#This Row],[HORA ENTREGA]])</f>
        <v>461760,458333333333333</v>
      </c>
      <c r="AL4035" s="43" t="str">
        <f>IFERROR(HYPERLINK("https://wa.me/"&amp;Tabla2[[#This Row],[CONTACTO]]&amp;"?text="&amp;Tabla2[[#This Row],[Mensaje]]),"")</f>
        <v>https://wa.me/56956063271?text=Hola!%0AServicio del día 03-06%0A *Cliente:* INVERSIERRA S A */ Cont: * HAMU1158000*/ HR Entrega: *11:00* /Dirección: *ALCALDE GUZMAN 0121, G32; QUILICURA</v>
      </c>
    </row>
    <row r="4036" spans="1:38" ht="16.5" customHeight="1" x14ac:dyDescent="0.2">
      <c r="A4036" s="15">
        <f>ROW(A4035)</f>
        <v>4035</v>
      </c>
      <c r="B4036" s="15">
        <f>IF(J4036=J4035,B4035+1,1)</f>
        <v>17</v>
      </c>
      <c r="C4036" s="15" t="s">
        <v>178</v>
      </c>
      <c r="D4036" s="25" t="s">
        <v>39</v>
      </c>
      <c r="E4036" s="27">
        <v>888357</v>
      </c>
      <c r="F4036" s="27" t="s">
        <v>6164</v>
      </c>
      <c r="G4036" s="27" t="s">
        <v>41</v>
      </c>
      <c r="H4036" s="27">
        <v>10300</v>
      </c>
      <c r="I4036" s="27" t="s">
        <v>42</v>
      </c>
      <c r="J4036" s="28">
        <v>46176</v>
      </c>
      <c r="K4036" s="26">
        <v>0.45833333333333331</v>
      </c>
      <c r="L4036" s="26"/>
      <c r="M4036" s="27" t="s">
        <v>233</v>
      </c>
      <c r="N4036" s="25">
        <f>IFERROR(VLOOKUP(M4036,Data!$J$1:$K$58,2,0),"")</f>
        <v>56998494086</v>
      </c>
      <c r="O4036" s="27" t="s">
        <v>234</v>
      </c>
      <c r="P4036" s="27"/>
      <c r="Q4036" s="27" t="s">
        <v>1003</v>
      </c>
      <c r="R4036" s="27" t="s">
        <v>218</v>
      </c>
      <c r="S4036" s="27"/>
      <c r="T4036" s="27"/>
      <c r="U4036" s="28"/>
      <c r="V4036" s="15"/>
      <c r="W4036" s="15"/>
      <c r="X4036" s="27"/>
      <c r="Y4036" s="27"/>
      <c r="Z4036" s="29"/>
      <c r="AA4036" s="29">
        <v>0.44444444444444442</v>
      </c>
      <c r="AB4036" s="29">
        <v>0.67361111111111116</v>
      </c>
      <c r="AC4036" s="30">
        <v>46176</v>
      </c>
      <c r="AD4036" s="15" t="str">
        <f>IF(Tabla2[[#This Row],[HORA ENTREGA]]="DIRECTO","On time", IF(AA4036&lt;&gt;"",IF(Tabla2[[#This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6" s="15" t="str">
        <f>MID(Tabla2[[#This Row],[TIPO]],1,3)</f>
        <v xml:space="preserve">40 </v>
      </c>
      <c r="AF40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INVERSIERRA S A */ Cont: * CAAU8640030*/ HR Entrega: *11:00* /Dirección: *AVENIDA PEDRO FONTOBA 6350, HUECHURABA</v>
      </c>
      <c r="AG4036" s="45" t="str">
        <f>IFERROR(HYPERLINK("https://wa.me/"&amp;Tabla2[[#This Row],[CONTACTO]]&amp;"?text="&amp;Tabla2[[#This Row],[Mensaje]],"Enviar mensaje"),"")</f>
        <v>Enviar mensaje</v>
      </c>
      <c r="AH4036" s="15" t="str">
        <f>CONCATENATE(A4036,F4036)</f>
        <v>4035CAAU8640030</v>
      </c>
      <c r="AI4036" s="15" t="str">
        <f>CONCATENATE("ENT-",A4036)</f>
        <v>ENT-4035</v>
      </c>
      <c r="AJ4036" s="15" t="str">
        <f>IF(Tabla2[[#This Row],[Op]]&lt;&gt;"","ENTREGA","")</f>
        <v>ENTREGA</v>
      </c>
      <c r="AK4036" s="40" t="str">
        <f>(Tabla2[[#This Row],[FECHA ENTREGA]]&amp;Tabla2[[#This Row],[HORA ENTREGA]])</f>
        <v>461760,458333333333333</v>
      </c>
      <c r="AL4036" s="43" t="str">
        <f>IFERROR(HYPERLINK("https://wa.me/"&amp;Tabla2[[#This Row],[CONTACTO]]&amp;"?text="&amp;Tabla2[[#This Row],[Mensaje]]),"")</f>
        <v>https://wa.me/56998494086?text=Hola!%0AServicio del día 03-06%0A *Cliente:* INVERSIERRA S A */ Cont: * CAAU8640030*/ HR Entrega: *11:00* /Dirección: *AVENIDA PEDRO FONTOBA 6350, HUECHURABA</v>
      </c>
    </row>
    <row r="4037" spans="1:38" ht="16.5" customHeight="1" x14ac:dyDescent="0.2">
      <c r="A4037" s="15">
        <f>ROW(A4036)</f>
        <v>4036</v>
      </c>
      <c r="B4037" s="15">
        <f>IF(J4037=J4036,B4036+1,1)</f>
        <v>18</v>
      </c>
      <c r="C4037" s="15" t="s">
        <v>1246</v>
      </c>
      <c r="D4037" s="25" t="s">
        <v>39</v>
      </c>
      <c r="E4037" s="27">
        <v>2652292</v>
      </c>
      <c r="F4037" s="27" t="s">
        <v>6165</v>
      </c>
      <c r="G4037" s="27" t="s">
        <v>41</v>
      </c>
      <c r="H4037" s="27">
        <v>15400</v>
      </c>
      <c r="I4037" s="27" t="s">
        <v>6166</v>
      </c>
      <c r="J4037" s="28">
        <v>46176</v>
      </c>
      <c r="K4037" s="26">
        <v>0.375</v>
      </c>
      <c r="L4037" s="26"/>
      <c r="M4037" s="27" t="s">
        <v>674</v>
      </c>
      <c r="N4037" s="25">
        <f>IFERROR(VLOOKUP(M4037,Data!$J$1:$K$58,2,0),"")</f>
        <v>56967386018</v>
      </c>
      <c r="O4037" s="27" t="s">
        <v>356</v>
      </c>
      <c r="P4037" s="27"/>
      <c r="Q4037" s="27" t="s">
        <v>1248</v>
      </c>
      <c r="R4037" s="27" t="s">
        <v>183</v>
      </c>
      <c r="S4037" s="27"/>
      <c r="T4037" s="27"/>
      <c r="U4037" s="28"/>
      <c r="V4037" s="15"/>
      <c r="W4037" s="15"/>
      <c r="X4037" s="27"/>
      <c r="Y4037" s="27"/>
      <c r="Z4037" s="29"/>
      <c r="AA4037" s="29">
        <v>0.36527777777777776</v>
      </c>
      <c r="AB4037" s="29">
        <v>0.46527777777777779</v>
      </c>
      <c r="AC4037" s="30">
        <v>46176</v>
      </c>
      <c r="AD4037" s="15" t="str">
        <f>IF(Tabla2[[#This Row],[HORA ENTREGA]]="DIRECTO","On time", IF(AA4037&lt;&gt;"",IF(Tabla2[[#This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37" s="15" t="str">
        <f>MID(Tabla2[[#This Row],[TIPO]],1,3)</f>
        <v xml:space="preserve">40 </v>
      </c>
      <c r="AF40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JEANSBLUE SPA */ Cont: * ONEU5401070*/ HR Entrega: *09:00* /Dirección: *LAGUNA SUR 9600 BOD.SAN FRANCISCO BOD.A15, PUDAHUEL</v>
      </c>
      <c r="AG4037" s="45" t="str">
        <f>IFERROR(HYPERLINK("https://wa.me/"&amp;Tabla2[[#This Row],[CONTACTO]]&amp;"?text="&amp;Tabla2[[#This Row],[Mensaje]],"Enviar mensaje"),"")</f>
        <v>Enviar mensaje</v>
      </c>
      <c r="AH4037" s="15" t="str">
        <f>CONCATENATE(A4037,F4037)</f>
        <v>4036ONEU5401070</v>
      </c>
      <c r="AI4037" s="15" t="str">
        <f>CONCATENATE("ENT-",A4037)</f>
        <v>ENT-4036</v>
      </c>
      <c r="AJ4037" s="15" t="str">
        <f>IF(Tabla2[[#This Row],[Op]]&lt;&gt;"","ENTREGA","")</f>
        <v>ENTREGA</v>
      </c>
      <c r="AK4037" s="40" t="str">
        <f>(Tabla2[[#This Row],[FECHA ENTREGA]]&amp;Tabla2[[#This Row],[HORA ENTREGA]])</f>
        <v>461760,375</v>
      </c>
      <c r="AL4037" s="43" t="str">
        <f>IFERROR(HYPERLINK("https://wa.me/"&amp;Tabla2[[#This Row],[CONTACTO]]&amp;"?text="&amp;Tabla2[[#This Row],[Mensaje]]),"")</f>
        <v>https://wa.me/56967386018?text=Hola!%0AServicio del día 03-06%0A *Cliente:* JEANSBLUE SPA */ Cont: * ONEU5401070*/ HR Entrega: *09:00* /Dirección: *LAGUNA SUR 9600 BOD.SAN FRANCISCO BOD.A15, PUDAHUEL</v>
      </c>
    </row>
    <row r="4038" spans="1:38" ht="16.5" customHeight="1" x14ac:dyDescent="0.2">
      <c r="A4038" s="15">
        <f>ROW(A4037)</f>
        <v>4037</v>
      </c>
      <c r="B4038" s="15">
        <f>IF(J4038=J4037,B4037+1,1)</f>
        <v>19</v>
      </c>
      <c r="C4038" s="15" t="s">
        <v>1246</v>
      </c>
      <c r="D4038" s="25" t="s">
        <v>39</v>
      </c>
      <c r="E4038" s="27">
        <v>2652292</v>
      </c>
      <c r="F4038" s="27" t="s">
        <v>6167</v>
      </c>
      <c r="G4038" s="27" t="s">
        <v>41</v>
      </c>
      <c r="H4038" s="27">
        <v>13886</v>
      </c>
      <c r="I4038" s="27" t="s">
        <v>6168</v>
      </c>
      <c r="J4038" s="28">
        <v>46176</v>
      </c>
      <c r="K4038" s="26">
        <v>0.54166666666666663</v>
      </c>
      <c r="L4038" s="26"/>
      <c r="M4038" s="27" t="s">
        <v>161</v>
      </c>
      <c r="N4038" s="25">
        <f>IFERROR(VLOOKUP(M4038,Data!$J$1:$K$58,2,0),"")</f>
        <v>56966749408</v>
      </c>
      <c r="O4038" s="27" t="s">
        <v>162</v>
      </c>
      <c r="P4038" s="27"/>
      <c r="Q4038" s="27" t="s">
        <v>1248</v>
      </c>
      <c r="R4038" s="27" t="s">
        <v>183</v>
      </c>
      <c r="S4038" s="27"/>
      <c r="T4038" s="27"/>
      <c r="U4038" s="28"/>
      <c r="V4038" s="15"/>
      <c r="W4038" s="15"/>
      <c r="X4038" s="27"/>
      <c r="Y4038" s="27"/>
      <c r="Z4038" s="29"/>
      <c r="AA4038" s="29">
        <v>0.55555555555555558</v>
      </c>
      <c r="AB4038" s="29">
        <v>0.61111111111111116</v>
      </c>
      <c r="AC4038" s="30">
        <v>46176</v>
      </c>
      <c r="AD4038" s="15" t="str">
        <f>IF(Tabla2[[#This Row],[HORA ENTREGA]]="DIRECTO","On time", IF(AA4038&lt;&gt;"",IF(Tabla2[[#This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38" s="15" t="str">
        <f>MID(Tabla2[[#This Row],[TIPO]],1,3)</f>
        <v xml:space="preserve">40 </v>
      </c>
      <c r="AF40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JEANSBLUE SPA */ Cont: * trhu4637402*/ HR Entrega: *13:00* /Dirección: *LAGUNA SUR 9600 BOD.SAN FRANCISCO BOD.A15, PUDAHUEL</v>
      </c>
      <c r="AG4038" s="45" t="str">
        <f>IFERROR(HYPERLINK("https://wa.me/"&amp;Tabla2[[#This Row],[CONTACTO]]&amp;"?text="&amp;Tabla2[[#This Row],[Mensaje]],"Enviar mensaje"),"")</f>
        <v>Enviar mensaje</v>
      </c>
      <c r="AH4038" s="15" t="str">
        <f>CONCATENATE(A4038,F4038)</f>
        <v>4037trhu4637402</v>
      </c>
      <c r="AI4038" s="15" t="str">
        <f>CONCATENATE("ENT-",A4038)</f>
        <v>ENT-4037</v>
      </c>
      <c r="AJ4038" s="15" t="str">
        <f>IF(Tabla2[[#This Row],[Op]]&lt;&gt;"","ENTREGA","")</f>
        <v>ENTREGA</v>
      </c>
      <c r="AK4038" s="40" t="str">
        <f>(Tabla2[[#This Row],[FECHA ENTREGA]]&amp;Tabla2[[#This Row],[HORA ENTREGA]])</f>
        <v>461760,541666666666667</v>
      </c>
      <c r="AL4038" s="43" t="str">
        <f>IFERROR(HYPERLINK("https://wa.me/"&amp;Tabla2[[#This Row],[CONTACTO]]&amp;"?text="&amp;Tabla2[[#This Row],[Mensaje]]),"")</f>
        <v>https://wa.me/56966749408?text=Hola!%0AServicio del día 03-06%0A *Cliente:* JEANSBLUE SPA */ Cont: * trhu4637402*/ HR Entrega: *13:00* /Dirección: *LAGUNA SUR 9600 BOD.SAN FRANCISCO BOD.A15, PUDAHUEL</v>
      </c>
    </row>
    <row r="4039" spans="1:38" ht="16.5" customHeight="1" x14ac:dyDescent="0.2">
      <c r="A4039" s="15">
        <f>ROW(A4038)</f>
        <v>4038</v>
      </c>
      <c r="B4039" s="15">
        <f>IF(J4039=J4038,B4038+1,1)</f>
        <v>20</v>
      </c>
      <c r="C4039" s="15" t="s">
        <v>2254</v>
      </c>
      <c r="D4039" s="25" t="s">
        <v>39</v>
      </c>
      <c r="E4039" s="27">
        <v>306931</v>
      </c>
      <c r="F4039" s="27" t="s">
        <v>6169</v>
      </c>
      <c r="G4039" s="27" t="s">
        <v>41</v>
      </c>
      <c r="H4039" s="27">
        <v>2220</v>
      </c>
      <c r="I4039" s="27" t="s">
        <v>6170</v>
      </c>
      <c r="J4039" s="28">
        <v>46176</v>
      </c>
      <c r="K4039" s="26">
        <v>0.33333333333333331</v>
      </c>
      <c r="L4039" s="26"/>
      <c r="M4039" s="27" t="s">
        <v>126</v>
      </c>
      <c r="N4039" s="25">
        <f>IFERROR(VLOOKUP(M4039,Data!$J$1:$K$58,2,0),"")</f>
        <v>56999270871</v>
      </c>
      <c r="O4039" s="27" t="s">
        <v>127</v>
      </c>
      <c r="P4039" s="27"/>
      <c r="Q4039" s="27" t="s">
        <v>2796</v>
      </c>
      <c r="R4039" s="27" t="s">
        <v>48</v>
      </c>
      <c r="S4039" s="27"/>
      <c r="T4039" s="27"/>
      <c r="U4039" s="28"/>
      <c r="V4039" s="15"/>
      <c r="W4039" s="15"/>
      <c r="X4039" s="27"/>
      <c r="Y4039" s="27"/>
      <c r="Z4039" s="29"/>
      <c r="AA4039" s="29">
        <v>0.4375</v>
      </c>
      <c r="AB4039" s="29">
        <v>0.46875</v>
      </c>
      <c r="AC4039" s="30">
        <v>46176</v>
      </c>
      <c r="AD4039" s="15" t="str">
        <f>IF(Tabla2[[#This Row],[HORA ENTREGA]]="DIRECTO","On time", IF(AA4039&lt;&gt;"",IF(Tabla2[[#This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39" s="15" t="str">
        <f>MID(Tabla2[[#This Row],[TIPO]],1,3)</f>
        <v xml:space="preserve">40 </v>
      </c>
      <c r="AF40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03-06%0A *Cliente:* LADY GENNY */ Cont: * TLLU1140343*/ HR Entrega: *08:00* /Dirección: *ARTURO PRAT 855, SANTIAGO </v>
      </c>
      <c r="AG4039" s="45" t="str">
        <f>IFERROR(HYPERLINK("https://wa.me/"&amp;Tabla2[[#This Row],[CONTACTO]]&amp;"?text="&amp;Tabla2[[#This Row],[Mensaje]],"Enviar mensaje"),"")</f>
        <v>Enviar mensaje</v>
      </c>
      <c r="AH4039" s="15" t="str">
        <f>CONCATENATE(A4039,F4039)</f>
        <v>4038TLLU1140343</v>
      </c>
      <c r="AI4039" s="15" t="str">
        <f>CONCATENATE("ENT-",A4039)</f>
        <v>ENT-4038</v>
      </c>
      <c r="AJ4039" s="15" t="str">
        <f>IF(Tabla2[[#This Row],[Op]]&lt;&gt;"","ENTREGA","")</f>
        <v>ENTREGA</v>
      </c>
      <c r="AK4039" s="40" t="str">
        <f>(Tabla2[[#This Row],[FECHA ENTREGA]]&amp;Tabla2[[#This Row],[HORA ENTREGA]])</f>
        <v>461760,333333333333333</v>
      </c>
      <c r="AL4039" s="43" t="str">
        <f>IFERROR(HYPERLINK("https://wa.me/"&amp;Tabla2[[#This Row],[CONTACTO]]&amp;"?text="&amp;Tabla2[[#This Row],[Mensaje]]),"")</f>
        <v xml:space="preserve">https://wa.me/56999270871?text=Hola!%0AServicio del día 03-06%0A *Cliente:* LADY GENNY */ Cont: * TLLU1140343*/ HR Entrega: *08:00* /Dirección: *ARTURO PRAT 855, SANTIAGO </v>
      </c>
    </row>
    <row r="4040" spans="1:38" ht="16.5" customHeight="1" x14ac:dyDescent="0.2">
      <c r="A4040" s="15">
        <f>ROW(A4039)</f>
        <v>4039</v>
      </c>
      <c r="B4040" s="15">
        <f>IF(J4040=J4039,B4039+1,1)</f>
        <v>21</v>
      </c>
      <c r="C4040" s="15" t="s">
        <v>196</v>
      </c>
      <c r="D4040" s="25" t="s">
        <v>39</v>
      </c>
      <c r="E4040" s="27">
        <v>305881</v>
      </c>
      <c r="F4040" s="27" t="s">
        <v>6171</v>
      </c>
      <c r="G4040" s="27" t="s">
        <v>41</v>
      </c>
      <c r="H4040" s="27">
        <v>18993</v>
      </c>
      <c r="I4040" s="27" t="s">
        <v>6172</v>
      </c>
      <c r="J4040" s="28">
        <v>46176</v>
      </c>
      <c r="K4040" s="26">
        <v>0.33333333333333331</v>
      </c>
      <c r="L4040" s="26"/>
      <c r="M4040" s="27" t="s">
        <v>221</v>
      </c>
      <c r="N4040" s="25">
        <f>IFERROR(VLOOKUP(M4040,Data!$J$1:$K$58,2,0),"")</f>
        <v>56965378427</v>
      </c>
      <c r="O4040" s="27" t="s">
        <v>222</v>
      </c>
      <c r="P4040" s="27"/>
      <c r="Q4040" s="27" t="s">
        <v>201</v>
      </c>
      <c r="R4040" s="27" t="s">
        <v>1737</v>
      </c>
      <c r="S4040" s="27"/>
      <c r="T4040" s="27"/>
      <c r="U4040" s="28"/>
      <c r="V4040" s="15"/>
      <c r="W4040" s="15"/>
      <c r="X4040" s="27"/>
      <c r="Y4040" s="27"/>
      <c r="Z4040" s="29"/>
      <c r="AA4040" s="29">
        <v>0.31597222222222221</v>
      </c>
      <c r="AB4040" s="29">
        <v>0.375</v>
      </c>
      <c r="AC4040" s="30">
        <v>46176</v>
      </c>
      <c r="AD4040" s="15" t="str">
        <f>IF(Tabla2[[#This Row],[HORA ENTREGA]]="DIRECTO","On time", IF(AA4040&lt;&gt;"",IF(Tabla2[[#This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0" s="15" t="str">
        <f>MID(Tabla2[[#This Row],[TIPO]],1,3)</f>
        <v xml:space="preserve">40 </v>
      </c>
      <c r="AF40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LANCO &amp; HARRIS SURAMERICA SPA */ Cont: * CAAU8379841*/ HR Entrega: *08:00* /Dirección: *CALLE CHORRILLOS 1 PARC.19B, LAMPA</v>
      </c>
      <c r="AG4040" s="45" t="str">
        <f>IFERROR(HYPERLINK("https://wa.me/"&amp;Tabla2[[#This Row],[CONTACTO]]&amp;"?text="&amp;Tabla2[[#This Row],[Mensaje]],"Enviar mensaje"),"")</f>
        <v>Enviar mensaje</v>
      </c>
      <c r="AH4040" s="15" t="str">
        <f>CONCATENATE(A4040,F4040)</f>
        <v>4039CAAU8379841</v>
      </c>
      <c r="AI4040" s="15" t="str">
        <f>CONCATENATE("ENT-",A4040)</f>
        <v>ENT-4039</v>
      </c>
      <c r="AJ4040" s="15" t="str">
        <f>IF(Tabla2[[#This Row],[Op]]&lt;&gt;"","ENTREGA","")</f>
        <v>ENTREGA</v>
      </c>
      <c r="AK4040" s="40" t="str">
        <f>(Tabla2[[#This Row],[FECHA ENTREGA]]&amp;Tabla2[[#This Row],[HORA ENTREGA]])</f>
        <v>461760,333333333333333</v>
      </c>
      <c r="AL4040" s="43" t="str">
        <f>IFERROR(HYPERLINK("https://wa.me/"&amp;Tabla2[[#This Row],[CONTACTO]]&amp;"?text="&amp;Tabla2[[#This Row],[Mensaje]]),"")</f>
        <v>https://wa.me/56965378427?text=Hola!%0AServicio del día 03-06%0A *Cliente:* LANCO &amp; HARRIS SURAMERICA SPA */ Cont: * CAAU8379841*/ HR Entrega: *08:00* /Dirección: *CALLE CHORRILLOS 1 PARC.19B, LAMPA</v>
      </c>
    </row>
    <row r="4041" spans="1:38" ht="16.5" customHeight="1" x14ac:dyDescent="0.2">
      <c r="A4041" s="15">
        <f>ROW(A4040)</f>
        <v>4040</v>
      </c>
      <c r="B4041" s="15">
        <f>IF(J4041=J4040,B4040+1,1)</f>
        <v>22</v>
      </c>
      <c r="C4041" s="15" t="s">
        <v>2040</v>
      </c>
      <c r="D4041" s="25" t="s">
        <v>39</v>
      </c>
      <c r="E4041" s="27">
        <v>507330</v>
      </c>
      <c r="F4041" s="27" t="s">
        <v>6173</v>
      </c>
      <c r="G4041" s="27" t="s">
        <v>41</v>
      </c>
      <c r="H4041" s="27">
        <v>12500</v>
      </c>
      <c r="I4041" s="27" t="s">
        <v>42</v>
      </c>
      <c r="J4041" s="28">
        <v>46176</v>
      </c>
      <c r="K4041" s="26">
        <v>0.66666666666666663</v>
      </c>
      <c r="L4041" s="26"/>
      <c r="M4041" s="27" t="s">
        <v>313</v>
      </c>
      <c r="N4041" s="25">
        <f>IFERROR(VLOOKUP(M4041,Data!$J$1:$K$58,2,0),"")</f>
        <v>56967387744</v>
      </c>
      <c r="O4041" s="27" t="s">
        <v>314</v>
      </c>
      <c r="P4041" s="27">
        <v>3</v>
      </c>
      <c r="Q4041" s="27" t="s">
        <v>2042</v>
      </c>
      <c r="R4041" s="27"/>
      <c r="S4041" s="27"/>
      <c r="T4041" s="27"/>
      <c r="U4041" s="28"/>
      <c r="V4041" s="15"/>
      <c r="W4041" s="15"/>
      <c r="X4041" s="27"/>
      <c r="Y4041" s="27"/>
      <c r="Z4041" s="29"/>
      <c r="AA4041" s="29">
        <v>0.65972222222222221</v>
      </c>
      <c r="AB4041" s="29">
        <v>0.78472222222222221</v>
      </c>
      <c r="AC4041" s="30">
        <v>46176</v>
      </c>
      <c r="AD4041" s="15" t="str">
        <f>IF(Tabla2[[#This Row],[HORA ENTREGA]]="DIRECTO","On time", IF(AA4041&lt;&gt;"",IF(Tabla2[[#This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1" s="15" t="str">
        <f>MID(Tabla2[[#This Row],[TIPO]],1,3)</f>
        <v xml:space="preserve">40 </v>
      </c>
      <c r="AF40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LOG SERVICES SPA */ Cont: * CAIU9485265*/ HR Entrega: *16:00* /Dirección: *CLAUDIO ARRAU 8600, PUDAHUEL</v>
      </c>
      <c r="AG4041" s="45" t="str">
        <f>IFERROR(HYPERLINK("https://wa.me/"&amp;Tabla2[[#This Row],[CONTACTO]]&amp;"?text="&amp;Tabla2[[#This Row],[Mensaje]],"Enviar mensaje"),"")</f>
        <v>Enviar mensaje</v>
      </c>
      <c r="AH4041" s="15" t="str">
        <f>CONCATENATE(A4041,F4041)</f>
        <v>4040CAIU9485265</v>
      </c>
      <c r="AI4041" s="15" t="str">
        <f>CONCATENATE("ENT-",A4041)</f>
        <v>ENT-4040</v>
      </c>
      <c r="AJ4041" s="15" t="str">
        <f>IF(Tabla2[[#This Row],[Op]]&lt;&gt;"","ENTREGA","")</f>
        <v>ENTREGA</v>
      </c>
      <c r="AK4041" s="40" t="str">
        <f>(Tabla2[[#This Row],[FECHA ENTREGA]]&amp;Tabla2[[#This Row],[HORA ENTREGA]])</f>
        <v>461760,666666666666667</v>
      </c>
      <c r="AL4041" s="43" t="str">
        <f>IFERROR(HYPERLINK("https://wa.me/"&amp;Tabla2[[#This Row],[CONTACTO]]&amp;"?text="&amp;Tabla2[[#This Row],[Mensaje]]),"")</f>
        <v>https://wa.me/56967387744?text=Hola!%0AServicio del día 03-06%0A *Cliente:* LOG SERVICES SPA */ Cont: * CAIU9485265*/ HR Entrega: *16:00* /Dirección: *CLAUDIO ARRAU 8600, PUDAHUEL</v>
      </c>
    </row>
    <row r="4042" spans="1:38" ht="16.5" customHeight="1" x14ac:dyDescent="0.2">
      <c r="A4042" s="15">
        <f>ROW(A4041)</f>
        <v>4041</v>
      </c>
      <c r="B4042" s="15">
        <f>IF(J4042=J4041,B4041+1,1)</f>
        <v>23</v>
      </c>
      <c r="C4042" s="15" t="s">
        <v>500</v>
      </c>
      <c r="D4042" s="25" t="s">
        <v>39</v>
      </c>
      <c r="E4042" s="27">
        <v>307062</v>
      </c>
      <c r="F4042" s="27" t="s">
        <v>6174</v>
      </c>
      <c r="G4042" s="27" t="s">
        <v>64</v>
      </c>
      <c r="H4042" s="27">
        <v>27500</v>
      </c>
      <c r="I4042" s="27" t="s">
        <v>6175</v>
      </c>
      <c r="J4042" s="28">
        <v>46176</v>
      </c>
      <c r="K4042" s="26">
        <v>0.33333333333333331</v>
      </c>
      <c r="L4042" s="26"/>
      <c r="M4042" s="27" t="s">
        <v>688</v>
      </c>
      <c r="N4042" s="25">
        <f>IFERROR(VLOOKUP(M4042,Data!$J$1:$K$58,2,0),"")</f>
        <v>56950104102</v>
      </c>
      <c r="O4042" s="27" t="s">
        <v>552</v>
      </c>
      <c r="P4042" s="27"/>
      <c r="Q4042" s="27" t="s">
        <v>502</v>
      </c>
      <c r="R4042" s="27" t="s">
        <v>48</v>
      </c>
      <c r="S4042" s="27"/>
      <c r="T4042" s="27"/>
      <c r="U4042" s="28"/>
      <c r="V4042" s="15"/>
      <c r="W4042" s="15"/>
      <c r="X4042" s="27"/>
      <c r="Y4042" s="27"/>
      <c r="Z4042" s="29"/>
      <c r="AA4042" s="29">
        <v>0.33124999999999999</v>
      </c>
      <c r="AB4042" s="29">
        <v>0.4548611111111111</v>
      </c>
      <c r="AC4042" s="30">
        <v>46176</v>
      </c>
      <c r="AD4042" s="15" t="str">
        <f>IF(Tabla2[[#This Row],[HORA ENTREGA]]="DIRECTO","On time", IF(AA4042&lt;&gt;"",IF(Tabla2[[#This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2" s="15" t="str">
        <f>MID(Tabla2[[#This Row],[TIPO]],1,3)</f>
        <v xml:space="preserve">20 </v>
      </c>
      <c r="AF40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MOLYMETNOS S.A. */ Cont: * TRLU3941949*/ HR Entrega: *08:00* /Dirección: *CAMINO NOS A LOS MORROS 590, SAN BERNARDO</v>
      </c>
      <c r="AG4042" s="45" t="str">
        <f>IFERROR(HYPERLINK("https://wa.me/"&amp;Tabla2[[#This Row],[CONTACTO]]&amp;"?text="&amp;Tabla2[[#This Row],[Mensaje]],"Enviar mensaje"),"")</f>
        <v>Enviar mensaje</v>
      </c>
      <c r="AH4042" s="15" t="str">
        <f>CONCATENATE(A4042,F4042)</f>
        <v>4041TRLU3941949</v>
      </c>
      <c r="AI4042" s="15" t="str">
        <f>CONCATENATE("ENT-",A4042)</f>
        <v>ENT-4041</v>
      </c>
      <c r="AJ4042" s="15" t="str">
        <f>IF(Tabla2[[#This Row],[Op]]&lt;&gt;"","ENTREGA","")</f>
        <v>ENTREGA</v>
      </c>
      <c r="AK4042" s="40" t="str">
        <f>(Tabla2[[#This Row],[FECHA ENTREGA]]&amp;Tabla2[[#This Row],[HORA ENTREGA]])</f>
        <v>461760,333333333333333</v>
      </c>
      <c r="AL4042" s="43" t="str">
        <f>IFERROR(HYPERLINK("https://wa.me/"&amp;Tabla2[[#This Row],[CONTACTO]]&amp;"?text="&amp;Tabla2[[#This Row],[Mensaje]]),"")</f>
        <v>https://wa.me/56950104102?text=Hola!%0AServicio del día 03-06%0A *Cliente:* MOLYMETNOS S.A. */ Cont: * TRLU3941949*/ HR Entrega: *08:00* /Dirección: *CAMINO NOS A LOS MORROS 590, SAN BERNARDO</v>
      </c>
    </row>
    <row r="4043" spans="1:38" ht="16.5" customHeight="1" x14ac:dyDescent="0.2">
      <c r="A4043" s="15">
        <f>ROW(A4042)</f>
        <v>4042</v>
      </c>
      <c r="B4043" s="15">
        <f>IF(J4043=J4042,B4042+1,1)</f>
        <v>24</v>
      </c>
      <c r="C4043" s="15" t="s">
        <v>500</v>
      </c>
      <c r="D4043" s="25" t="s">
        <v>39</v>
      </c>
      <c r="E4043" s="27">
        <v>307062</v>
      </c>
      <c r="F4043" s="27" t="s">
        <v>6176</v>
      </c>
      <c r="G4043" s="27" t="s">
        <v>64</v>
      </c>
      <c r="H4043" s="27">
        <v>27500</v>
      </c>
      <c r="I4043" s="27" t="s">
        <v>6177</v>
      </c>
      <c r="J4043" s="28">
        <v>46176</v>
      </c>
      <c r="K4043" s="26">
        <v>0.33333333333333331</v>
      </c>
      <c r="L4043" s="26"/>
      <c r="M4043" s="27" t="s">
        <v>308</v>
      </c>
      <c r="N4043" s="25">
        <f>IFERROR(VLOOKUP(M4043,Data!$J$1:$K$58,2,0),"")</f>
        <v>56966631737</v>
      </c>
      <c r="O4043" s="27" t="s">
        <v>309</v>
      </c>
      <c r="P4043" s="27"/>
      <c r="Q4043" s="27" t="s">
        <v>502</v>
      </c>
      <c r="R4043" s="27" t="s">
        <v>48</v>
      </c>
      <c r="S4043" s="27"/>
      <c r="T4043" s="27"/>
      <c r="U4043" s="28"/>
      <c r="V4043" s="15"/>
      <c r="W4043" s="15"/>
      <c r="X4043" s="27"/>
      <c r="Y4043" s="27"/>
      <c r="Z4043" s="29"/>
      <c r="AA4043" s="29">
        <v>0.33819444444444446</v>
      </c>
      <c r="AB4043" s="29">
        <v>0.45833333333333331</v>
      </c>
      <c r="AC4043" s="30">
        <v>46176</v>
      </c>
      <c r="AD4043" s="15" t="str">
        <f>IF(Tabla2[[#This Row],[HORA ENTREGA]]="DIRECTO","On time", IF(AA4043&lt;&gt;"",IF(Tabla2[[#This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3" s="15" t="str">
        <f>MID(Tabla2[[#This Row],[TIPO]],1,3)</f>
        <v xml:space="preserve">20 </v>
      </c>
      <c r="AF40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MOLYMETNOS S.A. */ Cont: * CMAU1625830*/ HR Entrega: *08:00* /Dirección: *CAMINO NOS A LOS MORROS 590, SAN BERNARDO</v>
      </c>
      <c r="AG4043" s="45" t="str">
        <f>IFERROR(HYPERLINK("https://wa.me/"&amp;Tabla2[[#This Row],[CONTACTO]]&amp;"?text="&amp;Tabla2[[#This Row],[Mensaje]],"Enviar mensaje"),"")</f>
        <v>Enviar mensaje</v>
      </c>
      <c r="AH4043" s="15" t="str">
        <f>CONCATENATE(A4043,F4043)</f>
        <v>4042CMAU1625830</v>
      </c>
      <c r="AI4043" s="15" t="str">
        <f>CONCATENATE("ENT-",A4043)</f>
        <v>ENT-4042</v>
      </c>
      <c r="AJ4043" s="15" t="str">
        <f>IF(Tabla2[[#This Row],[Op]]&lt;&gt;"","ENTREGA","")</f>
        <v>ENTREGA</v>
      </c>
      <c r="AK4043" s="40" t="str">
        <f>(Tabla2[[#This Row],[FECHA ENTREGA]]&amp;Tabla2[[#This Row],[HORA ENTREGA]])</f>
        <v>461760,333333333333333</v>
      </c>
      <c r="AL4043" s="43" t="str">
        <f>IFERROR(HYPERLINK("https://wa.me/"&amp;Tabla2[[#This Row],[CONTACTO]]&amp;"?text="&amp;Tabla2[[#This Row],[Mensaje]]),"")</f>
        <v>https://wa.me/56966631737?text=Hola!%0AServicio del día 03-06%0A *Cliente:* MOLYMETNOS S.A. */ Cont: * CMAU1625830*/ HR Entrega: *08:00* /Dirección: *CAMINO NOS A LOS MORROS 590, SAN BERNARDO</v>
      </c>
    </row>
    <row r="4044" spans="1:38" ht="16.5" customHeight="1" x14ac:dyDescent="0.2">
      <c r="A4044" s="15">
        <f>ROW(A4043)</f>
        <v>4043</v>
      </c>
      <c r="B4044" s="15">
        <f>IF(J4044=J4043,B4043+1,1)</f>
        <v>25</v>
      </c>
      <c r="C4044" s="15" t="s">
        <v>500</v>
      </c>
      <c r="D4044" s="25" t="s">
        <v>39</v>
      </c>
      <c r="E4044" s="27">
        <v>307062</v>
      </c>
      <c r="F4044" s="27" t="s">
        <v>6178</v>
      </c>
      <c r="G4044" s="27" t="s">
        <v>64</v>
      </c>
      <c r="H4044" s="27">
        <v>27500</v>
      </c>
      <c r="I4044" s="27" t="s">
        <v>6179</v>
      </c>
      <c r="J4044" s="28">
        <v>46176</v>
      </c>
      <c r="K4044" s="26">
        <v>0.33333333333333331</v>
      </c>
      <c r="L4044" s="26"/>
      <c r="M4044" s="27" t="s">
        <v>366</v>
      </c>
      <c r="N4044" s="25">
        <f>IFERROR(VLOOKUP(M4044,Data!$J$1:$K$58,2,0),"")</f>
        <v>56967386251</v>
      </c>
      <c r="O4044" s="27" t="s">
        <v>367</v>
      </c>
      <c r="P4044" s="27"/>
      <c r="Q4044" s="27" t="s">
        <v>502</v>
      </c>
      <c r="R4044" s="27" t="s">
        <v>48</v>
      </c>
      <c r="S4044" s="27"/>
      <c r="T4044" s="27"/>
      <c r="U4044" s="28"/>
      <c r="V4044" s="15"/>
      <c r="W4044" s="15"/>
      <c r="X4044" s="27"/>
      <c r="Y4044" s="27"/>
      <c r="Z4044" s="29"/>
      <c r="AA4044" s="29">
        <v>0.32291666666666669</v>
      </c>
      <c r="AB4044" s="29">
        <v>0.4548611111111111</v>
      </c>
      <c r="AC4044" s="30">
        <v>46176</v>
      </c>
      <c r="AD4044" s="15" t="str">
        <f>IF(Tabla2[[#This Row],[HORA ENTREGA]]="DIRECTO","On time", IF(AA4044&lt;&gt;"",IF(Tabla2[[#This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4" s="15" t="str">
        <f>MID(Tabla2[[#This Row],[TIPO]],1,3)</f>
        <v xml:space="preserve">20 </v>
      </c>
      <c r="AF40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MOLYMETNOS S.A. */ Cont: * TEMU3692356*/ HR Entrega: *08:00* /Dirección: *CAMINO NOS A LOS MORROS 590, SAN BERNARDO</v>
      </c>
      <c r="AG4044" s="45" t="str">
        <f>IFERROR(HYPERLINK("https://wa.me/"&amp;Tabla2[[#This Row],[CONTACTO]]&amp;"?text="&amp;Tabla2[[#This Row],[Mensaje]],"Enviar mensaje"),"")</f>
        <v>Enviar mensaje</v>
      </c>
      <c r="AH4044" s="15" t="str">
        <f>CONCATENATE(A4044,F4044)</f>
        <v>4043TEMU3692356</v>
      </c>
      <c r="AI4044" s="15" t="str">
        <f>CONCATENATE("ENT-",A4044)</f>
        <v>ENT-4043</v>
      </c>
      <c r="AJ4044" s="15" t="str">
        <f>IF(Tabla2[[#This Row],[Op]]&lt;&gt;"","ENTREGA","")</f>
        <v>ENTREGA</v>
      </c>
      <c r="AK4044" s="40" t="str">
        <f>(Tabla2[[#This Row],[FECHA ENTREGA]]&amp;Tabla2[[#This Row],[HORA ENTREGA]])</f>
        <v>461760,333333333333333</v>
      </c>
      <c r="AL4044" s="43" t="str">
        <f>IFERROR(HYPERLINK("https://wa.me/"&amp;Tabla2[[#This Row],[CONTACTO]]&amp;"?text="&amp;Tabla2[[#This Row],[Mensaje]]),"")</f>
        <v>https://wa.me/56967386251?text=Hola!%0AServicio del día 03-06%0A *Cliente:* MOLYMETNOS S.A. */ Cont: * TEMU3692356*/ HR Entrega: *08:00* /Dirección: *CAMINO NOS A LOS MORROS 590, SAN BERNARDO</v>
      </c>
    </row>
    <row r="4045" spans="1:38" ht="16.5" customHeight="1" x14ac:dyDescent="0.2">
      <c r="A4045" s="15">
        <f>ROW(A4044)</f>
        <v>4044</v>
      </c>
      <c r="B4045" s="15">
        <f>IF(J4045=J4044,B4044+1,1)</f>
        <v>26</v>
      </c>
      <c r="C4045" s="15" t="s">
        <v>500</v>
      </c>
      <c r="D4045" s="25" t="s">
        <v>39</v>
      </c>
      <c r="E4045" s="27">
        <v>307062</v>
      </c>
      <c r="F4045" s="27" t="s">
        <v>6180</v>
      </c>
      <c r="G4045" s="27" t="s">
        <v>64</v>
      </c>
      <c r="H4045" s="27">
        <v>27500</v>
      </c>
      <c r="I4045" s="27" t="s">
        <v>6181</v>
      </c>
      <c r="J4045" s="28">
        <v>46176</v>
      </c>
      <c r="K4045" s="26">
        <v>0.33333333333333331</v>
      </c>
      <c r="L4045" s="26"/>
      <c r="M4045" s="27" t="s">
        <v>66</v>
      </c>
      <c r="N4045" s="25">
        <f>IFERROR(VLOOKUP(M4045,Data!$J$1:$K$58,2,0),"")</f>
        <v>56993389870</v>
      </c>
      <c r="O4045" s="27" t="s">
        <v>67</v>
      </c>
      <c r="P4045" s="27"/>
      <c r="Q4045" s="27" t="s">
        <v>502</v>
      </c>
      <c r="R4045" s="27" t="s">
        <v>48</v>
      </c>
      <c r="S4045" s="27"/>
      <c r="T4045" s="27"/>
      <c r="U4045" s="28"/>
      <c r="V4045" s="15"/>
      <c r="W4045" s="15"/>
      <c r="X4045" s="27"/>
      <c r="Y4045" s="27"/>
      <c r="Z4045" s="29"/>
      <c r="AA4045" s="29">
        <v>0.31597222222222221</v>
      </c>
      <c r="AB4045" s="29">
        <v>0.4513888888888889</v>
      </c>
      <c r="AC4045" s="30">
        <v>46176</v>
      </c>
      <c r="AD4045" s="15" t="str">
        <f>IF(Tabla2[[#This Row],[HORA ENTREGA]]="DIRECTO","On time", IF(AA4045&lt;&gt;"",IF(Tabla2[[#This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5" s="15" t="str">
        <f>MID(Tabla2[[#This Row],[TIPO]],1,3)</f>
        <v xml:space="preserve">20 </v>
      </c>
      <c r="AF40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MOLYMETNOS S.A. */ Cont: * TCLU3437121*/ HR Entrega: *08:00* /Dirección: *CAMINO NOS A LOS MORROS 590, SAN BERNARDO</v>
      </c>
      <c r="AG4045" s="45" t="str">
        <f>IFERROR(HYPERLINK("https://wa.me/"&amp;Tabla2[[#This Row],[CONTACTO]]&amp;"?text="&amp;Tabla2[[#This Row],[Mensaje]],"Enviar mensaje"),"")</f>
        <v>Enviar mensaje</v>
      </c>
      <c r="AH4045" s="15" t="str">
        <f>CONCATENATE(A4045,F4045)</f>
        <v>4044TCLU3437121</v>
      </c>
      <c r="AI4045" s="15" t="str">
        <f>CONCATENATE("ENT-",A4045)</f>
        <v>ENT-4044</v>
      </c>
      <c r="AJ4045" s="15" t="str">
        <f>IF(Tabla2[[#This Row],[Op]]&lt;&gt;"","ENTREGA","")</f>
        <v>ENTREGA</v>
      </c>
      <c r="AK4045" s="40" t="str">
        <f>(Tabla2[[#This Row],[FECHA ENTREGA]]&amp;Tabla2[[#This Row],[HORA ENTREGA]])</f>
        <v>461760,333333333333333</v>
      </c>
      <c r="AL4045" s="43" t="str">
        <f>IFERROR(HYPERLINK("https://wa.me/"&amp;Tabla2[[#This Row],[CONTACTO]]&amp;"?text="&amp;Tabla2[[#This Row],[Mensaje]]),"")</f>
        <v>https://wa.me/56993389870?text=Hola!%0AServicio del día 03-06%0A *Cliente:* MOLYMETNOS S.A. */ Cont: * TCLU3437121*/ HR Entrega: *08:00* /Dirección: *CAMINO NOS A LOS MORROS 590, SAN BERNARDO</v>
      </c>
    </row>
    <row r="4046" spans="1:38" ht="16.5" customHeight="1" x14ac:dyDescent="0.2">
      <c r="A4046" s="15">
        <f>ROW(A4045)</f>
        <v>4045</v>
      </c>
      <c r="B4046" s="15">
        <f>IF(J4046=J4045,B4045+1,1)</f>
        <v>27</v>
      </c>
      <c r="C4046" s="15" t="s">
        <v>555</v>
      </c>
      <c r="D4046" s="25" t="s">
        <v>39</v>
      </c>
      <c r="E4046" s="27"/>
      <c r="F4046" s="27" t="s">
        <v>6182</v>
      </c>
      <c r="G4046" s="27" t="s">
        <v>41</v>
      </c>
      <c r="H4046" s="27">
        <v>15390</v>
      </c>
      <c r="I4046" s="27" t="s">
        <v>6183</v>
      </c>
      <c r="J4046" s="28">
        <v>46176</v>
      </c>
      <c r="K4046" s="26" t="s">
        <v>290</v>
      </c>
      <c r="L4046" s="26"/>
      <c r="M4046" s="27" t="s">
        <v>325</v>
      </c>
      <c r="N4046" s="25">
        <f>IFERROR(VLOOKUP(M4046,Data!$J$1:$K$58,2,0),"")</f>
        <v>56964850744</v>
      </c>
      <c r="O4046" s="27" t="s">
        <v>326</v>
      </c>
      <c r="P4046" s="27"/>
      <c r="Q4046" s="27" t="s">
        <v>558</v>
      </c>
      <c r="R4046" s="27"/>
      <c r="S4046" s="27"/>
      <c r="T4046" s="27"/>
      <c r="U4046" s="28"/>
      <c r="V4046" s="15"/>
      <c r="W4046" s="15"/>
      <c r="X4046" s="27"/>
      <c r="Y4046" s="27"/>
      <c r="Z4046" s="29"/>
      <c r="AA4046" s="29">
        <v>0.66319444444444442</v>
      </c>
      <c r="AB4046" s="29">
        <v>0.86111111111111116</v>
      </c>
      <c r="AC4046" s="30">
        <v>46176</v>
      </c>
      <c r="AD4046" s="15" t="str">
        <f>IF(Tabla2[[#This Row],[HORA ENTREGA]]="DIRECTO","On time", IF(AA4046&lt;&gt;"",IF(Tabla2[[#This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6" s="15" t="str">
        <f>MID(Tabla2[[#This Row],[TIPO]],1,3)</f>
        <v xml:space="preserve">40 </v>
      </c>
      <c r="AF40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NICOMA */ Cont: * TEMU8483533*/ HR Entrega: *DIRECTO* /Dirección: *SAN NICOLAS 860, BOD. 7; SAN MIGUEL</v>
      </c>
      <c r="AG4046" s="45" t="str">
        <f>IFERROR(HYPERLINK("https://wa.me/"&amp;Tabla2[[#This Row],[CONTACTO]]&amp;"?text="&amp;Tabla2[[#This Row],[Mensaje]],"Enviar mensaje"),"")</f>
        <v>Enviar mensaje</v>
      </c>
      <c r="AH4046" s="15" t="str">
        <f>CONCATENATE(A4046,F4046)</f>
        <v>4045TEMU8483533</v>
      </c>
      <c r="AI4046" s="15" t="str">
        <f>CONCATENATE("ENT-",A4046)</f>
        <v>ENT-4045</v>
      </c>
      <c r="AJ4046" s="15" t="str">
        <f>IF(Tabla2[[#This Row],[Op]]&lt;&gt;"","ENTREGA","")</f>
        <v>ENTREGA</v>
      </c>
      <c r="AK4046" s="40" t="str">
        <f>(Tabla2[[#This Row],[FECHA ENTREGA]]&amp;Tabla2[[#This Row],[HORA ENTREGA]])</f>
        <v>46176DIRECTO</v>
      </c>
      <c r="AL4046" s="43" t="str">
        <f>IFERROR(HYPERLINK("https://wa.me/"&amp;Tabla2[[#This Row],[CONTACTO]]&amp;"?text="&amp;Tabla2[[#This Row],[Mensaje]]),"")</f>
        <v>https://wa.me/56964850744?text=Hola!%0AServicio del día 03-06%0A *Cliente:* NICOMA */ Cont: * TEMU8483533*/ HR Entrega: *DIRECTO* /Dirección: *SAN NICOLAS 860, BOD. 7; SAN MIGUEL</v>
      </c>
    </row>
    <row r="4047" spans="1:38" ht="16.5" customHeight="1" x14ac:dyDescent="0.2">
      <c r="A4047" s="15">
        <f>ROW(A4046)</f>
        <v>4046</v>
      </c>
      <c r="B4047" s="15">
        <f>IF(J4047=J4046,B4046+1,1)</f>
        <v>28</v>
      </c>
      <c r="C4047" s="15" t="s">
        <v>204</v>
      </c>
      <c r="D4047" s="25" t="s">
        <v>39</v>
      </c>
      <c r="E4047" s="27">
        <v>1200018</v>
      </c>
      <c r="F4047" s="27" t="s">
        <v>6184</v>
      </c>
      <c r="G4047" s="27" t="s">
        <v>64</v>
      </c>
      <c r="H4047" s="27">
        <v>22000</v>
      </c>
      <c r="I4047" s="27" t="s">
        <v>42</v>
      </c>
      <c r="J4047" s="28">
        <v>46176</v>
      </c>
      <c r="K4047" s="26">
        <v>0.625</v>
      </c>
      <c r="L4047" s="26"/>
      <c r="M4047" s="27" t="s">
        <v>117</v>
      </c>
      <c r="N4047" s="25">
        <f>IFERROR(VLOOKUP(M4047,Data!$J$1:$K$58,2,0),"")</f>
        <v>56973887539</v>
      </c>
      <c r="O4047" s="27" t="s">
        <v>118</v>
      </c>
      <c r="P4047" s="27">
        <v>4</v>
      </c>
      <c r="Q4047" s="27" t="s">
        <v>6185</v>
      </c>
      <c r="R4047" s="27" t="s">
        <v>74</v>
      </c>
      <c r="S4047" s="27"/>
      <c r="T4047" s="27"/>
      <c r="U4047" s="28"/>
      <c r="V4047" s="15"/>
      <c r="W4047" s="15"/>
      <c r="X4047" s="27"/>
      <c r="Y4047" s="27"/>
      <c r="Z4047" s="29"/>
      <c r="AA4047" s="29">
        <v>0.64652777777777781</v>
      </c>
      <c r="AB4047" s="29">
        <v>0.70138888888888884</v>
      </c>
      <c r="AC4047" s="30">
        <v>46176</v>
      </c>
      <c r="AD4047" s="15" t="str">
        <f>IF(Tabla2[[#This Row],[HORA ENTREGA]]="DIRECTO","On time", IF(AA4047&lt;&gt;"",IF(Tabla2[[#This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47" s="15" t="str">
        <f>MID(Tabla2[[#This Row],[TIPO]],1,3)</f>
        <v xml:space="preserve">20 </v>
      </c>
      <c r="AF40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OXIQUIM S A */ Cont: * MEDU6766125*/ HR Entrega: *15:00* /Dirección: *Cam. El Noviciado 1107, Lampa</v>
      </c>
      <c r="AG4047" s="45" t="str">
        <f>IFERROR(HYPERLINK("https://wa.me/"&amp;Tabla2[[#This Row],[CONTACTO]]&amp;"?text="&amp;Tabla2[[#This Row],[Mensaje]],"Enviar mensaje"),"")</f>
        <v>Enviar mensaje</v>
      </c>
      <c r="AH4047" s="15" t="str">
        <f>CONCATENATE(A4047,F4047)</f>
        <v>4046MEDU6766125</v>
      </c>
      <c r="AI4047" s="15" t="str">
        <f>CONCATENATE("ENT-",A4047)</f>
        <v>ENT-4046</v>
      </c>
      <c r="AJ4047" s="15" t="str">
        <f>IF(Tabla2[[#This Row],[Op]]&lt;&gt;"","ENTREGA","")</f>
        <v>ENTREGA</v>
      </c>
      <c r="AK4047" s="40" t="str">
        <f>(Tabla2[[#This Row],[FECHA ENTREGA]]&amp;Tabla2[[#This Row],[HORA ENTREGA]])</f>
        <v>461760,625</v>
      </c>
      <c r="AL4047" s="43" t="str">
        <f>IFERROR(HYPERLINK("https://wa.me/"&amp;Tabla2[[#This Row],[CONTACTO]]&amp;"?text="&amp;Tabla2[[#This Row],[Mensaje]]),"")</f>
        <v>https://wa.me/56973887539?text=Hola!%0AServicio del día 03-06%0A *Cliente:* OXIQUIM S A */ Cont: * MEDU6766125*/ HR Entrega: *15:00* /Dirección: *Cam. El Noviciado 1107, Lampa</v>
      </c>
    </row>
    <row r="4048" spans="1:38" ht="16.5" customHeight="1" x14ac:dyDescent="0.2">
      <c r="A4048" s="15">
        <f>ROW(A4047)</f>
        <v>4047</v>
      </c>
      <c r="B4048" s="15">
        <f>IF(J4048=J4047,B4047+1,1)</f>
        <v>29</v>
      </c>
      <c r="C4048" s="15" t="s">
        <v>1554</v>
      </c>
      <c r="D4048" s="25" t="s">
        <v>39</v>
      </c>
      <c r="E4048" s="27">
        <v>189920</v>
      </c>
      <c r="F4048" s="27" t="s">
        <v>6186</v>
      </c>
      <c r="G4048" s="27" t="s">
        <v>41</v>
      </c>
      <c r="H4048" s="27">
        <v>29271</v>
      </c>
      <c r="I4048" s="27" t="s">
        <v>6187</v>
      </c>
      <c r="J4048" s="28">
        <v>46176</v>
      </c>
      <c r="K4048" s="26">
        <v>0.33333333333333331</v>
      </c>
      <c r="L4048" s="26"/>
      <c r="M4048" s="27" t="s">
        <v>77</v>
      </c>
      <c r="N4048" s="25">
        <f>IFERROR(VLOOKUP(M4048,Data!$J$1:$K$58,2,0),"")</f>
        <v>56967384794</v>
      </c>
      <c r="O4048" s="27" t="s">
        <v>78</v>
      </c>
      <c r="P4048" s="27"/>
      <c r="Q4048" s="27" t="s">
        <v>5018</v>
      </c>
      <c r="R4048" s="27"/>
      <c r="S4048" s="27"/>
      <c r="T4048" s="27"/>
      <c r="U4048" s="28"/>
      <c r="V4048" s="15"/>
      <c r="W4048" s="15"/>
      <c r="X4048" s="27"/>
      <c r="Y4048" s="27"/>
      <c r="Z4048" s="29"/>
      <c r="AA4048" s="29">
        <v>0.33333333333333331</v>
      </c>
      <c r="AB4048" s="29">
        <v>0.46527777777777779</v>
      </c>
      <c r="AC4048" s="30">
        <v>46176</v>
      </c>
      <c r="AD4048" s="15" t="str">
        <f>IF(Tabla2[[#This Row],[HORA ENTREGA]]="DIRECTO","On time", IF(AA4048&lt;&gt;"",IF(Tabla2[[#This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8" s="15" t="str">
        <f>MID(Tabla2[[#This Row],[TIPO]],1,3)</f>
        <v xml:space="preserve">40 </v>
      </c>
      <c r="AF40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PETROQUIMICA DOW */ Cont: * UETU6654269*/ HR Entrega: *08:00* /Dirección: *AT LOGISTICA :  LAGUNA SUR N°9750 , COMUNA PUDAHUEL – SANTIAGO , RECINTO (BODEGAS SAN FRANCISCO)</v>
      </c>
      <c r="AG4048" s="45" t="str">
        <f>IFERROR(HYPERLINK("https://wa.me/"&amp;Tabla2[[#This Row],[CONTACTO]]&amp;"?text="&amp;Tabla2[[#This Row],[Mensaje]],"Enviar mensaje"),"")</f>
        <v>Enviar mensaje</v>
      </c>
      <c r="AH4048" s="15" t="str">
        <f>CONCATENATE(A4048,F4048)</f>
        <v>4047UETU6654269</v>
      </c>
      <c r="AI4048" s="15" t="str">
        <f>CONCATENATE("ENT-",A4048)</f>
        <v>ENT-4047</v>
      </c>
      <c r="AJ4048" s="15" t="str">
        <f>IF(Tabla2[[#This Row],[Op]]&lt;&gt;"","ENTREGA","")</f>
        <v>ENTREGA</v>
      </c>
      <c r="AK4048" s="40" t="str">
        <f>(Tabla2[[#This Row],[FECHA ENTREGA]]&amp;Tabla2[[#This Row],[HORA ENTREGA]])</f>
        <v>461760,333333333333333</v>
      </c>
      <c r="AL4048" s="43" t="str">
        <f>IFERROR(HYPERLINK("https://wa.me/"&amp;Tabla2[[#This Row],[CONTACTO]]&amp;"?text="&amp;Tabla2[[#This Row],[Mensaje]]),"")</f>
        <v>https://wa.me/56967384794?text=Hola!%0AServicio del día 03-06%0A *Cliente:* PETROQUIMICA DOW */ Cont: * UETU6654269*/ HR Entrega: *08:00* /Dirección: *AT LOGISTICA :  LAGUNA SUR N°9750 , COMUNA PUDAHUEL – SANTIAGO , RECINTO (BODEGAS SAN FRANCISCO)</v>
      </c>
    </row>
    <row r="4049" spans="1:38" ht="16.5" customHeight="1" x14ac:dyDescent="0.2">
      <c r="A4049" s="15">
        <f>ROW(A4048)</f>
        <v>4048</v>
      </c>
      <c r="B4049" s="15">
        <f>IF(J4049=J4048,B4048+1,1)</f>
        <v>30</v>
      </c>
      <c r="C4049" s="15" t="s">
        <v>1554</v>
      </c>
      <c r="D4049" s="25" t="s">
        <v>39</v>
      </c>
      <c r="E4049" s="27">
        <v>189778</v>
      </c>
      <c r="F4049" s="27" t="s">
        <v>6188</v>
      </c>
      <c r="G4049" s="27" t="s">
        <v>41</v>
      </c>
      <c r="H4049" s="27">
        <v>29271</v>
      </c>
      <c r="I4049" s="27" t="s">
        <v>42</v>
      </c>
      <c r="J4049" s="28">
        <v>46176</v>
      </c>
      <c r="K4049" s="26">
        <v>0.33333333333333331</v>
      </c>
      <c r="L4049" s="26"/>
      <c r="M4049" s="27" t="s">
        <v>241</v>
      </c>
      <c r="N4049" s="25">
        <f>IFERROR(VLOOKUP(M4049,Data!$J$1:$K$58,2,0),"")</f>
        <v>56984880436</v>
      </c>
      <c r="O4049" s="27" t="s">
        <v>98</v>
      </c>
      <c r="P4049" s="27"/>
      <c r="Q4049" s="27" t="s">
        <v>5018</v>
      </c>
      <c r="R4049" s="27" t="s">
        <v>280</v>
      </c>
      <c r="S4049" s="27"/>
      <c r="T4049" s="27"/>
      <c r="U4049" s="28"/>
      <c r="V4049" s="15"/>
      <c r="W4049" s="15">
        <v>305920</v>
      </c>
      <c r="X4049" s="27"/>
      <c r="Y4049" s="27"/>
      <c r="Z4049" s="29"/>
      <c r="AA4049" s="29">
        <v>0.33333333333333331</v>
      </c>
      <c r="AB4049" s="29">
        <v>0.53611111111111109</v>
      </c>
      <c r="AC4049" s="30">
        <v>46176</v>
      </c>
      <c r="AD4049" s="15" t="str">
        <f>IF(Tabla2[[#This Row],[HORA ENTREGA]]="DIRECTO","On time", IF(AA4049&lt;&gt;"",IF(Tabla2[[#This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49" s="15" t="str">
        <f>MID(Tabla2[[#This Row],[TIPO]],1,3)</f>
        <v xml:space="preserve">40 </v>
      </c>
      <c r="AF40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PETROQUIMICA DOW */ Cont: * ONEU5565840*/ HR Entrega: *08:00* /Dirección: *AT LOGISTICA :  LAGUNA SUR N°9750 , COMUNA PUDAHUEL – SANTIAGO , RECINTO (BODEGAS SAN FRANCISCO)</v>
      </c>
      <c r="AG4049" s="45" t="str">
        <f>IFERROR(HYPERLINK("https://wa.me/"&amp;Tabla2[[#This Row],[CONTACTO]]&amp;"?text="&amp;Tabla2[[#This Row],[Mensaje]],"Enviar mensaje"),"")</f>
        <v>Enviar mensaje</v>
      </c>
      <c r="AH4049" s="15" t="str">
        <f>CONCATENATE(A4049,F4049)</f>
        <v>4048ONEU5565840</v>
      </c>
      <c r="AI4049" s="15" t="str">
        <f>CONCATENATE("ENT-",A4049)</f>
        <v>ENT-4048</v>
      </c>
      <c r="AJ4049" s="15" t="str">
        <f>IF(Tabla2[[#This Row],[Op]]&lt;&gt;"","ENTREGA","")</f>
        <v>ENTREGA</v>
      </c>
      <c r="AK4049" s="40" t="str">
        <f>(Tabla2[[#This Row],[FECHA ENTREGA]]&amp;Tabla2[[#This Row],[HORA ENTREGA]])</f>
        <v>461760,333333333333333</v>
      </c>
      <c r="AL4049" s="43" t="str">
        <f>IFERROR(HYPERLINK("https://wa.me/"&amp;Tabla2[[#This Row],[CONTACTO]]&amp;"?text="&amp;Tabla2[[#This Row],[Mensaje]]),"")</f>
        <v>https://wa.me/56984880436?text=Hola!%0AServicio del día 03-06%0A *Cliente:* PETROQUIMICA DOW */ Cont: * ONEU5565840*/ HR Entrega: *08:00* /Dirección: *AT LOGISTICA :  LAGUNA SUR N°9750 , COMUNA PUDAHUEL – SANTIAGO , RECINTO (BODEGAS SAN FRANCISCO)</v>
      </c>
    </row>
    <row r="4050" spans="1:38" ht="16.5" customHeight="1" x14ac:dyDescent="0.2">
      <c r="A4050" s="15">
        <f>ROW(A4049)</f>
        <v>4049</v>
      </c>
      <c r="B4050" s="15">
        <f>IF(J4050=J4049,B4049+1,1)</f>
        <v>31</v>
      </c>
      <c r="C4050" s="15" t="s">
        <v>3160</v>
      </c>
      <c r="D4050" s="25" t="s">
        <v>39</v>
      </c>
      <c r="E4050" s="27"/>
      <c r="F4050" s="27" t="s">
        <v>6189</v>
      </c>
      <c r="G4050" s="27" t="s">
        <v>41</v>
      </c>
      <c r="H4050" s="27">
        <v>6100</v>
      </c>
      <c r="I4050" s="27" t="s">
        <v>42</v>
      </c>
      <c r="J4050" s="28">
        <v>46176</v>
      </c>
      <c r="K4050" s="26">
        <v>0.33333333333333331</v>
      </c>
      <c r="L4050" s="26"/>
      <c r="M4050" s="27" t="s">
        <v>325</v>
      </c>
      <c r="N4050" s="25">
        <f>IFERROR(VLOOKUP(M4050,Data!$J$1:$K$58,2,0),"")</f>
        <v>56964850744</v>
      </c>
      <c r="O4050" s="27" t="s">
        <v>326</v>
      </c>
      <c r="P4050" s="27"/>
      <c r="Q4050" s="27" t="s">
        <v>3163</v>
      </c>
      <c r="R4050" s="27" t="s">
        <v>280</v>
      </c>
      <c r="S4050" s="27"/>
      <c r="T4050" s="27"/>
      <c r="U4050" s="28"/>
      <c r="V4050" s="15"/>
      <c r="W4050" s="15"/>
      <c r="X4050" s="27"/>
      <c r="Y4050" s="27"/>
      <c r="Z4050" s="29"/>
      <c r="AA4050" s="29">
        <v>0.3125</v>
      </c>
      <c r="AB4050" s="29">
        <v>0.40625</v>
      </c>
      <c r="AC4050" s="30">
        <v>46176</v>
      </c>
      <c r="AD4050" s="15" t="str">
        <f>IF(Tabla2[[#This Row],[HORA ENTREGA]]="DIRECTO","On time", IF(AA4050&lt;&gt;"",IF(Tabla2[[#This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50" s="15" t="str">
        <f>MID(Tabla2[[#This Row],[TIPO]],1,3)</f>
        <v xml:space="preserve">40 </v>
      </c>
      <c r="AF40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PRODALAM S.A. */ Cont: * MAGU5542190*/ HR Entrega: *08:00* /Dirección: *ALBERTO PEPPER 1610, RENCA.</v>
      </c>
      <c r="AG4050" s="45" t="str">
        <f>IFERROR(HYPERLINK("https://wa.me/"&amp;Tabla2[[#This Row],[CONTACTO]]&amp;"?text="&amp;Tabla2[[#This Row],[Mensaje]],"Enviar mensaje"),"")</f>
        <v>Enviar mensaje</v>
      </c>
      <c r="AH4050" s="15" t="str">
        <f>CONCATENATE(A4050,F4050)</f>
        <v>4049MAGU5542190</v>
      </c>
      <c r="AI4050" s="15" t="str">
        <f>CONCATENATE("ENT-",A4050)</f>
        <v>ENT-4049</v>
      </c>
      <c r="AJ4050" s="15" t="str">
        <f>IF(Tabla2[[#This Row],[Op]]&lt;&gt;"","ENTREGA","")</f>
        <v>ENTREGA</v>
      </c>
      <c r="AK4050" s="40" t="str">
        <f>(Tabla2[[#This Row],[FECHA ENTREGA]]&amp;Tabla2[[#This Row],[HORA ENTREGA]])</f>
        <v>461760,333333333333333</v>
      </c>
      <c r="AL4050" s="43" t="str">
        <f>IFERROR(HYPERLINK("https://wa.me/"&amp;Tabla2[[#This Row],[CONTACTO]]&amp;"?text="&amp;Tabla2[[#This Row],[Mensaje]]),"")</f>
        <v>https://wa.me/56964850744?text=Hola!%0AServicio del día 03-06%0A *Cliente:* PRODALAM S.A. */ Cont: * MAGU5542190*/ HR Entrega: *08:00* /Dirección: *ALBERTO PEPPER 1610, RENCA.</v>
      </c>
    </row>
    <row r="4051" spans="1:38" ht="16.5" customHeight="1" x14ac:dyDescent="0.2">
      <c r="A4051" s="15">
        <f>ROW(A4050)</f>
        <v>4050</v>
      </c>
      <c r="B4051" s="15">
        <f>IF(J4051=J4050,B4050+1,1)</f>
        <v>32</v>
      </c>
      <c r="C4051" s="15" t="s">
        <v>3160</v>
      </c>
      <c r="D4051" s="25" t="s">
        <v>39</v>
      </c>
      <c r="E4051" s="27">
        <v>808257</v>
      </c>
      <c r="F4051" s="27" t="s">
        <v>6190</v>
      </c>
      <c r="G4051" s="27" t="s">
        <v>41</v>
      </c>
      <c r="H4051" s="27">
        <v>7800</v>
      </c>
      <c r="I4051" s="27" t="s">
        <v>42</v>
      </c>
      <c r="J4051" s="28">
        <v>46176</v>
      </c>
      <c r="K4051" s="26">
        <v>0.375</v>
      </c>
      <c r="L4051" s="26"/>
      <c r="M4051" s="27" t="s">
        <v>112</v>
      </c>
      <c r="N4051" s="25">
        <f>IFERROR(VLOOKUP(M4051,Data!$J$1:$K$58,2,0),"")</f>
        <v>56990025702</v>
      </c>
      <c r="O4051" s="27" t="s">
        <v>61</v>
      </c>
      <c r="P4051" s="27"/>
      <c r="Q4051" s="27" t="s">
        <v>3163</v>
      </c>
      <c r="R4051" s="27" t="s">
        <v>280</v>
      </c>
      <c r="S4051" s="27"/>
      <c r="T4051" s="27"/>
      <c r="U4051" s="28"/>
      <c r="V4051" s="15"/>
      <c r="W4051" s="15"/>
      <c r="X4051" s="27"/>
      <c r="Y4051" s="27"/>
      <c r="Z4051" s="29"/>
      <c r="AA4051" s="29">
        <v>0.49305555555555558</v>
      </c>
      <c r="AB4051" s="29">
        <v>0.54166666666666663</v>
      </c>
      <c r="AC4051" s="30">
        <v>46176</v>
      </c>
      <c r="AD4051" s="15" t="str">
        <f>IF(Tabla2[[#This Row],[HORA ENTREGA]]="DIRECTO","On time", IF(AA4051&lt;&gt;"",IF(Tabla2[[#This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1" s="15" t="str">
        <f>MID(Tabla2[[#This Row],[TIPO]],1,3)</f>
        <v xml:space="preserve">40 </v>
      </c>
      <c r="AF40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PRODALAM S.A. */ Cont: * YMMU7281247*/ HR Entrega: *09:00* /Dirección: *ALBERTO PEPPER 1610, RENCA.</v>
      </c>
      <c r="AG4051" s="45" t="str">
        <f>IFERROR(HYPERLINK("https://wa.me/"&amp;Tabla2[[#This Row],[CONTACTO]]&amp;"?text="&amp;Tabla2[[#This Row],[Mensaje]],"Enviar mensaje"),"")</f>
        <v>Enviar mensaje</v>
      </c>
      <c r="AH4051" s="15" t="str">
        <f>CONCATENATE(A4051,F4051)</f>
        <v>4050YMMU7281247</v>
      </c>
      <c r="AI4051" s="15" t="str">
        <f>CONCATENATE("ENT-",A4051)</f>
        <v>ENT-4050</v>
      </c>
      <c r="AJ4051" s="15" t="str">
        <f>IF(Tabla2[[#This Row],[Op]]&lt;&gt;"","ENTREGA","")</f>
        <v>ENTREGA</v>
      </c>
      <c r="AK4051" s="40" t="str">
        <f>(Tabla2[[#This Row],[FECHA ENTREGA]]&amp;Tabla2[[#This Row],[HORA ENTREGA]])</f>
        <v>461760,375</v>
      </c>
      <c r="AL4051" s="43" t="str">
        <f>IFERROR(HYPERLINK("https://wa.me/"&amp;Tabla2[[#This Row],[CONTACTO]]&amp;"?text="&amp;Tabla2[[#This Row],[Mensaje]]),"")</f>
        <v>https://wa.me/56990025702?text=Hola!%0AServicio del día 03-06%0A *Cliente:* PRODALAM S.A. */ Cont: * YMMU7281247*/ HR Entrega: *09:00* /Dirección: *ALBERTO PEPPER 1610, RENCA.</v>
      </c>
    </row>
    <row r="4052" spans="1:38" ht="16.5" customHeight="1" x14ac:dyDescent="0.2">
      <c r="A4052" s="15">
        <f>ROW(A4051)</f>
        <v>4051</v>
      </c>
      <c r="B4052" s="15">
        <f>IF(J4052=J4051,B4051+1,1)</f>
        <v>33</v>
      </c>
      <c r="C4052" s="15" t="s">
        <v>3160</v>
      </c>
      <c r="D4052" s="25" t="s">
        <v>39</v>
      </c>
      <c r="E4052" s="27">
        <v>806444</v>
      </c>
      <c r="F4052" s="27" t="s">
        <v>6191</v>
      </c>
      <c r="G4052" s="27" t="s">
        <v>64</v>
      </c>
      <c r="H4052" s="27">
        <v>24600</v>
      </c>
      <c r="I4052" s="27" t="s">
        <v>42</v>
      </c>
      <c r="J4052" s="28">
        <v>46176</v>
      </c>
      <c r="K4052" s="26">
        <v>0.41666666666666669</v>
      </c>
      <c r="L4052" s="26"/>
      <c r="M4052" s="27" t="s">
        <v>126</v>
      </c>
      <c r="N4052" s="25">
        <f>IFERROR(VLOOKUP(M4052,Data!$J$1:$K$58,2,0),"")</f>
        <v>56999270871</v>
      </c>
      <c r="O4052" s="27" t="s">
        <v>127</v>
      </c>
      <c r="P4052" s="27" t="s">
        <v>6192</v>
      </c>
      <c r="Q4052" s="27" t="s">
        <v>3163</v>
      </c>
      <c r="R4052" s="27"/>
      <c r="S4052" s="27"/>
      <c r="T4052" s="27"/>
      <c r="U4052" s="28"/>
      <c r="V4052" s="15"/>
      <c r="W4052" s="15"/>
      <c r="X4052" s="27"/>
      <c r="Y4052" s="27"/>
      <c r="Z4052" s="29"/>
      <c r="AA4052" s="29">
        <v>0.68194444444444446</v>
      </c>
      <c r="AB4052" s="29">
        <v>0.70486111111111116</v>
      </c>
      <c r="AC4052" s="30">
        <v>46176</v>
      </c>
      <c r="AD4052" s="15" t="str">
        <f>IF(Tabla2[[#This Row],[HORA ENTREGA]]="DIRECTO","On time", IF(AA4052&lt;&gt;"",IF(Tabla2[[#This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2" s="15" t="str">
        <f>MID(Tabla2[[#This Row],[TIPO]],1,3)</f>
        <v xml:space="preserve">20 </v>
      </c>
      <c r="AF40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PRODALAM S.A. */ Cont: * CAIU6489966*/ HR Entrega: *10:00* /Dirección: *ALBERTO PEPPER 1610, RENCA.</v>
      </c>
      <c r="AG4052" s="45" t="str">
        <f>IFERROR(HYPERLINK("https://wa.me/"&amp;Tabla2[[#This Row],[CONTACTO]]&amp;"?text="&amp;Tabla2[[#This Row],[Mensaje]],"Enviar mensaje"),"")</f>
        <v>Enviar mensaje</v>
      </c>
      <c r="AH4052" s="15" t="str">
        <f>CONCATENATE(A4052,F4052)</f>
        <v>4051CAIU6489966</v>
      </c>
      <c r="AI4052" s="15" t="str">
        <f>CONCATENATE("ENT-",A4052)</f>
        <v>ENT-4051</v>
      </c>
      <c r="AJ4052" s="15" t="str">
        <f>IF(Tabla2[[#This Row],[Op]]&lt;&gt;"","ENTREGA","")</f>
        <v>ENTREGA</v>
      </c>
      <c r="AK4052" s="40" t="str">
        <f>(Tabla2[[#This Row],[FECHA ENTREGA]]&amp;Tabla2[[#This Row],[HORA ENTREGA]])</f>
        <v>461760,416666666666667</v>
      </c>
      <c r="AL4052" s="43" t="str">
        <f>IFERROR(HYPERLINK("https://wa.me/"&amp;Tabla2[[#This Row],[CONTACTO]]&amp;"?text="&amp;Tabla2[[#This Row],[Mensaje]]),"")</f>
        <v>https://wa.me/56999270871?text=Hola!%0AServicio del día 03-06%0A *Cliente:* PRODALAM S.A. */ Cont: * CAIU6489966*/ HR Entrega: *10:00* /Dirección: *ALBERTO PEPPER 1610, RENCA.</v>
      </c>
    </row>
    <row r="4053" spans="1:38" ht="16.5" customHeight="1" x14ac:dyDescent="0.2">
      <c r="A4053" s="15">
        <f>ROW(A4052)</f>
        <v>4052</v>
      </c>
      <c r="B4053" s="15">
        <f>IF(J4053=J4052,B4052+1,1)</f>
        <v>34</v>
      </c>
      <c r="C4053" s="15" t="s">
        <v>3160</v>
      </c>
      <c r="D4053" s="25" t="s">
        <v>39</v>
      </c>
      <c r="E4053" s="27">
        <v>806664</v>
      </c>
      <c r="F4053" s="27" t="s">
        <v>6193</v>
      </c>
      <c r="G4053" s="27" t="s">
        <v>41</v>
      </c>
      <c r="H4053" s="27">
        <v>7800</v>
      </c>
      <c r="I4053" s="27" t="s">
        <v>42</v>
      </c>
      <c r="J4053" s="28">
        <v>46176</v>
      </c>
      <c r="K4053" s="26">
        <v>0.45833333333333331</v>
      </c>
      <c r="L4053" s="26"/>
      <c r="M4053" s="27" t="s">
        <v>215</v>
      </c>
      <c r="N4053" s="25">
        <f>IFERROR(VLOOKUP(M4053,Data!$J$1:$K$58,2,0),"")</f>
        <v>56978089957</v>
      </c>
      <c r="O4053" s="27" t="s">
        <v>253</v>
      </c>
      <c r="P4053" s="27"/>
      <c r="Q4053" s="27" t="s">
        <v>3163</v>
      </c>
      <c r="R4053" s="27" t="s">
        <v>69</v>
      </c>
      <c r="S4053" s="27"/>
      <c r="T4053" s="27"/>
      <c r="U4053" s="28"/>
      <c r="V4053" s="15"/>
      <c r="W4053" s="15"/>
      <c r="X4053" s="27"/>
      <c r="Y4053" s="27"/>
      <c r="Z4053" s="29"/>
      <c r="AA4053" s="29">
        <v>0.51388888888888884</v>
      </c>
      <c r="AB4053" s="29">
        <v>0.58680555555555558</v>
      </c>
      <c r="AC4053" s="30">
        <v>46176</v>
      </c>
      <c r="AD4053" s="15" t="str">
        <f>IF(Tabla2[[#This Row],[HORA ENTREGA]]="DIRECTO","On time", IF(AA4053&lt;&gt;"",IF(Tabla2[[#This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3" s="15" t="str">
        <f>MID(Tabla2[[#This Row],[TIPO]],1,3)</f>
        <v xml:space="preserve">40 </v>
      </c>
      <c r="AF40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PRODALAM S.A. */ Cont: * CGMU5397260*/ HR Entrega: *11:00* /Dirección: *ALBERTO PEPPER 1610, RENCA.</v>
      </c>
      <c r="AG4053" s="45" t="str">
        <f>IFERROR(HYPERLINK("https://wa.me/"&amp;Tabla2[[#This Row],[CONTACTO]]&amp;"?text="&amp;Tabla2[[#This Row],[Mensaje]],"Enviar mensaje"),"")</f>
        <v>Enviar mensaje</v>
      </c>
      <c r="AH4053" s="15" t="str">
        <f>CONCATENATE(A4053,F4053)</f>
        <v>4052CGMU5397260</v>
      </c>
      <c r="AI4053" s="15" t="str">
        <f>CONCATENATE("ENT-",A4053)</f>
        <v>ENT-4052</v>
      </c>
      <c r="AJ4053" s="15" t="str">
        <f>IF(Tabla2[[#This Row],[Op]]&lt;&gt;"","ENTREGA","")</f>
        <v>ENTREGA</v>
      </c>
      <c r="AK4053" s="40" t="str">
        <f>(Tabla2[[#This Row],[FECHA ENTREGA]]&amp;Tabla2[[#This Row],[HORA ENTREGA]])</f>
        <v>461760,458333333333333</v>
      </c>
      <c r="AL4053" s="43" t="str">
        <f>IFERROR(HYPERLINK("https://wa.me/"&amp;Tabla2[[#This Row],[CONTACTO]]&amp;"?text="&amp;Tabla2[[#This Row],[Mensaje]]),"")</f>
        <v>https://wa.me/56978089957?text=Hola!%0AServicio del día 03-06%0A *Cliente:* PRODALAM S.A. */ Cont: * CGMU5397260*/ HR Entrega: *11:00* /Dirección: *ALBERTO PEPPER 1610, RENCA.</v>
      </c>
    </row>
    <row r="4054" spans="1:38" ht="16.5" customHeight="1" x14ac:dyDescent="0.2">
      <c r="A4054" s="15">
        <f>ROW(A4053)</f>
        <v>4053</v>
      </c>
      <c r="B4054" s="15">
        <f>IF(J4054=J4053,B4053+1,1)</f>
        <v>35</v>
      </c>
      <c r="C4054" s="15" t="s">
        <v>5851</v>
      </c>
      <c r="D4054" s="25" t="s">
        <v>39</v>
      </c>
      <c r="E4054" s="27">
        <v>306615</v>
      </c>
      <c r="F4054" s="27" t="s">
        <v>6194</v>
      </c>
      <c r="G4054" s="27" t="s">
        <v>64</v>
      </c>
      <c r="H4054" s="27">
        <v>26730</v>
      </c>
      <c r="I4054" s="27" t="s">
        <v>6195</v>
      </c>
      <c r="J4054" s="28">
        <v>46176</v>
      </c>
      <c r="K4054" s="26">
        <v>0.375</v>
      </c>
      <c r="L4054" s="26"/>
      <c r="M4054" s="27" t="s">
        <v>151</v>
      </c>
      <c r="N4054" s="25">
        <f>IFERROR(VLOOKUP(M4054,Data!$J$1:$K$58,2,0),"")</f>
        <v>56973887427</v>
      </c>
      <c r="O4054" s="27" t="s">
        <v>152</v>
      </c>
      <c r="P4054" s="27"/>
      <c r="Q4054" s="27" t="s">
        <v>5854</v>
      </c>
      <c r="R4054" s="27" t="s">
        <v>74</v>
      </c>
      <c r="S4054" s="27"/>
      <c r="T4054" s="27"/>
      <c r="U4054" s="28"/>
      <c r="V4054" s="15"/>
      <c r="W4054" s="15"/>
      <c r="X4054" s="27"/>
      <c r="Y4054" s="27"/>
      <c r="Z4054" s="29"/>
      <c r="AA4054" s="29">
        <v>0.37152777777777779</v>
      </c>
      <c r="AB4054" s="29">
        <v>0.51041666666666663</v>
      </c>
      <c r="AC4054" s="30">
        <v>46176</v>
      </c>
      <c r="AD4054" s="15" t="str">
        <f>IF(Tabla2[[#This Row],[HORA ENTREGA]]="DIRECTO","On time", IF(AA4054&lt;&gt;"",IF(Tabla2[[#This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54" s="15" t="str">
        <f>MID(Tabla2[[#This Row],[TIPO]],1,3)</f>
        <v xml:space="preserve">20 </v>
      </c>
      <c r="AF40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 INMOBILIARIA EL INGENIO SPA */ Cont: * TGBU3088393*/ HR Entrega: *09:00* /Dirección: *AV SEBASTOPOL 586, SAN MIGUEL</v>
      </c>
      <c r="AG4054" s="45" t="str">
        <f>IFERROR(HYPERLINK("https://wa.me/"&amp;Tabla2[[#This Row],[CONTACTO]]&amp;"?text="&amp;Tabla2[[#This Row],[Mensaje]],"Enviar mensaje"),"")</f>
        <v>Enviar mensaje</v>
      </c>
      <c r="AH4054" s="15" t="str">
        <f>CONCATENATE(A4054,F4054)</f>
        <v>4053TGBU3088393</v>
      </c>
      <c r="AI4054" s="15" t="str">
        <f>CONCATENATE("ENT-",A4054)</f>
        <v>ENT-4053</v>
      </c>
      <c r="AJ4054" s="15" t="str">
        <f>IF(Tabla2[[#This Row],[Op]]&lt;&gt;"","ENTREGA","")</f>
        <v>ENTREGA</v>
      </c>
      <c r="AK4054" s="40" t="str">
        <f>(Tabla2[[#This Row],[FECHA ENTREGA]]&amp;Tabla2[[#This Row],[HORA ENTREGA]])</f>
        <v>461760,375</v>
      </c>
      <c r="AL4054" s="43" t="str">
        <f>IFERROR(HYPERLINK("https://wa.me/"&amp;Tabla2[[#This Row],[CONTACTO]]&amp;"?text="&amp;Tabla2[[#This Row],[Mensaje]]),"")</f>
        <v>https://wa.me/56973887427?text=Hola!%0AServicio del día 03-06%0A *Cliente:* SOC INMOBILIARIA EL INGENIO SPA */ Cont: * TGBU3088393*/ HR Entrega: *09:00* /Dirección: *AV SEBASTOPOL 586, SAN MIGUEL</v>
      </c>
    </row>
    <row r="4055" spans="1:38" ht="16.5" customHeight="1" x14ac:dyDescent="0.2">
      <c r="A4055" s="15">
        <f>ROW(A4054)</f>
        <v>4054</v>
      </c>
      <c r="B4055" s="15">
        <f>IF(J4055=J4054,B4054+1,1)</f>
        <v>36</v>
      </c>
      <c r="C4055" s="15" t="s">
        <v>236</v>
      </c>
      <c r="D4055" s="25" t="s">
        <v>39</v>
      </c>
      <c r="E4055" s="27">
        <v>303646</v>
      </c>
      <c r="F4055" s="27" t="s">
        <v>6196</v>
      </c>
      <c r="G4055" s="27" t="s">
        <v>64</v>
      </c>
      <c r="H4055" s="27">
        <v>29100</v>
      </c>
      <c r="I4055" s="27" t="s">
        <v>42</v>
      </c>
      <c r="J4055" s="28">
        <v>46176</v>
      </c>
      <c r="K4055" s="26">
        <v>0.33333333333333331</v>
      </c>
      <c r="L4055" s="26"/>
      <c r="M4055" s="27" t="s">
        <v>112</v>
      </c>
      <c r="N4055" s="25">
        <f>IFERROR(VLOOKUP(M4055,Data!$J$1:$K$58,2,0),"")</f>
        <v>56990025702</v>
      </c>
      <c r="O4055" s="27" t="s">
        <v>61</v>
      </c>
      <c r="P4055" s="27"/>
      <c r="Q4055" s="27" t="s">
        <v>5374</v>
      </c>
      <c r="R4055" s="27"/>
      <c r="S4055" s="27"/>
      <c r="T4055" s="27"/>
      <c r="U4055" s="28"/>
      <c r="V4055" s="15"/>
      <c r="W4055" s="15"/>
      <c r="X4055" s="27"/>
      <c r="Y4055" s="27"/>
      <c r="Z4055" s="29"/>
      <c r="AA4055" s="29">
        <v>0.34722222222222221</v>
      </c>
      <c r="AB4055" s="29">
        <v>0.75</v>
      </c>
      <c r="AC4055" s="30">
        <v>46176</v>
      </c>
      <c r="AD4055" s="15" t="str">
        <f>IF(Tabla2[[#This Row],[HORA ENTREGA]]="DIRECTO","On time", IF(AA4055&lt;&gt;"",IF(Tabla2[[#This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5" s="15" t="str">
        <f>MID(Tabla2[[#This Row],[TIPO]],1,3)</f>
        <v xml:space="preserve">20 </v>
      </c>
      <c r="AF40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MSDU1529299*/ HR Entrega: *08:00* /Dirección: *LA FRAGUA CARPAS BLANCAS</v>
      </c>
      <c r="AG4055" s="45" t="str">
        <f>IFERROR(HYPERLINK("https://wa.me/"&amp;Tabla2[[#This Row],[CONTACTO]]&amp;"?text="&amp;Tabla2[[#This Row],[Mensaje]],"Enviar mensaje"),"")</f>
        <v>Enviar mensaje</v>
      </c>
      <c r="AH4055" s="15" t="str">
        <f>CONCATENATE(A4055,F4055)</f>
        <v>4054MSDU1529299</v>
      </c>
      <c r="AI4055" s="15" t="str">
        <f>CONCATENATE("ENT-",A4055)</f>
        <v>ENT-4054</v>
      </c>
      <c r="AJ4055" s="15" t="str">
        <f>IF(Tabla2[[#This Row],[Op]]&lt;&gt;"","ENTREGA","")</f>
        <v>ENTREGA</v>
      </c>
      <c r="AK4055" s="40" t="str">
        <f>(Tabla2[[#This Row],[FECHA ENTREGA]]&amp;Tabla2[[#This Row],[HORA ENTREGA]])</f>
        <v>461760,333333333333333</v>
      </c>
      <c r="AL4055" s="43" t="str">
        <f>IFERROR(HYPERLINK("https://wa.me/"&amp;Tabla2[[#This Row],[CONTACTO]]&amp;"?text="&amp;Tabla2[[#This Row],[Mensaje]]),"")</f>
        <v>https://wa.me/56990025702?text=Hola!%0AServicio del día 03-06%0A *Cliente:* SOCIEDAD COMERCIAL MARBEN PETS LTDA */ Cont: * MSDU1529299*/ HR Entrega: *08:00* /Dirección: *LA FRAGUA CARPAS BLANCAS</v>
      </c>
    </row>
    <row r="4056" spans="1:38" ht="16.5" customHeight="1" x14ac:dyDescent="0.2">
      <c r="A4056" s="15">
        <f>ROW(A4055)</f>
        <v>4055</v>
      </c>
      <c r="B4056" s="15">
        <f>IF(J4056=J4055,B4055+1,1)</f>
        <v>37</v>
      </c>
      <c r="C4056" s="15" t="s">
        <v>236</v>
      </c>
      <c r="D4056" s="25" t="s">
        <v>39</v>
      </c>
      <c r="E4056" s="27">
        <v>303646</v>
      </c>
      <c r="F4056" s="27" t="s">
        <v>6197</v>
      </c>
      <c r="G4056" s="27" t="s">
        <v>64</v>
      </c>
      <c r="H4056" s="27">
        <v>29100</v>
      </c>
      <c r="I4056" s="27" t="s">
        <v>42</v>
      </c>
      <c r="J4056" s="28">
        <v>46176</v>
      </c>
      <c r="K4056" s="26">
        <v>0.33333333333333331</v>
      </c>
      <c r="L4056" s="26"/>
      <c r="M4056" s="27" t="s">
        <v>215</v>
      </c>
      <c r="N4056" s="25">
        <f>IFERROR(VLOOKUP(M4056,Data!$J$1:$K$58,2,0),"")</f>
        <v>56978089957</v>
      </c>
      <c r="O4056" s="27" t="s">
        <v>216</v>
      </c>
      <c r="P4056" s="27"/>
      <c r="Q4056" s="27" t="s">
        <v>5374</v>
      </c>
      <c r="R4056" s="27"/>
      <c r="S4056" s="27"/>
      <c r="T4056" s="27"/>
      <c r="U4056" s="28"/>
      <c r="V4056" s="15"/>
      <c r="W4056" s="15"/>
      <c r="X4056" s="27"/>
      <c r="Y4056" s="27"/>
      <c r="Z4056" s="29"/>
      <c r="AA4056" s="29">
        <v>0.34722222222222221</v>
      </c>
      <c r="AB4056" s="29">
        <v>0.75</v>
      </c>
      <c r="AC4056" s="30">
        <v>46176</v>
      </c>
      <c r="AD4056" s="15" t="str">
        <f>IF(Tabla2[[#This Row],[HORA ENTREGA]]="DIRECTO","On time", IF(AA4056&lt;&gt;"",IF(Tabla2[[#This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6" s="15" t="str">
        <f>MID(Tabla2[[#This Row],[TIPO]],1,3)</f>
        <v xml:space="preserve">20 </v>
      </c>
      <c r="AF40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MSNU1981420*/ HR Entrega: *08:00* /Dirección: *LA FRAGUA CARPAS BLANCAS</v>
      </c>
      <c r="AG4056" s="45" t="str">
        <f>IFERROR(HYPERLINK("https://wa.me/"&amp;Tabla2[[#This Row],[CONTACTO]]&amp;"?text="&amp;Tabla2[[#This Row],[Mensaje]],"Enviar mensaje"),"")</f>
        <v>Enviar mensaje</v>
      </c>
      <c r="AH4056" s="15" t="str">
        <f>CONCATENATE(A4056,F4056)</f>
        <v>4055MSNU1981420</v>
      </c>
      <c r="AI4056" s="15" t="str">
        <f>CONCATENATE("ENT-",A4056)</f>
        <v>ENT-4055</v>
      </c>
      <c r="AJ4056" s="15" t="str">
        <f>IF(Tabla2[[#This Row],[Op]]&lt;&gt;"","ENTREGA","")</f>
        <v>ENTREGA</v>
      </c>
      <c r="AK4056" s="40" t="str">
        <f>(Tabla2[[#This Row],[FECHA ENTREGA]]&amp;Tabla2[[#This Row],[HORA ENTREGA]])</f>
        <v>461760,333333333333333</v>
      </c>
      <c r="AL4056" s="43" t="str">
        <f>IFERROR(HYPERLINK("https://wa.me/"&amp;Tabla2[[#This Row],[CONTACTO]]&amp;"?text="&amp;Tabla2[[#This Row],[Mensaje]]),"")</f>
        <v>https://wa.me/56978089957?text=Hola!%0AServicio del día 03-06%0A *Cliente:* SOCIEDAD COMERCIAL MARBEN PETS LTDA */ Cont: * MSNU1981420*/ HR Entrega: *08:00* /Dirección: *LA FRAGUA CARPAS BLANCAS</v>
      </c>
    </row>
    <row r="4057" spans="1:38" ht="16.5" customHeight="1" x14ac:dyDescent="0.2">
      <c r="A4057" s="15">
        <f>ROW(A4056)</f>
        <v>4056</v>
      </c>
      <c r="B4057" s="15">
        <f>IF(J4057=J4056,B4056+1,1)</f>
        <v>38</v>
      </c>
      <c r="C4057" s="15" t="s">
        <v>236</v>
      </c>
      <c r="D4057" s="25" t="s">
        <v>39</v>
      </c>
      <c r="E4057" s="27">
        <v>303646</v>
      </c>
      <c r="F4057" s="27" t="s">
        <v>6198</v>
      </c>
      <c r="G4057" s="27" t="s">
        <v>64</v>
      </c>
      <c r="H4057" s="27">
        <v>29100</v>
      </c>
      <c r="I4057" s="27" t="s">
        <v>42</v>
      </c>
      <c r="J4057" s="28">
        <v>46176</v>
      </c>
      <c r="K4057" s="26">
        <v>0.33333333333333331</v>
      </c>
      <c r="L4057" s="26"/>
      <c r="M4057" s="27" t="s">
        <v>215</v>
      </c>
      <c r="N4057" s="25">
        <f>IFERROR(VLOOKUP(M4057,Data!$J$1:$K$58,2,0),"")</f>
        <v>56978089957</v>
      </c>
      <c r="O4057" s="27" t="s">
        <v>216</v>
      </c>
      <c r="P4057" s="27"/>
      <c r="Q4057" s="27" t="s">
        <v>5374</v>
      </c>
      <c r="R4057" s="27"/>
      <c r="S4057" s="27"/>
      <c r="T4057" s="27"/>
      <c r="U4057" s="28"/>
      <c r="V4057" s="15"/>
      <c r="W4057" s="15"/>
      <c r="X4057" s="27"/>
      <c r="Y4057" s="27"/>
      <c r="Z4057" s="29"/>
      <c r="AA4057" s="29">
        <v>0.34722222222222221</v>
      </c>
      <c r="AB4057" s="29">
        <v>0.75</v>
      </c>
      <c r="AC4057" s="30">
        <v>46176</v>
      </c>
      <c r="AD4057" s="15" t="str">
        <f>IF(Tabla2[[#This Row],[HORA ENTREGA]]="DIRECTO","On time", IF(AA4057&lt;&gt;"",IF(Tabla2[[#This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7" s="15" t="str">
        <f>MID(Tabla2[[#This Row],[TIPO]],1,3)</f>
        <v xml:space="preserve">20 </v>
      </c>
      <c r="AF40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TGBU3933371*/ HR Entrega: *08:00* /Dirección: *LA FRAGUA CARPAS BLANCAS</v>
      </c>
      <c r="AG4057" s="45" t="str">
        <f>IFERROR(HYPERLINK("https://wa.me/"&amp;Tabla2[[#This Row],[CONTACTO]]&amp;"?text="&amp;Tabla2[[#This Row],[Mensaje]],"Enviar mensaje"),"")</f>
        <v>Enviar mensaje</v>
      </c>
      <c r="AH4057" s="15" t="str">
        <f>CONCATENATE(A4057,F4057)</f>
        <v>4056TGBU3933371</v>
      </c>
      <c r="AI4057" s="15" t="str">
        <f>CONCATENATE("ENT-",A4057)</f>
        <v>ENT-4056</v>
      </c>
      <c r="AJ4057" s="15" t="str">
        <f>IF(Tabla2[[#This Row],[Op]]&lt;&gt;"","ENTREGA","")</f>
        <v>ENTREGA</v>
      </c>
      <c r="AK4057" s="40" t="str">
        <f>(Tabla2[[#This Row],[FECHA ENTREGA]]&amp;Tabla2[[#This Row],[HORA ENTREGA]])</f>
        <v>461760,333333333333333</v>
      </c>
      <c r="AL4057" s="43" t="str">
        <f>IFERROR(HYPERLINK("https://wa.me/"&amp;Tabla2[[#This Row],[CONTACTO]]&amp;"?text="&amp;Tabla2[[#This Row],[Mensaje]]),"")</f>
        <v>https://wa.me/56978089957?text=Hola!%0AServicio del día 03-06%0A *Cliente:* SOCIEDAD COMERCIAL MARBEN PETS LTDA */ Cont: * TGBU3933371*/ HR Entrega: *08:00* /Dirección: *LA FRAGUA CARPAS BLANCAS</v>
      </c>
    </row>
    <row r="4058" spans="1:38" ht="16.5" customHeight="1" x14ac:dyDescent="0.2">
      <c r="A4058" s="15">
        <f>ROW(A4057)</f>
        <v>4057</v>
      </c>
      <c r="B4058" s="15">
        <f>IF(J4058=J4057,B4057+1,1)</f>
        <v>39</v>
      </c>
      <c r="C4058" s="15" t="s">
        <v>236</v>
      </c>
      <c r="D4058" s="25" t="s">
        <v>39</v>
      </c>
      <c r="E4058" s="27">
        <v>303646</v>
      </c>
      <c r="F4058" s="27" t="s">
        <v>6199</v>
      </c>
      <c r="G4058" s="27" t="s">
        <v>64</v>
      </c>
      <c r="H4058" s="27">
        <v>29100</v>
      </c>
      <c r="I4058" s="27" t="s">
        <v>42</v>
      </c>
      <c r="J4058" s="28">
        <v>46176</v>
      </c>
      <c r="K4058" s="26">
        <v>0.33333333333333331</v>
      </c>
      <c r="L4058" s="26"/>
      <c r="M4058" s="27" t="s">
        <v>215</v>
      </c>
      <c r="N4058" s="25">
        <f>IFERROR(VLOOKUP(M4058,Data!$J$1:$K$58,2,0),"")</f>
        <v>56978089957</v>
      </c>
      <c r="O4058" s="27" t="s">
        <v>216</v>
      </c>
      <c r="P4058" s="27"/>
      <c r="Q4058" s="27" t="s">
        <v>5374</v>
      </c>
      <c r="R4058" s="27"/>
      <c r="S4058" s="27"/>
      <c r="T4058" s="27"/>
      <c r="U4058" s="28"/>
      <c r="V4058" s="15"/>
      <c r="W4058" s="15"/>
      <c r="X4058" s="27"/>
      <c r="Y4058" s="27"/>
      <c r="Z4058" s="29"/>
      <c r="AA4058" s="29">
        <v>0.34722222222222221</v>
      </c>
      <c r="AB4058" s="29">
        <v>0.75</v>
      </c>
      <c r="AC4058" s="30">
        <v>46176</v>
      </c>
      <c r="AD4058" s="15" t="str">
        <f>IF(Tabla2[[#This Row],[HORA ENTREGA]]="DIRECTO","On time", IF(AA4058&lt;&gt;"",IF(Tabla2[[#This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8" s="15" t="str">
        <f>MID(Tabla2[[#This Row],[TIPO]],1,3)</f>
        <v xml:space="preserve">20 </v>
      </c>
      <c r="AF40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MEDU5750248*/ HR Entrega: *08:00* /Dirección: *LA FRAGUA CARPAS BLANCAS</v>
      </c>
      <c r="AG4058" s="45" t="str">
        <f>IFERROR(HYPERLINK("https://wa.me/"&amp;Tabla2[[#This Row],[CONTACTO]]&amp;"?text="&amp;Tabla2[[#This Row],[Mensaje]],"Enviar mensaje"),"")</f>
        <v>Enviar mensaje</v>
      </c>
      <c r="AH4058" s="15" t="str">
        <f>CONCATENATE(A4058,F4058)</f>
        <v>4057MEDU5750248</v>
      </c>
      <c r="AI4058" s="15" t="str">
        <f>CONCATENATE("ENT-",A4058)</f>
        <v>ENT-4057</v>
      </c>
      <c r="AJ4058" s="15" t="str">
        <f>IF(Tabla2[[#This Row],[Op]]&lt;&gt;"","ENTREGA","")</f>
        <v>ENTREGA</v>
      </c>
      <c r="AK4058" s="40" t="str">
        <f>(Tabla2[[#This Row],[FECHA ENTREGA]]&amp;Tabla2[[#This Row],[HORA ENTREGA]])</f>
        <v>461760,333333333333333</v>
      </c>
      <c r="AL4058" s="43" t="str">
        <f>IFERROR(HYPERLINK("https://wa.me/"&amp;Tabla2[[#This Row],[CONTACTO]]&amp;"?text="&amp;Tabla2[[#This Row],[Mensaje]]),"")</f>
        <v>https://wa.me/56978089957?text=Hola!%0AServicio del día 03-06%0A *Cliente:* SOCIEDAD COMERCIAL MARBEN PETS LTDA */ Cont: * MEDU5750248*/ HR Entrega: *08:00* /Dirección: *LA FRAGUA CARPAS BLANCAS</v>
      </c>
    </row>
    <row r="4059" spans="1:38" ht="16.5" customHeight="1" x14ac:dyDescent="0.2">
      <c r="A4059" s="15">
        <f>ROW(A4058)</f>
        <v>4058</v>
      </c>
      <c r="B4059" s="15">
        <f>IF(J4059=J4058,B4058+1,1)</f>
        <v>40</v>
      </c>
      <c r="C4059" s="15" t="s">
        <v>236</v>
      </c>
      <c r="D4059" s="25" t="s">
        <v>39</v>
      </c>
      <c r="E4059" s="27">
        <v>303646</v>
      </c>
      <c r="F4059" s="27" t="s">
        <v>6200</v>
      </c>
      <c r="G4059" s="27" t="s">
        <v>64</v>
      </c>
      <c r="H4059" s="27">
        <v>29100</v>
      </c>
      <c r="I4059" s="27" t="s">
        <v>42</v>
      </c>
      <c r="J4059" s="28">
        <v>46176</v>
      </c>
      <c r="K4059" s="26">
        <v>0.33333333333333331</v>
      </c>
      <c r="L4059" s="26"/>
      <c r="M4059" s="27" t="s">
        <v>215</v>
      </c>
      <c r="N4059" s="25">
        <f>IFERROR(VLOOKUP(M4059,Data!$J$1:$K$58,2,0),"")</f>
        <v>56978089957</v>
      </c>
      <c r="O4059" s="27" t="s">
        <v>216</v>
      </c>
      <c r="P4059" s="27"/>
      <c r="Q4059" s="27" t="s">
        <v>5374</v>
      </c>
      <c r="R4059" s="27"/>
      <c r="S4059" s="27"/>
      <c r="T4059" s="27"/>
      <c r="U4059" s="28"/>
      <c r="V4059" s="15"/>
      <c r="W4059" s="15"/>
      <c r="X4059" s="27"/>
      <c r="Y4059" s="27"/>
      <c r="Z4059" s="29"/>
      <c r="AA4059" s="29">
        <v>0.34722222222222221</v>
      </c>
      <c r="AB4059" s="29">
        <v>0.75</v>
      </c>
      <c r="AC4059" s="30">
        <v>46176</v>
      </c>
      <c r="AD4059" s="15" t="str">
        <f>IF(Tabla2[[#This Row],[HORA ENTREGA]]="DIRECTO","On time", IF(AA4059&lt;&gt;"",IF(Tabla2[[#This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59" s="15" t="str">
        <f>MID(Tabla2[[#This Row],[TIPO]],1,3)</f>
        <v xml:space="preserve">20 </v>
      </c>
      <c r="AF40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TRLU8932045*/ HR Entrega: *08:00* /Dirección: *LA FRAGUA CARPAS BLANCAS</v>
      </c>
      <c r="AG4059" s="45" t="str">
        <f>IFERROR(HYPERLINK("https://wa.me/"&amp;Tabla2[[#This Row],[CONTACTO]]&amp;"?text="&amp;Tabla2[[#This Row],[Mensaje]],"Enviar mensaje"),"")</f>
        <v>Enviar mensaje</v>
      </c>
      <c r="AH4059" s="15" t="str">
        <f>CONCATENATE(A4059,F4059)</f>
        <v>4058TRLU8932045</v>
      </c>
      <c r="AI4059" s="15" t="str">
        <f>CONCATENATE("ENT-",A4059)</f>
        <v>ENT-4058</v>
      </c>
      <c r="AJ4059" s="15" t="str">
        <f>IF(Tabla2[[#This Row],[Op]]&lt;&gt;"","ENTREGA","")</f>
        <v>ENTREGA</v>
      </c>
      <c r="AK4059" s="40" t="str">
        <f>(Tabla2[[#This Row],[FECHA ENTREGA]]&amp;Tabla2[[#This Row],[HORA ENTREGA]])</f>
        <v>461760,333333333333333</v>
      </c>
      <c r="AL4059" s="43" t="str">
        <f>IFERROR(HYPERLINK("https://wa.me/"&amp;Tabla2[[#This Row],[CONTACTO]]&amp;"?text="&amp;Tabla2[[#This Row],[Mensaje]]),"")</f>
        <v>https://wa.me/56978089957?text=Hola!%0AServicio del día 03-06%0A *Cliente:* SOCIEDAD COMERCIAL MARBEN PETS LTDA */ Cont: * TRLU8932045*/ HR Entrega: *08:00* /Dirección: *LA FRAGUA CARPAS BLANCAS</v>
      </c>
    </row>
    <row r="4060" spans="1:38" ht="16.5" customHeight="1" x14ac:dyDescent="0.2">
      <c r="A4060" s="15">
        <f>ROW(A4059)</f>
        <v>4059</v>
      </c>
      <c r="B4060" s="15">
        <f>IF(J4060=J4059,B4059+1,1)</f>
        <v>41</v>
      </c>
      <c r="C4060" s="15" t="s">
        <v>236</v>
      </c>
      <c r="D4060" s="25" t="s">
        <v>39</v>
      </c>
      <c r="E4060" s="27">
        <v>303646</v>
      </c>
      <c r="F4060" s="27" t="s">
        <v>6201</v>
      </c>
      <c r="G4060" s="27" t="s">
        <v>64</v>
      </c>
      <c r="H4060" s="27">
        <v>29100</v>
      </c>
      <c r="I4060" s="27" t="s">
        <v>42</v>
      </c>
      <c r="J4060" s="28">
        <v>46176</v>
      </c>
      <c r="K4060" s="26">
        <v>0.33333333333333331</v>
      </c>
      <c r="L4060" s="26"/>
      <c r="M4060" s="27" t="s">
        <v>215</v>
      </c>
      <c r="N4060" s="25">
        <f>IFERROR(VLOOKUP(M4060,Data!$J$1:$K$58,2,0),"")</f>
        <v>56978089957</v>
      </c>
      <c r="O4060" s="27" t="s">
        <v>216</v>
      </c>
      <c r="P4060" s="27"/>
      <c r="Q4060" s="27" t="s">
        <v>5374</v>
      </c>
      <c r="R4060" s="27"/>
      <c r="S4060" s="27"/>
      <c r="T4060" s="27"/>
      <c r="U4060" s="28"/>
      <c r="V4060" s="15"/>
      <c r="W4060" s="15"/>
      <c r="X4060" s="27"/>
      <c r="Y4060" s="27"/>
      <c r="Z4060" s="29"/>
      <c r="AA4060" s="29">
        <v>0.34722222222222221</v>
      </c>
      <c r="AB4060" s="29">
        <v>0.75</v>
      </c>
      <c r="AC4060" s="30">
        <v>46176</v>
      </c>
      <c r="AD4060" s="15" t="str">
        <f>IF(Tabla2[[#This Row],[HORA ENTREGA]]="DIRECTO","On time", IF(AA4060&lt;&gt;"",IF(Tabla2[[#This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60" s="15" t="str">
        <f>MID(Tabla2[[#This Row],[TIPO]],1,3)</f>
        <v xml:space="preserve">20 </v>
      </c>
      <c r="AF40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MEDU5645474*/ HR Entrega: *08:00* /Dirección: *LA FRAGUA CARPAS BLANCAS</v>
      </c>
      <c r="AG4060" s="45" t="str">
        <f>IFERROR(HYPERLINK("https://wa.me/"&amp;Tabla2[[#This Row],[CONTACTO]]&amp;"?text="&amp;Tabla2[[#This Row],[Mensaje]],"Enviar mensaje"),"")</f>
        <v>Enviar mensaje</v>
      </c>
      <c r="AH4060" s="15" t="str">
        <f>CONCATENATE(A4060,F4060)</f>
        <v>4059MEDU5645474</v>
      </c>
      <c r="AI4060" s="15" t="str">
        <f>CONCATENATE("ENT-",A4060)</f>
        <v>ENT-4059</v>
      </c>
      <c r="AJ4060" s="15" t="str">
        <f>IF(Tabla2[[#This Row],[Op]]&lt;&gt;"","ENTREGA","")</f>
        <v>ENTREGA</v>
      </c>
      <c r="AK4060" s="40" t="str">
        <f>(Tabla2[[#This Row],[FECHA ENTREGA]]&amp;Tabla2[[#This Row],[HORA ENTREGA]])</f>
        <v>461760,333333333333333</v>
      </c>
      <c r="AL4060" s="43" t="str">
        <f>IFERROR(HYPERLINK("https://wa.me/"&amp;Tabla2[[#This Row],[CONTACTO]]&amp;"?text="&amp;Tabla2[[#This Row],[Mensaje]]),"")</f>
        <v>https://wa.me/56978089957?text=Hola!%0AServicio del día 03-06%0A *Cliente:* SOCIEDAD COMERCIAL MARBEN PETS LTDA */ Cont: * MEDU5645474*/ HR Entrega: *08:00* /Dirección: *LA FRAGUA CARPAS BLANCAS</v>
      </c>
    </row>
    <row r="4061" spans="1:38" ht="16.5" customHeight="1" x14ac:dyDescent="0.2">
      <c r="A4061" s="15">
        <f>ROW(A4060)</f>
        <v>4060</v>
      </c>
      <c r="B4061" s="15">
        <f>IF(J4061=J4060,B4060+1,1)</f>
        <v>42</v>
      </c>
      <c r="C4061" s="15" t="s">
        <v>236</v>
      </c>
      <c r="D4061" s="25" t="s">
        <v>39</v>
      </c>
      <c r="E4061" s="27">
        <v>303646</v>
      </c>
      <c r="F4061" s="27" t="s">
        <v>6202</v>
      </c>
      <c r="G4061" s="27" t="s">
        <v>64</v>
      </c>
      <c r="H4061" s="27">
        <v>29100</v>
      </c>
      <c r="I4061" s="27" t="s">
        <v>42</v>
      </c>
      <c r="J4061" s="28">
        <v>46176</v>
      </c>
      <c r="K4061" s="26">
        <v>0.33333333333333331</v>
      </c>
      <c r="L4061" s="26"/>
      <c r="M4061" s="27" t="s">
        <v>215</v>
      </c>
      <c r="N4061" s="25">
        <f>IFERROR(VLOOKUP(M4061,Data!$J$1:$K$58,2,0),"")</f>
        <v>56978089957</v>
      </c>
      <c r="O4061" s="27" t="s">
        <v>216</v>
      </c>
      <c r="P4061" s="27"/>
      <c r="Q4061" s="27" t="s">
        <v>5374</v>
      </c>
      <c r="R4061" s="27"/>
      <c r="S4061" s="27"/>
      <c r="T4061" s="27"/>
      <c r="U4061" s="28"/>
      <c r="V4061" s="15"/>
      <c r="W4061" s="15"/>
      <c r="X4061" s="27"/>
      <c r="Y4061" s="27"/>
      <c r="Z4061" s="29"/>
      <c r="AA4061" s="29">
        <v>0.34722222222222221</v>
      </c>
      <c r="AB4061" s="29">
        <v>0.75</v>
      </c>
      <c r="AC4061" s="30">
        <v>46176</v>
      </c>
      <c r="AD4061" s="15" t="str">
        <f>IF(Tabla2[[#This Row],[HORA ENTREGA]]="DIRECTO","On time", IF(AA4061&lt;&gt;"",IF(Tabla2[[#This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61" s="15" t="str">
        <f>MID(Tabla2[[#This Row],[TIPO]],1,3)</f>
        <v xml:space="preserve">20 </v>
      </c>
      <c r="AF40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FTAU1911470*/ HR Entrega: *08:00* /Dirección: *LA FRAGUA CARPAS BLANCAS</v>
      </c>
      <c r="AG4061" s="45" t="str">
        <f>IFERROR(HYPERLINK("https://wa.me/"&amp;Tabla2[[#This Row],[CONTACTO]]&amp;"?text="&amp;Tabla2[[#This Row],[Mensaje]],"Enviar mensaje"),"")</f>
        <v>Enviar mensaje</v>
      </c>
      <c r="AH4061" s="15" t="str">
        <f>CONCATENATE(A4061,F4061)</f>
        <v>4060FTAU1911470</v>
      </c>
      <c r="AI4061" s="15" t="str">
        <f>CONCATENATE("ENT-",A4061)</f>
        <v>ENT-4060</v>
      </c>
      <c r="AJ4061" s="15" t="str">
        <f>IF(Tabla2[[#This Row],[Op]]&lt;&gt;"","ENTREGA","")</f>
        <v>ENTREGA</v>
      </c>
      <c r="AK4061" s="40" t="str">
        <f>(Tabla2[[#This Row],[FECHA ENTREGA]]&amp;Tabla2[[#This Row],[HORA ENTREGA]])</f>
        <v>461760,333333333333333</v>
      </c>
      <c r="AL4061" s="43" t="str">
        <f>IFERROR(HYPERLINK("https://wa.me/"&amp;Tabla2[[#This Row],[CONTACTO]]&amp;"?text="&amp;Tabla2[[#This Row],[Mensaje]]),"")</f>
        <v>https://wa.me/56978089957?text=Hola!%0AServicio del día 03-06%0A *Cliente:* SOCIEDAD COMERCIAL MARBEN PETS LTDA */ Cont: * FTAU1911470*/ HR Entrega: *08:00* /Dirección: *LA FRAGUA CARPAS BLANCAS</v>
      </c>
    </row>
    <row r="4062" spans="1:38" ht="16.5" customHeight="1" x14ac:dyDescent="0.2">
      <c r="A4062" s="15">
        <f>ROW(A4061)</f>
        <v>4061</v>
      </c>
      <c r="B4062" s="15">
        <f>IF(J4062=J4061,B4061+1,1)</f>
        <v>43</v>
      </c>
      <c r="C4062" s="15" t="s">
        <v>236</v>
      </c>
      <c r="D4062" s="25" t="s">
        <v>39</v>
      </c>
      <c r="E4062" s="27">
        <v>303646</v>
      </c>
      <c r="F4062" s="27" t="s">
        <v>6203</v>
      </c>
      <c r="G4062" s="27" t="s">
        <v>64</v>
      </c>
      <c r="H4062" s="27">
        <v>29100</v>
      </c>
      <c r="I4062" s="27" t="s">
        <v>42</v>
      </c>
      <c r="J4062" s="28">
        <v>46176</v>
      </c>
      <c r="K4062" s="26">
        <v>0.33333333333333331</v>
      </c>
      <c r="L4062" s="26"/>
      <c r="M4062" s="27" t="s">
        <v>215</v>
      </c>
      <c r="N4062" s="25">
        <f>IFERROR(VLOOKUP(M4062,Data!$J$1:$K$58,2,0),"")</f>
        <v>56978089957</v>
      </c>
      <c r="O4062" s="27" t="s">
        <v>216</v>
      </c>
      <c r="P4062" s="27"/>
      <c r="Q4062" s="27" t="s">
        <v>5374</v>
      </c>
      <c r="R4062" s="27"/>
      <c r="S4062" s="27"/>
      <c r="T4062" s="27"/>
      <c r="U4062" s="28"/>
      <c r="V4062" s="15"/>
      <c r="W4062" s="15"/>
      <c r="X4062" s="27"/>
      <c r="Y4062" s="27"/>
      <c r="Z4062" s="29"/>
      <c r="AA4062" s="29">
        <v>0.34722222222222221</v>
      </c>
      <c r="AB4062" s="29">
        <v>0.75</v>
      </c>
      <c r="AC4062" s="30">
        <v>46176</v>
      </c>
      <c r="AD4062" s="15" t="str">
        <f>IF(Tabla2[[#This Row],[HORA ENTREGA]]="DIRECTO","On time", IF(AA4062&lt;&gt;"",IF(Tabla2[[#This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62" s="15" t="str">
        <f>MID(Tabla2[[#This Row],[TIPO]],1,3)</f>
        <v xml:space="preserve">20 </v>
      </c>
      <c r="AF40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MSDU1432816*/ HR Entrega: *08:00* /Dirección: *LA FRAGUA CARPAS BLANCAS</v>
      </c>
      <c r="AG4062" s="45" t="str">
        <f>IFERROR(HYPERLINK("https://wa.me/"&amp;Tabla2[[#This Row],[CONTACTO]]&amp;"?text="&amp;Tabla2[[#This Row],[Mensaje]],"Enviar mensaje"),"")</f>
        <v>Enviar mensaje</v>
      </c>
      <c r="AH4062" s="15" t="str">
        <f>CONCATENATE(A4062,F4062)</f>
        <v>4061MSDU1432816</v>
      </c>
      <c r="AI4062" s="15" t="str">
        <f>CONCATENATE("ENT-",A4062)</f>
        <v>ENT-4061</v>
      </c>
      <c r="AJ4062" s="15" t="str">
        <f>IF(Tabla2[[#This Row],[Op]]&lt;&gt;"","ENTREGA","")</f>
        <v>ENTREGA</v>
      </c>
      <c r="AK4062" s="40" t="str">
        <f>(Tabla2[[#This Row],[FECHA ENTREGA]]&amp;Tabla2[[#This Row],[HORA ENTREGA]])</f>
        <v>461760,333333333333333</v>
      </c>
      <c r="AL4062" s="43" t="str">
        <f>IFERROR(HYPERLINK("https://wa.me/"&amp;Tabla2[[#This Row],[CONTACTO]]&amp;"?text="&amp;Tabla2[[#This Row],[Mensaje]]),"")</f>
        <v>https://wa.me/56978089957?text=Hola!%0AServicio del día 03-06%0A *Cliente:* SOCIEDAD COMERCIAL MARBEN PETS LTDA */ Cont: * MSDU1432816*/ HR Entrega: *08:00* /Dirección: *LA FRAGUA CARPAS BLANCAS</v>
      </c>
    </row>
    <row r="4063" spans="1:38" ht="16.5" customHeight="1" x14ac:dyDescent="0.2">
      <c r="A4063" s="15">
        <f>ROW(A4062)</f>
        <v>4062</v>
      </c>
      <c r="B4063" s="15">
        <f>IF(J4063=J4062,B4062+1,1)</f>
        <v>44</v>
      </c>
      <c r="C4063" s="15" t="s">
        <v>236</v>
      </c>
      <c r="D4063" s="25" t="s">
        <v>39</v>
      </c>
      <c r="E4063" s="27">
        <v>515054</v>
      </c>
      <c r="F4063" s="27" t="s">
        <v>6204</v>
      </c>
      <c r="G4063" s="27" t="s">
        <v>41</v>
      </c>
      <c r="H4063" s="27">
        <v>29500</v>
      </c>
      <c r="I4063" s="27" t="s">
        <v>42</v>
      </c>
      <c r="J4063" s="28">
        <v>46176</v>
      </c>
      <c r="K4063" s="26">
        <v>0.54166666666666663</v>
      </c>
      <c r="L4063" s="26"/>
      <c r="M4063" s="27" t="s">
        <v>389</v>
      </c>
      <c r="N4063" s="25">
        <f>IFERROR(VLOOKUP(M4063,Data!$J$1:$K$58,2,0),"")</f>
        <v>56988336520</v>
      </c>
      <c r="O4063" s="27" t="s">
        <v>105</v>
      </c>
      <c r="P4063" s="27"/>
      <c r="Q4063" s="27" t="s">
        <v>4535</v>
      </c>
      <c r="R4063" s="27" t="s">
        <v>218</v>
      </c>
      <c r="S4063" s="27"/>
      <c r="T4063" s="27"/>
      <c r="U4063" s="28"/>
      <c r="V4063" s="15"/>
      <c r="W4063" s="15"/>
      <c r="X4063" s="27"/>
      <c r="Y4063" s="27"/>
      <c r="Z4063" s="29"/>
      <c r="AA4063" s="29">
        <v>0.55902777777777779</v>
      </c>
      <c r="AB4063" s="29">
        <v>0.75</v>
      </c>
      <c r="AC4063" s="30">
        <v>46176</v>
      </c>
      <c r="AD4063" s="15" t="str">
        <f>IF(Tabla2[[#This Row],[HORA ENTREGA]]="DIRECTO","On time", IF(AA4063&lt;&gt;"",IF(Tabla2[[#This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63" s="15" t="str">
        <f>MID(Tabla2[[#This Row],[TIPO]],1,3)</f>
        <v xml:space="preserve">40 </v>
      </c>
      <c r="AF40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SOCIEDAD COMERCIAL MARBEN PETS LTDA */ Cont: * MMAU1212800*/ HR Entrega: *13:00* /Dirección: *BODEGA PRINCIPAL LA FRAGUA</v>
      </c>
      <c r="AG4063" s="45" t="str">
        <f>IFERROR(HYPERLINK("https://wa.me/"&amp;Tabla2[[#This Row],[CONTACTO]]&amp;"?text="&amp;Tabla2[[#This Row],[Mensaje]],"Enviar mensaje"),"")</f>
        <v>Enviar mensaje</v>
      </c>
      <c r="AH4063" s="15" t="str">
        <f>CONCATENATE(A4063,F4063)</f>
        <v>4062MMAU1212800</v>
      </c>
      <c r="AI4063" s="15" t="str">
        <f>CONCATENATE("ENT-",A4063)</f>
        <v>ENT-4062</v>
      </c>
      <c r="AJ4063" s="15" t="str">
        <f>IF(Tabla2[[#This Row],[Op]]&lt;&gt;"","ENTREGA","")</f>
        <v>ENTREGA</v>
      </c>
      <c r="AK4063" s="40" t="str">
        <f>(Tabla2[[#This Row],[FECHA ENTREGA]]&amp;Tabla2[[#This Row],[HORA ENTREGA]])</f>
        <v>461760,541666666666667</v>
      </c>
      <c r="AL4063" s="43" t="str">
        <f>IFERROR(HYPERLINK("https://wa.me/"&amp;Tabla2[[#This Row],[CONTACTO]]&amp;"?text="&amp;Tabla2[[#This Row],[Mensaje]]),"")</f>
        <v>https://wa.me/56988336520?text=Hola!%0AServicio del día 03-06%0A *Cliente:* SOCIEDAD COMERCIAL MARBEN PETS LTDA */ Cont: * MMAU1212800*/ HR Entrega: *13:00* /Dirección: *BODEGA PRINCIPAL LA FRAGUA</v>
      </c>
    </row>
    <row r="4064" spans="1:38" ht="16.5" customHeight="1" x14ac:dyDescent="0.2">
      <c r="A4064" s="15">
        <f>ROW(A4063)</f>
        <v>4063</v>
      </c>
      <c r="B4064" s="15">
        <f>IF(J4064=J4063,B4063+1,1)</f>
        <v>45</v>
      </c>
      <c r="C4064" s="15" t="s">
        <v>239</v>
      </c>
      <c r="D4064" s="25" t="s">
        <v>39</v>
      </c>
      <c r="E4064" s="27">
        <v>306337</v>
      </c>
      <c r="F4064" s="27" t="s">
        <v>6205</v>
      </c>
      <c r="G4064" s="27" t="s">
        <v>41</v>
      </c>
      <c r="H4064" s="27">
        <v>19104</v>
      </c>
      <c r="I4064" s="27" t="s">
        <v>42</v>
      </c>
      <c r="J4064" s="28">
        <v>46176</v>
      </c>
      <c r="K4064" s="26">
        <v>0.33333333333333331</v>
      </c>
      <c r="L4064" s="26"/>
      <c r="M4064" s="27" t="s">
        <v>273</v>
      </c>
      <c r="N4064" s="25">
        <f>IFERROR(VLOOKUP(M4064,Data!$J$1:$K$58,2,0),"")</f>
        <v>56950103942</v>
      </c>
      <c r="O4064" s="27" t="s">
        <v>274</v>
      </c>
      <c r="P4064" s="27"/>
      <c r="Q4064" s="27" t="s">
        <v>1036</v>
      </c>
      <c r="R4064" s="27" t="s">
        <v>48</v>
      </c>
      <c r="S4064" s="27"/>
      <c r="T4064" s="27"/>
      <c r="U4064" s="28"/>
      <c r="V4064" s="15"/>
      <c r="W4064" s="15"/>
      <c r="X4064" s="27"/>
      <c r="Y4064" s="27"/>
      <c r="Z4064" s="29"/>
      <c r="AA4064" s="29">
        <v>0.29166666666666669</v>
      </c>
      <c r="AB4064" s="29">
        <v>0.47083333333333333</v>
      </c>
      <c r="AC4064" s="30">
        <v>46176</v>
      </c>
      <c r="AD4064" s="15" t="str">
        <f>IF(Tabla2[[#This Row],[HORA ENTREGA]]="DIRECTO","On time", IF(AA4064&lt;&gt;"",IF(Tabla2[[#This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64" s="15" t="str">
        <f>MID(Tabla2[[#This Row],[TIPO]],1,3)</f>
        <v xml:space="preserve">40 </v>
      </c>
      <c r="AF40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SUPERMERCADO DEL NEUMATICO LTDA */ Cont: * CMAU9807404*/ HR Entrega: *08:00* /Dirección: *AV. GENERAL VELASQUEZ 10901, SAN BERNARDO</v>
      </c>
      <c r="AG4064" s="45" t="str">
        <f>IFERROR(HYPERLINK("https://wa.me/"&amp;Tabla2[[#This Row],[CONTACTO]]&amp;"?text="&amp;Tabla2[[#This Row],[Mensaje]],"Enviar mensaje"),"")</f>
        <v>Enviar mensaje</v>
      </c>
      <c r="AH4064" s="15" t="str">
        <f>CONCATENATE(A4064,F4064)</f>
        <v>4063CMAU9807404</v>
      </c>
      <c r="AI4064" s="15" t="str">
        <f>CONCATENATE("ENT-",A4064)</f>
        <v>ENT-4063</v>
      </c>
      <c r="AJ4064" s="15" t="str">
        <f>IF(Tabla2[[#This Row],[Op]]&lt;&gt;"","ENTREGA","")</f>
        <v>ENTREGA</v>
      </c>
      <c r="AK4064" s="40" t="str">
        <f>(Tabla2[[#This Row],[FECHA ENTREGA]]&amp;Tabla2[[#This Row],[HORA ENTREGA]])</f>
        <v>461760,333333333333333</v>
      </c>
      <c r="AL4064" s="43" t="str">
        <f>IFERROR(HYPERLINK("https://wa.me/"&amp;Tabla2[[#This Row],[CONTACTO]]&amp;"?text="&amp;Tabla2[[#This Row],[Mensaje]]),"")</f>
        <v>https://wa.me/56950103942?text=Hola!%0AServicio del día 03-06%0A *Cliente:* SUPERMERCADO DEL NEUMATICO LTDA */ Cont: * CMAU9807404*/ HR Entrega: *08:00* /Dirección: *AV. GENERAL VELASQUEZ 10901, SAN BERNARDO</v>
      </c>
    </row>
    <row r="4065" spans="1:38" ht="16.5" customHeight="1" x14ac:dyDescent="0.2">
      <c r="A4065" s="15">
        <f>ROW(A4064)</f>
        <v>4064</v>
      </c>
      <c r="B4065" s="15">
        <f>IF(J4065=J4064,B4064+1,1)</f>
        <v>46</v>
      </c>
      <c r="C4065" s="15" t="s">
        <v>239</v>
      </c>
      <c r="D4065" s="25" t="s">
        <v>39</v>
      </c>
      <c r="E4065" s="27">
        <v>306337</v>
      </c>
      <c r="F4065" s="27" t="s">
        <v>6206</v>
      </c>
      <c r="G4065" s="27" t="s">
        <v>41</v>
      </c>
      <c r="H4065" s="27">
        <v>18104</v>
      </c>
      <c r="I4065" s="27" t="s">
        <v>42</v>
      </c>
      <c r="J4065" s="28">
        <v>46176</v>
      </c>
      <c r="K4065" s="26">
        <v>0.4375</v>
      </c>
      <c r="L4065" s="26"/>
      <c r="M4065" s="27" t="s">
        <v>72</v>
      </c>
      <c r="N4065" s="25">
        <f>IFERROR(VLOOKUP(M4065,Data!$J$1:$K$58,2,0),"")</f>
        <v>56978089148</v>
      </c>
      <c r="O4065" s="27" t="s">
        <v>73</v>
      </c>
      <c r="P4065" s="27"/>
      <c r="Q4065" s="27" t="s">
        <v>1036</v>
      </c>
      <c r="R4065" s="27" t="s">
        <v>48</v>
      </c>
      <c r="S4065" s="27"/>
      <c r="T4065" s="27"/>
      <c r="U4065" s="28"/>
      <c r="V4065" s="15"/>
      <c r="W4065" s="15"/>
      <c r="X4065" s="27"/>
      <c r="Y4065" s="27"/>
      <c r="Z4065" s="29"/>
      <c r="AA4065" s="29">
        <v>0.31805555555555554</v>
      </c>
      <c r="AB4065" s="29">
        <v>0.54166666666666663</v>
      </c>
      <c r="AC4065" s="30">
        <v>46176</v>
      </c>
      <c r="AD4065" s="15" t="str">
        <f>IF(Tabla2[[#This Row],[HORA ENTREGA]]="DIRECTO","On time", IF(AA4065&lt;&gt;"",IF(Tabla2[[#This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65" s="15" t="str">
        <f>MID(Tabla2[[#This Row],[TIPO]],1,3)</f>
        <v xml:space="preserve">40 </v>
      </c>
      <c r="AF40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SUPERMERCADO DEL NEUMATICO LTDA */ Cont: * TCNU654568*/ HR Entrega: *10:30* /Dirección: *AV. GENERAL VELASQUEZ 10901, SAN BERNARDO</v>
      </c>
      <c r="AG4065" s="45" t="str">
        <f>IFERROR(HYPERLINK("https://wa.me/"&amp;Tabla2[[#This Row],[CONTACTO]]&amp;"?text="&amp;Tabla2[[#This Row],[Mensaje]],"Enviar mensaje"),"")</f>
        <v>Enviar mensaje</v>
      </c>
      <c r="AH4065" s="15" t="str">
        <f>CONCATENATE(A4065,F4065)</f>
        <v>4064TCNU654568</v>
      </c>
      <c r="AI4065" s="15" t="str">
        <f>CONCATENATE("ENT-",A4065)</f>
        <v>ENT-4064</v>
      </c>
      <c r="AJ4065" s="15" t="str">
        <f>IF(Tabla2[[#This Row],[Op]]&lt;&gt;"","ENTREGA","")</f>
        <v>ENTREGA</v>
      </c>
      <c r="AK4065" s="40" t="str">
        <f>(Tabla2[[#This Row],[FECHA ENTREGA]]&amp;Tabla2[[#This Row],[HORA ENTREGA]])</f>
        <v>461760,4375</v>
      </c>
      <c r="AL4065" s="43" t="str">
        <f>IFERROR(HYPERLINK("https://wa.me/"&amp;Tabla2[[#This Row],[CONTACTO]]&amp;"?text="&amp;Tabla2[[#This Row],[Mensaje]]),"")</f>
        <v>https://wa.me/56978089148?text=Hola!%0AServicio del día 03-06%0A *Cliente:* SUPERMERCADO DEL NEUMATICO LTDA */ Cont: * TCNU654568*/ HR Entrega: *10:30* /Dirección: *AV. GENERAL VELASQUEZ 10901, SAN BERNARDO</v>
      </c>
    </row>
    <row r="4066" spans="1:38" ht="16.5" customHeight="1" x14ac:dyDescent="0.2">
      <c r="A4066" s="15">
        <f>ROW(A4065)</f>
        <v>4065</v>
      </c>
      <c r="B4066" s="15">
        <f>IF(J4066=J4065,B4065+1,1)</f>
        <v>47</v>
      </c>
      <c r="C4066" s="15" t="s">
        <v>447</v>
      </c>
      <c r="D4066" s="25" t="s">
        <v>39</v>
      </c>
      <c r="E4066" s="27">
        <v>389416</v>
      </c>
      <c r="F4066" s="27" t="s">
        <v>6207</v>
      </c>
      <c r="G4066" s="27" t="s">
        <v>41</v>
      </c>
      <c r="H4066" s="27">
        <v>14500</v>
      </c>
      <c r="I4066" s="27" t="s">
        <v>42</v>
      </c>
      <c r="J4066" s="28">
        <v>46176</v>
      </c>
      <c r="K4066" s="26">
        <v>0.33333333333333331</v>
      </c>
      <c r="L4066" s="26"/>
      <c r="M4066" s="27" t="s">
        <v>319</v>
      </c>
      <c r="N4066" s="25">
        <f>IFERROR(VLOOKUP(M4066,Data!$J$1:$K$58,2,0),"")</f>
        <v>56948501048</v>
      </c>
      <c r="O4066" s="27" t="s">
        <v>320</v>
      </c>
      <c r="P4066" s="27"/>
      <c r="Q4066" s="27" t="s">
        <v>450</v>
      </c>
      <c r="R4066" s="27" t="s">
        <v>1710</v>
      </c>
      <c r="S4066" s="27"/>
      <c r="T4066" s="27"/>
      <c r="U4066" s="28"/>
      <c r="V4066" s="15"/>
      <c r="W4066" s="15"/>
      <c r="X4066" s="27"/>
      <c r="Y4066" s="27"/>
      <c r="Z4066" s="29"/>
      <c r="AA4066" s="29">
        <v>0.3611111111111111</v>
      </c>
      <c r="AB4066" s="29">
        <v>0.52083333333333337</v>
      </c>
      <c r="AC4066" s="30">
        <v>46176</v>
      </c>
      <c r="AD4066" s="15" t="str">
        <f>IF(Tabla2[[#This Row],[HORA ENTREGA]]="DIRECTO","On time", IF(AA4066&lt;&gt;"",IF(Tabla2[[#This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66" s="15" t="str">
        <f>MID(Tabla2[[#This Row],[TIPO]],1,3)</f>
        <v xml:space="preserve">40 </v>
      </c>
      <c r="AF40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TECNIKA S A */ Cont: * TEMU6722238*/ HR Entrega: *08:00* /Dirección: *Los Olivos 1270, Pudahuel</v>
      </c>
      <c r="AG4066" s="38" t="str">
        <f>IFERROR(HYPERLINK("https://wa.me/"&amp;Tabla2[[#This Row],[CONTACTO]]&amp;"?text="&amp;Tabla2[[#This Row],[Mensaje]],"Enviar mensaje"),"")</f>
        <v>Enviar mensaje</v>
      </c>
      <c r="AH4066" s="15" t="str">
        <f>CONCATENATE(A4066,F4066)</f>
        <v>4065TEMU6722238</v>
      </c>
      <c r="AI4066" s="15" t="str">
        <f>CONCATENATE("ENT-",A4066)</f>
        <v>ENT-4065</v>
      </c>
      <c r="AJ4066" s="15" t="str">
        <f>IF(Tabla2[[#This Row],[Op]]&lt;&gt;"","ENTREGA","")</f>
        <v>ENTREGA</v>
      </c>
      <c r="AK4066" s="40" t="str">
        <f>(Tabla2[[#This Row],[FECHA ENTREGA]]&amp;Tabla2[[#This Row],[HORA ENTREGA]])</f>
        <v>461760,333333333333333</v>
      </c>
      <c r="AL4066" s="34" t="str">
        <f>IFERROR(HYPERLINK("https://wa.me/"&amp;Tabla2[[#This Row],[CONTACTO]]&amp;"?text="&amp;Tabla2[[#This Row],[Mensaje]]),"")</f>
        <v>https://wa.me/56948501048?text=Hola!%0AServicio del día 03-06%0A *Cliente:* TECNIKA S A */ Cont: * TEMU6722238*/ HR Entrega: *08:00* /Dirección: *Los Olivos 1270, Pudahuel</v>
      </c>
    </row>
    <row r="4067" spans="1:38" ht="16.5" customHeight="1" x14ac:dyDescent="0.2">
      <c r="A4067" s="15">
        <f>ROW(A4066)</f>
        <v>4066</v>
      </c>
      <c r="B4067" s="15">
        <f>IF(J4067=J4066,B4066+1,1)</f>
        <v>48</v>
      </c>
      <c r="C4067" s="15" t="s">
        <v>447</v>
      </c>
      <c r="D4067" s="25" t="s">
        <v>39</v>
      </c>
      <c r="E4067" s="27">
        <v>389414</v>
      </c>
      <c r="F4067" s="27" t="s">
        <v>6208</v>
      </c>
      <c r="G4067" s="27" t="s">
        <v>41</v>
      </c>
      <c r="H4067" s="27">
        <v>14800</v>
      </c>
      <c r="I4067" s="27" t="s">
        <v>42</v>
      </c>
      <c r="J4067" s="28">
        <v>46176</v>
      </c>
      <c r="K4067" s="26">
        <v>0.39583333333333331</v>
      </c>
      <c r="L4067" s="26"/>
      <c r="M4067" s="27" t="s">
        <v>86</v>
      </c>
      <c r="N4067" s="25">
        <f>IFERROR(VLOOKUP(M4067,Data!$J$1:$K$58,2,0),"")</f>
        <v>56956654384</v>
      </c>
      <c r="O4067" s="27" t="s">
        <v>87</v>
      </c>
      <c r="P4067" s="27"/>
      <c r="Q4067" s="27" t="s">
        <v>450</v>
      </c>
      <c r="R4067" s="27" t="s">
        <v>183</v>
      </c>
      <c r="S4067" s="27"/>
      <c r="T4067" s="27"/>
      <c r="U4067" s="28"/>
      <c r="V4067" s="15"/>
      <c r="W4067" s="15"/>
      <c r="X4067" s="27"/>
      <c r="Y4067" s="27"/>
      <c r="Z4067" s="29"/>
      <c r="AA4067" s="29">
        <v>0.38541666666666669</v>
      </c>
      <c r="AB4067" s="29">
        <v>0.52083333333333337</v>
      </c>
      <c r="AC4067" s="30">
        <v>46176</v>
      </c>
      <c r="AD4067" s="15" t="str">
        <f>IF(Tabla2[[#This Row],[HORA ENTREGA]]="DIRECTO","On time", IF(AA4067&lt;&gt;"",IF(Tabla2[[#This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67" s="15" t="str">
        <f>MID(Tabla2[[#This Row],[TIPO]],1,3)</f>
        <v xml:space="preserve">40 </v>
      </c>
      <c r="AF40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TECNIKA S A */ Cont: * FANU1859960*/ HR Entrega: *09:30* /Dirección: *Los Olivos 1270, Pudahuel</v>
      </c>
      <c r="AG4067" s="38" t="str">
        <f>IFERROR(HYPERLINK("https://wa.me/"&amp;Tabla2[[#This Row],[CONTACTO]]&amp;"?text="&amp;Tabla2[[#This Row],[Mensaje]],"Enviar mensaje"),"")</f>
        <v>Enviar mensaje</v>
      </c>
      <c r="AH4067" s="15" t="str">
        <f>CONCATENATE(A4067,F4067)</f>
        <v>4066FANU1859960</v>
      </c>
      <c r="AI4067" s="15" t="str">
        <f>CONCATENATE("ENT-",A4067)</f>
        <v>ENT-4066</v>
      </c>
      <c r="AJ4067" s="15" t="str">
        <f>IF(Tabla2[[#This Row],[Op]]&lt;&gt;"","ENTREGA","")</f>
        <v>ENTREGA</v>
      </c>
      <c r="AK4067" s="40" t="str">
        <f>(Tabla2[[#This Row],[FECHA ENTREGA]]&amp;Tabla2[[#This Row],[HORA ENTREGA]])</f>
        <v>461760,395833333333333</v>
      </c>
      <c r="AL4067" s="34" t="str">
        <f>IFERROR(HYPERLINK("https://wa.me/"&amp;Tabla2[[#This Row],[CONTACTO]]&amp;"?text="&amp;Tabla2[[#This Row],[Mensaje]]),"")</f>
        <v>https://wa.me/56956654384?text=Hola!%0AServicio del día 03-06%0A *Cliente:* TECNIKA S A */ Cont: * FANU1859960*/ HR Entrega: *09:30* /Dirección: *Los Olivos 1270, Pudahuel</v>
      </c>
    </row>
    <row r="4068" spans="1:38" ht="16.5" customHeight="1" x14ac:dyDescent="0.2">
      <c r="A4068" s="15">
        <f>ROW(A4067)</f>
        <v>4067</v>
      </c>
      <c r="B4068" s="15">
        <f>IF(J4068=J4067,B4067+1,1)</f>
        <v>49</v>
      </c>
      <c r="C4068" s="15" t="s">
        <v>1322</v>
      </c>
      <c r="D4068" s="25" t="s">
        <v>39</v>
      </c>
      <c r="E4068" s="27">
        <v>305893</v>
      </c>
      <c r="F4068" s="27" t="s">
        <v>456</v>
      </c>
      <c r="G4068" s="27"/>
      <c r="H4068" s="27"/>
      <c r="I4068" s="27" t="s">
        <v>42</v>
      </c>
      <c r="J4068" s="28">
        <v>46176</v>
      </c>
      <c r="K4068" s="26">
        <v>0.33333333333333331</v>
      </c>
      <c r="L4068" s="26" t="s">
        <v>6133</v>
      </c>
      <c r="M4068" s="27" t="s">
        <v>433</v>
      </c>
      <c r="N4068" s="25">
        <f>IFERROR(VLOOKUP(M4068,Data!$J$1:$K$58,2,0),"")</f>
        <v>56994354094</v>
      </c>
      <c r="O4068" s="27" t="s">
        <v>434</v>
      </c>
      <c r="P4068" s="27"/>
      <c r="Q4068" s="27" t="s">
        <v>5043</v>
      </c>
      <c r="R4068" s="27"/>
      <c r="S4068" s="27"/>
      <c r="T4068" s="27"/>
      <c r="U4068" s="28"/>
      <c r="V4068" s="15"/>
      <c r="W4068" s="15"/>
      <c r="X4068" s="27"/>
      <c r="Y4068" s="27"/>
      <c r="Z4068" s="29"/>
      <c r="AA4068" s="29">
        <v>0.36944444444444446</v>
      </c>
      <c r="AB4068" s="29">
        <v>0.46527777777777779</v>
      </c>
      <c r="AC4068" s="30">
        <v>46176</v>
      </c>
      <c r="AD4068" s="15" t="str">
        <f>IF(Tabla2[[#This Row],[HORA ENTREGA]]="DIRECTO","On time", IF(AA4068&lt;&gt;"",IF(Tabla2[[#This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68" s="15" t="str">
        <f>MID(Tabla2[[#This Row],[TIPO]],1,3)</f>
        <v/>
      </c>
      <c r="AF40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ZOOMLION SPA */ Cont: * RAMPLA*/ HR Entrega: *08:00* /Dirección: *EDUARDO FREI MONTALVA 9951; QUILICURA</v>
      </c>
      <c r="AG4068" s="45" t="str">
        <f>IFERROR(HYPERLINK("https://wa.me/"&amp;Tabla2[[#This Row],[CONTACTO]]&amp;"?text="&amp;Tabla2[[#This Row],[Mensaje]],"Enviar mensaje"),"")</f>
        <v>Enviar mensaje</v>
      </c>
      <c r="AH4068" s="15" t="str">
        <f>CONCATENATE(A4068,F4068)</f>
        <v>4067RAMPLA</v>
      </c>
      <c r="AI4068" s="15" t="str">
        <f>CONCATENATE("ENT-",A4068)</f>
        <v>ENT-4067</v>
      </c>
      <c r="AJ4068" s="15" t="str">
        <f>IF(Tabla2[[#This Row],[Op]]&lt;&gt;"","ENTREGA","")</f>
        <v>ENTREGA</v>
      </c>
      <c r="AK4068" s="40" t="str">
        <f>(Tabla2[[#This Row],[FECHA ENTREGA]]&amp;Tabla2[[#This Row],[HORA ENTREGA]])</f>
        <v>461760,333333333333333</v>
      </c>
      <c r="AL4068" s="43" t="str">
        <f>IFERROR(HYPERLINK("https://wa.me/"&amp;Tabla2[[#This Row],[CONTACTO]]&amp;"?text="&amp;Tabla2[[#This Row],[Mensaje]]),"")</f>
        <v>https://wa.me/56994354094?text=Hola!%0AServicio del día 03-06%0A *Cliente:* ZOOMLION SPA */ Cont: * RAMPLA*/ HR Entrega: *08:00* /Dirección: *EDUARDO FREI MONTALVA 9951; QUILICURA</v>
      </c>
    </row>
    <row r="4069" spans="1:38" ht="16.5" customHeight="1" x14ac:dyDescent="0.2">
      <c r="A4069" s="15">
        <f>ROW(A4068)</f>
        <v>4068</v>
      </c>
      <c r="B4069" s="15">
        <f>IF(J4069=J4068,B4068+1,1)</f>
        <v>50</v>
      </c>
      <c r="C4069" s="15" t="s">
        <v>1322</v>
      </c>
      <c r="D4069" s="25" t="s">
        <v>39</v>
      </c>
      <c r="E4069" s="27">
        <v>304010</v>
      </c>
      <c r="F4069" s="27" t="s">
        <v>6209</v>
      </c>
      <c r="G4069" s="27" t="s">
        <v>41</v>
      </c>
      <c r="H4069" s="27">
        <v>18200</v>
      </c>
      <c r="I4069" s="27" t="s">
        <v>42</v>
      </c>
      <c r="J4069" s="28">
        <v>46176</v>
      </c>
      <c r="K4069" s="26"/>
      <c r="L4069" s="26"/>
      <c r="M4069" s="27" t="s">
        <v>389</v>
      </c>
      <c r="N4069" s="25">
        <f>IFERROR(VLOOKUP(M4069,Data!$J$1:$K$58,2,0),"")</f>
        <v>56988336520</v>
      </c>
      <c r="O4069" s="27" t="s">
        <v>390</v>
      </c>
      <c r="P4069" s="27"/>
      <c r="Q4069" s="27" t="s">
        <v>6132</v>
      </c>
      <c r="R4069" s="27" t="s">
        <v>183</v>
      </c>
      <c r="S4069" s="27"/>
      <c r="T4069" s="27"/>
      <c r="U4069" s="28"/>
      <c r="V4069" s="15"/>
      <c r="W4069" s="15"/>
      <c r="X4069" s="27"/>
      <c r="Y4069" s="27" t="s">
        <v>3534</v>
      </c>
      <c r="Z4069" s="29"/>
      <c r="AA4069" s="29" t="s">
        <v>120</v>
      </c>
      <c r="AB4069" s="29" t="s">
        <v>120</v>
      </c>
      <c r="AC4069" s="30" t="s">
        <v>120</v>
      </c>
      <c r="AD4069" s="15" t="str">
        <f>IF(Tabla2[[#This Row],[HORA ENTREGA]]="DIRECTO","On time", IF(AA4069&lt;&gt;"",IF(Tabla2[[#This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69" s="15" t="str">
        <f>MID(Tabla2[[#This Row],[TIPO]],1,3)</f>
        <v xml:space="preserve">40 </v>
      </c>
      <c r="AF40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03-06%0A *Cliente:* ZOOMLION SPA */ Cont: * WHSU6231596*/ HR Entrega: *00:00* /Dirección: *DOÑA BLANCA MAIPU</v>
      </c>
      <c r="AG4069" s="38" t="str">
        <f>IFERROR(HYPERLINK("https://wa.me/"&amp;Tabla2[[#This Row],[CONTACTO]]&amp;"?text="&amp;Tabla2[[#This Row],[Mensaje]],"Enviar mensaje"),"")</f>
        <v>Enviar mensaje</v>
      </c>
      <c r="AH4069" s="15" t="str">
        <f>CONCATENATE(A4069,F4069)</f>
        <v>4068WHSU6231596</v>
      </c>
      <c r="AI4069" s="15" t="str">
        <f>CONCATENATE("ENT-",A4069)</f>
        <v>ENT-4068</v>
      </c>
      <c r="AJ4069" s="15" t="str">
        <f>IF(Tabla2[[#This Row],[Op]]&lt;&gt;"","ENTREGA","")</f>
        <v>ENTREGA</v>
      </c>
      <c r="AK4069" s="40" t="str">
        <f>(Tabla2[[#This Row],[FECHA ENTREGA]]&amp;Tabla2[[#This Row],[HORA ENTREGA]])</f>
        <v>46176</v>
      </c>
      <c r="AL4069" s="43" t="str">
        <f>IFERROR(HYPERLINK("https://wa.me/"&amp;Tabla2[[#This Row],[CONTACTO]]&amp;"?text="&amp;Tabla2[[#This Row],[Mensaje]]),"")</f>
        <v>https://wa.me/56988336520?text=Hola!%0AServicio del día 03-06%0A *Cliente:* ZOOMLION SPA */ Cont: * WHSU6231596*/ HR Entrega: *00:00* /Dirección: *DOÑA BLANCA MAIPU</v>
      </c>
    </row>
    <row r="4070" spans="1:38" ht="16.5" customHeight="1" x14ac:dyDescent="0.2">
      <c r="A4070" s="15">
        <f>ROW(A4069)</f>
        <v>4069</v>
      </c>
      <c r="B4070" s="15">
        <f>IF(J4070=J4069,B4069+1,1)</f>
        <v>1</v>
      </c>
      <c r="C4070" s="15" t="s">
        <v>43</v>
      </c>
      <c r="D4070" s="25" t="s">
        <v>39</v>
      </c>
      <c r="E4070" s="27">
        <v>370862</v>
      </c>
      <c r="F4070" s="27" t="s">
        <v>6210</v>
      </c>
      <c r="G4070" s="27" t="s">
        <v>54</v>
      </c>
      <c r="H4070" s="27">
        <v>25070</v>
      </c>
      <c r="I4070" s="27" t="s">
        <v>42</v>
      </c>
      <c r="J4070" s="28">
        <v>46177</v>
      </c>
      <c r="K4070" s="26">
        <v>0.47916666666666669</v>
      </c>
      <c r="L4070" s="26"/>
      <c r="M4070" s="27" t="s">
        <v>144</v>
      </c>
      <c r="N4070" s="25">
        <f>IFERROR(VLOOKUP(M4070,Data!$J$1:$K$58,2,0),"")</f>
        <v>56940144795</v>
      </c>
      <c r="O4070" s="27" t="s">
        <v>145</v>
      </c>
      <c r="P4070" s="27"/>
      <c r="Q4070" s="27" t="s">
        <v>5481</v>
      </c>
      <c r="R4070" s="27" t="s">
        <v>183</v>
      </c>
      <c r="S4070" s="27"/>
      <c r="T4070" s="27"/>
      <c r="U4070" s="28"/>
      <c r="V4070" s="15"/>
      <c r="W4070" s="15"/>
      <c r="X4070" s="27"/>
      <c r="Y4070" s="27"/>
      <c r="Z4070" s="29"/>
      <c r="AA4070" s="29">
        <v>0.46666666666666667</v>
      </c>
      <c r="AB4070" s="29">
        <v>0.61805555555555558</v>
      </c>
      <c r="AC4070" s="30">
        <v>46177</v>
      </c>
      <c r="AD4070" s="15" t="str">
        <f>IF(Tabla2[[#This Row],[HORA ENTREGA]]="DIRECTO","On time", IF(AA4070&lt;&gt;"",IF(Tabla2[[#This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70" s="15" t="str">
        <f>MID(Tabla2[[#This Row],[TIPO]],1,3)</f>
        <v xml:space="preserve">40 </v>
      </c>
      <c r="AF40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ALCA SPA */ Cont: * HMMU5414549*/ HR Entrega: *11:30* /Dirección: *Camino del Cerro 4868 Huechuraba, Santiago</v>
      </c>
      <c r="AG4070" s="45" t="str">
        <f>IFERROR(HYPERLINK("https://wa.me/"&amp;Tabla2[[#This Row],[CONTACTO]]&amp;"?text="&amp;Tabla2[[#This Row],[Mensaje]],"Enviar mensaje"),"")</f>
        <v>Enviar mensaje</v>
      </c>
      <c r="AH4070" s="15" t="str">
        <f>CONCATENATE(A4070,F4070)</f>
        <v>4069HMMU5414549</v>
      </c>
      <c r="AI4070" s="15" t="str">
        <f>CONCATENATE("ENT-",A4070)</f>
        <v>ENT-4069</v>
      </c>
      <c r="AJ4070" s="15" t="str">
        <f>IF(Tabla2[[#This Row],[Op]]&lt;&gt;"","ENTREGA","")</f>
        <v>ENTREGA</v>
      </c>
      <c r="AK4070" s="40" t="str">
        <f>(Tabla2[[#This Row],[FECHA ENTREGA]]&amp;Tabla2[[#This Row],[HORA ENTREGA]])</f>
        <v>461770,479166666666667</v>
      </c>
      <c r="AL4070" s="43" t="str">
        <f>IFERROR(HYPERLINK("https://wa.me/"&amp;Tabla2[[#This Row],[CONTACTO]]&amp;"?text="&amp;Tabla2[[#This Row],[Mensaje]]),"")</f>
        <v>https://wa.me/56940144795?text=Hola!%0AServicio del día 04-06%0A *Cliente:* ALCA SPA */ Cont: * HMMU5414549*/ HR Entrega: *11:30* /Dirección: *Camino del Cerro 4868 Huechuraba, Santiago</v>
      </c>
    </row>
    <row r="4071" spans="1:38" ht="16.5" customHeight="1" x14ac:dyDescent="0.2">
      <c r="A4071" s="15">
        <f>ROW(A4070)</f>
        <v>4070</v>
      </c>
      <c r="B4071" s="15">
        <f>IF(J4071=J4070,B4070+1,1)</f>
        <v>2</v>
      </c>
      <c r="C4071" s="15" t="s">
        <v>517</v>
      </c>
      <c r="D4071" s="25" t="s">
        <v>122</v>
      </c>
      <c r="E4071" s="27" t="s">
        <v>6211</v>
      </c>
      <c r="F4071" s="27"/>
      <c r="G4071" s="27"/>
      <c r="H4071" s="27"/>
      <c r="I4071" s="27"/>
      <c r="J4071" s="28">
        <v>46177</v>
      </c>
      <c r="K4071" s="26">
        <v>0.33333333333333331</v>
      </c>
      <c r="L4071" s="26"/>
      <c r="M4071" s="27" t="s">
        <v>273</v>
      </c>
      <c r="N4071" s="25">
        <f>IFERROR(VLOOKUP(M4071,Data!$J$1:$K$58,2,0),"")</f>
        <v>56950103942</v>
      </c>
      <c r="O4071" s="27" t="s">
        <v>274</v>
      </c>
      <c r="P4071" s="27"/>
      <c r="Q4071" s="27" t="s">
        <v>3866</v>
      </c>
      <c r="R4071" s="27"/>
      <c r="S4071" s="27"/>
      <c r="T4071" s="27"/>
      <c r="U4071" s="28"/>
      <c r="V4071" s="15"/>
      <c r="W4071" s="15"/>
      <c r="X4071" s="27"/>
      <c r="Y4071" s="27"/>
      <c r="Z4071" s="29"/>
      <c r="AA4071" s="29">
        <v>46176.952777777777</v>
      </c>
      <c r="AB4071" s="29">
        <v>0.4513888888888889</v>
      </c>
      <c r="AC4071" s="30">
        <v>46176</v>
      </c>
      <c r="AD4071" s="15" t="str">
        <f>IF(Tabla2[[#This Row],[HORA ENTREGA]]="DIRECTO","On time", IF(AA4071&lt;&gt;"",IF(Tabla2[[#This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71" s="15" t="str">
        <f>MID(Tabla2[[#This Row],[TIPO]],1,3)</f>
        <v/>
      </c>
      <c r="AF40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ARESTI CHILE WINE S.A. */ Cont: * */ HR Entrega: *08:00* /Dirección: *CONSOLIDADO: BELLAVISTA S/N, RIO CLARO; BOD. HACIENDA ARESTI</v>
      </c>
      <c r="AG4071" s="38" t="str">
        <f>IFERROR(HYPERLINK("https://wa.me/"&amp;Tabla2[[#This Row],[CONTACTO]]&amp;"?text="&amp;Tabla2[[#This Row],[Mensaje]],"Enviar mensaje"),"")</f>
        <v>Enviar mensaje</v>
      </c>
      <c r="AH4071" s="15" t="str">
        <f>CONCATENATE(A4071,F4071)</f>
        <v>4070</v>
      </c>
      <c r="AI4071" s="15" t="str">
        <f>CONCATENATE("ENT-",A4071)</f>
        <v>ENT-4070</v>
      </c>
      <c r="AJ4071" s="15" t="str">
        <f>IF(Tabla2[[#This Row],[Op]]&lt;&gt;"","ENTREGA","")</f>
        <v>ENTREGA</v>
      </c>
      <c r="AK4071" s="40" t="str">
        <f>(Tabla2[[#This Row],[FECHA ENTREGA]]&amp;Tabla2[[#This Row],[HORA ENTREGA]])</f>
        <v>461770,333333333333333</v>
      </c>
      <c r="AL4071" s="34" t="str">
        <f>IFERROR(HYPERLINK("https://wa.me/"&amp;Tabla2[[#This Row],[CONTACTO]]&amp;"?text="&amp;Tabla2[[#This Row],[Mensaje]]),"")</f>
        <v>https://wa.me/56950103942?text=Hola!%0AServicio del día 04-06%0A *Cliente:* ARESTI CHILE WINE S.A. */ Cont: * */ HR Entrega: *08:00* /Dirección: *CONSOLIDADO: BELLAVISTA S/N, RIO CLARO; BOD. HACIENDA ARESTI</v>
      </c>
    </row>
    <row r="4072" spans="1:38" ht="16.5" customHeight="1" x14ac:dyDescent="0.2">
      <c r="A4072" s="15">
        <f>ROW(A4071)</f>
        <v>4071</v>
      </c>
      <c r="B4072" s="15">
        <f>IF(J4072=J4071,B4071+1,1)</f>
        <v>3</v>
      </c>
      <c r="C4072" s="15" t="s">
        <v>517</v>
      </c>
      <c r="D4072" s="25" t="s">
        <v>122</v>
      </c>
      <c r="E4072" s="27" t="s">
        <v>6212</v>
      </c>
      <c r="F4072" s="27" t="s">
        <v>6213</v>
      </c>
      <c r="G4072" s="27" t="s">
        <v>64</v>
      </c>
      <c r="H4072" s="27"/>
      <c r="I4072" s="27"/>
      <c r="J4072" s="28">
        <v>46177</v>
      </c>
      <c r="K4072" s="26">
        <v>0.33333333333333331</v>
      </c>
      <c r="L4072" s="26"/>
      <c r="M4072" s="27" t="s">
        <v>139</v>
      </c>
      <c r="N4072" s="25">
        <f>IFERROR(VLOOKUP(M4072,Data!$J$1:$K$58,2,0),"")</f>
        <v>56965312953</v>
      </c>
      <c r="O4072" s="27" t="s">
        <v>1208</v>
      </c>
      <c r="P4072" s="27"/>
      <c r="Q4072" s="27" t="s">
        <v>3866</v>
      </c>
      <c r="R4072" s="27"/>
      <c r="S4072" s="27"/>
      <c r="T4072" s="27"/>
      <c r="U4072" s="28"/>
      <c r="V4072" s="15"/>
      <c r="W4072" s="15"/>
      <c r="X4072" s="27"/>
      <c r="Y4072" s="27"/>
      <c r="Z4072" s="29"/>
      <c r="AA4072" s="29">
        <v>0.8833333333333333</v>
      </c>
      <c r="AB4072" s="29">
        <v>37412.368055555555</v>
      </c>
      <c r="AC4072" s="30">
        <v>46177</v>
      </c>
      <c r="AD4072" s="15" t="str">
        <f>IF(Tabla2[[#This Row],[HORA ENTREGA]]="DIRECTO","On time", IF(AA4072&lt;&gt;"",IF(Tabla2[[#This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72" s="15" t="str">
        <f>MID(Tabla2[[#This Row],[TIPO]],1,3)</f>
        <v xml:space="preserve">20 </v>
      </c>
      <c r="AF40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ARESTI CHILE WINE S.A. */ Cont: * FCIU6211649*/ HR Entrega: *08:00* /Dirección: *CONSOLIDADO: BELLAVISTA S/N, RIO CLARO; BOD. HACIENDA ARESTI</v>
      </c>
      <c r="AG4072" s="38" t="str">
        <f>IFERROR(HYPERLINK("https://wa.me/"&amp;Tabla2[[#This Row],[CONTACTO]]&amp;"?text="&amp;Tabla2[[#This Row],[Mensaje]],"Enviar mensaje"),"")</f>
        <v>Enviar mensaje</v>
      </c>
      <c r="AH4072" s="15" t="str">
        <f>CONCATENATE(A4072,F4072)</f>
        <v>4071FCIU6211649</v>
      </c>
      <c r="AI4072" s="15" t="str">
        <f>CONCATENATE("ENT-",A4072)</f>
        <v>ENT-4071</v>
      </c>
      <c r="AJ4072" s="15" t="str">
        <f>IF(Tabla2[[#This Row],[Op]]&lt;&gt;"","ENTREGA","")</f>
        <v>ENTREGA</v>
      </c>
      <c r="AK4072" s="40" t="str">
        <f>(Tabla2[[#This Row],[FECHA ENTREGA]]&amp;Tabla2[[#This Row],[HORA ENTREGA]])</f>
        <v>461770,333333333333333</v>
      </c>
      <c r="AL4072" s="34" t="str">
        <f>IFERROR(HYPERLINK("https://wa.me/"&amp;Tabla2[[#This Row],[CONTACTO]]&amp;"?text="&amp;Tabla2[[#This Row],[Mensaje]]),"")</f>
        <v>https://wa.me/56965312953?text=Hola!%0AServicio del día 04-06%0A *Cliente:* ARESTI CHILE WINE S.A. */ Cont: * FCIU6211649*/ HR Entrega: *08:00* /Dirección: *CONSOLIDADO: BELLAVISTA S/N, RIO CLARO; BOD. HACIENDA ARESTI</v>
      </c>
    </row>
    <row r="4073" spans="1:38" ht="16.5" customHeight="1" x14ac:dyDescent="0.2">
      <c r="A4073" s="15">
        <f>ROW(A4072)</f>
        <v>4072</v>
      </c>
      <c r="B4073" s="15">
        <f>IF(J4073=J4072,B4072+1,1)</f>
        <v>4</v>
      </c>
      <c r="C4073" s="15" t="s">
        <v>517</v>
      </c>
      <c r="D4073" s="25" t="s">
        <v>122</v>
      </c>
      <c r="E4073" s="27" t="s">
        <v>6214</v>
      </c>
      <c r="F4073" s="27" t="s">
        <v>6215</v>
      </c>
      <c r="G4073" s="27" t="s">
        <v>64</v>
      </c>
      <c r="H4073" s="27"/>
      <c r="I4073" s="27"/>
      <c r="J4073" s="28">
        <v>46177</v>
      </c>
      <c r="K4073" s="26">
        <v>0.33333333333333331</v>
      </c>
      <c r="L4073" s="26"/>
      <c r="M4073" s="27" t="s">
        <v>104</v>
      </c>
      <c r="N4073" s="25">
        <f>IFERROR(VLOOKUP(M4073,Data!$J$1:$K$58,2,0),"")</f>
        <v>56966749395</v>
      </c>
      <c r="O4073" s="27" t="s">
        <v>253</v>
      </c>
      <c r="P4073" s="27"/>
      <c r="Q4073" s="27" t="s">
        <v>3866</v>
      </c>
      <c r="R4073" s="27"/>
      <c r="S4073" s="27"/>
      <c r="T4073" s="27"/>
      <c r="U4073" s="28"/>
      <c r="V4073" s="15"/>
      <c r="W4073" s="15"/>
      <c r="X4073" s="27"/>
      <c r="Y4073" s="27"/>
      <c r="Z4073" s="29"/>
      <c r="AA4073" s="29">
        <v>0.54513888888888884</v>
      </c>
      <c r="AB4073" s="29">
        <v>0.77083333333333337</v>
      </c>
      <c r="AC4073" s="30">
        <v>46177</v>
      </c>
      <c r="AD4073" s="15" t="str">
        <f>IF(Tabla2[[#This Row],[HORA ENTREGA]]="DIRECTO","On time", IF(AA4073&lt;&gt;"",IF(Tabla2[[#This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73" s="15" t="str">
        <f>MID(Tabla2[[#This Row],[TIPO]],1,3)</f>
        <v xml:space="preserve">20 </v>
      </c>
      <c r="AF40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ARESTI CHILE WINE S.A. */ Cont: * fbiu0123024*/ HR Entrega: *08:00* /Dirección: *CONSOLIDADO: BELLAVISTA S/N, RIO CLARO; BOD. HACIENDA ARESTI</v>
      </c>
      <c r="AG4073" s="38" t="str">
        <f>IFERROR(HYPERLINK("https://wa.me/"&amp;Tabla2[[#This Row],[CONTACTO]]&amp;"?text="&amp;Tabla2[[#This Row],[Mensaje]],"Enviar mensaje"),"")</f>
        <v>Enviar mensaje</v>
      </c>
      <c r="AH4073" s="15" t="str">
        <f>CONCATENATE(A4073,F4073)</f>
        <v>4072fbiu0123024</v>
      </c>
      <c r="AI4073" s="15" t="str">
        <f>CONCATENATE("ENT-",A4073)</f>
        <v>ENT-4072</v>
      </c>
      <c r="AJ4073" s="15" t="str">
        <f>IF(Tabla2[[#This Row],[Op]]&lt;&gt;"","ENTREGA","")</f>
        <v>ENTREGA</v>
      </c>
      <c r="AK4073" s="40" t="str">
        <f>(Tabla2[[#This Row],[FECHA ENTREGA]]&amp;Tabla2[[#This Row],[HORA ENTREGA]])</f>
        <v>461770,333333333333333</v>
      </c>
      <c r="AL4073" s="34" t="str">
        <f>IFERROR(HYPERLINK("https://wa.me/"&amp;Tabla2[[#This Row],[CONTACTO]]&amp;"?text="&amp;Tabla2[[#This Row],[Mensaje]]),"")</f>
        <v>https://wa.me/56966749395?text=Hola!%0AServicio del día 04-06%0A *Cliente:* ARESTI CHILE WINE S.A. */ Cont: * fbiu0123024*/ HR Entrega: *08:00* /Dirección: *CONSOLIDADO: BELLAVISTA S/N, RIO CLARO; BOD. HACIENDA ARESTI</v>
      </c>
    </row>
    <row r="4074" spans="1:38" ht="16.5" customHeight="1" x14ac:dyDescent="0.2">
      <c r="A4074" s="15">
        <f>ROW(A4073)</f>
        <v>4073</v>
      </c>
      <c r="B4074" s="15">
        <f>IF(J4074=J4073,B4073+1,1)</f>
        <v>5</v>
      </c>
      <c r="C4074" s="15" t="s">
        <v>517</v>
      </c>
      <c r="D4074" s="25" t="s">
        <v>122</v>
      </c>
      <c r="E4074" s="27" t="s">
        <v>6216</v>
      </c>
      <c r="F4074" s="27"/>
      <c r="G4074" s="27" t="s">
        <v>64</v>
      </c>
      <c r="H4074" s="27"/>
      <c r="I4074" s="27"/>
      <c r="J4074" s="28">
        <v>46177</v>
      </c>
      <c r="K4074" s="26">
        <v>0.41666666666666669</v>
      </c>
      <c r="L4074" s="26"/>
      <c r="M4074" s="27" t="s">
        <v>971</v>
      </c>
      <c r="N4074" s="25">
        <f>IFERROR(VLOOKUP(M4074,Data!$J$1:$K$58,2,0),"")</f>
        <v>56999972473</v>
      </c>
      <c r="O4074" s="27" t="s">
        <v>348</v>
      </c>
      <c r="P4074" s="27"/>
      <c r="Q4074" s="27" t="s">
        <v>3866</v>
      </c>
      <c r="R4074" s="27"/>
      <c r="S4074" s="27"/>
      <c r="T4074" s="27"/>
      <c r="U4074" s="28"/>
      <c r="V4074" s="15"/>
      <c r="W4074" s="15"/>
      <c r="X4074" s="27"/>
      <c r="Y4074" s="27"/>
      <c r="Z4074" s="29"/>
      <c r="AA4074" s="29">
        <v>1.7361111111111112E-2</v>
      </c>
      <c r="AB4074" s="29">
        <v>0.47916666666666669</v>
      </c>
      <c r="AC4074" s="30">
        <v>46177</v>
      </c>
      <c r="AD4074" s="15" t="str">
        <f>IF(Tabla2[[#This Row],[HORA ENTREGA]]="DIRECTO","On time", IF(AA4074&lt;&gt;"",IF(Tabla2[[#This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74" s="15" t="str">
        <f>MID(Tabla2[[#This Row],[TIPO]],1,3)</f>
        <v xml:space="preserve">20 </v>
      </c>
      <c r="AF40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ARESTI CHILE WINE S.A. */ Cont: * */ HR Entrega: *10:00* /Dirección: *CONSOLIDADO: BELLAVISTA S/N, RIO CLARO; BOD. HACIENDA ARESTI</v>
      </c>
      <c r="AG4074" s="38" t="str">
        <f>IFERROR(HYPERLINK("https://wa.me/"&amp;Tabla2[[#This Row],[CONTACTO]]&amp;"?text="&amp;Tabla2[[#This Row],[Mensaje]],"Enviar mensaje"),"")</f>
        <v>Enviar mensaje</v>
      </c>
      <c r="AH4074" s="15" t="str">
        <f>CONCATENATE(A4074,F4074)</f>
        <v>4073</v>
      </c>
      <c r="AI4074" s="15" t="str">
        <f>CONCATENATE("ENT-",A4074)</f>
        <v>ENT-4073</v>
      </c>
      <c r="AJ4074" s="15" t="str">
        <f>IF(Tabla2[[#This Row],[Op]]&lt;&gt;"","ENTREGA","")</f>
        <v>ENTREGA</v>
      </c>
      <c r="AK4074" s="40" t="str">
        <f>(Tabla2[[#This Row],[FECHA ENTREGA]]&amp;Tabla2[[#This Row],[HORA ENTREGA]])</f>
        <v>461770,416666666666667</v>
      </c>
      <c r="AL4074" s="34" t="str">
        <f>IFERROR(HYPERLINK("https://wa.me/"&amp;Tabla2[[#This Row],[CONTACTO]]&amp;"?text="&amp;Tabla2[[#This Row],[Mensaje]]),"")</f>
        <v>https://wa.me/56999972473?text=Hola!%0AServicio del día 04-06%0A *Cliente:* ARESTI CHILE WINE S.A. */ Cont: * */ HR Entrega: *10:00* /Dirección: *CONSOLIDADO: BELLAVISTA S/N, RIO CLARO; BOD. HACIENDA ARESTI</v>
      </c>
    </row>
    <row r="4075" spans="1:38" ht="16.5" customHeight="1" x14ac:dyDescent="0.2">
      <c r="A4075" s="15">
        <f>ROW(A4074)</f>
        <v>4074</v>
      </c>
      <c r="B4075" s="15">
        <f>IF(J4075=J4074,B4074+1,1)</f>
        <v>6</v>
      </c>
      <c r="C4075" s="15" t="s">
        <v>517</v>
      </c>
      <c r="D4075" s="25" t="s">
        <v>122</v>
      </c>
      <c r="E4075" s="27" t="s">
        <v>6217</v>
      </c>
      <c r="F4075" s="27" t="s">
        <v>6218</v>
      </c>
      <c r="G4075" s="27"/>
      <c r="H4075" s="27"/>
      <c r="I4075" s="27"/>
      <c r="J4075" s="28">
        <v>46177</v>
      </c>
      <c r="K4075" s="26">
        <v>0.58333333333333337</v>
      </c>
      <c r="L4075" s="26"/>
      <c r="M4075" s="27" t="s">
        <v>6027</v>
      </c>
      <c r="N4075" s="25">
        <f>IFERROR(VLOOKUP(M4075,Data!$J$1:$K$58,2,0),"")</f>
        <v>56931745826</v>
      </c>
      <c r="O4075" s="27" t="s">
        <v>200</v>
      </c>
      <c r="P4075" s="27"/>
      <c r="Q4075" s="27" t="s">
        <v>3866</v>
      </c>
      <c r="R4075" s="27"/>
      <c r="S4075" s="27"/>
      <c r="T4075" s="27"/>
      <c r="U4075" s="28"/>
      <c r="V4075" s="15"/>
      <c r="W4075" s="15"/>
      <c r="X4075" s="27"/>
      <c r="Y4075" s="27"/>
      <c r="Z4075" s="29"/>
      <c r="AA4075" s="29">
        <v>0.71527777777777779</v>
      </c>
      <c r="AB4075" s="29">
        <v>0.76736111111111116</v>
      </c>
      <c r="AC4075" s="30">
        <v>46177</v>
      </c>
      <c r="AD4075" s="15" t="str">
        <f>IF(Tabla2[[#This Row],[HORA ENTREGA]]="DIRECTO","On time", IF(AA4075&lt;&gt;"",IF(Tabla2[[#This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75" s="15" t="str">
        <f>MID(Tabla2[[#This Row],[TIPO]],1,3)</f>
        <v/>
      </c>
      <c r="AF40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ARESTI CHILE WINE S.A. */ Cont: * CMAU2561520*/ HR Entrega: *14:00* /Dirección: *CONSOLIDADO: BELLAVISTA S/N, RIO CLARO; BOD. HACIENDA ARESTI</v>
      </c>
      <c r="AG4075" s="38" t="str">
        <f>IFERROR(HYPERLINK("https://wa.me/"&amp;Tabla2[[#This Row],[CONTACTO]]&amp;"?text="&amp;Tabla2[[#This Row],[Mensaje]],"Enviar mensaje"),"")</f>
        <v>Enviar mensaje</v>
      </c>
      <c r="AH4075" s="15" t="str">
        <f>CONCATENATE(A4075,F4075)</f>
        <v>4074CMAU2561520</v>
      </c>
      <c r="AI4075" s="15" t="str">
        <f>CONCATENATE("ENT-",A4075)</f>
        <v>ENT-4074</v>
      </c>
      <c r="AJ4075" s="15" t="str">
        <f>IF(Tabla2[[#This Row],[Op]]&lt;&gt;"","ENTREGA","")</f>
        <v>ENTREGA</v>
      </c>
      <c r="AK4075" s="40" t="str">
        <f>(Tabla2[[#This Row],[FECHA ENTREGA]]&amp;Tabla2[[#This Row],[HORA ENTREGA]])</f>
        <v>461770,583333333333333</v>
      </c>
      <c r="AL4075" s="34" t="str">
        <f>IFERROR(HYPERLINK("https://wa.me/"&amp;Tabla2[[#This Row],[CONTACTO]]&amp;"?text="&amp;Tabla2[[#This Row],[Mensaje]]),"")</f>
        <v>https://wa.me/56931745826?text=Hola!%0AServicio del día 04-06%0A *Cliente:* ARESTI CHILE WINE S.A. */ Cont: * CMAU2561520*/ HR Entrega: *14:00* /Dirección: *CONSOLIDADO: BELLAVISTA S/N, RIO CLARO; BOD. HACIENDA ARESTI</v>
      </c>
    </row>
    <row r="4076" spans="1:38" ht="16.5" customHeight="1" x14ac:dyDescent="0.2">
      <c r="A4076" s="15">
        <f>ROW(A4075)</f>
        <v>4075</v>
      </c>
      <c r="B4076" s="15">
        <f>IF(J4076=J4075,B4075+1,1)</f>
        <v>7</v>
      </c>
      <c r="C4076" s="15" t="s">
        <v>3978</v>
      </c>
      <c r="D4076" s="25" t="s">
        <v>39</v>
      </c>
      <c r="E4076" s="27">
        <v>372187</v>
      </c>
      <c r="F4076" s="27" t="s">
        <v>6219</v>
      </c>
      <c r="G4076" s="27" t="s">
        <v>41</v>
      </c>
      <c r="H4076" s="27">
        <v>8504</v>
      </c>
      <c r="I4076" s="27" t="s">
        <v>42</v>
      </c>
      <c r="J4076" s="28">
        <v>46177</v>
      </c>
      <c r="K4076" s="26">
        <v>0.33333333333333331</v>
      </c>
      <c r="L4076" s="26"/>
      <c r="M4076" s="27" t="s">
        <v>192</v>
      </c>
      <c r="N4076" s="25">
        <f>IFERROR(VLOOKUP(M4076,Data!$J$1:$K$58,2,0),"")</f>
        <v>56967396661</v>
      </c>
      <c r="O4076" s="27" t="s">
        <v>46</v>
      </c>
      <c r="P4076" s="27"/>
      <c r="Q4076" s="27" t="s">
        <v>4455</v>
      </c>
      <c r="R4076" s="27" t="s">
        <v>48</v>
      </c>
      <c r="S4076" s="27"/>
      <c r="T4076" s="27"/>
      <c r="U4076" s="28"/>
      <c r="V4076" s="15"/>
      <c r="W4076" s="15"/>
      <c r="X4076" s="27"/>
      <c r="Y4076" s="27"/>
      <c r="Z4076" s="29"/>
      <c r="AA4076" s="29">
        <v>0.34166666666666667</v>
      </c>
      <c r="AB4076" s="29">
        <v>0.64930555555555558</v>
      </c>
      <c r="AC4076" s="30">
        <v>46177</v>
      </c>
      <c r="AD4076" s="15" t="str">
        <f>IF(Tabla2[[#This Row],[HORA ENTREGA]]="DIRECTO","On time", IF(AA4076&lt;&gt;"",IF(Tabla2[[#This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76" s="15" t="str">
        <f>MID(Tabla2[[#This Row],[TIPO]],1,3)</f>
        <v xml:space="preserve">40 </v>
      </c>
      <c r="AF40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ATACAMITA */ Cont: * CMAU9876576*/ HR Entrega: *08:00* /Dirección: *CARLOS VALDOVINOS 420, SAN JOAQUIN</v>
      </c>
      <c r="AG4076" s="45" t="str">
        <f>IFERROR(HYPERLINK("https://wa.me/"&amp;Tabla2[[#This Row],[CONTACTO]]&amp;"?text="&amp;Tabla2[[#This Row],[Mensaje]],"Enviar mensaje"),"")</f>
        <v>Enviar mensaje</v>
      </c>
      <c r="AH4076" s="15" t="str">
        <f>CONCATENATE(A4076,F4076)</f>
        <v>4075CMAU9876576</v>
      </c>
      <c r="AI4076" s="15" t="str">
        <f>CONCATENATE("ENT-",A4076)</f>
        <v>ENT-4075</v>
      </c>
      <c r="AJ4076" s="15" t="str">
        <f>IF(Tabla2[[#This Row],[Op]]&lt;&gt;"","ENTREGA","")</f>
        <v>ENTREGA</v>
      </c>
      <c r="AK4076" s="40" t="str">
        <f>(Tabla2[[#This Row],[FECHA ENTREGA]]&amp;Tabla2[[#This Row],[HORA ENTREGA]])</f>
        <v>461770,333333333333333</v>
      </c>
      <c r="AL4076" s="43" t="str">
        <f>IFERROR(HYPERLINK("https://wa.me/"&amp;Tabla2[[#This Row],[CONTACTO]]&amp;"?text="&amp;Tabla2[[#This Row],[Mensaje]]),"")</f>
        <v>https://wa.me/56967396661?text=Hola!%0AServicio del día 04-06%0A *Cliente:* ATACAMITA */ Cont: * CMAU9876576*/ HR Entrega: *08:00* /Dirección: *CARLOS VALDOVINOS 420, SAN JOAQUIN</v>
      </c>
    </row>
    <row r="4077" spans="1:38" ht="16.5" customHeight="1" x14ac:dyDescent="0.2">
      <c r="A4077" s="15">
        <f>ROW(A4076)</f>
        <v>4076</v>
      </c>
      <c r="B4077" s="15">
        <f>IF(J4077=J4076,B4076+1,1)</f>
        <v>8</v>
      </c>
      <c r="C4077" s="15" t="s">
        <v>3978</v>
      </c>
      <c r="D4077" s="25" t="s">
        <v>39</v>
      </c>
      <c r="E4077" s="27">
        <v>372185</v>
      </c>
      <c r="F4077" s="27" t="s">
        <v>6220</v>
      </c>
      <c r="G4077" s="27" t="s">
        <v>41</v>
      </c>
      <c r="H4077" s="27">
        <v>10864</v>
      </c>
      <c r="I4077" s="27" t="s">
        <v>42</v>
      </c>
      <c r="J4077" s="28">
        <v>46177</v>
      </c>
      <c r="K4077" s="26">
        <v>0.33333333333333331</v>
      </c>
      <c r="L4077" s="26"/>
      <c r="M4077" s="27" t="s">
        <v>241</v>
      </c>
      <c r="N4077" s="25">
        <f>IFERROR(VLOOKUP(M4077,Data!$J$1:$K$58,2,0),"")</f>
        <v>56984880436</v>
      </c>
      <c r="O4077" s="27" t="s">
        <v>98</v>
      </c>
      <c r="P4077" s="27"/>
      <c r="Q4077" s="27" t="s">
        <v>4455</v>
      </c>
      <c r="R4077" s="27" t="s">
        <v>48</v>
      </c>
      <c r="S4077" s="27"/>
      <c r="T4077" s="27"/>
      <c r="U4077" s="28"/>
      <c r="V4077" s="15"/>
      <c r="W4077" s="15"/>
      <c r="X4077" s="27"/>
      <c r="Y4077" s="27"/>
      <c r="Z4077" s="29"/>
      <c r="AA4077" s="29">
        <v>0.32500000000000001</v>
      </c>
      <c r="AB4077" s="29">
        <v>0.48958333333333331</v>
      </c>
      <c r="AC4077" s="30">
        <v>46177</v>
      </c>
      <c r="AD4077" s="15" t="str">
        <f>IF(Tabla2[[#This Row],[HORA ENTREGA]]="DIRECTO","On time", IF(AA4077&lt;&gt;"",IF(Tabla2[[#This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77" s="15" t="str">
        <f>MID(Tabla2[[#This Row],[TIPO]],1,3)</f>
        <v xml:space="preserve">40 </v>
      </c>
      <c r="AF40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ATACAMITA */ Cont: * CMAU9878563*/ HR Entrega: *08:00* /Dirección: *CARLOS VALDOVINOS 420, SAN JOAQUIN</v>
      </c>
      <c r="AG4077" s="45" t="str">
        <f>IFERROR(HYPERLINK("https://wa.me/"&amp;Tabla2[[#This Row],[CONTACTO]]&amp;"?text="&amp;Tabla2[[#This Row],[Mensaje]],"Enviar mensaje"),"")</f>
        <v>Enviar mensaje</v>
      </c>
      <c r="AH4077" s="15" t="str">
        <f>CONCATENATE(A4077,F4077)</f>
        <v>4076CMAU9878563</v>
      </c>
      <c r="AI4077" s="15" t="str">
        <f>CONCATENATE("ENT-",A4077)</f>
        <v>ENT-4076</v>
      </c>
      <c r="AJ4077" s="15" t="str">
        <f>IF(Tabla2[[#This Row],[Op]]&lt;&gt;"","ENTREGA","")</f>
        <v>ENTREGA</v>
      </c>
      <c r="AK4077" s="40" t="str">
        <f>(Tabla2[[#This Row],[FECHA ENTREGA]]&amp;Tabla2[[#This Row],[HORA ENTREGA]])</f>
        <v>461770,333333333333333</v>
      </c>
      <c r="AL4077" s="43" t="str">
        <f>IFERROR(HYPERLINK("https://wa.me/"&amp;Tabla2[[#This Row],[CONTACTO]]&amp;"?text="&amp;Tabla2[[#This Row],[Mensaje]]),"")</f>
        <v>https://wa.me/56984880436?text=Hola!%0AServicio del día 04-06%0A *Cliente:* ATACAMITA */ Cont: * CMAU9878563*/ HR Entrega: *08:00* /Dirección: *CARLOS VALDOVINOS 420, SAN JOAQUIN</v>
      </c>
    </row>
    <row r="4078" spans="1:38" ht="16.5" customHeight="1" x14ac:dyDescent="0.2">
      <c r="A4078" s="15">
        <f>ROW(A4077)</f>
        <v>4077</v>
      </c>
      <c r="B4078" s="15">
        <f>IF(J4078=J4077,B4077+1,1)</f>
        <v>9</v>
      </c>
      <c r="C4078" s="15" t="s">
        <v>110</v>
      </c>
      <c r="D4078" s="25" t="s">
        <v>39</v>
      </c>
      <c r="E4078" s="27">
        <v>2049573</v>
      </c>
      <c r="F4078" s="27" t="s">
        <v>6221</v>
      </c>
      <c r="G4078" s="27" t="s">
        <v>41</v>
      </c>
      <c r="H4078" s="27">
        <v>27100</v>
      </c>
      <c r="I4078" s="27" t="s">
        <v>42</v>
      </c>
      <c r="J4078" s="28">
        <v>46177</v>
      </c>
      <c r="K4078" s="26">
        <v>0.33333333333333331</v>
      </c>
      <c r="L4078" s="26"/>
      <c r="M4078" s="27" t="s">
        <v>82</v>
      </c>
      <c r="N4078" s="25">
        <f>IFERROR(VLOOKUP(M4078,Data!$J$1:$K$58,2,0),"")</f>
        <v>56944277110</v>
      </c>
      <c r="O4078" s="27" t="s">
        <v>83</v>
      </c>
      <c r="P4078" s="27"/>
      <c r="Q4078" s="27" t="s">
        <v>6139</v>
      </c>
      <c r="R4078" s="27" t="s">
        <v>1777</v>
      </c>
      <c r="S4078" s="27"/>
      <c r="T4078" s="27"/>
      <c r="U4078" s="28"/>
      <c r="V4078" s="15"/>
      <c r="W4078" s="15"/>
      <c r="X4078" s="27"/>
      <c r="Y4078" s="27"/>
      <c r="Z4078" s="29"/>
      <c r="AA4078" s="29">
        <v>0.31597222222222221</v>
      </c>
      <c r="AB4078" s="29">
        <v>0.69722222222222219</v>
      </c>
      <c r="AC4078" s="30">
        <v>46177</v>
      </c>
      <c r="AD4078" s="15" t="str">
        <f>IF(Tabla2[[#This Row],[HORA ENTREGA]]="DIRECTO","On time", IF(AA4078&lt;&gt;"",IF(Tabla2[[#This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78" s="15" t="str">
        <f>MID(Tabla2[[#This Row],[TIPO]],1,3)</f>
        <v xml:space="preserve">40 </v>
      </c>
      <c r="AF40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COMERCIAL SANDOVAL E HIJOS LTDA */ Cont: * MRSU3089889*/ HR Entrega: *08:00* /Dirección: *Parcela 5 b lo aecaya colina</v>
      </c>
      <c r="AG4078" s="45" t="str">
        <f>IFERROR(HYPERLINK("https://wa.me/"&amp;Tabla2[[#This Row],[CONTACTO]]&amp;"?text="&amp;Tabla2[[#This Row],[Mensaje]],"Enviar mensaje"),"")</f>
        <v>Enviar mensaje</v>
      </c>
      <c r="AH4078" s="15" t="str">
        <f>CONCATENATE(A4078,F4078)</f>
        <v>4077MRSU3089889</v>
      </c>
      <c r="AI4078" s="15" t="str">
        <f>CONCATENATE("ENT-",A4078)</f>
        <v>ENT-4077</v>
      </c>
      <c r="AJ4078" s="15" t="str">
        <f>IF(Tabla2[[#This Row],[Op]]&lt;&gt;"","ENTREGA","")</f>
        <v>ENTREGA</v>
      </c>
      <c r="AK4078" s="40" t="str">
        <f>(Tabla2[[#This Row],[FECHA ENTREGA]]&amp;Tabla2[[#This Row],[HORA ENTREGA]])</f>
        <v>461770,333333333333333</v>
      </c>
      <c r="AL4078" s="43" t="str">
        <f>IFERROR(HYPERLINK("https://wa.me/"&amp;Tabla2[[#This Row],[CONTACTO]]&amp;"?text="&amp;Tabla2[[#This Row],[Mensaje]]),"")</f>
        <v>https://wa.me/56944277110?text=Hola!%0AServicio del día 04-06%0A *Cliente:* COMERCIAL SANDOVAL E HIJOS LTDA */ Cont: * MRSU3089889*/ HR Entrega: *08:00* /Dirección: *Parcela 5 b lo aecaya colina</v>
      </c>
    </row>
    <row r="4079" spans="1:38" ht="16.5" customHeight="1" x14ac:dyDescent="0.2">
      <c r="A4079" s="15">
        <f>ROW(A4078)</f>
        <v>4078</v>
      </c>
      <c r="B4079" s="15">
        <f>IF(J4079=J4078,B4078+1,1)</f>
        <v>10</v>
      </c>
      <c r="C4079" s="15" t="s">
        <v>302</v>
      </c>
      <c r="D4079" s="25" t="s">
        <v>39</v>
      </c>
      <c r="E4079" s="27">
        <v>1206681</v>
      </c>
      <c r="F4079" s="27" t="s">
        <v>6222</v>
      </c>
      <c r="G4079" s="27" t="s">
        <v>41</v>
      </c>
      <c r="H4079" s="27">
        <v>15938</v>
      </c>
      <c r="I4079" s="27" t="s">
        <v>42</v>
      </c>
      <c r="J4079" s="28">
        <v>46177</v>
      </c>
      <c r="K4079" s="26">
        <v>0.41666666666666669</v>
      </c>
      <c r="L4079" s="26"/>
      <c r="M4079" s="27" t="s">
        <v>6223</v>
      </c>
      <c r="N4079" s="25">
        <f>IFERROR(VLOOKUP(M4079,Data!$J$1:$K$58,2,0),"")</f>
        <v>56998409416</v>
      </c>
      <c r="O4079" s="27" t="s">
        <v>226</v>
      </c>
      <c r="P4079" s="27">
        <v>1</v>
      </c>
      <c r="Q4079" s="27" t="s">
        <v>6224</v>
      </c>
      <c r="R4079" s="27" t="s">
        <v>6225</v>
      </c>
      <c r="S4079" s="27"/>
      <c r="T4079" s="27"/>
      <c r="U4079" s="28"/>
      <c r="V4079" s="15"/>
      <c r="W4079" s="15"/>
      <c r="X4079" s="27"/>
      <c r="Y4079" s="27"/>
      <c r="Z4079" s="29"/>
      <c r="AA4079" s="29">
        <v>0.64444444444444449</v>
      </c>
      <c r="AB4079" s="29">
        <v>0.68611111111111112</v>
      </c>
      <c r="AC4079" s="30">
        <v>46177</v>
      </c>
      <c r="AD4079" s="15" t="str">
        <f>IF(Tabla2[[#This Row],[HORA ENTREGA]]="DIRECTO","On time", IF(AA4079&lt;&gt;"",IF(Tabla2[[#This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79" s="15" t="str">
        <f>MID(Tabla2[[#This Row],[TIPO]],1,3)</f>
        <v xml:space="preserve">40 </v>
      </c>
      <c r="AF40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GRAYSON GROUP  */ Cont: * TCKU6571250*/ HR Entrega: *10:00* /Dirección: * AV PRESIDENTE EDUARDO FREI MONTALVA 7050 BODEGA 5 QUILICURA</v>
      </c>
      <c r="AG4079" s="38" t="str">
        <f>IFERROR(HYPERLINK("https://wa.me/"&amp;Tabla2[[#This Row],[CONTACTO]]&amp;"?text="&amp;Tabla2[[#This Row],[Mensaje]],"Enviar mensaje"),"")</f>
        <v>Enviar mensaje</v>
      </c>
      <c r="AH4079" s="15" t="str">
        <f>CONCATENATE(A4079,F4079)</f>
        <v>4078TCKU6571250</v>
      </c>
      <c r="AI4079" s="15" t="str">
        <f>CONCATENATE("ENT-",A4079)</f>
        <v>ENT-4078</v>
      </c>
      <c r="AJ4079" s="15" t="str">
        <f>IF(Tabla2[[#This Row],[Op]]&lt;&gt;"","ENTREGA","")</f>
        <v>ENTREGA</v>
      </c>
      <c r="AK4079" s="40" t="str">
        <f>(Tabla2[[#This Row],[FECHA ENTREGA]]&amp;Tabla2[[#This Row],[HORA ENTREGA]])</f>
        <v>461770,416666666666667</v>
      </c>
      <c r="AL4079" s="34" t="str">
        <f>IFERROR(HYPERLINK("https://wa.me/"&amp;Tabla2[[#This Row],[CONTACTO]]&amp;"?text="&amp;Tabla2[[#This Row],[Mensaje]]),"")</f>
        <v>https://wa.me/56998409416?text=Hola!%0AServicio del día 04-06%0A *Cliente:* GRAYSON GROUP  */ Cont: * TCKU6571250*/ HR Entrega: *10:00* /Dirección: * AV PRESIDENTE EDUARDO FREI MONTALVA 7050 BODEGA 5 QUILICURA</v>
      </c>
    </row>
    <row r="4080" spans="1:38" ht="16.5" customHeight="1" x14ac:dyDescent="0.2">
      <c r="A4080" s="15">
        <f>ROW(A4079)</f>
        <v>4079</v>
      </c>
      <c r="B4080" s="15">
        <f>IF(J4080=J4079,B4079+1,1)</f>
        <v>11</v>
      </c>
      <c r="C4080" s="15" t="s">
        <v>149</v>
      </c>
      <c r="D4080" s="25" t="s">
        <v>39</v>
      </c>
      <c r="E4080" s="27">
        <v>2636452</v>
      </c>
      <c r="F4080" s="27" t="s">
        <v>6226</v>
      </c>
      <c r="G4080" s="27" t="s">
        <v>41</v>
      </c>
      <c r="H4080" s="27">
        <v>12800</v>
      </c>
      <c r="I4080" s="27" t="s">
        <v>42</v>
      </c>
      <c r="J4080" s="28">
        <v>46177</v>
      </c>
      <c r="K4080" s="26">
        <v>0.33333333333333331</v>
      </c>
      <c r="L4080" s="26" t="s">
        <v>6227</v>
      </c>
      <c r="M4080" s="27" t="s">
        <v>233</v>
      </c>
      <c r="N4080" s="25">
        <f>IFERROR(VLOOKUP(M4080,Data!$J$1:$K$58,2,0),"")</f>
        <v>56998494086</v>
      </c>
      <c r="O4080" s="27" t="s">
        <v>234</v>
      </c>
      <c r="P4080" s="27"/>
      <c r="Q4080" s="27" t="s">
        <v>153</v>
      </c>
      <c r="R4080" s="27" t="s">
        <v>1747</v>
      </c>
      <c r="S4080" s="27"/>
      <c r="T4080" s="27"/>
      <c r="U4080" s="28"/>
      <c r="V4080" s="15"/>
      <c r="W4080" s="15"/>
      <c r="X4080" s="27"/>
      <c r="Y4080" s="27"/>
      <c r="Z4080" s="29"/>
      <c r="AA4080" s="29">
        <v>0.35069444444444442</v>
      </c>
      <c r="AB4080" s="29">
        <v>0.4513888888888889</v>
      </c>
      <c r="AC4080" s="30">
        <v>46177</v>
      </c>
      <c r="AD4080" s="15" t="str">
        <f>IF(Tabla2[[#This Row],[HORA ENTREGA]]="DIRECTO","On time", IF(AA4080&lt;&gt;"",IF(Tabla2[[#This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80" s="15" t="str">
        <f>MID(Tabla2[[#This Row],[TIPO]],1,3)</f>
        <v xml:space="preserve">40 </v>
      </c>
      <c r="AF40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04-06%0A *Cliente:* IMPORTADORA MIDEA CARRIER CHILE LTDA */ Cont: * TIIU5905418*/ HR Entrega: *08:00* /Dirección: *BOD. MIEA AGURTO - PUERTO MADERO 9710, BOD. E13; PUDAHUEL </v>
      </c>
      <c r="AG4080" s="45" t="str">
        <f>IFERROR(HYPERLINK("https://wa.me/"&amp;Tabla2[[#This Row],[CONTACTO]]&amp;"?text="&amp;Tabla2[[#This Row],[Mensaje]],"Enviar mensaje"),"")</f>
        <v>Enviar mensaje</v>
      </c>
      <c r="AH4080" s="15" t="str">
        <f>CONCATENATE(A4080,F4080)</f>
        <v>4079TIIU5905418</v>
      </c>
      <c r="AI4080" s="15" t="str">
        <f>CONCATENATE("ENT-",A4080)</f>
        <v>ENT-4079</v>
      </c>
      <c r="AJ4080" s="15" t="str">
        <f>IF(Tabla2[[#This Row],[Op]]&lt;&gt;"","ENTREGA","")</f>
        <v>ENTREGA</v>
      </c>
      <c r="AK4080" s="40" t="str">
        <f>(Tabla2[[#This Row],[FECHA ENTREGA]]&amp;Tabla2[[#This Row],[HORA ENTREGA]])</f>
        <v>461770,333333333333333</v>
      </c>
      <c r="AL4080" s="43" t="str">
        <f>IFERROR(HYPERLINK("https://wa.me/"&amp;Tabla2[[#This Row],[CONTACTO]]&amp;"?text="&amp;Tabla2[[#This Row],[Mensaje]]),"")</f>
        <v xml:space="preserve">https://wa.me/56998494086?text=Hola!%0AServicio del día 04-06%0A *Cliente:* IMPORTADORA MIDEA CARRIER CHILE LTDA */ Cont: * TIIU5905418*/ HR Entrega: *08:00* /Dirección: *BOD. MIEA AGURTO - PUERTO MADERO 9710, BOD. E13; PUDAHUEL </v>
      </c>
    </row>
    <row r="4081" spans="1:38" ht="16.5" customHeight="1" x14ac:dyDescent="0.2">
      <c r="A4081" s="15">
        <f>ROW(A4080)</f>
        <v>4080</v>
      </c>
      <c r="B4081" s="15">
        <f>IF(J4081=J4080,B4080+1,1)</f>
        <v>12</v>
      </c>
      <c r="C4081" s="15" t="s">
        <v>149</v>
      </c>
      <c r="D4081" s="25" t="s">
        <v>39</v>
      </c>
      <c r="E4081" s="27">
        <v>2636250</v>
      </c>
      <c r="F4081" s="27" t="s">
        <v>6228</v>
      </c>
      <c r="G4081" s="27" t="s">
        <v>41</v>
      </c>
      <c r="H4081" s="27">
        <v>10660</v>
      </c>
      <c r="I4081" s="27" t="s">
        <v>42</v>
      </c>
      <c r="J4081" s="28">
        <v>46177</v>
      </c>
      <c r="K4081" s="26">
        <v>0.41666666666666669</v>
      </c>
      <c r="L4081" s="26" t="s">
        <v>6229</v>
      </c>
      <c r="M4081" s="27" t="s">
        <v>139</v>
      </c>
      <c r="N4081" s="25">
        <f>IFERROR(VLOOKUP(M4081,Data!$J$1:$K$58,2,0),"")</f>
        <v>56965312953</v>
      </c>
      <c r="O4081" s="27" t="s">
        <v>1208</v>
      </c>
      <c r="P4081" s="27"/>
      <c r="Q4081" s="27" t="s">
        <v>153</v>
      </c>
      <c r="R4081" s="27" t="s">
        <v>1747</v>
      </c>
      <c r="S4081" s="27"/>
      <c r="T4081" s="27"/>
      <c r="U4081" s="28"/>
      <c r="V4081" s="15"/>
      <c r="W4081" s="15"/>
      <c r="X4081" s="27"/>
      <c r="Y4081" s="27"/>
      <c r="Z4081" s="29"/>
      <c r="AA4081" s="29">
        <v>0.4152777777777778</v>
      </c>
      <c r="AB4081" s="29">
        <v>0.47916666666666669</v>
      </c>
      <c r="AC4081" s="30">
        <v>46177</v>
      </c>
      <c r="AD4081" s="15" t="str">
        <f>IF(Tabla2[[#This Row],[HORA ENTREGA]]="DIRECTO","On time", IF(AA4081&lt;&gt;"",IF(Tabla2[[#This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81" s="15" t="str">
        <f>MID(Tabla2[[#This Row],[TIPO]],1,3)</f>
        <v xml:space="preserve">40 </v>
      </c>
      <c r="AF40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04-06%0A *Cliente:* IMPORTADORA MIDEA CARRIER CHILE LTDA */ Cont: * EGSU6122002*/ HR Entrega: *10:00* /Dirección: *BOD. MIEA AGURTO - PUERTO MADERO 9710, BOD. E13; PUDAHUEL </v>
      </c>
      <c r="AG4081" s="45" t="str">
        <f>IFERROR(HYPERLINK("https://wa.me/"&amp;Tabla2[[#This Row],[CONTACTO]]&amp;"?text="&amp;Tabla2[[#This Row],[Mensaje]],"Enviar mensaje"),"")</f>
        <v>Enviar mensaje</v>
      </c>
      <c r="AH4081" s="15" t="str">
        <f>CONCATENATE(A4081,F4081)</f>
        <v>4080EGSU6122002</v>
      </c>
      <c r="AI4081" s="15" t="str">
        <f>CONCATENATE("ENT-",A4081)</f>
        <v>ENT-4080</v>
      </c>
      <c r="AJ4081" s="15" t="str">
        <f>IF(Tabla2[[#This Row],[Op]]&lt;&gt;"","ENTREGA","")</f>
        <v>ENTREGA</v>
      </c>
      <c r="AK4081" s="40" t="str">
        <f>(Tabla2[[#This Row],[FECHA ENTREGA]]&amp;Tabla2[[#This Row],[HORA ENTREGA]])</f>
        <v>461770,416666666666667</v>
      </c>
      <c r="AL4081" s="43" t="str">
        <f>IFERROR(HYPERLINK("https://wa.me/"&amp;Tabla2[[#This Row],[CONTACTO]]&amp;"?text="&amp;Tabla2[[#This Row],[Mensaje]]),"")</f>
        <v xml:space="preserve">https://wa.me/56965312953?text=Hola!%0AServicio del día 04-06%0A *Cliente:* IMPORTADORA MIDEA CARRIER CHILE LTDA */ Cont: * EGSU6122002*/ HR Entrega: *10:00* /Dirección: *BOD. MIEA AGURTO - PUERTO MADERO 9710, BOD. E13; PUDAHUEL </v>
      </c>
    </row>
    <row r="4082" spans="1:38" ht="16.5" customHeight="1" x14ac:dyDescent="0.2">
      <c r="A4082" s="15">
        <f>ROW(A4081)</f>
        <v>4081</v>
      </c>
      <c r="B4082" s="15">
        <f>IF(J4082=J4081,B4081+1,1)</f>
        <v>13</v>
      </c>
      <c r="C4082" s="15" t="s">
        <v>149</v>
      </c>
      <c r="D4082" s="25" t="s">
        <v>39</v>
      </c>
      <c r="E4082" s="27">
        <v>2636252</v>
      </c>
      <c r="F4082" s="27" t="s">
        <v>6230</v>
      </c>
      <c r="G4082" s="27" t="s">
        <v>41</v>
      </c>
      <c r="H4082" s="27">
        <v>10600</v>
      </c>
      <c r="I4082" s="27" t="s">
        <v>42</v>
      </c>
      <c r="J4082" s="28">
        <v>46177</v>
      </c>
      <c r="K4082" s="26">
        <v>0.41666666666666669</v>
      </c>
      <c r="L4082" s="26" t="s">
        <v>6231</v>
      </c>
      <c r="M4082" s="27" t="s">
        <v>296</v>
      </c>
      <c r="N4082" s="25">
        <f>IFERROR(VLOOKUP(M4082,Data!$J$1:$K$58,2,0),"")</f>
        <v>56984994337</v>
      </c>
      <c r="O4082" s="27" t="s">
        <v>177</v>
      </c>
      <c r="P4082" s="27"/>
      <c r="Q4082" s="27" t="s">
        <v>153</v>
      </c>
      <c r="R4082" s="27" t="s">
        <v>1747</v>
      </c>
      <c r="S4082" s="27"/>
      <c r="T4082" s="27"/>
      <c r="U4082" s="28"/>
      <c r="V4082" s="15"/>
      <c r="W4082" s="15"/>
      <c r="X4082" s="27"/>
      <c r="Y4082" s="27"/>
      <c r="Z4082" s="29"/>
      <c r="AA4082" s="29">
        <v>0.35069444444444442</v>
      </c>
      <c r="AB4082" s="29">
        <v>0.39166666666666666</v>
      </c>
      <c r="AC4082" s="30">
        <v>46177</v>
      </c>
      <c r="AD4082" s="15" t="str">
        <f>IF(Tabla2[[#This Row],[HORA ENTREGA]]="DIRECTO","On time", IF(AA4082&lt;&gt;"",IF(Tabla2[[#This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82" s="15" t="str">
        <f>MID(Tabla2[[#This Row],[TIPO]],1,3)</f>
        <v xml:space="preserve">40 </v>
      </c>
      <c r="AF40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04-06%0A *Cliente:* IMPORTADORA MIDEA CARRIER CHILE LTDA */ Cont: * EGSU9807350*/ HR Entrega: *10:00* /Dirección: *BOD. MIEA AGURTO - PUERTO MADERO 9710, BOD. E13; PUDAHUEL </v>
      </c>
      <c r="AG4082" s="45" t="str">
        <f>IFERROR(HYPERLINK("https://wa.me/"&amp;Tabla2[[#This Row],[CONTACTO]]&amp;"?text="&amp;Tabla2[[#This Row],[Mensaje]],"Enviar mensaje"),"")</f>
        <v>Enviar mensaje</v>
      </c>
      <c r="AH4082" s="15" t="str">
        <f>CONCATENATE(A4082,F4082)</f>
        <v>4081EGSU9807350</v>
      </c>
      <c r="AI4082" s="15" t="str">
        <f>CONCATENATE("ENT-",A4082)</f>
        <v>ENT-4081</v>
      </c>
      <c r="AJ4082" s="15" t="str">
        <f>IF(Tabla2[[#This Row],[Op]]&lt;&gt;"","ENTREGA","")</f>
        <v>ENTREGA</v>
      </c>
      <c r="AK4082" s="40" t="str">
        <f>(Tabla2[[#This Row],[FECHA ENTREGA]]&amp;Tabla2[[#This Row],[HORA ENTREGA]])</f>
        <v>461770,416666666666667</v>
      </c>
      <c r="AL4082" s="43" t="str">
        <f>IFERROR(HYPERLINK("https://wa.me/"&amp;Tabla2[[#This Row],[CONTACTO]]&amp;"?text="&amp;Tabla2[[#This Row],[Mensaje]]),"")</f>
        <v xml:space="preserve">https://wa.me/56984994337?text=Hola!%0AServicio del día 04-06%0A *Cliente:* IMPORTADORA MIDEA CARRIER CHILE LTDA */ Cont: * EGSU9807350*/ HR Entrega: *10:00* /Dirección: *BOD. MIEA AGURTO - PUERTO MADERO 9710, BOD. E13; PUDAHUEL </v>
      </c>
    </row>
    <row r="4083" spans="1:38" ht="16.5" customHeight="1" x14ac:dyDescent="0.2">
      <c r="A4083" s="15">
        <f>ROW(A4082)</f>
        <v>4082</v>
      </c>
      <c r="B4083" s="15">
        <f>IF(J4083=J4082,B4082+1,1)</f>
        <v>14</v>
      </c>
      <c r="C4083" s="15" t="s">
        <v>149</v>
      </c>
      <c r="D4083" s="25" t="s">
        <v>39</v>
      </c>
      <c r="E4083" s="27">
        <v>2633319</v>
      </c>
      <c r="F4083" s="27" t="s">
        <v>6232</v>
      </c>
      <c r="G4083" s="27" t="s">
        <v>41</v>
      </c>
      <c r="H4083" s="27">
        <v>8370</v>
      </c>
      <c r="I4083" s="27" t="s">
        <v>42</v>
      </c>
      <c r="J4083" s="28">
        <v>46177</v>
      </c>
      <c r="K4083" s="26">
        <v>0.45833333333333331</v>
      </c>
      <c r="L4083" s="26" t="s">
        <v>6233</v>
      </c>
      <c r="M4083" s="27" t="s">
        <v>86</v>
      </c>
      <c r="N4083" s="25">
        <f>IFERROR(VLOOKUP(M4083,Data!$J$1:$K$58,2,0),"")</f>
        <v>56956654384</v>
      </c>
      <c r="O4083" s="27" t="s">
        <v>87</v>
      </c>
      <c r="P4083" s="27"/>
      <c r="Q4083" s="27" t="s">
        <v>153</v>
      </c>
      <c r="R4083" s="27" t="s">
        <v>1747</v>
      </c>
      <c r="S4083" s="27"/>
      <c r="T4083" s="27"/>
      <c r="U4083" s="28"/>
      <c r="V4083" s="15"/>
      <c r="W4083" s="15"/>
      <c r="X4083" s="27"/>
      <c r="Y4083" s="27"/>
      <c r="Z4083" s="29"/>
      <c r="AA4083" s="29">
        <v>0.56041666666666667</v>
      </c>
      <c r="AB4083" s="29">
        <v>0.62152777777777779</v>
      </c>
      <c r="AC4083" s="30">
        <v>46177</v>
      </c>
      <c r="AD4083" s="15" t="str">
        <f>IF(Tabla2[[#This Row],[HORA ENTREGA]]="DIRECTO","On time", IF(AA4083&lt;&gt;"",IF(Tabla2[[#This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83" s="15" t="str">
        <f>MID(Tabla2[[#This Row],[TIPO]],1,3)</f>
        <v xml:space="preserve">40 </v>
      </c>
      <c r="AF40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04-06%0A *Cliente:* IMPORTADORA MIDEA CARRIER CHILE LTDA */ Cont: * EGHU9820220*/ HR Entrega: *11:00* /Dirección: *BOD. MIEA AGURTO - PUERTO MADERO 9710, BOD. E13; PUDAHUEL </v>
      </c>
      <c r="AG4083" s="45" t="str">
        <f>IFERROR(HYPERLINK("https://wa.me/"&amp;Tabla2[[#This Row],[CONTACTO]]&amp;"?text="&amp;Tabla2[[#This Row],[Mensaje]],"Enviar mensaje"),"")</f>
        <v>Enviar mensaje</v>
      </c>
      <c r="AH4083" s="15" t="str">
        <f>CONCATENATE(A4083,F4083)</f>
        <v>4082EGHU9820220</v>
      </c>
      <c r="AI4083" s="15" t="str">
        <f>CONCATENATE("ENT-",A4083)</f>
        <v>ENT-4082</v>
      </c>
      <c r="AJ4083" s="15" t="str">
        <f>IF(Tabla2[[#This Row],[Op]]&lt;&gt;"","ENTREGA","")</f>
        <v>ENTREGA</v>
      </c>
      <c r="AK4083" s="40" t="str">
        <f>(Tabla2[[#This Row],[FECHA ENTREGA]]&amp;Tabla2[[#This Row],[HORA ENTREGA]])</f>
        <v>461770,458333333333333</v>
      </c>
      <c r="AL4083" s="43" t="str">
        <f>IFERROR(HYPERLINK("https://wa.me/"&amp;Tabla2[[#This Row],[CONTACTO]]&amp;"?text="&amp;Tabla2[[#This Row],[Mensaje]]),"")</f>
        <v xml:space="preserve">https://wa.me/56956654384?text=Hola!%0AServicio del día 04-06%0A *Cliente:* IMPORTADORA MIDEA CARRIER CHILE LTDA */ Cont: * EGHU9820220*/ HR Entrega: *11:00* /Dirección: *BOD. MIEA AGURTO - PUERTO MADERO 9710, BOD. E13; PUDAHUEL </v>
      </c>
    </row>
    <row r="4084" spans="1:38" ht="16.5" customHeight="1" x14ac:dyDescent="0.2">
      <c r="A4084" s="15">
        <f>ROW(A4083)</f>
        <v>4083</v>
      </c>
      <c r="B4084" s="15">
        <f>IF(J4084=J4083,B4083+1,1)</f>
        <v>15</v>
      </c>
      <c r="C4084" s="15" t="s">
        <v>149</v>
      </c>
      <c r="D4084" s="25" t="s">
        <v>39</v>
      </c>
      <c r="E4084" s="27">
        <v>2633323</v>
      </c>
      <c r="F4084" s="27" t="s">
        <v>6234</v>
      </c>
      <c r="G4084" s="27" t="s">
        <v>41</v>
      </c>
      <c r="H4084" s="27">
        <v>8460</v>
      </c>
      <c r="I4084" s="27" t="s">
        <v>42</v>
      </c>
      <c r="J4084" s="28">
        <v>46177</v>
      </c>
      <c r="K4084" s="26">
        <v>0.45833333333333331</v>
      </c>
      <c r="L4084" s="26" t="s">
        <v>6235</v>
      </c>
      <c r="M4084" s="27" t="s">
        <v>215</v>
      </c>
      <c r="N4084" s="25">
        <f>IFERROR(VLOOKUP(M4084,Data!$J$1:$K$58,2,0),"")</f>
        <v>56978089957</v>
      </c>
      <c r="O4084" s="27" t="s">
        <v>165</v>
      </c>
      <c r="P4084" s="27"/>
      <c r="Q4084" s="27" t="s">
        <v>153</v>
      </c>
      <c r="R4084" s="27" t="s">
        <v>1747</v>
      </c>
      <c r="S4084" s="27"/>
      <c r="T4084" s="27"/>
      <c r="U4084" s="28"/>
      <c r="V4084" s="15"/>
      <c r="W4084" s="15"/>
      <c r="X4084" s="27"/>
      <c r="Y4084" s="27"/>
      <c r="Z4084" s="29"/>
      <c r="AA4084" s="29">
        <v>0.65555555555555556</v>
      </c>
      <c r="AB4084" s="29">
        <v>0.67708333333333337</v>
      </c>
      <c r="AC4084" s="30">
        <v>46177</v>
      </c>
      <c r="AD4084" s="15" t="str">
        <f>IF(Tabla2[[#This Row],[HORA ENTREGA]]="DIRECTO","On time", IF(AA4084&lt;&gt;"",IF(Tabla2[[#This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84" s="15" t="str">
        <f>MID(Tabla2[[#This Row],[TIPO]],1,3)</f>
        <v xml:space="preserve">40 </v>
      </c>
      <c r="AF40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04-06%0A *Cliente:* IMPORTADORA MIDEA CARRIER CHILE LTDA */ Cont: * TCLU8867254*/ HR Entrega: *11:00* /Dirección: *BOD. MIEA AGURTO - PUERTO MADERO 9710, BOD. E13; PUDAHUEL </v>
      </c>
      <c r="AG4084" s="45" t="str">
        <f>IFERROR(HYPERLINK("https://wa.me/"&amp;Tabla2[[#This Row],[CONTACTO]]&amp;"?text="&amp;Tabla2[[#This Row],[Mensaje]],"Enviar mensaje"),"")</f>
        <v>Enviar mensaje</v>
      </c>
      <c r="AH4084" s="15" t="str">
        <f>CONCATENATE(A4084,F4084)</f>
        <v>4083TCLU8867254</v>
      </c>
      <c r="AI4084" s="15" t="str">
        <f>CONCATENATE("ENT-",A4084)</f>
        <v>ENT-4083</v>
      </c>
      <c r="AJ4084" s="15" t="str">
        <f>IF(Tabla2[[#This Row],[Op]]&lt;&gt;"","ENTREGA","")</f>
        <v>ENTREGA</v>
      </c>
      <c r="AK4084" s="40" t="str">
        <f>(Tabla2[[#This Row],[FECHA ENTREGA]]&amp;Tabla2[[#This Row],[HORA ENTREGA]])</f>
        <v>461770,458333333333333</v>
      </c>
      <c r="AL4084" s="43" t="str">
        <f>IFERROR(HYPERLINK("https://wa.me/"&amp;Tabla2[[#This Row],[CONTACTO]]&amp;"?text="&amp;Tabla2[[#This Row],[Mensaje]]),"")</f>
        <v xml:space="preserve">https://wa.me/56978089957?text=Hola!%0AServicio del día 04-06%0A *Cliente:* IMPORTADORA MIDEA CARRIER CHILE LTDA */ Cont: * TCLU8867254*/ HR Entrega: *11:00* /Dirección: *BOD. MIEA AGURTO - PUERTO MADERO 9710, BOD. E13; PUDAHUEL </v>
      </c>
    </row>
    <row r="4085" spans="1:38" ht="16.5" customHeight="1" x14ac:dyDescent="0.2">
      <c r="A4085" s="15">
        <f>ROW(A4084)</f>
        <v>4084</v>
      </c>
      <c r="B4085" s="15">
        <f>IF(J4085=J4084,B4084+1,1)</f>
        <v>16</v>
      </c>
      <c r="C4085" s="15" t="s">
        <v>166</v>
      </c>
      <c r="D4085" s="25" t="s">
        <v>39</v>
      </c>
      <c r="E4085" s="27">
        <v>889646</v>
      </c>
      <c r="F4085" s="27" t="s">
        <v>6236</v>
      </c>
      <c r="G4085" s="27" t="s">
        <v>41</v>
      </c>
      <c r="H4085" s="27">
        <v>18854</v>
      </c>
      <c r="I4085" s="27" t="s">
        <v>42</v>
      </c>
      <c r="J4085" s="28">
        <v>46177</v>
      </c>
      <c r="K4085" s="26">
        <v>0.33333333333333331</v>
      </c>
      <c r="L4085" s="26"/>
      <c r="M4085" s="27" t="s">
        <v>308</v>
      </c>
      <c r="N4085" s="25">
        <f>IFERROR(VLOOKUP(M4085,Data!$J$1:$K$58,2,0),"")</f>
        <v>56966631737</v>
      </c>
      <c r="O4085" s="27" t="s">
        <v>309</v>
      </c>
      <c r="P4085" s="27"/>
      <c r="Q4085" s="27" t="s">
        <v>168</v>
      </c>
      <c r="R4085" s="27" t="s">
        <v>836</v>
      </c>
      <c r="S4085" s="27"/>
      <c r="T4085" s="27"/>
      <c r="U4085" s="28"/>
      <c r="V4085" s="15"/>
      <c r="W4085" s="15"/>
      <c r="X4085" s="27"/>
      <c r="Y4085" s="27"/>
      <c r="Z4085" s="29"/>
      <c r="AA4085" s="29">
        <v>0.33333333333333331</v>
      </c>
      <c r="AB4085" s="29">
        <v>0.52777777777777779</v>
      </c>
      <c r="AC4085" s="30">
        <v>46177</v>
      </c>
      <c r="AD4085" s="15" t="str">
        <f>IF(Tabla2[[#This Row],[HORA ENTREGA]]="DIRECTO","On time", IF(AA4085&lt;&gt;"",IF(Tabla2[[#This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85" s="15" t="str">
        <f>MID(Tabla2[[#This Row],[TIPO]],1,3)</f>
        <v xml:space="preserve">40 </v>
      </c>
      <c r="AF40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IMPORTADORA Y COMERCIALIZADORA BZ SPA */ Cont: * AMFU8847530*/ HR Entrega: *08:00* /Dirección: *PuertoMadero 9710, Bodega X36. Pudahuel</v>
      </c>
      <c r="AG4085" s="45" t="str">
        <f>IFERROR(HYPERLINK("https://wa.me/"&amp;Tabla2[[#This Row],[CONTACTO]]&amp;"?text="&amp;Tabla2[[#This Row],[Mensaje]],"Enviar mensaje"),"")</f>
        <v>Enviar mensaje</v>
      </c>
      <c r="AH4085" s="15" t="str">
        <f>CONCATENATE(A4085,F4085)</f>
        <v>4084AMFU8847530</v>
      </c>
      <c r="AI4085" s="15" t="str">
        <f>CONCATENATE("ENT-",A4085)</f>
        <v>ENT-4084</v>
      </c>
      <c r="AJ4085" s="15" t="str">
        <f>IF(Tabla2[[#This Row],[Op]]&lt;&gt;"","ENTREGA","")</f>
        <v>ENTREGA</v>
      </c>
      <c r="AK4085" s="40" t="str">
        <f>(Tabla2[[#This Row],[FECHA ENTREGA]]&amp;Tabla2[[#This Row],[HORA ENTREGA]])</f>
        <v>461770,333333333333333</v>
      </c>
      <c r="AL4085" s="43" t="str">
        <f>IFERROR(HYPERLINK("https://wa.me/"&amp;Tabla2[[#This Row],[CONTACTO]]&amp;"?text="&amp;Tabla2[[#This Row],[Mensaje]]),"")</f>
        <v>https://wa.me/56966631737?text=Hola!%0AServicio del día 04-06%0A *Cliente:* IMPORTADORA Y COMERCIALIZADORA BZ SPA */ Cont: * AMFU8847530*/ HR Entrega: *08:00* /Dirección: *PuertoMadero 9710, Bodega X36. Pudahuel</v>
      </c>
    </row>
    <row r="4086" spans="1:38" ht="16.5" customHeight="1" x14ac:dyDescent="0.2">
      <c r="A4086" s="15">
        <f>ROW(A4085)</f>
        <v>4085</v>
      </c>
      <c r="B4086" s="15">
        <f>IF(J4086=J4085,B4085+1,1)</f>
        <v>17</v>
      </c>
      <c r="C4086" s="15" t="s">
        <v>166</v>
      </c>
      <c r="D4086" s="25" t="s">
        <v>39</v>
      </c>
      <c r="E4086" s="27">
        <v>899309</v>
      </c>
      <c r="F4086" s="27" t="s">
        <v>6237</v>
      </c>
      <c r="G4086" s="27" t="s">
        <v>41</v>
      </c>
      <c r="H4086" s="27">
        <v>12722</v>
      </c>
      <c r="I4086" s="27" t="s">
        <v>42</v>
      </c>
      <c r="J4086" s="28">
        <v>46177</v>
      </c>
      <c r="K4086" s="26">
        <v>0.41666666666666669</v>
      </c>
      <c r="L4086" s="26"/>
      <c r="M4086" s="27" t="s">
        <v>300</v>
      </c>
      <c r="N4086" s="25">
        <f>IFERROR(VLOOKUP(M4086,Data!$J$1:$K$58,2,0),"")</f>
        <v>56989844861</v>
      </c>
      <c r="O4086" s="27" t="s">
        <v>301</v>
      </c>
      <c r="P4086" s="27"/>
      <c r="Q4086" s="27" t="s">
        <v>168</v>
      </c>
      <c r="R4086" s="27" t="s">
        <v>48</v>
      </c>
      <c r="S4086" s="27"/>
      <c r="T4086" s="27"/>
      <c r="U4086" s="28"/>
      <c r="V4086" s="15"/>
      <c r="W4086" s="15"/>
      <c r="X4086" s="27"/>
      <c r="Y4086" s="27"/>
      <c r="Z4086" s="29"/>
      <c r="AA4086" s="29">
        <v>0.39930555555555558</v>
      </c>
      <c r="AB4086" s="29">
        <v>0.54861111111111116</v>
      </c>
      <c r="AC4086" s="30">
        <v>46177</v>
      </c>
      <c r="AD4086" s="15" t="str">
        <f>IF(Tabla2[[#This Row],[HORA ENTREGA]]="DIRECTO","On time", IF(AA4086&lt;&gt;"",IF(Tabla2[[#This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86" s="15" t="str">
        <f>MID(Tabla2[[#This Row],[TIPO]],1,3)</f>
        <v xml:space="preserve">40 </v>
      </c>
      <c r="AF40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IMPORTADORA Y COMERCIALIZADORA BZ SPA */ Cont: * DRYU9271794*/ HR Entrega: *10:00* /Dirección: *PuertoMadero 9710, Bodega X36. Pudahuel</v>
      </c>
      <c r="AG4086" s="45" t="str">
        <f>IFERROR(HYPERLINK("https://wa.me/"&amp;Tabla2[[#This Row],[CONTACTO]]&amp;"?text="&amp;Tabla2[[#This Row],[Mensaje]],"Enviar mensaje"),"")</f>
        <v>Enviar mensaje</v>
      </c>
      <c r="AH4086" s="15" t="str">
        <f>CONCATENATE(A4086,F4086)</f>
        <v>4085DRYU9271794</v>
      </c>
      <c r="AI4086" s="15" t="str">
        <f>CONCATENATE("ENT-",A4086)</f>
        <v>ENT-4085</v>
      </c>
      <c r="AJ4086" s="15" t="str">
        <f>IF(Tabla2[[#This Row],[Op]]&lt;&gt;"","ENTREGA","")</f>
        <v>ENTREGA</v>
      </c>
      <c r="AK4086" s="40" t="str">
        <f>(Tabla2[[#This Row],[FECHA ENTREGA]]&amp;Tabla2[[#This Row],[HORA ENTREGA]])</f>
        <v>461770,416666666666667</v>
      </c>
      <c r="AL4086" s="43" t="str">
        <f>IFERROR(HYPERLINK("https://wa.me/"&amp;Tabla2[[#This Row],[CONTACTO]]&amp;"?text="&amp;Tabla2[[#This Row],[Mensaje]]),"")</f>
        <v>https://wa.me/56989844861?text=Hola!%0AServicio del día 04-06%0A *Cliente:* IMPORTADORA Y COMERCIALIZADORA BZ SPA */ Cont: * DRYU9271794*/ HR Entrega: *10:00* /Dirección: *PuertoMadero 9710, Bodega X36. Pudahuel</v>
      </c>
    </row>
    <row r="4087" spans="1:38" ht="16.5" customHeight="1" x14ac:dyDescent="0.2">
      <c r="A4087" s="15">
        <f>ROW(A4086)</f>
        <v>4086</v>
      </c>
      <c r="B4087" s="15">
        <f>IF(J4087=J4086,B4086+1,1)</f>
        <v>18</v>
      </c>
      <c r="C4087" s="15" t="s">
        <v>166</v>
      </c>
      <c r="D4087" s="25" t="s">
        <v>39</v>
      </c>
      <c r="E4087" s="27">
        <v>888584</v>
      </c>
      <c r="F4087" s="27" t="s">
        <v>6238</v>
      </c>
      <c r="G4087" s="27" t="s">
        <v>41</v>
      </c>
      <c r="H4087" s="27">
        <v>31350</v>
      </c>
      <c r="I4087" s="27" t="s">
        <v>42</v>
      </c>
      <c r="J4087" s="28">
        <v>46177</v>
      </c>
      <c r="K4087" s="26">
        <v>0.45833333333333331</v>
      </c>
      <c r="L4087" s="26"/>
      <c r="M4087" s="27" t="s">
        <v>55</v>
      </c>
      <c r="N4087" s="25">
        <f>IFERROR(VLOOKUP(M4087,Data!$J$1:$K$58,2,0),"")</f>
        <v>56992164782</v>
      </c>
      <c r="O4087" s="27" t="s">
        <v>56</v>
      </c>
      <c r="P4087" s="27">
        <v>3</v>
      </c>
      <c r="Q4087" s="27" t="s">
        <v>168</v>
      </c>
      <c r="R4087" s="27" t="s">
        <v>48</v>
      </c>
      <c r="S4087" s="27"/>
      <c r="T4087" s="27"/>
      <c r="U4087" s="28"/>
      <c r="V4087" s="15"/>
      <c r="W4087" s="15"/>
      <c r="X4087" s="27"/>
      <c r="Y4087" s="27"/>
      <c r="Z4087" s="29"/>
      <c r="AA4087" s="29">
        <v>0.63472222222222219</v>
      </c>
      <c r="AB4087" s="29">
        <v>0.68402777777777779</v>
      </c>
      <c r="AC4087" s="30">
        <v>46177</v>
      </c>
      <c r="AD4087" s="15" t="str">
        <f>IF(Tabla2[[#This Row],[HORA ENTREGA]]="DIRECTO","On time", IF(AA4087&lt;&gt;"",IF(Tabla2[[#This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87" s="15" t="str">
        <f>MID(Tabla2[[#This Row],[TIPO]],1,3)</f>
        <v xml:space="preserve">40 </v>
      </c>
      <c r="AF40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IMPORTADORA Y COMERCIALIZADORA BZ SPA */ Cont: * TTNU8501917*/ HR Entrega: *11:00* /Dirección: *PuertoMadero 9710, Bodega X36. Pudahuel</v>
      </c>
      <c r="AG4087" s="45" t="str">
        <f>IFERROR(HYPERLINK("https://wa.me/"&amp;Tabla2[[#This Row],[CONTACTO]]&amp;"?text="&amp;Tabla2[[#This Row],[Mensaje]],"Enviar mensaje"),"")</f>
        <v>Enviar mensaje</v>
      </c>
      <c r="AH4087" s="15" t="str">
        <f>CONCATENATE(A4087,F4087)</f>
        <v>4086TTNU8501917</v>
      </c>
      <c r="AI4087" s="15" t="str">
        <f>CONCATENATE("ENT-",A4087)</f>
        <v>ENT-4086</v>
      </c>
      <c r="AJ4087" s="15" t="str">
        <f>IF(Tabla2[[#This Row],[Op]]&lt;&gt;"","ENTREGA","")</f>
        <v>ENTREGA</v>
      </c>
      <c r="AK4087" s="40" t="str">
        <f>(Tabla2[[#This Row],[FECHA ENTREGA]]&amp;Tabla2[[#This Row],[HORA ENTREGA]])</f>
        <v>461770,458333333333333</v>
      </c>
      <c r="AL4087" s="43" t="str">
        <f>IFERROR(HYPERLINK("https://wa.me/"&amp;Tabla2[[#This Row],[CONTACTO]]&amp;"?text="&amp;Tabla2[[#This Row],[Mensaje]]),"")</f>
        <v>https://wa.me/56992164782?text=Hola!%0AServicio del día 04-06%0A *Cliente:* IMPORTADORA Y COMERCIALIZADORA BZ SPA */ Cont: * TTNU8501917*/ HR Entrega: *11:00* /Dirección: *PuertoMadero 9710, Bodega X36. Pudahuel</v>
      </c>
    </row>
    <row r="4088" spans="1:38" ht="16.5" customHeight="1" x14ac:dyDescent="0.2">
      <c r="A4088" s="15">
        <f>ROW(A4087)</f>
        <v>4087</v>
      </c>
      <c r="B4088" s="15">
        <f>IF(J4088=J4087,B4087+1,1)</f>
        <v>19</v>
      </c>
      <c r="C4088" s="15" t="s">
        <v>178</v>
      </c>
      <c r="D4088" s="25" t="s">
        <v>39</v>
      </c>
      <c r="E4088" s="27">
        <v>889644</v>
      </c>
      <c r="F4088" s="27" t="s">
        <v>6239</v>
      </c>
      <c r="G4088" s="27" t="s">
        <v>41</v>
      </c>
      <c r="H4088" s="27">
        <v>24800</v>
      </c>
      <c r="I4088" s="27" t="s">
        <v>42</v>
      </c>
      <c r="J4088" s="28">
        <v>46177</v>
      </c>
      <c r="K4088" s="26">
        <v>0.33333333333333331</v>
      </c>
      <c r="L4088" s="26"/>
      <c r="M4088" s="27" t="s">
        <v>674</v>
      </c>
      <c r="N4088" s="25">
        <f>IFERROR(VLOOKUP(M4088,Data!$J$1:$K$58,2,0),"")</f>
        <v>56967386018</v>
      </c>
      <c r="O4088" s="27" t="s">
        <v>356</v>
      </c>
      <c r="P4088" s="27"/>
      <c r="Q4088" s="27" t="s">
        <v>1003</v>
      </c>
      <c r="R4088" s="27" t="s">
        <v>2126</v>
      </c>
      <c r="S4088" s="27"/>
      <c r="T4088" s="27"/>
      <c r="U4088" s="28"/>
      <c r="V4088" s="15"/>
      <c r="W4088" s="15"/>
      <c r="X4088" s="27"/>
      <c r="Y4088" s="27"/>
      <c r="Z4088" s="29"/>
      <c r="AA4088" s="29">
        <v>0.32291666666666669</v>
      </c>
      <c r="AB4088" s="29">
        <v>0.55555555555555558</v>
      </c>
      <c r="AC4088" s="30">
        <v>46177</v>
      </c>
      <c r="AD4088" s="15" t="str">
        <f>IF(Tabla2[[#This Row],[HORA ENTREGA]]="DIRECTO","On time", IF(AA4088&lt;&gt;"",IF(Tabla2[[#This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88" s="15" t="str">
        <f>MID(Tabla2[[#This Row],[TIPO]],1,3)</f>
        <v xml:space="preserve">40 </v>
      </c>
      <c r="AF40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INVERSIERRA S A */ Cont: * HAMU1705108*/ HR Entrega: *08:00* /Dirección: *AVENIDA PEDRO FONTOBA 6350, HUECHURABA</v>
      </c>
      <c r="AG4088" s="45" t="str">
        <f>IFERROR(HYPERLINK("https://wa.me/"&amp;Tabla2[[#This Row],[CONTACTO]]&amp;"?text="&amp;Tabla2[[#This Row],[Mensaje]],"Enviar mensaje"),"")</f>
        <v>Enviar mensaje</v>
      </c>
      <c r="AH4088" s="15" t="str">
        <f>CONCATENATE(A4088,F4088)</f>
        <v>4087HAMU1705108</v>
      </c>
      <c r="AI4088" s="15" t="str">
        <f>CONCATENATE("ENT-",A4088)</f>
        <v>ENT-4087</v>
      </c>
      <c r="AJ4088" s="15" t="str">
        <f>IF(Tabla2[[#This Row],[Op]]&lt;&gt;"","ENTREGA","")</f>
        <v>ENTREGA</v>
      </c>
      <c r="AK4088" s="40" t="str">
        <f>(Tabla2[[#This Row],[FECHA ENTREGA]]&amp;Tabla2[[#This Row],[HORA ENTREGA]])</f>
        <v>461770,333333333333333</v>
      </c>
      <c r="AL4088" s="43" t="str">
        <f>IFERROR(HYPERLINK("https://wa.me/"&amp;Tabla2[[#This Row],[CONTACTO]]&amp;"?text="&amp;Tabla2[[#This Row],[Mensaje]]),"")</f>
        <v>https://wa.me/56967386018?text=Hola!%0AServicio del día 04-06%0A *Cliente:* INVERSIERRA S A */ Cont: * HAMU1705108*/ HR Entrega: *08:00* /Dirección: *AVENIDA PEDRO FONTOBA 6350, HUECHURABA</v>
      </c>
    </row>
    <row r="4089" spans="1:38" ht="16.5" customHeight="1" x14ac:dyDescent="0.2">
      <c r="A4089" s="15">
        <f>ROW(A4088)</f>
        <v>4088</v>
      </c>
      <c r="B4089" s="15">
        <f>IF(J4089=J4088,B4088+1,1)</f>
        <v>20</v>
      </c>
      <c r="C4089" s="15" t="s">
        <v>178</v>
      </c>
      <c r="D4089" s="25" t="s">
        <v>39</v>
      </c>
      <c r="E4089" s="27">
        <v>889644</v>
      </c>
      <c r="F4089" s="27" t="s">
        <v>6240</v>
      </c>
      <c r="G4089" s="27" t="s">
        <v>41</v>
      </c>
      <c r="H4089" s="27">
        <v>23800</v>
      </c>
      <c r="I4089" s="27" t="s">
        <v>42</v>
      </c>
      <c r="J4089" s="28">
        <v>46177</v>
      </c>
      <c r="K4089" s="26">
        <v>0.33333333333333331</v>
      </c>
      <c r="L4089" s="26"/>
      <c r="M4089" s="27" t="s">
        <v>389</v>
      </c>
      <c r="N4089" s="25">
        <f>IFERROR(VLOOKUP(M4089,Data!$J$1:$K$58,2,0),"")</f>
        <v>56988336520</v>
      </c>
      <c r="O4089" s="27" t="s">
        <v>390</v>
      </c>
      <c r="P4089" s="27"/>
      <c r="Q4089" s="27" t="s">
        <v>1005</v>
      </c>
      <c r="R4089" s="27" t="s">
        <v>2126</v>
      </c>
      <c r="S4089" s="27"/>
      <c r="T4089" s="27"/>
      <c r="U4089" s="28"/>
      <c r="V4089" s="15"/>
      <c r="W4089" s="15"/>
      <c r="X4089" s="27"/>
      <c r="Y4089" s="27"/>
      <c r="Z4089" s="29"/>
      <c r="AA4089" s="29">
        <v>0.2986111111111111</v>
      </c>
      <c r="AB4089" s="29">
        <v>0.47569444444444442</v>
      </c>
      <c r="AC4089" s="30">
        <v>46177</v>
      </c>
      <c r="AD4089" s="15" t="str">
        <f>IF(Tabla2[[#This Row],[HORA ENTREGA]]="DIRECTO","On time", IF(AA4089&lt;&gt;"",IF(Tabla2[[#This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89" s="15" t="str">
        <f>MID(Tabla2[[#This Row],[TIPO]],1,3)</f>
        <v xml:space="preserve">40 </v>
      </c>
      <c r="AF40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INVERSIERRA S A */ Cont: * TEMU7367380*/ HR Entrega: *08:00* /Dirección: *ALCALDE GUZMAN 0121, G32; QUILICURA</v>
      </c>
      <c r="AG4089" s="45" t="str">
        <f>IFERROR(HYPERLINK("https://wa.me/"&amp;Tabla2[[#This Row],[CONTACTO]]&amp;"?text="&amp;Tabla2[[#This Row],[Mensaje]],"Enviar mensaje"),"")</f>
        <v>Enviar mensaje</v>
      </c>
      <c r="AH4089" s="15" t="str">
        <f>CONCATENATE(A4089,F4089)</f>
        <v>4088TEMU7367380</v>
      </c>
      <c r="AI4089" s="15" t="str">
        <f>CONCATENATE("ENT-",A4089)</f>
        <v>ENT-4088</v>
      </c>
      <c r="AJ4089" s="15" t="str">
        <f>IF(Tabla2[[#This Row],[Op]]&lt;&gt;"","ENTREGA","")</f>
        <v>ENTREGA</v>
      </c>
      <c r="AK4089" s="40" t="str">
        <f>(Tabla2[[#This Row],[FECHA ENTREGA]]&amp;Tabla2[[#This Row],[HORA ENTREGA]])</f>
        <v>461770,333333333333333</v>
      </c>
      <c r="AL4089" s="43" t="str">
        <f>IFERROR(HYPERLINK("https://wa.me/"&amp;Tabla2[[#This Row],[CONTACTO]]&amp;"?text="&amp;Tabla2[[#This Row],[Mensaje]]),"")</f>
        <v>https://wa.me/56988336520?text=Hola!%0AServicio del día 04-06%0A *Cliente:* INVERSIERRA S A */ Cont: * TEMU7367380*/ HR Entrega: *08:00* /Dirección: *ALCALDE GUZMAN 0121, G32; QUILICURA</v>
      </c>
    </row>
    <row r="4090" spans="1:38" ht="16.5" customHeight="1" x14ac:dyDescent="0.2">
      <c r="A4090" s="15">
        <f>ROW(A4089)</f>
        <v>4089</v>
      </c>
      <c r="B4090" s="15">
        <f>IF(J4090=J4089,B4089+1,1)</f>
        <v>21</v>
      </c>
      <c r="C4090" s="15" t="s">
        <v>178</v>
      </c>
      <c r="D4090" s="25" t="s">
        <v>39</v>
      </c>
      <c r="E4090" s="27">
        <v>889279</v>
      </c>
      <c r="F4090" s="27" t="s">
        <v>6241</v>
      </c>
      <c r="G4090" s="27" t="s">
        <v>41</v>
      </c>
      <c r="H4090" s="27">
        <v>26900</v>
      </c>
      <c r="I4090" s="27" t="s">
        <v>42</v>
      </c>
      <c r="J4090" s="28">
        <v>46177</v>
      </c>
      <c r="K4090" s="26">
        <v>0.45833333333333331</v>
      </c>
      <c r="L4090" s="26"/>
      <c r="M4090" s="27" t="s">
        <v>325</v>
      </c>
      <c r="N4090" s="25">
        <f>IFERROR(VLOOKUP(M4090,Data!$J$1:$K$58,2,0),"")</f>
        <v>56964850744</v>
      </c>
      <c r="O4090" s="27" t="s">
        <v>326</v>
      </c>
      <c r="P4090" s="27"/>
      <c r="Q4090" s="27" t="s">
        <v>1003</v>
      </c>
      <c r="R4090" s="27" t="s">
        <v>1747</v>
      </c>
      <c r="S4090" s="27"/>
      <c r="T4090" s="27"/>
      <c r="U4090" s="28"/>
      <c r="V4090" s="15"/>
      <c r="W4090" s="15"/>
      <c r="X4090" s="27"/>
      <c r="Y4090" s="27"/>
      <c r="Z4090" s="29"/>
      <c r="AA4090" s="29">
        <v>0.53472222222222221</v>
      </c>
      <c r="AB4090" s="29">
        <v>0.76388888888888884</v>
      </c>
      <c r="AC4090" s="30">
        <v>46177</v>
      </c>
      <c r="AD4090" s="15" t="str">
        <f>IF(Tabla2[[#This Row],[HORA ENTREGA]]="DIRECTO","On time", IF(AA4090&lt;&gt;"",IF(Tabla2[[#This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90" s="15" t="str">
        <f>MID(Tabla2[[#This Row],[TIPO]],1,3)</f>
        <v xml:space="preserve">40 </v>
      </c>
      <c r="AF40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INVERSIERRA S A */ Cont: * ONEU1121620*/ HR Entrega: *11:00* /Dirección: *AVENIDA PEDRO FONTOBA 6350, HUECHURABA</v>
      </c>
      <c r="AG4090" s="45" t="str">
        <f>IFERROR(HYPERLINK("https://wa.me/"&amp;Tabla2[[#This Row],[CONTACTO]]&amp;"?text="&amp;Tabla2[[#This Row],[Mensaje]],"Enviar mensaje"),"")</f>
        <v>Enviar mensaje</v>
      </c>
      <c r="AH4090" s="15" t="str">
        <f>CONCATENATE(A4090,F4090)</f>
        <v>4089ONEU1121620</v>
      </c>
      <c r="AI4090" s="15" t="str">
        <f>CONCATENATE("ENT-",A4090)</f>
        <v>ENT-4089</v>
      </c>
      <c r="AJ4090" s="15" t="str">
        <f>IF(Tabla2[[#This Row],[Op]]&lt;&gt;"","ENTREGA","")</f>
        <v>ENTREGA</v>
      </c>
      <c r="AK4090" s="40" t="str">
        <f>(Tabla2[[#This Row],[FECHA ENTREGA]]&amp;Tabla2[[#This Row],[HORA ENTREGA]])</f>
        <v>461770,458333333333333</v>
      </c>
      <c r="AL4090" s="43" t="str">
        <f>IFERROR(HYPERLINK("https://wa.me/"&amp;Tabla2[[#This Row],[CONTACTO]]&amp;"?text="&amp;Tabla2[[#This Row],[Mensaje]]),"")</f>
        <v>https://wa.me/56964850744?text=Hola!%0AServicio del día 04-06%0A *Cliente:* INVERSIERRA S A */ Cont: * ONEU1121620*/ HR Entrega: *11:00* /Dirección: *AVENIDA PEDRO FONTOBA 6350, HUECHURABA</v>
      </c>
    </row>
    <row r="4091" spans="1:38" ht="16.5" customHeight="1" x14ac:dyDescent="0.2">
      <c r="A4091" s="15">
        <f>ROW(A4090)</f>
        <v>4090</v>
      </c>
      <c r="B4091" s="15">
        <f>IF(J4091=J4090,B4090+1,1)</f>
        <v>22</v>
      </c>
      <c r="C4091" s="15" t="s">
        <v>196</v>
      </c>
      <c r="D4091" s="25" t="s">
        <v>39</v>
      </c>
      <c r="E4091" s="27">
        <v>305009</v>
      </c>
      <c r="F4091" s="27" t="s">
        <v>6242</v>
      </c>
      <c r="G4091" s="27" t="s">
        <v>64</v>
      </c>
      <c r="H4091" s="27">
        <v>19060</v>
      </c>
      <c r="I4091" s="27" t="s">
        <v>6243</v>
      </c>
      <c r="J4091" s="28">
        <v>46177</v>
      </c>
      <c r="K4091" s="26">
        <v>0.33333333333333331</v>
      </c>
      <c r="L4091" s="26"/>
      <c r="M4091" s="27" t="s">
        <v>51</v>
      </c>
      <c r="N4091" s="25">
        <f>IFERROR(VLOOKUP(M4091,Data!$J$1:$K$58,2,0),"")</f>
        <v>56967256951</v>
      </c>
      <c r="O4091" s="27" t="s">
        <v>309</v>
      </c>
      <c r="P4091" s="27">
        <v>4</v>
      </c>
      <c r="Q4091" s="27" t="s">
        <v>201</v>
      </c>
      <c r="R4091" s="27" t="s">
        <v>218</v>
      </c>
      <c r="S4091" s="27"/>
      <c r="T4091" s="27"/>
      <c r="U4091" s="28"/>
      <c r="V4091" s="15"/>
      <c r="W4091" s="15"/>
      <c r="X4091" s="27" t="s">
        <v>6244</v>
      </c>
      <c r="Y4091" s="27"/>
      <c r="Z4091" s="29"/>
      <c r="AA4091" s="29"/>
      <c r="AB4091" s="29"/>
      <c r="AC4091" s="30"/>
      <c r="AD4091" s="15" t="str">
        <f>IF(Tabla2[[#This Row],[HORA ENTREGA]]="DIRECTO","On time", IF(AA4091&lt;&gt;"",IF(Tabla2[[#This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091" s="15" t="str">
        <f>MID(Tabla2[[#This Row],[TIPO]],1,3)</f>
        <v xml:space="preserve">20 </v>
      </c>
      <c r="AF40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LANCO &amp; HARRIS SURAMERICA SPA */ Cont: * HLBU4001273*/ HR Entrega: *08:00* /Dirección: *CALLE CHORRILLOS 1 PARC.19B, LAMPA</v>
      </c>
      <c r="AG4091" s="45" t="str">
        <f>IFERROR(HYPERLINK("https://wa.me/"&amp;Tabla2[[#This Row],[CONTACTO]]&amp;"?text="&amp;Tabla2[[#This Row],[Mensaje]],"Enviar mensaje"),"")</f>
        <v>Enviar mensaje</v>
      </c>
      <c r="AH4091" s="15" t="str">
        <f>CONCATENATE(A4091,F4091)</f>
        <v>4090HLBU4001273</v>
      </c>
      <c r="AI4091" s="15" t="str">
        <f>CONCATENATE("ENT-",A4091)</f>
        <v>ENT-4090</v>
      </c>
      <c r="AJ4091" s="15" t="str">
        <f>IF(Tabla2[[#This Row],[Op]]&lt;&gt;"","ENTREGA","")</f>
        <v>ENTREGA</v>
      </c>
      <c r="AK4091" s="40" t="str">
        <f>(Tabla2[[#This Row],[FECHA ENTREGA]]&amp;Tabla2[[#This Row],[HORA ENTREGA]])</f>
        <v>461770,333333333333333</v>
      </c>
      <c r="AL4091" s="34" t="str">
        <f>IFERROR(HYPERLINK("https://wa.me/"&amp;Tabla2[[#This Row],[CONTACTO]]&amp;"?text="&amp;Tabla2[[#This Row],[Mensaje]]),"")</f>
        <v>https://wa.me/56967256951?text=Hola!%0AServicio del día 04-06%0A *Cliente:* LANCO &amp; HARRIS SURAMERICA SPA */ Cont: * HLBU4001273*/ HR Entrega: *08:00* /Dirección: *CALLE CHORRILLOS 1 PARC.19B, LAMPA</v>
      </c>
    </row>
    <row r="4092" spans="1:38" ht="16.5" customHeight="1" x14ac:dyDescent="0.2">
      <c r="A4092" s="15">
        <f>ROW(A4091)</f>
        <v>4091</v>
      </c>
      <c r="B4092" s="15">
        <f>IF(J4092=J4091,B4091+1,1)</f>
        <v>23</v>
      </c>
      <c r="C4092" s="15" t="s">
        <v>2040</v>
      </c>
      <c r="D4092" s="25" t="s">
        <v>39</v>
      </c>
      <c r="E4092" s="27">
        <v>508703</v>
      </c>
      <c r="F4092" s="27" t="s">
        <v>6245</v>
      </c>
      <c r="G4092" s="27" t="s">
        <v>41</v>
      </c>
      <c r="H4092" s="27">
        <v>7910</v>
      </c>
      <c r="I4092" s="27" t="s">
        <v>42</v>
      </c>
      <c r="J4092" s="28">
        <v>46177</v>
      </c>
      <c r="K4092" s="26">
        <v>0.66666666666666663</v>
      </c>
      <c r="L4092" s="26"/>
      <c r="M4092" s="27" t="s">
        <v>308</v>
      </c>
      <c r="N4092" s="25">
        <f>IFERROR(VLOOKUP(M4092,Data!$J$1:$K$58,2,0),"")</f>
        <v>56966631737</v>
      </c>
      <c r="O4092" s="27"/>
      <c r="P4092" s="27"/>
      <c r="Q4092" s="27" t="s">
        <v>2042</v>
      </c>
      <c r="R4092" s="27" t="s">
        <v>5454</v>
      </c>
      <c r="S4092" s="27"/>
      <c r="T4092" s="27"/>
      <c r="U4092" s="28"/>
      <c r="V4092" s="15"/>
      <c r="W4092" s="15"/>
      <c r="X4092" s="27"/>
      <c r="Y4092" s="27"/>
      <c r="Z4092" s="29"/>
      <c r="AA4092" s="29">
        <v>0.67569444444444449</v>
      </c>
      <c r="AB4092" s="29">
        <v>0.69097222222222221</v>
      </c>
      <c r="AC4092" s="30">
        <v>46177</v>
      </c>
      <c r="AD4092" s="15" t="str">
        <f>IF(Tabla2[[#This Row],[HORA ENTREGA]]="DIRECTO","On time", IF(AA4092&lt;&gt;"",IF(Tabla2[[#This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92" s="15" t="str">
        <f>MID(Tabla2[[#This Row],[TIPO]],1,3)</f>
        <v xml:space="preserve">40 </v>
      </c>
      <c r="AF40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LOG SERVICES SPA */ Cont: * TGBU4271665*/ HR Entrega: *16:00* /Dirección: *CLAUDIO ARRAU 8600, PUDAHUEL</v>
      </c>
      <c r="AG4092" s="45" t="str">
        <f>IFERROR(HYPERLINK("https://wa.me/"&amp;Tabla2[[#This Row],[CONTACTO]]&amp;"?text="&amp;Tabla2[[#This Row],[Mensaje]],"Enviar mensaje"),"")</f>
        <v>Enviar mensaje</v>
      </c>
      <c r="AH4092" s="15" t="str">
        <f>CONCATENATE(A4092,F4092)</f>
        <v>4091TGBU4271665</v>
      </c>
      <c r="AI4092" s="15" t="str">
        <f>CONCATENATE("ENT-",A4092)</f>
        <v>ENT-4091</v>
      </c>
      <c r="AJ4092" s="15" t="str">
        <f>IF(Tabla2[[#This Row],[Op]]&lt;&gt;"","ENTREGA","")</f>
        <v>ENTREGA</v>
      </c>
      <c r="AK4092" s="40" t="str">
        <f>(Tabla2[[#This Row],[FECHA ENTREGA]]&amp;Tabla2[[#This Row],[HORA ENTREGA]])</f>
        <v>461770,666666666666667</v>
      </c>
      <c r="AL4092" s="43" t="str">
        <f>IFERROR(HYPERLINK("https://wa.me/"&amp;Tabla2[[#This Row],[CONTACTO]]&amp;"?text="&amp;Tabla2[[#This Row],[Mensaje]]),"")</f>
        <v>https://wa.me/56966631737?text=Hola!%0AServicio del día 04-06%0A *Cliente:* LOG SERVICES SPA */ Cont: * TGBU4271665*/ HR Entrega: *16:00* /Dirección: *CLAUDIO ARRAU 8600, PUDAHUEL</v>
      </c>
    </row>
    <row r="4093" spans="1:38" ht="16.5" customHeight="1" x14ac:dyDescent="0.2">
      <c r="A4093" s="15">
        <f>ROW(A4092)</f>
        <v>4092</v>
      </c>
      <c r="B4093" s="15">
        <f>IF(J4093=J4092,B4092+1,1)</f>
        <v>24</v>
      </c>
      <c r="C4093" s="15" t="s">
        <v>2040</v>
      </c>
      <c r="D4093" s="25" t="s">
        <v>39</v>
      </c>
      <c r="E4093" s="27">
        <v>508703</v>
      </c>
      <c r="F4093" s="27" t="s">
        <v>6246</v>
      </c>
      <c r="G4093" s="27" t="s">
        <v>41</v>
      </c>
      <c r="H4093" s="27">
        <v>7910</v>
      </c>
      <c r="I4093" s="27" t="s">
        <v>42</v>
      </c>
      <c r="J4093" s="28">
        <v>46177</v>
      </c>
      <c r="K4093" s="26">
        <v>0.66666666666666663</v>
      </c>
      <c r="L4093" s="26"/>
      <c r="M4093" s="27" t="s">
        <v>126</v>
      </c>
      <c r="N4093" s="25">
        <f>IFERROR(VLOOKUP(M4093,Data!$J$1:$K$58,2,0),"")</f>
        <v>56999270871</v>
      </c>
      <c r="O4093" s="27"/>
      <c r="P4093" s="27"/>
      <c r="Q4093" s="27" t="s">
        <v>2042</v>
      </c>
      <c r="R4093" s="27" t="s">
        <v>5454</v>
      </c>
      <c r="S4093" s="27"/>
      <c r="T4093" s="27"/>
      <c r="U4093" s="28"/>
      <c r="V4093" s="15"/>
      <c r="W4093" s="15"/>
      <c r="X4093" s="27"/>
      <c r="Y4093" s="27"/>
      <c r="Z4093" s="29"/>
      <c r="AA4093" s="29">
        <v>0.67500000000000004</v>
      </c>
      <c r="AB4093" s="29">
        <v>0.68402777777777779</v>
      </c>
      <c r="AC4093" s="30">
        <v>46177</v>
      </c>
      <c r="AD4093" s="15" t="str">
        <f>IF(Tabla2[[#This Row],[HORA ENTREGA]]="DIRECTO","On time", IF(AA4093&lt;&gt;"",IF(Tabla2[[#This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93" s="15" t="str">
        <f>MID(Tabla2[[#This Row],[TIPO]],1,3)</f>
        <v xml:space="preserve">40 </v>
      </c>
      <c r="AF40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LOG SERVICES SPA */ Cont: * TGBU7891485*/ HR Entrega: *16:00* /Dirección: *CLAUDIO ARRAU 8600, PUDAHUEL</v>
      </c>
      <c r="AG4093" s="45" t="str">
        <f>IFERROR(HYPERLINK("https://wa.me/"&amp;Tabla2[[#This Row],[CONTACTO]]&amp;"?text="&amp;Tabla2[[#This Row],[Mensaje]],"Enviar mensaje"),"")</f>
        <v>Enviar mensaje</v>
      </c>
      <c r="AH4093" s="15" t="str">
        <f>CONCATENATE(A4093,F4093)</f>
        <v>4092TGBU7891485</v>
      </c>
      <c r="AI4093" s="15" t="str">
        <f>CONCATENATE("ENT-",A4093)</f>
        <v>ENT-4092</v>
      </c>
      <c r="AJ4093" s="15" t="str">
        <f>IF(Tabla2[[#This Row],[Op]]&lt;&gt;"","ENTREGA","")</f>
        <v>ENTREGA</v>
      </c>
      <c r="AK4093" s="40" t="str">
        <f>(Tabla2[[#This Row],[FECHA ENTREGA]]&amp;Tabla2[[#This Row],[HORA ENTREGA]])</f>
        <v>461770,666666666666667</v>
      </c>
      <c r="AL4093" s="43" t="str">
        <f>IFERROR(HYPERLINK("https://wa.me/"&amp;Tabla2[[#This Row],[CONTACTO]]&amp;"?text="&amp;Tabla2[[#This Row],[Mensaje]]),"")</f>
        <v>https://wa.me/56999270871?text=Hola!%0AServicio del día 04-06%0A *Cliente:* LOG SERVICES SPA */ Cont: * TGBU7891485*/ HR Entrega: *16:00* /Dirección: *CLAUDIO ARRAU 8600, PUDAHUEL</v>
      </c>
    </row>
    <row r="4094" spans="1:38" ht="16.5" customHeight="1" x14ac:dyDescent="0.2">
      <c r="A4094" s="15">
        <f>ROW(A4093)</f>
        <v>4093</v>
      </c>
      <c r="B4094" s="15">
        <f>IF(J4094=J4093,B4093+1,1)</f>
        <v>25</v>
      </c>
      <c r="C4094" s="15" t="s">
        <v>879</v>
      </c>
      <c r="D4094" s="25" t="s">
        <v>39</v>
      </c>
      <c r="E4094" s="27">
        <v>306617</v>
      </c>
      <c r="F4094" s="27" t="s">
        <v>6247</v>
      </c>
      <c r="G4094" s="27" t="s">
        <v>64</v>
      </c>
      <c r="H4094" s="27">
        <v>23218</v>
      </c>
      <c r="I4094" s="27" t="s">
        <v>6248</v>
      </c>
      <c r="J4094" s="28">
        <v>46177</v>
      </c>
      <c r="K4094" s="26">
        <v>0.3125</v>
      </c>
      <c r="L4094" s="26"/>
      <c r="M4094" s="27" t="s">
        <v>366</v>
      </c>
      <c r="N4094" s="25">
        <f>IFERROR(VLOOKUP(M4094,Data!$J$1:$K$58,2,0),"")</f>
        <v>56967386251</v>
      </c>
      <c r="O4094" s="27" t="s">
        <v>367</v>
      </c>
      <c r="P4094" s="27"/>
      <c r="Q4094" s="27" t="s">
        <v>881</v>
      </c>
      <c r="R4094" s="27" t="s">
        <v>74</v>
      </c>
      <c r="S4094" s="27"/>
      <c r="T4094" s="27"/>
      <c r="U4094" s="28"/>
      <c r="V4094" s="15"/>
      <c r="W4094" s="15"/>
      <c r="X4094" s="27"/>
      <c r="Y4094" s="27"/>
      <c r="Z4094" s="29"/>
      <c r="AA4094" s="29">
        <v>0.27083333333333331</v>
      </c>
      <c r="AB4094" s="29">
        <v>0.40972222222222221</v>
      </c>
      <c r="AC4094" s="30">
        <v>46177</v>
      </c>
      <c r="AD4094" s="15" t="str">
        <f>IF(Tabla2[[#This Row],[HORA ENTREGA]]="DIRECTO","On time", IF(AA4094&lt;&gt;"",IF(Tabla2[[#This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94" s="15" t="str">
        <f>MID(Tabla2[[#This Row],[TIPO]],1,3)</f>
        <v xml:space="preserve">20 </v>
      </c>
      <c r="AF40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MC GARCIA */ Cont: * FCIU4368325*/ HR Entrega: *07:30* /Dirección: *AV. DOCTOR AMADOR NEGHME 03639, LA PINTANA, BODEGA #41</v>
      </c>
      <c r="AG4094" s="45" t="str">
        <f>IFERROR(HYPERLINK("https://wa.me/"&amp;Tabla2[[#This Row],[CONTACTO]]&amp;"?text="&amp;Tabla2[[#This Row],[Mensaje]],"Enviar mensaje"),"")</f>
        <v>Enviar mensaje</v>
      </c>
      <c r="AH4094" s="15" t="str">
        <f>CONCATENATE(A4094,F4094)</f>
        <v>4093FCIU4368325</v>
      </c>
      <c r="AI4094" s="15" t="str">
        <f>CONCATENATE("ENT-",A4094)</f>
        <v>ENT-4093</v>
      </c>
      <c r="AJ4094" s="15" t="str">
        <f>IF(Tabla2[[#This Row],[Op]]&lt;&gt;"","ENTREGA","")</f>
        <v>ENTREGA</v>
      </c>
      <c r="AK4094" s="40" t="str">
        <f>(Tabla2[[#This Row],[FECHA ENTREGA]]&amp;Tabla2[[#This Row],[HORA ENTREGA]])</f>
        <v>461770,3125</v>
      </c>
      <c r="AL4094" s="43" t="str">
        <f>IFERROR(HYPERLINK("https://wa.me/"&amp;Tabla2[[#This Row],[CONTACTO]]&amp;"?text="&amp;Tabla2[[#This Row],[Mensaje]]),"")</f>
        <v>https://wa.me/56967386251?text=Hola!%0AServicio del día 04-06%0A *Cliente:* MC GARCIA */ Cont: * FCIU4368325*/ HR Entrega: *07:30* /Dirección: *AV. DOCTOR AMADOR NEGHME 03639, LA PINTANA, BODEGA #41</v>
      </c>
    </row>
    <row r="4095" spans="1:38" ht="16.5" customHeight="1" x14ac:dyDescent="0.2">
      <c r="A4095" s="15">
        <f>ROW(A4094)</f>
        <v>4094</v>
      </c>
      <c r="B4095" s="15">
        <f>IF(J4095=J4094,B4094+1,1)</f>
        <v>26</v>
      </c>
      <c r="C4095" s="15" t="s">
        <v>500</v>
      </c>
      <c r="D4095" s="25" t="s">
        <v>39</v>
      </c>
      <c r="E4095" s="27">
        <v>307062</v>
      </c>
      <c r="F4095" s="27" t="s">
        <v>6249</v>
      </c>
      <c r="G4095" s="27" t="s">
        <v>64</v>
      </c>
      <c r="H4095" s="27">
        <v>27500</v>
      </c>
      <c r="I4095" s="27" t="s">
        <v>42</v>
      </c>
      <c r="J4095" s="28">
        <v>46177</v>
      </c>
      <c r="K4095" s="26">
        <v>0.33333333333333331</v>
      </c>
      <c r="L4095" s="26"/>
      <c r="M4095" s="27" t="s">
        <v>341</v>
      </c>
      <c r="N4095" s="25">
        <f>IFERROR(VLOOKUP(M4095,Data!$J$1:$K$58,2,0),"")</f>
        <v>56950923536</v>
      </c>
      <c r="O4095" s="27"/>
      <c r="P4095" s="27"/>
      <c r="Q4095" s="27" t="s">
        <v>502</v>
      </c>
      <c r="R4095" s="27" t="s">
        <v>48</v>
      </c>
      <c r="S4095" s="27"/>
      <c r="T4095" s="27"/>
      <c r="U4095" s="28"/>
      <c r="V4095" s="15"/>
      <c r="W4095" s="15"/>
      <c r="X4095" s="27"/>
      <c r="Y4095" s="27"/>
      <c r="Z4095" s="29"/>
      <c r="AA4095" s="29">
        <v>0.55208333333333337</v>
      </c>
      <c r="AB4095" s="29">
        <v>0.625</v>
      </c>
      <c r="AC4095" s="30">
        <v>46177</v>
      </c>
      <c r="AD4095" s="15" t="str">
        <f>IF(Tabla2[[#This Row],[HORA ENTREGA]]="DIRECTO","On time", IF(AA4095&lt;&gt;"",IF(Tabla2[[#This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95" s="15" t="str">
        <f>MID(Tabla2[[#This Row],[TIPO]],1,3)</f>
        <v xml:space="preserve">20 </v>
      </c>
      <c r="AF40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MOLYMETNOS S.A. */ Cont: * TCLU3983457*/ HR Entrega: *08:00* /Dirección: *CAMINO NOS A LOS MORROS 590, SAN BERNARDO</v>
      </c>
      <c r="AG4095" s="45" t="str">
        <f>IFERROR(HYPERLINK("https://wa.me/"&amp;Tabla2[[#This Row],[CONTACTO]]&amp;"?text="&amp;Tabla2[[#This Row],[Mensaje]],"Enviar mensaje"),"")</f>
        <v>Enviar mensaje</v>
      </c>
      <c r="AH4095" s="15" t="str">
        <f>CONCATENATE(A4095,F4095)</f>
        <v>4094TCLU3983457</v>
      </c>
      <c r="AI4095" s="15" t="str">
        <f>CONCATENATE("ENT-",A4095)</f>
        <v>ENT-4094</v>
      </c>
      <c r="AJ4095" s="15" t="str">
        <f>IF(Tabla2[[#This Row],[Op]]&lt;&gt;"","ENTREGA","")</f>
        <v>ENTREGA</v>
      </c>
      <c r="AK4095" s="40" t="str">
        <f>(Tabla2[[#This Row],[FECHA ENTREGA]]&amp;Tabla2[[#This Row],[HORA ENTREGA]])</f>
        <v>461770,333333333333333</v>
      </c>
      <c r="AL4095" s="43" t="str">
        <f>IFERROR(HYPERLINK("https://wa.me/"&amp;Tabla2[[#This Row],[CONTACTO]]&amp;"?text="&amp;Tabla2[[#This Row],[Mensaje]]),"")</f>
        <v>https://wa.me/56950923536?text=Hola!%0AServicio del día 04-06%0A *Cliente:* MOLYMETNOS S.A. */ Cont: * TCLU3983457*/ HR Entrega: *08:00* /Dirección: *CAMINO NOS A LOS MORROS 590, SAN BERNARDO</v>
      </c>
    </row>
    <row r="4096" spans="1:38" ht="16.5" customHeight="1" x14ac:dyDescent="0.2">
      <c r="A4096" s="15">
        <f>ROW(A4095)</f>
        <v>4095</v>
      </c>
      <c r="B4096" s="15">
        <f>IF(J4096=J4095,B4095+1,1)</f>
        <v>27</v>
      </c>
      <c r="C4096" s="15" t="s">
        <v>500</v>
      </c>
      <c r="D4096" s="25" t="s">
        <v>39</v>
      </c>
      <c r="E4096" s="27">
        <v>307062</v>
      </c>
      <c r="F4096" s="27" t="s">
        <v>6250</v>
      </c>
      <c r="G4096" s="27" t="s">
        <v>64</v>
      </c>
      <c r="H4096" s="27">
        <v>27500</v>
      </c>
      <c r="I4096" s="27" t="s">
        <v>42</v>
      </c>
      <c r="J4096" s="28">
        <v>46177</v>
      </c>
      <c r="K4096" s="26">
        <v>0.33333333333333331</v>
      </c>
      <c r="L4096" s="26"/>
      <c r="M4096" s="27" t="s">
        <v>133</v>
      </c>
      <c r="N4096" s="25">
        <f>IFERROR(VLOOKUP(M4096,Data!$J$1:$K$58,2,0),"")</f>
        <v>56953801607</v>
      </c>
      <c r="O4096" s="27" t="s">
        <v>134</v>
      </c>
      <c r="P4096" s="27"/>
      <c r="Q4096" s="27" t="s">
        <v>502</v>
      </c>
      <c r="R4096" s="27" t="s">
        <v>48</v>
      </c>
      <c r="S4096" s="27"/>
      <c r="T4096" s="27"/>
      <c r="U4096" s="28"/>
      <c r="V4096" s="15"/>
      <c r="W4096" s="15"/>
      <c r="X4096" s="27"/>
      <c r="Y4096" s="27"/>
      <c r="Z4096" s="29"/>
      <c r="AA4096" s="29">
        <v>0.34375</v>
      </c>
      <c r="AB4096" s="29">
        <v>0.43055555555555558</v>
      </c>
      <c r="AC4096" s="30">
        <v>46177</v>
      </c>
      <c r="AD4096" s="15" t="str">
        <f>IF(Tabla2[[#This Row],[HORA ENTREGA]]="DIRECTO","On time", IF(AA4096&lt;&gt;"",IF(Tabla2[[#This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96" s="15" t="str">
        <f>MID(Tabla2[[#This Row],[TIPO]],1,3)</f>
        <v xml:space="preserve">20 </v>
      </c>
      <c r="AF40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MOLYMETNOS S.A. */ Cont: * CMAU0851828*/ HR Entrega: *08:00* /Dirección: *CAMINO NOS A LOS MORROS 590, SAN BERNARDO</v>
      </c>
      <c r="AG4096" s="45" t="str">
        <f>IFERROR(HYPERLINK("https://wa.me/"&amp;Tabla2[[#This Row],[CONTACTO]]&amp;"?text="&amp;Tabla2[[#This Row],[Mensaje]],"Enviar mensaje"),"")</f>
        <v>Enviar mensaje</v>
      </c>
      <c r="AH4096" s="15" t="str">
        <f>CONCATENATE(A4096,F4096)</f>
        <v>4095CMAU0851828</v>
      </c>
      <c r="AI4096" s="15" t="str">
        <f>CONCATENATE("ENT-",A4096)</f>
        <v>ENT-4095</v>
      </c>
      <c r="AJ4096" s="15" t="str">
        <f>IF(Tabla2[[#This Row],[Op]]&lt;&gt;"","ENTREGA","")</f>
        <v>ENTREGA</v>
      </c>
      <c r="AK4096" s="40" t="str">
        <f>(Tabla2[[#This Row],[FECHA ENTREGA]]&amp;Tabla2[[#This Row],[HORA ENTREGA]])</f>
        <v>461770,333333333333333</v>
      </c>
      <c r="AL4096" s="43" t="str">
        <f>IFERROR(HYPERLINK("https://wa.me/"&amp;Tabla2[[#This Row],[CONTACTO]]&amp;"?text="&amp;Tabla2[[#This Row],[Mensaje]]),"")</f>
        <v>https://wa.me/56953801607?text=Hola!%0AServicio del día 04-06%0A *Cliente:* MOLYMETNOS S.A. */ Cont: * CMAU0851828*/ HR Entrega: *08:00* /Dirección: *CAMINO NOS A LOS MORROS 590, SAN BERNARDO</v>
      </c>
    </row>
    <row r="4097" spans="1:38" ht="16.5" customHeight="1" x14ac:dyDescent="0.2">
      <c r="A4097" s="15">
        <f>ROW(A4096)</f>
        <v>4096</v>
      </c>
      <c r="B4097" s="15">
        <f>IF(J4097=J4096,B4096+1,1)</f>
        <v>28</v>
      </c>
      <c r="C4097" s="15" t="s">
        <v>500</v>
      </c>
      <c r="D4097" s="25" t="s">
        <v>39</v>
      </c>
      <c r="E4097" s="27">
        <v>307062</v>
      </c>
      <c r="F4097" s="27" t="s">
        <v>6251</v>
      </c>
      <c r="G4097" s="27" t="s">
        <v>64</v>
      </c>
      <c r="H4097" s="27">
        <v>27500</v>
      </c>
      <c r="I4097" s="27" t="s">
        <v>42</v>
      </c>
      <c r="J4097" s="28">
        <v>46177</v>
      </c>
      <c r="K4097" s="26">
        <v>0.33333333333333331</v>
      </c>
      <c r="L4097" s="26"/>
      <c r="M4097" s="27" t="s">
        <v>60</v>
      </c>
      <c r="N4097" s="25">
        <f>IFERROR(VLOOKUP(M4097,Data!$J$1:$K$58,2,0),"")</f>
        <v>56957438415</v>
      </c>
      <c r="O4097" s="27" t="s">
        <v>285</v>
      </c>
      <c r="P4097" s="27"/>
      <c r="Q4097" s="27" t="s">
        <v>502</v>
      </c>
      <c r="R4097" s="27" t="s">
        <v>48</v>
      </c>
      <c r="S4097" s="27"/>
      <c r="T4097" s="27"/>
      <c r="U4097" s="28"/>
      <c r="V4097" s="15"/>
      <c r="W4097" s="15"/>
      <c r="X4097" s="27"/>
      <c r="Y4097" s="27"/>
      <c r="Z4097" s="29"/>
      <c r="AA4097" s="29">
        <v>0.38611111111111113</v>
      </c>
      <c r="AB4097" s="29">
        <v>0.4548611111111111</v>
      </c>
      <c r="AC4097" s="30">
        <v>46177</v>
      </c>
      <c r="AD4097" s="15" t="str">
        <f>IF(Tabla2[[#This Row],[HORA ENTREGA]]="DIRECTO","On time", IF(AA4097&lt;&gt;"",IF(Tabla2[[#This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097" s="15" t="str">
        <f>MID(Tabla2[[#This Row],[TIPO]],1,3)</f>
        <v xml:space="preserve">20 </v>
      </c>
      <c r="AF40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MOLYMETNOS S.A. */ Cont: * MAXU1386490*/ HR Entrega: *08:00* /Dirección: *CAMINO NOS A LOS MORROS 590, SAN BERNARDO</v>
      </c>
      <c r="AG4097" s="45" t="str">
        <f>IFERROR(HYPERLINK("https://wa.me/"&amp;Tabla2[[#This Row],[CONTACTO]]&amp;"?text="&amp;Tabla2[[#This Row],[Mensaje]],"Enviar mensaje"),"")</f>
        <v>Enviar mensaje</v>
      </c>
      <c r="AH4097" s="15" t="str">
        <f>CONCATENATE(A4097,F4097)</f>
        <v>4096MAXU1386490</v>
      </c>
      <c r="AI4097" s="15" t="str">
        <f>CONCATENATE("ENT-",A4097)</f>
        <v>ENT-4096</v>
      </c>
      <c r="AJ4097" s="15" t="str">
        <f>IF(Tabla2[[#This Row],[Op]]&lt;&gt;"","ENTREGA","")</f>
        <v>ENTREGA</v>
      </c>
      <c r="AK4097" s="40" t="str">
        <f>(Tabla2[[#This Row],[FECHA ENTREGA]]&amp;Tabla2[[#This Row],[HORA ENTREGA]])</f>
        <v>461770,333333333333333</v>
      </c>
      <c r="AL4097" s="43" t="str">
        <f>IFERROR(HYPERLINK("https://wa.me/"&amp;Tabla2[[#This Row],[CONTACTO]]&amp;"?text="&amp;Tabla2[[#This Row],[Mensaje]]),"")</f>
        <v>https://wa.me/56957438415?text=Hola!%0AServicio del día 04-06%0A *Cliente:* MOLYMETNOS S.A. */ Cont: * MAXU1386490*/ HR Entrega: *08:00* /Dirección: *CAMINO NOS A LOS MORROS 590, SAN BERNARDO</v>
      </c>
    </row>
    <row r="4098" spans="1:38" ht="16.5" customHeight="1" x14ac:dyDescent="0.2">
      <c r="A4098" s="15">
        <f>ROW(A4097)</f>
        <v>4097</v>
      </c>
      <c r="B4098" s="15">
        <f>IF(J4098=J4097,B4097+1,1)</f>
        <v>29</v>
      </c>
      <c r="C4098" s="15" t="s">
        <v>500</v>
      </c>
      <c r="D4098" s="25" t="s">
        <v>39</v>
      </c>
      <c r="E4098" s="27">
        <v>307062</v>
      </c>
      <c r="F4098" s="27" t="s">
        <v>6252</v>
      </c>
      <c r="G4098" s="27" t="s">
        <v>64</v>
      </c>
      <c r="H4098" s="27">
        <v>27500</v>
      </c>
      <c r="I4098" s="27" t="s">
        <v>42</v>
      </c>
      <c r="J4098" s="28">
        <v>46177</v>
      </c>
      <c r="K4098" s="26">
        <v>0.33333333333333331</v>
      </c>
      <c r="L4098" s="26"/>
      <c r="M4098" s="27" t="s">
        <v>126</v>
      </c>
      <c r="N4098" s="25">
        <f>IFERROR(VLOOKUP(M4098,Data!$J$1:$K$58,2,0),"")</f>
        <v>56999270871</v>
      </c>
      <c r="O4098" s="27" t="s">
        <v>127</v>
      </c>
      <c r="P4098" s="27"/>
      <c r="Q4098" s="27" t="s">
        <v>502</v>
      </c>
      <c r="R4098" s="27" t="s">
        <v>48</v>
      </c>
      <c r="S4098" s="27"/>
      <c r="T4098" s="27"/>
      <c r="U4098" s="28"/>
      <c r="V4098" s="15"/>
      <c r="W4098" s="15"/>
      <c r="X4098" s="27"/>
      <c r="Y4098" s="27"/>
      <c r="Z4098" s="29"/>
      <c r="AA4098" s="29">
        <v>0.34097222222222223</v>
      </c>
      <c r="AB4098" s="29">
        <v>0.4236111111111111</v>
      </c>
      <c r="AC4098" s="30">
        <v>46177</v>
      </c>
      <c r="AD4098" s="15" t="str">
        <f>IF(Tabla2[[#This Row],[HORA ENTREGA]]="DIRECTO","On time", IF(AA4098&lt;&gt;"",IF(Tabla2[[#This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98" s="15" t="str">
        <f>MID(Tabla2[[#This Row],[TIPO]],1,3)</f>
        <v xml:space="preserve">20 </v>
      </c>
      <c r="AF40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MOLYMETNOS S.A. */ Cont: * FTAU2154427*/ HR Entrega: *08:00* /Dirección: *CAMINO NOS A LOS MORROS 590, SAN BERNARDO</v>
      </c>
      <c r="AG4098" s="45" t="str">
        <f>IFERROR(HYPERLINK("https://wa.me/"&amp;Tabla2[[#This Row],[CONTACTO]]&amp;"?text="&amp;Tabla2[[#This Row],[Mensaje]],"Enviar mensaje"),"")</f>
        <v>Enviar mensaje</v>
      </c>
      <c r="AH4098" s="15" t="str">
        <f>CONCATENATE(A4098,F4098)</f>
        <v>4097FTAU2154427</v>
      </c>
      <c r="AI4098" s="15" t="str">
        <f>CONCATENATE("ENT-",A4098)</f>
        <v>ENT-4097</v>
      </c>
      <c r="AJ4098" s="15" t="str">
        <f>IF(Tabla2[[#This Row],[Op]]&lt;&gt;"","ENTREGA","")</f>
        <v>ENTREGA</v>
      </c>
      <c r="AK4098" s="40" t="str">
        <f>(Tabla2[[#This Row],[FECHA ENTREGA]]&amp;Tabla2[[#This Row],[HORA ENTREGA]])</f>
        <v>461770,333333333333333</v>
      </c>
      <c r="AL4098" s="43" t="str">
        <f>IFERROR(HYPERLINK("https://wa.me/"&amp;Tabla2[[#This Row],[CONTACTO]]&amp;"?text="&amp;Tabla2[[#This Row],[Mensaje]]),"")</f>
        <v>https://wa.me/56999270871?text=Hola!%0AServicio del día 04-06%0A *Cliente:* MOLYMETNOS S.A. */ Cont: * FTAU2154427*/ HR Entrega: *08:00* /Dirección: *CAMINO NOS A LOS MORROS 590, SAN BERNARDO</v>
      </c>
    </row>
    <row r="4099" spans="1:38" ht="16.5" customHeight="1" x14ac:dyDescent="0.2">
      <c r="A4099" s="15">
        <f>ROW(A4098)</f>
        <v>4098</v>
      </c>
      <c r="B4099" s="15">
        <f>IF(J4099=J4098,B4098+1,1)</f>
        <v>30</v>
      </c>
      <c r="C4099" s="15" t="s">
        <v>204</v>
      </c>
      <c r="D4099" s="25" t="s">
        <v>39</v>
      </c>
      <c r="E4099" s="27">
        <v>1202746</v>
      </c>
      <c r="F4099" s="27" t="s">
        <v>6253</v>
      </c>
      <c r="G4099" s="27" t="s">
        <v>64</v>
      </c>
      <c r="H4099" s="27">
        <v>24000</v>
      </c>
      <c r="I4099" s="27" t="s">
        <v>6254</v>
      </c>
      <c r="J4099" s="28">
        <v>46177</v>
      </c>
      <c r="K4099" s="26">
        <v>0.35416666666666669</v>
      </c>
      <c r="L4099" s="26"/>
      <c r="M4099" s="27" t="s">
        <v>147</v>
      </c>
      <c r="N4099" s="25">
        <f>IFERROR(VLOOKUP(M4099,Data!$J$1:$K$58,2,0),"")</f>
        <v>56935532735</v>
      </c>
      <c r="O4099" s="27" t="s">
        <v>148</v>
      </c>
      <c r="P4099" s="27"/>
      <c r="Q4099" s="27" t="s">
        <v>6255</v>
      </c>
      <c r="R4099" s="27"/>
      <c r="S4099" s="27"/>
      <c r="T4099" s="27"/>
      <c r="U4099" s="28"/>
      <c r="V4099" s="15"/>
      <c r="W4099" s="15"/>
      <c r="X4099" s="27"/>
      <c r="Y4099" s="27"/>
      <c r="Z4099" s="29"/>
      <c r="AA4099" s="29">
        <v>0.3125</v>
      </c>
      <c r="AB4099" s="29">
        <v>0.44444444444444442</v>
      </c>
      <c r="AC4099" s="30">
        <v>46177</v>
      </c>
      <c r="AD4099" s="15" t="str">
        <f>IF(Tabla2[[#This Row],[HORA ENTREGA]]="DIRECTO","On time", IF(AA4099&lt;&gt;"",IF(Tabla2[[#This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099" s="15" t="str">
        <f>MID(Tabla2[[#This Row],[TIPO]],1,3)</f>
        <v xml:space="preserve">20 </v>
      </c>
      <c r="AF40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OXIQUIM S A */ Cont: * ECMU2769877*/ HR Entrega: *08:30* /Dirección: *cañaveral 901, quilicura</v>
      </c>
      <c r="AG4099" s="45" t="str">
        <f>IFERROR(HYPERLINK("https://wa.me/"&amp;Tabla2[[#This Row],[CONTACTO]]&amp;"?text="&amp;Tabla2[[#This Row],[Mensaje]],"Enviar mensaje"),"")</f>
        <v>Enviar mensaje</v>
      </c>
      <c r="AH4099" s="15" t="str">
        <f>CONCATENATE(A4099,F4099)</f>
        <v>4098ECMU2769877</v>
      </c>
      <c r="AI4099" s="15" t="str">
        <f>CONCATENATE("ENT-",A4099)</f>
        <v>ENT-4098</v>
      </c>
      <c r="AJ4099" s="15" t="str">
        <f>IF(Tabla2[[#This Row],[Op]]&lt;&gt;"","ENTREGA","")</f>
        <v>ENTREGA</v>
      </c>
      <c r="AK4099" s="40" t="str">
        <f>(Tabla2[[#This Row],[FECHA ENTREGA]]&amp;Tabla2[[#This Row],[HORA ENTREGA]])</f>
        <v>461770,354166666666667</v>
      </c>
      <c r="AL4099" s="43" t="str">
        <f>IFERROR(HYPERLINK("https://wa.me/"&amp;Tabla2[[#This Row],[CONTACTO]]&amp;"?text="&amp;Tabla2[[#This Row],[Mensaje]]),"")</f>
        <v>https://wa.me/56935532735?text=Hola!%0AServicio del día 04-06%0A *Cliente:* OXIQUIM S A */ Cont: * ECMU2769877*/ HR Entrega: *08:30* /Dirección: *cañaveral 901, quilicura</v>
      </c>
    </row>
    <row r="4100" spans="1:38" ht="16.5" customHeight="1" x14ac:dyDescent="0.2">
      <c r="A4100" s="15">
        <f>ROW(A4099)</f>
        <v>4099</v>
      </c>
      <c r="B4100" s="15">
        <f>IF(J4100=J4099,B4099+1,1)</f>
        <v>31</v>
      </c>
      <c r="C4100" s="15" t="s">
        <v>204</v>
      </c>
      <c r="D4100" s="25" t="s">
        <v>39</v>
      </c>
      <c r="E4100" s="27">
        <v>1200018</v>
      </c>
      <c r="F4100" s="27" t="s">
        <v>6256</v>
      </c>
      <c r="G4100" s="27" t="s">
        <v>64</v>
      </c>
      <c r="H4100" s="27">
        <v>22000</v>
      </c>
      <c r="I4100" s="27" t="s">
        <v>42</v>
      </c>
      <c r="J4100" s="28">
        <v>46177</v>
      </c>
      <c r="K4100" s="26">
        <v>0.625</v>
      </c>
      <c r="L4100" s="26"/>
      <c r="M4100" s="27" t="s">
        <v>247</v>
      </c>
      <c r="N4100" s="25">
        <f>IFERROR(VLOOKUP(M4100,Data!$J$1:$K$58,2,0),"")</f>
        <v>56953157599</v>
      </c>
      <c r="O4100" s="27" t="s">
        <v>248</v>
      </c>
      <c r="P4100" s="27"/>
      <c r="Q4100" s="27" t="s">
        <v>6185</v>
      </c>
      <c r="R4100" s="27"/>
      <c r="S4100" s="27"/>
      <c r="T4100" s="27"/>
      <c r="U4100" s="28"/>
      <c r="V4100" s="15"/>
      <c r="W4100" s="15"/>
      <c r="X4100" s="27"/>
      <c r="Y4100" s="27"/>
      <c r="Z4100" s="29"/>
      <c r="AA4100" s="29">
        <v>0.58333333333333337</v>
      </c>
      <c r="AB4100" s="29">
        <v>0.68402777777777779</v>
      </c>
      <c r="AC4100" s="30">
        <v>46177</v>
      </c>
      <c r="AD4100" s="15" t="str">
        <f>IF(Tabla2[[#This Row],[HORA ENTREGA]]="DIRECTO","On time", IF(AA4100&lt;&gt;"",IF(Tabla2[[#This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0" s="15" t="str">
        <f>MID(Tabla2[[#This Row],[TIPO]],1,3)</f>
        <v xml:space="preserve">20 </v>
      </c>
      <c r="AF41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OXIQUIM S A */ Cont: * MEDU1667156*/ HR Entrega: *15:00* /Dirección: *Cam. El Noviciado 1107, Lampa</v>
      </c>
      <c r="AG4100" s="45" t="str">
        <f>IFERROR(HYPERLINK("https://wa.me/"&amp;Tabla2[[#This Row],[CONTACTO]]&amp;"?text="&amp;Tabla2[[#This Row],[Mensaje]],"Enviar mensaje"),"")</f>
        <v>Enviar mensaje</v>
      </c>
      <c r="AH4100" s="15" t="str">
        <f>CONCATENATE(A4100,F4100)</f>
        <v>4099MEDU1667156</v>
      </c>
      <c r="AI4100" s="15" t="str">
        <f>CONCATENATE("ENT-",A4100)</f>
        <v>ENT-4099</v>
      </c>
      <c r="AJ4100" s="15" t="str">
        <f>IF(Tabla2[[#This Row],[Op]]&lt;&gt;"","ENTREGA","")</f>
        <v>ENTREGA</v>
      </c>
      <c r="AK4100" s="40" t="str">
        <f>(Tabla2[[#This Row],[FECHA ENTREGA]]&amp;Tabla2[[#This Row],[HORA ENTREGA]])</f>
        <v>461770,625</v>
      </c>
      <c r="AL4100" s="43" t="str">
        <f>IFERROR(HYPERLINK("https://wa.me/"&amp;Tabla2[[#This Row],[CONTACTO]]&amp;"?text="&amp;Tabla2[[#This Row],[Mensaje]]),"")</f>
        <v>https://wa.me/56953157599?text=Hola!%0AServicio del día 04-06%0A *Cliente:* OXIQUIM S A */ Cont: * MEDU1667156*/ HR Entrega: *15:00* /Dirección: *Cam. El Noviciado 1107, Lampa</v>
      </c>
    </row>
    <row r="4101" spans="1:38" ht="16.5" customHeight="1" x14ac:dyDescent="0.2">
      <c r="A4101" s="15">
        <f>ROW(A4100)</f>
        <v>4100</v>
      </c>
      <c r="B4101" s="15">
        <f>IF(J4101=J4100,B4100+1,1)</f>
        <v>32</v>
      </c>
      <c r="C4101" s="15" t="s">
        <v>3160</v>
      </c>
      <c r="D4101" s="25" t="s">
        <v>39</v>
      </c>
      <c r="E4101" s="27"/>
      <c r="F4101" s="27" t="s">
        <v>6257</v>
      </c>
      <c r="G4101" s="27" t="s">
        <v>41</v>
      </c>
      <c r="H4101" s="27">
        <v>18712</v>
      </c>
      <c r="I4101" s="27" t="s">
        <v>42</v>
      </c>
      <c r="J4101" s="28">
        <v>46177</v>
      </c>
      <c r="K4101" s="26">
        <v>0.33333333333333331</v>
      </c>
      <c r="L4101" s="26"/>
      <c r="M4101" s="27" t="s">
        <v>221</v>
      </c>
      <c r="N4101" s="25">
        <f>IFERROR(VLOOKUP(M4101,Data!$J$1:$K$58,2,0),"")</f>
        <v>56965378427</v>
      </c>
      <c r="O4101" s="27" t="s">
        <v>222</v>
      </c>
      <c r="P4101" s="27"/>
      <c r="Q4101" s="27" t="s">
        <v>3163</v>
      </c>
      <c r="R4101" s="27" t="s">
        <v>69</v>
      </c>
      <c r="S4101" s="27"/>
      <c r="T4101" s="27"/>
      <c r="U4101" s="28"/>
      <c r="V4101" s="15"/>
      <c r="W4101" s="15"/>
      <c r="X4101" s="27"/>
      <c r="Y4101" s="27"/>
      <c r="Z4101" s="29"/>
      <c r="AA4101" s="29">
        <v>0.3298611111111111</v>
      </c>
      <c r="AB4101" s="29">
        <v>0.40625</v>
      </c>
      <c r="AC4101" s="30">
        <v>46177</v>
      </c>
      <c r="AD4101" s="15" t="str">
        <f>IF(Tabla2[[#This Row],[HORA ENTREGA]]="DIRECTO","On time", IF(AA4101&lt;&gt;"",IF(Tabla2[[#This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1" s="15" t="str">
        <f>MID(Tabla2[[#This Row],[TIPO]],1,3)</f>
        <v xml:space="preserve">40 </v>
      </c>
      <c r="AF41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PRODALAM S.A. */ Cont: * FFAU3221332*/ HR Entrega: *08:00* /Dirección: *ALBERTO PEPPER 1610, RENCA.</v>
      </c>
      <c r="AG4101" s="45" t="str">
        <f>IFERROR(HYPERLINK("https://wa.me/"&amp;Tabla2[[#This Row],[CONTACTO]]&amp;"?text="&amp;Tabla2[[#This Row],[Mensaje]],"Enviar mensaje"),"")</f>
        <v>Enviar mensaje</v>
      </c>
      <c r="AH4101" s="15" t="str">
        <f>CONCATENATE(A4101,F4101)</f>
        <v>4100FFAU3221332</v>
      </c>
      <c r="AI4101" s="15" t="str">
        <f>CONCATENATE("ENT-",A4101)</f>
        <v>ENT-4100</v>
      </c>
      <c r="AJ4101" s="15" t="str">
        <f>IF(Tabla2[[#This Row],[Op]]&lt;&gt;"","ENTREGA","")</f>
        <v>ENTREGA</v>
      </c>
      <c r="AK4101" s="40" t="str">
        <f>(Tabla2[[#This Row],[FECHA ENTREGA]]&amp;Tabla2[[#This Row],[HORA ENTREGA]])</f>
        <v>461770,333333333333333</v>
      </c>
      <c r="AL4101" s="43" t="str">
        <f>IFERROR(HYPERLINK("https://wa.me/"&amp;Tabla2[[#This Row],[CONTACTO]]&amp;"?text="&amp;Tabla2[[#This Row],[Mensaje]]),"")</f>
        <v>https://wa.me/56965378427?text=Hola!%0AServicio del día 04-06%0A *Cliente:* PRODALAM S.A. */ Cont: * FFAU3221332*/ HR Entrega: *08:00* /Dirección: *ALBERTO PEPPER 1610, RENCA.</v>
      </c>
    </row>
    <row r="4102" spans="1:38" ht="16.5" customHeight="1" x14ac:dyDescent="0.2">
      <c r="A4102" s="15">
        <f>ROW(A4101)</f>
        <v>4101</v>
      </c>
      <c r="B4102" s="15">
        <f>IF(J4102=J4101,B4101+1,1)</f>
        <v>33</v>
      </c>
      <c r="C4102" s="15" t="s">
        <v>3160</v>
      </c>
      <c r="D4102" s="25" t="s">
        <v>39</v>
      </c>
      <c r="E4102" s="27"/>
      <c r="F4102" s="27" t="s">
        <v>6258</v>
      </c>
      <c r="G4102" s="27" t="s">
        <v>64</v>
      </c>
      <c r="H4102" s="27">
        <v>26800</v>
      </c>
      <c r="I4102" s="27" t="s">
        <v>42</v>
      </c>
      <c r="J4102" s="28">
        <v>46177</v>
      </c>
      <c r="K4102" s="26">
        <v>0.375</v>
      </c>
      <c r="L4102" s="26"/>
      <c r="M4102" s="27" t="s">
        <v>319</v>
      </c>
      <c r="N4102" s="25">
        <f>IFERROR(VLOOKUP(M4102,Data!$J$1:$K$58,2,0),"")</f>
        <v>56948501048</v>
      </c>
      <c r="O4102" s="27" t="s">
        <v>320</v>
      </c>
      <c r="P4102" s="27"/>
      <c r="Q4102" s="27" t="s">
        <v>3163</v>
      </c>
      <c r="R4102" s="27" t="s">
        <v>218</v>
      </c>
      <c r="S4102" s="27"/>
      <c r="T4102" s="27"/>
      <c r="U4102" s="28"/>
      <c r="V4102" s="15"/>
      <c r="W4102" s="15"/>
      <c r="X4102" s="27"/>
      <c r="Y4102" s="27"/>
      <c r="Z4102" s="29"/>
      <c r="AA4102" s="29">
        <v>0.37916666666666665</v>
      </c>
      <c r="AB4102" s="29">
        <v>0.4375</v>
      </c>
      <c r="AC4102" s="30">
        <v>46177</v>
      </c>
      <c r="AD4102" s="15" t="str">
        <f>IF(Tabla2[[#This Row],[HORA ENTREGA]]="DIRECTO","On time", IF(AA4102&lt;&gt;"",IF(Tabla2[[#This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2" s="15" t="str">
        <f>MID(Tabla2[[#This Row],[TIPO]],1,3)</f>
        <v xml:space="preserve">20 </v>
      </c>
      <c r="AF41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PRODALAM S.A. */ Cont: * HLBU3769009*/ HR Entrega: *09:00* /Dirección: *ALBERTO PEPPER 1610, RENCA.</v>
      </c>
      <c r="AG4102" s="45" t="str">
        <f>IFERROR(HYPERLINK("https://wa.me/"&amp;Tabla2[[#This Row],[CONTACTO]]&amp;"?text="&amp;Tabla2[[#This Row],[Mensaje]],"Enviar mensaje"),"")</f>
        <v>Enviar mensaje</v>
      </c>
      <c r="AH4102" s="15" t="str">
        <f>CONCATENATE(A4102,F4102)</f>
        <v>4101HLBU3769009</v>
      </c>
      <c r="AI4102" s="15" t="str">
        <f>CONCATENATE("ENT-",A4102)</f>
        <v>ENT-4101</v>
      </c>
      <c r="AJ4102" s="15" t="str">
        <f>IF(Tabla2[[#This Row],[Op]]&lt;&gt;"","ENTREGA","")</f>
        <v>ENTREGA</v>
      </c>
      <c r="AK4102" s="40" t="str">
        <f>(Tabla2[[#This Row],[FECHA ENTREGA]]&amp;Tabla2[[#This Row],[HORA ENTREGA]])</f>
        <v>461770,375</v>
      </c>
      <c r="AL4102" s="43" t="str">
        <f>IFERROR(HYPERLINK("https://wa.me/"&amp;Tabla2[[#This Row],[CONTACTO]]&amp;"?text="&amp;Tabla2[[#This Row],[Mensaje]]),"")</f>
        <v>https://wa.me/56948501048?text=Hola!%0AServicio del día 04-06%0A *Cliente:* PRODALAM S.A. */ Cont: * HLBU3769009*/ HR Entrega: *09:00* /Dirección: *ALBERTO PEPPER 1610, RENCA.</v>
      </c>
    </row>
    <row r="4103" spans="1:38" ht="16.5" customHeight="1" x14ac:dyDescent="0.2">
      <c r="A4103" s="15">
        <f>ROW(A4102)</f>
        <v>4102</v>
      </c>
      <c r="B4103" s="15">
        <f>IF(J4103=J4102,B4102+1,1)</f>
        <v>34</v>
      </c>
      <c r="C4103" s="15" t="s">
        <v>3160</v>
      </c>
      <c r="D4103" s="25" t="s">
        <v>39</v>
      </c>
      <c r="E4103" s="27">
        <v>807566</v>
      </c>
      <c r="F4103" s="27" t="s">
        <v>6259</v>
      </c>
      <c r="G4103" s="27" t="s">
        <v>41</v>
      </c>
      <c r="H4103" s="27"/>
      <c r="I4103" s="27" t="s">
        <v>42</v>
      </c>
      <c r="J4103" s="28">
        <v>46177</v>
      </c>
      <c r="K4103" s="26">
        <v>0.41666666666666669</v>
      </c>
      <c r="L4103" s="26"/>
      <c r="M4103" s="27" t="s">
        <v>176</v>
      </c>
      <c r="N4103" s="25">
        <f>IFERROR(VLOOKUP(M4103,Data!$J$1:$K$58,2,0),"")</f>
        <v>56968463649</v>
      </c>
      <c r="O4103" s="27" t="s">
        <v>177</v>
      </c>
      <c r="P4103" s="27"/>
      <c r="Q4103" s="27" t="s">
        <v>3163</v>
      </c>
      <c r="R4103" s="27"/>
      <c r="S4103" s="27"/>
      <c r="T4103" s="27"/>
      <c r="U4103" s="28"/>
      <c r="V4103" s="15"/>
      <c r="W4103" s="15"/>
      <c r="X4103" s="27"/>
      <c r="Y4103" s="27"/>
      <c r="Z4103" s="29"/>
      <c r="AA4103" s="29">
        <v>0.54722222222222228</v>
      </c>
      <c r="AB4103" s="29">
        <v>0.66666666666666663</v>
      </c>
      <c r="AC4103" s="30">
        <v>46177</v>
      </c>
      <c r="AD4103" s="15" t="str">
        <f>IF(Tabla2[[#This Row],[HORA ENTREGA]]="DIRECTO","On time", IF(AA4103&lt;&gt;"",IF(Tabla2[[#This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03" s="15" t="str">
        <f>MID(Tabla2[[#This Row],[TIPO]],1,3)</f>
        <v xml:space="preserve">40 </v>
      </c>
      <c r="AF41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PRODALAM S.A. */ Cont: * CSNU7980606*/ HR Entrega: *10:00* /Dirección: *ALBERTO PEPPER 1610, RENCA.</v>
      </c>
      <c r="AG4103" s="45" t="str">
        <f>IFERROR(HYPERLINK("https://wa.me/"&amp;Tabla2[[#This Row],[CONTACTO]]&amp;"?text="&amp;Tabla2[[#This Row],[Mensaje]],"Enviar mensaje"),"")</f>
        <v>Enviar mensaje</v>
      </c>
      <c r="AH4103" s="15" t="str">
        <f>CONCATENATE(A4103,F4103)</f>
        <v>4102CSNU7980606</v>
      </c>
      <c r="AI4103" s="15" t="str">
        <f>CONCATENATE("ENT-",A4103)</f>
        <v>ENT-4102</v>
      </c>
      <c r="AJ4103" s="15" t="str">
        <f>IF(Tabla2[[#This Row],[Op]]&lt;&gt;"","ENTREGA","")</f>
        <v>ENTREGA</v>
      </c>
      <c r="AK4103" s="40" t="str">
        <f>(Tabla2[[#This Row],[FECHA ENTREGA]]&amp;Tabla2[[#This Row],[HORA ENTREGA]])</f>
        <v>461770,416666666666667</v>
      </c>
      <c r="AL4103" s="43" t="str">
        <f>IFERROR(HYPERLINK("https://wa.me/"&amp;Tabla2[[#This Row],[CONTACTO]]&amp;"?text="&amp;Tabla2[[#This Row],[Mensaje]]),"")</f>
        <v>https://wa.me/56968463649?text=Hola!%0AServicio del día 04-06%0A *Cliente:* PRODALAM S.A. */ Cont: * CSNU7980606*/ HR Entrega: *10:00* /Dirección: *ALBERTO PEPPER 1610, RENCA.</v>
      </c>
    </row>
    <row r="4104" spans="1:38" ht="16.5" customHeight="1" x14ac:dyDescent="0.2">
      <c r="A4104" s="15">
        <f>ROW(A4103)</f>
        <v>4103</v>
      </c>
      <c r="B4104" s="15">
        <f>IF(J4104=J4103,B4103+1,1)</f>
        <v>35</v>
      </c>
      <c r="C4104" s="15" t="s">
        <v>219</v>
      </c>
      <c r="D4104" s="25" t="s">
        <v>39</v>
      </c>
      <c r="E4104" s="27">
        <v>104179</v>
      </c>
      <c r="F4104" s="27" t="s">
        <v>6260</v>
      </c>
      <c r="G4104" s="27" t="s">
        <v>41</v>
      </c>
      <c r="H4104" s="27">
        <v>13789</v>
      </c>
      <c r="I4104" s="27" t="s">
        <v>42</v>
      </c>
      <c r="J4104" s="28">
        <v>46177</v>
      </c>
      <c r="K4104" s="26">
        <v>0.29166666666666669</v>
      </c>
      <c r="L4104" s="26"/>
      <c r="M4104" s="27" t="s">
        <v>649</v>
      </c>
      <c r="N4104" s="25">
        <f>IFERROR(VLOOKUP(M4104,Data!$J$1:$K$58,2,0),"")</f>
        <v>56939438073</v>
      </c>
      <c r="O4104" s="27" t="s">
        <v>203</v>
      </c>
      <c r="P4104" s="27"/>
      <c r="Q4104" s="27" t="s">
        <v>229</v>
      </c>
      <c r="R4104" s="27"/>
      <c r="S4104" s="27"/>
      <c r="T4104" s="27"/>
      <c r="U4104" s="28"/>
      <c r="V4104" s="15"/>
      <c r="W4104" s="15"/>
      <c r="X4104" s="27"/>
      <c r="Y4104" s="27"/>
      <c r="Z4104" s="29"/>
      <c r="AA4104" s="29">
        <v>0.28472222222222221</v>
      </c>
      <c r="AB4104" s="29">
        <v>0.38541666666666669</v>
      </c>
      <c r="AC4104" s="30">
        <v>46177</v>
      </c>
      <c r="AD4104" s="15" t="str">
        <f>IF(Tabla2[[#This Row],[HORA ENTREGA]]="DIRECTO","On time", IF(AA4104&lt;&gt;"",IF(Tabla2[[#This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4" s="15" t="str">
        <f>MID(Tabla2[[#This Row],[TIPO]],1,3)</f>
        <v xml:space="preserve">40 </v>
      </c>
      <c r="AF41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RENDIC S.A. */ Cont: * ECMU5110630*/ HR Entrega: *07:00* /Dirección: *Avenida Miraflores 9700-Bodega 4C, PUDAHUEL</v>
      </c>
      <c r="AG4104" s="38" t="str">
        <f>IFERROR(HYPERLINK("https://wa.me/"&amp;Tabla2[[#This Row],[CONTACTO]]&amp;"?text="&amp;Tabla2[[#This Row],[Mensaje]],"Enviar mensaje"),"")</f>
        <v>Enviar mensaje</v>
      </c>
      <c r="AH4104" s="15" t="str">
        <f>CONCATENATE(A4104,F4104)</f>
        <v>4103ECMU5110630</v>
      </c>
      <c r="AI4104" s="15" t="str">
        <f>CONCATENATE("ENT-",A4104)</f>
        <v>ENT-4103</v>
      </c>
      <c r="AJ4104" s="15" t="str">
        <f>IF(Tabla2[[#This Row],[Op]]&lt;&gt;"","ENTREGA","")</f>
        <v>ENTREGA</v>
      </c>
      <c r="AK4104" s="40" t="str">
        <f>(Tabla2[[#This Row],[FECHA ENTREGA]]&amp;Tabla2[[#This Row],[HORA ENTREGA]])</f>
        <v>461770,291666666666667</v>
      </c>
      <c r="AL4104" s="34" t="str">
        <f>IFERROR(HYPERLINK("https://wa.me/"&amp;Tabla2[[#This Row],[CONTACTO]]&amp;"?text="&amp;Tabla2[[#This Row],[Mensaje]]),"")</f>
        <v>https://wa.me/56939438073?text=Hola!%0AServicio del día 04-06%0A *Cliente:* RENDIC S.A. */ Cont: * ECMU5110630*/ HR Entrega: *07:00* /Dirección: *Avenida Miraflores 9700-Bodega 4C, PUDAHUEL</v>
      </c>
    </row>
    <row r="4105" spans="1:38" ht="16.5" customHeight="1" x14ac:dyDescent="0.2">
      <c r="A4105" s="15">
        <f>ROW(A4104)</f>
        <v>4104</v>
      </c>
      <c r="B4105" s="15">
        <f>IF(J4105=J4104,B4104+1,1)</f>
        <v>36</v>
      </c>
      <c r="C4105" s="15" t="s">
        <v>219</v>
      </c>
      <c r="D4105" s="25" t="s">
        <v>39</v>
      </c>
      <c r="E4105" s="27">
        <v>104179</v>
      </c>
      <c r="F4105" s="27" t="s">
        <v>6261</v>
      </c>
      <c r="G4105" s="27" t="s">
        <v>41</v>
      </c>
      <c r="H4105" s="27">
        <v>12239</v>
      </c>
      <c r="I4105" s="27" t="s">
        <v>42</v>
      </c>
      <c r="J4105" s="28">
        <v>46177</v>
      </c>
      <c r="K4105" s="26">
        <v>0.29166666666666669</v>
      </c>
      <c r="L4105" s="26"/>
      <c r="M4105" s="27" t="s">
        <v>51</v>
      </c>
      <c r="N4105" s="25">
        <f>IFERROR(VLOOKUP(M4105,Data!$J$1:$K$58,2,0),"")</f>
        <v>56967256951</v>
      </c>
      <c r="O4105" s="27" t="s">
        <v>52</v>
      </c>
      <c r="P4105" s="27"/>
      <c r="Q4105" s="27" t="s">
        <v>229</v>
      </c>
      <c r="R4105" s="27" t="s">
        <v>48</v>
      </c>
      <c r="S4105" s="27"/>
      <c r="T4105" s="27"/>
      <c r="U4105" s="28"/>
      <c r="V4105" s="15"/>
      <c r="W4105" s="15"/>
      <c r="X4105" s="27"/>
      <c r="Y4105" s="27"/>
      <c r="Z4105" s="29"/>
      <c r="AA4105" s="29">
        <v>0.27777777777777779</v>
      </c>
      <c r="AB4105" s="29">
        <v>0.35416666666666669</v>
      </c>
      <c r="AC4105" s="30">
        <v>46177</v>
      </c>
      <c r="AD4105" s="15" t="str">
        <f>IF(Tabla2[[#This Row],[HORA ENTREGA]]="DIRECTO","On time", IF(AA4105&lt;&gt;"",IF(Tabla2[[#This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5" s="15" t="str">
        <f>MID(Tabla2[[#This Row],[TIPO]],1,3)</f>
        <v xml:space="preserve">40 </v>
      </c>
      <c r="AF41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RENDIC S.A. */ Cont: * UETU7330602*/ HR Entrega: *07:00* /Dirección: *Avenida Miraflores 9700-Bodega 4C, PUDAHUEL</v>
      </c>
      <c r="AG4105" s="38" t="str">
        <f>IFERROR(HYPERLINK("https://wa.me/"&amp;Tabla2[[#This Row],[CONTACTO]]&amp;"?text="&amp;Tabla2[[#This Row],[Mensaje]],"Enviar mensaje"),"")</f>
        <v>Enviar mensaje</v>
      </c>
      <c r="AH4105" s="15" t="str">
        <f>CONCATENATE(A4105,F4105)</f>
        <v>4104UETU7330602</v>
      </c>
      <c r="AI4105" s="15" t="str">
        <f>CONCATENATE("ENT-",A4105)</f>
        <v>ENT-4104</v>
      </c>
      <c r="AJ4105" s="15" t="str">
        <f>IF(Tabla2[[#This Row],[Op]]&lt;&gt;"","ENTREGA","")</f>
        <v>ENTREGA</v>
      </c>
      <c r="AK4105" s="40" t="str">
        <f>(Tabla2[[#This Row],[FECHA ENTREGA]]&amp;Tabla2[[#This Row],[HORA ENTREGA]])</f>
        <v>461770,291666666666667</v>
      </c>
      <c r="AL4105" s="34" t="str">
        <f>IFERROR(HYPERLINK("https://wa.me/"&amp;Tabla2[[#This Row],[CONTACTO]]&amp;"?text="&amp;Tabla2[[#This Row],[Mensaje]]),"")</f>
        <v>https://wa.me/56967256951?text=Hola!%0AServicio del día 04-06%0A *Cliente:* RENDIC S.A. */ Cont: * UETU7330602*/ HR Entrega: *07:00* /Dirección: *Avenida Miraflores 9700-Bodega 4C, PUDAHUEL</v>
      </c>
    </row>
    <row r="4106" spans="1:38" ht="16.5" customHeight="1" x14ac:dyDescent="0.2">
      <c r="A4106" s="15">
        <f>ROW(A4105)</f>
        <v>4105</v>
      </c>
      <c r="B4106" s="15">
        <f>IF(J4106=J4105,B4105+1,1)</f>
        <v>37</v>
      </c>
      <c r="C4106" s="15" t="s">
        <v>219</v>
      </c>
      <c r="D4106" s="25" t="s">
        <v>39</v>
      </c>
      <c r="E4106" s="27">
        <v>103881</v>
      </c>
      <c r="F4106" s="27" t="s">
        <v>6262</v>
      </c>
      <c r="G4106" s="27" t="s">
        <v>54</v>
      </c>
      <c r="H4106" s="27">
        <v>23100</v>
      </c>
      <c r="I4106" s="27" t="s">
        <v>42</v>
      </c>
      <c r="J4106" s="28">
        <v>46177</v>
      </c>
      <c r="K4106" s="26">
        <v>0.35416666666666669</v>
      </c>
      <c r="L4106" s="26"/>
      <c r="M4106" s="27" t="s">
        <v>158</v>
      </c>
      <c r="N4106" s="25">
        <f>IFERROR(VLOOKUP(M4106,Data!$J$1:$K$58,2,0),"")</f>
        <v>56931745801</v>
      </c>
      <c r="O4106" s="27" t="s">
        <v>370</v>
      </c>
      <c r="P4106" s="27"/>
      <c r="Q4106" s="27" t="s">
        <v>357</v>
      </c>
      <c r="R4106" s="27" t="s">
        <v>218</v>
      </c>
      <c r="S4106" s="27"/>
      <c r="T4106" s="27"/>
      <c r="U4106" s="28"/>
      <c r="V4106" s="15"/>
      <c r="W4106" s="15"/>
      <c r="X4106" s="27"/>
      <c r="Y4106" s="27"/>
      <c r="Z4106" s="29"/>
      <c r="AA4106" s="29">
        <v>0.30555555555555558</v>
      </c>
      <c r="AB4106" s="29">
        <v>0.55208333333333337</v>
      </c>
      <c r="AC4106" s="30">
        <v>46177</v>
      </c>
      <c r="AD4106" s="15" t="str">
        <f>IF(Tabla2[[#This Row],[HORA ENTREGA]]="DIRECTO","On time", IF(AA4106&lt;&gt;"",IF(Tabla2[[#This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6" s="15" t="str">
        <f>MID(Tabla2[[#This Row],[TIPO]],1,3)</f>
        <v xml:space="preserve">40 </v>
      </c>
      <c r="AF41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RENDIC S.A. */ Cont: * HLBU9841707*/ HR Entrega: *08:30* /Dirección: *AVDA EL VENSTIQUERO 1260,RENCA</v>
      </c>
      <c r="AG4106" s="38" t="str">
        <f>IFERROR(HYPERLINK("https://wa.me/"&amp;Tabla2[[#This Row],[CONTACTO]]&amp;"?text="&amp;Tabla2[[#This Row],[Mensaje]],"Enviar mensaje"),"")</f>
        <v>Enviar mensaje</v>
      </c>
      <c r="AH4106" s="15" t="str">
        <f>CONCATENATE(A4106,F4106)</f>
        <v>4105HLBU9841707</v>
      </c>
      <c r="AI4106" s="15" t="str">
        <f>CONCATENATE("ENT-",A4106)</f>
        <v>ENT-4105</v>
      </c>
      <c r="AJ4106" s="15" t="str">
        <f>IF(Tabla2[[#This Row],[Op]]&lt;&gt;"","ENTREGA","")</f>
        <v>ENTREGA</v>
      </c>
      <c r="AK4106" s="40" t="str">
        <f>(Tabla2[[#This Row],[FECHA ENTREGA]]&amp;Tabla2[[#This Row],[HORA ENTREGA]])</f>
        <v>461770,354166666666667</v>
      </c>
      <c r="AL4106" s="34" t="str">
        <f>IFERROR(HYPERLINK("https://wa.me/"&amp;Tabla2[[#This Row],[CONTACTO]]&amp;"?text="&amp;Tabla2[[#This Row],[Mensaje]]),"")</f>
        <v>https://wa.me/56931745801?text=Hola!%0AServicio del día 04-06%0A *Cliente:* RENDIC S.A. */ Cont: * HLBU9841707*/ HR Entrega: *08:30* /Dirección: *AVDA EL VENSTIQUERO 1260,RENCA</v>
      </c>
    </row>
    <row r="4107" spans="1:38" ht="16.5" customHeight="1" x14ac:dyDescent="0.2">
      <c r="A4107" s="15">
        <f>ROW(A4106)</f>
        <v>4106</v>
      </c>
      <c r="B4107" s="15">
        <f>IF(J4107=J4106,B4106+1,1)</f>
        <v>38</v>
      </c>
      <c r="C4107" s="15" t="s">
        <v>219</v>
      </c>
      <c r="D4107" s="25" t="s">
        <v>39</v>
      </c>
      <c r="E4107" s="27">
        <v>104086</v>
      </c>
      <c r="F4107" s="27" t="s">
        <v>6263</v>
      </c>
      <c r="G4107" s="27" t="s">
        <v>41</v>
      </c>
      <c r="H4107" s="27">
        <v>5016</v>
      </c>
      <c r="I4107" s="27" t="s">
        <v>42</v>
      </c>
      <c r="J4107" s="28">
        <v>46177</v>
      </c>
      <c r="K4107" s="26">
        <v>0.375</v>
      </c>
      <c r="L4107" s="26"/>
      <c r="M4107" s="27" t="s">
        <v>172</v>
      </c>
      <c r="N4107" s="25">
        <f>IFERROR(VLOOKUP(M4107,Data!$J$1:$K$58,2,0),"")</f>
        <v>56985215946</v>
      </c>
      <c r="O4107" s="27" t="s">
        <v>173</v>
      </c>
      <c r="P4107" s="27"/>
      <c r="Q4107" s="27" t="s">
        <v>229</v>
      </c>
      <c r="R4107" s="27"/>
      <c r="S4107" s="27"/>
      <c r="T4107" s="27"/>
      <c r="U4107" s="28"/>
      <c r="V4107" s="15"/>
      <c r="W4107" s="15"/>
      <c r="X4107" s="27"/>
      <c r="Y4107" s="27"/>
      <c r="Z4107" s="29"/>
      <c r="AA4107" s="29">
        <v>0.3576388888888889</v>
      </c>
      <c r="AB4107" s="29">
        <v>0.51388888888888884</v>
      </c>
      <c r="AC4107" s="30">
        <v>46177</v>
      </c>
      <c r="AD4107" s="15" t="str">
        <f>IF(Tabla2[[#This Row],[HORA ENTREGA]]="DIRECTO","On time", IF(AA4107&lt;&gt;"",IF(Tabla2[[#This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7" s="15" t="str">
        <f>MID(Tabla2[[#This Row],[TIPO]],1,3)</f>
        <v xml:space="preserve">40 </v>
      </c>
      <c r="AF41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RENDIC S.A. */ Cont: * GESU6277065*/ HR Entrega: *09:00* /Dirección: *Avenida Miraflores 9700-Bodega 4C, PUDAHUEL</v>
      </c>
      <c r="AG4107" s="38" t="str">
        <f>IFERROR(HYPERLINK("https://wa.me/"&amp;Tabla2[[#This Row],[CONTACTO]]&amp;"?text="&amp;Tabla2[[#This Row],[Mensaje]],"Enviar mensaje"),"")</f>
        <v>Enviar mensaje</v>
      </c>
      <c r="AH4107" s="15" t="str">
        <f>CONCATENATE(A4107,F4107)</f>
        <v>4106GESU6277065</v>
      </c>
      <c r="AI4107" s="15" t="str">
        <f>CONCATENATE("ENT-",A4107)</f>
        <v>ENT-4106</v>
      </c>
      <c r="AJ4107" s="15" t="str">
        <f>IF(Tabla2[[#This Row],[Op]]&lt;&gt;"","ENTREGA","")</f>
        <v>ENTREGA</v>
      </c>
      <c r="AK4107" s="40" t="str">
        <f>(Tabla2[[#This Row],[FECHA ENTREGA]]&amp;Tabla2[[#This Row],[HORA ENTREGA]])</f>
        <v>461770,375</v>
      </c>
      <c r="AL4107" s="34" t="str">
        <f>IFERROR(HYPERLINK("https://wa.me/"&amp;Tabla2[[#This Row],[CONTACTO]]&amp;"?text="&amp;Tabla2[[#This Row],[Mensaje]]),"")</f>
        <v>https://wa.me/56985215946?text=Hola!%0AServicio del día 04-06%0A *Cliente:* RENDIC S.A. */ Cont: * GESU6277065*/ HR Entrega: *09:00* /Dirección: *Avenida Miraflores 9700-Bodega 4C, PUDAHUEL</v>
      </c>
    </row>
    <row r="4108" spans="1:38" ht="16.5" customHeight="1" x14ac:dyDescent="0.2">
      <c r="A4108" s="15">
        <f>ROW(A4107)</f>
        <v>4107</v>
      </c>
      <c r="B4108" s="15">
        <f>IF(J4108=J4107,B4107+1,1)</f>
        <v>39</v>
      </c>
      <c r="C4108" s="15" t="s">
        <v>236</v>
      </c>
      <c r="D4108" s="25" t="s">
        <v>39</v>
      </c>
      <c r="E4108" s="27">
        <v>514482</v>
      </c>
      <c r="F4108" s="27" t="s">
        <v>6264</v>
      </c>
      <c r="G4108" s="27" t="s">
        <v>64</v>
      </c>
      <c r="H4108" s="27">
        <v>29335</v>
      </c>
      <c r="I4108" s="27" t="s">
        <v>42</v>
      </c>
      <c r="J4108" s="28">
        <v>46177</v>
      </c>
      <c r="K4108" s="26">
        <v>0.25</v>
      </c>
      <c r="L4108" s="26" t="s">
        <v>335</v>
      </c>
      <c r="M4108" s="27" t="s">
        <v>117</v>
      </c>
      <c r="N4108" s="25">
        <f>IFERROR(VLOOKUP(M4108,Data!$J$1:$K$58,2,0),"")</f>
        <v>56973887539</v>
      </c>
      <c r="O4108" s="27" t="s">
        <v>118</v>
      </c>
      <c r="P4108" s="27"/>
      <c r="Q4108" s="27" t="s">
        <v>908</v>
      </c>
      <c r="R4108" s="27" t="s">
        <v>48</v>
      </c>
      <c r="S4108" s="27"/>
      <c r="T4108" s="27"/>
      <c r="U4108" s="28"/>
      <c r="V4108" s="15"/>
      <c r="W4108" s="15"/>
      <c r="X4108" s="27"/>
      <c r="Y4108" s="27"/>
      <c r="Z4108" s="29"/>
      <c r="AA4108" s="29">
        <v>0.23958333333333334</v>
      </c>
      <c r="AB4108" s="29">
        <v>0.41319444444444442</v>
      </c>
      <c r="AC4108" s="30">
        <v>46177</v>
      </c>
      <c r="AD4108" s="15" t="str">
        <f>IF(Tabla2[[#This Row],[HORA ENTREGA]]="DIRECTO","On time", IF(AA4108&lt;&gt;"",IF(Tabla2[[#This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8" s="15" t="str">
        <f>MID(Tabla2[[#This Row],[TIPO]],1,3)</f>
        <v xml:space="preserve">20 </v>
      </c>
      <c r="AF41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SOCIEDAD COMERCIAL MARBEN PETS LTDA */ Cont: * FCIU6264119*/ HR Entrega: *06:00* /Dirección: *Avenida Buzeta #3558. Estación central. Bodega 48</v>
      </c>
      <c r="AG4108" s="45" t="str">
        <f>IFERROR(HYPERLINK("https://wa.me/"&amp;Tabla2[[#This Row],[CONTACTO]]&amp;"?text="&amp;Tabla2[[#This Row],[Mensaje]],"Enviar mensaje"),"")</f>
        <v>Enviar mensaje</v>
      </c>
      <c r="AH4108" s="15" t="str">
        <f>CONCATENATE(A4108,F4108)</f>
        <v>4107FCIU6264119</v>
      </c>
      <c r="AI4108" s="15" t="str">
        <f>CONCATENATE("ENT-",A4108)</f>
        <v>ENT-4107</v>
      </c>
      <c r="AJ4108" s="15" t="str">
        <f>IF(Tabla2[[#This Row],[Op]]&lt;&gt;"","ENTREGA","")</f>
        <v>ENTREGA</v>
      </c>
      <c r="AK4108" s="40" t="str">
        <f>(Tabla2[[#This Row],[FECHA ENTREGA]]&amp;Tabla2[[#This Row],[HORA ENTREGA]])</f>
        <v>461770,25</v>
      </c>
      <c r="AL4108" s="43" t="str">
        <f>IFERROR(HYPERLINK("https://wa.me/"&amp;Tabla2[[#This Row],[CONTACTO]]&amp;"?text="&amp;Tabla2[[#This Row],[Mensaje]]),"")</f>
        <v>https://wa.me/56973887539?text=Hola!%0AServicio del día 04-06%0A *Cliente:* SOCIEDAD COMERCIAL MARBEN PETS LTDA */ Cont: * FCIU6264119*/ HR Entrega: *06:00* /Dirección: *Avenida Buzeta #3558. Estación central. Bodega 48</v>
      </c>
    </row>
    <row r="4109" spans="1:38" ht="16.5" customHeight="1" x14ac:dyDescent="0.2">
      <c r="A4109" s="15">
        <f>ROW(A4108)</f>
        <v>4108</v>
      </c>
      <c r="B4109" s="15">
        <f>IF(J4109=J4108,B4108+1,1)</f>
        <v>40</v>
      </c>
      <c r="C4109" s="15" t="s">
        <v>236</v>
      </c>
      <c r="D4109" s="25" t="s">
        <v>39</v>
      </c>
      <c r="E4109" s="27">
        <v>514482</v>
      </c>
      <c r="F4109" s="27" t="s">
        <v>6265</v>
      </c>
      <c r="G4109" s="27" t="s">
        <v>64</v>
      </c>
      <c r="H4109" s="27">
        <v>29335</v>
      </c>
      <c r="I4109" s="27" t="s">
        <v>42</v>
      </c>
      <c r="J4109" s="28">
        <v>46177</v>
      </c>
      <c r="K4109" s="26">
        <v>0.33333333333333331</v>
      </c>
      <c r="L4109" s="26"/>
      <c r="M4109" s="27" t="s">
        <v>180</v>
      </c>
      <c r="N4109" s="25">
        <f>IFERROR(VLOOKUP(M4109,Data!$J$1:$K$58,2,0),"")</f>
        <v>56956063271</v>
      </c>
      <c r="O4109" s="27" t="s">
        <v>384</v>
      </c>
      <c r="P4109" s="27"/>
      <c r="Q4109" s="27" t="s">
        <v>1105</v>
      </c>
      <c r="R4109" s="27" t="s">
        <v>48</v>
      </c>
      <c r="S4109" s="27"/>
      <c r="T4109" s="27"/>
      <c r="U4109" s="28"/>
      <c r="V4109" s="15"/>
      <c r="W4109" s="15"/>
      <c r="X4109" s="27"/>
      <c r="Y4109" s="27"/>
      <c r="Z4109" s="29"/>
      <c r="AA4109" s="29">
        <v>0.3263888888888889</v>
      </c>
      <c r="AB4109" s="29">
        <v>0.42708333333333331</v>
      </c>
      <c r="AC4109" s="30">
        <v>46177</v>
      </c>
      <c r="AD4109" s="15" t="str">
        <f>IF(Tabla2[[#This Row],[HORA ENTREGA]]="DIRECTO","On time", IF(AA4109&lt;&gt;"",IF(Tabla2[[#This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09" s="15" t="str">
        <f>MID(Tabla2[[#This Row],[TIPO]],1,3)</f>
        <v xml:space="preserve">20 </v>
      </c>
      <c r="AF41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SOCIEDAD COMERCIAL MARBEN PETS LTDA */ Cont: * CMAU2446043*/ HR Entrega: *08:00* /Dirección: *JOSE JOAQUIN PEREZ 8726 PUDAHUEL</v>
      </c>
      <c r="AG4109" s="45" t="str">
        <f>IFERROR(HYPERLINK("https://wa.me/"&amp;Tabla2[[#This Row],[CONTACTO]]&amp;"?text="&amp;Tabla2[[#This Row],[Mensaje]],"Enviar mensaje"),"")</f>
        <v>Enviar mensaje</v>
      </c>
      <c r="AH4109" s="15" t="str">
        <f>CONCATENATE(A4109,F4109)</f>
        <v>4108CMAU2446043</v>
      </c>
      <c r="AI4109" s="15" t="str">
        <f>CONCATENATE("ENT-",A4109)</f>
        <v>ENT-4108</v>
      </c>
      <c r="AJ4109" s="15" t="str">
        <f>IF(Tabla2[[#This Row],[Op]]&lt;&gt;"","ENTREGA","")</f>
        <v>ENTREGA</v>
      </c>
      <c r="AK4109" s="40" t="str">
        <f>(Tabla2[[#This Row],[FECHA ENTREGA]]&amp;Tabla2[[#This Row],[HORA ENTREGA]])</f>
        <v>461770,333333333333333</v>
      </c>
      <c r="AL4109" s="43" t="str">
        <f>IFERROR(HYPERLINK("https://wa.me/"&amp;Tabla2[[#This Row],[CONTACTO]]&amp;"?text="&amp;Tabla2[[#This Row],[Mensaje]]),"")</f>
        <v>https://wa.me/56956063271?text=Hola!%0AServicio del día 04-06%0A *Cliente:* SOCIEDAD COMERCIAL MARBEN PETS LTDA */ Cont: * CMAU2446043*/ HR Entrega: *08:00* /Dirección: *JOSE JOAQUIN PEREZ 8726 PUDAHUEL</v>
      </c>
    </row>
    <row r="4110" spans="1:38" ht="16.5" customHeight="1" x14ac:dyDescent="0.2">
      <c r="A4110" s="15">
        <f>ROW(A4109)</f>
        <v>4109</v>
      </c>
      <c r="B4110" s="15">
        <f>IF(J4110=J4109,B4109+1,1)</f>
        <v>41</v>
      </c>
      <c r="C4110" s="15" t="s">
        <v>236</v>
      </c>
      <c r="D4110" s="25" t="s">
        <v>39</v>
      </c>
      <c r="E4110" s="27">
        <v>303646</v>
      </c>
      <c r="F4110" s="27" t="s">
        <v>6266</v>
      </c>
      <c r="G4110" s="27" t="s">
        <v>64</v>
      </c>
      <c r="H4110" s="27">
        <v>29100</v>
      </c>
      <c r="I4110" s="27" t="s">
        <v>42</v>
      </c>
      <c r="J4110" s="28">
        <v>46177</v>
      </c>
      <c r="K4110" s="26">
        <v>0.33333333333333331</v>
      </c>
      <c r="L4110" s="26"/>
      <c r="M4110" s="27" t="s">
        <v>112</v>
      </c>
      <c r="N4110" s="25">
        <f>IFERROR(VLOOKUP(M4110,Data!$J$1:$K$58,2,0),"")</f>
        <v>56990025702</v>
      </c>
      <c r="O4110" s="27" t="s">
        <v>61</v>
      </c>
      <c r="P4110" s="27"/>
      <c r="Q4110" s="27" t="s">
        <v>5374</v>
      </c>
      <c r="R4110" s="27" t="s">
        <v>1765</v>
      </c>
      <c r="S4110" s="27"/>
      <c r="T4110" s="27"/>
      <c r="U4110" s="28"/>
      <c r="V4110" s="15"/>
      <c r="W4110" s="15"/>
      <c r="X4110" s="27"/>
      <c r="Y4110" s="27"/>
      <c r="Z4110" s="29"/>
      <c r="AA4110" s="29">
        <v>0.375</v>
      </c>
      <c r="AB4110" s="29">
        <v>0.75</v>
      </c>
      <c r="AC4110" s="30">
        <v>46177</v>
      </c>
      <c r="AD4110" s="15" t="str">
        <f>IF(Tabla2[[#This Row],[HORA ENTREGA]]="DIRECTO","On time", IF(AA4110&lt;&gt;"",IF(Tabla2[[#This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0" s="15" t="str">
        <f>MID(Tabla2[[#This Row],[TIPO]],1,3)</f>
        <v xml:space="preserve">20 </v>
      </c>
      <c r="AF41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SOCIEDAD COMERCIAL MARBEN PETS LTDA */ Cont: * MSDU1524297*/ HR Entrega: *08:00* /Dirección: *LA FRAGUA CARPAS BLANCAS</v>
      </c>
      <c r="AG4110" s="45" t="str">
        <f>IFERROR(HYPERLINK("https://wa.me/"&amp;Tabla2[[#This Row],[CONTACTO]]&amp;"?text="&amp;Tabla2[[#This Row],[Mensaje]],"Enviar mensaje"),"")</f>
        <v>Enviar mensaje</v>
      </c>
      <c r="AH4110" s="15" t="str">
        <f>CONCATENATE(A4110,F4110)</f>
        <v>4109MSDU1524297</v>
      </c>
      <c r="AI4110" s="15" t="str">
        <f>CONCATENATE("ENT-",A4110)</f>
        <v>ENT-4109</v>
      </c>
      <c r="AJ4110" s="15" t="str">
        <f>IF(Tabla2[[#This Row],[Op]]&lt;&gt;"","ENTREGA","")</f>
        <v>ENTREGA</v>
      </c>
      <c r="AK4110" s="40" t="str">
        <f>(Tabla2[[#This Row],[FECHA ENTREGA]]&amp;Tabla2[[#This Row],[HORA ENTREGA]])</f>
        <v>461770,333333333333333</v>
      </c>
      <c r="AL4110" s="43" t="str">
        <f>IFERROR(HYPERLINK("https://wa.me/"&amp;Tabla2[[#This Row],[CONTACTO]]&amp;"?text="&amp;Tabla2[[#This Row],[Mensaje]]),"")</f>
        <v>https://wa.me/56990025702?text=Hola!%0AServicio del día 04-06%0A *Cliente:* SOCIEDAD COMERCIAL MARBEN PETS LTDA */ Cont: * MSDU1524297*/ HR Entrega: *08:00* /Dirección: *LA FRAGUA CARPAS BLANCAS</v>
      </c>
    </row>
    <row r="4111" spans="1:38" ht="16.5" customHeight="1" x14ac:dyDescent="0.2">
      <c r="A4111" s="15">
        <f>ROW(A4110)</f>
        <v>4110</v>
      </c>
      <c r="B4111" s="15">
        <f>IF(J4111=J4110,B4110+1,1)</f>
        <v>42</v>
      </c>
      <c r="C4111" s="15" t="s">
        <v>236</v>
      </c>
      <c r="D4111" s="25" t="s">
        <v>39</v>
      </c>
      <c r="E4111" s="27">
        <v>303646</v>
      </c>
      <c r="F4111" s="27" t="s">
        <v>6267</v>
      </c>
      <c r="G4111" s="27" t="s">
        <v>64</v>
      </c>
      <c r="H4111" s="27">
        <v>29100</v>
      </c>
      <c r="I4111" s="27" t="s">
        <v>42</v>
      </c>
      <c r="J4111" s="28">
        <v>46177</v>
      </c>
      <c r="K4111" s="26">
        <v>0.33333333333333331</v>
      </c>
      <c r="L4111" s="26"/>
      <c r="M4111" s="27" t="s">
        <v>66</v>
      </c>
      <c r="N4111" s="25">
        <f>IFERROR(VLOOKUP(M4111,Data!$J$1:$K$58,2,0),"")</f>
        <v>56993389870</v>
      </c>
      <c r="O4111" s="27" t="s">
        <v>67</v>
      </c>
      <c r="P4111" s="27"/>
      <c r="Q4111" s="27" t="s">
        <v>5374</v>
      </c>
      <c r="R4111" s="27" t="s">
        <v>1765</v>
      </c>
      <c r="S4111" s="27"/>
      <c r="T4111" s="27"/>
      <c r="U4111" s="28"/>
      <c r="V4111" s="15"/>
      <c r="W4111" s="15"/>
      <c r="X4111" s="27"/>
      <c r="Y4111" s="27"/>
      <c r="Z4111" s="29"/>
      <c r="AA4111" s="29">
        <v>0.375</v>
      </c>
      <c r="AB4111" s="29">
        <v>0.75</v>
      </c>
      <c r="AC4111" s="30">
        <v>46177</v>
      </c>
      <c r="AD4111" s="15" t="str">
        <f>IF(Tabla2[[#This Row],[HORA ENTREGA]]="DIRECTO","On time", IF(AA4111&lt;&gt;"",IF(Tabla2[[#This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1" s="15" t="str">
        <f>MID(Tabla2[[#This Row],[TIPO]],1,3)</f>
        <v xml:space="preserve">20 </v>
      </c>
      <c r="AF41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SOCIEDAD COMERCIAL MARBEN PETS LTDA */ Cont: * MSMU1453034*/ HR Entrega: *08:00* /Dirección: *LA FRAGUA CARPAS BLANCAS</v>
      </c>
      <c r="AG4111" s="45" t="str">
        <f>IFERROR(HYPERLINK("https://wa.me/"&amp;Tabla2[[#This Row],[CONTACTO]]&amp;"?text="&amp;Tabla2[[#This Row],[Mensaje]],"Enviar mensaje"),"")</f>
        <v>Enviar mensaje</v>
      </c>
      <c r="AH4111" s="15" t="str">
        <f>CONCATENATE(A4111,F4111)</f>
        <v>4110MSMU1453034</v>
      </c>
      <c r="AI4111" s="15" t="str">
        <f>CONCATENATE("ENT-",A4111)</f>
        <v>ENT-4110</v>
      </c>
      <c r="AJ4111" s="15" t="str">
        <f>IF(Tabla2[[#This Row],[Op]]&lt;&gt;"","ENTREGA","")</f>
        <v>ENTREGA</v>
      </c>
      <c r="AK4111" s="40" t="str">
        <f>(Tabla2[[#This Row],[FECHA ENTREGA]]&amp;Tabla2[[#This Row],[HORA ENTREGA]])</f>
        <v>461770,333333333333333</v>
      </c>
      <c r="AL4111" s="43" t="str">
        <f>IFERROR(HYPERLINK("https://wa.me/"&amp;Tabla2[[#This Row],[CONTACTO]]&amp;"?text="&amp;Tabla2[[#This Row],[Mensaje]]),"")</f>
        <v>https://wa.me/56993389870?text=Hola!%0AServicio del día 04-06%0A *Cliente:* SOCIEDAD COMERCIAL MARBEN PETS LTDA */ Cont: * MSMU1453034*/ HR Entrega: *08:00* /Dirección: *LA FRAGUA CARPAS BLANCAS</v>
      </c>
    </row>
    <row r="4112" spans="1:38" ht="16.5" customHeight="1" x14ac:dyDescent="0.2">
      <c r="A4112" s="15">
        <f>ROW(A4111)</f>
        <v>4111</v>
      </c>
      <c r="B4112" s="15">
        <f>IF(J4112=J4111,B4111+1,1)</f>
        <v>43</v>
      </c>
      <c r="C4112" s="15" t="s">
        <v>236</v>
      </c>
      <c r="D4112" s="25" t="s">
        <v>39</v>
      </c>
      <c r="E4112" s="27">
        <v>303646</v>
      </c>
      <c r="F4112" s="27" t="s">
        <v>6268</v>
      </c>
      <c r="G4112" s="27" t="s">
        <v>64</v>
      </c>
      <c r="H4112" s="27">
        <v>29100</v>
      </c>
      <c r="I4112" s="27" t="s">
        <v>42</v>
      </c>
      <c r="J4112" s="28">
        <v>46177</v>
      </c>
      <c r="K4112" s="26">
        <v>0.33333333333333331</v>
      </c>
      <c r="L4112" s="26"/>
      <c r="M4112" s="27" t="s">
        <v>66</v>
      </c>
      <c r="N4112" s="25">
        <f>IFERROR(VLOOKUP(M4112,Data!$J$1:$K$58,2,0),"")</f>
        <v>56993389870</v>
      </c>
      <c r="O4112" s="27" t="s">
        <v>67</v>
      </c>
      <c r="P4112" s="27"/>
      <c r="Q4112" s="27" t="s">
        <v>5374</v>
      </c>
      <c r="R4112" s="27" t="s">
        <v>1765</v>
      </c>
      <c r="S4112" s="27"/>
      <c r="T4112" s="27"/>
      <c r="U4112" s="28"/>
      <c r="V4112" s="15"/>
      <c r="W4112" s="15"/>
      <c r="X4112" s="27"/>
      <c r="Y4112" s="27"/>
      <c r="Z4112" s="29"/>
      <c r="AA4112" s="29">
        <v>0.375</v>
      </c>
      <c r="AB4112" s="29">
        <v>0.75</v>
      </c>
      <c r="AC4112" s="30">
        <v>46177</v>
      </c>
      <c r="AD4112" s="15" t="str">
        <f>IF(Tabla2[[#This Row],[HORA ENTREGA]]="DIRECTO","On time", IF(AA4112&lt;&gt;"",IF(Tabla2[[#This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2" s="15" t="str">
        <f>MID(Tabla2[[#This Row],[TIPO]],1,3)</f>
        <v xml:space="preserve">20 </v>
      </c>
      <c r="AF41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SOCIEDAD COMERCIAL MARBEN PETS LTDA */ Cont: * MEDU5268278*/ HR Entrega: *08:00* /Dirección: *LA FRAGUA CARPAS BLANCAS</v>
      </c>
      <c r="AG4112" s="45" t="str">
        <f>IFERROR(HYPERLINK("https://wa.me/"&amp;Tabla2[[#This Row],[CONTACTO]]&amp;"?text="&amp;Tabla2[[#This Row],[Mensaje]],"Enviar mensaje"),"")</f>
        <v>Enviar mensaje</v>
      </c>
      <c r="AH4112" s="15" t="str">
        <f>CONCATENATE(A4112,F4112)</f>
        <v>4111MEDU5268278</v>
      </c>
      <c r="AI4112" s="15" t="str">
        <f>CONCATENATE("ENT-",A4112)</f>
        <v>ENT-4111</v>
      </c>
      <c r="AJ4112" s="15" t="str">
        <f>IF(Tabla2[[#This Row],[Op]]&lt;&gt;"","ENTREGA","")</f>
        <v>ENTREGA</v>
      </c>
      <c r="AK4112" s="40" t="str">
        <f>(Tabla2[[#This Row],[FECHA ENTREGA]]&amp;Tabla2[[#This Row],[HORA ENTREGA]])</f>
        <v>461770,333333333333333</v>
      </c>
      <c r="AL4112" s="43" t="str">
        <f>IFERROR(HYPERLINK("https://wa.me/"&amp;Tabla2[[#This Row],[CONTACTO]]&amp;"?text="&amp;Tabla2[[#This Row],[Mensaje]]),"")</f>
        <v>https://wa.me/56993389870?text=Hola!%0AServicio del día 04-06%0A *Cliente:* SOCIEDAD COMERCIAL MARBEN PETS LTDA */ Cont: * MEDU5268278*/ HR Entrega: *08:00* /Dirección: *LA FRAGUA CARPAS BLANCAS</v>
      </c>
    </row>
    <row r="4113" spans="1:38" ht="16.5" customHeight="1" x14ac:dyDescent="0.2">
      <c r="A4113" s="15">
        <f>ROW(A4112)</f>
        <v>4112</v>
      </c>
      <c r="B4113" s="15">
        <f>IF(J4113=J4112,B4112+1,1)</f>
        <v>44</v>
      </c>
      <c r="C4113" s="15" t="s">
        <v>236</v>
      </c>
      <c r="D4113" s="25" t="s">
        <v>39</v>
      </c>
      <c r="E4113" s="27">
        <v>514482</v>
      </c>
      <c r="F4113" s="27" t="s">
        <v>6269</v>
      </c>
      <c r="G4113" s="27" t="s">
        <v>64</v>
      </c>
      <c r="H4113" s="27">
        <v>29335</v>
      </c>
      <c r="I4113" s="27" t="s">
        <v>42</v>
      </c>
      <c r="J4113" s="28">
        <v>46177</v>
      </c>
      <c r="K4113" s="26">
        <v>0.5</v>
      </c>
      <c r="L4113" s="26"/>
      <c r="M4113" s="27" t="s">
        <v>347</v>
      </c>
      <c r="N4113" s="25">
        <f>IFERROR(VLOOKUP(M4113,Data!$J$1:$K$58,2,0),"")</f>
        <v>56976511010</v>
      </c>
      <c r="O4113" s="27" t="s">
        <v>156</v>
      </c>
      <c r="P4113" s="27"/>
      <c r="Q4113" s="27" t="s">
        <v>6270</v>
      </c>
      <c r="R4113" s="27" t="s">
        <v>69</v>
      </c>
      <c r="S4113" s="27"/>
      <c r="T4113" s="27"/>
      <c r="U4113" s="28"/>
      <c r="V4113" s="15"/>
      <c r="W4113" s="15"/>
      <c r="X4113" s="27"/>
      <c r="Y4113" s="27"/>
      <c r="Z4113" s="29"/>
      <c r="AA4113" s="29">
        <v>0.57777777777777772</v>
      </c>
      <c r="AB4113" s="29">
        <v>0.71180555555555558</v>
      </c>
      <c r="AC4113" s="30">
        <v>46177</v>
      </c>
      <c r="AD4113" s="15" t="str">
        <f>IF(Tabla2[[#This Row],[HORA ENTREGA]]="DIRECTO","On time", IF(AA4113&lt;&gt;"",IF(Tabla2[[#This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3" s="15" t="str">
        <f>MID(Tabla2[[#This Row],[TIPO]],1,3)</f>
        <v xml:space="preserve">20 </v>
      </c>
      <c r="AF41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04-06%0A *Cliente:* SOCIEDAD COMERCIAL MARBEN PETS LTDA */ Cont: * TCLU6883580*/ HR Entrega: *12:00* /Dirección: *CAMINO AL VOLCAN 11558 SAN JOSE DE MAIPO </v>
      </c>
      <c r="AG4113" s="45" t="str">
        <f>IFERROR(HYPERLINK("https://wa.me/"&amp;Tabla2[[#This Row],[CONTACTO]]&amp;"?text="&amp;Tabla2[[#This Row],[Mensaje]],"Enviar mensaje"),"")</f>
        <v>Enviar mensaje</v>
      </c>
      <c r="AH4113" s="15" t="str">
        <f>CONCATENATE(A4113,F4113)</f>
        <v>4112TCLU6883580</v>
      </c>
      <c r="AI4113" s="15" t="str">
        <f>CONCATENATE("ENT-",A4113)</f>
        <v>ENT-4112</v>
      </c>
      <c r="AJ4113" s="15" t="str">
        <f>IF(Tabla2[[#This Row],[Op]]&lt;&gt;"","ENTREGA","")</f>
        <v>ENTREGA</v>
      </c>
      <c r="AK4113" s="40" t="str">
        <f>(Tabla2[[#This Row],[FECHA ENTREGA]]&amp;Tabla2[[#This Row],[HORA ENTREGA]])</f>
        <v>461770,5</v>
      </c>
      <c r="AL4113" s="43" t="str">
        <f>IFERROR(HYPERLINK("https://wa.me/"&amp;Tabla2[[#This Row],[CONTACTO]]&amp;"?text="&amp;Tabla2[[#This Row],[Mensaje]]),"")</f>
        <v xml:space="preserve">https://wa.me/56976511010?text=Hola!%0AServicio del día 04-06%0A *Cliente:* SOCIEDAD COMERCIAL MARBEN PETS LTDA */ Cont: * TCLU6883580*/ HR Entrega: *12:00* /Dirección: *CAMINO AL VOLCAN 11558 SAN JOSE DE MAIPO </v>
      </c>
    </row>
    <row r="4114" spans="1:38" ht="16.5" customHeight="1" x14ac:dyDescent="0.2">
      <c r="A4114" s="15">
        <f>ROW(A4113)</f>
        <v>4113</v>
      </c>
      <c r="B4114" s="15">
        <f>IF(J4114=J4113,B4113+1,1)</f>
        <v>45</v>
      </c>
      <c r="C4114" s="15" t="s">
        <v>1313</v>
      </c>
      <c r="D4114" s="25" t="s">
        <v>39</v>
      </c>
      <c r="E4114" s="27">
        <v>306839</v>
      </c>
      <c r="F4114" s="27" t="s">
        <v>6271</v>
      </c>
      <c r="G4114" s="27" t="s">
        <v>41</v>
      </c>
      <c r="H4114" s="27">
        <v>4908</v>
      </c>
      <c r="I4114" s="27" t="s">
        <v>42</v>
      </c>
      <c r="J4114" s="28">
        <v>46177</v>
      </c>
      <c r="K4114" s="26">
        <v>0.33333333333333331</v>
      </c>
      <c r="L4114" s="26"/>
      <c r="M4114" s="27" t="s">
        <v>247</v>
      </c>
      <c r="N4114" s="25">
        <f>IFERROR(VLOOKUP(M4114,Data!$J$1:$K$58,2,0),"")</f>
        <v>56953157599</v>
      </c>
      <c r="O4114" s="27" t="s">
        <v>248</v>
      </c>
      <c r="P4114" s="27"/>
      <c r="Q4114" s="27" t="s">
        <v>1316</v>
      </c>
      <c r="R4114" s="27" t="s">
        <v>6272</v>
      </c>
      <c r="S4114" s="27"/>
      <c r="T4114" s="27"/>
      <c r="U4114" s="28"/>
      <c r="V4114" s="15"/>
      <c r="W4114" s="15"/>
      <c r="X4114" s="27"/>
      <c r="Y4114" s="27"/>
      <c r="Z4114" s="29"/>
      <c r="AA4114" s="29">
        <v>0.3611111111111111</v>
      </c>
      <c r="AB4114" s="29">
        <v>0.39583333333333331</v>
      </c>
      <c r="AC4114" s="30">
        <v>46177</v>
      </c>
      <c r="AD4114" s="15" t="str">
        <f>IF(Tabla2[[#This Row],[HORA ENTREGA]]="DIRECTO","On time", IF(AA4114&lt;&gt;"",IF(Tabla2[[#This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4" s="15" t="str">
        <f>MID(Tabla2[[#This Row],[TIPO]],1,3)</f>
        <v xml:space="preserve">40 </v>
      </c>
      <c r="AF41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STAR CLUTCH S A */ Cont: * WHSU6596594*/ HR Entrega: *08:00* /Dirección: *CAMINO SAN PEDRO 9580, PUDAHUEL</v>
      </c>
      <c r="AG4114" s="45" t="str">
        <f>IFERROR(HYPERLINK("https://wa.me/"&amp;Tabla2[[#This Row],[CONTACTO]]&amp;"?text="&amp;Tabla2[[#This Row],[Mensaje]],"Enviar mensaje"),"")</f>
        <v>Enviar mensaje</v>
      </c>
      <c r="AH4114" s="15" t="str">
        <f>CONCATENATE(A4114,F4114)</f>
        <v>4113WHSU6596594</v>
      </c>
      <c r="AI4114" s="15" t="str">
        <f>CONCATENATE("ENT-",A4114)</f>
        <v>ENT-4113</v>
      </c>
      <c r="AJ4114" s="15" t="str">
        <f>IF(Tabla2[[#This Row],[Op]]&lt;&gt;"","ENTREGA","")</f>
        <v>ENTREGA</v>
      </c>
      <c r="AK4114" s="40" t="str">
        <f>(Tabla2[[#This Row],[FECHA ENTREGA]]&amp;Tabla2[[#This Row],[HORA ENTREGA]])</f>
        <v>461770,333333333333333</v>
      </c>
      <c r="AL4114" s="43" t="str">
        <f>IFERROR(HYPERLINK("https://wa.me/"&amp;Tabla2[[#This Row],[CONTACTO]]&amp;"?text="&amp;Tabla2[[#This Row],[Mensaje]]),"")</f>
        <v>https://wa.me/56953157599?text=Hola!%0AServicio del día 04-06%0A *Cliente:* STAR CLUTCH S A */ Cont: * WHSU6596594*/ HR Entrega: *08:00* /Dirección: *CAMINO SAN PEDRO 9580, PUDAHUEL</v>
      </c>
    </row>
    <row r="4115" spans="1:38" ht="16.5" customHeight="1" x14ac:dyDescent="0.2">
      <c r="A4115" s="15">
        <f>ROW(A4114)</f>
        <v>4114</v>
      </c>
      <c r="B4115" s="15">
        <f>IF(J4115=J4114,B4114+1,1)</f>
        <v>46</v>
      </c>
      <c r="C4115" s="15" t="s">
        <v>239</v>
      </c>
      <c r="D4115" s="25" t="s">
        <v>39</v>
      </c>
      <c r="E4115" s="27">
        <v>306842</v>
      </c>
      <c r="F4115" s="27" t="s">
        <v>6273</v>
      </c>
      <c r="G4115" s="27" t="s">
        <v>41</v>
      </c>
      <c r="H4115" s="27">
        <v>12000</v>
      </c>
      <c r="I4115" s="27" t="s">
        <v>42</v>
      </c>
      <c r="J4115" s="28">
        <v>46177</v>
      </c>
      <c r="K4115" s="26">
        <v>0.33333333333333331</v>
      </c>
      <c r="L4115" s="26"/>
      <c r="M4115" s="27" t="s">
        <v>211</v>
      </c>
      <c r="N4115" s="25">
        <f>IFERROR(VLOOKUP(M4115,Data!$J$1:$K$58,2,0),"")</f>
        <v>56961282379</v>
      </c>
      <c r="O4115" s="27" t="s">
        <v>212</v>
      </c>
      <c r="P4115" s="27"/>
      <c r="Q4115" s="27" t="s">
        <v>1036</v>
      </c>
      <c r="R4115" s="27" t="s">
        <v>218</v>
      </c>
      <c r="S4115" s="27"/>
      <c r="T4115" s="27"/>
      <c r="U4115" s="28"/>
      <c r="V4115" s="15"/>
      <c r="W4115" s="15"/>
      <c r="X4115" s="27"/>
      <c r="Y4115" s="27"/>
      <c r="Z4115" s="29"/>
      <c r="AA4115" s="29">
        <v>0.32777777777777778</v>
      </c>
      <c r="AB4115" s="29">
        <v>0.46180555555555558</v>
      </c>
      <c r="AC4115" s="30">
        <v>46177</v>
      </c>
      <c r="AD4115" s="15" t="str">
        <f>IF(Tabla2[[#This Row],[HORA ENTREGA]]="DIRECTO","On time", IF(AA4115&lt;&gt;"",IF(Tabla2[[#This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15" s="15" t="str">
        <f>MID(Tabla2[[#This Row],[TIPO]],1,3)</f>
        <v xml:space="preserve">40 </v>
      </c>
      <c r="AF41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SUPERMERCADO DEL NEUMATICO LTDA */ Cont: * TRHU4128621*/ HR Entrega: *08:00* /Dirección: *AV. GENERAL VELASQUEZ 10901, SAN BERNARDO</v>
      </c>
      <c r="AG4115" s="45" t="str">
        <f>IFERROR(HYPERLINK("https://wa.me/"&amp;Tabla2[[#This Row],[CONTACTO]]&amp;"?text="&amp;Tabla2[[#This Row],[Mensaje]],"Enviar mensaje"),"")</f>
        <v>Enviar mensaje</v>
      </c>
      <c r="AH4115" s="15" t="str">
        <f>CONCATENATE(A4115,F4115)</f>
        <v>4114TRHU4128621</v>
      </c>
      <c r="AI4115" s="15" t="str">
        <f>CONCATENATE("ENT-",A4115)</f>
        <v>ENT-4114</v>
      </c>
      <c r="AJ4115" s="15" t="str">
        <f>IF(Tabla2[[#This Row],[Op]]&lt;&gt;"","ENTREGA","")</f>
        <v>ENTREGA</v>
      </c>
      <c r="AK4115" s="40" t="str">
        <f>(Tabla2[[#This Row],[FECHA ENTREGA]]&amp;Tabla2[[#This Row],[HORA ENTREGA]])</f>
        <v>461770,333333333333333</v>
      </c>
      <c r="AL4115" s="43" t="str">
        <f>IFERROR(HYPERLINK("https://wa.me/"&amp;Tabla2[[#This Row],[CONTACTO]]&amp;"?text="&amp;Tabla2[[#This Row],[Mensaje]]),"")</f>
        <v>https://wa.me/56961282379?text=Hola!%0AServicio del día 04-06%0A *Cliente:* SUPERMERCADO DEL NEUMATICO LTDA */ Cont: * TRHU4128621*/ HR Entrega: *08:00* /Dirección: *AV. GENERAL VELASQUEZ 10901, SAN BERNARDO</v>
      </c>
    </row>
    <row r="4116" spans="1:38" ht="16.5" customHeight="1" x14ac:dyDescent="0.2">
      <c r="A4116" s="15">
        <f>ROW(A4115)</f>
        <v>4115</v>
      </c>
      <c r="B4116" s="15">
        <f>IF(J4116=J4115,B4115+1,1)</f>
        <v>47</v>
      </c>
      <c r="C4116" s="15" t="s">
        <v>239</v>
      </c>
      <c r="D4116" s="25" t="s">
        <v>39</v>
      </c>
      <c r="E4116" s="27">
        <v>306903</v>
      </c>
      <c r="F4116" s="27" t="s">
        <v>6274</v>
      </c>
      <c r="G4116" s="27" t="s">
        <v>41</v>
      </c>
      <c r="H4116" s="27">
        <v>16920</v>
      </c>
      <c r="I4116" s="27" t="s">
        <v>42</v>
      </c>
      <c r="J4116" s="28">
        <v>46177</v>
      </c>
      <c r="K4116" s="26">
        <v>0.41666666666666669</v>
      </c>
      <c r="L4116" s="26"/>
      <c r="M4116" s="27" t="s">
        <v>112</v>
      </c>
      <c r="N4116" s="25">
        <f>IFERROR(VLOOKUP(M4116,Data!$J$1:$K$58,2,0),"")</f>
        <v>56990025702</v>
      </c>
      <c r="O4116" s="27" t="s">
        <v>61</v>
      </c>
      <c r="P4116" s="27"/>
      <c r="Q4116" s="27" t="s">
        <v>2878</v>
      </c>
      <c r="R4116" s="27"/>
      <c r="S4116" s="27"/>
      <c r="T4116" s="27"/>
      <c r="U4116" s="28"/>
      <c r="V4116" s="15"/>
      <c r="W4116" s="15"/>
      <c r="X4116" s="27"/>
      <c r="Y4116" s="27"/>
      <c r="Z4116" s="29"/>
      <c r="AA4116" s="29">
        <v>0.46875</v>
      </c>
      <c r="AB4116" s="29">
        <v>0.52013888888888893</v>
      </c>
      <c r="AC4116" s="30">
        <v>46177</v>
      </c>
      <c r="AD4116" s="15" t="str">
        <f>IF(Tabla2[[#This Row],[HORA ENTREGA]]="DIRECTO","On time", IF(AA4116&lt;&gt;"",IF(Tabla2[[#This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6" s="15" t="str">
        <f>MID(Tabla2[[#This Row],[TIPO]],1,3)</f>
        <v xml:space="preserve">40 </v>
      </c>
      <c r="AF41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SUPERMERCADO DEL NEUMATICO LTDA */ Cont: * CMAU7913808*/ HR Entrega: *10:00* /Dirección: *AV. PRESIDENTE EDUARDO FREY MONTALVA 4480, RENCA</v>
      </c>
      <c r="AG4116" s="45" t="str">
        <f>IFERROR(HYPERLINK("https://wa.me/"&amp;Tabla2[[#This Row],[CONTACTO]]&amp;"?text="&amp;Tabla2[[#This Row],[Mensaje]],"Enviar mensaje"),"")</f>
        <v>Enviar mensaje</v>
      </c>
      <c r="AH4116" s="15" t="str">
        <f>CONCATENATE(A4116,F4116)</f>
        <v>4115CMAU7913808</v>
      </c>
      <c r="AI4116" s="15" t="str">
        <f>CONCATENATE("ENT-",A4116)</f>
        <v>ENT-4115</v>
      </c>
      <c r="AJ4116" s="15" t="str">
        <f>IF(Tabla2[[#This Row],[Op]]&lt;&gt;"","ENTREGA","")</f>
        <v>ENTREGA</v>
      </c>
      <c r="AK4116" s="40" t="str">
        <f>(Tabla2[[#This Row],[FECHA ENTREGA]]&amp;Tabla2[[#This Row],[HORA ENTREGA]])</f>
        <v>461770,416666666666667</v>
      </c>
      <c r="AL4116" s="43" t="str">
        <f>IFERROR(HYPERLINK("https://wa.me/"&amp;Tabla2[[#This Row],[CONTACTO]]&amp;"?text="&amp;Tabla2[[#This Row],[Mensaje]]),"")</f>
        <v>https://wa.me/56990025702?text=Hola!%0AServicio del día 04-06%0A *Cliente:* SUPERMERCADO DEL NEUMATICO LTDA */ Cont: * CMAU7913808*/ HR Entrega: *10:00* /Dirección: *AV. PRESIDENTE EDUARDO FREY MONTALVA 4480, RENCA</v>
      </c>
    </row>
    <row r="4117" spans="1:38" ht="16.5" customHeight="1" x14ac:dyDescent="0.2">
      <c r="A4117" s="15">
        <f>ROW(A4116)</f>
        <v>4116</v>
      </c>
      <c r="B4117" s="15">
        <f>IF(J4117=J4116,B4116+1,1)</f>
        <v>48</v>
      </c>
      <c r="C4117" s="15" t="s">
        <v>239</v>
      </c>
      <c r="D4117" s="25" t="s">
        <v>39</v>
      </c>
      <c r="E4117" s="27">
        <v>306939</v>
      </c>
      <c r="F4117" s="27" t="s">
        <v>6275</v>
      </c>
      <c r="G4117" s="27" t="s">
        <v>41</v>
      </c>
      <c r="H4117" s="27">
        <v>12100</v>
      </c>
      <c r="I4117" s="27" t="s">
        <v>42</v>
      </c>
      <c r="J4117" s="28">
        <v>46177</v>
      </c>
      <c r="K4117" s="26">
        <v>0.4375</v>
      </c>
      <c r="L4117" s="26"/>
      <c r="M4117" s="27" t="s">
        <v>688</v>
      </c>
      <c r="N4117" s="25">
        <f>IFERROR(VLOOKUP(M4117,Data!$J$1:$K$58,2,0),"")</f>
        <v>56950104102</v>
      </c>
      <c r="O4117" s="27" t="s">
        <v>552</v>
      </c>
      <c r="P4117" s="27"/>
      <c r="Q4117" s="27" t="s">
        <v>1036</v>
      </c>
      <c r="R4117" s="27" t="s">
        <v>218</v>
      </c>
      <c r="S4117" s="27"/>
      <c r="T4117" s="27"/>
      <c r="U4117" s="28"/>
      <c r="V4117" s="15"/>
      <c r="W4117" s="15"/>
      <c r="X4117" s="27"/>
      <c r="Y4117" s="27"/>
      <c r="Z4117" s="29"/>
      <c r="AA4117" s="29">
        <v>0.42083333333333334</v>
      </c>
      <c r="AB4117" s="29">
        <v>0.53472222222222221</v>
      </c>
      <c r="AC4117" s="30">
        <v>46177</v>
      </c>
      <c r="AD4117" s="15" t="str">
        <f>IF(Tabla2[[#This Row],[HORA ENTREGA]]="DIRECTO","On time", IF(AA4117&lt;&gt;"",IF(Tabla2[[#This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17" s="15" t="str">
        <f>MID(Tabla2[[#This Row],[TIPO]],1,3)</f>
        <v xml:space="preserve">40 </v>
      </c>
      <c r="AF41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SUPERMERCADO DEL NEUMATICO LTDA */ Cont: * TCKU6992820*/ HR Entrega: *10:30* /Dirección: *AV. GENERAL VELASQUEZ 10901, SAN BERNARDO</v>
      </c>
      <c r="AG4117" s="45" t="str">
        <f>IFERROR(HYPERLINK("https://wa.me/"&amp;Tabla2[[#This Row],[CONTACTO]]&amp;"?text="&amp;Tabla2[[#This Row],[Mensaje]],"Enviar mensaje"),"")</f>
        <v>Enviar mensaje</v>
      </c>
      <c r="AH4117" s="15" t="str">
        <f>CONCATENATE(A4117,F4117)</f>
        <v>4116TCKU6992820</v>
      </c>
      <c r="AI4117" s="15" t="str">
        <f>CONCATENATE("ENT-",A4117)</f>
        <v>ENT-4116</v>
      </c>
      <c r="AJ4117" s="15" t="str">
        <f>IF(Tabla2[[#This Row],[Op]]&lt;&gt;"","ENTREGA","")</f>
        <v>ENTREGA</v>
      </c>
      <c r="AK4117" s="40" t="str">
        <f>(Tabla2[[#This Row],[FECHA ENTREGA]]&amp;Tabla2[[#This Row],[HORA ENTREGA]])</f>
        <v>461770,4375</v>
      </c>
      <c r="AL4117" s="43" t="str">
        <f>IFERROR(HYPERLINK("https://wa.me/"&amp;Tabla2[[#This Row],[CONTACTO]]&amp;"?text="&amp;Tabla2[[#This Row],[Mensaje]]),"")</f>
        <v>https://wa.me/56950104102?text=Hola!%0AServicio del día 04-06%0A *Cliente:* SUPERMERCADO DEL NEUMATICO LTDA */ Cont: * TCKU6992820*/ HR Entrega: *10:30* /Dirección: *AV. GENERAL VELASQUEZ 10901, SAN BERNARDO</v>
      </c>
    </row>
    <row r="4118" spans="1:38" ht="16.5" customHeight="1" x14ac:dyDescent="0.2">
      <c r="A4118" s="15">
        <f>ROW(A4117)</f>
        <v>4117</v>
      </c>
      <c r="B4118" s="15">
        <f>IF(J4118=J4117,B4117+1,1)</f>
        <v>49</v>
      </c>
      <c r="C4118" s="15" t="s">
        <v>239</v>
      </c>
      <c r="D4118" s="25" t="s">
        <v>39</v>
      </c>
      <c r="E4118" s="27">
        <v>306903</v>
      </c>
      <c r="F4118" s="27" t="s">
        <v>6276</v>
      </c>
      <c r="G4118" s="27" t="s">
        <v>41</v>
      </c>
      <c r="H4118" s="27">
        <v>20064</v>
      </c>
      <c r="I4118" s="27" t="s">
        <v>42</v>
      </c>
      <c r="J4118" s="28">
        <v>46177</v>
      </c>
      <c r="K4118" s="26">
        <v>0.5</v>
      </c>
      <c r="L4118" s="26"/>
      <c r="M4118" s="27" t="s">
        <v>77</v>
      </c>
      <c r="N4118" s="25">
        <f>IFERROR(VLOOKUP(M4118,Data!$J$1:$K$58,2,0),"")</f>
        <v>56967384794</v>
      </c>
      <c r="O4118" s="27" t="s">
        <v>78</v>
      </c>
      <c r="P4118" s="27"/>
      <c r="Q4118" s="27" t="s">
        <v>2878</v>
      </c>
      <c r="R4118" s="27" t="s">
        <v>48</v>
      </c>
      <c r="S4118" s="27"/>
      <c r="T4118" s="27"/>
      <c r="U4118" s="28"/>
      <c r="V4118" s="15"/>
      <c r="W4118" s="15"/>
      <c r="X4118" s="27"/>
      <c r="Y4118" s="27"/>
      <c r="Z4118" s="29"/>
      <c r="AA4118" s="29">
        <v>0.58680555555555558</v>
      </c>
      <c r="AB4118" s="29">
        <v>0.65972222222222221</v>
      </c>
      <c r="AC4118" s="30">
        <v>46177</v>
      </c>
      <c r="AD4118" s="15" t="str">
        <f>IF(Tabla2[[#This Row],[HORA ENTREGA]]="DIRECTO","On time", IF(AA4118&lt;&gt;"",IF(Tabla2[[#This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8" s="15" t="str">
        <f>MID(Tabla2[[#This Row],[TIPO]],1,3)</f>
        <v xml:space="preserve">40 </v>
      </c>
      <c r="AF41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SUPERMERCADO DEL NEUMATICO LTDA */ Cont: * ECMU7085183*/ HR Entrega: *12:00* /Dirección: *AV. PRESIDENTE EDUARDO FREY MONTALVA 4480, RENCA</v>
      </c>
      <c r="AG4118" s="45" t="str">
        <f>IFERROR(HYPERLINK("https://wa.me/"&amp;Tabla2[[#This Row],[CONTACTO]]&amp;"?text="&amp;Tabla2[[#This Row],[Mensaje]],"Enviar mensaje"),"")</f>
        <v>Enviar mensaje</v>
      </c>
      <c r="AH4118" s="15" t="str">
        <f>CONCATENATE(A4118,F4118)</f>
        <v>4117ECMU7085183</v>
      </c>
      <c r="AI4118" s="15" t="str">
        <f>CONCATENATE("ENT-",A4118)</f>
        <v>ENT-4117</v>
      </c>
      <c r="AJ4118" s="15" t="str">
        <f>IF(Tabla2[[#This Row],[Op]]&lt;&gt;"","ENTREGA","")</f>
        <v>ENTREGA</v>
      </c>
      <c r="AK4118" s="40" t="str">
        <f>(Tabla2[[#This Row],[FECHA ENTREGA]]&amp;Tabla2[[#This Row],[HORA ENTREGA]])</f>
        <v>461770,5</v>
      </c>
      <c r="AL4118" s="43" t="str">
        <f>IFERROR(HYPERLINK("https://wa.me/"&amp;Tabla2[[#This Row],[CONTACTO]]&amp;"?text="&amp;Tabla2[[#This Row],[Mensaje]]),"")</f>
        <v>https://wa.me/56967384794?text=Hola!%0AServicio del día 04-06%0A *Cliente:* SUPERMERCADO DEL NEUMATICO LTDA */ Cont: * ECMU7085183*/ HR Entrega: *12:00* /Dirección: *AV. PRESIDENTE EDUARDO FREY MONTALVA 4480, RENCA</v>
      </c>
    </row>
    <row r="4119" spans="1:38" ht="16.5" customHeight="1" x14ac:dyDescent="0.2">
      <c r="A4119" s="15">
        <f>ROW(A4118)</f>
        <v>4118</v>
      </c>
      <c r="B4119" s="15">
        <f>IF(J4119=J4118,B4118+1,1)</f>
        <v>50</v>
      </c>
      <c r="C4119" s="15" t="s">
        <v>447</v>
      </c>
      <c r="D4119" s="25" t="s">
        <v>39</v>
      </c>
      <c r="E4119" s="27">
        <v>389409</v>
      </c>
      <c r="F4119" s="27" t="s">
        <v>6277</v>
      </c>
      <c r="G4119" s="27" t="s">
        <v>41</v>
      </c>
      <c r="H4119" s="27">
        <v>15300</v>
      </c>
      <c r="I4119" s="27" t="s">
        <v>42</v>
      </c>
      <c r="J4119" s="28">
        <v>46177</v>
      </c>
      <c r="K4119" s="26">
        <v>0.33333333333333331</v>
      </c>
      <c r="L4119" s="26"/>
      <c r="M4119" s="27" t="s">
        <v>164</v>
      </c>
      <c r="N4119" s="25">
        <f>IFERROR(VLOOKUP(M4119,Data!$J$1:$K$58,2,0),"")</f>
        <v>56967398822</v>
      </c>
      <c r="O4119" s="27" t="s">
        <v>165</v>
      </c>
      <c r="P4119" s="27"/>
      <c r="Q4119" s="27" t="s">
        <v>450</v>
      </c>
      <c r="R4119" s="27" t="s">
        <v>1862</v>
      </c>
      <c r="S4119" s="27"/>
      <c r="T4119" s="27"/>
      <c r="U4119" s="28"/>
      <c r="V4119" s="15"/>
      <c r="W4119" s="15"/>
      <c r="X4119" s="27"/>
      <c r="Y4119" s="27"/>
      <c r="Z4119" s="29"/>
      <c r="AA4119" s="29">
        <v>0.35902777777777778</v>
      </c>
      <c r="AB4119" s="29">
        <v>0.41666666666666669</v>
      </c>
      <c r="AC4119" s="30">
        <v>46177</v>
      </c>
      <c r="AD4119" s="15" t="str">
        <f>IF(Tabla2[[#This Row],[HORA ENTREGA]]="DIRECTO","On time", IF(AA4119&lt;&gt;"",IF(Tabla2[[#This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19" s="15" t="str">
        <f>MID(Tabla2[[#This Row],[TIPO]],1,3)</f>
        <v xml:space="preserve">40 </v>
      </c>
      <c r="AF41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TECNIKA S A */ Cont: * HLXU8165360*/ HR Entrega: *08:00* /Dirección: *Los Olivos 1270, Pudahuel</v>
      </c>
      <c r="AG4119" s="38" t="str">
        <f>IFERROR(HYPERLINK("https://wa.me/"&amp;Tabla2[[#This Row],[CONTACTO]]&amp;"?text="&amp;Tabla2[[#This Row],[Mensaje]],"Enviar mensaje"),"")</f>
        <v>Enviar mensaje</v>
      </c>
      <c r="AH4119" s="15" t="str">
        <f>CONCATENATE(A4119,F4119)</f>
        <v>4118HLXU8165360</v>
      </c>
      <c r="AI4119" s="15" t="str">
        <f>CONCATENATE("ENT-",A4119)</f>
        <v>ENT-4118</v>
      </c>
      <c r="AJ4119" s="15" t="str">
        <f>IF(Tabla2[[#This Row],[Op]]&lt;&gt;"","ENTREGA","")</f>
        <v>ENTREGA</v>
      </c>
      <c r="AK4119" s="40" t="str">
        <f>(Tabla2[[#This Row],[FECHA ENTREGA]]&amp;Tabla2[[#This Row],[HORA ENTREGA]])</f>
        <v>461770,333333333333333</v>
      </c>
      <c r="AL4119" s="34" t="str">
        <f>IFERROR(HYPERLINK("https://wa.me/"&amp;Tabla2[[#This Row],[CONTACTO]]&amp;"?text="&amp;Tabla2[[#This Row],[Mensaje]]),"")</f>
        <v>https://wa.me/56967398822?text=Hola!%0AServicio del día 04-06%0A *Cliente:* TECNIKA S A */ Cont: * HLXU8165360*/ HR Entrega: *08:00* /Dirección: *Los Olivos 1270, Pudahuel</v>
      </c>
    </row>
    <row r="4120" spans="1:38" ht="16.5" customHeight="1" x14ac:dyDescent="0.2">
      <c r="A4120" s="15">
        <f>ROW(A4119)</f>
        <v>4119</v>
      </c>
      <c r="B4120" s="15">
        <f>IF(J4120=J4119,B4119+1,1)</f>
        <v>51</v>
      </c>
      <c r="C4120" s="15" t="s">
        <v>447</v>
      </c>
      <c r="D4120" s="25" t="s">
        <v>39</v>
      </c>
      <c r="E4120" s="27">
        <v>389410</v>
      </c>
      <c r="F4120" s="27" t="s">
        <v>6278</v>
      </c>
      <c r="G4120" s="27" t="s">
        <v>41</v>
      </c>
      <c r="H4120" s="27">
        <v>15200</v>
      </c>
      <c r="I4120" s="27" t="s">
        <v>42</v>
      </c>
      <c r="J4120" s="28">
        <v>46177</v>
      </c>
      <c r="K4120" s="26">
        <v>0.39583333333333331</v>
      </c>
      <c r="L4120" s="26"/>
      <c r="M4120" s="27" t="s">
        <v>55</v>
      </c>
      <c r="N4120" s="25">
        <f>IFERROR(VLOOKUP(M4120,Data!$J$1:$K$58,2,0),"")</f>
        <v>56992164782</v>
      </c>
      <c r="O4120" s="27" t="s">
        <v>56</v>
      </c>
      <c r="P4120" s="27"/>
      <c r="Q4120" s="27" t="s">
        <v>450</v>
      </c>
      <c r="R4120" s="27" t="s">
        <v>1710</v>
      </c>
      <c r="S4120" s="27"/>
      <c r="T4120" s="27"/>
      <c r="U4120" s="28"/>
      <c r="V4120" s="15"/>
      <c r="W4120" s="15"/>
      <c r="X4120" s="27"/>
      <c r="Y4120" s="27"/>
      <c r="Z4120" s="29"/>
      <c r="AA4120" s="29">
        <v>0.375</v>
      </c>
      <c r="AB4120" s="29">
        <v>0.4826388888888889</v>
      </c>
      <c r="AC4120" s="30">
        <v>46177</v>
      </c>
      <c r="AD4120" s="15" t="str">
        <f>IF(Tabla2[[#This Row],[HORA ENTREGA]]="DIRECTO","On time", IF(AA4120&lt;&gt;"",IF(Tabla2[[#This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20" s="15" t="str">
        <f>MID(Tabla2[[#This Row],[TIPO]],1,3)</f>
        <v xml:space="preserve">40 </v>
      </c>
      <c r="AF41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TECNIKA S A */ Cont: * HLBU1478616*/ HR Entrega: *09:30* /Dirección: *Los Olivos 1270, Pudahuel</v>
      </c>
      <c r="AG4120" s="38" t="str">
        <f>IFERROR(HYPERLINK("https://wa.me/"&amp;Tabla2[[#This Row],[CONTACTO]]&amp;"?text="&amp;Tabla2[[#This Row],[Mensaje]],"Enviar mensaje"),"")</f>
        <v>Enviar mensaje</v>
      </c>
      <c r="AH4120" s="15" t="str">
        <f>CONCATENATE(A4120,F4120)</f>
        <v>4119HLBU1478616</v>
      </c>
      <c r="AI4120" s="15" t="str">
        <f>CONCATENATE("ENT-",A4120)</f>
        <v>ENT-4119</v>
      </c>
      <c r="AJ4120" s="15" t="str">
        <f>IF(Tabla2[[#This Row],[Op]]&lt;&gt;"","ENTREGA","")</f>
        <v>ENTREGA</v>
      </c>
      <c r="AK4120" s="40" t="str">
        <f>(Tabla2[[#This Row],[FECHA ENTREGA]]&amp;Tabla2[[#This Row],[HORA ENTREGA]])</f>
        <v>461770,395833333333333</v>
      </c>
      <c r="AL4120" s="34" t="str">
        <f>IFERROR(HYPERLINK("https://wa.me/"&amp;Tabla2[[#This Row],[CONTACTO]]&amp;"?text="&amp;Tabla2[[#This Row],[Mensaje]]),"")</f>
        <v>https://wa.me/56992164782?text=Hola!%0AServicio del día 04-06%0A *Cliente:* TECNIKA S A */ Cont: * HLBU1478616*/ HR Entrega: *09:30* /Dirección: *Los Olivos 1270, Pudahuel</v>
      </c>
    </row>
    <row r="4121" spans="1:38" ht="16.5" customHeight="1" x14ac:dyDescent="0.2">
      <c r="A4121" s="15">
        <f>ROW(A4120)</f>
        <v>4120</v>
      </c>
      <c r="B4121" s="15">
        <f>IF(J4121=J4120,B4120+1,1)</f>
        <v>52</v>
      </c>
      <c r="C4121" s="15" t="s">
        <v>447</v>
      </c>
      <c r="D4121" s="25" t="s">
        <v>39</v>
      </c>
      <c r="E4121" s="27">
        <v>389410</v>
      </c>
      <c r="F4121" s="27" t="s">
        <v>6279</v>
      </c>
      <c r="G4121" s="27" t="s">
        <v>41</v>
      </c>
      <c r="H4121" s="27">
        <v>15100</v>
      </c>
      <c r="I4121" s="27" t="s">
        <v>42</v>
      </c>
      <c r="J4121" s="28">
        <v>46177</v>
      </c>
      <c r="K4121" s="26">
        <v>0.45833333333333331</v>
      </c>
      <c r="L4121" s="26"/>
      <c r="M4121" s="27" t="s">
        <v>161</v>
      </c>
      <c r="N4121" s="25">
        <f>IFERROR(VLOOKUP(M4121,Data!$J$1:$K$58,2,0),"")</f>
        <v>56966749408</v>
      </c>
      <c r="O4121" s="27" t="s">
        <v>162</v>
      </c>
      <c r="P4121" s="27"/>
      <c r="Q4121" s="27" t="s">
        <v>450</v>
      </c>
      <c r="R4121" s="27" t="s">
        <v>1710</v>
      </c>
      <c r="S4121" s="27"/>
      <c r="T4121" s="27"/>
      <c r="U4121" s="28"/>
      <c r="V4121" s="15"/>
      <c r="W4121" s="15"/>
      <c r="X4121" s="27"/>
      <c r="Y4121" s="27"/>
      <c r="Z4121" s="29"/>
      <c r="AA4121" s="29">
        <v>0.52777777777777779</v>
      </c>
      <c r="AB4121" s="29">
        <v>0.58333333333333337</v>
      </c>
      <c r="AC4121" s="30">
        <v>46177</v>
      </c>
      <c r="AD4121" s="15" t="str">
        <f>IF(Tabla2[[#This Row],[HORA ENTREGA]]="DIRECTO","On time", IF(AA4121&lt;&gt;"",IF(Tabla2[[#This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21" s="15" t="str">
        <f>MID(Tabla2[[#This Row],[TIPO]],1,3)</f>
        <v xml:space="preserve">40 </v>
      </c>
      <c r="AF41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TECNIKA S A */ Cont: * TCKU6078820*/ HR Entrega: *11:00* /Dirección: *Los Olivos 1270, Pudahuel</v>
      </c>
      <c r="AG4121" s="38" t="str">
        <f>IFERROR(HYPERLINK("https://wa.me/"&amp;Tabla2[[#This Row],[CONTACTO]]&amp;"?text="&amp;Tabla2[[#This Row],[Mensaje]],"Enviar mensaje"),"")</f>
        <v>Enviar mensaje</v>
      </c>
      <c r="AH4121" s="15" t="str">
        <f>CONCATENATE(A4121,F4121)</f>
        <v>4120TCKU6078820</v>
      </c>
      <c r="AI4121" s="15" t="str">
        <f>CONCATENATE("ENT-",A4121)</f>
        <v>ENT-4120</v>
      </c>
      <c r="AJ4121" s="15" t="str">
        <f>IF(Tabla2[[#This Row],[Op]]&lt;&gt;"","ENTREGA","")</f>
        <v>ENTREGA</v>
      </c>
      <c r="AK4121" s="40" t="str">
        <f>(Tabla2[[#This Row],[FECHA ENTREGA]]&amp;Tabla2[[#This Row],[HORA ENTREGA]])</f>
        <v>461770,458333333333333</v>
      </c>
      <c r="AL4121" s="34" t="str">
        <f>IFERROR(HYPERLINK("https://wa.me/"&amp;Tabla2[[#This Row],[CONTACTO]]&amp;"?text="&amp;Tabla2[[#This Row],[Mensaje]]),"")</f>
        <v>https://wa.me/56966749408?text=Hola!%0AServicio del día 04-06%0A *Cliente:* TECNIKA S A */ Cont: * TCKU6078820*/ HR Entrega: *11:00* /Dirección: *Los Olivos 1270, Pudahuel</v>
      </c>
    </row>
    <row r="4122" spans="1:38" ht="16.5" customHeight="1" x14ac:dyDescent="0.2">
      <c r="A4122" s="15">
        <f>ROW(A4121)</f>
        <v>4121</v>
      </c>
      <c r="B4122" s="15">
        <f>IF(J4122=J4121,B4121+1,1)</f>
        <v>53</v>
      </c>
      <c r="C4122" s="15" t="s">
        <v>580</v>
      </c>
      <c r="D4122" s="25" t="s">
        <v>39</v>
      </c>
      <c r="E4122" s="27">
        <v>307000</v>
      </c>
      <c r="F4122" s="27" t="s">
        <v>6280</v>
      </c>
      <c r="G4122" s="27" t="s">
        <v>64</v>
      </c>
      <c r="H4122" s="27">
        <v>4400</v>
      </c>
      <c r="I4122" s="27" t="s">
        <v>42</v>
      </c>
      <c r="J4122" s="28">
        <v>46177</v>
      </c>
      <c r="K4122" s="26">
        <v>0.33333333333333331</v>
      </c>
      <c r="L4122" s="26" t="s">
        <v>3731</v>
      </c>
      <c r="M4122" s="27" t="s">
        <v>72</v>
      </c>
      <c r="N4122" s="25">
        <f>IFERROR(VLOOKUP(M4122,Data!$J$1:$K$58,2,0),"")</f>
        <v>56978089148</v>
      </c>
      <c r="O4122" s="27"/>
      <c r="P4122" s="27"/>
      <c r="Q4122" s="27" t="s">
        <v>3376</v>
      </c>
      <c r="R4122" s="27"/>
      <c r="S4122" s="27"/>
      <c r="T4122" s="27"/>
      <c r="U4122" s="28"/>
      <c r="V4122" s="15"/>
      <c r="W4122" s="15"/>
      <c r="X4122" s="27"/>
      <c r="Y4122" s="27"/>
      <c r="Z4122" s="29"/>
      <c r="AA4122" s="29">
        <v>0.34861111111111109</v>
      </c>
      <c r="AB4122" s="29">
        <v>0.38541666666666669</v>
      </c>
      <c r="AC4122" s="30">
        <v>46177</v>
      </c>
      <c r="AD4122" s="15" t="str">
        <f>IF(Tabla2[[#This Row],[HORA ENTREGA]]="DIRECTO","On time", IF(AA4122&lt;&gt;"",IF(Tabla2[[#This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22" s="15" t="str">
        <f>MID(Tabla2[[#This Row],[TIPO]],1,3)</f>
        <v xml:space="preserve">20 </v>
      </c>
      <c r="AF41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WURTH CHILE LTDA */ Cont: * MRKU7776371*/ HR Entrega: *08:00* /Dirección: *AV. LO ESPEJO 1740, BOD. 4; SAN BERNARDO</v>
      </c>
      <c r="AG4122" s="45" t="str">
        <f>IFERROR(HYPERLINK("https://wa.me/"&amp;Tabla2[[#This Row],[CONTACTO]]&amp;"?text="&amp;Tabla2[[#This Row],[Mensaje]],"Enviar mensaje"),"")</f>
        <v>Enviar mensaje</v>
      </c>
      <c r="AH4122" s="15" t="str">
        <f>CONCATENATE(A4122,F4122)</f>
        <v>4121MRKU7776371</v>
      </c>
      <c r="AI4122" s="15" t="str">
        <f>CONCATENATE("ENT-",A4122)</f>
        <v>ENT-4121</v>
      </c>
      <c r="AJ4122" s="15" t="str">
        <f>IF(Tabla2[[#This Row],[Op]]&lt;&gt;"","ENTREGA","")</f>
        <v>ENTREGA</v>
      </c>
      <c r="AK4122" s="40" t="str">
        <f>(Tabla2[[#This Row],[FECHA ENTREGA]]&amp;Tabla2[[#This Row],[HORA ENTREGA]])</f>
        <v>461770,333333333333333</v>
      </c>
      <c r="AL4122" s="43" t="str">
        <f>IFERROR(HYPERLINK("https://wa.me/"&amp;Tabla2[[#This Row],[CONTACTO]]&amp;"?text="&amp;Tabla2[[#This Row],[Mensaje]]),"")</f>
        <v>https://wa.me/56978089148?text=Hola!%0AServicio del día 04-06%0A *Cliente:* WURTH CHILE LTDA */ Cont: * MRKU7776371*/ HR Entrega: *08:00* /Dirección: *AV. LO ESPEJO 1740, BOD. 4; SAN BERNARDO</v>
      </c>
    </row>
    <row r="4123" spans="1:38" ht="16.5" customHeight="1" x14ac:dyDescent="0.2">
      <c r="A4123" s="15">
        <f>ROW(A4122)</f>
        <v>4122</v>
      </c>
      <c r="B4123" s="15">
        <f>IF(J4123=J4122,B4122+1,1)</f>
        <v>54</v>
      </c>
      <c r="C4123" s="15" t="s">
        <v>1322</v>
      </c>
      <c r="D4123" s="25" t="s">
        <v>39</v>
      </c>
      <c r="E4123" s="27" t="s">
        <v>6281</v>
      </c>
      <c r="F4123" s="27" t="s">
        <v>456</v>
      </c>
      <c r="G4123" s="27"/>
      <c r="H4123" s="27"/>
      <c r="I4123" s="27" t="s">
        <v>42</v>
      </c>
      <c r="J4123" s="28">
        <v>46177</v>
      </c>
      <c r="K4123" s="26">
        <v>0.33333333333333331</v>
      </c>
      <c r="L4123" s="26" t="s">
        <v>6282</v>
      </c>
      <c r="M4123" s="27" t="s">
        <v>433</v>
      </c>
      <c r="N4123" s="25">
        <f>IFERROR(VLOOKUP(M4123,Data!$J$1:$K$58,2,0),"")</f>
        <v>56994354094</v>
      </c>
      <c r="O4123" s="27" t="s">
        <v>434</v>
      </c>
      <c r="P4123" s="27"/>
      <c r="Q4123" s="27" t="s">
        <v>5043</v>
      </c>
      <c r="R4123" s="27"/>
      <c r="S4123" s="27"/>
      <c r="T4123" s="27"/>
      <c r="U4123" s="28"/>
      <c r="V4123" s="15"/>
      <c r="W4123" s="15"/>
      <c r="X4123" s="27"/>
      <c r="Y4123" s="27"/>
      <c r="Z4123" s="29"/>
      <c r="AA4123" s="29">
        <v>0.61111111111111116</v>
      </c>
      <c r="AB4123" s="29">
        <v>0.67361111111111116</v>
      </c>
      <c r="AC4123" s="30">
        <v>46177</v>
      </c>
      <c r="AD4123" s="15" t="str">
        <f>IF(Tabla2[[#This Row],[HORA ENTREGA]]="DIRECTO","On time", IF(AA4123&lt;&gt;"",IF(Tabla2[[#This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23" s="15" t="str">
        <f>MID(Tabla2[[#This Row],[TIPO]],1,3)</f>
        <v/>
      </c>
      <c r="AF41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ZOOMLION SPA */ Cont: * RAMPLA*/ HR Entrega: *08:00* /Dirección: *EDUARDO FREI MONTALVA 9951; QUILICURA</v>
      </c>
      <c r="AG4123" s="45" t="str">
        <f>IFERROR(HYPERLINK("https://wa.me/"&amp;Tabla2[[#This Row],[CONTACTO]]&amp;"?text="&amp;Tabla2[[#This Row],[Mensaje]],"Enviar mensaje"),"")</f>
        <v>Enviar mensaje</v>
      </c>
      <c r="AH4123" s="15" t="str">
        <f>CONCATENATE(A4123,F4123)</f>
        <v>4122RAMPLA</v>
      </c>
      <c r="AI4123" s="15" t="str">
        <f>CONCATENATE("ENT-",A4123)</f>
        <v>ENT-4122</v>
      </c>
      <c r="AJ4123" s="15" t="str">
        <f>IF(Tabla2[[#This Row],[Op]]&lt;&gt;"","ENTREGA","")</f>
        <v>ENTREGA</v>
      </c>
      <c r="AK4123" s="40" t="str">
        <f>(Tabla2[[#This Row],[FECHA ENTREGA]]&amp;Tabla2[[#This Row],[HORA ENTREGA]])</f>
        <v>461770,333333333333333</v>
      </c>
      <c r="AL4123" s="43" t="str">
        <f>IFERROR(HYPERLINK("https://wa.me/"&amp;Tabla2[[#This Row],[CONTACTO]]&amp;"?text="&amp;Tabla2[[#This Row],[Mensaje]]),"")</f>
        <v>https://wa.me/56994354094?text=Hola!%0AServicio del día 04-06%0A *Cliente:* ZOOMLION SPA */ Cont: * RAMPLA*/ HR Entrega: *08:00* /Dirección: *EDUARDO FREI MONTALVA 9951; QUILICURA</v>
      </c>
    </row>
    <row r="4124" spans="1:38" ht="16.5" customHeight="1" x14ac:dyDescent="0.2">
      <c r="A4124" s="15">
        <f>ROW(A4123)</f>
        <v>4123</v>
      </c>
      <c r="B4124" s="15">
        <f>IF(J4124=J4123,B4123+1,1)</f>
        <v>55</v>
      </c>
      <c r="C4124" s="15" t="s">
        <v>1322</v>
      </c>
      <c r="D4124" s="25" t="s">
        <v>39</v>
      </c>
      <c r="E4124" s="27">
        <v>304010</v>
      </c>
      <c r="F4124" s="27" t="s">
        <v>6283</v>
      </c>
      <c r="G4124" s="27" t="s">
        <v>64</v>
      </c>
      <c r="H4124" s="27">
        <v>6900</v>
      </c>
      <c r="I4124" s="27" t="s">
        <v>42</v>
      </c>
      <c r="J4124" s="28">
        <v>46177</v>
      </c>
      <c r="K4124" s="26"/>
      <c r="L4124" s="26"/>
      <c r="M4124" s="27" t="s">
        <v>112</v>
      </c>
      <c r="N4124" s="25">
        <f>IFERROR(VLOOKUP(M4124,Data!$J$1:$K$58,2,0),"")</f>
        <v>56990025702</v>
      </c>
      <c r="O4124" s="27" t="s">
        <v>61</v>
      </c>
      <c r="P4124" s="27"/>
      <c r="Q4124" s="27" t="s">
        <v>6132</v>
      </c>
      <c r="R4124" s="27" t="s">
        <v>183</v>
      </c>
      <c r="S4124" s="27"/>
      <c r="T4124" s="27"/>
      <c r="U4124" s="28"/>
      <c r="V4124" s="15"/>
      <c r="W4124" s="15"/>
      <c r="X4124" s="27"/>
      <c r="Y4124" s="27" t="s">
        <v>3534</v>
      </c>
      <c r="Z4124" s="29"/>
      <c r="AA4124" s="29" t="s">
        <v>120</v>
      </c>
      <c r="AB4124" s="29" t="s">
        <v>120</v>
      </c>
      <c r="AC4124" s="30" t="s">
        <v>120</v>
      </c>
      <c r="AD4124" s="15" t="str">
        <f>IF(Tabla2[[#This Row],[HORA ENTREGA]]="DIRECTO","On time", IF(AA4124&lt;&gt;"",IF(Tabla2[[#This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24" s="15" t="str">
        <f>MID(Tabla2[[#This Row],[TIPO]],1,3)</f>
        <v xml:space="preserve">20 </v>
      </c>
      <c r="AF41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04-06%0A *Cliente:* ZOOMLION SPA */ Cont: * WHSU2632902*/ HR Entrega: *00:00* /Dirección: *DOÑA BLANCA MAIPU</v>
      </c>
      <c r="AG4124" s="38" t="str">
        <f>IFERROR(HYPERLINK("https://wa.me/"&amp;Tabla2[[#This Row],[CONTACTO]]&amp;"?text="&amp;Tabla2[[#This Row],[Mensaje]],"Enviar mensaje"),"")</f>
        <v>Enviar mensaje</v>
      </c>
      <c r="AH4124" s="15" t="str">
        <f>CONCATENATE(A4124,F4124)</f>
        <v>4123WHSU2632902</v>
      </c>
      <c r="AI4124" s="15" t="str">
        <f>CONCATENATE("ENT-",A4124)</f>
        <v>ENT-4123</v>
      </c>
      <c r="AJ4124" s="15" t="str">
        <f>IF(Tabla2[[#This Row],[Op]]&lt;&gt;"","ENTREGA","")</f>
        <v>ENTREGA</v>
      </c>
      <c r="AK4124" s="40" t="str">
        <f>(Tabla2[[#This Row],[FECHA ENTREGA]]&amp;Tabla2[[#This Row],[HORA ENTREGA]])</f>
        <v>46177</v>
      </c>
      <c r="AL4124" s="43" t="str">
        <f>IFERROR(HYPERLINK("https://wa.me/"&amp;Tabla2[[#This Row],[CONTACTO]]&amp;"?text="&amp;Tabla2[[#This Row],[Mensaje]]),"")</f>
        <v>https://wa.me/56990025702?text=Hola!%0AServicio del día 04-06%0A *Cliente:* ZOOMLION SPA */ Cont: * WHSU2632902*/ HR Entrega: *00:00* /Dirección: *DOÑA BLANCA MAIPU</v>
      </c>
    </row>
    <row r="4125" spans="1:38" ht="16.5" customHeight="1" x14ac:dyDescent="0.2">
      <c r="A4125" s="15">
        <f>ROW(A4124)</f>
        <v>4124</v>
      </c>
      <c r="B4125" s="15">
        <f>IF(J4125=J4124,B4124+1,1)</f>
        <v>1</v>
      </c>
      <c r="C4125" s="15" t="s">
        <v>3978</v>
      </c>
      <c r="D4125" s="25" t="s">
        <v>39</v>
      </c>
      <c r="E4125" s="27">
        <v>372185</v>
      </c>
      <c r="F4125" s="27" t="s">
        <v>6284</v>
      </c>
      <c r="G4125" s="27" t="s">
        <v>41</v>
      </c>
      <c r="H4125" s="27">
        <v>10864</v>
      </c>
      <c r="I4125" s="27" t="s">
        <v>42</v>
      </c>
      <c r="J4125" s="28">
        <v>46178</v>
      </c>
      <c r="K4125" s="26">
        <v>0.33333333333333331</v>
      </c>
      <c r="L4125" s="26"/>
      <c r="M4125" s="27" t="s">
        <v>221</v>
      </c>
      <c r="N4125" s="25">
        <f>IFERROR(VLOOKUP(M4125,Data!$J$1:$K$58,2,0),"")</f>
        <v>56965378427</v>
      </c>
      <c r="O4125" s="27" t="s">
        <v>222</v>
      </c>
      <c r="P4125" s="27"/>
      <c r="Q4125" s="27" t="s">
        <v>4455</v>
      </c>
      <c r="R4125" s="27" t="s">
        <v>48</v>
      </c>
      <c r="S4125" s="27"/>
      <c r="T4125" s="27"/>
      <c r="U4125" s="28"/>
      <c r="V4125" s="15"/>
      <c r="W4125" s="15"/>
      <c r="X4125" s="27"/>
      <c r="Y4125" s="27"/>
      <c r="Z4125" s="29"/>
      <c r="AA4125" s="29">
        <v>0.33124999999999999</v>
      </c>
      <c r="AB4125" s="29">
        <v>0.43055555555555558</v>
      </c>
      <c r="AC4125" s="30">
        <v>46178</v>
      </c>
      <c r="AD4125" s="15" t="str">
        <f>IF(Tabla2[[#This Row],[HORA ENTREGA]]="DIRECTO","On time", IF(AA4125&lt;&gt;"",IF(Tabla2[[#This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25" s="15" t="str">
        <f>MID(Tabla2[[#This Row],[TIPO]],1,3)</f>
        <v xml:space="preserve">40 </v>
      </c>
      <c r="AF41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ATACAMITA */ Cont: * CMAU9876529*/ HR Entrega: *08:00* /Dirección: *CARLOS VALDOVINOS 420, SAN JOAQUIN</v>
      </c>
      <c r="AG4125" s="45" t="str">
        <f>IFERROR(HYPERLINK("https://wa.me/"&amp;Tabla2[[#This Row],[CONTACTO]]&amp;"?text="&amp;Tabla2[[#This Row],[Mensaje]],"Enviar mensaje"),"")</f>
        <v>Enviar mensaje</v>
      </c>
      <c r="AH4125" s="15" t="str">
        <f>CONCATENATE(A4125,F4125)</f>
        <v>4124CMAU9876529</v>
      </c>
      <c r="AI4125" s="15" t="str">
        <f>CONCATENATE("ENT-",A4125)</f>
        <v>ENT-4124</v>
      </c>
      <c r="AJ4125" s="15" t="str">
        <f>IF(Tabla2[[#This Row],[Op]]&lt;&gt;"","ENTREGA","")</f>
        <v>ENTREGA</v>
      </c>
      <c r="AK4125" s="40" t="str">
        <f>(Tabla2[[#This Row],[FECHA ENTREGA]]&amp;Tabla2[[#This Row],[HORA ENTREGA]])</f>
        <v>461780,333333333333333</v>
      </c>
      <c r="AL4125" s="43" t="str">
        <f>IFERROR(HYPERLINK("https://wa.me/"&amp;Tabla2[[#This Row],[CONTACTO]]&amp;"?text="&amp;Tabla2[[#This Row],[Mensaje]]),"")</f>
        <v>https://wa.me/56965378427?text=Hola!%0AServicio del día 05-06%0A *Cliente:* ATACAMITA */ Cont: * CMAU9876529*/ HR Entrega: *08:00* /Dirección: *CARLOS VALDOVINOS 420, SAN JOAQUIN</v>
      </c>
    </row>
    <row r="4126" spans="1:38" ht="16.5" customHeight="1" x14ac:dyDescent="0.2">
      <c r="A4126" s="15">
        <f>ROW(A4125)</f>
        <v>4125</v>
      </c>
      <c r="B4126" s="15">
        <f>IF(J4126=J4125,B4125+1,1)</f>
        <v>2</v>
      </c>
      <c r="C4126" s="15" t="s">
        <v>3978</v>
      </c>
      <c r="D4126" s="25" t="s">
        <v>39</v>
      </c>
      <c r="E4126" s="27">
        <v>372186</v>
      </c>
      <c r="F4126" s="27" t="s">
        <v>6285</v>
      </c>
      <c r="G4126" s="27" t="s">
        <v>41</v>
      </c>
      <c r="H4126" s="27">
        <v>10864</v>
      </c>
      <c r="I4126" s="27" t="s">
        <v>42</v>
      </c>
      <c r="J4126" s="28">
        <v>46178</v>
      </c>
      <c r="K4126" s="26">
        <v>0.45833333333333331</v>
      </c>
      <c r="L4126" s="26"/>
      <c r="M4126" s="27" t="s">
        <v>389</v>
      </c>
      <c r="N4126" s="25">
        <f>IFERROR(VLOOKUP(M4126,Data!$J$1:$K$58,2,0),"")</f>
        <v>56988336520</v>
      </c>
      <c r="O4126" s="27" t="s">
        <v>390</v>
      </c>
      <c r="P4126" s="27"/>
      <c r="Q4126" s="27" t="s">
        <v>4455</v>
      </c>
      <c r="R4126" s="27" t="s">
        <v>48</v>
      </c>
      <c r="S4126" s="27"/>
      <c r="T4126" s="27"/>
      <c r="U4126" s="28"/>
      <c r="V4126" s="15"/>
      <c r="W4126" s="15"/>
      <c r="X4126" s="27"/>
      <c r="Y4126" s="27"/>
      <c r="Z4126" s="29"/>
      <c r="AA4126" s="29">
        <v>0.53680555555555554</v>
      </c>
      <c r="AB4126" s="29">
        <v>0.69097222222222221</v>
      </c>
      <c r="AC4126" s="30">
        <v>46178</v>
      </c>
      <c r="AD4126" s="15" t="str">
        <f>IF(Tabla2[[#This Row],[HORA ENTREGA]]="DIRECTO","On time", IF(AA4126&lt;&gt;"",IF(Tabla2[[#This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26" s="15" t="str">
        <f>MID(Tabla2[[#This Row],[TIPO]],1,3)</f>
        <v xml:space="preserve">40 </v>
      </c>
      <c r="AF41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ATACAMITA */ Cont: * CMAU9867764*/ HR Entrega: *11:00* /Dirección: *CARLOS VALDOVINOS 420, SAN JOAQUIN</v>
      </c>
      <c r="AG4126" s="45" t="str">
        <f>IFERROR(HYPERLINK("https://wa.me/"&amp;Tabla2[[#This Row],[CONTACTO]]&amp;"?text="&amp;Tabla2[[#This Row],[Mensaje]],"Enviar mensaje"),"")</f>
        <v>Enviar mensaje</v>
      </c>
      <c r="AH4126" s="15" t="str">
        <f>CONCATENATE(A4126,F4126)</f>
        <v>4125CMAU9867764</v>
      </c>
      <c r="AI4126" s="15" t="str">
        <f>CONCATENATE("ENT-",A4126)</f>
        <v>ENT-4125</v>
      </c>
      <c r="AJ4126" s="15" t="str">
        <f>IF(Tabla2[[#This Row],[Op]]&lt;&gt;"","ENTREGA","")</f>
        <v>ENTREGA</v>
      </c>
      <c r="AK4126" s="40" t="str">
        <f>(Tabla2[[#This Row],[FECHA ENTREGA]]&amp;Tabla2[[#This Row],[HORA ENTREGA]])</f>
        <v>461780,458333333333333</v>
      </c>
      <c r="AL4126" s="43" t="str">
        <f>IFERROR(HYPERLINK("https://wa.me/"&amp;Tabla2[[#This Row],[CONTACTO]]&amp;"?text="&amp;Tabla2[[#This Row],[Mensaje]]),"")</f>
        <v>https://wa.me/56988336520?text=Hola!%0AServicio del día 05-06%0A *Cliente:* ATACAMITA */ Cont: * CMAU9867764*/ HR Entrega: *11:00* /Dirección: *CARLOS VALDOVINOS 420, SAN JOAQUIN</v>
      </c>
    </row>
    <row r="4127" spans="1:38" ht="16.5" customHeight="1" x14ac:dyDescent="0.2">
      <c r="A4127" s="15">
        <f>ROW(A4126)</f>
        <v>4126</v>
      </c>
      <c r="B4127" s="15">
        <f>IF(J4127=J4126,B4126+1,1)</f>
        <v>3</v>
      </c>
      <c r="C4127" s="15" t="s">
        <v>75</v>
      </c>
      <c r="D4127" s="25" t="s">
        <v>39</v>
      </c>
      <c r="E4127" s="27">
        <v>304995</v>
      </c>
      <c r="F4127" s="27" t="s">
        <v>6286</v>
      </c>
      <c r="G4127" s="27" t="s">
        <v>41</v>
      </c>
      <c r="H4127" s="27">
        <v>7200</v>
      </c>
      <c r="I4127" s="27" t="s">
        <v>6287</v>
      </c>
      <c r="J4127" s="28">
        <v>46178</v>
      </c>
      <c r="K4127" s="26">
        <v>0.33333333333333331</v>
      </c>
      <c r="L4127" s="26" t="s">
        <v>4226</v>
      </c>
      <c r="M4127" s="27" t="s">
        <v>180</v>
      </c>
      <c r="N4127" s="25">
        <f>IFERROR(VLOOKUP(M4127,Data!$J$1:$K$58,2,0),"")</f>
        <v>56956063271</v>
      </c>
      <c r="O4127" s="27" t="s">
        <v>384</v>
      </c>
      <c r="P4127" s="27"/>
      <c r="Q4127" s="27" t="s">
        <v>4067</v>
      </c>
      <c r="R4127" s="27" t="s">
        <v>74</v>
      </c>
      <c r="S4127" s="27"/>
      <c r="T4127" s="27"/>
      <c r="U4127" s="28"/>
      <c r="V4127" s="15"/>
      <c r="W4127" s="15"/>
      <c r="X4127" s="27"/>
      <c r="Y4127" s="27"/>
      <c r="Z4127" s="29"/>
      <c r="AA4127" s="29">
        <v>0.30208333333333331</v>
      </c>
      <c r="AB4127" s="29">
        <v>0.4375</v>
      </c>
      <c r="AC4127" s="30">
        <v>46178</v>
      </c>
      <c r="AD4127" s="15" t="str">
        <f>IF(Tabla2[[#This Row],[HORA ENTREGA]]="DIRECTO","On time", IF(AA4127&lt;&gt;"",IF(Tabla2[[#This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27" s="15" t="str">
        <f>MID(Tabla2[[#This Row],[TIPO]],1,3)</f>
        <v xml:space="preserve">40 </v>
      </c>
      <c r="AF41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BAYONA SPA */ Cont: * CAAU5806019*/ HR Entrega: *08:00* /Dirección: *BOULEVAR 1313 BODENOR FLEX CENTER ENEA, PUDAHUEL</v>
      </c>
      <c r="AG4127" s="45" t="str">
        <f>IFERROR(HYPERLINK("https://wa.me/"&amp;Tabla2[[#This Row],[CONTACTO]]&amp;"?text="&amp;Tabla2[[#This Row],[Mensaje]],"Enviar mensaje"),"")</f>
        <v>Enviar mensaje</v>
      </c>
      <c r="AH4127" s="15" t="str">
        <f>CONCATENATE(A4127,F4127)</f>
        <v>4126CAAU5806019</v>
      </c>
      <c r="AI4127" s="15" t="str">
        <f>CONCATENATE("ENT-",A4127)</f>
        <v>ENT-4126</v>
      </c>
      <c r="AJ4127" s="15" t="str">
        <f>IF(Tabla2[[#This Row],[Op]]&lt;&gt;"","ENTREGA","")</f>
        <v>ENTREGA</v>
      </c>
      <c r="AK4127" s="40" t="str">
        <f>(Tabla2[[#This Row],[FECHA ENTREGA]]&amp;Tabla2[[#This Row],[HORA ENTREGA]])</f>
        <v>461780,333333333333333</v>
      </c>
      <c r="AL4127" s="43" t="str">
        <f>IFERROR(HYPERLINK("https://wa.me/"&amp;Tabla2[[#This Row],[CONTACTO]]&amp;"?text="&amp;Tabla2[[#This Row],[Mensaje]]),"")</f>
        <v>https://wa.me/56956063271?text=Hola!%0AServicio del día 05-06%0A *Cliente:* BAYONA SPA */ Cont: * CAAU5806019*/ HR Entrega: *08:00* /Dirección: *BOULEVAR 1313 BODENOR FLEX CENTER ENEA, PUDAHUEL</v>
      </c>
    </row>
    <row r="4128" spans="1:38" ht="16.5" customHeight="1" x14ac:dyDescent="0.2">
      <c r="A4128" s="15">
        <f>ROW(A4127)</f>
        <v>4127</v>
      </c>
      <c r="B4128" s="15">
        <f>IF(J4128=J4127,B4127+1,1)</f>
        <v>4</v>
      </c>
      <c r="C4128" s="15" t="s">
        <v>75</v>
      </c>
      <c r="D4128" s="25" t="s">
        <v>39</v>
      </c>
      <c r="E4128" s="27">
        <v>304995</v>
      </c>
      <c r="F4128" s="27" t="s">
        <v>6288</v>
      </c>
      <c r="G4128" s="27" t="s">
        <v>41</v>
      </c>
      <c r="H4128" s="27">
        <v>7000</v>
      </c>
      <c r="I4128" s="27" t="s">
        <v>6289</v>
      </c>
      <c r="J4128" s="28">
        <v>46178</v>
      </c>
      <c r="K4128" s="26">
        <v>0.33333333333333331</v>
      </c>
      <c r="L4128" s="26" t="s">
        <v>4226</v>
      </c>
      <c r="M4128" s="27" t="s">
        <v>144</v>
      </c>
      <c r="N4128" s="25">
        <f>IFERROR(VLOOKUP(M4128,Data!$J$1:$K$58,2,0),"")</f>
        <v>56940144795</v>
      </c>
      <c r="O4128" s="27" t="s">
        <v>145</v>
      </c>
      <c r="P4128" s="27"/>
      <c r="Q4128" s="27" t="s">
        <v>4067</v>
      </c>
      <c r="R4128" s="27" t="s">
        <v>74</v>
      </c>
      <c r="S4128" s="27"/>
      <c r="T4128" s="27"/>
      <c r="U4128" s="28"/>
      <c r="V4128" s="15"/>
      <c r="W4128" s="15"/>
      <c r="X4128" s="27"/>
      <c r="Y4128" s="27"/>
      <c r="Z4128" s="29"/>
      <c r="AA4128" s="29">
        <v>0.33333333333333331</v>
      </c>
      <c r="AB4128" s="29">
        <v>0.4513888888888889</v>
      </c>
      <c r="AC4128" s="30">
        <v>46178</v>
      </c>
      <c r="AD4128" s="15" t="str">
        <f>IF(Tabla2[[#This Row],[HORA ENTREGA]]="DIRECTO","On time", IF(AA4128&lt;&gt;"",IF(Tabla2[[#This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28" s="15" t="str">
        <f>MID(Tabla2[[#This Row],[TIPO]],1,3)</f>
        <v xml:space="preserve">40 </v>
      </c>
      <c r="AF41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BAYONA SPA */ Cont: * MSBU6702840 */ HR Entrega: *08:00* /Dirección: *BOULEVAR 1313 BODENOR FLEX CENTER ENEA, PUDAHUEL</v>
      </c>
      <c r="AG4128" s="45" t="str">
        <f>IFERROR(HYPERLINK("https://wa.me/"&amp;Tabla2[[#This Row],[CONTACTO]]&amp;"?text="&amp;Tabla2[[#This Row],[Mensaje]],"Enviar mensaje"),"")</f>
        <v>Enviar mensaje</v>
      </c>
      <c r="AH4128" s="15" t="str">
        <f>CONCATENATE(A4128,F4128)</f>
        <v xml:space="preserve">4127MSBU6702840 </v>
      </c>
      <c r="AI4128" s="15" t="str">
        <f>CONCATENATE("ENT-",A4128)</f>
        <v>ENT-4127</v>
      </c>
      <c r="AJ4128" s="15" t="str">
        <f>IF(Tabla2[[#This Row],[Op]]&lt;&gt;"","ENTREGA","")</f>
        <v>ENTREGA</v>
      </c>
      <c r="AK4128" s="40" t="str">
        <f>(Tabla2[[#This Row],[FECHA ENTREGA]]&amp;Tabla2[[#This Row],[HORA ENTREGA]])</f>
        <v>461780,333333333333333</v>
      </c>
      <c r="AL4128" s="43" t="str">
        <f>IFERROR(HYPERLINK("https://wa.me/"&amp;Tabla2[[#This Row],[CONTACTO]]&amp;"?text="&amp;Tabla2[[#This Row],[Mensaje]]),"")</f>
        <v>https://wa.me/56940144795?text=Hola!%0AServicio del día 05-06%0A *Cliente:* BAYONA SPA */ Cont: * MSBU6702840 */ HR Entrega: *08:00* /Dirección: *BOULEVAR 1313 BODENOR FLEX CENTER ENEA, PUDAHUEL</v>
      </c>
    </row>
    <row r="4129" spans="1:38" ht="16.5" customHeight="1" x14ac:dyDescent="0.2">
      <c r="A4129" s="15">
        <f>ROW(A4128)</f>
        <v>4128</v>
      </c>
      <c r="B4129" s="15">
        <f>IF(J4129=J4128,B4128+1,1)</f>
        <v>5</v>
      </c>
      <c r="C4129" s="15" t="s">
        <v>101</v>
      </c>
      <c r="D4129" s="25" t="s">
        <v>39</v>
      </c>
      <c r="E4129" s="27">
        <v>144404</v>
      </c>
      <c r="F4129" s="27" t="s">
        <v>6290</v>
      </c>
      <c r="G4129" s="27" t="s">
        <v>64</v>
      </c>
      <c r="H4129" s="27">
        <v>3361</v>
      </c>
      <c r="I4129" s="27" t="s">
        <v>6291</v>
      </c>
      <c r="J4129" s="28">
        <v>46178</v>
      </c>
      <c r="K4129" s="26">
        <v>0.33333333333333331</v>
      </c>
      <c r="L4129" s="26" t="s">
        <v>4226</v>
      </c>
      <c r="M4129" s="27" t="s">
        <v>688</v>
      </c>
      <c r="N4129" s="25">
        <f>IFERROR(VLOOKUP(M4129,Data!$J$1:$K$58,2,0),"")</f>
        <v>56950104102</v>
      </c>
      <c r="O4129" s="27" t="s">
        <v>552</v>
      </c>
      <c r="P4129" s="27"/>
      <c r="Q4129" s="27" t="s">
        <v>4473</v>
      </c>
      <c r="R4129" s="27" t="s">
        <v>4194</v>
      </c>
      <c r="S4129" s="27"/>
      <c r="T4129" s="27"/>
      <c r="U4129" s="28"/>
      <c r="V4129" s="15"/>
      <c r="W4129" s="15"/>
      <c r="X4129" s="27"/>
      <c r="Y4129" s="27"/>
      <c r="Z4129" s="29"/>
      <c r="AA4129" s="29">
        <v>0.3347222222222222</v>
      </c>
      <c r="AB4129" s="29">
        <v>0.4826388888888889</v>
      </c>
      <c r="AC4129" s="30">
        <v>46178</v>
      </c>
      <c r="AD4129" s="15" t="str">
        <f>IF(Tabla2[[#This Row],[HORA ENTREGA]]="DIRECTO","On time", IF(AA4129&lt;&gt;"",IF(Tabla2[[#This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29" s="15" t="str">
        <f>MID(Tabla2[[#This Row],[TIPO]],1,3)</f>
        <v xml:space="preserve">20 </v>
      </c>
      <c r="AF41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COMERCIAL PICHARA SPA */ Cont: * TEMU1382290*/ HR Entrega: *08:00* /Dirección: *Olivo 672, comuna de Recoleta</v>
      </c>
      <c r="AG4129" s="45" t="str">
        <f>IFERROR(HYPERLINK("https://wa.me/"&amp;Tabla2[[#This Row],[CONTACTO]]&amp;"?text="&amp;Tabla2[[#This Row],[Mensaje]],"Enviar mensaje"),"")</f>
        <v>Enviar mensaje</v>
      </c>
      <c r="AH4129" s="15" t="str">
        <f>CONCATENATE(A4129,F4129)</f>
        <v>4128TEMU1382290</v>
      </c>
      <c r="AI4129" s="15" t="str">
        <f>CONCATENATE("ENT-",A4129)</f>
        <v>ENT-4128</v>
      </c>
      <c r="AJ4129" s="15" t="str">
        <f>IF(Tabla2[[#This Row],[Op]]&lt;&gt;"","ENTREGA","")</f>
        <v>ENTREGA</v>
      </c>
      <c r="AK4129" s="40" t="str">
        <f>(Tabla2[[#This Row],[FECHA ENTREGA]]&amp;Tabla2[[#This Row],[HORA ENTREGA]])</f>
        <v>461780,333333333333333</v>
      </c>
      <c r="AL4129" s="43" t="str">
        <f>IFERROR(HYPERLINK("https://wa.me/"&amp;Tabla2[[#This Row],[CONTACTO]]&amp;"?text="&amp;Tabla2[[#This Row],[Mensaje]]),"")</f>
        <v>https://wa.me/56950104102?text=Hola!%0AServicio del día 05-06%0A *Cliente:* COMERCIAL PICHARA SPA */ Cont: * TEMU1382290*/ HR Entrega: *08:00* /Dirección: *Olivo 672, comuna de Recoleta</v>
      </c>
    </row>
    <row r="4130" spans="1:38" ht="16.5" customHeight="1" x14ac:dyDescent="0.2">
      <c r="A4130" s="15">
        <f>ROW(A4129)</f>
        <v>4129</v>
      </c>
      <c r="B4130" s="15">
        <f>IF(J4130=J4129,B4129+1,1)</f>
        <v>6</v>
      </c>
      <c r="C4130" s="15" t="s">
        <v>110</v>
      </c>
      <c r="D4130" s="25" t="s">
        <v>39</v>
      </c>
      <c r="E4130" s="27">
        <v>29000</v>
      </c>
      <c r="F4130" s="27" t="s">
        <v>6292</v>
      </c>
      <c r="G4130" s="27" t="s">
        <v>41</v>
      </c>
      <c r="H4130" s="27">
        <v>29000</v>
      </c>
      <c r="I4130" s="27"/>
      <c r="J4130" s="28">
        <v>46178</v>
      </c>
      <c r="K4130" s="26">
        <v>0.5</v>
      </c>
      <c r="L4130" s="26"/>
      <c r="M4130" s="27" t="s">
        <v>82</v>
      </c>
      <c r="N4130" s="25">
        <f>IFERROR(VLOOKUP(M4130,Data!$J$1:$K$58,2,0),"")</f>
        <v>56944277110</v>
      </c>
      <c r="O4130" s="27" t="s">
        <v>83</v>
      </c>
      <c r="P4130" s="27"/>
      <c r="Q4130" s="27" t="s">
        <v>113</v>
      </c>
      <c r="R4130" s="27"/>
      <c r="S4130" s="27"/>
      <c r="T4130" s="27"/>
      <c r="U4130" s="28"/>
      <c r="V4130" s="15"/>
      <c r="W4130" s="15"/>
      <c r="X4130" s="27"/>
      <c r="Y4130" s="27"/>
      <c r="Z4130" s="29"/>
      <c r="AA4130" s="29">
        <v>0.56597222222222221</v>
      </c>
      <c r="AB4130" s="29">
        <v>0.78125</v>
      </c>
      <c r="AC4130" s="30">
        <v>46178</v>
      </c>
      <c r="AD4130" s="15" t="str">
        <f>IF(Tabla2[[#This Row],[HORA ENTREGA]]="DIRECTO","On time", IF(AA4130&lt;&gt;"",IF(Tabla2[[#This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30" s="15" t="str">
        <f>MID(Tabla2[[#This Row],[TIPO]],1,3)</f>
        <v xml:space="preserve">40 </v>
      </c>
      <c r="AF41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COMERCIAL SANDOVAL E HIJOS LTDA */ Cont: * CAAU5975235*/ HR Entrega: *12:00* /Dirección: *SANTA ISABEL 370; LAMPA</v>
      </c>
      <c r="AG4130" s="45" t="str">
        <f>IFERROR(HYPERLINK("https://wa.me/"&amp;Tabla2[[#This Row],[CONTACTO]]&amp;"?text="&amp;Tabla2[[#This Row],[Mensaje]],"Enviar mensaje"),"")</f>
        <v>Enviar mensaje</v>
      </c>
      <c r="AH4130" s="15" t="str">
        <f>CONCATENATE(A4130,F4130)</f>
        <v>4129CAAU5975235</v>
      </c>
      <c r="AI4130" s="15" t="str">
        <f>CONCATENATE("ENT-",A4130)</f>
        <v>ENT-4129</v>
      </c>
      <c r="AJ4130" s="15" t="str">
        <f>IF(Tabla2[[#This Row],[Op]]&lt;&gt;"","ENTREGA","")</f>
        <v>ENTREGA</v>
      </c>
      <c r="AK4130" s="40" t="str">
        <f>(Tabla2[[#This Row],[FECHA ENTREGA]]&amp;Tabla2[[#This Row],[HORA ENTREGA]])</f>
        <v>461780,5</v>
      </c>
      <c r="AL4130" s="43" t="str">
        <f>IFERROR(HYPERLINK("https://wa.me/"&amp;Tabla2[[#This Row],[CONTACTO]]&amp;"?text="&amp;Tabla2[[#This Row],[Mensaje]]),"")</f>
        <v>https://wa.me/56944277110?text=Hola!%0AServicio del día 05-06%0A *Cliente:* COMERCIAL SANDOVAL E HIJOS LTDA */ Cont: * CAAU5975235*/ HR Entrega: *12:00* /Dirección: *SANTA ISABEL 370; LAMPA</v>
      </c>
    </row>
    <row r="4131" spans="1:38" ht="16.5" customHeight="1" x14ac:dyDescent="0.2">
      <c r="A4131" s="15">
        <f>ROW(A4130)</f>
        <v>4130</v>
      </c>
      <c r="B4131" s="15">
        <f>IF(J4131=J4130,B4130+1,1)</f>
        <v>7</v>
      </c>
      <c r="C4131" s="15" t="s">
        <v>288</v>
      </c>
      <c r="D4131" s="25" t="s">
        <v>39</v>
      </c>
      <c r="E4131" s="27">
        <v>104092</v>
      </c>
      <c r="F4131" s="27" t="s">
        <v>6293</v>
      </c>
      <c r="G4131" s="27" t="s">
        <v>54</v>
      </c>
      <c r="H4131" s="27">
        <v>23500</v>
      </c>
      <c r="I4131" s="27" t="s">
        <v>3664</v>
      </c>
      <c r="J4131" s="28">
        <v>46178</v>
      </c>
      <c r="K4131" s="26" t="s">
        <v>290</v>
      </c>
      <c r="L4131" s="26"/>
      <c r="M4131" s="27" t="s">
        <v>158</v>
      </c>
      <c r="N4131" s="25">
        <f>IFERROR(VLOOKUP(M4131,Data!$J$1:$K$58,2,0),"")</f>
        <v>56931745801</v>
      </c>
      <c r="O4131" s="27" t="s">
        <v>370</v>
      </c>
      <c r="P4131" s="27"/>
      <c r="Q4131" s="27" t="s">
        <v>5105</v>
      </c>
      <c r="R4131" s="27"/>
      <c r="S4131" s="27"/>
      <c r="T4131" s="27"/>
      <c r="U4131" s="28"/>
      <c r="V4131" s="15"/>
      <c r="W4131" s="15"/>
      <c r="X4131" s="27"/>
      <c r="Y4131" s="27"/>
      <c r="Z4131" s="29"/>
      <c r="AA4131" s="29">
        <v>0.47916666666666669</v>
      </c>
      <c r="AB4131" s="29">
        <v>0.69791666666666663</v>
      </c>
      <c r="AC4131" s="30">
        <v>46178</v>
      </c>
      <c r="AD4131" s="15" t="str">
        <f>IF(Tabla2[[#This Row],[HORA ENTREGA]]="DIRECTO","On time", IF(AA4131&lt;&gt;"",IF(Tabla2[[#This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1" s="15" t="str">
        <f>MID(Tabla2[[#This Row],[TIPO]],1,3)</f>
        <v xml:space="preserve">40 </v>
      </c>
      <c r="AF41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COMERCIAL SEA GARDEN SPA */ Cont: * FBIU5105738 */ HR Entrega: *DIRECTO* /Dirección: *Pedro Jorquera 575</v>
      </c>
      <c r="AG4131" s="38" t="str">
        <f>IFERROR(HYPERLINK("https://wa.me/"&amp;Tabla2[[#This Row],[CONTACTO]]&amp;"?text="&amp;Tabla2[[#This Row],[Mensaje]],"Enviar mensaje"),"")</f>
        <v>Enviar mensaje</v>
      </c>
      <c r="AH4131" s="15" t="str">
        <f>CONCATENATE(A4131,F4131)</f>
        <v xml:space="preserve">4130FBIU5105738 </v>
      </c>
      <c r="AI4131" s="15" t="str">
        <f>CONCATENATE("ENT-",A4131)</f>
        <v>ENT-4130</v>
      </c>
      <c r="AJ4131" s="15" t="str">
        <f>IF(Tabla2[[#This Row],[Op]]&lt;&gt;"","ENTREGA","")</f>
        <v>ENTREGA</v>
      </c>
      <c r="AK4131" s="40" t="str">
        <f>(Tabla2[[#This Row],[FECHA ENTREGA]]&amp;Tabla2[[#This Row],[HORA ENTREGA]])</f>
        <v>46178DIRECTO</v>
      </c>
      <c r="AL4131" s="34" t="str">
        <f>IFERROR(HYPERLINK("https://wa.me/"&amp;Tabla2[[#This Row],[CONTACTO]]&amp;"?text="&amp;Tabla2[[#This Row],[Mensaje]]),"")</f>
        <v>https://wa.me/56931745801?text=Hola!%0AServicio del día 05-06%0A *Cliente:* COMERCIAL SEA GARDEN SPA */ Cont: * FBIU5105738 */ HR Entrega: *DIRECTO* /Dirección: *Pedro Jorquera 575</v>
      </c>
    </row>
    <row r="4132" spans="1:38" ht="16.5" customHeight="1" x14ac:dyDescent="0.2">
      <c r="A4132" s="15">
        <f>ROW(A4131)</f>
        <v>4131</v>
      </c>
      <c r="B4132" s="15">
        <f>IF(J4132=J4131,B4131+1,1)</f>
        <v>8</v>
      </c>
      <c r="C4132" s="15" t="s">
        <v>288</v>
      </c>
      <c r="D4132" s="25" t="s">
        <v>39</v>
      </c>
      <c r="E4132" s="27">
        <v>104092</v>
      </c>
      <c r="F4132" s="27" t="s">
        <v>6294</v>
      </c>
      <c r="G4132" s="27" t="s">
        <v>54</v>
      </c>
      <c r="H4132" s="27">
        <v>25000</v>
      </c>
      <c r="I4132" s="27" t="s">
        <v>3664</v>
      </c>
      <c r="J4132" s="28">
        <v>46178</v>
      </c>
      <c r="K4132" s="26" t="s">
        <v>290</v>
      </c>
      <c r="L4132" s="26"/>
      <c r="M4132" s="27" t="s">
        <v>147</v>
      </c>
      <c r="N4132" s="25">
        <f>IFERROR(VLOOKUP(M4132,Data!$J$1:$K$58,2,0),"")</f>
        <v>56935532735</v>
      </c>
      <c r="O4132" s="27" t="s">
        <v>148</v>
      </c>
      <c r="P4132" s="27"/>
      <c r="Q4132" s="27" t="s">
        <v>5105</v>
      </c>
      <c r="R4132" s="27"/>
      <c r="S4132" s="27"/>
      <c r="T4132" s="27"/>
      <c r="U4132" s="28"/>
      <c r="V4132" s="15"/>
      <c r="W4132" s="15"/>
      <c r="X4132" s="27"/>
      <c r="Y4132" s="27"/>
      <c r="Z4132" s="29"/>
      <c r="AA4132" s="29">
        <v>0.61111111111111116</v>
      </c>
      <c r="AB4132" s="29">
        <v>0.79861111111111116</v>
      </c>
      <c r="AC4132" s="30">
        <v>46178</v>
      </c>
      <c r="AD4132" s="15" t="str">
        <f>IF(Tabla2[[#This Row],[HORA ENTREGA]]="DIRECTO","On time", IF(AA4132&lt;&gt;"",IF(Tabla2[[#This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2" s="15" t="str">
        <f>MID(Tabla2[[#This Row],[TIPO]],1,3)</f>
        <v xml:space="preserve">40 </v>
      </c>
      <c r="AF41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COMERCIAL SEA GARDEN SPA */ Cont: * CGMU5537910*/ HR Entrega: *DIRECTO* /Dirección: *Pedro Jorquera 575</v>
      </c>
      <c r="AG4132" s="38" t="str">
        <f>IFERROR(HYPERLINK("https://wa.me/"&amp;Tabla2[[#This Row],[CONTACTO]]&amp;"?text="&amp;Tabla2[[#This Row],[Mensaje]],"Enviar mensaje"),"")</f>
        <v>Enviar mensaje</v>
      </c>
      <c r="AH4132" s="15" t="str">
        <f>CONCATENATE(A4132,F4132)</f>
        <v>4131CGMU5537910</v>
      </c>
      <c r="AI4132" s="15" t="str">
        <f>CONCATENATE("ENT-",A4132)</f>
        <v>ENT-4131</v>
      </c>
      <c r="AJ4132" s="15" t="str">
        <f>IF(Tabla2[[#This Row],[Op]]&lt;&gt;"","ENTREGA","")</f>
        <v>ENTREGA</v>
      </c>
      <c r="AK4132" s="40" t="str">
        <f>(Tabla2[[#This Row],[FECHA ENTREGA]]&amp;Tabla2[[#This Row],[HORA ENTREGA]])</f>
        <v>46178DIRECTO</v>
      </c>
      <c r="AL4132" s="34" t="str">
        <f>IFERROR(HYPERLINK("https://wa.me/"&amp;Tabla2[[#This Row],[CONTACTO]]&amp;"?text="&amp;Tabla2[[#This Row],[Mensaje]]),"")</f>
        <v>https://wa.me/56935532735?text=Hola!%0AServicio del día 05-06%0A *Cliente:* COMERCIAL SEA GARDEN SPA */ Cont: * CGMU5537910*/ HR Entrega: *DIRECTO* /Dirección: *Pedro Jorquera 575</v>
      </c>
    </row>
    <row r="4133" spans="1:38" ht="16.5" customHeight="1" x14ac:dyDescent="0.2">
      <c r="A4133" s="15">
        <f>ROW(A4132)</f>
        <v>4132</v>
      </c>
      <c r="B4133" s="15">
        <f>IF(J4133=J4132,B4132+1,1)</f>
        <v>9</v>
      </c>
      <c r="C4133" s="15" t="s">
        <v>483</v>
      </c>
      <c r="D4133" s="25" t="s">
        <v>39</v>
      </c>
      <c r="E4133" s="27">
        <v>1294484</v>
      </c>
      <c r="F4133" s="27" t="s">
        <v>6295</v>
      </c>
      <c r="G4133" s="27" t="s">
        <v>41</v>
      </c>
      <c r="H4133" s="27">
        <v>19566</v>
      </c>
      <c r="I4133" s="27" t="s">
        <v>6296</v>
      </c>
      <c r="J4133" s="28">
        <v>46178</v>
      </c>
      <c r="K4133" s="26">
        <v>0.35416666666666669</v>
      </c>
      <c r="L4133" s="26"/>
      <c r="M4133" s="27" t="s">
        <v>296</v>
      </c>
      <c r="N4133" s="25">
        <f>IFERROR(VLOOKUP(M4133,Data!$J$1:$K$58,2,0),"")</f>
        <v>56984994337</v>
      </c>
      <c r="O4133" s="27" t="s">
        <v>301</v>
      </c>
      <c r="P4133" s="27"/>
      <c r="Q4133" s="27" t="s">
        <v>3580</v>
      </c>
      <c r="R4133" s="27" t="s">
        <v>48</v>
      </c>
      <c r="S4133" s="27"/>
      <c r="T4133" s="27"/>
      <c r="U4133" s="28"/>
      <c r="V4133" s="15"/>
      <c r="W4133" s="15"/>
      <c r="X4133" s="27"/>
      <c r="Y4133" s="27"/>
      <c r="Z4133" s="29"/>
      <c r="AA4133" s="29">
        <v>0.36805555555555558</v>
      </c>
      <c r="AB4133" s="29">
        <v>0.39930555555555558</v>
      </c>
      <c r="AC4133" s="30">
        <v>46178</v>
      </c>
      <c r="AD4133" s="15" t="str">
        <f>IF(Tabla2[[#This Row],[HORA ENTREGA]]="DIRECTO","On time", IF(AA4133&lt;&gt;"",IF(Tabla2[[#This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33" s="15" t="str">
        <f>MID(Tabla2[[#This Row],[TIPO]],1,3)</f>
        <v xml:space="preserve">40 </v>
      </c>
      <c r="AF41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IDEAL S A */ Cont: * CMAU9112829*/ HR Entrega: *08:30* /Dirección: *Agunsa, dirección La montaña 1550, Quilicura </v>
      </c>
      <c r="AG4133" s="45" t="str">
        <f>IFERROR(HYPERLINK("https://wa.me/"&amp;Tabla2[[#This Row],[CONTACTO]]&amp;"?text="&amp;Tabla2[[#This Row],[Mensaje]],"Enviar mensaje"),"")</f>
        <v>Enviar mensaje</v>
      </c>
      <c r="AH4133" s="15" t="str">
        <f>CONCATENATE(A4133,F4133)</f>
        <v>4132CMAU9112829</v>
      </c>
      <c r="AI4133" s="15" t="str">
        <f>CONCATENATE("ENT-",A4133)</f>
        <v>ENT-4132</v>
      </c>
      <c r="AJ4133" s="15" t="str">
        <f>IF(Tabla2[[#This Row],[Op]]&lt;&gt;"","ENTREGA","")</f>
        <v>ENTREGA</v>
      </c>
      <c r="AK4133" s="40" t="str">
        <f>(Tabla2[[#This Row],[FECHA ENTREGA]]&amp;Tabla2[[#This Row],[HORA ENTREGA]])</f>
        <v>461780,354166666666667</v>
      </c>
      <c r="AL4133" s="43" t="str">
        <f>IFERROR(HYPERLINK("https://wa.me/"&amp;Tabla2[[#This Row],[CONTACTO]]&amp;"?text="&amp;Tabla2[[#This Row],[Mensaje]]),"")</f>
        <v xml:space="preserve">https://wa.me/56984994337?text=Hola!%0AServicio del día 05-06%0A *Cliente:* IDEAL S A */ Cont: * CMAU9112829*/ HR Entrega: *08:30* /Dirección: *Agunsa, dirección La montaña 1550, Quilicura </v>
      </c>
    </row>
    <row r="4134" spans="1:38" ht="16.5" customHeight="1" x14ac:dyDescent="0.2">
      <c r="A4134" s="15">
        <f>ROW(A4133)</f>
        <v>4133</v>
      </c>
      <c r="B4134" s="15">
        <f>IF(J4134=J4133,B4133+1,1)</f>
        <v>10</v>
      </c>
      <c r="C4134" s="15" t="s">
        <v>149</v>
      </c>
      <c r="D4134" s="25" t="s">
        <v>39</v>
      </c>
      <c r="E4134" s="27">
        <v>2638199</v>
      </c>
      <c r="F4134" s="27" t="s">
        <v>6297</v>
      </c>
      <c r="G4134" s="27" t="s">
        <v>41</v>
      </c>
      <c r="H4134" s="27">
        <v>9500</v>
      </c>
      <c r="I4134" s="27" t="s">
        <v>42</v>
      </c>
      <c r="J4134" s="28">
        <v>46178</v>
      </c>
      <c r="K4134" s="26">
        <v>0.33333333333333331</v>
      </c>
      <c r="L4134" s="26" t="s">
        <v>6298</v>
      </c>
      <c r="M4134" s="27" t="s">
        <v>649</v>
      </c>
      <c r="N4134" s="25">
        <f>IFERROR(VLOOKUP(M4134,Data!$J$1:$K$58,2,0),"")</f>
        <v>56939438073</v>
      </c>
      <c r="O4134" s="27" t="s">
        <v>203</v>
      </c>
      <c r="P4134" s="27"/>
      <c r="Q4134" s="27" t="s">
        <v>153</v>
      </c>
      <c r="R4134" s="27" t="s">
        <v>183</v>
      </c>
      <c r="S4134" s="27"/>
      <c r="T4134" s="27"/>
      <c r="U4134" s="28"/>
      <c r="V4134" s="15"/>
      <c r="W4134" s="15"/>
      <c r="X4134" s="27"/>
      <c r="Y4134" s="27"/>
      <c r="Z4134" s="29"/>
      <c r="AA4134" s="29">
        <v>0.32777777777777778</v>
      </c>
      <c r="AB4134" s="29">
        <v>0.44791666666666669</v>
      </c>
      <c r="AC4134" s="30">
        <v>46178</v>
      </c>
      <c r="AD4134" s="15" t="str">
        <f>IF(Tabla2[[#This Row],[HORA ENTREGA]]="DIRECTO","On time", IF(AA4134&lt;&gt;"",IF(Tabla2[[#This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4" s="15" t="str">
        <f>MID(Tabla2[[#This Row],[TIPO]],1,3)</f>
        <v xml:space="preserve">40 </v>
      </c>
      <c r="AF41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IMPORTADORA MIDEA CARRIER CHILE LTDA */ Cont: * ONEU5137327*/ HR Entrega: *08:00* /Dirección: *BOD. MIEA AGURTO - PUERTO MADERO 9710, BOD. E13; PUDAHUEL </v>
      </c>
      <c r="AG4134" s="45" t="str">
        <f>IFERROR(HYPERLINK("https://wa.me/"&amp;Tabla2[[#This Row],[CONTACTO]]&amp;"?text="&amp;Tabla2[[#This Row],[Mensaje]],"Enviar mensaje"),"")</f>
        <v>Enviar mensaje</v>
      </c>
      <c r="AH4134" s="15" t="str">
        <f>CONCATENATE(A4134,F4134)</f>
        <v>4133ONEU5137327</v>
      </c>
      <c r="AI4134" s="15" t="str">
        <f>CONCATENATE("ENT-",A4134)</f>
        <v>ENT-4133</v>
      </c>
      <c r="AJ4134" s="15" t="str">
        <f>IF(Tabla2[[#This Row],[Op]]&lt;&gt;"","ENTREGA","")</f>
        <v>ENTREGA</v>
      </c>
      <c r="AK4134" s="40" t="str">
        <f>(Tabla2[[#This Row],[FECHA ENTREGA]]&amp;Tabla2[[#This Row],[HORA ENTREGA]])</f>
        <v>461780,333333333333333</v>
      </c>
      <c r="AL4134" s="43" t="str">
        <f>IFERROR(HYPERLINK("https://wa.me/"&amp;Tabla2[[#This Row],[CONTACTO]]&amp;"?text="&amp;Tabla2[[#This Row],[Mensaje]]),"")</f>
        <v xml:space="preserve">https://wa.me/56939438073?text=Hola!%0AServicio del día 05-06%0A *Cliente:* IMPORTADORA MIDEA CARRIER CHILE LTDA */ Cont: * ONEU5137327*/ HR Entrega: *08:00* /Dirección: *BOD. MIEA AGURTO - PUERTO MADERO 9710, BOD. E13; PUDAHUEL </v>
      </c>
    </row>
    <row r="4135" spans="1:38" ht="16.5" customHeight="1" x14ac:dyDescent="0.2">
      <c r="A4135" s="15">
        <f>ROW(A4134)</f>
        <v>4134</v>
      </c>
      <c r="B4135" s="15">
        <f>IF(J4135=J4134,B4134+1,1)</f>
        <v>11</v>
      </c>
      <c r="C4135" s="15" t="s">
        <v>149</v>
      </c>
      <c r="D4135" s="25" t="s">
        <v>39</v>
      </c>
      <c r="E4135" s="27">
        <v>2639701</v>
      </c>
      <c r="F4135" s="27" t="s">
        <v>6299</v>
      </c>
      <c r="G4135" s="27" t="s">
        <v>41</v>
      </c>
      <c r="H4135" s="27">
        <v>8220</v>
      </c>
      <c r="I4135" s="27" t="s">
        <v>42</v>
      </c>
      <c r="J4135" s="28">
        <v>46178</v>
      </c>
      <c r="K4135" s="26">
        <v>0.33333333333333331</v>
      </c>
      <c r="L4135" s="26" t="s">
        <v>6300</v>
      </c>
      <c r="M4135" s="27" t="s">
        <v>215</v>
      </c>
      <c r="N4135" s="25">
        <f>IFERROR(VLOOKUP(M4135,Data!$J$1:$K$58,2,0),"")</f>
        <v>56978089957</v>
      </c>
      <c r="O4135" s="27" t="s">
        <v>216</v>
      </c>
      <c r="P4135" s="27"/>
      <c r="Q4135" s="27" t="s">
        <v>153</v>
      </c>
      <c r="R4135" s="27" t="s">
        <v>48</v>
      </c>
      <c r="S4135" s="27"/>
      <c r="T4135" s="27"/>
      <c r="U4135" s="28"/>
      <c r="V4135" s="15"/>
      <c r="W4135" s="15"/>
      <c r="X4135" s="27"/>
      <c r="Y4135" s="27"/>
      <c r="Z4135" s="29"/>
      <c r="AA4135" s="29">
        <v>0.3263888888888889</v>
      </c>
      <c r="AB4135" s="29">
        <v>0.47916666666666669</v>
      </c>
      <c r="AC4135" s="30">
        <v>46178</v>
      </c>
      <c r="AD4135" s="15" t="str">
        <f>IF(Tabla2[[#This Row],[HORA ENTREGA]]="DIRECTO","On time", IF(AA4135&lt;&gt;"",IF(Tabla2[[#This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5" s="15" t="str">
        <f>MID(Tabla2[[#This Row],[TIPO]],1,3)</f>
        <v xml:space="preserve">40 </v>
      </c>
      <c r="AF41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IMPORTADORA MIDEA CARRIER CHILE LTDA */ Cont: * CMAU6625366*/ HR Entrega: *08:00* /Dirección: *BOD. MIEA AGURTO - PUERTO MADERO 9710, BOD. E13; PUDAHUEL </v>
      </c>
      <c r="AG4135" s="45" t="str">
        <f>IFERROR(HYPERLINK("https://wa.me/"&amp;Tabla2[[#This Row],[CONTACTO]]&amp;"?text="&amp;Tabla2[[#This Row],[Mensaje]],"Enviar mensaje"),"")</f>
        <v>Enviar mensaje</v>
      </c>
      <c r="AH4135" s="15" t="str">
        <f>CONCATENATE(A4135,F4135)</f>
        <v>4134CMAU6625366</v>
      </c>
      <c r="AI4135" s="15" t="str">
        <f>CONCATENATE("ENT-",A4135)</f>
        <v>ENT-4134</v>
      </c>
      <c r="AJ4135" s="15" t="str">
        <f>IF(Tabla2[[#This Row],[Op]]&lt;&gt;"","ENTREGA","")</f>
        <v>ENTREGA</v>
      </c>
      <c r="AK4135" s="40" t="str">
        <f>(Tabla2[[#This Row],[FECHA ENTREGA]]&amp;Tabla2[[#This Row],[HORA ENTREGA]])</f>
        <v>461780,333333333333333</v>
      </c>
      <c r="AL4135" s="43" t="str">
        <f>IFERROR(HYPERLINK("https://wa.me/"&amp;Tabla2[[#This Row],[CONTACTO]]&amp;"?text="&amp;Tabla2[[#This Row],[Mensaje]]),"")</f>
        <v xml:space="preserve">https://wa.me/56978089957?text=Hola!%0AServicio del día 05-06%0A *Cliente:* IMPORTADORA MIDEA CARRIER CHILE LTDA */ Cont: * CMAU6625366*/ HR Entrega: *08:00* /Dirección: *BOD. MIEA AGURTO - PUERTO MADERO 9710, BOD. E13; PUDAHUEL </v>
      </c>
    </row>
    <row r="4136" spans="1:38" ht="16.5" customHeight="1" x14ac:dyDescent="0.2">
      <c r="A4136" s="15">
        <f>ROW(A4135)</f>
        <v>4135</v>
      </c>
      <c r="B4136" s="15">
        <f>IF(J4136=J4135,B4135+1,1)</f>
        <v>12</v>
      </c>
      <c r="C4136" s="15" t="s">
        <v>149</v>
      </c>
      <c r="D4136" s="25" t="s">
        <v>39</v>
      </c>
      <c r="E4136" s="27">
        <v>2633294</v>
      </c>
      <c r="F4136" s="27" t="s">
        <v>6301</v>
      </c>
      <c r="G4136" s="27" t="s">
        <v>41</v>
      </c>
      <c r="H4136" s="27">
        <v>9800</v>
      </c>
      <c r="I4136" s="27" t="s">
        <v>42</v>
      </c>
      <c r="J4136" s="28">
        <v>46178</v>
      </c>
      <c r="K4136" s="26">
        <v>0.375</v>
      </c>
      <c r="L4136" s="26" t="s">
        <v>6302</v>
      </c>
      <c r="M4136" s="27" t="s">
        <v>60</v>
      </c>
      <c r="N4136" s="25">
        <f>IFERROR(VLOOKUP(M4136,Data!$J$1:$K$58,2,0),"")</f>
        <v>56957438415</v>
      </c>
      <c r="O4136" s="27" t="s">
        <v>285</v>
      </c>
      <c r="P4136" s="27"/>
      <c r="Q4136" s="27" t="s">
        <v>153</v>
      </c>
      <c r="R4136" s="27" t="s">
        <v>74</v>
      </c>
      <c r="S4136" s="27"/>
      <c r="T4136" s="27"/>
      <c r="U4136" s="28"/>
      <c r="V4136" s="15"/>
      <c r="W4136" s="15"/>
      <c r="X4136" s="27"/>
      <c r="Y4136" s="27"/>
      <c r="Z4136" s="29"/>
      <c r="AA4136" s="29">
        <v>0.36944444444444446</v>
      </c>
      <c r="AB4136" s="29">
        <v>0.48958333333333331</v>
      </c>
      <c r="AC4136" s="30">
        <v>46178</v>
      </c>
      <c r="AD4136" s="15" t="str">
        <f>IF(Tabla2[[#This Row],[HORA ENTREGA]]="DIRECTO","On time", IF(AA4136&lt;&gt;"",IF(Tabla2[[#This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6" s="15" t="str">
        <f>MID(Tabla2[[#This Row],[TIPO]],1,3)</f>
        <v xml:space="preserve">40 </v>
      </c>
      <c r="AF41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IMPORTADORA MIDEA CARRIER CHILE LTDA */ Cont: * MSBU7747876*/ HR Entrega: *09:00* /Dirección: *BOD. MIEA AGURTO - PUERTO MADERO 9710, BOD. E13; PUDAHUEL </v>
      </c>
      <c r="AG4136" s="38" t="str">
        <f>IFERROR(HYPERLINK("https://wa.me/"&amp;Tabla2[[#This Row],[CONTACTO]]&amp;"?text="&amp;Tabla2[[#This Row],[Mensaje]],"Enviar mensaje"),"")</f>
        <v>Enviar mensaje</v>
      </c>
      <c r="AH4136" s="15" t="str">
        <f>CONCATENATE(A4136,F4136)</f>
        <v>4135MSBU7747876</v>
      </c>
      <c r="AI4136" s="15" t="str">
        <f>CONCATENATE("ENT-",A4136)</f>
        <v>ENT-4135</v>
      </c>
      <c r="AJ4136" s="15" t="str">
        <f>IF(Tabla2[[#This Row],[Op]]&lt;&gt;"","ENTREGA","")</f>
        <v>ENTREGA</v>
      </c>
      <c r="AK4136" s="40" t="str">
        <f>(Tabla2[[#This Row],[FECHA ENTREGA]]&amp;Tabla2[[#This Row],[HORA ENTREGA]])</f>
        <v>461780,375</v>
      </c>
      <c r="AL4136" s="43" t="str">
        <f>IFERROR(HYPERLINK("https://wa.me/"&amp;Tabla2[[#This Row],[CONTACTO]]&amp;"?text="&amp;Tabla2[[#This Row],[Mensaje]]),"")</f>
        <v xml:space="preserve">https://wa.me/56957438415?text=Hola!%0AServicio del día 05-06%0A *Cliente:* IMPORTADORA MIDEA CARRIER CHILE LTDA */ Cont: * MSBU7747876*/ HR Entrega: *09:00* /Dirección: *BOD. MIEA AGURTO - PUERTO MADERO 9710, BOD. E13; PUDAHUEL </v>
      </c>
    </row>
    <row r="4137" spans="1:38" ht="16.5" customHeight="1" x14ac:dyDescent="0.2">
      <c r="A4137" s="15">
        <f>ROW(A4136)</f>
        <v>4136</v>
      </c>
      <c r="B4137" s="15">
        <f>IF(J4137=J4136,B4136+1,1)</f>
        <v>13</v>
      </c>
      <c r="C4137" s="15" t="s">
        <v>149</v>
      </c>
      <c r="D4137" s="25" t="s">
        <v>39</v>
      </c>
      <c r="E4137" s="27">
        <v>2639701</v>
      </c>
      <c r="F4137" s="27" t="s">
        <v>6303</v>
      </c>
      <c r="G4137" s="27" t="s">
        <v>41</v>
      </c>
      <c r="H4137" s="27">
        <v>8220</v>
      </c>
      <c r="I4137" s="27" t="s">
        <v>42</v>
      </c>
      <c r="J4137" s="28">
        <v>46178</v>
      </c>
      <c r="K4137" s="26">
        <v>0.41666666666666669</v>
      </c>
      <c r="L4137" s="26" t="s">
        <v>6304</v>
      </c>
      <c r="M4137" s="27" t="s">
        <v>126</v>
      </c>
      <c r="N4137" s="25">
        <f>IFERROR(VLOOKUP(M4137,Data!$J$1:$K$58,2,0),"")</f>
        <v>56999270871</v>
      </c>
      <c r="O4137" s="27" t="s">
        <v>127</v>
      </c>
      <c r="P4137" s="27"/>
      <c r="Q4137" s="27" t="s">
        <v>153</v>
      </c>
      <c r="R4137" s="27" t="s">
        <v>48</v>
      </c>
      <c r="S4137" s="27"/>
      <c r="T4137" s="27"/>
      <c r="U4137" s="28"/>
      <c r="V4137" s="15"/>
      <c r="W4137" s="15"/>
      <c r="X4137" s="27"/>
      <c r="Y4137" s="27"/>
      <c r="Z4137" s="29"/>
      <c r="AA4137" s="29">
        <v>0.42708333333333331</v>
      </c>
      <c r="AB4137" s="29">
        <v>0.52083333333333337</v>
      </c>
      <c r="AC4137" s="30">
        <v>46178</v>
      </c>
      <c r="AD4137" s="15" t="str">
        <f>IF(Tabla2[[#This Row],[HORA ENTREGA]]="DIRECTO","On time", IF(AA4137&lt;&gt;"",IF(Tabla2[[#This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7" s="15" t="str">
        <f>MID(Tabla2[[#This Row],[TIPO]],1,3)</f>
        <v xml:space="preserve">40 </v>
      </c>
      <c r="AF41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IMPORTADORA MIDEA CARRIER CHILE LTDA */ Cont: * SEGU4520798*/ HR Entrega: *10:00* /Dirección: *BOD. MIEA AGURTO - PUERTO MADERO 9710, BOD. E13; PUDAHUEL </v>
      </c>
      <c r="AG4137" s="45" t="str">
        <f>IFERROR(HYPERLINK("https://wa.me/"&amp;Tabla2[[#This Row],[CONTACTO]]&amp;"?text="&amp;Tabla2[[#This Row],[Mensaje]],"Enviar mensaje"),"")</f>
        <v>Enviar mensaje</v>
      </c>
      <c r="AH4137" s="15" t="str">
        <f>CONCATENATE(A4137,F4137)</f>
        <v>4136SEGU4520798</v>
      </c>
      <c r="AI4137" s="15" t="str">
        <f>CONCATENATE("ENT-",A4137)</f>
        <v>ENT-4136</v>
      </c>
      <c r="AJ4137" s="15" t="str">
        <f>IF(Tabla2[[#This Row],[Op]]&lt;&gt;"","ENTREGA","")</f>
        <v>ENTREGA</v>
      </c>
      <c r="AK4137" s="40" t="str">
        <f>(Tabla2[[#This Row],[FECHA ENTREGA]]&amp;Tabla2[[#This Row],[HORA ENTREGA]])</f>
        <v>461780,416666666666667</v>
      </c>
      <c r="AL4137" s="43" t="str">
        <f>IFERROR(HYPERLINK("https://wa.me/"&amp;Tabla2[[#This Row],[CONTACTO]]&amp;"?text="&amp;Tabla2[[#This Row],[Mensaje]]),"")</f>
        <v xml:space="preserve">https://wa.me/56999270871?text=Hola!%0AServicio del día 05-06%0A *Cliente:* IMPORTADORA MIDEA CARRIER CHILE LTDA */ Cont: * SEGU4520798*/ HR Entrega: *10:00* /Dirección: *BOD. MIEA AGURTO - PUERTO MADERO 9710, BOD. E13; PUDAHUEL </v>
      </c>
    </row>
    <row r="4138" spans="1:38" ht="16.5" customHeight="1" x14ac:dyDescent="0.2">
      <c r="A4138" s="15">
        <f>ROW(A4137)</f>
        <v>4137</v>
      </c>
      <c r="B4138" s="15">
        <f>IF(J4138=J4137,B4137+1,1)</f>
        <v>14</v>
      </c>
      <c r="C4138" s="15" t="s">
        <v>149</v>
      </c>
      <c r="D4138" s="25" t="s">
        <v>39</v>
      </c>
      <c r="E4138" s="27">
        <v>2633319</v>
      </c>
      <c r="F4138" s="27" t="s">
        <v>6305</v>
      </c>
      <c r="G4138" s="27" t="s">
        <v>41</v>
      </c>
      <c r="H4138" s="27">
        <v>8290</v>
      </c>
      <c r="I4138" s="27" t="s">
        <v>42</v>
      </c>
      <c r="J4138" s="28">
        <v>46178</v>
      </c>
      <c r="K4138" s="26">
        <v>0.45833333333333331</v>
      </c>
      <c r="L4138" s="26" t="s">
        <v>6306</v>
      </c>
      <c r="M4138" s="27" t="s">
        <v>313</v>
      </c>
      <c r="N4138" s="25">
        <f>IFERROR(VLOOKUP(M4138,Data!$J$1:$K$58,2,0),"")</f>
        <v>56967387744</v>
      </c>
      <c r="O4138" s="27" t="s">
        <v>314</v>
      </c>
      <c r="P4138" s="27"/>
      <c r="Q4138" s="27" t="s">
        <v>153</v>
      </c>
      <c r="R4138" s="27" t="s">
        <v>1747</v>
      </c>
      <c r="S4138" s="27"/>
      <c r="T4138" s="27"/>
      <c r="U4138" s="28"/>
      <c r="V4138" s="15"/>
      <c r="W4138" s="15"/>
      <c r="X4138" s="27"/>
      <c r="Y4138" s="27"/>
      <c r="Z4138" s="29"/>
      <c r="AA4138" s="29">
        <v>0.46805555555555556</v>
      </c>
      <c r="AB4138" s="29">
        <v>0.63194444444444442</v>
      </c>
      <c r="AC4138" s="30">
        <v>46178</v>
      </c>
      <c r="AD4138" s="15" t="str">
        <f>IF(Tabla2[[#This Row],[HORA ENTREGA]]="DIRECTO","On time", IF(AA4138&lt;&gt;"",IF(Tabla2[[#This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38" s="15" t="str">
        <f>MID(Tabla2[[#This Row],[TIPO]],1,3)</f>
        <v xml:space="preserve">40 </v>
      </c>
      <c r="AF41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IMPORTADORA MIDEA CARRIER CHILE LTDA */ Cont: * EGSU1670024*/ HR Entrega: *11:00* /Dirección: *BOD. MIEA AGURTO - PUERTO MADERO 9710, BOD. E13; PUDAHUEL </v>
      </c>
      <c r="AG4138" s="45" t="str">
        <f>IFERROR(HYPERLINK("https://wa.me/"&amp;Tabla2[[#This Row],[CONTACTO]]&amp;"?text="&amp;Tabla2[[#This Row],[Mensaje]],"Enviar mensaje"),"")</f>
        <v>Enviar mensaje</v>
      </c>
      <c r="AH4138" s="15" t="str">
        <f>CONCATENATE(A4138,F4138)</f>
        <v>4137EGSU1670024</v>
      </c>
      <c r="AI4138" s="15" t="str">
        <f>CONCATENATE("ENT-",A4138)</f>
        <v>ENT-4137</v>
      </c>
      <c r="AJ4138" s="15" t="str">
        <f>IF(Tabla2[[#This Row],[Op]]&lt;&gt;"","ENTREGA","")</f>
        <v>ENTREGA</v>
      </c>
      <c r="AK4138" s="40" t="str">
        <f>(Tabla2[[#This Row],[FECHA ENTREGA]]&amp;Tabla2[[#This Row],[HORA ENTREGA]])</f>
        <v>461780,458333333333333</v>
      </c>
      <c r="AL4138" s="43" t="str">
        <f>IFERROR(HYPERLINK("https://wa.me/"&amp;Tabla2[[#This Row],[CONTACTO]]&amp;"?text="&amp;Tabla2[[#This Row],[Mensaje]]),"")</f>
        <v xml:space="preserve">https://wa.me/56967387744?text=Hola!%0AServicio del día 05-06%0A *Cliente:* IMPORTADORA MIDEA CARRIER CHILE LTDA */ Cont: * EGSU1670024*/ HR Entrega: *11:00* /Dirección: *BOD. MIEA AGURTO - PUERTO MADERO 9710, BOD. E13; PUDAHUEL </v>
      </c>
    </row>
    <row r="4139" spans="1:38" ht="16.5" customHeight="1" x14ac:dyDescent="0.2">
      <c r="A4139" s="15">
        <f>ROW(A4138)</f>
        <v>4138</v>
      </c>
      <c r="B4139" s="15">
        <f>IF(J4139=J4138,B4138+1,1)</f>
        <v>15</v>
      </c>
      <c r="C4139" s="15" t="s">
        <v>149</v>
      </c>
      <c r="D4139" s="25" t="s">
        <v>39</v>
      </c>
      <c r="E4139" s="27">
        <v>2633323</v>
      </c>
      <c r="F4139" s="27" t="s">
        <v>6307</v>
      </c>
      <c r="G4139" s="27" t="s">
        <v>41</v>
      </c>
      <c r="H4139" s="27">
        <v>87370</v>
      </c>
      <c r="I4139" s="27" t="s">
        <v>42</v>
      </c>
      <c r="J4139" s="28">
        <v>46178</v>
      </c>
      <c r="K4139" s="26">
        <v>0.5</v>
      </c>
      <c r="L4139" s="26" t="s">
        <v>6308</v>
      </c>
      <c r="M4139" s="27" t="s">
        <v>133</v>
      </c>
      <c r="N4139" s="25">
        <f>IFERROR(VLOOKUP(M4139,Data!$J$1:$K$58,2,0),"")</f>
        <v>56953801607</v>
      </c>
      <c r="O4139" s="27" t="s">
        <v>134</v>
      </c>
      <c r="P4139" s="27"/>
      <c r="Q4139" s="27" t="s">
        <v>153</v>
      </c>
      <c r="R4139" s="27" t="s">
        <v>1747</v>
      </c>
      <c r="S4139" s="27"/>
      <c r="T4139" s="27"/>
      <c r="U4139" s="28"/>
      <c r="V4139" s="15"/>
      <c r="W4139" s="15"/>
      <c r="X4139" s="27"/>
      <c r="Y4139" s="27"/>
      <c r="Z4139" s="29"/>
      <c r="AA4139" s="29">
        <v>0.52986111111111112</v>
      </c>
      <c r="AB4139" s="29">
        <v>0.64583333333333337</v>
      </c>
      <c r="AC4139" s="30">
        <v>46178</v>
      </c>
      <c r="AD4139" s="15" t="str">
        <f>IF(Tabla2[[#This Row],[HORA ENTREGA]]="DIRECTO","On time", IF(AA4139&lt;&gt;"",IF(Tabla2[[#This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39" s="15" t="str">
        <f>MID(Tabla2[[#This Row],[TIPO]],1,3)</f>
        <v xml:space="preserve">40 </v>
      </c>
      <c r="AF41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IMPORTADORA MIDEA CARRIER CHILE LTDA */ Cont: * EGSU6600098*/ HR Entrega: *12:00* /Dirección: *BOD. MIEA AGURTO - PUERTO MADERO 9710, BOD. E13; PUDAHUEL </v>
      </c>
      <c r="AG4139" s="45" t="str">
        <f>IFERROR(HYPERLINK("https://wa.me/"&amp;Tabla2[[#This Row],[CONTACTO]]&amp;"?text="&amp;Tabla2[[#This Row],[Mensaje]],"Enviar mensaje"),"")</f>
        <v>Enviar mensaje</v>
      </c>
      <c r="AH4139" s="15" t="str">
        <f>CONCATENATE(A4139,F4139)</f>
        <v>4138EGSU6600098</v>
      </c>
      <c r="AI4139" s="15" t="str">
        <f>CONCATENATE("ENT-",A4139)</f>
        <v>ENT-4138</v>
      </c>
      <c r="AJ4139" s="15" t="str">
        <f>IF(Tabla2[[#This Row],[Op]]&lt;&gt;"","ENTREGA","")</f>
        <v>ENTREGA</v>
      </c>
      <c r="AK4139" s="40" t="str">
        <f>(Tabla2[[#This Row],[FECHA ENTREGA]]&amp;Tabla2[[#This Row],[HORA ENTREGA]])</f>
        <v>461780,5</v>
      </c>
      <c r="AL4139" s="43" t="str">
        <f>IFERROR(HYPERLINK("https://wa.me/"&amp;Tabla2[[#This Row],[CONTACTO]]&amp;"?text="&amp;Tabla2[[#This Row],[Mensaje]]),"")</f>
        <v xml:space="preserve">https://wa.me/56953801607?text=Hola!%0AServicio del día 05-06%0A *Cliente:* IMPORTADORA MIDEA CARRIER CHILE LTDA */ Cont: * EGSU6600098*/ HR Entrega: *12:00* /Dirección: *BOD. MIEA AGURTO - PUERTO MADERO 9710, BOD. E13; PUDAHUEL </v>
      </c>
    </row>
    <row r="4140" spans="1:38" ht="16.5" customHeight="1" x14ac:dyDescent="0.2">
      <c r="A4140" s="15">
        <f>ROW(A4139)</f>
        <v>4139</v>
      </c>
      <c r="B4140" s="15">
        <f>IF(J4140=J4139,B4139+1,1)</f>
        <v>16</v>
      </c>
      <c r="C4140" s="15" t="s">
        <v>149</v>
      </c>
      <c r="D4140" s="25" t="s">
        <v>39</v>
      </c>
      <c r="E4140" s="27">
        <v>2633323</v>
      </c>
      <c r="F4140" s="27" t="s">
        <v>6309</v>
      </c>
      <c r="G4140" s="27" t="s">
        <v>41</v>
      </c>
      <c r="H4140" s="27">
        <v>8370</v>
      </c>
      <c r="I4140" s="27" t="s">
        <v>171</v>
      </c>
      <c r="J4140" s="28">
        <v>46178</v>
      </c>
      <c r="K4140" s="26">
        <v>0.5</v>
      </c>
      <c r="L4140" s="26" t="s">
        <v>6310</v>
      </c>
      <c r="M4140" s="27" t="s">
        <v>971</v>
      </c>
      <c r="N4140" s="25">
        <f>IFERROR(VLOOKUP(M4140,Data!$J$1:$K$58,2,0),"")</f>
        <v>56999972473</v>
      </c>
      <c r="O4140" s="27"/>
      <c r="P4140" s="27"/>
      <c r="Q4140" s="27" t="s">
        <v>153</v>
      </c>
      <c r="R4140" s="27" t="s">
        <v>1747</v>
      </c>
      <c r="S4140" s="27"/>
      <c r="T4140" s="27"/>
      <c r="U4140" s="28"/>
      <c r="V4140" s="15"/>
      <c r="W4140" s="15"/>
      <c r="X4140" s="27"/>
      <c r="Y4140" s="27"/>
      <c r="Z4140" s="29"/>
      <c r="AA4140" s="29">
        <v>0.58333333333333337</v>
      </c>
      <c r="AB4140" s="29">
        <v>0.65277777777777779</v>
      </c>
      <c r="AC4140" s="30">
        <v>46178</v>
      </c>
      <c r="AD4140" s="15" t="str">
        <f>IF(Tabla2[[#This Row],[HORA ENTREGA]]="DIRECTO","On time", IF(AA4140&lt;&gt;"",IF(Tabla2[[#This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40" s="15" t="str">
        <f>MID(Tabla2[[#This Row],[TIPO]],1,3)</f>
        <v xml:space="preserve">40 </v>
      </c>
      <c r="AF41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IMPORTADORA MIDEA CARRIER CHILE LTDA */ Cont: * EGSU6501840*/ HR Entrega: *12:00* /Dirección: *BOD. MIEA AGURTO - PUERTO MADERO 9710, BOD. E13; PUDAHUEL </v>
      </c>
      <c r="AG4140" s="45" t="str">
        <f>IFERROR(HYPERLINK("https://wa.me/"&amp;Tabla2[[#This Row],[CONTACTO]]&amp;"?text="&amp;Tabla2[[#This Row],[Mensaje]],"Enviar mensaje"),"")</f>
        <v>Enviar mensaje</v>
      </c>
      <c r="AH4140" s="15" t="str">
        <f>CONCATENATE(A4140,F4140)</f>
        <v>4139EGSU6501840</v>
      </c>
      <c r="AI4140" s="15" t="str">
        <f>CONCATENATE("ENT-",A4140)</f>
        <v>ENT-4139</v>
      </c>
      <c r="AJ4140" s="15" t="str">
        <f>IF(Tabla2[[#This Row],[Op]]&lt;&gt;"","ENTREGA","")</f>
        <v>ENTREGA</v>
      </c>
      <c r="AK4140" s="40" t="str">
        <f>(Tabla2[[#This Row],[FECHA ENTREGA]]&amp;Tabla2[[#This Row],[HORA ENTREGA]])</f>
        <v>461780,5</v>
      </c>
      <c r="AL4140" s="43" t="str">
        <f>IFERROR(HYPERLINK("https://wa.me/"&amp;Tabla2[[#This Row],[CONTACTO]]&amp;"?text="&amp;Tabla2[[#This Row],[Mensaje]]),"")</f>
        <v xml:space="preserve">https://wa.me/56999972473?text=Hola!%0AServicio del día 05-06%0A *Cliente:* IMPORTADORA MIDEA CARRIER CHILE LTDA */ Cont: * EGSU6501840*/ HR Entrega: *12:00* /Dirección: *BOD. MIEA AGURTO - PUERTO MADERO 9710, BOD. E13; PUDAHUEL </v>
      </c>
    </row>
    <row r="4141" spans="1:38" ht="16.5" customHeight="1" x14ac:dyDescent="0.2">
      <c r="A4141" s="15">
        <f>ROW(A4140)</f>
        <v>4140</v>
      </c>
      <c r="B4141" s="15">
        <f>IF(J4141=J4140,B4140+1,1)</f>
        <v>17</v>
      </c>
      <c r="C4141" s="15" t="s">
        <v>166</v>
      </c>
      <c r="D4141" s="25" t="s">
        <v>39</v>
      </c>
      <c r="E4141" s="27">
        <v>889341</v>
      </c>
      <c r="F4141" s="27" t="s">
        <v>6311</v>
      </c>
      <c r="G4141" s="27" t="s">
        <v>41</v>
      </c>
      <c r="H4141" s="27">
        <v>13303</v>
      </c>
      <c r="I4141" s="27" t="s">
        <v>42</v>
      </c>
      <c r="J4141" s="28">
        <v>46178</v>
      </c>
      <c r="K4141" s="26">
        <v>0.375</v>
      </c>
      <c r="L4141" s="26"/>
      <c r="M4141" s="27" t="s">
        <v>971</v>
      </c>
      <c r="N4141" s="25">
        <f>IFERROR(VLOOKUP(M4141,Data!$J$1:$K$58,2,0),"")</f>
        <v>56999972473</v>
      </c>
      <c r="O4141" s="27" t="s">
        <v>348</v>
      </c>
      <c r="P4141" s="27"/>
      <c r="Q4141" s="27" t="s">
        <v>168</v>
      </c>
      <c r="R4141" s="27" t="s">
        <v>48</v>
      </c>
      <c r="S4141" s="27"/>
      <c r="T4141" s="27"/>
      <c r="U4141" s="28"/>
      <c r="V4141" s="15"/>
      <c r="W4141" s="15"/>
      <c r="X4141" s="27"/>
      <c r="Y4141" s="27"/>
      <c r="Z4141" s="29"/>
      <c r="AA4141" s="29">
        <v>0.37777777777777777</v>
      </c>
      <c r="AB4141" s="29">
        <v>0.51041666666666663</v>
      </c>
      <c r="AC4141" s="30">
        <v>46178</v>
      </c>
      <c r="AD4141" s="15" t="str">
        <f>IF(Tabla2[[#This Row],[HORA ENTREGA]]="DIRECTO","On time", IF(AA4141&lt;&gt;"",IF(Tabla2[[#This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41" s="15" t="str">
        <f>MID(Tabla2[[#This Row],[TIPO]],1,3)</f>
        <v xml:space="preserve">40 </v>
      </c>
      <c r="AF41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IMPORTADORA Y COMERCIALIZADORA BZ SPA */ Cont: * TLLU5011318*/ HR Entrega: *09:00* /Dirección: *PuertoMadero 9710, Bodega X36. Pudahuel</v>
      </c>
      <c r="AG4141" s="38" t="str">
        <f>IFERROR(HYPERLINK("https://wa.me/"&amp;Tabla2[[#This Row],[CONTACTO]]&amp;"?text="&amp;Tabla2[[#This Row],[Mensaje]],"Enviar mensaje"),"")</f>
        <v>Enviar mensaje</v>
      </c>
      <c r="AH4141" s="15" t="str">
        <f>CONCATENATE(A4141,F4141)</f>
        <v>4140TLLU5011318</v>
      </c>
      <c r="AI4141" s="15" t="str">
        <f>CONCATENATE("ENT-",A4141)</f>
        <v>ENT-4140</v>
      </c>
      <c r="AJ4141" s="15" t="str">
        <f>IF(Tabla2[[#This Row],[Op]]&lt;&gt;"","ENTREGA","")</f>
        <v>ENTREGA</v>
      </c>
      <c r="AK4141" s="40" t="str">
        <f>(Tabla2[[#This Row],[FECHA ENTREGA]]&amp;Tabla2[[#This Row],[HORA ENTREGA]])</f>
        <v>461780,375</v>
      </c>
      <c r="AL4141" s="34" t="str">
        <f>IFERROR(HYPERLINK("https://wa.me/"&amp;Tabla2[[#This Row],[CONTACTO]]&amp;"?text="&amp;Tabla2[[#This Row],[Mensaje]]),"")</f>
        <v>https://wa.me/56999972473?text=Hola!%0AServicio del día 05-06%0A *Cliente:* IMPORTADORA Y COMERCIALIZADORA BZ SPA */ Cont: * TLLU5011318*/ HR Entrega: *09:00* /Dirección: *PuertoMadero 9710, Bodega X36. Pudahuel</v>
      </c>
    </row>
    <row r="4142" spans="1:38" ht="16.5" customHeight="1" x14ac:dyDescent="0.2">
      <c r="A4142" s="15">
        <f>ROW(A4141)</f>
        <v>4141</v>
      </c>
      <c r="B4142" s="15">
        <f>IF(J4142=J4141,B4141+1,1)</f>
        <v>18</v>
      </c>
      <c r="C4142" s="15" t="s">
        <v>166</v>
      </c>
      <c r="D4142" s="25" t="s">
        <v>39</v>
      </c>
      <c r="E4142" s="27">
        <v>888584</v>
      </c>
      <c r="F4142" s="27" t="s">
        <v>6312</v>
      </c>
      <c r="G4142" s="27" t="s">
        <v>41</v>
      </c>
      <c r="H4142" s="27">
        <v>31415</v>
      </c>
      <c r="I4142" s="27" t="s">
        <v>42</v>
      </c>
      <c r="J4142" s="28">
        <v>46178</v>
      </c>
      <c r="K4142" s="26">
        <v>0.41666666666666669</v>
      </c>
      <c r="L4142" s="26"/>
      <c r="M4142" s="27" t="s">
        <v>161</v>
      </c>
      <c r="N4142" s="25">
        <f>IFERROR(VLOOKUP(M4142,Data!$J$1:$K$58,2,0),"")</f>
        <v>56966749408</v>
      </c>
      <c r="O4142" s="27" t="s">
        <v>162</v>
      </c>
      <c r="P4142" s="27"/>
      <c r="Q4142" s="27" t="s">
        <v>168</v>
      </c>
      <c r="R4142" s="27" t="s">
        <v>48</v>
      </c>
      <c r="S4142" s="27"/>
      <c r="T4142" s="27"/>
      <c r="U4142" s="28"/>
      <c r="V4142" s="15"/>
      <c r="W4142" s="15"/>
      <c r="X4142" s="27"/>
      <c r="Y4142" s="27"/>
      <c r="Z4142" s="29"/>
      <c r="AA4142" s="29">
        <v>0.42569444444444443</v>
      </c>
      <c r="AB4142" s="29">
        <v>0.59375</v>
      </c>
      <c r="AC4142" s="30">
        <v>46178</v>
      </c>
      <c r="AD4142" s="15" t="str">
        <f>IF(Tabla2[[#This Row],[HORA ENTREGA]]="DIRECTO","On time", IF(AA4142&lt;&gt;"",IF(Tabla2[[#This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42" s="15" t="str">
        <f>MID(Tabla2[[#This Row],[TIPO]],1,3)</f>
        <v xml:space="preserve">40 </v>
      </c>
      <c r="AF41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IMPORTADORA Y COMERCIALIZADORA BZ SPA */ Cont: * CGMU5826549*/ HR Entrega: *10:00* /Dirección: *PuertoMadero 9710, Bodega X36. Pudahuel</v>
      </c>
      <c r="AG4142" s="38" t="str">
        <f>IFERROR(HYPERLINK("https://wa.me/"&amp;Tabla2[[#This Row],[CONTACTO]]&amp;"?text="&amp;Tabla2[[#This Row],[Mensaje]],"Enviar mensaje"),"")</f>
        <v>Enviar mensaje</v>
      </c>
      <c r="AH4142" s="15" t="str">
        <f>CONCATENATE(A4142,F4142)</f>
        <v>4141CGMU5826549</v>
      </c>
      <c r="AI4142" s="15" t="str">
        <f>CONCATENATE("ENT-",A4142)</f>
        <v>ENT-4141</v>
      </c>
      <c r="AJ4142" s="15" t="str">
        <f>IF(Tabla2[[#This Row],[Op]]&lt;&gt;"","ENTREGA","")</f>
        <v>ENTREGA</v>
      </c>
      <c r="AK4142" s="40" t="str">
        <f>(Tabla2[[#This Row],[FECHA ENTREGA]]&amp;Tabla2[[#This Row],[HORA ENTREGA]])</f>
        <v>461780,416666666666667</v>
      </c>
      <c r="AL4142" s="34" t="str">
        <f>IFERROR(HYPERLINK("https://wa.me/"&amp;Tabla2[[#This Row],[CONTACTO]]&amp;"?text="&amp;Tabla2[[#This Row],[Mensaje]]),"")</f>
        <v>https://wa.me/56966749408?text=Hola!%0AServicio del día 05-06%0A *Cliente:* IMPORTADORA Y COMERCIALIZADORA BZ SPA */ Cont: * CGMU5826549*/ HR Entrega: *10:00* /Dirección: *PuertoMadero 9710, Bodega X36. Pudahuel</v>
      </c>
    </row>
    <row r="4143" spans="1:38" ht="16.5" customHeight="1" x14ac:dyDescent="0.2">
      <c r="A4143" s="15">
        <f>ROW(A4142)</f>
        <v>4142</v>
      </c>
      <c r="B4143" s="15">
        <f>IF(J4143=J4142,B4142+1,1)</f>
        <v>19</v>
      </c>
      <c r="C4143" s="15" t="s">
        <v>178</v>
      </c>
      <c r="D4143" s="25" t="s">
        <v>39</v>
      </c>
      <c r="E4143" s="27">
        <v>889302</v>
      </c>
      <c r="F4143" s="27" t="s">
        <v>6313</v>
      </c>
      <c r="G4143" s="27" t="s">
        <v>41</v>
      </c>
      <c r="H4143" s="27">
        <v>13300</v>
      </c>
      <c r="I4143" s="27" t="s">
        <v>42</v>
      </c>
      <c r="J4143" s="28">
        <v>46178</v>
      </c>
      <c r="K4143" s="26">
        <v>0.33333333333333331</v>
      </c>
      <c r="L4143" s="26"/>
      <c r="M4143" s="27" t="s">
        <v>172</v>
      </c>
      <c r="N4143" s="25">
        <f>IFERROR(VLOOKUP(M4143,Data!$J$1:$K$58,2,0),"")</f>
        <v>56985215946</v>
      </c>
      <c r="O4143" s="27" t="s">
        <v>173</v>
      </c>
      <c r="P4143" s="27"/>
      <c r="Q4143" s="27" t="s">
        <v>1003</v>
      </c>
      <c r="R4143" s="27" t="s">
        <v>48</v>
      </c>
      <c r="S4143" s="27"/>
      <c r="T4143" s="27"/>
      <c r="U4143" s="28"/>
      <c r="V4143" s="15"/>
      <c r="W4143" s="15"/>
      <c r="X4143" s="27"/>
      <c r="Y4143" s="27"/>
      <c r="Z4143" s="29"/>
      <c r="AA4143" s="29">
        <v>0.34722222222222221</v>
      </c>
      <c r="AB4143" s="29">
        <v>0.4513888888888889</v>
      </c>
      <c r="AC4143" s="30">
        <v>46178</v>
      </c>
      <c r="AD4143" s="15" t="str">
        <f>IF(Tabla2[[#This Row],[HORA ENTREGA]]="DIRECTO","On time", IF(AA4143&lt;&gt;"",IF(Tabla2[[#This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43" s="15" t="str">
        <f>MID(Tabla2[[#This Row],[TIPO]],1,3)</f>
        <v xml:space="preserve">40 </v>
      </c>
      <c r="AF41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INVERSIERRA S A */ Cont: * TCNU1739449*/ HR Entrega: *08:00* /Dirección: *AVENIDA PEDRO FONTOBA 6350, HUECHURABA</v>
      </c>
      <c r="AG4143" s="45" t="str">
        <f>IFERROR(HYPERLINK("https://wa.me/"&amp;Tabla2[[#This Row],[CONTACTO]]&amp;"?text="&amp;Tabla2[[#This Row],[Mensaje]],"Enviar mensaje"),"")</f>
        <v>Enviar mensaje</v>
      </c>
      <c r="AH4143" s="15" t="str">
        <f>CONCATENATE(A4143,F4143)</f>
        <v>4142TCNU1739449</v>
      </c>
      <c r="AI4143" s="15" t="str">
        <f>CONCATENATE("ENT-",A4143)</f>
        <v>ENT-4142</v>
      </c>
      <c r="AJ4143" s="15" t="str">
        <f>IF(Tabla2[[#This Row],[Op]]&lt;&gt;"","ENTREGA","")</f>
        <v>ENTREGA</v>
      </c>
      <c r="AK4143" s="40" t="str">
        <f>(Tabla2[[#This Row],[FECHA ENTREGA]]&amp;Tabla2[[#This Row],[HORA ENTREGA]])</f>
        <v>461780,333333333333333</v>
      </c>
      <c r="AL4143" s="43" t="str">
        <f>IFERROR(HYPERLINK("https://wa.me/"&amp;Tabla2[[#This Row],[CONTACTO]]&amp;"?text="&amp;Tabla2[[#This Row],[Mensaje]]),"")</f>
        <v>https://wa.me/56985215946?text=Hola!%0AServicio del día 05-06%0A *Cliente:* INVERSIERRA S A */ Cont: * TCNU1739449*/ HR Entrega: *08:00* /Dirección: *AVENIDA PEDRO FONTOBA 6350, HUECHURABA</v>
      </c>
    </row>
    <row r="4144" spans="1:38" ht="16.5" customHeight="1" x14ac:dyDescent="0.2">
      <c r="A4144" s="15">
        <f>ROW(A4143)</f>
        <v>4143</v>
      </c>
      <c r="B4144" s="15">
        <f>IF(J4144=J4143,B4143+1,1)</f>
        <v>20</v>
      </c>
      <c r="C4144" s="15" t="s">
        <v>178</v>
      </c>
      <c r="D4144" s="25" t="s">
        <v>39</v>
      </c>
      <c r="E4144" s="27">
        <v>889302</v>
      </c>
      <c r="F4144" s="27" t="s">
        <v>6314</v>
      </c>
      <c r="G4144" s="27" t="s">
        <v>41</v>
      </c>
      <c r="H4144" s="27">
        <v>17300</v>
      </c>
      <c r="I4144" s="27" t="s">
        <v>42</v>
      </c>
      <c r="J4144" s="28">
        <v>46178</v>
      </c>
      <c r="K4144" s="26">
        <v>0.45833333333333331</v>
      </c>
      <c r="L4144" s="26"/>
      <c r="M4144" s="27" t="s">
        <v>341</v>
      </c>
      <c r="N4144" s="25">
        <f>IFERROR(VLOOKUP(M4144,Data!$J$1:$K$58,2,0),"")</f>
        <v>56950923536</v>
      </c>
      <c r="O4144" s="27" t="s">
        <v>105</v>
      </c>
      <c r="P4144" s="27"/>
      <c r="Q4144" s="27" t="s">
        <v>1003</v>
      </c>
      <c r="R4144" s="27" t="s">
        <v>48</v>
      </c>
      <c r="S4144" s="27"/>
      <c r="T4144" s="27"/>
      <c r="U4144" s="28"/>
      <c r="V4144" s="15"/>
      <c r="W4144" s="15"/>
      <c r="X4144" s="27"/>
      <c r="Y4144" s="27"/>
      <c r="Z4144" s="29"/>
      <c r="AA4144" s="29">
        <v>0.44583333333333336</v>
      </c>
      <c r="AB4144" s="29">
        <v>0.54861111111111116</v>
      </c>
      <c r="AC4144" s="30">
        <v>46178</v>
      </c>
      <c r="AD4144" s="15" t="str">
        <f>IF(Tabla2[[#This Row],[HORA ENTREGA]]="DIRECTO","On time", IF(AA4144&lt;&gt;"",IF(Tabla2[[#This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44" s="15" t="str">
        <f>MID(Tabla2[[#This Row],[TIPO]],1,3)</f>
        <v xml:space="preserve">40 </v>
      </c>
      <c r="AF41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INVERSIERRA S A */ Cont: * TGHU5116367*/ HR Entrega: *11:00* /Dirección: *AVENIDA PEDRO FONTOBA 6350, HUECHURABA</v>
      </c>
      <c r="AG4144" s="45" t="str">
        <f>IFERROR(HYPERLINK("https://wa.me/"&amp;Tabla2[[#This Row],[CONTACTO]]&amp;"?text="&amp;Tabla2[[#This Row],[Mensaje]],"Enviar mensaje"),"")</f>
        <v>Enviar mensaje</v>
      </c>
      <c r="AH4144" s="15" t="str">
        <f>CONCATENATE(A4144,F4144)</f>
        <v>4143TGHU5116367</v>
      </c>
      <c r="AI4144" s="15" t="str">
        <f>CONCATENATE("ENT-",A4144)</f>
        <v>ENT-4143</v>
      </c>
      <c r="AJ4144" s="15" t="str">
        <f>IF(Tabla2[[#This Row],[Op]]&lt;&gt;"","ENTREGA","")</f>
        <v>ENTREGA</v>
      </c>
      <c r="AK4144" s="40" t="str">
        <f>(Tabla2[[#This Row],[FECHA ENTREGA]]&amp;Tabla2[[#This Row],[HORA ENTREGA]])</f>
        <v>461780,458333333333333</v>
      </c>
      <c r="AL4144" s="43" t="str">
        <f>IFERROR(HYPERLINK("https://wa.me/"&amp;Tabla2[[#This Row],[CONTACTO]]&amp;"?text="&amp;Tabla2[[#This Row],[Mensaje]]),"")</f>
        <v>https://wa.me/56950923536?text=Hola!%0AServicio del día 05-06%0A *Cliente:* INVERSIERRA S A */ Cont: * TGHU5116367*/ HR Entrega: *11:00* /Dirección: *AVENIDA PEDRO FONTOBA 6350, HUECHURABA</v>
      </c>
    </row>
    <row r="4145" spans="1:38" ht="16.5" customHeight="1" x14ac:dyDescent="0.2">
      <c r="A4145" s="15">
        <f>ROW(A4144)</f>
        <v>4144</v>
      </c>
      <c r="B4145" s="15">
        <f>IF(J4145=J4144,B4144+1,1)</f>
        <v>21</v>
      </c>
      <c r="C4145" s="15" t="s">
        <v>2254</v>
      </c>
      <c r="D4145" s="25" t="s">
        <v>39</v>
      </c>
      <c r="E4145" s="27">
        <v>306931</v>
      </c>
      <c r="F4145" s="27" t="s">
        <v>6315</v>
      </c>
      <c r="G4145" s="27" t="s">
        <v>41</v>
      </c>
      <c r="H4145" s="27">
        <v>1846</v>
      </c>
      <c r="I4145" s="27" t="s">
        <v>6316</v>
      </c>
      <c r="J4145" s="28">
        <v>46178</v>
      </c>
      <c r="K4145" s="26">
        <v>0.33333333333333331</v>
      </c>
      <c r="L4145" s="26" t="s">
        <v>4226</v>
      </c>
      <c r="M4145" s="27" t="s">
        <v>45</v>
      </c>
      <c r="N4145" s="25">
        <f>IFERROR(VLOOKUP(M4145,Data!$J$1:$K$58,2,0),"")</f>
        <v>56950981572</v>
      </c>
      <c r="O4145" s="27" t="s">
        <v>6317</v>
      </c>
      <c r="P4145" s="27"/>
      <c r="Q4145" s="27" t="s">
        <v>2796</v>
      </c>
      <c r="R4145" s="27" t="s">
        <v>48</v>
      </c>
      <c r="S4145" s="27"/>
      <c r="T4145" s="27"/>
      <c r="U4145" s="28"/>
      <c r="V4145" s="15"/>
      <c r="W4145" s="15"/>
      <c r="X4145" s="27"/>
      <c r="Y4145" s="27"/>
      <c r="Z4145" s="29"/>
      <c r="AA4145" s="29">
        <v>0.33124999999999999</v>
      </c>
      <c r="AB4145" s="29">
        <v>0.42083333333333334</v>
      </c>
      <c r="AC4145" s="30">
        <v>46178</v>
      </c>
      <c r="AD4145" s="15" t="str">
        <f>IF(Tabla2[[#This Row],[HORA ENTREGA]]="DIRECTO","On time", IF(AA4145&lt;&gt;"",IF(Tabla2[[#This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45" s="15" t="str">
        <f>MID(Tabla2[[#This Row],[TIPO]],1,3)</f>
        <v xml:space="preserve">40 </v>
      </c>
      <c r="AF41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05-06%0A *Cliente:* LADY GENNY */ Cont: * CGMU6923224*/ HR Entrega: *08:00* /Dirección: *ARTURO PRAT 855, SANTIAGO </v>
      </c>
      <c r="AG4145" s="45" t="str">
        <f>IFERROR(HYPERLINK("https://wa.me/"&amp;Tabla2[[#This Row],[CONTACTO]]&amp;"?text="&amp;Tabla2[[#This Row],[Mensaje]],"Enviar mensaje"),"")</f>
        <v>Enviar mensaje</v>
      </c>
      <c r="AH4145" s="15" t="str">
        <f>CONCATENATE(A4145,F4145)</f>
        <v>4144CGMU6923224</v>
      </c>
      <c r="AI4145" s="15" t="str">
        <f>CONCATENATE("ENT-",A4145)</f>
        <v>ENT-4144</v>
      </c>
      <c r="AJ4145" s="15" t="str">
        <f>IF(Tabla2[[#This Row],[Op]]&lt;&gt;"","ENTREGA","")</f>
        <v>ENTREGA</v>
      </c>
      <c r="AK4145" s="40" t="str">
        <f>(Tabla2[[#This Row],[FECHA ENTREGA]]&amp;Tabla2[[#This Row],[HORA ENTREGA]])</f>
        <v>461780,333333333333333</v>
      </c>
      <c r="AL4145" s="43" t="str">
        <f>IFERROR(HYPERLINK("https://wa.me/"&amp;Tabla2[[#This Row],[CONTACTO]]&amp;"?text="&amp;Tabla2[[#This Row],[Mensaje]]),"")</f>
        <v xml:space="preserve">https://wa.me/56950981572?text=Hola!%0AServicio del día 05-06%0A *Cliente:* LADY GENNY */ Cont: * CGMU6923224*/ HR Entrega: *08:00* /Dirección: *ARTURO PRAT 855, SANTIAGO </v>
      </c>
    </row>
    <row r="4146" spans="1:38" ht="16.5" customHeight="1" x14ac:dyDescent="0.2">
      <c r="A4146" s="15">
        <f>ROW(A4145)</f>
        <v>4145</v>
      </c>
      <c r="B4146" s="15">
        <f>IF(J4146=J4145,B4145+1,1)</f>
        <v>22</v>
      </c>
      <c r="C4146" s="15" t="s">
        <v>196</v>
      </c>
      <c r="D4146" s="25" t="s">
        <v>39</v>
      </c>
      <c r="E4146" s="27">
        <v>306636</v>
      </c>
      <c r="F4146" s="27" t="s">
        <v>6318</v>
      </c>
      <c r="G4146" s="27" t="s">
        <v>64</v>
      </c>
      <c r="H4146" s="27">
        <v>20660</v>
      </c>
      <c r="I4146" s="27" t="s">
        <v>6319</v>
      </c>
      <c r="J4146" s="28">
        <v>46178</v>
      </c>
      <c r="K4146" s="26">
        <v>0.33333333333333331</v>
      </c>
      <c r="L4146" s="26"/>
      <c r="M4146" s="27" t="s">
        <v>6027</v>
      </c>
      <c r="N4146" s="25">
        <f>IFERROR(VLOOKUP(M4146,Data!$J$1:$K$58,2,0),"")</f>
        <v>56931745826</v>
      </c>
      <c r="O4146" s="27" t="s">
        <v>200</v>
      </c>
      <c r="P4146" s="27"/>
      <c r="Q4146" s="27" t="s">
        <v>201</v>
      </c>
      <c r="R4146" s="27" t="s">
        <v>1844</v>
      </c>
      <c r="S4146" s="27"/>
      <c r="T4146" s="27"/>
      <c r="U4146" s="28"/>
      <c r="V4146" s="15"/>
      <c r="W4146" s="15"/>
      <c r="X4146" s="27"/>
      <c r="Y4146" s="27" t="s">
        <v>6320</v>
      </c>
      <c r="Z4146" s="29"/>
      <c r="AA4146" s="29">
        <v>0.63611111111111107</v>
      </c>
      <c r="AB4146" s="29"/>
      <c r="AC4146" s="30"/>
      <c r="AD4146" s="15" t="str">
        <f>IF(Tabla2[[#This Row],[HORA ENTREGA]]="DIRECTO","On time", IF(AA4146&lt;&gt;"",IF(Tabla2[[#This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46" s="15" t="str">
        <f>MID(Tabla2[[#This Row],[TIPO]],1,3)</f>
        <v xml:space="preserve">20 </v>
      </c>
      <c r="AF41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LANCO &amp; HARRIS SURAMERICA SPA */ Cont: * SUDU7465210*/ HR Entrega: *08:00* /Dirección: *CALLE CHORRILLOS 1 PARC.19B, LAMPA</v>
      </c>
      <c r="AG4146" s="45" t="str">
        <f>IFERROR(HYPERLINK("https://wa.me/"&amp;Tabla2[[#This Row],[CONTACTO]]&amp;"?text="&amp;Tabla2[[#This Row],[Mensaje]],"Enviar mensaje"),"")</f>
        <v>Enviar mensaje</v>
      </c>
      <c r="AH4146" s="15" t="str">
        <f>CONCATENATE(A4146,F4146)</f>
        <v>4145SUDU7465210</v>
      </c>
      <c r="AI4146" s="15" t="str">
        <f>CONCATENATE("ENT-",A4146)</f>
        <v>ENT-4145</v>
      </c>
      <c r="AJ4146" s="15" t="str">
        <f>IF(Tabla2[[#This Row],[Op]]&lt;&gt;"","ENTREGA","")</f>
        <v>ENTREGA</v>
      </c>
      <c r="AK4146" s="40" t="str">
        <f>(Tabla2[[#This Row],[FECHA ENTREGA]]&amp;Tabla2[[#This Row],[HORA ENTREGA]])</f>
        <v>461780,333333333333333</v>
      </c>
      <c r="AL4146" s="43" t="str">
        <f>IFERROR(HYPERLINK("https://wa.me/"&amp;Tabla2[[#This Row],[CONTACTO]]&amp;"?text="&amp;Tabla2[[#This Row],[Mensaje]]),"")</f>
        <v>https://wa.me/56931745826?text=Hola!%0AServicio del día 05-06%0A *Cliente:* LANCO &amp; HARRIS SURAMERICA SPA */ Cont: * SUDU7465210*/ HR Entrega: *08:00* /Dirección: *CALLE CHORRILLOS 1 PARC.19B, LAMPA</v>
      </c>
    </row>
    <row r="4147" spans="1:38" ht="16.5" customHeight="1" x14ac:dyDescent="0.2">
      <c r="A4147" s="15">
        <f>ROW(A4146)</f>
        <v>4146</v>
      </c>
      <c r="B4147" s="15">
        <f>IF(J4147=J4146,B4146+1,1)</f>
        <v>23</v>
      </c>
      <c r="C4147" s="15" t="s">
        <v>196</v>
      </c>
      <c r="D4147" s="25" t="s">
        <v>39</v>
      </c>
      <c r="E4147" s="27">
        <v>302566</v>
      </c>
      <c r="F4147" s="27" t="s">
        <v>6321</v>
      </c>
      <c r="G4147" s="27" t="s">
        <v>64</v>
      </c>
      <c r="H4147" s="27">
        <v>20757</v>
      </c>
      <c r="I4147" s="27" t="s">
        <v>6322</v>
      </c>
      <c r="J4147" s="28">
        <v>46178</v>
      </c>
      <c r="K4147" s="26">
        <v>0.33333333333333331</v>
      </c>
      <c r="L4147" s="26" t="s">
        <v>66</v>
      </c>
      <c r="M4147" s="27" t="s">
        <v>66</v>
      </c>
      <c r="N4147" s="25">
        <f>IFERROR(VLOOKUP(M4147,Data!$J$1:$K$58,2,0),"")</f>
        <v>56993389870</v>
      </c>
      <c r="O4147" s="27" t="s">
        <v>320</v>
      </c>
      <c r="P4147" s="27"/>
      <c r="Q4147" s="27" t="s">
        <v>201</v>
      </c>
      <c r="R4147" s="27" t="s">
        <v>218</v>
      </c>
      <c r="S4147" s="27"/>
      <c r="T4147" s="27"/>
      <c r="U4147" s="28"/>
      <c r="V4147" s="15"/>
      <c r="W4147" s="15"/>
      <c r="X4147" s="27"/>
      <c r="Y4147" s="27"/>
      <c r="Z4147" s="29"/>
      <c r="AA4147" s="29">
        <v>0.33541666666666664</v>
      </c>
      <c r="AB4147" s="29">
        <v>0.3923611111111111</v>
      </c>
      <c r="AC4147" s="30">
        <v>46178</v>
      </c>
      <c r="AD4147" s="15" t="str">
        <f>IF(Tabla2[[#This Row],[HORA ENTREGA]]="DIRECTO","On time", IF(AA4147&lt;&gt;"",IF(Tabla2[[#This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47" s="15" t="str">
        <f>MID(Tabla2[[#This Row],[TIPO]],1,3)</f>
        <v xml:space="preserve">20 </v>
      </c>
      <c r="AF41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LANCO &amp; HARRIS SURAMERICA SPA */ Cont: * XYLU1340320*/ HR Entrega: *08:00* /Dirección: *CALLE CHORRILLOS 1 PARC.19B, LAMPA</v>
      </c>
      <c r="AG4147" s="45" t="str">
        <f>IFERROR(HYPERLINK("https://wa.me/"&amp;Tabla2[[#This Row],[CONTACTO]]&amp;"?text="&amp;Tabla2[[#This Row],[Mensaje]],"Enviar mensaje"),"")</f>
        <v>Enviar mensaje</v>
      </c>
      <c r="AH4147" s="15" t="str">
        <f>CONCATENATE(A4147,F4147)</f>
        <v>4146XYLU1340320</v>
      </c>
      <c r="AI4147" s="15" t="str">
        <f>CONCATENATE("ENT-",A4147)</f>
        <v>ENT-4146</v>
      </c>
      <c r="AJ4147" s="15" t="str">
        <f>IF(Tabla2[[#This Row],[Op]]&lt;&gt;"","ENTREGA","")</f>
        <v>ENTREGA</v>
      </c>
      <c r="AK4147" s="40" t="str">
        <f>(Tabla2[[#This Row],[FECHA ENTREGA]]&amp;Tabla2[[#This Row],[HORA ENTREGA]])</f>
        <v>461780,333333333333333</v>
      </c>
      <c r="AL4147" s="43" t="str">
        <f>IFERROR(HYPERLINK("https://wa.me/"&amp;Tabla2[[#This Row],[CONTACTO]]&amp;"?text="&amp;Tabla2[[#This Row],[Mensaje]]),"")</f>
        <v>https://wa.me/56993389870?text=Hola!%0AServicio del día 05-06%0A *Cliente:* LANCO &amp; HARRIS SURAMERICA SPA */ Cont: * XYLU1340320*/ HR Entrega: *08:00* /Dirección: *CALLE CHORRILLOS 1 PARC.19B, LAMPA</v>
      </c>
    </row>
    <row r="4148" spans="1:38" ht="16.5" customHeight="1" x14ac:dyDescent="0.2">
      <c r="A4148" s="15">
        <f>ROW(A4147)</f>
        <v>4147</v>
      </c>
      <c r="B4148" s="15">
        <f>IF(J4148=J4147,B4147+1,1)</f>
        <v>24</v>
      </c>
      <c r="C4148" s="15" t="s">
        <v>196</v>
      </c>
      <c r="D4148" s="25" t="s">
        <v>39</v>
      </c>
      <c r="E4148" s="27">
        <v>307059</v>
      </c>
      <c r="F4148" s="27" t="s">
        <v>6323</v>
      </c>
      <c r="G4148" s="27" t="s">
        <v>64</v>
      </c>
      <c r="H4148" s="27">
        <v>20680</v>
      </c>
      <c r="I4148" s="27" t="s">
        <v>6324</v>
      </c>
      <c r="J4148" s="28">
        <v>46178</v>
      </c>
      <c r="K4148" s="26">
        <v>0.33333333333333331</v>
      </c>
      <c r="L4148" s="26"/>
      <c r="M4148" s="27" t="s">
        <v>66</v>
      </c>
      <c r="N4148" s="25">
        <f>IFERROR(VLOOKUP(M4148,Data!$J$1:$K$58,2,0),"")</f>
        <v>56993389870</v>
      </c>
      <c r="O4148" s="27" t="s">
        <v>320</v>
      </c>
      <c r="P4148" s="27"/>
      <c r="Q4148" s="27" t="s">
        <v>201</v>
      </c>
      <c r="R4148" s="27" t="s">
        <v>218</v>
      </c>
      <c r="S4148" s="27"/>
      <c r="T4148" s="27"/>
      <c r="U4148" s="28"/>
      <c r="V4148" s="15"/>
      <c r="W4148" s="15"/>
      <c r="X4148" s="27"/>
      <c r="Y4148" s="27"/>
      <c r="Z4148" s="29"/>
      <c r="AA4148" s="29">
        <v>0.53125</v>
      </c>
      <c r="AB4148" s="29">
        <v>0.5541666666666667</v>
      </c>
      <c r="AC4148" s="30">
        <v>46178</v>
      </c>
      <c r="AD4148" s="15" t="str">
        <f>IF(Tabla2[[#This Row],[HORA ENTREGA]]="DIRECTO","On time", IF(AA4148&lt;&gt;"",IF(Tabla2[[#This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48" s="15" t="str">
        <f>MID(Tabla2[[#This Row],[TIPO]],1,3)</f>
        <v xml:space="preserve">20 </v>
      </c>
      <c r="AF41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LANCO &amp; HARRIS SURAMERICA SPA */ Cont: * MRKU9245353*/ HR Entrega: *08:00* /Dirección: *CALLE CHORRILLOS 1 PARC.19B, LAMPA</v>
      </c>
      <c r="AG4148" s="45" t="str">
        <f>IFERROR(HYPERLINK("https://wa.me/"&amp;Tabla2[[#This Row],[CONTACTO]]&amp;"?text="&amp;Tabla2[[#This Row],[Mensaje]],"Enviar mensaje"),"")</f>
        <v>Enviar mensaje</v>
      </c>
      <c r="AH4148" s="15" t="str">
        <f>CONCATENATE(A4148,F4148)</f>
        <v>4147MRKU9245353</v>
      </c>
      <c r="AI4148" s="15" t="str">
        <f>CONCATENATE("ENT-",A4148)</f>
        <v>ENT-4147</v>
      </c>
      <c r="AJ4148" s="15" t="str">
        <f>IF(Tabla2[[#This Row],[Op]]&lt;&gt;"","ENTREGA","")</f>
        <v>ENTREGA</v>
      </c>
      <c r="AK4148" s="40" t="str">
        <f>(Tabla2[[#This Row],[FECHA ENTREGA]]&amp;Tabla2[[#This Row],[HORA ENTREGA]])</f>
        <v>461780,333333333333333</v>
      </c>
      <c r="AL4148" s="43" t="str">
        <f>IFERROR(HYPERLINK("https://wa.me/"&amp;Tabla2[[#This Row],[CONTACTO]]&amp;"?text="&amp;Tabla2[[#This Row],[Mensaje]]),"")</f>
        <v>https://wa.me/56993389870?text=Hola!%0AServicio del día 05-06%0A *Cliente:* LANCO &amp; HARRIS SURAMERICA SPA */ Cont: * MRKU9245353*/ HR Entrega: *08:00* /Dirección: *CALLE CHORRILLOS 1 PARC.19B, LAMPA</v>
      </c>
    </row>
    <row r="4149" spans="1:38" ht="16.5" customHeight="1" x14ac:dyDescent="0.2">
      <c r="A4149" s="15">
        <f>ROW(A4148)</f>
        <v>4148</v>
      </c>
      <c r="B4149" s="15">
        <f>IF(J4149=J4148,B4148+1,1)</f>
        <v>25</v>
      </c>
      <c r="C4149" s="15" t="s">
        <v>2040</v>
      </c>
      <c r="D4149" s="25" t="s">
        <v>39</v>
      </c>
      <c r="E4149" s="27" t="s">
        <v>6325</v>
      </c>
      <c r="F4149" s="27" t="s">
        <v>6326</v>
      </c>
      <c r="G4149" s="27" t="s">
        <v>41</v>
      </c>
      <c r="H4149" s="27">
        <v>4240</v>
      </c>
      <c r="I4149" s="27" t="s">
        <v>42</v>
      </c>
      <c r="J4149" s="28">
        <v>46178</v>
      </c>
      <c r="K4149" s="26">
        <v>0.625</v>
      </c>
      <c r="L4149" s="26"/>
      <c r="M4149" s="27" t="s">
        <v>192</v>
      </c>
      <c r="N4149" s="25">
        <f>IFERROR(VLOOKUP(M4149,Data!$J$1:$K$58,2,0),"")</f>
        <v>56967396661</v>
      </c>
      <c r="O4149" s="27"/>
      <c r="P4149" s="27"/>
      <c r="Q4149" s="27" t="s">
        <v>2042</v>
      </c>
      <c r="R4149" s="27"/>
      <c r="S4149" s="27"/>
      <c r="T4149" s="27"/>
      <c r="U4149" s="28"/>
      <c r="V4149" s="15"/>
      <c r="W4149" s="15"/>
      <c r="X4149" s="27"/>
      <c r="Y4149" s="27"/>
      <c r="Z4149" s="29"/>
      <c r="AA4149" s="29">
        <v>0.67777777777777781</v>
      </c>
      <c r="AB4149" s="29">
        <v>0.68541666666666667</v>
      </c>
      <c r="AC4149" s="30">
        <v>46178</v>
      </c>
      <c r="AD4149" s="15" t="str">
        <f>IF(Tabla2[[#This Row],[HORA ENTREGA]]="DIRECTO","On time", IF(AA4149&lt;&gt;"",IF(Tabla2[[#This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49" s="15" t="str">
        <f>MID(Tabla2[[#This Row],[TIPO]],1,3)</f>
        <v xml:space="preserve">40 </v>
      </c>
      <c r="AF41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LOG SERVICES SPA */ Cont: * EMCU1685745*/ HR Entrega: *15:00* /Dirección: *CLAUDIO ARRAU 8600, PUDAHUEL</v>
      </c>
      <c r="AG4149" s="45" t="str">
        <f>IFERROR(HYPERLINK("https://wa.me/"&amp;Tabla2[[#This Row],[CONTACTO]]&amp;"?text="&amp;Tabla2[[#This Row],[Mensaje]],"Enviar mensaje"),"")</f>
        <v>Enviar mensaje</v>
      </c>
      <c r="AH4149" s="15" t="str">
        <f>CONCATENATE(A4149,F4149)</f>
        <v>4148EMCU1685745</v>
      </c>
      <c r="AI4149" s="15" t="str">
        <f>CONCATENATE("ENT-",A4149)</f>
        <v>ENT-4148</v>
      </c>
      <c r="AJ4149" s="15" t="str">
        <f>IF(Tabla2[[#This Row],[Op]]&lt;&gt;"","ENTREGA","")</f>
        <v>ENTREGA</v>
      </c>
      <c r="AK4149" s="40" t="str">
        <f>(Tabla2[[#This Row],[FECHA ENTREGA]]&amp;Tabla2[[#This Row],[HORA ENTREGA]])</f>
        <v>461780,625</v>
      </c>
      <c r="AL4149" s="43" t="str">
        <f>IFERROR(HYPERLINK("https://wa.me/"&amp;Tabla2[[#This Row],[CONTACTO]]&amp;"?text="&amp;Tabla2[[#This Row],[Mensaje]]),"")</f>
        <v>https://wa.me/56967396661?text=Hola!%0AServicio del día 05-06%0A *Cliente:* LOG SERVICES SPA */ Cont: * EMCU1685745*/ HR Entrega: *15:00* /Dirección: *CLAUDIO ARRAU 8600, PUDAHUEL</v>
      </c>
    </row>
    <row r="4150" spans="1:38" ht="16.5" customHeight="1" x14ac:dyDescent="0.2">
      <c r="A4150" s="15">
        <f>ROW(A4149)</f>
        <v>4149</v>
      </c>
      <c r="B4150" s="15">
        <f>IF(J4150=J4149,B4149+1,1)</f>
        <v>26</v>
      </c>
      <c r="C4150" s="15" t="s">
        <v>2040</v>
      </c>
      <c r="D4150" s="25" t="s">
        <v>39</v>
      </c>
      <c r="E4150" s="27">
        <v>507330</v>
      </c>
      <c r="F4150" s="27" t="s">
        <v>6327</v>
      </c>
      <c r="G4150" s="27" t="s">
        <v>41</v>
      </c>
      <c r="H4150" s="27">
        <v>12500</v>
      </c>
      <c r="I4150" s="27" t="s">
        <v>42</v>
      </c>
      <c r="J4150" s="28">
        <v>46178</v>
      </c>
      <c r="K4150" s="26">
        <v>0.625</v>
      </c>
      <c r="L4150" s="26"/>
      <c r="M4150" s="27" t="s">
        <v>6223</v>
      </c>
      <c r="N4150" s="25">
        <f>IFERROR(VLOOKUP(M4150,Data!$J$1:$K$58,2,0),"")</f>
        <v>56998409416</v>
      </c>
      <c r="O4150" s="27"/>
      <c r="P4150" s="27"/>
      <c r="Q4150" s="27" t="s">
        <v>2042</v>
      </c>
      <c r="R4150" s="27"/>
      <c r="S4150" s="27"/>
      <c r="T4150" s="27"/>
      <c r="U4150" s="28"/>
      <c r="V4150" s="15"/>
      <c r="W4150" s="15"/>
      <c r="X4150" s="27"/>
      <c r="Y4150" s="27"/>
      <c r="Z4150" s="29"/>
      <c r="AA4150" s="29">
        <v>0.58680555555555558</v>
      </c>
      <c r="AB4150" s="29">
        <v>0.6875</v>
      </c>
      <c r="AC4150" s="30">
        <v>46178</v>
      </c>
      <c r="AD4150" s="15" t="str">
        <f>IF(Tabla2[[#This Row],[HORA ENTREGA]]="DIRECTO","On time", IF(AA4150&lt;&gt;"",IF(Tabla2[[#This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0" s="15" t="str">
        <f>MID(Tabla2[[#This Row],[TIPO]],1,3)</f>
        <v xml:space="preserve">40 </v>
      </c>
      <c r="AF41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LOG SERVICES SPA */ Cont: * CMAU8882039*/ HR Entrega: *15:00* /Dirección: *CLAUDIO ARRAU 8600, PUDAHUEL</v>
      </c>
      <c r="AG4150" s="45" t="str">
        <f>IFERROR(HYPERLINK("https://wa.me/"&amp;Tabla2[[#This Row],[CONTACTO]]&amp;"?text="&amp;Tabla2[[#This Row],[Mensaje]],"Enviar mensaje"),"")</f>
        <v>Enviar mensaje</v>
      </c>
      <c r="AH4150" s="15" t="str">
        <f>CONCATENATE(A4150,F4150)</f>
        <v>4149CMAU8882039</v>
      </c>
      <c r="AI4150" s="15" t="str">
        <f>CONCATENATE("ENT-",A4150)</f>
        <v>ENT-4149</v>
      </c>
      <c r="AJ4150" s="15" t="str">
        <f>IF(Tabla2[[#This Row],[Op]]&lt;&gt;"","ENTREGA","")</f>
        <v>ENTREGA</v>
      </c>
      <c r="AK4150" s="40" t="str">
        <f>(Tabla2[[#This Row],[FECHA ENTREGA]]&amp;Tabla2[[#This Row],[HORA ENTREGA]])</f>
        <v>461780,625</v>
      </c>
      <c r="AL4150" s="43" t="str">
        <f>IFERROR(HYPERLINK("https://wa.me/"&amp;Tabla2[[#This Row],[CONTACTO]]&amp;"?text="&amp;Tabla2[[#This Row],[Mensaje]]),"")</f>
        <v>https://wa.me/56998409416?text=Hola!%0AServicio del día 05-06%0A *Cliente:* LOG SERVICES SPA */ Cont: * CMAU8882039*/ HR Entrega: *15:00* /Dirección: *CLAUDIO ARRAU 8600, PUDAHUEL</v>
      </c>
    </row>
    <row r="4151" spans="1:38" ht="16.5" customHeight="1" x14ac:dyDescent="0.2">
      <c r="A4151" s="15">
        <f>ROW(A4150)</f>
        <v>4150</v>
      </c>
      <c r="B4151" s="15">
        <f>IF(J4151=J4150,B4150+1,1)</f>
        <v>27</v>
      </c>
      <c r="C4151" s="15" t="s">
        <v>204</v>
      </c>
      <c r="D4151" s="25" t="s">
        <v>39</v>
      </c>
      <c r="E4151" s="27">
        <v>1196113</v>
      </c>
      <c r="F4151" s="27" t="s">
        <v>6328</v>
      </c>
      <c r="G4151" s="27" t="s">
        <v>41</v>
      </c>
      <c r="H4151" s="27">
        <v>26201</v>
      </c>
      <c r="I4151" s="27" t="s">
        <v>42</v>
      </c>
      <c r="J4151" s="28">
        <v>46178</v>
      </c>
      <c r="K4151" s="26">
        <v>0.35416666666666669</v>
      </c>
      <c r="L4151" s="26"/>
      <c r="M4151" s="27" t="s">
        <v>273</v>
      </c>
      <c r="N4151" s="25">
        <f>IFERROR(VLOOKUP(M4151,Data!$J$1:$K$58,2,0),"")</f>
        <v>56950103942</v>
      </c>
      <c r="O4151" s="27" t="s">
        <v>274</v>
      </c>
      <c r="P4151" s="27"/>
      <c r="Q4151" s="27" t="s">
        <v>6255</v>
      </c>
      <c r="R4151" s="27" t="s">
        <v>6329</v>
      </c>
      <c r="S4151" s="27"/>
      <c r="T4151" s="27"/>
      <c r="U4151" s="28"/>
      <c r="V4151" s="15"/>
      <c r="W4151" s="15"/>
      <c r="X4151" s="27"/>
      <c r="Y4151" s="27"/>
      <c r="Z4151" s="29"/>
      <c r="AA4151" s="29">
        <v>0.2986111111111111</v>
      </c>
      <c r="AB4151" s="29">
        <v>0.46180555555555558</v>
      </c>
      <c r="AC4151" s="30">
        <v>46178</v>
      </c>
      <c r="AD4151" s="15" t="str">
        <f>IF(Tabla2[[#This Row],[HORA ENTREGA]]="DIRECTO","On time", IF(AA4151&lt;&gt;"",IF(Tabla2[[#This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1" s="15" t="str">
        <f>MID(Tabla2[[#This Row],[TIPO]],1,3)</f>
        <v xml:space="preserve">40 </v>
      </c>
      <c r="AF41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OXIQUIM S A */ Cont: * HASU4119437*/ HR Entrega: *08:30* /Dirección: *cañaveral 901, quilicura</v>
      </c>
      <c r="AG4151" s="45" t="str">
        <f>IFERROR(HYPERLINK("https://wa.me/"&amp;Tabla2[[#This Row],[CONTACTO]]&amp;"?text="&amp;Tabla2[[#This Row],[Mensaje]],"Enviar mensaje"),"")</f>
        <v>Enviar mensaje</v>
      </c>
      <c r="AH4151" s="15" t="str">
        <f>CONCATENATE(A4151,F4151)</f>
        <v>4150HASU4119437</v>
      </c>
      <c r="AI4151" s="15" t="str">
        <f>CONCATENATE("ENT-",A4151)</f>
        <v>ENT-4150</v>
      </c>
      <c r="AJ4151" s="15" t="str">
        <f>IF(Tabla2[[#This Row],[Op]]&lt;&gt;"","ENTREGA","")</f>
        <v>ENTREGA</v>
      </c>
      <c r="AK4151" s="40" t="str">
        <f>(Tabla2[[#This Row],[FECHA ENTREGA]]&amp;Tabla2[[#This Row],[HORA ENTREGA]])</f>
        <v>461780,354166666666667</v>
      </c>
      <c r="AL4151" s="43" t="str">
        <f>IFERROR(HYPERLINK("https://wa.me/"&amp;Tabla2[[#This Row],[CONTACTO]]&amp;"?text="&amp;Tabla2[[#This Row],[Mensaje]]),"")</f>
        <v>https://wa.me/56950103942?text=Hola!%0AServicio del día 05-06%0A *Cliente:* OXIQUIM S A */ Cont: * HASU4119437*/ HR Entrega: *08:30* /Dirección: *cañaveral 901, quilicura</v>
      </c>
    </row>
    <row r="4152" spans="1:38" ht="16.5" customHeight="1" x14ac:dyDescent="0.2">
      <c r="A4152" s="15">
        <f>ROW(A4151)</f>
        <v>4151</v>
      </c>
      <c r="B4152" s="15">
        <f>IF(J4152=J4151,B4151+1,1)</f>
        <v>28</v>
      </c>
      <c r="C4152" s="15" t="s">
        <v>1554</v>
      </c>
      <c r="D4152" s="25" t="s">
        <v>39</v>
      </c>
      <c r="E4152" s="27">
        <v>189928</v>
      </c>
      <c r="F4152" s="27" t="s">
        <v>6330</v>
      </c>
      <c r="G4152" s="27" t="s">
        <v>41</v>
      </c>
      <c r="H4152" s="27">
        <v>28205</v>
      </c>
      <c r="I4152" s="27" t="s">
        <v>42</v>
      </c>
      <c r="J4152" s="28">
        <v>46178</v>
      </c>
      <c r="K4152" s="26">
        <v>0.41666666666666669</v>
      </c>
      <c r="L4152" s="26" t="s">
        <v>155</v>
      </c>
      <c r="M4152" s="27" t="s">
        <v>155</v>
      </c>
      <c r="N4152" s="25">
        <f>IFERROR(VLOOKUP(M4152,Data!$J$1:$K$58,2,0),"")</f>
        <v>56926181825</v>
      </c>
      <c r="O4152" s="27" t="s">
        <v>156</v>
      </c>
      <c r="P4152" s="27"/>
      <c r="Q4152" s="27" t="s">
        <v>5018</v>
      </c>
      <c r="R4152" s="27" t="s">
        <v>48</v>
      </c>
      <c r="S4152" s="27"/>
      <c r="T4152" s="27"/>
      <c r="U4152" s="28"/>
      <c r="V4152" s="15"/>
      <c r="W4152" s="15"/>
      <c r="X4152" s="27"/>
      <c r="Y4152" s="27"/>
      <c r="Z4152" s="29"/>
      <c r="AA4152" s="29">
        <v>0.39930555555555558</v>
      </c>
      <c r="AB4152" s="29">
        <v>0.61805555555555558</v>
      </c>
      <c r="AC4152" s="30">
        <v>46178</v>
      </c>
      <c r="AD4152" s="15" t="str">
        <f>IF(Tabla2[[#This Row],[HORA ENTREGA]]="DIRECTO","On time", IF(AA4152&lt;&gt;"",IF(Tabla2[[#This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2" s="15" t="str">
        <f>MID(Tabla2[[#This Row],[TIPO]],1,3)</f>
        <v xml:space="preserve">40 </v>
      </c>
      <c r="AF41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PETROQUIMICA DOW */ Cont: * FFAU5286498*/ HR Entrega: *10:00* /Dirección: *AT LOGISTICA :  LAGUNA SUR N°9750 , COMUNA PUDAHUEL – SANTIAGO , RECINTO (BODEGAS SAN FRANCISCO)</v>
      </c>
      <c r="AG4152" s="45" t="str">
        <f>IFERROR(HYPERLINK("https://wa.me/"&amp;Tabla2[[#This Row],[CONTACTO]]&amp;"?text="&amp;Tabla2[[#This Row],[Mensaje]],"Enviar mensaje"),"")</f>
        <v>Enviar mensaje</v>
      </c>
      <c r="AH4152" s="15" t="str">
        <f>CONCATENATE(A4152,F4152)</f>
        <v>4151FFAU5286498</v>
      </c>
      <c r="AI4152" s="15" t="str">
        <f>CONCATENATE("ENT-",A4152)</f>
        <v>ENT-4151</v>
      </c>
      <c r="AJ4152" s="15" t="str">
        <f>IF(Tabla2[[#This Row],[Op]]&lt;&gt;"","ENTREGA","")</f>
        <v>ENTREGA</v>
      </c>
      <c r="AK4152" s="40" t="str">
        <f>(Tabla2[[#This Row],[FECHA ENTREGA]]&amp;Tabla2[[#This Row],[HORA ENTREGA]])</f>
        <v>461780,416666666666667</v>
      </c>
      <c r="AL4152" s="43" t="str">
        <f>IFERROR(HYPERLINK("https://wa.me/"&amp;Tabla2[[#This Row],[CONTACTO]]&amp;"?text="&amp;Tabla2[[#This Row],[Mensaje]]),"")</f>
        <v>https://wa.me/56926181825?text=Hola!%0AServicio del día 05-06%0A *Cliente:* PETROQUIMICA DOW */ Cont: * FFAU5286498*/ HR Entrega: *10:00* /Dirección: *AT LOGISTICA :  LAGUNA SUR N°9750 , COMUNA PUDAHUEL – SANTIAGO , RECINTO (BODEGAS SAN FRANCISCO)</v>
      </c>
    </row>
    <row r="4153" spans="1:38" ht="16.5" customHeight="1" x14ac:dyDescent="0.2">
      <c r="A4153" s="15">
        <f>ROW(A4152)</f>
        <v>4152</v>
      </c>
      <c r="B4153" s="15">
        <f>IF(J4153=J4152,B4152+1,1)</f>
        <v>29</v>
      </c>
      <c r="C4153" s="15" t="s">
        <v>3160</v>
      </c>
      <c r="D4153" s="25" t="s">
        <v>39</v>
      </c>
      <c r="E4153" s="27">
        <v>307152</v>
      </c>
      <c r="F4153" s="27" t="s">
        <v>6331</v>
      </c>
      <c r="G4153" s="27" t="s">
        <v>41</v>
      </c>
      <c r="H4153" s="27">
        <v>18600</v>
      </c>
      <c r="I4153" s="27" t="s">
        <v>6332</v>
      </c>
      <c r="J4153" s="28">
        <v>46178</v>
      </c>
      <c r="K4153" s="26">
        <v>0.33333333333333331</v>
      </c>
      <c r="L4153" s="26"/>
      <c r="M4153" s="27" t="s">
        <v>247</v>
      </c>
      <c r="N4153" s="25">
        <f>IFERROR(VLOOKUP(M4153,Data!$J$1:$K$58,2,0),"")</f>
        <v>56953157599</v>
      </c>
      <c r="O4153" s="27" t="s">
        <v>248</v>
      </c>
      <c r="P4153" s="27"/>
      <c r="Q4153" s="27" t="s">
        <v>3163</v>
      </c>
      <c r="R4153" s="27" t="s">
        <v>69</v>
      </c>
      <c r="S4153" s="27"/>
      <c r="T4153" s="27"/>
      <c r="U4153" s="28"/>
      <c r="V4153" s="15"/>
      <c r="W4153" s="15"/>
      <c r="X4153" s="27"/>
      <c r="Y4153" s="27"/>
      <c r="Z4153" s="29"/>
      <c r="AA4153" s="29">
        <v>0.3298611111111111</v>
      </c>
      <c r="AB4153" s="29">
        <v>0.40625</v>
      </c>
      <c r="AC4153" s="30">
        <v>46178</v>
      </c>
      <c r="AD4153" s="15" t="str">
        <f>IF(Tabla2[[#This Row],[HORA ENTREGA]]="DIRECTO","On time", IF(AA4153&lt;&gt;"",IF(Tabla2[[#This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3" s="15" t="str">
        <f>MID(Tabla2[[#This Row],[TIPO]],1,3)</f>
        <v xml:space="preserve">40 </v>
      </c>
      <c r="AF41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PRODALAM S.A. */ Cont: * FDCU0335730*/ HR Entrega: *08:00* /Dirección: *ALBERTO PEPPER 1610, RENCA.</v>
      </c>
      <c r="AG4153" s="45" t="str">
        <f>IFERROR(HYPERLINK("https://wa.me/"&amp;Tabla2[[#This Row],[CONTACTO]]&amp;"?text="&amp;Tabla2[[#This Row],[Mensaje]],"Enviar mensaje"),"")</f>
        <v>Enviar mensaje</v>
      </c>
      <c r="AH4153" s="15" t="str">
        <f>CONCATENATE(A4153,F4153)</f>
        <v>4152FDCU0335730</v>
      </c>
      <c r="AI4153" s="15" t="str">
        <f>CONCATENATE("ENT-",A4153)</f>
        <v>ENT-4152</v>
      </c>
      <c r="AJ4153" s="15" t="str">
        <f>IF(Tabla2[[#This Row],[Op]]&lt;&gt;"","ENTREGA","")</f>
        <v>ENTREGA</v>
      </c>
      <c r="AK4153" s="40" t="str">
        <f>(Tabla2[[#This Row],[FECHA ENTREGA]]&amp;Tabla2[[#This Row],[HORA ENTREGA]])</f>
        <v>461780,333333333333333</v>
      </c>
      <c r="AL4153" s="43" t="str">
        <f>IFERROR(HYPERLINK("https://wa.me/"&amp;Tabla2[[#This Row],[CONTACTO]]&amp;"?text="&amp;Tabla2[[#This Row],[Mensaje]]),"")</f>
        <v>https://wa.me/56953157599?text=Hola!%0AServicio del día 05-06%0A *Cliente:* PRODALAM S.A. */ Cont: * FDCU0335730*/ HR Entrega: *08:00* /Dirección: *ALBERTO PEPPER 1610, RENCA.</v>
      </c>
    </row>
    <row r="4154" spans="1:38" ht="16.5" customHeight="1" x14ac:dyDescent="0.2">
      <c r="A4154" s="15">
        <f>ROW(A4153)</f>
        <v>4153</v>
      </c>
      <c r="B4154" s="15">
        <f>IF(J4154=J4153,B4153+1,1)</f>
        <v>30</v>
      </c>
      <c r="C4154" s="15" t="s">
        <v>3160</v>
      </c>
      <c r="D4154" s="25" t="s">
        <v>39</v>
      </c>
      <c r="E4154" s="27">
        <v>808157</v>
      </c>
      <c r="F4154" s="27" t="s">
        <v>6333</v>
      </c>
      <c r="G4154" s="27" t="s">
        <v>64</v>
      </c>
      <c r="H4154" s="27">
        <v>2700</v>
      </c>
      <c r="I4154" s="27" t="s">
        <v>6334</v>
      </c>
      <c r="J4154" s="28">
        <v>46178</v>
      </c>
      <c r="K4154" s="26">
        <v>0.375</v>
      </c>
      <c r="L4154" s="26"/>
      <c r="M4154" s="27" t="s">
        <v>176</v>
      </c>
      <c r="N4154" s="25">
        <f>IFERROR(VLOOKUP(M4154,Data!$J$1:$K$58,2,0),"")</f>
        <v>56968463649</v>
      </c>
      <c r="O4154" s="27" t="s">
        <v>177</v>
      </c>
      <c r="P4154" s="27"/>
      <c r="Q4154" s="27" t="s">
        <v>3163</v>
      </c>
      <c r="R4154" s="27"/>
      <c r="S4154" s="27"/>
      <c r="T4154" s="27"/>
      <c r="U4154" s="28"/>
      <c r="V4154" s="15"/>
      <c r="W4154" s="15"/>
      <c r="X4154" s="27"/>
      <c r="Y4154" s="27"/>
      <c r="Z4154" s="29"/>
      <c r="AA4154" s="29">
        <v>0.54374999999999996</v>
      </c>
      <c r="AB4154" s="29">
        <v>0.60763888888888884</v>
      </c>
      <c r="AC4154" s="30">
        <v>46178</v>
      </c>
      <c r="AD4154" s="15" t="str">
        <f>IF(Tabla2[[#This Row],[HORA ENTREGA]]="DIRECTO","On time", IF(AA4154&lt;&gt;"",IF(Tabla2[[#This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54" s="15" t="str">
        <f>MID(Tabla2[[#This Row],[TIPO]],1,3)</f>
        <v xml:space="preserve">20 </v>
      </c>
      <c r="AF41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PRODALAM S.A. */ Cont: * FTAU1193305*/ HR Entrega: *09:00* /Dirección: *ALBERTO PEPPER 1610, RENCA.</v>
      </c>
      <c r="AG4154" s="45" t="str">
        <f>IFERROR(HYPERLINK("https://wa.me/"&amp;Tabla2[[#This Row],[CONTACTO]]&amp;"?text="&amp;Tabla2[[#This Row],[Mensaje]],"Enviar mensaje"),"")</f>
        <v>Enviar mensaje</v>
      </c>
      <c r="AH4154" s="15" t="str">
        <f>CONCATENATE(A4154,F4154)</f>
        <v>4153FTAU1193305</v>
      </c>
      <c r="AI4154" s="15" t="str">
        <f>CONCATENATE("ENT-",A4154)</f>
        <v>ENT-4153</v>
      </c>
      <c r="AJ4154" s="15" t="str">
        <f>IF(Tabla2[[#This Row],[Op]]&lt;&gt;"","ENTREGA","")</f>
        <v>ENTREGA</v>
      </c>
      <c r="AK4154" s="40" t="str">
        <f>(Tabla2[[#This Row],[FECHA ENTREGA]]&amp;Tabla2[[#This Row],[HORA ENTREGA]])</f>
        <v>461780,375</v>
      </c>
      <c r="AL4154" s="43" t="str">
        <f>IFERROR(HYPERLINK("https://wa.me/"&amp;Tabla2[[#This Row],[CONTACTO]]&amp;"?text="&amp;Tabla2[[#This Row],[Mensaje]]),"")</f>
        <v>https://wa.me/56968463649?text=Hola!%0AServicio del día 05-06%0A *Cliente:* PRODALAM S.A. */ Cont: * FTAU1193305*/ HR Entrega: *09:00* /Dirección: *ALBERTO PEPPER 1610, RENCA.</v>
      </c>
    </row>
    <row r="4155" spans="1:38" ht="16.5" customHeight="1" x14ac:dyDescent="0.2">
      <c r="A4155" s="15">
        <f>ROW(A4154)</f>
        <v>4154</v>
      </c>
      <c r="B4155" s="15">
        <f>IF(J4155=J4154,B4154+1,1)</f>
        <v>31</v>
      </c>
      <c r="C4155" s="15" t="s">
        <v>3160</v>
      </c>
      <c r="D4155" s="25" t="s">
        <v>39</v>
      </c>
      <c r="E4155" s="27">
        <v>807566</v>
      </c>
      <c r="F4155" s="27" t="s">
        <v>6335</v>
      </c>
      <c r="G4155" s="27" t="s">
        <v>64</v>
      </c>
      <c r="H4155" s="27">
        <v>8892</v>
      </c>
      <c r="I4155" s="27" t="s">
        <v>2725</v>
      </c>
      <c r="J4155" s="28">
        <v>46178</v>
      </c>
      <c r="K4155" s="26">
        <v>0.41666666666666669</v>
      </c>
      <c r="L4155" s="26"/>
      <c r="M4155" s="27" t="s">
        <v>104</v>
      </c>
      <c r="N4155" s="25">
        <f>IFERROR(VLOOKUP(M4155,Data!$J$1:$K$58,2,0),"")</f>
        <v>56966749395</v>
      </c>
      <c r="O4155" s="27" t="s">
        <v>253</v>
      </c>
      <c r="P4155" s="27"/>
      <c r="Q4155" s="27" t="s">
        <v>3163</v>
      </c>
      <c r="R4155" s="27"/>
      <c r="S4155" s="27"/>
      <c r="T4155" s="27"/>
      <c r="U4155" s="28"/>
      <c r="V4155" s="15"/>
      <c r="W4155" s="15"/>
      <c r="X4155" s="27"/>
      <c r="Y4155" s="27"/>
      <c r="Z4155" s="29"/>
      <c r="AA4155" s="29">
        <v>0.61250000000000004</v>
      </c>
      <c r="AB4155" s="29">
        <v>0.63888888888888884</v>
      </c>
      <c r="AC4155" s="30">
        <v>46178</v>
      </c>
      <c r="AD4155" s="15" t="str">
        <f>IF(Tabla2[[#This Row],[HORA ENTREGA]]="DIRECTO","On time", IF(AA4155&lt;&gt;"",IF(Tabla2[[#This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55" s="15" t="str">
        <f>MID(Tabla2[[#This Row],[TIPO]],1,3)</f>
        <v xml:space="preserve">20 </v>
      </c>
      <c r="AF41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PRODALAM S.A. */ Cont: * TIIU2178125*/ HR Entrega: *10:00* /Dirección: *ALBERTO PEPPER 1610, RENCA.</v>
      </c>
      <c r="AG4155" s="45" t="str">
        <f>IFERROR(HYPERLINK("https://wa.me/"&amp;Tabla2[[#This Row],[CONTACTO]]&amp;"?text="&amp;Tabla2[[#This Row],[Mensaje]],"Enviar mensaje"),"")</f>
        <v>Enviar mensaje</v>
      </c>
      <c r="AH4155" s="15" t="str">
        <f>CONCATENATE(A4155,F4155)</f>
        <v>4154TIIU2178125</v>
      </c>
      <c r="AI4155" s="15" t="str">
        <f>CONCATENATE("ENT-",A4155)</f>
        <v>ENT-4154</v>
      </c>
      <c r="AJ4155" s="15" t="str">
        <f>IF(Tabla2[[#This Row],[Op]]&lt;&gt;"","ENTREGA","")</f>
        <v>ENTREGA</v>
      </c>
      <c r="AK4155" s="40" t="str">
        <f>(Tabla2[[#This Row],[FECHA ENTREGA]]&amp;Tabla2[[#This Row],[HORA ENTREGA]])</f>
        <v>461780,416666666666667</v>
      </c>
      <c r="AL4155" s="43" t="str">
        <f>IFERROR(HYPERLINK("https://wa.me/"&amp;Tabla2[[#This Row],[CONTACTO]]&amp;"?text="&amp;Tabla2[[#This Row],[Mensaje]]),"")</f>
        <v>https://wa.me/56966749395?text=Hola!%0AServicio del día 05-06%0A *Cliente:* PRODALAM S.A. */ Cont: * TIIU2178125*/ HR Entrega: *10:00* /Dirección: *ALBERTO PEPPER 1610, RENCA.</v>
      </c>
    </row>
    <row r="4156" spans="1:38" ht="16.5" customHeight="1" x14ac:dyDescent="0.2">
      <c r="A4156" s="15">
        <f>ROW(A4155)</f>
        <v>4155</v>
      </c>
      <c r="B4156" s="15">
        <f>IF(J4156=J4155,B4155+1,1)</f>
        <v>32</v>
      </c>
      <c r="C4156" s="15" t="s">
        <v>219</v>
      </c>
      <c r="D4156" s="25" t="s">
        <v>39</v>
      </c>
      <c r="E4156" s="27">
        <v>103992</v>
      </c>
      <c r="F4156" s="27" t="s">
        <v>6336</v>
      </c>
      <c r="G4156" s="27" t="s">
        <v>41</v>
      </c>
      <c r="H4156" s="27">
        <v>10636</v>
      </c>
      <c r="I4156" s="27" t="s">
        <v>42</v>
      </c>
      <c r="J4156" s="28">
        <v>46178</v>
      </c>
      <c r="K4156" s="26">
        <v>0.29166666666666669</v>
      </c>
      <c r="L4156" s="26"/>
      <c r="M4156" s="27" t="s">
        <v>77</v>
      </c>
      <c r="N4156" s="25">
        <f>IFERROR(VLOOKUP(M4156,Data!$J$1:$K$58,2,0),"")</f>
        <v>56967384794</v>
      </c>
      <c r="O4156" s="27" t="s">
        <v>78</v>
      </c>
      <c r="P4156" s="27"/>
      <c r="Q4156" s="27" t="s">
        <v>229</v>
      </c>
      <c r="R4156" s="27" t="s">
        <v>48</v>
      </c>
      <c r="S4156" s="27"/>
      <c r="T4156" s="27"/>
      <c r="U4156" s="28"/>
      <c r="V4156" s="15"/>
      <c r="W4156" s="15"/>
      <c r="X4156" s="27"/>
      <c r="Y4156" s="27"/>
      <c r="Z4156" s="29"/>
      <c r="AA4156" s="29">
        <v>0.27430555555555558</v>
      </c>
      <c r="AB4156" s="29">
        <v>0.40972222222222221</v>
      </c>
      <c r="AC4156" s="30">
        <v>46178</v>
      </c>
      <c r="AD4156" s="15" t="str">
        <f>IF(Tabla2[[#This Row],[HORA ENTREGA]]="DIRECTO","On time", IF(AA4156&lt;&gt;"",IF(Tabla2[[#This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6" s="15" t="str">
        <f>MID(Tabla2[[#This Row],[TIPO]],1,3)</f>
        <v xml:space="preserve">40 </v>
      </c>
      <c r="AF41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RENDIC S.A. */ Cont: * TGBU5211188*/ HR Entrega: *07:00* /Dirección: *Avenida Miraflores 9700-Bodega 4C, PUDAHUEL</v>
      </c>
      <c r="AG4156" s="45" t="str">
        <f>IFERROR(HYPERLINK("https://wa.me/"&amp;Tabla2[[#This Row],[CONTACTO]]&amp;"?text="&amp;Tabla2[[#This Row],[Mensaje]],"Enviar mensaje"),"")</f>
        <v>Enviar mensaje</v>
      </c>
      <c r="AH4156" s="15" t="str">
        <f>CONCATENATE(A4156,F4156)</f>
        <v>4155TGBU5211188</v>
      </c>
      <c r="AI4156" s="15" t="str">
        <f>CONCATENATE("ENT-",A4156)</f>
        <v>ENT-4155</v>
      </c>
      <c r="AJ4156" s="15" t="str">
        <f>IF(Tabla2[[#This Row],[Op]]&lt;&gt;"","ENTREGA","")</f>
        <v>ENTREGA</v>
      </c>
      <c r="AK4156" s="40" t="str">
        <f>(Tabla2[[#This Row],[FECHA ENTREGA]]&amp;Tabla2[[#This Row],[HORA ENTREGA]])</f>
        <v>461780,291666666666667</v>
      </c>
      <c r="AL4156" s="43" t="str">
        <f>IFERROR(HYPERLINK("https://wa.me/"&amp;Tabla2[[#This Row],[CONTACTO]]&amp;"?text="&amp;Tabla2[[#This Row],[Mensaje]]),"")</f>
        <v>https://wa.me/56967384794?text=Hola!%0AServicio del día 05-06%0A *Cliente:* RENDIC S.A. */ Cont: * TGBU5211188*/ HR Entrega: *07:00* /Dirección: *Avenida Miraflores 9700-Bodega 4C, PUDAHUEL</v>
      </c>
    </row>
    <row r="4157" spans="1:38" ht="16.5" customHeight="1" x14ac:dyDescent="0.2">
      <c r="A4157" s="15">
        <f>ROW(A4156)</f>
        <v>4156</v>
      </c>
      <c r="B4157" s="15">
        <f>IF(J4157=J4156,B4156+1,1)</f>
        <v>33</v>
      </c>
      <c r="C4157" s="15" t="s">
        <v>219</v>
      </c>
      <c r="D4157" s="25" t="s">
        <v>39</v>
      </c>
      <c r="E4157" s="27">
        <v>103992</v>
      </c>
      <c r="F4157" s="27" t="s">
        <v>6337</v>
      </c>
      <c r="G4157" s="27" t="s">
        <v>41</v>
      </c>
      <c r="H4157" s="27">
        <v>7552</v>
      </c>
      <c r="I4157" s="27" t="s">
        <v>2725</v>
      </c>
      <c r="J4157" s="28">
        <v>46178</v>
      </c>
      <c r="K4157" s="26">
        <v>0.29166666666666669</v>
      </c>
      <c r="L4157" s="26" t="s">
        <v>4226</v>
      </c>
      <c r="M4157" s="27" t="s">
        <v>241</v>
      </c>
      <c r="N4157" s="25">
        <f>IFERROR(VLOOKUP(M4157,Data!$J$1:$K$58,2,0),"")</f>
        <v>56984880436</v>
      </c>
      <c r="O4157" s="27" t="s">
        <v>98</v>
      </c>
      <c r="P4157" s="27"/>
      <c r="Q4157" s="27" t="s">
        <v>229</v>
      </c>
      <c r="R4157" s="27"/>
      <c r="S4157" s="27"/>
      <c r="T4157" s="27"/>
      <c r="U4157" s="28"/>
      <c r="V4157" s="15"/>
      <c r="W4157" s="15"/>
      <c r="X4157" s="27"/>
      <c r="Y4157" s="27"/>
      <c r="Z4157" s="29"/>
      <c r="AA4157" s="29">
        <v>0.28819444444444442</v>
      </c>
      <c r="AB4157" s="29">
        <v>0.4513888888888889</v>
      </c>
      <c r="AC4157" s="30">
        <v>46178</v>
      </c>
      <c r="AD4157" s="15" t="str">
        <f>IF(Tabla2[[#This Row],[HORA ENTREGA]]="DIRECTO","On time", IF(AA4157&lt;&gt;"",IF(Tabla2[[#This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7" s="15" t="str">
        <f>MID(Tabla2[[#This Row],[TIPO]],1,3)</f>
        <v xml:space="preserve">40 </v>
      </c>
      <c r="AF41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RENDIC S.A. */ Cont: * SEKU5513442*/ HR Entrega: *07:00* /Dirección: *Avenida Miraflores 9700-Bodega 4C, PUDAHUEL</v>
      </c>
      <c r="AG4157" s="45" t="str">
        <f>IFERROR(HYPERLINK("https://wa.me/"&amp;Tabla2[[#This Row],[CONTACTO]]&amp;"?text="&amp;Tabla2[[#This Row],[Mensaje]],"Enviar mensaje"),"")</f>
        <v>Enviar mensaje</v>
      </c>
      <c r="AH4157" s="15" t="str">
        <f>CONCATENATE(A4157,F4157)</f>
        <v>4156SEKU5513442</v>
      </c>
      <c r="AI4157" s="15" t="str">
        <f>CONCATENATE("ENT-",A4157)</f>
        <v>ENT-4156</v>
      </c>
      <c r="AJ4157" s="15" t="str">
        <f>IF(Tabla2[[#This Row],[Op]]&lt;&gt;"","ENTREGA","")</f>
        <v>ENTREGA</v>
      </c>
      <c r="AK4157" s="40" t="str">
        <f>(Tabla2[[#This Row],[FECHA ENTREGA]]&amp;Tabla2[[#This Row],[HORA ENTREGA]])</f>
        <v>461780,291666666666667</v>
      </c>
      <c r="AL4157" s="43" t="str">
        <f>IFERROR(HYPERLINK("https://wa.me/"&amp;Tabla2[[#This Row],[CONTACTO]]&amp;"?text="&amp;Tabla2[[#This Row],[Mensaje]]),"")</f>
        <v>https://wa.me/56984880436?text=Hola!%0AServicio del día 05-06%0A *Cliente:* RENDIC S.A. */ Cont: * SEKU5513442*/ HR Entrega: *07:00* /Dirección: *Avenida Miraflores 9700-Bodega 4C, PUDAHUEL</v>
      </c>
    </row>
    <row r="4158" spans="1:38" ht="16.5" customHeight="1" x14ac:dyDescent="0.2">
      <c r="A4158" s="15">
        <f>ROW(A4157)</f>
        <v>4157</v>
      </c>
      <c r="B4158" s="15">
        <f>IF(J4158=J4157,B4157+1,1)</f>
        <v>34</v>
      </c>
      <c r="C4158" s="15" t="s">
        <v>219</v>
      </c>
      <c r="D4158" s="25" t="s">
        <v>39</v>
      </c>
      <c r="E4158" s="27">
        <v>104085</v>
      </c>
      <c r="F4158" s="27" t="s">
        <v>6338</v>
      </c>
      <c r="G4158" s="27" t="s">
        <v>41</v>
      </c>
      <c r="H4158" s="27">
        <v>9463</v>
      </c>
      <c r="I4158" s="27" t="s">
        <v>42</v>
      </c>
      <c r="J4158" s="28">
        <v>46178</v>
      </c>
      <c r="K4158" s="26">
        <v>0.375</v>
      </c>
      <c r="L4158" s="26"/>
      <c r="M4158" s="27" t="s">
        <v>55</v>
      </c>
      <c r="N4158" s="25">
        <f>IFERROR(VLOOKUP(M4158,Data!$J$1:$K$58,2,0),"")</f>
        <v>56992164782</v>
      </c>
      <c r="O4158" s="27" t="s">
        <v>56</v>
      </c>
      <c r="P4158" s="27"/>
      <c r="Q4158" s="27" t="s">
        <v>229</v>
      </c>
      <c r="R4158" s="27" t="s">
        <v>48</v>
      </c>
      <c r="S4158" s="27"/>
      <c r="T4158" s="27"/>
      <c r="U4158" s="28"/>
      <c r="V4158" s="15"/>
      <c r="W4158" s="15"/>
      <c r="X4158" s="27"/>
      <c r="Y4158" s="27"/>
      <c r="Z4158" s="29"/>
      <c r="AA4158" s="29">
        <v>0.31597222222222221</v>
      </c>
      <c r="AB4158" s="29">
        <v>0.47569444444444442</v>
      </c>
      <c r="AC4158" s="30">
        <v>46178</v>
      </c>
      <c r="AD4158" s="15" t="str">
        <f>IF(Tabla2[[#This Row],[HORA ENTREGA]]="DIRECTO","On time", IF(AA4158&lt;&gt;"",IF(Tabla2[[#This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8" s="15" t="str">
        <f>MID(Tabla2[[#This Row],[TIPO]],1,3)</f>
        <v xml:space="preserve">40 </v>
      </c>
      <c r="AF41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RENDIC S.A. */ Cont: * TXGU7861138*/ HR Entrega: *09:00* /Dirección: *Avenida Miraflores 9700-Bodega 4C, PUDAHUEL</v>
      </c>
      <c r="AG4158" s="45" t="str">
        <f>IFERROR(HYPERLINK("https://wa.me/"&amp;Tabla2[[#This Row],[CONTACTO]]&amp;"?text="&amp;Tabla2[[#This Row],[Mensaje]],"Enviar mensaje"),"")</f>
        <v>Enviar mensaje</v>
      </c>
      <c r="AH4158" s="15" t="str">
        <f>CONCATENATE(A4158,F4158)</f>
        <v>4157TXGU7861138</v>
      </c>
      <c r="AI4158" s="15" t="str">
        <f>CONCATENATE("ENT-",A4158)</f>
        <v>ENT-4157</v>
      </c>
      <c r="AJ4158" s="15" t="str">
        <f>IF(Tabla2[[#This Row],[Op]]&lt;&gt;"","ENTREGA","")</f>
        <v>ENTREGA</v>
      </c>
      <c r="AK4158" s="40" t="str">
        <f>(Tabla2[[#This Row],[FECHA ENTREGA]]&amp;Tabla2[[#This Row],[HORA ENTREGA]])</f>
        <v>461780,375</v>
      </c>
      <c r="AL4158" s="43" t="str">
        <f>IFERROR(HYPERLINK("https://wa.me/"&amp;Tabla2[[#This Row],[CONTACTO]]&amp;"?text="&amp;Tabla2[[#This Row],[Mensaje]]),"")</f>
        <v>https://wa.me/56992164782?text=Hola!%0AServicio del día 05-06%0A *Cliente:* RENDIC S.A. */ Cont: * TXGU7861138*/ HR Entrega: *09:00* /Dirección: *Avenida Miraflores 9700-Bodega 4C, PUDAHUEL</v>
      </c>
    </row>
    <row r="4159" spans="1:38" ht="16.5" customHeight="1" x14ac:dyDescent="0.2">
      <c r="A4159" s="15">
        <f>ROW(A4158)</f>
        <v>4158</v>
      </c>
      <c r="B4159" s="15">
        <f>IF(J4159=J4158,B4158+1,1)</f>
        <v>35</v>
      </c>
      <c r="C4159" s="15" t="s">
        <v>236</v>
      </c>
      <c r="D4159" s="25" t="s">
        <v>39</v>
      </c>
      <c r="E4159" s="27">
        <v>514482</v>
      </c>
      <c r="F4159" s="27" t="s">
        <v>6339</v>
      </c>
      <c r="G4159" s="27" t="s">
        <v>64</v>
      </c>
      <c r="H4159" s="27">
        <v>29375</v>
      </c>
      <c r="I4159" s="27" t="s">
        <v>42</v>
      </c>
      <c r="J4159" s="28">
        <v>46178</v>
      </c>
      <c r="K4159" s="26">
        <v>0.29166666666666669</v>
      </c>
      <c r="L4159" s="26"/>
      <c r="M4159" s="27" t="s">
        <v>433</v>
      </c>
      <c r="N4159" s="25">
        <f>IFERROR(VLOOKUP(M4159,Data!$J$1:$K$58,2,0),"")</f>
        <v>56994354094</v>
      </c>
      <c r="O4159" s="27" t="s">
        <v>434</v>
      </c>
      <c r="P4159" s="27"/>
      <c r="Q4159" s="27" t="s">
        <v>740</v>
      </c>
      <c r="R4159" s="27" t="s">
        <v>48</v>
      </c>
      <c r="S4159" s="27"/>
      <c r="T4159" s="27"/>
      <c r="U4159" s="28"/>
      <c r="V4159" s="15"/>
      <c r="W4159" s="15"/>
      <c r="X4159" s="27"/>
      <c r="Y4159" s="27"/>
      <c r="Z4159" s="29"/>
      <c r="AA4159" s="29">
        <v>0.28472222222222221</v>
      </c>
      <c r="AB4159" s="29">
        <v>0.39930555555555558</v>
      </c>
      <c r="AC4159" s="30">
        <v>46178</v>
      </c>
      <c r="AD4159" s="15" t="str">
        <f>IF(Tabla2[[#This Row],[HORA ENTREGA]]="DIRECTO","On time", IF(AA4159&lt;&gt;"",IF(Tabla2[[#This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59" s="15" t="str">
        <f>MID(Tabla2[[#This Row],[TIPO]],1,3)</f>
        <v xml:space="preserve">20 </v>
      </c>
      <c r="AF41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SOCIEDAD COMERCIAL MARBEN PETS LTDA */ Cont: * TEMU0032750*/ HR Entrega: *07:00* /Dirección: *AV. LA MARTINA 445. PUDAHUEL SUR</v>
      </c>
      <c r="AG4159" s="38" t="str">
        <f>IFERROR(HYPERLINK("https://wa.me/"&amp;Tabla2[[#This Row],[CONTACTO]]&amp;"?text="&amp;Tabla2[[#This Row],[Mensaje]],"Enviar mensaje"),"")</f>
        <v>Enviar mensaje</v>
      </c>
      <c r="AH4159" s="15" t="str">
        <f>CONCATENATE(A4159,F4159)</f>
        <v>4158TEMU0032750</v>
      </c>
      <c r="AI4159" s="15" t="str">
        <f>CONCATENATE("ENT-",A4159)</f>
        <v>ENT-4158</v>
      </c>
      <c r="AJ4159" s="15" t="str">
        <f>IF(Tabla2[[#This Row],[Op]]&lt;&gt;"","ENTREGA","")</f>
        <v>ENTREGA</v>
      </c>
      <c r="AK4159" s="40" t="str">
        <f>(Tabla2[[#This Row],[FECHA ENTREGA]]&amp;Tabla2[[#This Row],[HORA ENTREGA]])</f>
        <v>461780,291666666666667</v>
      </c>
      <c r="AL4159" s="34" t="str">
        <f>IFERROR(HYPERLINK("https://wa.me/"&amp;Tabla2[[#This Row],[CONTACTO]]&amp;"?text="&amp;Tabla2[[#This Row],[Mensaje]]),"")</f>
        <v>https://wa.me/56994354094?text=Hola!%0AServicio del día 05-06%0A *Cliente:* SOCIEDAD COMERCIAL MARBEN PETS LTDA */ Cont: * TEMU0032750*/ HR Entrega: *07:00* /Dirección: *AV. LA MARTINA 445. PUDAHUEL SUR</v>
      </c>
    </row>
    <row r="4160" spans="1:38" ht="16.5" customHeight="1" x14ac:dyDescent="0.2">
      <c r="A4160" s="15">
        <f>ROW(A4159)</f>
        <v>4159</v>
      </c>
      <c r="B4160" s="15">
        <f>IF(J4160=J4159,B4159+1,1)</f>
        <v>36</v>
      </c>
      <c r="C4160" s="15" t="s">
        <v>236</v>
      </c>
      <c r="D4160" s="25" t="s">
        <v>39</v>
      </c>
      <c r="E4160" s="27">
        <v>514482</v>
      </c>
      <c r="F4160" s="27" t="s">
        <v>6340</v>
      </c>
      <c r="G4160" s="27" t="s">
        <v>64</v>
      </c>
      <c r="H4160" s="27">
        <v>29335</v>
      </c>
      <c r="I4160" s="27" t="s">
        <v>42</v>
      </c>
      <c r="J4160" s="28">
        <v>46178</v>
      </c>
      <c r="K4160" s="26">
        <v>0.33333333333333331</v>
      </c>
      <c r="L4160" s="26" t="s">
        <v>335</v>
      </c>
      <c r="M4160" s="27" t="s">
        <v>51</v>
      </c>
      <c r="N4160" s="25">
        <f>IFERROR(VLOOKUP(M4160,Data!$J$1:$K$58,2,0),"")</f>
        <v>56967256951</v>
      </c>
      <c r="O4160" s="27" t="s">
        <v>52</v>
      </c>
      <c r="P4160" s="27"/>
      <c r="Q4160" s="27" t="s">
        <v>238</v>
      </c>
      <c r="R4160" s="27" t="s">
        <v>48</v>
      </c>
      <c r="S4160" s="27"/>
      <c r="T4160" s="27"/>
      <c r="U4160" s="28"/>
      <c r="V4160" s="15"/>
      <c r="W4160" s="15"/>
      <c r="X4160" s="27"/>
      <c r="Y4160" s="27"/>
      <c r="Z4160" s="29"/>
      <c r="AA4160" s="29">
        <v>0.33680555555555558</v>
      </c>
      <c r="AB4160" s="29">
        <v>0.47916666666666669</v>
      </c>
      <c r="AC4160" s="30">
        <v>46178</v>
      </c>
      <c r="AD4160" s="15" t="str">
        <f>IF(Tabla2[[#This Row],[HORA ENTREGA]]="DIRECTO","On time", IF(AA4160&lt;&gt;"",IF(Tabla2[[#This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0" s="15" t="str">
        <f>MID(Tabla2[[#This Row],[TIPO]],1,3)</f>
        <v xml:space="preserve">20 </v>
      </c>
      <c r="AF41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SOCIEDAD COMERCIAL MARBEN PETS LTDA */ Cont: * TRHU2838809*/ HR Entrega: *08:00* /Dirección: *CARRETERA GENERAL SAN MARTIN 8250 BODEGA A 21 QUILICURA</v>
      </c>
      <c r="AG4160" s="45" t="str">
        <f>IFERROR(HYPERLINK("https://wa.me/"&amp;Tabla2[[#This Row],[CONTACTO]]&amp;"?text="&amp;Tabla2[[#This Row],[Mensaje]],"Enviar mensaje"),"")</f>
        <v>Enviar mensaje</v>
      </c>
      <c r="AH4160" s="15" t="str">
        <f>CONCATENATE(A4160,F4160)</f>
        <v>4159TRHU2838809</v>
      </c>
      <c r="AI4160" s="15" t="str">
        <f>CONCATENATE("ENT-",A4160)</f>
        <v>ENT-4159</v>
      </c>
      <c r="AJ4160" s="15" t="str">
        <f>IF(Tabla2[[#This Row],[Op]]&lt;&gt;"","ENTREGA","")</f>
        <v>ENTREGA</v>
      </c>
      <c r="AK4160" s="40" t="str">
        <f>(Tabla2[[#This Row],[FECHA ENTREGA]]&amp;Tabla2[[#This Row],[HORA ENTREGA]])</f>
        <v>461780,333333333333333</v>
      </c>
      <c r="AL4160" s="43" t="str">
        <f>IFERROR(HYPERLINK("https://wa.me/"&amp;Tabla2[[#This Row],[CONTACTO]]&amp;"?text="&amp;Tabla2[[#This Row],[Mensaje]]),"")</f>
        <v>https://wa.me/56967256951?text=Hola!%0AServicio del día 05-06%0A *Cliente:* SOCIEDAD COMERCIAL MARBEN PETS LTDA */ Cont: * TRHU2838809*/ HR Entrega: *08:00* /Dirección: *CARRETERA GENERAL SAN MARTIN 8250 BODEGA A 21 QUILICURA</v>
      </c>
    </row>
    <row r="4161" spans="1:38" ht="16.5" customHeight="1" x14ac:dyDescent="0.2">
      <c r="A4161" s="15">
        <f>ROW(A4160)</f>
        <v>4160</v>
      </c>
      <c r="B4161" s="15">
        <f>IF(J4161=J4160,B4160+1,1)</f>
        <v>37</v>
      </c>
      <c r="C4161" s="15" t="s">
        <v>236</v>
      </c>
      <c r="D4161" s="25" t="s">
        <v>39</v>
      </c>
      <c r="E4161" s="27">
        <v>514482</v>
      </c>
      <c r="F4161" s="27" t="s">
        <v>6341</v>
      </c>
      <c r="G4161" s="27" t="s">
        <v>64</v>
      </c>
      <c r="H4161" s="27">
        <v>29335</v>
      </c>
      <c r="I4161" s="27" t="s">
        <v>42</v>
      </c>
      <c r="J4161" s="28">
        <v>46178</v>
      </c>
      <c r="K4161" s="26">
        <v>0.33333333333333331</v>
      </c>
      <c r="L4161" s="26" t="s">
        <v>335</v>
      </c>
      <c r="M4161" s="27" t="s">
        <v>117</v>
      </c>
      <c r="N4161" s="25">
        <f>IFERROR(VLOOKUP(M4161,Data!$J$1:$K$58,2,0),"")</f>
        <v>56973887539</v>
      </c>
      <c r="O4161" s="27" t="s">
        <v>118</v>
      </c>
      <c r="P4161" s="27"/>
      <c r="Q4161" s="27" t="s">
        <v>910</v>
      </c>
      <c r="R4161" s="27" t="s">
        <v>69</v>
      </c>
      <c r="S4161" s="27"/>
      <c r="T4161" s="27"/>
      <c r="U4161" s="28"/>
      <c r="V4161" s="15"/>
      <c r="W4161" s="15"/>
      <c r="X4161" s="27"/>
      <c r="Y4161" s="27"/>
      <c r="Z4161" s="29"/>
      <c r="AA4161" s="29">
        <v>0.32291666666666669</v>
      </c>
      <c r="AB4161" s="29">
        <v>0.47569444444444442</v>
      </c>
      <c r="AC4161" s="30">
        <v>46178</v>
      </c>
      <c r="AD4161" s="15" t="str">
        <f>IF(Tabla2[[#This Row],[HORA ENTREGA]]="DIRECTO","On time", IF(AA4161&lt;&gt;"",IF(Tabla2[[#This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1" s="15" t="str">
        <f>MID(Tabla2[[#This Row],[TIPO]],1,3)</f>
        <v xml:space="preserve">20 </v>
      </c>
      <c r="AF41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SOCIEDAD COMERCIAL MARBEN PETS LTDA */ Cont: * TRHU1194126*/ HR Entrega: *08:00* /Dirección: *AV EL RETIRO 1227 BOD 76 COND PARK</v>
      </c>
      <c r="AG4161" s="45" t="str">
        <f>IFERROR(HYPERLINK("https://wa.me/"&amp;Tabla2[[#This Row],[CONTACTO]]&amp;"?text="&amp;Tabla2[[#This Row],[Mensaje]],"Enviar mensaje"),"")</f>
        <v>Enviar mensaje</v>
      </c>
      <c r="AH4161" s="15" t="str">
        <f>CONCATENATE(A4161,F4161)</f>
        <v>4160TRHU1194126</v>
      </c>
      <c r="AI4161" s="15" t="str">
        <f>CONCATENATE("ENT-",A4161)</f>
        <v>ENT-4160</v>
      </c>
      <c r="AJ4161" s="15" t="str">
        <f>IF(Tabla2[[#This Row],[Op]]&lt;&gt;"","ENTREGA","")</f>
        <v>ENTREGA</v>
      </c>
      <c r="AK4161" s="40" t="str">
        <f>(Tabla2[[#This Row],[FECHA ENTREGA]]&amp;Tabla2[[#This Row],[HORA ENTREGA]])</f>
        <v>461780,333333333333333</v>
      </c>
      <c r="AL4161" s="43" t="str">
        <f>IFERROR(HYPERLINK("https://wa.me/"&amp;Tabla2[[#This Row],[CONTACTO]]&amp;"?text="&amp;Tabla2[[#This Row],[Mensaje]]),"")</f>
        <v>https://wa.me/56973887539?text=Hola!%0AServicio del día 05-06%0A *Cliente:* SOCIEDAD COMERCIAL MARBEN PETS LTDA */ Cont: * TRHU1194126*/ HR Entrega: *08:00* /Dirección: *AV EL RETIRO 1227 BOD 76 COND PARK</v>
      </c>
    </row>
    <row r="4162" spans="1:38" ht="16.5" customHeight="1" x14ac:dyDescent="0.2">
      <c r="A4162" s="15">
        <f>ROW(A4161)</f>
        <v>4161</v>
      </c>
      <c r="B4162" s="15">
        <f>IF(J4162=J4161,B4161+1,1)</f>
        <v>38</v>
      </c>
      <c r="C4162" s="15" t="s">
        <v>236</v>
      </c>
      <c r="D4162" s="25" t="s">
        <v>39</v>
      </c>
      <c r="E4162" s="27">
        <v>514482</v>
      </c>
      <c r="F4162" s="27" t="s">
        <v>6342</v>
      </c>
      <c r="G4162" s="27" t="s">
        <v>64</v>
      </c>
      <c r="H4162" s="27">
        <v>29335</v>
      </c>
      <c r="I4162" s="27" t="s">
        <v>42</v>
      </c>
      <c r="J4162" s="28">
        <v>46178</v>
      </c>
      <c r="K4162" s="26">
        <v>0.375</v>
      </c>
      <c r="L4162" s="26"/>
      <c r="M4162" s="27" t="s">
        <v>164</v>
      </c>
      <c r="N4162" s="25">
        <f>IFERROR(VLOOKUP(M4162,Data!$J$1:$K$58,2,0),"")</f>
        <v>56967398822</v>
      </c>
      <c r="O4162" s="27" t="s">
        <v>165</v>
      </c>
      <c r="P4162" s="27"/>
      <c r="Q4162" s="27" t="s">
        <v>744</v>
      </c>
      <c r="R4162" s="27" t="s">
        <v>48</v>
      </c>
      <c r="S4162" s="27"/>
      <c r="T4162" s="27"/>
      <c r="U4162" s="28"/>
      <c r="V4162" s="15"/>
      <c r="W4162" s="15"/>
      <c r="X4162" s="27"/>
      <c r="Y4162" s="27"/>
      <c r="Z4162" s="29"/>
      <c r="AA4162" s="29">
        <v>0.36458333333333331</v>
      </c>
      <c r="AB4162" s="29">
        <v>0.77083333333333337</v>
      </c>
      <c r="AC4162" s="30">
        <v>46178</v>
      </c>
      <c r="AD4162" s="15" t="str">
        <f>IF(Tabla2[[#This Row],[HORA ENTREGA]]="DIRECTO","On time", IF(AA4162&lt;&gt;"",IF(Tabla2[[#This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2" s="15" t="str">
        <f>MID(Tabla2[[#This Row],[TIPO]],1,3)</f>
        <v xml:space="preserve">20 </v>
      </c>
      <c r="AF41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SOCIEDAD COMERCIAL MARBEN PETS LTDA */ Cont: * FCIU3729418*/ HR Entrega: *09:00* /Dirección: *ROSA ESTER 3741, PUENTE ALTO</v>
      </c>
      <c r="AG4162" s="45" t="str">
        <f>IFERROR(HYPERLINK("https://wa.me/"&amp;Tabla2[[#This Row],[CONTACTO]]&amp;"?text="&amp;Tabla2[[#This Row],[Mensaje]],"Enviar mensaje"),"")</f>
        <v>Enviar mensaje</v>
      </c>
      <c r="AH4162" s="15" t="str">
        <f>CONCATENATE(A4162,F4162)</f>
        <v>4161FCIU3729418</v>
      </c>
      <c r="AI4162" s="15" t="str">
        <f>CONCATENATE("ENT-",A4162)</f>
        <v>ENT-4161</v>
      </c>
      <c r="AJ4162" s="15" t="str">
        <f>IF(Tabla2[[#This Row],[Op]]&lt;&gt;"","ENTREGA","")</f>
        <v>ENTREGA</v>
      </c>
      <c r="AK4162" s="40" t="str">
        <f>(Tabla2[[#This Row],[FECHA ENTREGA]]&amp;Tabla2[[#This Row],[HORA ENTREGA]])</f>
        <v>461780,375</v>
      </c>
      <c r="AL4162" s="43" t="str">
        <f>IFERROR(HYPERLINK("https://wa.me/"&amp;Tabla2[[#This Row],[CONTACTO]]&amp;"?text="&amp;Tabla2[[#This Row],[Mensaje]]),"")</f>
        <v>https://wa.me/56967398822?text=Hola!%0AServicio del día 05-06%0A *Cliente:* SOCIEDAD COMERCIAL MARBEN PETS LTDA */ Cont: * FCIU3729418*/ HR Entrega: *09:00* /Dirección: *ROSA ESTER 3741, PUENTE ALTO</v>
      </c>
    </row>
    <row r="4163" spans="1:38" ht="16.5" customHeight="1" x14ac:dyDescent="0.2">
      <c r="A4163" s="15">
        <f>ROW(A4162)</f>
        <v>4162</v>
      </c>
      <c r="B4163" s="15">
        <f>IF(J4163=J4162,B4162+1,1)</f>
        <v>39</v>
      </c>
      <c r="C4163" s="15" t="s">
        <v>236</v>
      </c>
      <c r="D4163" s="25" t="s">
        <v>39</v>
      </c>
      <c r="E4163" s="27">
        <v>514482</v>
      </c>
      <c r="F4163" s="27" t="s">
        <v>6343</v>
      </c>
      <c r="G4163" s="27" t="s">
        <v>64</v>
      </c>
      <c r="H4163" s="27">
        <v>29335</v>
      </c>
      <c r="I4163" s="27" t="s">
        <v>42</v>
      </c>
      <c r="J4163" s="28">
        <v>46178</v>
      </c>
      <c r="K4163" s="26">
        <v>0.375</v>
      </c>
      <c r="L4163" s="26"/>
      <c r="M4163" s="27" t="s">
        <v>347</v>
      </c>
      <c r="N4163" s="25">
        <f>IFERROR(VLOOKUP(M4163,Data!$J$1:$K$58,2,0),"")</f>
        <v>56976511010</v>
      </c>
      <c r="O4163" s="27" t="s">
        <v>367</v>
      </c>
      <c r="P4163" s="27"/>
      <c r="Q4163" s="27" t="s">
        <v>1853</v>
      </c>
      <c r="R4163" s="27" t="s">
        <v>48</v>
      </c>
      <c r="S4163" s="27"/>
      <c r="T4163" s="27"/>
      <c r="U4163" s="28"/>
      <c r="V4163" s="15"/>
      <c r="W4163" s="15"/>
      <c r="X4163" s="27"/>
      <c r="Y4163" s="27"/>
      <c r="Z4163" s="29"/>
      <c r="AA4163" s="29">
        <v>0.36458333333333331</v>
      </c>
      <c r="AB4163" s="29">
        <v>0.50486111111111109</v>
      </c>
      <c r="AC4163" s="30">
        <v>46178</v>
      </c>
      <c r="AD4163" s="15" t="str">
        <f>IF(Tabla2[[#This Row],[HORA ENTREGA]]="DIRECTO","On time", IF(AA4163&lt;&gt;"",IF(Tabla2[[#This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3" s="15" t="str">
        <f>MID(Tabla2[[#This Row],[TIPO]],1,3)</f>
        <v xml:space="preserve">20 </v>
      </c>
      <c r="AF41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SOCIEDAD COMERCIAL MARBEN PETS LTDA */ Cont: * TLLU2042146*/ HR Entrega: *09:00* /Dirección: *Santa rosa 15551 la pintana</v>
      </c>
      <c r="AG4163" s="45" t="str">
        <f>IFERROR(HYPERLINK("https://wa.me/"&amp;Tabla2[[#This Row],[CONTACTO]]&amp;"?text="&amp;Tabla2[[#This Row],[Mensaje]],"Enviar mensaje"),"")</f>
        <v>Enviar mensaje</v>
      </c>
      <c r="AH4163" s="15" t="str">
        <f>CONCATENATE(A4163,F4163)</f>
        <v>4162TLLU2042146</v>
      </c>
      <c r="AI4163" s="15" t="str">
        <f>CONCATENATE("ENT-",A4163)</f>
        <v>ENT-4162</v>
      </c>
      <c r="AJ4163" s="15" t="str">
        <f>IF(Tabla2[[#This Row],[Op]]&lt;&gt;"","ENTREGA","")</f>
        <v>ENTREGA</v>
      </c>
      <c r="AK4163" s="40" t="str">
        <f>(Tabla2[[#This Row],[FECHA ENTREGA]]&amp;Tabla2[[#This Row],[HORA ENTREGA]])</f>
        <v>461780,375</v>
      </c>
      <c r="AL4163" s="43" t="str">
        <f>IFERROR(HYPERLINK("https://wa.me/"&amp;Tabla2[[#This Row],[CONTACTO]]&amp;"?text="&amp;Tabla2[[#This Row],[Mensaje]]),"")</f>
        <v>https://wa.me/56976511010?text=Hola!%0AServicio del día 05-06%0A *Cliente:* SOCIEDAD COMERCIAL MARBEN PETS LTDA */ Cont: * TLLU2042146*/ HR Entrega: *09:00* /Dirección: *Santa rosa 15551 la pintana</v>
      </c>
    </row>
    <row r="4164" spans="1:38" ht="16.5" customHeight="1" x14ac:dyDescent="0.2">
      <c r="A4164" s="15">
        <f>ROW(A4163)</f>
        <v>4163</v>
      </c>
      <c r="B4164" s="15">
        <f>IF(J4164=J4163,B4163+1,1)</f>
        <v>40</v>
      </c>
      <c r="C4164" s="15" t="s">
        <v>244</v>
      </c>
      <c r="D4164" s="25" t="s">
        <v>39</v>
      </c>
      <c r="E4164" s="27">
        <v>534693</v>
      </c>
      <c r="F4164" s="27" t="s">
        <v>6344</v>
      </c>
      <c r="G4164" s="27" t="s">
        <v>3901</v>
      </c>
      <c r="H4164" s="27">
        <v>15091</v>
      </c>
      <c r="I4164" s="27" t="s">
        <v>6345</v>
      </c>
      <c r="J4164" s="28">
        <v>46178</v>
      </c>
      <c r="K4164" s="26">
        <v>0.375</v>
      </c>
      <c r="L4164" s="26" t="s">
        <v>4226</v>
      </c>
      <c r="M4164" s="27" t="s">
        <v>86</v>
      </c>
      <c r="N4164" s="25">
        <f>IFERROR(VLOOKUP(M4164,Data!$J$1:$K$58,2,0),"")</f>
        <v>56956654384</v>
      </c>
      <c r="O4164" s="27" t="s">
        <v>87</v>
      </c>
      <c r="P4164" s="27"/>
      <c r="Q4164" s="27" t="s">
        <v>249</v>
      </c>
      <c r="R4164" s="27" t="s">
        <v>218</v>
      </c>
      <c r="S4164" s="27"/>
      <c r="T4164" s="27"/>
      <c r="U4164" s="28"/>
      <c r="V4164" s="15"/>
      <c r="W4164" s="15"/>
      <c r="X4164" s="27"/>
      <c r="Y4164" s="27"/>
      <c r="Z4164" s="29"/>
      <c r="AA4164" s="29">
        <v>0.3840277777777778</v>
      </c>
      <c r="AB4164" s="29">
        <v>0.52430555555555558</v>
      </c>
      <c r="AC4164" s="30">
        <v>46178</v>
      </c>
      <c r="AD4164" s="15" t="str">
        <f>IF(Tabla2[[#This Row],[HORA ENTREGA]]="DIRECTO","On time", IF(AA4164&lt;&gt;"",IF(Tabla2[[#This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4" s="15" t="str">
        <f>MID(Tabla2[[#This Row],[TIPO]],1,3)</f>
        <v xml:space="preserve">40 </v>
      </c>
      <c r="AF41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VILLAR HERMANOS S.A. */ Cont: * MNBU3934057*/ HR Entrega: *09:00* /Dirección: *SALAR DE ATACAMA 1330, PUDAHUEL</v>
      </c>
      <c r="AG4164" s="45" t="str">
        <f>IFERROR(HYPERLINK("https://wa.me/"&amp;Tabla2[[#This Row],[CONTACTO]]&amp;"?text="&amp;Tabla2[[#This Row],[Mensaje]],"Enviar mensaje"),"")</f>
        <v>Enviar mensaje</v>
      </c>
      <c r="AH4164" s="15" t="str">
        <f>CONCATENATE(A4164,F4164)</f>
        <v>4163MNBU3934057</v>
      </c>
      <c r="AI4164" s="15" t="str">
        <f>CONCATENATE("ENT-",A4164)</f>
        <v>ENT-4163</v>
      </c>
      <c r="AJ4164" s="15" t="str">
        <f>IF(Tabla2[[#This Row],[Op]]&lt;&gt;"","ENTREGA","")</f>
        <v>ENTREGA</v>
      </c>
      <c r="AK4164" s="40" t="str">
        <f>(Tabla2[[#This Row],[FECHA ENTREGA]]&amp;Tabla2[[#This Row],[HORA ENTREGA]])</f>
        <v>461780,375</v>
      </c>
      <c r="AL4164" s="43" t="str">
        <f>IFERROR(HYPERLINK("https://wa.me/"&amp;Tabla2[[#This Row],[CONTACTO]]&amp;"?text="&amp;Tabla2[[#This Row],[Mensaje]]),"")</f>
        <v>https://wa.me/56956654384?text=Hola!%0AServicio del día 05-06%0A *Cliente:* VILLAR HERMANOS S.A. */ Cont: * MNBU3934057*/ HR Entrega: *09:00* /Dirección: *SALAR DE ATACAMA 1330, PUDAHUEL</v>
      </c>
    </row>
    <row r="4165" spans="1:38" ht="16.5" customHeight="1" x14ac:dyDescent="0.2">
      <c r="A4165" s="15">
        <f>ROW(A4164)</f>
        <v>4164</v>
      </c>
      <c r="B4165" s="15">
        <f>IF(J4165=J4164,B4164+1,1)</f>
        <v>41</v>
      </c>
      <c r="C4165" s="15" t="s">
        <v>580</v>
      </c>
      <c r="D4165" s="25" t="s">
        <v>39</v>
      </c>
      <c r="E4165" s="27">
        <v>306662</v>
      </c>
      <c r="F4165" s="27" t="s">
        <v>6346</v>
      </c>
      <c r="G4165" s="27" t="s">
        <v>41</v>
      </c>
      <c r="H4165" s="27">
        <v>20100</v>
      </c>
      <c r="I4165" s="27" t="s">
        <v>42</v>
      </c>
      <c r="J4165" s="28">
        <v>46178</v>
      </c>
      <c r="K4165" s="26">
        <v>0.33333333333333331</v>
      </c>
      <c r="L4165" s="26" t="s">
        <v>3731</v>
      </c>
      <c r="M4165" s="27" t="s">
        <v>192</v>
      </c>
      <c r="N4165" s="25">
        <f>IFERROR(VLOOKUP(M4165,Data!$J$1:$K$58,2,0),"")</f>
        <v>56967396661</v>
      </c>
      <c r="O4165" s="27" t="s">
        <v>46</v>
      </c>
      <c r="P4165" s="27"/>
      <c r="Q4165" s="27" t="s">
        <v>3376</v>
      </c>
      <c r="R4165" s="27" t="s">
        <v>183</v>
      </c>
      <c r="S4165" s="27"/>
      <c r="T4165" s="27"/>
      <c r="U4165" s="28"/>
      <c r="V4165" s="15"/>
      <c r="W4165" s="15"/>
      <c r="X4165" s="27"/>
      <c r="Y4165" s="27"/>
      <c r="Z4165" s="29"/>
      <c r="AA4165" s="29">
        <v>0.32500000000000001</v>
      </c>
      <c r="AB4165" s="29">
        <v>0.3888888888888889</v>
      </c>
      <c r="AC4165" s="30">
        <v>46178</v>
      </c>
      <c r="AD4165" s="15" t="str">
        <f>IF(Tabla2[[#This Row],[HORA ENTREGA]]="DIRECTO","On time", IF(AA4165&lt;&gt;"",IF(Tabla2[[#This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5" s="15" t="str">
        <f>MID(Tabla2[[#This Row],[TIPO]],1,3)</f>
        <v xml:space="preserve">40 </v>
      </c>
      <c r="AF41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WURTH CHILE LTDA */ Cont: * WHLU5770896*/ HR Entrega: *08:00* /Dirección: *AV. LO ESPEJO 1740, BOD. 4; SAN BERNARDO</v>
      </c>
      <c r="AG4165" s="45" t="str">
        <f>IFERROR(HYPERLINK("https://wa.me/"&amp;Tabla2[[#This Row],[CONTACTO]]&amp;"?text="&amp;Tabla2[[#This Row],[Mensaje]],"Enviar mensaje"),"")</f>
        <v>Enviar mensaje</v>
      </c>
      <c r="AH4165" s="15" t="str">
        <f>CONCATENATE(A4165,F4165)</f>
        <v>4164WHLU5770896</v>
      </c>
      <c r="AI4165" s="15" t="str">
        <f>CONCATENATE("ENT-",A4165)</f>
        <v>ENT-4164</v>
      </c>
      <c r="AJ4165" s="15" t="str">
        <f>IF(Tabla2[[#This Row],[Op]]&lt;&gt;"","ENTREGA","")</f>
        <v>ENTREGA</v>
      </c>
      <c r="AK4165" s="40" t="str">
        <f>(Tabla2[[#This Row],[FECHA ENTREGA]]&amp;Tabla2[[#This Row],[HORA ENTREGA]])</f>
        <v>461780,333333333333333</v>
      </c>
      <c r="AL4165" s="43" t="str">
        <f>IFERROR(HYPERLINK("https://wa.me/"&amp;Tabla2[[#This Row],[CONTACTO]]&amp;"?text="&amp;Tabla2[[#This Row],[Mensaje]]),"")</f>
        <v>https://wa.me/56967396661?text=Hola!%0AServicio del día 05-06%0A *Cliente:* WURTH CHILE LTDA */ Cont: * WHLU5770896*/ HR Entrega: *08:00* /Dirección: *AV. LO ESPEJO 1740, BOD. 4; SAN BERNARDO</v>
      </c>
    </row>
    <row r="4166" spans="1:38" ht="16.5" customHeight="1" x14ac:dyDescent="0.2">
      <c r="A4166" s="15">
        <f>ROW(A4165)</f>
        <v>4165</v>
      </c>
      <c r="B4166" s="15">
        <f>IF(J4166=J4165,B4165+1,1)</f>
        <v>42</v>
      </c>
      <c r="C4166" s="15" t="s">
        <v>580</v>
      </c>
      <c r="D4166" s="25" t="s">
        <v>39</v>
      </c>
      <c r="E4166" s="27">
        <v>307218</v>
      </c>
      <c r="F4166" s="27" t="s">
        <v>6347</v>
      </c>
      <c r="G4166" s="27" t="s">
        <v>41</v>
      </c>
      <c r="H4166" s="27">
        <v>17780</v>
      </c>
      <c r="I4166" s="27" t="s">
        <v>42</v>
      </c>
      <c r="J4166" s="28">
        <v>46178</v>
      </c>
      <c r="K4166" s="26">
        <v>0.35416666666666669</v>
      </c>
      <c r="L4166" s="26"/>
      <c r="M4166" s="27" t="s">
        <v>233</v>
      </c>
      <c r="N4166" s="25">
        <f>IFERROR(VLOOKUP(M4166,Data!$J$1:$K$58,2,0),"")</f>
        <v>56998494086</v>
      </c>
      <c r="O4166" s="27" t="s">
        <v>234</v>
      </c>
      <c r="P4166" s="27"/>
      <c r="Q4166" s="27" t="s">
        <v>2990</v>
      </c>
      <c r="R4166" s="27" t="s">
        <v>48</v>
      </c>
      <c r="S4166" s="27"/>
      <c r="T4166" s="27"/>
      <c r="U4166" s="28"/>
      <c r="V4166" s="15"/>
      <c r="W4166" s="15"/>
      <c r="X4166" s="27"/>
      <c r="Y4166" s="27"/>
      <c r="Z4166" s="29"/>
      <c r="AA4166" s="29">
        <v>0.32777777777777778</v>
      </c>
      <c r="AB4166" s="29">
        <v>0.4548611111111111</v>
      </c>
      <c r="AC4166" s="30">
        <v>46178</v>
      </c>
      <c r="AD4166" s="15" t="str">
        <f>IF(Tabla2[[#This Row],[HORA ENTREGA]]="DIRECTO","On time", IF(AA4166&lt;&gt;"",IF(Tabla2[[#This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6" s="15" t="str">
        <f>MID(Tabla2[[#This Row],[TIPO]],1,3)</f>
        <v xml:space="preserve">40 </v>
      </c>
      <c r="AF41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WURTH CHILE LTDA */ Cont: * GESU6339850*/ HR Entrega: *08:30* /Dirección: *BOD.ID LOGISTIC - CAMINO CHORRILLOS UNO 21, PARCELA 21, LAMPA</v>
      </c>
      <c r="AG4166" s="45" t="str">
        <f>IFERROR(HYPERLINK("https://wa.me/"&amp;Tabla2[[#This Row],[CONTACTO]]&amp;"?text="&amp;Tabla2[[#This Row],[Mensaje]],"Enviar mensaje"),"")</f>
        <v>Enviar mensaje</v>
      </c>
      <c r="AH4166" s="15" t="str">
        <f>CONCATENATE(A4166,F4166)</f>
        <v>4165GESU6339850</v>
      </c>
      <c r="AI4166" s="15" t="str">
        <f>CONCATENATE("ENT-",A4166)</f>
        <v>ENT-4165</v>
      </c>
      <c r="AJ4166" s="15" t="str">
        <f>IF(Tabla2[[#This Row],[Op]]&lt;&gt;"","ENTREGA","")</f>
        <v>ENTREGA</v>
      </c>
      <c r="AK4166" s="40" t="str">
        <f>(Tabla2[[#This Row],[FECHA ENTREGA]]&amp;Tabla2[[#This Row],[HORA ENTREGA]])</f>
        <v>461780,354166666666667</v>
      </c>
      <c r="AL4166" s="43" t="str">
        <f>IFERROR(HYPERLINK("https://wa.me/"&amp;Tabla2[[#This Row],[CONTACTO]]&amp;"?text="&amp;Tabla2[[#This Row],[Mensaje]]),"")</f>
        <v>https://wa.me/56998494086?text=Hola!%0AServicio del día 05-06%0A *Cliente:* WURTH CHILE LTDA */ Cont: * GESU6339850*/ HR Entrega: *08:30* /Dirección: *BOD.ID LOGISTIC - CAMINO CHORRILLOS UNO 21, PARCELA 21, LAMPA</v>
      </c>
    </row>
    <row r="4167" spans="1:38" ht="16.5" customHeight="1" x14ac:dyDescent="0.2">
      <c r="A4167" s="15">
        <f>ROW(A4166)</f>
        <v>4166</v>
      </c>
      <c r="B4167" s="15">
        <f>IF(J4167=J4166,B4166+1,1)</f>
        <v>43</v>
      </c>
      <c r="C4167" s="15" t="s">
        <v>1322</v>
      </c>
      <c r="D4167" s="25" t="s">
        <v>39</v>
      </c>
      <c r="E4167" s="27"/>
      <c r="F4167" s="27" t="s">
        <v>456</v>
      </c>
      <c r="G4167" s="27"/>
      <c r="H4167" s="27"/>
      <c r="I4167" s="27" t="s">
        <v>42</v>
      </c>
      <c r="J4167" s="28">
        <v>46178</v>
      </c>
      <c r="K4167" s="26">
        <v>0.33333333333333331</v>
      </c>
      <c r="L4167" s="26" t="s">
        <v>6133</v>
      </c>
      <c r="M4167" s="27"/>
      <c r="N4167" s="25" t="str">
        <f>IFERROR(VLOOKUP(M4167,Data!$J$1:$K$58,2,0),"")</f>
        <v/>
      </c>
      <c r="O4167" s="27"/>
      <c r="P4167" s="27"/>
      <c r="Q4167" s="27" t="s">
        <v>5043</v>
      </c>
      <c r="R4167" s="27"/>
      <c r="S4167" s="27"/>
      <c r="T4167" s="27"/>
      <c r="U4167" s="28"/>
      <c r="V4167" s="15"/>
      <c r="W4167" s="15"/>
      <c r="X4167" s="27"/>
      <c r="Y4167" s="27" t="s">
        <v>3545</v>
      </c>
      <c r="Z4167" s="29"/>
      <c r="AA4167" s="29"/>
      <c r="AB4167" s="29"/>
      <c r="AC4167" s="30"/>
      <c r="AD4167" s="15" t="str">
        <f>IF(Tabla2[[#This Row],[HORA ENTREGA]]="DIRECTO","On time", IF(AA4167&lt;&gt;"",IF(Tabla2[[#This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167" s="15" t="str">
        <f>MID(Tabla2[[#This Row],[TIPO]],1,3)</f>
        <v/>
      </c>
      <c r="AF41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05-06%0A *Cliente:* ZOOMLION SPA */ Cont: * RAMPLA*/ HR Entrega: *08:00* /Dirección: *EDUARDO FREI MONTALVA 9951; QUILICURA</v>
      </c>
      <c r="AG4167" s="45" t="str">
        <f>IFERROR(HYPERLINK("https://wa.me/"&amp;Tabla2[[#This Row],[CONTACTO]]&amp;"?text="&amp;Tabla2[[#This Row],[Mensaje]],"Enviar mensaje"),"")</f>
        <v>Enviar mensaje</v>
      </c>
      <c r="AH4167" s="15" t="str">
        <f>CONCATENATE(A4167,F4167)</f>
        <v>4166RAMPLA</v>
      </c>
      <c r="AI4167" s="15" t="str">
        <f>CONCATENATE("ENT-",A4167)</f>
        <v>ENT-4166</v>
      </c>
      <c r="AJ4167" s="15" t="str">
        <f>IF(Tabla2[[#This Row],[Op]]&lt;&gt;"","ENTREGA","")</f>
        <v>ENTREGA</v>
      </c>
      <c r="AK4167" s="40" t="str">
        <f>(Tabla2[[#This Row],[FECHA ENTREGA]]&amp;Tabla2[[#This Row],[HORA ENTREGA]])</f>
        <v>461780,333333333333333</v>
      </c>
      <c r="AL4167" s="43" t="str">
        <f>IFERROR(HYPERLINK("https://wa.me/"&amp;Tabla2[[#This Row],[CONTACTO]]&amp;"?text="&amp;Tabla2[[#This Row],[Mensaje]]),"")</f>
        <v>https://wa.me/?text=Hola!%0AServicio del día 05-06%0A *Cliente:* ZOOMLION SPA */ Cont: * RAMPLA*/ HR Entrega: *08:00* /Dirección: *EDUARDO FREI MONTALVA 9951; QUILICURA</v>
      </c>
    </row>
    <row r="4168" spans="1:38" ht="16.5" customHeight="1" x14ac:dyDescent="0.2">
      <c r="A4168" s="15">
        <f>ROW(A4167)</f>
        <v>4167</v>
      </c>
      <c r="B4168" s="15">
        <f>IF(J4168=J4167,B4167+1,1)</f>
        <v>1</v>
      </c>
      <c r="C4168" s="15" t="s">
        <v>110</v>
      </c>
      <c r="D4168" s="25" t="s">
        <v>39</v>
      </c>
      <c r="E4168" s="27">
        <v>26090</v>
      </c>
      <c r="F4168" s="27" t="s">
        <v>6348</v>
      </c>
      <c r="G4168" s="27" t="s">
        <v>41</v>
      </c>
      <c r="H4168" s="27">
        <v>26090</v>
      </c>
      <c r="I4168" s="27" t="s">
        <v>42</v>
      </c>
      <c r="J4168" s="28">
        <v>46179</v>
      </c>
      <c r="K4168" s="26">
        <v>0.33333333333333331</v>
      </c>
      <c r="L4168" s="26"/>
      <c r="M4168" s="27" t="s">
        <v>45</v>
      </c>
      <c r="N4168" s="25">
        <f>IFERROR(VLOOKUP(M4168,Data!$J$1:$K$58,2,0),"")</f>
        <v>56950981572</v>
      </c>
      <c r="O4168" s="27" t="s">
        <v>46</v>
      </c>
      <c r="P4168" s="27"/>
      <c r="Q4168" s="27" t="s">
        <v>113</v>
      </c>
      <c r="R4168" s="27" t="s">
        <v>836</v>
      </c>
      <c r="S4168" s="27"/>
      <c r="T4168" s="27"/>
      <c r="U4168" s="28"/>
      <c r="V4168" s="15"/>
      <c r="W4168" s="15">
        <v>588255</v>
      </c>
      <c r="X4168" s="27"/>
      <c r="Y4168" s="27"/>
      <c r="Z4168" s="29"/>
      <c r="AA4168" s="29">
        <v>0.3263888888888889</v>
      </c>
      <c r="AB4168" s="29">
        <v>0.61111111111111116</v>
      </c>
      <c r="AC4168" s="30">
        <v>46179</v>
      </c>
      <c r="AD4168" s="15" t="str">
        <f>IF(Tabla2[[#This Row],[HORA ENTREGA]]="DIRECTO","On time", IF(AA4168&lt;&gt;"",IF(Tabla2[[#This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8" s="15" t="str">
        <f>MID(Tabla2[[#This Row],[TIPO]],1,3)</f>
        <v xml:space="preserve">40 </v>
      </c>
      <c r="AF41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COMERCIAL SANDOVAL E HIJOS LTDA */ Cont: * TEMU6389256*/ HR Entrega: *08:00* /Dirección: *SANTA ISABEL 370; LAMPA</v>
      </c>
      <c r="AG4168" s="45" t="str">
        <f>IFERROR(HYPERLINK("https://wa.me/"&amp;Tabla2[[#This Row],[CONTACTO]]&amp;"?text="&amp;Tabla2[[#This Row],[Mensaje]],"Enviar mensaje"),"")</f>
        <v>Enviar mensaje</v>
      </c>
      <c r="AH4168" s="15" t="str">
        <f>CONCATENATE(A4168,F4168)</f>
        <v>4167TEMU6389256</v>
      </c>
      <c r="AI4168" s="15" t="str">
        <f>CONCATENATE("ENT-",A4168)</f>
        <v>ENT-4167</v>
      </c>
      <c r="AJ4168" s="15" t="str">
        <f>IF(Tabla2[[#This Row],[Op]]&lt;&gt;"","ENTREGA","")</f>
        <v>ENTREGA</v>
      </c>
      <c r="AK4168" s="40" t="str">
        <f>(Tabla2[[#This Row],[FECHA ENTREGA]]&amp;Tabla2[[#This Row],[HORA ENTREGA]])</f>
        <v>461790,333333333333333</v>
      </c>
      <c r="AL4168" s="43" t="str">
        <f>IFERROR(HYPERLINK("https://wa.me/"&amp;Tabla2[[#This Row],[CONTACTO]]&amp;"?text="&amp;Tabla2[[#This Row],[Mensaje]]),"")</f>
        <v>https://wa.me/56950981572?text=Hola!%0AServicio del día 06-06%0A *Cliente:* COMERCIAL SANDOVAL E HIJOS LTDA */ Cont: * TEMU6389256*/ HR Entrega: *08:00* /Dirección: *SANTA ISABEL 370; LAMPA</v>
      </c>
    </row>
    <row r="4169" spans="1:38" ht="16.5" customHeight="1" x14ac:dyDescent="0.2">
      <c r="A4169" s="15">
        <f>ROW(A4168)</f>
        <v>4168</v>
      </c>
      <c r="B4169" s="15">
        <f>IF(J4169=J4168,B4168+1,1)</f>
        <v>2</v>
      </c>
      <c r="C4169" s="15" t="s">
        <v>483</v>
      </c>
      <c r="D4169" s="25" t="s">
        <v>39</v>
      </c>
      <c r="E4169" s="27">
        <v>1296184</v>
      </c>
      <c r="F4169" s="27" t="s">
        <v>6349</v>
      </c>
      <c r="G4169" s="27" t="s">
        <v>41</v>
      </c>
      <c r="H4169" s="27">
        <v>7970</v>
      </c>
      <c r="I4169" s="27" t="s">
        <v>6350</v>
      </c>
      <c r="J4169" s="28">
        <v>46179</v>
      </c>
      <c r="K4169" s="26">
        <v>0.33333333333333331</v>
      </c>
      <c r="L4169" s="26" t="s">
        <v>4226</v>
      </c>
      <c r="M4169" s="27" t="s">
        <v>649</v>
      </c>
      <c r="N4169" s="25">
        <f>IFERROR(VLOOKUP(M4169,Data!$J$1:$K$58,2,0),"")</f>
        <v>56939438073</v>
      </c>
      <c r="O4169" s="27" t="s">
        <v>203</v>
      </c>
      <c r="P4169" s="27"/>
      <c r="Q4169" s="27" t="s">
        <v>694</v>
      </c>
      <c r="R4169" s="27" t="s">
        <v>6329</v>
      </c>
      <c r="S4169" s="27"/>
      <c r="T4169" s="27"/>
      <c r="U4169" s="28"/>
      <c r="V4169" s="15"/>
      <c r="W4169" s="15"/>
      <c r="X4169" s="27"/>
      <c r="Y4169" s="27"/>
      <c r="Z4169" s="29"/>
      <c r="AA4169" s="29">
        <v>0.32291666666666669</v>
      </c>
      <c r="AB4169" s="29">
        <v>0.38194444444444442</v>
      </c>
      <c r="AC4169" s="30">
        <v>46179</v>
      </c>
      <c r="AD4169" s="15" t="str">
        <f>IF(Tabla2[[#This Row],[HORA ENTREGA]]="DIRECTO","On time", IF(AA4169&lt;&gt;"",IF(Tabla2[[#This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69" s="15" t="str">
        <f>MID(Tabla2[[#This Row],[TIPO]],1,3)</f>
        <v xml:space="preserve">40 </v>
      </c>
      <c r="AF41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IDEAL S A */ Cont: * CSGU6606001*/ HR Entrega: *08:00* /Dirección: *Cañaveral 870 Quilicura</v>
      </c>
      <c r="AG4169" s="45" t="str">
        <f>IFERROR(HYPERLINK("https://wa.me/"&amp;Tabla2[[#This Row],[CONTACTO]]&amp;"?text="&amp;Tabla2[[#This Row],[Mensaje]],"Enviar mensaje"),"")</f>
        <v>Enviar mensaje</v>
      </c>
      <c r="AH4169" s="15" t="str">
        <f>CONCATENATE(A4169,F4169)</f>
        <v>4168CSGU6606001</v>
      </c>
      <c r="AI4169" s="15" t="str">
        <f>CONCATENATE("ENT-",A4169)</f>
        <v>ENT-4168</v>
      </c>
      <c r="AJ4169" s="15" t="str">
        <f>IF(Tabla2[[#This Row],[Op]]&lt;&gt;"","ENTREGA","")</f>
        <v>ENTREGA</v>
      </c>
      <c r="AK4169" s="40" t="str">
        <f>(Tabla2[[#This Row],[FECHA ENTREGA]]&amp;Tabla2[[#This Row],[HORA ENTREGA]])</f>
        <v>461790,333333333333333</v>
      </c>
      <c r="AL4169" s="43" t="str">
        <f>IFERROR(HYPERLINK("https://wa.me/"&amp;Tabla2[[#This Row],[CONTACTO]]&amp;"?text="&amp;Tabla2[[#This Row],[Mensaje]]),"")</f>
        <v>https://wa.me/56939438073?text=Hola!%0AServicio del día 06-06%0A *Cliente:* IDEAL S A */ Cont: * CSGU6606001*/ HR Entrega: *08:00* /Dirección: *Cañaveral 870 Quilicura</v>
      </c>
    </row>
    <row r="4170" spans="1:38" ht="16.5" customHeight="1" x14ac:dyDescent="0.2">
      <c r="A4170" s="15">
        <f>ROW(A4169)</f>
        <v>4169</v>
      </c>
      <c r="B4170" s="15">
        <f>IF(J4170=J4169,B4169+1,1)</f>
        <v>3</v>
      </c>
      <c r="C4170" s="15" t="s">
        <v>483</v>
      </c>
      <c r="D4170" s="25" t="s">
        <v>39</v>
      </c>
      <c r="E4170" s="27">
        <v>1296184</v>
      </c>
      <c r="F4170" s="27" t="s">
        <v>6351</v>
      </c>
      <c r="G4170" s="27" t="s">
        <v>41</v>
      </c>
      <c r="H4170" s="27">
        <v>5080</v>
      </c>
      <c r="I4170" s="27" t="s">
        <v>6352</v>
      </c>
      <c r="J4170" s="28">
        <v>46179</v>
      </c>
      <c r="K4170" s="26">
        <v>0.33333333333333331</v>
      </c>
      <c r="L4170" s="26" t="s">
        <v>4226</v>
      </c>
      <c r="M4170" s="27" t="s">
        <v>192</v>
      </c>
      <c r="N4170" s="25">
        <f>IFERROR(VLOOKUP(M4170,Data!$J$1:$K$58,2,0),"")</f>
        <v>56967396661</v>
      </c>
      <c r="O4170" s="27" t="s">
        <v>181</v>
      </c>
      <c r="P4170" s="27"/>
      <c r="Q4170" s="27" t="s">
        <v>694</v>
      </c>
      <c r="R4170" s="27" t="s">
        <v>6329</v>
      </c>
      <c r="S4170" s="27"/>
      <c r="T4170" s="27"/>
      <c r="U4170" s="28"/>
      <c r="V4170" s="15"/>
      <c r="W4170" s="15"/>
      <c r="X4170" s="27"/>
      <c r="Y4170" s="27"/>
      <c r="Z4170" s="29"/>
      <c r="AA4170" s="29">
        <v>0.375</v>
      </c>
      <c r="AB4170" s="29">
        <v>0.41805555555555557</v>
      </c>
      <c r="AC4170" s="30">
        <v>46179</v>
      </c>
      <c r="AD4170" s="15" t="str">
        <f>IF(Tabla2[[#This Row],[HORA ENTREGA]]="DIRECTO","On time", IF(AA4170&lt;&gt;"",IF(Tabla2[[#This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70" s="15" t="str">
        <f>MID(Tabla2[[#This Row],[TIPO]],1,3)</f>
        <v xml:space="preserve">40 </v>
      </c>
      <c r="AF41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IDEAL S A */ Cont: * OOCU6194964*/ HR Entrega: *08:00* /Dirección: *Cañaveral 870 Quilicura</v>
      </c>
      <c r="AG4170" s="45" t="str">
        <f>IFERROR(HYPERLINK("https://wa.me/"&amp;Tabla2[[#This Row],[CONTACTO]]&amp;"?text="&amp;Tabla2[[#This Row],[Mensaje]],"Enviar mensaje"),"")</f>
        <v>Enviar mensaje</v>
      </c>
      <c r="AH4170" s="15" t="str">
        <f>CONCATENATE(A4170,F4170)</f>
        <v>4169OOCU6194964</v>
      </c>
      <c r="AI4170" s="15" t="str">
        <f>CONCATENATE("ENT-",A4170)</f>
        <v>ENT-4169</v>
      </c>
      <c r="AJ4170" s="15" t="str">
        <f>IF(Tabla2[[#This Row],[Op]]&lt;&gt;"","ENTREGA","")</f>
        <v>ENTREGA</v>
      </c>
      <c r="AK4170" s="40" t="str">
        <f>(Tabla2[[#This Row],[FECHA ENTREGA]]&amp;Tabla2[[#This Row],[HORA ENTREGA]])</f>
        <v>461790,333333333333333</v>
      </c>
      <c r="AL4170" s="43" t="str">
        <f>IFERROR(HYPERLINK("https://wa.me/"&amp;Tabla2[[#This Row],[CONTACTO]]&amp;"?text="&amp;Tabla2[[#This Row],[Mensaje]]),"")</f>
        <v>https://wa.me/56967396661?text=Hola!%0AServicio del día 06-06%0A *Cliente:* IDEAL S A */ Cont: * OOCU6194964*/ HR Entrega: *08:00* /Dirección: *Cañaveral 870 Quilicura</v>
      </c>
    </row>
    <row r="4171" spans="1:38" ht="16.5" customHeight="1" x14ac:dyDescent="0.2">
      <c r="A4171" s="15">
        <f>ROW(A4170)</f>
        <v>4170</v>
      </c>
      <c r="B4171" s="15">
        <f>IF(J4171=J4170,B4170+1,1)</f>
        <v>4</v>
      </c>
      <c r="C4171" s="15" t="s">
        <v>483</v>
      </c>
      <c r="D4171" s="25" t="s">
        <v>39</v>
      </c>
      <c r="E4171" s="27">
        <v>1294428</v>
      </c>
      <c r="F4171" s="27" t="s">
        <v>6353</v>
      </c>
      <c r="G4171" s="27" t="s">
        <v>41</v>
      </c>
      <c r="H4171" s="27">
        <v>21504</v>
      </c>
      <c r="I4171" s="27" t="s">
        <v>6354</v>
      </c>
      <c r="J4171" s="28">
        <v>46179</v>
      </c>
      <c r="K4171" s="26">
        <v>0.35416666666666669</v>
      </c>
      <c r="L4171" s="26" t="s">
        <v>6355</v>
      </c>
      <c r="M4171" s="27" t="s">
        <v>347</v>
      </c>
      <c r="N4171" s="25">
        <f>IFERROR(VLOOKUP(M4171,Data!$J$1:$K$58,2,0),"")</f>
        <v>56976511010</v>
      </c>
      <c r="O4171" s="27" t="s">
        <v>301</v>
      </c>
      <c r="P4171" s="27"/>
      <c r="Q4171" s="27" t="s">
        <v>1920</v>
      </c>
      <c r="R4171" s="27" t="s">
        <v>69</v>
      </c>
      <c r="S4171" s="27"/>
      <c r="T4171" s="27"/>
      <c r="U4171" s="28"/>
      <c r="V4171" s="15"/>
      <c r="W4171" s="15"/>
      <c r="X4171" s="27"/>
      <c r="Y4171" s="27"/>
      <c r="Z4171" s="29"/>
      <c r="AA4171" s="29">
        <v>0.37013888888888891</v>
      </c>
      <c r="AB4171" s="29">
        <v>0.41319444444444442</v>
      </c>
      <c r="AC4171" s="30">
        <v>46179</v>
      </c>
      <c r="AD4171" s="15" t="str">
        <f>IF(Tabla2[[#This Row],[HORA ENTREGA]]="DIRECTO","On time", IF(AA4171&lt;&gt;"",IF(Tabla2[[#This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71" s="15" t="str">
        <f>MID(Tabla2[[#This Row],[TIPO]],1,3)</f>
        <v xml:space="preserve">40 </v>
      </c>
      <c r="AF41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06-06%0A *Cliente:* IDEAL S A */ Cont: * HAMU2862837*/ HR Entrega: *08:30* /Dirección: *bodega Agunsa, dirección La montaña 1550, Quilicura </v>
      </c>
      <c r="AG4171" s="45" t="str">
        <f>IFERROR(HYPERLINK("https://wa.me/"&amp;Tabla2[[#This Row],[CONTACTO]]&amp;"?text="&amp;Tabla2[[#This Row],[Mensaje]],"Enviar mensaje"),"")</f>
        <v>Enviar mensaje</v>
      </c>
      <c r="AH4171" s="15" t="str">
        <f>CONCATENATE(A4171,F4171)</f>
        <v>4170HAMU2862837</v>
      </c>
      <c r="AI4171" s="15" t="str">
        <f>CONCATENATE("ENT-",A4171)</f>
        <v>ENT-4170</v>
      </c>
      <c r="AJ4171" s="15" t="str">
        <f>IF(Tabla2[[#This Row],[Op]]&lt;&gt;"","ENTREGA","")</f>
        <v>ENTREGA</v>
      </c>
      <c r="AK4171" s="40" t="str">
        <f>(Tabla2[[#This Row],[FECHA ENTREGA]]&amp;Tabla2[[#This Row],[HORA ENTREGA]])</f>
        <v>461790,354166666666667</v>
      </c>
      <c r="AL4171" s="43" t="str">
        <f>IFERROR(HYPERLINK("https://wa.me/"&amp;Tabla2[[#This Row],[CONTACTO]]&amp;"?text="&amp;Tabla2[[#This Row],[Mensaje]]),"")</f>
        <v xml:space="preserve">https://wa.me/56976511010?text=Hola!%0AServicio del día 06-06%0A *Cliente:* IDEAL S A */ Cont: * HAMU2862837*/ HR Entrega: *08:30* /Dirección: *bodega Agunsa, dirección La montaña 1550, Quilicura </v>
      </c>
    </row>
    <row r="4172" spans="1:38" ht="16.5" customHeight="1" x14ac:dyDescent="0.2">
      <c r="A4172" s="15">
        <f>ROW(A4171)</f>
        <v>4171</v>
      </c>
      <c r="B4172" s="15">
        <f>IF(J4172=J4171,B4171+1,1)</f>
        <v>5</v>
      </c>
      <c r="C4172" s="15" t="s">
        <v>483</v>
      </c>
      <c r="D4172" s="25" t="s">
        <v>39</v>
      </c>
      <c r="E4172" s="27">
        <v>1294482</v>
      </c>
      <c r="F4172" s="27" t="s">
        <v>6356</v>
      </c>
      <c r="G4172" s="27" t="s">
        <v>64</v>
      </c>
      <c r="H4172" s="27">
        <v>12260</v>
      </c>
      <c r="I4172" s="27" t="s">
        <v>6357</v>
      </c>
      <c r="J4172" s="28">
        <v>46179</v>
      </c>
      <c r="K4172" s="26">
        <v>0.35416666666666669</v>
      </c>
      <c r="L4172" s="26"/>
      <c r="M4172" s="27" t="s">
        <v>66</v>
      </c>
      <c r="N4172" s="25">
        <f>IFERROR(VLOOKUP(M4172,Data!$J$1:$K$58,2,0),"")</f>
        <v>56993389870</v>
      </c>
      <c r="O4172" s="27" t="s">
        <v>320</v>
      </c>
      <c r="P4172" s="27"/>
      <c r="Q4172" s="27" t="s">
        <v>1920</v>
      </c>
      <c r="R4172" s="27" t="s">
        <v>218</v>
      </c>
      <c r="S4172" s="27"/>
      <c r="T4172" s="27"/>
      <c r="U4172" s="28"/>
      <c r="V4172" s="15"/>
      <c r="W4172" s="15"/>
      <c r="X4172" s="27"/>
      <c r="Y4172" s="27"/>
      <c r="Z4172" s="29"/>
      <c r="AA4172" s="29">
        <v>0.32500000000000001</v>
      </c>
      <c r="AB4172" s="29">
        <v>0.3840277777777778</v>
      </c>
      <c r="AC4172" s="30">
        <v>46179</v>
      </c>
      <c r="AD4172" s="15" t="str">
        <f>IF(Tabla2[[#This Row],[HORA ENTREGA]]="DIRECTO","On time", IF(AA4172&lt;&gt;"",IF(Tabla2[[#This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2" s="15" t="str">
        <f>MID(Tabla2[[#This Row],[TIPO]],1,3)</f>
        <v xml:space="preserve">20 </v>
      </c>
      <c r="AF41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06-06%0A *Cliente:* IDEAL S A */ Cont: * HLXU 1338118*/ HR Entrega: *08:30* /Dirección: *bodega Agunsa, dirección La montaña 1550, Quilicura </v>
      </c>
      <c r="AG4172" s="45" t="str">
        <f>IFERROR(HYPERLINK("https://wa.me/"&amp;Tabla2[[#This Row],[CONTACTO]]&amp;"?text="&amp;Tabla2[[#This Row],[Mensaje]],"Enviar mensaje"),"")</f>
        <v>Enviar mensaje</v>
      </c>
      <c r="AH4172" s="15" t="str">
        <f>CONCATENATE(A4172,F4172)</f>
        <v>4171HLXU 1338118</v>
      </c>
      <c r="AI4172" s="15" t="str">
        <f>CONCATENATE("ENT-",A4172)</f>
        <v>ENT-4171</v>
      </c>
      <c r="AJ4172" s="15" t="str">
        <f>IF(Tabla2[[#This Row],[Op]]&lt;&gt;"","ENTREGA","")</f>
        <v>ENTREGA</v>
      </c>
      <c r="AK4172" s="40" t="str">
        <f>(Tabla2[[#This Row],[FECHA ENTREGA]]&amp;Tabla2[[#This Row],[HORA ENTREGA]])</f>
        <v>461790,354166666666667</v>
      </c>
      <c r="AL4172" s="43" t="str">
        <f>IFERROR(HYPERLINK("https://wa.me/"&amp;Tabla2[[#This Row],[CONTACTO]]&amp;"?text="&amp;Tabla2[[#This Row],[Mensaje]]),"")</f>
        <v xml:space="preserve">https://wa.me/56993389870?text=Hola!%0AServicio del día 06-06%0A *Cliente:* IDEAL S A */ Cont: * HLXU 1338118*/ HR Entrega: *08:30* /Dirección: *bodega Agunsa, dirección La montaña 1550, Quilicura </v>
      </c>
    </row>
    <row r="4173" spans="1:38" ht="16.5" customHeight="1" x14ac:dyDescent="0.2">
      <c r="A4173" s="15">
        <f>ROW(A4172)</f>
        <v>4172</v>
      </c>
      <c r="B4173" s="15">
        <f>IF(J4173=J4172,B4172+1,1)</f>
        <v>6</v>
      </c>
      <c r="C4173" s="15" t="s">
        <v>483</v>
      </c>
      <c r="D4173" s="25" t="s">
        <v>39</v>
      </c>
      <c r="E4173" s="27">
        <v>1294428</v>
      </c>
      <c r="F4173" s="27" t="s">
        <v>6358</v>
      </c>
      <c r="G4173" s="27" t="s">
        <v>41</v>
      </c>
      <c r="H4173" s="27">
        <v>21504</v>
      </c>
      <c r="I4173" s="27" t="s">
        <v>6359</v>
      </c>
      <c r="J4173" s="28">
        <v>46179</v>
      </c>
      <c r="K4173" s="26">
        <v>0.39583333333333331</v>
      </c>
      <c r="L4173" s="26" t="s">
        <v>4226</v>
      </c>
      <c r="M4173" s="27" t="s">
        <v>180</v>
      </c>
      <c r="N4173" s="25">
        <f>IFERROR(VLOOKUP(M4173,Data!$J$1:$K$58,2,0),"")</f>
        <v>56956063271</v>
      </c>
      <c r="O4173" s="27" t="s">
        <v>384</v>
      </c>
      <c r="P4173" s="27"/>
      <c r="Q4173" s="27" t="s">
        <v>1920</v>
      </c>
      <c r="R4173" s="27" t="s">
        <v>69</v>
      </c>
      <c r="S4173" s="27"/>
      <c r="T4173" s="27"/>
      <c r="U4173" s="28"/>
      <c r="V4173" s="15"/>
      <c r="W4173" s="15"/>
      <c r="X4173" s="27"/>
      <c r="Y4173" s="27"/>
      <c r="Z4173" s="29"/>
      <c r="AA4173" s="29">
        <v>0.31944444444444442</v>
      </c>
      <c r="AB4173" s="29">
        <v>0.3840277777777778</v>
      </c>
      <c r="AC4173" s="30">
        <v>46179</v>
      </c>
      <c r="AD4173" s="15" t="str">
        <f>IF(Tabla2[[#This Row],[HORA ENTREGA]]="DIRECTO","On time", IF(AA4173&lt;&gt;"",IF(Tabla2[[#This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3" s="15" t="str">
        <f>MID(Tabla2[[#This Row],[TIPO]],1,3)</f>
        <v xml:space="preserve">40 </v>
      </c>
      <c r="AF41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06-06%0A *Cliente:* IDEAL S A */ Cont: * TCLU9540097*/ HR Entrega: *09:30* /Dirección: *bodega Agunsa, dirección La montaña 1550, Quilicura </v>
      </c>
      <c r="AG4173" s="45" t="str">
        <f>IFERROR(HYPERLINK("https://wa.me/"&amp;Tabla2[[#This Row],[CONTACTO]]&amp;"?text="&amp;Tabla2[[#This Row],[Mensaje]],"Enviar mensaje"),"")</f>
        <v>Enviar mensaje</v>
      </c>
      <c r="AH4173" s="15" t="str">
        <f>CONCATENATE(A4173,F4173)</f>
        <v>4172TCLU9540097</v>
      </c>
      <c r="AI4173" s="15" t="str">
        <f>CONCATENATE("ENT-",A4173)</f>
        <v>ENT-4172</v>
      </c>
      <c r="AJ4173" s="15" t="str">
        <f>IF(Tabla2[[#This Row],[Op]]&lt;&gt;"","ENTREGA","")</f>
        <v>ENTREGA</v>
      </c>
      <c r="AK4173" s="40" t="str">
        <f>(Tabla2[[#This Row],[FECHA ENTREGA]]&amp;Tabla2[[#This Row],[HORA ENTREGA]])</f>
        <v>461790,395833333333333</v>
      </c>
      <c r="AL4173" s="43" t="str">
        <f>IFERROR(HYPERLINK("https://wa.me/"&amp;Tabla2[[#This Row],[CONTACTO]]&amp;"?text="&amp;Tabla2[[#This Row],[Mensaje]]),"")</f>
        <v xml:space="preserve">https://wa.me/56956063271?text=Hola!%0AServicio del día 06-06%0A *Cliente:* IDEAL S A */ Cont: * TCLU9540097*/ HR Entrega: *09:30* /Dirección: *bodega Agunsa, dirección La montaña 1550, Quilicura </v>
      </c>
    </row>
    <row r="4174" spans="1:38" ht="16.5" customHeight="1" x14ac:dyDescent="0.2">
      <c r="A4174" s="15">
        <f>ROW(A4173)</f>
        <v>4173</v>
      </c>
      <c r="B4174" s="15">
        <f>IF(J4174=J4173,B4173+1,1)</f>
        <v>7</v>
      </c>
      <c r="C4174" s="15" t="s">
        <v>483</v>
      </c>
      <c r="D4174" s="25" t="s">
        <v>39</v>
      </c>
      <c r="E4174" s="27">
        <v>1294428</v>
      </c>
      <c r="F4174" s="27" t="s">
        <v>6360</v>
      </c>
      <c r="G4174" s="27" t="s">
        <v>41</v>
      </c>
      <c r="H4174" s="27">
        <v>21504</v>
      </c>
      <c r="I4174" s="27" t="s">
        <v>6352</v>
      </c>
      <c r="J4174" s="28">
        <v>46179</v>
      </c>
      <c r="K4174" s="26">
        <v>0.4375</v>
      </c>
      <c r="L4174" s="26" t="s">
        <v>4226</v>
      </c>
      <c r="M4174" s="27" t="s">
        <v>77</v>
      </c>
      <c r="N4174" s="25">
        <f>IFERROR(VLOOKUP(M4174,Data!$J$1:$K$58,2,0),"")</f>
        <v>56967384794</v>
      </c>
      <c r="O4174" s="27" t="s">
        <v>78</v>
      </c>
      <c r="P4174" s="27"/>
      <c r="Q4174" s="27" t="s">
        <v>1920</v>
      </c>
      <c r="R4174" s="27" t="s">
        <v>69</v>
      </c>
      <c r="S4174" s="27"/>
      <c r="T4174" s="27"/>
      <c r="U4174" s="28"/>
      <c r="V4174" s="15"/>
      <c r="W4174" s="15"/>
      <c r="X4174" s="27"/>
      <c r="Y4174" s="27"/>
      <c r="Z4174" s="29"/>
      <c r="AA4174" s="29">
        <v>0.39097222222222222</v>
      </c>
      <c r="AB4174" s="29">
        <v>0.44791666666666669</v>
      </c>
      <c r="AC4174" s="30">
        <v>46179</v>
      </c>
      <c r="AD4174" s="15" t="str">
        <f>IF(Tabla2[[#This Row],[HORA ENTREGA]]="DIRECTO","On time", IF(AA4174&lt;&gt;"",IF(Tabla2[[#This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4" s="15" t="str">
        <f>MID(Tabla2[[#This Row],[TIPO]],1,3)</f>
        <v xml:space="preserve">40 </v>
      </c>
      <c r="AF41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06-06%0A *Cliente:* IDEAL S A */ Cont: * TCNU1879543*/ HR Entrega: *10:30* /Dirección: *bodega Agunsa, dirección La montaña 1550, Quilicura </v>
      </c>
      <c r="AG4174" s="45" t="str">
        <f>IFERROR(HYPERLINK("https://wa.me/"&amp;Tabla2[[#This Row],[CONTACTO]]&amp;"?text="&amp;Tabla2[[#This Row],[Mensaje]],"Enviar mensaje"),"")</f>
        <v>Enviar mensaje</v>
      </c>
      <c r="AH4174" s="15" t="str">
        <f>CONCATENATE(A4174,F4174)</f>
        <v>4173TCNU1879543</v>
      </c>
      <c r="AI4174" s="15" t="str">
        <f>CONCATENATE("ENT-",A4174)</f>
        <v>ENT-4173</v>
      </c>
      <c r="AJ4174" s="15" t="str">
        <f>IF(Tabla2[[#This Row],[Op]]&lt;&gt;"","ENTREGA","")</f>
        <v>ENTREGA</v>
      </c>
      <c r="AK4174" s="40" t="str">
        <f>(Tabla2[[#This Row],[FECHA ENTREGA]]&amp;Tabla2[[#This Row],[HORA ENTREGA]])</f>
        <v>461790,4375</v>
      </c>
      <c r="AL4174" s="43" t="str">
        <f>IFERROR(HYPERLINK("https://wa.me/"&amp;Tabla2[[#This Row],[CONTACTO]]&amp;"?text="&amp;Tabla2[[#This Row],[Mensaje]]),"")</f>
        <v xml:space="preserve">https://wa.me/56967384794?text=Hola!%0AServicio del día 06-06%0A *Cliente:* IDEAL S A */ Cont: * TCNU1879543*/ HR Entrega: *10:30* /Dirección: *bodega Agunsa, dirección La montaña 1550, Quilicura </v>
      </c>
    </row>
    <row r="4175" spans="1:38" ht="16.5" customHeight="1" x14ac:dyDescent="0.2">
      <c r="A4175" s="15">
        <f>ROW(A4174)</f>
        <v>4174</v>
      </c>
      <c r="B4175" s="15">
        <f>IF(J4175=J4174,B4174+1,1)</f>
        <v>8</v>
      </c>
      <c r="C4175" s="15" t="s">
        <v>483</v>
      </c>
      <c r="D4175" s="25" t="s">
        <v>39</v>
      </c>
      <c r="E4175" s="27">
        <v>1295618</v>
      </c>
      <c r="F4175" s="27" t="s">
        <v>6361</v>
      </c>
      <c r="G4175" s="27" t="s">
        <v>54</v>
      </c>
      <c r="H4175" s="27">
        <v>6940</v>
      </c>
      <c r="I4175" s="27" t="s">
        <v>6362</v>
      </c>
      <c r="J4175" s="28">
        <v>46179</v>
      </c>
      <c r="K4175" s="26">
        <v>0.47916666666666669</v>
      </c>
      <c r="L4175" s="26" t="s">
        <v>4226</v>
      </c>
      <c r="M4175" s="27" t="s">
        <v>273</v>
      </c>
      <c r="N4175" s="25">
        <f>IFERROR(VLOOKUP(M4175,Data!$J$1:$K$58,2,0),"")</f>
        <v>56950103942</v>
      </c>
      <c r="O4175" s="27" t="s">
        <v>274</v>
      </c>
      <c r="P4175" s="27"/>
      <c r="Q4175" s="27" t="s">
        <v>1920</v>
      </c>
      <c r="R4175" s="27" t="s">
        <v>48</v>
      </c>
      <c r="S4175" s="27"/>
      <c r="T4175" s="27"/>
      <c r="U4175" s="28"/>
      <c r="V4175" s="15"/>
      <c r="W4175" s="15"/>
      <c r="X4175" s="27"/>
      <c r="Y4175" s="27"/>
      <c r="Z4175" s="29"/>
      <c r="AA4175" s="29">
        <v>0.37569444444444444</v>
      </c>
      <c r="AB4175" s="29">
        <v>0.42152777777777778</v>
      </c>
      <c r="AC4175" s="30">
        <v>46179</v>
      </c>
      <c r="AD4175" s="15" t="str">
        <f>IF(Tabla2[[#This Row],[HORA ENTREGA]]="DIRECTO","On time", IF(AA4175&lt;&gt;"",IF(Tabla2[[#This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5" s="15" t="str">
        <f>MID(Tabla2[[#This Row],[TIPO]],1,3)</f>
        <v xml:space="preserve">40 </v>
      </c>
      <c r="AF41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06-06%0A *Cliente:* IDEAL S A */ Cont: * 
CGMU5350278*/ HR Entrega: *11:30* /Dirección: *bodega Agunsa, dirección La montaña 1550, Quilicura </v>
      </c>
      <c r="AG4175" s="45" t="str">
        <f>IFERROR(HYPERLINK("https://wa.me/"&amp;Tabla2[[#This Row],[CONTACTO]]&amp;"?text="&amp;Tabla2[[#This Row],[Mensaje]],"Enviar mensaje"),"")</f>
        <v>Enviar mensaje</v>
      </c>
      <c r="AH4175" s="15" t="str">
        <f>CONCATENATE(A4175,F4175)</f>
        <v>4174
CGMU5350278</v>
      </c>
      <c r="AI4175" s="15" t="str">
        <f>CONCATENATE("ENT-",A4175)</f>
        <v>ENT-4174</v>
      </c>
      <c r="AJ4175" s="15" t="str">
        <f>IF(Tabla2[[#This Row],[Op]]&lt;&gt;"","ENTREGA","")</f>
        <v>ENTREGA</v>
      </c>
      <c r="AK4175" s="40" t="str">
        <f>(Tabla2[[#This Row],[FECHA ENTREGA]]&amp;Tabla2[[#This Row],[HORA ENTREGA]])</f>
        <v>461790,479166666666667</v>
      </c>
      <c r="AL4175" s="43" t="str">
        <f>IFERROR(HYPERLINK("https://wa.me/"&amp;Tabla2[[#This Row],[CONTACTO]]&amp;"?text="&amp;Tabla2[[#This Row],[Mensaje]]),"")</f>
        <v xml:space="preserve">https://wa.me/56950103942?text=Hola!%0AServicio del día 06-06%0A *Cliente:* IDEAL S A */ Cont: * 
CGMU5350278*/ HR Entrega: *11:30* /Dirección: *bodega Agunsa, dirección La montaña 1550, Quilicura </v>
      </c>
    </row>
    <row r="4176" spans="1:38" ht="16.5" customHeight="1" x14ac:dyDescent="0.2">
      <c r="A4176" s="15">
        <f>ROW(A4175)</f>
        <v>4175</v>
      </c>
      <c r="B4176" s="15">
        <f>IF(J4176=J4175,B4175+1,1)</f>
        <v>9</v>
      </c>
      <c r="C4176" s="15" t="s">
        <v>166</v>
      </c>
      <c r="D4176" s="25" t="s">
        <v>39</v>
      </c>
      <c r="E4176" s="27">
        <v>889335</v>
      </c>
      <c r="F4176" s="27" t="s">
        <v>6363</v>
      </c>
      <c r="G4176" s="27" t="s">
        <v>41</v>
      </c>
      <c r="H4176" s="27">
        <v>12128</v>
      </c>
      <c r="I4176" s="27" t="s">
        <v>42</v>
      </c>
      <c r="J4176" s="28">
        <v>46179</v>
      </c>
      <c r="K4176" s="26">
        <v>0.375</v>
      </c>
      <c r="L4176" s="26"/>
      <c r="M4176" s="27" t="s">
        <v>104</v>
      </c>
      <c r="N4176" s="25">
        <f>IFERROR(VLOOKUP(M4176,Data!$J$1:$K$58,2,0),"")</f>
        <v>56966749395</v>
      </c>
      <c r="O4176" s="27" t="s">
        <v>253</v>
      </c>
      <c r="P4176" s="27"/>
      <c r="Q4176" s="27" t="s">
        <v>168</v>
      </c>
      <c r="R4176" s="27" t="s">
        <v>48</v>
      </c>
      <c r="S4176" s="27"/>
      <c r="T4176" s="27"/>
      <c r="U4176" s="28"/>
      <c r="V4176" s="15"/>
      <c r="W4176" s="15"/>
      <c r="X4176" s="27"/>
      <c r="Y4176" s="27"/>
      <c r="Z4176" s="29"/>
      <c r="AA4176" s="29">
        <v>0.36805555555555558</v>
      </c>
      <c r="AB4176" s="29">
        <v>0.46180555555555558</v>
      </c>
      <c r="AC4176" s="30">
        <v>46179</v>
      </c>
      <c r="AD4176" s="15" t="str">
        <f>IF(Tabla2[[#This Row],[HORA ENTREGA]]="DIRECTO","On time", IF(AA4176&lt;&gt;"",IF(Tabla2[[#This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6" s="15" t="str">
        <f>MID(Tabla2[[#This Row],[TIPO]],1,3)</f>
        <v xml:space="preserve">40 </v>
      </c>
      <c r="AF41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IMPORTADORA Y COMERCIALIZADORA BZ SPA */ Cont: * TCLU6345060*/ HR Entrega: *09:00* /Dirección: *PuertoMadero 9710, Bodega X36. Pudahuel</v>
      </c>
      <c r="AG4176" s="45" t="str">
        <f>IFERROR(HYPERLINK("https://wa.me/"&amp;Tabla2[[#This Row],[CONTACTO]]&amp;"?text="&amp;Tabla2[[#This Row],[Mensaje]],"Enviar mensaje"),"")</f>
        <v>Enviar mensaje</v>
      </c>
      <c r="AH4176" s="15" t="str">
        <f>CONCATENATE(A4176,F4176)</f>
        <v>4175TCLU6345060</v>
      </c>
      <c r="AI4176" s="15" t="str">
        <f>CONCATENATE("ENT-",A4176)</f>
        <v>ENT-4175</v>
      </c>
      <c r="AJ4176" s="15" t="str">
        <f>IF(Tabla2[[#This Row],[Op]]&lt;&gt;"","ENTREGA","")</f>
        <v>ENTREGA</v>
      </c>
      <c r="AK4176" s="40" t="str">
        <f>(Tabla2[[#This Row],[FECHA ENTREGA]]&amp;Tabla2[[#This Row],[HORA ENTREGA]])</f>
        <v>461790,375</v>
      </c>
      <c r="AL4176" s="43" t="str">
        <f>IFERROR(HYPERLINK("https://wa.me/"&amp;Tabla2[[#This Row],[CONTACTO]]&amp;"?text="&amp;Tabla2[[#This Row],[Mensaje]]),"")</f>
        <v>https://wa.me/56966749395?text=Hola!%0AServicio del día 06-06%0A *Cliente:* IMPORTADORA Y COMERCIALIZADORA BZ SPA */ Cont: * TCLU6345060*/ HR Entrega: *09:00* /Dirección: *PuertoMadero 9710, Bodega X36. Pudahuel</v>
      </c>
    </row>
    <row r="4177" spans="1:38" ht="16.5" customHeight="1" x14ac:dyDescent="0.2">
      <c r="A4177" s="15">
        <f>ROW(A4176)</f>
        <v>4176</v>
      </c>
      <c r="B4177" s="15">
        <f>IF(J4177=J4176,B4176+1,1)</f>
        <v>10</v>
      </c>
      <c r="C4177" s="15" t="s">
        <v>166</v>
      </c>
      <c r="D4177" s="25" t="s">
        <v>39</v>
      </c>
      <c r="E4177" s="27">
        <v>889306</v>
      </c>
      <c r="F4177" s="27" t="s">
        <v>6364</v>
      </c>
      <c r="G4177" s="27" t="s">
        <v>41</v>
      </c>
      <c r="H4177" s="27">
        <v>14984</v>
      </c>
      <c r="I4177" s="27" t="s">
        <v>42</v>
      </c>
      <c r="J4177" s="28">
        <v>46179</v>
      </c>
      <c r="K4177" s="26">
        <v>0.375</v>
      </c>
      <c r="L4177" s="26"/>
      <c r="M4177" s="27" t="s">
        <v>296</v>
      </c>
      <c r="N4177" s="25">
        <f>IFERROR(VLOOKUP(M4177,Data!$J$1:$K$58,2,0),"")</f>
        <v>56984994337</v>
      </c>
      <c r="O4177" s="27" t="s">
        <v>297</v>
      </c>
      <c r="P4177" s="27"/>
      <c r="Q4177" s="27" t="s">
        <v>168</v>
      </c>
      <c r="R4177" s="27" t="s">
        <v>48</v>
      </c>
      <c r="S4177" s="27"/>
      <c r="T4177" s="27"/>
      <c r="U4177" s="28"/>
      <c r="V4177" s="15"/>
      <c r="W4177" s="15"/>
      <c r="X4177" s="27"/>
      <c r="Y4177" s="27"/>
      <c r="Z4177" s="29"/>
      <c r="AA4177" s="29">
        <v>0.40972222222222221</v>
      </c>
      <c r="AB4177" s="29">
        <v>0.54861111111111116</v>
      </c>
      <c r="AC4177" s="30">
        <v>46179</v>
      </c>
      <c r="AD4177" s="15" t="str">
        <f>IF(Tabla2[[#This Row],[HORA ENTREGA]]="DIRECTO","On time", IF(AA4177&lt;&gt;"",IF(Tabla2[[#This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77" s="15" t="str">
        <f>MID(Tabla2[[#This Row],[TIPO]],1,3)</f>
        <v xml:space="preserve">40 </v>
      </c>
      <c r="AF41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IMPORTADORA Y COMERCIALIZADORA BZ SPA */ Cont: * TRHU4305218*/ HR Entrega: *09:00* /Dirección: *PuertoMadero 9710, Bodega X36. Pudahuel</v>
      </c>
      <c r="AG4177" s="45" t="str">
        <f>IFERROR(HYPERLINK("https://wa.me/"&amp;Tabla2[[#This Row],[CONTACTO]]&amp;"?text="&amp;Tabla2[[#This Row],[Mensaje]],"Enviar mensaje"),"")</f>
        <v>Enviar mensaje</v>
      </c>
      <c r="AH4177" s="15" t="str">
        <f>CONCATENATE(A4177,F4177)</f>
        <v>4176TRHU4305218</v>
      </c>
      <c r="AI4177" s="15" t="str">
        <f>CONCATENATE("ENT-",A4177)</f>
        <v>ENT-4176</v>
      </c>
      <c r="AJ4177" s="15" t="str">
        <f>IF(Tabla2[[#This Row],[Op]]&lt;&gt;"","ENTREGA","")</f>
        <v>ENTREGA</v>
      </c>
      <c r="AK4177" s="40" t="str">
        <f>(Tabla2[[#This Row],[FECHA ENTREGA]]&amp;Tabla2[[#This Row],[HORA ENTREGA]])</f>
        <v>461790,375</v>
      </c>
      <c r="AL4177" s="43" t="str">
        <f>IFERROR(HYPERLINK("https://wa.me/"&amp;Tabla2[[#This Row],[CONTACTO]]&amp;"?text="&amp;Tabla2[[#This Row],[Mensaje]]),"")</f>
        <v>https://wa.me/56984994337?text=Hola!%0AServicio del día 06-06%0A *Cliente:* IMPORTADORA Y COMERCIALIZADORA BZ SPA */ Cont: * TRHU4305218*/ HR Entrega: *09:00* /Dirección: *PuertoMadero 9710, Bodega X36. Pudahuel</v>
      </c>
    </row>
    <row r="4178" spans="1:38" ht="16.5" customHeight="1" x14ac:dyDescent="0.2">
      <c r="A4178" s="15">
        <f>ROW(A4177)</f>
        <v>4177</v>
      </c>
      <c r="B4178" s="15">
        <f>IF(J4178=J4177,B4177+1,1)</f>
        <v>11</v>
      </c>
      <c r="C4178" s="15" t="s">
        <v>166</v>
      </c>
      <c r="D4178" s="25" t="s">
        <v>39</v>
      </c>
      <c r="E4178" s="27">
        <v>889337</v>
      </c>
      <c r="F4178" s="27" t="s">
        <v>6365</v>
      </c>
      <c r="G4178" s="27" t="s">
        <v>41</v>
      </c>
      <c r="H4178" s="27">
        <v>13805</v>
      </c>
      <c r="I4178" s="27" t="s">
        <v>42</v>
      </c>
      <c r="J4178" s="28">
        <v>46179</v>
      </c>
      <c r="K4178" s="26">
        <v>0.41666666666666669</v>
      </c>
      <c r="L4178" s="26"/>
      <c r="M4178" s="27" t="s">
        <v>221</v>
      </c>
      <c r="N4178" s="25">
        <f>IFERROR(VLOOKUP(M4178,Data!$J$1:$K$58,2,0),"")</f>
        <v>56965378427</v>
      </c>
      <c r="O4178" s="27" t="s">
        <v>222</v>
      </c>
      <c r="P4178" s="27"/>
      <c r="Q4178" s="27" t="s">
        <v>168</v>
      </c>
      <c r="R4178" s="27" t="s">
        <v>48</v>
      </c>
      <c r="S4178" s="27"/>
      <c r="T4178" s="27"/>
      <c r="U4178" s="28"/>
      <c r="V4178" s="15"/>
      <c r="W4178" s="15"/>
      <c r="X4178" s="27"/>
      <c r="Y4178" s="27"/>
      <c r="Z4178" s="29"/>
      <c r="AA4178" s="29">
        <v>0.40416666666666667</v>
      </c>
      <c r="AB4178" s="29">
        <v>0.4861111111111111</v>
      </c>
      <c r="AC4178" s="30">
        <v>46179</v>
      </c>
      <c r="AD4178" s="15" t="str">
        <f>IF(Tabla2[[#This Row],[HORA ENTREGA]]="DIRECTO","On time", IF(AA4178&lt;&gt;"",IF(Tabla2[[#This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8" s="15" t="str">
        <f>MID(Tabla2[[#This Row],[TIPO]],1,3)</f>
        <v xml:space="preserve">40 </v>
      </c>
      <c r="AF41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IMPORTADORA Y COMERCIALIZADORA BZ SPA */ Cont: * BSIU9275264*/ HR Entrega: *10:00* /Dirección: *PuertoMadero 9710, Bodega X36. Pudahuel</v>
      </c>
      <c r="AG4178" s="45" t="str">
        <f>IFERROR(HYPERLINK("https://wa.me/"&amp;Tabla2[[#This Row],[CONTACTO]]&amp;"?text="&amp;Tabla2[[#This Row],[Mensaje]],"Enviar mensaje"),"")</f>
        <v>Enviar mensaje</v>
      </c>
      <c r="AH4178" s="15" t="str">
        <f>CONCATENATE(A4178,F4178)</f>
        <v>4177BSIU9275264</v>
      </c>
      <c r="AI4178" s="15" t="str">
        <f>CONCATENATE("ENT-",A4178)</f>
        <v>ENT-4177</v>
      </c>
      <c r="AJ4178" s="15" t="str">
        <f>IF(Tabla2[[#This Row],[Op]]&lt;&gt;"","ENTREGA","")</f>
        <v>ENTREGA</v>
      </c>
      <c r="AK4178" s="40" t="str">
        <f>(Tabla2[[#This Row],[FECHA ENTREGA]]&amp;Tabla2[[#This Row],[HORA ENTREGA]])</f>
        <v>461790,416666666666667</v>
      </c>
      <c r="AL4178" s="43" t="str">
        <f>IFERROR(HYPERLINK("https://wa.me/"&amp;Tabla2[[#This Row],[CONTACTO]]&amp;"?text="&amp;Tabla2[[#This Row],[Mensaje]]),"")</f>
        <v>https://wa.me/56965378427?text=Hola!%0AServicio del día 06-06%0A *Cliente:* IMPORTADORA Y COMERCIALIZADORA BZ SPA */ Cont: * BSIU9275264*/ HR Entrega: *10:00* /Dirección: *PuertoMadero 9710, Bodega X36. Pudahuel</v>
      </c>
    </row>
    <row r="4179" spans="1:38" ht="16.5" customHeight="1" x14ac:dyDescent="0.2">
      <c r="A4179" s="15">
        <f>ROW(A4178)</f>
        <v>4178</v>
      </c>
      <c r="B4179" s="15">
        <f>IF(J4179=J4178,B4178+1,1)</f>
        <v>12</v>
      </c>
      <c r="C4179" s="15" t="s">
        <v>166</v>
      </c>
      <c r="D4179" s="25" t="s">
        <v>39</v>
      </c>
      <c r="E4179" s="27">
        <v>888584</v>
      </c>
      <c r="F4179" s="27" t="s">
        <v>6366</v>
      </c>
      <c r="G4179" s="27" t="s">
        <v>41</v>
      </c>
      <c r="H4179" s="27">
        <v>301301</v>
      </c>
      <c r="I4179" s="27" t="s">
        <v>42</v>
      </c>
      <c r="J4179" s="28">
        <v>46179</v>
      </c>
      <c r="K4179" s="26">
        <v>0.45833333333333331</v>
      </c>
      <c r="L4179" s="26"/>
      <c r="M4179" s="27" t="s">
        <v>313</v>
      </c>
      <c r="N4179" s="25">
        <f>IFERROR(VLOOKUP(M4179,Data!$J$1:$K$58,2,0),"")</f>
        <v>56967387744</v>
      </c>
      <c r="O4179" s="27" t="s">
        <v>314</v>
      </c>
      <c r="P4179" s="27"/>
      <c r="Q4179" s="27" t="s">
        <v>168</v>
      </c>
      <c r="R4179" s="27" t="s">
        <v>69</v>
      </c>
      <c r="S4179" s="27"/>
      <c r="T4179" s="27"/>
      <c r="U4179" s="28"/>
      <c r="V4179" s="15"/>
      <c r="W4179" s="15">
        <v>307442</v>
      </c>
      <c r="X4179" s="27"/>
      <c r="Y4179" s="27"/>
      <c r="Z4179" s="29"/>
      <c r="AA4179" s="29">
        <v>0.45833333333333331</v>
      </c>
      <c r="AB4179" s="29">
        <v>0.52430555555555558</v>
      </c>
      <c r="AC4179" s="30">
        <v>46179</v>
      </c>
      <c r="AD4179" s="15" t="str">
        <f>IF(Tabla2[[#This Row],[HORA ENTREGA]]="DIRECTO","On time", IF(AA4179&lt;&gt;"",IF(Tabla2[[#This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79" s="15" t="str">
        <f>MID(Tabla2[[#This Row],[TIPO]],1,3)</f>
        <v xml:space="preserve">40 </v>
      </c>
      <c r="AF41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IMPORTADORA Y COMERCIALIZADORA BZ SPA */ Cont: * TRIU8885139*/ HR Entrega: *11:00* /Dirección: *PuertoMadero 9710, Bodega X36. Pudahuel</v>
      </c>
      <c r="AG4179" s="45" t="str">
        <f>IFERROR(HYPERLINK("https://wa.me/"&amp;Tabla2[[#This Row],[CONTACTO]]&amp;"?text="&amp;Tabla2[[#This Row],[Mensaje]],"Enviar mensaje"),"")</f>
        <v>Enviar mensaje</v>
      </c>
      <c r="AH4179" s="15" t="str">
        <f>CONCATENATE(A4179,F4179)</f>
        <v>4178TRIU8885139</v>
      </c>
      <c r="AI4179" s="15" t="str">
        <f>CONCATENATE("ENT-",A4179)</f>
        <v>ENT-4178</v>
      </c>
      <c r="AJ4179" s="15" t="str">
        <f>IF(Tabla2[[#This Row],[Op]]&lt;&gt;"","ENTREGA","")</f>
        <v>ENTREGA</v>
      </c>
      <c r="AK4179" s="40" t="str">
        <f>(Tabla2[[#This Row],[FECHA ENTREGA]]&amp;Tabla2[[#This Row],[HORA ENTREGA]])</f>
        <v>461790,458333333333333</v>
      </c>
      <c r="AL4179" s="43" t="str">
        <f>IFERROR(HYPERLINK("https://wa.me/"&amp;Tabla2[[#This Row],[CONTACTO]]&amp;"?text="&amp;Tabla2[[#This Row],[Mensaje]]),"")</f>
        <v>https://wa.me/56967387744?text=Hola!%0AServicio del día 06-06%0A *Cliente:* IMPORTADORA Y COMERCIALIZADORA BZ SPA */ Cont: * TRIU8885139*/ HR Entrega: *11:00* /Dirección: *PuertoMadero 9710, Bodega X36. Pudahuel</v>
      </c>
    </row>
    <row r="4180" spans="1:38" ht="16.5" customHeight="1" x14ac:dyDescent="0.2">
      <c r="A4180" s="15">
        <f>ROW(A4179)</f>
        <v>4179</v>
      </c>
      <c r="B4180" s="15">
        <f>IF(J4180=J4179,B4179+1,1)</f>
        <v>13</v>
      </c>
      <c r="C4180" s="15" t="s">
        <v>236</v>
      </c>
      <c r="D4180" s="25" t="s">
        <v>39</v>
      </c>
      <c r="E4180" s="27">
        <v>514482</v>
      </c>
      <c r="F4180" s="27" t="s">
        <v>6367</v>
      </c>
      <c r="G4180" s="27" t="s">
        <v>64</v>
      </c>
      <c r="H4180" s="27">
        <v>29335</v>
      </c>
      <c r="I4180" s="27" t="s">
        <v>42</v>
      </c>
      <c r="J4180" s="28">
        <v>46179</v>
      </c>
      <c r="K4180" s="26">
        <v>0.33333333333333331</v>
      </c>
      <c r="L4180" s="26" t="s">
        <v>335</v>
      </c>
      <c r="M4180" s="27" t="s">
        <v>366</v>
      </c>
      <c r="N4180" s="25">
        <f>IFERROR(VLOOKUP(M4180,Data!$J$1:$K$58,2,0),"")</f>
        <v>56967386251</v>
      </c>
      <c r="O4180" s="27" t="s">
        <v>367</v>
      </c>
      <c r="P4180" s="27"/>
      <c r="Q4180" s="27" t="s">
        <v>6368</v>
      </c>
      <c r="R4180" s="27" t="s">
        <v>48</v>
      </c>
      <c r="S4180" s="27"/>
      <c r="T4180" s="27"/>
      <c r="U4180" s="28"/>
      <c r="V4180" s="15"/>
      <c r="W4180" s="15"/>
      <c r="X4180" s="27"/>
      <c r="Y4180" s="27"/>
      <c r="Z4180" s="29"/>
      <c r="AA4180" s="29">
        <v>0.3263888888888889</v>
      </c>
      <c r="AB4180" s="29">
        <v>0.53125</v>
      </c>
      <c r="AC4180" s="30">
        <v>46179</v>
      </c>
      <c r="AD4180" s="15" t="str">
        <f>IF(Tabla2[[#This Row],[HORA ENTREGA]]="DIRECTO","On time", IF(AA4180&lt;&gt;"",IF(Tabla2[[#This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80" s="15" t="str">
        <f>MID(Tabla2[[#This Row],[TIPO]],1,3)</f>
        <v xml:space="preserve">20 </v>
      </c>
      <c r="AF41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SOCIEDAD COMERCIAL MARBEN PETS LTDA */ Cont: * CMAU0798127*/ HR Entrega: *08:00* /Dirección: *LOS ORFEBRES 387, LA REINA REGION METROPOLITANA</v>
      </c>
      <c r="AG4180" s="38" t="str">
        <f>IFERROR(HYPERLINK("https://wa.me/"&amp;Tabla2[[#This Row],[CONTACTO]]&amp;"?text="&amp;Tabla2[[#This Row],[Mensaje]],"Enviar mensaje"),"")</f>
        <v>Enviar mensaje</v>
      </c>
      <c r="AH4180" s="15" t="str">
        <f>CONCATENATE(A4180,F4180)</f>
        <v>4179CMAU0798127</v>
      </c>
      <c r="AI4180" s="15" t="str">
        <f>CONCATENATE("ENT-",A4180)</f>
        <v>ENT-4179</v>
      </c>
      <c r="AJ4180" s="15" t="str">
        <f>IF(Tabla2[[#This Row],[Op]]&lt;&gt;"","ENTREGA","")</f>
        <v>ENTREGA</v>
      </c>
      <c r="AK4180" s="40" t="str">
        <f>(Tabla2[[#This Row],[FECHA ENTREGA]]&amp;Tabla2[[#This Row],[HORA ENTREGA]])</f>
        <v>461790,333333333333333</v>
      </c>
      <c r="AL4180" s="34" t="str">
        <f>IFERROR(HYPERLINK("https://wa.me/"&amp;Tabla2[[#This Row],[CONTACTO]]&amp;"?text="&amp;Tabla2[[#This Row],[Mensaje]]),"")</f>
        <v>https://wa.me/56967386251?text=Hola!%0AServicio del día 06-06%0A *Cliente:* SOCIEDAD COMERCIAL MARBEN PETS LTDA */ Cont: * CMAU0798127*/ HR Entrega: *08:00* /Dirección: *LOS ORFEBRES 387, LA REINA REGION METROPOLITANA</v>
      </c>
    </row>
    <row r="4181" spans="1:38" ht="16.5" customHeight="1" x14ac:dyDescent="0.2">
      <c r="A4181" s="15">
        <f>ROW(A4180)</f>
        <v>4180</v>
      </c>
      <c r="B4181" s="15">
        <f>IF(J4181=J4180,B4180+1,1)</f>
        <v>14</v>
      </c>
      <c r="C4181" s="15" t="s">
        <v>236</v>
      </c>
      <c r="D4181" s="25" t="s">
        <v>39</v>
      </c>
      <c r="E4181" s="27"/>
      <c r="F4181" s="27" t="s">
        <v>6369</v>
      </c>
      <c r="G4181" s="27"/>
      <c r="H4181" s="27"/>
      <c r="I4181" s="27"/>
      <c r="J4181" s="28">
        <v>46179</v>
      </c>
      <c r="K4181" s="26">
        <v>0.39583333333333331</v>
      </c>
      <c r="L4181" s="26" t="s">
        <v>335</v>
      </c>
      <c r="M4181" s="27" t="s">
        <v>51</v>
      </c>
      <c r="N4181" s="25">
        <f>IFERROR(VLOOKUP(M4181,Data!$J$1:$K$58,2,0),"")</f>
        <v>56967256951</v>
      </c>
      <c r="O4181" s="27" t="s">
        <v>52</v>
      </c>
      <c r="P4181" s="27"/>
      <c r="Q4181" s="27" t="s">
        <v>1785</v>
      </c>
      <c r="R4181" s="27" t="s">
        <v>48</v>
      </c>
      <c r="S4181" s="27"/>
      <c r="T4181" s="27"/>
      <c r="U4181" s="28"/>
      <c r="V4181" s="15"/>
      <c r="W4181" s="15"/>
      <c r="X4181" s="27"/>
      <c r="Y4181" s="27"/>
      <c r="Z4181" s="29"/>
      <c r="AA4181" s="29">
        <v>0.36805555555555558</v>
      </c>
      <c r="AB4181" s="29">
        <v>0.60069444444444442</v>
      </c>
      <c r="AC4181" s="30">
        <v>46179</v>
      </c>
      <c r="AD4181" s="15" t="str">
        <f>IF(Tabla2[[#This Row],[HORA ENTREGA]]="DIRECTO","On time", IF(AA4181&lt;&gt;"",IF(Tabla2[[#This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81" s="15" t="str">
        <f>MID(Tabla2[[#This Row],[TIPO]],1,3)</f>
        <v/>
      </c>
      <c r="AF41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06-06%0A *Cliente:* SOCIEDAD COMERCIAL MARBEN PETS LTDA */ Cont: * CAAU2059115*/ HR Entrega: *09:30* /Dirección: *El ventisquero 1318. RENCA</v>
      </c>
      <c r="AG4181" s="45" t="str">
        <f>IFERROR(HYPERLINK("https://wa.me/"&amp;Tabla2[[#This Row],[CONTACTO]]&amp;"?text="&amp;Tabla2[[#This Row],[Mensaje]],"Enviar mensaje"),"")</f>
        <v>Enviar mensaje</v>
      </c>
      <c r="AH4181" s="15" t="str">
        <f>CONCATENATE(A4181,F4181)</f>
        <v>4180CAAU2059115</v>
      </c>
      <c r="AI4181" s="15" t="str">
        <f>CONCATENATE("ENT-",A4181)</f>
        <v>ENT-4180</v>
      </c>
      <c r="AJ4181" s="15" t="str">
        <f>IF(Tabla2[[#This Row],[Op]]&lt;&gt;"","ENTREGA","")</f>
        <v>ENTREGA</v>
      </c>
      <c r="AK4181" s="40" t="str">
        <f>(Tabla2[[#This Row],[FECHA ENTREGA]]&amp;Tabla2[[#This Row],[HORA ENTREGA]])</f>
        <v>461790,395833333333333</v>
      </c>
      <c r="AL4181" s="43" t="str">
        <f>IFERROR(HYPERLINK("https://wa.me/"&amp;Tabla2[[#This Row],[CONTACTO]]&amp;"?text="&amp;Tabla2[[#This Row],[Mensaje]]),"")</f>
        <v>https://wa.me/56967256951?text=Hola!%0AServicio del día 06-06%0A *Cliente:* SOCIEDAD COMERCIAL MARBEN PETS LTDA */ Cont: * CAAU2059115*/ HR Entrega: *09:30* /Dirección: *El ventisquero 1318. RENCA</v>
      </c>
    </row>
    <row r="4182" spans="1:38" ht="16.5" customHeight="1" x14ac:dyDescent="0.2">
      <c r="A4182" s="15">
        <f>ROW(A4181)</f>
        <v>4181</v>
      </c>
      <c r="B4182" s="15">
        <f>IF(J4182=J4181,B4181+1,1)</f>
        <v>1</v>
      </c>
      <c r="C4182" s="15" t="s">
        <v>75</v>
      </c>
      <c r="D4182" s="25" t="s">
        <v>39</v>
      </c>
      <c r="E4182" s="27">
        <v>207291</v>
      </c>
      <c r="F4182" s="27" t="s">
        <v>6370</v>
      </c>
      <c r="G4182" s="27" t="s">
        <v>41</v>
      </c>
      <c r="H4182" s="27">
        <v>7000</v>
      </c>
      <c r="I4182" s="27" t="s">
        <v>6371</v>
      </c>
      <c r="J4182" s="28">
        <v>46181</v>
      </c>
      <c r="K4182" s="26">
        <v>0.5</v>
      </c>
      <c r="L4182" s="26"/>
      <c r="M4182" s="27" t="s">
        <v>215</v>
      </c>
      <c r="N4182" s="25">
        <f>IFERROR(VLOOKUP(M4182,Data!$J$1:$K$58,2,0),"")</f>
        <v>56978089957</v>
      </c>
      <c r="O4182" s="27" t="s">
        <v>216</v>
      </c>
      <c r="P4182" s="27"/>
      <c r="Q4182" s="27" t="s">
        <v>4067</v>
      </c>
      <c r="R4182" s="27" t="s">
        <v>74</v>
      </c>
      <c r="S4182" s="27"/>
      <c r="T4182" s="27"/>
      <c r="U4182" s="28"/>
      <c r="V4182" s="15"/>
      <c r="W4182" s="15"/>
      <c r="X4182" s="27"/>
      <c r="Y4182" s="27"/>
      <c r="Z4182" s="29"/>
      <c r="AA4182" s="29">
        <v>0.51180555555555551</v>
      </c>
      <c r="AB4182" s="29">
        <v>0.64375000000000004</v>
      </c>
      <c r="AC4182" s="30">
        <v>46181</v>
      </c>
      <c r="AD4182" s="15" t="str">
        <f>IF(Tabla2[[#This Row],[HORA ENTREGA]]="DIRECTO","On time", IF(AA4182&lt;&gt;"",IF(Tabla2[[#This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82" s="15" t="str">
        <f>MID(Tabla2[[#This Row],[TIPO]],1,3)</f>
        <v xml:space="preserve">40 </v>
      </c>
      <c r="AF41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BAYONA SPA */ Cont: * MSBU7254078*/ HR Entrega: *12:00* /Dirección: *BOULEVAR 1313 BODENOR FLEX CENTER ENEA, PUDAHUEL</v>
      </c>
      <c r="AG4182" s="45" t="str">
        <f>IFERROR(HYPERLINK("https://wa.me/"&amp;Tabla2[[#This Row],[CONTACTO]]&amp;"?text="&amp;Tabla2[[#This Row],[Mensaje]],"Enviar mensaje"),"")</f>
        <v>Enviar mensaje</v>
      </c>
      <c r="AH4182" s="15" t="str">
        <f>CONCATENATE(A4182,F4182)</f>
        <v>4181MSBU7254078</v>
      </c>
      <c r="AI4182" s="15" t="str">
        <f>CONCATENATE("ENT-",A4182)</f>
        <v>ENT-4181</v>
      </c>
      <c r="AJ4182" s="15" t="str">
        <f>IF(Tabla2[[#This Row],[Op]]&lt;&gt;"","ENTREGA","")</f>
        <v>ENTREGA</v>
      </c>
      <c r="AK4182" s="40" t="str">
        <f>(Tabla2[[#This Row],[FECHA ENTREGA]]&amp;Tabla2[[#This Row],[HORA ENTREGA]])</f>
        <v>461810,5</v>
      </c>
      <c r="AL4182" s="43" t="str">
        <f>IFERROR(HYPERLINK("https://wa.me/"&amp;Tabla2[[#This Row],[CONTACTO]]&amp;"?text="&amp;Tabla2[[#This Row],[Mensaje]]),"")</f>
        <v>https://wa.me/56978089957?text=Hola!%0AServicio del día 08-06%0A *Cliente:* BAYONA SPA */ Cont: * MSBU7254078*/ HR Entrega: *12:00* /Dirección: *BOULEVAR 1313 BODENOR FLEX CENTER ENEA, PUDAHUEL</v>
      </c>
    </row>
    <row r="4183" spans="1:38" ht="16.5" customHeight="1" x14ac:dyDescent="0.2">
      <c r="A4183" s="15">
        <f>ROW(A4182)</f>
        <v>4182</v>
      </c>
      <c r="B4183" s="15">
        <f>IF(J4183=J4182,B4182+1,1)</f>
        <v>2</v>
      </c>
      <c r="C4183" s="15" t="s">
        <v>812</v>
      </c>
      <c r="D4183" s="25" t="s">
        <v>39</v>
      </c>
      <c r="E4183" s="27">
        <v>307492</v>
      </c>
      <c r="F4183" s="27" t="s">
        <v>6372</v>
      </c>
      <c r="G4183" s="27" t="s">
        <v>64</v>
      </c>
      <c r="H4183" s="27"/>
      <c r="I4183" s="27" t="s">
        <v>6373</v>
      </c>
      <c r="J4183" s="28">
        <v>46181</v>
      </c>
      <c r="K4183" s="26">
        <v>0.70833333333333337</v>
      </c>
      <c r="L4183" s="26"/>
      <c r="M4183" s="27" t="s">
        <v>296</v>
      </c>
      <c r="N4183" s="25">
        <f>IFERROR(VLOOKUP(M4183,Data!$J$1:$K$58,2,0),"")</f>
        <v>56984994337</v>
      </c>
      <c r="O4183" s="27" t="s">
        <v>297</v>
      </c>
      <c r="P4183" s="27">
        <v>1</v>
      </c>
      <c r="Q4183" s="27" t="s">
        <v>815</v>
      </c>
      <c r="R4183" s="27" t="s">
        <v>48</v>
      </c>
      <c r="S4183" s="27"/>
      <c r="T4183" s="27"/>
      <c r="U4183" s="28"/>
      <c r="V4183" s="15"/>
      <c r="W4183" s="15"/>
      <c r="X4183" s="27"/>
      <c r="Y4183" s="27"/>
      <c r="Z4183" s="29"/>
      <c r="AA4183" s="29">
        <v>0.69097222222222221</v>
      </c>
      <c r="AB4183" s="29">
        <v>0.70486111111111116</v>
      </c>
      <c r="AC4183" s="30">
        <v>46181</v>
      </c>
      <c r="AD4183" s="15" t="str">
        <f>IF(Tabla2[[#This Row],[HORA ENTREGA]]="DIRECTO","On time", IF(AA4183&lt;&gt;"",IF(Tabla2[[#This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83" s="15" t="str">
        <f>MID(Tabla2[[#This Row],[TIPO]],1,3)</f>
        <v xml:space="preserve">20 </v>
      </c>
      <c r="AF41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COMERCIAL ANDEXPORT LTDA */ Cont: * TEMU1485350*/ HR Entrega: *17:00* /Dirección: *AV. BOULEVARD AEROPUERTO NORTE 9627; ENEA - PUDAHUEL</v>
      </c>
      <c r="AG4183" s="38" t="str">
        <f>IFERROR(HYPERLINK("https://wa.me/"&amp;Tabla2[[#This Row],[CONTACTO]]&amp;"?text="&amp;Tabla2[[#This Row],[Mensaje]],"Enviar mensaje"),"")</f>
        <v>Enviar mensaje</v>
      </c>
      <c r="AH4183" s="15" t="str">
        <f>CONCATENATE(A4183,F4183)</f>
        <v>4182TEMU1485350</v>
      </c>
      <c r="AI4183" s="15" t="str">
        <f>CONCATENATE("ENT-",A4183)</f>
        <v>ENT-4182</v>
      </c>
      <c r="AJ4183" s="15" t="str">
        <f>IF(Tabla2[[#This Row],[Op]]&lt;&gt;"","ENTREGA","")</f>
        <v>ENTREGA</v>
      </c>
      <c r="AK4183" s="40" t="str">
        <f>(Tabla2[[#This Row],[FECHA ENTREGA]]&amp;Tabla2[[#This Row],[HORA ENTREGA]])</f>
        <v>461810,708333333333333</v>
      </c>
      <c r="AL4183" s="34" t="str">
        <f>IFERROR(HYPERLINK("https://wa.me/"&amp;Tabla2[[#This Row],[CONTACTO]]&amp;"?text="&amp;Tabla2[[#This Row],[Mensaje]]),"")</f>
        <v>https://wa.me/56984994337?text=Hola!%0AServicio del día 08-06%0A *Cliente:* COMERCIAL ANDEXPORT LTDA */ Cont: * TEMU1485350*/ HR Entrega: *17:00* /Dirección: *AV. BOULEVARD AEROPUERTO NORTE 9627; ENEA - PUDAHUEL</v>
      </c>
    </row>
    <row r="4184" spans="1:38" ht="16.5" customHeight="1" x14ac:dyDescent="0.2">
      <c r="A4184" s="15">
        <f>ROW(A4183)</f>
        <v>4183</v>
      </c>
      <c r="B4184" s="15">
        <f>IF(J4184=J4183,B4183+1,1)</f>
        <v>3</v>
      </c>
      <c r="C4184" s="15" t="s">
        <v>6374</v>
      </c>
      <c r="D4184" s="25" t="s">
        <v>39</v>
      </c>
      <c r="E4184" s="27">
        <v>307035</v>
      </c>
      <c r="F4184" s="27" t="s">
        <v>6375</v>
      </c>
      <c r="G4184" s="27" t="s">
        <v>64</v>
      </c>
      <c r="H4184" s="27">
        <v>20000</v>
      </c>
      <c r="I4184" s="27" t="s">
        <v>42</v>
      </c>
      <c r="J4184" s="28">
        <v>46181</v>
      </c>
      <c r="K4184" s="26">
        <v>0.33333333333333331</v>
      </c>
      <c r="L4184" s="26"/>
      <c r="M4184" s="27" t="s">
        <v>117</v>
      </c>
      <c r="N4184" s="25">
        <f>IFERROR(VLOOKUP(M4184,Data!$J$1:$K$58,2,0),"")</f>
        <v>56973887539</v>
      </c>
      <c r="O4184" s="27" t="s">
        <v>118</v>
      </c>
      <c r="P4184" s="27"/>
      <c r="Q4184" s="27" t="s">
        <v>6376</v>
      </c>
      <c r="R4184" s="27" t="s">
        <v>48</v>
      </c>
      <c r="S4184" s="27"/>
      <c r="T4184" s="27"/>
      <c r="U4184" s="28"/>
      <c r="V4184" s="15"/>
      <c r="W4184" s="15"/>
      <c r="X4184" s="27"/>
      <c r="Y4184" s="27"/>
      <c r="Z4184" s="29"/>
      <c r="AA4184" s="29">
        <v>0.3298611111111111</v>
      </c>
      <c r="AB4184" s="29">
        <v>0.39444444444444443</v>
      </c>
      <c r="AC4184" s="30">
        <v>46181</v>
      </c>
      <c r="AD4184" s="15" t="str">
        <f>IF(Tabla2[[#This Row],[HORA ENTREGA]]="DIRECTO","On time", IF(AA4184&lt;&gt;"",IF(Tabla2[[#This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84" s="15" t="str">
        <f>MID(Tabla2[[#This Row],[TIPO]],1,3)</f>
        <v xml:space="preserve">20 </v>
      </c>
      <c r="AF41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COMERCIAL GRUPOREVEX */ Cont: * BMOU1281521*/ HR Entrega: *08:00* /Dirección: *Luis olea 010 Quilicura.</v>
      </c>
      <c r="AG4184" s="45" t="str">
        <f>IFERROR(HYPERLINK("https://wa.me/"&amp;Tabla2[[#This Row],[CONTACTO]]&amp;"?text="&amp;Tabla2[[#This Row],[Mensaje]],"Enviar mensaje"),"")</f>
        <v>Enviar mensaje</v>
      </c>
      <c r="AH4184" s="15" t="str">
        <f>CONCATENATE(A4184,F4184)</f>
        <v>4183BMOU1281521</v>
      </c>
      <c r="AI4184" s="15" t="str">
        <f>CONCATENATE("ENT-",A4184)</f>
        <v>ENT-4183</v>
      </c>
      <c r="AJ4184" s="15" t="str">
        <f>IF(Tabla2[[#This Row],[Op]]&lt;&gt;"","ENTREGA","")</f>
        <v>ENTREGA</v>
      </c>
      <c r="AK4184" s="40" t="str">
        <f>(Tabla2[[#This Row],[FECHA ENTREGA]]&amp;Tabla2[[#This Row],[HORA ENTREGA]])</f>
        <v>461810,333333333333333</v>
      </c>
      <c r="AL4184" s="43" t="str">
        <f>IFERROR(HYPERLINK("https://wa.me/"&amp;Tabla2[[#This Row],[CONTACTO]]&amp;"?text="&amp;Tabla2[[#This Row],[Mensaje]]),"")</f>
        <v>https://wa.me/56973887539?text=Hola!%0AServicio del día 08-06%0A *Cliente:* COMERCIAL GRUPOREVEX */ Cont: * BMOU1281521*/ HR Entrega: *08:00* /Dirección: *Luis olea 010 Quilicura.</v>
      </c>
    </row>
    <row r="4185" spans="1:38" ht="16.5" customHeight="1" x14ac:dyDescent="0.2">
      <c r="A4185" s="15">
        <f>ROW(A4184)</f>
        <v>4184</v>
      </c>
      <c r="B4185" s="15">
        <f>IF(J4185=J4184,B4184+1,1)</f>
        <v>4</v>
      </c>
      <c r="C4185" s="15" t="s">
        <v>6374</v>
      </c>
      <c r="D4185" s="25" t="s">
        <v>39</v>
      </c>
      <c r="E4185" s="27">
        <v>307035</v>
      </c>
      <c r="F4185" s="27" t="s">
        <v>6377</v>
      </c>
      <c r="G4185" s="27" t="s">
        <v>64</v>
      </c>
      <c r="H4185" s="27">
        <v>20000</v>
      </c>
      <c r="I4185" s="27" t="s">
        <v>42</v>
      </c>
      <c r="J4185" s="28">
        <v>46181</v>
      </c>
      <c r="K4185" s="26">
        <v>0.375</v>
      </c>
      <c r="L4185" s="26"/>
      <c r="M4185" s="27" t="s">
        <v>319</v>
      </c>
      <c r="N4185" s="25">
        <f>IFERROR(VLOOKUP(M4185,Data!$J$1:$K$58,2,0),"")</f>
        <v>56948501048</v>
      </c>
      <c r="O4185" s="27" t="s">
        <v>320</v>
      </c>
      <c r="P4185" s="27"/>
      <c r="Q4185" s="27" t="s">
        <v>6376</v>
      </c>
      <c r="R4185" s="27" t="s">
        <v>48</v>
      </c>
      <c r="S4185" s="27"/>
      <c r="T4185" s="27"/>
      <c r="U4185" s="28"/>
      <c r="V4185" s="15"/>
      <c r="W4185" s="15"/>
      <c r="X4185" s="27"/>
      <c r="Y4185" s="27"/>
      <c r="Z4185" s="29"/>
      <c r="AA4185" s="29">
        <v>0.40763888888888888</v>
      </c>
      <c r="AB4185" s="29">
        <v>0.55902777777777779</v>
      </c>
      <c r="AC4185" s="30">
        <v>46181</v>
      </c>
      <c r="AD4185" s="15" t="str">
        <f>IF(Tabla2[[#This Row],[HORA ENTREGA]]="DIRECTO","On time", IF(AA4185&lt;&gt;"",IF(Tabla2[[#This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85" s="15" t="str">
        <f>MID(Tabla2[[#This Row],[TIPO]],1,3)</f>
        <v xml:space="preserve">20 </v>
      </c>
      <c r="AF41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COMERCIAL GRUPOREVEX */ Cont: * TLLU2757453*/ HR Entrega: *09:00* /Dirección: *Luis olea 010 Quilicura.</v>
      </c>
      <c r="AG4185" s="45" t="str">
        <f>IFERROR(HYPERLINK("https://wa.me/"&amp;Tabla2[[#This Row],[CONTACTO]]&amp;"?text="&amp;Tabla2[[#This Row],[Mensaje]],"Enviar mensaje"),"")</f>
        <v>Enviar mensaje</v>
      </c>
      <c r="AH4185" s="15" t="str">
        <f>CONCATENATE(A4185,F4185)</f>
        <v>4184TLLU2757453</v>
      </c>
      <c r="AI4185" s="15" t="str">
        <f>CONCATENATE("ENT-",A4185)</f>
        <v>ENT-4184</v>
      </c>
      <c r="AJ4185" s="15" t="str">
        <f>IF(Tabla2[[#This Row],[Op]]&lt;&gt;"","ENTREGA","")</f>
        <v>ENTREGA</v>
      </c>
      <c r="AK4185" s="40" t="str">
        <f>(Tabla2[[#This Row],[FECHA ENTREGA]]&amp;Tabla2[[#This Row],[HORA ENTREGA]])</f>
        <v>461810,375</v>
      </c>
      <c r="AL4185" s="43" t="str">
        <f>IFERROR(HYPERLINK("https://wa.me/"&amp;Tabla2[[#This Row],[CONTACTO]]&amp;"?text="&amp;Tabla2[[#This Row],[Mensaje]]),"")</f>
        <v>https://wa.me/56948501048?text=Hola!%0AServicio del día 08-06%0A *Cliente:* COMERCIAL GRUPOREVEX */ Cont: * TLLU2757453*/ HR Entrega: *09:00* /Dirección: *Luis olea 010 Quilicura.</v>
      </c>
    </row>
    <row r="4186" spans="1:38" ht="16.5" customHeight="1" x14ac:dyDescent="0.2">
      <c r="A4186" s="15">
        <f>ROW(A4185)</f>
        <v>4185</v>
      </c>
      <c r="B4186" s="15">
        <f>IF(J4186=J4185,B4185+1,1)</f>
        <v>5</v>
      </c>
      <c r="C4186" s="15" t="s">
        <v>6374</v>
      </c>
      <c r="D4186" s="25" t="s">
        <v>39</v>
      </c>
      <c r="E4186" s="27">
        <v>307035</v>
      </c>
      <c r="F4186" s="27" t="s">
        <v>6378</v>
      </c>
      <c r="G4186" s="27" t="s">
        <v>64</v>
      </c>
      <c r="H4186" s="27">
        <v>20000</v>
      </c>
      <c r="I4186" s="27" t="s">
        <v>2725</v>
      </c>
      <c r="J4186" s="28">
        <v>46181</v>
      </c>
      <c r="K4186" s="26">
        <v>0.41666666666666669</v>
      </c>
      <c r="L4186" s="26"/>
      <c r="M4186" s="27" t="s">
        <v>117</v>
      </c>
      <c r="N4186" s="25">
        <f>IFERROR(VLOOKUP(M4186,Data!$J$1:$K$58,2,0),"")</f>
        <v>56973887539</v>
      </c>
      <c r="O4186" s="27" t="s">
        <v>118</v>
      </c>
      <c r="P4186" s="27"/>
      <c r="Q4186" s="27" t="s">
        <v>6376</v>
      </c>
      <c r="R4186" s="27" t="s">
        <v>48</v>
      </c>
      <c r="S4186" s="27"/>
      <c r="T4186" s="27"/>
      <c r="U4186" s="28"/>
      <c r="V4186" s="15"/>
      <c r="W4186" s="15"/>
      <c r="X4186" s="27"/>
      <c r="Y4186" s="27"/>
      <c r="Z4186" s="29"/>
      <c r="AA4186" s="29">
        <v>0.57152777777777775</v>
      </c>
      <c r="AB4186" s="29">
        <v>0.63194444444444442</v>
      </c>
      <c r="AC4186" s="30">
        <v>46181</v>
      </c>
      <c r="AD4186" s="15" t="str">
        <f>IF(Tabla2[[#This Row],[HORA ENTREGA]]="DIRECTO","On time", IF(AA4186&lt;&gt;"",IF(Tabla2[[#This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86" s="15" t="str">
        <f>MID(Tabla2[[#This Row],[TIPO]],1,3)</f>
        <v xml:space="preserve">20 </v>
      </c>
      <c r="AF41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COMERCIAL GRUPOREVEX */ Cont: * TEMU4542670*/ HR Entrega: *10:00* /Dirección: *Luis olea 010 Quilicura.</v>
      </c>
      <c r="AG4186" s="45" t="str">
        <f>IFERROR(HYPERLINK("https://wa.me/"&amp;Tabla2[[#This Row],[CONTACTO]]&amp;"?text="&amp;Tabla2[[#This Row],[Mensaje]],"Enviar mensaje"),"")</f>
        <v>Enviar mensaje</v>
      </c>
      <c r="AH4186" s="15" t="str">
        <f>CONCATENATE(A4186,F4186)</f>
        <v>4185TEMU4542670</v>
      </c>
      <c r="AI4186" s="15" t="str">
        <f>CONCATENATE("ENT-",A4186)</f>
        <v>ENT-4185</v>
      </c>
      <c r="AJ4186" s="15" t="str">
        <f>IF(Tabla2[[#This Row],[Op]]&lt;&gt;"","ENTREGA","")</f>
        <v>ENTREGA</v>
      </c>
      <c r="AK4186" s="40" t="str">
        <f>(Tabla2[[#This Row],[FECHA ENTREGA]]&amp;Tabla2[[#This Row],[HORA ENTREGA]])</f>
        <v>461810,416666666666667</v>
      </c>
      <c r="AL4186" s="43" t="str">
        <f>IFERROR(HYPERLINK("https://wa.me/"&amp;Tabla2[[#This Row],[CONTACTO]]&amp;"?text="&amp;Tabla2[[#This Row],[Mensaje]]),"")</f>
        <v>https://wa.me/56973887539?text=Hola!%0AServicio del día 08-06%0A *Cliente:* COMERCIAL GRUPOREVEX */ Cont: * TEMU4542670*/ HR Entrega: *10:00* /Dirección: *Luis olea 010 Quilicura.</v>
      </c>
    </row>
    <row r="4187" spans="1:38" ht="16.5" customHeight="1" x14ac:dyDescent="0.2">
      <c r="A4187" s="15">
        <f>ROW(A4186)</f>
        <v>4186</v>
      </c>
      <c r="B4187" s="15">
        <f>IF(J4187=J4186,B4186+1,1)</f>
        <v>6</v>
      </c>
      <c r="C4187" s="15" t="s">
        <v>288</v>
      </c>
      <c r="D4187" s="25" t="s">
        <v>39</v>
      </c>
      <c r="E4187" s="27">
        <v>104301</v>
      </c>
      <c r="F4187" s="27" t="s">
        <v>6379</v>
      </c>
      <c r="G4187" s="27" t="s">
        <v>54</v>
      </c>
      <c r="H4187" s="27">
        <v>21538</v>
      </c>
      <c r="I4187" s="27" t="s">
        <v>5053</v>
      </c>
      <c r="J4187" s="28">
        <v>46181</v>
      </c>
      <c r="K4187" s="26" t="s">
        <v>290</v>
      </c>
      <c r="L4187" s="26"/>
      <c r="M4187" s="27" t="s">
        <v>133</v>
      </c>
      <c r="N4187" s="25">
        <f>IFERROR(VLOOKUP(M4187,Data!$J$1:$K$58,2,0),"")</f>
        <v>56953801607</v>
      </c>
      <c r="O4187" s="27" t="s">
        <v>134</v>
      </c>
      <c r="P4187" s="27"/>
      <c r="Q4187" s="27"/>
      <c r="R4187" s="27"/>
      <c r="S4187" s="27"/>
      <c r="T4187" s="27"/>
      <c r="U4187" s="28"/>
      <c r="V4187" s="15"/>
      <c r="W4187" s="15"/>
      <c r="X4187" s="27"/>
      <c r="Y4187" s="27"/>
      <c r="Z4187" s="29"/>
      <c r="AA4187" s="29">
        <v>0.47916666666666669</v>
      </c>
      <c r="AB4187" s="29">
        <v>0.59027777777777779</v>
      </c>
      <c r="AC4187" s="30">
        <v>46181</v>
      </c>
      <c r="AD4187" s="15" t="str">
        <f>IF(Tabla2[[#This Row],[HORA ENTREGA]]="DIRECTO","On time", IF(AA4187&lt;&gt;"",IF(Tabla2[[#This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87" s="15" t="str">
        <f>MID(Tabla2[[#This Row],[TIPO]],1,3)</f>
        <v xml:space="preserve">40 </v>
      </c>
      <c r="AF41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COMERCIAL SEA GARDEN SPA */ Cont: * MMAU1340150*/ HR Entrega: *DIRECTO* /Dirección: *</v>
      </c>
      <c r="AG4187" s="45" t="str">
        <f>IFERROR(HYPERLINK("https://wa.me/"&amp;Tabla2[[#This Row],[CONTACTO]]&amp;"?text="&amp;Tabla2[[#This Row],[Mensaje]],"Enviar mensaje"),"")</f>
        <v>Enviar mensaje</v>
      </c>
      <c r="AH4187" s="15" t="str">
        <f>CONCATENATE(A4187,F4187)</f>
        <v>4186MMAU1340150</v>
      </c>
      <c r="AI4187" s="15" t="str">
        <f>CONCATENATE("ENT-",A4187)</f>
        <v>ENT-4186</v>
      </c>
      <c r="AJ4187" s="15" t="str">
        <f>IF(Tabla2[[#This Row],[Op]]&lt;&gt;"","ENTREGA","")</f>
        <v>ENTREGA</v>
      </c>
      <c r="AK4187" s="40" t="str">
        <f>(Tabla2[[#This Row],[FECHA ENTREGA]]&amp;Tabla2[[#This Row],[HORA ENTREGA]])</f>
        <v>46181DIRECTO</v>
      </c>
      <c r="AL4187" s="43" t="str">
        <f>IFERROR(HYPERLINK("https://wa.me/"&amp;Tabla2[[#This Row],[CONTACTO]]&amp;"?text="&amp;Tabla2[[#This Row],[Mensaje]]),"")</f>
        <v>https://wa.me/56953801607?text=Hola!%0AServicio del día 08-06%0A *Cliente:* COMERCIAL SEA GARDEN SPA */ Cont: * MMAU1340150*/ HR Entrega: *DIRECTO* /Dirección: *</v>
      </c>
    </row>
    <row r="4188" spans="1:38" ht="16.5" customHeight="1" x14ac:dyDescent="0.2">
      <c r="A4188" s="15">
        <f>ROW(A4187)</f>
        <v>4187</v>
      </c>
      <c r="B4188" s="15">
        <f>IF(J4188=J4187,B4187+1,1)</f>
        <v>7</v>
      </c>
      <c r="C4188" s="15" t="s">
        <v>6142</v>
      </c>
      <c r="D4188" s="25" t="s">
        <v>39</v>
      </c>
      <c r="E4188" s="27"/>
      <c r="F4188" s="27" t="s">
        <v>6380</v>
      </c>
      <c r="G4188" s="27" t="s">
        <v>64</v>
      </c>
      <c r="H4188" s="27"/>
      <c r="I4188" s="27"/>
      <c r="J4188" s="28">
        <v>46181</v>
      </c>
      <c r="K4188" s="26">
        <v>0.33333333333333331</v>
      </c>
      <c r="L4188" s="26" t="s">
        <v>6381</v>
      </c>
      <c r="M4188" s="27" t="s">
        <v>147</v>
      </c>
      <c r="N4188" s="25">
        <f>IFERROR(VLOOKUP(M4188,Data!$J$1:$K$58,2,0),"")</f>
        <v>56935532735</v>
      </c>
      <c r="O4188" s="27" t="s">
        <v>148</v>
      </c>
      <c r="P4188" s="27"/>
      <c r="Q4188" s="27" t="s">
        <v>6382</v>
      </c>
      <c r="R4188" s="27" t="s">
        <v>74</v>
      </c>
      <c r="S4188" s="27"/>
      <c r="T4188" s="27"/>
      <c r="U4188" s="28"/>
      <c r="V4188" s="15"/>
      <c r="W4188" s="15"/>
      <c r="X4188" s="27"/>
      <c r="Y4188" s="27"/>
      <c r="Z4188" s="29"/>
      <c r="AA4188" s="29">
        <v>0.34722222222222221</v>
      </c>
      <c r="AB4188" s="29">
        <v>0.49305555555555558</v>
      </c>
      <c r="AC4188" s="30">
        <v>46181</v>
      </c>
      <c r="AD4188" s="15" t="str">
        <f>IF(Tabla2[[#This Row],[HORA ENTREGA]]="DIRECTO","On time", IF(AA4188&lt;&gt;"",IF(Tabla2[[#This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88" s="15" t="str">
        <f>MID(Tabla2[[#This Row],[TIPO]],1,3)</f>
        <v xml:space="preserve">20 </v>
      </c>
      <c r="AF41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CONCHA Y TORO */ Cont: * MSDU1752255*/ HR Entrega: *08:00* /Dirección: *Fundo San Ignacio S/N, Molina, Lontue</v>
      </c>
      <c r="AG4188" s="45" t="str">
        <f>IFERROR(HYPERLINK("https://wa.me/"&amp;Tabla2[[#This Row],[CONTACTO]]&amp;"?text="&amp;Tabla2[[#This Row],[Mensaje]],"Enviar mensaje"),"")</f>
        <v>Enviar mensaje</v>
      </c>
      <c r="AH4188" s="15" t="str">
        <f>CONCATENATE(A4188,F4188)</f>
        <v>4187MSDU1752255</v>
      </c>
      <c r="AI4188" s="15" t="str">
        <f>CONCATENATE("ENT-",A4188)</f>
        <v>ENT-4187</v>
      </c>
      <c r="AJ4188" s="15" t="str">
        <f>IF(Tabla2[[#This Row],[Op]]&lt;&gt;"","ENTREGA","")</f>
        <v>ENTREGA</v>
      </c>
      <c r="AK4188" s="40" t="str">
        <f>(Tabla2[[#This Row],[FECHA ENTREGA]]&amp;Tabla2[[#This Row],[HORA ENTREGA]])</f>
        <v>461810,333333333333333</v>
      </c>
      <c r="AL4188" s="34" t="str">
        <f>IFERROR(HYPERLINK("https://wa.me/"&amp;Tabla2[[#This Row],[CONTACTO]]&amp;"?text="&amp;Tabla2[[#This Row],[Mensaje]]),"")</f>
        <v>https://wa.me/56935532735?text=Hola!%0AServicio del día 08-06%0A *Cliente:* CONCHA Y TORO */ Cont: * MSDU1752255*/ HR Entrega: *08:00* /Dirección: *Fundo San Ignacio S/N, Molina, Lontue</v>
      </c>
    </row>
    <row r="4189" spans="1:38" ht="16.5" customHeight="1" x14ac:dyDescent="0.2">
      <c r="A4189" s="15">
        <f>ROW(A4188)</f>
        <v>4188</v>
      </c>
      <c r="B4189" s="15">
        <f>IF(J4189=J4188,B4188+1,1)</f>
        <v>8</v>
      </c>
      <c r="C4189" s="15" t="s">
        <v>6142</v>
      </c>
      <c r="D4189" s="25" t="s">
        <v>39</v>
      </c>
      <c r="E4189" s="27"/>
      <c r="F4189" s="27" t="s">
        <v>6383</v>
      </c>
      <c r="G4189" s="27" t="s">
        <v>64</v>
      </c>
      <c r="H4189" s="27"/>
      <c r="I4189" s="27"/>
      <c r="J4189" s="28">
        <v>46181</v>
      </c>
      <c r="K4189" s="26">
        <v>0.33333333333333331</v>
      </c>
      <c r="L4189" s="26" t="s">
        <v>6384</v>
      </c>
      <c r="M4189" s="27" t="s">
        <v>51</v>
      </c>
      <c r="N4189" s="25">
        <f>IFERROR(VLOOKUP(M4189,Data!$J$1:$K$58,2,0),"")</f>
        <v>56967256951</v>
      </c>
      <c r="O4189" s="27" t="s">
        <v>52</v>
      </c>
      <c r="P4189" s="27"/>
      <c r="Q4189" s="27" t="s">
        <v>6385</v>
      </c>
      <c r="R4189" s="27" t="s">
        <v>74</v>
      </c>
      <c r="S4189" s="27"/>
      <c r="T4189" s="27"/>
      <c r="U4189" s="28"/>
      <c r="V4189" s="15"/>
      <c r="W4189" s="15"/>
      <c r="X4189" s="27"/>
      <c r="Y4189" s="27"/>
      <c r="Z4189" s="29"/>
      <c r="AA4189" s="29">
        <v>0.32777777777777778</v>
      </c>
      <c r="AB4189" s="29">
        <v>0.50347222222222221</v>
      </c>
      <c r="AC4189" s="30">
        <v>46181</v>
      </c>
      <c r="AD4189" s="15" t="str">
        <f>IF(Tabla2[[#This Row],[HORA ENTREGA]]="DIRECTO","On time", IF(AA4189&lt;&gt;"",IF(Tabla2[[#This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89" s="15" t="str">
        <f>MID(Tabla2[[#This Row],[TIPO]],1,3)</f>
        <v xml:space="preserve">20 </v>
      </c>
      <c r="AF41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CONCHA Y TORO */ Cont: * MEDU5323400*/ HR Entrega: *08:00* /Dirección: *Ruta I-90 Km 18,5, Nancagua</v>
      </c>
      <c r="AG4189" s="38" t="str">
        <f>IFERROR(HYPERLINK("https://wa.me/"&amp;Tabla2[[#This Row],[CONTACTO]]&amp;"?text="&amp;Tabla2[[#This Row],[Mensaje]],"Enviar mensaje"),"")</f>
        <v>Enviar mensaje</v>
      </c>
      <c r="AH4189" s="15" t="str">
        <f>CONCATENATE(A4189,F4189)</f>
        <v>4188MEDU5323400</v>
      </c>
      <c r="AI4189" s="15" t="str">
        <f>CONCATENATE("ENT-",A4189)</f>
        <v>ENT-4188</v>
      </c>
      <c r="AJ4189" s="15" t="str">
        <f>IF(Tabla2[[#This Row],[Op]]&lt;&gt;"","ENTREGA","")</f>
        <v>ENTREGA</v>
      </c>
      <c r="AK4189" s="40" t="str">
        <f>(Tabla2[[#This Row],[FECHA ENTREGA]]&amp;Tabla2[[#This Row],[HORA ENTREGA]])</f>
        <v>461810,333333333333333</v>
      </c>
      <c r="AL4189" s="34" t="str">
        <f>IFERROR(HYPERLINK("https://wa.me/"&amp;Tabla2[[#This Row],[CONTACTO]]&amp;"?text="&amp;Tabla2[[#This Row],[Mensaje]]),"")</f>
        <v>https://wa.me/56967256951?text=Hola!%0AServicio del día 08-06%0A *Cliente:* CONCHA Y TORO */ Cont: * MEDU5323400*/ HR Entrega: *08:00* /Dirección: *Ruta I-90 Km 18,5, Nancagua</v>
      </c>
    </row>
    <row r="4190" spans="1:38" ht="16.5" customHeight="1" x14ac:dyDescent="0.2">
      <c r="A4190" s="15">
        <f>ROW(A4189)</f>
        <v>4189</v>
      </c>
      <c r="B4190" s="15">
        <f>IF(J4190=J4189,B4189+1,1)</f>
        <v>9</v>
      </c>
      <c r="C4190" s="15" t="s">
        <v>38</v>
      </c>
      <c r="D4190" s="25" t="s">
        <v>39</v>
      </c>
      <c r="E4190" s="27">
        <v>304769</v>
      </c>
      <c r="F4190" s="27" t="s">
        <v>6386</v>
      </c>
      <c r="G4190" s="27" t="s">
        <v>41</v>
      </c>
      <c r="H4190" s="27">
        <v>13100</v>
      </c>
      <c r="I4190" s="27" t="s">
        <v>42</v>
      </c>
      <c r="J4190" s="28">
        <v>46181</v>
      </c>
      <c r="K4190" s="26">
        <v>0.60416666666666663</v>
      </c>
      <c r="L4190" s="26"/>
      <c r="M4190" s="27" t="s">
        <v>649</v>
      </c>
      <c r="N4190" s="25">
        <f>IFERROR(VLOOKUP(M4190,Data!$J$1:$K$58,2,0),"")</f>
        <v>56939438073</v>
      </c>
      <c r="O4190" s="27" t="s">
        <v>203</v>
      </c>
      <c r="P4190" s="27"/>
      <c r="Q4190" s="27" t="s">
        <v>6387</v>
      </c>
      <c r="R4190" s="27"/>
      <c r="S4190" s="27"/>
      <c r="T4190" s="27"/>
      <c r="U4190" s="28"/>
      <c r="V4190" s="15"/>
      <c r="W4190" s="15"/>
      <c r="X4190" s="27"/>
      <c r="Y4190" s="27"/>
      <c r="Z4190" s="29"/>
      <c r="AA4190" s="29">
        <v>0.68402777777777779</v>
      </c>
      <c r="AB4190" s="29">
        <v>0.80902777777777779</v>
      </c>
      <c r="AC4190" s="30">
        <v>46181</v>
      </c>
      <c r="AD4190" s="15" t="str">
        <f>IF(Tabla2[[#This Row],[HORA ENTREGA]]="DIRECTO","On time", IF(AA4190&lt;&gt;"",IF(Tabla2[[#This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90" s="15" t="str">
        <f>MID(Tabla2[[#This Row],[TIPO]],1,3)</f>
        <v xml:space="preserve">40 </v>
      </c>
      <c r="AF41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EL CONTAINER SPA */ Cont: * MSBU5135320*/ HR Entrega: *14:30* /Dirección: *Av. San Ignacio 951 Quilicura</v>
      </c>
      <c r="AG4190" s="45" t="str">
        <f>IFERROR(HYPERLINK("https://wa.me/"&amp;Tabla2[[#This Row],[CONTACTO]]&amp;"?text="&amp;Tabla2[[#This Row],[Mensaje]],"Enviar mensaje"),"")</f>
        <v>Enviar mensaje</v>
      </c>
      <c r="AH4190" s="15" t="str">
        <f>CONCATENATE(A4190,F4190)</f>
        <v>4189MSBU5135320</v>
      </c>
      <c r="AI4190" s="15" t="str">
        <f>CONCATENATE("ENT-",A4190)</f>
        <v>ENT-4189</v>
      </c>
      <c r="AJ4190" s="15" t="str">
        <f>IF(Tabla2[[#This Row],[Op]]&lt;&gt;"","ENTREGA","")</f>
        <v>ENTREGA</v>
      </c>
      <c r="AK4190" s="40" t="str">
        <f>(Tabla2[[#This Row],[FECHA ENTREGA]]&amp;Tabla2[[#This Row],[HORA ENTREGA]])</f>
        <v>461810,604166666666667</v>
      </c>
      <c r="AL4190" s="43" t="str">
        <f>IFERROR(HYPERLINK("https://wa.me/"&amp;Tabla2[[#This Row],[CONTACTO]]&amp;"?text="&amp;Tabla2[[#This Row],[Mensaje]]),"")</f>
        <v>https://wa.me/56939438073?text=Hola!%0AServicio del día 08-06%0A *Cliente:* EL CONTAINER SPA */ Cont: * MSBU5135320*/ HR Entrega: *14:30* /Dirección: *Av. San Ignacio 951 Quilicura</v>
      </c>
    </row>
    <row r="4191" spans="1:38" ht="16.5" customHeight="1" x14ac:dyDescent="0.2">
      <c r="A4191" s="15">
        <f>ROW(A4190)</f>
        <v>4190</v>
      </c>
      <c r="B4191" s="15">
        <f>IF(J4191=J4190,B4190+1,1)</f>
        <v>10</v>
      </c>
      <c r="C4191" s="15" t="s">
        <v>114</v>
      </c>
      <c r="D4191" s="25" t="s">
        <v>39</v>
      </c>
      <c r="E4191" s="27">
        <v>306460</v>
      </c>
      <c r="F4191" s="27" t="s">
        <v>6388</v>
      </c>
      <c r="G4191" s="27" t="s">
        <v>41</v>
      </c>
      <c r="H4191" s="27">
        <v>22039</v>
      </c>
      <c r="I4191" s="27" t="s">
        <v>42</v>
      </c>
      <c r="J4191" s="28">
        <v>46181</v>
      </c>
      <c r="K4191" s="26">
        <v>0.35416666666666669</v>
      </c>
      <c r="L4191" s="26"/>
      <c r="M4191" s="27" t="s">
        <v>72</v>
      </c>
      <c r="N4191" s="25">
        <f>IFERROR(VLOOKUP(M4191,Data!$J$1:$K$58,2,0),"")</f>
        <v>56978089148</v>
      </c>
      <c r="O4191" s="27" t="s">
        <v>162</v>
      </c>
      <c r="P4191" s="27"/>
      <c r="Q4191" s="27" t="s">
        <v>119</v>
      </c>
      <c r="R4191" s="27" t="s">
        <v>1737</v>
      </c>
      <c r="S4191" s="27"/>
      <c r="T4191" s="27"/>
      <c r="U4191" s="28"/>
      <c r="V4191" s="15"/>
      <c r="W4191" s="15"/>
      <c r="X4191" s="27"/>
      <c r="Y4191" s="27"/>
      <c r="Z4191" s="29"/>
      <c r="AA4191" s="29">
        <v>0.31944444444444442</v>
      </c>
      <c r="AB4191" s="29">
        <v>0.49305555555555558</v>
      </c>
      <c r="AC4191" s="30">
        <v>46181</v>
      </c>
      <c r="AD4191" s="15" t="str">
        <f>IF(Tabla2[[#This Row],[HORA ENTREGA]]="DIRECTO","On time", IF(AA4191&lt;&gt;"",IF(Tabla2[[#This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91" s="15" t="str">
        <f>MID(Tabla2[[#This Row],[TIPO]],1,3)</f>
        <v xml:space="preserve">40 </v>
      </c>
      <c r="AF41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FLEX EQUIPOS DE DESCANSO CHILE */ Cont: * MRKU6242200*/ HR Entrega: *08:30* /Dirección: *MERSAN (José Joaquín Prieto 9001, Lo Espejo. Bodegas: 7-8-9-10-15-16-17-18)</v>
      </c>
      <c r="AG4191" s="45" t="str">
        <f>IFERROR(HYPERLINK("https://wa.me/"&amp;Tabla2[[#This Row],[CONTACTO]]&amp;"?text="&amp;Tabla2[[#This Row],[Mensaje]],"Enviar mensaje"),"")</f>
        <v>Enviar mensaje</v>
      </c>
      <c r="AH4191" s="15" t="str">
        <f>CONCATENATE(A4191,F4191)</f>
        <v>4190MRKU6242200</v>
      </c>
      <c r="AI4191" s="15" t="str">
        <f>CONCATENATE("ENT-",A4191)</f>
        <v>ENT-4190</v>
      </c>
      <c r="AJ4191" s="15" t="str">
        <f>IF(Tabla2[[#This Row],[Op]]&lt;&gt;"","ENTREGA","")</f>
        <v>ENTREGA</v>
      </c>
      <c r="AK4191" s="40" t="str">
        <f>(Tabla2[[#This Row],[FECHA ENTREGA]]&amp;Tabla2[[#This Row],[HORA ENTREGA]])</f>
        <v>461810,354166666666667</v>
      </c>
      <c r="AL4191" s="43" t="str">
        <f>IFERROR(HYPERLINK("https://wa.me/"&amp;Tabla2[[#This Row],[CONTACTO]]&amp;"?text="&amp;Tabla2[[#This Row],[Mensaje]]),"")</f>
        <v>https://wa.me/56978089148?text=Hola!%0AServicio del día 08-06%0A *Cliente:* FLEX EQUIPOS DE DESCANSO CHILE */ Cont: * MRKU6242200*/ HR Entrega: *08:30* /Dirección: *MERSAN (José Joaquín Prieto 9001, Lo Espejo. Bodegas: 7-8-9-10-15-16-17-18)</v>
      </c>
    </row>
    <row r="4192" spans="1:38" ht="16.5" customHeight="1" x14ac:dyDescent="0.2">
      <c r="A4192" s="15">
        <f>ROW(A4191)</f>
        <v>4191</v>
      </c>
      <c r="B4192" s="15">
        <f>IF(J4192=J4191,B4191+1,1)</f>
        <v>11</v>
      </c>
      <c r="C4192" s="15" t="s">
        <v>149</v>
      </c>
      <c r="D4192" s="25" t="s">
        <v>39</v>
      </c>
      <c r="E4192" s="27">
        <v>2633282</v>
      </c>
      <c r="F4192" s="27" t="s">
        <v>6389</v>
      </c>
      <c r="G4192" s="27" t="s">
        <v>41</v>
      </c>
      <c r="H4192" s="27">
        <v>10300</v>
      </c>
      <c r="I4192" s="27" t="s">
        <v>42</v>
      </c>
      <c r="J4192" s="28">
        <v>46181</v>
      </c>
      <c r="K4192" s="26">
        <v>0.33333333333333331</v>
      </c>
      <c r="L4192" s="26" t="s">
        <v>6390</v>
      </c>
      <c r="M4192" s="27" t="s">
        <v>389</v>
      </c>
      <c r="N4192" s="25">
        <f>IFERROR(VLOOKUP(M4192,Data!$J$1:$K$58,2,0),"")</f>
        <v>56988336520</v>
      </c>
      <c r="O4192" s="27" t="s">
        <v>390</v>
      </c>
      <c r="P4192" s="27"/>
      <c r="Q4192" s="27" t="s">
        <v>153</v>
      </c>
      <c r="R4192" s="27" t="s">
        <v>74</v>
      </c>
      <c r="S4192" s="27"/>
      <c r="T4192" s="27"/>
      <c r="U4192" s="28"/>
      <c r="V4192" s="15"/>
      <c r="W4192" s="15"/>
      <c r="X4192" s="27"/>
      <c r="Y4192" s="27"/>
      <c r="Z4192" s="29"/>
      <c r="AA4192" s="29">
        <v>0.33680555555555558</v>
      </c>
      <c r="AB4192" s="29">
        <v>0.54652777777777772</v>
      </c>
      <c r="AC4192" s="30">
        <v>46181</v>
      </c>
      <c r="AD4192" s="15" t="str">
        <f>IF(Tabla2[[#This Row],[HORA ENTREGA]]="DIRECTO","On time", IF(AA4192&lt;&gt;"",IF(Tabla2[[#This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92" s="15" t="str">
        <f>MID(Tabla2[[#This Row],[TIPO]],1,3)</f>
        <v xml:space="preserve">40 </v>
      </c>
      <c r="AF41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MSNU8194474*/ HR Entrega: *08:00* /Dirección: *BOD. MIEA AGURTO - PUERTO MADERO 9710, BOD. E13; PUDAHUEL </v>
      </c>
      <c r="AG4192" s="45" t="str">
        <f>IFERROR(HYPERLINK("https://wa.me/"&amp;Tabla2[[#This Row],[CONTACTO]]&amp;"?text="&amp;Tabla2[[#This Row],[Mensaje]],"Enviar mensaje"),"")</f>
        <v>Enviar mensaje</v>
      </c>
      <c r="AH4192" s="15" t="str">
        <f>CONCATENATE(A4192,F4192)</f>
        <v>4191MSNU8194474</v>
      </c>
      <c r="AI4192" s="15" t="str">
        <f>CONCATENATE("ENT-",A4192)</f>
        <v>ENT-4191</v>
      </c>
      <c r="AJ4192" s="15" t="str">
        <f>IF(Tabla2[[#This Row],[Op]]&lt;&gt;"","ENTREGA","")</f>
        <v>ENTREGA</v>
      </c>
      <c r="AK4192" s="40" t="str">
        <f>(Tabla2[[#This Row],[FECHA ENTREGA]]&amp;Tabla2[[#This Row],[HORA ENTREGA]])</f>
        <v>461810,333333333333333</v>
      </c>
      <c r="AL4192" s="43" t="str">
        <f>IFERROR(HYPERLINK("https://wa.me/"&amp;Tabla2[[#This Row],[CONTACTO]]&amp;"?text="&amp;Tabla2[[#This Row],[Mensaje]]),"")</f>
        <v xml:space="preserve">https://wa.me/56988336520?text=Hola!%0AServicio del día 08-06%0A *Cliente:* IMPORTADORA MIDEA CARRIER CHILE LTDA */ Cont: * MSNU8194474*/ HR Entrega: *08:00* /Dirección: *BOD. MIEA AGURTO - PUERTO MADERO 9710, BOD. E13; PUDAHUEL </v>
      </c>
    </row>
    <row r="4193" spans="1:38" ht="16.5" customHeight="1" x14ac:dyDescent="0.2">
      <c r="A4193" s="15">
        <f>ROW(A4192)</f>
        <v>4192</v>
      </c>
      <c r="B4193" s="15">
        <f>IF(J4193=J4192,B4192+1,1)</f>
        <v>12</v>
      </c>
      <c r="C4193" s="15" t="s">
        <v>149</v>
      </c>
      <c r="D4193" s="25" t="s">
        <v>39</v>
      </c>
      <c r="E4193" s="27">
        <v>2639832</v>
      </c>
      <c r="F4193" s="27" t="s">
        <v>6391</v>
      </c>
      <c r="G4193" s="27" t="s">
        <v>41</v>
      </c>
      <c r="H4193" s="27">
        <v>11208</v>
      </c>
      <c r="I4193" s="27" t="s">
        <v>42</v>
      </c>
      <c r="J4193" s="28">
        <v>46181</v>
      </c>
      <c r="K4193" s="26">
        <v>0.33333333333333331</v>
      </c>
      <c r="L4193" s="26" t="s">
        <v>6392</v>
      </c>
      <c r="M4193" s="27" t="s">
        <v>300</v>
      </c>
      <c r="N4193" s="25">
        <f>IFERROR(VLOOKUP(M4193,Data!$J$1:$K$58,2,0),"")</f>
        <v>56989844861</v>
      </c>
      <c r="O4193" s="27" t="s">
        <v>301</v>
      </c>
      <c r="P4193" s="27"/>
      <c r="Q4193" s="27" t="s">
        <v>153</v>
      </c>
      <c r="R4193" s="27" t="s">
        <v>48</v>
      </c>
      <c r="S4193" s="27"/>
      <c r="T4193" s="27"/>
      <c r="U4193" s="28"/>
      <c r="V4193" s="15"/>
      <c r="W4193" s="15"/>
      <c r="X4193" s="27"/>
      <c r="Y4193" s="27"/>
      <c r="Z4193" s="29"/>
      <c r="AA4193" s="29">
        <v>0.33888888888888891</v>
      </c>
      <c r="AB4193" s="29">
        <v>0.41597222222222224</v>
      </c>
      <c r="AC4193" s="30">
        <v>46181</v>
      </c>
      <c r="AD4193" s="15" t="str">
        <f>IF(Tabla2[[#This Row],[HORA ENTREGA]]="DIRECTO","On time", IF(AA4193&lt;&gt;"",IF(Tabla2[[#This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93" s="15" t="str">
        <f>MID(Tabla2[[#This Row],[TIPO]],1,3)</f>
        <v xml:space="preserve">40 </v>
      </c>
      <c r="AF41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TLLU4953394*/ HR Entrega: *08:00* /Dirección: *BOD. MIEA AGURTO - PUERTO MADERO 9710, BOD. E13; PUDAHUEL </v>
      </c>
      <c r="AG4193" s="45" t="str">
        <f>IFERROR(HYPERLINK("https://wa.me/"&amp;Tabla2[[#This Row],[CONTACTO]]&amp;"?text="&amp;Tabla2[[#This Row],[Mensaje]],"Enviar mensaje"),"")</f>
        <v>Enviar mensaje</v>
      </c>
      <c r="AH4193" s="15" t="str">
        <f>CONCATENATE(A4193,F4193)</f>
        <v>4192TLLU4953394</v>
      </c>
      <c r="AI4193" s="15" t="str">
        <f>CONCATENATE("ENT-",A4193)</f>
        <v>ENT-4192</v>
      </c>
      <c r="AJ4193" s="15" t="str">
        <f>IF(Tabla2[[#This Row],[Op]]&lt;&gt;"","ENTREGA","")</f>
        <v>ENTREGA</v>
      </c>
      <c r="AK4193" s="40" t="str">
        <f>(Tabla2[[#This Row],[FECHA ENTREGA]]&amp;Tabla2[[#This Row],[HORA ENTREGA]])</f>
        <v>461810,333333333333333</v>
      </c>
      <c r="AL4193" s="43" t="str">
        <f>IFERROR(HYPERLINK("https://wa.me/"&amp;Tabla2[[#This Row],[CONTACTO]]&amp;"?text="&amp;Tabla2[[#This Row],[Mensaje]]),"")</f>
        <v xml:space="preserve">https://wa.me/56989844861?text=Hola!%0AServicio del día 08-06%0A *Cliente:* IMPORTADORA MIDEA CARRIER CHILE LTDA */ Cont: * TLLU4953394*/ HR Entrega: *08:00* /Dirección: *BOD. MIEA AGURTO - PUERTO MADERO 9710, BOD. E13; PUDAHUEL </v>
      </c>
    </row>
    <row r="4194" spans="1:38" ht="16.5" customHeight="1" x14ac:dyDescent="0.2">
      <c r="A4194" s="15">
        <f>ROW(A4193)</f>
        <v>4193</v>
      </c>
      <c r="B4194" s="15">
        <f>IF(J4194=J4193,B4193+1,1)</f>
        <v>13</v>
      </c>
      <c r="C4194" s="15" t="s">
        <v>149</v>
      </c>
      <c r="D4194" s="25" t="s">
        <v>39</v>
      </c>
      <c r="E4194" s="27">
        <v>2639829</v>
      </c>
      <c r="F4194" s="27" t="s">
        <v>6393</v>
      </c>
      <c r="G4194" s="27" t="s">
        <v>41</v>
      </c>
      <c r="H4194" s="27">
        <v>10592</v>
      </c>
      <c r="I4194" s="27" t="s">
        <v>42</v>
      </c>
      <c r="J4194" s="28">
        <v>46181</v>
      </c>
      <c r="K4194" s="26">
        <v>0.33333333333333331</v>
      </c>
      <c r="L4194" s="26" t="s">
        <v>6394</v>
      </c>
      <c r="M4194" s="27" t="s">
        <v>433</v>
      </c>
      <c r="N4194" s="25">
        <f>IFERROR(VLOOKUP(M4194,Data!$J$1:$K$58,2,0),"")</f>
        <v>56994354094</v>
      </c>
      <c r="O4194" s="27" t="s">
        <v>434</v>
      </c>
      <c r="P4194" s="27"/>
      <c r="Q4194" s="27" t="s">
        <v>153</v>
      </c>
      <c r="R4194" s="27" t="s">
        <v>48</v>
      </c>
      <c r="S4194" s="27"/>
      <c r="T4194" s="27"/>
      <c r="U4194" s="28"/>
      <c r="V4194" s="15"/>
      <c r="W4194" s="15"/>
      <c r="X4194" s="27"/>
      <c r="Y4194" s="27"/>
      <c r="Z4194" s="29"/>
      <c r="AA4194" s="29">
        <v>0.30902777777777779</v>
      </c>
      <c r="AB4194" s="29">
        <v>0.42708333333333331</v>
      </c>
      <c r="AC4194" s="30">
        <v>46181</v>
      </c>
      <c r="AD4194" s="15" t="str">
        <f>IF(Tabla2[[#This Row],[HORA ENTREGA]]="DIRECTO","On time", IF(AA4194&lt;&gt;"",IF(Tabla2[[#This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194" s="15" t="str">
        <f>MID(Tabla2[[#This Row],[TIPO]],1,3)</f>
        <v xml:space="preserve">40 </v>
      </c>
      <c r="AF41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TGBU6538998*/ HR Entrega: *08:00* /Dirección: *BOD. MIEA AGURTO - PUERTO MADERO 9710, BOD. E13; PUDAHUEL </v>
      </c>
      <c r="AG4194" s="45" t="str">
        <f>IFERROR(HYPERLINK("https://wa.me/"&amp;Tabla2[[#This Row],[CONTACTO]]&amp;"?text="&amp;Tabla2[[#This Row],[Mensaje]],"Enviar mensaje"),"")</f>
        <v>Enviar mensaje</v>
      </c>
      <c r="AH4194" s="15" t="str">
        <f>CONCATENATE(A4194,F4194)</f>
        <v>4193TGBU6538998</v>
      </c>
      <c r="AI4194" s="15" t="str">
        <f>CONCATENATE("ENT-",A4194)</f>
        <v>ENT-4193</v>
      </c>
      <c r="AJ4194" s="15" t="str">
        <f>IF(Tabla2[[#This Row],[Op]]&lt;&gt;"","ENTREGA","")</f>
        <v>ENTREGA</v>
      </c>
      <c r="AK4194" s="40" t="str">
        <f>(Tabla2[[#This Row],[FECHA ENTREGA]]&amp;Tabla2[[#This Row],[HORA ENTREGA]])</f>
        <v>461810,333333333333333</v>
      </c>
      <c r="AL4194" s="43" t="str">
        <f>IFERROR(HYPERLINK("https://wa.me/"&amp;Tabla2[[#This Row],[CONTACTO]]&amp;"?text="&amp;Tabla2[[#This Row],[Mensaje]]),"")</f>
        <v xml:space="preserve">https://wa.me/56994354094?text=Hola!%0AServicio del día 08-06%0A *Cliente:* IMPORTADORA MIDEA CARRIER CHILE LTDA */ Cont: * TGBU6538998*/ HR Entrega: *08:00* /Dirección: *BOD. MIEA AGURTO - PUERTO MADERO 9710, BOD. E13; PUDAHUEL </v>
      </c>
    </row>
    <row r="4195" spans="1:38" ht="16.5" customHeight="1" x14ac:dyDescent="0.2">
      <c r="A4195" s="15">
        <f>ROW(A4194)</f>
        <v>4194</v>
      </c>
      <c r="B4195" s="15">
        <f>IF(J4195=J4194,B4194+1,1)</f>
        <v>14</v>
      </c>
      <c r="C4195" s="15" t="s">
        <v>149</v>
      </c>
      <c r="D4195" s="25" t="s">
        <v>39</v>
      </c>
      <c r="E4195" s="27">
        <v>2639833</v>
      </c>
      <c r="F4195" s="27" t="s">
        <v>6395</v>
      </c>
      <c r="G4195" s="27" t="s">
        <v>41</v>
      </c>
      <c r="H4195" s="27">
        <v>10592</v>
      </c>
      <c r="I4195" s="27" t="s">
        <v>42</v>
      </c>
      <c r="J4195" s="28">
        <v>46181</v>
      </c>
      <c r="K4195" s="26">
        <v>0.375</v>
      </c>
      <c r="L4195" s="26" t="s">
        <v>6396</v>
      </c>
      <c r="M4195" s="27" t="s">
        <v>158</v>
      </c>
      <c r="N4195" s="25">
        <f>IFERROR(VLOOKUP(M4195,Data!$J$1:$K$58,2,0),"")</f>
        <v>56931745801</v>
      </c>
      <c r="O4195" s="27" t="s">
        <v>370</v>
      </c>
      <c r="P4195" s="27"/>
      <c r="Q4195" s="27" t="s">
        <v>153</v>
      </c>
      <c r="R4195" s="27" t="s">
        <v>48</v>
      </c>
      <c r="S4195" s="27"/>
      <c r="T4195" s="27"/>
      <c r="U4195" s="28"/>
      <c r="V4195" s="15"/>
      <c r="W4195" s="15"/>
      <c r="X4195" s="27"/>
      <c r="Y4195" s="27"/>
      <c r="Z4195" s="29"/>
      <c r="AA4195" s="29">
        <v>0.40555555555555556</v>
      </c>
      <c r="AB4195" s="29">
        <v>0.49305555555555558</v>
      </c>
      <c r="AC4195" s="30">
        <v>46181</v>
      </c>
      <c r="AD4195" s="15" t="str">
        <f>IF(Tabla2[[#This Row],[HORA ENTREGA]]="DIRECTO","On time", IF(AA4195&lt;&gt;"",IF(Tabla2[[#This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95" s="15" t="str">
        <f>MID(Tabla2[[#This Row],[TIPO]],1,3)</f>
        <v xml:space="preserve">40 </v>
      </c>
      <c r="AF41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UETU7860536*/ HR Entrega: *09:00* /Dirección: *BOD. MIEA AGURTO - PUERTO MADERO 9710, BOD. E13; PUDAHUEL </v>
      </c>
      <c r="AG4195" s="45" t="str">
        <f>IFERROR(HYPERLINK("https://wa.me/"&amp;Tabla2[[#This Row],[CONTACTO]]&amp;"?text="&amp;Tabla2[[#This Row],[Mensaje]],"Enviar mensaje"),"")</f>
        <v>Enviar mensaje</v>
      </c>
      <c r="AH4195" s="15" t="str">
        <f>CONCATENATE(A4195,F4195)</f>
        <v>4194UETU7860536</v>
      </c>
      <c r="AI4195" s="15" t="str">
        <f>CONCATENATE("ENT-",A4195)</f>
        <v>ENT-4194</v>
      </c>
      <c r="AJ4195" s="15" t="str">
        <f>IF(Tabla2[[#This Row],[Op]]&lt;&gt;"","ENTREGA","")</f>
        <v>ENTREGA</v>
      </c>
      <c r="AK4195" s="40" t="str">
        <f>(Tabla2[[#This Row],[FECHA ENTREGA]]&amp;Tabla2[[#This Row],[HORA ENTREGA]])</f>
        <v>461810,375</v>
      </c>
      <c r="AL4195" s="43" t="str">
        <f>IFERROR(HYPERLINK("https://wa.me/"&amp;Tabla2[[#This Row],[CONTACTO]]&amp;"?text="&amp;Tabla2[[#This Row],[Mensaje]]),"")</f>
        <v xml:space="preserve">https://wa.me/56931745801?text=Hola!%0AServicio del día 08-06%0A *Cliente:* IMPORTADORA MIDEA CARRIER CHILE LTDA */ Cont: * UETU7860536*/ HR Entrega: *09:00* /Dirección: *BOD. MIEA AGURTO - PUERTO MADERO 9710, BOD. E13; PUDAHUEL </v>
      </c>
    </row>
    <row r="4196" spans="1:38" ht="16.5" customHeight="1" x14ac:dyDescent="0.2">
      <c r="A4196" s="15">
        <f>ROW(A4195)</f>
        <v>4195</v>
      </c>
      <c r="B4196" s="15">
        <f>IF(J4196=J4195,B4195+1,1)</f>
        <v>15</v>
      </c>
      <c r="C4196" s="15" t="s">
        <v>149</v>
      </c>
      <c r="D4196" s="25" t="s">
        <v>39</v>
      </c>
      <c r="E4196" s="27">
        <v>2638760</v>
      </c>
      <c r="F4196" s="27" t="s">
        <v>6397</v>
      </c>
      <c r="G4196" s="27" t="s">
        <v>41</v>
      </c>
      <c r="H4196" s="27">
        <v>10700</v>
      </c>
      <c r="I4196" s="27" t="s">
        <v>42</v>
      </c>
      <c r="J4196" s="28">
        <v>46181</v>
      </c>
      <c r="K4196" s="26">
        <v>0.375</v>
      </c>
      <c r="L4196" s="26" t="s">
        <v>6398</v>
      </c>
      <c r="M4196" s="27" t="s">
        <v>233</v>
      </c>
      <c r="N4196" s="25">
        <f>IFERROR(VLOOKUP(M4196,Data!$J$1:$K$58,2,0),"")</f>
        <v>56998494086</v>
      </c>
      <c r="O4196" s="27" t="s">
        <v>234</v>
      </c>
      <c r="P4196" s="27"/>
      <c r="Q4196" s="27" t="s">
        <v>153</v>
      </c>
      <c r="R4196" s="27" t="s">
        <v>1747</v>
      </c>
      <c r="S4196" s="27"/>
      <c r="T4196" s="27"/>
      <c r="U4196" s="28"/>
      <c r="V4196" s="15"/>
      <c r="W4196" s="15"/>
      <c r="X4196" s="27"/>
      <c r="Y4196" s="27"/>
      <c r="Z4196" s="29"/>
      <c r="AA4196" s="29">
        <v>0.39930555555555558</v>
      </c>
      <c r="AB4196" s="29">
        <v>0.4826388888888889</v>
      </c>
      <c r="AC4196" s="30">
        <v>46181</v>
      </c>
      <c r="AD4196" s="15" t="str">
        <f>IF(Tabla2[[#This Row],[HORA ENTREGA]]="DIRECTO","On time", IF(AA4196&lt;&gt;"",IF(Tabla2[[#This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96" s="15" t="str">
        <f>MID(Tabla2[[#This Row],[TIPO]],1,3)</f>
        <v xml:space="preserve">40 </v>
      </c>
      <c r="AF41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GCXU5331600*/ HR Entrega: *09:00* /Dirección: *BOD. MIEA AGURTO - PUERTO MADERO 9710, BOD. E13; PUDAHUEL </v>
      </c>
      <c r="AG4196" s="45" t="str">
        <f>IFERROR(HYPERLINK("https://wa.me/"&amp;Tabla2[[#This Row],[CONTACTO]]&amp;"?text="&amp;Tabla2[[#This Row],[Mensaje]],"Enviar mensaje"),"")</f>
        <v>Enviar mensaje</v>
      </c>
      <c r="AH4196" s="15" t="str">
        <f>CONCATENATE(A4196,F4196)</f>
        <v>4195GCXU5331600</v>
      </c>
      <c r="AI4196" s="15" t="str">
        <f>CONCATENATE("ENT-",A4196)</f>
        <v>ENT-4195</v>
      </c>
      <c r="AJ4196" s="15" t="str">
        <f>IF(Tabla2[[#This Row],[Op]]&lt;&gt;"","ENTREGA","")</f>
        <v>ENTREGA</v>
      </c>
      <c r="AK4196" s="40" t="str">
        <f>(Tabla2[[#This Row],[FECHA ENTREGA]]&amp;Tabla2[[#This Row],[HORA ENTREGA]])</f>
        <v>461810,375</v>
      </c>
      <c r="AL4196" s="43" t="str">
        <f>IFERROR(HYPERLINK("https://wa.me/"&amp;Tabla2[[#This Row],[CONTACTO]]&amp;"?text="&amp;Tabla2[[#This Row],[Mensaje]]),"")</f>
        <v xml:space="preserve">https://wa.me/56998494086?text=Hola!%0AServicio del día 08-06%0A *Cliente:* IMPORTADORA MIDEA CARRIER CHILE LTDA */ Cont: * GCXU5331600*/ HR Entrega: *09:00* /Dirección: *BOD. MIEA AGURTO - PUERTO MADERO 9710, BOD. E13; PUDAHUEL </v>
      </c>
    </row>
    <row r="4197" spans="1:38" ht="16.5" customHeight="1" x14ac:dyDescent="0.2">
      <c r="A4197" s="15">
        <f>ROW(A4196)</f>
        <v>4196</v>
      </c>
      <c r="B4197" s="15">
        <f>IF(J4197=J4196,B4196+1,1)</f>
        <v>16</v>
      </c>
      <c r="C4197" s="15" t="s">
        <v>149</v>
      </c>
      <c r="D4197" s="25" t="s">
        <v>39</v>
      </c>
      <c r="E4197" s="27">
        <v>2633298</v>
      </c>
      <c r="F4197" s="27" t="s">
        <v>6399</v>
      </c>
      <c r="G4197" s="27" t="s">
        <v>41</v>
      </c>
      <c r="H4197" s="27">
        <v>8300</v>
      </c>
      <c r="I4197" s="27" t="s">
        <v>42</v>
      </c>
      <c r="J4197" s="28">
        <v>46181</v>
      </c>
      <c r="K4197" s="26">
        <v>0.41666666666666669</v>
      </c>
      <c r="L4197" s="26" t="s">
        <v>6400</v>
      </c>
      <c r="M4197" s="27" t="s">
        <v>225</v>
      </c>
      <c r="N4197" s="25">
        <f>IFERROR(VLOOKUP(M4197,Data!$J$1:$K$58,2,0),"")</f>
        <v>56978811158</v>
      </c>
      <c r="O4197" s="27" t="s">
        <v>226</v>
      </c>
      <c r="P4197" s="27"/>
      <c r="Q4197" s="27" t="s">
        <v>153</v>
      </c>
      <c r="R4197" s="27" t="s">
        <v>1747</v>
      </c>
      <c r="S4197" s="27"/>
      <c r="T4197" s="27"/>
      <c r="U4197" s="28"/>
      <c r="V4197" s="15"/>
      <c r="W4197" s="15"/>
      <c r="X4197" s="27"/>
      <c r="Y4197" s="27"/>
      <c r="Z4197" s="29"/>
      <c r="AA4197" s="29">
        <v>0.54166666666666663</v>
      </c>
      <c r="AB4197" s="29">
        <v>0.63888888888888884</v>
      </c>
      <c r="AC4197" s="30">
        <v>46181</v>
      </c>
      <c r="AD4197" s="15" t="str">
        <f>IF(Tabla2[[#This Row],[HORA ENTREGA]]="DIRECTO","On time", IF(AA4197&lt;&gt;"",IF(Tabla2[[#This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97" s="15" t="str">
        <f>MID(Tabla2[[#This Row],[TIPO]],1,3)</f>
        <v xml:space="preserve">40 </v>
      </c>
      <c r="AF41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EGHU8431460*/ HR Entrega: *10:00* /Dirección: *BOD. MIEA AGURTO - PUERTO MADERO 9710, BOD. E13; PUDAHUEL </v>
      </c>
      <c r="AG4197" s="45" t="str">
        <f>IFERROR(HYPERLINK("https://wa.me/"&amp;Tabla2[[#This Row],[CONTACTO]]&amp;"?text="&amp;Tabla2[[#This Row],[Mensaje]],"Enviar mensaje"),"")</f>
        <v>Enviar mensaje</v>
      </c>
      <c r="AH4197" s="15" t="str">
        <f>CONCATENATE(A4197,F4197)</f>
        <v>4196EGHU8431460</v>
      </c>
      <c r="AI4197" s="15" t="str">
        <f>CONCATENATE("ENT-",A4197)</f>
        <v>ENT-4196</v>
      </c>
      <c r="AJ4197" s="15" t="str">
        <f>IF(Tabla2[[#This Row],[Op]]&lt;&gt;"","ENTREGA","")</f>
        <v>ENTREGA</v>
      </c>
      <c r="AK4197" s="40" t="str">
        <f>(Tabla2[[#This Row],[FECHA ENTREGA]]&amp;Tabla2[[#This Row],[HORA ENTREGA]])</f>
        <v>461810,416666666666667</v>
      </c>
      <c r="AL4197" s="43" t="str">
        <f>IFERROR(HYPERLINK("https://wa.me/"&amp;Tabla2[[#This Row],[CONTACTO]]&amp;"?text="&amp;Tabla2[[#This Row],[Mensaje]]),"")</f>
        <v xml:space="preserve">https://wa.me/56978811158?text=Hola!%0AServicio del día 08-06%0A *Cliente:* IMPORTADORA MIDEA CARRIER CHILE LTDA */ Cont: * EGHU8431460*/ HR Entrega: *10:00* /Dirección: *BOD. MIEA AGURTO - PUERTO MADERO 9710, BOD. E13; PUDAHUEL </v>
      </c>
    </row>
    <row r="4198" spans="1:38" ht="16.5" customHeight="1" x14ac:dyDescent="0.2">
      <c r="A4198" s="15">
        <f>ROW(A4197)</f>
        <v>4197</v>
      </c>
      <c r="B4198" s="15">
        <f>IF(J4198=J4197,B4197+1,1)</f>
        <v>17</v>
      </c>
      <c r="C4198" s="15" t="s">
        <v>149</v>
      </c>
      <c r="D4198" s="25" t="s">
        <v>39</v>
      </c>
      <c r="E4198" s="27">
        <v>2640807</v>
      </c>
      <c r="F4198" s="27" t="s">
        <v>6401</v>
      </c>
      <c r="G4198" s="27" t="s">
        <v>41</v>
      </c>
      <c r="H4198" s="27">
        <v>19400</v>
      </c>
      <c r="I4198" s="27" t="s">
        <v>42</v>
      </c>
      <c r="J4198" s="28">
        <v>46181</v>
      </c>
      <c r="K4198" s="26">
        <v>0.41666666666666669</v>
      </c>
      <c r="L4198" s="26" t="s">
        <v>6402</v>
      </c>
      <c r="M4198" s="27" t="s">
        <v>6223</v>
      </c>
      <c r="N4198" s="25">
        <f>IFERROR(VLOOKUP(M4198,Data!$J$1:$K$58,2,0),"")</f>
        <v>56998409416</v>
      </c>
      <c r="O4198" s="27" t="s">
        <v>348</v>
      </c>
      <c r="P4198" s="27"/>
      <c r="Q4198" s="27" t="s">
        <v>153</v>
      </c>
      <c r="R4198" s="27" t="s">
        <v>183</v>
      </c>
      <c r="S4198" s="27"/>
      <c r="T4198" s="27"/>
      <c r="U4198" s="28"/>
      <c r="V4198" s="15"/>
      <c r="W4198" s="15"/>
      <c r="X4198" s="27"/>
      <c r="Y4198" s="27"/>
      <c r="Z4198" s="29"/>
      <c r="AA4198" s="29">
        <v>0.5</v>
      </c>
      <c r="AB4198" s="29">
        <v>0.67361111111111116</v>
      </c>
      <c r="AC4198" s="30">
        <v>46181</v>
      </c>
      <c r="AD4198" s="15" t="str">
        <f>IF(Tabla2[[#This Row],[HORA ENTREGA]]="DIRECTO","On time", IF(AA4198&lt;&gt;"",IF(Tabla2[[#This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98" s="15" t="str">
        <f>MID(Tabla2[[#This Row],[TIPO]],1,3)</f>
        <v xml:space="preserve">40 </v>
      </c>
      <c r="AF41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ONEU1558647*/ HR Entrega: *10:00* /Dirección: *BOD. MIEA AGURTO - PUERTO MADERO 9710, BOD. E13; PUDAHUEL </v>
      </c>
      <c r="AG4198" s="45" t="str">
        <f>IFERROR(HYPERLINK("https://wa.me/"&amp;Tabla2[[#This Row],[CONTACTO]]&amp;"?text="&amp;Tabla2[[#This Row],[Mensaje]],"Enviar mensaje"),"")</f>
        <v>Enviar mensaje</v>
      </c>
      <c r="AH4198" s="15" t="str">
        <f>CONCATENATE(A4198,F4198)</f>
        <v>4197ONEU1558647</v>
      </c>
      <c r="AI4198" s="15" t="str">
        <f>CONCATENATE("ENT-",A4198)</f>
        <v>ENT-4197</v>
      </c>
      <c r="AJ4198" s="15" t="str">
        <f>IF(Tabla2[[#This Row],[Op]]&lt;&gt;"","ENTREGA","")</f>
        <v>ENTREGA</v>
      </c>
      <c r="AK4198" s="40" t="str">
        <f>(Tabla2[[#This Row],[FECHA ENTREGA]]&amp;Tabla2[[#This Row],[HORA ENTREGA]])</f>
        <v>461810,416666666666667</v>
      </c>
      <c r="AL4198" s="43" t="str">
        <f>IFERROR(HYPERLINK("https://wa.me/"&amp;Tabla2[[#This Row],[CONTACTO]]&amp;"?text="&amp;Tabla2[[#This Row],[Mensaje]]),"")</f>
        <v xml:space="preserve">https://wa.me/56998409416?text=Hola!%0AServicio del día 08-06%0A *Cliente:* IMPORTADORA MIDEA CARRIER CHILE LTDA */ Cont: * ONEU1558647*/ HR Entrega: *10:00* /Dirección: *BOD. MIEA AGURTO - PUERTO MADERO 9710, BOD. E13; PUDAHUEL </v>
      </c>
    </row>
    <row r="4199" spans="1:38" ht="16.5" customHeight="1" x14ac:dyDescent="0.2">
      <c r="A4199" s="15">
        <f>ROW(A4198)</f>
        <v>4198</v>
      </c>
      <c r="B4199" s="15">
        <f>IF(J4199=J4198,B4198+1,1)</f>
        <v>18</v>
      </c>
      <c r="C4199" s="15" t="s">
        <v>149</v>
      </c>
      <c r="D4199" s="25" t="s">
        <v>39</v>
      </c>
      <c r="E4199" s="27">
        <v>2639700</v>
      </c>
      <c r="F4199" s="27" t="s">
        <v>6403</v>
      </c>
      <c r="G4199" s="27" t="s">
        <v>41</v>
      </c>
      <c r="H4199" s="27">
        <v>8220</v>
      </c>
      <c r="I4199" s="27" t="s">
        <v>42</v>
      </c>
      <c r="J4199" s="28">
        <v>46181</v>
      </c>
      <c r="K4199" s="26">
        <v>0.5</v>
      </c>
      <c r="L4199" s="26" t="s">
        <v>6404</v>
      </c>
      <c r="M4199" s="27"/>
      <c r="N4199" s="25" t="str">
        <f>IFERROR(VLOOKUP(M4199,Data!$J$1:$K$58,2,0),"")</f>
        <v/>
      </c>
      <c r="O4199" s="27"/>
      <c r="P4199" s="27"/>
      <c r="Q4199" s="27" t="s">
        <v>153</v>
      </c>
      <c r="R4199" s="27" t="s">
        <v>48</v>
      </c>
      <c r="S4199" s="27"/>
      <c r="T4199" s="27"/>
      <c r="U4199" s="28"/>
      <c r="V4199" s="15"/>
      <c r="W4199" s="15"/>
      <c r="X4199" s="27"/>
      <c r="Y4199" s="27" t="s">
        <v>1901</v>
      </c>
      <c r="Z4199" s="29"/>
      <c r="AA4199" s="29" t="s">
        <v>120</v>
      </c>
      <c r="AB4199" s="29" t="s">
        <v>120</v>
      </c>
      <c r="AC4199" s="30" t="s">
        <v>120</v>
      </c>
      <c r="AD4199" s="15" t="str">
        <f>IF(Tabla2[[#This Row],[HORA ENTREGA]]="DIRECTO","On time", IF(AA4199&lt;&gt;"",IF(Tabla2[[#This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199" s="15" t="str">
        <f>MID(Tabla2[[#This Row],[TIPO]],1,3)</f>
        <v xml:space="preserve">40 </v>
      </c>
      <c r="AF41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APHU6489528*/ HR Entrega: *12:00* /Dirección: *BOD. MIEA AGURTO - PUERTO MADERO 9710, BOD. E13; PUDAHUEL </v>
      </c>
      <c r="AG4199" s="45" t="str">
        <f>IFERROR(HYPERLINK("https://wa.me/"&amp;Tabla2[[#This Row],[CONTACTO]]&amp;"?text="&amp;Tabla2[[#This Row],[Mensaje]],"Enviar mensaje"),"")</f>
        <v>Enviar mensaje</v>
      </c>
      <c r="AH4199" s="15" t="str">
        <f>CONCATENATE(A4199,F4199)</f>
        <v>4198APHU6489528</v>
      </c>
      <c r="AI4199" s="15" t="str">
        <f>CONCATENATE("ENT-",A4199)</f>
        <v>ENT-4198</v>
      </c>
      <c r="AJ4199" s="15" t="str">
        <f>IF(Tabla2[[#This Row],[Op]]&lt;&gt;"","ENTREGA","")</f>
        <v>ENTREGA</v>
      </c>
      <c r="AK4199" s="40" t="str">
        <f>(Tabla2[[#This Row],[FECHA ENTREGA]]&amp;Tabla2[[#This Row],[HORA ENTREGA]])</f>
        <v>461810,5</v>
      </c>
      <c r="AL4199" s="43" t="str">
        <f>IFERROR(HYPERLINK("https://wa.me/"&amp;Tabla2[[#This Row],[CONTACTO]]&amp;"?text="&amp;Tabla2[[#This Row],[Mensaje]]),"")</f>
        <v xml:space="preserve">https://wa.me/?text=Hola!%0AServicio del día 08-06%0A *Cliente:* IMPORTADORA MIDEA CARRIER CHILE LTDA */ Cont: * APHU6489528*/ HR Entrega: *12:00* /Dirección: *BOD. MIEA AGURTO - PUERTO MADERO 9710, BOD. E13; PUDAHUEL </v>
      </c>
    </row>
    <row r="4200" spans="1:38" ht="16.5" customHeight="1" x14ac:dyDescent="0.2">
      <c r="A4200" s="15">
        <f>ROW(A4199)</f>
        <v>4199</v>
      </c>
      <c r="B4200" s="15">
        <f>IF(J4200=J4199,B4199+1,1)</f>
        <v>19</v>
      </c>
      <c r="C4200" s="15" t="s">
        <v>149</v>
      </c>
      <c r="D4200" s="25" t="s">
        <v>39</v>
      </c>
      <c r="E4200" s="27">
        <v>2643559</v>
      </c>
      <c r="F4200" s="27" t="s">
        <v>6405</v>
      </c>
      <c r="G4200" s="27" t="s">
        <v>41</v>
      </c>
      <c r="H4200" s="27">
        <v>8300</v>
      </c>
      <c r="I4200" s="27" t="s">
        <v>42</v>
      </c>
      <c r="J4200" s="28">
        <v>46181</v>
      </c>
      <c r="K4200" s="26">
        <v>0.5</v>
      </c>
      <c r="L4200" s="26" t="s">
        <v>6406</v>
      </c>
      <c r="M4200" s="27"/>
      <c r="N4200" s="25" t="str">
        <f>IFERROR(VLOOKUP(M4200,Data!$J$1:$K$58,2,0),"")</f>
        <v/>
      </c>
      <c r="O4200" s="27"/>
      <c r="P4200" s="27"/>
      <c r="Q4200" s="27" t="s">
        <v>153</v>
      </c>
      <c r="R4200" s="27" t="s">
        <v>74</v>
      </c>
      <c r="S4200" s="27"/>
      <c r="T4200" s="27"/>
      <c r="U4200" s="28"/>
      <c r="V4200" s="15"/>
      <c r="W4200" s="15"/>
      <c r="X4200" s="27"/>
      <c r="Y4200" s="27" t="s">
        <v>1901</v>
      </c>
      <c r="Z4200" s="29"/>
      <c r="AA4200" s="29" t="s">
        <v>120</v>
      </c>
      <c r="AB4200" s="29" t="s">
        <v>120</v>
      </c>
      <c r="AC4200" s="30" t="s">
        <v>120</v>
      </c>
      <c r="AD4200" s="15" t="str">
        <f>IF(Tabla2[[#This Row],[HORA ENTREGA]]="DIRECTO","On time", IF(AA4200&lt;&gt;"",IF(Tabla2[[#This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00" s="15" t="str">
        <f>MID(Tabla2[[#This Row],[TIPO]],1,3)</f>
        <v xml:space="preserve">40 </v>
      </c>
      <c r="AF42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08-06%0A *Cliente:* IMPORTADORA MIDEA CARRIER CHILE LTDA */ Cont: * GAOU7718330*/ HR Entrega: *12:00* /Dirección: *BOD. MIEA AGURTO - PUERTO MADERO 9710, BOD. E13; PUDAHUEL </v>
      </c>
      <c r="AG4200" s="45" t="str">
        <f>IFERROR(HYPERLINK("https://wa.me/"&amp;Tabla2[[#This Row],[CONTACTO]]&amp;"?text="&amp;Tabla2[[#This Row],[Mensaje]],"Enviar mensaje"),"")</f>
        <v>Enviar mensaje</v>
      </c>
      <c r="AH4200" s="15" t="str">
        <f>CONCATENATE(A4200,F4200)</f>
        <v>4199GAOU7718330</v>
      </c>
      <c r="AI4200" s="15" t="str">
        <f>CONCATENATE("ENT-",A4200)</f>
        <v>ENT-4199</v>
      </c>
      <c r="AJ4200" s="15" t="str">
        <f>IF(Tabla2[[#This Row],[Op]]&lt;&gt;"","ENTREGA","")</f>
        <v>ENTREGA</v>
      </c>
      <c r="AK4200" s="40" t="str">
        <f>(Tabla2[[#This Row],[FECHA ENTREGA]]&amp;Tabla2[[#This Row],[HORA ENTREGA]])</f>
        <v>461810,5</v>
      </c>
      <c r="AL4200" s="43" t="str">
        <f>IFERROR(HYPERLINK("https://wa.me/"&amp;Tabla2[[#This Row],[CONTACTO]]&amp;"?text="&amp;Tabla2[[#This Row],[Mensaje]]),"")</f>
        <v xml:space="preserve">https://wa.me/?text=Hola!%0AServicio del día 08-06%0A *Cliente:* IMPORTADORA MIDEA CARRIER CHILE LTDA */ Cont: * GAOU7718330*/ HR Entrega: *12:00* /Dirección: *BOD. MIEA AGURTO - PUERTO MADERO 9710, BOD. E13; PUDAHUEL </v>
      </c>
    </row>
    <row r="4201" spans="1:38" ht="16.5" customHeight="1" x14ac:dyDescent="0.2">
      <c r="A4201" s="15">
        <f>ROW(A4200)</f>
        <v>4200</v>
      </c>
      <c r="B4201" s="15">
        <f>IF(J4201=J4200,B4200+1,1)</f>
        <v>20</v>
      </c>
      <c r="C4201" s="15" t="s">
        <v>178</v>
      </c>
      <c r="D4201" s="25" t="s">
        <v>39</v>
      </c>
      <c r="E4201" s="27">
        <v>889655</v>
      </c>
      <c r="F4201" s="27" t="s">
        <v>6407</v>
      </c>
      <c r="G4201" s="27" t="s">
        <v>41</v>
      </c>
      <c r="H4201" s="27">
        <v>10300</v>
      </c>
      <c r="I4201" s="27" t="s">
        <v>42</v>
      </c>
      <c r="J4201" s="28">
        <v>46181</v>
      </c>
      <c r="K4201" s="26">
        <v>0.33333333333333331</v>
      </c>
      <c r="L4201" s="26"/>
      <c r="M4201" s="27" t="s">
        <v>180</v>
      </c>
      <c r="N4201" s="25">
        <f>IFERROR(VLOOKUP(M4201,Data!$J$1:$K$58,2,0),"")</f>
        <v>56956063271</v>
      </c>
      <c r="O4201" s="27" t="s">
        <v>384</v>
      </c>
      <c r="P4201" s="27"/>
      <c r="Q4201" s="27" t="s">
        <v>1003</v>
      </c>
      <c r="R4201" s="27" t="s">
        <v>1765</v>
      </c>
      <c r="S4201" s="27"/>
      <c r="T4201" s="27"/>
      <c r="U4201" s="28"/>
      <c r="V4201" s="15"/>
      <c r="W4201" s="15"/>
      <c r="X4201" s="27"/>
      <c r="Y4201" s="27"/>
      <c r="Z4201" s="29"/>
      <c r="AA4201" s="29">
        <v>0.41666666666666669</v>
      </c>
      <c r="AB4201" s="29">
        <v>0.55902777777777779</v>
      </c>
      <c r="AC4201" s="30">
        <v>46181</v>
      </c>
      <c r="AD4201" s="15" t="str">
        <f>IF(Tabla2[[#This Row],[HORA ENTREGA]]="DIRECTO","On time", IF(AA4201&lt;&gt;"",IF(Tabla2[[#This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01" s="15" t="str">
        <f>MID(Tabla2[[#This Row],[TIPO]],1,3)</f>
        <v xml:space="preserve">40 </v>
      </c>
      <c r="AF42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INVERSIERRA S A */ Cont: * MEDU7267856*/ HR Entrega: *08:00* /Dirección: *AVENIDA PEDRO FONTOBA 6350, HUECHURABA</v>
      </c>
      <c r="AG4201" s="45" t="str">
        <f>IFERROR(HYPERLINK("https://wa.me/"&amp;Tabla2[[#This Row],[CONTACTO]]&amp;"?text="&amp;Tabla2[[#This Row],[Mensaje]],"Enviar mensaje"),"")</f>
        <v>Enviar mensaje</v>
      </c>
      <c r="AH4201" s="15" t="str">
        <f>CONCATENATE(A4201,F4201)</f>
        <v>4200MEDU7267856</v>
      </c>
      <c r="AI4201" s="15" t="str">
        <f>CONCATENATE("ENT-",A4201)</f>
        <v>ENT-4200</v>
      </c>
      <c r="AJ4201" s="15" t="str">
        <f>IF(Tabla2[[#This Row],[Op]]&lt;&gt;"","ENTREGA","")</f>
        <v>ENTREGA</v>
      </c>
      <c r="AK4201" s="40" t="str">
        <f>(Tabla2[[#This Row],[FECHA ENTREGA]]&amp;Tabla2[[#This Row],[HORA ENTREGA]])</f>
        <v>461810,333333333333333</v>
      </c>
      <c r="AL4201" s="43" t="str">
        <f>IFERROR(HYPERLINK("https://wa.me/"&amp;Tabla2[[#This Row],[CONTACTO]]&amp;"?text="&amp;Tabla2[[#This Row],[Mensaje]]),"")</f>
        <v>https://wa.me/56956063271?text=Hola!%0AServicio del día 08-06%0A *Cliente:* INVERSIERRA S A */ Cont: * MEDU7267856*/ HR Entrega: *08:00* /Dirección: *AVENIDA PEDRO FONTOBA 6350, HUECHURABA</v>
      </c>
    </row>
    <row r="4202" spans="1:38" ht="16.5" customHeight="1" x14ac:dyDescent="0.2">
      <c r="A4202" s="15">
        <f>ROW(A4201)</f>
        <v>4201</v>
      </c>
      <c r="B4202" s="15">
        <f>IF(J4202=J4201,B4201+1,1)</f>
        <v>21</v>
      </c>
      <c r="C4202" s="15" t="s">
        <v>178</v>
      </c>
      <c r="D4202" s="25" t="s">
        <v>39</v>
      </c>
      <c r="E4202" s="27">
        <v>889302</v>
      </c>
      <c r="F4202" s="27" t="s">
        <v>6408</v>
      </c>
      <c r="G4202" s="27" t="s">
        <v>41</v>
      </c>
      <c r="H4202" s="27">
        <v>16000</v>
      </c>
      <c r="I4202" s="27" t="s">
        <v>42</v>
      </c>
      <c r="J4202" s="28">
        <v>46181</v>
      </c>
      <c r="K4202" s="26">
        <v>0.33333333333333331</v>
      </c>
      <c r="L4202" s="26"/>
      <c r="M4202" s="27" t="s">
        <v>308</v>
      </c>
      <c r="N4202" s="25">
        <f>IFERROR(VLOOKUP(M4202,Data!$J$1:$K$58,2,0),"")</f>
        <v>56966631737</v>
      </c>
      <c r="O4202" s="27" t="s">
        <v>309</v>
      </c>
      <c r="P4202" s="27"/>
      <c r="Q4202" s="27" t="s">
        <v>1005</v>
      </c>
      <c r="R4202" s="27" t="s">
        <v>48</v>
      </c>
      <c r="S4202" s="27"/>
      <c r="T4202" s="27"/>
      <c r="U4202" s="28"/>
      <c r="V4202" s="15"/>
      <c r="W4202" s="15"/>
      <c r="X4202" s="27"/>
      <c r="Y4202" s="27"/>
      <c r="Z4202" s="29"/>
      <c r="AA4202" s="29">
        <v>0.34166666666666667</v>
      </c>
      <c r="AB4202" s="29">
        <v>0.46527777777777779</v>
      </c>
      <c r="AC4202" s="30">
        <v>46181</v>
      </c>
      <c r="AD4202" s="15" t="str">
        <f>IF(Tabla2[[#This Row],[HORA ENTREGA]]="DIRECTO","On time", IF(AA4202&lt;&gt;"",IF(Tabla2[[#This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02" s="15" t="str">
        <f>MID(Tabla2[[#This Row],[TIPO]],1,3)</f>
        <v xml:space="preserve">40 </v>
      </c>
      <c r="AF42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INVERSIERRA S A */ Cont: * CMAU6776212*/ HR Entrega: *08:00* /Dirección: *ALCALDE GUZMAN 0121, G32; QUILICURA</v>
      </c>
      <c r="AG4202" s="45" t="str">
        <f>IFERROR(HYPERLINK("https://wa.me/"&amp;Tabla2[[#This Row],[CONTACTO]]&amp;"?text="&amp;Tabla2[[#This Row],[Mensaje]],"Enviar mensaje"),"")</f>
        <v>Enviar mensaje</v>
      </c>
      <c r="AH4202" s="15" t="str">
        <f>CONCATENATE(A4202,F4202)</f>
        <v>4201CMAU6776212</v>
      </c>
      <c r="AI4202" s="15" t="str">
        <f>CONCATENATE("ENT-",A4202)</f>
        <v>ENT-4201</v>
      </c>
      <c r="AJ4202" s="15" t="str">
        <f>IF(Tabla2[[#This Row],[Op]]&lt;&gt;"","ENTREGA","")</f>
        <v>ENTREGA</v>
      </c>
      <c r="AK4202" s="40" t="str">
        <f>(Tabla2[[#This Row],[FECHA ENTREGA]]&amp;Tabla2[[#This Row],[HORA ENTREGA]])</f>
        <v>461810,333333333333333</v>
      </c>
      <c r="AL4202" s="43" t="str">
        <f>IFERROR(HYPERLINK("https://wa.me/"&amp;Tabla2[[#This Row],[CONTACTO]]&amp;"?text="&amp;Tabla2[[#This Row],[Mensaje]]),"")</f>
        <v>https://wa.me/56966631737?text=Hola!%0AServicio del día 08-06%0A *Cliente:* INVERSIERRA S A */ Cont: * CMAU6776212*/ HR Entrega: *08:00* /Dirección: *ALCALDE GUZMAN 0121, G32; QUILICURA</v>
      </c>
    </row>
    <row r="4203" spans="1:38" ht="16.5" customHeight="1" x14ac:dyDescent="0.2">
      <c r="A4203" s="15">
        <f>ROW(A4202)</f>
        <v>4202</v>
      </c>
      <c r="B4203" s="15">
        <f>IF(J4203=J4202,B4202+1,1)</f>
        <v>22</v>
      </c>
      <c r="C4203" s="15" t="s">
        <v>178</v>
      </c>
      <c r="D4203" s="25" t="s">
        <v>39</v>
      </c>
      <c r="E4203" s="27">
        <v>888658</v>
      </c>
      <c r="F4203" s="27" t="s">
        <v>6409</v>
      </c>
      <c r="G4203" s="27" t="s">
        <v>41</v>
      </c>
      <c r="H4203" s="27">
        <v>9200</v>
      </c>
      <c r="I4203" s="27" t="s">
        <v>42</v>
      </c>
      <c r="J4203" s="28">
        <v>46181</v>
      </c>
      <c r="K4203" s="26">
        <v>0.45833333333333331</v>
      </c>
      <c r="L4203" s="26"/>
      <c r="M4203" s="27" t="s">
        <v>164</v>
      </c>
      <c r="N4203" s="25">
        <f>IFERROR(VLOOKUP(M4203,Data!$J$1:$K$58,2,0),"")</f>
        <v>56967398822</v>
      </c>
      <c r="O4203" s="27" t="s">
        <v>212</v>
      </c>
      <c r="P4203" s="27"/>
      <c r="Q4203" s="27" t="s">
        <v>1005</v>
      </c>
      <c r="R4203" s="27" t="s">
        <v>1765</v>
      </c>
      <c r="S4203" s="27"/>
      <c r="T4203" s="27"/>
      <c r="U4203" s="28"/>
      <c r="V4203" s="15"/>
      <c r="W4203" s="15"/>
      <c r="X4203" s="27"/>
      <c r="Y4203" s="27"/>
      <c r="Z4203" s="29"/>
      <c r="AA4203" s="29">
        <v>0.51249999999999996</v>
      </c>
      <c r="AB4203" s="29">
        <v>0.59722222222222221</v>
      </c>
      <c r="AC4203" s="30">
        <v>46181</v>
      </c>
      <c r="AD4203" s="15" t="str">
        <f>IF(Tabla2[[#This Row],[HORA ENTREGA]]="DIRECTO","On time", IF(AA4203&lt;&gt;"",IF(Tabla2[[#This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03" s="15" t="str">
        <f>MID(Tabla2[[#This Row],[TIPO]],1,3)</f>
        <v xml:space="preserve">40 </v>
      </c>
      <c r="AF42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INVERSIERRA S A */ Cont: * MSDU7318800*/ HR Entrega: *11:00* /Dirección: *ALCALDE GUZMAN 0121, G32; QUILICURA</v>
      </c>
      <c r="AG4203" s="45" t="str">
        <f>IFERROR(HYPERLINK("https://wa.me/"&amp;Tabla2[[#This Row],[CONTACTO]]&amp;"?text="&amp;Tabla2[[#This Row],[Mensaje]],"Enviar mensaje"),"")</f>
        <v>Enviar mensaje</v>
      </c>
      <c r="AH4203" s="15" t="str">
        <f>CONCATENATE(A4203,F4203)</f>
        <v>4202MSDU7318800</v>
      </c>
      <c r="AI4203" s="15" t="str">
        <f>CONCATENATE("ENT-",A4203)</f>
        <v>ENT-4202</v>
      </c>
      <c r="AJ4203" s="15" t="str">
        <f>IF(Tabla2[[#This Row],[Op]]&lt;&gt;"","ENTREGA","")</f>
        <v>ENTREGA</v>
      </c>
      <c r="AK4203" s="40" t="str">
        <f>(Tabla2[[#This Row],[FECHA ENTREGA]]&amp;Tabla2[[#This Row],[HORA ENTREGA]])</f>
        <v>461810,458333333333333</v>
      </c>
      <c r="AL4203" s="43" t="str">
        <f>IFERROR(HYPERLINK("https://wa.me/"&amp;Tabla2[[#This Row],[CONTACTO]]&amp;"?text="&amp;Tabla2[[#This Row],[Mensaje]]),"")</f>
        <v>https://wa.me/56967398822?text=Hola!%0AServicio del día 08-06%0A *Cliente:* INVERSIERRA S A */ Cont: * MSDU7318800*/ HR Entrega: *11:00* /Dirección: *ALCALDE GUZMAN 0121, G32; QUILICURA</v>
      </c>
    </row>
    <row r="4204" spans="1:38" ht="16.5" customHeight="1" x14ac:dyDescent="0.2">
      <c r="A4204" s="15">
        <f>ROW(A4203)</f>
        <v>4203</v>
      </c>
      <c r="B4204" s="15">
        <f>IF(J4204=J4203,B4203+1,1)</f>
        <v>23</v>
      </c>
      <c r="C4204" s="15" t="s">
        <v>178</v>
      </c>
      <c r="D4204" s="25" t="s">
        <v>39</v>
      </c>
      <c r="E4204" s="27">
        <v>888652</v>
      </c>
      <c r="F4204" s="27" t="s">
        <v>6410</v>
      </c>
      <c r="G4204" s="27" t="s">
        <v>41</v>
      </c>
      <c r="H4204" s="27">
        <v>9600</v>
      </c>
      <c r="I4204" s="27" t="s">
        <v>42</v>
      </c>
      <c r="J4204" s="28">
        <v>46181</v>
      </c>
      <c r="K4204" s="26">
        <v>0.45833333333333331</v>
      </c>
      <c r="L4204" s="26"/>
      <c r="M4204" s="27" t="s">
        <v>176</v>
      </c>
      <c r="N4204" s="25">
        <f>IFERROR(VLOOKUP(M4204,Data!$J$1:$K$58,2,0),"")</f>
        <v>56968463649</v>
      </c>
      <c r="O4204" s="27" t="s">
        <v>177</v>
      </c>
      <c r="P4204" s="27"/>
      <c r="Q4204" s="27" t="s">
        <v>1003</v>
      </c>
      <c r="R4204" s="27" t="s">
        <v>1765</v>
      </c>
      <c r="S4204" s="27"/>
      <c r="T4204" s="27"/>
      <c r="U4204" s="28"/>
      <c r="V4204" s="15"/>
      <c r="W4204" s="15"/>
      <c r="X4204" s="27"/>
      <c r="Y4204" s="27"/>
      <c r="Z4204" s="29"/>
      <c r="AA4204" s="29">
        <v>0.48958333333333331</v>
      </c>
      <c r="AB4204" s="29">
        <v>0.68402777777777779</v>
      </c>
      <c r="AC4204" s="30">
        <v>46181</v>
      </c>
      <c r="AD4204" s="15" t="str">
        <f>IF(Tabla2[[#This Row],[HORA ENTREGA]]="DIRECTO","On time", IF(AA4204&lt;&gt;"",IF(Tabla2[[#This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04" s="15" t="str">
        <f>MID(Tabla2[[#This Row],[TIPO]],1,3)</f>
        <v xml:space="preserve">40 </v>
      </c>
      <c r="AF42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INVERSIERRA S A */ Cont: * GLDU7352724*/ HR Entrega: *11:00* /Dirección: *AVENIDA PEDRO FONTOBA 6350, HUECHURABA</v>
      </c>
      <c r="AG4204" s="45" t="str">
        <f>IFERROR(HYPERLINK("https://wa.me/"&amp;Tabla2[[#This Row],[CONTACTO]]&amp;"?text="&amp;Tabla2[[#This Row],[Mensaje]],"Enviar mensaje"),"")</f>
        <v>Enviar mensaje</v>
      </c>
      <c r="AH4204" s="15" t="str">
        <f>CONCATENATE(A4204,F4204)</f>
        <v>4203GLDU7352724</v>
      </c>
      <c r="AI4204" s="15" t="str">
        <f>CONCATENATE("ENT-",A4204)</f>
        <v>ENT-4203</v>
      </c>
      <c r="AJ4204" s="15" t="str">
        <f>IF(Tabla2[[#This Row],[Op]]&lt;&gt;"","ENTREGA","")</f>
        <v>ENTREGA</v>
      </c>
      <c r="AK4204" s="40" t="str">
        <f>(Tabla2[[#This Row],[FECHA ENTREGA]]&amp;Tabla2[[#This Row],[HORA ENTREGA]])</f>
        <v>461810,458333333333333</v>
      </c>
      <c r="AL4204" s="43" t="str">
        <f>IFERROR(HYPERLINK("https://wa.me/"&amp;Tabla2[[#This Row],[CONTACTO]]&amp;"?text="&amp;Tabla2[[#This Row],[Mensaje]]),"")</f>
        <v>https://wa.me/56968463649?text=Hola!%0AServicio del día 08-06%0A *Cliente:* INVERSIERRA S A */ Cont: * GLDU7352724*/ HR Entrega: *11:00* /Dirección: *AVENIDA PEDRO FONTOBA 6350, HUECHURABA</v>
      </c>
    </row>
    <row r="4205" spans="1:38" ht="16.5" customHeight="1" x14ac:dyDescent="0.2">
      <c r="A4205" s="15">
        <f>ROW(A4204)</f>
        <v>4204</v>
      </c>
      <c r="B4205" s="15">
        <f>IF(J4205=J4204,B4204+1,1)</f>
        <v>24</v>
      </c>
      <c r="C4205" s="15" t="s">
        <v>196</v>
      </c>
      <c r="D4205" s="25" t="s">
        <v>39</v>
      </c>
      <c r="E4205" s="27">
        <v>304525</v>
      </c>
      <c r="F4205" s="27" t="s">
        <v>6411</v>
      </c>
      <c r="G4205" s="27" t="s">
        <v>584</v>
      </c>
      <c r="H4205" s="27">
        <v>17690</v>
      </c>
      <c r="I4205" s="27" t="s">
        <v>6412</v>
      </c>
      <c r="J4205" s="28">
        <v>46181</v>
      </c>
      <c r="K4205" s="26">
        <v>0.33333333333333331</v>
      </c>
      <c r="L4205" s="26"/>
      <c r="M4205" s="27" t="s">
        <v>241</v>
      </c>
      <c r="N4205" s="25">
        <f>IFERROR(VLOOKUP(M4205,Data!$J$1:$K$58,2,0),"")</f>
        <v>56984880436</v>
      </c>
      <c r="O4205" s="27" t="s">
        <v>173</v>
      </c>
      <c r="P4205" s="27"/>
      <c r="Q4205" s="27" t="s">
        <v>201</v>
      </c>
      <c r="R4205" s="27" t="s">
        <v>6413</v>
      </c>
      <c r="S4205" s="27"/>
      <c r="T4205" s="27"/>
      <c r="U4205" s="28"/>
      <c r="V4205" s="15"/>
      <c r="W4205" s="15"/>
      <c r="X4205" s="27"/>
      <c r="Y4205" s="27"/>
      <c r="Z4205" s="29"/>
      <c r="AA4205" s="29">
        <v>0.57430555555555551</v>
      </c>
      <c r="AB4205" s="29">
        <v>0.60069444444444442</v>
      </c>
      <c r="AC4205" s="30">
        <v>46181</v>
      </c>
      <c r="AD4205" s="15" t="str">
        <f>IF(Tabla2[[#This Row],[HORA ENTREGA]]="DIRECTO","On time", IF(AA4205&lt;&gt;"",IF(Tabla2[[#This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05" s="15" t="str">
        <f>MID(Tabla2[[#This Row],[TIPO]],1,3)</f>
        <v>IMO</v>
      </c>
      <c r="AF42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LANCO &amp; HARRIS SURAMERICA SPA */ Cont: * UETU8509510*/ HR Entrega: *08:00* /Dirección: *CALLE CHORRILLOS 1 PARC.19B, LAMPA</v>
      </c>
      <c r="AG4205" s="45" t="str">
        <f>IFERROR(HYPERLINK("https://wa.me/"&amp;Tabla2[[#This Row],[CONTACTO]]&amp;"?text="&amp;Tabla2[[#This Row],[Mensaje]],"Enviar mensaje"),"")</f>
        <v>Enviar mensaje</v>
      </c>
      <c r="AH4205" s="15" t="str">
        <f>CONCATENATE(A4205,F4205)</f>
        <v>4204UETU8509510</v>
      </c>
      <c r="AI4205" s="15" t="str">
        <f>CONCATENATE("ENT-",A4205)</f>
        <v>ENT-4204</v>
      </c>
      <c r="AJ4205" s="15" t="str">
        <f>IF(Tabla2[[#This Row],[Op]]&lt;&gt;"","ENTREGA","")</f>
        <v>ENTREGA</v>
      </c>
      <c r="AK4205" s="40" t="str">
        <f>(Tabla2[[#This Row],[FECHA ENTREGA]]&amp;Tabla2[[#This Row],[HORA ENTREGA]])</f>
        <v>461810,333333333333333</v>
      </c>
      <c r="AL4205" s="43" t="str">
        <f>IFERROR(HYPERLINK("https://wa.me/"&amp;Tabla2[[#This Row],[CONTACTO]]&amp;"?text="&amp;Tabla2[[#This Row],[Mensaje]]),"")</f>
        <v>https://wa.me/56984880436?text=Hola!%0AServicio del día 08-06%0A *Cliente:* LANCO &amp; HARRIS SURAMERICA SPA */ Cont: * UETU8509510*/ HR Entrega: *08:00* /Dirección: *CALLE CHORRILLOS 1 PARC.19B, LAMPA</v>
      </c>
    </row>
    <row r="4206" spans="1:38" ht="16.5" customHeight="1" x14ac:dyDescent="0.2">
      <c r="A4206" s="15">
        <f>ROW(A4205)</f>
        <v>4205</v>
      </c>
      <c r="B4206" s="15">
        <f>IF(J4206=J4205,B4205+1,1)</f>
        <v>25</v>
      </c>
      <c r="C4206" s="15" t="s">
        <v>500</v>
      </c>
      <c r="D4206" s="25" t="s">
        <v>39</v>
      </c>
      <c r="E4206" s="27">
        <v>307062</v>
      </c>
      <c r="F4206" s="27" t="s">
        <v>6414</v>
      </c>
      <c r="G4206" s="27" t="s">
        <v>64</v>
      </c>
      <c r="H4206" s="27">
        <v>27500</v>
      </c>
      <c r="I4206" s="27" t="s">
        <v>42</v>
      </c>
      <c r="J4206" s="28">
        <v>46181</v>
      </c>
      <c r="K4206" s="26">
        <v>0.33333333333333331</v>
      </c>
      <c r="L4206" s="26"/>
      <c r="M4206" s="27" t="s">
        <v>247</v>
      </c>
      <c r="N4206" s="25">
        <f>IFERROR(VLOOKUP(M4206,Data!$J$1:$K$58,2,0),"")</f>
        <v>56953157599</v>
      </c>
      <c r="O4206" s="27" t="s">
        <v>248</v>
      </c>
      <c r="P4206" s="27"/>
      <c r="Q4206" s="27" t="s">
        <v>502</v>
      </c>
      <c r="R4206" s="27" t="s">
        <v>48</v>
      </c>
      <c r="S4206" s="27"/>
      <c r="T4206" s="27"/>
      <c r="U4206" s="28"/>
      <c r="V4206" s="15"/>
      <c r="W4206" s="15"/>
      <c r="X4206" s="27"/>
      <c r="Y4206" s="27"/>
      <c r="Z4206" s="29"/>
      <c r="AA4206" s="29">
        <v>0.375</v>
      </c>
      <c r="AB4206" s="29">
        <v>0.49652777777777779</v>
      </c>
      <c r="AC4206" s="30">
        <v>46181</v>
      </c>
      <c r="AD4206" s="15" t="str">
        <f>IF(Tabla2[[#This Row],[HORA ENTREGA]]="DIRECTO","On time", IF(AA4206&lt;&gt;"",IF(Tabla2[[#This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06" s="15" t="str">
        <f>MID(Tabla2[[#This Row],[TIPO]],1,3)</f>
        <v xml:space="preserve">20 </v>
      </c>
      <c r="AF42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MOLYMETNOS S.A. */ Cont: * CMAU0311687*/ HR Entrega: *08:00* /Dirección: *CAMINO NOS A LOS MORROS 590, SAN BERNARDO</v>
      </c>
      <c r="AG4206" s="45" t="str">
        <f>IFERROR(HYPERLINK("https://wa.me/"&amp;Tabla2[[#This Row],[CONTACTO]]&amp;"?text="&amp;Tabla2[[#This Row],[Mensaje]],"Enviar mensaje"),"")</f>
        <v>Enviar mensaje</v>
      </c>
      <c r="AH4206" s="15" t="str">
        <f>CONCATENATE(A4206,F4206)</f>
        <v>4205CMAU0311687</v>
      </c>
      <c r="AI4206" s="15" t="str">
        <f>CONCATENATE("ENT-",A4206)</f>
        <v>ENT-4205</v>
      </c>
      <c r="AJ4206" s="15" t="str">
        <f>IF(Tabla2[[#This Row],[Op]]&lt;&gt;"","ENTREGA","")</f>
        <v>ENTREGA</v>
      </c>
      <c r="AK4206" s="40" t="str">
        <f>(Tabla2[[#This Row],[FECHA ENTREGA]]&amp;Tabla2[[#This Row],[HORA ENTREGA]])</f>
        <v>461810,333333333333333</v>
      </c>
      <c r="AL4206" s="43" t="str">
        <f>IFERROR(HYPERLINK("https://wa.me/"&amp;Tabla2[[#This Row],[CONTACTO]]&amp;"?text="&amp;Tabla2[[#This Row],[Mensaje]]),"")</f>
        <v>https://wa.me/56953157599?text=Hola!%0AServicio del día 08-06%0A *Cliente:* MOLYMETNOS S.A. */ Cont: * CMAU0311687*/ HR Entrega: *08:00* /Dirección: *CAMINO NOS A LOS MORROS 590, SAN BERNARDO</v>
      </c>
    </row>
    <row r="4207" spans="1:38" ht="16.5" customHeight="1" x14ac:dyDescent="0.2">
      <c r="A4207" s="15">
        <f>ROW(A4206)</f>
        <v>4206</v>
      </c>
      <c r="B4207" s="15">
        <f>IF(J4207=J4206,B4206+1,1)</f>
        <v>26</v>
      </c>
      <c r="C4207" s="15" t="s">
        <v>500</v>
      </c>
      <c r="D4207" s="25" t="s">
        <v>39</v>
      </c>
      <c r="E4207" s="27">
        <v>307062</v>
      </c>
      <c r="F4207" s="27" t="s">
        <v>6415</v>
      </c>
      <c r="G4207" s="27" t="s">
        <v>64</v>
      </c>
      <c r="H4207" s="27">
        <v>27500</v>
      </c>
      <c r="I4207" s="27" t="s">
        <v>42</v>
      </c>
      <c r="J4207" s="28">
        <v>46181</v>
      </c>
      <c r="K4207" s="26">
        <v>0.33333333333333331</v>
      </c>
      <c r="L4207" s="26"/>
      <c r="M4207" s="27" t="s">
        <v>77</v>
      </c>
      <c r="N4207" s="25">
        <f>IFERROR(VLOOKUP(M4207,Data!$J$1:$K$58,2,0),"")</f>
        <v>56967384794</v>
      </c>
      <c r="O4207" s="27" t="s">
        <v>78</v>
      </c>
      <c r="P4207" s="27"/>
      <c r="Q4207" s="27" t="s">
        <v>502</v>
      </c>
      <c r="R4207" s="27" t="s">
        <v>48</v>
      </c>
      <c r="S4207" s="27"/>
      <c r="T4207" s="27"/>
      <c r="U4207" s="28"/>
      <c r="V4207" s="15"/>
      <c r="W4207" s="15"/>
      <c r="X4207" s="27"/>
      <c r="Y4207" s="27"/>
      <c r="Z4207" s="29"/>
      <c r="AA4207" s="29">
        <v>0.3263888888888889</v>
      </c>
      <c r="AB4207" s="29">
        <v>0.38541666666666669</v>
      </c>
      <c r="AC4207" s="30">
        <v>46181</v>
      </c>
      <c r="AD4207" s="15" t="str">
        <f>IF(Tabla2[[#This Row],[HORA ENTREGA]]="DIRECTO","On time", IF(AA4207&lt;&gt;"",IF(Tabla2[[#This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07" s="15" t="str">
        <f>MID(Tabla2[[#This Row],[TIPO]],1,3)</f>
        <v xml:space="preserve">20 </v>
      </c>
      <c r="AF42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MOLYMETNOS S.A. */ Cont: * CMAU0292397*/ HR Entrega: *08:00* /Dirección: *CAMINO NOS A LOS MORROS 590, SAN BERNARDO</v>
      </c>
      <c r="AG4207" s="45" t="str">
        <f>IFERROR(HYPERLINK("https://wa.me/"&amp;Tabla2[[#This Row],[CONTACTO]]&amp;"?text="&amp;Tabla2[[#This Row],[Mensaje]],"Enviar mensaje"),"")</f>
        <v>Enviar mensaje</v>
      </c>
      <c r="AH4207" s="15" t="str">
        <f>CONCATENATE(A4207,F4207)</f>
        <v>4206CMAU0292397</v>
      </c>
      <c r="AI4207" s="15" t="str">
        <f>CONCATENATE("ENT-",A4207)</f>
        <v>ENT-4206</v>
      </c>
      <c r="AJ4207" s="15" t="str">
        <f>IF(Tabla2[[#This Row],[Op]]&lt;&gt;"","ENTREGA","")</f>
        <v>ENTREGA</v>
      </c>
      <c r="AK4207" s="40" t="str">
        <f>(Tabla2[[#This Row],[FECHA ENTREGA]]&amp;Tabla2[[#This Row],[HORA ENTREGA]])</f>
        <v>461810,333333333333333</v>
      </c>
      <c r="AL4207" s="43" t="str">
        <f>IFERROR(HYPERLINK("https://wa.me/"&amp;Tabla2[[#This Row],[CONTACTO]]&amp;"?text="&amp;Tabla2[[#This Row],[Mensaje]]),"")</f>
        <v>https://wa.me/56967384794?text=Hola!%0AServicio del día 08-06%0A *Cliente:* MOLYMETNOS S.A. */ Cont: * CMAU0292397*/ HR Entrega: *08:00* /Dirección: *CAMINO NOS A LOS MORROS 590, SAN BERNARDO</v>
      </c>
    </row>
    <row r="4208" spans="1:38" ht="16.5" customHeight="1" x14ac:dyDescent="0.2">
      <c r="A4208" s="15">
        <f>ROW(A4207)</f>
        <v>4207</v>
      </c>
      <c r="B4208" s="15">
        <f>IF(J4208=J4207,B4207+1,1)</f>
        <v>27</v>
      </c>
      <c r="C4208" s="15" t="s">
        <v>500</v>
      </c>
      <c r="D4208" s="25" t="s">
        <v>39</v>
      </c>
      <c r="E4208" s="27">
        <v>307062</v>
      </c>
      <c r="F4208" s="27" t="s">
        <v>6416</v>
      </c>
      <c r="G4208" s="27" t="s">
        <v>64</v>
      </c>
      <c r="H4208" s="27">
        <v>27500</v>
      </c>
      <c r="I4208" s="27" t="s">
        <v>42</v>
      </c>
      <c r="J4208" s="28">
        <v>46181</v>
      </c>
      <c r="K4208" s="26">
        <v>0.33333333333333331</v>
      </c>
      <c r="L4208" s="26" t="s">
        <v>6417</v>
      </c>
      <c r="M4208" s="27" t="s">
        <v>313</v>
      </c>
      <c r="N4208" s="25">
        <f>IFERROR(VLOOKUP(M4208,Data!$J$1:$K$58,2,0),"")</f>
        <v>56967387744</v>
      </c>
      <c r="O4208" s="27" t="s">
        <v>314</v>
      </c>
      <c r="P4208" s="27"/>
      <c r="Q4208" s="27" t="s">
        <v>502</v>
      </c>
      <c r="R4208" s="27" t="s">
        <v>48</v>
      </c>
      <c r="S4208" s="27"/>
      <c r="T4208" s="27"/>
      <c r="U4208" s="28"/>
      <c r="V4208" s="15"/>
      <c r="W4208" s="15"/>
      <c r="X4208" s="27"/>
      <c r="Y4208" s="27"/>
      <c r="Z4208" s="29"/>
      <c r="AA4208" s="29">
        <v>0.44791666666666669</v>
      </c>
      <c r="AB4208" s="29">
        <v>0.49652777777777779</v>
      </c>
      <c r="AC4208" s="30">
        <v>46181</v>
      </c>
      <c r="AD4208" s="15" t="str">
        <f>IF(Tabla2[[#This Row],[HORA ENTREGA]]="DIRECTO","On time", IF(AA4208&lt;&gt;"",IF(Tabla2[[#This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08" s="15" t="str">
        <f>MID(Tabla2[[#This Row],[TIPO]],1,3)</f>
        <v xml:space="preserve">20 </v>
      </c>
      <c r="AF42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MOLYMETNOS S.A. */ Cont: * ECMU2846510*/ HR Entrega: *08:00* /Dirección: *CAMINO NOS A LOS MORROS 590, SAN BERNARDO</v>
      </c>
      <c r="AG4208" s="45" t="str">
        <f>IFERROR(HYPERLINK("https://wa.me/"&amp;Tabla2[[#This Row],[CONTACTO]]&amp;"?text="&amp;Tabla2[[#This Row],[Mensaje]],"Enviar mensaje"),"")</f>
        <v>Enviar mensaje</v>
      </c>
      <c r="AH4208" s="15" t="str">
        <f>CONCATENATE(A4208,F4208)</f>
        <v>4207ECMU2846510</v>
      </c>
      <c r="AI4208" s="15" t="str">
        <f>CONCATENATE("ENT-",A4208)</f>
        <v>ENT-4207</v>
      </c>
      <c r="AJ4208" s="15" t="str">
        <f>IF(Tabla2[[#This Row],[Op]]&lt;&gt;"","ENTREGA","")</f>
        <v>ENTREGA</v>
      </c>
      <c r="AK4208" s="40" t="str">
        <f>(Tabla2[[#This Row],[FECHA ENTREGA]]&amp;Tabla2[[#This Row],[HORA ENTREGA]])</f>
        <v>461810,333333333333333</v>
      </c>
      <c r="AL4208" s="43" t="str">
        <f>IFERROR(HYPERLINK("https://wa.me/"&amp;Tabla2[[#This Row],[CONTACTO]]&amp;"?text="&amp;Tabla2[[#This Row],[Mensaje]]),"")</f>
        <v>https://wa.me/56967387744?text=Hola!%0AServicio del día 08-06%0A *Cliente:* MOLYMETNOS S.A. */ Cont: * ECMU2846510*/ HR Entrega: *08:00* /Dirección: *CAMINO NOS A LOS MORROS 590, SAN BERNARDO</v>
      </c>
    </row>
    <row r="4209" spans="1:38" ht="16.5" customHeight="1" x14ac:dyDescent="0.2">
      <c r="A4209" s="15">
        <f>ROW(A4208)</f>
        <v>4208</v>
      </c>
      <c r="B4209" s="15">
        <f>IF(J4209=J4208,B4208+1,1)</f>
        <v>28</v>
      </c>
      <c r="C4209" s="15" t="s">
        <v>500</v>
      </c>
      <c r="D4209" s="25" t="s">
        <v>39</v>
      </c>
      <c r="E4209" s="27">
        <v>307062</v>
      </c>
      <c r="F4209" s="27" t="s">
        <v>6418</v>
      </c>
      <c r="G4209" s="27" t="s">
        <v>64</v>
      </c>
      <c r="H4209" s="27">
        <v>27500</v>
      </c>
      <c r="I4209" s="27" t="s">
        <v>42</v>
      </c>
      <c r="J4209" s="28">
        <v>46181</v>
      </c>
      <c r="K4209" s="26">
        <v>0.33333333333333331</v>
      </c>
      <c r="L4209" s="26"/>
      <c r="M4209" s="27" t="s">
        <v>296</v>
      </c>
      <c r="N4209" s="25">
        <f>IFERROR(VLOOKUP(M4209,Data!$J$1:$K$58,2,0),"")</f>
        <v>56984994337</v>
      </c>
      <c r="O4209" s="27" t="s">
        <v>297</v>
      </c>
      <c r="P4209" s="27"/>
      <c r="Q4209" s="27" t="s">
        <v>502</v>
      </c>
      <c r="R4209" s="27" t="s">
        <v>48</v>
      </c>
      <c r="S4209" s="27"/>
      <c r="T4209" s="27"/>
      <c r="U4209" s="28"/>
      <c r="V4209" s="15"/>
      <c r="W4209" s="15"/>
      <c r="X4209" s="27"/>
      <c r="Y4209" s="27"/>
      <c r="Z4209" s="29"/>
      <c r="AA4209" s="29">
        <v>0.33541666666666664</v>
      </c>
      <c r="AB4209" s="29">
        <v>0.40972222222222221</v>
      </c>
      <c r="AC4209" s="30">
        <v>46181</v>
      </c>
      <c r="AD4209" s="15" t="str">
        <f>IF(Tabla2[[#This Row],[HORA ENTREGA]]="DIRECTO","On time", IF(AA4209&lt;&gt;"",IF(Tabla2[[#This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09" s="15" t="str">
        <f>MID(Tabla2[[#This Row],[TIPO]],1,3)</f>
        <v xml:space="preserve">20 </v>
      </c>
      <c r="AF42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MOLYMETNOS S.A. */ Cont: * CAIU3110678*/ HR Entrega: *08:00* /Dirección: *CAMINO NOS A LOS MORROS 590, SAN BERNARDO</v>
      </c>
      <c r="AG4209" s="45" t="str">
        <f>IFERROR(HYPERLINK("https://wa.me/"&amp;Tabla2[[#This Row],[CONTACTO]]&amp;"?text="&amp;Tabla2[[#This Row],[Mensaje]],"Enviar mensaje"),"")</f>
        <v>Enviar mensaje</v>
      </c>
      <c r="AH4209" s="15" t="str">
        <f>CONCATENATE(A4209,F4209)</f>
        <v>4208CAIU3110678</v>
      </c>
      <c r="AI4209" s="15" t="str">
        <f>CONCATENATE("ENT-",A4209)</f>
        <v>ENT-4208</v>
      </c>
      <c r="AJ4209" s="15" t="str">
        <f>IF(Tabla2[[#This Row],[Op]]&lt;&gt;"","ENTREGA","")</f>
        <v>ENTREGA</v>
      </c>
      <c r="AK4209" s="40" t="str">
        <f>(Tabla2[[#This Row],[FECHA ENTREGA]]&amp;Tabla2[[#This Row],[HORA ENTREGA]])</f>
        <v>461810,333333333333333</v>
      </c>
      <c r="AL4209" s="43" t="str">
        <f>IFERROR(HYPERLINK("https://wa.me/"&amp;Tabla2[[#This Row],[CONTACTO]]&amp;"?text="&amp;Tabla2[[#This Row],[Mensaje]]),"")</f>
        <v>https://wa.me/56984994337?text=Hola!%0AServicio del día 08-06%0A *Cliente:* MOLYMETNOS S.A. */ Cont: * CAIU3110678*/ HR Entrega: *08:00* /Dirección: *CAMINO NOS A LOS MORROS 590, SAN BERNARDO</v>
      </c>
    </row>
    <row r="4210" spans="1:38" ht="16.5" customHeight="1" x14ac:dyDescent="0.2">
      <c r="A4210" s="15">
        <f>ROW(A4209)</f>
        <v>4209</v>
      </c>
      <c r="B4210" s="15">
        <f>IF(J4210=J4209,B4209+1,1)</f>
        <v>29</v>
      </c>
      <c r="C4210" s="15" t="s">
        <v>204</v>
      </c>
      <c r="D4210" s="25" t="s">
        <v>39</v>
      </c>
      <c r="E4210" s="27">
        <v>1201435</v>
      </c>
      <c r="F4210" s="27" t="s">
        <v>6419</v>
      </c>
      <c r="G4210" s="27" t="s">
        <v>64</v>
      </c>
      <c r="H4210" s="27">
        <v>18000</v>
      </c>
      <c r="I4210" s="27" t="s">
        <v>6420</v>
      </c>
      <c r="J4210" s="28">
        <v>46181</v>
      </c>
      <c r="K4210" s="26">
        <v>0.35416666666666669</v>
      </c>
      <c r="L4210" s="26"/>
      <c r="M4210" s="27" t="s">
        <v>60</v>
      </c>
      <c r="N4210" s="25">
        <f>IFERROR(VLOOKUP(M4210,Data!$J$1:$K$58,2,0),"")</f>
        <v>56957438415</v>
      </c>
      <c r="O4210" s="27" t="s">
        <v>285</v>
      </c>
      <c r="P4210" s="27"/>
      <c r="Q4210" s="27" t="s">
        <v>6255</v>
      </c>
      <c r="R4210" s="27" t="s">
        <v>1384</v>
      </c>
      <c r="S4210" s="27"/>
      <c r="T4210" s="27"/>
      <c r="U4210" s="28"/>
      <c r="V4210" s="15"/>
      <c r="W4210" s="15"/>
      <c r="X4210" s="27"/>
      <c r="Y4210" s="27"/>
      <c r="Z4210" s="29"/>
      <c r="AA4210" s="29">
        <v>0.42222222222222222</v>
      </c>
      <c r="AB4210" s="29">
        <v>0.50347222222222221</v>
      </c>
      <c r="AC4210" s="30">
        <v>46181</v>
      </c>
      <c r="AD4210" s="15" t="str">
        <f>IF(Tabla2[[#This Row],[HORA ENTREGA]]="DIRECTO","On time", IF(AA4210&lt;&gt;"",IF(Tabla2[[#This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10" s="15" t="str">
        <f>MID(Tabla2[[#This Row],[TIPO]],1,3)</f>
        <v xml:space="preserve">20 </v>
      </c>
      <c r="AF42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OXIQUIM S A */ Cont: * GESU8069287*/ HR Entrega: *08:30* /Dirección: *cañaveral 901, quilicura</v>
      </c>
      <c r="AG4210" s="45" t="str">
        <f>IFERROR(HYPERLINK("https://wa.me/"&amp;Tabla2[[#This Row],[CONTACTO]]&amp;"?text="&amp;Tabla2[[#This Row],[Mensaje]],"Enviar mensaje"),"")</f>
        <v>Enviar mensaje</v>
      </c>
      <c r="AH4210" s="15" t="str">
        <f>CONCATENATE(A4210,F4210)</f>
        <v>4209GESU8069287</v>
      </c>
      <c r="AI4210" s="15" t="str">
        <f>CONCATENATE("ENT-",A4210)</f>
        <v>ENT-4209</v>
      </c>
      <c r="AJ4210" s="15" t="str">
        <f>IF(Tabla2[[#This Row],[Op]]&lt;&gt;"","ENTREGA","")</f>
        <v>ENTREGA</v>
      </c>
      <c r="AK4210" s="40" t="str">
        <f>(Tabla2[[#This Row],[FECHA ENTREGA]]&amp;Tabla2[[#This Row],[HORA ENTREGA]])</f>
        <v>461810,354166666666667</v>
      </c>
      <c r="AL4210" s="43" t="str">
        <f>IFERROR(HYPERLINK("https://wa.me/"&amp;Tabla2[[#This Row],[CONTACTO]]&amp;"?text="&amp;Tabla2[[#This Row],[Mensaje]]),"")</f>
        <v>https://wa.me/56957438415?text=Hola!%0AServicio del día 08-06%0A *Cliente:* OXIQUIM S A */ Cont: * GESU8069287*/ HR Entrega: *08:30* /Dirección: *cañaveral 901, quilicura</v>
      </c>
    </row>
    <row r="4211" spans="1:38" ht="16.5" customHeight="1" x14ac:dyDescent="0.2">
      <c r="A4211" s="15">
        <f>ROW(A4210)</f>
        <v>4210</v>
      </c>
      <c r="B4211" s="15">
        <f>IF(J4211=J4210,B4210+1,1)</f>
        <v>30</v>
      </c>
      <c r="C4211" s="15" t="s">
        <v>204</v>
      </c>
      <c r="D4211" s="25" t="s">
        <v>39</v>
      </c>
      <c r="E4211" s="27">
        <v>1202846</v>
      </c>
      <c r="F4211" s="27" t="s">
        <v>6421</v>
      </c>
      <c r="G4211" s="27" t="s">
        <v>64</v>
      </c>
      <c r="H4211" s="27">
        <v>22000</v>
      </c>
      <c r="I4211" s="27"/>
      <c r="J4211" s="28">
        <v>46181</v>
      </c>
      <c r="K4211" s="26">
        <v>0.35416666666666669</v>
      </c>
      <c r="L4211" s="26"/>
      <c r="M4211" s="27" t="s">
        <v>347</v>
      </c>
      <c r="N4211" s="25">
        <f>IFERROR(VLOOKUP(M4211,Data!$J$1:$K$58,2,0),"")</f>
        <v>56976511010</v>
      </c>
      <c r="O4211" s="27" t="s">
        <v>253</v>
      </c>
      <c r="P4211" s="27"/>
      <c r="Q4211" s="27" t="s">
        <v>6255</v>
      </c>
      <c r="R4211" s="27" t="s">
        <v>69</v>
      </c>
      <c r="S4211" s="27"/>
      <c r="T4211" s="27"/>
      <c r="U4211" s="28"/>
      <c r="V4211" s="15"/>
      <c r="W4211" s="15"/>
      <c r="X4211" s="27"/>
      <c r="Y4211" s="27"/>
      <c r="Z4211" s="29"/>
      <c r="AA4211" s="29">
        <v>0.52569444444444446</v>
      </c>
      <c r="AB4211" s="29">
        <v>0.64930555555555558</v>
      </c>
      <c r="AC4211" s="30">
        <v>46181</v>
      </c>
      <c r="AD4211" s="15" t="str">
        <f>IF(Tabla2[[#This Row],[HORA ENTREGA]]="DIRECTO","On time", IF(AA4211&lt;&gt;"",IF(Tabla2[[#This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11" s="15" t="str">
        <f>MID(Tabla2[[#This Row],[TIPO]],1,3)</f>
        <v xml:space="preserve">20 </v>
      </c>
      <c r="AF42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OXIQUIM S A */ Cont: * WEDU3356750*/ HR Entrega: *08:30* /Dirección: *cañaveral 901, quilicura</v>
      </c>
      <c r="AG4211" s="45" t="str">
        <f>IFERROR(HYPERLINK("https://wa.me/"&amp;Tabla2[[#This Row],[CONTACTO]]&amp;"?text="&amp;Tabla2[[#This Row],[Mensaje]],"Enviar mensaje"),"")</f>
        <v>Enviar mensaje</v>
      </c>
      <c r="AH4211" s="15" t="str">
        <f>CONCATENATE(A4211,F4211)</f>
        <v>4210WEDU3356750</v>
      </c>
      <c r="AI4211" s="15" t="str">
        <f>CONCATENATE("ENT-",A4211)</f>
        <v>ENT-4210</v>
      </c>
      <c r="AJ4211" s="15" t="str">
        <f>IF(Tabla2[[#This Row],[Op]]&lt;&gt;"","ENTREGA","")</f>
        <v>ENTREGA</v>
      </c>
      <c r="AK4211" s="40" t="str">
        <f>(Tabla2[[#This Row],[FECHA ENTREGA]]&amp;Tabla2[[#This Row],[HORA ENTREGA]])</f>
        <v>461810,354166666666667</v>
      </c>
      <c r="AL4211" s="43" t="str">
        <f>IFERROR(HYPERLINK("https://wa.me/"&amp;Tabla2[[#This Row],[CONTACTO]]&amp;"?text="&amp;Tabla2[[#This Row],[Mensaje]]),"")</f>
        <v>https://wa.me/56976511010?text=Hola!%0AServicio del día 08-06%0A *Cliente:* OXIQUIM S A */ Cont: * WEDU3356750*/ HR Entrega: *08:30* /Dirección: *cañaveral 901, quilicura</v>
      </c>
    </row>
    <row r="4212" spans="1:38" ht="16.5" customHeight="1" x14ac:dyDescent="0.2">
      <c r="A4212" s="15">
        <f>ROW(A4211)</f>
        <v>4211</v>
      </c>
      <c r="B4212" s="15">
        <f>IF(J4212=J4211,B4211+1,1)</f>
        <v>31</v>
      </c>
      <c r="C4212" s="15" t="s">
        <v>204</v>
      </c>
      <c r="D4212" s="25" t="s">
        <v>39</v>
      </c>
      <c r="E4212" s="27">
        <v>1200018</v>
      </c>
      <c r="F4212" s="27" t="s">
        <v>6422</v>
      </c>
      <c r="G4212" s="27" t="s">
        <v>64</v>
      </c>
      <c r="H4212" s="27">
        <v>22000</v>
      </c>
      <c r="I4212" s="27" t="s">
        <v>42</v>
      </c>
      <c r="J4212" s="28">
        <v>46181</v>
      </c>
      <c r="K4212" s="26">
        <v>0.625</v>
      </c>
      <c r="L4212" s="26"/>
      <c r="M4212" s="27" t="s">
        <v>341</v>
      </c>
      <c r="N4212" s="25">
        <f>IFERROR(VLOOKUP(M4212,Data!$J$1:$K$58,2,0),"")</f>
        <v>56950923536</v>
      </c>
      <c r="O4212" s="27" t="s">
        <v>105</v>
      </c>
      <c r="P4212" s="27"/>
      <c r="Q4212" s="27" t="s">
        <v>5609</v>
      </c>
      <c r="R4212" s="27" t="s">
        <v>74</v>
      </c>
      <c r="S4212" s="27"/>
      <c r="T4212" s="27"/>
      <c r="U4212" s="28"/>
      <c r="V4212" s="15"/>
      <c r="W4212" s="15"/>
      <c r="X4212" s="27"/>
      <c r="Y4212" s="27"/>
      <c r="Z4212" s="29"/>
      <c r="AA4212" s="29">
        <v>0.66319444444444442</v>
      </c>
      <c r="AB4212" s="29">
        <v>0.70138888888888884</v>
      </c>
      <c r="AC4212" s="30">
        <v>46181</v>
      </c>
      <c r="AD4212" s="15" t="str">
        <f>IF(Tabla2[[#This Row],[HORA ENTREGA]]="DIRECTO","On time", IF(AA4212&lt;&gt;"",IF(Tabla2[[#This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12" s="15" t="str">
        <f>MID(Tabla2[[#This Row],[TIPO]],1,3)</f>
        <v xml:space="preserve">20 </v>
      </c>
      <c r="AF42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OXIQUIM S A */ Cont: * MSNU2053191*/ HR Entrega: *15:00* /Dirección: *Megacentro Noviciado, Cam. El Noviciado 1107, Lampa</v>
      </c>
      <c r="AG4212" s="45" t="str">
        <f>IFERROR(HYPERLINK("https://wa.me/"&amp;Tabla2[[#This Row],[CONTACTO]]&amp;"?text="&amp;Tabla2[[#This Row],[Mensaje]],"Enviar mensaje"),"")</f>
        <v>Enviar mensaje</v>
      </c>
      <c r="AH4212" s="15" t="str">
        <f>CONCATENATE(A4212,F4212)</f>
        <v>4211MSNU2053191</v>
      </c>
      <c r="AI4212" s="15" t="str">
        <f>CONCATENATE("ENT-",A4212)</f>
        <v>ENT-4211</v>
      </c>
      <c r="AJ4212" s="15" t="str">
        <f>IF(Tabla2[[#This Row],[Op]]&lt;&gt;"","ENTREGA","")</f>
        <v>ENTREGA</v>
      </c>
      <c r="AK4212" s="40" t="str">
        <f>(Tabla2[[#This Row],[FECHA ENTREGA]]&amp;Tabla2[[#This Row],[HORA ENTREGA]])</f>
        <v>461810,625</v>
      </c>
      <c r="AL4212" s="43" t="str">
        <f>IFERROR(HYPERLINK("https://wa.me/"&amp;Tabla2[[#This Row],[CONTACTO]]&amp;"?text="&amp;Tabla2[[#This Row],[Mensaje]]),"")</f>
        <v>https://wa.me/56950923536?text=Hola!%0AServicio del día 08-06%0A *Cliente:* OXIQUIM S A */ Cont: * MSNU2053191*/ HR Entrega: *15:00* /Dirección: *Megacentro Noviciado, Cam. El Noviciado 1107, Lampa</v>
      </c>
    </row>
    <row r="4213" spans="1:38" ht="16.5" customHeight="1" x14ac:dyDescent="0.2">
      <c r="A4213" s="15">
        <f>ROW(A4212)</f>
        <v>4212</v>
      </c>
      <c r="B4213" s="15">
        <f>IF(J4213=J4212,B4212+1,1)</f>
        <v>32</v>
      </c>
      <c r="C4213" s="15" t="s">
        <v>1554</v>
      </c>
      <c r="D4213" s="25" t="s">
        <v>39</v>
      </c>
      <c r="E4213" s="27">
        <v>189931</v>
      </c>
      <c r="F4213" s="27" t="s">
        <v>6423</v>
      </c>
      <c r="G4213" s="27" t="s">
        <v>41</v>
      </c>
      <c r="H4213" s="27">
        <v>29271</v>
      </c>
      <c r="I4213" s="27" t="s">
        <v>42</v>
      </c>
      <c r="J4213" s="28">
        <v>46181</v>
      </c>
      <c r="K4213" s="26">
        <v>0.5</v>
      </c>
      <c r="L4213" s="26"/>
      <c r="M4213" s="27" t="s">
        <v>144</v>
      </c>
      <c r="N4213" s="25">
        <f>IFERROR(VLOOKUP(M4213,Data!$J$1:$K$58,2,0),"")</f>
        <v>56940144795</v>
      </c>
      <c r="O4213" s="27" t="s">
        <v>145</v>
      </c>
      <c r="P4213" s="27"/>
      <c r="Q4213" s="27" t="s">
        <v>5018</v>
      </c>
      <c r="R4213" s="27" t="s">
        <v>1710</v>
      </c>
      <c r="S4213" s="27"/>
      <c r="T4213" s="27"/>
      <c r="U4213" s="28"/>
      <c r="V4213" s="15"/>
      <c r="W4213" s="15"/>
      <c r="X4213" s="27"/>
      <c r="Y4213" s="27"/>
      <c r="Z4213" s="29"/>
      <c r="AA4213" s="29">
        <v>0.55000000000000004</v>
      </c>
      <c r="AB4213" s="29">
        <v>0.68055555555555558</v>
      </c>
      <c r="AC4213" s="30">
        <v>46181</v>
      </c>
      <c r="AD4213" s="15" t="str">
        <f>IF(Tabla2[[#This Row],[HORA ENTREGA]]="DIRECTO","On time", IF(AA4213&lt;&gt;"",IF(Tabla2[[#This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13" s="15" t="str">
        <f>MID(Tabla2[[#This Row],[TIPO]],1,3)</f>
        <v xml:space="preserve">40 </v>
      </c>
      <c r="AF42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PETROQUIMICA DOW */ Cont: * HLBU1326059*/ HR Entrega: *12:00* /Dirección: *AT LOGISTICA :  LAGUNA SUR N°9750 , COMUNA PUDAHUEL – SANTIAGO , RECINTO (BODEGAS SAN FRANCISCO)</v>
      </c>
      <c r="AG4213" s="45" t="str">
        <f>IFERROR(HYPERLINK("https://wa.me/"&amp;Tabla2[[#This Row],[CONTACTO]]&amp;"?text="&amp;Tabla2[[#This Row],[Mensaje]],"Enviar mensaje"),"")</f>
        <v>Enviar mensaje</v>
      </c>
      <c r="AH4213" s="15" t="str">
        <f>CONCATENATE(A4213,F4213)</f>
        <v>4212HLBU1326059</v>
      </c>
      <c r="AI4213" s="15" t="str">
        <f>CONCATENATE("ENT-",A4213)</f>
        <v>ENT-4212</v>
      </c>
      <c r="AJ4213" s="15" t="str">
        <f>IF(Tabla2[[#This Row],[Op]]&lt;&gt;"","ENTREGA","")</f>
        <v>ENTREGA</v>
      </c>
      <c r="AK4213" s="40" t="str">
        <f>(Tabla2[[#This Row],[FECHA ENTREGA]]&amp;Tabla2[[#This Row],[HORA ENTREGA]])</f>
        <v>461810,5</v>
      </c>
      <c r="AL4213" s="43" t="str">
        <f>IFERROR(HYPERLINK("https://wa.me/"&amp;Tabla2[[#This Row],[CONTACTO]]&amp;"?text="&amp;Tabla2[[#This Row],[Mensaje]]),"")</f>
        <v>https://wa.me/56940144795?text=Hola!%0AServicio del día 08-06%0A *Cliente:* PETROQUIMICA DOW */ Cont: * HLBU1326059*/ HR Entrega: *12:00* /Dirección: *AT LOGISTICA :  LAGUNA SUR N°9750 , COMUNA PUDAHUEL – SANTIAGO , RECINTO (BODEGAS SAN FRANCISCO)</v>
      </c>
    </row>
    <row r="4214" spans="1:38" ht="16.5" customHeight="1" x14ac:dyDescent="0.2">
      <c r="A4214" s="15">
        <f>ROW(A4213)</f>
        <v>4213</v>
      </c>
      <c r="B4214" s="15">
        <f>IF(J4214=J4213,B4213+1,1)</f>
        <v>33</v>
      </c>
      <c r="C4214" s="15" t="s">
        <v>1554</v>
      </c>
      <c r="D4214" s="25" t="s">
        <v>39</v>
      </c>
      <c r="E4214" s="27">
        <v>189931</v>
      </c>
      <c r="F4214" s="27" t="s">
        <v>6424</v>
      </c>
      <c r="G4214" s="27" t="s">
        <v>41</v>
      </c>
      <c r="H4214" s="27">
        <v>29271</v>
      </c>
      <c r="I4214" s="27" t="s">
        <v>42</v>
      </c>
      <c r="J4214" s="28">
        <v>46181</v>
      </c>
      <c r="K4214" s="26">
        <v>0.5</v>
      </c>
      <c r="L4214" s="26"/>
      <c r="M4214" s="27" t="s">
        <v>126</v>
      </c>
      <c r="N4214" s="25">
        <f>IFERROR(VLOOKUP(M4214,Data!$J$1:$K$58,2,0),"")</f>
        <v>56999270871</v>
      </c>
      <c r="O4214" s="27" t="s">
        <v>127</v>
      </c>
      <c r="P4214" s="27"/>
      <c r="Q4214" s="27" t="s">
        <v>5018</v>
      </c>
      <c r="R4214" s="27" t="s">
        <v>1710</v>
      </c>
      <c r="S4214" s="27"/>
      <c r="T4214" s="27"/>
      <c r="U4214" s="28"/>
      <c r="V4214" s="15"/>
      <c r="W4214" s="15"/>
      <c r="X4214" s="27"/>
      <c r="Y4214" s="27"/>
      <c r="Z4214" s="29"/>
      <c r="AA4214" s="29">
        <v>0.54166666666666663</v>
      </c>
      <c r="AB4214" s="29">
        <v>0.71875</v>
      </c>
      <c r="AC4214" s="30">
        <v>46181</v>
      </c>
      <c r="AD4214" s="15" t="str">
        <f>IF(Tabla2[[#This Row],[HORA ENTREGA]]="DIRECTO","On time", IF(AA4214&lt;&gt;"",IF(Tabla2[[#This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14" s="15" t="str">
        <f>MID(Tabla2[[#This Row],[TIPO]],1,3)</f>
        <v xml:space="preserve">40 </v>
      </c>
      <c r="AF42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PETROQUIMICA DOW */ Cont: * HAMU2053663*/ HR Entrega: *12:00* /Dirección: *AT LOGISTICA :  LAGUNA SUR N°9750 , COMUNA PUDAHUEL – SANTIAGO , RECINTO (BODEGAS SAN FRANCISCO)</v>
      </c>
      <c r="AG4214" s="45" t="str">
        <f>IFERROR(HYPERLINK("https://wa.me/"&amp;Tabla2[[#This Row],[CONTACTO]]&amp;"?text="&amp;Tabla2[[#This Row],[Mensaje]],"Enviar mensaje"),"")</f>
        <v>Enviar mensaje</v>
      </c>
      <c r="AH4214" s="15" t="str">
        <f>CONCATENATE(A4214,F4214)</f>
        <v>4213HAMU2053663</v>
      </c>
      <c r="AI4214" s="15" t="str">
        <f>CONCATENATE("ENT-",A4214)</f>
        <v>ENT-4213</v>
      </c>
      <c r="AJ4214" s="15" t="str">
        <f>IF(Tabla2[[#This Row],[Op]]&lt;&gt;"","ENTREGA","")</f>
        <v>ENTREGA</v>
      </c>
      <c r="AK4214" s="40" t="str">
        <f>(Tabla2[[#This Row],[FECHA ENTREGA]]&amp;Tabla2[[#This Row],[HORA ENTREGA]])</f>
        <v>461810,5</v>
      </c>
      <c r="AL4214" s="43" t="str">
        <f>IFERROR(HYPERLINK("https://wa.me/"&amp;Tabla2[[#This Row],[CONTACTO]]&amp;"?text="&amp;Tabla2[[#This Row],[Mensaje]]),"")</f>
        <v>https://wa.me/56999270871?text=Hola!%0AServicio del día 08-06%0A *Cliente:* PETROQUIMICA DOW */ Cont: * HAMU2053663*/ HR Entrega: *12:00* /Dirección: *AT LOGISTICA :  LAGUNA SUR N°9750 , COMUNA PUDAHUEL – SANTIAGO , RECINTO (BODEGAS SAN FRANCISCO)</v>
      </c>
    </row>
    <row r="4215" spans="1:38" ht="16.5" customHeight="1" x14ac:dyDescent="0.2">
      <c r="A4215" s="15">
        <f>ROW(A4214)</f>
        <v>4214</v>
      </c>
      <c r="B4215" s="15">
        <f>IF(J4215=J4214,B4214+1,1)</f>
        <v>34</v>
      </c>
      <c r="C4215" s="15" t="s">
        <v>219</v>
      </c>
      <c r="D4215" s="25" t="s">
        <v>39</v>
      </c>
      <c r="E4215" s="27">
        <v>103992</v>
      </c>
      <c r="F4215" s="27" t="s">
        <v>6425</v>
      </c>
      <c r="G4215" s="27" t="s">
        <v>41</v>
      </c>
      <c r="H4215" s="27">
        <v>10636</v>
      </c>
      <c r="I4215" s="27" t="s">
        <v>42</v>
      </c>
      <c r="J4215" s="28">
        <v>46181</v>
      </c>
      <c r="K4215" s="26">
        <v>0.29166666666666669</v>
      </c>
      <c r="L4215" s="26"/>
      <c r="M4215" s="27" t="s">
        <v>273</v>
      </c>
      <c r="N4215" s="25">
        <f>IFERROR(VLOOKUP(M4215,Data!$J$1:$K$58,2,0),"")</f>
        <v>56950103942</v>
      </c>
      <c r="O4215" s="27" t="s">
        <v>274</v>
      </c>
      <c r="P4215" s="27"/>
      <c r="Q4215" s="27" t="s">
        <v>229</v>
      </c>
      <c r="R4215" s="27" t="s">
        <v>48</v>
      </c>
      <c r="S4215" s="27"/>
      <c r="T4215" s="27"/>
      <c r="U4215" s="28"/>
      <c r="V4215" s="15"/>
      <c r="W4215" s="15"/>
      <c r="X4215" s="27"/>
      <c r="Y4215" s="27"/>
      <c r="Z4215" s="29"/>
      <c r="AA4215" s="29">
        <v>0.29166666666666669</v>
      </c>
      <c r="AB4215" s="29">
        <v>0.40277777777777779</v>
      </c>
      <c r="AC4215" s="30">
        <v>46181</v>
      </c>
      <c r="AD4215" s="15" t="str">
        <f>IF(Tabla2[[#This Row],[HORA ENTREGA]]="DIRECTO","On time", IF(AA4215&lt;&gt;"",IF(Tabla2[[#This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15" s="15" t="str">
        <f>MID(Tabla2[[#This Row],[TIPO]],1,3)</f>
        <v xml:space="preserve">40 </v>
      </c>
      <c r="AF42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RENDIC S.A. */ Cont: * ECMU5278706*/ HR Entrega: *07:00* /Dirección: *Avenida Miraflores 9700-Bodega 4C, PUDAHUEL</v>
      </c>
      <c r="AG4215" s="45" t="str">
        <f>IFERROR(HYPERLINK("https://wa.me/"&amp;Tabla2[[#This Row],[CONTACTO]]&amp;"?text="&amp;Tabla2[[#This Row],[Mensaje]],"Enviar mensaje"),"")</f>
        <v>Enviar mensaje</v>
      </c>
      <c r="AH4215" s="15" t="str">
        <f>CONCATENATE(A4215,F4215)</f>
        <v>4214ECMU5278706</v>
      </c>
      <c r="AI4215" s="15" t="str">
        <f>CONCATENATE("ENT-",A4215)</f>
        <v>ENT-4214</v>
      </c>
      <c r="AJ4215" s="15" t="str">
        <f>IF(Tabla2[[#This Row],[Op]]&lt;&gt;"","ENTREGA","")</f>
        <v>ENTREGA</v>
      </c>
      <c r="AK4215" s="40" t="str">
        <f>(Tabla2[[#This Row],[FECHA ENTREGA]]&amp;Tabla2[[#This Row],[HORA ENTREGA]])</f>
        <v>461810,291666666666667</v>
      </c>
      <c r="AL4215" s="43" t="str">
        <f>IFERROR(HYPERLINK("https://wa.me/"&amp;Tabla2[[#This Row],[CONTACTO]]&amp;"?text="&amp;Tabla2[[#This Row],[Mensaje]]),"")</f>
        <v>https://wa.me/56950103942?text=Hola!%0AServicio del día 08-06%0A *Cliente:* RENDIC S.A. */ Cont: * ECMU5278706*/ HR Entrega: *07:00* /Dirección: *Avenida Miraflores 9700-Bodega 4C, PUDAHUEL</v>
      </c>
    </row>
    <row r="4216" spans="1:38" ht="16.5" customHeight="1" x14ac:dyDescent="0.2">
      <c r="A4216" s="15">
        <f>ROW(A4215)</f>
        <v>4215</v>
      </c>
      <c r="B4216" s="15">
        <f>IF(J4216=J4215,B4215+1,1)</f>
        <v>35</v>
      </c>
      <c r="C4216" s="15" t="s">
        <v>219</v>
      </c>
      <c r="D4216" s="25" t="s">
        <v>39</v>
      </c>
      <c r="E4216" s="27">
        <v>103992</v>
      </c>
      <c r="F4216" s="27" t="s">
        <v>6426</v>
      </c>
      <c r="G4216" s="27" t="s">
        <v>41</v>
      </c>
      <c r="H4216" s="27">
        <v>10636</v>
      </c>
      <c r="I4216" s="27" t="s">
        <v>42</v>
      </c>
      <c r="J4216" s="28">
        <v>46181</v>
      </c>
      <c r="K4216" s="26">
        <v>0.29166666666666669</v>
      </c>
      <c r="L4216" s="26" t="s">
        <v>6427</v>
      </c>
      <c r="M4216" s="27" t="s">
        <v>674</v>
      </c>
      <c r="N4216" s="25">
        <f>IFERROR(VLOOKUP(M4216,Data!$J$1:$K$58,2,0),"")</f>
        <v>56967386018</v>
      </c>
      <c r="O4216" s="27" t="s">
        <v>356</v>
      </c>
      <c r="P4216" s="27"/>
      <c r="Q4216" s="27" t="s">
        <v>229</v>
      </c>
      <c r="R4216" s="27" t="s">
        <v>48</v>
      </c>
      <c r="S4216" s="27"/>
      <c r="T4216" s="27"/>
      <c r="U4216" s="28"/>
      <c r="V4216" s="15"/>
      <c r="W4216" s="15"/>
      <c r="X4216" s="27"/>
      <c r="Y4216" s="27"/>
      <c r="Z4216" s="29"/>
      <c r="AA4216" s="29">
        <v>0.27430555555555558</v>
      </c>
      <c r="AB4216" s="29">
        <v>0.46875</v>
      </c>
      <c r="AC4216" s="30">
        <v>46181</v>
      </c>
      <c r="AD4216" s="15" t="str">
        <f>IF(Tabla2[[#This Row],[HORA ENTREGA]]="DIRECTO","On time", IF(AA4216&lt;&gt;"",IF(Tabla2[[#This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16" s="15" t="str">
        <f>MID(Tabla2[[#This Row],[TIPO]],1,3)</f>
        <v xml:space="preserve">40 </v>
      </c>
      <c r="AF42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RENDIC S.A. */ Cont: * TGBU6698830*/ HR Entrega: *07:00* /Dirección: *Avenida Miraflores 9700-Bodega 4C, PUDAHUEL</v>
      </c>
      <c r="AG4216" s="45" t="str">
        <f>IFERROR(HYPERLINK("https://wa.me/"&amp;Tabla2[[#This Row],[CONTACTO]]&amp;"?text="&amp;Tabla2[[#This Row],[Mensaje]],"Enviar mensaje"),"")</f>
        <v>Enviar mensaje</v>
      </c>
      <c r="AH4216" s="15" t="str">
        <f>CONCATENATE(A4216,F4216)</f>
        <v>4215TGBU6698830</v>
      </c>
      <c r="AI4216" s="15" t="str">
        <f>CONCATENATE("ENT-",A4216)</f>
        <v>ENT-4215</v>
      </c>
      <c r="AJ4216" s="15" t="str">
        <f>IF(Tabla2[[#This Row],[Op]]&lt;&gt;"","ENTREGA","")</f>
        <v>ENTREGA</v>
      </c>
      <c r="AK4216" s="40" t="str">
        <f>(Tabla2[[#This Row],[FECHA ENTREGA]]&amp;Tabla2[[#This Row],[HORA ENTREGA]])</f>
        <v>461810,291666666666667</v>
      </c>
      <c r="AL4216" s="43" t="str">
        <f>IFERROR(HYPERLINK("https://wa.me/"&amp;Tabla2[[#This Row],[CONTACTO]]&amp;"?text="&amp;Tabla2[[#This Row],[Mensaje]]),"")</f>
        <v>https://wa.me/56967386018?text=Hola!%0AServicio del día 08-06%0A *Cliente:* RENDIC S.A. */ Cont: * TGBU6698830*/ HR Entrega: *07:00* /Dirección: *Avenida Miraflores 9700-Bodega 4C, PUDAHUEL</v>
      </c>
    </row>
    <row r="4217" spans="1:38" ht="16.5" customHeight="1" x14ac:dyDescent="0.2">
      <c r="A4217" s="15">
        <f>ROW(A4216)</f>
        <v>4216</v>
      </c>
      <c r="B4217" s="15">
        <f>IF(J4217=J4216,B4216+1,1)</f>
        <v>36</v>
      </c>
      <c r="C4217" s="15" t="s">
        <v>236</v>
      </c>
      <c r="D4217" s="25" t="s">
        <v>39</v>
      </c>
      <c r="E4217" s="27">
        <v>514482</v>
      </c>
      <c r="F4217" s="27" t="s">
        <v>6428</v>
      </c>
      <c r="G4217" s="27" t="s">
        <v>64</v>
      </c>
      <c r="H4217" s="27">
        <v>29335</v>
      </c>
      <c r="I4217" s="27" t="s">
        <v>42</v>
      </c>
      <c r="J4217" s="28">
        <v>46181</v>
      </c>
      <c r="K4217" s="26">
        <v>0.25</v>
      </c>
      <c r="L4217" s="26"/>
      <c r="M4217" s="27" t="s">
        <v>6027</v>
      </c>
      <c r="N4217" s="25">
        <f>IFERROR(VLOOKUP(M4217,Data!$J$1:$K$58,2,0),"")</f>
        <v>56931745826</v>
      </c>
      <c r="O4217" s="27" t="s">
        <v>200</v>
      </c>
      <c r="P4217" s="27"/>
      <c r="Q4217" s="27" t="s">
        <v>908</v>
      </c>
      <c r="R4217" s="27" t="s">
        <v>48</v>
      </c>
      <c r="S4217" s="27"/>
      <c r="T4217" s="27"/>
      <c r="U4217" s="28"/>
      <c r="V4217" s="15"/>
      <c r="W4217" s="15"/>
      <c r="X4217" s="27"/>
      <c r="Y4217" s="27"/>
      <c r="Z4217" s="29"/>
      <c r="AA4217" s="29">
        <v>0.27152777777777776</v>
      </c>
      <c r="AB4217" s="29">
        <v>0.49305555555555558</v>
      </c>
      <c r="AC4217" s="30">
        <v>46181</v>
      </c>
      <c r="AD4217" s="15" t="str">
        <f>IF(Tabla2[[#This Row],[HORA ENTREGA]]="DIRECTO","On time", IF(AA4217&lt;&gt;"",IF(Tabla2[[#This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17" s="15" t="str">
        <f>MID(Tabla2[[#This Row],[TIPO]],1,3)</f>
        <v xml:space="preserve">20 </v>
      </c>
      <c r="AF42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SOCIEDAD COMERCIAL MARBEN PETS LTDA */ Cont: * TCLU3980294*/ HR Entrega: *06:00* /Dirección: *Avenida Buzeta #3558. Estación central. Bodega 48</v>
      </c>
      <c r="AG4217" s="45" t="str">
        <f>IFERROR(HYPERLINK("https://wa.me/"&amp;Tabla2[[#This Row],[CONTACTO]]&amp;"?text="&amp;Tabla2[[#This Row],[Mensaje]],"Enviar mensaje"),"")</f>
        <v>Enviar mensaje</v>
      </c>
      <c r="AH4217" s="15" t="str">
        <f>CONCATENATE(A4217,F4217)</f>
        <v>4216TCLU3980294</v>
      </c>
      <c r="AI4217" s="15" t="str">
        <f>CONCATENATE("ENT-",A4217)</f>
        <v>ENT-4216</v>
      </c>
      <c r="AJ4217" s="15" t="str">
        <f>IF(Tabla2[[#This Row],[Op]]&lt;&gt;"","ENTREGA","")</f>
        <v>ENTREGA</v>
      </c>
      <c r="AK4217" s="40" t="str">
        <f>(Tabla2[[#This Row],[FECHA ENTREGA]]&amp;Tabla2[[#This Row],[HORA ENTREGA]])</f>
        <v>461810,25</v>
      </c>
      <c r="AL4217" s="43" t="str">
        <f>IFERROR(HYPERLINK("https://wa.me/"&amp;Tabla2[[#This Row],[CONTACTO]]&amp;"?text="&amp;Tabla2[[#This Row],[Mensaje]]),"")</f>
        <v>https://wa.me/56931745826?text=Hola!%0AServicio del día 08-06%0A *Cliente:* SOCIEDAD COMERCIAL MARBEN PETS LTDA */ Cont: * TCLU3980294*/ HR Entrega: *06:00* /Dirección: *Avenida Buzeta #3558. Estación central. Bodega 48</v>
      </c>
    </row>
    <row r="4218" spans="1:38" ht="16.5" customHeight="1" x14ac:dyDescent="0.2">
      <c r="A4218" s="15">
        <f>ROW(A4217)</f>
        <v>4217</v>
      </c>
      <c r="B4218" s="15">
        <f>IF(J4218=J4217,B4217+1,1)</f>
        <v>37</v>
      </c>
      <c r="C4218" s="15" t="s">
        <v>236</v>
      </c>
      <c r="D4218" s="25" t="s">
        <v>39</v>
      </c>
      <c r="E4218" s="27">
        <v>514480</v>
      </c>
      <c r="F4218" s="27" t="s">
        <v>6429</v>
      </c>
      <c r="G4218" s="27" t="s">
        <v>64</v>
      </c>
      <c r="H4218" s="27">
        <v>29335</v>
      </c>
      <c r="I4218" s="27" t="s">
        <v>42</v>
      </c>
      <c r="J4218" s="28">
        <v>46181</v>
      </c>
      <c r="K4218" s="26">
        <v>0.29166666666666669</v>
      </c>
      <c r="L4218" s="26"/>
      <c r="M4218" s="27" t="s">
        <v>221</v>
      </c>
      <c r="N4218" s="25">
        <f>IFERROR(VLOOKUP(M4218,Data!$J$1:$K$58,2,0),"")</f>
        <v>56965378427</v>
      </c>
      <c r="O4218" s="27" t="s">
        <v>222</v>
      </c>
      <c r="P4218" s="27"/>
      <c r="Q4218" s="27" t="s">
        <v>740</v>
      </c>
      <c r="R4218" s="27" t="s">
        <v>48</v>
      </c>
      <c r="S4218" s="27"/>
      <c r="T4218" s="27"/>
      <c r="U4218" s="28"/>
      <c r="V4218" s="15"/>
      <c r="W4218" s="15"/>
      <c r="X4218" s="27"/>
      <c r="Y4218" s="27"/>
      <c r="Z4218" s="29"/>
      <c r="AA4218" s="29">
        <v>0.28472222222222221</v>
      </c>
      <c r="AB4218" s="29">
        <v>0.41666666666666669</v>
      </c>
      <c r="AC4218" s="30">
        <v>46181</v>
      </c>
      <c r="AD4218" s="15" t="str">
        <f>IF(Tabla2[[#This Row],[HORA ENTREGA]]="DIRECTO","On time", IF(AA4218&lt;&gt;"",IF(Tabla2[[#This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18" s="15" t="str">
        <f>MID(Tabla2[[#This Row],[TIPO]],1,3)</f>
        <v xml:space="preserve">20 </v>
      </c>
      <c r="AF42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SOCIEDAD COMERCIAL MARBEN PETS LTDA */ Cont: * TCKU2924350*/ HR Entrega: *07:00* /Dirección: *AV. LA MARTINA 445. PUDAHUEL SUR</v>
      </c>
      <c r="AG4218" s="38" t="str">
        <f>IFERROR(HYPERLINK("https://wa.me/"&amp;Tabla2[[#This Row],[CONTACTO]]&amp;"?text="&amp;Tabla2[[#This Row],[Mensaje]],"Enviar mensaje"),"")</f>
        <v>Enviar mensaje</v>
      </c>
      <c r="AH4218" s="15" t="str">
        <f>CONCATENATE(A4218,F4218)</f>
        <v>4217TCKU2924350</v>
      </c>
      <c r="AI4218" s="15" t="str">
        <f>CONCATENATE("ENT-",A4218)</f>
        <v>ENT-4217</v>
      </c>
      <c r="AJ4218" s="15" t="str">
        <f>IF(Tabla2[[#This Row],[Op]]&lt;&gt;"","ENTREGA","")</f>
        <v>ENTREGA</v>
      </c>
      <c r="AK4218" s="40" t="str">
        <f>(Tabla2[[#This Row],[FECHA ENTREGA]]&amp;Tabla2[[#This Row],[HORA ENTREGA]])</f>
        <v>461810,291666666666667</v>
      </c>
      <c r="AL4218" s="34" t="str">
        <f>IFERROR(HYPERLINK("https://wa.me/"&amp;Tabla2[[#This Row],[CONTACTO]]&amp;"?text="&amp;Tabla2[[#This Row],[Mensaje]]),"")</f>
        <v>https://wa.me/56965378427?text=Hola!%0AServicio del día 08-06%0A *Cliente:* SOCIEDAD COMERCIAL MARBEN PETS LTDA */ Cont: * TCKU2924350*/ HR Entrega: *07:00* /Dirección: *AV. LA MARTINA 445. PUDAHUEL SUR</v>
      </c>
    </row>
    <row r="4219" spans="1:38" ht="16.5" customHeight="1" x14ac:dyDescent="0.2">
      <c r="A4219" s="15">
        <f>ROW(A4218)</f>
        <v>4218</v>
      </c>
      <c r="B4219" s="15">
        <f>IF(J4219=J4218,B4218+1,1)</f>
        <v>38</v>
      </c>
      <c r="C4219" s="15" t="s">
        <v>236</v>
      </c>
      <c r="D4219" s="25" t="s">
        <v>39</v>
      </c>
      <c r="E4219" s="27">
        <v>514480</v>
      </c>
      <c r="F4219" s="27" t="s">
        <v>6430</v>
      </c>
      <c r="G4219" s="27" t="s">
        <v>64</v>
      </c>
      <c r="H4219" s="27">
        <v>29335</v>
      </c>
      <c r="I4219" s="27" t="s">
        <v>42</v>
      </c>
      <c r="J4219" s="28">
        <v>46181</v>
      </c>
      <c r="K4219" s="26">
        <v>0.33333333333333331</v>
      </c>
      <c r="L4219" s="26"/>
      <c r="M4219" s="27" t="s">
        <v>66</v>
      </c>
      <c r="N4219" s="25">
        <f>IFERROR(VLOOKUP(M4219,Data!$J$1:$K$58,2,0),"")</f>
        <v>56993389870</v>
      </c>
      <c r="O4219" s="27" t="s">
        <v>83</v>
      </c>
      <c r="P4219" s="27"/>
      <c r="Q4219" s="27" t="s">
        <v>2805</v>
      </c>
      <c r="R4219" s="27" t="s">
        <v>48</v>
      </c>
      <c r="S4219" s="27"/>
      <c r="T4219" s="27"/>
      <c r="U4219" s="28"/>
      <c r="V4219" s="15"/>
      <c r="W4219" s="15"/>
      <c r="X4219" s="27"/>
      <c r="Y4219" s="27"/>
      <c r="Z4219" s="29"/>
      <c r="AA4219" s="29">
        <v>0.33333333333333331</v>
      </c>
      <c r="AB4219" s="29">
        <v>0.72916666666666663</v>
      </c>
      <c r="AC4219" s="30">
        <v>46181</v>
      </c>
      <c r="AD4219" s="15" t="str">
        <f>IF(Tabla2[[#This Row],[HORA ENTREGA]]="DIRECTO","On time", IF(AA4219&lt;&gt;"",IF(Tabla2[[#This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19" s="15" t="str">
        <f>MID(Tabla2[[#This Row],[TIPO]],1,3)</f>
        <v xml:space="preserve">20 </v>
      </c>
      <c r="AF42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SOCIEDAD COMERCIAL MARBEN PETS LTDA */ Cont: * GLDU3580984*/ HR Entrega: *08:00* /Dirección: *RL705UTA F-852 LA FRAGUA 931, LOTE NUMERO 32 bodega principal</v>
      </c>
      <c r="AG4219" s="38" t="str">
        <f>IFERROR(HYPERLINK("https://wa.me/"&amp;Tabla2[[#This Row],[CONTACTO]]&amp;"?text="&amp;Tabla2[[#This Row],[Mensaje]],"Enviar mensaje"),"")</f>
        <v>Enviar mensaje</v>
      </c>
      <c r="AH4219" s="15" t="str">
        <f>CONCATENATE(A4219,F4219)</f>
        <v>4218GLDU3580984</v>
      </c>
      <c r="AI4219" s="15" t="str">
        <f>CONCATENATE("ENT-",A4219)</f>
        <v>ENT-4218</v>
      </c>
      <c r="AJ4219" s="15" t="str">
        <f>IF(Tabla2[[#This Row],[Op]]&lt;&gt;"","ENTREGA","")</f>
        <v>ENTREGA</v>
      </c>
      <c r="AK4219" s="40" t="str">
        <f>(Tabla2[[#This Row],[FECHA ENTREGA]]&amp;Tabla2[[#This Row],[HORA ENTREGA]])</f>
        <v>461810,333333333333333</v>
      </c>
      <c r="AL4219" s="34" t="str">
        <f>IFERROR(HYPERLINK("https://wa.me/"&amp;Tabla2[[#This Row],[CONTACTO]]&amp;"?text="&amp;Tabla2[[#This Row],[Mensaje]]),"")</f>
        <v>https://wa.me/56993389870?text=Hola!%0AServicio del día 08-06%0A *Cliente:* SOCIEDAD COMERCIAL MARBEN PETS LTDA */ Cont: * GLDU3580984*/ HR Entrega: *08:00* /Dirección: *RL705UTA F-852 LA FRAGUA 931, LOTE NUMERO 32 bodega principal</v>
      </c>
    </row>
    <row r="4220" spans="1:38" ht="16.5" customHeight="1" x14ac:dyDescent="0.2">
      <c r="A4220" s="15">
        <f>ROW(A4219)</f>
        <v>4219</v>
      </c>
      <c r="B4220" s="15">
        <f>IF(J4220=J4219,B4219+1,1)</f>
        <v>39</v>
      </c>
      <c r="C4220" s="15" t="s">
        <v>236</v>
      </c>
      <c r="D4220" s="25" t="s">
        <v>39</v>
      </c>
      <c r="E4220" s="27">
        <v>514480</v>
      </c>
      <c r="F4220" s="27" t="s">
        <v>6431</v>
      </c>
      <c r="G4220" s="27" t="s">
        <v>64</v>
      </c>
      <c r="H4220" s="27">
        <v>29335</v>
      </c>
      <c r="I4220" s="27" t="s">
        <v>42</v>
      </c>
      <c r="J4220" s="28">
        <v>46181</v>
      </c>
      <c r="K4220" s="26">
        <v>0.33333333333333331</v>
      </c>
      <c r="L4220" s="26"/>
      <c r="M4220" s="27" t="s">
        <v>66</v>
      </c>
      <c r="N4220" s="25">
        <f>IFERROR(VLOOKUP(M4220,Data!$J$1:$K$58,2,0),"")</f>
        <v>56993389870</v>
      </c>
      <c r="O4220" s="27" t="s">
        <v>67</v>
      </c>
      <c r="P4220" s="27"/>
      <c r="Q4220" s="27" t="s">
        <v>2805</v>
      </c>
      <c r="R4220" s="27" t="s">
        <v>48</v>
      </c>
      <c r="S4220" s="27"/>
      <c r="T4220" s="27"/>
      <c r="U4220" s="28"/>
      <c r="V4220" s="15"/>
      <c r="W4220" s="15"/>
      <c r="X4220" s="27"/>
      <c r="Y4220" s="27"/>
      <c r="Z4220" s="29"/>
      <c r="AA4220" s="29">
        <v>0.33333333333333331</v>
      </c>
      <c r="AB4220" s="29">
        <v>0.71527777777777779</v>
      </c>
      <c r="AC4220" s="30">
        <v>46181</v>
      </c>
      <c r="AD4220" s="15" t="str">
        <f>IF(Tabla2[[#This Row],[HORA ENTREGA]]="DIRECTO","On time", IF(AA4220&lt;&gt;"",IF(Tabla2[[#This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20" s="15" t="str">
        <f>MID(Tabla2[[#This Row],[TIPO]],1,3)</f>
        <v xml:space="preserve">20 </v>
      </c>
      <c r="AF42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SOCIEDAD COMERCIAL MARBEN PETS LTDA */ Cont: * TGHU1326112*/ HR Entrega: *08:00* /Dirección: *RL705UTA F-852 LA FRAGUA 931, LOTE NUMERO 32 bodega principal</v>
      </c>
      <c r="AG4220" s="38" t="str">
        <f>IFERROR(HYPERLINK("https://wa.me/"&amp;Tabla2[[#This Row],[CONTACTO]]&amp;"?text="&amp;Tabla2[[#This Row],[Mensaje]],"Enviar mensaje"),"")</f>
        <v>Enviar mensaje</v>
      </c>
      <c r="AH4220" s="15" t="str">
        <f>CONCATENATE(A4220,F4220)</f>
        <v>4219TGHU1326112</v>
      </c>
      <c r="AI4220" s="15" t="str">
        <f>CONCATENATE("ENT-",A4220)</f>
        <v>ENT-4219</v>
      </c>
      <c r="AJ4220" s="15" t="str">
        <f>IF(Tabla2[[#This Row],[Op]]&lt;&gt;"","ENTREGA","")</f>
        <v>ENTREGA</v>
      </c>
      <c r="AK4220" s="40" t="str">
        <f>(Tabla2[[#This Row],[FECHA ENTREGA]]&amp;Tabla2[[#This Row],[HORA ENTREGA]])</f>
        <v>461810,333333333333333</v>
      </c>
      <c r="AL4220" s="34" t="str">
        <f>IFERROR(HYPERLINK("https://wa.me/"&amp;Tabla2[[#This Row],[CONTACTO]]&amp;"?text="&amp;Tabla2[[#This Row],[Mensaje]]),"")</f>
        <v>https://wa.me/56993389870?text=Hola!%0AServicio del día 08-06%0A *Cliente:* SOCIEDAD COMERCIAL MARBEN PETS LTDA */ Cont: * TGHU1326112*/ HR Entrega: *08:00* /Dirección: *RL705UTA F-852 LA FRAGUA 931, LOTE NUMERO 32 bodega principal</v>
      </c>
    </row>
    <row r="4221" spans="1:38" ht="16.5" customHeight="1" x14ac:dyDescent="0.2">
      <c r="A4221" s="15">
        <f>ROW(A4220)</f>
        <v>4220</v>
      </c>
      <c r="B4221" s="15">
        <f>IF(J4221=J4220,B4220+1,1)</f>
        <v>40</v>
      </c>
      <c r="C4221" s="15" t="s">
        <v>236</v>
      </c>
      <c r="D4221" s="25" t="s">
        <v>39</v>
      </c>
      <c r="E4221" s="27">
        <v>514482</v>
      </c>
      <c r="F4221" s="27" t="s">
        <v>6432</v>
      </c>
      <c r="G4221" s="27" t="s">
        <v>64</v>
      </c>
      <c r="H4221" s="27">
        <v>29335</v>
      </c>
      <c r="I4221" s="27" t="s">
        <v>42</v>
      </c>
      <c r="J4221" s="28">
        <v>46181</v>
      </c>
      <c r="K4221" s="26">
        <v>0.375</v>
      </c>
      <c r="L4221" s="26"/>
      <c r="M4221" s="27" t="s">
        <v>366</v>
      </c>
      <c r="N4221" s="25">
        <f>IFERROR(VLOOKUP(M4221,Data!$J$1:$K$58,2,0),"")</f>
        <v>56967386251</v>
      </c>
      <c r="O4221" s="27" t="s">
        <v>367</v>
      </c>
      <c r="P4221" s="27"/>
      <c r="Q4221" s="27" t="s">
        <v>6433</v>
      </c>
      <c r="R4221" s="27" t="s">
        <v>48</v>
      </c>
      <c r="S4221" s="27"/>
      <c r="T4221" s="27"/>
      <c r="U4221" s="28"/>
      <c r="V4221" s="15"/>
      <c r="W4221" s="15"/>
      <c r="X4221" s="27"/>
      <c r="Y4221" s="27"/>
      <c r="Z4221" s="29"/>
      <c r="AA4221" s="29">
        <v>0.33680555555555558</v>
      </c>
      <c r="AB4221" s="29">
        <v>0.52083333333333337</v>
      </c>
      <c r="AC4221" s="30">
        <v>46181</v>
      </c>
      <c r="AD4221" s="15" t="str">
        <f>IF(Tabla2[[#This Row],[HORA ENTREGA]]="DIRECTO","On time", IF(AA4221&lt;&gt;"",IF(Tabla2[[#This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21" s="15" t="str">
        <f>MID(Tabla2[[#This Row],[TIPO]],1,3)</f>
        <v xml:space="preserve">20 </v>
      </c>
      <c r="AF42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SOCIEDAD COMERCIAL MARBEN PETS LTDA */ Cont: * TLLU2739130*/ HR Entrega: *09:00* /Dirección: *LUIS MATTE LARRAIN 1122 PUENTE ALTO</v>
      </c>
      <c r="AG4221" s="45" t="str">
        <f>IFERROR(HYPERLINK("https://wa.me/"&amp;Tabla2[[#This Row],[CONTACTO]]&amp;"?text="&amp;Tabla2[[#This Row],[Mensaje]],"Enviar mensaje"),"")</f>
        <v>Enviar mensaje</v>
      </c>
      <c r="AH4221" s="15" t="str">
        <f>CONCATENATE(A4221,F4221)</f>
        <v>4220TLLU2739130</v>
      </c>
      <c r="AI4221" s="15" t="str">
        <f>CONCATENATE("ENT-",A4221)</f>
        <v>ENT-4220</v>
      </c>
      <c r="AJ4221" s="15" t="str">
        <f>IF(Tabla2[[#This Row],[Op]]&lt;&gt;"","ENTREGA","")</f>
        <v>ENTREGA</v>
      </c>
      <c r="AK4221" s="40" t="str">
        <f>(Tabla2[[#This Row],[FECHA ENTREGA]]&amp;Tabla2[[#This Row],[HORA ENTREGA]])</f>
        <v>461810,375</v>
      </c>
      <c r="AL4221" s="43" t="str">
        <f>IFERROR(HYPERLINK("https://wa.me/"&amp;Tabla2[[#This Row],[CONTACTO]]&amp;"?text="&amp;Tabla2[[#This Row],[Mensaje]]),"")</f>
        <v>https://wa.me/56967386251?text=Hola!%0AServicio del día 08-06%0A *Cliente:* SOCIEDAD COMERCIAL MARBEN PETS LTDA */ Cont: * TLLU2739130*/ HR Entrega: *09:00* /Dirección: *LUIS MATTE LARRAIN 1122 PUENTE ALTO</v>
      </c>
    </row>
    <row r="4222" spans="1:38" ht="16.5" customHeight="1" x14ac:dyDescent="0.2">
      <c r="A4222" s="15">
        <f>ROW(A4221)</f>
        <v>4221</v>
      </c>
      <c r="B4222" s="15">
        <f>IF(J4222=J4221,B4221+1,1)</f>
        <v>41</v>
      </c>
      <c r="C4222" s="15" t="s">
        <v>239</v>
      </c>
      <c r="D4222" s="25" t="s">
        <v>39</v>
      </c>
      <c r="E4222" s="27" t="s">
        <v>6434</v>
      </c>
      <c r="F4222" s="27" t="s">
        <v>6435</v>
      </c>
      <c r="G4222" s="27" t="s">
        <v>41</v>
      </c>
      <c r="H4222" s="27">
        <v>10551</v>
      </c>
      <c r="I4222" s="27" t="s">
        <v>42</v>
      </c>
      <c r="J4222" s="28">
        <v>46181</v>
      </c>
      <c r="K4222" s="26">
        <v>0.33333333333333331</v>
      </c>
      <c r="L4222" s="26"/>
      <c r="M4222" s="27" t="s">
        <v>55</v>
      </c>
      <c r="N4222" s="25">
        <f>IFERROR(VLOOKUP(M4222,Data!$J$1:$K$58,2,0),"")</f>
        <v>56992164782</v>
      </c>
      <c r="O4222" s="27" t="s">
        <v>56</v>
      </c>
      <c r="P4222" s="27"/>
      <c r="Q4222" s="27" t="s">
        <v>1036</v>
      </c>
      <c r="R4222" s="27" t="s">
        <v>183</v>
      </c>
      <c r="S4222" s="27"/>
      <c r="T4222" s="27"/>
      <c r="U4222" s="28"/>
      <c r="V4222" s="15"/>
      <c r="W4222" s="15"/>
      <c r="X4222" s="27"/>
      <c r="Y4222" s="27"/>
      <c r="Z4222" s="29"/>
      <c r="AA4222" s="29">
        <v>0.2986111111111111</v>
      </c>
      <c r="AB4222" s="29">
        <v>0.4861111111111111</v>
      </c>
      <c r="AC4222" s="30">
        <v>46181</v>
      </c>
      <c r="AD4222" s="15" t="str">
        <f>IF(Tabla2[[#This Row],[HORA ENTREGA]]="DIRECTO","On time", IF(AA4222&lt;&gt;"",IF(Tabla2[[#This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22" s="15" t="str">
        <f>MID(Tabla2[[#This Row],[TIPO]],1,3)</f>
        <v xml:space="preserve">40 </v>
      </c>
      <c r="AF42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SUPERMERCADO DEL NEUMATICO LTDA */ Cont: * TCNU4431608*/ HR Entrega: *08:00* /Dirección: *AV. GENERAL VELASQUEZ 10901, SAN BERNARDO</v>
      </c>
      <c r="AG4222" s="45" t="str">
        <f>IFERROR(HYPERLINK("https://wa.me/"&amp;Tabla2[[#This Row],[CONTACTO]]&amp;"?text="&amp;Tabla2[[#This Row],[Mensaje]],"Enviar mensaje"),"")</f>
        <v>Enviar mensaje</v>
      </c>
      <c r="AH4222" s="15" t="str">
        <f>CONCATENATE(A4222,F4222)</f>
        <v>4221TCNU4431608</v>
      </c>
      <c r="AI4222" s="15" t="str">
        <f>CONCATENATE("ENT-",A4222)</f>
        <v>ENT-4221</v>
      </c>
      <c r="AJ4222" s="15" t="str">
        <f>IF(Tabla2[[#This Row],[Op]]&lt;&gt;"","ENTREGA","")</f>
        <v>ENTREGA</v>
      </c>
      <c r="AK4222" s="40" t="str">
        <f>(Tabla2[[#This Row],[FECHA ENTREGA]]&amp;Tabla2[[#This Row],[HORA ENTREGA]])</f>
        <v>461810,333333333333333</v>
      </c>
      <c r="AL4222" s="43" t="str">
        <f>IFERROR(HYPERLINK("https://wa.me/"&amp;Tabla2[[#This Row],[CONTACTO]]&amp;"?text="&amp;Tabla2[[#This Row],[Mensaje]]),"")</f>
        <v>https://wa.me/56992164782?text=Hola!%0AServicio del día 08-06%0A *Cliente:* SUPERMERCADO DEL NEUMATICO LTDA */ Cont: * TCNU4431608*/ HR Entrega: *08:00* /Dirección: *AV. GENERAL VELASQUEZ 10901, SAN BERNARDO</v>
      </c>
    </row>
    <row r="4223" spans="1:38" ht="16.5" customHeight="1" x14ac:dyDescent="0.2">
      <c r="A4223" s="15">
        <f>ROW(A4222)</f>
        <v>4222</v>
      </c>
      <c r="B4223" s="15">
        <f>IF(J4223=J4222,B4222+1,1)</f>
        <v>42</v>
      </c>
      <c r="C4223" s="15" t="s">
        <v>239</v>
      </c>
      <c r="D4223" s="25" t="s">
        <v>39</v>
      </c>
      <c r="E4223" s="27">
        <v>306844</v>
      </c>
      <c r="F4223" s="27" t="s">
        <v>6436</v>
      </c>
      <c r="G4223" s="27" t="s">
        <v>41</v>
      </c>
      <c r="H4223" s="27">
        <v>13700</v>
      </c>
      <c r="I4223" s="27" t="s">
        <v>42</v>
      </c>
      <c r="J4223" s="28">
        <v>46181</v>
      </c>
      <c r="K4223" s="26">
        <v>0.4375</v>
      </c>
      <c r="L4223" s="26"/>
      <c r="M4223" s="27" t="s">
        <v>192</v>
      </c>
      <c r="N4223" s="25">
        <f>IFERROR(VLOOKUP(M4223,Data!$J$1:$K$58,2,0),"")</f>
        <v>56967396661</v>
      </c>
      <c r="O4223" s="27" t="s">
        <v>1208</v>
      </c>
      <c r="P4223" s="27"/>
      <c r="Q4223" s="27" t="s">
        <v>1036</v>
      </c>
      <c r="R4223" s="27" t="s">
        <v>183</v>
      </c>
      <c r="S4223" s="27"/>
      <c r="T4223" s="27"/>
      <c r="U4223" s="28"/>
      <c r="V4223" s="15"/>
      <c r="W4223" s="15"/>
      <c r="X4223" s="27"/>
      <c r="Y4223" s="27"/>
      <c r="Z4223" s="29"/>
      <c r="AA4223" s="29">
        <v>0.45208333333333334</v>
      </c>
      <c r="AB4223" s="29">
        <v>0.68402777777777779</v>
      </c>
      <c r="AC4223" s="30">
        <v>46181</v>
      </c>
      <c r="AD4223" s="15" t="str">
        <f>IF(Tabla2[[#This Row],[HORA ENTREGA]]="DIRECTO","On time", IF(AA4223&lt;&gt;"",IF(Tabla2[[#This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23" s="15" t="str">
        <f>MID(Tabla2[[#This Row],[TIPO]],1,3)</f>
        <v xml:space="preserve">40 </v>
      </c>
      <c r="AF42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SUPERMERCADO DEL NEUMATICO LTDA */ Cont: * PCIU9105764*/ HR Entrega: *10:30* /Dirección: *AV. GENERAL VELASQUEZ 10901, SAN BERNARDO</v>
      </c>
      <c r="AG4223" s="45" t="str">
        <f>IFERROR(HYPERLINK("https://wa.me/"&amp;Tabla2[[#This Row],[CONTACTO]]&amp;"?text="&amp;Tabla2[[#This Row],[Mensaje]],"Enviar mensaje"),"")</f>
        <v>Enviar mensaje</v>
      </c>
      <c r="AH4223" s="15" t="str">
        <f>CONCATENATE(A4223,F4223)</f>
        <v>4222PCIU9105764</v>
      </c>
      <c r="AI4223" s="15" t="str">
        <f>CONCATENATE("ENT-",A4223)</f>
        <v>ENT-4222</v>
      </c>
      <c r="AJ4223" s="15" t="str">
        <f>IF(Tabla2[[#This Row],[Op]]&lt;&gt;"","ENTREGA","")</f>
        <v>ENTREGA</v>
      </c>
      <c r="AK4223" s="40" t="str">
        <f>(Tabla2[[#This Row],[FECHA ENTREGA]]&amp;Tabla2[[#This Row],[HORA ENTREGA]])</f>
        <v>461810,4375</v>
      </c>
      <c r="AL4223" s="43" t="str">
        <f>IFERROR(HYPERLINK("https://wa.me/"&amp;Tabla2[[#This Row],[CONTACTO]]&amp;"?text="&amp;Tabla2[[#This Row],[Mensaje]]),"")</f>
        <v>https://wa.me/56967396661?text=Hola!%0AServicio del día 08-06%0A *Cliente:* SUPERMERCADO DEL NEUMATICO LTDA */ Cont: * PCIU9105764*/ HR Entrega: *10:30* /Dirección: *AV. GENERAL VELASQUEZ 10901, SAN BERNARDO</v>
      </c>
    </row>
    <row r="4224" spans="1:38" ht="16.5" customHeight="1" x14ac:dyDescent="0.2">
      <c r="A4224" s="15">
        <f>ROW(A4223)</f>
        <v>4223</v>
      </c>
      <c r="B4224" s="15">
        <f>IF(J4224=J4223,B4223+1,1)</f>
        <v>43</v>
      </c>
      <c r="C4224" s="15" t="s">
        <v>239</v>
      </c>
      <c r="D4224" s="25" t="s">
        <v>39</v>
      </c>
      <c r="E4224" s="27">
        <v>307364</v>
      </c>
      <c r="F4224" s="27" t="s">
        <v>6437</v>
      </c>
      <c r="G4224" s="27" t="s">
        <v>41</v>
      </c>
      <c r="H4224" s="27">
        <v>18900</v>
      </c>
      <c r="I4224" s="27" t="s">
        <v>6438</v>
      </c>
      <c r="J4224" s="28">
        <v>46181</v>
      </c>
      <c r="K4224" s="26">
        <v>0.45833333333333331</v>
      </c>
      <c r="L4224" s="26"/>
      <c r="M4224" s="27" t="s">
        <v>45</v>
      </c>
      <c r="N4224" s="25">
        <f>IFERROR(VLOOKUP(M4224,Data!$J$1:$K$58,2,0),"")</f>
        <v>56950981572</v>
      </c>
      <c r="O4224" s="27" t="s">
        <v>46</v>
      </c>
      <c r="P4224" s="27"/>
      <c r="Q4224" s="27" t="s">
        <v>2878</v>
      </c>
      <c r="R4224" s="27" t="s">
        <v>218</v>
      </c>
      <c r="S4224" s="27"/>
      <c r="T4224" s="27"/>
      <c r="U4224" s="28"/>
      <c r="V4224" s="15"/>
      <c r="W4224" s="15"/>
      <c r="X4224" s="27"/>
      <c r="Y4224" s="27"/>
      <c r="Z4224" s="29"/>
      <c r="AA4224" s="29">
        <v>0.51041666666666663</v>
      </c>
      <c r="AB4224" s="29">
        <v>0.59027777777777779</v>
      </c>
      <c r="AC4224" s="30">
        <v>46181</v>
      </c>
      <c r="AD4224" s="15" t="str">
        <f>IF(Tabla2[[#This Row],[HORA ENTREGA]]="DIRECTO","On time", IF(AA4224&lt;&gt;"",IF(Tabla2[[#This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24" s="15" t="str">
        <f>MID(Tabla2[[#This Row],[TIPO]],1,3)</f>
        <v xml:space="preserve">40 </v>
      </c>
      <c r="AF42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SUPERMERCADO DEL NEUMATICO LTDA */ Cont: * TCNU8708500*/ HR Entrega: *11:00* /Dirección: *AV. PRESIDENTE EDUARDO FREY MONTALVA 4480, RENCA</v>
      </c>
      <c r="AG4224" s="45" t="str">
        <f>IFERROR(HYPERLINK("https://wa.me/"&amp;Tabla2[[#This Row],[CONTACTO]]&amp;"?text="&amp;Tabla2[[#This Row],[Mensaje]],"Enviar mensaje"),"")</f>
        <v>Enviar mensaje</v>
      </c>
      <c r="AH4224" s="15" t="str">
        <f>CONCATENATE(A4224,F4224)</f>
        <v>4223TCNU8708500</v>
      </c>
      <c r="AI4224" s="15" t="str">
        <f>CONCATENATE("ENT-",A4224)</f>
        <v>ENT-4223</v>
      </c>
      <c r="AJ4224" s="15" t="str">
        <f>IF(Tabla2[[#This Row],[Op]]&lt;&gt;"","ENTREGA","")</f>
        <v>ENTREGA</v>
      </c>
      <c r="AK4224" s="40" t="str">
        <f>(Tabla2[[#This Row],[FECHA ENTREGA]]&amp;Tabla2[[#This Row],[HORA ENTREGA]])</f>
        <v>461810,458333333333333</v>
      </c>
      <c r="AL4224" s="43" t="str">
        <f>IFERROR(HYPERLINK("https://wa.me/"&amp;Tabla2[[#This Row],[CONTACTO]]&amp;"?text="&amp;Tabla2[[#This Row],[Mensaje]]),"")</f>
        <v>https://wa.me/56950981572?text=Hola!%0AServicio del día 08-06%0A *Cliente:* SUPERMERCADO DEL NEUMATICO LTDA */ Cont: * TCNU8708500*/ HR Entrega: *11:00* /Dirección: *AV. PRESIDENTE EDUARDO FREY MONTALVA 4480, RENCA</v>
      </c>
    </row>
    <row r="4225" spans="1:38" ht="16.5" customHeight="1" x14ac:dyDescent="0.2">
      <c r="A4225" s="15">
        <f>ROW(A4224)</f>
        <v>4224</v>
      </c>
      <c r="B4225" s="15">
        <f>IF(J4225=J4224,B4224+1,1)</f>
        <v>44</v>
      </c>
      <c r="C4225" s="15" t="s">
        <v>447</v>
      </c>
      <c r="D4225" s="25" t="s">
        <v>39</v>
      </c>
      <c r="E4225" s="27">
        <v>389892</v>
      </c>
      <c r="F4225" s="27" t="s">
        <v>6439</v>
      </c>
      <c r="G4225" s="27" t="s">
        <v>41</v>
      </c>
      <c r="H4225" s="27">
        <v>23500</v>
      </c>
      <c r="I4225" s="27" t="s">
        <v>42</v>
      </c>
      <c r="J4225" s="28">
        <v>46181</v>
      </c>
      <c r="K4225" s="26">
        <v>0.33333333333333331</v>
      </c>
      <c r="L4225" s="26"/>
      <c r="M4225" s="27" t="s">
        <v>649</v>
      </c>
      <c r="N4225" s="25">
        <f>IFERROR(VLOOKUP(M4225,Data!$J$1:$K$58,2,0),"")</f>
        <v>56939438073</v>
      </c>
      <c r="O4225" s="27" t="s">
        <v>203</v>
      </c>
      <c r="P4225" s="27"/>
      <c r="Q4225" s="27" t="s">
        <v>6440</v>
      </c>
      <c r="R4225" s="27" t="s">
        <v>1747</v>
      </c>
      <c r="S4225" s="27"/>
      <c r="T4225" s="27"/>
      <c r="U4225" s="28"/>
      <c r="V4225" s="15"/>
      <c r="W4225" s="15"/>
      <c r="X4225" s="27"/>
      <c r="Y4225" s="27"/>
      <c r="Z4225" s="29"/>
      <c r="AA4225" s="29">
        <v>0.3263888888888889</v>
      </c>
      <c r="AB4225" s="29">
        <v>0.51736111111111116</v>
      </c>
      <c r="AC4225" s="30">
        <v>46181</v>
      </c>
      <c r="AD4225" s="15" t="str">
        <f>IF(Tabla2[[#This Row],[HORA ENTREGA]]="DIRECTO","On time", IF(AA4225&lt;&gt;"",IF(Tabla2[[#This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25" s="15" t="str">
        <f>MID(Tabla2[[#This Row],[TIPO]],1,3)</f>
        <v xml:space="preserve">40 </v>
      </c>
      <c r="AF42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TECNIKA S A */ Cont: * KKFU7996257*/ HR Entrega: *08:00* /Dirección: *LOS OLIVOS 1270, PUDAHUEL</v>
      </c>
      <c r="AG4225" s="45" t="str">
        <f>IFERROR(HYPERLINK("https://wa.me/"&amp;Tabla2[[#This Row],[CONTACTO]]&amp;"?text="&amp;Tabla2[[#This Row],[Mensaje]],"Enviar mensaje"),"")</f>
        <v>Enviar mensaje</v>
      </c>
      <c r="AH4225" s="15" t="str">
        <f>CONCATENATE(A4225,F4225)</f>
        <v>4224KKFU7996257</v>
      </c>
      <c r="AI4225" s="15" t="str">
        <f>CONCATENATE("ENT-",A4225)</f>
        <v>ENT-4224</v>
      </c>
      <c r="AJ4225" s="15" t="str">
        <f>IF(Tabla2[[#This Row],[Op]]&lt;&gt;"","ENTREGA","")</f>
        <v>ENTREGA</v>
      </c>
      <c r="AK4225" s="40" t="str">
        <f>(Tabla2[[#This Row],[FECHA ENTREGA]]&amp;Tabla2[[#This Row],[HORA ENTREGA]])</f>
        <v>461810,333333333333333</v>
      </c>
      <c r="AL4225" s="43" t="str">
        <f>IFERROR(HYPERLINK("https://wa.me/"&amp;Tabla2[[#This Row],[CONTACTO]]&amp;"?text="&amp;Tabla2[[#This Row],[Mensaje]]),"")</f>
        <v>https://wa.me/56939438073?text=Hola!%0AServicio del día 08-06%0A *Cliente:* TECNIKA S A */ Cont: * KKFU7996257*/ HR Entrega: *08:00* /Dirección: *LOS OLIVOS 1270, PUDAHUEL</v>
      </c>
    </row>
    <row r="4226" spans="1:38" ht="16.5" customHeight="1" x14ac:dyDescent="0.2">
      <c r="A4226" s="15">
        <f>ROW(A4225)</f>
        <v>4225</v>
      </c>
      <c r="B4226" s="15">
        <f>IF(J4226=J4225,B4225+1,1)</f>
        <v>45</v>
      </c>
      <c r="C4226" s="15" t="s">
        <v>447</v>
      </c>
      <c r="D4226" s="25" t="s">
        <v>39</v>
      </c>
      <c r="E4226" s="27">
        <v>389803</v>
      </c>
      <c r="F4226" s="27" t="s">
        <v>6441</v>
      </c>
      <c r="G4226" s="27" t="s">
        <v>41</v>
      </c>
      <c r="H4226" s="27">
        <v>14800</v>
      </c>
      <c r="I4226" s="27" t="s">
        <v>42</v>
      </c>
      <c r="J4226" s="28">
        <v>46181</v>
      </c>
      <c r="K4226" s="26">
        <v>0.45833333333333331</v>
      </c>
      <c r="L4226" s="26"/>
      <c r="M4226" s="27" t="s">
        <v>139</v>
      </c>
      <c r="N4226" s="25">
        <f>IFERROR(VLOOKUP(M4226,Data!$J$1:$K$58,2,0),"")</f>
        <v>56965312953</v>
      </c>
      <c r="O4226" s="27" t="s">
        <v>140</v>
      </c>
      <c r="P4226" s="27"/>
      <c r="Q4226" s="27" t="s">
        <v>6440</v>
      </c>
      <c r="R4226" s="27" t="s">
        <v>6329</v>
      </c>
      <c r="S4226" s="27"/>
      <c r="T4226" s="27"/>
      <c r="U4226" s="28"/>
      <c r="V4226" s="15"/>
      <c r="W4226" s="15"/>
      <c r="X4226" s="27"/>
      <c r="Y4226" s="27"/>
      <c r="Z4226" s="29"/>
      <c r="AA4226" s="29">
        <v>0.56736111111111109</v>
      </c>
      <c r="AB4226" s="29">
        <v>0.62847222222222221</v>
      </c>
      <c r="AC4226" s="30">
        <v>46181</v>
      </c>
      <c r="AD4226" s="15" t="str">
        <f>IF(Tabla2[[#This Row],[HORA ENTREGA]]="DIRECTO","On time", IF(AA4226&lt;&gt;"",IF(Tabla2[[#This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26" s="15" t="str">
        <f>MID(Tabla2[[#This Row],[TIPO]],1,3)</f>
        <v xml:space="preserve">40 </v>
      </c>
      <c r="AF42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TECNIKA S A */ Cont: * HLXU8523519*/ HR Entrega: *11:00* /Dirección: *LOS OLIVOS 1270, PUDAHUEL</v>
      </c>
      <c r="AG4226" s="45" t="str">
        <f>IFERROR(HYPERLINK("https://wa.me/"&amp;Tabla2[[#This Row],[CONTACTO]]&amp;"?text="&amp;Tabla2[[#This Row],[Mensaje]],"Enviar mensaje"),"")</f>
        <v>Enviar mensaje</v>
      </c>
      <c r="AH4226" s="15" t="str">
        <f>CONCATENATE(A4226,F4226)</f>
        <v>4225HLXU8523519</v>
      </c>
      <c r="AI4226" s="15" t="str">
        <f>CONCATENATE("ENT-",A4226)</f>
        <v>ENT-4225</v>
      </c>
      <c r="AJ4226" s="15" t="str">
        <f>IF(Tabla2[[#This Row],[Op]]&lt;&gt;"","ENTREGA","")</f>
        <v>ENTREGA</v>
      </c>
      <c r="AK4226" s="40" t="str">
        <f>(Tabla2[[#This Row],[FECHA ENTREGA]]&amp;Tabla2[[#This Row],[HORA ENTREGA]])</f>
        <v>461810,458333333333333</v>
      </c>
      <c r="AL4226" s="43" t="str">
        <f>IFERROR(HYPERLINK("https://wa.me/"&amp;Tabla2[[#This Row],[CONTACTO]]&amp;"?text="&amp;Tabla2[[#This Row],[Mensaje]]),"")</f>
        <v>https://wa.me/56965312953?text=Hola!%0AServicio del día 08-06%0A *Cliente:* TECNIKA S A */ Cont: * HLXU8523519*/ HR Entrega: *11:00* /Dirección: *LOS OLIVOS 1270, PUDAHUEL</v>
      </c>
    </row>
    <row r="4227" spans="1:38" ht="16.5" customHeight="1" x14ac:dyDescent="0.2">
      <c r="A4227" s="15">
        <f>ROW(A4226)</f>
        <v>4226</v>
      </c>
      <c r="B4227" s="15">
        <f>IF(J4227=J4226,B4226+1,1)</f>
        <v>46</v>
      </c>
      <c r="C4227" s="15" t="s">
        <v>447</v>
      </c>
      <c r="D4227" s="25" t="s">
        <v>39</v>
      </c>
      <c r="E4227" s="27">
        <v>389808</v>
      </c>
      <c r="F4227" s="27" t="s">
        <v>6442</v>
      </c>
      <c r="G4227" s="27" t="s">
        <v>41</v>
      </c>
      <c r="H4227" s="27">
        <v>22906</v>
      </c>
      <c r="I4227" s="27" t="s">
        <v>171</v>
      </c>
      <c r="J4227" s="28">
        <v>46181</v>
      </c>
      <c r="K4227" s="26">
        <v>0.52083333333333337</v>
      </c>
      <c r="L4227" s="26"/>
      <c r="M4227" s="27" t="s">
        <v>688</v>
      </c>
      <c r="N4227" s="25">
        <f>IFERROR(VLOOKUP(M4227,Data!$J$1:$K$58,2,0),"")</f>
        <v>56950104102</v>
      </c>
      <c r="O4227" s="27" t="s">
        <v>234</v>
      </c>
      <c r="P4227" s="27"/>
      <c r="Q4227" s="27" t="s">
        <v>6440</v>
      </c>
      <c r="R4227" s="27" t="s">
        <v>218</v>
      </c>
      <c r="S4227" s="27"/>
      <c r="T4227" s="27"/>
      <c r="U4227" s="28"/>
      <c r="V4227" s="15"/>
      <c r="W4227" s="15"/>
      <c r="X4227" s="27"/>
      <c r="Y4227" s="27"/>
      <c r="Z4227" s="29"/>
      <c r="AA4227" s="29">
        <v>0.5</v>
      </c>
      <c r="AB4227" s="29">
        <v>0.58333333333333337</v>
      </c>
      <c r="AC4227" s="30">
        <v>46181</v>
      </c>
      <c r="AD4227" s="15" t="str">
        <f>IF(Tabla2[[#This Row],[HORA ENTREGA]]="DIRECTO","On time", IF(AA4227&lt;&gt;"",IF(Tabla2[[#This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27" s="15" t="str">
        <f>MID(Tabla2[[#This Row],[TIPO]],1,3)</f>
        <v xml:space="preserve">40 </v>
      </c>
      <c r="AF42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TECNIKA S A */ Cont: * HAMU4265297*/ HR Entrega: *12:30* /Dirección: *LOS OLIVOS 1270, PUDAHUEL</v>
      </c>
      <c r="AG4227" s="45" t="str">
        <f>IFERROR(HYPERLINK("https://wa.me/"&amp;Tabla2[[#This Row],[CONTACTO]]&amp;"?text="&amp;Tabla2[[#This Row],[Mensaje]],"Enviar mensaje"),"")</f>
        <v>Enviar mensaje</v>
      </c>
      <c r="AH4227" s="15" t="str">
        <f>CONCATENATE(A4227,F4227)</f>
        <v>4226HAMU4265297</v>
      </c>
      <c r="AI4227" s="15" t="str">
        <f>CONCATENATE("ENT-",A4227)</f>
        <v>ENT-4226</v>
      </c>
      <c r="AJ4227" s="15" t="str">
        <f>IF(Tabla2[[#This Row],[Op]]&lt;&gt;"","ENTREGA","")</f>
        <v>ENTREGA</v>
      </c>
      <c r="AK4227" s="40" t="str">
        <f>(Tabla2[[#This Row],[FECHA ENTREGA]]&amp;Tabla2[[#This Row],[HORA ENTREGA]])</f>
        <v>461810,520833333333333</v>
      </c>
      <c r="AL4227" s="43" t="str">
        <f>IFERROR(HYPERLINK("https://wa.me/"&amp;Tabla2[[#This Row],[CONTACTO]]&amp;"?text="&amp;Tabla2[[#This Row],[Mensaje]]),"")</f>
        <v>https://wa.me/56950104102?text=Hola!%0AServicio del día 08-06%0A *Cliente:* TECNIKA S A */ Cont: * HAMU4265297*/ HR Entrega: *12:30* /Dirección: *LOS OLIVOS 1270, PUDAHUEL</v>
      </c>
    </row>
    <row r="4228" spans="1:38" ht="16.5" customHeight="1" x14ac:dyDescent="0.2">
      <c r="A4228" s="15">
        <f>ROW(A4227)</f>
        <v>4227</v>
      </c>
      <c r="B4228" s="15">
        <f>IF(J4228=J4227,B4227+1,1)</f>
        <v>47</v>
      </c>
      <c r="C4228" s="15" t="s">
        <v>2344</v>
      </c>
      <c r="D4228" s="25" t="s">
        <v>39</v>
      </c>
      <c r="E4228" s="27">
        <v>1204921</v>
      </c>
      <c r="F4228" s="27" t="s">
        <v>6443</v>
      </c>
      <c r="G4228" s="27" t="s">
        <v>64</v>
      </c>
      <c r="H4228" s="27">
        <v>3586</v>
      </c>
      <c r="I4228" s="27" t="s">
        <v>42</v>
      </c>
      <c r="J4228" s="28">
        <v>46181</v>
      </c>
      <c r="K4228" s="26">
        <v>0.33333333333333331</v>
      </c>
      <c r="L4228" s="26"/>
      <c r="M4228" s="27" t="s">
        <v>341</v>
      </c>
      <c r="N4228" s="25">
        <f>IFERROR(VLOOKUP(M4228,Data!$J$1:$K$58,2,0),"")</f>
        <v>56950923536</v>
      </c>
      <c r="O4228" s="27" t="s">
        <v>105</v>
      </c>
      <c r="P4228" s="27"/>
      <c r="Q4228" s="27" t="s">
        <v>4045</v>
      </c>
      <c r="R4228" s="27" t="s">
        <v>836</v>
      </c>
      <c r="S4228" s="27"/>
      <c r="T4228" s="27"/>
      <c r="U4228" s="28"/>
      <c r="V4228" s="15"/>
      <c r="W4228" s="15"/>
      <c r="X4228" s="27"/>
      <c r="Y4228" s="27"/>
      <c r="Z4228" s="29"/>
      <c r="AA4228" s="29">
        <v>0.45347222222222222</v>
      </c>
      <c r="AB4228" s="29">
        <v>0.46875</v>
      </c>
      <c r="AC4228" s="30">
        <v>46181</v>
      </c>
      <c r="AD4228" s="15" t="str">
        <f>IF(Tabla2[[#This Row],[HORA ENTREGA]]="DIRECTO","On time", IF(AA4228&lt;&gt;"",IF(Tabla2[[#This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28" s="15" t="str">
        <f>MID(Tabla2[[#This Row],[TIPO]],1,3)</f>
        <v xml:space="preserve">20 </v>
      </c>
      <c r="AF42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THE ANDES BRANDS */ Cont: * CAAU2849681*/ HR Entrega: *08:00* /Dirección: *BODENOR FLEXCENTER - BOULEVARD PONIENTE, MODULOS 21 Y 22 ENEA, PUDAHUEL</v>
      </c>
      <c r="AG4228" s="45" t="str">
        <f>IFERROR(HYPERLINK("https://wa.me/"&amp;Tabla2[[#This Row],[CONTACTO]]&amp;"?text="&amp;Tabla2[[#This Row],[Mensaje]],"Enviar mensaje"),"")</f>
        <v>Enviar mensaje</v>
      </c>
      <c r="AH4228" s="15" t="str">
        <f>CONCATENATE(A4228,F4228)</f>
        <v>4227CAAU2849681</v>
      </c>
      <c r="AI4228" s="15" t="str">
        <f>CONCATENATE("ENT-",A4228)</f>
        <v>ENT-4227</v>
      </c>
      <c r="AJ4228" s="15" t="str">
        <f>IF(Tabla2[[#This Row],[Op]]&lt;&gt;"","ENTREGA","")</f>
        <v>ENTREGA</v>
      </c>
      <c r="AK4228" s="40" t="str">
        <f>(Tabla2[[#This Row],[FECHA ENTREGA]]&amp;Tabla2[[#This Row],[HORA ENTREGA]])</f>
        <v>461810,333333333333333</v>
      </c>
      <c r="AL4228" s="43" t="str">
        <f>IFERROR(HYPERLINK("https://wa.me/"&amp;Tabla2[[#This Row],[CONTACTO]]&amp;"?text="&amp;Tabla2[[#This Row],[Mensaje]]),"")</f>
        <v>https://wa.me/56950923536?text=Hola!%0AServicio del día 08-06%0A *Cliente:* THE ANDES BRANDS */ Cont: * CAAU2849681*/ HR Entrega: *08:00* /Dirección: *BODENOR FLEXCENTER - BOULEVARD PONIENTE, MODULOS 21 Y 22 ENEA, PUDAHUEL</v>
      </c>
    </row>
    <row r="4229" spans="1:38" ht="16.5" customHeight="1" x14ac:dyDescent="0.2">
      <c r="A4229" s="15">
        <f>ROW(A4228)</f>
        <v>4228</v>
      </c>
      <c r="B4229" s="15">
        <f>IF(J4229=J4228,B4228+1,1)</f>
        <v>48</v>
      </c>
      <c r="C4229" s="15" t="s">
        <v>2344</v>
      </c>
      <c r="D4229" s="25" t="s">
        <v>39</v>
      </c>
      <c r="E4229" s="27">
        <v>1204922</v>
      </c>
      <c r="F4229" s="27" t="s">
        <v>6444</v>
      </c>
      <c r="G4229" s="27" t="s">
        <v>41</v>
      </c>
      <c r="H4229" s="27">
        <v>9162</v>
      </c>
      <c r="I4229" s="27" t="s">
        <v>42</v>
      </c>
      <c r="J4229" s="28">
        <v>46181</v>
      </c>
      <c r="K4229" s="26">
        <v>0.375</v>
      </c>
      <c r="L4229" s="26"/>
      <c r="M4229" s="27" t="s">
        <v>86</v>
      </c>
      <c r="N4229" s="25">
        <f>IFERROR(VLOOKUP(M4229,Data!$J$1:$K$58,2,0),"")</f>
        <v>56956654384</v>
      </c>
      <c r="O4229" s="27" t="s">
        <v>87</v>
      </c>
      <c r="P4229" s="27"/>
      <c r="Q4229" s="27" t="s">
        <v>4045</v>
      </c>
      <c r="R4229" s="27" t="s">
        <v>836</v>
      </c>
      <c r="S4229" s="27"/>
      <c r="T4229" s="27"/>
      <c r="U4229" s="28"/>
      <c r="V4229" s="15"/>
      <c r="W4229" s="15"/>
      <c r="X4229" s="27"/>
      <c r="Y4229" s="27"/>
      <c r="Z4229" s="29"/>
      <c r="AA4229" s="29">
        <v>0.45555555555555555</v>
      </c>
      <c r="AB4229" s="29">
        <v>0.57291666666666663</v>
      </c>
      <c r="AC4229" s="30">
        <v>46181</v>
      </c>
      <c r="AD4229" s="15" t="str">
        <f>IF(Tabla2[[#This Row],[HORA ENTREGA]]="DIRECTO","On time", IF(AA4229&lt;&gt;"",IF(Tabla2[[#This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29" s="15" t="str">
        <f>MID(Tabla2[[#This Row],[TIPO]],1,3)</f>
        <v xml:space="preserve">40 </v>
      </c>
      <c r="AF42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THE ANDES BRANDS */ Cont: * CGMU6952979*/ HR Entrega: *09:00* /Dirección: *BODENOR FLEXCENTER - BOULEVARD PONIENTE, MODULOS 21 Y 22 ENEA, PUDAHUEL</v>
      </c>
      <c r="AG4229" s="45" t="str">
        <f>IFERROR(HYPERLINK("https://wa.me/"&amp;Tabla2[[#This Row],[CONTACTO]]&amp;"?text="&amp;Tabla2[[#This Row],[Mensaje]],"Enviar mensaje"),"")</f>
        <v>Enviar mensaje</v>
      </c>
      <c r="AH4229" s="15" t="str">
        <f>CONCATENATE(A4229,F4229)</f>
        <v>4228CGMU6952979</v>
      </c>
      <c r="AI4229" s="15" t="str">
        <f>CONCATENATE("ENT-",A4229)</f>
        <v>ENT-4228</v>
      </c>
      <c r="AJ4229" s="15" t="str">
        <f>IF(Tabla2[[#This Row],[Op]]&lt;&gt;"","ENTREGA","")</f>
        <v>ENTREGA</v>
      </c>
      <c r="AK4229" s="40" t="str">
        <f>(Tabla2[[#This Row],[FECHA ENTREGA]]&amp;Tabla2[[#This Row],[HORA ENTREGA]])</f>
        <v>461810,375</v>
      </c>
      <c r="AL4229" s="43" t="str">
        <f>IFERROR(HYPERLINK("https://wa.me/"&amp;Tabla2[[#This Row],[CONTACTO]]&amp;"?text="&amp;Tabla2[[#This Row],[Mensaje]]),"")</f>
        <v>https://wa.me/56956654384?text=Hola!%0AServicio del día 08-06%0A *Cliente:* THE ANDES BRANDS */ Cont: * CGMU6952979*/ HR Entrega: *09:00* /Dirección: *BODENOR FLEXCENTER - BOULEVARD PONIENTE, MODULOS 21 Y 22 ENEA, PUDAHUEL</v>
      </c>
    </row>
    <row r="4230" spans="1:38" ht="16.5" customHeight="1" x14ac:dyDescent="0.2">
      <c r="A4230" s="15">
        <f>ROW(A4229)</f>
        <v>4229</v>
      </c>
      <c r="B4230" s="15">
        <f>IF(J4230=J4229,B4229+1,1)</f>
        <v>49</v>
      </c>
      <c r="C4230" s="15" t="s">
        <v>2344</v>
      </c>
      <c r="D4230" s="25" t="s">
        <v>39</v>
      </c>
      <c r="E4230" s="27">
        <v>1205575</v>
      </c>
      <c r="F4230" s="27" t="s">
        <v>6445</v>
      </c>
      <c r="G4230" s="27" t="s">
        <v>41</v>
      </c>
      <c r="H4230" s="27">
        <v>13286</v>
      </c>
      <c r="I4230" s="27" t="s">
        <v>42</v>
      </c>
      <c r="J4230" s="28">
        <v>46181</v>
      </c>
      <c r="K4230" s="26">
        <v>0.45833333333333331</v>
      </c>
      <c r="L4230" s="26"/>
      <c r="M4230" s="27" t="s">
        <v>155</v>
      </c>
      <c r="N4230" s="25">
        <f>IFERROR(VLOOKUP(M4230,Data!$J$1:$K$58,2,0),"")</f>
        <v>56926181825</v>
      </c>
      <c r="O4230" s="27" t="s">
        <v>156</v>
      </c>
      <c r="P4230" s="27"/>
      <c r="Q4230" s="27" t="s">
        <v>4045</v>
      </c>
      <c r="R4230" s="27" t="s">
        <v>3205</v>
      </c>
      <c r="S4230" s="27"/>
      <c r="T4230" s="27"/>
      <c r="U4230" s="28"/>
      <c r="V4230" s="15"/>
      <c r="W4230" s="15"/>
      <c r="X4230" s="27"/>
      <c r="Y4230" s="27"/>
      <c r="Z4230" s="29"/>
      <c r="AA4230" s="29">
        <v>0.4548611111111111</v>
      </c>
      <c r="AB4230" s="29">
        <v>0.54166666666666663</v>
      </c>
      <c r="AC4230" s="30">
        <v>46181</v>
      </c>
      <c r="AD4230" s="15" t="str">
        <f>IF(Tabla2[[#This Row],[HORA ENTREGA]]="DIRECTO","On time", IF(AA4230&lt;&gt;"",IF(Tabla2[[#This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0" s="15" t="str">
        <f>MID(Tabla2[[#This Row],[TIPO]],1,3)</f>
        <v xml:space="preserve">40 </v>
      </c>
      <c r="AF42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08-06%0A *Cliente:* THE ANDES BRANDS */ Cont: * TCNU1661865*/ HR Entrega: *11:00* /Dirección: *BODENOR FLEXCENTER - BOULEVARD PONIENTE, MODULOS 21 Y 22 ENEA, PUDAHUEL</v>
      </c>
      <c r="AG4230" s="45" t="str">
        <f>IFERROR(HYPERLINK("https://wa.me/"&amp;Tabla2[[#This Row],[CONTACTO]]&amp;"?text="&amp;Tabla2[[#This Row],[Mensaje]],"Enviar mensaje"),"")</f>
        <v>Enviar mensaje</v>
      </c>
      <c r="AH4230" s="15" t="str">
        <f>CONCATENATE(A4230,F4230)</f>
        <v>4229TCNU1661865</v>
      </c>
      <c r="AI4230" s="15" t="str">
        <f>CONCATENATE("ENT-",A4230)</f>
        <v>ENT-4229</v>
      </c>
      <c r="AJ4230" s="15" t="str">
        <f>IF(Tabla2[[#This Row],[Op]]&lt;&gt;"","ENTREGA","")</f>
        <v>ENTREGA</v>
      </c>
      <c r="AK4230" s="40" t="str">
        <f>(Tabla2[[#This Row],[FECHA ENTREGA]]&amp;Tabla2[[#This Row],[HORA ENTREGA]])</f>
        <v>461810,458333333333333</v>
      </c>
      <c r="AL4230" s="43" t="str">
        <f>IFERROR(HYPERLINK("https://wa.me/"&amp;Tabla2[[#This Row],[CONTACTO]]&amp;"?text="&amp;Tabla2[[#This Row],[Mensaje]]),"")</f>
        <v>https://wa.me/56926181825?text=Hola!%0AServicio del día 08-06%0A *Cliente:* THE ANDES BRANDS */ Cont: * TCNU1661865*/ HR Entrega: *11:00* /Dirección: *BODENOR FLEXCENTER - BOULEVARD PONIENTE, MODULOS 21 Y 22 ENEA, PUDAHUEL</v>
      </c>
    </row>
    <row r="4231" spans="1:38" ht="16.5" customHeight="1" x14ac:dyDescent="0.2">
      <c r="A4231" s="15">
        <f>ROW(A4230)</f>
        <v>4230</v>
      </c>
      <c r="B4231" s="15">
        <f>IF(J4231=J4230,B4230+1,1)</f>
        <v>1</v>
      </c>
      <c r="C4231" s="15" t="s">
        <v>43</v>
      </c>
      <c r="D4231" s="25" t="s">
        <v>39</v>
      </c>
      <c r="E4231" s="27">
        <v>370731</v>
      </c>
      <c r="F4231" s="27" t="s">
        <v>6446</v>
      </c>
      <c r="G4231" s="27" t="s">
        <v>41</v>
      </c>
      <c r="H4231" s="27">
        <v>22114</v>
      </c>
      <c r="I4231" s="27" t="s">
        <v>42</v>
      </c>
      <c r="J4231" s="28">
        <v>46182</v>
      </c>
      <c r="K4231" s="26">
        <v>0.47916666666666669</v>
      </c>
      <c r="L4231" s="26"/>
      <c r="M4231" s="27" t="s">
        <v>273</v>
      </c>
      <c r="N4231" s="25">
        <f>IFERROR(VLOOKUP(M4231,Data!$J$1:$K$58,2,0),"")</f>
        <v>56950103942</v>
      </c>
      <c r="O4231" s="27" t="s">
        <v>203</v>
      </c>
      <c r="P4231" s="27"/>
      <c r="Q4231" s="27" t="s">
        <v>5560</v>
      </c>
      <c r="R4231" s="27" t="s">
        <v>1869</v>
      </c>
      <c r="S4231" s="27"/>
      <c r="T4231" s="27"/>
      <c r="U4231" s="28"/>
      <c r="V4231" s="15"/>
      <c r="W4231" s="15"/>
      <c r="X4231" s="27"/>
      <c r="Y4231" s="27"/>
      <c r="Z4231" s="29"/>
      <c r="AA4231" s="29">
        <v>0.49652777777777779</v>
      </c>
      <c r="AB4231" s="29">
        <v>0.66666666666666663</v>
      </c>
      <c r="AC4231" s="30">
        <v>46182</v>
      </c>
      <c r="AD4231" s="15" t="str">
        <f>IF(Tabla2[[#This Row],[HORA ENTREGA]]="DIRECTO","On time", IF(AA4231&lt;&gt;"",IF(Tabla2[[#This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31" s="15" t="str">
        <f>MID(Tabla2[[#This Row],[TIPO]],1,3)</f>
        <v xml:space="preserve">40 </v>
      </c>
      <c r="AF42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ALCA SPA */ Cont: * CAAU7784433*/ HR Entrega: *11:30* /Dirección: *Camino Punta Mocha 4899-A Huechuraba, Santiago</v>
      </c>
      <c r="AG4231" s="45" t="str">
        <f>IFERROR(HYPERLINK("https://wa.me/"&amp;Tabla2[[#This Row],[CONTACTO]]&amp;"?text="&amp;Tabla2[[#This Row],[Mensaje]],"Enviar mensaje"),"")</f>
        <v>Enviar mensaje</v>
      </c>
      <c r="AH4231" s="15" t="str">
        <f>CONCATENATE(A4231,F4231)</f>
        <v>4230CAAU7784433</v>
      </c>
      <c r="AI4231" s="15" t="str">
        <f>CONCATENATE("ENT-",A4231)</f>
        <v>ENT-4230</v>
      </c>
      <c r="AJ4231" s="15" t="str">
        <f>IF(Tabla2[[#This Row],[Op]]&lt;&gt;"","ENTREGA","")</f>
        <v>ENTREGA</v>
      </c>
      <c r="AK4231" s="40" t="str">
        <f>(Tabla2[[#This Row],[FECHA ENTREGA]]&amp;Tabla2[[#This Row],[HORA ENTREGA]])</f>
        <v>461820,479166666666667</v>
      </c>
      <c r="AL4231" s="43" t="str">
        <f>IFERROR(HYPERLINK("https://wa.me/"&amp;Tabla2[[#This Row],[CONTACTO]]&amp;"?text="&amp;Tabla2[[#This Row],[Mensaje]]),"")</f>
        <v>https://wa.me/56950103942?text=Hola!%0AServicio del día 09-06%0A *Cliente:* ALCA SPA */ Cont: * CAAU7784433*/ HR Entrega: *11:30* /Dirección: *Camino Punta Mocha 4899-A Huechuraba, Santiago</v>
      </c>
    </row>
    <row r="4232" spans="1:38" ht="16.5" customHeight="1" x14ac:dyDescent="0.2">
      <c r="A4232" s="15">
        <f>ROW(A4231)</f>
        <v>4231</v>
      </c>
      <c r="B4232" s="15">
        <f>IF(J4232=J4231,B4231+1,1)</f>
        <v>2</v>
      </c>
      <c r="C4232" s="15" t="s">
        <v>101</v>
      </c>
      <c r="D4232" s="25" t="s">
        <v>39</v>
      </c>
      <c r="E4232" s="27">
        <v>145028</v>
      </c>
      <c r="F4232" s="27" t="s">
        <v>6447</v>
      </c>
      <c r="G4232" s="27" t="s">
        <v>64</v>
      </c>
      <c r="H4232" s="27">
        <v>2008</v>
      </c>
      <c r="I4232" s="27" t="s">
        <v>6448</v>
      </c>
      <c r="J4232" s="28">
        <v>46182</v>
      </c>
      <c r="K4232" s="26">
        <v>0.60416666666666663</v>
      </c>
      <c r="L4232" s="26"/>
      <c r="M4232" s="27" t="s">
        <v>126</v>
      </c>
      <c r="N4232" s="25">
        <f>IFERROR(VLOOKUP(M4232,Data!$J$1:$K$58,2,0),"")</f>
        <v>56999270871</v>
      </c>
      <c r="O4232" s="27" t="s">
        <v>127</v>
      </c>
      <c r="P4232" s="27">
        <v>2</v>
      </c>
      <c r="Q4232" s="27" t="s">
        <v>6449</v>
      </c>
      <c r="R4232" s="27" t="s">
        <v>48</v>
      </c>
      <c r="S4232" s="27"/>
      <c r="T4232" s="27"/>
      <c r="U4232" s="28"/>
      <c r="V4232" s="15"/>
      <c r="W4232" s="15"/>
      <c r="X4232" s="27"/>
      <c r="Y4232" s="27"/>
      <c r="Z4232" s="29"/>
      <c r="AA4232" s="29">
        <v>0.65416666666666667</v>
      </c>
      <c r="AB4232" s="29">
        <v>0.67013888888888884</v>
      </c>
      <c r="AC4232" s="30">
        <v>46182</v>
      </c>
      <c r="AD4232" s="15" t="str">
        <f>IF(Tabla2[[#This Row],[HORA ENTREGA]]="DIRECTO","On time", IF(AA4232&lt;&gt;"",IF(Tabla2[[#This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32" s="15" t="str">
        <f>MID(Tabla2[[#This Row],[TIPO]],1,3)</f>
        <v xml:space="preserve">20 </v>
      </c>
      <c r="AF42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COMERCIAL PICHARA SPA */ Cont: * FCIU6653039*/ HR Entrega: *14:30* /Dirección: *OLIVOS 672,Recoleta.</v>
      </c>
      <c r="AG4232" s="45" t="str">
        <f>IFERROR(HYPERLINK("https://wa.me/"&amp;Tabla2[[#This Row],[CONTACTO]]&amp;"?text="&amp;Tabla2[[#This Row],[Mensaje]],"Enviar mensaje"),"")</f>
        <v>Enviar mensaje</v>
      </c>
      <c r="AH4232" s="15" t="str">
        <f>CONCATENATE(A4232,F4232)</f>
        <v>4231FCIU6653039</v>
      </c>
      <c r="AI4232" s="15" t="str">
        <f>CONCATENATE("ENT-",A4232)</f>
        <v>ENT-4231</v>
      </c>
      <c r="AJ4232" s="15" t="str">
        <f>IF(Tabla2[[#This Row],[Op]]&lt;&gt;"","ENTREGA","")</f>
        <v>ENTREGA</v>
      </c>
      <c r="AK4232" s="40" t="str">
        <f>(Tabla2[[#This Row],[FECHA ENTREGA]]&amp;Tabla2[[#This Row],[HORA ENTREGA]])</f>
        <v>461820,604166666666667</v>
      </c>
      <c r="AL4232" s="43" t="str">
        <f>IFERROR(HYPERLINK("https://wa.me/"&amp;Tabla2[[#This Row],[CONTACTO]]&amp;"?text="&amp;Tabla2[[#This Row],[Mensaje]]),"")</f>
        <v>https://wa.me/56999270871?text=Hola!%0AServicio del día 09-06%0A *Cliente:* COMERCIAL PICHARA SPA */ Cont: * FCIU6653039*/ HR Entrega: *14:30* /Dirección: *OLIVOS 672,Recoleta.</v>
      </c>
    </row>
    <row r="4233" spans="1:38" ht="16.5" customHeight="1" x14ac:dyDescent="0.2">
      <c r="A4233" s="15">
        <f>ROW(A4232)</f>
        <v>4232</v>
      </c>
      <c r="B4233" s="15">
        <f>IF(J4233=J4232,B4232+1,1)</f>
        <v>3</v>
      </c>
      <c r="C4233" s="15" t="s">
        <v>470</v>
      </c>
      <c r="D4233" s="25" t="s">
        <v>39</v>
      </c>
      <c r="E4233" s="27">
        <v>306921</v>
      </c>
      <c r="F4233" s="27" t="s">
        <v>6450</v>
      </c>
      <c r="G4233" s="27" t="s">
        <v>64</v>
      </c>
      <c r="H4233" s="27">
        <v>25160</v>
      </c>
      <c r="I4233" s="27" t="s">
        <v>42</v>
      </c>
      <c r="J4233" s="28">
        <v>46182</v>
      </c>
      <c r="K4233" s="26">
        <v>0.33333333333333331</v>
      </c>
      <c r="L4233" s="26"/>
      <c r="M4233" s="27" t="s">
        <v>221</v>
      </c>
      <c r="N4233" s="25">
        <f>IFERROR(VLOOKUP(M4233,Data!$J$1:$K$58,2,0),"")</f>
        <v>56965378427</v>
      </c>
      <c r="O4233" s="27" t="s">
        <v>222</v>
      </c>
      <c r="P4233" s="27"/>
      <c r="Q4233" s="27" t="s">
        <v>6451</v>
      </c>
      <c r="R4233" s="27" t="s">
        <v>1593</v>
      </c>
      <c r="S4233" s="27"/>
      <c r="T4233" s="27"/>
      <c r="U4233" s="28"/>
      <c r="V4233" s="15"/>
      <c r="W4233" s="15"/>
      <c r="X4233" s="27"/>
      <c r="Y4233" s="27"/>
      <c r="Z4233" s="29"/>
      <c r="AA4233" s="29">
        <v>0.30555555555555558</v>
      </c>
      <c r="AB4233" s="29">
        <v>0.80208333333333337</v>
      </c>
      <c r="AC4233" s="30">
        <v>46182</v>
      </c>
      <c r="AD4233" s="15" t="str">
        <f>IF(Tabla2[[#This Row],[HORA ENTREGA]]="DIRECTO","On time", IF(AA4233&lt;&gt;"",IF(Tabla2[[#This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3" s="15" t="str">
        <f>MID(Tabla2[[#This Row],[TIPO]],1,3)</f>
        <v xml:space="preserve">20 </v>
      </c>
      <c r="AF42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COMERCIALIZADORA RGS */ Cont: * CRXU3013210*/ HR Entrega: *08:00* /Dirección: *Km 52, Ruta 5, Paine, CL ( Huertos del Valle)</v>
      </c>
      <c r="AG4233" s="38" t="str">
        <f>IFERROR(HYPERLINK("https://wa.me/"&amp;Tabla2[[#This Row],[CONTACTO]]&amp;"?text="&amp;Tabla2[[#This Row],[Mensaje]],"Enviar mensaje"),"")</f>
        <v>Enviar mensaje</v>
      </c>
      <c r="AH4233" s="15" t="str">
        <f>CONCATENATE(A4233,F4233)</f>
        <v>4232CRXU3013210</v>
      </c>
      <c r="AI4233" s="15" t="str">
        <f>CONCATENATE("ENT-",A4233)</f>
        <v>ENT-4232</v>
      </c>
      <c r="AJ4233" s="15" t="str">
        <f>IF(Tabla2[[#This Row],[Op]]&lt;&gt;"","ENTREGA","")</f>
        <v>ENTREGA</v>
      </c>
      <c r="AK4233" s="40" t="str">
        <f>(Tabla2[[#This Row],[FECHA ENTREGA]]&amp;Tabla2[[#This Row],[HORA ENTREGA]])</f>
        <v>461820,333333333333333</v>
      </c>
      <c r="AL4233" s="34" t="str">
        <f>IFERROR(HYPERLINK("https://wa.me/"&amp;Tabla2[[#This Row],[CONTACTO]]&amp;"?text="&amp;Tabla2[[#This Row],[Mensaje]]),"")</f>
        <v>https://wa.me/56965378427?text=Hola!%0AServicio del día 09-06%0A *Cliente:* COMERCIALIZADORA RGS */ Cont: * CRXU3013210*/ HR Entrega: *08:00* /Dirección: *Km 52, Ruta 5, Paine, CL ( Huertos del Valle)</v>
      </c>
    </row>
    <row r="4234" spans="1:38" ht="16.5" customHeight="1" x14ac:dyDescent="0.2">
      <c r="A4234" s="15">
        <f>ROW(A4233)</f>
        <v>4233</v>
      </c>
      <c r="B4234" s="15">
        <f>IF(J4234=J4233,B4233+1,1)</f>
        <v>4</v>
      </c>
      <c r="C4234" s="15" t="s">
        <v>6142</v>
      </c>
      <c r="D4234" s="25" t="s">
        <v>39</v>
      </c>
      <c r="E4234" s="27"/>
      <c r="F4234" s="27" t="s">
        <v>6452</v>
      </c>
      <c r="G4234" s="27" t="s">
        <v>64</v>
      </c>
      <c r="H4234" s="27"/>
      <c r="I4234" s="27" t="s">
        <v>6453</v>
      </c>
      <c r="J4234" s="28">
        <v>46182</v>
      </c>
      <c r="K4234" s="26">
        <v>0.33333333333333331</v>
      </c>
      <c r="L4234" s="26" t="s">
        <v>6384</v>
      </c>
      <c r="M4234" s="27" t="s">
        <v>6027</v>
      </c>
      <c r="N4234" s="25">
        <f>IFERROR(VLOOKUP(M4234,Data!$J$1:$K$58,2,0),"")</f>
        <v>56931745826</v>
      </c>
      <c r="O4234" s="27" t="s">
        <v>200</v>
      </c>
      <c r="P4234" s="27"/>
      <c r="Q4234" s="27" t="s">
        <v>6385</v>
      </c>
      <c r="R4234" s="27"/>
      <c r="S4234" s="27"/>
      <c r="T4234" s="27"/>
      <c r="U4234" s="28"/>
      <c r="V4234" s="15"/>
      <c r="W4234" s="15"/>
      <c r="X4234" s="27"/>
      <c r="Y4234" s="27"/>
      <c r="Z4234" s="29"/>
      <c r="AA4234" s="29">
        <v>0.35902777777777778</v>
      </c>
      <c r="AB4234" s="29">
        <v>0.46180555555555558</v>
      </c>
      <c r="AC4234" s="30">
        <v>46182</v>
      </c>
      <c r="AD4234" s="15" t="str">
        <f>IF(Tabla2[[#This Row],[HORA ENTREGA]]="DIRECTO","On time", IF(AA4234&lt;&gt;"",IF(Tabla2[[#This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34" s="15" t="str">
        <f>MID(Tabla2[[#This Row],[TIPO]],1,3)</f>
        <v xml:space="preserve">20 </v>
      </c>
      <c r="AF42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CONCHA Y TORO */ Cont: * MEDU5480815*/ HR Entrega: *08:00* /Dirección: *Ruta I-90 Km 18,5, Nancagua</v>
      </c>
      <c r="AG4234" s="45" t="str">
        <f>IFERROR(HYPERLINK("https://wa.me/"&amp;Tabla2[[#This Row],[CONTACTO]]&amp;"?text="&amp;Tabla2[[#This Row],[Mensaje]],"Enviar mensaje"),"")</f>
        <v>Enviar mensaje</v>
      </c>
      <c r="AH4234" s="15" t="str">
        <f>CONCATENATE(A4234,F4234)</f>
        <v>4233MEDU5480815</v>
      </c>
      <c r="AI4234" s="15" t="str">
        <f>CONCATENATE("ENT-",A4234)</f>
        <v>ENT-4233</v>
      </c>
      <c r="AJ4234" s="15" t="str">
        <f>IF(Tabla2[[#This Row],[Op]]&lt;&gt;"","ENTREGA","")</f>
        <v>ENTREGA</v>
      </c>
      <c r="AK4234" s="40" t="str">
        <f>(Tabla2[[#This Row],[FECHA ENTREGA]]&amp;Tabla2[[#This Row],[HORA ENTREGA]])</f>
        <v>461820,333333333333333</v>
      </c>
      <c r="AL4234" s="34" t="str">
        <f>IFERROR(HYPERLINK("https://wa.me/"&amp;Tabla2[[#This Row],[CONTACTO]]&amp;"?text="&amp;Tabla2[[#This Row],[Mensaje]]),"")</f>
        <v>https://wa.me/56931745826?text=Hola!%0AServicio del día 09-06%0A *Cliente:* CONCHA Y TORO */ Cont: * MEDU5480815*/ HR Entrega: *08:00* /Dirección: *Ruta I-90 Km 18,5, Nancagua</v>
      </c>
    </row>
    <row r="4235" spans="1:38" ht="16.5" customHeight="1" x14ac:dyDescent="0.2">
      <c r="A4235" s="15">
        <f>ROW(A4234)</f>
        <v>4234</v>
      </c>
      <c r="B4235" s="15">
        <f>IF(J4235=J4234,B4234+1,1)</f>
        <v>5</v>
      </c>
      <c r="C4235" s="15" t="s">
        <v>6142</v>
      </c>
      <c r="D4235" s="25" t="s">
        <v>39</v>
      </c>
      <c r="E4235" s="27"/>
      <c r="F4235" s="27" t="s">
        <v>6454</v>
      </c>
      <c r="G4235" s="27" t="s">
        <v>64</v>
      </c>
      <c r="H4235" s="27"/>
      <c r="I4235" s="27" t="s">
        <v>6453</v>
      </c>
      <c r="J4235" s="28">
        <v>46182</v>
      </c>
      <c r="K4235" s="26">
        <v>0.33333333333333331</v>
      </c>
      <c r="L4235" s="26" t="s">
        <v>6455</v>
      </c>
      <c r="M4235" s="27" t="s">
        <v>147</v>
      </c>
      <c r="N4235" s="25">
        <f>IFERROR(VLOOKUP(M4235,Data!$J$1:$K$58,2,0),"")</f>
        <v>56935532735</v>
      </c>
      <c r="O4235" s="27" t="s">
        <v>148</v>
      </c>
      <c r="P4235" s="27"/>
      <c r="Q4235" s="27" t="s">
        <v>6456</v>
      </c>
      <c r="R4235" s="27"/>
      <c r="S4235" s="27"/>
      <c r="T4235" s="27"/>
      <c r="U4235" s="28"/>
      <c r="V4235" s="15"/>
      <c r="W4235" s="15"/>
      <c r="X4235" s="27"/>
      <c r="Y4235" s="27"/>
      <c r="Z4235" s="29"/>
      <c r="AA4235" s="29">
        <v>0.9868055555555556</v>
      </c>
      <c r="AB4235" s="29">
        <v>0.4826388888888889</v>
      </c>
      <c r="AC4235" s="30">
        <v>46181</v>
      </c>
      <c r="AD4235" s="15" t="str">
        <f>IF(Tabla2[[#This Row],[HORA ENTREGA]]="DIRECTO","On time", IF(AA4235&lt;&gt;"",IF(Tabla2[[#This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5" s="15" t="str">
        <f>MID(Tabla2[[#This Row],[TIPO]],1,3)</f>
        <v xml:space="preserve">20 </v>
      </c>
      <c r="AF42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CONCHA Y TORO */ Cont: * MSBU2695403*/ HR Entrega: *08:00* /Dirección: *Fundo Lourdes S/N Sector Rauquen, Camino a Corinto, Pencahue</v>
      </c>
      <c r="AG4235" s="45" t="str">
        <f>IFERROR(HYPERLINK("https://wa.me/"&amp;Tabla2[[#This Row],[CONTACTO]]&amp;"?text="&amp;Tabla2[[#This Row],[Mensaje]],"Enviar mensaje"),"")</f>
        <v>Enviar mensaje</v>
      </c>
      <c r="AH4235" s="15" t="str">
        <f>CONCATENATE(A4235,F4235)</f>
        <v>4234MSBU2695403</v>
      </c>
      <c r="AI4235" s="15" t="str">
        <f>CONCATENATE("ENT-",A4235)</f>
        <v>ENT-4234</v>
      </c>
      <c r="AJ4235" s="15" t="str">
        <f>IF(Tabla2[[#This Row],[Op]]&lt;&gt;"","ENTREGA","")</f>
        <v>ENTREGA</v>
      </c>
      <c r="AK4235" s="40" t="str">
        <f>(Tabla2[[#This Row],[FECHA ENTREGA]]&amp;Tabla2[[#This Row],[HORA ENTREGA]])</f>
        <v>461820,333333333333333</v>
      </c>
      <c r="AL4235" s="34" t="str">
        <f>IFERROR(HYPERLINK("https://wa.me/"&amp;Tabla2[[#This Row],[CONTACTO]]&amp;"?text="&amp;Tabla2[[#This Row],[Mensaje]]),"")</f>
        <v>https://wa.me/56935532735?text=Hola!%0AServicio del día 09-06%0A *Cliente:* CONCHA Y TORO */ Cont: * MSBU2695403*/ HR Entrega: *08:00* /Dirección: *Fundo Lourdes S/N Sector Rauquen, Camino a Corinto, Pencahue</v>
      </c>
    </row>
    <row r="4236" spans="1:38" ht="16.5" customHeight="1" x14ac:dyDescent="0.2">
      <c r="A4236" s="15">
        <f>ROW(A4235)</f>
        <v>4235</v>
      </c>
      <c r="B4236" s="15">
        <f>IF(J4236=J4235,B4235+1,1)</f>
        <v>6</v>
      </c>
      <c r="C4236" s="15" t="s">
        <v>6142</v>
      </c>
      <c r="D4236" s="25" t="s">
        <v>39</v>
      </c>
      <c r="E4236" s="27"/>
      <c r="F4236" s="27" t="s">
        <v>6457</v>
      </c>
      <c r="G4236" s="27" t="s">
        <v>64</v>
      </c>
      <c r="H4236" s="27"/>
      <c r="I4236" s="27" t="s">
        <v>6453</v>
      </c>
      <c r="J4236" s="28">
        <v>46182</v>
      </c>
      <c r="K4236" s="26">
        <v>0.33333333333333331</v>
      </c>
      <c r="L4236" s="26" t="s">
        <v>6458</v>
      </c>
      <c r="M4236" s="27" t="s">
        <v>366</v>
      </c>
      <c r="N4236" s="25">
        <f>IFERROR(VLOOKUP(M4236,Data!$J$1:$K$58,2,0),"")</f>
        <v>56967386251</v>
      </c>
      <c r="O4236" s="27" t="s">
        <v>367</v>
      </c>
      <c r="P4236" s="27"/>
      <c r="Q4236" s="27" t="s">
        <v>6382</v>
      </c>
      <c r="R4236" s="27"/>
      <c r="S4236" s="27"/>
      <c r="T4236" s="27"/>
      <c r="U4236" s="28"/>
      <c r="V4236" s="15"/>
      <c r="W4236" s="15"/>
      <c r="X4236" s="27"/>
      <c r="Y4236" s="27"/>
      <c r="Z4236" s="29"/>
      <c r="AA4236" s="29">
        <v>0.32500000000000001</v>
      </c>
      <c r="AB4236" s="29">
        <v>0.49861111111111112</v>
      </c>
      <c r="AC4236" s="30">
        <v>46182</v>
      </c>
      <c r="AD4236" s="15" t="str">
        <f>IF(Tabla2[[#This Row],[HORA ENTREGA]]="DIRECTO","On time", IF(AA4236&lt;&gt;"",IF(Tabla2[[#This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6" s="15" t="str">
        <f>MID(Tabla2[[#This Row],[TIPO]],1,3)</f>
        <v xml:space="preserve">20 </v>
      </c>
      <c r="AF42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CONCHA Y TORO */ Cont: * MSNU2928919*/ HR Entrega: *08:00* /Dirección: *Fundo San Ignacio S/N, Molina, Lontue</v>
      </c>
      <c r="AG4236" s="45" t="str">
        <f>IFERROR(HYPERLINK("https://wa.me/"&amp;Tabla2[[#This Row],[CONTACTO]]&amp;"?text="&amp;Tabla2[[#This Row],[Mensaje]],"Enviar mensaje"),"")</f>
        <v>Enviar mensaje</v>
      </c>
      <c r="AH4236" s="15" t="str">
        <f>CONCATENATE(A4236,F4236)</f>
        <v>4235MSNU2928919</v>
      </c>
      <c r="AI4236" s="15" t="str">
        <f>CONCATENATE("ENT-",A4236)</f>
        <v>ENT-4235</v>
      </c>
      <c r="AJ4236" s="15" t="str">
        <f>IF(Tabla2[[#This Row],[Op]]&lt;&gt;"","ENTREGA","")</f>
        <v>ENTREGA</v>
      </c>
      <c r="AK4236" s="40" t="str">
        <f>(Tabla2[[#This Row],[FECHA ENTREGA]]&amp;Tabla2[[#This Row],[HORA ENTREGA]])</f>
        <v>461820,333333333333333</v>
      </c>
      <c r="AL4236" s="34" t="str">
        <f>IFERROR(HYPERLINK("https://wa.me/"&amp;Tabla2[[#This Row],[CONTACTO]]&amp;"?text="&amp;Tabla2[[#This Row],[Mensaje]]),"")</f>
        <v>https://wa.me/56967386251?text=Hola!%0AServicio del día 09-06%0A *Cliente:* CONCHA Y TORO */ Cont: * MSNU2928919*/ HR Entrega: *08:00* /Dirección: *Fundo San Ignacio S/N, Molina, Lontue</v>
      </c>
    </row>
    <row r="4237" spans="1:38" ht="16.5" customHeight="1" x14ac:dyDescent="0.2">
      <c r="A4237" s="15">
        <f>ROW(A4236)</f>
        <v>4236</v>
      </c>
      <c r="B4237" s="15">
        <f>IF(J4237=J4236,B4236+1,1)</f>
        <v>7</v>
      </c>
      <c r="C4237" s="15" t="s">
        <v>38</v>
      </c>
      <c r="D4237" s="25" t="s">
        <v>39</v>
      </c>
      <c r="E4237" s="27">
        <v>304770</v>
      </c>
      <c r="F4237" s="27" t="s">
        <v>6459</v>
      </c>
      <c r="G4237" s="27" t="s">
        <v>41</v>
      </c>
      <c r="H4237" s="27">
        <v>12300</v>
      </c>
      <c r="I4237" s="27" t="s">
        <v>42</v>
      </c>
      <c r="J4237" s="28">
        <v>46182</v>
      </c>
      <c r="K4237" s="26">
        <v>0.60416666666666663</v>
      </c>
      <c r="L4237" s="26"/>
      <c r="M4237" s="27" t="s">
        <v>296</v>
      </c>
      <c r="N4237" s="25">
        <f>IFERROR(VLOOKUP(M4237,Data!$J$1:$K$58,2,0),"")</f>
        <v>56984994337</v>
      </c>
      <c r="O4237" s="27" t="s">
        <v>297</v>
      </c>
      <c r="P4237" s="27">
        <v>3</v>
      </c>
      <c r="Q4237" s="27" t="s">
        <v>6387</v>
      </c>
      <c r="R4237" s="27" t="s">
        <v>183</v>
      </c>
      <c r="S4237" s="27"/>
      <c r="T4237" s="27"/>
      <c r="U4237" s="28"/>
      <c r="V4237" s="15"/>
      <c r="W4237" s="15"/>
      <c r="X4237" s="27"/>
      <c r="Y4237" s="27"/>
      <c r="Z4237" s="29"/>
      <c r="AA4237" s="29">
        <v>0.59583333333333333</v>
      </c>
      <c r="AB4237" s="29">
        <v>0.75</v>
      </c>
      <c r="AC4237" s="30">
        <v>46182</v>
      </c>
      <c r="AD4237" s="15" t="str">
        <f>IF(Tabla2[[#This Row],[HORA ENTREGA]]="DIRECTO","On time", IF(AA4237&lt;&gt;"",IF(Tabla2[[#This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7" s="15" t="str">
        <f>MID(Tabla2[[#This Row],[TIPO]],1,3)</f>
        <v xml:space="preserve">40 </v>
      </c>
      <c r="AF42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EL CONTAINER SPA */ Cont: * WHSU6306150*/ HR Entrega: *14:30* /Dirección: *Av. San Ignacio 951 Quilicura</v>
      </c>
      <c r="AG4237" s="45" t="str">
        <f>IFERROR(HYPERLINK("https://wa.me/"&amp;Tabla2[[#This Row],[CONTACTO]]&amp;"?text="&amp;Tabla2[[#This Row],[Mensaje]],"Enviar mensaje"),"")</f>
        <v>Enviar mensaje</v>
      </c>
      <c r="AH4237" s="15" t="str">
        <f>CONCATENATE(A4237,F4237)</f>
        <v>4236WHSU6306150</v>
      </c>
      <c r="AI4237" s="15" t="str">
        <f>CONCATENATE("ENT-",A4237)</f>
        <v>ENT-4236</v>
      </c>
      <c r="AJ4237" s="15" t="str">
        <f>IF(Tabla2[[#This Row],[Op]]&lt;&gt;"","ENTREGA","")</f>
        <v>ENTREGA</v>
      </c>
      <c r="AK4237" s="40" t="str">
        <f>(Tabla2[[#This Row],[FECHA ENTREGA]]&amp;Tabla2[[#This Row],[HORA ENTREGA]])</f>
        <v>461820,604166666666667</v>
      </c>
      <c r="AL4237" s="43" t="str">
        <f>IFERROR(HYPERLINK("https://wa.me/"&amp;Tabla2[[#This Row],[CONTACTO]]&amp;"?text="&amp;Tabla2[[#This Row],[Mensaje]]),"")</f>
        <v>https://wa.me/56984994337?text=Hola!%0AServicio del día 09-06%0A *Cliente:* EL CONTAINER SPA */ Cont: * WHSU6306150*/ HR Entrega: *14:30* /Dirección: *Av. San Ignacio 951 Quilicura</v>
      </c>
    </row>
    <row r="4238" spans="1:38" ht="16.5" customHeight="1" x14ac:dyDescent="0.2">
      <c r="A4238" s="15">
        <f>ROW(A4237)</f>
        <v>4237</v>
      </c>
      <c r="B4238" s="15">
        <f>IF(J4238=J4237,B4237+1,1)</f>
        <v>8</v>
      </c>
      <c r="C4238" s="15" t="s">
        <v>6460</v>
      </c>
      <c r="D4238" s="25" t="s">
        <v>39</v>
      </c>
      <c r="E4238" s="27">
        <v>305048</v>
      </c>
      <c r="F4238" s="27" t="s">
        <v>6461</v>
      </c>
      <c r="G4238" s="27" t="s">
        <v>41</v>
      </c>
      <c r="H4238" s="27">
        <v>1627</v>
      </c>
      <c r="I4238" s="27" t="s">
        <v>42</v>
      </c>
      <c r="J4238" s="28">
        <v>46182</v>
      </c>
      <c r="K4238" s="26">
        <v>0.33333333333333331</v>
      </c>
      <c r="L4238" s="26"/>
      <c r="M4238" s="27" t="s">
        <v>674</v>
      </c>
      <c r="N4238" s="25">
        <f>IFERROR(VLOOKUP(M4238,Data!$J$1:$K$58,2,0),"")</f>
        <v>56967386018</v>
      </c>
      <c r="O4238" s="27" t="s">
        <v>356</v>
      </c>
      <c r="P4238" s="27"/>
      <c r="Q4238" s="27" t="s">
        <v>6462</v>
      </c>
      <c r="R4238" s="27" t="s">
        <v>6463</v>
      </c>
      <c r="S4238" s="27"/>
      <c r="T4238" s="27"/>
      <c r="U4238" s="28"/>
      <c r="V4238" s="15"/>
      <c r="W4238" s="15"/>
      <c r="X4238" s="27"/>
      <c r="Y4238" s="27"/>
      <c r="Z4238" s="29"/>
      <c r="AA4238" s="29">
        <v>0.33333333333333331</v>
      </c>
      <c r="AB4238" s="29">
        <v>0.44444444444444442</v>
      </c>
      <c r="AC4238" s="30">
        <v>46182</v>
      </c>
      <c r="AD4238" s="15" t="str">
        <f>IF(Tabla2[[#This Row],[HORA ENTREGA]]="DIRECTO","On time", IF(AA4238&lt;&gt;"",IF(Tabla2[[#This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8" s="15" t="str">
        <f>MID(Tabla2[[#This Row],[TIPO]],1,3)</f>
        <v xml:space="preserve">40 </v>
      </c>
      <c r="AF42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ENNOCONN CHILE SPA */ Cont: * HAMU2819466*/ HR Entrega: *08:00* /Dirección: *Laguna Sur 9750, Bodega LF001, Los Mares, Pudahuel, Santiago, 7810056</v>
      </c>
      <c r="AG4238" s="38" t="str">
        <f>IFERROR(HYPERLINK("https://wa.me/"&amp;Tabla2[[#This Row],[CONTACTO]]&amp;"?text="&amp;Tabla2[[#This Row],[Mensaje]],"Enviar mensaje"),"")</f>
        <v>Enviar mensaje</v>
      </c>
      <c r="AH4238" s="15" t="str">
        <f>CONCATENATE(A4238,F4238)</f>
        <v>4237HAMU2819466</v>
      </c>
      <c r="AI4238" s="15" t="str">
        <f>CONCATENATE("ENT-",A4238)</f>
        <v>ENT-4237</v>
      </c>
      <c r="AJ4238" s="15" t="str">
        <f>IF(Tabla2[[#This Row],[Op]]&lt;&gt;"","ENTREGA","")</f>
        <v>ENTREGA</v>
      </c>
      <c r="AK4238" s="40" t="str">
        <f>(Tabla2[[#This Row],[FECHA ENTREGA]]&amp;Tabla2[[#This Row],[HORA ENTREGA]])</f>
        <v>461820,333333333333333</v>
      </c>
      <c r="AL4238" s="34" t="str">
        <f>IFERROR(HYPERLINK("https://wa.me/"&amp;Tabla2[[#This Row],[CONTACTO]]&amp;"?text="&amp;Tabla2[[#This Row],[Mensaje]]),"")</f>
        <v>https://wa.me/56967386018?text=Hola!%0AServicio del día 09-06%0A *Cliente:* ENNOCONN CHILE SPA */ Cont: * HAMU2819466*/ HR Entrega: *08:00* /Dirección: *Laguna Sur 9750, Bodega LF001, Los Mares, Pudahuel, Santiago, 7810056</v>
      </c>
    </row>
    <row r="4239" spans="1:38" ht="16.5" customHeight="1" x14ac:dyDescent="0.2">
      <c r="A4239" s="15">
        <f>ROW(A4238)</f>
        <v>4238</v>
      </c>
      <c r="B4239" s="15">
        <f>IF(J4239=J4238,B4238+1,1)</f>
        <v>9</v>
      </c>
      <c r="C4239" s="15" t="s">
        <v>292</v>
      </c>
      <c r="D4239" s="25" t="s">
        <v>39</v>
      </c>
      <c r="E4239" s="27">
        <v>307149</v>
      </c>
      <c r="F4239" s="27" t="s">
        <v>6464</v>
      </c>
      <c r="G4239" s="27" t="s">
        <v>294</v>
      </c>
      <c r="H4239" s="27">
        <v>22730</v>
      </c>
      <c r="I4239" s="27" t="s">
        <v>42</v>
      </c>
      <c r="J4239" s="28">
        <v>46182</v>
      </c>
      <c r="K4239" s="26">
        <v>0.375</v>
      </c>
      <c r="L4239" s="26"/>
      <c r="M4239" s="27" t="s">
        <v>313</v>
      </c>
      <c r="N4239" s="25">
        <f>IFERROR(VLOOKUP(M4239,Data!$J$1:$K$58,2,0),"")</f>
        <v>56967387744</v>
      </c>
      <c r="O4239" s="27" t="s">
        <v>314</v>
      </c>
      <c r="P4239" s="27"/>
      <c r="Q4239" s="27" t="s">
        <v>690</v>
      </c>
      <c r="R4239" s="27" t="s">
        <v>69</v>
      </c>
      <c r="S4239" s="27"/>
      <c r="T4239" s="27"/>
      <c r="U4239" s="28"/>
      <c r="V4239" s="15"/>
      <c r="W4239" s="15"/>
      <c r="X4239" s="27"/>
      <c r="Y4239" s="27"/>
      <c r="Z4239" s="29"/>
      <c r="AA4239" s="29">
        <v>0.38124999999999998</v>
      </c>
      <c r="AB4239" s="29">
        <v>0.51388888888888884</v>
      </c>
      <c r="AC4239" s="30">
        <v>46182</v>
      </c>
      <c r="AD4239" s="15" t="str">
        <f>IF(Tabla2[[#This Row],[HORA ENTREGA]]="DIRECTO","On time", IF(AA4239&lt;&gt;"",IF(Tabla2[[#This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39" s="15" t="str">
        <f>MID(Tabla2[[#This Row],[TIPO]],1,3)</f>
        <v xml:space="preserve">40 </v>
      </c>
      <c r="AF42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FASSI CHILE S.A. */ Cont: * HLBU8187130*/ HR Entrega: *09:00* /Dirección: *Barrón Vieyra 10-A, Colina</v>
      </c>
      <c r="AG4239" s="45" t="str">
        <f>IFERROR(HYPERLINK("https://wa.me/"&amp;Tabla2[[#This Row],[CONTACTO]]&amp;"?text="&amp;Tabla2[[#This Row],[Mensaje]],"Enviar mensaje"),"")</f>
        <v>Enviar mensaje</v>
      </c>
      <c r="AH4239" s="15" t="str">
        <f>CONCATENATE(A4239,F4239)</f>
        <v>4238HLBU8187130</v>
      </c>
      <c r="AI4239" s="15" t="str">
        <f>CONCATENATE("ENT-",A4239)</f>
        <v>ENT-4238</v>
      </c>
      <c r="AJ4239" s="15" t="str">
        <f>IF(Tabla2[[#This Row],[Op]]&lt;&gt;"","ENTREGA","")</f>
        <v>ENTREGA</v>
      </c>
      <c r="AK4239" s="40" t="str">
        <f>(Tabla2[[#This Row],[FECHA ENTREGA]]&amp;Tabla2[[#This Row],[HORA ENTREGA]])</f>
        <v>461820,375</v>
      </c>
      <c r="AL4239" s="43" t="str">
        <f>IFERROR(HYPERLINK("https://wa.me/"&amp;Tabla2[[#This Row],[CONTACTO]]&amp;"?text="&amp;Tabla2[[#This Row],[Mensaje]]),"")</f>
        <v>https://wa.me/56967387744?text=Hola!%0AServicio del día 09-06%0A *Cliente:* FASSI CHILE S.A. */ Cont: * HLBU8187130*/ HR Entrega: *09:00* /Dirección: *Barrón Vieyra 10-A, Colina</v>
      </c>
    </row>
    <row r="4240" spans="1:38" ht="16.5" customHeight="1" x14ac:dyDescent="0.2">
      <c r="A4240" s="15">
        <f>ROW(A4239)</f>
        <v>4239</v>
      </c>
      <c r="B4240" s="15">
        <f>IF(J4240=J4239,B4239+1,1)</f>
        <v>10</v>
      </c>
      <c r="C4240" s="15" t="s">
        <v>292</v>
      </c>
      <c r="D4240" s="25" t="s">
        <v>39</v>
      </c>
      <c r="E4240" s="27">
        <v>307149</v>
      </c>
      <c r="F4240" s="27" t="s">
        <v>6465</v>
      </c>
      <c r="G4240" s="27" t="s">
        <v>294</v>
      </c>
      <c r="H4240" s="27">
        <v>22730</v>
      </c>
      <c r="I4240" s="27" t="s">
        <v>6466</v>
      </c>
      <c r="J4240" s="28">
        <v>46182</v>
      </c>
      <c r="K4240" s="26">
        <v>0.47916666666666669</v>
      </c>
      <c r="L4240" s="26"/>
      <c r="M4240" s="27" t="s">
        <v>158</v>
      </c>
      <c r="N4240" s="25">
        <f>IFERROR(VLOOKUP(M4240,Data!$J$1:$K$58,2,0),"")</f>
        <v>56931745801</v>
      </c>
      <c r="O4240" s="27" t="s">
        <v>370</v>
      </c>
      <c r="P4240" s="27">
        <v>4</v>
      </c>
      <c r="Q4240" s="27" t="s">
        <v>690</v>
      </c>
      <c r="R4240" s="27" t="s">
        <v>69</v>
      </c>
      <c r="S4240" s="27"/>
      <c r="T4240" s="27"/>
      <c r="U4240" s="28"/>
      <c r="V4240" s="15"/>
      <c r="W4240" s="15"/>
      <c r="X4240" s="27"/>
      <c r="Y4240" s="27"/>
      <c r="Z4240" s="29"/>
      <c r="AA4240" s="29">
        <v>0.55208333333333337</v>
      </c>
      <c r="AB4240" s="29">
        <v>0.64930555555555558</v>
      </c>
      <c r="AC4240" s="30">
        <v>46182</v>
      </c>
      <c r="AD4240" s="15" t="str">
        <f>IF(Tabla2[[#This Row],[HORA ENTREGA]]="DIRECTO","On time", IF(AA4240&lt;&gt;"",IF(Tabla2[[#This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40" s="15" t="str">
        <f>MID(Tabla2[[#This Row],[TIPO]],1,3)</f>
        <v xml:space="preserve">40 </v>
      </c>
      <c r="AF42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FASSI CHILE S.A. */ Cont: * HLBU8025606*/ HR Entrega: *11:30* /Dirección: *Barrón Vieyra 10-A, Colina</v>
      </c>
      <c r="AG4240" s="45" t="str">
        <f>IFERROR(HYPERLINK("https://wa.me/"&amp;Tabla2[[#This Row],[CONTACTO]]&amp;"?text="&amp;Tabla2[[#This Row],[Mensaje]],"Enviar mensaje"),"")</f>
        <v>Enviar mensaje</v>
      </c>
      <c r="AH4240" s="15" t="str">
        <f>CONCATENATE(A4240,F4240)</f>
        <v>4239HLBU8025606</v>
      </c>
      <c r="AI4240" s="15" t="str">
        <f>CONCATENATE("ENT-",A4240)</f>
        <v>ENT-4239</v>
      </c>
      <c r="AJ4240" s="15" t="str">
        <f>IF(Tabla2[[#This Row],[Op]]&lt;&gt;"","ENTREGA","")</f>
        <v>ENTREGA</v>
      </c>
      <c r="AK4240" s="40" t="str">
        <f>(Tabla2[[#This Row],[FECHA ENTREGA]]&amp;Tabla2[[#This Row],[HORA ENTREGA]])</f>
        <v>461820,479166666666667</v>
      </c>
      <c r="AL4240" s="43" t="str">
        <f>IFERROR(HYPERLINK("https://wa.me/"&amp;Tabla2[[#This Row],[CONTACTO]]&amp;"?text="&amp;Tabla2[[#This Row],[Mensaje]]),"")</f>
        <v>https://wa.me/56931745801?text=Hola!%0AServicio del día 09-06%0A *Cliente:* FASSI CHILE S.A. */ Cont: * HLBU8025606*/ HR Entrega: *11:30* /Dirección: *Barrón Vieyra 10-A, Colina</v>
      </c>
    </row>
    <row r="4241" spans="1:38" ht="16.5" customHeight="1" x14ac:dyDescent="0.2">
      <c r="A4241" s="15">
        <f>ROW(A4240)</f>
        <v>4240</v>
      </c>
      <c r="B4241" s="15">
        <f>IF(J4241=J4240,B4240+1,1)</f>
        <v>11</v>
      </c>
      <c r="C4241" s="15" t="s">
        <v>627</v>
      </c>
      <c r="D4241" s="25" t="s">
        <v>39</v>
      </c>
      <c r="E4241" s="27">
        <v>307663</v>
      </c>
      <c r="F4241" s="27" t="s">
        <v>6467</v>
      </c>
      <c r="G4241" s="27" t="s">
        <v>41</v>
      </c>
      <c r="H4241" s="27">
        <v>18480</v>
      </c>
      <c r="I4241" s="27" t="s">
        <v>6468</v>
      </c>
      <c r="J4241" s="28">
        <v>46182</v>
      </c>
      <c r="K4241" s="26" t="s">
        <v>290</v>
      </c>
      <c r="L4241" s="26"/>
      <c r="M4241" s="27"/>
      <c r="N4241" s="25" t="str">
        <f>IFERROR(VLOOKUP(M4241,Data!$J$1:$K$58,2,0),"")</f>
        <v/>
      </c>
      <c r="O4241" s="27"/>
      <c r="P4241" s="27"/>
      <c r="Q4241" s="27" t="s">
        <v>629</v>
      </c>
      <c r="R4241" s="27" t="s">
        <v>280</v>
      </c>
      <c r="S4241" s="27"/>
      <c r="T4241" s="27"/>
      <c r="U4241" s="28"/>
      <c r="V4241" s="15"/>
      <c r="W4241" s="15"/>
      <c r="X4241" s="27"/>
      <c r="Y4241" s="27"/>
      <c r="Z4241" s="29"/>
      <c r="AA4241" s="29">
        <v>0.79861111111111116</v>
      </c>
      <c r="AB4241" s="29">
        <v>0.84375</v>
      </c>
      <c r="AC4241" s="30">
        <v>46182</v>
      </c>
      <c r="AD4241" s="15" t="str">
        <f>IF(Tabla2[[#This Row],[HORA ENTREGA]]="DIRECTO","On time", IF(AA4241&lt;&gt;"",IF(Tabla2[[#This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41" s="15" t="str">
        <f>MID(Tabla2[[#This Row],[TIPO]],1,3)</f>
        <v xml:space="preserve">40 </v>
      </c>
      <c r="AF42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GENERACION SERVICIO Y ARRIENDO SPA */ Cont: * OOCU7701997*/ HR Entrega: *DIRECTO* /Dirección: *CORDILLERA 570, PUDAHUEL</v>
      </c>
      <c r="AG4241" s="45" t="str">
        <f>IFERROR(HYPERLINK("https://wa.me/"&amp;Tabla2[[#This Row],[CONTACTO]]&amp;"?text="&amp;Tabla2[[#This Row],[Mensaje]],"Enviar mensaje"),"")</f>
        <v>Enviar mensaje</v>
      </c>
      <c r="AH4241" s="15" t="str">
        <f>CONCATENATE(A4241,F4241)</f>
        <v>4240OOCU7701997</v>
      </c>
      <c r="AI4241" s="15" t="str">
        <f>CONCATENATE("ENT-",A4241)</f>
        <v>ENT-4240</v>
      </c>
      <c r="AJ4241" s="15" t="str">
        <f>IF(Tabla2[[#This Row],[Op]]&lt;&gt;"","ENTREGA","")</f>
        <v>ENTREGA</v>
      </c>
      <c r="AK4241" s="40" t="str">
        <f>(Tabla2[[#This Row],[FECHA ENTREGA]]&amp;Tabla2[[#This Row],[HORA ENTREGA]])</f>
        <v>46182DIRECTO</v>
      </c>
      <c r="AL4241" s="43" t="str">
        <f>IFERROR(HYPERLINK("https://wa.me/"&amp;Tabla2[[#This Row],[CONTACTO]]&amp;"?text="&amp;Tabla2[[#This Row],[Mensaje]]),"")</f>
        <v>https://wa.me/?text=Hola!%0AServicio del día 09-06%0A *Cliente:* GENERACION SERVICIO Y ARRIENDO SPA */ Cont: * OOCU7701997*/ HR Entrega: *DIRECTO* /Dirección: *CORDILLERA 570, PUDAHUEL</v>
      </c>
    </row>
    <row r="4242" spans="1:38" ht="16.5" customHeight="1" x14ac:dyDescent="0.2">
      <c r="A4242" s="15">
        <f>ROW(A4241)</f>
        <v>4241</v>
      </c>
      <c r="B4242" s="15">
        <f>IF(J4242=J4241,B4241+1,1)</f>
        <v>12</v>
      </c>
      <c r="C4242" s="15" t="s">
        <v>302</v>
      </c>
      <c r="D4242" s="25" t="s">
        <v>39</v>
      </c>
      <c r="E4242" s="27">
        <v>1207937</v>
      </c>
      <c r="F4242" s="27" t="s">
        <v>6469</v>
      </c>
      <c r="G4242" s="27" t="s">
        <v>64</v>
      </c>
      <c r="H4242" s="27">
        <v>5128</v>
      </c>
      <c r="I4242" s="27" t="s">
        <v>6470</v>
      </c>
      <c r="J4242" s="28">
        <v>46182</v>
      </c>
      <c r="K4242" s="26">
        <v>0.375</v>
      </c>
      <c r="L4242" s="26" t="s">
        <v>4226</v>
      </c>
      <c r="M4242" s="27" t="s">
        <v>341</v>
      </c>
      <c r="N4242" s="25">
        <f>IFERROR(VLOOKUP(M4242,Data!$J$1:$K$58,2,0),"")</f>
        <v>56950923536</v>
      </c>
      <c r="O4242" s="27" t="s">
        <v>105</v>
      </c>
      <c r="P4242" s="27"/>
      <c r="Q4242" s="27" t="s">
        <v>6012</v>
      </c>
      <c r="R4242" s="27"/>
      <c r="S4242" s="27"/>
      <c r="T4242" s="27"/>
      <c r="U4242" s="28"/>
      <c r="V4242" s="15"/>
      <c r="W4242" s="15"/>
      <c r="X4242" s="27"/>
      <c r="Y4242" s="27"/>
      <c r="Z4242" s="29"/>
      <c r="AA4242" s="29">
        <v>0.39374999999999999</v>
      </c>
      <c r="AB4242" s="29">
        <v>0.5</v>
      </c>
      <c r="AC4242" s="30">
        <v>46182</v>
      </c>
      <c r="AD4242" s="15" t="str">
        <f>IF(Tabla2[[#This Row],[HORA ENTREGA]]="DIRECTO","On time", IF(AA4242&lt;&gt;"",IF(Tabla2[[#This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42" s="15" t="str">
        <f>MID(Tabla2[[#This Row],[TIPO]],1,3)</f>
        <v xml:space="preserve">20 </v>
      </c>
      <c r="AF42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GRAYSON GROUP  */ Cont: * OOLU0971744 */ HR Entrega: *09:00* /Dirección: *AV PRESIDENTE EDUARDO FREI MONTALVA 7050 BODEGA 5 QUILICURA</v>
      </c>
      <c r="AG4242" s="45" t="str">
        <f>IFERROR(HYPERLINK("https://wa.me/"&amp;Tabla2[[#This Row],[CONTACTO]]&amp;"?text="&amp;Tabla2[[#This Row],[Mensaje]],"Enviar mensaje"),"")</f>
        <v>Enviar mensaje</v>
      </c>
      <c r="AH4242" s="15" t="str">
        <f>CONCATENATE(A4242,F4242)</f>
        <v xml:space="preserve">4241OOLU0971744 </v>
      </c>
      <c r="AI4242" s="15" t="str">
        <f>CONCATENATE("ENT-",A4242)</f>
        <v>ENT-4241</v>
      </c>
      <c r="AJ4242" s="15" t="str">
        <f>IF(Tabla2[[#This Row],[Op]]&lt;&gt;"","ENTREGA","")</f>
        <v>ENTREGA</v>
      </c>
      <c r="AK4242" s="40" t="str">
        <f>(Tabla2[[#This Row],[FECHA ENTREGA]]&amp;Tabla2[[#This Row],[HORA ENTREGA]])</f>
        <v>461820,375</v>
      </c>
      <c r="AL4242" s="43" t="str">
        <f>IFERROR(HYPERLINK("https://wa.me/"&amp;Tabla2[[#This Row],[CONTACTO]]&amp;"?text="&amp;Tabla2[[#This Row],[Mensaje]]),"")</f>
        <v>https://wa.me/56950923536?text=Hola!%0AServicio del día 09-06%0A *Cliente:* GRAYSON GROUP  */ Cont: * OOLU0971744 */ HR Entrega: *09:00* /Dirección: *AV PRESIDENTE EDUARDO FREI MONTALVA 7050 BODEGA 5 QUILICURA</v>
      </c>
    </row>
    <row r="4243" spans="1:38" ht="16.5" customHeight="1" x14ac:dyDescent="0.2">
      <c r="A4243" s="15">
        <f>ROW(A4242)</f>
        <v>4242</v>
      </c>
      <c r="B4243" s="15">
        <f>IF(J4243=J4242,B4242+1,1)</f>
        <v>13</v>
      </c>
      <c r="C4243" s="15" t="s">
        <v>302</v>
      </c>
      <c r="D4243" s="25" t="s">
        <v>39</v>
      </c>
      <c r="E4243" s="27">
        <v>1207249</v>
      </c>
      <c r="F4243" s="27" t="s">
        <v>6471</v>
      </c>
      <c r="G4243" s="27" t="s">
        <v>41</v>
      </c>
      <c r="H4243" s="27">
        <v>13399</v>
      </c>
      <c r="I4243" s="27" t="s">
        <v>42</v>
      </c>
      <c r="J4243" s="28">
        <v>46182</v>
      </c>
      <c r="K4243" s="26">
        <v>0.60416666666666663</v>
      </c>
      <c r="L4243" s="26"/>
      <c r="M4243" s="27" t="s">
        <v>82</v>
      </c>
      <c r="N4243" s="25">
        <f>IFERROR(VLOOKUP(M4243,Data!$J$1:$K$58,2,0),"")</f>
        <v>56944277110</v>
      </c>
      <c r="O4243" s="27" t="s">
        <v>83</v>
      </c>
      <c r="P4243" s="27"/>
      <c r="Q4243" s="27" t="s">
        <v>6012</v>
      </c>
      <c r="R4243" s="27" t="s">
        <v>69</v>
      </c>
      <c r="S4243" s="27"/>
      <c r="T4243" s="27"/>
      <c r="U4243" s="28"/>
      <c r="V4243" s="15"/>
      <c r="W4243" s="15"/>
      <c r="X4243" s="27"/>
      <c r="Y4243" s="27"/>
      <c r="Z4243" s="29"/>
      <c r="AA4243" s="29">
        <v>0.61805555555555558</v>
      </c>
      <c r="AB4243" s="29">
        <v>0.66319444444444442</v>
      </c>
      <c r="AC4243" s="30">
        <v>46182</v>
      </c>
      <c r="AD4243" s="15" t="str">
        <f>IF(Tabla2[[#This Row],[HORA ENTREGA]]="DIRECTO","On time", IF(AA4243&lt;&gt;"",IF(Tabla2[[#This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43" s="15" t="str">
        <f>MID(Tabla2[[#This Row],[TIPO]],1,3)</f>
        <v xml:space="preserve">40 </v>
      </c>
      <c r="AF42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GRAYSON GROUP  */ Cont: * hamu4723050*/ HR Entrega: *14:30* /Dirección: *AV PRESIDENTE EDUARDO FREI MONTALVA 7050 BODEGA 5 QUILICURA</v>
      </c>
      <c r="AG4243" s="45" t="str">
        <f>IFERROR(HYPERLINK("https://wa.me/"&amp;Tabla2[[#This Row],[CONTACTO]]&amp;"?text="&amp;Tabla2[[#This Row],[Mensaje]],"Enviar mensaje"),"")</f>
        <v>Enviar mensaje</v>
      </c>
      <c r="AH4243" s="15" t="str">
        <f>CONCATENATE(A4243,F4243)</f>
        <v>4242hamu4723050</v>
      </c>
      <c r="AI4243" s="15" t="str">
        <f>CONCATENATE("ENT-",A4243)</f>
        <v>ENT-4242</v>
      </c>
      <c r="AJ4243" s="15" t="str">
        <f>IF(Tabla2[[#This Row],[Op]]&lt;&gt;"","ENTREGA","")</f>
        <v>ENTREGA</v>
      </c>
      <c r="AK4243" s="40" t="str">
        <f>(Tabla2[[#This Row],[FECHA ENTREGA]]&amp;Tabla2[[#This Row],[HORA ENTREGA]])</f>
        <v>461820,604166666666667</v>
      </c>
      <c r="AL4243" s="43" t="str">
        <f>IFERROR(HYPERLINK("https://wa.me/"&amp;Tabla2[[#This Row],[CONTACTO]]&amp;"?text="&amp;Tabla2[[#This Row],[Mensaje]]),"")</f>
        <v>https://wa.me/56944277110?text=Hola!%0AServicio del día 09-06%0A *Cliente:* GRAYSON GROUP  */ Cont: * hamu4723050*/ HR Entrega: *14:30* /Dirección: *AV PRESIDENTE EDUARDO FREI MONTALVA 7050 BODEGA 5 QUILICURA</v>
      </c>
    </row>
    <row r="4244" spans="1:38" ht="16.5" customHeight="1" x14ac:dyDescent="0.2">
      <c r="A4244" s="15">
        <f>ROW(A4243)</f>
        <v>4243</v>
      </c>
      <c r="B4244" s="15">
        <f>IF(J4244=J4243,B4243+1,1)</f>
        <v>14</v>
      </c>
      <c r="C4244" s="15" t="s">
        <v>5896</v>
      </c>
      <c r="D4244" s="25" t="s">
        <v>39</v>
      </c>
      <c r="E4244" s="27"/>
      <c r="F4244" s="27" t="s">
        <v>6472</v>
      </c>
      <c r="G4244" s="27" t="s">
        <v>64</v>
      </c>
      <c r="H4244" s="27">
        <v>20000</v>
      </c>
      <c r="I4244" s="27" t="s">
        <v>42</v>
      </c>
      <c r="J4244" s="28">
        <v>46182</v>
      </c>
      <c r="K4244" s="26">
        <v>0.33333333333333331</v>
      </c>
      <c r="L4244" s="26"/>
      <c r="M4244" s="27" t="s">
        <v>117</v>
      </c>
      <c r="N4244" s="25">
        <f>IFERROR(VLOOKUP(M4244,Data!$J$1:$K$58,2,0),"")</f>
        <v>56973887539</v>
      </c>
      <c r="O4244" s="27" t="s">
        <v>118</v>
      </c>
      <c r="P4244" s="27"/>
      <c r="Q4244" s="27" t="s">
        <v>6473</v>
      </c>
      <c r="R4244" s="27" t="s">
        <v>48</v>
      </c>
      <c r="S4244" s="27"/>
      <c r="T4244" s="27"/>
      <c r="U4244" s="28"/>
      <c r="V4244" s="15"/>
      <c r="W4244" s="15"/>
      <c r="X4244" s="27"/>
      <c r="Y4244" s="27"/>
      <c r="Z4244" s="29"/>
      <c r="AA4244" s="29">
        <v>0.3298611111111111</v>
      </c>
      <c r="AB4244" s="29">
        <v>0.3888888888888889</v>
      </c>
      <c r="AC4244" s="30">
        <v>46182</v>
      </c>
      <c r="AD4244" s="15" t="str">
        <f>IF(Tabla2[[#This Row],[HORA ENTREGA]]="DIRECTO","On time", IF(AA4244&lt;&gt;"",IF(Tabla2[[#This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44" s="15" t="str">
        <f>MID(Tabla2[[#This Row],[TIPO]],1,3)</f>
        <v xml:space="preserve">20 </v>
      </c>
      <c r="AF42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GRUPO REXEX */ Cont: * CMAU262667-8*/ HR Entrega: *08:00* /Dirección: *LUIS OLEA 010, QUILICURA</v>
      </c>
      <c r="AG4244" s="38" t="str">
        <f>IFERROR(HYPERLINK("https://wa.me/"&amp;Tabla2[[#This Row],[CONTACTO]]&amp;"?text="&amp;Tabla2[[#This Row],[Mensaje]],"Enviar mensaje"),"")</f>
        <v>Enviar mensaje</v>
      </c>
      <c r="AH4244" s="15" t="str">
        <f>CONCATENATE(A4244,F4244)</f>
        <v>4243CMAU262667-8</v>
      </c>
      <c r="AI4244" s="15" t="str">
        <f>CONCATENATE("ENT-",A4244)</f>
        <v>ENT-4243</v>
      </c>
      <c r="AJ4244" s="15" t="str">
        <f>IF(Tabla2[[#This Row],[Op]]&lt;&gt;"","ENTREGA","")</f>
        <v>ENTREGA</v>
      </c>
      <c r="AK4244" s="40" t="str">
        <f>(Tabla2[[#This Row],[FECHA ENTREGA]]&amp;Tabla2[[#This Row],[HORA ENTREGA]])</f>
        <v>461820,333333333333333</v>
      </c>
      <c r="AL4244" s="34" t="str">
        <f>IFERROR(HYPERLINK("https://wa.me/"&amp;Tabla2[[#This Row],[CONTACTO]]&amp;"?text="&amp;Tabla2[[#This Row],[Mensaje]]),"")</f>
        <v>https://wa.me/56973887539?text=Hola!%0AServicio del día 09-06%0A *Cliente:* GRUPO REXEX */ Cont: * CMAU262667-8*/ HR Entrega: *08:00* /Dirección: *LUIS OLEA 010, QUILICURA</v>
      </c>
    </row>
    <row r="4245" spans="1:38" ht="16.5" customHeight="1" x14ac:dyDescent="0.2">
      <c r="A4245" s="15">
        <f>ROW(A4244)</f>
        <v>4244</v>
      </c>
      <c r="B4245" s="15">
        <f>IF(J4245=J4244,B4244+1,1)</f>
        <v>15</v>
      </c>
      <c r="C4245" s="15" t="s">
        <v>5896</v>
      </c>
      <c r="D4245" s="25" t="s">
        <v>39</v>
      </c>
      <c r="E4245" s="27"/>
      <c r="F4245" s="27" t="s">
        <v>6474</v>
      </c>
      <c r="G4245" s="27" t="s">
        <v>64</v>
      </c>
      <c r="H4245" s="27">
        <v>20000</v>
      </c>
      <c r="I4245" s="27" t="s">
        <v>42</v>
      </c>
      <c r="J4245" s="28">
        <v>46182</v>
      </c>
      <c r="K4245" s="26">
        <v>0.375</v>
      </c>
      <c r="L4245" s="26"/>
      <c r="M4245" s="27" t="s">
        <v>319</v>
      </c>
      <c r="N4245" s="25">
        <f>IFERROR(VLOOKUP(M4245,Data!$J$1:$K$58,2,0),"")</f>
        <v>56948501048</v>
      </c>
      <c r="O4245" s="27" t="s">
        <v>320</v>
      </c>
      <c r="P4245" s="27"/>
      <c r="Q4245" s="27" t="s">
        <v>6473</v>
      </c>
      <c r="R4245" s="27" t="s">
        <v>48</v>
      </c>
      <c r="S4245" s="27"/>
      <c r="T4245" s="27"/>
      <c r="U4245" s="28"/>
      <c r="V4245" s="15"/>
      <c r="W4245" s="15"/>
      <c r="X4245" s="27"/>
      <c r="Y4245" s="27"/>
      <c r="Z4245" s="29"/>
      <c r="AA4245" s="29">
        <v>0.375</v>
      </c>
      <c r="AB4245" s="29">
        <v>0.4375</v>
      </c>
      <c r="AC4245" s="30">
        <v>46182</v>
      </c>
      <c r="AD4245" s="15" t="str">
        <f>IF(Tabla2[[#This Row],[HORA ENTREGA]]="DIRECTO","On time", IF(AA4245&lt;&gt;"",IF(Tabla2[[#This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45" s="15" t="str">
        <f>MID(Tabla2[[#This Row],[TIPO]],1,3)</f>
        <v xml:space="preserve">20 </v>
      </c>
      <c r="AF42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GRUPO REXEX */ Cont: * CMAU316352-0*/ HR Entrega: *09:00* /Dirección: *LUIS OLEA 010, QUILICURA</v>
      </c>
      <c r="AG4245" s="38" t="str">
        <f>IFERROR(HYPERLINK("https://wa.me/"&amp;Tabla2[[#This Row],[CONTACTO]]&amp;"?text="&amp;Tabla2[[#This Row],[Mensaje]],"Enviar mensaje"),"")</f>
        <v>Enviar mensaje</v>
      </c>
      <c r="AH4245" s="15" t="str">
        <f>CONCATENATE(A4245,F4245)</f>
        <v>4244CMAU316352-0</v>
      </c>
      <c r="AI4245" s="15" t="str">
        <f>CONCATENATE("ENT-",A4245)</f>
        <v>ENT-4244</v>
      </c>
      <c r="AJ4245" s="15" t="str">
        <f>IF(Tabla2[[#This Row],[Op]]&lt;&gt;"","ENTREGA","")</f>
        <v>ENTREGA</v>
      </c>
      <c r="AK4245" s="40" t="str">
        <f>(Tabla2[[#This Row],[FECHA ENTREGA]]&amp;Tabla2[[#This Row],[HORA ENTREGA]])</f>
        <v>461820,375</v>
      </c>
      <c r="AL4245" s="34" t="str">
        <f>IFERROR(HYPERLINK("https://wa.me/"&amp;Tabla2[[#This Row],[CONTACTO]]&amp;"?text="&amp;Tabla2[[#This Row],[Mensaje]]),"")</f>
        <v>https://wa.me/56948501048?text=Hola!%0AServicio del día 09-06%0A *Cliente:* GRUPO REXEX */ Cont: * CMAU316352-0*/ HR Entrega: *09:00* /Dirección: *LUIS OLEA 010, QUILICURA</v>
      </c>
    </row>
    <row r="4246" spans="1:38" ht="16.5" customHeight="1" x14ac:dyDescent="0.2">
      <c r="A4246" s="15">
        <f>ROW(A4245)</f>
        <v>4245</v>
      </c>
      <c r="B4246" s="15">
        <f>IF(J4246=J4245,B4245+1,1)</f>
        <v>16</v>
      </c>
      <c r="C4246" s="15" t="s">
        <v>5896</v>
      </c>
      <c r="D4246" s="25" t="s">
        <v>39</v>
      </c>
      <c r="E4246" s="27"/>
      <c r="F4246" s="27" t="s">
        <v>6475</v>
      </c>
      <c r="G4246" s="27" t="s">
        <v>64</v>
      </c>
      <c r="H4246" s="27">
        <v>20000</v>
      </c>
      <c r="I4246" s="27" t="s">
        <v>42</v>
      </c>
      <c r="J4246" s="28">
        <v>46182</v>
      </c>
      <c r="K4246" s="26">
        <v>0.41666666666666669</v>
      </c>
      <c r="L4246" s="26"/>
      <c r="M4246" s="27" t="s">
        <v>117</v>
      </c>
      <c r="N4246" s="25">
        <f>IFERROR(VLOOKUP(M4246,Data!$J$1:$K$58,2,0),"")</f>
        <v>56973887539</v>
      </c>
      <c r="O4246" s="27" t="s">
        <v>118</v>
      </c>
      <c r="P4246" s="27">
        <v>5</v>
      </c>
      <c r="Q4246" s="27" t="s">
        <v>6473</v>
      </c>
      <c r="R4246" s="27" t="s">
        <v>48</v>
      </c>
      <c r="S4246" s="27"/>
      <c r="T4246" s="27"/>
      <c r="U4246" s="28"/>
      <c r="V4246" s="15"/>
      <c r="W4246" s="15"/>
      <c r="X4246" s="27"/>
      <c r="Y4246" s="27"/>
      <c r="Z4246" s="29"/>
      <c r="AA4246" s="29">
        <v>0.53263888888888888</v>
      </c>
      <c r="AB4246" s="29">
        <v>0.57638888888888884</v>
      </c>
      <c r="AC4246" s="30">
        <v>46182</v>
      </c>
      <c r="AD4246" s="15" t="str">
        <f>IF(Tabla2[[#This Row],[HORA ENTREGA]]="DIRECTO","On time", IF(AA4246&lt;&gt;"",IF(Tabla2[[#This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46" s="15" t="str">
        <f>MID(Tabla2[[#This Row],[TIPO]],1,3)</f>
        <v xml:space="preserve">20 </v>
      </c>
      <c r="AF42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GRUPO REXEX */ Cont: * CMAU130532-8*/ HR Entrega: *10:00* /Dirección: *LUIS OLEA 010, QUILICURA</v>
      </c>
      <c r="AG4246" s="38" t="str">
        <f>IFERROR(HYPERLINK("https://wa.me/"&amp;Tabla2[[#This Row],[CONTACTO]]&amp;"?text="&amp;Tabla2[[#This Row],[Mensaje]],"Enviar mensaje"),"")</f>
        <v>Enviar mensaje</v>
      </c>
      <c r="AH4246" s="15" t="str">
        <f>CONCATENATE(A4246,F4246)</f>
        <v>4245CMAU130532-8</v>
      </c>
      <c r="AI4246" s="15" t="str">
        <f>CONCATENATE("ENT-",A4246)</f>
        <v>ENT-4245</v>
      </c>
      <c r="AJ4246" s="15" t="str">
        <f>IF(Tabla2[[#This Row],[Op]]&lt;&gt;"","ENTREGA","")</f>
        <v>ENTREGA</v>
      </c>
      <c r="AK4246" s="40" t="str">
        <f>(Tabla2[[#This Row],[FECHA ENTREGA]]&amp;Tabla2[[#This Row],[HORA ENTREGA]])</f>
        <v>461820,416666666666667</v>
      </c>
      <c r="AL4246" s="34" t="str">
        <f>IFERROR(HYPERLINK("https://wa.me/"&amp;Tabla2[[#This Row],[CONTACTO]]&amp;"?text="&amp;Tabla2[[#This Row],[Mensaje]]),"")</f>
        <v>https://wa.me/56973887539?text=Hola!%0AServicio del día 09-06%0A *Cliente:* GRUPO REXEX */ Cont: * CMAU130532-8*/ HR Entrega: *10:00* /Dirección: *LUIS OLEA 010, QUILICURA</v>
      </c>
    </row>
    <row r="4247" spans="1:38" ht="16.5" customHeight="1" x14ac:dyDescent="0.2">
      <c r="A4247" s="15">
        <f>ROW(A4246)</f>
        <v>4246</v>
      </c>
      <c r="B4247" s="15">
        <f>IF(J4247=J4246,B4246+1,1)</f>
        <v>17</v>
      </c>
      <c r="C4247" s="15" t="s">
        <v>5896</v>
      </c>
      <c r="D4247" s="25" t="s">
        <v>39</v>
      </c>
      <c r="E4247" s="27"/>
      <c r="F4247" s="27" t="s">
        <v>6476</v>
      </c>
      <c r="G4247" s="27" t="s">
        <v>64</v>
      </c>
      <c r="H4247" s="27">
        <v>20000</v>
      </c>
      <c r="I4247" s="27" t="s">
        <v>42</v>
      </c>
      <c r="J4247" s="28">
        <v>46182</v>
      </c>
      <c r="K4247" s="26">
        <v>0.58333333333333337</v>
      </c>
      <c r="L4247" s="26"/>
      <c r="M4247" s="27" t="s">
        <v>241</v>
      </c>
      <c r="N4247" s="25">
        <f>IFERROR(VLOOKUP(M4247,Data!$J$1:$K$58,2,0),"")</f>
        <v>56984880436</v>
      </c>
      <c r="O4247" s="27" t="s">
        <v>98</v>
      </c>
      <c r="P4247" s="27">
        <v>6</v>
      </c>
      <c r="Q4247" s="27" t="s">
        <v>6473</v>
      </c>
      <c r="R4247" s="27" t="s">
        <v>48</v>
      </c>
      <c r="S4247" s="27"/>
      <c r="T4247" s="27"/>
      <c r="U4247" s="28"/>
      <c r="V4247" s="15"/>
      <c r="W4247" s="15"/>
      <c r="X4247" s="27"/>
      <c r="Y4247" s="27"/>
      <c r="Z4247" s="29"/>
      <c r="AA4247" s="29">
        <v>0.54861111111111116</v>
      </c>
      <c r="AB4247" s="29">
        <v>0.62847222222222221</v>
      </c>
      <c r="AC4247" s="30">
        <v>46182</v>
      </c>
      <c r="AD4247" s="15" t="str">
        <f>IF(Tabla2[[#This Row],[HORA ENTREGA]]="DIRECTO","On time", IF(AA4247&lt;&gt;"",IF(Tabla2[[#This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47" s="15" t="str">
        <f>MID(Tabla2[[#This Row],[TIPO]],1,3)</f>
        <v xml:space="preserve">20 </v>
      </c>
      <c r="AF42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GRUPO REXEX */ Cont: * CMAU049969-8*/ HR Entrega: *14:00* /Dirección: *LUIS OLEA 010, QUILICURA</v>
      </c>
      <c r="AG4247" s="38" t="str">
        <f>IFERROR(HYPERLINK("https://wa.me/"&amp;Tabla2[[#This Row],[CONTACTO]]&amp;"?text="&amp;Tabla2[[#This Row],[Mensaje]],"Enviar mensaje"),"")</f>
        <v>Enviar mensaje</v>
      </c>
      <c r="AH4247" s="15" t="str">
        <f>CONCATENATE(A4247,F4247)</f>
        <v>4246CMAU049969-8</v>
      </c>
      <c r="AI4247" s="15" t="str">
        <f>CONCATENATE("ENT-",A4247)</f>
        <v>ENT-4246</v>
      </c>
      <c r="AJ4247" s="15" t="str">
        <f>IF(Tabla2[[#This Row],[Op]]&lt;&gt;"","ENTREGA","")</f>
        <v>ENTREGA</v>
      </c>
      <c r="AK4247" s="40" t="str">
        <f>(Tabla2[[#This Row],[FECHA ENTREGA]]&amp;Tabla2[[#This Row],[HORA ENTREGA]])</f>
        <v>461820,583333333333333</v>
      </c>
      <c r="AL4247" s="34" t="str">
        <f>IFERROR(HYPERLINK("https://wa.me/"&amp;Tabla2[[#This Row],[CONTACTO]]&amp;"?text="&amp;Tabla2[[#This Row],[Mensaje]]),"")</f>
        <v>https://wa.me/56984880436?text=Hola!%0AServicio del día 09-06%0A *Cliente:* GRUPO REXEX */ Cont: * CMAU049969-8*/ HR Entrega: *14:00* /Dirección: *LUIS OLEA 010, QUILICURA</v>
      </c>
    </row>
    <row r="4248" spans="1:38" ht="16.5" customHeight="1" x14ac:dyDescent="0.2">
      <c r="A4248" s="15">
        <f>ROW(A4247)</f>
        <v>4247</v>
      </c>
      <c r="B4248" s="15">
        <f>IF(J4248=J4247,B4247+1,1)</f>
        <v>18</v>
      </c>
      <c r="C4248" s="15" t="s">
        <v>5896</v>
      </c>
      <c r="D4248" s="25" t="s">
        <v>39</v>
      </c>
      <c r="E4248" s="27"/>
      <c r="F4248" s="27" t="s">
        <v>6477</v>
      </c>
      <c r="G4248" s="27" t="s">
        <v>64</v>
      </c>
      <c r="H4248" s="27">
        <v>20000</v>
      </c>
      <c r="I4248" s="27" t="s">
        <v>42</v>
      </c>
      <c r="J4248" s="28">
        <v>46182</v>
      </c>
      <c r="K4248" s="26">
        <v>0.58333333333333337</v>
      </c>
      <c r="L4248" s="26"/>
      <c r="M4248" s="27" t="s">
        <v>319</v>
      </c>
      <c r="N4248" s="25">
        <f>IFERROR(VLOOKUP(M4248,Data!$J$1:$K$58,2,0),"")</f>
        <v>56948501048</v>
      </c>
      <c r="O4248" s="27" t="s">
        <v>320</v>
      </c>
      <c r="P4248" s="27">
        <v>7</v>
      </c>
      <c r="Q4248" s="27" t="s">
        <v>6473</v>
      </c>
      <c r="R4248" s="27" t="s">
        <v>48</v>
      </c>
      <c r="S4248" s="27"/>
      <c r="T4248" s="27"/>
      <c r="U4248" s="28"/>
      <c r="V4248" s="15"/>
      <c r="W4248" s="15"/>
      <c r="X4248" s="27"/>
      <c r="Y4248" s="27"/>
      <c r="Z4248" s="29"/>
      <c r="AA4248" s="29">
        <v>0.57291666666666663</v>
      </c>
      <c r="AB4248" s="29">
        <v>0.66666666666666663</v>
      </c>
      <c r="AC4248" s="30">
        <v>46182</v>
      </c>
      <c r="AD4248" s="15" t="str">
        <f>IF(Tabla2[[#This Row],[HORA ENTREGA]]="DIRECTO","On time", IF(AA4248&lt;&gt;"",IF(Tabla2[[#This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48" s="15" t="str">
        <f>MID(Tabla2[[#This Row],[TIPO]],1,3)</f>
        <v xml:space="preserve">20 </v>
      </c>
      <c r="AF42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GRUPO REXEX */ Cont: * TRHU357668-4*/ HR Entrega: *14:00* /Dirección: *LUIS OLEA 010, QUILICURA</v>
      </c>
      <c r="AG4248" s="45" t="str">
        <f>IFERROR(HYPERLINK("https://wa.me/"&amp;Tabla2[[#This Row],[CONTACTO]]&amp;"?text="&amp;Tabla2[[#This Row],[Mensaje]],"Enviar mensaje"),"")</f>
        <v>Enviar mensaje</v>
      </c>
      <c r="AH4248" s="15" t="str">
        <f>CONCATENATE(A4248,F4248)</f>
        <v>4247TRHU357668-4</v>
      </c>
      <c r="AI4248" s="15" t="str">
        <f>CONCATENATE("ENT-",A4248)</f>
        <v>ENT-4247</v>
      </c>
      <c r="AJ4248" s="15" t="str">
        <f>IF(Tabla2[[#This Row],[Op]]&lt;&gt;"","ENTREGA","")</f>
        <v>ENTREGA</v>
      </c>
      <c r="AK4248" s="40" t="str">
        <f>(Tabla2[[#This Row],[FECHA ENTREGA]]&amp;Tabla2[[#This Row],[HORA ENTREGA]])</f>
        <v>461820,583333333333333</v>
      </c>
      <c r="AL4248" s="34" t="str">
        <f>IFERROR(HYPERLINK("https://wa.me/"&amp;Tabla2[[#This Row],[CONTACTO]]&amp;"?text="&amp;Tabla2[[#This Row],[Mensaje]]),"")</f>
        <v>https://wa.me/56948501048?text=Hola!%0AServicio del día 09-06%0A *Cliente:* GRUPO REXEX */ Cont: * TRHU357668-4*/ HR Entrega: *14:00* /Dirección: *LUIS OLEA 010, QUILICURA</v>
      </c>
    </row>
    <row r="4249" spans="1:38" ht="16.5" customHeight="1" x14ac:dyDescent="0.2">
      <c r="A4249" s="15">
        <f>ROW(A4248)</f>
        <v>4248</v>
      </c>
      <c r="B4249" s="15">
        <f>IF(J4249=J4248,B4248+1,1)</f>
        <v>19</v>
      </c>
      <c r="C4249" s="15" t="s">
        <v>483</v>
      </c>
      <c r="D4249" s="25" t="s">
        <v>39</v>
      </c>
      <c r="E4249" s="27">
        <v>1296129</v>
      </c>
      <c r="F4249" s="27" t="s">
        <v>6478</v>
      </c>
      <c r="G4249" s="27" t="s">
        <v>64</v>
      </c>
      <c r="H4249" s="27">
        <v>1865</v>
      </c>
      <c r="I4249" s="27" t="s">
        <v>42</v>
      </c>
      <c r="J4249" s="28">
        <v>46182</v>
      </c>
      <c r="K4249" s="26">
        <v>0.35416666666666669</v>
      </c>
      <c r="L4249" s="26"/>
      <c r="M4249" s="27" t="s">
        <v>688</v>
      </c>
      <c r="N4249" s="25">
        <f>IFERROR(VLOOKUP(M4249,Data!$J$1:$K$58,2,0),"")</f>
        <v>56950104102</v>
      </c>
      <c r="O4249" s="27" t="s">
        <v>552</v>
      </c>
      <c r="P4249" s="27"/>
      <c r="Q4249" s="27" t="s">
        <v>485</v>
      </c>
      <c r="R4249" s="27" t="s">
        <v>218</v>
      </c>
      <c r="S4249" s="27"/>
      <c r="T4249" s="27"/>
      <c r="U4249" s="28"/>
      <c r="V4249" s="15"/>
      <c r="W4249" s="15"/>
      <c r="X4249" s="27"/>
      <c r="Y4249" s="27"/>
      <c r="Z4249" s="29"/>
      <c r="AA4249" s="29">
        <v>0.33680555555555558</v>
      </c>
      <c r="AB4249" s="29">
        <v>0.4201388888888889</v>
      </c>
      <c r="AC4249" s="30">
        <v>46182</v>
      </c>
      <c r="AD4249" s="15" t="str">
        <f>IF(Tabla2[[#This Row],[HORA ENTREGA]]="DIRECTO","On time", IF(AA4249&lt;&gt;"",IF(Tabla2[[#This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49" s="15" t="str">
        <f>MID(Tabla2[[#This Row],[TIPO]],1,3)</f>
        <v xml:space="preserve">20 </v>
      </c>
      <c r="AF42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09-06%0A *Cliente:* IDEAL S A */ Cont: * CSNU2651906*/ HR Entrega: *08:30* /Dirección: *Bodega Nutrabien, Av. Bernardo O´Higgins 3140 </v>
      </c>
      <c r="AG4249" s="45" t="str">
        <f>IFERROR(HYPERLINK("https://wa.me/"&amp;Tabla2[[#This Row],[CONTACTO]]&amp;"?text="&amp;Tabla2[[#This Row],[Mensaje]],"Enviar mensaje"),"")</f>
        <v>Enviar mensaje</v>
      </c>
      <c r="AH4249" s="15" t="str">
        <f>CONCATENATE(A4249,F4249)</f>
        <v>4248CSNU2651906</v>
      </c>
      <c r="AI4249" s="15" t="str">
        <f>CONCATENATE("ENT-",A4249)</f>
        <v>ENT-4248</v>
      </c>
      <c r="AJ4249" s="15" t="str">
        <f>IF(Tabla2[[#This Row],[Op]]&lt;&gt;"","ENTREGA","")</f>
        <v>ENTREGA</v>
      </c>
      <c r="AK4249" s="40" t="str">
        <f>(Tabla2[[#This Row],[FECHA ENTREGA]]&amp;Tabla2[[#This Row],[HORA ENTREGA]])</f>
        <v>461820,354166666666667</v>
      </c>
      <c r="AL4249" s="43" t="str">
        <f>IFERROR(HYPERLINK("https://wa.me/"&amp;Tabla2[[#This Row],[CONTACTO]]&amp;"?text="&amp;Tabla2[[#This Row],[Mensaje]]),"")</f>
        <v xml:space="preserve">https://wa.me/56950104102?text=Hola!%0AServicio del día 09-06%0A *Cliente:* IDEAL S A */ Cont: * CSNU2651906*/ HR Entrega: *08:30* /Dirección: *Bodega Nutrabien, Av. Bernardo O´Higgins 3140 </v>
      </c>
    </row>
    <row r="4250" spans="1:38" ht="16.5" customHeight="1" x14ac:dyDescent="0.2">
      <c r="A4250" s="15">
        <f>ROW(A4249)</f>
        <v>4249</v>
      </c>
      <c r="B4250" s="15">
        <f>IF(J4250=J4249,B4249+1,1)</f>
        <v>20</v>
      </c>
      <c r="C4250" s="15" t="s">
        <v>698</v>
      </c>
      <c r="D4250" s="25" t="s">
        <v>39</v>
      </c>
      <c r="E4250" s="27">
        <v>307254</v>
      </c>
      <c r="F4250" s="27" t="s">
        <v>6479</v>
      </c>
      <c r="G4250" s="27" t="s">
        <v>41</v>
      </c>
      <c r="H4250" s="27">
        <v>5828</v>
      </c>
      <c r="I4250" s="27" t="s">
        <v>6480</v>
      </c>
      <c r="J4250" s="28">
        <v>46182</v>
      </c>
      <c r="K4250" s="26" t="s">
        <v>290</v>
      </c>
      <c r="L4250" s="26"/>
      <c r="M4250" s="27" t="s">
        <v>104</v>
      </c>
      <c r="N4250" s="25">
        <f>IFERROR(VLOOKUP(M4250,Data!$J$1:$K$58,2,0),"")</f>
        <v>56966749395</v>
      </c>
      <c r="O4250" s="27" t="s">
        <v>253</v>
      </c>
      <c r="P4250" s="27"/>
      <c r="Q4250" s="27" t="s">
        <v>700</v>
      </c>
      <c r="R4250" s="27" t="s">
        <v>69</v>
      </c>
      <c r="S4250" s="27"/>
      <c r="T4250" s="27"/>
      <c r="U4250" s="28"/>
      <c r="V4250" s="15"/>
      <c r="W4250" s="15"/>
      <c r="X4250" s="27"/>
      <c r="Y4250" s="27"/>
      <c r="Z4250" s="29"/>
      <c r="AA4250" s="29">
        <v>0.57777777777777772</v>
      </c>
      <c r="AB4250" s="29">
        <v>0.64930555555555558</v>
      </c>
      <c r="AC4250" s="30">
        <v>46182</v>
      </c>
      <c r="AD4250" s="15" t="str">
        <f>IF(Tabla2[[#This Row],[HORA ENTREGA]]="DIRECTO","On time", IF(AA4250&lt;&gt;"",IF(Tabla2[[#This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50" s="15" t="str">
        <f>MID(Tabla2[[#This Row],[TIPO]],1,3)</f>
        <v xml:space="preserve">40 </v>
      </c>
      <c r="AF42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IMPORTADORA DCIC SPA */ Cont: * OOCU5539742*/ HR Entrega: *DIRECTO* /Dirección: *PUERTO MADERO 9710 BOD. P01 - P03, PUDAHUEL</v>
      </c>
      <c r="AG4250" s="45" t="str">
        <f>IFERROR(HYPERLINK("https://wa.me/"&amp;Tabla2[[#This Row],[CONTACTO]]&amp;"?text="&amp;Tabla2[[#This Row],[Mensaje]],"Enviar mensaje"),"")</f>
        <v>Enviar mensaje</v>
      </c>
      <c r="AH4250" s="15" t="str">
        <f>CONCATENATE(A4250,F4250)</f>
        <v>4249OOCU5539742</v>
      </c>
      <c r="AI4250" s="15" t="str">
        <f>CONCATENATE("ENT-",A4250)</f>
        <v>ENT-4249</v>
      </c>
      <c r="AJ4250" s="15" t="str">
        <f>IF(Tabla2[[#This Row],[Op]]&lt;&gt;"","ENTREGA","")</f>
        <v>ENTREGA</v>
      </c>
      <c r="AK4250" s="40" t="str">
        <f>(Tabla2[[#This Row],[FECHA ENTREGA]]&amp;Tabla2[[#This Row],[HORA ENTREGA]])</f>
        <v>46182DIRECTO</v>
      </c>
      <c r="AL4250" s="43" t="str">
        <f>IFERROR(HYPERLINK("https://wa.me/"&amp;Tabla2[[#This Row],[CONTACTO]]&amp;"?text="&amp;Tabla2[[#This Row],[Mensaje]]),"")</f>
        <v>https://wa.me/56966749395?text=Hola!%0AServicio del día 09-06%0A *Cliente:* IMPORTADORA DCIC SPA */ Cont: * OOCU5539742*/ HR Entrega: *DIRECTO* /Dirección: *PUERTO MADERO 9710 BOD. P01 - P03, PUDAHUEL</v>
      </c>
    </row>
    <row r="4251" spans="1:38" ht="16.5" customHeight="1" x14ac:dyDescent="0.2">
      <c r="A4251" s="15">
        <f>ROW(A4250)</f>
        <v>4250</v>
      </c>
      <c r="B4251" s="15">
        <f>IF(J4251=J4250,B4250+1,1)</f>
        <v>21</v>
      </c>
      <c r="C4251" s="15" t="s">
        <v>149</v>
      </c>
      <c r="D4251" s="25" t="s">
        <v>39</v>
      </c>
      <c r="E4251" s="27">
        <v>2639856</v>
      </c>
      <c r="F4251" s="27" t="s">
        <v>6481</v>
      </c>
      <c r="G4251" s="27" t="s">
        <v>41</v>
      </c>
      <c r="H4251" s="27">
        <v>12100</v>
      </c>
      <c r="I4251" s="27" t="s">
        <v>42</v>
      </c>
      <c r="J4251" s="28">
        <v>46182</v>
      </c>
      <c r="K4251" s="26">
        <v>0.33333333333333331</v>
      </c>
      <c r="L4251" s="26" t="s">
        <v>6482</v>
      </c>
      <c r="M4251" s="27" t="s">
        <v>347</v>
      </c>
      <c r="N4251" s="25">
        <f>IFERROR(VLOOKUP(M4251,Data!$J$1:$K$58,2,0),"")</f>
        <v>56976511010</v>
      </c>
      <c r="O4251" s="27" t="s">
        <v>87</v>
      </c>
      <c r="P4251" s="27"/>
      <c r="Q4251" s="27" t="s">
        <v>153</v>
      </c>
      <c r="R4251" s="27" t="s">
        <v>1747</v>
      </c>
      <c r="S4251" s="27"/>
      <c r="T4251" s="27"/>
      <c r="U4251" s="28"/>
      <c r="V4251" s="15"/>
      <c r="W4251" s="15"/>
      <c r="X4251" s="27"/>
      <c r="Y4251" s="27"/>
      <c r="Z4251" s="29"/>
      <c r="AA4251" s="29">
        <v>0.33333333333333331</v>
      </c>
      <c r="AB4251" s="29">
        <v>0.44444444444444442</v>
      </c>
      <c r="AC4251" s="30">
        <v>46182</v>
      </c>
      <c r="AD4251" s="15" t="str">
        <f>IF(Tabla2[[#This Row],[HORA ENTREGA]]="DIRECTO","On time", IF(AA4251&lt;&gt;"",IF(Tabla2[[#This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51" s="15" t="str">
        <f>MID(Tabla2[[#This Row],[TIPO]],1,3)</f>
        <v xml:space="preserve">40 </v>
      </c>
      <c r="AF42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09-06%0A *Cliente:* IMPORTADORA MIDEA CARRIER CHILE LTDA */ Cont: * EGHU8437598*/ HR Entrega: *08:00* /Dirección: *BOD. MIEA AGURTO - PUERTO MADERO 9710, BOD. E13; PUDAHUEL </v>
      </c>
      <c r="AG4251" s="38" t="str">
        <f>IFERROR(HYPERLINK("https://wa.me/"&amp;Tabla2[[#This Row],[CONTACTO]]&amp;"?text="&amp;Tabla2[[#This Row],[Mensaje]],"Enviar mensaje"),"")</f>
        <v>Enviar mensaje</v>
      </c>
      <c r="AH4251" s="15" t="str">
        <f>CONCATENATE(A4251,F4251)</f>
        <v>4250EGHU8437598</v>
      </c>
      <c r="AI4251" s="15" t="str">
        <f>CONCATENATE("ENT-",A4251)</f>
        <v>ENT-4250</v>
      </c>
      <c r="AJ4251" s="15" t="str">
        <f>IF(Tabla2[[#This Row],[Op]]&lt;&gt;"","ENTREGA","")</f>
        <v>ENTREGA</v>
      </c>
      <c r="AK4251" s="40" t="str">
        <f>(Tabla2[[#This Row],[FECHA ENTREGA]]&amp;Tabla2[[#This Row],[HORA ENTREGA]])</f>
        <v>461820,333333333333333</v>
      </c>
      <c r="AL4251" s="34" t="str">
        <f>IFERROR(HYPERLINK("https://wa.me/"&amp;Tabla2[[#This Row],[CONTACTO]]&amp;"?text="&amp;Tabla2[[#This Row],[Mensaje]]),"")</f>
        <v xml:space="preserve">https://wa.me/56976511010?text=Hola!%0AServicio del día 09-06%0A *Cliente:* IMPORTADORA MIDEA CARRIER CHILE LTDA */ Cont: * EGHU8437598*/ HR Entrega: *08:00* /Dirección: *BOD. MIEA AGURTO - PUERTO MADERO 9710, BOD. E13; PUDAHUEL </v>
      </c>
    </row>
    <row r="4252" spans="1:38" ht="16.5" customHeight="1" x14ac:dyDescent="0.2">
      <c r="A4252" s="15">
        <f>ROW(A4251)</f>
        <v>4251</v>
      </c>
      <c r="B4252" s="15">
        <f>IF(J4252=J4251,B4251+1,1)</f>
        <v>22</v>
      </c>
      <c r="C4252" s="15" t="s">
        <v>149</v>
      </c>
      <c r="D4252" s="25" t="s">
        <v>39</v>
      </c>
      <c r="E4252" s="27">
        <v>2638709</v>
      </c>
      <c r="F4252" s="27" t="s">
        <v>6483</v>
      </c>
      <c r="G4252" s="27" t="s">
        <v>41</v>
      </c>
      <c r="H4252" s="27">
        <v>14600</v>
      </c>
      <c r="I4252" s="27" t="s">
        <v>42</v>
      </c>
      <c r="J4252" s="28">
        <v>46182</v>
      </c>
      <c r="K4252" s="26">
        <v>0.375</v>
      </c>
      <c r="L4252" s="26" t="s">
        <v>6484</v>
      </c>
      <c r="M4252" s="27" t="s">
        <v>215</v>
      </c>
      <c r="N4252" s="25">
        <f>IFERROR(VLOOKUP(M4252,Data!$J$1:$K$58,2,0),"")</f>
        <v>56978089957</v>
      </c>
      <c r="O4252" s="27" t="s">
        <v>216</v>
      </c>
      <c r="P4252" s="27"/>
      <c r="Q4252" s="27" t="s">
        <v>153</v>
      </c>
      <c r="R4252" s="27" t="s">
        <v>1747</v>
      </c>
      <c r="S4252" s="27"/>
      <c r="T4252" s="27"/>
      <c r="U4252" s="28"/>
      <c r="V4252" s="15"/>
      <c r="W4252" s="15"/>
      <c r="X4252" s="27"/>
      <c r="Y4252" s="27"/>
      <c r="Z4252" s="29"/>
      <c r="AA4252" s="29">
        <v>0.45694444444444443</v>
      </c>
      <c r="AB4252" s="29">
        <v>0.58680555555555558</v>
      </c>
      <c r="AC4252" s="30">
        <v>46182</v>
      </c>
      <c r="AD4252" s="15" t="str">
        <f>IF(Tabla2[[#This Row],[HORA ENTREGA]]="DIRECTO","On time", IF(AA4252&lt;&gt;"",IF(Tabla2[[#This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52" s="15" t="str">
        <f>MID(Tabla2[[#This Row],[TIPO]],1,3)</f>
        <v xml:space="preserve">40 </v>
      </c>
      <c r="AF42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09-06%0A *Cliente:* IMPORTADORA MIDEA CARRIER CHILE LTDA */ Cont: * FFAU2112759*/ HR Entrega: *09:00* /Dirección: *BOD. MIEA AGURTO - PUERTO MADERO 9710, BOD. E13; PUDAHUEL </v>
      </c>
      <c r="AG4252" s="38" t="str">
        <f>IFERROR(HYPERLINK("https://wa.me/"&amp;Tabla2[[#This Row],[CONTACTO]]&amp;"?text="&amp;Tabla2[[#This Row],[Mensaje]],"Enviar mensaje"),"")</f>
        <v>Enviar mensaje</v>
      </c>
      <c r="AH4252" s="15" t="str">
        <f>CONCATENATE(A4252,F4252)</f>
        <v>4251FFAU2112759</v>
      </c>
      <c r="AI4252" s="15" t="str">
        <f>CONCATENATE("ENT-",A4252)</f>
        <v>ENT-4251</v>
      </c>
      <c r="AJ4252" s="15" t="str">
        <f>IF(Tabla2[[#This Row],[Op]]&lt;&gt;"","ENTREGA","")</f>
        <v>ENTREGA</v>
      </c>
      <c r="AK4252" s="40" t="str">
        <f>(Tabla2[[#This Row],[FECHA ENTREGA]]&amp;Tabla2[[#This Row],[HORA ENTREGA]])</f>
        <v>461820,375</v>
      </c>
      <c r="AL4252" s="34" t="str">
        <f>IFERROR(HYPERLINK("https://wa.me/"&amp;Tabla2[[#This Row],[CONTACTO]]&amp;"?text="&amp;Tabla2[[#This Row],[Mensaje]]),"")</f>
        <v xml:space="preserve">https://wa.me/56978089957?text=Hola!%0AServicio del día 09-06%0A *Cliente:* IMPORTADORA MIDEA CARRIER CHILE LTDA */ Cont: * FFAU2112759*/ HR Entrega: *09:00* /Dirección: *BOD. MIEA AGURTO - PUERTO MADERO 9710, BOD. E13; PUDAHUEL </v>
      </c>
    </row>
    <row r="4253" spans="1:38" ht="16.5" customHeight="1" x14ac:dyDescent="0.2">
      <c r="A4253" s="15">
        <f>ROW(A4252)</f>
        <v>4252</v>
      </c>
      <c r="B4253" s="15">
        <f>IF(J4253=J4252,B4252+1,1)</f>
        <v>23</v>
      </c>
      <c r="C4253" s="15" t="s">
        <v>149</v>
      </c>
      <c r="D4253" s="25" t="s">
        <v>39</v>
      </c>
      <c r="E4253" s="27">
        <v>2638181</v>
      </c>
      <c r="F4253" s="27" t="s">
        <v>6485</v>
      </c>
      <c r="G4253" s="27" t="s">
        <v>41</v>
      </c>
      <c r="H4253" s="27">
        <v>8500</v>
      </c>
      <c r="I4253" s="27" t="s">
        <v>42</v>
      </c>
      <c r="J4253" s="28">
        <v>46182</v>
      </c>
      <c r="K4253" s="26">
        <v>0.45833333333333331</v>
      </c>
      <c r="L4253" s="26" t="s">
        <v>6486</v>
      </c>
      <c r="M4253" s="27" t="s">
        <v>433</v>
      </c>
      <c r="N4253" s="25">
        <f>IFERROR(VLOOKUP(M4253,Data!$J$1:$K$58,2,0),"")</f>
        <v>56994354094</v>
      </c>
      <c r="O4253" s="27" t="s">
        <v>434</v>
      </c>
      <c r="P4253" s="27"/>
      <c r="Q4253" s="27" t="s">
        <v>153</v>
      </c>
      <c r="R4253" s="27" t="s">
        <v>1747</v>
      </c>
      <c r="S4253" s="27"/>
      <c r="T4253" s="27"/>
      <c r="U4253" s="28"/>
      <c r="V4253" s="15"/>
      <c r="W4253" s="15"/>
      <c r="X4253" s="27"/>
      <c r="Y4253" s="27"/>
      <c r="Z4253" s="29"/>
      <c r="AA4253" s="29">
        <v>0.48958333333333331</v>
      </c>
      <c r="AB4253" s="29">
        <v>0.64930555555555558</v>
      </c>
      <c r="AC4253" s="30">
        <v>46182</v>
      </c>
      <c r="AD4253" s="15" t="str">
        <f>IF(Tabla2[[#This Row],[HORA ENTREGA]]="DIRECTO","On time", IF(AA4253&lt;&gt;"",IF(Tabla2[[#This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53" s="15" t="str">
        <f>MID(Tabla2[[#This Row],[TIPO]],1,3)</f>
        <v xml:space="preserve">40 </v>
      </c>
      <c r="AF42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09-06%0A *Cliente:* IMPORTADORA MIDEA CARRIER CHILE LTDA */ Cont: * EGSU6651069*/ HR Entrega: *11:00* /Dirección: *BOD. MIEA AGURTO - PUERTO MADERO 9710, BOD. E13; PUDAHUEL </v>
      </c>
      <c r="AG4253" s="38" t="str">
        <f>IFERROR(HYPERLINK("https://wa.me/"&amp;Tabla2[[#This Row],[CONTACTO]]&amp;"?text="&amp;Tabla2[[#This Row],[Mensaje]],"Enviar mensaje"),"")</f>
        <v>Enviar mensaje</v>
      </c>
      <c r="AH4253" s="15" t="str">
        <f>CONCATENATE(A4253,F4253)</f>
        <v>4252EGSU6651069</v>
      </c>
      <c r="AI4253" s="15" t="str">
        <f>CONCATENATE("ENT-",A4253)</f>
        <v>ENT-4252</v>
      </c>
      <c r="AJ4253" s="15" t="str">
        <f>IF(Tabla2[[#This Row],[Op]]&lt;&gt;"","ENTREGA","")</f>
        <v>ENTREGA</v>
      </c>
      <c r="AK4253" s="40" t="str">
        <f>(Tabla2[[#This Row],[FECHA ENTREGA]]&amp;Tabla2[[#This Row],[HORA ENTREGA]])</f>
        <v>461820,458333333333333</v>
      </c>
      <c r="AL4253" s="34" t="str">
        <f>IFERROR(HYPERLINK("https://wa.me/"&amp;Tabla2[[#This Row],[CONTACTO]]&amp;"?text="&amp;Tabla2[[#This Row],[Mensaje]]),"")</f>
        <v xml:space="preserve">https://wa.me/56994354094?text=Hola!%0AServicio del día 09-06%0A *Cliente:* IMPORTADORA MIDEA CARRIER CHILE LTDA */ Cont: * EGSU6651069*/ HR Entrega: *11:00* /Dirección: *BOD. MIEA AGURTO - PUERTO MADERO 9710, BOD. E13; PUDAHUEL </v>
      </c>
    </row>
    <row r="4254" spans="1:38" ht="16.5" customHeight="1" x14ac:dyDescent="0.2">
      <c r="A4254" s="15">
        <f>ROW(A4253)</f>
        <v>4253</v>
      </c>
      <c r="B4254" s="15">
        <f>IF(J4254=J4253,B4253+1,1)</f>
        <v>24</v>
      </c>
      <c r="C4254" s="15" t="s">
        <v>178</v>
      </c>
      <c r="D4254" s="25" t="s">
        <v>39</v>
      </c>
      <c r="E4254" s="27">
        <v>889279</v>
      </c>
      <c r="F4254" s="27" t="s">
        <v>6487</v>
      </c>
      <c r="G4254" s="27" t="s">
        <v>41</v>
      </c>
      <c r="H4254" s="27">
        <v>31300</v>
      </c>
      <c r="I4254" s="27" t="s">
        <v>42</v>
      </c>
      <c r="J4254" s="28">
        <v>46182</v>
      </c>
      <c r="K4254" s="26">
        <v>0.33333333333333331</v>
      </c>
      <c r="L4254" s="26"/>
      <c r="M4254" s="27" t="s">
        <v>112</v>
      </c>
      <c r="N4254" s="25">
        <f>IFERROR(VLOOKUP(M4254,Data!$J$1:$K$58,2,0),"")</f>
        <v>56990025702</v>
      </c>
      <c r="O4254" s="27" t="s">
        <v>61</v>
      </c>
      <c r="P4254" s="27"/>
      <c r="Q4254" s="27" t="s">
        <v>1005</v>
      </c>
      <c r="R4254" s="27" t="s">
        <v>1747</v>
      </c>
      <c r="S4254" s="27"/>
      <c r="T4254" s="27"/>
      <c r="U4254" s="28"/>
      <c r="V4254" s="15"/>
      <c r="W4254" s="15"/>
      <c r="X4254" s="27"/>
      <c r="Y4254" s="27"/>
      <c r="Z4254" s="29"/>
      <c r="AA4254" s="29">
        <v>0.31944444444444442</v>
      </c>
      <c r="AB4254" s="29">
        <v>0.50694444444444442</v>
      </c>
      <c r="AC4254" s="30">
        <v>46182</v>
      </c>
      <c r="AD4254" s="15" t="str">
        <f>IF(Tabla2[[#This Row],[HORA ENTREGA]]="DIRECTO","On time", IF(AA4254&lt;&gt;"",IF(Tabla2[[#This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54" s="15" t="str">
        <f>MID(Tabla2[[#This Row],[TIPO]],1,3)</f>
        <v xml:space="preserve">40 </v>
      </c>
      <c r="AF42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INVERSIERRA S A */ Cont: * BEAU5393280      */ HR Entrega: *08:00* /Dirección: *ALCALDE GUZMAN 0121, G32; QUILICURA</v>
      </c>
      <c r="AG4254" s="45" t="str">
        <f>IFERROR(HYPERLINK("https://wa.me/"&amp;Tabla2[[#This Row],[CONTACTO]]&amp;"?text="&amp;Tabla2[[#This Row],[Mensaje]],"Enviar mensaje"),"")</f>
        <v>Enviar mensaje</v>
      </c>
      <c r="AH4254" s="15" t="str">
        <f>CONCATENATE(A4254,F4254)</f>
        <v xml:space="preserve">4253BEAU5393280      </v>
      </c>
      <c r="AI4254" s="15" t="str">
        <f>CONCATENATE("ENT-",A4254)</f>
        <v>ENT-4253</v>
      </c>
      <c r="AJ4254" s="15" t="str">
        <f>IF(Tabla2[[#This Row],[Op]]&lt;&gt;"","ENTREGA","")</f>
        <v>ENTREGA</v>
      </c>
      <c r="AK4254" s="40" t="str">
        <f>(Tabla2[[#This Row],[FECHA ENTREGA]]&amp;Tabla2[[#This Row],[HORA ENTREGA]])</f>
        <v>461820,333333333333333</v>
      </c>
      <c r="AL4254" s="43" t="str">
        <f>IFERROR(HYPERLINK("https://wa.me/"&amp;Tabla2[[#This Row],[CONTACTO]]&amp;"?text="&amp;Tabla2[[#This Row],[Mensaje]]),"")</f>
        <v>https://wa.me/56990025702?text=Hola!%0AServicio del día 09-06%0A *Cliente:* INVERSIERRA S A */ Cont: * BEAU5393280      */ HR Entrega: *08:00* /Dirección: *ALCALDE GUZMAN 0121, G32; QUILICURA</v>
      </c>
    </row>
    <row r="4255" spans="1:38" ht="16.5" customHeight="1" x14ac:dyDescent="0.2">
      <c r="A4255" s="15">
        <f>ROW(A4254)</f>
        <v>4254</v>
      </c>
      <c r="B4255" s="15">
        <f>IF(J4255=J4254,B4254+1,1)</f>
        <v>25</v>
      </c>
      <c r="C4255" s="15" t="s">
        <v>178</v>
      </c>
      <c r="D4255" s="25" t="s">
        <v>39</v>
      </c>
      <c r="E4255" s="27">
        <v>889652</v>
      </c>
      <c r="F4255" s="27" t="s">
        <v>6488</v>
      </c>
      <c r="G4255" s="27" t="s">
        <v>41</v>
      </c>
      <c r="H4255" s="27">
        <v>14100</v>
      </c>
      <c r="I4255" s="27" t="s">
        <v>42</v>
      </c>
      <c r="J4255" s="28">
        <v>46182</v>
      </c>
      <c r="K4255" s="26">
        <v>0.375</v>
      </c>
      <c r="L4255" s="26"/>
      <c r="M4255" s="27" t="s">
        <v>77</v>
      </c>
      <c r="N4255" s="25">
        <f>IFERROR(VLOOKUP(M4255,Data!$J$1:$K$58,2,0),"")</f>
        <v>56967384794</v>
      </c>
      <c r="O4255" s="27" t="s">
        <v>78</v>
      </c>
      <c r="P4255" s="27"/>
      <c r="Q4255" s="27" t="s">
        <v>6489</v>
      </c>
      <c r="R4255" s="27" t="s">
        <v>1765</v>
      </c>
      <c r="S4255" s="27"/>
      <c r="T4255" s="27"/>
      <c r="U4255" s="28"/>
      <c r="V4255" s="15"/>
      <c r="W4255" s="15"/>
      <c r="X4255" s="27"/>
      <c r="Y4255" s="27"/>
      <c r="Z4255" s="29"/>
      <c r="AA4255" s="29">
        <v>0.34375</v>
      </c>
      <c r="AB4255" s="29">
        <v>0.49305555555555558</v>
      </c>
      <c r="AC4255" s="30">
        <v>46182</v>
      </c>
      <c r="AD4255" s="15" t="str">
        <f>IF(Tabla2[[#This Row],[HORA ENTREGA]]="DIRECTO","On time", IF(AA4255&lt;&gt;"",IF(Tabla2[[#This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55" s="15" t="str">
        <f>MID(Tabla2[[#This Row],[TIPO]],1,3)</f>
        <v xml:space="preserve">40 </v>
      </c>
      <c r="AF42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INVERSIERRA S A */ Cont: * MSDU6430740*/ HR Entrega: *09:00* /Dirección: *LOS FRESNOS 200, COLINA</v>
      </c>
      <c r="AG4255" s="45" t="str">
        <f>IFERROR(HYPERLINK("https://wa.me/"&amp;Tabla2[[#This Row],[CONTACTO]]&amp;"?text="&amp;Tabla2[[#This Row],[Mensaje]],"Enviar mensaje"),"")</f>
        <v>Enviar mensaje</v>
      </c>
      <c r="AH4255" s="15" t="str">
        <f>CONCATENATE(A4255,F4255)</f>
        <v>4254MSDU6430740</v>
      </c>
      <c r="AI4255" s="15" t="str">
        <f>CONCATENATE("ENT-",A4255)</f>
        <v>ENT-4254</v>
      </c>
      <c r="AJ4255" s="15" t="str">
        <f>IF(Tabla2[[#This Row],[Op]]&lt;&gt;"","ENTREGA","")</f>
        <v>ENTREGA</v>
      </c>
      <c r="AK4255" s="40" t="str">
        <f>(Tabla2[[#This Row],[FECHA ENTREGA]]&amp;Tabla2[[#This Row],[HORA ENTREGA]])</f>
        <v>461820,375</v>
      </c>
      <c r="AL4255" s="43" t="str">
        <f>IFERROR(HYPERLINK("https://wa.me/"&amp;Tabla2[[#This Row],[CONTACTO]]&amp;"?text="&amp;Tabla2[[#This Row],[Mensaje]]),"")</f>
        <v>https://wa.me/56967384794?text=Hola!%0AServicio del día 09-06%0A *Cliente:* INVERSIERRA S A */ Cont: * MSDU6430740*/ HR Entrega: *09:00* /Dirección: *LOS FRESNOS 200, COLINA</v>
      </c>
    </row>
    <row r="4256" spans="1:38" ht="16.5" customHeight="1" x14ac:dyDescent="0.2">
      <c r="A4256" s="15">
        <f>ROW(A4255)</f>
        <v>4255</v>
      </c>
      <c r="B4256" s="15">
        <f>IF(J4256=J4255,B4255+1,1)</f>
        <v>26</v>
      </c>
      <c r="C4256" s="15" t="s">
        <v>196</v>
      </c>
      <c r="D4256" s="25" t="s">
        <v>39</v>
      </c>
      <c r="E4256" s="27">
        <v>306629</v>
      </c>
      <c r="F4256" s="27" t="s">
        <v>6490</v>
      </c>
      <c r="G4256" s="27" t="s">
        <v>64</v>
      </c>
      <c r="H4256" s="27">
        <v>9081</v>
      </c>
      <c r="I4256" s="27" t="s">
        <v>6491</v>
      </c>
      <c r="J4256" s="28">
        <v>46182</v>
      </c>
      <c r="K4256" s="26">
        <v>0.29166666666666669</v>
      </c>
      <c r="L4256" s="26"/>
      <c r="M4256" s="27" t="s">
        <v>241</v>
      </c>
      <c r="N4256" s="25">
        <f>IFERROR(VLOOKUP(M4256,Data!$J$1:$K$58,2,0),"")</f>
        <v>56984880436</v>
      </c>
      <c r="O4256" s="27" t="s">
        <v>98</v>
      </c>
      <c r="P4256" s="27"/>
      <c r="Q4256" s="27" t="s">
        <v>201</v>
      </c>
      <c r="R4256" s="27" t="s">
        <v>69</v>
      </c>
      <c r="S4256" s="27"/>
      <c r="T4256" s="27"/>
      <c r="U4256" s="28"/>
      <c r="V4256" s="15"/>
      <c r="W4256" s="15"/>
      <c r="X4256" s="27"/>
      <c r="Y4256" s="27"/>
      <c r="Z4256" s="29"/>
      <c r="AA4256" s="29">
        <v>0.27777777777777779</v>
      </c>
      <c r="AB4256" s="29">
        <v>0.3125</v>
      </c>
      <c r="AC4256" s="30">
        <v>46182</v>
      </c>
      <c r="AD4256" s="15" t="str">
        <f>IF(Tabla2[[#This Row],[HORA ENTREGA]]="DIRECTO","On time", IF(AA4256&lt;&gt;"",IF(Tabla2[[#This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56" s="15" t="str">
        <f>MID(Tabla2[[#This Row],[TIPO]],1,3)</f>
        <v xml:space="preserve">20 </v>
      </c>
      <c r="AF42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LANCO &amp; HARRIS SURAMERICA SPA */ Cont: * HLBU3571610*/ HR Entrega: *07:00* /Dirección: *CALLE CHORRILLOS 1 PARC.19B, LAMPA</v>
      </c>
      <c r="AG4256" s="45" t="str">
        <f>IFERROR(HYPERLINK("https://wa.me/"&amp;Tabla2[[#This Row],[CONTACTO]]&amp;"?text="&amp;Tabla2[[#This Row],[Mensaje]],"Enviar mensaje"),"")</f>
        <v>Enviar mensaje</v>
      </c>
      <c r="AH4256" s="15" t="str">
        <f>CONCATENATE(A4256,F4256)</f>
        <v>4255HLBU3571610</v>
      </c>
      <c r="AI4256" s="15" t="str">
        <f>CONCATENATE("ENT-",A4256)</f>
        <v>ENT-4255</v>
      </c>
      <c r="AJ4256" s="15" t="str">
        <f>IF(Tabla2[[#This Row],[Op]]&lt;&gt;"","ENTREGA","")</f>
        <v>ENTREGA</v>
      </c>
      <c r="AK4256" s="40" t="str">
        <f>(Tabla2[[#This Row],[FECHA ENTREGA]]&amp;Tabla2[[#This Row],[HORA ENTREGA]])</f>
        <v>461820,291666666666667</v>
      </c>
      <c r="AL4256" s="43" t="str">
        <f>IFERROR(HYPERLINK("https://wa.me/"&amp;Tabla2[[#This Row],[CONTACTO]]&amp;"?text="&amp;Tabla2[[#This Row],[Mensaje]]),"")</f>
        <v>https://wa.me/56984880436?text=Hola!%0AServicio del día 09-06%0A *Cliente:* LANCO &amp; HARRIS SURAMERICA SPA */ Cont: * HLBU3571610*/ HR Entrega: *07:00* /Dirección: *CALLE CHORRILLOS 1 PARC.19B, LAMPA</v>
      </c>
    </row>
    <row r="4257" spans="1:38" ht="16.5" customHeight="1" x14ac:dyDescent="0.2">
      <c r="A4257" s="15">
        <f>ROW(A4256)</f>
        <v>4256</v>
      </c>
      <c r="B4257" s="15">
        <f>IF(J4257=J4256,B4256+1,1)</f>
        <v>27</v>
      </c>
      <c r="C4257" s="15" t="s">
        <v>196</v>
      </c>
      <c r="D4257" s="25" t="s">
        <v>39</v>
      </c>
      <c r="E4257" s="27">
        <v>307830</v>
      </c>
      <c r="F4257" s="27" t="s">
        <v>6492</v>
      </c>
      <c r="G4257" s="27" t="s">
        <v>41</v>
      </c>
      <c r="H4257" s="27">
        <v>11267</v>
      </c>
      <c r="I4257" s="27" t="s">
        <v>6493</v>
      </c>
      <c r="J4257" s="28">
        <v>46182</v>
      </c>
      <c r="K4257" s="26">
        <v>0.33333333333333331</v>
      </c>
      <c r="L4257" s="26" t="s">
        <v>4226</v>
      </c>
      <c r="M4257" s="27" t="s">
        <v>60</v>
      </c>
      <c r="N4257" s="25">
        <f>IFERROR(VLOOKUP(M4257,Data!$J$1:$K$58,2,0),"")</f>
        <v>56957438415</v>
      </c>
      <c r="O4257" s="27" t="s">
        <v>285</v>
      </c>
      <c r="P4257" s="27"/>
      <c r="Q4257" s="27" t="s">
        <v>201</v>
      </c>
      <c r="R4257" s="27" t="s">
        <v>48</v>
      </c>
      <c r="S4257" s="27"/>
      <c r="T4257" s="27"/>
      <c r="U4257" s="28"/>
      <c r="V4257" s="15"/>
      <c r="W4257" s="15"/>
      <c r="X4257" s="27"/>
      <c r="Y4257" s="27"/>
      <c r="Z4257" s="29"/>
      <c r="AA4257" s="29">
        <v>0.35069444444444442</v>
      </c>
      <c r="AB4257" s="29">
        <v>0.3888888888888889</v>
      </c>
      <c r="AC4257" s="30">
        <v>46182</v>
      </c>
      <c r="AD4257" s="15" t="str">
        <f>IF(Tabla2[[#This Row],[HORA ENTREGA]]="DIRECTO","On time", IF(AA4257&lt;&gt;"",IF(Tabla2[[#This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57" s="15" t="str">
        <f>MID(Tabla2[[#This Row],[TIPO]],1,3)</f>
        <v xml:space="preserve">40 </v>
      </c>
      <c r="AF42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LANCO &amp; HARRIS SURAMERICA SPA */ Cont: * CMAU9432864*/ HR Entrega: *08:00* /Dirección: *CALLE CHORRILLOS 1 PARC.19B, LAMPA</v>
      </c>
      <c r="AG4257" s="38" t="str">
        <f>IFERROR(HYPERLINK("https://wa.me/"&amp;Tabla2[[#This Row],[CONTACTO]]&amp;"?text="&amp;Tabla2[[#This Row],[Mensaje]],"Enviar mensaje"),"")</f>
        <v>Enviar mensaje</v>
      </c>
      <c r="AH4257" s="15" t="str">
        <f>CONCATENATE(A4257,F4257)</f>
        <v>4256CMAU9432864</v>
      </c>
      <c r="AI4257" s="15" t="str">
        <f>CONCATENATE("ENT-",A4257)</f>
        <v>ENT-4256</v>
      </c>
      <c r="AJ4257" s="15" t="str">
        <f>IF(Tabla2[[#This Row],[Op]]&lt;&gt;"","ENTREGA","")</f>
        <v>ENTREGA</v>
      </c>
      <c r="AK4257" s="40" t="str">
        <f>(Tabla2[[#This Row],[FECHA ENTREGA]]&amp;Tabla2[[#This Row],[HORA ENTREGA]])</f>
        <v>461820,333333333333333</v>
      </c>
      <c r="AL4257" s="34" t="str">
        <f>IFERROR(HYPERLINK("https://wa.me/"&amp;Tabla2[[#This Row],[CONTACTO]]&amp;"?text="&amp;Tabla2[[#This Row],[Mensaje]]),"")</f>
        <v>https://wa.me/56957438415?text=Hola!%0AServicio del día 09-06%0A *Cliente:* LANCO &amp; HARRIS SURAMERICA SPA */ Cont: * CMAU9432864*/ HR Entrega: *08:00* /Dirección: *CALLE CHORRILLOS 1 PARC.19B, LAMPA</v>
      </c>
    </row>
    <row r="4258" spans="1:38" ht="16.5" customHeight="1" x14ac:dyDescent="0.2">
      <c r="A4258" s="15">
        <f>ROW(A4257)</f>
        <v>4257</v>
      </c>
      <c r="B4258" s="15">
        <f>IF(J4258=J4257,B4257+1,1)</f>
        <v>28</v>
      </c>
      <c r="C4258" s="15" t="s">
        <v>6494</v>
      </c>
      <c r="D4258" s="25" t="s">
        <v>39</v>
      </c>
      <c r="E4258" s="27">
        <v>307471</v>
      </c>
      <c r="F4258" s="27" t="s">
        <v>6495</v>
      </c>
      <c r="G4258" s="27" t="s">
        <v>41</v>
      </c>
      <c r="H4258" s="27">
        <v>14047</v>
      </c>
      <c r="I4258" s="27" t="s">
        <v>42</v>
      </c>
      <c r="J4258" s="28">
        <v>46182</v>
      </c>
      <c r="K4258" s="26">
        <v>0.60416666666666663</v>
      </c>
      <c r="L4258" s="26"/>
      <c r="M4258" s="27" t="s">
        <v>60</v>
      </c>
      <c r="N4258" s="25">
        <f>IFERROR(VLOOKUP(M4258,Data!$J$1:$K$58,2,0),"")</f>
        <v>56957438415</v>
      </c>
      <c r="O4258" s="27" t="s">
        <v>285</v>
      </c>
      <c r="P4258" s="27">
        <v>8</v>
      </c>
      <c r="Q4258" s="27" t="s">
        <v>6496</v>
      </c>
      <c r="R4258" s="27" t="s">
        <v>218</v>
      </c>
      <c r="S4258" s="27"/>
      <c r="T4258" s="27"/>
      <c r="U4258" s="28"/>
      <c r="V4258" s="15"/>
      <c r="W4258" s="15"/>
      <c r="X4258" s="27"/>
      <c r="Y4258" s="27"/>
      <c r="Z4258" s="29"/>
      <c r="AA4258" s="29">
        <v>0.53472222222222221</v>
      </c>
      <c r="AB4258" s="29">
        <v>0.59375</v>
      </c>
      <c r="AC4258" s="30">
        <v>46182</v>
      </c>
      <c r="AD4258" s="15" t="str">
        <f>IF(Tabla2[[#This Row],[HORA ENTREGA]]="DIRECTO","On time", IF(AA4258&lt;&gt;"",IF(Tabla2[[#This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58" s="15" t="str">
        <f>MID(Tabla2[[#This Row],[TIPO]],1,3)</f>
        <v xml:space="preserve">40 </v>
      </c>
      <c r="AF42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Max Products Spa */ Cont: * TLLU5827472*/ HR Entrega: *14:30* /Dirección: *Carretera general san Martín 8000, bodega 306, Quilicura</v>
      </c>
      <c r="AG4258" s="38" t="str">
        <f>IFERROR(HYPERLINK("https://wa.me/"&amp;Tabla2[[#This Row],[CONTACTO]]&amp;"?text="&amp;Tabla2[[#This Row],[Mensaje]],"Enviar mensaje"),"")</f>
        <v>Enviar mensaje</v>
      </c>
      <c r="AH4258" s="15" t="str">
        <f>CONCATENATE(A4258,F4258)</f>
        <v>4257TLLU5827472</v>
      </c>
      <c r="AI4258" s="15" t="str">
        <f>CONCATENATE("ENT-",A4258)</f>
        <v>ENT-4257</v>
      </c>
      <c r="AJ4258" s="15" t="str">
        <f>IF(Tabla2[[#This Row],[Op]]&lt;&gt;"","ENTREGA","")</f>
        <v>ENTREGA</v>
      </c>
      <c r="AK4258" s="40" t="str">
        <f>(Tabla2[[#This Row],[FECHA ENTREGA]]&amp;Tabla2[[#This Row],[HORA ENTREGA]])</f>
        <v>461820,604166666666667</v>
      </c>
      <c r="AL4258" s="34" t="str">
        <f>IFERROR(HYPERLINK("https://wa.me/"&amp;Tabla2[[#This Row],[CONTACTO]]&amp;"?text="&amp;Tabla2[[#This Row],[Mensaje]]),"")</f>
        <v>https://wa.me/56957438415?text=Hola!%0AServicio del día 09-06%0A *Cliente:* Max Products Spa */ Cont: * TLLU5827472*/ HR Entrega: *14:30* /Dirección: *Carretera general san Martín 8000, bodega 306, Quilicura</v>
      </c>
    </row>
    <row r="4259" spans="1:38" ht="16.5" customHeight="1" x14ac:dyDescent="0.2">
      <c r="A4259" s="15">
        <f>ROW(A4258)</f>
        <v>4258</v>
      </c>
      <c r="B4259" s="15">
        <f>IF(J4259=J4258,B4258+1,1)</f>
        <v>29</v>
      </c>
      <c r="C4259" s="15" t="s">
        <v>555</v>
      </c>
      <c r="D4259" s="25" t="s">
        <v>39</v>
      </c>
      <c r="E4259" s="27">
        <v>71242</v>
      </c>
      <c r="F4259" s="27" t="s">
        <v>6497</v>
      </c>
      <c r="G4259" s="27" t="s">
        <v>64</v>
      </c>
      <c r="H4259" s="27">
        <v>17688</v>
      </c>
      <c r="I4259" s="27" t="s">
        <v>6498</v>
      </c>
      <c r="J4259" s="28">
        <v>46182</v>
      </c>
      <c r="K4259" s="26">
        <v>0.79166666666666663</v>
      </c>
      <c r="L4259" s="26"/>
      <c r="M4259" s="27" t="s">
        <v>77</v>
      </c>
      <c r="N4259" s="25">
        <f>IFERROR(VLOOKUP(M4259,Data!$J$1:$K$58,2,0),"")</f>
        <v>56967384794</v>
      </c>
      <c r="O4259" s="27" t="s">
        <v>78</v>
      </c>
      <c r="P4259" s="27"/>
      <c r="Q4259" s="27" t="s">
        <v>558</v>
      </c>
      <c r="R4259" s="27" t="s">
        <v>48</v>
      </c>
      <c r="S4259" s="27"/>
      <c r="T4259" s="27"/>
      <c r="U4259" s="28"/>
      <c r="V4259" s="15"/>
      <c r="W4259" s="15"/>
      <c r="X4259" s="27"/>
      <c r="Y4259" s="27"/>
      <c r="Z4259" s="29"/>
      <c r="AA4259" s="29">
        <v>0.81944444444444442</v>
      </c>
      <c r="AB4259" s="29">
        <v>0.90625</v>
      </c>
      <c r="AC4259" s="30">
        <v>46182</v>
      </c>
      <c r="AD4259" s="15" t="str">
        <f>IF(Tabla2[[#This Row],[HORA ENTREGA]]="DIRECTO","On time", IF(AA4259&lt;&gt;"",IF(Tabla2[[#This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59" s="15" t="str">
        <f>MID(Tabla2[[#This Row],[TIPO]],1,3)</f>
        <v xml:space="preserve">20 </v>
      </c>
      <c r="AF42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NICOMA */ Cont: * TCKU1001194*/ HR Entrega: *19:00* /Dirección: *SAN NICOLAS 860, BOD. 7; SAN MIGUEL</v>
      </c>
      <c r="AG4259" s="45" t="str">
        <f>IFERROR(HYPERLINK("https://wa.me/"&amp;Tabla2[[#This Row],[CONTACTO]]&amp;"?text="&amp;Tabla2[[#This Row],[Mensaje]],"Enviar mensaje"),"")</f>
        <v>Enviar mensaje</v>
      </c>
      <c r="AH4259" s="15" t="str">
        <f>CONCATENATE(A4259,F4259)</f>
        <v>4258TCKU1001194</v>
      </c>
      <c r="AI4259" s="15" t="str">
        <f>CONCATENATE("ENT-",A4259)</f>
        <v>ENT-4258</v>
      </c>
      <c r="AJ4259" s="15" t="str">
        <f>IF(Tabla2[[#This Row],[Op]]&lt;&gt;"","ENTREGA","")</f>
        <v>ENTREGA</v>
      </c>
      <c r="AK4259" s="40" t="str">
        <f>(Tabla2[[#This Row],[FECHA ENTREGA]]&amp;Tabla2[[#This Row],[HORA ENTREGA]])</f>
        <v>461820,791666666666667</v>
      </c>
      <c r="AL4259" s="43" t="str">
        <f>IFERROR(HYPERLINK("https://wa.me/"&amp;Tabla2[[#This Row],[CONTACTO]]&amp;"?text="&amp;Tabla2[[#This Row],[Mensaje]]),"")</f>
        <v>https://wa.me/56967384794?text=Hola!%0AServicio del día 09-06%0A *Cliente:* NICOMA */ Cont: * TCKU1001194*/ HR Entrega: *19:00* /Dirección: *SAN NICOLAS 860, BOD. 7; SAN MIGUEL</v>
      </c>
    </row>
    <row r="4260" spans="1:38" ht="16.5" customHeight="1" x14ac:dyDescent="0.2">
      <c r="A4260" s="15">
        <f>ROW(A4259)</f>
        <v>4259</v>
      </c>
      <c r="B4260" s="15">
        <f>IF(J4260=J4259,B4259+1,1)</f>
        <v>30</v>
      </c>
      <c r="C4260" s="15" t="s">
        <v>204</v>
      </c>
      <c r="D4260" s="25" t="s">
        <v>39</v>
      </c>
      <c r="E4260" s="27">
        <v>1196691</v>
      </c>
      <c r="F4260" s="27" t="s">
        <v>6499</v>
      </c>
      <c r="G4260" s="27" t="s">
        <v>41</v>
      </c>
      <c r="H4260" s="27">
        <v>21932</v>
      </c>
      <c r="I4260" s="27" t="s">
        <v>42</v>
      </c>
      <c r="J4260" s="28">
        <v>46182</v>
      </c>
      <c r="K4260" s="26">
        <v>0.35416666666666669</v>
      </c>
      <c r="L4260" s="26"/>
      <c r="M4260" s="27" t="s">
        <v>172</v>
      </c>
      <c r="N4260" s="25">
        <f>IFERROR(VLOOKUP(M4260,Data!$J$1:$K$58,2,0),"")</f>
        <v>56985215946</v>
      </c>
      <c r="O4260" s="27" t="s">
        <v>173</v>
      </c>
      <c r="P4260" s="27"/>
      <c r="Q4260" s="27" t="s">
        <v>6255</v>
      </c>
      <c r="R4260" s="27" t="s">
        <v>1737</v>
      </c>
      <c r="S4260" s="27"/>
      <c r="T4260" s="27"/>
      <c r="U4260" s="28"/>
      <c r="V4260" s="15"/>
      <c r="W4260" s="15"/>
      <c r="X4260" s="27"/>
      <c r="Y4260" s="27"/>
      <c r="Z4260" s="29"/>
      <c r="AA4260" s="29">
        <v>0.33541666666666664</v>
      </c>
      <c r="AB4260" s="29">
        <v>0.49513888888888891</v>
      </c>
      <c r="AC4260" s="30">
        <v>46182</v>
      </c>
      <c r="AD4260" s="15" t="str">
        <f>IF(Tabla2[[#This Row],[HORA ENTREGA]]="DIRECTO","On time", IF(AA4260&lt;&gt;"",IF(Tabla2[[#This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60" s="15" t="str">
        <f>MID(Tabla2[[#This Row],[TIPO]],1,3)</f>
        <v xml:space="preserve">40 </v>
      </c>
      <c r="AF42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OXIQUIM S A */ Cont: * MRKU5892942*/ HR Entrega: *08:30* /Dirección: *cañaveral 901, quilicura</v>
      </c>
      <c r="AG4260" s="45" t="str">
        <f>IFERROR(HYPERLINK("https://wa.me/"&amp;Tabla2[[#This Row],[CONTACTO]]&amp;"?text="&amp;Tabla2[[#This Row],[Mensaje]],"Enviar mensaje"),"")</f>
        <v>Enviar mensaje</v>
      </c>
      <c r="AH4260" s="15" t="str">
        <f>CONCATENATE(A4260,F4260)</f>
        <v>4259MRKU5892942</v>
      </c>
      <c r="AI4260" s="15" t="str">
        <f>CONCATENATE("ENT-",A4260)</f>
        <v>ENT-4259</v>
      </c>
      <c r="AJ4260" s="15" t="str">
        <f>IF(Tabla2[[#This Row],[Op]]&lt;&gt;"","ENTREGA","")</f>
        <v>ENTREGA</v>
      </c>
      <c r="AK4260" s="40" t="str">
        <f>(Tabla2[[#This Row],[FECHA ENTREGA]]&amp;Tabla2[[#This Row],[HORA ENTREGA]])</f>
        <v>461820,354166666666667</v>
      </c>
      <c r="AL4260" s="43" t="str">
        <f>IFERROR(HYPERLINK("https://wa.me/"&amp;Tabla2[[#This Row],[CONTACTO]]&amp;"?text="&amp;Tabla2[[#This Row],[Mensaje]]),"")</f>
        <v>https://wa.me/56985215946?text=Hola!%0AServicio del día 09-06%0A *Cliente:* OXIQUIM S A */ Cont: * MRKU5892942*/ HR Entrega: *08:30* /Dirección: *cañaveral 901, quilicura</v>
      </c>
    </row>
    <row r="4261" spans="1:38" ht="16.5" customHeight="1" x14ac:dyDescent="0.2">
      <c r="A4261" s="15">
        <f>ROW(A4260)</f>
        <v>4260</v>
      </c>
      <c r="B4261" s="15">
        <f>IF(J4261=J4260,B4260+1,1)</f>
        <v>31</v>
      </c>
      <c r="C4261" s="15" t="s">
        <v>204</v>
      </c>
      <c r="D4261" s="25" t="s">
        <v>39</v>
      </c>
      <c r="E4261" s="27">
        <v>1201435</v>
      </c>
      <c r="F4261" s="27" t="s">
        <v>6500</v>
      </c>
      <c r="G4261" s="27" t="s">
        <v>64</v>
      </c>
      <c r="H4261" s="27">
        <v>18000</v>
      </c>
      <c r="I4261" s="27" t="s">
        <v>42</v>
      </c>
      <c r="J4261" s="28">
        <v>46182</v>
      </c>
      <c r="K4261" s="26">
        <v>0.35416666666666669</v>
      </c>
      <c r="L4261" s="26"/>
      <c r="M4261" s="27" t="s">
        <v>180</v>
      </c>
      <c r="N4261" s="25">
        <f>IFERROR(VLOOKUP(M4261,Data!$J$1:$K$58,2,0),"")</f>
        <v>56956063271</v>
      </c>
      <c r="O4261" s="27" t="s">
        <v>384</v>
      </c>
      <c r="P4261" s="27"/>
      <c r="Q4261" s="27" t="s">
        <v>6255</v>
      </c>
      <c r="R4261" s="27" t="s">
        <v>1384</v>
      </c>
      <c r="S4261" s="27"/>
      <c r="T4261" s="27"/>
      <c r="U4261" s="28"/>
      <c r="V4261" s="15"/>
      <c r="W4261" s="15"/>
      <c r="X4261" s="27"/>
      <c r="Y4261" s="27"/>
      <c r="Z4261" s="29"/>
      <c r="AA4261" s="29">
        <v>0.33333333333333331</v>
      </c>
      <c r="AB4261" s="29">
        <v>0.49652777777777779</v>
      </c>
      <c r="AC4261" s="30">
        <v>46182</v>
      </c>
      <c r="AD4261" s="15" t="str">
        <f>IF(Tabla2[[#This Row],[HORA ENTREGA]]="DIRECTO","On time", IF(AA4261&lt;&gt;"",IF(Tabla2[[#This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61" s="15" t="str">
        <f>MID(Tabla2[[#This Row],[TIPO]],1,3)</f>
        <v xml:space="preserve">20 </v>
      </c>
      <c r="AF42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OXIQUIM S A */ Cont: * TIFU1756418*/ HR Entrega: *08:30* /Dirección: *cañaveral 901, quilicura</v>
      </c>
      <c r="AG4261" s="45" t="str">
        <f>IFERROR(HYPERLINK("https://wa.me/"&amp;Tabla2[[#This Row],[CONTACTO]]&amp;"?text="&amp;Tabla2[[#This Row],[Mensaje]],"Enviar mensaje"),"")</f>
        <v>Enviar mensaje</v>
      </c>
      <c r="AH4261" s="15" t="str">
        <f>CONCATENATE(A4261,F4261)</f>
        <v>4260TIFU1756418</v>
      </c>
      <c r="AI4261" s="15" t="str">
        <f>CONCATENATE("ENT-",A4261)</f>
        <v>ENT-4260</v>
      </c>
      <c r="AJ4261" s="15" t="str">
        <f>IF(Tabla2[[#This Row],[Op]]&lt;&gt;"","ENTREGA","")</f>
        <v>ENTREGA</v>
      </c>
      <c r="AK4261" s="40" t="str">
        <f>(Tabla2[[#This Row],[FECHA ENTREGA]]&amp;Tabla2[[#This Row],[HORA ENTREGA]])</f>
        <v>461820,354166666666667</v>
      </c>
      <c r="AL4261" s="43" t="str">
        <f>IFERROR(HYPERLINK("https://wa.me/"&amp;Tabla2[[#This Row],[CONTACTO]]&amp;"?text="&amp;Tabla2[[#This Row],[Mensaje]]),"")</f>
        <v>https://wa.me/56956063271?text=Hola!%0AServicio del día 09-06%0A *Cliente:* OXIQUIM S A */ Cont: * TIFU1756418*/ HR Entrega: *08:30* /Dirección: *cañaveral 901, quilicura</v>
      </c>
    </row>
    <row r="4262" spans="1:38" ht="16.5" customHeight="1" x14ac:dyDescent="0.2">
      <c r="A4262" s="15">
        <f>ROW(A4261)</f>
        <v>4261</v>
      </c>
      <c r="B4262" s="15">
        <f>IF(J4262=J4261,B4261+1,1)</f>
        <v>32</v>
      </c>
      <c r="C4262" s="15" t="s">
        <v>204</v>
      </c>
      <c r="D4262" s="25" t="s">
        <v>39</v>
      </c>
      <c r="E4262" s="27">
        <v>1201599</v>
      </c>
      <c r="F4262" s="27" t="s">
        <v>6501</v>
      </c>
      <c r="G4262" s="27" t="s">
        <v>64</v>
      </c>
      <c r="H4262" s="27">
        <v>27300</v>
      </c>
      <c r="I4262" s="27" t="s">
        <v>42</v>
      </c>
      <c r="J4262" s="28">
        <v>46182</v>
      </c>
      <c r="K4262" s="26">
        <v>0.35416666666666669</v>
      </c>
      <c r="L4262" s="26"/>
      <c r="M4262" s="27" t="s">
        <v>308</v>
      </c>
      <c r="N4262" s="25">
        <f>IFERROR(VLOOKUP(M4262,Data!$J$1:$K$58,2,0),"")</f>
        <v>56966631737</v>
      </c>
      <c r="O4262" s="27" t="s">
        <v>309</v>
      </c>
      <c r="P4262" s="27">
        <v>9</v>
      </c>
      <c r="Q4262" s="27" t="s">
        <v>6255</v>
      </c>
      <c r="R4262" s="27" t="s">
        <v>1869</v>
      </c>
      <c r="S4262" s="27"/>
      <c r="T4262" s="27"/>
      <c r="U4262" s="28"/>
      <c r="V4262" s="15"/>
      <c r="W4262" s="15"/>
      <c r="X4262" s="27"/>
      <c r="Y4262" s="27"/>
      <c r="Z4262" s="29"/>
      <c r="AA4262" s="29">
        <v>0.52083333333333337</v>
      </c>
      <c r="AB4262" s="29">
        <v>0.63888888888888884</v>
      </c>
      <c r="AC4262" s="30">
        <v>46182</v>
      </c>
      <c r="AD4262" s="15" t="str">
        <f>IF(Tabla2[[#This Row],[HORA ENTREGA]]="DIRECTO","On time", IF(AA4262&lt;&gt;"",IF(Tabla2[[#This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62" s="15" t="str">
        <f>MID(Tabla2[[#This Row],[TIPO]],1,3)</f>
        <v xml:space="preserve">20 </v>
      </c>
      <c r="AF42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OXIQUIM S A */ Cont: * msdu1356629*/ HR Entrega: *08:30* /Dirección: *cañaveral 901, quilicura</v>
      </c>
      <c r="AG4262" s="45" t="str">
        <f>IFERROR(HYPERLINK("https://wa.me/"&amp;Tabla2[[#This Row],[CONTACTO]]&amp;"?text="&amp;Tabla2[[#This Row],[Mensaje]],"Enviar mensaje"),"")</f>
        <v>Enviar mensaje</v>
      </c>
      <c r="AH4262" s="15" t="str">
        <f>CONCATENATE(A4262,F4262)</f>
        <v>4261msdu1356629</v>
      </c>
      <c r="AI4262" s="15" t="str">
        <f>CONCATENATE("ENT-",A4262)</f>
        <v>ENT-4261</v>
      </c>
      <c r="AJ4262" s="15" t="str">
        <f>IF(Tabla2[[#This Row],[Op]]&lt;&gt;"","ENTREGA","")</f>
        <v>ENTREGA</v>
      </c>
      <c r="AK4262" s="40" t="str">
        <f>(Tabla2[[#This Row],[FECHA ENTREGA]]&amp;Tabla2[[#This Row],[HORA ENTREGA]])</f>
        <v>461820,354166666666667</v>
      </c>
      <c r="AL4262" s="43" t="str">
        <f>IFERROR(HYPERLINK("https://wa.me/"&amp;Tabla2[[#This Row],[CONTACTO]]&amp;"?text="&amp;Tabla2[[#This Row],[Mensaje]]),"")</f>
        <v>https://wa.me/56966631737?text=Hola!%0AServicio del día 09-06%0A *Cliente:* OXIQUIM S A */ Cont: * msdu1356629*/ HR Entrega: *08:30* /Dirección: *cañaveral 901, quilicura</v>
      </c>
    </row>
    <row r="4263" spans="1:38" ht="16.5" customHeight="1" x14ac:dyDescent="0.2">
      <c r="A4263" s="15">
        <f>ROW(A4262)</f>
        <v>4262</v>
      </c>
      <c r="B4263" s="15">
        <f>IF(J4263=J4262,B4262+1,1)</f>
        <v>33</v>
      </c>
      <c r="C4263" s="15" t="s">
        <v>204</v>
      </c>
      <c r="D4263" s="25" t="s">
        <v>39</v>
      </c>
      <c r="E4263" s="27">
        <v>1200277</v>
      </c>
      <c r="F4263" s="27" t="s">
        <v>6502</v>
      </c>
      <c r="G4263" s="27" t="s">
        <v>64</v>
      </c>
      <c r="H4263" s="27">
        <v>26600</v>
      </c>
      <c r="I4263" s="27" t="s">
        <v>42</v>
      </c>
      <c r="J4263" s="28">
        <v>46182</v>
      </c>
      <c r="K4263" s="26">
        <v>0.35416666666666669</v>
      </c>
      <c r="L4263" s="26"/>
      <c r="M4263" s="27" t="s">
        <v>688</v>
      </c>
      <c r="N4263" s="25">
        <f>IFERROR(VLOOKUP(M4263,Data!$J$1:$K$58,2,0),"")</f>
        <v>56950104102</v>
      </c>
      <c r="O4263" s="27" t="s">
        <v>552</v>
      </c>
      <c r="P4263" s="27">
        <v>10</v>
      </c>
      <c r="Q4263" s="27" t="s">
        <v>6255</v>
      </c>
      <c r="R4263" s="27" t="s">
        <v>74</v>
      </c>
      <c r="S4263" s="27"/>
      <c r="T4263" s="27"/>
      <c r="U4263" s="28"/>
      <c r="V4263" s="15"/>
      <c r="W4263" s="15"/>
      <c r="X4263" s="27"/>
      <c r="Y4263" s="27"/>
      <c r="Z4263" s="29"/>
      <c r="AA4263" s="29">
        <v>0.58333333333333337</v>
      </c>
      <c r="AB4263" s="29">
        <v>0.63888888888888884</v>
      </c>
      <c r="AC4263" s="30">
        <v>46182</v>
      </c>
      <c r="AD4263" s="15" t="str">
        <f>IF(Tabla2[[#This Row],[HORA ENTREGA]]="DIRECTO","On time", IF(AA4263&lt;&gt;"",IF(Tabla2[[#This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63" s="15" t="str">
        <f>MID(Tabla2[[#This Row],[TIPO]],1,3)</f>
        <v xml:space="preserve">20 </v>
      </c>
      <c r="AF42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OXIQUIM S A */ Cont: * msnu3309040*/ HR Entrega: *08:30* /Dirección: *cañaveral 901, quilicura</v>
      </c>
      <c r="AG4263" s="45" t="str">
        <f>IFERROR(HYPERLINK("https://wa.me/"&amp;Tabla2[[#This Row],[CONTACTO]]&amp;"?text="&amp;Tabla2[[#This Row],[Mensaje]],"Enviar mensaje"),"")</f>
        <v>Enviar mensaje</v>
      </c>
      <c r="AH4263" s="15" t="str">
        <f>CONCATENATE(A4263,F4263)</f>
        <v>4262msnu3309040</v>
      </c>
      <c r="AI4263" s="15" t="str">
        <f>CONCATENATE("ENT-",A4263)</f>
        <v>ENT-4262</v>
      </c>
      <c r="AJ4263" s="15" t="str">
        <f>IF(Tabla2[[#This Row],[Op]]&lt;&gt;"","ENTREGA","")</f>
        <v>ENTREGA</v>
      </c>
      <c r="AK4263" s="40" t="str">
        <f>(Tabla2[[#This Row],[FECHA ENTREGA]]&amp;Tabla2[[#This Row],[HORA ENTREGA]])</f>
        <v>461820,354166666666667</v>
      </c>
      <c r="AL4263" s="43" t="str">
        <f>IFERROR(HYPERLINK("https://wa.me/"&amp;Tabla2[[#This Row],[CONTACTO]]&amp;"?text="&amp;Tabla2[[#This Row],[Mensaje]]),"")</f>
        <v>https://wa.me/56950104102?text=Hola!%0AServicio del día 09-06%0A *Cliente:* OXIQUIM S A */ Cont: * msnu3309040*/ HR Entrega: *08:30* /Dirección: *cañaveral 901, quilicura</v>
      </c>
    </row>
    <row r="4264" spans="1:38" ht="16.5" customHeight="1" x14ac:dyDescent="0.2">
      <c r="A4264" s="15">
        <f>ROW(A4263)</f>
        <v>4263</v>
      </c>
      <c r="B4264" s="15">
        <f>IF(J4264=J4263,B4263+1,1)</f>
        <v>34</v>
      </c>
      <c r="C4264" s="15" t="s">
        <v>204</v>
      </c>
      <c r="D4264" s="25" t="s">
        <v>39</v>
      </c>
      <c r="E4264" s="27">
        <v>1197099</v>
      </c>
      <c r="F4264" s="27" t="s">
        <v>6503</v>
      </c>
      <c r="G4264" s="27" t="s">
        <v>584</v>
      </c>
      <c r="H4264" s="27">
        <v>32700</v>
      </c>
      <c r="I4264" s="27" t="s">
        <v>42</v>
      </c>
      <c r="J4264" s="28">
        <v>46182</v>
      </c>
      <c r="K4264" s="26">
        <v>0.625</v>
      </c>
      <c r="L4264" s="26"/>
      <c r="M4264" s="27" t="s">
        <v>674</v>
      </c>
      <c r="N4264" s="25">
        <f>IFERROR(VLOOKUP(M4264,Data!$J$1:$K$58,2,0),"")</f>
        <v>56967386018</v>
      </c>
      <c r="O4264" s="27" t="s">
        <v>6504</v>
      </c>
      <c r="P4264" s="27">
        <v>11</v>
      </c>
      <c r="Q4264" s="27" t="s">
        <v>5609</v>
      </c>
      <c r="R4264" s="27"/>
      <c r="S4264" s="27"/>
      <c r="T4264" s="27"/>
      <c r="U4264" s="28"/>
      <c r="V4264" s="15"/>
      <c r="W4264" s="15"/>
      <c r="X4264" s="27"/>
      <c r="Y4264" s="27"/>
      <c r="Z4264" s="29"/>
      <c r="AA4264" s="29">
        <v>0.70972222222222225</v>
      </c>
      <c r="AB4264" s="29">
        <v>0.74652777777777779</v>
      </c>
      <c r="AC4264" s="30">
        <v>46182</v>
      </c>
      <c r="AD4264" s="15" t="str">
        <f>IF(Tabla2[[#This Row],[HORA ENTREGA]]="DIRECTO","On time", IF(AA4264&lt;&gt;"",IF(Tabla2[[#This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64" s="15" t="str">
        <f>MID(Tabla2[[#This Row],[TIPO]],1,3)</f>
        <v>IMO</v>
      </c>
      <c r="AF42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OXIQUIM S A */ Cont: * hlbu6278159*/ HR Entrega: *15:00* /Dirección: *Megacentro Noviciado, Cam. El Noviciado 1107, Lampa</v>
      </c>
      <c r="AG4264" s="45" t="str">
        <f>IFERROR(HYPERLINK("https://wa.me/"&amp;Tabla2[[#This Row],[CONTACTO]]&amp;"?text="&amp;Tabla2[[#This Row],[Mensaje]],"Enviar mensaje"),"")</f>
        <v>Enviar mensaje</v>
      </c>
      <c r="AH4264" s="15" t="str">
        <f>CONCATENATE(A4264,F4264)</f>
        <v>4263hlbu6278159</v>
      </c>
      <c r="AI4264" s="15" t="str">
        <f>CONCATENATE("ENT-",A4264)</f>
        <v>ENT-4263</v>
      </c>
      <c r="AJ4264" s="15" t="str">
        <f>IF(Tabla2[[#This Row],[Op]]&lt;&gt;"","ENTREGA","")</f>
        <v>ENTREGA</v>
      </c>
      <c r="AK4264" s="40" t="str">
        <f>(Tabla2[[#This Row],[FECHA ENTREGA]]&amp;Tabla2[[#This Row],[HORA ENTREGA]])</f>
        <v>461820,625</v>
      </c>
      <c r="AL4264" s="43" t="str">
        <f>IFERROR(HYPERLINK("https://wa.me/"&amp;Tabla2[[#This Row],[CONTACTO]]&amp;"?text="&amp;Tabla2[[#This Row],[Mensaje]]),"")</f>
        <v>https://wa.me/56967386018?text=Hola!%0AServicio del día 09-06%0A *Cliente:* OXIQUIM S A */ Cont: * hlbu6278159*/ HR Entrega: *15:00* /Dirección: *Megacentro Noviciado, Cam. El Noviciado 1107, Lampa</v>
      </c>
    </row>
    <row r="4265" spans="1:38" ht="16.5" customHeight="1" x14ac:dyDescent="0.2">
      <c r="A4265" s="15">
        <f>ROW(A4264)</f>
        <v>4264</v>
      </c>
      <c r="B4265" s="15">
        <f>IF(J4265=J4264,B4264+1,1)</f>
        <v>35</v>
      </c>
      <c r="C4265" s="15" t="s">
        <v>1554</v>
      </c>
      <c r="D4265" s="25" t="s">
        <v>39</v>
      </c>
      <c r="E4265" s="27">
        <v>189931</v>
      </c>
      <c r="F4265" s="27" t="s">
        <v>6505</v>
      </c>
      <c r="G4265" s="27" t="s">
        <v>41</v>
      </c>
      <c r="H4265" s="27">
        <v>28200</v>
      </c>
      <c r="I4265" s="27" t="s">
        <v>42</v>
      </c>
      <c r="J4265" s="28">
        <v>46182</v>
      </c>
      <c r="K4265" s="26">
        <v>0.33333333333333331</v>
      </c>
      <c r="L4265" s="26"/>
      <c r="M4265" s="27" t="s">
        <v>126</v>
      </c>
      <c r="N4265" s="25">
        <f>IFERROR(VLOOKUP(M4265,Data!$J$1:$K$58,2,0),"")</f>
        <v>56999270871</v>
      </c>
      <c r="O4265" s="27" t="s">
        <v>127</v>
      </c>
      <c r="P4265" s="27"/>
      <c r="Q4265" s="27" t="s">
        <v>5018</v>
      </c>
      <c r="R4265" s="27" t="s">
        <v>1710</v>
      </c>
      <c r="S4265" s="27"/>
      <c r="T4265" s="27"/>
      <c r="U4265" s="28"/>
      <c r="V4265" s="15"/>
      <c r="W4265" s="15"/>
      <c r="X4265" s="27"/>
      <c r="Y4265" s="27"/>
      <c r="Z4265" s="29"/>
      <c r="AA4265" s="29">
        <v>0.33958333333333335</v>
      </c>
      <c r="AB4265" s="29">
        <v>0.43402777777777779</v>
      </c>
      <c r="AC4265" s="30">
        <v>46182</v>
      </c>
      <c r="AD4265" s="15" t="str">
        <f>IF(Tabla2[[#This Row],[HORA ENTREGA]]="DIRECTO","On time", IF(AA4265&lt;&gt;"",IF(Tabla2[[#This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65" s="15" t="str">
        <f>MID(Tabla2[[#This Row],[TIPO]],1,3)</f>
        <v xml:space="preserve">40 </v>
      </c>
      <c r="AF42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PETROQUIMICA DOW */ Cont: * HLBU2432203*/ HR Entrega: *08:00* /Dirección: *AT LOGISTICA :  LAGUNA SUR N°9750 , COMUNA PUDAHUEL – SANTIAGO , RECINTO (BODEGAS SAN FRANCISCO)</v>
      </c>
      <c r="AG4265" s="45" t="str">
        <f>IFERROR(HYPERLINK("https://wa.me/"&amp;Tabla2[[#This Row],[CONTACTO]]&amp;"?text="&amp;Tabla2[[#This Row],[Mensaje]],"Enviar mensaje"),"")</f>
        <v>Enviar mensaje</v>
      </c>
      <c r="AH4265" s="15" t="str">
        <f>CONCATENATE(A4265,F4265)</f>
        <v>4264HLBU2432203</v>
      </c>
      <c r="AI4265" s="15" t="str">
        <f>CONCATENATE("ENT-",A4265)</f>
        <v>ENT-4264</v>
      </c>
      <c r="AJ4265" s="15" t="str">
        <f>IF(Tabla2[[#This Row],[Op]]&lt;&gt;"","ENTREGA","")</f>
        <v>ENTREGA</v>
      </c>
      <c r="AK4265" s="40" t="str">
        <f>(Tabla2[[#This Row],[FECHA ENTREGA]]&amp;Tabla2[[#This Row],[HORA ENTREGA]])</f>
        <v>461820,333333333333333</v>
      </c>
      <c r="AL4265" s="43" t="str">
        <f>IFERROR(HYPERLINK("https://wa.me/"&amp;Tabla2[[#This Row],[CONTACTO]]&amp;"?text="&amp;Tabla2[[#This Row],[Mensaje]]),"")</f>
        <v>https://wa.me/56999270871?text=Hola!%0AServicio del día 09-06%0A *Cliente:* PETROQUIMICA DOW */ Cont: * HLBU2432203*/ HR Entrega: *08:00* /Dirección: *AT LOGISTICA :  LAGUNA SUR N°9750 , COMUNA PUDAHUEL – SANTIAGO , RECINTO (BODEGAS SAN FRANCISCO)</v>
      </c>
    </row>
    <row r="4266" spans="1:38" ht="16.5" customHeight="1" x14ac:dyDescent="0.2">
      <c r="A4266" s="15">
        <f>ROW(A4265)</f>
        <v>4265</v>
      </c>
      <c r="B4266" s="15">
        <f>IF(J4266=J4265,B4265+1,1)</f>
        <v>36</v>
      </c>
      <c r="C4266" s="15" t="s">
        <v>219</v>
      </c>
      <c r="D4266" s="25" t="s">
        <v>39</v>
      </c>
      <c r="E4266" s="27">
        <v>103888</v>
      </c>
      <c r="F4266" s="27" t="s">
        <v>6506</v>
      </c>
      <c r="G4266" s="27" t="s">
        <v>54</v>
      </c>
      <c r="H4266" s="27">
        <v>6800</v>
      </c>
      <c r="I4266" s="27" t="s">
        <v>42</v>
      </c>
      <c r="J4266" s="28">
        <v>46182</v>
      </c>
      <c r="K4266" s="26">
        <v>0.29166666666666669</v>
      </c>
      <c r="L4266" s="26"/>
      <c r="M4266" s="27" t="s">
        <v>158</v>
      </c>
      <c r="N4266" s="25">
        <f>IFERROR(VLOOKUP(M4266,Data!$J$1:$K$58,2,0),"")</f>
        <v>56931745801</v>
      </c>
      <c r="O4266" s="27" t="s">
        <v>370</v>
      </c>
      <c r="P4266" s="27"/>
      <c r="Q4266" s="27" t="s">
        <v>229</v>
      </c>
      <c r="R4266" s="27" t="s">
        <v>69</v>
      </c>
      <c r="S4266" s="27"/>
      <c r="T4266" s="27"/>
      <c r="U4266" s="28"/>
      <c r="V4266" s="15"/>
      <c r="W4266" s="15"/>
      <c r="X4266" s="27"/>
      <c r="Y4266" s="27"/>
      <c r="Z4266" s="29"/>
      <c r="AA4266" s="29">
        <v>0.2638888888888889</v>
      </c>
      <c r="AB4266" s="29">
        <v>0.40625</v>
      </c>
      <c r="AC4266" s="30">
        <v>46182</v>
      </c>
      <c r="AD4266" s="15" t="str">
        <f>IF(Tabla2[[#This Row],[HORA ENTREGA]]="DIRECTO","On time", IF(AA4266&lt;&gt;"",IF(Tabla2[[#This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66" s="15" t="str">
        <f>MID(Tabla2[[#This Row],[TIPO]],1,3)</f>
        <v xml:space="preserve">40 </v>
      </c>
      <c r="AF42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RENDIC S.A. */ Cont: * HLBU9940443*/ HR Entrega: *07:00* /Dirección: *Avenida Miraflores 9700-Bodega 4C, PUDAHUEL</v>
      </c>
      <c r="AG4266" s="45" t="str">
        <f>IFERROR(HYPERLINK("https://wa.me/"&amp;Tabla2[[#This Row],[CONTACTO]]&amp;"?text="&amp;Tabla2[[#This Row],[Mensaje]],"Enviar mensaje"),"")</f>
        <v>Enviar mensaje</v>
      </c>
      <c r="AH4266" s="15" t="str">
        <f>CONCATENATE(A4266,F4266)</f>
        <v>4265HLBU9940443</v>
      </c>
      <c r="AI4266" s="15" t="str">
        <f>CONCATENATE("ENT-",A4266)</f>
        <v>ENT-4265</v>
      </c>
      <c r="AJ4266" s="15" t="str">
        <f>IF(Tabla2[[#This Row],[Op]]&lt;&gt;"","ENTREGA","")</f>
        <v>ENTREGA</v>
      </c>
      <c r="AK4266" s="40" t="str">
        <f>(Tabla2[[#This Row],[FECHA ENTREGA]]&amp;Tabla2[[#This Row],[HORA ENTREGA]])</f>
        <v>461820,291666666666667</v>
      </c>
      <c r="AL4266" s="43" t="str">
        <f>IFERROR(HYPERLINK("https://wa.me/"&amp;Tabla2[[#This Row],[CONTACTO]]&amp;"?text="&amp;Tabla2[[#This Row],[Mensaje]]),"")</f>
        <v>https://wa.me/56931745801?text=Hola!%0AServicio del día 09-06%0A *Cliente:* RENDIC S.A. */ Cont: * HLBU9940443*/ HR Entrega: *07:00* /Dirección: *Avenida Miraflores 9700-Bodega 4C, PUDAHUEL</v>
      </c>
    </row>
    <row r="4267" spans="1:38" ht="16.5" customHeight="1" x14ac:dyDescent="0.2">
      <c r="A4267" s="15">
        <f>ROW(A4266)</f>
        <v>4266</v>
      </c>
      <c r="B4267" s="15">
        <f>IF(J4267=J4266,B4266+1,1)</f>
        <v>37</v>
      </c>
      <c r="C4267" s="15" t="s">
        <v>236</v>
      </c>
      <c r="D4267" s="25" t="s">
        <v>39</v>
      </c>
      <c r="E4267" s="27">
        <v>514482</v>
      </c>
      <c r="F4267" s="27" t="s">
        <v>6507</v>
      </c>
      <c r="G4267" s="27" t="s">
        <v>64</v>
      </c>
      <c r="H4267" s="27">
        <v>29335</v>
      </c>
      <c r="I4267" s="27" t="s">
        <v>42</v>
      </c>
      <c r="J4267" s="28">
        <v>46182</v>
      </c>
      <c r="K4267" s="26">
        <v>0.25</v>
      </c>
      <c r="L4267" s="26"/>
      <c r="M4267" s="27" t="s">
        <v>51</v>
      </c>
      <c r="N4267" s="25">
        <f>IFERROR(VLOOKUP(M4267,Data!$J$1:$K$58,2,0),"")</f>
        <v>56967256951</v>
      </c>
      <c r="O4267" s="27" t="s">
        <v>52</v>
      </c>
      <c r="P4267" s="27"/>
      <c r="Q4267" s="27" t="s">
        <v>740</v>
      </c>
      <c r="R4267" s="27" t="s">
        <v>48</v>
      </c>
      <c r="S4267" s="27"/>
      <c r="T4267" s="27"/>
      <c r="U4267" s="28"/>
      <c r="V4267" s="15"/>
      <c r="W4267" s="15"/>
      <c r="X4267" s="27"/>
      <c r="Y4267" s="27"/>
      <c r="Z4267" s="29"/>
      <c r="AA4267" s="29">
        <v>0.28611111111111109</v>
      </c>
      <c r="AB4267" s="29">
        <v>0.38541666666666669</v>
      </c>
      <c r="AC4267" s="30">
        <v>46182</v>
      </c>
      <c r="AD4267" s="15" t="str">
        <f>IF(Tabla2[[#This Row],[HORA ENTREGA]]="DIRECTO","On time", IF(AA4267&lt;&gt;"",IF(Tabla2[[#This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67" s="15" t="str">
        <f>MID(Tabla2[[#This Row],[TIPO]],1,3)</f>
        <v xml:space="preserve">20 </v>
      </c>
      <c r="AF42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SOCIEDAD COMERCIAL MARBEN PETS LTDA */ Cont: * CAIU3788541*/ HR Entrega: *06:00* /Dirección: *AV. LA MARTINA 445. PUDAHUEL SUR</v>
      </c>
      <c r="AG4267" s="45" t="str">
        <f>IFERROR(HYPERLINK("https://wa.me/"&amp;Tabla2[[#This Row],[CONTACTO]]&amp;"?text="&amp;Tabla2[[#This Row],[Mensaje]],"Enviar mensaje"),"")</f>
        <v>Enviar mensaje</v>
      </c>
      <c r="AH4267" s="15" t="str">
        <f>CONCATENATE(A4267,F4267)</f>
        <v>4266CAIU3788541</v>
      </c>
      <c r="AI4267" s="15" t="str">
        <f>CONCATENATE("ENT-",A4267)</f>
        <v>ENT-4266</v>
      </c>
      <c r="AJ4267" s="15" t="str">
        <f>IF(Tabla2[[#This Row],[Op]]&lt;&gt;"","ENTREGA","")</f>
        <v>ENTREGA</v>
      </c>
      <c r="AK4267" s="40" t="str">
        <f>(Tabla2[[#This Row],[FECHA ENTREGA]]&amp;Tabla2[[#This Row],[HORA ENTREGA]])</f>
        <v>461820,25</v>
      </c>
      <c r="AL4267" s="43" t="str">
        <f>IFERROR(HYPERLINK("https://wa.me/"&amp;Tabla2[[#This Row],[CONTACTO]]&amp;"?text="&amp;Tabla2[[#This Row],[Mensaje]]),"")</f>
        <v>https://wa.me/56967256951?text=Hola!%0AServicio del día 09-06%0A *Cliente:* SOCIEDAD COMERCIAL MARBEN PETS LTDA */ Cont: * CAIU3788541*/ HR Entrega: *06:00* /Dirección: *AV. LA MARTINA 445. PUDAHUEL SUR</v>
      </c>
    </row>
    <row r="4268" spans="1:38" ht="16.5" customHeight="1" x14ac:dyDescent="0.2">
      <c r="A4268" s="15">
        <f>ROW(A4267)</f>
        <v>4267</v>
      </c>
      <c r="B4268" s="15">
        <f>IF(J4268=J4267,B4267+1,1)</f>
        <v>38</v>
      </c>
      <c r="C4268" s="15" t="s">
        <v>236</v>
      </c>
      <c r="D4268" s="25" t="s">
        <v>39</v>
      </c>
      <c r="E4268" s="27">
        <v>514482</v>
      </c>
      <c r="F4268" s="27" t="s">
        <v>6508</v>
      </c>
      <c r="G4268" s="27" t="s">
        <v>64</v>
      </c>
      <c r="H4268" s="27">
        <v>29335</v>
      </c>
      <c r="I4268" s="27" t="s">
        <v>42</v>
      </c>
      <c r="J4268" s="28">
        <v>46182</v>
      </c>
      <c r="K4268" s="26">
        <v>0.41666666666666669</v>
      </c>
      <c r="L4268" s="26"/>
      <c r="M4268" s="27" t="s">
        <v>139</v>
      </c>
      <c r="N4268" s="25">
        <f>IFERROR(VLOOKUP(M4268,Data!$J$1:$K$58,2,0),"")</f>
        <v>56965312953</v>
      </c>
      <c r="O4268" s="27" t="s">
        <v>140</v>
      </c>
      <c r="P4268" s="27"/>
      <c r="Q4268" s="27" t="s">
        <v>887</v>
      </c>
      <c r="R4268" s="27"/>
      <c r="S4268" s="27"/>
      <c r="T4268" s="27"/>
      <c r="U4268" s="28"/>
      <c r="V4268" s="15"/>
      <c r="W4268" s="15"/>
      <c r="X4268" s="27"/>
      <c r="Y4268" s="27"/>
      <c r="Z4268" s="29"/>
      <c r="AA4268" s="29">
        <v>0.38333333333333336</v>
      </c>
      <c r="AB4268" s="29">
        <v>0.58333333333333337</v>
      </c>
      <c r="AC4268" s="30">
        <v>46182</v>
      </c>
      <c r="AD4268" s="15" t="str">
        <f>IF(Tabla2[[#This Row],[HORA ENTREGA]]="DIRECTO","On time", IF(AA4268&lt;&gt;"",IF(Tabla2[[#This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68" s="15" t="str">
        <f>MID(Tabla2[[#This Row],[TIPO]],1,3)</f>
        <v xml:space="preserve">20 </v>
      </c>
      <c r="AF42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SOCIEDAD COMERCIAL MARBEN PETS LTDA */ Cont: * CMAU0435184*/ HR Entrega: *10:00* /Dirección: *AV LO ESPEJO 01565 BODEGA 0231 COMUNA LO ESPEJO</v>
      </c>
      <c r="AG4268" s="45" t="str">
        <f>IFERROR(HYPERLINK("https://wa.me/"&amp;Tabla2[[#This Row],[CONTACTO]]&amp;"?text="&amp;Tabla2[[#This Row],[Mensaje]],"Enviar mensaje"),"")</f>
        <v>Enviar mensaje</v>
      </c>
      <c r="AH4268" s="15" t="str">
        <f>CONCATENATE(A4268,F4268)</f>
        <v>4267CMAU0435184</v>
      </c>
      <c r="AI4268" s="15" t="str">
        <f>CONCATENATE("ENT-",A4268)</f>
        <v>ENT-4267</v>
      </c>
      <c r="AJ4268" s="15" t="str">
        <f>IF(Tabla2[[#This Row],[Op]]&lt;&gt;"","ENTREGA","")</f>
        <v>ENTREGA</v>
      </c>
      <c r="AK4268" s="40" t="str">
        <f>(Tabla2[[#This Row],[FECHA ENTREGA]]&amp;Tabla2[[#This Row],[HORA ENTREGA]])</f>
        <v>461820,416666666666667</v>
      </c>
      <c r="AL4268" s="43" t="str">
        <f>IFERROR(HYPERLINK("https://wa.me/"&amp;Tabla2[[#This Row],[CONTACTO]]&amp;"?text="&amp;Tabla2[[#This Row],[Mensaje]]),"")</f>
        <v>https://wa.me/56965312953?text=Hola!%0AServicio del día 09-06%0A *Cliente:* SOCIEDAD COMERCIAL MARBEN PETS LTDA */ Cont: * CMAU0435184*/ HR Entrega: *10:00* /Dirección: *AV LO ESPEJO 01565 BODEGA 0231 COMUNA LO ESPEJO</v>
      </c>
    </row>
    <row r="4269" spans="1:38" ht="16.5" customHeight="1" x14ac:dyDescent="0.2">
      <c r="A4269" s="15">
        <f>ROW(A4268)</f>
        <v>4268</v>
      </c>
      <c r="B4269" s="15">
        <f>IF(J4269=J4268,B4268+1,1)</f>
        <v>39</v>
      </c>
      <c r="C4269" s="15" t="s">
        <v>236</v>
      </c>
      <c r="D4269" s="25" t="s">
        <v>39</v>
      </c>
      <c r="E4269" s="27">
        <v>515505</v>
      </c>
      <c r="F4269" s="27" t="s">
        <v>6509</v>
      </c>
      <c r="G4269" s="27" t="s">
        <v>41</v>
      </c>
      <c r="H4269" s="27">
        <v>13200</v>
      </c>
      <c r="I4269" s="27" t="s">
        <v>42</v>
      </c>
      <c r="J4269" s="28">
        <v>46182</v>
      </c>
      <c r="K4269" s="26">
        <v>0.5</v>
      </c>
      <c r="L4269" s="26"/>
      <c r="M4269" s="27" t="s">
        <v>117</v>
      </c>
      <c r="N4269" s="25">
        <f>IFERROR(VLOOKUP(M4269,Data!$J$1:$K$58,2,0),"")</f>
        <v>56973887539</v>
      </c>
      <c r="O4269" s="27" t="s">
        <v>390</v>
      </c>
      <c r="P4269" s="27"/>
      <c r="Q4269" s="27" t="s">
        <v>5028</v>
      </c>
      <c r="R4269" s="27" t="s">
        <v>218</v>
      </c>
      <c r="S4269" s="27"/>
      <c r="T4269" s="27"/>
      <c r="U4269" s="28"/>
      <c r="V4269" s="15"/>
      <c r="W4269" s="15"/>
      <c r="X4269" s="27"/>
      <c r="Y4269" s="27"/>
      <c r="Z4269" s="29"/>
      <c r="AA4269" s="29">
        <v>0.47916666666666669</v>
      </c>
      <c r="AB4269" s="29">
        <v>0.75</v>
      </c>
      <c r="AC4269" s="30">
        <v>46182</v>
      </c>
      <c r="AD4269" s="15" t="str">
        <f>IF(Tabla2[[#This Row],[HORA ENTREGA]]="DIRECTO","On time", IF(AA4269&lt;&gt;"",IF(Tabla2[[#This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69" s="15" t="str">
        <f>MID(Tabla2[[#This Row],[TIPO]],1,3)</f>
        <v xml:space="preserve">40 </v>
      </c>
      <c r="AF42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SOCIEDAD COMERCIAL MARBEN PETS LTDA */ Cont: * MRSU9812151*/ HR Entrega: *12:00* /Dirección: *FRAGUA BODEGA PRINCIPAL</v>
      </c>
      <c r="AG4269" s="45" t="str">
        <f>IFERROR(HYPERLINK("https://wa.me/"&amp;Tabla2[[#This Row],[CONTACTO]]&amp;"?text="&amp;Tabla2[[#This Row],[Mensaje]],"Enviar mensaje"),"")</f>
        <v>Enviar mensaje</v>
      </c>
      <c r="AH4269" s="15" t="str">
        <f>CONCATENATE(A4269,F4269)</f>
        <v>4268MRSU9812151</v>
      </c>
      <c r="AI4269" s="15" t="str">
        <f>CONCATENATE("ENT-",A4269)</f>
        <v>ENT-4268</v>
      </c>
      <c r="AJ4269" s="15" t="str">
        <f>IF(Tabla2[[#This Row],[Op]]&lt;&gt;"","ENTREGA","")</f>
        <v>ENTREGA</v>
      </c>
      <c r="AK4269" s="40" t="str">
        <f>(Tabla2[[#This Row],[FECHA ENTREGA]]&amp;Tabla2[[#This Row],[HORA ENTREGA]])</f>
        <v>461820,5</v>
      </c>
      <c r="AL4269" s="43" t="str">
        <f>IFERROR(HYPERLINK("https://wa.me/"&amp;Tabla2[[#This Row],[CONTACTO]]&amp;"?text="&amp;Tabla2[[#This Row],[Mensaje]]),"")</f>
        <v>https://wa.me/56973887539?text=Hola!%0AServicio del día 09-06%0A *Cliente:* SOCIEDAD COMERCIAL MARBEN PETS LTDA */ Cont: * MRSU9812151*/ HR Entrega: *12:00* /Dirección: *FRAGUA BODEGA PRINCIPAL</v>
      </c>
    </row>
    <row r="4270" spans="1:38" ht="16.5" customHeight="1" x14ac:dyDescent="0.2">
      <c r="A4270" s="15">
        <f>ROW(A4269)</f>
        <v>4269</v>
      </c>
      <c r="B4270" s="15">
        <f>IF(J4270=J4269,B4269+1,1)</f>
        <v>40</v>
      </c>
      <c r="C4270" s="15" t="s">
        <v>239</v>
      </c>
      <c r="D4270" s="25" t="s">
        <v>39</v>
      </c>
      <c r="E4270" s="27">
        <v>306844</v>
      </c>
      <c r="F4270" s="27" t="s">
        <v>6510</v>
      </c>
      <c r="G4270" s="27" t="s">
        <v>41</v>
      </c>
      <c r="H4270" s="27">
        <v>14400</v>
      </c>
      <c r="I4270" s="27" t="s">
        <v>42</v>
      </c>
      <c r="J4270" s="28">
        <v>46182</v>
      </c>
      <c r="K4270" s="26">
        <v>0.33333333333333331</v>
      </c>
      <c r="L4270" s="26"/>
      <c r="M4270" s="27" t="s">
        <v>45</v>
      </c>
      <c r="N4270" s="25">
        <f>IFERROR(VLOOKUP(M4270,Data!$J$1:$K$58,2,0),"")</f>
        <v>56950981572</v>
      </c>
      <c r="O4270" s="27" t="s">
        <v>46</v>
      </c>
      <c r="P4270" s="27"/>
      <c r="Q4270" s="27" t="s">
        <v>1036</v>
      </c>
      <c r="R4270" s="27" t="s">
        <v>183</v>
      </c>
      <c r="S4270" s="27"/>
      <c r="T4270" s="27"/>
      <c r="U4270" s="28"/>
      <c r="V4270" s="15"/>
      <c r="W4270" s="15"/>
      <c r="X4270" s="27"/>
      <c r="Y4270" s="27"/>
      <c r="Z4270" s="29"/>
      <c r="AA4270" s="29">
        <v>0.31944444444444442</v>
      </c>
      <c r="AB4270" s="29">
        <v>0.50694444444444442</v>
      </c>
      <c r="AC4270" s="30">
        <v>46182</v>
      </c>
      <c r="AD4270" s="15" t="str">
        <f>IF(Tabla2[[#This Row],[HORA ENTREGA]]="DIRECTO","On time", IF(AA4270&lt;&gt;"",IF(Tabla2[[#This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70" s="15" t="str">
        <f>MID(Tabla2[[#This Row],[TIPO]],1,3)</f>
        <v xml:space="preserve">40 </v>
      </c>
      <c r="AF42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SUPERMERCADO DEL NEUMATICO LTDA */ Cont: * PCIU9479147*/ HR Entrega: *08:00* /Dirección: *AV. GENERAL VELASQUEZ 10901, SAN BERNARDO</v>
      </c>
      <c r="AG4270" s="45" t="str">
        <f>IFERROR(HYPERLINK("https://wa.me/"&amp;Tabla2[[#This Row],[CONTACTO]]&amp;"?text="&amp;Tabla2[[#This Row],[Mensaje]],"Enviar mensaje"),"")</f>
        <v>Enviar mensaje</v>
      </c>
      <c r="AH4270" s="15" t="str">
        <f>CONCATENATE(A4270,F4270)</f>
        <v>4269PCIU9479147</v>
      </c>
      <c r="AI4270" s="15" t="str">
        <f>CONCATENATE("ENT-",A4270)</f>
        <v>ENT-4269</v>
      </c>
      <c r="AJ4270" s="15" t="str">
        <f>IF(Tabla2[[#This Row],[Op]]&lt;&gt;"","ENTREGA","")</f>
        <v>ENTREGA</v>
      </c>
      <c r="AK4270" s="40" t="str">
        <f>(Tabla2[[#This Row],[FECHA ENTREGA]]&amp;Tabla2[[#This Row],[HORA ENTREGA]])</f>
        <v>461820,333333333333333</v>
      </c>
      <c r="AL4270" s="43" t="str">
        <f>IFERROR(HYPERLINK("https://wa.me/"&amp;Tabla2[[#This Row],[CONTACTO]]&amp;"?text="&amp;Tabla2[[#This Row],[Mensaje]]),"")</f>
        <v>https://wa.me/56950981572?text=Hola!%0AServicio del día 09-06%0A *Cliente:* SUPERMERCADO DEL NEUMATICO LTDA */ Cont: * PCIU9479147*/ HR Entrega: *08:00* /Dirección: *AV. GENERAL VELASQUEZ 10901, SAN BERNARDO</v>
      </c>
    </row>
    <row r="4271" spans="1:38" ht="16.5" customHeight="1" x14ac:dyDescent="0.2">
      <c r="A4271" s="15">
        <f>ROW(A4270)</f>
        <v>4270</v>
      </c>
      <c r="B4271" s="15">
        <f>IF(J4271=J4270,B4270+1,1)</f>
        <v>41</v>
      </c>
      <c r="C4271" s="15" t="s">
        <v>239</v>
      </c>
      <c r="D4271" s="25" t="s">
        <v>39</v>
      </c>
      <c r="E4271" s="27">
        <v>307350</v>
      </c>
      <c r="F4271" s="27" t="s">
        <v>6511</v>
      </c>
      <c r="G4271" s="27" t="s">
        <v>41</v>
      </c>
      <c r="H4271" s="27">
        <v>16291</v>
      </c>
      <c r="I4271" s="27" t="s">
        <v>42</v>
      </c>
      <c r="J4271" s="28">
        <v>46182</v>
      </c>
      <c r="K4271" s="26">
        <v>0.4375</v>
      </c>
      <c r="L4271" s="26"/>
      <c r="M4271" s="27" t="s">
        <v>66</v>
      </c>
      <c r="N4271" s="25">
        <f>IFERROR(VLOOKUP(M4271,Data!$J$1:$K$58,2,0),"")</f>
        <v>56993389870</v>
      </c>
      <c r="O4271" s="27" t="s">
        <v>67</v>
      </c>
      <c r="P4271" s="27"/>
      <c r="Q4271" s="27" t="s">
        <v>1036</v>
      </c>
      <c r="R4271" s="27" t="s">
        <v>74</v>
      </c>
      <c r="S4271" s="27"/>
      <c r="T4271" s="27"/>
      <c r="U4271" s="28"/>
      <c r="V4271" s="15"/>
      <c r="W4271" s="15">
        <v>303067</v>
      </c>
      <c r="X4271" s="27"/>
      <c r="Y4271" s="27"/>
      <c r="Z4271" s="29"/>
      <c r="AA4271" s="29">
        <v>0.37708333333333333</v>
      </c>
      <c r="AB4271" s="29">
        <v>0.64236111111111116</v>
      </c>
      <c r="AC4271" s="30">
        <v>46182</v>
      </c>
      <c r="AD4271" s="15" t="str">
        <f>IF(Tabla2[[#This Row],[HORA ENTREGA]]="DIRECTO","On time", IF(AA4271&lt;&gt;"",IF(Tabla2[[#This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71" s="15" t="str">
        <f>MID(Tabla2[[#This Row],[TIPO]],1,3)</f>
        <v xml:space="preserve">40 </v>
      </c>
      <c r="AF42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SUPERMERCADO DEL NEUMATICO LTDA */ Cont: * MSMU5193254*/ HR Entrega: *10:30* /Dirección: *AV. GENERAL VELASQUEZ 10901, SAN BERNARDO</v>
      </c>
      <c r="AG4271" s="45" t="str">
        <f>IFERROR(HYPERLINK("https://wa.me/"&amp;Tabla2[[#This Row],[CONTACTO]]&amp;"?text="&amp;Tabla2[[#This Row],[Mensaje]],"Enviar mensaje"),"")</f>
        <v>Enviar mensaje</v>
      </c>
      <c r="AH4271" s="15" t="str">
        <f>CONCATENATE(A4271,F4271)</f>
        <v>4270MSMU5193254</v>
      </c>
      <c r="AI4271" s="15" t="str">
        <f>CONCATENATE("ENT-",A4271)</f>
        <v>ENT-4270</v>
      </c>
      <c r="AJ4271" s="15" t="str">
        <f>IF(Tabla2[[#This Row],[Op]]&lt;&gt;"","ENTREGA","")</f>
        <v>ENTREGA</v>
      </c>
      <c r="AK4271" s="40" t="str">
        <f>(Tabla2[[#This Row],[FECHA ENTREGA]]&amp;Tabla2[[#This Row],[HORA ENTREGA]])</f>
        <v>461820,4375</v>
      </c>
      <c r="AL4271" s="43" t="str">
        <f>IFERROR(HYPERLINK("https://wa.me/"&amp;Tabla2[[#This Row],[CONTACTO]]&amp;"?text="&amp;Tabla2[[#This Row],[Mensaje]]),"")</f>
        <v>https://wa.me/56993389870?text=Hola!%0AServicio del día 09-06%0A *Cliente:* SUPERMERCADO DEL NEUMATICO LTDA */ Cont: * MSMU5193254*/ HR Entrega: *10:30* /Dirección: *AV. GENERAL VELASQUEZ 10901, SAN BERNARDO</v>
      </c>
    </row>
    <row r="4272" spans="1:38" ht="16.5" customHeight="1" x14ac:dyDescent="0.2">
      <c r="A4272" s="15">
        <f>ROW(A4271)</f>
        <v>4271</v>
      </c>
      <c r="B4272" s="15">
        <f>IF(J4272=J4271,B4271+1,1)</f>
        <v>42</v>
      </c>
      <c r="C4272" s="15" t="s">
        <v>239</v>
      </c>
      <c r="D4272" s="25" t="s">
        <v>39</v>
      </c>
      <c r="E4272" s="27">
        <v>307363</v>
      </c>
      <c r="F4272" s="27" t="s">
        <v>6512</v>
      </c>
      <c r="G4272" s="27" t="s">
        <v>41</v>
      </c>
      <c r="H4272" s="27">
        <v>20000</v>
      </c>
      <c r="I4272" s="27" t="s">
        <v>42</v>
      </c>
      <c r="J4272" s="28">
        <v>46182</v>
      </c>
      <c r="K4272" s="26">
        <v>0.45833333333333331</v>
      </c>
      <c r="L4272" s="26"/>
      <c r="M4272" s="27" t="s">
        <v>176</v>
      </c>
      <c r="N4272" s="25">
        <f>IFERROR(VLOOKUP(M4272,Data!$J$1:$K$58,2,0),"")</f>
        <v>56968463649</v>
      </c>
      <c r="O4272" s="27" t="s">
        <v>177</v>
      </c>
      <c r="P4272" s="27">
        <v>16</v>
      </c>
      <c r="Q4272" s="27" t="s">
        <v>2878</v>
      </c>
      <c r="R4272" s="27" t="s">
        <v>218</v>
      </c>
      <c r="S4272" s="27"/>
      <c r="T4272" s="27"/>
      <c r="U4272" s="28"/>
      <c r="V4272" s="15"/>
      <c r="W4272" s="15"/>
      <c r="X4272" s="27"/>
      <c r="Y4272" s="27"/>
      <c r="Z4272" s="29"/>
      <c r="AA4272" s="29">
        <v>0.49791666666666667</v>
      </c>
      <c r="AB4272" s="29">
        <v>0.55208333333333337</v>
      </c>
      <c r="AC4272" s="30">
        <v>46182</v>
      </c>
      <c r="AD4272" s="15" t="str">
        <f>IF(Tabla2[[#This Row],[HORA ENTREGA]]="DIRECTO","On time", IF(AA4272&lt;&gt;"",IF(Tabla2[[#This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72" s="15" t="str">
        <f>MID(Tabla2[[#This Row],[TIPO]],1,3)</f>
        <v xml:space="preserve">40 </v>
      </c>
      <c r="AF42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SUPERMERCADO DEL NEUMATICO LTDA */ Cont: * MRSU3386953*/ HR Entrega: *11:00* /Dirección: *AV. PRESIDENTE EDUARDO FREY MONTALVA 4480, RENCA</v>
      </c>
      <c r="AG4272" s="45" t="str">
        <f>IFERROR(HYPERLINK("https://wa.me/"&amp;Tabla2[[#This Row],[CONTACTO]]&amp;"?text="&amp;Tabla2[[#This Row],[Mensaje]],"Enviar mensaje"),"")</f>
        <v>Enviar mensaje</v>
      </c>
      <c r="AH4272" s="15" t="str">
        <f>CONCATENATE(A4272,F4272)</f>
        <v>4271MRSU3386953</v>
      </c>
      <c r="AI4272" s="15" t="str">
        <f>CONCATENATE("ENT-",A4272)</f>
        <v>ENT-4271</v>
      </c>
      <c r="AJ4272" s="15" t="str">
        <f>IF(Tabla2[[#This Row],[Op]]&lt;&gt;"","ENTREGA","")</f>
        <v>ENTREGA</v>
      </c>
      <c r="AK4272" s="40" t="str">
        <f>(Tabla2[[#This Row],[FECHA ENTREGA]]&amp;Tabla2[[#This Row],[HORA ENTREGA]])</f>
        <v>461820,458333333333333</v>
      </c>
      <c r="AL4272" s="43" t="str">
        <f>IFERROR(HYPERLINK("https://wa.me/"&amp;Tabla2[[#This Row],[CONTACTO]]&amp;"?text="&amp;Tabla2[[#This Row],[Mensaje]]),"")</f>
        <v>https://wa.me/56968463649?text=Hola!%0AServicio del día 09-06%0A *Cliente:* SUPERMERCADO DEL NEUMATICO LTDA */ Cont: * MRSU3386953*/ HR Entrega: *11:00* /Dirección: *AV. PRESIDENTE EDUARDO FREY MONTALVA 4480, RENCA</v>
      </c>
    </row>
    <row r="4273" spans="1:38" ht="16.5" customHeight="1" x14ac:dyDescent="0.2">
      <c r="A4273" s="15">
        <f>ROW(A4272)</f>
        <v>4272</v>
      </c>
      <c r="B4273" s="15">
        <f>IF(J4273=J4272,B4272+1,1)</f>
        <v>43</v>
      </c>
      <c r="C4273" s="15" t="s">
        <v>447</v>
      </c>
      <c r="D4273" s="25" t="s">
        <v>39</v>
      </c>
      <c r="E4273" s="27">
        <v>389804</v>
      </c>
      <c r="F4273" s="27" t="s">
        <v>6513</v>
      </c>
      <c r="G4273" s="27" t="s">
        <v>41</v>
      </c>
      <c r="H4273" s="27">
        <v>12009</v>
      </c>
      <c r="I4273" s="27" t="s">
        <v>42</v>
      </c>
      <c r="J4273" s="28">
        <v>46182</v>
      </c>
      <c r="K4273" s="26">
        <v>0.33333333333333331</v>
      </c>
      <c r="L4273" s="26"/>
      <c r="M4273" s="27" t="s">
        <v>55</v>
      </c>
      <c r="N4273" s="25">
        <f>IFERROR(VLOOKUP(M4273,Data!$J$1:$K$58,2,0),"")</f>
        <v>56992164782</v>
      </c>
      <c r="O4273" s="27" t="s">
        <v>56</v>
      </c>
      <c r="P4273" s="27"/>
      <c r="Q4273" s="27" t="s">
        <v>6440</v>
      </c>
      <c r="R4273" s="27" t="s">
        <v>48</v>
      </c>
      <c r="S4273" s="27"/>
      <c r="T4273" s="27"/>
      <c r="U4273" s="28"/>
      <c r="V4273" s="15"/>
      <c r="W4273" s="15"/>
      <c r="X4273" s="27"/>
      <c r="Y4273" s="27"/>
      <c r="Z4273" s="29"/>
      <c r="AA4273" s="29">
        <v>0.39583333333333331</v>
      </c>
      <c r="AB4273" s="29">
        <v>0.51041666666666663</v>
      </c>
      <c r="AC4273" s="30">
        <v>46182</v>
      </c>
      <c r="AD4273" s="15" t="str">
        <f>IF(Tabla2[[#This Row],[HORA ENTREGA]]="DIRECTO","On time", IF(AA4273&lt;&gt;"",IF(Tabla2[[#This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73" s="15" t="str">
        <f>MID(Tabla2[[#This Row],[TIPO]],1,3)</f>
        <v xml:space="preserve">40 </v>
      </c>
      <c r="AF42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TECNIKA S A */ Cont: * CMAU9259316*/ HR Entrega: *08:00* /Dirección: *LOS OLIVOS 1270, PUDAHUEL</v>
      </c>
      <c r="AG4273" s="45" t="str">
        <f>IFERROR(HYPERLINK("https://wa.me/"&amp;Tabla2[[#This Row],[CONTACTO]]&amp;"?text="&amp;Tabla2[[#This Row],[Mensaje]],"Enviar mensaje"),"")</f>
        <v>Enviar mensaje</v>
      </c>
      <c r="AH4273" s="15" t="str">
        <f>CONCATENATE(A4273,F4273)</f>
        <v>4272CMAU9259316</v>
      </c>
      <c r="AI4273" s="15" t="str">
        <f>CONCATENATE("ENT-",A4273)</f>
        <v>ENT-4272</v>
      </c>
      <c r="AJ4273" s="15" t="str">
        <f>IF(Tabla2[[#This Row],[Op]]&lt;&gt;"","ENTREGA","")</f>
        <v>ENTREGA</v>
      </c>
      <c r="AK4273" s="40" t="str">
        <f>(Tabla2[[#This Row],[FECHA ENTREGA]]&amp;Tabla2[[#This Row],[HORA ENTREGA]])</f>
        <v>461820,333333333333333</v>
      </c>
      <c r="AL4273" s="43" t="str">
        <f>IFERROR(HYPERLINK("https://wa.me/"&amp;Tabla2[[#This Row],[CONTACTO]]&amp;"?text="&amp;Tabla2[[#This Row],[Mensaje]]),"")</f>
        <v>https://wa.me/56992164782?text=Hola!%0AServicio del día 09-06%0A *Cliente:* TECNIKA S A */ Cont: * CMAU9259316*/ HR Entrega: *08:00* /Dirección: *LOS OLIVOS 1270, PUDAHUEL</v>
      </c>
    </row>
    <row r="4274" spans="1:38" ht="16.5" customHeight="1" x14ac:dyDescent="0.2">
      <c r="A4274" s="15">
        <f>ROW(A4273)</f>
        <v>4273</v>
      </c>
      <c r="B4274" s="15">
        <f>IF(J4274=J4273,B4273+1,1)</f>
        <v>44</v>
      </c>
      <c r="C4274" s="15" t="s">
        <v>447</v>
      </c>
      <c r="D4274" s="25" t="s">
        <v>39</v>
      </c>
      <c r="E4274" s="27">
        <v>389804</v>
      </c>
      <c r="F4274" s="27" t="s">
        <v>6514</v>
      </c>
      <c r="G4274" s="27" t="s">
        <v>41</v>
      </c>
      <c r="H4274" s="27">
        <v>12024</v>
      </c>
      <c r="I4274" s="27" t="s">
        <v>42</v>
      </c>
      <c r="J4274" s="28">
        <v>46182</v>
      </c>
      <c r="K4274" s="26">
        <v>0.39583333333333331</v>
      </c>
      <c r="L4274" s="26"/>
      <c r="M4274" s="27" t="s">
        <v>300</v>
      </c>
      <c r="N4274" s="25">
        <f>IFERROR(VLOOKUP(M4274,Data!$J$1:$K$58,2,0),"")</f>
        <v>56989844861</v>
      </c>
      <c r="O4274" s="27" t="s">
        <v>301</v>
      </c>
      <c r="P4274" s="27"/>
      <c r="Q4274" s="27" t="s">
        <v>6440</v>
      </c>
      <c r="R4274" s="27" t="s">
        <v>48</v>
      </c>
      <c r="S4274" s="27"/>
      <c r="T4274" s="27"/>
      <c r="U4274" s="28"/>
      <c r="V4274" s="15"/>
      <c r="W4274" s="15"/>
      <c r="X4274" s="27"/>
      <c r="Y4274" s="27"/>
      <c r="Z4274" s="29"/>
      <c r="AA4274" s="29">
        <v>0.38541666666666669</v>
      </c>
      <c r="AB4274" s="29">
        <v>0.45347222222222222</v>
      </c>
      <c r="AC4274" s="30">
        <v>46182</v>
      </c>
      <c r="AD4274" s="15" t="str">
        <f>IF(Tabla2[[#This Row],[HORA ENTREGA]]="DIRECTO","On time", IF(AA4274&lt;&gt;"",IF(Tabla2[[#This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74" s="15" t="str">
        <f>MID(Tabla2[[#This Row],[TIPO]],1,3)</f>
        <v xml:space="preserve">40 </v>
      </c>
      <c r="AF42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TECNIKA S A */ Cont: * TCNU6177621*/ HR Entrega: *09:30* /Dirección: *LOS OLIVOS 1270, PUDAHUEL</v>
      </c>
      <c r="AG4274" s="45" t="str">
        <f>IFERROR(HYPERLINK("https://wa.me/"&amp;Tabla2[[#This Row],[CONTACTO]]&amp;"?text="&amp;Tabla2[[#This Row],[Mensaje]],"Enviar mensaje"),"")</f>
        <v>Enviar mensaje</v>
      </c>
      <c r="AH4274" s="15" t="str">
        <f>CONCATENATE(A4274,F4274)</f>
        <v>4273TCNU6177621</v>
      </c>
      <c r="AI4274" s="15" t="str">
        <f>CONCATENATE("ENT-",A4274)</f>
        <v>ENT-4273</v>
      </c>
      <c r="AJ4274" s="15" t="str">
        <f>IF(Tabla2[[#This Row],[Op]]&lt;&gt;"","ENTREGA","")</f>
        <v>ENTREGA</v>
      </c>
      <c r="AK4274" s="40" t="str">
        <f>(Tabla2[[#This Row],[FECHA ENTREGA]]&amp;Tabla2[[#This Row],[HORA ENTREGA]])</f>
        <v>461820,395833333333333</v>
      </c>
      <c r="AL4274" s="43" t="str">
        <f>IFERROR(HYPERLINK("https://wa.me/"&amp;Tabla2[[#This Row],[CONTACTO]]&amp;"?text="&amp;Tabla2[[#This Row],[Mensaje]]),"")</f>
        <v>https://wa.me/56989844861?text=Hola!%0AServicio del día 09-06%0A *Cliente:* TECNIKA S A */ Cont: * TCNU6177621*/ HR Entrega: *09:30* /Dirección: *LOS OLIVOS 1270, PUDAHUEL</v>
      </c>
    </row>
    <row r="4275" spans="1:38" ht="16.5" customHeight="1" x14ac:dyDescent="0.2">
      <c r="A4275" s="15">
        <f>ROW(A4274)</f>
        <v>4274</v>
      </c>
      <c r="B4275" s="15">
        <f>IF(J4275=J4274,B4274+1,1)</f>
        <v>45</v>
      </c>
      <c r="C4275" s="15" t="s">
        <v>2344</v>
      </c>
      <c r="D4275" s="25" t="s">
        <v>39</v>
      </c>
      <c r="E4275" s="27">
        <v>1204943</v>
      </c>
      <c r="F4275" s="27" t="s">
        <v>6515</v>
      </c>
      <c r="G4275" s="27" t="s">
        <v>41</v>
      </c>
      <c r="H4275" s="27">
        <v>10987</v>
      </c>
      <c r="I4275" s="27" t="s">
        <v>42</v>
      </c>
      <c r="J4275" s="28">
        <v>46182</v>
      </c>
      <c r="K4275" s="26">
        <v>0.33333333333333331</v>
      </c>
      <c r="L4275" s="26"/>
      <c r="M4275" s="27" t="s">
        <v>82</v>
      </c>
      <c r="N4275" s="25">
        <f>IFERROR(VLOOKUP(M4275,Data!$J$1:$K$58,2,0),"")</f>
        <v>56944277110</v>
      </c>
      <c r="O4275" s="27" t="s">
        <v>83</v>
      </c>
      <c r="P4275" s="27"/>
      <c r="Q4275" s="27" t="s">
        <v>4045</v>
      </c>
      <c r="R4275" s="27" t="s">
        <v>1911</v>
      </c>
      <c r="S4275" s="27"/>
      <c r="T4275" s="27"/>
      <c r="U4275" s="28"/>
      <c r="V4275" s="15"/>
      <c r="W4275" s="15"/>
      <c r="X4275" s="27"/>
      <c r="Y4275" s="27"/>
      <c r="Z4275" s="29"/>
      <c r="AA4275" s="29">
        <v>0.33680555555555558</v>
      </c>
      <c r="AB4275" s="29">
        <v>0.4201388888888889</v>
      </c>
      <c r="AC4275" s="30">
        <v>46182</v>
      </c>
      <c r="AD4275" s="15" t="str">
        <f>IF(Tabla2[[#This Row],[HORA ENTREGA]]="DIRECTO","On time", IF(AA4275&lt;&gt;"",IF(Tabla2[[#This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75" s="15" t="str">
        <f>MID(Tabla2[[#This Row],[TIPO]],1,3)</f>
        <v xml:space="preserve">40 </v>
      </c>
      <c r="AF42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THE ANDES BRANDS */ Cont: * TGCU0066898*/ HR Entrega: *08:00* /Dirección: *BODENOR FLEXCENTER - BOULEVARD PONIENTE, MODULOS 21 Y 22 ENEA, PUDAHUEL</v>
      </c>
      <c r="AG4275" s="45" t="str">
        <f>IFERROR(HYPERLINK("https://wa.me/"&amp;Tabla2[[#This Row],[CONTACTO]]&amp;"?text="&amp;Tabla2[[#This Row],[Mensaje]],"Enviar mensaje"),"")</f>
        <v>Enviar mensaje</v>
      </c>
      <c r="AH4275" s="15" t="str">
        <f>CONCATENATE(A4275,F4275)</f>
        <v>4274TGCU0066898</v>
      </c>
      <c r="AI4275" s="15" t="str">
        <f>CONCATENATE("ENT-",A4275)</f>
        <v>ENT-4274</v>
      </c>
      <c r="AJ4275" s="15" t="str">
        <f>IF(Tabla2[[#This Row],[Op]]&lt;&gt;"","ENTREGA","")</f>
        <v>ENTREGA</v>
      </c>
      <c r="AK4275" s="40" t="str">
        <f>(Tabla2[[#This Row],[FECHA ENTREGA]]&amp;Tabla2[[#This Row],[HORA ENTREGA]])</f>
        <v>461820,333333333333333</v>
      </c>
      <c r="AL4275" s="43" t="str">
        <f>IFERROR(HYPERLINK("https://wa.me/"&amp;Tabla2[[#This Row],[CONTACTO]]&amp;"?text="&amp;Tabla2[[#This Row],[Mensaje]]),"")</f>
        <v>https://wa.me/56944277110?text=Hola!%0AServicio del día 09-06%0A *Cliente:* THE ANDES BRANDS */ Cont: * TGCU0066898*/ HR Entrega: *08:00* /Dirección: *BODENOR FLEXCENTER - BOULEVARD PONIENTE, MODULOS 21 Y 22 ENEA, PUDAHUEL</v>
      </c>
    </row>
    <row r="4276" spans="1:38" ht="16.5" customHeight="1" x14ac:dyDescent="0.2">
      <c r="A4276" s="15">
        <f>ROW(A4275)</f>
        <v>4275</v>
      </c>
      <c r="B4276" s="15">
        <f>IF(J4276=J4275,B4275+1,1)</f>
        <v>46</v>
      </c>
      <c r="C4276" s="15" t="s">
        <v>2344</v>
      </c>
      <c r="D4276" s="25" t="s">
        <v>39</v>
      </c>
      <c r="E4276" s="27">
        <v>1204945</v>
      </c>
      <c r="F4276" s="27" t="s">
        <v>6516</v>
      </c>
      <c r="G4276" s="27" t="s">
        <v>41</v>
      </c>
      <c r="H4276" s="27">
        <v>10757</v>
      </c>
      <c r="I4276" s="27" t="s">
        <v>42</v>
      </c>
      <c r="J4276" s="28">
        <v>46182</v>
      </c>
      <c r="K4276" s="26">
        <v>0.375</v>
      </c>
      <c r="L4276" s="26"/>
      <c r="M4276" s="27" t="s">
        <v>971</v>
      </c>
      <c r="N4276" s="25">
        <f>IFERROR(VLOOKUP(M4276,Data!$J$1:$K$58,2,0),"")</f>
        <v>56999972473</v>
      </c>
      <c r="O4276" s="27" t="s">
        <v>348</v>
      </c>
      <c r="P4276" s="27"/>
      <c r="Q4276" s="27" t="s">
        <v>4045</v>
      </c>
      <c r="R4276" s="27" t="s">
        <v>836</v>
      </c>
      <c r="S4276" s="27"/>
      <c r="T4276" s="27"/>
      <c r="U4276" s="28"/>
      <c r="V4276" s="15"/>
      <c r="W4276" s="15"/>
      <c r="X4276" s="27"/>
      <c r="Y4276" s="27"/>
      <c r="Z4276" s="29"/>
      <c r="AA4276" s="29">
        <v>0.49791666666666667</v>
      </c>
      <c r="AB4276" s="29">
        <v>0.54861111111111116</v>
      </c>
      <c r="AC4276" s="30">
        <v>46182</v>
      </c>
      <c r="AD4276" s="15" t="str">
        <f>IF(Tabla2[[#This Row],[HORA ENTREGA]]="DIRECTO","On time", IF(AA4276&lt;&gt;"",IF(Tabla2[[#This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76" s="15" t="str">
        <f>MID(Tabla2[[#This Row],[TIPO]],1,3)</f>
        <v xml:space="preserve">40 </v>
      </c>
      <c r="AF42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THE ANDES BRANDS */ Cont: * SEGU4986111*/ HR Entrega: *09:00* /Dirección: *BODENOR FLEXCENTER - BOULEVARD PONIENTE, MODULOS 21 Y 22 ENEA, PUDAHUEL</v>
      </c>
      <c r="AG4276" s="45" t="str">
        <f>IFERROR(HYPERLINK("https://wa.me/"&amp;Tabla2[[#This Row],[CONTACTO]]&amp;"?text="&amp;Tabla2[[#This Row],[Mensaje]],"Enviar mensaje"),"")</f>
        <v>Enviar mensaje</v>
      </c>
      <c r="AH4276" s="15" t="str">
        <f>CONCATENATE(A4276,F4276)</f>
        <v>4275SEGU4986111</v>
      </c>
      <c r="AI4276" s="15" t="str">
        <f>CONCATENATE("ENT-",A4276)</f>
        <v>ENT-4275</v>
      </c>
      <c r="AJ4276" s="15" t="str">
        <f>IF(Tabla2[[#This Row],[Op]]&lt;&gt;"","ENTREGA","")</f>
        <v>ENTREGA</v>
      </c>
      <c r="AK4276" s="40" t="str">
        <f>(Tabla2[[#This Row],[FECHA ENTREGA]]&amp;Tabla2[[#This Row],[HORA ENTREGA]])</f>
        <v>461820,375</v>
      </c>
      <c r="AL4276" s="43" t="str">
        <f>IFERROR(HYPERLINK("https://wa.me/"&amp;Tabla2[[#This Row],[CONTACTO]]&amp;"?text="&amp;Tabla2[[#This Row],[Mensaje]]),"")</f>
        <v>https://wa.me/56999972473?text=Hola!%0AServicio del día 09-06%0A *Cliente:* THE ANDES BRANDS */ Cont: * SEGU4986111*/ HR Entrega: *09:00* /Dirección: *BODENOR FLEXCENTER - BOULEVARD PONIENTE, MODULOS 21 Y 22 ENEA, PUDAHUEL</v>
      </c>
    </row>
    <row r="4277" spans="1:38" ht="16.5" customHeight="1" x14ac:dyDescent="0.2">
      <c r="A4277" s="15">
        <f>ROW(A4276)</f>
        <v>4276</v>
      </c>
      <c r="B4277" s="15">
        <f>IF(J4277=J4276,B4276+1,1)</f>
        <v>47</v>
      </c>
      <c r="C4277" s="15" t="s">
        <v>2344</v>
      </c>
      <c r="D4277" s="25" t="s">
        <v>39</v>
      </c>
      <c r="E4277" s="27">
        <v>1205565</v>
      </c>
      <c r="F4277" s="27" t="s">
        <v>6517</v>
      </c>
      <c r="G4277" s="27" t="s">
        <v>41</v>
      </c>
      <c r="H4277" s="27">
        <v>12430</v>
      </c>
      <c r="I4277" s="27" t="s">
        <v>42</v>
      </c>
      <c r="J4277" s="28">
        <v>46182</v>
      </c>
      <c r="K4277" s="26">
        <v>0.45833333333333331</v>
      </c>
      <c r="L4277" s="26"/>
      <c r="M4277" s="27" t="s">
        <v>161</v>
      </c>
      <c r="N4277" s="25">
        <f>IFERROR(VLOOKUP(M4277,Data!$J$1:$K$58,2,0),"")</f>
        <v>56966749408</v>
      </c>
      <c r="O4277" s="27" t="s">
        <v>162</v>
      </c>
      <c r="P4277" s="27"/>
      <c r="Q4277" s="27" t="s">
        <v>4045</v>
      </c>
      <c r="R4277" s="27" t="s">
        <v>836</v>
      </c>
      <c r="S4277" s="27"/>
      <c r="T4277" s="27"/>
      <c r="U4277" s="28"/>
      <c r="V4277" s="15"/>
      <c r="W4277" s="15"/>
      <c r="X4277" s="27"/>
      <c r="Y4277" s="27"/>
      <c r="Z4277" s="29"/>
      <c r="AA4277" s="29">
        <v>0.41875000000000001</v>
      </c>
      <c r="AB4277" s="29">
        <v>0.49583333333333335</v>
      </c>
      <c r="AC4277" s="30">
        <v>46182</v>
      </c>
      <c r="AD4277" s="15" t="str">
        <f>IF(Tabla2[[#This Row],[HORA ENTREGA]]="DIRECTO","On time", IF(AA4277&lt;&gt;"",IF(Tabla2[[#This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77" s="15" t="str">
        <f>MID(Tabla2[[#This Row],[TIPO]],1,3)</f>
        <v xml:space="preserve">40 </v>
      </c>
      <c r="AF42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09-06%0A *Cliente:* THE ANDES BRANDS */ Cont: * CAAU4147750*/ HR Entrega: *11:00* /Dirección: *BODENOR FLEXCENTER - BOULEVARD PONIENTE, MODULOS 21 Y 22 ENEA, PUDAHUEL</v>
      </c>
      <c r="AG4277" s="45" t="str">
        <f>IFERROR(HYPERLINK("https://wa.me/"&amp;Tabla2[[#This Row],[CONTACTO]]&amp;"?text="&amp;Tabla2[[#This Row],[Mensaje]],"Enviar mensaje"),"")</f>
        <v>Enviar mensaje</v>
      </c>
      <c r="AH4277" s="15" t="str">
        <f>CONCATENATE(A4277,F4277)</f>
        <v>4276CAAU4147750</v>
      </c>
      <c r="AI4277" s="15" t="str">
        <f>CONCATENATE("ENT-",A4277)</f>
        <v>ENT-4276</v>
      </c>
      <c r="AJ4277" s="15" t="str">
        <f>IF(Tabla2[[#This Row],[Op]]&lt;&gt;"","ENTREGA","")</f>
        <v>ENTREGA</v>
      </c>
      <c r="AK4277" s="40" t="str">
        <f>(Tabla2[[#This Row],[FECHA ENTREGA]]&amp;Tabla2[[#This Row],[HORA ENTREGA]])</f>
        <v>461820,458333333333333</v>
      </c>
      <c r="AL4277" s="43" t="str">
        <f>IFERROR(HYPERLINK("https://wa.me/"&amp;Tabla2[[#This Row],[CONTACTO]]&amp;"?text="&amp;Tabla2[[#This Row],[Mensaje]]),"")</f>
        <v>https://wa.me/56966749408?text=Hola!%0AServicio del día 09-06%0A *Cliente:* THE ANDES BRANDS */ Cont: * CAAU4147750*/ HR Entrega: *11:00* /Dirección: *BODENOR FLEXCENTER - BOULEVARD PONIENTE, MODULOS 21 Y 22 ENEA, PUDAHUEL</v>
      </c>
    </row>
    <row r="4278" spans="1:38" ht="16.5" customHeight="1" x14ac:dyDescent="0.2">
      <c r="A4278" s="15">
        <f>ROW(A4277)</f>
        <v>4277</v>
      </c>
      <c r="B4278" s="15">
        <f>IF(J4278=J4277,B4277+1,1)</f>
        <v>1</v>
      </c>
      <c r="C4278" s="15" t="s">
        <v>43</v>
      </c>
      <c r="D4278" s="25" t="s">
        <v>39</v>
      </c>
      <c r="E4278" s="27">
        <v>370704</v>
      </c>
      <c r="F4278" s="27" t="s">
        <v>6518</v>
      </c>
      <c r="G4278" s="27" t="s">
        <v>54</v>
      </c>
      <c r="H4278" s="27">
        <v>25220</v>
      </c>
      <c r="I4278" s="27" t="s">
        <v>6519</v>
      </c>
      <c r="J4278" s="28">
        <v>46183</v>
      </c>
      <c r="K4278" s="26">
        <v>0.47916666666666669</v>
      </c>
      <c r="L4278" s="26"/>
      <c r="M4278" s="27" t="s">
        <v>176</v>
      </c>
      <c r="N4278" s="25">
        <f>IFERROR(VLOOKUP(M4278,Data!$J$1:$K$58,2,0),"")</f>
        <v>56968463649</v>
      </c>
      <c r="O4278" s="27" t="s">
        <v>177</v>
      </c>
      <c r="P4278" s="27"/>
      <c r="Q4278" s="27" t="s">
        <v>6520</v>
      </c>
      <c r="R4278" s="27" t="s">
        <v>48</v>
      </c>
      <c r="S4278" s="27"/>
      <c r="T4278" s="27"/>
      <c r="U4278" s="28"/>
      <c r="V4278" s="15"/>
      <c r="W4278" s="15"/>
      <c r="X4278" s="27"/>
      <c r="Y4278" s="27"/>
      <c r="Z4278" s="29"/>
      <c r="AA4278" s="29">
        <v>0.49375000000000002</v>
      </c>
      <c r="AB4278" s="29">
        <v>0.64583333333333337</v>
      </c>
      <c r="AC4278" s="30">
        <v>46183</v>
      </c>
      <c r="AD4278" s="15" t="str">
        <f>IF(Tabla2[[#This Row],[HORA ENTREGA]]="DIRECTO","On time", IF(AA4278&lt;&gt;"",IF(Tabla2[[#This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78" s="15" t="str">
        <f>MID(Tabla2[[#This Row],[TIPO]],1,3)</f>
        <v xml:space="preserve">40 </v>
      </c>
      <c r="AF42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ALCA SPA */ Cont: * TTNU8684016*/ HR Entrega: *11:30* /Dirección: *Camino Del Cerro 4868 Huechuraba, Santiago</v>
      </c>
      <c r="AG4278" s="45" t="str">
        <f>IFERROR(HYPERLINK("https://wa.me/"&amp;Tabla2[[#This Row],[CONTACTO]]&amp;"?text="&amp;Tabla2[[#This Row],[Mensaje]],"Enviar mensaje"),"")</f>
        <v>Enviar mensaje</v>
      </c>
      <c r="AH4278" s="15" t="str">
        <f>CONCATENATE(A4278,F4278)</f>
        <v>4277TTNU8684016</v>
      </c>
      <c r="AI4278" s="15" t="str">
        <f>CONCATENATE("ENT-",A4278)</f>
        <v>ENT-4277</v>
      </c>
      <c r="AJ4278" s="15" t="str">
        <f>IF(Tabla2[[#This Row],[Op]]&lt;&gt;"","ENTREGA","")</f>
        <v>ENTREGA</v>
      </c>
      <c r="AK4278" s="40" t="str">
        <f>(Tabla2[[#This Row],[FECHA ENTREGA]]&amp;Tabla2[[#This Row],[HORA ENTREGA]])</f>
        <v>461830,479166666666667</v>
      </c>
      <c r="AL4278" s="43" t="str">
        <f>IFERROR(HYPERLINK("https://wa.me/"&amp;Tabla2[[#This Row],[CONTACTO]]&amp;"?text="&amp;Tabla2[[#This Row],[Mensaje]]),"")</f>
        <v>https://wa.me/56968463649?text=Hola!%0AServicio del día 10-06%0A *Cliente:* ALCA SPA */ Cont: * TTNU8684016*/ HR Entrega: *11:30* /Dirección: *Camino Del Cerro 4868 Huechuraba, Santiago</v>
      </c>
    </row>
    <row r="4279" spans="1:38" ht="16.5" customHeight="1" x14ac:dyDescent="0.2">
      <c r="A4279" s="15">
        <f>ROW(A4278)</f>
        <v>4278</v>
      </c>
      <c r="B4279" s="15">
        <f>IF(J4279=J4278,B4278+1,1)</f>
        <v>2</v>
      </c>
      <c r="C4279" s="15" t="s">
        <v>275</v>
      </c>
      <c r="D4279" s="25" t="s">
        <v>39</v>
      </c>
      <c r="E4279" s="27">
        <v>307838</v>
      </c>
      <c r="F4279" s="27" t="s">
        <v>6521</v>
      </c>
      <c r="G4279" s="27" t="s">
        <v>41</v>
      </c>
      <c r="H4279" s="27">
        <v>27135</v>
      </c>
      <c r="I4279" s="27" t="s">
        <v>6522</v>
      </c>
      <c r="J4279" s="28">
        <v>46183</v>
      </c>
      <c r="K4279" s="26">
        <v>0.33333333333333331</v>
      </c>
      <c r="L4279" s="26"/>
      <c r="M4279" s="27" t="s">
        <v>172</v>
      </c>
      <c r="N4279" s="25">
        <f>IFERROR(VLOOKUP(M4279,Data!$J$1:$K$58,2,0),"")</f>
        <v>56985215946</v>
      </c>
      <c r="O4279" s="27" t="s">
        <v>173</v>
      </c>
      <c r="P4279" s="27"/>
      <c r="Q4279" s="27" t="s">
        <v>47</v>
      </c>
      <c r="R4279" s="27"/>
      <c r="S4279" s="27"/>
      <c r="T4279" s="27"/>
      <c r="U4279" s="28"/>
      <c r="V4279" s="15"/>
      <c r="W4279" s="15"/>
      <c r="X4279" s="27"/>
      <c r="Y4279" s="27"/>
      <c r="Z4279" s="29"/>
      <c r="AA4279" s="29">
        <v>0.34791666666666665</v>
      </c>
      <c r="AB4279" s="29">
        <v>0.49652777777777779</v>
      </c>
      <c r="AC4279" s="30">
        <v>46183</v>
      </c>
      <c r="AD4279" s="15" t="str">
        <f>IF(Tabla2[[#This Row],[HORA ENTREGA]]="DIRECTO","On time", IF(AA4279&lt;&gt;"",IF(Tabla2[[#This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79" s="15" t="str">
        <f>MID(Tabla2[[#This Row],[TIPO]],1,3)</f>
        <v xml:space="preserve">40 </v>
      </c>
      <c r="AF42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COMERCIAL CANADA SPA */ Cont: * CAIU5575587*/ HR Entrega: *08:00* /Dirección: *BERNARDO O"HIGGINS 158 COLINA</v>
      </c>
      <c r="AG4279" s="45" t="str">
        <f>IFERROR(HYPERLINK("https://wa.me/"&amp;Tabla2[[#This Row],[CONTACTO]]&amp;"?text="&amp;Tabla2[[#This Row],[Mensaje]],"Enviar mensaje"),"")</f>
        <v>Enviar mensaje</v>
      </c>
      <c r="AH4279" s="15" t="str">
        <f>CONCATENATE(A4279,F4279)</f>
        <v>4278CAIU5575587</v>
      </c>
      <c r="AI4279" s="15" t="str">
        <f>CONCATENATE("ENT-",A4279)</f>
        <v>ENT-4278</v>
      </c>
      <c r="AJ4279" s="15" t="str">
        <f>IF(Tabla2[[#This Row],[Op]]&lt;&gt;"","ENTREGA","")</f>
        <v>ENTREGA</v>
      </c>
      <c r="AK4279" s="40" t="str">
        <f>(Tabla2[[#This Row],[FECHA ENTREGA]]&amp;Tabla2[[#This Row],[HORA ENTREGA]])</f>
        <v>461830,333333333333333</v>
      </c>
      <c r="AL4279" s="43" t="str">
        <f>IFERROR(HYPERLINK("https://wa.me/"&amp;Tabla2[[#This Row],[CONTACTO]]&amp;"?text="&amp;Tabla2[[#This Row],[Mensaje]]),"")</f>
        <v>https://wa.me/56985215946?text=Hola!%0AServicio del día 10-06%0A *Cliente:* COMERCIAL CANADA SPA */ Cont: * CAIU5575587*/ HR Entrega: *08:00* /Dirección: *BERNARDO O"HIGGINS 158 COLINA</v>
      </c>
    </row>
    <row r="4280" spans="1:38" ht="16.5" customHeight="1" x14ac:dyDescent="0.2">
      <c r="A4280" s="15">
        <f>ROW(A4279)</f>
        <v>4279</v>
      </c>
      <c r="B4280" s="15">
        <f>IF(J4280=J4279,B4279+1,1)</f>
        <v>3</v>
      </c>
      <c r="C4280" s="15" t="s">
        <v>275</v>
      </c>
      <c r="D4280" s="25" t="s">
        <v>39</v>
      </c>
      <c r="E4280" s="27">
        <v>307838</v>
      </c>
      <c r="F4280" s="27" t="s">
        <v>6523</v>
      </c>
      <c r="G4280" s="27" t="s">
        <v>41</v>
      </c>
      <c r="H4280" s="27">
        <v>27135</v>
      </c>
      <c r="I4280" s="27" t="s">
        <v>2725</v>
      </c>
      <c r="J4280" s="28">
        <v>46183</v>
      </c>
      <c r="K4280" s="26">
        <v>0.41666666666666669</v>
      </c>
      <c r="L4280" s="26"/>
      <c r="M4280" s="27" t="s">
        <v>221</v>
      </c>
      <c r="N4280" s="25">
        <f>IFERROR(VLOOKUP(M4280,Data!$J$1:$K$58,2,0),"")</f>
        <v>56965378427</v>
      </c>
      <c r="O4280" s="27" t="s">
        <v>222</v>
      </c>
      <c r="P4280" s="27"/>
      <c r="Q4280" s="27" t="s">
        <v>47</v>
      </c>
      <c r="R4280" s="27"/>
      <c r="S4280" s="27"/>
      <c r="T4280" s="27"/>
      <c r="U4280" s="28"/>
      <c r="V4280" s="15"/>
      <c r="W4280" s="15"/>
      <c r="X4280" s="27"/>
      <c r="Y4280" s="27"/>
      <c r="Z4280" s="29"/>
      <c r="AA4280" s="29">
        <v>0.60069444444444442</v>
      </c>
      <c r="AB4280" s="29">
        <v>0.67708333333333337</v>
      </c>
      <c r="AC4280" s="30">
        <v>46183</v>
      </c>
      <c r="AD4280" s="15" t="str">
        <f>IF(Tabla2[[#This Row],[HORA ENTREGA]]="DIRECTO","On time", IF(AA4280&lt;&gt;"",IF(Tabla2[[#This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80" s="15" t="str">
        <f>MID(Tabla2[[#This Row],[TIPO]],1,3)</f>
        <v xml:space="preserve">40 </v>
      </c>
      <c r="AF42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COMERCIAL CANADA SPA */ Cont: * TCLU1212851*/ HR Entrega: *10:00* /Dirección: *BERNARDO O"HIGGINS 158 COLINA</v>
      </c>
      <c r="AG4280" s="45" t="str">
        <f>IFERROR(HYPERLINK("https://wa.me/"&amp;Tabla2[[#This Row],[CONTACTO]]&amp;"?text="&amp;Tabla2[[#This Row],[Mensaje]],"Enviar mensaje"),"")</f>
        <v>Enviar mensaje</v>
      </c>
      <c r="AH4280" s="15" t="str">
        <f>CONCATENATE(A4280,F4280)</f>
        <v>4279TCLU1212851</v>
      </c>
      <c r="AI4280" s="15" t="str">
        <f>CONCATENATE("ENT-",A4280)</f>
        <v>ENT-4279</v>
      </c>
      <c r="AJ4280" s="15" t="str">
        <f>IF(Tabla2[[#This Row],[Op]]&lt;&gt;"","ENTREGA","")</f>
        <v>ENTREGA</v>
      </c>
      <c r="AK4280" s="40" t="str">
        <f>(Tabla2[[#This Row],[FECHA ENTREGA]]&amp;Tabla2[[#This Row],[HORA ENTREGA]])</f>
        <v>461830,416666666666667</v>
      </c>
      <c r="AL4280" s="43" t="str">
        <f>IFERROR(HYPERLINK("https://wa.me/"&amp;Tabla2[[#This Row],[CONTACTO]]&amp;"?text="&amp;Tabla2[[#This Row],[Mensaje]]),"")</f>
        <v>https://wa.me/56965378427?text=Hola!%0AServicio del día 10-06%0A *Cliente:* COMERCIAL CANADA SPA */ Cont: * TCLU1212851*/ HR Entrega: *10:00* /Dirección: *BERNARDO O"HIGGINS 158 COLINA</v>
      </c>
    </row>
    <row r="4281" spans="1:38" ht="16.5" customHeight="1" x14ac:dyDescent="0.2">
      <c r="A4281" s="15">
        <f>ROW(A4280)</f>
        <v>4280</v>
      </c>
      <c r="B4281" s="15">
        <f>IF(J4281=J4280,B4280+1,1)</f>
        <v>4</v>
      </c>
      <c r="C4281" s="15" t="s">
        <v>275</v>
      </c>
      <c r="D4281" s="25" t="s">
        <v>39</v>
      </c>
      <c r="E4281" s="27">
        <v>307838</v>
      </c>
      <c r="F4281" s="27" t="s">
        <v>6524</v>
      </c>
      <c r="G4281" s="27" t="s">
        <v>41</v>
      </c>
      <c r="H4281" s="27">
        <v>27135</v>
      </c>
      <c r="I4281" s="27" t="s">
        <v>6525</v>
      </c>
      <c r="J4281" s="28">
        <v>46183</v>
      </c>
      <c r="K4281" s="26">
        <v>0.5</v>
      </c>
      <c r="L4281" s="26"/>
      <c r="M4281" s="27" t="s">
        <v>433</v>
      </c>
      <c r="N4281" s="25">
        <f>IFERROR(VLOOKUP(M4281,Data!$J$1:$K$58,2,0),"")</f>
        <v>56994354094</v>
      </c>
      <c r="O4281" s="27" t="s">
        <v>434</v>
      </c>
      <c r="P4281" s="27"/>
      <c r="Q4281" s="27" t="s">
        <v>47</v>
      </c>
      <c r="R4281" s="27" t="s">
        <v>48</v>
      </c>
      <c r="S4281" s="27"/>
      <c r="T4281" s="27"/>
      <c r="U4281" s="28"/>
      <c r="V4281" s="15"/>
      <c r="W4281" s="15"/>
      <c r="X4281" s="27"/>
      <c r="Y4281" s="27"/>
      <c r="Z4281" s="29"/>
      <c r="AA4281" s="29">
        <v>0.46180555555555558</v>
      </c>
      <c r="AB4281" s="29">
        <v>0.54513888888888884</v>
      </c>
      <c r="AC4281" s="30">
        <v>46183</v>
      </c>
      <c r="AD4281" s="15" t="str">
        <f>IF(Tabla2[[#This Row],[HORA ENTREGA]]="DIRECTO","On time", IF(AA4281&lt;&gt;"",IF(Tabla2[[#This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1" s="15" t="str">
        <f>MID(Tabla2[[#This Row],[TIPO]],1,3)</f>
        <v xml:space="preserve">40 </v>
      </c>
      <c r="AF42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COMERCIAL CANADA SPA */ Cont: * CGMU5565276           */ HR Entrega: *12:00* /Dirección: *BERNARDO O"HIGGINS 158 COLINA</v>
      </c>
      <c r="AG4281" s="45" t="str">
        <f>IFERROR(HYPERLINK("https://wa.me/"&amp;Tabla2[[#This Row],[CONTACTO]]&amp;"?text="&amp;Tabla2[[#This Row],[Mensaje]],"Enviar mensaje"),"")</f>
        <v>Enviar mensaje</v>
      </c>
      <c r="AH4281" s="15" t="str">
        <f>CONCATENATE(A4281,F4281)</f>
        <v xml:space="preserve">4280CGMU5565276           </v>
      </c>
      <c r="AI4281" s="15" t="str">
        <f>CONCATENATE("ENT-",A4281)</f>
        <v>ENT-4280</v>
      </c>
      <c r="AJ4281" s="15" t="str">
        <f>IF(Tabla2[[#This Row],[Op]]&lt;&gt;"","ENTREGA","")</f>
        <v>ENTREGA</v>
      </c>
      <c r="AK4281" s="40" t="str">
        <f>(Tabla2[[#This Row],[FECHA ENTREGA]]&amp;Tabla2[[#This Row],[HORA ENTREGA]])</f>
        <v>461830,5</v>
      </c>
      <c r="AL4281" s="43" t="str">
        <f>IFERROR(HYPERLINK("https://wa.me/"&amp;Tabla2[[#This Row],[CONTACTO]]&amp;"?text="&amp;Tabla2[[#This Row],[Mensaje]]),"")</f>
        <v>https://wa.me/56994354094?text=Hola!%0AServicio del día 10-06%0A *Cliente:* COMERCIAL CANADA SPA */ Cont: * CGMU5565276           */ HR Entrega: *12:00* /Dirección: *BERNARDO O"HIGGINS 158 COLINA</v>
      </c>
    </row>
    <row r="4282" spans="1:38" ht="16.5" customHeight="1" x14ac:dyDescent="0.2">
      <c r="A4282" s="15">
        <f>ROW(A4281)</f>
        <v>4281</v>
      </c>
      <c r="B4282" s="15">
        <f>IF(J4282=J4281,B4281+1,1)</f>
        <v>5</v>
      </c>
      <c r="C4282" s="15" t="s">
        <v>288</v>
      </c>
      <c r="D4282" s="25" t="s">
        <v>39</v>
      </c>
      <c r="E4282" s="27">
        <v>104092</v>
      </c>
      <c r="F4282" s="27" t="s">
        <v>6526</v>
      </c>
      <c r="G4282" s="27" t="s">
        <v>54</v>
      </c>
      <c r="H4282" s="27">
        <v>25000</v>
      </c>
      <c r="I4282" s="27" t="s">
        <v>5391</v>
      </c>
      <c r="J4282" s="28">
        <v>46183</v>
      </c>
      <c r="K4282" s="26" t="s">
        <v>290</v>
      </c>
      <c r="L4282" s="26"/>
      <c r="M4282" s="27" t="s">
        <v>158</v>
      </c>
      <c r="N4282" s="25">
        <f>IFERROR(VLOOKUP(M4282,Data!$J$1:$K$58,2,0),"")</f>
        <v>56931745801</v>
      </c>
      <c r="O4282" s="27"/>
      <c r="P4282" s="27"/>
      <c r="Q4282" s="27" t="s">
        <v>6527</v>
      </c>
      <c r="R4282" s="27"/>
      <c r="S4282" s="27"/>
      <c r="T4282" s="27"/>
      <c r="U4282" s="28"/>
      <c r="V4282" s="15"/>
      <c r="W4282" s="15"/>
      <c r="X4282" s="27"/>
      <c r="Y4282" s="27"/>
      <c r="Z4282" s="29"/>
      <c r="AA4282" s="29">
        <v>0.53125</v>
      </c>
      <c r="AB4282" s="29">
        <v>0.70138888888888884</v>
      </c>
      <c r="AC4282" s="30">
        <v>46183</v>
      </c>
      <c r="AD4282" s="15" t="str">
        <f>IF(Tabla2[[#This Row],[HORA ENTREGA]]="DIRECTO","On time", IF(AA4282&lt;&gt;"",IF(Tabla2[[#This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2" s="15" t="str">
        <f>MID(Tabla2[[#This Row],[TIPO]],1,3)</f>
        <v xml:space="preserve">40 </v>
      </c>
      <c r="AF42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COMERCIAL SEA GARDEN SPA */ Cont: * CGMU5107210*/ HR Entrega: *DIRECTO* /Dirección: *Pedro jorquera 575.</v>
      </c>
      <c r="AG4282" s="45" t="str">
        <f>IFERROR(HYPERLINK("https://wa.me/"&amp;Tabla2[[#This Row],[CONTACTO]]&amp;"?text="&amp;Tabla2[[#This Row],[Mensaje]],"Enviar mensaje"),"")</f>
        <v>Enviar mensaje</v>
      </c>
      <c r="AH4282" s="15" t="str">
        <f>CONCATENATE(A4282,F4282)</f>
        <v>4281CGMU5107210</v>
      </c>
      <c r="AI4282" s="15" t="str">
        <f>CONCATENATE("ENT-",A4282)</f>
        <v>ENT-4281</v>
      </c>
      <c r="AJ4282" s="15" t="str">
        <f>IF(Tabla2[[#This Row],[Op]]&lt;&gt;"","ENTREGA","")</f>
        <v>ENTREGA</v>
      </c>
      <c r="AK4282" s="40" t="str">
        <f>(Tabla2[[#This Row],[FECHA ENTREGA]]&amp;Tabla2[[#This Row],[HORA ENTREGA]])</f>
        <v>46183DIRECTO</v>
      </c>
      <c r="AL4282" s="43" t="str">
        <f>IFERROR(HYPERLINK("https://wa.me/"&amp;Tabla2[[#This Row],[CONTACTO]]&amp;"?text="&amp;Tabla2[[#This Row],[Mensaje]]),"")</f>
        <v>https://wa.me/56931745801?text=Hola!%0AServicio del día 10-06%0A *Cliente:* COMERCIAL SEA GARDEN SPA */ Cont: * CGMU5107210*/ HR Entrega: *DIRECTO* /Dirección: *Pedro jorquera 575.</v>
      </c>
    </row>
    <row r="4283" spans="1:38" ht="16.5" customHeight="1" x14ac:dyDescent="0.2">
      <c r="A4283" s="15">
        <f>ROW(A4282)</f>
        <v>4282</v>
      </c>
      <c r="B4283" s="15">
        <f>IF(J4283=J4282,B4282+1,1)</f>
        <v>6</v>
      </c>
      <c r="C4283" s="15" t="s">
        <v>288</v>
      </c>
      <c r="D4283" s="25" t="s">
        <v>39</v>
      </c>
      <c r="E4283" s="27">
        <v>104141</v>
      </c>
      <c r="F4283" s="27" t="s">
        <v>6528</v>
      </c>
      <c r="G4283" s="27" t="s">
        <v>54</v>
      </c>
      <c r="H4283" s="27">
        <v>25330</v>
      </c>
      <c r="I4283" s="27" t="s">
        <v>5564</v>
      </c>
      <c r="J4283" s="28">
        <v>46183</v>
      </c>
      <c r="K4283" s="26" t="s">
        <v>290</v>
      </c>
      <c r="L4283" s="26"/>
      <c r="M4283" s="27" t="s">
        <v>133</v>
      </c>
      <c r="N4283" s="25">
        <f>IFERROR(VLOOKUP(M4283,Data!$J$1:$K$58,2,0),"")</f>
        <v>56953801607</v>
      </c>
      <c r="O4283" s="27"/>
      <c r="P4283" s="27"/>
      <c r="Q4283" s="27" t="s">
        <v>5105</v>
      </c>
      <c r="R4283" s="27"/>
      <c r="S4283" s="27"/>
      <c r="T4283" s="27"/>
      <c r="U4283" s="28"/>
      <c r="V4283" s="15"/>
      <c r="W4283" s="15"/>
      <c r="X4283" s="27"/>
      <c r="Y4283" s="27"/>
      <c r="Z4283" s="29"/>
      <c r="AA4283" s="29">
        <v>0.63888888888888884</v>
      </c>
      <c r="AB4283" s="29">
        <v>0.67708333333333337</v>
      </c>
      <c r="AC4283" s="30">
        <v>46183</v>
      </c>
      <c r="AD4283" s="15" t="str">
        <f>IF(Tabla2[[#This Row],[HORA ENTREGA]]="DIRECTO","On time", IF(AA4283&lt;&gt;"",IF(Tabla2[[#This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3" s="15" t="str">
        <f>MID(Tabla2[[#This Row],[TIPO]],1,3)</f>
        <v xml:space="preserve">40 </v>
      </c>
      <c r="AF42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COMERCIAL SEA GARDEN SPA */ Cont: * HLBU9476693*/ HR Entrega: *DIRECTO* /Dirección: *Pedro Jorquera 575</v>
      </c>
      <c r="AG4283" s="45" t="str">
        <f>IFERROR(HYPERLINK("https://wa.me/"&amp;Tabla2[[#This Row],[CONTACTO]]&amp;"?text="&amp;Tabla2[[#This Row],[Mensaje]],"Enviar mensaje"),"")</f>
        <v>Enviar mensaje</v>
      </c>
      <c r="AH4283" s="15" t="str">
        <f>CONCATENATE(A4283,F4283)</f>
        <v>4282HLBU9476693</v>
      </c>
      <c r="AI4283" s="15" t="str">
        <f>CONCATENATE("ENT-",A4283)</f>
        <v>ENT-4282</v>
      </c>
      <c r="AJ4283" s="15" t="str">
        <f>IF(Tabla2[[#This Row],[Op]]&lt;&gt;"","ENTREGA","")</f>
        <v>ENTREGA</v>
      </c>
      <c r="AK4283" s="40" t="str">
        <f>(Tabla2[[#This Row],[FECHA ENTREGA]]&amp;Tabla2[[#This Row],[HORA ENTREGA]])</f>
        <v>46183DIRECTO</v>
      </c>
      <c r="AL4283" s="43" t="str">
        <f>IFERROR(HYPERLINK("https://wa.me/"&amp;Tabla2[[#This Row],[CONTACTO]]&amp;"?text="&amp;Tabla2[[#This Row],[Mensaje]]),"")</f>
        <v>https://wa.me/56953801607?text=Hola!%0AServicio del día 10-06%0A *Cliente:* COMERCIAL SEA GARDEN SPA */ Cont: * HLBU9476693*/ HR Entrega: *DIRECTO* /Dirección: *Pedro Jorquera 575</v>
      </c>
    </row>
    <row r="4284" spans="1:38" ht="16.5" customHeight="1" x14ac:dyDescent="0.2">
      <c r="A4284" s="15">
        <f>ROW(A4283)</f>
        <v>4283</v>
      </c>
      <c r="B4284" s="15">
        <f>IF(J4284=J4283,B4283+1,1)</f>
        <v>7</v>
      </c>
      <c r="C4284" s="15" t="s">
        <v>6142</v>
      </c>
      <c r="D4284" s="25" t="s">
        <v>39</v>
      </c>
      <c r="E4284" s="27"/>
      <c r="F4284" s="27" t="s">
        <v>6529</v>
      </c>
      <c r="G4284" s="27" t="s">
        <v>64</v>
      </c>
      <c r="H4284" s="27"/>
      <c r="I4284" s="27"/>
      <c r="J4284" s="28">
        <v>46183</v>
      </c>
      <c r="K4284" s="26">
        <v>0.33333333333333331</v>
      </c>
      <c r="L4284" s="26" t="s">
        <v>6384</v>
      </c>
      <c r="M4284" s="27" t="s">
        <v>6223</v>
      </c>
      <c r="N4284" s="25">
        <f>IFERROR(VLOOKUP(M4284,Data!$J$1:$K$58,2,0),"")</f>
        <v>56998409416</v>
      </c>
      <c r="O4284" s="27" t="s">
        <v>200</v>
      </c>
      <c r="P4284" s="27"/>
      <c r="Q4284" s="27" t="s">
        <v>6385</v>
      </c>
      <c r="R4284" s="27"/>
      <c r="S4284" s="27"/>
      <c r="T4284" s="27"/>
      <c r="U4284" s="28"/>
      <c r="V4284" s="15"/>
      <c r="W4284" s="15"/>
      <c r="X4284" s="27"/>
      <c r="Y4284" s="27"/>
      <c r="Z4284" s="29"/>
      <c r="AA4284" s="29">
        <v>0.42083333333333334</v>
      </c>
      <c r="AB4284" s="29">
        <v>0.51041666666666663</v>
      </c>
      <c r="AC4284" s="30">
        <v>46183</v>
      </c>
      <c r="AD4284" s="15" t="str">
        <f>IF(Tabla2[[#This Row],[HORA ENTREGA]]="DIRECTO","On time", IF(AA4284&lt;&gt;"",IF(Tabla2[[#This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84" s="15" t="str">
        <f>MID(Tabla2[[#This Row],[TIPO]],1,3)</f>
        <v xml:space="preserve">20 </v>
      </c>
      <c r="AF42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CONCHA Y TORO */ Cont: * DFSU1489435*/ HR Entrega: *08:00* /Dirección: *Ruta I-90 Km 18,5, Nancagua</v>
      </c>
      <c r="AG4284" s="45" t="str">
        <f>IFERROR(HYPERLINK("https://wa.me/"&amp;Tabla2[[#This Row],[CONTACTO]]&amp;"?text="&amp;Tabla2[[#This Row],[Mensaje]],"Enviar mensaje"),"")</f>
        <v>Enviar mensaje</v>
      </c>
      <c r="AH4284" s="15" t="str">
        <f>CONCATENATE(A4284,F4284)</f>
        <v>4283DFSU1489435</v>
      </c>
      <c r="AI4284" s="15" t="str">
        <f>CONCATENATE("ENT-",A4284)</f>
        <v>ENT-4283</v>
      </c>
      <c r="AJ4284" s="15" t="str">
        <f>IF(Tabla2[[#This Row],[Op]]&lt;&gt;"","ENTREGA","")</f>
        <v>ENTREGA</v>
      </c>
      <c r="AK4284" s="40" t="str">
        <f>(Tabla2[[#This Row],[FECHA ENTREGA]]&amp;Tabla2[[#This Row],[HORA ENTREGA]])</f>
        <v>461830,333333333333333</v>
      </c>
      <c r="AL4284" s="34" t="str">
        <f>IFERROR(HYPERLINK("https://wa.me/"&amp;Tabla2[[#This Row],[CONTACTO]]&amp;"?text="&amp;Tabla2[[#This Row],[Mensaje]]),"")</f>
        <v>https://wa.me/56998409416?text=Hola!%0AServicio del día 10-06%0A *Cliente:* CONCHA Y TORO */ Cont: * DFSU1489435*/ HR Entrega: *08:00* /Dirección: *Ruta I-90 Km 18,5, Nancagua</v>
      </c>
    </row>
    <row r="4285" spans="1:38" ht="16.5" customHeight="1" x14ac:dyDescent="0.2">
      <c r="A4285" s="15">
        <f>ROW(A4284)</f>
        <v>4284</v>
      </c>
      <c r="B4285" s="15">
        <f>IF(J4285=J4284,B4284+1,1)</f>
        <v>8</v>
      </c>
      <c r="C4285" s="15" t="s">
        <v>6142</v>
      </c>
      <c r="D4285" s="25" t="s">
        <v>39</v>
      </c>
      <c r="E4285" s="27"/>
      <c r="F4285" s="27" t="s">
        <v>6530</v>
      </c>
      <c r="G4285" s="27" t="s">
        <v>64</v>
      </c>
      <c r="H4285" s="27"/>
      <c r="I4285" s="27"/>
      <c r="J4285" s="28">
        <v>46183</v>
      </c>
      <c r="K4285" s="26">
        <v>0.33333333333333331</v>
      </c>
      <c r="L4285" s="26" t="s">
        <v>6458</v>
      </c>
      <c r="M4285" s="27" t="s">
        <v>117</v>
      </c>
      <c r="N4285" s="25">
        <f>IFERROR(VLOOKUP(M4285,Data!$J$1:$K$58,2,0),"")</f>
        <v>56973887539</v>
      </c>
      <c r="O4285" s="27" t="s">
        <v>118</v>
      </c>
      <c r="P4285" s="27"/>
      <c r="Q4285" s="27" t="s">
        <v>6382</v>
      </c>
      <c r="R4285" s="27"/>
      <c r="S4285" s="27"/>
      <c r="T4285" s="27"/>
      <c r="U4285" s="28"/>
      <c r="V4285" s="15"/>
      <c r="W4285" s="15"/>
      <c r="X4285" s="27"/>
      <c r="Y4285" s="27"/>
      <c r="Z4285" s="29"/>
      <c r="AA4285" s="29">
        <v>0.36805555555555558</v>
      </c>
      <c r="AB4285" s="29">
        <v>0.4861111111111111</v>
      </c>
      <c r="AC4285" s="30">
        <v>46183</v>
      </c>
      <c r="AD4285" s="15" t="str">
        <f>IF(Tabla2[[#This Row],[HORA ENTREGA]]="DIRECTO","On time", IF(AA4285&lt;&gt;"",IF(Tabla2[[#This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85" s="15" t="str">
        <f>MID(Tabla2[[#This Row],[TIPO]],1,3)</f>
        <v xml:space="preserve">20 </v>
      </c>
      <c r="AF42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CONCHA Y TORO */ Cont: * MEDU6602250*/ HR Entrega: *08:00* /Dirección: *Fundo San Ignacio S/N, Molina, Lontue</v>
      </c>
      <c r="AG4285" s="45" t="str">
        <f>IFERROR(HYPERLINK("https://wa.me/"&amp;Tabla2[[#This Row],[CONTACTO]]&amp;"?text="&amp;Tabla2[[#This Row],[Mensaje]],"Enviar mensaje"),"")</f>
        <v>Enviar mensaje</v>
      </c>
      <c r="AH4285" s="15" t="str">
        <f>CONCATENATE(A4285,F4285)</f>
        <v>4284MEDU6602250</v>
      </c>
      <c r="AI4285" s="15" t="str">
        <f>CONCATENATE("ENT-",A4285)</f>
        <v>ENT-4284</v>
      </c>
      <c r="AJ4285" s="15" t="str">
        <f>IF(Tabla2[[#This Row],[Op]]&lt;&gt;"","ENTREGA","")</f>
        <v>ENTREGA</v>
      </c>
      <c r="AK4285" s="40" t="str">
        <f>(Tabla2[[#This Row],[FECHA ENTREGA]]&amp;Tabla2[[#This Row],[HORA ENTREGA]])</f>
        <v>461830,333333333333333</v>
      </c>
      <c r="AL4285" s="34" t="str">
        <f>IFERROR(HYPERLINK("https://wa.me/"&amp;Tabla2[[#This Row],[CONTACTO]]&amp;"?text="&amp;Tabla2[[#This Row],[Mensaje]]),"")</f>
        <v>https://wa.me/56973887539?text=Hola!%0AServicio del día 10-06%0A *Cliente:* CONCHA Y TORO */ Cont: * MEDU6602250*/ HR Entrega: *08:00* /Dirección: *Fundo San Ignacio S/N, Molina, Lontue</v>
      </c>
    </row>
    <row r="4286" spans="1:38" ht="16.5" customHeight="1" x14ac:dyDescent="0.2">
      <c r="A4286" s="15">
        <f>ROW(A4285)</f>
        <v>4285</v>
      </c>
      <c r="B4286" s="15">
        <f>IF(J4286=J4285,B4285+1,1)</f>
        <v>9</v>
      </c>
      <c r="C4286" s="15" t="s">
        <v>627</v>
      </c>
      <c r="D4286" s="25" t="s">
        <v>39</v>
      </c>
      <c r="E4286" s="27">
        <v>307663</v>
      </c>
      <c r="F4286" s="27" t="s">
        <v>6531</v>
      </c>
      <c r="G4286" s="27" t="s">
        <v>41</v>
      </c>
      <c r="H4286" s="27">
        <v>18500</v>
      </c>
      <c r="I4286" s="27" t="s">
        <v>6532</v>
      </c>
      <c r="J4286" s="28">
        <v>46183</v>
      </c>
      <c r="K4286" s="26" t="s">
        <v>290</v>
      </c>
      <c r="L4286" s="26"/>
      <c r="M4286" s="27" t="s">
        <v>649</v>
      </c>
      <c r="N4286" s="25">
        <f>IFERROR(VLOOKUP(M4286,Data!$J$1:$K$58,2,0),"")</f>
        <v>56939438073</v>
      </c>
      <c r="O4286" s="27"/>
      <c r="P4286" s="27"/>
      <c r="Q4286" s="27" t="s">
        <v>6533</v>
      </c>
      <c r="R4286" s="27" t="s">
        <v>6534</v>
      </c>
      <c r="S4286" s="27"/>
      <c r="T4286" s="27"/>
      <c r="U4286" s="28"/>
      <c r="V4286" s="15"/>
      <c r="W4286" s="15"/>
      <c r="X4286" s="27"/>
      <c r="Y4286" s="27"/>
      <c r="Z4286" s="29"/>
      <c r="AA4286" s="29">
        <v>0.82638888888888884</v>
      </c>
      <c r="AB4286" s="29">
        <v>0.875</v>
      </c>
      <c r="AC4286" s="30">
        <v>46183</v>
      </c>
      <c r="AD4286" s="15" t="str">
        <f>IF(Tabla2[[#This Row],[HORA ENTREGA]]="DIRECTO","On time", IF(AA4286&lt;&gt;"",IF(Tabla2[[#This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6" s="15" t="str">
        <f>MID(Tabla2[[#This Row],[TIPO]],1,3)</f>
        <v xml:space="preserve">40 </v>
      </c>
      <c r="AF42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GENERACION SERVICIO Y ARRIENDO SPA */ Cont: * CSNU6833196*/ HR Entrega: *DIRECTO* /Dirección: *Cordillera 570 , Pudahuel</v>
      </c>
      <c r="AG4286" s="45" t="str">
        <f>IFERROR(HYPERLINK("https://wa.me/"&amp;Tabla2[[#This Row],[CONTACTO]]&amp;"?text="&amp;Tabla2[[#This Row],[Mensaje]],"Enviar mensaje"),"")</f>
        <v>Enviar mensaje</v>
      </c>
      <c r="AH4286" s="15" t="str">
        <f>CONCATENATE(A4286,F4286)</f>
        <v>4285CSNU6833196</v>
      </c>
      <c r="AI4286" s="15" t="str">
        <f>CONCATENATE("ENT-",A4286)</f>
        <v>ENT-4285</v>
      </c>
      <c r="AJ4286" s="15" t="str">
        <f>IF(Tabla2[[#This Row],[Op]]&lt;&gt;"","ENTREGA","")</f>
        <v>ENTREGA</v>
      </c>
      <c r="AK4286" s="40" t="str">
        <f>(Tabla2[[#This Row],[FECHA ENTREGA]]&amp;Tabla2[[#This Row],[HORA ENTREGA]])</f>
        <v>46183DIRECTO</v>
      </c>
      <c r="AL4286" s="43" t="str">
        <f>IFERROR(HYPERLINK("https://wa.me/"&amp;Tabla2[[#This Row],[CONTACTO]]&amp;"?text="&amp;Tabla2[[#This Row],[Mensaje]]),"")</f>
        <v>https://wa.me/56939438073?text=Hola!%0AServicio del día 10-06%0A *Cliente:* GENERACION SERVICIO Y ARRIENDO SPA */ Cont: * CSNU6833196*/ HR Entrega: *DIRECTO* /Dirección: *Cordillera 570 , Pudahuel</v>
      </c>
    </row>
    <row r="4287" spans="1:38" ht="16.5" customHeight="1" x14ac:dyDescent="0.2">
      <c r="A4287" s="15">
        <f>ROW(A4286)</f>
        <v>4286</v>
      </c>
      <c r="B4287" s="15">
        <f>IF(J4287=J4286,B4286+1,1)</f>
        <v>10</v>
      </c>
      <c r="C4287" s="15" t="s">
        <v>627</v>
      </c>
      <c r="D4287" s="25" t="s">
        <v>39</v>
      </c>
      <c r="E4287" s="27">
        <v>307663</v>
      </c>
      <c r="F4287" s="27" t="s">
        <v>6535</v>
      </c>
      <c r="G4287" s="27" t="s">
        <v>41</v>
      </c>
      <c r="H4287" s="27">
        <v>18500</v>
      </c>
      <c r="I4287" s="27" t="s">
        <v>6536</v>
      </c>
      <c r="J4287" s="28">
        <v>46183</v>
      </c>
      <c r="K4287" s="26" t="s">
        <v>290</v>
      </c>
      <c r="L4287" s="26"/>
      <c r="M4287" s="27" t="s">
        <v>51</v>
      </c>
      <c r="N4287" s="25">
        <f>IFERROR(VLOOKUP(M4287,Data!$J$1:$K$58,2,0),"")</f>
        <v>56967256951</v>
      </c>
      <c r="O4287" s="27"/>
      <c r="P4287" s="27"/>
      <c r="Q4287" s="27" t="s">
        <v>6533</v>
      </c>
      <c r="R4287" s="27" t="s">
        <v>218</v>
      </c>
      <c r="S4287" s="27"/>
      <c r="T4287" s="27"/>
      <c r="U4287" s="28"/>
      <c r="V4287" s="15"/>
      <c r="W4287" s="15"/>
      <c r="X4287" s="27"/>
      <c r="Y4287" s="27"/>
      <c r="Z4287" s="29"/>
      <c r="AA4287" s="29">
        <v>0.79166666666666663</v>
      </c>
      <c r="AB4287" s="29">
        <v>0.83333333333333337</v>
      </c>
      <c r="AC4287" s="30">
        <v>46183</v>
      </c>
      <c r="AD4287" s="15" t="str">
        <f>IF(Tabla2[[#This Row],[HORA ENTREGA]]="DIRECTO","On time", IF(AA4287&lt;&gt;"",IF(Tabla2[[#This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7" s="15" t="str">
        <f>MID(Tabla2[[#This Row],[TIPO]],1,3)</f>
        <v xml:space="preserve">40 </v>
      </c>
      <c r="AF42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GENERACION SERVICIO Y ARRIENDO SPA */ Cont: * FFAU6119371*/ HR Entrega: *DIRECTO* /Dirección: *Cordillera 570 , Pudahuel</v>
      </c>
      <c r="AG4287" s="45" t="str">
        <f>IFERROR(HYPERLINK("https://wa.me/"&amp;Tabla2[[#This Row],[CONTACTO]]&amp;"?text="&amp;Tabla2[[#This Row],[Mensaje]],"Enviar mensaje"),"")</f>
        <v>Enviar mensaje</v>
      </c>
      <c r="AH4287" s="15" t="str">
        <f>CONCATENATE(A4287,F4287)</f>
        <v>4286FFAU6119371</v>
      </c>
      <c r="AI4287" s="15" t="str">
        <f>CONCATENATE("ENT-",A4287)</f>
        <v>ENT-4286</v>
      </c>
      <c r="AJ4287" s="15" t="str">
        <f>IF(Tabla2[[#This Row],[Op]]&lt;&gt;"","ENTREGA","")</f>
        <v>ENTREGA</v>
      </c>
      <c r="AK4287" s="40" t="str">
        <f>(Tabla2[[#This Row],[FECHA ENTREGA]]&amp;Tabla2[[#This Row],[HORA ENTREGA]])</f>
        <v>46183DIRECTO</v>
      </c>
      <c r="AL4287" s="43" t="str">
        <f>IFERROR(HYPERLINK("https://wa.me/"&amp;Tabla2[[#This Row],[CONTACTO]]&amp;"?text="&amp;Tabla2[[#This Row],[Mensaje]]),"")</f>
        <v>https://wa.me/56967256951?text=Hola!%0AServicio del día 10-06%0A *Cliente:* GENERACION SERVICIO Y ARRIENDO SPA */ Cont: * FFAU6119371*/ HR Entrega: *DIRECTO* /Dirección: *Cordillera 570 , Pudahuel</v>
      </c>
    </row>
    <row r="4288" spans="1:38" ht="16.5" customHeight="1" x14ac:dyDescent="0.2">
      <c r="A4288" s="15">
        <f>ROW(A4287)</f>
        <v>4287</v>
      </c>
      <c r="B4288" s="15">
        <f>IF(J4288=J4287,B4287+1,1)</f>
        <v>11</v>
      </c>
      <c r="C4288" s="15" t="s">
        <v>302</v>
      </c>
      <c r="D4288" s="25" t="s">
        <v>39</v>
      </c>
      <c r="E4288" s="27">
        <v>1207249</v>
      </c>
      <c r="F4288" s="27" t="s">
        <v>6537</v>
      </c>
      <c r="G4288" s="27" t="s">
        <v>41</v>
      </c>
      <c r="H4288" s="27">
        <v>13399</v>
      </c>
      <c r="I4288" s="27" t="s">
        <v>6538</v>
      </c>
      <c r="J4288" s="28">
        <v>46183</v>
      </c>
      <c r="K4288" s="26">
        <v>0.60416666666666663</v>
      </c>
      <c r="L4288" s="26"/>
      <c r="M4288" s="27" t="s">
        <v>347</v>
      </c>
      <c r="N4288" s="25">
        <f>IFERROR(VLOOKUP(M4288,Data!$J$1:$K$58,2,0),"")</f>
        <v>56976511010</v>
      </c>
      <c r="O4288" s="27" t="s">
        <v>552</v>
      </c>
      <c r="P4288" s="27"/>
      <c r="Q4288" s="27" t="s">
        <v>6012</v>
      </c>
      <c r="R4288" s="27" t="s">
        <v>1911</v>
      </c>
      <c r="S4288" s="27"/>
      <c r="T4288" s="27"/>
      <c r="U4288" s="28"/>
      <c r="V4288" s="15"/>
      <c r="W4288" s="15"/>
      <c r="X4288" s="27"/>
      <c r="Y4288" s="27"/>
      <c r="Z4288" s="29"/>
      <c r="AA4288" s="29">
        <v>0.60416666666666663</v>
      </c>
      <c r="AB4288" s="29">
        <v>4.7951388888888893</v>
      </c>
      <c r="AC4288" s="30">
        <v>46183</v>
      </c>
      <c r="AD4288" s="15" t="str">
        <f>IF(Tabla2[[#This Row],[HORA ENTREGA]]="DIRECTO","On time", IF(AA4288&lt;&gt;"",IF(Tabla2[[#This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8" s="15" t="str">
        <f>MID(Tabla2[[#This Row],[TIPO]],1,3)</f>
        <v xml:space="preserve">40 </v>
      </c>
      <c r="AF42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GRAYSON GROUP  */ Cont: * HAMU1563180*/ HR Entrega: *14:30* /Dirección: *AV PRESIDENTE EDUARDO FREI MONTALVA 7050 BODEGA 5 QUILICURA</v>
      </c>
      <c r="AG4288" s="45" t="str">
        <f>IFERROR(HYPERLINK("https://wa.me/"&amp;Tabla2[[#This Row],[CONTACTO]]&amp;"?text="&amp;Tabla2[[#This Row],[Mensaje]],"Enviar mensaje"),"")</f>
        <v>Enviar mensaje</v>
      </c>
      <c r="AH4288" s="15" t="str">
        <f>CONCATENATE(A4288,F4288)</f>
        <v>4287HAMU1563180</v>
      </c>
      <c r="AI4288" s="15" t="str">
        <f>CONCATENATE("ENT-",A4288)</f>
        <v>ENT-4287</v>
      </c>
      <c r="AJ4288" s="15" t="str">
        <f>IF(Tabla2[[#This Row],[Op]]&lt;&gt;"","ENTREGA","")</f>
        <v>ENTREGA</v>
      </c>
      <c r="AK4288" s="40" t="str">
        <f>(Tabla2[[#This Row],[FECHA ENTREGA]]&amp;Tabla2[[#This Row],[HORA ENTREGA]])</f>
        <v>461830,604166666666667</v>
      </c>
      <c r="AL4288" s="43" t="str">
        <f>IFERROR(HYPERLINK("https://wa.me/"&amp;Tabla2[[#This Row],[CONTACTO]]&amp;"?text="&amp;Tabla2[[#This Row],[Mensaje]]),"")</f>
        <v>https://wa.me/56976511010?text=Hola!%0AServicio del día 10-06%0A *Cliente:* GRAYSON GROUP  */ Cont: * HAMU1563180*/ HR Entrega: *14:30* /Dirección: *AV PRESIDENTE EDUARDO FREI MONTALVA 7050 BODEGA 5 QUILICURA</v>
      </c>
    </row>
    <row r="4289" spans="1:38" ht="16.5" customHeight="1" x14ac:dyDescent="0.2">
      <c r="A4289" s="15">
        <f>ROW(A4288)</f>
        <v>4288</v>
      </c>
      <c r="B4289" s="15">
        <f>IF(J4289=J4288,B4288+1,1)</f>
        <v>12</v>
      </c>
      <c r="C4289" s="15" t="s">
        <v>302</v>
      </c>
      <c r="D4289" s="25" t="s">
        <v>39</v>
      </c>
      <c r="E4289" s="27">
        <v>1207249</v>
      </c>
      <c r="F4289" s="27" t="s">
        <v>6539</v>
      </c>
      <c r="G4289" s="27" t="s">
        <v>41</v>
      </c>
      <c r="H4289" s="27">
        <v>14843</v>
      </c>
      <c r="I4289" s="27" t="s">
        <v>6540</v>
      </c>
      <c r="J4289" s="28">
        <v>46183</v>
      </c>
      <c r="K4289" s="26">
        <v>0.60416666666666663</v>
      </c>
      <c r="L4289" s="26"/>
      <c r="M4289" s="27" t="s">
        <v>341</v>
      </c>
      <c r="N4289" s="25">
        <f>IFERROR(VLOOKUP(M4289,Data!$J$1:$K$58,2,0),"")</f>
        <v>56950923536</v>
      </c>
      <c r="O4289" s="27" t="s">
        <v>165</v>
      </c>
      <c r="P4289" s="27"/>
      <c r="Q4289" s="27" t="s">
        <v>6012</v>
      </c>
      <c r="R4289" s="27" t="s">
        <v>1911</v>
      </c>
      <c r="S4289" s="27"/>
      <c r="T4289" s="27"/>
      <c r="U4289" s="28"/>
      <c r="V4289" s="15"/>
      <c r="W4289" s="15"/>
      <c r="X4289" s="27"/>
      <c r="Y4289" s="27"/>
      <c r="Z4289" s="29"/>
      <c r="AA4289" s="29">
        <v>0.54513888888888884</v>
      </c>
      <c r="AB4289" s="29">
        <v>0.61805555555555558</v>
      </c>
      <c r="AC4289" s="30">
        <v>46183</v>
      </c>
      <c r="AD4289" s="15" t="str">
        <f>IF(Tabla2[[#This Row],[HORA ENTREGA]]="DIRECTO","On time", IF(AA4289&lt;&gt;"",IF(Tabla2[[#This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89" s="15" t="str">
        <f>MID(Tabla2[[#This Row],[TIPO]],1,3)</f>
        <v xml:space="preserve">40 </v>
      </c>
      <c r="AF42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GRAYSON GROUP  */ Cont: * HLBU2419080*/ HR Entrega: *14:30* /Dirección: *AV PRESIDENTE EDUARDO FREI MONTALVA 7050 BODEGA 5 QUILICURA</v>
      </c>
      <c r="AG4289" s="45" t="str">
        <f>IFERROR(HYPERLINK("https://wa.me/"&amp;Tabla2[[#This Row],[CONTACTO]]&amp;"?text="&amp;Tabla2[[#This Row],[Mensaje]],"Enviar mensaje"),"")</f>
        <v>Enviar mensaje</v>
      </c>
      <c r="AH4289" s="15" t="str">
        <f>CONCATENATE(A4289,F4289)</f>
        <v>4288HLBU2419080</v>
      </c>
      <c r="AI4289" s="15" t="str">
        <f>CONCATENATE("ENT-",A4289)</f>
        <v>ENT-4288</v>
      </c>
      <c r="AJ4289" s="15" t="str">
        <f>IF(Tabla2[[#This Row],[Op]]&lt;&gt;"","ENTREGA","")</f>
        <v>ENTREGA</v>
      </c>
      <c r="AK4289" s="40" t="str">
        <f>(Tabla2[[#This Row],[FECHA ENTREGA]]&amp;Tabla2[[#This Row],[HORA ENTREGA]])</f>
        <v>461830,604166666666667</v>
      </c>
      <c r="AL4289" s="43" t="str">
        <f>IFERROR(HYPERLINK("https://wa.me/"&amp;Tabla2[[#This Row],[CONTACTO]]&amp;"?text="&amp;Tabla2[[#This Row],[Mensaje]]),"")</f>
        <v>https://wa.me/56950923536?text=Hola!%0AServicio del día 10-06%0A *Cliente:* GRAYSON GROUP  */ Cont: * HLBU2419080*/ HR Entrega: *14:30* /Dirección: *AV PRESIDENTE EDUARDO FREI MONTALVA 7050 BODEGA 5 QUILICURA</v>
      </c>
    </row>
    <row r="4290" spans="1:38" ht="16.5" customHeight="1" x14ac:dyDescent="0.2">
      <c r="A4290" s="15">
        <f>ROW(A4289)</f>
        <v>4289</v>
      </c>
      <c r="B4290" s="15">
        <f>IF(J4290=J4289,B4289+1,1)</f>
        <v>13</v>
      </c>
      <c r="C4290" s="15" t="s">
        <v>5896</v>
      </c>
      <c r="D4290" s="25" t="s">
        <v>39</v>
      </c>
      <c r="E4290" s="27"/>
      <c r="F4290" s="27" t="s">
        <v>6541</v>
      </c>
      <c r="G4290" s="27" t="s">
        <v>64</v>
      </c>
      <c r="H4290" s="27">
        <v>22950</v>
      </c>
      <c r="I4290" s="27" t="s">
        <v>42</v>
      </c>
      <c r="J4290" s="28">
        <v>46183</v>
      </c>
      <c r="K4290" s="26">
        <v>0.33333333333333331</v>
      </c>
      <c r="L4290" s="26"/>
      <c r="M4290" s="27" t="s">
        <v>147</v>
      </c>
      <c r="N4290" s="25">
        <f>IFERROR(VLOOKUP(M4290,Data!$J$1:$K$58,2,0),"")</f>
        <v>56935532735</v>
      </c>
      <c r="O4290" s="27" t="s">
        <v>148</v>
      </c>
      <c r="P4290" s="27"/>
      <c r="Q4290" s="27" t="s">
        <v>6473</v>
      </c>
      <c r="R4290" s="27" t="s">
        <v>48</v>
      </c>
      <c r="S4290" s="27"/>
      <c r="T4290" s="27"/>
      <c r="U4290" s="28"/>
      <c r="V4290" s="15"/>
      <c r="W4290" s="15"/>
      <c r="X4290" s="27"/>
      <c r="Y4290" s="27"/>
      <c r="Z4290" s="29"/>
      <c r="AA4290" s="29">
        <v>0.30902777777777779</v>
      </c>
      <c r="AB4290" s="29">
        <v>0.45833333333333331</v>
      </c>
      <c r="AC4290" s="30">
        <v>46183</v>
      </c>
      <c r="AD4290" s="15" t="str">
        <f>IF(Tabla2[[#This Row],[HORA ENTREGA]]="DIRECTO","On time", IF(AA4290&lt;&gt;"",IF(Tabla2[[#This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90" s="15" t="str">
        <f>MID(Tabla2[[#This Row],[TIPO]],1,3)</f>
        <v xml:space="preserve">20 </v>
      </c>
      <c r="AF42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GRUPO REXEX */ Cont: * TRLU390369-8*/ HR Entrega: *08:00* /Dirección: *LUIS OLEA 010, QUILICURA</v>
      </c>
      <c r="AG4290" s="38" t="str">
        <f>IFERROR(HYPERLINK("https://wa.me/"&amp;Tabla2[[#This Row],[CONTACTO]]&amp;"?text="&amp;Tabla2[[#This Row],[Mensaje]],"Enviar mensaje"),"")</f>
        <v>Enviar mensaje</v>
      </c>
      <c r="AH4290" s="15" t="str">
        <f>CONCATENATE(A4290,F4290)</f>
        <v>4289TRLU390369-8</v>
      </c>
      <c r="AI4290" s="15" t="str">
        <f>CONCATENATE("ENT-",A4290)</f>
        <v>ENT-4289</v>
      </c>
      <c r="AJ4290" s="15" t="str">
        <f>IF(Tabla2[[#This Row],[Op]]&lt;&gt;"","ENTREGA","")</f>
        <v>ENTREGA</v>
      </c>
      <c r="AK4290" s="40" t="str">
        <f>(Tabla2[[#This Row],[FECHA ENTREGA]]&amp;Tabla2[[#This Row],[HORA ENTREGA]])</f>
        <v>461830,333333333333333</v>
      </c>
      <c r="AL4290" s="34" t="str">
        <f>IFERROR(HYPERLINK("https://wa.me/"&amp;Tabla2[[#This Row],[CONTACTO]]&amp;"?text="&amp;Tabla2[[#This Row],[Mensaje]]),"")</f>
        <v>https://wa.me/56935532735?text=Hola!%0AServicio del día 10-06%0A *Cliente:* GRUPO REXEX */ Cont: * TRLU390369-8*/ HR Entrega: *08:00* /Dirección: *LUIS OLEA 010, QUILICURA</v>
      </c>
    </row>
    <row r="4291" spans="1:38" ht="16.5" customHeight="1" x14ac:dyDescent="0.2">
      <c r="A4291" s="15">
        <f>ROW(A4290)</f>
        <v>4290</v>
      </c>
      <c r="B4291" s="15">
        <f>IF(J4291=J4290,B4290+1,1)</f>
        <v>14</v>
      </c>
      <c r="C4291" s="15" t="s">
        <v>5896</v>
      </c>
      <c r="D4291" s="25" t="s">
        <v>39</v>
      </c>
      <c r="E4291" s="27"/>
      <c r="F4291" s="27" t="s">
        <v>6542</v>
      </c>
      <c r="G4291" s="27" t="s">
        <v>64</v>
      </c>
      <c r="H4291" s="27">
        <v>22900</v>
      </c>
      <c r="I4291" s="27" t="s">
        <v>42</v>
      </c>
      <c r="J4291" s="28">
        <v>46183</v>
      </c>
      <c r="K4291" s="26">
        <v>0.41666666666666669</v>
      </c>
      <c r="L4291" s="26"/>
      <c r="M4291" s="27" t="s">
        <v>72</v>
      </c>
      <c r="N4291" s="25">
        <f>IFERROR(VLOOKUP(M4291,Data!$J$1:$K$58,2,0),"")</f>
        <v>56978089148</v>
      </c>
      <c r="O4291" s="27" t="s">
        <v>98</v>
      </c>
      <c r="P4291" s="27"/>
      <c r="Q4291" s="27" t="s">
        <v>6473</v>
      </c>
      <c r="R4291" s="27" t="s">
        <v>48</v>
      </c>
      <c r="S4291" s="27"/>
      <c r="T4291" s="27"/>
      <c r="U4291" s="28"/>
      <c r="V4291" s="15"/>
      <c r="W4291" s="15"/>
      <c r="X4291" s="27"/>
      <c r="Y4291" s="27"/>
      <c r="Z4291" s="29"/>
      <c r="AA4291" s="29">
        <v>0.60763888888888884</v>
      </c>
      <c r="AB4291" s="29">
        <v>0.75</v>
      </c>
      <c r="AC4291" s="30">
        <v>46183</v>
      </c>
      <c r="AD4291" s="15" t="str">
        <f>IF(Tabla2[[#This Row],[HORA ENTREGA]]="DIRECTO","On time", IF(AA4291&lt;&gt;"",IF(Tabla2[[#This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91" s="15" t="str">
        <f>MID(Tabla2[[#This Row],[TIPO]],1,3)</f>
        <v xml:space="preserve">20 </v>
      </c>
      <c r="AF42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GRUPO REXEX */ Cont: * CMAU207702-7*/ HR Entrega: *10:00* /Dirección: *LUIS OLEA 010, QUILICURA</v>
      </c>
      <c r="AG4291" s="38" t="str">
        <f>IFERROR(HYPERLINK("https://wa.me/"&amp;Tabla2[[#This Row],[CONTACTO]]&amp;"?text="&amp;Tabla2[[#This Row],[Mensaje]],"Enviar mensaje"),"")</f>
        <v>Enviar mensaje</v>
      </c>
      <c r="AH4291" s="15" t="str">
        <f>CONCATENATE(A4291,F4291)</f>
        <v>4290CMAU207702-7</v>
      </c>
      <c r="AI4291" s="15" t="str">
        <f>CONCATENATE("ENT-",A4291)</f>
        <v>ENT-4290</v>
      </c>
      <c r="AJ4291" s="15" t="str">
        <f>IF(Tabla2[[#This Row],[Op]]&lt;&gt;"","ENTREGA","")</f>
        <v>ENTREGA</v>
      </c>
      <c r="AK4291" s="40" t="str">
        <f>(Tabla2[[#This Row],[FECHA ENTREGA]]&amp;Tabla2[[#This Row],[HORA ENTREGA]])</f>
        <v>461830,416666666666667</v>
      </c>
      <c r="AL4291" s="34" t="str">
        <f>IFERROR(HYPERLINK("https://wa.me/"&amp;Tabla2[[#This Row],[CONTACTO]]&amp;"?text="&amp;Tabla2[[#This Row],[Mensaje]]),"")</f>
        <v>https://wa.me/56978089148?text=Hola!%0AServicio del día 10-06%0A *Cliente:* GRUPO REXEX */ Cont: * CMAU207702-7*/ HR Entrega: *10:00* /Dirección: *LUIS OLEA 010, QUILICURA</v>
      </c>
    </row>
    <row r="4292" spans="1:38" ht="16.5" customHeight="1" x14ac:dyDescent="0.2">
      <c r="A4292" s="15">
        <f>ROW(A4291)</f>
        <v>4291</v>
      </c>
      <c r="B4292" s="15">
        <f>IF(J4292=J4291,B4291+1,1)</f>
        <v>15</v>
      </c>
      <c r="C4292" s="15" t="s">
        <v>149</v>
      </c>
      <c r="D4292" s="25" t="s">
        <v>39</v>
      </c>
      <c r="E4292" s="27">
        <v>2638701</v>
      </c>
      <c r="F4292" s="27" t="s">
        <v>6543</v>
      </c>
      <c r="G4292" s="27" t="s">
        <v>41</v>
      </c>
      <c r="H4292" s="27">
        <v>10700</v>
      </c>
      <c r="I4292" s="27" t="s">
        <v>42</v>
      </c>
      <c r="J4292" s="28">
        <v>46183</v>
      </c>
      <c r="K4292" s="26">
        <v>0.33333333333333331</v>
      </c>
      <c r="L4292" s="26" t="s">
        <v>6544</v>
      </c>
      <c r="M4292" s="27" t="s">
        <v>971</v>
      </c>
      <c r="N4292" s="25">
        <f>IFERROR(VLOOKUP(M4292,Data!$J$1:$K$58,2,0),"")</f>
        <v>56999972473</v>
      </c>
      <c r="O4292" s="27" t="s">
        <v>348</v>
      </c>
      <c r="P4292" s="27"/>
      <c r="Q4292" s="27" t="s">
        <v>153</v>
      </c>
      <c r="R4292" s="27" t="s">
        <v>1747</v>
      </c>
      <c r="S4292" s="27"/>
      <c r="T4292" s="27"/>
      <c r="U4292" s="28"/>
      <c r="V4292" s="15"/>
      <c r="W4292" s="15"/>
      <c r="X4292" s="27"/>
      <c r="Y4292" s="27"/>
      <c r="Z4292" s="29"/>
      <c r="AA4292" s="29">
        <v>0.34722222222222221</v>
      </c>
      <c r="AB4292" s="29">
        <v>0.49305555555555558</v>
      </c>
      <c r="AC4292" s="30">
        <v>46183</v>
      </c>
      <c r="AD4292" s="15" t="str">
        <f>IF(Tabla2[[#This Row],[HORA ENTREGA]]="DIRECTO","On time", IF(AA4292&lt;&gt;"",IF(Tabla2[[#This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92" s="15" t="str">
        <f>MID(Tabla2[[#This Row],[TIPO]],1,3)</f>
        <v xml:space="preserve">40 </v>
      </c>
      <c r="AF42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EISU8492503*/ HR Entrega: *08:00* /Dirección: *BOD. MIEA AGURTO - PUERTO MADERO 9710, BOD. E13; PUDAHUEL </v>
      </c>
      <c r="AG4292" s="45" t="str">
        <f>IFERROR(HYPERLINK("https://wa.me/"&amp;Tabla2[[#This Row],[CONTACTO]]&amp;"?text="&amp;Tabla2[[#This Row],[Mensaje]],"Enviar mensaje"),"")</f>
        <v>Enviar mensaje</v>
      </c>
      <c r="AH4292" s="15" t="str">
        <f>CONCATENATE(A4292,F4292)</f>
        <v>4291EISU8492503</v>
      </c>
      <c r="AI4292" s="15" t="str">
        <f>CONCATENATE("ENT-",A4292)</f>
        <v>ENT-4291</v>
      </c>
      <c r="AJ4292" s="15" t="str">
        <f>IF(Tabla2[[#This Row],[Op]]&lt;&gt;"","ENTREGA","")</f>
        <v>ENTREGA</v>
      </c>
      <c r="AK4292" s="40" t="str">
        <f>(Tabla2[[#This Row],[FECHA ENTREGA]]&amp;Tabla2[[#This Row],[HORA ENTREGA]])</f>
        <v>461830,333333333333333</v>
      </c>
      <c r="AL4292" s="43" t="str">
        <f>IFERROR(HYPERLINK("https://wa.me/"&amp;Tabla2[[#This Row],[CONTACTO]]&amp;"?text="&amp;Tabla2[[#This Row],[Mensaje]]),"")</f>
        <v xml:space="preserve">https://wa.me/56999972473?text=Hola!%0AServicio del día 10-06%0A *Cliente:* IMPORTADORA MIDEA CARRIER CHILE LTDA */ Cont: * EISU8492503*/ HR Entrega: *08:00* /Dirección: *BOD. MIEA AGURTO - PUERTO MADERO 9710, BOD. E13; PUDAHUEL </v>
      </c>
    </row>
    <row r="4293" spans="1:38" ht="16.5" customHeight="1" x14ac:dyDescent="0.2">
      <c r="A4293" s="15">
        <f>ROW(A4292)</f>
        <v>4292</v>
      </c>
      <c r="B4293" s="15">
        <f>IF(J4293=J4292,B4292+1,1)</f>
        <v>16</v>
      </c>
      <c r="C4293" s="15" t="s">
        <v>149</v>
      </c>
      <c r="D4293" s="25" t="s">
        <v>39</v>
      </c>
      <c r="E4293" s="27">
        <v>2638708</v>
      </c>
      <c r="F4293" s="27" t="s">
        <v>6545</v>
      </c>
      <c r="G4293" s="27" t="s">
        <v>41</v>
      </c>
      <c r="H4293" s="27">
        <v>10900</v>
      </c>
      <c r="I4293" s="27" t="s">
        <v>42</v>
      </c>
      <c r="J4293" s="28">
        <v>46183</v>
      </c>
      <c r="K4293" s="26">
        <v>0.33333333333333331</v>
      </c>
      <c r="L4293" s="26" t="s">
        <v>6546</v>
      </c>
      <c r="M4293" s="27" t="s">
        <v>241</v>
      </c>
      <c r="N4293" s="25">
        <f>IFERROR(VLOOKUP(M4293,Data!$J$1:$K$58,2,0),"")</f>
        <v>56984880436</v>
      </c>
      <c r="O4293" s="27" t="s">
        <v>98</v>
      </c>
      <c r="P4293" s="27"/>
      <c r="Q4293" s="27" t="s">
        <v>153</v>
      </c>
      <c r="R4293" s="27" t="s">
        <v>1747</v>
      </c>
      <c r="S4293" s="27"/>
      <c r="T4293" s="27"/>
      <c r="U4293" s="28"/>
      <c r="V4293" s="15"/>
      <c r="W4293" s="15"/>
      <c r="X4293" s="27"/>
      <c r="Y4293" s="27"/>
      <c r="Z4293" s="29"/>
      <c r="AA4293" s="29">
        <v>0.32847222222222222</v>
      </c>
      <c r="AB4293" s="29">
        <v>0.36458333333333331</v>
      </c>
      <c r="AC4293" s="30">
        <v>46183</v>
      </c>
      <c r="AD4293" s="15" t="str">
        <f>IF(Tabla2[[#This Row],[HORA ENTREGA]]="DIRECTO","On time", IF(AA4293&lt;&gt;"",IF(Tabla2[[#This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93" s="15" t="str">
        <f>MID(Tabla2[[#This Row],[TIPO]],1,3)</f>
        <v xml:space="preserve">40 </v>
      </c>
      <c r="AF42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GAOU6350476*/ HR Entrega: *08:00* /Dirección: *BOD. MIEA AGURTO - PUERTO MADERO 9710, BOD. E13; PUDAHUEL </v>
      </c>
      <c r="AG4293" s="45" t="str">
        <f>IFERROR(HYPERLINK("https://wa.me/"&amp;Tabla2[[#This Row],[CONTACTO]]&amp;"?text="&amp;Tabla2[[#This Row],[Mensaje]],"Enviar mensaje"),"")</f>
        <v>Enviar mensaje</v>
      </c>
      <c r="AH4293" s="15" t="str">
        <f>CONCATENATE(A4293,F4293)</f>
        <v>4292GAOU6350476</v>
      </c>
      <c r="AI4293" s="15" t="str">
        <f>CONCATENATE("ENT-",A4293)</f>
        <v>ENT-4292</v>
      </c>
      <c r="AJ4293" s="15" t="str">
        <f>IF(Tabla2[[#This Row],[Op]]&lt;&gt;"","ENTREGA","")</f>
        <v>ENTREGA</v>
      </c>
      <c r="AK4293" s="40" t="str">
        <f>(Tabla2[[#This Row],[FECHA ENTREGA]]&amp;Tabla2[[#This Row],[HORA ENTREGA]])</f>
        <v>461830,333333333333333</v>
      </c>
      <c r="AL4293" s="43" t="str">
        <f>IFERROR(HYPERLINK("https://wa.me/"&amp;Tabla2[[#This Row],[CONTACTO]]&amp;"?text="&amp;Tabla2[[#This Row],[Mensaje]]),"")</f>
        <v xml:space="preserve">https://wa.me/56984880436?text=Hola!%0AServicio del día 10-06%0A *Cliente:* IMPORTADORA MIDEA CARRIER CHILE LTDA */ Cont: * GAOU6350476*/ HR Entrega: *08:00* /Dirección: *BOD. MIEA AGURTO - PUERTO MADERO 9710, BOD. E13; PUDAHUEL </v>
      </c>
    </row>
    <row r="4294" spans="1:38" ht="16.5" customHeight="1" x14ac:dyDescent="0.2">
      <c r="A4294" s="15">
        <f>ROW(A4293)</f>
        <v>4293</v>
      </c>
      <c r="B4294" s="15">
        <f>IF(J4294=J4293,B4293+1,1)</f>
        <v>17</v>
      </c>
      <c r="C4294" s="15" t="s">
        <v>149</v>
      </c>
      <c r="D4294" s="25" t="s">
        <v>39</v>
      </c>
      <c r="E4294" s="27">
        <v>2639852</v>
      </c>
      <c r="F4294" s="27" t="s">
        <v>6547</v>
      </c>
      <c r="G4294" s="27" t="s">
        <v>41</v>
      </c>
      <c r="H4294" s="27">
        <v>8594</v>
      </c>
      <c r="I4294" s="27" t="s">
        <v>42</v>
      </c>
      <c r="J4294" s="28">
        <v>46183</v>
      </c>
      <c r="K4294" s="26">
        <v>0.33333333333333331</v>
      </c>
      <c r="L4294" s="26" t="s">
        <v>6548</v>
      </c>
      <c r="M4294" s="27" t="s">
        <v>66</v>
      </c>
      <c r="N4294" s="25">
        <f>IFERROR(VLOOKUP(M4294,Data!$J$1:$K$58,2,0),"")</f>
        <v>56993389870</v>
      </c>
      <c r="O4294" s="27" t="s">
        <v>67</v>
      </c>
      <c r="P4294" s="27"/>
      <c r="Q4294" s="27" t="s">
        <v>153</v>
      </c>
      <c r="R4294" s="27" t="s">
        <v>48</v>
      </c>
      <c r="S4294" s="27"/>
      <c r="T4294" s="27"/>
      <c r="U4294" s="28"/>
      <c r="V4294" s="15"/>
      <c r="W4294" s="15"/>
      <c r="X4294" s="27"/>
      <c r="Y4294" s="27"/>
      <c r="Z4294" s="29"/>
      <c r="AA4294" s="29">
        <v>0.3659722222222222</v>
      </c>
      <c r="AB4294" s="29">
        <v>0.47222222222222221</v>
      </c>
      <c r="AC4294" s="30">
        <v>46183</v>
      </c>
      <c r="AD4294" s="15" t="str">
        <f>IF(Tabla2[[#This Row],[HORA ENTREGA]]="DIRECTO","On time", IF(AA4294&lt;&gt;"",IF(Tabla2[[#This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94" s="15" t="str">
        <f>MID(Tabla2[[#This Row],[TIPO]],1,3)</f>
        <v xml:space="preserve">40 </v>
      </c>
      <c r="AF42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CMAU6443633*/ HR Entrega: *08:00* /Dirección: *BOD. MIEA AGURTO - PUERTO MADERO 9710, BOD. E13; PUDAHUEL </v>
      </c>
      <c r="AG4294" s="45" t="str">
        <f>IFERROR(HYPERLINK("https://wa.me/"&amp;Tabla2[[#This Row],[CONTACTO]]&amp;"?text="&amp;Tabla2[[#This Row],[Mensaje]],"Enviar mensaje"),"")</f>
        <v>Enviar mensaje</v>
      </c>
      <c r="AH4294" s="15" t="str">
        <f>CONCATENATE(A4294,F4294)</f>
        <v>4293CMAU6443633</v>
      </c>
      <c r="AI4294" s="15" t="str">
        <f>CONCATENATE("ENT-",A4294)</f>
        <v>ENT-4293</v>
      </c>
      <c r="AJ4294" s="15" t="str">
        <f>IF(Tabla2[[#This Row],[Op]]&lt;&gt;"","ENTREGA","")</f>
        <v>ENTREGA</v>
      </c>
      <c r="AK4294" s="40" t="str">
        <f>(Tabla2[[#This Row],[FECHA ENTREGA]]&amp;Tabla2[[#This Row],[HORA ENTREGA]])</f>
        <v>461830,333333333333333</v>
      </c>
      <c r="AL4294" s="43" t="str">
        <f>IFERROR(HYPERLINK("https://wa.me/"&amp;Tabla2[[#This Row],[CONTACTO]]&amp;"?text="&amp;Tabla2[[#This Row],[Mensaje]]),"")</f>
        <v xml:space="preserve">https://wa.me/56993389870?text=Hola!%0AServicio del día 10-06%0A *Cliente:* IMPORTADORA MIDEA CARRIER CHILE LTDA */ Cont: * CMAU6443633*/ HR Entrega: *08:00* /Dirección: *BOD. MIEA AGURTO - PUERTO MADERO 9710, BOD. E13; PUDAHUEL </v>
      </c>
    </row>
    <row r="4295" spans="1:38" ht="16.5" customHeight="1" x14ac:dyDescent="0.2">
      <c r="A4295" s="15">
        <f>ROW(A4294)</f>
        <v>4294</v>
      </c>
      <c r="B4295" s="15">
        <f>IF(J4295=J4294,B4294+1,1)</f>
        <v>18</v>
      </c>
      <c r="C4295" s="15" t="s">
        <v>149</v>
      </c>
      <c r="D4295" s="25" t="s">
        <v>39</v>
      </c>
      <c r="E4295" s="27">
        <v>2639852</v>
      </c>
      <c r="F4295" s="27" t="s">
        <v>6549</v>
      </c>
      <c r="G4295" s="27" t="s">
        <v>41</v>
      </c>
      <c r="H4295" s="27">
        <v>8594</v>
      </c>
      <c r="I4295" s="27" t="s">
        <v>42</v>
      </c>
      <c r="J4295" s="28">
        <v>46183</v>
      </c>
      <c r="K4295" s="26">
        <v>0.33333333333333331</v>
      </c>
      <c r="L4295" s="26" t="s">
        <v>6550</v>
      </c>
      <c r="M4295" s="27" t="s">
        <v>155</v>
      </c>
      <c r="N4295" s="25">
        <f>IFERROR(VLOOKUP(M4295,Data!$J$1:$K$58,2,0),"")</f>
        <v>56926181825</v>
      </c>
      <c r="O4295" s="27" t="s">
        <v>156</v>
      </c>
      <c r="P4295" s="27"/>
      <c r="Q4295" s="27" t="s">
        <v>153</v>
      </c>
      <c r="R4295" s="27" t="s">
        <v>48</v>
      </c>
      <c r="S4295" s="27"/>
      <c r="T4295" s="27"/>
      <c r="U4295" s="28"/>
      <c r="V4295" s="15"/>
      <c r="W4295" s="15"/>
      <c r="X4295" s="27"/>
      <c r="Y4295" s="27"/>
      <c r="Z4295" s="29"/>
      <c r="AA4295" s="29">
        <v>0.31944444444444442</v>
      </c>
      <c r="AB4295" s="29">
        <v>0.4548611111111111</v>
      </c>
      <c r="AC4295" s="30">
        <v>46183</v>
      </c>
      <c r="AD4295" s="15" t="str">
        <f>IF(Tabla2[[#This Row],[HORA ENTREGA]]="DIRECTO","On time", IF(AA4295&lt;&gt;"",IF(Tabla2[[#This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295" s="15" t="str">
        <f>MID(Tabla2[[#This Row],[TIPO]],1,3)</f>
        <v xml:space="preserve">40 </v>
      </c>
      <c r="AF42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ECMU7257739*/ HR Entrega: *08:00* /Dirección: *BOD. MIEA AGURTO - PUERTO MADERO 9710, BOD. E13; PUDAHUEL </v>
      </c>
      <c r="AG4295" s="45" t="str">
        <f>IFERROR(HYPERLINK("https://wa.me/"&amp;Tabla2[[#This Row],[CONTACTO]]&amp;"?text="&amp;Tabla2[[#This Row],[Mensaje]],"Enviar mensaje"),"")</f>
        <v>Enviar mensaje</v>
      </c>
      <c r="AH4295" s="15" t="str">
        <f>CONCATENATE(A4295,F4295)</f>
        <v>4294ECMU7257739</v>
      </c>
      <c r="AI4295" s="15" t="str">
        <f>CONCATENATE("ENT-",A4295)</f>
        <v>ENT-4294</v>
      </c>
      <c r="AJ4295" s="15" t="str">
        <f>IF(Tabla2[[#This Row],[Op]]&lt;&gt;"","ENTREGA","")</f>
        <v>ENTREGA</v>
      </c>
      <c r="AK4295" s="40" t="str">
        <f>(Tabla2[[#This Row],[FECHA ENTREGA]]&amp;Tabla2[[#This Row],[HORA ENTREGA]])</f>
        <v>461830,333333333333333</v>
      </c>
      <c r="AL4295" s="43" t="str">
        <f>IFERROR(HYPERLINK("https://wa.me/"&amp;Tabla2[[#This Row],[CONTACTO]]&amp;"?text="&amp;Tabla2[[#This Row],[Mensaje]]),"")</f>
        <v xml:space="preserve">https://wa.me/56926181825?text=Hola!%0AServicio del día 10-06%0A *Cliente:* IMPORTADORA MIDEA CARRIER CHILE LTDA */ Cont: * ECMU7257739*/ HR Entrega: *08:00* /Dirección: *BOD. MIEA AGURTO - PUERTO MADERO 9710, BOD. E13; PUDAHUEL </v>
      </c>
    </row>
    <row r="4296" spans="1:38" ht="16.5" customHeight="1" x14ac:dyDescent="0.2">
      <c r="A4296" s="15">
        <f>ROW(A4295)</f>
        <v>4295</v>
      </c>
      <c r="B4296" s="15">
        <f>IF(J4296=J4295,B4295+1,1)</f>
        <v>19</v>
      </c>
      <c r="C4296" s="15" t="s">
        <v>149</v>
      </c>
      <c r="D4296" s="25" t="s">
        <v>39</v>
      </c>
      <c r="E4296" s="27">
        <v>2839852</v>
      </c>
      <c r="F4296" s="27" t="s">
        <v>6551</v>
      </c>
      <c r="G4296" s="27" t="s">
        <v>41</v>
      </c>
      <c r="H4296" s="27">
        <v>8594</v>
      </c>
      <c r="I4296" s="27" t="s">
        <v>42</v>
      </c>
      <c r="J4296" s="28">
        <v>46183</v>
      </c>
      <c r="K4296" s="26">
        <v>0.33333333333333331</v>
      </c>
      <c r="L4296" s="26" t="s">
        <v>6552</v>
      </c>
      <c r="M4296" s="27" t="s">
        <v>308</v>
      </c>
      <c r="N4296" s="25">
        <f>IFERROR(VLOOKUP(M4296,Data!$J$1:$K$58,2,0),"")</f>
        <v>56966631737</v>
      </c>
      <c r="O4296" s="27" t="s">
        <v>309</v>
      </c>
      <c r="P4296" s="27"/>
      <c r="Q4296" s="27" t="s">
        <v>153</v>
      </c>
      <c r="R4296" s="27" t="s">
        <v>48</v>
      </c>
      <c r="S4296" s="27"/>
      <c r="T4296" s="27"/>
      <c r="U4296" s="28"/>
      <c r="V4296" s="15"/>
      <c r="W4296" s="15"/>
      <c r="X4296" s="27"/>
      <c r="Y4296" s="27"/>
      <c r="Z4296" s="29"/>
      <c r="AA4296" s="29">
        <v>0.34930555555555554</v>
      </c>
      <c r="AB4296" s="29">
        <v>0.46180555555555558</v>
      </c>
      <c r="AC4296" s="30">
        <v>46183</v>
      </c>
      <c r="AD4296" s="15" t="str">
        <f>IF(Tabla2[[#This Row],[HORA ENTREGA]]="DIRECTO","On time", IF(AA4296&lt;&gt;"",IF(Tabla2[[#This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96" s="15" t="str">
        <f>MID(Tabla2[[#This Row],[TIPO]],1,3)</f>
        <v xml:space="preserve">40 </v>
      </c>
      <c r="AF42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TCNU1180031*/ HR Entrega: *08:00* /Dirección: *BOD. MIEA AGURTO - PUERTO MADERO 9710, BOD. E13; PUDAHUEL </v>
      </c>
      <c r="AG4296" s="45" t="str">
        <f>IFERROR(HYPERLINK("https://wa.me/"&amp;Tabla2[[#This Row],[CONTACTO]]&amp;"?text="&amp;Tabla2[[#This Row],[Mensaje]],"Enviar mensaje"),"")</f>
        <v>Enviar mensaje</v>
      </c>
      <c r="AH4296" s="15" t="str">
        <f>CONCATENATE(A4296,F4296)</f>
        <v>4295TCNU1180031</v>
      </c>
      <c r="AI4296" s="15" t="str">
        <f>CONCATENATE("ENT-",A4296)</f>
        <v>ENT-4295</v>
      </c>
      <c r="AJ4296" s="15" t="str">
        <f>IF(Tabla2[[#This Row],[Op]]&lt;&gt;"","ENTREGA","")</f>
        <v>ENTREGA</v>
      </c>
      <c r="AK4296" s="40" t="str">
        <f>(Tabla2[[#This Row],[FECHA ENTREGA]]&amp;Tabla2[[#This Row],[HORA ENTREGA]])</f>
        <v>461830,333333333333333</v>
      </c>
      <c r="AL4296" s="43" t="str">
        <f>IFERROR(HYPERLINK("https://wa.me/"&amp;Tabla2[[#This Row],[CONTACTO]]&amp;"?text="&amp;Tabla2[[#This Row],[Mensaje]]),"")</f>
        <v xml:space="preserve">https://wa.me/56966631737?text=Hola!%0AServicio del día 10-06%0A *Cliente:* IMPORTADORA MIDEA CARRIER CHILE LTDA */ Cont: * TCNU1180031*/ HR Entrega: *08:00* /Dirección: *BOD. MIEA AGURTO - PUERTO MADERO 9710, BOD. E13; PUDAHUEL </v>
      </c>
    </row>
    <row r="4297" spans="1:38" ht="16.5" customHeight="1" x14ac:dyDescent="0.2">
      <c r="A4297" s="15">
        <f>ROW(A4296)</f>
        <v>4296</v>
      </c>
      <c r="B4297" s="15">
        <f>IF(J4297=J4296,B4296+1,1)</f>
        <v>20</v>
      </c>
      <c r="C4297" s="15" t="s">
        <v>149</v>
      </c>
      <c r="D4297" s="25" t="s">
        <v>39</v>
      </c>
      <c r="E4297" s="27">
        <v>2639710</v>
      </c>
      <c r="F4297" s="27" t="s">
        <v>6553</v>
      </c>
      <c r="G4297" s="27" t="s">
        <v>41</v>
      </c>
      <c r="H4297" s="27">
        <v>8220</v>
      </c>
      <c r="I4297" s="27" t="s">
        <v>42</v>
      </c>
      <c r="J4297" s="28">
        <v>46183</v>
      </c>
      <c r="K4297" s="26">
        <v>0.45833333333333331</v>
      </c>
      <c r="L4297" s="26"/>
      <c r="M4297" s="27" t="s">
        <v>60</v>
      </c>
      <c r="N4297" s="25">
        <f>IFERROR(VLOOKUP(M4297,Data!$J$1:$K$58,2,0),"")</f>
        <v>56957438415</v>
      </c>
      <c r="O4297" s="27" t="s">
        <v>285</v>
      </c>
      <c r="P4297" s="27"/>
      <c r="Q4297" s="27" t="s">
        <v>153</v>
      </c>
      <c r="R4297" s="27" t="s">
        <v>48</v>
      </c>
      <c r="S4297" s="27"/>
      <c r="T4297" s="27"/>
      <c r="U4297" s="28"/>
      <c r="V4297" s="15"/>
      <c r="W4297" s="15"/>
      <c r="X4297" s="27"/>
      <c r="Y4297" s="27"/>
      <c r="Z4297" s="29"/>
      <c r="AA4297" s="29">
        <v>0.50138888888888888</v>
      </c>
      <c r="AB4297" s="29">
        <v>0.62847222222222221</v>
      </c>
      <c r="AC4297" s="30">
        <v>46183</v>
      </c>
      <c r="AD4297" s="15" t="str">
        <f>IF(Tabla2[[#This Row],[HORA ENTREGA]]="DIRECTO","On time", IF(AA4297&lt;&gt;"",IF(Tabla2[[#This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97" s="15" t="str">
        <f>MID(Tabla2[[#This Row],[TIPO]],1,3)</f>
        <v xml:space="preserve">40 </v>
      </c>
      <c r="AF42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BEAU4081184*/ HR Entrega: *11:00* /Dirección: *BOD. MIEA AGURTO - PUERTO MADERO 9710, BOD. E13; PUDAHUEL </v>
      </c>
      <c r="AG4297" s="45" t="str">
        <f>IFERROR(HYPERLINK("https://wa.me/"&amp;Tabla2[[#This Row],[CONTACTO]]&amp;"?text="&amp;Tabla2[[#This Row],[Mensaje]],"Enviar mensaje"),"")</f>
        <v>Enviar mensaje</v>
      </c>
      <c r="AH4297" s="15" t="str">
        <f>CONCATENATE(A4297,F4297)</f>
        <v>4296BEAU4081184</v>
      </c>
      <c r="AI4297" s="15" t="str">
        <f>CONCATENATE("ENT-",A4297)</f>
        <v>ENT-4296</v>
      </c>
      <c r="AJ4297" s="15" t="str">
        <f>IF(Tabla2[[#This Row],[Op]]&lt;&gt;"","ENTREGA","")</f>
        <v>ENTREGA</v>
      </c>
      <c r="AK4297" s="40" t="str">
        <f>(Tabla2[[#This Row],[FECHA ENTREGA]]&amp;Tabla2[[#This Row],[HORA ENTREGA]])</f>
        <v>461830,458333333333333</v>
      </c>
      <c r="AL4297" s="43" t="str">
        <f>IFERROR(HYPERLINK("https://wa.me/"&amp;Tabla2[[#This Row],[CONTACTO]]&amp;"?text="&amp;Tabla2[[#This Row],[Mensaje]]),"")</f>
        <v xml:space="preserve">https://wa.me/56957438415?text=Hola!%0AServicio del día 10-06%0A *Cliente:* IMPORTADORA MIDEA CARRIER CHILE LTDA */ Cont: * BEAU4081184*/ HR Entrega: *11:00* /Dirección: *BOD. MIEA AGURTO - PUERTO MADERO 9710, BOD. E13; PUDAHUEL </v>
      </c>
    </row>
    <row r="4298" spans="1:38" ht="16.5" customHeight="1" x14ac:dyDescent="0.2">
      <c r="A4298" s="15">
        <f>ROW(A4297)</f>
        <v>4297</v>
      </c>
      <c r="B4298" s="15">
        <f>IF(J4298=J4297,B4297+1,1)</f>
        <v>21</v>
      </c>
      <c r="C4298" s="15" t="s">
        <v>149</v>
      </c>
      <c r="D4298" s="25" t="s">
        <v>39</v>
      </c>
      <c r="E4298" s="27">
        <v>2639706</v>
      </c>
      <c r="F4298" s="27" t="s">
        <v>6554</v>
      </c>
      <c r="G4298" s="27" t="s">
        <v>41</v>
      </c>
      <c r="H4298" s="27">
        <v>8136</v>
      </c>
      <c r="I4298" s="27" t="s">
        <v>42</v>
      </c>
      <c r="J4298" s="28">
        <v>46183</v>
      </c>
      <c r="K4298" s="26">
        <v>0.45833333333333331</v>
      </c>
      <c r="L4298" s="26" t="s">
        <v>6555</v>
      </c>
      <c r="M4298" s="27" t="s">
        <v>674</v>
      </c>
      <c r="N4298" s="25">
        <f>IFERROR(VLOOKUP(M4298,Data!$J$1:$K$58,2,0),"")</f>
        <v>56967386018</v>
      </c>
      <c r="O4298" s="27" t="s">
        <v>356</v>
      </c>
      <c r="P4298" s="27"/>
      <c r="Q4298" s="27" t="s">
        <v>153</v>
      </c>
      <c r="R4298" s="27" t="s">
        <v>48</v>
      </c>
      <c r="S4298" s="27"/>
      <c r="T4298" s="27"/>
      <c r="U4298" s="28"/>
      <c r="V4298" s="15"/>
      <c r="W4298" s="15"/>
      <c r="X4298" s="27"/>
      <c r="Y4298" s="27"/>
      <c r="Z4298" s="29"/>
      <c r="AA4298" s="29">
        <v>0.52430555555555558</v>
      </c>
      <c r="AB4298" s="29">
        <v>0.64236111111111116</v>
      </c>
      <c r="AC4298" s="30">
        <v>46183</v>
      </c>
      <c r="AD4298" s="15" t="str">
        <f>IF(Tabla2[[#This Row],[HORA ENTREGA]]="DIRECTO","On time", IF(AA4298&lt;&gt;"",IF(Tabla2[[#This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98" s="15" t="str">
        <f>MID(Tabla2[[#This Row],[TIPO]],1,3)</f>
        <v xml:space="preserve">40 </v>
      </c>
      <c r="AF42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BMOU4897892*/ HR Entrega: *11:00* /Dirección: *BOD. MIEA AGURTO - PUERTO MADERO 9710, BOD. E13; PUDAHUEL </v>
      </c>
      <c r="AG4298" s="45" t="str">
        <f>IFERROR(HYPERLINK("https://wa.me/"&amp;Tabla2[[#This Row],[CONTACTO]]&amp;"?text="&amp;Tabla2[[#This Row],[Mensaje]],"Enviar mensaje"),"")</f>
        <v>Enviar mensaje</v>
      </c>
      <c r="AH4298" s="15" t="str">
        <f>CONCATENATE(A4298,F4298)</f>
        <v>4297BMOU4897892</v>
      </c>
      <c r="AI4298" s="15" t="str">
        <f>CONCATENATE("ENT-",A4298)</f>
        <v>ENT-4297</v>
      </c>
      <c r="AJ4298" s="15" t="str">
        <f>IF(Tabla2[[#This Row],[Op]]&lt;&gt;"","ENTREGA","")</f>
        <v>ENTREGA</v>
      </c>
      <c r="AK4298" s="40" t="str">
        <f>(Tabla2[[#This Row],[FECHA ENTREGA]]&amp;Tabla2[[#This Row],[HORA ENTREGA]])</f>
        <v>461830,458333333333333</v>
      </c>
      <c r="AL4298" s="43" t="str">
        <f>IFERROR(HYPERLINK("https://wa.me/"&amp;Tabla2[[#This Row],[CONTACTO]]&amp;"?text="&amp;Tabla2[[#This Row],[Mensaje]]),"")</f>
        <v xml:space="preserve">https://wa.me/56967386018?text=Hola!%0AServicio del día 10-06%0A *Cliente:* IMPORTADORA MIDEA CARRIER CHILE LTDA */ Cont: * BMOU4897892*/ HR Entrega: *11:00* /Dirección: *BOD. MIEA AGURTO - PUERTO MADERO 9710, BOD. E13; PUDAHUEL </v>
      </c>
    </row>
    <row r="4299" spans="1:38" ht="16.5" customHeight="1" x14ac:dyDescent="0.2">
      <c r="A4299" s="15">
        <f>ROW(A4298)</f>
        <v>4298</v>
      </c>
      <c r="B4299" s="15">
        <f>IF(J4299=J4298,B4298+1,1)</f>
        <v>22</v>
      </c>
      <c r="C4299" s="15" t="s">
        <v>149</v>
      </c>
      <c r="D4299" s="25" t="s">
        <v>39</v>
      </c>
      <c r="E4299" s="27">
        <v>2639700</v>
      </c>
      <c r="F4299" s="27" t="s">
        <v>6403</v>
      </c>
      <c r="G4299" s="27" t="s">
        <v>41</v>
      </c>
      <c r="H4299" s="27">
        <v>8220</v>
      </c>
      <c r="I4299" s="27" t="s">
        <v>42</v>
      </c>
      <c r="J4299" s="28">
        <v>46183</v>
      </c>
      <c r="K4299" s="26">
        <v>0.5</v>
      </c>
      <c r="L4299" s="26" t="s">
        <v>6404</v>
      </c>
      <c r="M4299" s="27" t="s">
        <v>77</v>
      </c>
      <c r="N4299" s="25">
        <f>IFERROR(VLOOKUP(M4299,Data!$J$1:$K$58,2,0),"")</f>
        <v>56967384794</v>
      </c>
      <c r="O4299" s="27" t="s">
        <v>78</v>
      </c>
      <c r="P4299" s="27"/>
      <c r="Q4299" s="27" t="s">
        <v>153</v>
      </c>
      <c r="R4299" s="27" t="s">
        <v>48</v>
      </c>
      <c r="S4299" s="27"/>
      <c r="T4299" s="27"/>
      <c r="U4299" s="28"/>
      <c r="V4299" s="15"/>
      <c r="W4299" s="15"/>
      <c r="X4299" s="27"/>
      <c r="Y4299" s="27"/>
      <c r="Z4299" s="29"/>
      <c r="AA4299" s="29">
        <v>0.53611111111111109</v>
      </c>
      <c r="AB4299" s="29">
        <v>0.64375000000000004</v>
      </c>
      <c r="AC4299" s="30">
        <v>46183</v>
      </c>
      <c r="AD4299" s="15" t="str">
        <f>IF(Tabla2[[#This Row],[HORA ENTREGA]]="DIRECTO","On time", IF(AA4299&lt;&gt;"",IF(Tabla2[[#This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299" s="15" t="str">
        <f>MID(Tabla2[[#This Row],[TIPO]],1,3)</f>
        <v xml:space="preserve">40 </v>
      </c>
      <c r="AF42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APHU6489528*/ HR Entrega: *12:00* /Dirección: *BOD. MIEA AGURTO - PUERTO MADERO 9710, BOD. E13; PUDAHUEL </v>
      </c>
      <c r="AG4299" s="45" t="str">
        <f>IFERROR(HYPERLINK("https://wa.me/"&amp;Tabla2[[#This Row],[CONTACTO]]&amp;"?text="&amp;Tabla2[[#This Row],[Mensaje]],"Enviar mensaje"),"")</f>
        <v>Enviar mensaje</v>
      </c>
      <c r="AH4299" s="15" t="str">
        <f>CONCATENATE(A4299,F4299)</f>
        <v>4298APHU6489528</v>
      </c>
      <c r="AI4299" s="15" t="str">
        <f>CONCATENATE("ENT-",A4299)</f>
        <v>ENT-4298</v>
      </c>
      <c r="AJ4299" s="15" t="str">
        <f>IF(Tabla2[[#This Row],[Op]]&lt;&gt;"","ENTREGA","")</f>
        <v>ENTREGA</v>
      </c>
      <c r="AK4299" s="40" t="str">
        <f>(Tabla2[[#This Row],[FECHA ENTREGA]]&amp;Tabla2[[#This Row],[HORA ENTREGA]])</f>
        <v>461830,5</v>
      </c>
      <c r="AL4299" s="43" t="str">
        <f>IFERROR(HYPERLINK("https://wa.me/"&amp;Tabla2[[#This Row],[CONTACTO]]&amp;"?text="&amp;Tabla2[[#This Row],[Mensaje]]),"")</f>
        <v xml:space="preserve">https://wa.me/56967384794?text=Hola!%0AServicio del día 10-06%0A *Cliente:* IMPORTADORA MIDEA CARRIER CHILE LTDA */ Cont: * APHU6489528*/ HR Entrega: *12:00* /Dirección: *BOD. MIEA AGURTO - PUERTO MADERO 9710, BOD. E13; PUDAHUEL </v>
      </c>
    </row>
    <row r="4300" spans="1:38" ht="16.5" customHeight="1" x14ac:dyDescent="0.2">
      <c r="A4300" s="15">
        <f>ROW(A4299)</f>
        <v>4299</v>
      </c>
      <c r="B4300" s="15">
        <f>IF(J4300=J4299,B4299+1,1)</f>
        <v>23</v>
      </c>
      <c r="C4300" s="15" t="s">
        <v>149</v>
      </c>
      <c r="D4300" s="25" t="s">
        <v>39</v>
      </c>
      <c r="E4300" s="27">
        <v>2643559</v>
      </c>
      <c r="F4300" s="27" t="s">
        <v>6405</v>
      </c>
      <c r="G4300" s="27" t="s">
        <v>41</v>
      </c>
      <c r="H4300" s="27">
        <v>8300</v>
      </c>
      <c r="I4300" s="27" t="s">
        <v>42</v>
      </c>
      <c r="J4300" s="28">
        <v>46183</v>
      </c>
      <c r="K4300" s="26">
        <v>0.5</v>
      </c>
      <c r="L4300" s="26" t="s">
        <v>6556</v>
      </c>
      <c r="M4300" s="27" t="s">
        <v>82</v>
      </c>
      <c r="N4300" s="25">
        <f>IFERROR(VLOOKUP(M4300,Data!$J$1:$K$58,2,0),"")</f>
        <v>56944277110</v>
      </c>
      <c r="O4300" s="27" t="s">
        <v>83</v>
      </c>
      <c r="P4300" s="27"/>
      <c r="Q4300" s="27" t="s">
        <v>153</v>
      </c>
      <c r="R4300" s="27" t="s">
        <v>74</v>
      </c>
      <c r="S4300" s="27"/>
      <c r="T4300" s="27"/>
      <c r="U4300" s="28"/>
      <c r="V4300" s="15"/>
      <c r="W4300" s="15">
        <v>304361</v>
      </c>
      <c r="X4300" s="27"/>
      <c r="Y4300" s="27"/>
      <c r="Z4300" s="29"/>
      <c r="AA4300" s="29">
        <v>0.62569444444444444</v>
      </c>
      <c r="AB4300" s="29">
        <v>0.67361111111111116</v>
      </c>
      <c r="AC4300" s="30">
        <v>46183</v>
      </c>
      <c r="AD4300" s="15" t="str">
        <f>IF(Tabla2[[#This Row],[HORA ENTREGA]]="DIRECTO","On time", IF(AA4300&lt;&gt;"",IF(Tabla2[[#This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00" s="15" t="str">
        <f>MID(Tabla2[[#This Row],[TIPO]],1,3)</f>
        <v xml:space="preserve">40 </v>
      </c>
      <c r="AF43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GAOU7718330*/ HR Entrega: *12:00* /Dirección: *BOD. MIEA AGURTO - PUERTO MADERO 9710, BOD. E13; PUDAHUEL </v>
      </c>
      <c r="AG4300" s="45" t="str">
        <f>IFERROR(HYPERLINK("https://wa.me/"&amp;Tabla2[[#This Row],[CONTACTO]]&amp;"?text="&amp;Tabla2[[#This Row],[Mensaje]],"Enviar mensaje"),"")</f>
        <v>Enviar mensaje</v>
      </c>
      <c r="AH4300" s="15" t="str">
        <f>CONCATENATE(A4300,F4300)</f>
        <v>4299GAOU7718330</v>
      </c>
      <c r="AI4300" s="15" t="str">
        <f>CONCATENATE("ENT-",A4300)</f>
        <v>ENT-4299</v>
      </c>
      <c r="AJ4300" s="15" t="str">
        <f>IF(Tabla2[[#This Row],[Op]]&lt;&gt;"","ENTREGA","")</f>
        <v>ENTREGA</v>
      </c>
      <c r="AK4300" s="40" t="str">
        <f>(Tabla2[[#This Row],[FECHA ENTREGA]]&amp;Tabla2[[#This Row],[HORA ENTREGA]])</f>
        <v>461830,5</v>
      </c>
      <c r="AL4300" s="43" t="str">
        <f>IFERROR(HYPERLINK("https://wa.me/"&amp;Tabla2[[#This Row],[CONTACTO]]&amp;"?text="&amp;Tabla2[[#This Row],[Mensaje]]),"")</f>
        <v xml:space="preserve">https://wa.me/56944277110?text=Hola!%0AServicio del día 10-06%0A *Cliente:* IMPORTADORA MIDEA CARRIER CHILE LTDA */ Cont: * GAOU7718330*/ HR Entrega: *12:00* /Dirección: *BOD. MIEA AGURTO - PUERTO MADERO 9710, BOD. E13; PUDAHUEL </v>
      </c>
    </row>
    <row r="4301" spans="1:38" ht="16.5" customHeight="1" x14ac:dyDescent="0.2">
      <c r="A4301" s="15">
        <f>ROW(A4300)</f>
        <v>4300</v>
      </c>
      <c r="B4301" s="15">
        <f>IF(J4301=J4300,B4300+1,1)</f>
        <v>24</v>
      </c>
      <c r="C4301" s="15" t="s">
        <v>149</v>
      </c>
      <c r="D4301" s="25" t="s">
        <v>39</v>
      </c>
      <c r="E4301" s="27">
        <v>2639709</v>
      </c>
      <c r="F4301" s="27" t="s">
        <v>6557</v>
      </c>
      <c r="G4301" s="27" t="s">
        <v>41</v>
      </c>
      <c r="H4301" s="27">
        <v>7900</v>
      </c>
      <c r="I4301" s="27" t="s">
        <v>42</v>
      </c>
      <c r="J4301" s="28">
        <v>46183</v>
      </c>
      <c r="K4301" s="26">
        <v>0.54166666666666663</v>
      </c>
      <c r="L4301" s="26" t="s">
        <v>6558</v>
      </c>
      <c r="M4301" s="27" t="s">
        <v>241</v>
      </c>
      <c r="N4301" s="25">
        <f>IFERROR(VLOOKUP(M4301,Data!$J$1:$K$58,2,0),"")</f>
        <v>56984880436</v>
      </c>
      <c r="O4301" s="27" t="s">
        <v>98</v>
      </c>
      <c r="P4301" s="27"/>
      <c r="Q4301" s="27" t="s">
        <v>153</v>
      </c>
      <c r="R4301" s="27" t="s">
        <v>48</v>
      </c>
      <c r="S4301" s="27"/>
      <c r="T4301" s="27"/>
      <c r="U4301" s="28"/>
      <c r="V4301" s="15"/>
      <c r="W4301" s="15"/>
      <c r="X4301" s="27"/>
      <c r="Y4301" s="27"/>
      <c r="Z4301" s="29"/>
      <c r="AA4301" s="29">
        <v>0.65416666666666667</v>
      </c>
      <c r="AB4301" s="29">
        <v>0.67708333333333337</v>
      </c>
      <c r="AC4301" s="30">
        <v>46183</v>
      </c>
      <c r="AD4301" s="15" t="str">
        <f>IF(Tabla2[[#This Row],[HORA ENTREGA]]="DIRECTO","On time", IF(AA4301&lt;&gt;"",IF(Tabla2[[#This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01" s="15" t="str">
        <f>MID(Tabla2[[#This Row],[TIPO]],1,3)</f>
        <v xml:space="preserve">40 </v>
      </c>
      <c r="AF43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APHU7263690*/ HR Entrega: *13:00* /Dirección: *BOD. MIEA AGURTO - PUERTO MADERO 9710, BOD. E13; PUDAHUEL </v>
      </c>
      <c r="AG4301" s="45" t="str">
        <f>IFERROR(HYPERLINK("https://wa.me/"&amp;Tabla2[[#This Row],[CONTACTO]]&amp;"?text="&amp;Tabla2[[#This Row],[Mensaje]],"Enviar mensaje"),"")</f>
        <v>Enviar mensaje</v>
      </c>
      <c r="AH4301" s="15" t="str">
        <f>CONCATENATE(A4301,F4301)</f>
        <v>4300APHU7263690</v>
      </c>
      <c r="AI4301" s="15" t="str">
        <f>CONCATENATE("ENT-",A4301)</f>
        <v>ENT-4300</v>
      </c>
      <c r="AJ4301" s="15" t="str">
        <f>IF(Tabla2[[#This Row],[Op]]&lt;&gt;"","ENTREGA","")</f>
        <v>ENTREGA</v>
      </c>
      <c r="AK4301" s="40" t="str">
        <f>(Tabla2[[#This Row],[FECHA ENTREGA]]&amp;Tabla2[[#This Row],[HORA ENTREGA]])</f>
        <v>461830,541666666666667</v>
      </c>
      <c r="AL4301" s="43" t="str">
        <f>IFERROR(HYPERLINK("https://wa.me/"&amp;Tabla2[[#This Row],[CONTACTO]]&amp;"?text="&amp;Tabla2[[#This Row],[Mensaje]]),"")</f>
        <v xml:space="preserve">https://wa.me/56984880436?text=Hola!%0AServicio del día 10-06%0A *Cliente:* IMPORTADORA MIDEA CARRIER CHILE LTDA */ Cont: * APHU7263690*/ HR Entrega: *13:00* /Dirección: *BOD. MIEA AGURTO - PUERTO MADERO 9710, BOD. E13; PUDAHUEL </v>
      </c>
    </row>
    <row r="4302" spans="1:38" ht="16.5" customHeight="1" x14ac:dyDescent="0.2">
      <c r="A4302" s="15">
        <f>ROW(A4301)</f>
        <v>4301</v>
      </c>
      <c r="B4302" s="15">
        <f>IF(J4302=J4301,B4301+1,1)</f>
        <v>25</v>
      </c>
      <c r="C4302" s="15" t="s">
        <v>149</v>
      </c>
      <c r="D4302" s="25" t="s">
        <v>39</v>
      </c>
      <c r="E4302" s="27">
        <v>2639705</v>
      </c>
      <c r="F4302" s="27" t="s">
        <v>6559</v>
      </c>
      <c r="G4302" s="27" t="s">
        <v>41</v>
      </c>
      <c r="H4302" s="27">
        <v>7404</v>
      </c>
      <c r="I4302" s="27" t="s">
        <v>42</v>
      </c>
      <c r="J4302" s="28">
        <v>46183</v>
      </c>
      <c r="K4302" s="26">
        <v>0.54166666666666663</v>
      </c>
      <c r="L4302" s="26" t="s">
        <v>6560</v>
      </c>
      <c r="M4302" s="27" t="s">
        <v>971</v>
      </c>
      <c r="N4302" s="25">
        <f>IFERROR(VLOOKUP(M4302,Data!$J$1:$K$58,2,0),"")</f>
        <v>56999972473</v>
      </c>
      <c r="O4302" s="27" t="s">
        <v>348</v>
      </c>
      <c r="P4302" s="27"/>
      <c r="Q4302" s="27" t="s">
        <v>153</v>
      </c>
      <c r="R4302" s="27" t="s">
        <v>48</v>
      </c>
      <c r="S4302" s="27"/>
      <c r="T4302" s="27"/>
      <c r="U4302" s="28"/>
      <c r="V4302" s="15"/>
      <c r="W4302" s="15"/>
      <c r="X4302" s="27"/>
      <c r="Y4302" s="27"/>
      <c r="Z4302" s="29"/>
      <c r="AA4302" s="29">
        <v>0.65625</v>
      </c>
      <c r="AB4302" s="29">
        <v>0.68402777777777779</v>
      </c>
      <c r="AC4302" s="30">
        <v>46183</v>
      </c>
      <c r="AD4302" s="15" t="str">
        <f>IF(Tabla2[[#This Row],[HORA ENTREGA]]="DIRECTO","On time", IF(AA4302&lt;&gt;"",IF(Tabla2[[#This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02" s="15" t="str">
        <f>MID(Tabla2[[#This Row],[TIPO]],1,3)</f>
        <v xml:space="preserve">40 </v>
      </c>
      <c r="AF43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10-06%0A *Cliente:* IMPORTADORA MIDEA CARRIER CHILE LTDA */ Cont: * CMAU9698330*/ HR Entrega: *13:00* /Dirección: *BOD. MIEA AGURTO - PUERTO MADERO 9710, BOD. E13; PUDAHUEL </v>
      </c>
      <c r="AG4302" s="45" t="str">
        <f>IFERROR(HYPERLINK("https://wa.me/"&amp;Tabla2[[#This Row],[CONTACTO]]&amp;"?text="&amp;Tabla2[[#This Row],[Mensaje]],"Enviar mensaje"),"")</f>
        <v>Enviar mensaje</v>
      </c>
      <c r="AH4302" s="15" t="str">
        <f>CONCATENATE(A4302,F4302)</f>
        <v>4301CMAU9698330</v>
      </c>
      <c r="AI4302" s="15" t="str">
        <f>CONCATENATE("ENT-",A4302)</f>
        <v>ENT-4301</v>
      </c>
      <c r="AJ4302" s="15" t="str">
        <f>IF(Tabla2[[#This Row],[Op]]&lt;&gt;"","ENTREGA","")</f>
        <v>ENTREGA</v>
      </c>
      <c r="AK4302" s="40" t="str">
        <f>(Tabla2[[#This Row],[FECHA ENTREGA]]&amp;Tabla2[[#This Row],[HORA ENTREGA]])</f>
        <v>461830,541666666666667</v>
      </c>
      <c r="AL4302" s="43" t="str">
        <f>IFERROR(HYPERLINK("https://wa.me/"&amp;Tabla2[[#This Row],[CONTACTO]]&amp;"?text="&amp;Tabla2[[#This Row],[Mensaje]]),"")</f>
        <v xml:space="preserve">https://wa.me/56999972473?text=Hola!%0AServicio del día 10-06%0A *Cliente:* IMPORTADORA MIDEA CARRIER CHILE LTDA */ Cont: * CMAU9698330*/ HR Entrega: *13:00* /Dirección: *BOD. MIEA AGURTO - PUERTO MADERO 9710, BOD. E13; PUDAHUEL </v>
      </c>
    </row>
    <row r="4303" spans="1:38" ht="16.5" customHeight="1" x14ac:dyDescent="0.2">
      <c r="A4303" s="15">
        <f>ROW(A4302)</f>
        <v>4302</v>
      </c>
      <c r="B4303" s="15">
        <f>IF(J4303=J4302,B4302+1,1)</f>
        <v>26</v>
      </c>
      <c r="C4303" s="15" t="s">
        <v>178</v>
      </c>
      <c r="D4303" s="25" t="s">
        <v>39</v>
      </c>
      <c r="E4303" s="27">
        <v>890383</v>
      </c>
      <c r="F4303" s="27" t="s">
        <v>6561</v>
      </c>
      <c r="G4303" s="27" t="s">
        <v>41</v>
      </c>
      <c r="H4303" s="27">
        <v>28392</v>
      </c>
      <c r="I4303" s="27" t="s">
        <v>42</v>
      </c>
      <c r="J4303" s="28">
        <v>46183</v>
      </c>
      <c r="K4303" s="26">
        <v>0.33333333333333331</v>
      </c>
      <c r="L4303" s="26"/>
      <c r="M4303" s="27" t="s">
        <v>45</v>
      </c>
      <c r="N4303" s="25">
        <f>IFERROR(VLOOKUP(M4303,Data!$J$1:$K$58,2,0),"")</f>
        <v>56950981572</v>
      </c>
      <c r="O4303" s="27" t="s">
        <v>46</v>
      </c>
      <c r="P4303" s="27"/>
      <c r="Q4303" s="27" t="s">
        <v>337</v>
      </c>
      <c r="R4303" s="27" t="s">
        <v>48</v>
      </c>
      <c r="S4303" s="27"/>
      <c r="T4303" s="27"/>
      <c r="U4303" s="28"/>
      <c r="V4303" s="15"/>
      <c r="W4303" s="15"/>
      <c r="X4303" s="27"/>
      <c r="Y4303" s="27"/>
      <c r="Z4303" s="29"/>
      <c r="AA4303" s="29">
        <v>0.33333333333333331</v>
      </c>
      <c r="AB4303" s="29">
        <v>0.48958333333333331</v>
      </c>
      <c r="AC4303" s="30">
        <v>46183</v>
      </c>
      <c r="AD4303" s="15" t="str">
        <f>IF(Tabla2[[#This Row],[HORA ENTREGA]]="DIRECTO","On time", IF(AA4303&lt;&gt;"",IF(Tabla2[[#This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03" s="15" t="str">
        <f>MID(Tabla2[[#This Row],[TIPO]],1,3)</f>
        <v xml:space="preserve">40 </v>
      </c>
      <c r="AF43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INVERSIERRA S A */ Cont: * CMAU9277428*/ HR Entrega: *08:00* /Dirección: *QUILICURA</v>
      </c>
      <c r="AG4303" s="45" t="str">
        <f>IFERROR(HYPERLINK("https://wa.me/"&amp;Tabla2[[#This Row],[CONTACTO]]&amp;"?text="&amp;Tabla2[[#This Row],[Mensaje]],"Enviar mensaje"),"")</f>
        <v>Enviar mensaje</v>
      </c>
      <c r="AH4303" s="15" t="str">
        <f>CONCATENATE(A4303,F4303)</f>
        <v>4302CMAU9277428</v>
      </c>
      <c r="AI4303" s="15" t="str">
        <f>CONCATENATE("ENT-",A4303)</f>
        <v>ENT-4302</v>
      </c>
      <c r="AJ4303" s="15" t="str">
        <f>IF(Tabla2[[#This Row],[Op]]&lt;&gt;"","ENTREGA","")</f>
        <v>ENTREGA</v>
      </c>
      <c r="AK4303" s="40" t="str">
        <f>(Tabla2[[#This Row],[FECHA ENTREGA]]&amp;Tabla2[[#This Row],[HORA ENTREGA]])</f>
        <v>461830,333333333333333</v>
      </c>
      <c r="AL4303" s="43" t="str">
        <f>IFERROR(HYPERLINK("https://wa.me/"&amp;Tabla2[[#This Row],[CONTACTO]]&amp;"?text="&amp;Tabla2[[#This Row],[Mensaje]]),"")</f>
        <v>https://wa.me/56950981572?text=Hola!%0AServicio del día 10-06%0A *Cliente:* INVERSIERRA S A */ Cont: * CMAU9277428*/ HR Entrega: *08:00* /Dirección: *QUILICURA</v>
      </c>
    </row>
    <row r="4304" spans="1:38" ht="16.5" customHeight="1" x14ac:dyDescent="0.2">
      <c r="A4304" s="15">
        <f>ROW(A4303)</f>
        <v>4303</v>
      </c>
      <c r="B4304" s="15">
        <f>IF(J4304=J4303,B4303+1,1)</f>
        <v>27</v>
      </c>
      <c r="C4304" s="15" t="s">
        <v>178</v>
      </c>
      <c r="D4304" s="25" t="s">
        <v>39</v>
      </c>
      <c r="E4304" s="27">
        <v>889652</v>
      </c>
      <c r="F4304" s="27" t="s">
        <v>6562</v>
      </c>
      <c r="G4304" s="27" t="s">
        <v>41</v>
      </c>
      <c r="H4304" s="27">
        <v>9700</v>
      </c>
      <c r="I4304" s="27" t="s">
        <v>42</v>
      </c>
      <c r="J4304" s="28">
        <v>46183</v>
      </c>
      <c r="K4304" s="26">
        <v>0.375</v>
      </c>
      <c r="L4304" s="26"/>
      <c r="M4304" s="27" t="s">
        <v>341</v>
      </c>
      <c r="N4304" s="25">
        <f>IFERROR(VLOOKUP(M4304,Data!$J$1:$K$58,2,0),"")</f>
        <v>56950923536</v>
      </c>
      <c r="O4304" s="27" t="s">
        <v>105</v>
      </c>
      <c r="P4304" s="27"/>
      <c r="Q4304" s="27" t="s">
        <v>6489</v>
      </c>
      <c r="R4304" s="27" t="s">
        <v>1765</v>
      </c>
      <c r="S4304" s="27"/>
      <c r="T4304" s="27"/>
      <c r="U4304" s="28"/>
      <c r="V4304" s="15"/>
      <c r="W4304" s="15"/>
      <c r="X4304" s="27"/>
      <c r="Y4304" s="27" t="s">
        <v>1901</v>
      </c>
      <c r="Z4304" s="29"/>
      <c r="AA4304" s="29" t="s">
        <v>120</v>
      </c>
      <c r="AB4304" s="29" t="s">
        <v>120</v>
      </c>
      <c r="AC4304" s="30" t="s">
        <v>120</v>
      </c>
      <c r="AD4304" s="15" t="str">
        <f>IF(Tabla2[[#This Row],[HORA ENTREGA]]="DIRECTO","On time", IF(AA4304&lt;&gt;"",IF(Tabla2[[#This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04" s="15" t="str">
        <f>MID(Tabla2[[#This Row],[TIPO]],1,3)</f>
        <v xml:space="preserve">40 </v>
      </c>
      <c r="AF43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INVERSIERRA S A */ Cont: * CXDU2060967*/ HR Entrega: *09:00* /Dirección: *LOS FRESNOS 200, COLINA</v>
      </c>
      <c r="AG4304" s="45" t="str">
        <f>IFERROR(HYPERLINK("https://wa.me/"&amp;Tabla2[[#This Row],[CONTACTO]]&amp;"?text="&amp;Tabla2[[#This Row],[Mensaje]],"Enviar mensaje"),"")</f>
        <v>Enviar mensaje</v>
      </c>
      <c r="AH4304" s="15" t="str">
        <f>CONCATENATE(A4304,F4304)</f>
        <v>4303CXDU2060967</v>
      </c>
      <c r="AI4304" s="15" t="str">
        <f>CONCATENATE("ENT-",A4304)</f>
        <v>ENT-4303</v>
      </c>
      <c r="AJ4304" s="15" t="str">
        <f>IF(Tabla2[[#This Row],[Op]]&lt;&gt;"","ENTREGA","")</f>
        <v>ENTREGA</v>
      </c>
      <c r="AK4304" s="40" t="str">
        <f>(Tabla2[[#This Row],[FECHA ENTREGA]]&amp;Tabla2[[#This Row],[HORA ENTREGA]])</f>
        <v>461830,375</v>
      </c>
      <c r="AL4304" s="43" t="str">
        <f>IFERROR(HYPERLINK("https://wa.me/"&amp;Tabla2[[#This Row],[CONTACTO]]&amp;"?text="&amp;Tabla2[[#This Row],[Mensaje]]),"")</f>
        <v>https://wa.me/56950923536?text=Hola!%0AServicio del día 10-06%0A *Cliente:* INVERSIERRA S A */ Cont: * CXDU2060967*/ HR Entrega: *09:00* /Dirección: *LOS FRESNOS 200, COLINA</v>
      </c>
    </row>
    <row r="4305" spans="1:38" ht="16.5" customHeight="1" x14ac:dyDescent="0.2">
      <c r="A4305" s="15">
        <f>ROW(A4304)</f>
        <v>4304</v>
      </c>
      <c r="B4305" s="15">
        <f>IF(J4305=J4304,B4304+1,1)</f>
        <v>28</v>
      </c>
      <c r="C4305" s="15" t="s">
        <v>178</v>
      </c>
      <c r="D4305" s="25" t="s">
        <v>39</v>
      </c>
      <c r="E4305" s="27">
        <v>889652</v>
      </c>
      <c r="F4305" s="27" t="s">
        <v>6563</v>
      </c>
      <c r="G4305" s="27" t="s">
        <v>41</v>
      </c>
      <c r="H4305" s="27">
        <v>27802</v>
      </c>
      <c r="I4305" s="27" t="s">
        <v>42</v>
      </c>
      <c r="J4305" s="28">
        <v>46183</v>
      </c>
      <c r="K4305" s="26">
        <v>0.375</v>
      </c>
      <c r="L4305" s="26"/>
      <c r="M4305" s="27" t="s">
        <v>104</v>
      </c>
      <c r="N4305" s="25">
        <f>IFERROR(VLOOKUP(M4305,Data!$J$1:$K$58,2,0),"")</f>
        <v>56966749395</v>
      </c>
      <c r="O4305" s="27" t="s">
        <v>253</v>
      </c>
      <c r="P4305" s="27"/>
      <c r="Q4305" s="27" t="s">
        <v>6564</v>
      </c>
      <c r="R4305" s="27" t="s">
        <v>1765</v>
      </c>
      <c r="S4305" s="27"/>
      <c r="T4305" s="27"/>
      <c r="U4305" s="28"/>
      <c r="V4305" s="15"/>
      <c r="W4305" s="15"/>
      <c r="X4305" s="27"/>
      <c r="Y4305" s="27"/>
      <c r="Z4305" s="29"/>
      <c r="AA4305" s="29">
        <v>0.36666666666666664</v>
      </c>
      <c r="AB4305" s="29">
        <v>0.52430555555555558</v>
      </c>
      <c r="AC4305" s="30">
        <v>46183</v>
      </c>
      <c r="AD4305" s="15" t="str">
        <f>IF(Tabla2[[#This Row],[HORA ENTREGA]]="DIRECTO","On time", IF(AA4305&lt;&gt;"",IF(Tabla2[[#This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05" s="15" t="str">
        <f>MID(Tabla2[[#This Row],[TIPO]],1,3)</f>
        <v xml:space="preserve">40 </v>
      </c>
      <c r="AF43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INVERSIERRA S A */ Cont: * MSBU7559903*/ HR Entrega: *09:00* /Dirección: *CAUPOLICAN 9900, QUILICURA</v>
      </c>
      <c r="AG4305" s="45" t="str">
        <f>IFERROR(HYPERLINK("https://wa.me/"&amp;Tabla2[[#This Row],[CONTACTO]]&amp;"?text="&amp;Tabla2[[#This Row],[Mensaje]],"Enviar mensaje"),"")</f>
        <v>Enviar mensaje</v>
      </c>
      <c r="AH4305" s="15" t="str">
        <f>CONCATENATE(A4305,F4305)</f>
        <v>4304MSBU7559903</v>
      </c>
      <c r="AI4305" s="15" t="str">
        <f>CONCATENATE("ENT-",A4305)</f>
        <v>ENT-4304</v>
      </c>
      <c r="AJ4305" s="15" t="str">
        <f>IF(Tabla2[[#This Row],[Op]]&lt;&gt;"","ENTREGA","")</f>
        <v>ENTREGA</v>
      </c>
      <c r="AK4305" s="40" t="str">
        <f>(Tabla2[[#This Row],[FECHA ENTREGA]]&amp;Tabla2[[#This Row],[HORA ENTREGA]])</f>
        <v>461830,375</v>
      </c>
      <c r="AL4305" s="43" t="str">
        <f>IFERROR(HYPERLINK("https://wa.me/"&amp;Tabla2[[#This Row],[CONTACTO]]&amp;"?text="&amp;Tabla2[[#This Row],[Mensaje]]),"")</f>
        <v>https://wa.me/56966749395?text=Hola!%0AServicio del día 10-06%0A *Cliente:* INVERSIERRA S A */ Cont: * MSBU7559903*/ HR Entrega: *09:00* /Dirección: *CAUPOLICAN 9900, QUILICURA</v>
      </c>
    </row>
    <row r="4306" spans="1:38" ht="16.5" customHeight="1" x14ac:dyDescent="0.2">
      <c r="A4306" s="15">
        <f>ROW(A4305)</f>
        <v>4305</v>
      </c>
      <c r="B4306" s="15">
        <f>IF(J4306=J4305,B4305+1,1)</f>
        <v>29</v>
      </c>
      <c r="C4306" s="15" t="s">
        <v>178</v>
      </c>
      <c r="D4306" s="25" t="s">
        <v>39</v>
      </c>
      <c r="E4306" s="27">
        <v>889652</v>
      </c>
      <c r="F4306" s="27" t="s">
        <v>6565</v>
      </c>
      <c r="G4306" s="27" t="s">
        <v>41</v>
      </c>
      <c r="H4306" s="27">
        <v>14200</v>
      </c>
      <c r="I4306" s="27" t="s">
        <v>42</v>
      </c>
      <c r="J4306" s="28">
        <v>46183</v>
      </c>
      <c r="K4306" s="26">
        <v>0.45833333333333331</v>
      </c>
      <c r="L4306" s="26"/>
      <c r="M4306" s="27" t="s">
        <v>389</v>
      </c>
      <c r="N4306" s="25">
        <f>IFERROR(VLOOKUP(M4306,Data!$J$1:$K$58,2,0),"")</f>
        <v>56988336520</v>
      </c>
      <c r="O4306" s="27" t="s">
        <v>314</v>
      </c>
      <c r="P4306" s="27"/>
      <c r="Q4306" s="27" t="s">
        <v>6489</v>
      </c>
      <c r="R4306" s="27" t="s">
        <v>1765</v>
      </c>
      <c r="S4306" s="27"/>
      <c r="T4306" s="27"/>
      <c r="U4306" s="28"/>
      <c r="V4306" s="15"/>
      <c r="W4306" s="15"/>
      <c r="X4306" s="27"/>
      <c r="Y4306" s="27"/>
      <c r="Z4306" s="29"/>
      <c r="AA4306" s="29">
        <v>0.4909722222222222</v>
      </c>
      <c r="AB4306" s="29">
        <v>0.60416666666666663</v>
      </c>
      <c r="AC4306" s="30">
        <v>46183</v>
      </c>
      <c r="AD4306" s="15" t="str">
        <f>IF(Tabla2[[#This Row],[HORA ENTREGA]]="DIRECTO","On time", IF(AA4306&lt;&gt;"",IF(Tabla2[[#This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06" s="15" t="str">
        <f>MID(Tabla2[[#This Row],[TIPO]],1,3)</f>
        <v xml:space="preserve">40 </v>
      </c>
      <c r="AF43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INVERSIERRA S A */ Cont: * UETU7762165*/ HR Entrega: *11:00* /Dirección: *LOS FRESNOS 200, COLINA</v>
      </c>
      <c r="AG4306" s="45" t="str">
        <f>IFERROR(HYPERLINK("https://wa.me/"&amp;Tabla2[[#This Row],[CONTACTO]]&amp;"?text="&amp;Tabla2[[#This Row],[Mensaje]],"Enviar mensaje"),"")</f>
        <v>Enviar mensaje</v>
      </c>
      <c r="AH4306" s="15" t="str">
        <f>CONCATENATE(A4306,F4306)</f>
        <v>4305UETU7762165</v>
      </c>
      <c r="AI4306" s="15" t="str">
        <f>CONCATENATE("ENT-",A4306)</f>
        <v>ENT-4305</v>
      </c>
      <c r="AJ4306" s="15" t="str">
        <f>IF(Tabla2[[#This Row],[Op]]&lt;&gt;"","ENTREGA","")</f>
        <v>ENTREGA</v>
      </c>
      <c r="AK4306" s="40" t="str">
        <f>(Tabla2[[#This Row],[FECHA ENTREGA]]&amp;Tabla2[[#This Row],[HORA ENTREGA]])</f>
        <v>461830,458333333333333</v>
      </c>
      <c r="AL4306" s="43" t="str">
        <f>IFERROR(HYPERLINK("https://wa.me/"&amp;Tabla2[[#This Row],[CONTACTO]]&amp;"?text="&amp;Tabla2[[#This Row],[Mensaje]]),"")</f>
        <v>https://wa.me/56988336520?text=Hola!%0AServicio del día 10-06%0A *Cliente:* INVERSIERRA S A */ Cont: * UETU7762165*/ HR Entrega: *11:00* /Dirección: *LOS FRESNOS 200, COLINA</v>
      </c>
    </row>
    <row r="4307" spans="1:38" ht="16.5" customHeight="1" x14ac:dyDescent="0.2">
      <c r="A4307" s="15">
        <f>ROW(A4306)</f>
        <v>4306</v>
      </c>
      <c r="B4307" s="15">
        <f>IF(J4307=J4306,B4306+1,1)</f>
        <v>30</v>
      </c>
      <c r="C4307" s="15" t="s">
        <v>196</v>
      </c>
      <c r="D4307" s="25" t="s">
        <v>39</v>
      </c>
      <c r="E4307" s="27">
        <v>308111</v>
      </c>
      <c r="F4307" s="27" t="s">
        <v>6566</v>
      </c>
      <c r="G4307" s="27" t="s">
        <v>41</v>
      </c>
      <c r="H4307" s="27">
        <v>15979</v>
      </c>
      <c r="I4307" s="27" t="s">
        <v>6567</v>
      </c>
      <c r="J4307" s="28">
        <v>46183</v>
      </c>
      <c r="K4307" s="26">
        <v>0.33333333333333331</v>
      </c>
      <c r="L4307" s="26"/>
      <c r="M4307" s="27" t="s">
        <v>112</v>
      </c>
      <c r="N4307" s="25">
        <f>IFERROR(VLOOKUP(M4307,Data!$J$1:$K$58,2,0),"")</f>
        <v>56990025702</v>
      </c>
      <c r="O4307" s="27" t="s">
        <v>61</v>
      </c>
      <c r="P4307" s="27"/>
      <c r="Q4307" s="27" t="s">
        <v>201</v>
      </c>
      <c r="R4307" s="27" t="s">
        <v>1737</v>
      </c>
      <c r="S4307" s="27"/>
      <c r="T4307" s="27"/>
      <c r="U4307" s="28"/>
      <c r="V4307" s="15"/>
      <c r="W4307" s="15"/>
      <c r="X4307" s="27"/>
      <c r="Y4307" s="27"/>
      <c r="Z4307" s="29"/>
      <c r="AA4307" s="29">
        <v>0.56666666666666665</v>
      </c>
      <c r="AB4307" s="29">
        <v>0.62847222222222221</v>
      </c>
      <c r="AC4307" s="30">
        <v>46183</v>
      </c>
      <c r="AD4307" s="15" t="str">
        <f>IF(Tabla2[[#This Row],[HORA ENTREGA]]="DIRECTO","On time", IF(AA4307&lt;&gt;"",IF(Tabla2[[#This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07" s="15" t="str">
        <f>MID(Tabla2[[#This Row],[TIPO]],1,3)</f>
        <v xml:space="preserve">40 </v>
      </c>
      <c r="AF43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LANCO &amp; HARRIS SURAMERICA SPA */ Cont: * CAAU7972003*/ HR Entrega: *08:00* /Dirección: *CALLE CHORRILLOS 1 PARC.19B, LAMPA</v>
      </c>
      <c r="AG4307" s="45" t="str">
        <f>IFERROR(HYPERLINK("https://wa.me/"&amp;Tabla2[[#This Row],[CONTACTO]]&amp;"?text="&amp;Tabla2[[#This Row],[Mensaje]],"Enviar mensaje"),"")</f>
        <v>Enviar mensaje</v>
      </c>
      <c r="AH4307" s="15" t="str">
        <f>CONCATENATE(A4307,F4307)</f>
        <v>4306CAAU7972003</v>
      </c>
      <c r="AI4307" s="15" t="str">
        <f>CONCATENATE("ENT-",A4307)</f>
        <v>ENT-4306</v>
      </c>
      <c r="AJ4307" s="15" t="str">
        <f>IF(Tabla2[[#This Row],[Op]]&lt;&gt;"","ENTREGA","")</f>
        <v>ENTREGA</v>
      </c>
      <c r="AK4307" s="40" t="str">
        <f>(Tabla2[[#This Row],[FECHA ENTREGA]]&amp;Tabla2[[#This Row],[HORA ENTREGA]])</f>
        <v>461830,333333333333333</v>
      </c>
      <c r="AL4307" s="43" t="str">
        <f>IFERROR(HYPERLINK("https://wa.me/"&amp;Tabla2[[#This Row],[CONTACTO]]&amp;"?text="&amp;Tabla2[[#This Row],[Mensaje]]),"")</f>
        <v>https://wa.me/56990025702?text=Hola!%0AServicio del día 10-06%0A *Cliente:* LANCO &amp; HARRIS SURAMERICA SPA */ Cont: * CAAU7972003*/ HR Entrega: *08:00* /Dirección: *CALLE CHORRILLOS 1 PARC.19B, LAMPA</v>
      </c>
    </row>
    <row r="4308" spans="1:38" ht="16.5" customHeight="1" x14ac:dyDescent="0.2">
      <c r="A4308" s="15">
        <f>ROW(A4307)</f>
        <v>4307</v>
      </c>
      <c r="B4308" s="15">
        <f>IF(J4308=J4307,B4307+1,1)</f>
        <v>31</v>
      </c>
      <c r="C4308" s="15" t="s">
        <v>3160</v>
      </c>
      <c r="D4308" s="25" t="s">
        <v>39</v>
      </c>
      <c r="E4308" s="27">
        <v>807922</v>
      </c>
      <c r="F4308" s="27" t="s">
        <v>6568</v>
      </c>
      <c r="G4308" s="27" t="s">
        <v>64</v>
      </c>
      <c r="H4308" s="27">
        <v>26800</v>
      </c>
      <c r="I4308" s="27" t="s">
        <v>42</v>
      </c>
      <c r="J4308" s="28">
        <v>46183</v>
      </c>
      <c r="K4308" s="26">
        <v>0.33333333333333331</v>
      </c>
      <c r="L4308" s="26"/>
      <c r="M4308" s="27" t="s">
        <v>161</v>
      </c>
      <c r="N4308" s="25">
        <f>IFERROR(VLOOKUP(M4308,Data!$J$1:$K$58,2,0),"")</f>
        <v>56966749408</v>
      </c>
      <c r="O4308" s="27" t="s">
        <v>162</v>
      </c>
      <c r="P4308" s="27"/>
      <c r="Q4308" s="27" t="s">
        <v>3163</v>
      </c>
      <c r="R4308" s="27" t="s">
        <v>218</v>
      </c>
      <c r="S4308" s="27"/>
      <c r="T4308" s="27"/>
      <c r="U4308" s="28"/>
      <c r="V4308" s="15"/>
      <c r="W4308" s="15"/>
      <c r="X4308" s="27"/>
      <c r="Y4308" s="27"/>
      <c r="Z4308" s="29"/>
      <c r="AA4308" s="29">
        <v>0.30902777777777779</v>
      </c>
      <c r="AB4308" s="29">
        <v>0.37152777777777779</v>
      </c>
      <c r="AC4308" s="30">
        <v>46183</v>
      </c>
      <c r="AD4308" s="15" t="str">
        <f>IF(Tabla2[[#This Row],[HORA ENTREGA]]="DIRECTO","On time", IF(AA4308&lt;&gt;"",IF(Tabla2[[#This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08" s="15" t="str">
        <f>MID(Tabla2[[#This Row],[TIPO]],1,3)</f>
        <v xml:space="preserve">20 </v>
      </c>
      <c r="AF43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PRODALAM S.A. */ Cont: * TGCU2096340*/ HR Entrega: *08:00* /Dirección: *ALBERTO PEPPER 1610, RENCA.</v>
      </c>
      <c r="AG4308" s="45" t="str">
        <f>IFERROR(HYPERLINK("https://wa.me/"&amp;Tabla2[[#This Row],[CONTACTO]]&amp;"?text="&amp;Tabla2[[#This Row],[Mensaje]],"Enviar mensaje"),"")</f>
        <v>Enviar mensaje</v>
      </c>
      <c r="AH4308" s="15" t="str">
        <f>CONCATENATE(A4308,F4308)</f>
        <v>4307TGCU2096340</v>
      </c>
      <c r="AI4308" s="15" t="str">
        <f>CONCATENATE("ENT-",A4308)</f>
        <v>ENT-4307</v>
      </c>
      <c r="AJ4308" s="15" t="str">
        <f>IF(Tabla2[[#This Row],[Op]]&lt;&gt;"","ENTREGA","")</f>
        <v>ENTREGA</v>
      </c>
      <c r="AK4308" s="40" t="str">
        <f>(Tabla2[[#This Row],[FECHA ENTREGA]]&amp;Tabla2[[#This Row],[HORA ENTREGA]])</f>
        <v>461830,333333333333333</v>
      </c>
      <c r="AL4308" s="43" t="str">
        <f>IFERROR(HYPERLINK("https://wa.me/"&amp;Tabla2[[#This Row],[CONTACTO]]&amp;"?text="&amp;Tabla2[[#This Row],[Mensaje]]),"")</f>
        <v>https://wa.me/56966749408?text=Hola!%0AServicio del día 10-06%0A *Cliente:* PRODALAM S.A. */ Cont: * TGCU2096340*/ HR Entrega: *08:00* /Dirección: *ALBERTO PEPPER 1610, RENCA.</v>
      </c>
    </row>
    <row r="4309" spans="1:38" ht="16.5" customHeight="1" x14ac:dyDescent="0.2">
      <c r="A4309" s="15">
        <f>ROW(A4308)</f>
        <v>4308</v>
      </c>
      <c r="B4309" s="15">
        <f>IF(J4309=J4308,B4308+1,1)</f>
        <v>32</v>
      </c>
      <c r="C4309" s="15" t="s">
        <v>219</v>
      </c>
      <c r="D4309" s="25" t="s">
        <v>39</v>
      </c>
      <c r="E4309" s="27">
        <v>103798</v>
      </c>
      <c r="F4309" s="27" t="s">
        <v>6569</v>
      </c>
      <c r="G4309" s="27" t="s">
        <v>41</v>
      </c>
      <c r="H4309" s="27">
        <v>7798</v>
      </c>
      <c r="I4309" s="27" t="s">
        <v>42</v>
      </c>
      <c r="J4309" s="28">
        <v>46183</v>
      </c>
      <c r="K4309" s="26">
        <v>0.29166666666666669</v>
      </c>
      <c r="L4309" s="26"/>
      <c r="M4309" s="27" t="s">
        <v>296</v>
      </c>
      <c r="N4309" s="25">
        <f>IFERROR(VLOOKUP(M4309,Data!$J$1:$K$58,2,0),"")</f>
        <v>56984994337</v>
      </c>
      <c r="O4309" s="27" t="s">
        <v>297</v>
      </c>
      <c r="P4309" s="27"/>
      <c r="Q4309" s="27" t="s">
        <v>229</v>
      </c>
      <c r="R4309" s="27" t="s">
        <v>48</v>
      </c>
      <c r="S4309" s="27"/>
      <c r="T4309" s="27"/>
      <c r="U4309" s="28"/>
      <c r="V4309" s="15"/>
      <c r="W4309" s="15"/>
      <c r="X4309" s="27"/>
      <c r="Y4309" s="27"/>
      <c r="Z4309" s="29"/>
      <c r="AA4309" s="29">
        <v>0.27569444444444446</v>
      </c>
      <c r="AB4309" s="29">
        <v>0.44930555555555557</v>
      </c>
      <c r="AC4309" s="30">
        <v>46183</v>
      </c>
      <c r="AD4309" s="15" t="str">
        <f>IF(Tabla2[[#This Row],[HORA ENTREGA]]="DIRECTO","On time", IF(AA4309&lt;&gt;"",IF(Tabla2[[#This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09" s="15" t="str">
        <f>MID(Tabla2[[#This Row],[TIPO]],1,3)</f>
        <v xml:space="preserve">40 </v>
      </c>
      <c r="AF43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RENDIC S.A. */ Cont: * GESU6650820*/ HR Entrega: *07:00* /Dirección: *Avenida Miraflores 9700-Bodega 4C, PUDAHUEL</v>
      </c>
      <c r="AG4309" s="45" t="str">
        <f>IFERROR(HYPERLINK("https://wa.me/"&amp;Tabla2[[#This Row],[CONTACTO]]&amp;"?text="&amp;Tabla2[[#This Row],[Mensaje]],"Enviar mensaje"),"")</f>
        <v>Enviar mensaje</v>
      </c>
      <c r="AH4309" s="15" t="str">
        <f>CONCATENATE(A4309,F4309)</f>
        <v>4308GESU6650820</v>
      </c>
      <c r="AI4309" s="15" t="str">
        <f>CONCATENATE("ENT-",A4309)</f>
        <v>ENT-4308</v>
      </c>
      <c r="AJ4309" s="15" t="str">
        <f>IF(Tabla2[[#This Row],[Op]]&lt;&gt;"","ENTREGA","")</f>
        <v>ENTREGA</v>
      </c>
      <c r="AK4309" s="40" t="str">
        <f>(Tabla2[[#This Row],[FECHA ENTREGA]]&amp;Tabla2[[#This Row],[HORA ENTREGA]])</f>
        <v>461830,291666666666667</v>
      </c>
      <c r="AL4309" s="43" t="str">
        <f>IFERROR(HYPERLINK("https://wa.me/"&amp;Tabla2[[#This Row],[CONTACTO]]&amp;"?text="&amp;Tabla2[[#This Row],[Mensaje]]),"")</f>
        <v>https://wa.me/56984994337?text=Hola!%0AServicio del día 10-06%0A *Cliente:* RENDIC S.A. */ Cont: * GESU6650820*/ HR Entrega: *07:00* /Dirección: *Avenida Miraflores 9700-Bodega 4C, PUDAHUEL</v>
      </c>
    </row>
    <row r="4310" spans="1:38" ht="16.5" customHeight="1" x14ac:dyDescent="0.2">
      <c r="A4310" s="15">
        <f>ROW(A4309)</f>
        <v>4309</v>
      </c>
      <c r="B4310" s="15">
        <f>IF(J4310=J4309,B4309+1,1)</f>
        <v>33</v>
      </c>
      <c r="C4310" s="15" t="s">
        <v>219</v>
      </c>
      <c r="D4310" s="25" t="s">
        <v>39</v>
      </c>
      <c r="E4310" s="27">
        <v>103846</v>
      </c>
      <c r="F4310" s="27" t="s">
        <v>6570</v>
      </c>
      <c r="G4310" s="27" t="s">
        <v>465</v>
      </c>
      <c r="H4310" s="27">
        <v>8400</v>
      </c>
      <c r="I4310" s="27" t="s">
        <v>42</v>
      </c>
      <c r="J4310" s="28">
        <v>46183</v>
      </c>
      <c r="K4310" s="26">
        <v>0.29166666666666669</v>
      </c>
      <c r="L4310" s="26"/>
      <c r="M4310" s="27" t="s">
        <v>82</v>
      </c>
      <c r="N4310" s="25">
        <f>IFERROR(VLOOKUP(M4310,Data!$J$1:$K$58,2,0),"")</f>
        <v>56944277110</v>
      </c>
      <c r="O4310" s="27" t="s">
        <v>83</v>
      </c>
      <c r="P4310" s="27"/>
      <c r="Q4310" s="27" t="s">
        <v>229</v>
      </c>
      <c r="R4310" s="27" t="s">
        <v>1710</v>
      </c>
      <c r="S4310" s="27"/>
      <c r="T4310" s="27"/>
      <c r="U4310" s="28"/>
      <c r="V4310" s="15"/>
      <c r="W4310" s="15"/>
      <c r="X4310" s="27"/>
      <c r="Y4310" s="27"/>
      <c r="Z4310" s="29"/>
      <c r="AA4310" s="29">
        <v>0.2951388888888889</v>
      </c>
      <c r="AB4310" s="29">
        <v>0.4201388888888889</v>
      </c>
      <c r="AC4310" s="30">
        <v>46183</v>
      </c>
      <c r="AD4310" s="15" t="str">
        <f>IF(Tabla2[[#This Row],[HORA ENTREGA]]="DIRECTO","On time", IF(AA4310&lt;&gt;"",IF(Tabla2[[#This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10" s="15" t="str">
        <f>MID(Tabla2[[#This Row],[TIPO]],1,3)</f>
        <v xml:space="preserve">40 </v>
      </c>
      <c r="AF43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RENDIC S.A. */ Cont: * TCLU4298376*/ HR Entrega: *07:00* /Dirección: *Avenida Miraflores 9700-Bodega 4C, PUDAHUEL</v>
      </c>
      <c r="AG4310" s="45" t="str">
        <f>IFERROR(HYPERLINK("https://wa.me/"&amp;Tabla2[[#This Row],[CONTACTO]]&amp;"?text="&amp;Tabla2[[#This Row],[Mensaje]],"Enviar mensaje"),"")</f>
        <v>Enviar mensaje</v>
      </c>
      <c r="AH4310" s="15" t="str">
        <f>CONCATENATE(A4310,F4310)</f>
        <v>4309TCLU4298376</v>
      </c>
      <c r="AI4310" s="15" t="str">
        <f>CONCATENATE("ENT-",A4310)</f>
        <v>ENT-4309</v>
      </c>
      <c r="AJ4310" s="15" t="str">
        <f>IF(Tabla2[[#This Row],[Op]]&lt;&gt;"","ENTREGA","")</f>
        <v>ENTREGA</v>
      </c>
      <c r="AK4310" s="40" t="str">
        <f>(Tabla2[[#This Row],[FECHA ENTREGA]]&amp;Tabla2[[#This Row],[HORA ENTREGA]])</f>
        <v>461830,291666666666667</v>
      </c>
      <c r="AL4310" s="43" t="str">
        <f>IFERROR(HYPERLINK("https://wa.me/"&amp;Tabla2[[#This Row],[CONTACTO]]&amp;"?text="&amp;Tabla2[[#This Row],[Mensaje]]),"")</f>
        <v>https://wa.me/56944277110?text=Hola!%0AServicio del día 10-06%0A *Cliente:* RENDIC S.A. */ Cont: * TCLU4298376*/ HR Entrega: *07:00* /Dirección: *Avenida Miraflores 9700-Bodega 4C, PUDAHUEL</v>
      </c>
    </row>
    <row r="4311" spans="1:38" ht="16.5" customHeight="1" x14ac:dyDescent="0.2">
      <c r="A4311" s="15">
        <f>ROW(A4310)</f>
        <v>4310</v>
      </c>
      <c r="B4311" s="15">
        <f>IF(J4311=J4310,B4310+1,1)</f>
        <v>34</v>
      </c>
      <c r="C4311" s="15" t="s">
        <v>236</v>
      </c>
      <c r="D4311" s="25" t="s">
        <v>39</v>
      </c>
      <c r="E4311" s="27">
        <v>514482</v>
      </c>
      <c r="F4311" s="27" t="s">
        <v>6571</v>
      </c>
      <c r="G4311" s="27" t="s">
        <v>64</v>
      </c>
      <c r="H4311" s="27">
        <v>29335</v>
      </c>
      <c r="I4311" s="27" t="s">
        <v>42</v>
      </c>
      <c r="J4311" s="28">
        <v>46183</v>
      </c>
      <c r="K4311" s="26">
        <v>0.25</v>
      </c>
      <c r="L4311" s="26" t="s">
        <v>335</v>
      </c>
      <c r="M4311" s="27" t="s">
        <v>72</v>
      </c>
      <c r="N4311" s="25">
        <f>IFERROR(VLOOKUP(M4311,Data!$J$1:$K$58,2,0),"")</f>
        <v>56978089148</v>
      </c>
      <c r="O4311" s="27" t="s">
        <v>6317</v>
      </c>
      <c r="P4311" s="27"/>
      <c r="Q4311" s="27" t="s">
        <v>908</v>
      </c>
      <c r="R4311" s="27" t="s">
        <v>48</v>
      </c>
      <c r="S4311" s="27"/>
      <c r="T4311" s="27"/>
      <c r="U4311" s="28"/>
      <c r="V4311" s="15"/>
      <c r="W4311" s="15"/>
      <c r="X4311" s="27"/>
      <c r="Y4311" s="27"/>
      <c r="Z4311" s="29"/>
      <c r="AA4311" s="29">
        <v>0.25</v>
      </c>
      <c r="AB4311" s="29">
        <v>0.36805555555555558</v>
      </c>
      <c r="AC4311" s="30">
        <v>46183</v>
      </c>
      <c r="AD4311" s="15" t="str">
        <f>IF(Tabla2[[#This Row],[HORA ENTREGA]]="DIRECTO","On time", IF(AA4311&lt;&gt;"",IF(Tabla2[[#This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11" s="15" t="str">
        <f>MID(Tabla2[[#This Row],[TIPO]],1,3)</f>
        <v xml:space="preserve">20 </v>
      </c>
      <c r="AF43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TRLU8811064*/ HR Entrega: *06:00* /Dirección: *Avenida Buzeta #3558. Estación central. Bodega 48</v>
      </c>
      <c r="AG4311" s="45" t="str">
        <f>IFERROR(HYPERLINK("https://wa.me/"&amp;Tabla2[[#This Row],[CONTACTO]]&amp;"?text="&amp;Tabla2[[#This Row],[Mensaje]],"Enviar mensaje"),"")</f>
        <v>Enviar mensaje</v>
      </c>
      <c r="AH4311" s="15" t="str">
        <f>CONCATENATE(A4311,F4311)</f>
        <v>4310TRLU8811064</v>
      </c>
      <c r="AI4311" s="15" t="str">
        <f>CONCATENATE("ENT-",A4311)</f>
        <v>ENT-4310</v>
      </c>
      <c r="AJ4311" s="15" t="str">
        <f>IF(Tabla2[[#This Row],[Op]]&lt;&gt;"","ENTREGA","")</f>
        <v>ENTREGA</v>
      </c>
      <c r="AK4311" s="40" t="str">
        <f>(Tabla2[[#This Row],[FECHA ENTREGA]]&amp;Tabla2[[#This Row],[HORA ENTREGA]])</f>
        <v>461830,25</v>
      </c>
      <c r="AL4311" s="43" t="str">
        <f>IFERROR(HYPERLINK("https://wa.me/"&amp;Tabla2[[#This Row],[CONTACTO]]&amp;"?text="&amp;Tabla2[[#This Row],[Mensaje]]),"")</f>
        <v>https://wa.me/56978089148?text=Hola!%0AServicio del día 10-06%0A *Cliente:* SOCIEDAD COMERCIAL MARBEN PETS LTDA */ Cont: * TRLU8811064*/ HR Entrega: *06:00* /Dirección: *Avenida Buzeta #3558. Estación central. Bodega 48</v>
      </c>
    </row>
    <row r="4312" spans="1:38" ht="16.5" customHeight="1" x14ac:dyDescent="0.2">
      <c r="A4312" s="15">
        <f>ROW(A4311)</f>
        <v>4311</v>
      </c>
      <c r="B4312" s="15">
        <f>IF(J4312=J4311,B4311+1,1)</f>
        <v>35</v>
      </c>
      <c r="C4312" s="15" t="s">
        <v>236</v>
      </c>
      <c r="D4312" s="25" t="s">
        <v>39</v>
      </c>
      <c r="E4312" s="27">
        <v>514482</v>
      </c>
      <c r="F4312" s="27" t="s">
        <v>6572</v>
      </c>
      <c r="G4312" s="27" t="s">
        <v>64</v>
      </c>
      <c r="H4312" s="27">
        <v>28333</v>
      </c>
      <c r="I4312" s="27" t="s">
        <v>42</v>
      </c>
      <c r="J4312" s="28">
        <v>46183</v>
      </c>
      <c r="K4312" s="26">
        <v>0.29166666666666669</v>
      </c>
      <c r="L4312" s="26" t="s">
        <v>4388</v>
      </c>
      <c r="M4312" s="27" t="s">
        <v>192</v>
      </c>
      <c r="N4312" s="25">
        <f>IFERROR(VLOOKUP(M4312,Data!$J$1:$K$58,2,0),"")</f>
        <v>56967396661</v>
      </c>
      <c r="O4312" s="27" t="s">
        <v>181</v>
      </c>
      <c r="P4312" s="27"/>
      <c r="Q4312" s="27" t="s">
        <v>740</v>
      </c>
      <c r="R4312" s="27" t="s">
        <v>48</v>
      </c>
      <c r="S4312" s="27"/>
      <c r="T4312" s="27"/>
      <c r="U4312" s="28"/>
      <c r="V4312" s="15"/>
      <c r="W4312" s="15"/>
      <c r="X4312" s="27"/>
      <c r="Y4312" s="27"/>
      <c r="Z4312" s="29"/>
      <c r="AA4312" s="29">
        <v>0.26041666666666669</v>
      </c>
      <c r="AB4312" s="29">
        <v>0.38541666666666669</v>
      </c>
      <c r="AC4312" s="30">
        <v>46183</v>
      </c>
      <c r="AD4312" s="15" t="str">
        <f>IF(Tabla2[[#This Row],[HORA ENTREGA]]="DIRECTO","On time", IF(AA4312&lt;&gt;"",IF(Tabla2[[#This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12" s="15" t="str">
        <f>MID(Tabla2[[#This Row],[TIPO]],1,3)</f>
        <v xml:space="preserve">20 </v>
      </c>
      <c r="AF43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CAIU6574604*/ HR Entrega: *07:00* /Dirección: *AV. LA MARTINA 445. PUDAHUEL SUR</v>
      </c>
      <c r="AG4312" s="45" t="str">
        <f>IFERROR(HYPERLINK("https://wa.me/"&amp;Tabla2[[#This Row],[CONTACTO]]&amp;"?text="&amp;Tabla2[[#This Row],[Mensaje]],"Enviar mensaje"),"")</f>
        <v>Enviar mensaje</v>
      </c>
      <c r="AH4312" s="15" t="str">
        <f>CONCATENATE(A4312,F4312)</f>
        <v>4311CAIU6574604</v>
      </c>
      <c r="AI4312" s="15" t="str">
        <f>CONCATENATE("ENT-",A4312)</f>
        <v>ENT-4311</v>
      </c>
      <c r="AJ4312" s="15" t="str">
        <f>IF(Tabla2[[#This Row],[Op]]&lt;&gt;"","ENTREGA","")</f>
        <v>ENTREGA</v>
      </c>
      <c r="AK4312" s="40" t="str">
        <f>(Tabla2[[#This Row],[FECHA ENTREGA]]&amp;Tabla2[[#This Row],[HORA ENTREGA]])</f>
        <v>461830,291666666666667</v>
      </c>
      <c r="AL4312" s="43" t="str">
        <f>IFERROR(HYPERLINK("https://wa.me/"&amp;Tabla2[[#This Row],[CONTACTO]]&amp;"?text="&amp;Tabla2[[#This Row],[Mensaje]]),"")</f>
        <v>https://wa.me/56967396661?text=Hola!%0AServicio del día 10-06%0A *Cliente:* SOCIEDAD COMERCIAL MARBEN PETS LTDA */ Cont: * CAIU6574604*/ HR Entrega: *07:00* /Dirección: *AV. LA MARTINA 445. PUDAHUEL SUR</v>
      </c>
    </row>
    <row r="4313" spans="1:38" ht="16.5" customHeight="1" x14ac:dyDescent="0.2">
      <c r="A4313" s="15">
        <f>ROW(A4312)</f>
        <v>4312</v>
      </c>
      <c r="B4313" s="15">
        <f>IF(J4313=J4312,B4312+1,1)</f>
        <v>36</v>
      </c>
      <c r="C4313" s="15" t="s">
        <v>236</v>
      </c>
      <c r="D4313" s="25" t="s">
        <v>39</v>
      </c>
      <c r="E4313" s="27">
        <v>514482</v>
      </c>
      <c r="F4313" s="27" t="s">
        <v>6573</v>
      </c>
      <c r="G4313" s="27" t="s">
        <v>64</v>
      </c>
      <c r="H4313" s="27">
        <v>29375</v>
      </c>
      <c r="I4313" s="27" t="s">
        <v>42</v>
      </c>
      <c r="J4313" s="28">
        <v>46183</v>
      </c>
      <c r="K4313" s="26">
        <v>0.29166666666666669</v>
      </c>
      <c r="L4313" s="26" t="s">
        <v>649</v>
      </c>
      <c r="M4313" s="27" t="s">
        <v>649</v>
      </c>
      <c r="N4313" s="25">
        <f>IFERROR(VLOOKUP(M4313,Data!$J$1:$K$58,2,0),"")</f>
        <v>56939438073</v>
      </c>
      <c r="O4313" s="27" t="s">
        <v>203</v>
      </c>
      <c r="P4313" s="27"/>
      <c r="Q4313" s="27" t="s">
        <v>740</v>
      </c>
      <c r="R4313" s="27" t="s">
        <v>48</v>
      </c>
      <c r="S4313" s="27"/>
      <c r="T4313" s="27"/>
      <c r="U4313" s="28"/>
      <c r="V4313" s="15"/>
      <c r="W4313" s="15"/>
      <c r="X4313" s="27"/>
      <c r="Y4313" s="27"/>
      <c r="Z4313" s="29"/>
      <c r="AA4313" s="29">
        <v>0.28819444444444442</v>
      </c>
      <c r="AB4313" s="29">
        <v>0.4201388888888889</v>
      </c>
      <c r="AC4313" s="30">
        <v>46183</v>
      </c>
      <c r="AD4313" s="15" t="str">
        <f>IF(Tabla2[[#This Row],[HORA ENTREGA]]="DIRECTO","On time", IF(AA4313&lt;&gt;"",IF(Tabla2[[#This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13" s="15" t="str">
        <f>MID(Tabla2[[#This Row],[TIPO]],1,3)</f>
        <v xml:space="preserve">20 </v>
      </c>
      <c r="AF43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TEMU0204838*/ HR Entrega: *07:00* /Dirección: *AV. LA MARTINA 445. PUDAHUEL SUR</v>
      </c>
      <c r="AG4313" s="45" t="str">
        <f>IFERROR(HYPERLINK("https://wa.me/"&amp;Tabla2[[#This Row],[CONTACTO]]&amp;"?text="&amp;Tabla2[[#This Row],[Mensaje]],"Enviar mensaje"),"")</f>
        <v>Enviar mensaje</v>
      </c>
      <c r="AH4313" s="15" t="str">
        <f>CONCATENATE(A4313,F4313)</f>
        <v>4312TEMU0204838</v>
      </c>
      <c r="AI4313" s="15" t="str">
        <f>CONCATENATE("ENT-",A4313)</f>
        <v>ENT-4312</v>
      </c>
      <c r="AJ4313" s="15" t="str">
        <f>IF(Tabla2[[#This Row],[Op]]&lt;&gt;"","ENTREGA","")</f>
        <v>ENTREGA</v>
      </c>
      <c r="AK4313" s="40" t="str">
        <f>(Tabla2[[#This Row],[FECHA ENTREGA]]&amp;Tabla2[[#This Row],[HORA ENTREGA]])</f>
        <v>461830,291666666666667</v>
      </c>
      <c r="AL4313" s="34" t="str">
        <f>IFERROR(HYPERLINK("https://wa.me/"&amp;Tabla2[[#This Row],[CONTACTO]]&amp;"?text="&amp;Tabla2[[#This Row],[Mensaje]]),"")</f>
        <v>https://wa.me/56939438073?text=Hola!%0AServicio del día 10-06%0A *Cliente:* SOCIEDAD COMERCIAL MARBEN PETS LTDA */ Cont: * TEMU0204838*/ HR Entrega: *07:00* /Dirección: *AV. LA MARTINA 445. PUDAHUEL SUR</v>
      </c>
    </row>
    <row r="4314" spans="1:38" ht="16.5" customHeight="1" x14ac:dyDescent="0.2">
      <c r="A4314" s="15">
        <f>ROW(A4313)</f>
        <v>4313</v>
      </c>
      <c r="B4314" s="15">
        <f>IF(J4314=J4313,B4313+1,1)</f>
        <v>37</v>
      </c>
      <c r="C4314" s="15" t="s">
        <v>236</v>
      </c>
      <c r="D4314" s="25" t="s">
        <v>39</v>
      </c>
      <c r="E4314" s="27">
        <v>514480</v>
      </c>
      <c r="F4314" s="27" t="s">
        <v>6574</v>
      </c>
      <c r="G4314" s="27" t="s">
        <v>64</v>
      </c>
      <c r="H4314" s="27">
        <v>29335</v>
      </c>
      <c r="I4314" s="27" t="s">
        <v>42</v>
      </c>
      <c r="J4314" s="28">
        <v>46183</v>
      </c>
      <c r="K4314" s="26">
        <v>0.29166666666666669</v>
      </c>
      <c r="L4314" s="26"/>
      <c r="M4314" s="27" t="s">
        <v>51</v>
      </c>
      <c r="N4314" s="25">
        <f>IFERROR(VLOOKUP(M4314,Data!$J$1:$K$58,2,0),"")</f>
        <v>56967256951</v>
      </c>
      <c r="O4314" s="27" t="s">
        <v>52</v>
      </c>
      <c r="P4314" s="27"/>
      <c r="Q4314" s="27" t="s">
        <v>5689</v>
      </c>
      <c r="R4314" s="27" t="s">
        <v>48</v>
      </c>
      <c r="S4314" s="27"/>
      <c r="T4314" s="27"/>
      <c r="U4314" s="28"/>
      <c r="V4314" s="15"/>
      <c r="W4314" s="15"/>
      <c r="X4314" s="27"/>
      <c r="Y4314" s="27"/>
      <c r="Z4314" s="29"/>
      <c r="AA4314" s="29">
        <v>0.34027777777777779</v>
      </c>
      <c r="AB4314" s="29">
        <v>0.47916666666666669</v>
      </c>
      <c r="AC4314" s="30">
        <v>46183</v>
      </c>
      <c r="AD4314" s="15" t="str">
        <f>IF(Tabla2[[#This Row],[HORA ENTREGA]]="DIRECTO","On time", IF(AA4314&lt;&gt;"",IF(Tabla2[[#This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14" s="15" t="str">
        <f>MID(Tabla2[[#This Row],[TIPO]],1,3)</f>
        <v xml:space="preserve">20 </v>
      </c>
      <c r="AF43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TEMU3199627*/ HR Entrega: *07:00* /Dirección: *ALAMEDA 860 RANCAGUA</v>
      </c>
      <c r="AG4314" s="45" t="str">
        <f>IFERROR(HYPERLINK("https://wa.me/"&amp;Tabla2[[#This Row],[CONTACTO]]&amp;"?text="&amp;Tabla2[[#This Row],[Mensaje]],"Enviar mensaje"),"")</f>
        <v>Enviar mensaje</v>
      </c>
      <c r="AH4314" s="15" t="str">
        <f>CONCATENATE(A4314,F4314)</f>
        <v>4313TEMU3199627</v>
      </c>
      <c r="AI4314" s="15" t="str">
        <f>CONCATENATE("ENT-",A4314)</f>
        <v>ENT-4313</v>
      </c>
      <c r="AJ4314" s="15" t="str">
        <f>IF(Tabla2[[#This Row],[Op]]&lt;&gt;"","ENTREGA","")</f>
        <v>ENTREGA</v>
      </c>
      <c r="AK4314" s="40" t="str">
        <f>(Tabla2[[#This Row],[FECHA ENTREGA]]&amp;Tabla2[[#This Row],[HORA ENTREGA]])</f>
        <v>461830,291666666666667</v>
      </c>
      <c r="AL4314" s="34" t="str">
        <f>IFERROR(HYPERLINK("https://wa.me/"&amp;Tabla2[[#This Row],[CONTACTO]]&amp;"?text="&amp;Tabla2[[#This Row],[Mensaje]]),"")</f>
        <v>https://wa.me/56967256951?text=Hola!%0AServicio del día 10-06%0A *Cliente:* SOCIEDAD COMERCIAL MARBEN PETS LTDA */ Cont: * TEMU3199627*/ HR Entrega: *07:00* /Dirección: *ALAMEDA 860 RANCAGUA</v>
      </c>
    </row>
    <row r="4315" spans="1:38" ht="16.5" customHeight="1" x14ac:dyDescent="0.2">
      <c r="A4315" s="15">
        <f>ROW(A4314)</f>
        <v>4314</v>
      </c>
      <c r="B4315" s="15">
        <f>IF(J4315=J4314,B4314+1,1)</f>
        <v>38</v>
      </c>
      <c r="C4315" s="15" t="s">
        <v>236</v>
      </c>
      <c r="D4315" s="25" t="s">
        <v>39</v>
      </c>
      <c r="E4315" s="27">
        <v>514482</v>
      </c>
      <c r="F4315" s="27" t="s">
        <v>6575</v>
      </c>
      <c r="G4315" s="27" t="s">
        <v>64</v>
      </c>
      <c r="H4315" s="27">
        <v>29335</v>
      </c>
      <c r="I4315" s="27" t="s">
        <v>42</v>
      </c>
      <c r="J4315" s="28">
        <v>46183</v>
      </c>
      <c r="K4315" s="26">
        <v>0.33333333333333331</v>
      </c>
      <c r="L4315" s="26" t="s">
        <v>4388</v>
      </c>
      <c r="M4315" s="27" t="s">
        <v>215</v>
      </c>
      <c r="N4315" s="25">
        <f>IFERROR(VLOOKUP(M4315,Data!$J$1:$K$58,2,0),"")</f>
        <v>56978089957</v>
      </c>
      <c r="O4315" s="27" t="s">
        <v>216</v>
      </c>
      <c r="P4315" s="27"/>
      <c r="Q4315" s="27" t="s">
        <v>6576</v>
      </c>
      <c r="R4315" s="27" t="s">
        <v>48</v>
      </c>
      <c r="S4315" s="27"/>
      <c r="T4315" s="27"/>
      <c r="U4315" s="28"/>
      <c r="V4315" s="15"/>
      <c r="W4315" s="15"/>
      <c r="X4315" s="27"/>
      <c r="Y4315" s="27"/>
      <c r="Z4315" s="29"/>
      <c r="AA4315" s="29">
        <v>0.3263888888888889</v>
      </c>
      <c r="AB4315" s="29">
        <v>0.56944444444444442</v>
      </c>
      <c r="AC4315" s="30">
        <v>46183</v>
      </c>
      <c r="AD4315" s="15" t="str">
        <f>IF(Tabla2[[#This Row],[HORA ENTREGA]]="DIRECTO","On time", IF(AA4315&lt;&gt;"",IF(Tabla2[[#This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15" s="15" t="str">
        <f>MID(Tabla2[[#This Row],[TIPO]],1,3)</f>
        <v xml:space="preserve">20 </v>
      </c>
      <c r="AF43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TRHU2841037*/ HR Entrega: *08:00* /Dirección: *teniente bisson 729 independencia</v>
      </c>
      <c r="AG4315" s="45" t="str">
        <f>IFERROR(HYPERLINK("https://wa.me/"&amp;Tabla2[[#This Row],[CONTACTO]]&amp;"?text="&amp;Tabla2[[#This Row],[Mensaje]],"Enviar mensaje"),"")</f>
        <v>Enviar mensaje</v>
      </c>
      <c r="AH4315" s="15" t="str">
        <f>CONCATENATE(A4315,F4315)</f>
        <v>4314TRHU2841037</v>
      </c>
      <c r="AI4315" s="15" t="str">
        <f>CONCATENATE("ENT-",A4315)</f>
        <v>ENT-4314</v>
      </c>
      <c r="AJ4315" s="15" t="str">
        <f>IF(Tabla2[[#This Row],[Op]]&lt;&gt;"","ENTREGA","")</f>
        <v>ENTREGA</v>
      </c>
      <c r="AK4315" s="40" t="str">
        <f>(Tabla2[[#This Row],[FECHA ENTREGA]]&amp;Tabla2[[#This Row],[HORA ENTREGA]])</f>
        <v>461830,333333333333333</v>
      </c>
      <c r="AL4315" s="43" t="str">
        <f>IFERROR(HYPERLINK("https://wa.me/"&amp;Tabla2[[#This Row],[CONTACTO]]&amp;"?text="&amp;Tabla2[[#This Row],[Mensaje]]),"")</f>
        <v>https://wa.me/56978089957?text=Hola!%0AServicio del día 10-06%0A *Cliente:* SOCIEDAD COMERCIAL MARBEN PETS LTDA */ Cont: * TRHU2841037*/ HR Entrega: *08:00* /Dirección: *teniente bisson 729 independencia</v>
      </c>
    </row>
    <row r="4316" spans="1:38" ht="16.5" customHeight="1" x14ac:dyDescent="0.2">
      <c r="A4316" s="15">
        <f>ROW(A4315)</f>
        <v>4315</v>
      </c>
      <c r="B4316" s="15">
        <f>IF(J4316=J4315,B4315+1,1)</f>
        <v>39</v>
      </c>
      <c r="C4316" s="15" t="s">
        <v>236</v>
      </c>
      <c r="D4316" s="25" t="s">
        <v>39</v>
      </c>
      <c r="E4316" s="27">
        <v>514480</v>
      </c>
      <c r="F4316" s="27" t="s">
        <v>6577</v>
      </c>
      <c r="G4316" s="27" t="s">
        <v>64</v>
      </c>
      <c r="H4316" s="27">
        <v>29335</v>
      </c>
      <c r="I4316" s="27" t="s">
        <v>42</v>
      </c>
      <c r="J4316" s="28">
        <v>46183</v>
      </c>
      <c r="K4316" s="26">
        <v>0.33333333333333331</v>
      </c>
      <c r="L4316" s="26" t="s">
        <v>4388</v>
      </c>
      <c r="M4316" s="27" t="s">
        <v>211</v>
      </c>
      <c r="N4316" s="25">
        <f>IFERROR(VLOOKUP(M4316,Data!$J$1:$K$58,2,0),"")</f>
        <v>56961282379</v>
      </c>
      <c r="O4316" s="27" t="s">
        <v>212</v>
      </c>
      <c r="P4316" s="27"/>
      <c r="Q4316" s="27" t="s">
        <v>2386</v>
      </c>
      <c r="R4316" s="27" t="s">
        <v>48</v>
      </c>
      <c r="S4316" s="27"/>
      <c r="T4316" s="27"/>
      <c r="U4316" s="28"/>
      <c r="V4316" s="15"/>
      <c r="W4316" s="15"/>
      <c r="X4316" s="27"/>
      <c r="Y4316" s="27"/>
      <c r="Z4316" s="29"/>
      <c r="AA4316" s="29">
        <v>0.45347222222222222</v>
      </c>
      <c r="AB4316" s="29">
        <v>0.52777777777777779</v>
      </c>
      <c r="AC4316" s="30">
        <v>46183</v>
      </c>
      <c r="AD4316" s="15" t="str">
        <f>IF(Tabla2[[#This Row],[HORA ENTREGA]]="DIRECTO","On time", IF(AA4316&lt;&gt;"",IF(Tabla2[[#This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16" s="15" t="str">
        <f>MID(Tabla2[[#This Row],[TIPO]],1,3)</f>
        <v xml:space="preserve">20 </v>
      </c>
      <c r="AF43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CMAU2220483*/ HR Entrega: *08:00* /Dirección: *AV. DE LA VICTORIA 2498</v>
      </c>
      <c r="AG4316" s="45" t="str">
        <f>IFERROR(HYPERLINK("https://wa.me/"&amp;Tabla2[[#This Row],[CONTACTO]]&amp;"?text="&amp;Tabla2[[#This Row],[Mensaje]],"Enviar mensaje"),"")</f>
        <v>Enviar mensaje</v>
      </c>
      <c r="AH4316" s="15" t="str">
        <f>CONCATENATE(A4316,F4316)</f>
        <v>4315CMAU2220483</v>
      </c>
      <c r="AI4316" s="15" t="str">
        <f>CONCATENATE("ENT-",A4316)</f>
        <v>ENT-4315</v>
      </c>
      <c r="AJ4316" s="15" t="str">
        <f>IF(Tabla2[[#This Row],[Op]]&lt;&gt;"","ENTREGA","")</f>
        <v>ENTREGA</v>
      </c>
      <c r="AK4316" s="40" t="str">
        <f>(Tabla2[[#This Row],[FECHA ENTREGA]]&amp;Tabla2[[#This Row],[HORA ENTREGA]])</f>
        <v>461830,333333333333333</v>
      </c>
      <c r="AL4316" s="34" t="str">
        <f>IFERROR(HYPERLINK("https://wa.me/"&amp;Tabla2[[#This Row],[CONTACTO]]&amp;"?text="&amp;Tabla2[[#This Row],[Mensaje]]),"")</f>
        <v>https://wa.me/56961282379?text=Hola!%0AServicio del día 10-06%0A *Cliente:* SOCIEDAD COMERCIAL MARBEN PETS LTDA */ Cont: * CMAU2220483*/ HR Entrega: *08:00* /Dirección: *AV. DE LA VICTORIA 2498</v>
      </c>
    </row>
    <row r="4317" spans="1:38" ht="16.5" customHeight="1" x14ac:dyDescent="0.2">
      <c r="A4317" s="15">
        <f>ROW(A4316)</f>
        <v>4316</v>
      </c>
      <c r="B4317" s="15">
        <f>IF(J4317=J4316,B4316+1,1)</f>
        <v>40</v>
      </c>
      <c r="C4317" s="15" t="s">
        <v>236</v>
      </c>
      <c r="D4317" s="25" t="s">
        <v>39</v>
      </c>
      <c r="E4317" s="27">
        <v>514482</v>
      </c>
      <c r="F4317" s="27" t="s">
        <v>6578</v>
      </c>
      <c r="G4317" s="27" t="s">
        <v>64</v>
      </c>
      <c r="H4317" s="27">
        <v>28333</v>
      </c>
      <c r="I4317" s="27" t="s">
        <v>42</v>
      </c>
      <c r="J4317" s="28">
        <v>46183</v>
      </c>
      <c r="K4317" s="26">
        <v>0.33333333333333331</v>
      </c>
      <c r="L4317" s="26"/>
      <c r="M4317" s="27" t="s">
        <v>688</v>
      </c>
      <c r="N4317" s="25">
        <f>IFERROR(VLOOKUP(M4317,Data!$J$1:$K$58,2,0),"")</f>
        <v>56950104102</v>
      </c>
      <c r="O4317" s="27" t="s">
        <v>552</v>
      </c>
      <c r="P4317" s="27"/>
      <c r="Q4317" s="27" t="s">
        <v>2805</v>
      </c>
      <c r="R4317" s="27" t="s">
        <v>69</v>
      </c>
      <c r="S4317" s="27"/>
      <c r="T4317" s="27"/>
      <c r="U4317" s="28"/>
      <c r="V4317" s="15"/>
      <c r="W4317" s="15"/>
      <c r="X4317" s="27"/>
      <c r="Y4317" s="27"/>
      <c r="Z4317" s="29"/>
      <c r="AA4317" s="29">
        <v>0.42569444444444443</v>
      </c>
      <c r="AB4317" s="29">
        <v>0.46875</v>
      </c>
      <c r="AC4317" s="30">
        <v>46183</v>
      </c>
      <c r="AD4317" s="15" t="str">
        <f>IF(Tabla2[[#This Row],[HORA ENTREGA]]="DIRECTO","On time", IF(AA4317&lt;&gt;"",IF(Tabla2[[#This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17" s="15" t="str">
        <f>MID(Tabla2[[#This Row],[TIPO]],1,3)</f>
        <v xml:space="preserve">20 </v>
      </c>
      <c r="AF43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TRLU9320949*/ HR Entrega: *08:00* /Dirección: *RL705UTA F-852 LA FRAGUA 931, LOTE NUMERO 32 bodega principal</v>
      </c>
      <c r="AG4317" s="45" t="str">
        <f>IFERROR(HYPERLINK("https://wa.me/"&amp;Tabla2[[#This Row],[CONTACTO]]&amp;"?text="&amp;Tabla2[[#This Row],[Mensaje]],"Enviar mensaje"),"")</f>
        <v>Enviar mensaje</v>
      </c>
      <c r="AH4317" s="15" t="str">
        <f>CONCATENATE(A4317,F4317)</f>
        <v>4316TRLU9320949</v>
      </c>
      <c r="AI4317" s="15" t="str">
        <f>CONCATENATE("ENT-",A4317)</f>
        <v>ENT-4316</v>
      </c>
      <c r="AJ4317" s="15" t="str">
        <f>IF(Tabla2[[#This Row],[Op]]&lt;&gt;"","ENTREGA","")</f>
        <v>ENTREGA</v>
      </c>
      <c r="AK4317" s="40" t="str">
        <f>(Tabla2[[#This Row],[FECHA ENTREGA]]&amp;Tabla2[[#This Row],[HORA ENTREGA]])</f>
        <v>461830,333333333333333</v>
      </c>
      <c r="AL4317" s="34" t="str">
        <f>IFERROR(HYPERLINK("https://wa.me/"&amp;Tabla2[[#This Row],[CONTACTO]]&amp;"?text="&amp;Tabla2[[#This Row],[Mensaje]]),"")</f>
        <v>https://wa.me/56950104102?text=Hola!%0AServicio del día 10-06%0A *Cliente:* SOCIEDAD COMERCIAL MARBEN PETS LTDA */ Cont: * TRLU9320949*/ HR Entrega: *08:00* /Dirección: *RL705UTA F-852 LA FRAGUA 931, LOTE NUMERO 32 bodega principal</v>
      </c>
    </row>
    <row r="4318" spans="1:38" ht="16.5" customHeight="1" x14ac:dyDescent="0.2">
      <c r="A4318" s="15">
        <f>ROW(A4317)</f>
        <v>4317</v>
      </c>
      <c r="B4318" s="15">
        <f>IF(J4318=J4317,B4317+1,1)</f>
        <v>41</v>
      </c>
      <c r="C4318" s="15" t="s">
        <v>236</v>
      </c>
      <c r="D4318" s="25" t="s">
        <v>39</v>
      </c>
      <c r="E4318" s="27">
        <v>514482</v>
      </c>
      <c r="F4318" s="27" t="s">
        <v>6579</v>
      </c>
      <c r="G4318" s="27" t="s">
        <v>64</v>
      </c>
      <c r="H4318" s="27">
        <v>29375</v>
      </c>
      <c r="I4318" s="27" t="s">
        <v>42</v>
      </c>
      <c r="J4318" s="28">
        <v>46183</v>
      </c>
      <c r="K4318" s="26">
        <v>0.33333333333333331</v>
      </c>
      <c r="L4318" s="26"/>
      <c r="M4318" s="27" t="s">
        <v>688</v>
      </c>
      <c r="N4318" s="25">
        <f>IFERROR(VLOOKUP(M4318,Data!$J$1:$K$58,2,0),"")</f>
        <v>56950104102</v>
      </c>
      <c r="O4318" s="27" t="s">
        <v>552</v>
      </c>
      <c r="P4318" s="27"/>
      <c r="Q4318" s="27" t="s">
        <v>2805</v>
      </c>
      <c r="R4318" s="27" t="s">
        <v>48</v>
      </c>
      <c r="S4318" s="27"/>
      <c r="T4318" s="27"/>
      <c r="U4318" s="28"/>
      <c r="V4318" s="15"/>
      <c r="W4318" s="15"/>
      <c r="X4318" s="27"/>
      <c r="Y4318" s="27"/>
      <c r="Z4318" s="29"/>
      <c r="AA4318" s="29">
        <v>0.47499999999999998</v>
      </c>
      <c r="AB4318" s="29">
        <v>0.58333333333333337</v>
      </c>
      <c r="AC4318" s="30">
        <v>46183</v>
      </c>
      <c r="AD4318" s="15" t="str">
        <f>IF(Tabla2[[#This Row],[HORA ENTREGA]]="DIRECTO","On time", IF(AA4318&lt;&gt;"",IF(Tabla2[[#This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18" s="15" t="str">
        <f>MID(Tabla2[[#This Row],[TIPO]],1,3)</f>
        <v xml:space="preserve">20 </v>
      </c>
      <c r="AF43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DFSU3066406*/ HR Entrega: *08:00* /Dirección: *RL705UTA F-852 LA FRAGUA 931, LOTE NUMERO 32 bodega principal</v>
      </c>
      <c r="AG4318" s="45" t="str">
        <f>IFERROR(HYPERLINK("https://wa.me/"&amp;Tabla2[[#This Row],[CONTACTO]]&amp;"?text="&amp;Tabla2[[#This Row],[Mensaje]],"Enviar mensaje"),"")</f>
        <v>Enviar mensaje</v>
      </c>
      <c r="AH4318" s="15" t="str">
        <f>CONCATENATE(A4318,F4318)</f>
        <v>4317DFSU3066406</v>
      </c>
      <c r="AI4318" s="15" t="str">
        <f>CONCATENATE("ENT-",A4318)</f>
        <v>ENT-4317</v>
      </c>
      <c r="AJ4318" s="15" t="str">
        <f>IF(Tabla2[[#This Row],[Op]]&lt;&gt;"","ENTREGA","")</f>
        <v>ENTREGA</v>
      </c>
      <c r="AK4318" s="40" t="str">
        <f>(Tabla2[[#This Row],[FECHA ENTREGA]]&amp;Tabla2[[#This Row],[HORA ENTREGA]])</f>
        <v>461830,333333333333333</v>
      </c>
      <c r="AL4318" s="34" t="str">
        <f>IFERROR(HYPERLINK("https://wa.me/"&amp;Tabla2[[#This Row],[CONTACTO]]&amp;"?text="&amp;Tabla2[[#This Row],[Mensaje]]),"")</f>
        <v>https://wa.me/56950104102?text=Hola!%0AServicio del día 10-06%0A *Cliente:* SOCIEDAD COMERCIAL MARBEN PETS LTDA */ Cont: * DFSU3066406*/ HR Entrega: *08:00* /Dirección: *RL705UTA F-852 LA FRAGUA 931, LOTE NUMERO 32 bodega principal</v>
      </c>
    </row>
    <row r="4319" spans="1:38" ht="16.5" customHeight="1" x14ac:dyDescent="0.2">
      <c r="A4319" s="15">
        <f>ROW(A4318)</f>
        <v>4318</v>
      </c>
      <c r="B4319" s="15">
        <f>IF(J4319=J4318,B4318+1,1)</f>
        <v>42</v>
      </c>
      <c r="C4319" s="15" t="s">
        <v>236</v>
      </c>
      <c r="D4319" s="25" t="s">
        <v>39</v>
      </c>
      <c r="E4319" s="27">
        <v>514482</v>
      </c>
      <c r="F4319" s="27" t="s">
        <v>6580</v>
      </c>
      <c r="G4319" s="27" t="s">
        <v>64</v>
      </c>
      <c r="H4319" s="27">
        <v>28333</v>
      </c>
      <c r="I4319" s="27" t="s">
        <v>42</v>
      </c>
      <c r="J4319" s="28">
        <v>46183</v>
      </c>
      <c r="K4319" s="26">
        <v>0.33333333333333331</v>
      </c>
      <c r="L4319" s="26"/>
      <c r="M4319" s="27" t="s">
        <v>688</v>
      </c>
      <c r="N4319" s="25">
        <f>IFERROR(VLOOKUP(M4319,Data!$J$1:$K$58,2,0),"")</f>
        <v>56950104102</v>
      </c>
      <c r="O4319" s="27" t="s">
        <v>552</v>
      </c>
      <c r="P4319" s="27"/>
      <c r="Q4319" s="27" t="s">
        <v>2805</v>
      </c>
      <c r="R4319" s="27" t="s">
        <v>48</v>
      </c>
      <c r="S4319" s="27"/>
      <c r="T4319" s="27"/>
      <c r="U4319" s="28"/>
      <c r="V4319" s="15"/>
      <c r="W4319" s="15"/>
      <c r="X4319" s="27"/>
      <c r="Y4319" s="27"/>
      <c r="Z4319" s="29"/>
      <c r="AA4319" s="29">
        <v>0.50624999999999998</v>
      </c>
      <c r="AB4319" s="29">
        <v>0.58333333333333337</v>
      </c>
      <c r="AC4319" s="30">
        <v>46183</v>
      </c>
      <c r="AD4319" s="15" t="str">
        <f>IF(Tabla2[[#This Row],[HORA ENTREGA]]="DIRECTO","On time", IF(AA4319&lt;&gt;"",IF(Tabla2[[#This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19" s="15" t="str">
        <f>MID(Tabla2[[#This Row],[TIPO]],1,3)</f>
        <v xml:space="preserve">20 </v>
      </c>
      <c r="AF43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CXDU1195973*/ HR Entrega: *08:00* /Dirección: *RL705UTA F-852 LA FRAGUA 931, LOTE NUMERO 32 bodega principal</v>
      </c>
      <c r="AG4319" s="45" t="str">
        <f>IFERROR(HYPERLINK("https://wa.me/"&amp;Tabla2[[#This Row],[CONTACTO]]&amp;"?text="&amp;Tabla2[[#This Row],[Mensaje]],"Enviar mensaje"),"")</f>
        <v>Enviar mensaje</v>
      </c>
      <c r="AH4319" s="15" t="str">
        <f>CONCATENATE(A4319,F4319)</f>
        <v>4318CXDU1195973</v>
      </c>
      <c r="AI4319" s="15" t="str">
        <f>CONCATENATE("ENT-",A4319)</f>
        <v>ENT-4318</v>
      </c>
      <c r="AJ4319" s="15" t="str">
        <f>IF(Tabla2[[#This Row],[Op]]&lt;&gt;"","ENTREGA","")</f>
        <v>ENTREGA</v>
      </c>
      <c r="AK4319" s="40" t="str">
        <f>(Tabla2[[#This Row],[FECHA ENTREGA]]&amp;Tabla2[[#This Row],[HORA ENTREGA]])</f>
        <v>461830,333333333333333</v>
      </c>
      <c r="AL4319" s="34" t="str">
        <f>IFERROR(HYPERLINK("https://wa.me/"&amp;Tabla2[[#This Row],[CONTACTO]]&amp;"?text="&amp;Tabla2[[#This Row],[Mensaje]]),"")</f>
        <v>https://wa.me/56950104102?text=Hola!%0AServicio del día 10-06%0A *Cliente:* SOCIEDAD COMERCIAL MARBEN PETS LTDA */ Cont: * CXDU1195973*/ HR Entrega: *08:00* /Dirección: *RL705UTA F-852 LA FRAGUA 931, LOTE NUMERO 32 bodega principal</v>
      </c>
    </row>
    <row r="4320" spans="1:38" ht="16.5" customHeight="1" x14ac:dyDescent="0.2">
      <c r="A4320" s="15">
        <f>ROW(A4319)</f>
        <v>4319</v>
      </c>
      <c r="B4320" s="15">
        <f>IF(J4320=J4319,B4319+1,1)</f>
        <v>43</v>
      </c>
      <c r="C4320" s="15" t="s">
        <v>236</v>
      </c>
      <c r="D4320" s="25" t="s">
        <v>39</v>
      </c>
      <c r="E4320" s="27">
        <v>514482</v>
      </c>
      <c r="F4320" s="27" t="s">
        <v>6581</v>
      </c>
      <c r="G4320" s="27" t="s">
        <v>64</v>
      </c>
      <c r="H4320" s="27">
        <v>28333</v>
      </c>
      <c r="I4320" s="27" t="s">
        <v>42</v>
      </c>
      <c r="J4320" s="28">
        <v>46183</v>
      </c>
      <c r="K4320" s="26">
        <v>0.33333333333333331</v>
      </c>
      <c r="L4320" s="26"/>
      <c r="M4320" s="27" t="s">
        <v>688</v>
      </c>
      <c r="N4320" s="25">
        <f>IFERROR(VLOOKUP(M4320,Data!$J$1:$K$58,2,0),"")</f>
        <v>56950104102</v>
      </c>
      <c r="O4320" s="27" t="s">
        <v>552</v>
      </c>
      <c r="P4320" s="27"/>
      <c r="Q4320" s="27" t="s">
        <v>2805</v>
      </c>
      <c r="R4320" s="27" t="s">
        <v>48</v>
      </c>
      <c r="S4320" s="27"/>
      <c r="T4320" s="27"/>
      <c r="U4320" s="28"/>
      <c r="V4320" s="15"/>
      <c r="W4320" s="15"/>
      <c r="X4320" s="27"/>
      <c r="Y4320" s="27"/>
      <c r="Z4320" s="29"/>
      <c r="AA4320" s="29">
        <v>0.50624999999999998</v>
      </c>
      <c r="AB4320" s="29">
        <v>0.58333333333333337</v>
      </c>
      <c r="AC4320" s="30">
        <v>46183</v>
      </c>
      <c r="AD4320" s="15" t="str">
        <f>IF(Tabla2[[#This Row],[HORA ENTREGA]]="DIRECTO","On time", IF(AA4320&lt;&gt;"",IF(Tabla2[[#This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20" s="15" t="str">
        <f>MID(Tabla2[[#This Row],[TIPO]],1,3)</f>
        <v xml:space="preserve">20 </v>
      </c>
      <c r="AF43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TCLU7245364*/ HR Entrega: *08:00* /Dirección: *RL705UTA F-852 LA FRAGUA 931, LOTE NUMERO 32 bodega principal</v>
      </c>
      <c r="AG4320" s="45" t="str">
        <f>IFERROR(HYPERLINK("https://wa.me/"&amp;Tabla2[[#This Row],[CONTACTO]]&amp;"?text="&amp;Tabla2[[#This Row],[Mensaje]],"Enviar mensaje"),"")</f>
        <v>Enviar mensaje</v>
      </c>
      <c r="AH4320" s="15" t="str">
        <f>CONCATENATE(A4320,F4320)</f>
        <v>4319TCLU7245364</v>
      </c>
      <c r="AI4320" s="15" t="str">
        <f>CONCATENATE("ENT-",A4320)</f>
        <v>ENT-4319</v>
      </c>
      <c r="AJ4320" s="15" t="str">
        <f>IF(Tabla2[[#This Row],[Op]]&lt;&gt;"","ENTREGA","")</f>
        <v>ENTREGA</v>
      </c>
      <c r="AK4320" s="40" t="str">
        <f>(Tabla2[[#This Row],[FECHA ENTREGA]]&amp;Tabla2[[#This Row],[HORA ENTREGA]])</f>
        <v>461830,333333333333333</v>
      </c>
      <c r="AL4320" s="34" t="str">
        <f>IFERROR(HYPERLINK("https://wa.me/"&amp;Tabla2[[#This Row],[CONTACTO]]&amp;"?text="&amp;Tabla2[[#This Row],[Mensaje]]),"")</f>
        <v>https://wa.me/56950104102?text=Hola!%0AServicio del día 10-06%0A *Cliente:* SOCIEDAD COMERCIAL MARBEN PETS LTDA */ Cont: * TCLU7245364*/ HR Entrega: *08:00* /Dirección: *RL705UTA F-852 LA FRAGUA 931, LOTE NUMERO 32 bodega principal</v>
      </c>
    </row>
    <row r="4321" spans="1:38" ht="16.5" customHeight="1" x14ac:dyDescent="0.2">
      <c r="A4321" s="15">
        <f>ROW(A4320)</f>
        <v>4320</v>
      </c>
      <c r="B4321" s="15">
        <f>IF(J4321=J4320,B4320+1,1)</f>
        <v>44</v>
      </c>
      <c r="C4321" s="15" t="s">
        <v>236</v>
      </c>
      <c r="D4321" s="25" t="s">
        <v>39</v>
      </c>
      <c r="E4321" s="27">
        <v>514480</v>
      </c>
      <c r="F4321" s="27" t="s">
        <v>6582</v>
      </c>
      <c r="G4321" s="27" t="s">
        <v>64</v>
      </c>
      <c r="H4321" s="27">
        <v>29335</v>
      </c>
      <c r="I4321" s="27" t="s">
        <v>42</v>
      </c>
      <c r="J4321" s="28">
        <v>46183</v>
      </c>
      <c r="K4321" s="26">
        <v>0.33333333333333331</v>
      </c>
      <c r="L4321" s="26" t="s">
        <v>335</v>
      </c>
      <c r="M4321" s="27" t="s">
        <v>366</v>
      </c>
      <c r="N4321" s="25">
        <f>IFERROR(VLOOKUP(M4321,Data!$J$1:$K$58,2,0),"")</f>
        <v>56967386251</v>
      </c>
      <c r="O4321" s="27" t="s">
        <v>367</v>
      </c>
      <c r="P4321" s="27"/>
      <c r="Q4321" s="27" t="s">
        <v>238</v>
      </c>
      <c r="R4321" s="27" t="s">
        <v>48</v>
      </c>
      <c r="S4321" s="27"/>
      <c r="T4321" s="27"/>
      <c r="U4321" s="28"/>
      <c r="V4321" s="15"/>
      <c r="W4321" s="15"/>
      <c r="X4321" s="27"/>
      <c r="Y4321" s="27"/>
      <c r="Z4321" s="29"/>
      <c r="AA4321" s="29">
        <v>0.31388888888888888</v>
      </c>
      <c r="AB4321" s="29">
        <v>0.4861111111111111</v>
      </c>
      <c r="AC4321" s="30">
        <v>46183</v>
      </c>
      <c r="AD4321" s="15" t="str">
        <f>IF(Tabla2[[#This Row],[HORA ENTREGA]]="DIRECTO","On time", IF(AA4321&lt;&gt;"",IF(Tabla2[[#This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21" s="15" t="str">
        <f>MID(Tabla2[[#This Row],[TIPO]],1,3)</f>
        <v xml:space="preserve">20 </v>
      </c>
      <c r="AF43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TCLU3067773*/ HR Entrega: *08:00* /Dirección: *CARRETERA GENERAL SAN MARTIN 8250 BODEGA A 21 QUILICURA</v>
      </c>
      <c r="AG4321" s="45" t="str">
        <f>IFERROR(HYPERLINK("https://wa.me/"&amp;Tabla2[[#This Row],[CONTACTO]]&amp;"?text="&amp;Tabla2[[#This Row],[Mensaje]],"Enviar mensaje"),"")</f>
        <v>Enviar mensaje</v>
      </c>
      <c r="AH4321" s="15" t="str">
        <f>CONCATENATE(A4321,F4321)</f>
        <v>4320TCLU3067773</v>
      </c>
      <c r="AI4321" s="15" t="str">
        <f>CONCATENATE("ENT-",A4321)</f>
        <v>ENT-4320</v>
      </c>
      <c r="AJ4321" s="15" t="str">
        <f>IF(Tabla2[[#This Row],[Op]]&lt;&gt;"","ENTREGA","")</f>
        <v>ENTREGA</v>
      </c>
      <c r="AK4321" s="40" t="str">
        <f>(Tabla2[[#This Row],[FECHA ENTREGA]]&amp;Tabla2[[#This Row],[HORA ENTREGA]])</f>
        <v>461830,333333333333333</v>
      </c>
      <c r="AL4321" s="34" t="str">
        <f>IFERROR(HYPERLINK("https://wa.me/"&amp;Tabla2[[#This Row],[CONTACTO]]&amp;"?text="&amp;Tabla2[[#This Row],[Mensaje]]),"")</f>
        <v>https://wa.me/56967386251?text=Hola!%0AServicio del día 10-06%0A *Cliente:* SOCIEDAD COMERCIAL MARBEN PETS LTDA */ Cont: * TCLU3067773*/ HR Entrega: *08:00* /Dirección: *CARRETERA GENERAL SAN MARTIN 8250 BODEGA A 21 QUILICURA</v>
      </c>
    </row>
    <row r="4322" spans="1:38" ht="16.5" customHeight="1" x14ac:dyDescent="0.2">
      <c r="A4322" s="15">
        <f>ROW(A4321)</f>
        <v>4321</v>
      </c>
      <c r="B4322" s="15">
        <f>IF(J4322=J4321,B4321+1,1)</f>
        <v>45</v>
      </c>
      <c r="C4322" s="15" t="s">
        <v>236</v>
      </c>
      <c r="D4322" s="25" t="s">
        <v>39</v>
      </c>
      <c r="E4322" s="27">
        <v>514480</v>
      </c>
      <c r="F4322" s="27" t="s">
        <v>6583</v>
      </c>
      <c r="G4322" s="27" t="s">
        <v>64</v>
      </c>
      <c r="H4322" s="27">
        <v>29335</v>
      </c>
      <c r="I4322" s="27" t="s">
        <v>42</v>
      </c>
      <c r="J4322" s="28">
        <v>46183</v>
      </c>
      <c r="K4322" s="26">
        <v>0.45833333333333331</v>
      </c>
      <c r="L4322" s="26"/>
      <c r="M4322" s="27" t="s">
        <v>126</v>
      </c>
      <c r="N4322" s="25">
        <f>IFERROR(VLOOKUP(M4322,Data!$J$1:$K$58,2,0),"")</f>
        <v>56999270871</v>
      </c>
      <c r="O4322" s="27" t="s">
        <v>127</v>
      </c>
      <c r="P4322" s="27"/>
      <c r="Q4322" s="27" t="s">
        <v>3299</v>
      </c>
      <c r="R4322" s="27" t="s">
        <v>48</v>
      </c>
      <c r="S4322" s="27"/>
      <c r="T4322" s="27"/>
      <c r="U4322" s="28"/>
      <c r="V4322" s="15"/>
      <c r="W4322" s="15"/>
      <c r="X4322" s="27"/>
      <c r="Y4322" s="27"/>
      <c r="Z4322" s="29"/>
      <c r="AA4322" s="29">
        <v>0.51736111111111116</v>
      </c>
      <c r="AB4322" s="29">
        <v>0.61458333333333337</v>
      </c>
      <c r="AC4322" s="30">
        <v>46183</v>
      </c>
      <c r="AD4322" s="15" t="str">
        <f>IF(Tabla2[[#This Row],[HORA ENTREGA]]="DIRECTO","On time", IF(AA4322&lt;&gt;"",IF(Tabla2[[#This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22" s="15" t="str">
        <f>MID(Tabla2[[#This Row],[TIPO]],1,3)</f>
        <v xml:space="preserve">20 </v>
      </c>
      <c r="AF43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CMAU1178579*/ HR Entrega: *11:00* /Dirección: *PUERTO VESPUCIO 9697 PUDAHUEL</v>
      </c>
      <c r="AG4322" s="45" t="str">
        <f>IFERROR(HYPERLINK("https://wa.me/"&amp;Tabla2[[#This Row],[CONTACTO]]&amp;"?text="&amp;Tabla2[[#This Row],[Mensaje]],"Enviar mensaje"),"")</f>
        <v>Enviar mensaje</v>
      </c>
      <c r="AH4322" s="15" t="str">
        <f>CONCATENATE(A4322,F4322)</f>
        <v>4321CMAU1178579</v>
      </c>
      <c r="AI4322" s="15" t="str">
        <f>CONCATENATE("ENT-",A4322)</f>
        <v>ENT-4321</v>
      </c>
      <c r="AJ4322" s="15" t="str">
        <f>IF(Tabla2[[#This Row],[Op]]&lt;&gt;"","ENTREGA","")</f>
        <v>ENTREGA</v>
      </c>
      <c r="AK4322" s="40" t="str">
        <f>(Tabla2[[#This Row],[FECHA ENTREGA]]&amp;Tabla2[[#This Row],[HORA ENTREGA]])</f>
        <v>461830,458333333333333</v>
      </c>
      <c r="AL4322" s="43" t="str">
        <f>IFERROR(HYPERLINK("https://wa.me/"&amp;Tabla2[[#This Row],[CONTACTO]]&amp;"?text="&amp;Tabla2[[#This Row],[Mensaje]]),"")</f>
        <v>https://wa.me/56999270871?text=Hola!%0AServicio del día 10-06%0A *Cliente:* SOCIEDAD COMERCIAL MARBEN PETS LTDA */ Cont: * CMAU1178579*/ HR Entrega: *11:00* /Dirección: *PUERTO VESPUCIO 9697 PUDAHUEL</v>
      </c>
    </row>
    <row r="4323" spans="1:38" ht="16.5" customHeight="1" x14ac:dyDescent="0.2">
      <c r="A4323" s="15">
        <f>ROW(A4322)</f>
        <v>4322</v>
      </c>
      <c r="B4323" s="15">
        <f>IF(J4323=J4322,B4322+1,1)</f>
        <v>46</v>
      </c>
      <c r="C4323" s="15" t="s">
        <v>236</v>
      </c>
      <c r="D4323" s="25" t="s">
        <v>39</v>
      </c>
      <c r="E4323" s="27">
        <v>514480</v>
      </c>
      <c r="F4323" s="27" t="s">
        <v>6584</v>
      </c>
      <c r="G4323" s="27" t="s">
        <v>64</v>
      </c>
      <c r="H4323" s="27">
        <v>29335</v>
      </c>
      <c r="I4323" s="27" t="s">
        <v>42</v>
      </c>
      <c r="J4323" s="28">
        <v>46183</v>
      </c>
      <c r="K4323" s="26">
        <v>0.625</v>
      </c>
      <c r="L4323" s="26"/>
      <c r="M4323" s="27" t="s">
        <v>161</v>
      </c>
      <c r="N4323" s="25">
        <f>IFERROR(VLOOKUP(M4323,Data!$J$1:$K$58,2,0),"")</f>
        <v>56966749408</v>
      </c>
      <c r="O4323" s="27" t="s">
        <v>162</v>
      </c>
      <c r="P4323" s="27"/>
      <c r="Q4323" s="27" t="s">
        <v>1785</v>
      </c>
      <c r="R4323" s="27" t="s">
        <v>48</v>
      </c>
      <c r="S4323" s="27"/>
      <c r="T4323" s="27"/>
      <c r="U4323" s="28"/>
      <c r="V4323" s="15"/>
      <c r="W4323" s="15"/>
      <c r="X4323" s="27"/>
      <c r="Y4323" s="27"/>
      <c r="Z4323" s="29"/>
      <c r="AA4323" s="29">
        <v>0.62152777777777779</v>
      </c>
      <c r="AB4323" s="29">
        <v>0.82638888888888884</v>
      </c>
      <c r="AC4323" s="30">
        <v>46183</v>
      </c>
      <c r="AD4323" s="15" t="str">
        <f>IF(Tabla2[[#This Row],[HORA ENTREGA]]="DIRECTO","On time", IF(AA4323&lt;&gt;"",IF(Tabla2[[#This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23" s="15" t="str">
        <f>MID(Tabla2[[#This Row],[TIPO]],1,3)</f>
        <v xml:space="preserve">20 </v>
      </c>
      <c r="AF43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APZU3944615*/ HR Entrega: *15:00* /Dirección: *El ventisquero 1318. RENCA</v>
      </c>
      <c r="AG4323" s="45" t="str">
        <f>IFERROR(HYPERLINK("https://wa.me/"&amp;Tabla2[[#This Row],[CONTACTO]]&amp;"?text="&amp;Tabla2[[#This Row],[Mensaje]],"Enviar mensaje"),"")</f>
        <v>Enviar mensaje</v>
      </c>
      <c r="AH4323" s="15" t="str">
        <f>CONCATENATE(A4323,F4323)</f>
        <v>4322APZU3944615</v>
      </c>
      <c r="AI4323" s="15" t="str">
        <f>CONCATENATE("ENT-",A4323)</f>
        <v>ENT-4322</v>
      </c>
      <c r="AJ4323" s="15" t="str">
        <f>IF(Tabla2[[#This Row],[Op]]&lt;&gt;"","ENTREGA","")</f>
        <v>ENTREGA</v>
      </c>
      <c r="AK4323" s="40" t="str">
        <f>(Tabla2[[#This Row],[FECHA ENTREGA]]&amp;Tabla2[[#This Row],[HORA ENTREGA]])</f>
        <v>461830,625</v>
      </c>
      <c r="AL4323" s="43" t="str">
        <f>IFERROR(HYPERLINK("https://wa.me/"&amp;Tabla2[[#This Row],[CONTACTO]]&amp;"?text="&amp;Tabla2[[#This Row],[Mensaje]]),"")</f>
        <v>https://wa.me/56966749408?text=Hola!%0AServicio del día 10-06%0A *Cliente:* SOCIEDAD COMERCIAL MARBEN PETS LTDA */ Cont: * APZU3944615*/ HR Entrega: *15:00* /Dirección: *El ventisquero 1318. RENCA</v>
      </c>
    </row>
    <row r="4324" spans="1:38" ht="16.5" customHeight="1" x14ac:dyDescent="0.2">
      <c r="A4324" s="15">
        <f>ROW(A4323)</f>
        <v>4323</v>
      </c>
      <c r="B4324" s="15">
        <f>IF(J4324=J4323,B4323+1,1)</f>
        <v>47</v>
      </c>
      <c r="C4324" s="15" t="s">
        <v>236</v>
      </c>
      <c r="D4324" s="25" t="s">
        <v>39</v>
      </c>
      <c r="E4324" s="27">
        <v>514480</v>
      </c>
      <c r="F4324" s="27" t="s">
        <v>6585</v>
      </c>
      <c r="G4324" s="27" t="s">
        <v>64</v>
      </c>
      <c r="H4324" s="27">
        <v>29335</v>
      </c>
      <c r="I4324" s="27" t="s">
        <v>42</v>
      </c>
      <c r="J4324" s="28">
        <v>46183</v>
      </c>
      <c r="K4324" s="26">
        <v>0.75</v>
      </c>
      <c r="L4324" s="26"/>
      <c r="M4324" s="27" t="s">
        <v>389</v>
      </c>
      <c r="N4324" s="25">
        <f>IFERROR(VLOOKUP(M4324,Data!$J$1:$K$58,2,0),"")</f>
        <v>56988336520</v>
      </c>
      <c r="O4324" s="27" t="s">
        <v>203</v>
      </c>
      <c r="P4324" s="27"/>
      <c r="Q4324" s="27" t="s">
        <v>1785</v>
      </c>
      <c r="R4324" s="27" t="s">
        <v>48</v>
      </c>
      <c r="S4324" s="27"/>
      <c r="T4324" s="27"/>
      <c r="U4324" s="28"/>
      <c r="V4324" s="15"/>
      <c r="W4324" s="15"/>
      <c r="X4324" s="27"/>
      <c r="Y4324" s="27"/>
      <c r="Z4324" s="29"/>
      <c r="AA4324" s="29">
        <v>0.73263888888888884</v>
      </c>
      <c r="AB4324" s="29">
        <v>0.95833333333333337</v>
      </c>
      <c r="AC4324" s="30">
        <v>46183</v>
      </c>
      <c r="AD4324" s="15" t="str">
        <f>IF(Tabla2[[#This Row],[HORA ENTREGA]]="DIRECTO","On time", IF(AA4324&lt;&gt;"",IF(Tabla2[[#This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24" s="15" t="str">
        <f>MID(Tabla2[[#This Row],[TIPO]],1,3)</f>
        <v xml:space="preserve">20 </v>
      </c>
      <c r="AF43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SOCIEDAD COMERCIAL MARBEN PETS LTDA */ Cont: * FCIU6247636*/ HR Entrega: *18:00* /Dirección: *El ventisquero 1318. RENCA</v>
      </c>
      <c r="AG4324" s="45" t="str">
        <f>IFERROR(HYPERLINK("https://wa.me/"&amp;Tabla2[[#This Row],[CONTACTO]]&amp;"?text="&amp;Tabla2[[#This Row],[Mensaje]],"Enviar mensaje"),"")</f>
        <v>Enviar mensaje</v>
      </c>
      <c r="AH4324" s="15" t="str">
        <f>CONCATENATE(A4324,F4324)</f>
        <v>4323FCIU6247636</v>
      </c>
      <c r="AI4324" s="15" t="str">
        <f>CONCATENATE("ENT-",A4324)</f>
        <v>ENT-4323</v>
      </c>
      <c r="AJ4324" s="15" t="str">
        <f>IF(Tabla2[[#This Row],[Op]]&lt;&gt;"","ENTREGA","")</f>
        <v>ENTREGA</v>
      </c>
      <c r="AK4324" s="40" t="str">
        <f>(Tabla2[[#This Row],[FECHA ENTREGA]]&amp;Tabla2[[#This Row],[HORA ENTREGA]])</f>
        <v>461830,75</v>
      </c>
      <c r="AL4324" s="43" t="str">
        <f>IFERROR(HYPERLINK("https://wa.me/"&amp;Tabla2[[#This Row],[CONTACTO]]&amp;"?text="&amp;Tabla2[[#This Row],[Mensaje]]),"")</f>
        <v>https://wa.me/56988336520?text=Hola!%0AServicio del día 10-06%0A *Cliente:* SOCIEDAD COMERCIAL MARBEN PETS LTDA */ Cont: * FCIU6247636*/ HR Entrega: *18:00* /Dirección: *El ventisquero 1318. RENCA</v>
      </c>
    </row>
    <row r="4325" spans="1:38" ht="16.5" customHeight="1" x14ac:dyDescent="0.2">
      <c r="A4325" s="15">
        <f>ROW(A4324)</f>
        <v>4324</v>
      </c>
      <c r="B4325" s="15">
        <f>IF(J4325=J4324,B4324+1,1)</f>
        <v>48</v>
      </c>
      <c r="C4325" s="15" t="s">
        <v>1313</v>
      </c>
      <c r="D4325" s="25" t="s">
        <v>39</v>
      </c>
      <c r="E4325" s="27">
        <v>307728</v>
      </c>
      <c r="F4325" s="27" t="s">
        <v>6586</v>
      </c>
      <c r="G4325" s="27" t="s">
        <v>41</v>
      </c>
      <c r="H4325" s="27">
        <v>1917</v>
      </c>
      <c r="I4325" s="27" t="s">
        <v>6587</v>
      </c>
      <c r="J4325" s="28">
        <v>46183</v>
      </c>
      <c r="K4325" s="26">
        <v>0.375</v>
      </c>
      <c r="L4325" s="26"/>
      <c r="M4325" s="27" t="s">
        <v>233</v>
      </c>
      <c r="N4325" s="25">
        <f>IFERROR(VLOOKUP(M4325,Data!$J$1:$K$58,2,0),"")</f>
        <v>56998494086</v>
      </c>
      <c r="O4325" s="27" t="s">
        <v>234</v>
      </c>
      <c r="P4325" s="27"/>
      <c r="Q4325" s="27" t="s">
        <v>1316</v>
      </c>
      <c r="R4325" s="27" t="s">
        <v>218</v>
      </c>
      <c r="S4325" s="27"/>
      <c r="T4325" s="27"/>
      <c r="U4325" s="28"/>
      <c r="V4325" s="15"/>
      <c r="W4325" s="15"/>
      <c r="X4325" s="27"/>
      <c r="Y4325" s="27"/>
      <c r="Z4325" s="29"/>
      <c r="AA4325" s="29">
        <v>0.44791666666666669</v>
      </c>
      <c r="AB4325" s="29">
        <v>0.57291666666666663</v>
      </c>
      <c r="AC4325" s="30">
        <v>46183</v>
      </c>
      <c r="AD4325" s="15" t="str">
        <f>IF(Tabla2[[#This Row],[HORA ENTREGA]]="DIRECTO","On time", IF(AA4325&lt;&gt;"",IF(Tabla2[[#This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25" s="15" t="str">
        <f>MID(Tabla2[[#This Row],[TIPO]],1,3)</f>
        <v xml:space="preserve">40 </v>
      </c>
      <c r="AF43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STAR CLUTCH S A */ Cont: * HAMU4307900*/ HR Entrega: *09:00* /Dirección: *CAMINO SAN PEDRO 9580, PUDAHUEL</v>
      </c>
      <c r="AG4325" s="38" t="str">
        <f>IFERROR(HYPERLINK("https://wa.me/"&amp;Tabla2[[#This Row],[CONTACTO]]&amp;"?text="&amp;Tabla2[[#This Row],[Mensaje]],"Enviar mensaje"),"")</f>
        <v>Enviar mensaje</v>
      </c>
      <c r="AH4325" s="15" t="str">
        <f>CONCATENATE(A4325,F4325)</f>
        <v>4324HAMU4307900</v>
      </c>
      <c r="AI4325" s="15" t="str">
        <f>CONCATENATE("ENT-",A4325)</f>
        <v>ENT-4324</v>
      </c>
      <c r="AJ4325" s="15" t="str">
        <f>IF(Tabla2[[#This Row],[Op]]&lt;&gt;"","ENTREGA","")</f>
        <v>ENTREGA</v>
      </c>
      <c r="AK4325" s="40" t="str">
        <f>(Tabla2[[#This Row],[FECHA ENTREGA]]&amp;Tabla2[[#This Row],[HORA ENTREGA]])</f>
        <v>461830,375</v>
      </c>
      <c r="AL4325" s="34" t="str">
        <f>IFERROR(HYPERLINK("https://wa.me/"&amp;Tabla2[[#This Row],[CONTACTO]]&amp;"?text="&amp;Tabla2[[#This Row],[Mensaje]]),"")</f>
        <v>https://wa.me/56998494086?text=Hola!%0AServicio del día 10-06%0A *Cliente:* STAR CLUTCH S A */ Cont: * HAMU4307900*/ HR Entrega: *09:00* /Dirección: *CAMINO SAN PEDRO 9580, PUDAHUEL</v>
      </c>
    </row>
    <row r="4326" spans="1:38" ht="16.5" customHeight="1" x14ac:dyDescent="0.2">
      <c r="A4326" s="15">
        <f>ROW(A4325)</f>
        <v>4325</v>
      </c>
      <c r="B4326" s="15">
        <f>IF(J4326=J4325,B4325+1,1)</f>
        <v>49</v>
      </c>
      <c r="C4326" s="15" t="s">
        <v>1313</v>
      </c>
      <c r="D4326" s="25" t="s">
        <v>39</v>
      </c>
      <c r="E4326" s="27">
        <v>307920</v>
      </c>
      <c r="F4326" s="27" t="s">
        <v>6588</v>
      </c>
      <c r="G4326" s="27" t="s">
        <v>41</v>
      </c>
      <c r="H4326" s="27">
        <v>18077</v>
      </c>
      <c r="I4326" s="27" t="s">
        <v>6589</v>
      </c>
      <c r="J4326" s="28">
        <v>46183</v>
      </c>
      <c r="K4326" s="26">
        <v>0.375</v>
      </c>
      <c r="L4326" s="26"/>
      <c r="M4326" s="27" t="s">
        <v>139</v>
      </c>
      <c r="N4326" s="25">
        <f>IFERROR(VLOOKUP(M4326,Data!$J$1:$K$58,2,0),"")</f>
        <v>56965312953</v>
      </c>
      <c r="O4326" s="27" t="s">
        <v>140</v>
      </c>
      <c r="P4326" s="27"/>
      <c r="Q4326" s="27" t="s">
        <v>1316</v>
      </c>
      <c r="R4326" s="27" t="s">
        <v>183</v>
      </c>
      <c r="S4326" s="27"/>
      <c r="T4326" s="27"/>
      <c r="U4326" s="28"/>
      <c r="V4326" s="15"/>
      <c r="W4326" s="15"/>
      <c r="X4326" s="27"/>
      <c r="Y4326" s="27"/>
      <c r="Z4326" s="29"/>
      <c r="AA4326" s="29">
        <v>0.51249999999999996</v>
      </c>
      <c r="AB4326" s="29">
        <v>0.625</v>
      </c>
      <c r="AC4326" s="30">
        <v>46183</v>
      </c>
      <c r="AD4326" s="15" t="str">
        <f>IF(Tabla2[[#This Row],[HORA ENTREGA]]="DIRECTO","On time", IF(AA4326&lt;&gt;"",IF(Tabla2[[#This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26" s="15" t="str">
        <f>MID(Tabla2[[#This Row],[TIPO]],1,3)</f>
        <v xml:space="preserve">40 </v>
      </c>
      <c r="AF43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STAR CLUTCH S A */ Cont: * HMMU6195050*/ HR Entrega: *09:00* /Dirección: *CAMINO SAN PEDRO 9580, PUDAHUEL</v>
      </c>
      <c r="AG4326" s="38" t="str">
        <f>IFERROR(HYPERLINK("https://wa.me/"&amp;Tabla2[[#This Row],[CONTACTO]]&amp;"?text="&amp;Tabla2[[#This Row],[Mensaje]],"Enviar mensaje"),"")</f>
        <v>Enviar mensaje</v>
      </c>
      <c r="AH4326" s="15" t="str">
        <f>CONCATENATE(A4326,F4326)</f>
        <v>4325HMMU6195050</v>
      </c>
      <c r="AI4326" s="15" t="str">
        <f>CONCATENATE("ENT-",A4326)</f>
        <v>ENT-4325</v>
      </c>
      <c r="AJ4326" s="15" t="str">
        <f>IF(Tabla2[[#This Row],[Op]]&lt;&gt;"","ENTREGA","")</f>
        <v>ENTREGA</v>
      </c>
      <c r="AK4326" s="40" t="str">
        <f>(Tabla2[[#This Row],[FECHA ENTREGA]]&amp;Tabla2[[#This Row],[HORA ENTREGA]])</f>
        <v>461830,375</v>
      </c>
      <c r="AL4326" s="34" t="str">
        <f>IFERROR(HYPERLINK("https://wa.me/"&amp;Tabla2[[#This Row],[CONTACTO]]&amp;"?text="&amp;Tabla2[[#This Row],[Mensaje]]),"")</f>
        <v>https://wa.me/56965312953?text=Hola!%0AServicio del día 10-06%0A *Cliente:* STAR CLUTCH S A */ Cont: * HMMU6195050*/ HR Entrega: *09:00* /Dirección: *CAMINO SAN PEDRO 9580, PUDAHUEL</v>
      </c>
    </row>
    <row r="4327" spans="1:38" ht="16.5" customHeight="1" x14ac:dyDescent="0.2">
      <c r="A4327" s="15">
        <f>ROW(A4326)</f>
        <v>4326</v>
      </c>
      <c r="B4327" s="15">
        <f>IF(J4327=J4326,B4326+1,1)</f>
        <v>50</v>
      </c>
      <c r="C4327" s="15" t="s">
        <v>239</v>
      </c>
      <c r="D4327" s="25" t="s">
        <v>39</v>
      </c>
      <c r="E4327" s="27">
        <v>305920</v>
      </c>
      <c r="F4327" s="27" t="s">
        <v>6590</v>
      </c>
      <c r="G4327" s="27" t="s">
        <v>41</v>
      </c>
      <c r="H4327" s="27">
        <v>16400</v>
      </c>
      <c r="I4327" s="27" t="s">
        <v>42</v>
      </c>
      <c r="J4327" s="28">
        <v>46183</v>
      </c>
      <c r="K4327" s="26">
        <v>0.33333333333333331</v>
      </c>
      <c r="L4327" s="26"/>
      <c r="M4327" s="27" t="s">
        <v>319</v>
      </c>
      <c r="N4327" s="25">
        <f>IFERROR(VLOOKUP(M4327,Data!$J$1:$K$58,2,0),"")</f>
        <v>56948501048</v>
      </c>
      <c r="O4327" s="27" t="s">
        <v>320</v>
      </c>
      <c r="P4327" s="27"/>
      <c r="Q4327" s="27" t="s">
        <v>1036</v>
      </c>
      <c r="R4327" s="27" t="s">
        <v>218</v>
      </c>
      <c r="S4327" s="27"/>
      <c r="T4327" s="27"/>
      <c r="U4327" s="28"/>
      <c r="V4327" s="15"/>
      <c r="W4327" s="15"/>
      <c r="X4327" s="27"/>
      <c r="Y4327" s="27"/>
      <c r="Z4327" s="29"/>
      <c r="AA4327" s="29">
        <v>0.375</v>
      </c>
      <c r="AB4327" s="29">
        <v>0.5</v>
      </c>
      <c r="AC4327" s="30">
        <v>46183</v>
      </c>
      <c r="AD4327" s="15" t="str">
        <f>IF(Tabla2[[#This Row],[HORA ENTREGA]]="DIRECTO","On time", IF(AA4327&lt;&gt;"",IF(Tabla2[[#This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27" s="15" t="str">
        <f>MID(Tabla2[[#This Row],[TIPO]],1,3)</f>
        <v xml:space="preserve">40 </v>
      </c>
      <c r="AF43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SUPERMERCADO DEL NEUMATICO LTDA */ Cont: * CAAU6533222*/ HR Entrega: *08:00* /Dirección: *AV. GENERAL VELASQUEZ 10901, SAN BERNARDO</v>
      </c>
      <c r="AG4327" s="45" t="str">
        <f>IFERROR(HYPERLINK("https://wa.me/"&amp;Tabla2[[#This Row],[CONTACTO]]&amp;"?text="&amp;Tabla2[[#This Row],[Mensaje]],"Enviar mensaje"),"")</f>
        <v>Enviar mensaje</v>
      </c>
      <c r="AH4327" s="15" t="str">
        <f>CONCATENATE(A4327,F4327)</f>
        <v>4326CAAU6533222</v>
      </c>
      <c r="AI4327" s="15" t="str">
        <f>CONCATENATE("ENT-",A4327)</f>
        <v>ENT-4326</v>
      </c>
      <c r="AJ4327" s="15" t="str">
        <f>IF(Tabla2[[#This Row],[Op]]&lt;&gt;"","ENTREGA","")</f>
        <v>ENTREGA</v>
      </c>
      <c r="AK4327" s="40" t="str">
        <f>(Tabla2[[#This Row],[FECHA ENTREGA]]&amp;Tabla2[[#This Row],[HORA ENTREGA]])</f>
        <v>461830,333333333333333</v>
      </c>
      <c r="AL4327" s="43" t="str">
        <f>IFERROR(HYPERLINK("https://wa.me/"&amp;Tabla2[[#This Row],[CONTACTO]]&amp;"?text="&amp;Tabla2[[#This Row],[Mensaje]]),"")</f>
        <v>https://wa.me/56948501048?text=Hola!%0AServicio del día 10-06%0A *Cliente:* SUPERMERCADO DEL NEUMATICO LTDA */ Cont: * CAAU6533222*/ HR Entrega: *08:00* /Dirección: *AV. GENERAL VELASQUEZ 10901, SAN BERNARDO</v>
      </c>
    </row>
    <row r="4328" spans="1:38" ht="16.5" customHeight="1" x14ac:dyDescent="0.2">
      <c r="A4328" s="15">
        <f>ROW(A4327)</f>
        <v>4327</v>
      </c>
      <c r="B4328" s="15">
        <f>IF(J4328=J4327,B4327+1,1)</f>
        <v>51</v>
      </c>
      <c r="C4328" s="15" t="s">
        <v>239</v>
      </c>
      <c r="D4328" s="25" t="s">
        <v>39</v>
      </c>
      <c r="E4328" s="27">
        <v>305919</v>
      </c>
      <c r="F4328" s="27" t="s">
        <v>6591</v>
      </c>
      <c r="G4328" s="27" t="s">
        <v>41</v>
      </c>
      <c r="H4328" s="27">
        <v>13100</v>
      </c>
      <c r="I4328" s="27" t="s">
        <v>42</v>
      </c>
      <c r="J4328" s="28">
        <v>46183</v>
      </c>
      <c r="K4328" s="26">
        <v>0.4375</v>
      </c>
      <c r="L4328" s="26"/>
      <c r="M4328" s="27" t="s">
        <v>325</v>
      </c>
      <c r="N4328" s="25">
        <f>IFERROR(VLOOKUP(M4328,Data!$J$1:$K$58,2,0),"")</f>
        <v>56964850744</v>
      </c>
      <c r="O4328" s="27" t="s">
        <v>326</v>
      </c>
      <c r="P4328" s="27"/>
      <c r="Q4328" s="27" t="s">
        <v>1036</v>
      </c>
      <c r="R4328" s="27" t="s">
        <v>218</v>
      </c>
      <c r="S4328" s="27"/>
      <c r="T4328" s="27"/>
      <c r="U4328" s="28"/>
      <c r="V4328" s="15"/>
      <c r="W4328" s="15"/>
      <c r="X4328" s="27"/>
      <c r="Y4328" s="27"/>
      <c r="Z4328" s="29"/>
      <c r="AA4328" s="29">
        <v>0.45277777777777778</v>
      </c>
      <c r="AB4328" s="29">
        <v>0.63888888888888884</v>
      </c>
      <c r="AC4328" s="30">
        <v>46183</v>
      </c>
      <c r="AD4328" s="15" t="str">
        <f>IF(Tabla2[[#This Row],[HORA ENTREGA]]="DIRECTO","On time", IF(AA4328&lt;&gt;"",IF(Tabla2[[#This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28" s="15" t="str">
        <f>MID(Tabla2[[#This Row],[TIPO]],1,3)</f>
        <v xml:space="preserve">40 </v>
      </c>
      <c r="AF43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SUPERMERCADO DEL NEUMATICO LTDA */ Cont: * GCXU6222271*/ HR Entrega: *10:30* /Dirección: *AV. GENERAL VELASQUEZ 10901, SAN BERNARDO</v>
      </c>
      <c r="AG4328" s="45" t="str">
        <f>IFERROR(HYPERLINK("https://wa.me/"&amp;Tabla2[[#This Row],[CONTACTO]]&amp;"?text="&amp;Tabla2[[#This Row],[Mensaje]],"Enviar mensaje"),"")</f>
        <v>Enviar mensaje</v>
      </c>
      <c r="AH4328" s="15" t="str">
        <f>CONCATENATE(A4328,F4328)</f>
        <v>4327GCXU6222271</v>
      </c>
      <c r="AI4328" s="15" t="str">
        <f>CONCATENATE("ENT-",A4328)</f>
        <v>ENT-4327</v>
      </c>
      <c r="AJ4328" s="15" t="str">
        <f>IF(Tabla2[[#This Row],[Op]]&lt;&gt;"","ENTREGA","")</f>
        <v>ENTREGA</v>
      </c>
      <c r="AK4328" s="40" t="str">
        <f>(Tabla2[[#This Row],[FECHA ENTREGA]]&amp;Tabla2[[#This Row],[HORA ENTREGA]])</f>
        <v>461830,4375</v>
      </c>
      <c r="AL4328" s="43" t="str">
        <f>IFERROR(HYPERLINK("https://wa.me/"&amp;Tabla2[[#This Row],[CONTACTO]]&amp;"?text="&amp;Tabla2[[#This Row],[Mensaje]]),"")</f>
        <v>https://wa.me/56964850744?text=Hola!%0AServicio del día 10-06%0A *Cliente:* SUPERMERCADO DEL NEUMATICO LTDA */ Cont: * GCXU6222271*/ HR Entrega: *10:30* /Dirección: *AV. GENERAL VELASQUEZ 10901, SAN BERNARDO</v>
      </c>
    </row>
    <row r="4329" spans="1:38" ht="16.5" customHeight="1" x14ac:dyDescent="0.2">
      <c r="A4329" s="15">
        <f>ROW(A4328)</f>
        <v>4328</v>
      </c>
      <c r="B4329" s="15">
        <f>IF(J4329=J4328,B4328+1,1)</f>
        <v>52</v>
      </c>
      <c r="C4329" s="15" t="s">
        <v>447</v>
      </c>
      <c r="D4329" s="25" t="s">
        <v>39</v>
      </c>
      <c r="E4329" s="27">
        <v>389807</v>
      </c>
      <c r="F4329" s="27" t="s">
        <v>6592</v>
      </c>
      <c r="G4329" s="27" t="s">
        <v>64</v>
      </c>
      <c r="H4329" s="27">
        <v>10900</v>
      </c>
      <c r="I4329" s="27" t="s">
        <v>42</v>
      </c>
      <c r="J4329" s="28">
        <v>46183</v>
      </c>
      <c r="K4329" s="26">
        <v>0.33333333333333331</v>
      </c>
      <c r="L4329" s="26"/>
      <c r="M4329" s="27" t="s">
        <v>221</v>
      </c>
      <c r="N4329" s="25">
        <f>IFERROR(VLOOKUP(M4329,Data!$J$1:$K$58,2,0),"")</f>
        <v>56965378427</v>
      </c>
      <c r="O4329" s="27" t="s">
        <v>222</v>
      </c>
      <c r="P4329" s="27"/>
      <c r="Q4329" s="27" t="s">
        <v>6440</v>
      </c>
      <c r="R4329" s="27" t="s">
        <v>69</v>
      </c>
      <c r="S4329" s="27"/>
      <c r="T4329" s="27"/>
      <c r="U4329" s="28"/>
      <c r="V4329" s="15"/>
      <c r="W4329" s="15"/>
      <c r="X4329" s="27"/>
      <c r="Y4329" s="27"/>
      <c r="Z4329" s="29"/>
      <c r="AA4329" s="29">
        <v>0.32777777777777778</v>
      </c>
      <c r="AB4329" s="29">
        <v>0.41319444444444442</v>
      </c>
      <c r="AC4329" s="30">
        <v>46183</v>
      </c>
      <c r="AD4329" s="15" t="str">
        <f>IF(Tabla2[[#This Row],[HORA ENTREGA]]="DIRECTO","On time", IF(AA4329&lt;&gt;"",IF(Tabla2[[#This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29" s="15" t="str">
        <f>MID(Tabla2[[#This Row],[TIPO]],1,3)</f>
        <v xml:space="preserve">20 </v>
      </c>
      <c r="AF43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TECNIKA S A */ Cont: * TEMU3458944*/ HR Entrega: *08:00* /Dirección: *LOS OLIVOS 1270, PUDAHUEL</v>
      </c>
      <c r="AG4329" s="45" t="str">
        <f>IFERROR(HYPERLINK("https://wa.me/"&amp;Tabla2[[#This Row],[CONTACTO]]&amp;"?text="&amp;Tabla2[[#This Row],[Mensaje]],"Enviar mensaje"),"")</f>
        <v>Enviar mensaje</v>
      </c>
      <c r="AH4329" s="15" t="str">
        <f>CONCATENATE(A4329,F4329)</f>
        <v>4328TEMU3458944</v>
      </c>
      <c r="AI4329" s="15" t="str">
        <f>CONCATENATE("ENT-",A4329)</f>
        <v>ENT-4328</v>
      </c>
      <c r="AJ4329" s="15" t="str">
        <f>IF(Tabla2[[#This Row],[Op]]&lt;&gt;"","ENTREGA","")</f>
        <v>ENTREGA</v>
      </c>
      <c r="AK4329" s="40" t="str">
        <f>(Tabla2[[#This Row],[FECHA ENTREGA]]&amp;Tabla2[[#This Row],[HORA ENTREGA]])</f>
        <v>461830,333333333333333</v>
      </c>
      <c r="AL4329" s="43" t="str">
        <f>IFERROR(HYPERLINK("https://wa.me/"&amp;Tabla2[[#This Row],[CONTACTO]]&amp;"?text="&amp;Tabla2[[#This Row],[Mensaje]]),"")</f>
        <v>https://wa.me/56965378427?text=Hola!%0AServicio del día 10-06%0A *Cliente:* TECNIKA S A */ Cont: * TEMU3458944*/ HR Entrega: *08:00* /Dirección: *LOS OLIVOS 1270, PUDAHUEL</v>
      </c>
    </row>
    <row r="4330" spans="1:38" ht="16.5" customHeight="1" x14ac:dyDescent="0.2">
      <c r="A4330" s="15">
        <f>ROW(A4329)</f>
        <v>4329</v>
      </c>
      <c r="B4330" s="15">
        <f>IF(J4330=J4329,B4329+1,1)</f>
        <v>53</v>
      </c>
      <c r="C4330" s="15" t="s">
        <v>447</v>
      </c>
      <c r="D4330" s="25" t="s">
        <v>39</v>
      </c>
      <c r="E4330" s="27">
        <v>389893</v>
      </c>
      <c r="F4330" s="27" t="s">
        <v>6593</v>
      </c>
      <c r="G4330" s="27" t="s">
        <v>41</v>
      </c>
      <c r="H4330" s="27">
        <v>9600</v>
      </c>
      <c r="I4330" s="27" t="s">
        <v>42</v>
      </c>
      <c r="J4330" s="28">
        <v>46183</v>
      </c>
      <c r="K4330" s="26">
        <v>0.39583333333333331</v>
      </c>
      <c r="L4330" s="26" t="s">
        <v>6594</v>
      </c>
      <c r="M4330" s="27" t="s">
        <v>300</v>
      </c>
      <c r="N4330" s="25">
        <f>IFERROR(VLOOKUP(M4330,Data!$J$1:$K$58,2,0),"")</f>
        <v>56989844861</v>
      </c>
      <c r="O4330" s="27" t="s">
        <v>301</v>
      </c>
      <c r="P4330" s="27"/>
      <c r="Q4330" s="27" t="s">
        <v>6440</v>
      </c>
      <c r="R4330" s="27" t="s">
        <v>218</v>
      </c>
      <c r="S4330" s="27"/>
      <c r="T4330" s="27"/>
      <c r="U4330" s="28"/>
      <c r="V4330" s="15"/>
      <c r="W4330" s="15"/>
      <c r="X4330" s="27"/>
      <c r="Y4330" s="27"/>
      <c r="Z4330" s="29"/>
      <c r="AA4330" s="29">
        <v>0.39583333333333331</v>
      </c>
      <c r="AB4330" s="29">
        <v>0.51041666666666663</v>
      </c>
      <c r="AC4330" s="30">
        <v>46183</v>
      </c>
      <c r="AD4330" s="15" t="str">
        <f>IF(Tabla2[[#This Row],[HORA ENTREGA]]="DIRECTO","On time", IF(AA4330&lt;&gt;"",IF(Tabla2[[#This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30" s="15" t="str">
        <f>MID(Tabla2[[#This Row],[TIPO]],1,3)</f>
        <v xml:space="preserve">40 </v>
      </c>
      <c r="AF43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TECNIKA S A */ Cont: * TGBU4379290*/ HR Entrega: *09:30* /Dirección: *LOS OLIVOS 1270, PUDAHUEL</v>
      </c>
      <c r="AG4330" s="45" t="str">
        <f>IFERROR(HYPERLINK("https://wa.me/"&amp;Tabla2[[#This Row],[CONTACTO]]&amp;"?text="&amp;Tabla2[[#This Row],[Mensaje]],"Enviar mensaje"),"")</f>
        <v>Enviar mensaje</v>
      </c>
      <c r="AH4330" s="15" t="str">
        <f>CONCATENATE(A4330,F4330)</f>
        <v>4329TGBU4379290</v>
      </c>
      <c r="AI4330" s="15" t="str">
        <f>CONCATENATE("ENT-",A4330)</f>
        <v>ENT-4329</v>
      </c>
      <c r="AJ4330" s="15" t="str">
        <f>IF(Tabla2[[#This Row],[Op]]&lt;&gt;"","ENTREGA","")</f>
        <v>ENTREGA</v>
      </c>
      <c r="AK4330" s="40" t="str">
        <f>(Tabla2[[#This Row],[FECHA ENTREGA]]&amp;Tabla2[[#This Row],[HORA ENTREGA]])</f>
        <v>461830,395833333333333</v>
      </c>
      <c r="AL4330" s="43" t="str">
        <f>IFERROR(HYPERLINK("https://wa.me/"&amp;Tabla2[[#This Row],[CONTACTO]]&amp;"?text="&amp;Tabla2[[#This Row],[Mensaje]]),"")</f>
        <v>https://wa.me/56989844861?text=Hola!%0AServicio del día 10-06%0A *Cliente:* TECNIKA S A */ Cont: * TGBU4379290*/ HR Entrega: *09:30* /Dirección: *LOS OLIVOS 1270, PUDAHUEL</v>
      </c>
    </row>
    <row r="4331" spans="1:38" ht="16.5" customHeight="1" x14ac:dyDescent="0.2">
      <c r="A4331" s="15">
        <f>ROW(A4330)</f>
        <v>4330</v>
      </c>
      <c r="B4331" s="15">
        <f>IF(J4331=J4330,B4330+1,1)</f>
        <v>54</v>
      </c>
      <c r="C4331" s="15" t="s">
        <v>2344</v>
      </c>
      <c r="D4331" s="25" t="s">
        <v>39</v>
      </c>
      <c r="E4331" s="27">
        <v>1204937</v>
      </c>
      <c r="F4331" s="27" t="s">
        <v>6595</v>
      </c>
      <c r="G4331" s="27" t="s">
        <v>41</v>
      </c>
      <c r="H4331" s="27">
        <v>9154</v>
      </c>
      <c r="I4331" s="27" t="s">
        <v>42</v>
      </c>
      <c r="J4331" s="28">
        <v>46183</v>
      </c>
      <c r="K4331" s="26">
        <v>0.33333333333333331</v>
      </c>
      <c r="L4331" s="26"/>
      <c r="M4331" s="27" t="s">
        <v>225</v>
      </c>
      <c r="N4331" s="25">
        <f>IFERROR(VLOOKUP(M4331,Data!$J$1:$K$58,2,0),"")</f>
        <v>56978811158</v>
      </c>
      <c r="O4331" s="27" t="s">
        <v>226</v>
      </c>
      <c r="P4331" s="27"/>
      <c r="Q4331" s="27" t="s">
        <v>4045</v>
      </c>
      <c r="R4331" s="27" t="s">
        <v>836</v>
      </c>
      <c r="S4331" s="27"/>
      <c r="T4331" s="27"/>
      <c r="U4331" s="28"/>
      <c r="V4331" s="15"/>
      <c r="W4331" s="15"/>
      <c r="X4331" s="27"/>
      <c r="Y4331" s="27"/>
      <c r="Z4331" s="29"/>
      <c r="AA4331" s="29">
        <v>0.3263888888888889</v>
      </c>
      <c r="AB4331" s="29">
        <v>0.4513888888888889</v>
      </c>
      <c r="AC4331" s="30">
        <v>46183</v>
      </c>
      <c r="AD4331" s="15" t="str">
        <f>IF(Tabla2[[#This Row],[HORA ENTREGA]]="DIRECTO","On time", IF(AA4331&lt;&gt;"",IF(Tabla2[[#This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31" s="15" t="str">
        <f>MID(Tabla2[[#This Row],[TIPO]],1,3)</f>
        <v xml:space="preserve">40 </v>
      </c>
      <c r="AF43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THE ANDES BRANDS */ Cont: * GESU9553110*/ HR Entrega: *08:00* /Dirección: *BODENOR FLEXCENTER - BOULEVARD PONIENTE, MODULOS 21 Y 22 ENEA, PUDAHUEL</v>
      </c>
      <c r="AG4331" s="45" t="str">
        <f>IFERROR(HYPERLINK("https://wa.me/"&amp;Tabla2[[#This Row],[CONTACTO]]&amp;"?text="&amp;Tabla2[[#This Row],[Mensaje]],"Enviar mensaje"),"")</f>
        <v>Enviar mensaje</v>
      </c>
      <c r="AH4331" s="15" t="str">
        <f>CONCATENATE(A4331,F4331)</f>
        <v>4330GESU9553110</v>
      </c>
      <c r="AI4331" s="15" t="str">
        <f>CONCATENATE("ENT-",A4331)</f>
        <v>ENT-4330</v>
      </c>
      <c r="AJ4331" s="15" t="str">
        <f>IF(Tabla2[[#This Row],[Op]]&lt;&gt;"","ENTREGA","")</f>
        <v>ENTREGA</v>
      </c>
      <c r="AK4331" s="40" t="str">
        <f>(Tabla2[[#This Row],[FECHA ENTREGA]]&amp;Tabla2[[#This Row],[HORA ENTREGA]])</f>
        <v>461830,333333333333333</v>
      </c>
      <c r="AL4331" s="43" t="str">
        <f>IFERROR(HYPERLINK("https://wa.me/"&amp;Tabla2[[#This Row],[CONTACTO]]&amp;"?text="&amp;Tabla2[[#This Row],[Mensaje]]),"")</f>
        <v>https://wa.me/56978811158?text=Hola!%0AServicio del día 10-06%0A *Cliente:* THE ANDES BRANDS */ Cont: * GESU9553110*/ HR Entrega: *08:00* /Dirección: *BODENOR FLEXCENTER - BOULEVARD PONIENTE, MODULOS 21 Y 22 ENEA, PUDAHUEL</v>
      </c>
    </row>
    <row r="4332" spans="1:38" ht="16.5" customHeight="1" x14ac:dyDescent="0.2">
      <c r="A4332" s="15">
        <f>ROW(A4331)</f>
        <v>4331</v>
      </c>
      <c r="B4332" s="15">
        <f>IF(J4332=J4331,B4331+1,1)</f>
        <v>55</v>
      </c>
      <c r="C4332" s="15" t="s">
        <v>2344</v>
      </c>
      <c r="D4332" s="25" t="s">
        <v>39</v>
      </c>
      <c r="E4332" s="27">
        <v>1204939</v>
      </c>
      <c r="F4332" s="27" t="s">
        <v>6596</v>
      </c>
      <c r="G4332" s="27" t="s">
        <v>41</v>
      </c>
      <c r="H4332" s="27">
        <v>10286</v>
      </c>
      <c r="I4332" s="27" t="s">
        <v>42</v>
      </c>
      <c r="J4332" s="28">
        <v>46183</v>
      </c>
      <c r="K4332" s="26">
        <v>0.375</v>
      </c>
      <c r="L4332" s="26" t="s">
        <v>6597</v>
      </c>
      <c r="M4332" s="27" t="s">
        <v>86</v>
      </c>
      <c r="N4332" s="25">
        <f>IFERROR(VLOOKUP(M4332,Data!$J$1:$K$58,2,0),"")</f>
        <v>56956654384</v>
      </c>
      <c r="O4332" s="27" t="s">
        <v>87</v>
      </c>
      <c r="P4332" s="27"/>
      <c r="Q4332" s="27" t="s">
        <v>4045</v>
      </c>
      <c r="R4332" s="27" t="s">
        <v>836</v>
      </c>
      <c r="S4332" s="27"/>
      <c r="T4332" s="27"/>
      <c r="U4332" s="28"/>
      <c r="V4332" s="15"/>
      <c r="W4332" s="15"/>
      <c r="X4332" s="27"/>
      <c r="Y4332" s="27"/>
      <c r="Z4332" s="29"/>
      <c r="AA4332" s="29">
        <v>0.37638888888888888</v>
      </c>
      <c r="AB4332" s="29">
        <v>0.50347222222222221</v>
      </c>
      <c r="AC4332" s="30">
        <v>46183</v>
      </c>
      <c r="AD4332" s="15" t="str">
        <f>IF(Tabla2[[#This Row],[HORA ENTREGA]]="DIRECTO","On time", IF(AA4332&lt;&gt;"",IF(Tabla2[[#This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32" s="15" t="str">
        <f>MID(Tabla2[[#This Row],[TIPO]],1,3)</f>
        <v xml:space="preserve">40 </v>
      </c>
      <c r="AF43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THE ANDES BRANDS */ Cont: * TTNU8625965*/ HR Entrega: *09:00* /Dirección: *BODENOR FLEXCENTER - BOULEVARD PONIENTE, MODULOS 21 Y 22 ENEA, PUDAHUEL</v>
      </c>
      <c r="AG4332" s="45" t="str">
        <f>IFERROR(HYPERLINK("https://wa.me/"&amp;Tabla2[[#This Row],[CONTACTO]]&amp;"?text="&amp;Tabla2[[#This Row],[Mensaje]],"Enviar mensaje"),"")</f>
        <v>Enviar mensaje</v>
      </c>
      <c r="AH4332" s="15" t="str">
        <f>CONCATENATE(A4332,F4332)</f>
        <v>4331TTNU8625965</v>
      </c>
      <c r="AI4332" s="15" t="str">
        <f>CONCATENATE("ENT-",A4332)</f>
        <v>ENT-4331</v>
      </c>
      <c r="AJ4332" s="15" t="str">
        <f>IF(Tabla2[[#This Row],[Op]]&lt;&gt;"","ENTREGA","")</f>
        <v>ENTREGA</v>
      </c>
      <c r="AK4332" s="40" t="str">
        <f>(Tabla2[[#This Row],[FECHA ENTREGA]]&amp;Tabla2[[#This Row],[HORA ENTREGA]])</f>
        <v>461830,375</v>
      </c>
      <c r="AL4332" s="43" t="str">
        <f>IFERROR(HYPERLINK("https://wa.me/"&amp;Tabla2[[#This Row],[CONTACTO]]&amp;"?text="&amp;Tabla2[[#This Row],[Mensaje]]),"")</f>
        <v>https://wa.me/56956654384?text=Hola!%0AServicio del día 10-06%0A *Cliente:* THE ANDES BRANDS */ Cont: * TTNU8625965*/ HR Entrega: *09:00* /Dirección: *BODENOR FLEXCENTER - BOULEVARD PONIENTE, MODULOS 21 Y 22 ENEA, PUDAHUEL</v>
      </c>
    </row>
    <row r="4333" spans="1:38" ht="16.5" customHeight="1" x14ac:dyDescent="0.2">
      <c r="A4333" s="15">
        <f>ROW(A4332)</f>
        <v>4332</v>
      </c>
      <c r="B4333" s="15">
        <f>IF(J4333=J4332,B4332+1,1)</f>
        <v>56</v>
      </c>
      <c r="C4333" s="15" t="s">
        <v>2344</v>
      </c>
      <c r="D4333" s="25" t="s">
        <v>39</v>
      </c>
      <c r="E4333" s="27">
        <v>1204941</v>
      </c>
      <c r="F4333" s="27" t="s">
        <v>6598</v>
      </c>
      <c r="G4333" s="27" t="s">
        <v>41</v>
      </c>
      <c r="H4333" s="27">
        <v>9796</v>
      </c>
      <c r="I4333" s="27" t="s">
        <v>42</v>
      </c>
      <c r="J4333" s="28">
        <v>46183</v>
      </c>
      <c r="K4333" s="26">
        <v>0.45833333333333331</v>
      </c>
      <c r="L4333" s="26"/>
      <c r="M4333" s="27" t="s">
        <v>144</v>
      </c>
      <c r="N4333" s="25">
        <f>IFERROR(VLOOKUP(M4333,Data!$J$1:$K$58,2,0),"")</f>
        <v>56940144795</v>
      </c>
      <c r="O4333" s="27" t="s">
        <v>145</v>
      </c>
      <c r="P4333" s="27"/>
      <c r="Q4333" s="27" t="s">
        <v>4045</v>
      </c>
      <c r="R4333" s="27" t="s">
        <v>836</v>
      </c>
      <c r="S4333" s="27"/>
      <c r="T4333" s="27"/>
      <c r="U4333" s="28"/>
      <c r="V4333" s="15"/>
      <c r="W4333" s="15"/>
      <c r="X4333" s="27"/>
      <c r="Y4333" s="27"/>
      <c r="Z4333" s="29"/>
      <c r="AA4333" s="29">
        <v>0.46875</v>
      </c>
      <c r="AB4333" s="29">
        <v>0.5625</v>
      </c>
      <c r="AC4333" s="30">
        <v>46183</v>
      </c>
      <c r="AD4333" s="15" t="str">
        <f>IF(Tabla2[[#This Row],[HORA ENTREGA]]="DIRECTO","On time", IF(AA4333&lt;&gt;"",IF(Tabla2[[#This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33" s="15" t="str">
        <f>MID(Tabla2[[#This Row],[TIPO]],1,3)</f>
        <v xml:space="preserve">40 </v>
      </c>
      <c r="AF43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THE ANDES BRANDS */ Cont: * CAAU4225703*/ HR Entrega: *11:00* /Dirección: *BODENOR FLEXCENTER - BOULEVARD PONIENTE, MODULOS 21 Y 22 ENEA, PUDAHUEL</v>
      </c>
      <c r="AG4333" s="45" t="str">
        <f>IFERROR(HYPERLINK("https://wa.me/"&amp;Tabla2[[#This Row],[CONTACTO]]&amp;"?text="&amp;Tabla2[[#This Row],[Mensaje]],"Enviar mensaje"),"")</f>
        <v>Enviar mensaje</v>
      </c>
      <c r="AH4333" s="15" t="str">
        <f>CONCATENATE(A4333,F4333)</f>
        <v>4332CAAU4225703</v>
      </c>
      <c r="AI4333" s="15" t="str">
        <f>CONCATENATE("ENT-",A4333)</f>
        <v>ENT-4332</v>
      </c>
      <c r="AJ4333" s="15" t="str">
        <f>IF(Tabla2[[#This Row],[Op]]&lt;&gt;"","ENTREGA","")</f>
        <v>ENTREGA</v>
      </c>
      <c r="AK4333" s="40" t="str">
        <f>(Tabla2[[#This Row],[FECHA ENTREGA]]&amp;Tabla2[[#This Row],[HORA ENTREGA]])</f>
        <v>461830,458333333333333</v>
      </c>
      <c r="AL4333" s="43" t="str">
        <f>IFERROR(HYPERLINK("https://wa.me/"&amp;Tabla2[[#This Row],[CONTACTO]]&amp;"?text="&amp;Tabla2[[#This Row],[Mensaje]]),"")</f>
        <v>https://wa.me/56940144795?text=Hola!%0AServicio del día 10-06%0A *Cliente:* THE ANDES BRANDS */ Cont: * CAAU4225703*/ HR Entrega: *11:00* /Dirección: *BODENOR FLEXCENTER - BOULEVARD PONIENTE, MODULOS 21 Y 22 ENEA, PUDAHUEL</v>
      </c>
    </row>
    <row r="4334" spans="1:38" ht="16.5" customHeight="1" x14ac:dyDescent="0.2">
      <c r="A4334" s="15">
        <f>ROW(A4333)</f>
        <v>4333</v>
      </c>
      <c r="B4334" s="15">
        <f>IF(J4334=J4333,B4333+1,1)</f>
        <v>57</v>
      </c>
      <c r="C4334" s="15" t="s">
        <v>244</v>
      </c>
      <c r="D4334" s="25" t="s">
        <v>39</v>
      </c>
      <c r="E4334" s="27">
        <v>535123</v>
      </c>
      <c r="F4334" s="27" t="s">
        <v>6599</v>
      </c>
      <c r="G4334" s="27" t="s">
        <v>64</v>
      </c>
      <c r="H4334" s="27">
        <v>9292</v>
      </c>
      <c r="I4334" s="27" t="s">
        <v>6600</v>
      </c>
      <c r="J4334" s="28">
        <v>46183</v>
      </c>
      <c r="K4334" s="26">
        <v>0.375</v>
      </c>
      <c r="L4334" s="26"/>
      <c r="M4334" s="27" t="s">
        <v>247</v>
      </c>
      <c r="N4334" s="25">
        <f>IFERROR(VLOOKUP(M4334,Data!$J$1:$K$58,2,0),"")</f>
        <v>56953157599</v>
      </c>
      <c r="O4334" s="27" t="s">
        <v>248</v>
      </c>
      <c r="P4334" s="27"/>
      <c r="Q4334" s="27" t="s">
        <v>249</v>
      </c>
      <c r="R4334" s="27" t="s">
        <v>1546</v>
      </c>
      <c r="S4334" s="27"/>
      <c r="T4334" s="27"/>
      <c r="U4334" s="28"/>
      <c r="V4334" s="15"/>
      <c r="W4334" s="15"/>
      <c r="X4334" s="27"/>
      <c r="Y4334" s="27"/>
      <c r="Z4334" s="29"/>
      <c r="AA4334" s="29">
        <v>0.46041666666666664</v>
      </c>
      <c r="AB4334" s="29">
        <v>0.54513888888888884</v>
      </c>
      <c r="AC4334" s="30">
        <v>46183</v>
      </c>
      <c r="AD4334" s="15" t="str">
        <f>IF(Tabla2[[#This Row],[HORA ENTREGA]]="DIRECTO","On time", IF(AA4334&lt;&gt;"",IF(Tabla2[[#This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34" s="15" t="str">
        <f>MID(Tabla2[[#This Row],[TIPO]],1,3)</f>
        <v xml:space="preserve">20 </v>
      </c>
      <c r="AF43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VILLAR HERMANOS S.A. */ Cont: * GCXU2615120*/ HR Entrega: *09:00* /Dirección: *SALAR DE ATACAMA 1330, PUDAHUEL</v>
      </c>
      <c r="AG4334" s="38" t="str">
        <f>IFERROR(HYPERLINK("https://wa.me/"&amp;Tabla2[[#This Row],[CONTACTO]]&amp;"?text="&amp;Tabla2[[#This Row],[Mensaje]],"Enviar mensaje"),"")</f>
        <v>Enviar mensaje</v>
      </c>
      <c r="AH4334" s="15" t="str">
        <f>CONCATENATE(A4334,F4334)</f>
        <v>4333GCXU2615120</v>
      </c>
      <c r="AI4334" s="15" t="str">
        <f>CONCATENATE("ENT-",A4334)</f>
        <v>ENT-4333</v>
      </c>
      <c r="AJ4334" s="15" t="str">
        <f>IF(Tabla2[[#This Row],[Op]]&lt;&gt;"","ENTREGA","")</f>
        <v>ENTREGA</v>
      </c>
      <c r="AK4334" s="40" t="str">
        <f>(Tabla2[[#This Row],[FECHA ENTREGA]]&amp;Tabla2[[#This Row],[HORA ENTREGA]])</f>
        <v>461830,375</v>
      </c>
      <c r="AL4334" s="34" t="str">
        <f>IFERROR(HYPERLINK("https://wa.me/"&amp;Tabla2[[#This Row],[CONTACTO]]&amp;"?text="&amp;Tabla2[[#This Row],[Mensaje]]),"")</f>
        <v>https://wa.me/56953157599?text=Hola!%0AServicio del día 10-06%0A *Cliente:* VILLAR HERMANOS S.A. */ Cont: * GCXU2615120*/ HR Entrega: *09:00* /Dirección: *SALAR DE ATACAMA 1330, PUDAHUEL</v>
      </c>
    </row>
    <row r="4335" spans="1:38" ht="16.5" customHeight="1" x14ac:dyDescent="0.2">
      <c r="A4335" s="15">
        <f>ROW(A4334)</f>
        <v>4334</v>
      </c>
      <c r="B4335" s="15">
        <f>IF(J4335=J4334,B4334+1,1)</f>
        <v>58</v>
      </c>
      <c r="C4335" s="15" t="s">
        <v>580</v>
      </c>
      <c r="D4335" s="25" t="s">
        <v>39</v>
      </c>
      <c r="E4335" s="27">
        <v>306999</v>
      </c>
      <c r="F4335" s="27" t="s">
        <v>6601</v>
      </c>
      <c r="G4335" s="27" t="s">
        <v>64</v>
      </c>
      <c r="H4335" s="27">
        <v>4300</v>
      </c>
      <c r="I4335" s="27" t="s">
        <v>42</v>
      </c>
      <c r="J4335" s="28">
        <v>46183</v>
      </c>
      <c r="K4335" s="26">
        <v>0.35416666666666669</v>
      </c>
      <c r="L4335" s="26" t="s">
        <v>3731</v>
      </c>
      <c r="M4335" s="27" t="s">
        <v>164</v>
      </c>
      <c r="N4335" s="25">
        <f>IFERROR(VLOOKUP(M4335,Data!$J$1:$K$58,2,0),"")</f>
        <v>56967398822</v>
      </c>
      <c r="O4335" s="27" t="s">
        <v>165</v>
      </c>
      <c r="P4335" s="27"/>
      <c r="Q4335" s="27" t="s">
        <v>3376</v>
      </c>
      <c r="R4335" s="27" t="s">
        <v>218</v>
      </c>
      <c r="S4335" s="27"/>
      <c r="T4335" s="27"/>
      <c r="U4335" s="28"/>
      <c r="V4335" s="15"/>
      <c r="W4335" s="15"/>
      <c r="X4335" s="27"/>
      <c r="Y4335" s="27"/>
      <c r="Z4335" s="29"/>
      <c r="AA4335" s="29">
        <v>0.47291666666666665</v>
      </c>
      <c r="AB4335" s="29">
        <v>0.5</v>
      </c>
      <c r="AC4335" s="30">
        <v>46183</v>
      </c>
      <c r="AD4335" s="15" t="str">
        <f>IF(Tabla2[[#This Row],[HORA ENTREGA]]="DIRECTO","On time", IF(AA4335&lt;&gt;"",IF(Tabla2[[#This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35" s="15" t="str">
        <f>MID(Tabla2[[#This Row],[TIPO]],1,3)</f>
        <v xml:space="preserve">20 </v>
      </c>
      <c r="AF43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10-06%0A *Cliente:* WURTH CHILE LTDA */ Cont: * MRKU8017739*/ HR Entrega: *08:30* /Dirección: *AV. LO ESPEJO 1740, BOD. 4; SAN BERNARDO</v>
      </c>
      <c r="AG4335" s="45" t="str">
        <f>IFERROR(HYPERLINK("https://wa.me/"&amp;Tabla2[[#This Row],[CONTACTO]]&amp;"?text="&amp;Tabla2[[#This Row],[Mensaje]],"Enviar mensaje"),"")</f>
        <v>Enviar mensaje</v>
      </c>
      <c r="AH4335" s="15" t="str">
        <f>CONCATENATE(A4335,F4335)</f>
        <v>4334MRKU8017739</v>
      </c>
      <c r="AI4335" s="15" t="str">
        <f>CONCATENATE("ENT-",A4335)</f>
        <v>ENT-4334</v>
      </c>
      <c r="AJ4335" s="15" t="str">
        <f>IF(Tabla2[[#This Row],[Op]]&lt;&gt;"","ENTREGA","")</f>
        <v>ENTREGA</v>
      </c>
      <c r="AK4335" s="40" t="str">
        <f>(Tabla2[[#This Row],[FECHA ENTREGA]]&amp;Tabla2[[#This Row],[HORA ENTREGA]])</f>
        <v>461830,354166666666667</v>
      </c>
      <c r="AL4335" s="43" t="str">
        <f>IFERROR(HYPERLINK("https://wa.me/"&amp;Tabla2[[#This Row],[CONTACTO]]&amp;"?text="&amp;Tabla2[[#This Row],[Mensaje]]),"")</f>
        <v>https://wa.me/56967398822?text=Hola!%0AServicio del día 10-06%0A *Cliente:* WURTH CHILE LTDA */ Cont: * MRKU8017739*/ HR Entrega: *08:30* /Dirección: *AV. LO ESPEJO 1740, BOD. 4; SAN BERNARDO</v>
      </c>
    </row>
    <row r="4336" spans="1:38" ht="16.5" customHeight="1" x14ac:dyDescent="0.2">
      <c r="A4336" s="15">
        <f>ROW(A4335)</f>
        <v>4335</v>
      </c>
      <c r="B4336" s="15">
        <f>IF(J4336=J4335,B4335+1,1)</f>
        <v>1</v>
      </c>
      <c r="C4336" s="15" t="s">
        <v>1107</v>
      </c>
      <c r="D4336" s="25" t="s">
        <v>39</v>
      </c>
      <c r="E4336" s="27">
        <v>307497</v>
      </c>
      <c r="F4336" s="27" t="s">
        <v>6602</v>
      </c>
      <c r="G4336" s="27" t="s">
        <v>41</v>
      </c>
      <c r="H4336" s="27">
        <v>22149</v>
      </c>
      <c r="I4336" s="27" t="s">
        <v>6603</v>
      </c>
      <c r="J4336" s="28">
        <v>46184</v>
      </c>
      <c r="K4336" s="26">
        <v>0.375</v>
      </c>
      <c r="L4336" s="26"/>
      <c r="M4336" s="27" t="s">
        <v>319</v>
      </c>
      <c r="N4336" s="25">
        <f>IFERROR(VLOOKUP(M4336,Data!$J$1:$K$58,2,0),"")</f>
        <v>56948501048</v>
      </c>
      <c r="O4336" s="27" t="s">
        <v>320</v>
      </c>
      <c r="P4336" s="27"/>
      <c r="Q4336" s="27" t="s">
        <v>1110</v>
      </c>
      <c r="R4336" s="27" t="s">
        <v>74</v>
      </c>
      <c r="S4336" s="27"/>
      <c r="T4336" s="27"/>
      <c r="U4336" s="28"/>
      <c r="V4336" s="15"/>
      <c r="W4336" s="15"/>
      <c r="X4336" s="27"/>
      <c r="Y4336" s="27"/>
      <c r="Z4336" s="29"/>
      <c r="AA4336" s="29">
        <v>0.37708333333333333</v>
      </c>
      <c r="AB4336" s="29">
        <v>0.55902777777777779</v>
      </c>
      <c r="AC4336" s="30">
        <v>46184</v>
      </c>
      <c r="AD4336" s="15" t="str">
        <f>IF(Tabla2[[#This Row],[HORA ENTREGA]]="DIRECTO","On time", IF(AA4336&lt;&gt;"",IF(Tabla2[[#This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36" s="15" t="str">
        <f>MID(Tabla2[[#This Row],[TIPO]],1,3)</f>
        <v xml:space="preserve">40 </v>
      </c>
      <c r="AF43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ACEROS BW SPA */ Cont: * WHSU5073217*/ HR Entrega: *09:00* /Dirección: *VOLCAN TUPUNGATO 832, GALPON C; PUDAHUEL</v>
      </c>
      <c r="AG4336" s="38" t="str">
        <f>IFERROR(HYPERLINK("https://wa.me/"&amp;Tabla2[[#This Row],[CONTACTO]]&amp;"?text="&amp;Tabla2[[#This Row],[Mensaje]],"Enviar mensaje"),"")</f>
        <v>Enviar mensaje</v>
      </c>
      <c r="AH4336" s="15" t="str">
        <f>CONCATENATE(A4336,F4336)</f>
        <v>4335WHSU5073217</v>
      </c>
      <c r="AI4336" s="15" t="str">
        <f>CONCATENATE("ENT-",A4336)</f>
        <v>ENT-4335</v>
      </c>
      <c r="AJ4336" s="15" t="str">
        <f>IF(Tabla2[[#This Row],[Op]]&lt;&gt;"","ENTREGA","")</f>
        <v>ENTREGA</v>
      </c>
      <c r="AK4336" s="40" t="str">
        <f>(Tabla2[[#This Row],[FECHA ENTREGA]]&amp;Tabla2[[#This Row],[HORA ENTREGA]])</f>
        <v>461840,375</v>
      </c>
      <c r="AL4336" s="43" t="str">
        <f>IFERROR(HYPERLINK("https://wa.me/"&amp;Tabla2[[#This Row],[CONTACTO]]&amp;"?text="&amp;Tabla2[[#This Row],[Mensaje]]),"")</f>
        <v>https://wa.me/56948501048?text=Hola!%0AServicio del día 11-06%0A *Cliente:* ACEROS BW SPA */ Cont: * WHSU5073217*/ HR Entrega: *09:00* /Dirección: *VOLCAN TUPUNGATO 832, GALPON C; PUDAHUEL</v>
      </c>
    </row>
    <row r="4337" spans="1:38" ht="16.5" customHeight="1" x14ac:dyDescent="0.2">
      <c r="A4337" s="15">
        <f>ROW(A4336)</f>
        <v>4336</v>
      </c>
      <c r="B4337" s="15">
        <f>IF(J4337=J4336,B4336+1,1)</f>
        <v>2</v>
      </c>
      <c r="C4337" s="15" t="s">
        <v>43</v>
      </c>
      <c r="D4337" s="25" t="s">
        <v>39</v>
      </c>
      <c r="E4337" s="27">
        <v>372197</v>
      </c>
      <c r="F4337" s="27" t="s">
        <v>6604</v>
      </c>
      <c r="G4337" s="27" t="s">
        <v>41</v>
      </c>
      <c r="H4337" s="27">
        <v>15400</v>
      </c>
      <c r="I4337" s="27" t="s">
        <v>6605</v>
      </c>
      <c r="J4337" s="28">
        <v>46184</v>
      </c>
      <c r="K4337" s="26">
        <v>0.47916666666666669</v>
      </c>
      <c r="L4337" s="26"/>
      <c r="M4337" s="27" t="s">
        <v>51</v>
      </c>
      <c r="N4337" s="25">
        <f>IFERROR(VLOOKUP(M4337,Data!$J$1:$K$58,2,0),"")</f>
        <v>56967256951</v>
      </c>
      <c r="O4337" s="27" t="s">
        <v>52</v>
      </c>
      <c r="P4337" s="27"/>
      <c r="Q4337" s="27" t="s">
        <v>1656</v>
      </c>
      <c r="R4337" s="27" t="s">
        <v>69</v>
      </c>
      <c r="S4337" s="27"/>
      <c r="T4337" s="27"/>
      <c r="U4337" s="28"/>
      <c r="V4337" s="15"/>
      <c r="W4337" s="15"/>
      <c r="X4337" s="27"/>
      <c r="Y4337" s="27"/>
      <c r="Z4337" s="29"/>
      <c r="AA4337" s="29">
        <v>0.57291666666666663</v>
      </c>
      <c r="AB4337" s="29">
        <v>0.66319444444444442</v>
      </c>
      <c r="AC4337" s="30">
        <v>46184</v>
      </c>
      <c r="AD4337" s="15" t="str">
        <f>IF(Tabla2[[#This Row],[HORA ENTREGA]]="DIRECTO","On time", IF(AA4337&lt;&gt;"",IF(Tabla2[[#This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37" s="15" t="str">
        <f>MID(Tabla2[[#This Row],[TIPO]],1,3)</f>
        <v xml:space="preserve">40 </v>
      </c>
      <c r="AF43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ALCA SPA */ Cont: * FCIU9521652*/ HR Entrega: *11:30* /Dirección: *Camino del Cerro 4868 Huechuraba, Santiago.</v>
      </c>
      <c r="AG4337" s="45" t="str">
        <f>IFERROR(HYPERLINK("https://wa.me/"&amp;Tabla2[[#This Row],[CONTACTO]]&amp;"?text="&amp;Tabla2[[#This Row],[Mensaje]],"Enviar mensaje"),"")</f>
        <v>Enviar mensaje</v>
      </c>
      <c r="AH4337" s="15" t="str">
        <f>CONCATENATE(A4337,F4337)</f>
        <v>4336FCIU9521652</v>
      </c>
      <c r="AI4337" s="15" t="str">
        <f>CONCATENATE("ENT-",A4337)</f>
        <v>ENT-4336</v>
      </c>
      <c r="AJ4337" s="15" t="str">
        <f>IF(Tabla2[[#This Row],[Op]]&lt;&gt;"","ENTREGA","")</f>
        <v>ENTREGA</v>
      </c>
      <c r="AK4337" s="40" t="str">
        <f>(Tabla2[[#This Row],[FECHA ENTREGA]]&amp;Tabla2[[#This Row],[HORA ENTREGA]])</f>
        <v>461840,479166666666667</v>
      </c>
      <c r="AL4337" s="43" t="str">
        <f>IFERROR(HYPERLINK("https://wa.me/"&amp;Tabla2[[#This Row],[CONTACTO]]&amp;"?text="&amp;Tabla2[[#This Row],[Mensaje]]),"")</f>
        <v>https://wa.me/56967256951?text=Hola!%0AServicio del día 11-06%0A *Cliente:* ALCA SPA */ Cont: * FCIU9521652*/ HR Entrega: *11:30* /Dirección: *Camino del Cerro 4868 Huechuraba, Santiago.</v>
      </c>
    </row>
    <row r="4338" spans="1:38" ht="16.5" customHeight="1" x14ac:dyDescent="0.2">
      <c r="A4338" s="15">
        <f>ROW(A4337)</f>
        <v>4337</v>
      </c>
      <c r="B4338" s="15">
        <f>IF(J4338=J4337,B4337+1,1)</f>
        <v>3</v>
      </c>
      <c r="C4338" s="15" t="s">
        <v>43</v>
      </c>
      <c r="D4338" s="25" t="s">
        <v>39</v>
      </c>
      <c r="E4338" s="27">
        <v>371346</v>
      </c>
      <c r="F4338" s="27" t="s">
        <v>6606</v>
      </c>
      <c r="G4338" s="27" t="s">
        <v>54</v>
      </c>
      <c r="H4338" s="27">
        <v>24840</v>
      </c>
      <c r="I4338" s="27" t="s">
        <v>6607</v>
      </c>
      <c r="J4338" s="28">
        <v>46184</v>
      </c>
      <c r="K4338" s="26">
        <v>0.60416666666666663</v>
      </c>
      <c r="L4338" s="26"/>
      <c r="M4338" s="27" t="s">
        <v>6027</v>
      </c>
      <c r="N4338" s="25">
        <f>IFERROR(VLOOKUP(M4338,Data!$J$1:$K$58,2,0),"")</f>
        <v>56931745826</v>
      </c>
      <c r="O4338" s="27" t="s">
        <v>200</v>
      </c>
      <c r="P4338" s="27"/>
      <c r="Q4338" s="27" t="s">
        <v>5560</v>
      </c>
      <c r="R4338" s="27" t="s">
        <v>183</v>
      </c>
      <c r="S4338" s="27"/>
      <c r="T4338" s="27"/>
      <c r="U4338" s="28"/>
      <c r="V4338" s="15"/>
      <c r="W4338" s="15"/>
      <c r="X4338" s="27"/>
      <c r="Y4338" s="27"/>
      <c r="Z4338" s="29"/>
      <c r="AA4338" s="29">
        <v>0.65625</v>
      </c>
      <c r="AB4338" s="29">
        <v>0.79166666666666663</v>
      </c>
      <c r="AC4338" s="30">
        <v>46184</v>
      </c>
      <c r="AD4338" s="15" t="str">
        <f>IF(Tabla2[[#This Row],[HORA ENTREGA]]="DIRECTO","On time", IF(AA4338&lt;&gt;"",IF(Tabla2[[#This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38" s="15" t="str">
        <f>MID(Tabla2[[#This Row],[TIPO]],1,3)</f>
        <v xml:space="preserve">40 </v>
      </c>
      <c r="AF43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ALCA SPA */ Cont: * HDMU5597518*/ HR Entrega: *14:30* /Dirección: *Camino Punta Mocha 4899-A Huechuraba, Santiago</v>
      </c>
      <c r="AG4338" s="45" t="str">
        <f>IFERROR(HYPERLINK("https://wa.me/"&amp;Tabla2[[#This Row],[CONTACTO]]&amp;"?text="&amp;Tabla2[[#This Row],[Mensaje]],"Enviar mensaje"),"")</f>
        <v>Enviar mensaje</v>
      </c>
      <c r="AH4338" s="15" t="str">
        <f>CONCATENATE(A4338,F4338)</f>
        <v>4337HDMU5597518</v>
      </c>
      <c r="AI4338" s="15" t="str">
        <f>CONCATENATE("ENT-",A4338)</f>
        <v>ENT-4337</v>
      </c>
      <c r="AJ4338" s="15" t="str">
        <f>IF(Tabla2[[#This Row],[Op]]&lt;&gt;"","ENTREGA","")</f>
        <v>ENTREGA</v>
      </c>
      <c r="AK4338" s="40" t="str">
        <f>(Tabla2[[#This Row],[FECHA ENTREGA]]&amp;Tabla2[[#This Row],[HORA ENTREGA]])</f>
        <v>461840,604166666666667</v>
      </c>
      <c r="AL4338" s="43" t="str">
        <f>IFERROR(HYPERLINK("https://wa.me/"&amp;Tabla2[[#This Row],[CONTACTO]]&amp;"?text="&amp;Tabla2[[#This Row],[Mensaje]]),"")</f>
        <v>https://wa.me/56931745826?text=Hola!%0AServicio del día 11-06%0A *Cliente:* ALCA SPA */ Cont: * HDMU5597518*/ HR Entrega: *14:30* /Dirección: *Camino Punta Mocha 4899-A Huechuraba, Santiago</v>
      </c>
    </row>
    <row r="4339" spans="1:38" ht="16.5" customHeight="1" x14ac:dyDescent="0.2">
      <c r="A4339" s="15">
        <f>ROW(A4338)</f>
        <v>4338</v>
      </c>
      <c r="B4339" s="15">
        <f>IF(J4339=J4338,B4338+1,1)</f>
        <v>4</v>
      </c>
      <c r="C4339" s="15" t="s">
        <v>517</v>
      </c>
      <c r="D4339" s="25" t="s">
        <v>39</v>
      </c>
      <c r="E4339" s="27"/>
      <c r="F4339" s="27"/>
      <c r="G4339" s="27"/>
      <c r="H4339" s="27"/>
      <c r="I4339" s="27"/>
      <c r="J4339" s="28">
        <v>46184</v>
      </c>
      <c r="K4339" s="26">
        <v>0.375</v>
      </c>
      <c r="L4339" s="26"/>
      <c r="M4339" s="27" t="s">
        <v>139</v>
      </c>
      <c r="N4339" s="25">
        <f>IFERROR(VLOOKUP(M4339,Data!$J$1:$K$58,2,0),"")</f>
        <v>56965312953</v>
      </c>
      <c r="O4339" s="27" t="s">
        <v>140</v>
      </c>
      <c r="P4339" s="27"/>
      <c r="Q4339" s="27"/>
      <c r="R4339" s="27"/>
      <c r="S4339" s="27"/>
      <c r="T4339" s="27"/>
      <c r="U4339" s="28"/>
      <c r="V4339" s="15"/>
      <c r="W4339" s="15"/>
      <c r="X4339" s="27"/>
      <c r="Y4339" s="27"/>
      <c r="Z4339" s="29"/>
      <c r="AA4339" s="29">
        <v>6.5972222222222224E-2</v>
      </c>
      <c r="AB4339" s="29">
        <v>0.52083333333333337</v>
      </c>
      <c r="AC4339" s="30">
        <v>46184</v>
      </c>
      <c r="AD4339" s="15" t="str">
        <f>IF(Tabla2[[#This Row],[HORA ENTREGA]]="DIRECTO","On time", IF(AA4339&lt;&gt;"",IF(Tabla2[[#This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39" s="15" t="str">
        <f>MID(Tabla2[[#This Row],[TIPO]],1,3)</f>
        <v/>
      </c>
      <c r="AF43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ARESTI CHILE WINE S.A. */ Cont: * */ HR Entrega: *09:00* /Dirección: *</v>
      </c>
      <c r="AG4339" s="45" t="str">
        <f>IFERROR(HYPERLINK("https://wa.me/"&amp;Tabla2[[#This Row],[CONTACTO]]&amp;"?text="&amp;Tabla2[[#This Row],[Mensaje]],"Enviar mensaje"),"")</f>
        <v>Enviar mensaje</v>
      </c>
      <c r="AH4339" s="15" t="str">
        <f>CONCATENATE(A4339,F4339)</f>
        <v>4338</v>
      </c>
      <c r="AI4339" s="15" t="str">
        <f>CONCATENATE("ENT-",A4339)</f>
        <v>ENT-4338</v>
      </c>
      <c r="AJ4339" s="15" t="str">
        <f>IF(Tabla2[[#This Row],[Op]]&lt;&gt;"","ENTREGA","")</f>
        <v>ENTREGA</v>
      </c>
      <c r="AK4339" s="40" t="str">
        <f>(Tabla2[[#This Row],[FECHA ENTREGA]]&amp;Tabla2[[#This Row],[HORA ENTREGA]])</f>
        <v>461840,375</v>
      </c>
      <c r="AL4339" s="43" t="str">
        <f>IFERROR(HYPERLINK("https://wa.me/"&amp;Tabla2[[#This Row],[CONTACTO]]&amp;"?text="&amp;Tabla2[[#This Row],[Mensaje]]),"")</f>
        <v>https://wa.me/56965312953?text=Hola!%0AServicio del día 11-06%0A *Cliente:* ARESTI CHILE WINE S.A. */ Cont: * */ HR Entrega: *09:00* /Dirección: *</v>
      </c>
    </row>
    <row r="4340" spans="1:38" ht="16.5" customHeight="1" x14ac:dyDescent="0.2">
      <c r="A4340" s="15">
        <f>ROW(A4339)</f>
        <v>4339</v>
      </c>
      <c r="B4340" s="15">
        <f>IF(J4340=J4339,B4339+1,1)</f>
        <v>5</v>
      </c>
      <c r="C4340" s="15" t="s">
        <v>517</v>
      </c>
      <c r="D4340" s="25" t="s">
        <v>39</v>
      </c>
      <c r="E4340" s="27"/>
      <c r="F4340" s="27"/>
      <c r="G4340" s="27"/>
      <c r="H4340" s="27"/>
      <c r="I4340" s="27"/>
      <c r="J4340" s="28">
        <v>46184</v>
      </c>
      <c r="K4340" s="26">
        <v>0.45833333333333331</v>
      </c>
      <c r="L4340" s="26"/>
      <c r="M4340" s="27" t="s">
        <v>155</v>
      </c>
      <c r="N4340" s="25">
        <f>IFERROR(VLOOKUP(M4340,Data!$J$1:$K$58,2,0),"")</f>
        <v>56926181825</v>
      </c>
      <c r="O4340" s="27" t="s">
        <v>156</v>
      </c>
      <c r="P4340" s="27"/>
      <c r="Q4340" s="27"/>
      <c r="R4340" s="27"/>
      <c r="S4340" s="27"/>
      <c r="T4340" s="27"/>
      <c r="U4340" s="28"/>
      <c r="V4340" s="15"/>
      <c r="W4340" s="15"/>
      <c r="X4340" s="27"/>
      <c r="Y4340" s="27"/>
      <c r="Z4340" s="29"/>
      <c r="AA4340" s="29">
        <v>0.52430555555555558</v>
      </c>
      <c r="AB4340" s="29">
        <v>0.73263888888888884</v>
      </c>
      <c r="AC4340" s="30">
        <v>46184</v>
      </c>
      <c r="AD4340" s="15" t="str">
        <f>IF(Tabla2[[#This Row],[HORA ENTREGA]]="DIRECTO","On time", IF(AA4340&lt;&gt;"",IF(Tabla2[[#This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40" s="15" t="str">
        <f>MID(Tabla2[[#This Row],[TIPO]],1,3)</f>
        <v/>
      </c>
      <c r="AF43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ARESTI CHILE WINE S.A. */ Cont: * */ HR Entrega: *11:00* /Dirección: *</v>
      </c>
      <c r="AG4340" s="45" t="str">
        <f>IFERROR(HYPERLINK("https://wa.me/"&amp;Tabla2[[#This Row],[CONTACTO]]&amp;"?text="&amp;Tabla2[[#This Row],[Mensaje]],"Enviar mensaje"),"")</f>
        <v>Enviar mensaje</v>
      </c>
      <c r="AH4340" s="15" t="str">
        <f>CONCATENATE(A4340,F4340)</f>
        <v>4339</v>
      </c>
      <c r="AI4340" s="15" t="str">
        <f>CONCATENATE("ENT-",A4340)</f>
        <v>ENT-4339</v>
      </c>
      <c r="AJ4340" s="15" t="str">
        <f>IF(Tabla2[[#This Row],[Op]]&lt;&gt;"","ENTREGA","")</f>
        <v>ENTREGA</v>
      </c>
      <c r="AK4340" s="40" t="str">
        <f>(Tabla2[[#This Row],[FECHA ENTREGA]]&amp;Tabla2[[#This Row],[HORA ENTREGA]])</f>
        <v>461840,458333333333333</v>
      </c>
      <c r="AL4340" s="43" t="str">
        <f>IFERROR(HYPERLINK("https://wa.me/"&amp;Tabla2[[#This Row],[CONTACTO]]&amp;"?text="&amp;Tabla2[[#This Row],[Mensaje]]),"")</f>
        <v>https://wa.me/56926181825?text=Hola!%0AServicio del día 11-06%0A *Cliente:* ARESTI CHILE WINE S.A. */ Cont: * */ HR Entrega: *11:00* /Dirección: *</v>
      </c>
    </row>
    <row r="4341" spans="1:38" ht="16.5" customHeight="1" x14ac:dyDescent="0.2">
      <c r="A4341" s="15">
        <f>ROW(A4340)</f>
        <v>4340</v>
      </c>
      <c r="B4341" s="15">
        <f>IF(J4341=J4340,B4340+1,1)</f>
        <v>6</v>
      </c>
      <c r="C4341" s="15" t="s">
        <v>812</v>
      </c>
      <c r="D4341" s="25" t="s">
        <v>39</v>
      </c>
      <c r="E4341" s="27">
        <v>307492</v>
      </c>
      <c r="F4341" s="27" t="s">
        <v>6608</v>
      </c>
      <c r="G4341" s="27" t="s">
        <v>64</v>
      </c>
      <c r="H4341" s="27">
        <v>4400</v>
      </c>
      <c r="I4341" s="27" t="s">
        <v>6609</v>
      </c>
      <c r="J4341" s="28">
        <v>46184</v>
      </c>
      <c r="K4341" s="26">
        <v>0.39583333333333331</v>
      </c>
      <c r="L4341" s="26" t="s">
        <v>6610</v>
      </c>
      <c r="M4341" s="27" t="s">
        <v>164</v>
      </c>
      <c r="N4341" s="25">
        <f>IFERROR(VLOOKUP(M4341,Data!$J$1:$K$58,2,0),"")</f>
        <v>56967398822</v>
      </c>
      <c r="O4341" s="27" t="s">
        <v>165</v>
      </c>
      <c r="P4341" s="27"/>
      <c r="Q4341" s="27" t="s">
        <v>815</v>
      </c>
      <c r="R4341" s="27" t="s">
        <v>183</v>
      </c>
      <c r="S4341" s="27"/>
      <c r="T4341" s="27"/>
      <c r="U4341" s="28"/>
      <c r="V4341" s="15"/>
      <c r="W4341" s="15"/>
      <c r="X4341" s="27"/>
      <c r="Y4341" s="27"/>
      <c r="Z4341" s="29"/>
      <c r="AA4341" s="29">
        <v>0.37847222222222221</v>
      </c>
      <c r="AB4341" s="29">
        <v>0.4201388888888889</v>
      </c>
      <c r="AC4341" s="30">
        <v>46184</v>
      </c>
      <c r="AD4341" s="15" t="str">
        <f>IF(Tabla2[[#This Row],[HORA ENTREGA]]="DIRECTO","On time", IF(AA4341&lt;&gt;"",IF(Tabla2[[#This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41" s="15" t="str">
        <f>MID(Tabla2[[#This Row],[TIPO]],1,3)</f>
        <v xml:space="preserve">20 </v>
      </c>
      <c r="AF43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COMERCIAL ANDEXPORT LTDA */ Cont: * TCLU3713322*/ HR Entrega: *09:30* /Dirección: *AV. BOULEVARD AEROPUERTO NORTE 9627; ENEA - PUDAHUEL</v>
      </c>
      <c r="AG4341" s="38" t="str">
        <f>IFERROR(HYPERLINK("https://wa.me/"&amp;Tabla2[[#This Row],[CONTACTO]]&amp;"?text="&amp;Tabla2[[#This Row],[Mensaje]],"Enviar mensaje"),"")</f>
        <v>Enviar mensaje</v>
      </c>
      <c r="AH4341" s="15" t="str">
        <f>CONCATENATE(A4341,F4341)</f>
        <v>4340TCLU3713322</v>
      </c>
      <c r="AI4341" s="15" t="str">
        <f>CONCATENATE("ENT-",A4341)</f>
        <v>ENT-4340</v>
      </c>
      <c r="AJ4341" s="15" t="str">
        <f>IF(Tabla2[[#This Row],[Op]]&lt;&gt;"","ENTREGA","")</f>
        <v>ENTREGA</v>
      </c>
      <c r="AK4341" s="40" t="str">
        <f>(Tabla2[[#This Row],[FECHA ENTREGA]]&amp;Tabla2[[#This Row],[HORA ENTREGA]])</f>
        <v>461840,395833333333333</v>
      </c>
      <c r="AL4341" s="34" t="str">
        <f>IFERROR(HYPERLINK("https://wa.me/"&amp;Tabla2[[#This Row],[CONTACTO]]&amp;"?text="&amp;Tabla2[[#This Row],[Mensaje]]),"")</f>
        <v>https://wa.me/56967398822?text=Hola!%0AServicio del día 11-06%0A *Cliente:* COMERCIAL ANDEXPORT LTDA */ Cont: * TCLU3713322*/ HR Entrega: *09:30* /Dirección: *AV. BOULEVARD AEROPUERTO NORTE 9627; ENEA - PUDAHUEL</v>
      </c>
    </row>
    <row r="4342" spans="1:38" ht="16.5" customHeight="1" x14ac:dyDescent="0.2">
      <c r="A4342" s="15">
        <f>ROW(A4341)</f>
        <v>4341</v>
      </c>
      <c r="B4342" s="15">
        <f>IF(J4342=J4341,B4341+1,1)</f>
        <v>7</v>
      </c>
      <c r="C4342" s="15" t="s">
        <v>275</v>
      </c>
      <c r="D4342" s="25" t="s">
        <v>39</v>
      </c>
      <c r="E4342" s="27">
        <v>307838</v>
      </c>
      <c r="F4342" s="27" t="s">
        <v>6611</v>
      </c>
      <c r="G4342" s="27" t="s">
        <v>41</v>
      </c>
      <c r="H4342" s="27">
        <v>27135</v>
      </c>
      <c r="I4342" s="27" t="s">
        <v>42</v>
      </c>
      <c r="J4342" s="28">
        <v>46184</v>
      </c>
      <c r="K4342" s="26">
        <v>0.41666666666666669</v>
      </c>
      <c r="L4342" s="26"/>
      <c r="M4342" s="27" t="s">
        <v>133</v>
      </c>
      <c r="N4342" s="25">
        <f>IFERROR(VLOOKUP(M4342,Data!$J$1:$K$58,2,0),"")</f>
        <v>56953801607</v>
      </c>
      <c r="O4342" s="27" t="s">
        <v>134</v>
      </c>
      <c r="P4342" s="27"/>
      <c r="Q4342" s="27" t="s">
        <v>47</v>
      </c>
      <c r="R4342" s="27" t="s">
        <v>48</v>
      </c>
      <c r="S4342" s="27"/>
      <c r="T4342" s="27"/>
      <c r="U4342" s="28"/>
      <c r="V4342" s="15"/>
      <c r="W4342" s="15"/>
      <c r="X4342" s="27"/>
      <c r="Y4342" s="27"/>
      <c r="Z4342" s="29"/>
      <c r="AA4342" s="29">
        <v>0.52569444444444446</v>
      </c>
      <c r="AB4342" s="29">
        <v>0.59375</v>
      </c>
      <c r="AC4342" s="30">
        <v>46184</v>
      </c>
      <c r="AD4342" s="15" t="str">
        <f>IF(Tabla2[[#This Row],[HORA ENTREGA]]="DIRECTO","On time", IF(AA4342&lt;&gt;"",IF(Tabla2[[#This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42" s="15" t="str">
        <f>MID(Tabla2[[#This Row],[TIPO]],1,3)</f>
        <v xml:space="preserve">40 </v>
      </c>
      <c r="AF43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COMERCIAL CANADA SPA */ Cont: * CGMU6955319*/ HR Entrega: *10:00* /Dirección: *BERNARDO O"HIGGINS 158 COLINA</v>
      </c>
      <c r="AG4342" s="45" t="str">
        <f>IFERROR(HYPERLINK("https://wa.me/"&amp;Tabla2[[#This Row],[CONTACTO]]&amp;"?text="&amp;Tabla2[[#This Row],[Mensaje]],"Enviar mensaje"),"")</f>
        <v>Enviar mensaje</v>
      </c>
      <c r="AH4342" s="15" t="str">
        <f>CONCATENATE(A4342,F4342)</f>
        <v>4341CGMU6955319</v>
      </c>
      <c r="AI4342" s="15" t="str">
        <f>CONCATENATE("ENT-",A4342)</f>
        <v>ENT-4341</v>
      </c>
      <c r="AJ4342" s="15" t="str">
        <f>IF(Tabla2[[#This Row],[Op]]&lt;&gt;"","ENTREGA","")</f>
        <v>ENTREGA</v>
      </c>
      <c r="AK4342" s="40" t="str">
        <f>(Tabla2[[#This Row],[FECHA ENTREGA]]&amp;Tabla2[[#This Row],[HORA ENTREGA]])</f>
        <v>461840,416666666666667</v>
      </c>
      <c r="AL4342" s="43" t="str">
        <f>IFERROR(HYPERLINK("https://wa.me/"&amp;Tabla2[[#This Row],[CONTACTO]]&amp;"?text="&amp;Tabla2[[#This Row],[Mensaje]]),"")</f>
        <v>https://wa.me/56953801607?text=Hola!%0AServicio del día 11-06%0A *Cliente:* COMERCIAL CANADA SPA */ Cont: * CGMU6955319*/ HR Entrega: *10:00* /Dirección: *BERNARDO O"HIGGINS 158 COLINA</v>
      </c>
    </row>
    <row r="4343" spans="1:38" ht="16.5" customHeight="1" x14ac:dyDescent="0.2">
      <c r="A4343" s="15">
        <f>ROW(A4342)</f>
        <v>4342</v>
      </c>
      <c r="B4343" s="15">
        <f>IF(J4343=J4342,B4342+1,1)</f>
        <v>8</v>
      </c>
      <c r="C4343" s="15" t="s">
        <v>283</v>
      </c>
      <c r="D4343" s="25" t="s">
        <v>39</v>
      </c>
      <c r="E4343" s="27">
        <v>307251</v>
      </c>
      <c r="F4343" s="27" t="s">
        <v>6612</v>
      </c>
      <c r="G4343" s="27" t="s">
        <v>64</v>
      </c>
      <c r="H4343" s="27">
        <v>22638</v>
      </c>
      <c r="I4343" s="27" t="s">
        <v>6613</v>
      </c>
      <c r="J4343" s="28">
        <v>46184</v>
      </c>
      <c r="K4343" s="26">
        <v>0.41666666666666669</v>
      </c>
      <c r="L4343" s="26" t="s">
        <v>3731</v>
      </c>
      <c r="M4343" s="27" t="s">
        <v>389</v>
      </c>
      <c r="N4343" s="25">
        <f>IFERROR(VLOOKUP(M4343,Data!$J$1:$K$58,2,0),"")</f>
        <v>56988336520</v>
      </c>
      <c r="O4343" s="27" t="s">
        <v>78</v>
      </c>
      <c r="P4343" s="27"/>
      <c r="Q4343" s="27" t="s">
        <v>286</v>
      </c>
      <c r="R4343" s="27" t="s">
        <v>183</v>
      </c>
      <c r="S4343" s="27"/>
      <c r="T4343" s="27"/>
      <c r="U4343" s="28"/>
      <c r="V4343" s="15"/>
      <c r="W4343" s="15"/>
      <c r="X4343" s="27"/>
      <c r="Y4343" s="27"/>
      <c r="Z4343" s="29"/>
      <c r="AA4343" s="29">
        <v>0.48958333333333331</v>
      </c>
      <c r="AB4343" s="29">
        <v>0.60069444444444442</v>
      </c>
      <c r="AC4343" s="30">
        <v>46184</v>
      </c>
      <c r="AD4343" s="15" t="str">
        <f>IF(Tabla2[[#This Row],[HORA ENTREGA]]="DIRECTO","On time", IF(AA4343&lt;&gt;"",IF(Tabla2[[#This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43" s="15" t="str">
        <f>MID(Tabla2[[#This Row],[TIPO]],1,3)</f>
        <v xml:space="preserve">20 </v>
      </c>
      <c r="AF43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COMERCIAL ESCOCIA LTDA */ Cont: * NYKU3603012*/ HR Entrega: *10:00* /Dirección: *LO ERRAZURIZ 926 CERRILLOS</v>
      </c>
      <c r="AG4343" s="45" t="str">
        <f>IFERROR(HYPERLINK("https://wa.me/"&amp;Tabla2[[#This Row],[CONTACTO]]&amp;"?text="&amp;Tabla2[[#This Row],[Mensaje]],"Enviar mensaje"),"")</f>
        <v>Enviar mensaje</v>
      </c>
      <c r="AH4343" s="15" t="str">
        <f>CONCATENATE(A4343,F4343)</f>
        <v>4342NYKU3603012</v>
      </c>
      <c r="AI4343" s="15" t="str">
        <f>CONCATENATE("ENT-",A4343)</f>
        <v>ENT-4342</v>
      </c>
      <c r="AJ4343" s="15" t="str">
        <f>IF(Tabla2[[#This Row],[Op]]&lt;&gt;"","ENTREGA","")</f>
        <v>ENTREGA</v>
      </c>
      <c r="AK4343" s="40" t="str">
        <f>(Tabla2[[#This Row],[FECHA ENTREGA]]&amp;Tabla2[[#This Row],[HORA ENTREGA]])</f>
        <v>461840,416666666666667</v>
      </c>
      <c r="AL4343" s="43" t="str">
        <f>IFERROR(HYPERLINK("https://wa.me/"&amp;Tabla2[[#This Row],[CONTACTO]]&amp;"?text="&amp;Tabla2[[#This Row],[Mensaje]]),"")</f>
        <v>https://wa.me/56988336520?text=Hola!%0AServicio del día 11-06%0A *Cliente:* COMERCIAL ESCOCIA LTDA */ Cont: * NYKU3603012*/ HR Entrega: *10:00* /Dirección: *LO ERRAZURIZ 926 CERRILLOS</v>
      </c>
    </row>
    <row r="4344" spans="1:38" ht="16.5" customHeight="1" x14ac:dyDescent="0.2">
      <c r="A4344" s="15">
        <f>ROW(A4343)</f>
        <v>4343</v>
      </c>
      <c r="B4344" s="15">
        <f>IF(J4344=J4343,B4343+1,1)</f>
        <v>9</v>
      </c>
      <c r="C4344" s="15" t="s">
        <v>101</v>
      </c>
      <c r="D4344" s="25" t="s">
        <v>39</v>
      </c>
      <c r="E4344" s="27">
        <v>144656</v>
      </c>
      <c r="F4344" s="27" t="s">
        <v>6614</v>
      </c>
      <c r="G4344" s="27" t="s">
        <v>64</v>
      </c>
      <c r="H4344" s="27">
        <v>4420</v>
      </c>
      <c r="I4344" s="27" t="s">
        <v>42</v>
      </c>
      <c r="J4344" s="28">
        <v>46184</v>
      </c>
      <c r="K4344" s="26">
        <v>0.41666666666666669</v>
      </c>
      <c r="L4344" s="26" t="s">
        <v>6610</v>
      </c>
      <c r="M4344" s="27" t="s">
        <v>215</v>
      </c>
      <c r="N4344" s="25">
        <f>IFERROR(VLOOKUP(M4344,Data!$J$1:$K$58,2,0),"")</f>
        <v>56978089957</v>
      </c>
      <c r="O4344" s="27" t="s">
        <v>216</v>
      </c>
      <c r="P4344" s="27"/>
      <c r="Q4344" s="27" t="s">
        <v>6615</v>
      </c>
      <c r="R4344" s="27"/>
      <c r="S4344" s="27"/>
      <c r="T4344" s="27"/>
      <c r="U4344" s="28"/>
      <c r="V4344" s="15"/>
      <c r="W4344" s="15"/>
      <c r="X4344" s="27"/>
      <c r="Y4344" s="27"/>
      <c r="Z4344" s="29"/>
      <c r="AA4344" s="29">
        <v>0.47569444444444442</v>
      </c>
      <c r="AB4344" s="29">
        <v>0.50694444444444442</v>
      </c>
      <c r="AC4344" s="30">
        <v>46184</v>
      </c>
      <c r="AD4344" s="15" t="str">
        <f>IF(Tabla2[[#This Row],[HORA ENTREGA]]="DIRECTO","On time", IF(AA4344&lt;&gt;"",IF(Tabla2[[#This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44" s="15" t="str">
        <f>MID(Tabla2[[#This Row],[TIPO]],1,3)</f>
        <v xml:space="preserve">20 </v>
      </c>
      <c r="AF43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COMERCIAL PICHARA SPA */ Cont: * SEKU1455688*/ HR Entrega: *10:00* /Dirección: *Olivo 672, comuna de Recoleta.</v>
      </c>
      <c r="AG4344" s="45" t="str">
        <f>IFERROR(HYPERLINK("https://wa.me/"&amp;Tabla2[[#This Row],[CONTACTO]]&amp;"?text="&amp;Tabla2[[#This Row],[Mensaje]],"Enviar mensaje"),"")</f>
        <v>Enviar mensaje</v>
      </c>
      <c r="AH4344" s="15" t="str">
        <f>CONCATENATE(A4344,F4344)</f>
        <v>4343SEKU1455688</v>
      </c>
      <c r="AI4344" s="15" t="str">
        <f>CONCATENATE("ENT-",A4344)</f>
        <v>ENT-4343</v>
      </c>
      <c r="AJ4344" s="15" t="str">
        <f>IF(Tabla2[[#This Row],[Op]]&lt;&gt;"","ENTREGA","")</f>
        <v>ENTREGA</v>
      </c>
      <c r="AK4344" s="40" t="str">
        <f>(Tabla2[[#This Row],[FECHA ENTREGA]]&amp;Tabla2[[#This Row],[HORA ENTREGA]])</f>
        <v>461840,416666666666667</v>
      </c>
      <c r="AL4344" s="43" t="str">
        <f>IFERROR(HYPERLINK("https://wa.me/"&amp;Tabla2[[#This Row],[CONTACTO]]&amp;"?text="&amp;Tabla2[[#This Row],[Mensaje]]),"")</f>
        <v>https://wa.me/56978089957?text=Hola!%0AServicio del día 11-06%0A *Cliente:* COMERCIAL PICHARA SPA */ Cont: * SEKU1455688*/ HR Entrega: *10:00* /Dirección: *Olivo 672, comuna de Recoleta.</v>
      </c>
    </row>
    <row r="4345" spans="1:38" ht="16.5" customHeight="1" x14ac:dyDescent="0.2">
      <c r="A4345" s="15">
        <f>ROW(A4344)</f>
        <v>4344</v>
      </c>
      <c r="B4345" s="15">
        <f>IF(J4345=J4344,B4344+1,1)</f>
        <v>10</v>
      </c>
      <c r="C4345" s="15" t="s">
        <v>288</v>
      </c>
      <c r="D4345" s="25" t="s">
        <v>39</v>
      </c>
      <c r="E4345" s="27">
        <v>104068</v>
      </c>
      <c r="F4345" s="27" t="s">
        <v>6616</v>
      </c>
      <c r="G4345" s="27" t="s">
        <v>54</v>
      </c>
      <c r="H4345" s="27">
        <v>22400</v>
      </c>
      <c r="I4345" s="27" t="s">
        <v>5564</v>
      </c>
      <c r="J4345" s="28">
        <v>46184</v>
      </c>
      <c r="K4345" s="26" t="s">
        <v>290</v>
      </c>
      <c r="L4345" s="26"/>
      <c r="M4345" s="27" t="s">
        <v>176</v>
      </c>
      <c r="N4345" s="25">
        <f>IFERROR(VLOOKUP(M4345,Data!$J$1:$K$58,2,0),"")</f>
        <v>56968463649</v>
      </c>
      <c r="O4345" s="27" t="s">
        <v>177</v>
      </c>
      <c r="P4345" s="27"/>
      <c r="Q4345" s="27" t="s">
        <v>6617</v>
      </c>
      <c r="R4345" s="27"/>
      <c r="S4345" s="27"/>
      <c r="T4345" s="27"/>
      <c r="U4345" s="28"/>
      <c r="V4345" s="15"/>
      <c r="W4345" s="15"/>
      <c r="X4345" s="27"/>
      <c r="Y4345" s="27"/>
      <c r="Z4345" s="29"/>
      <c r="AA4345" s="29">
        <v>0.57291666666666663</v>
      </c>
      <c r="AB4345" s="29">
        <v>0.85763888888888884</v>
      </c>
      <c r="AC4345" s="30">
        <v>46184</v>
      </c>
      <c r="AD4345" s="15" t="str">
        <f>IF(Tabla2[[#This Row],[HORA ENTREGA]]="DIRECTO","On time", IF(AA4345&lt;&gt;"",IF(Tabla2[[#This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45" s="15" t="str">
        <f>MID(Tabla2[[#This Row],[TIPO]],1,3)</f>
        <v xml:space="preserve">40 </v>
      </c>
      <c r="AF43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COMERCIAL SEA GARDEN SPA */ Cont: * HMMU5536613*/ HR Entrega: *DIRECTO* /Dirección: *Pedro Jorquera</v>
      </c>
      <c r="AG4345" s="45" t="str">
        <f>IFERROR(HYPERLINK("https://wa.me/"&amp;Tabla2[[#This Row],[CONTACTO]]&amp;"?text="&amp;Tabla2[[#This Row],[Mensaje]],"Enviar mensaje"),"")</f>
        <v>Enviar mensaje</v>
      </c>
      <c r="AH4345" s="15" t="str">
        <f>CONCATENATE(A4345,F4345)</f>
        <v>4344HMMU5536613</v>
      </c>
      <c r="AI4345" s="15" t="str">
        <f>CONCATENATE("ENT-",A4345)</f>
        <v>ENT-4344</v>
      </c>
      <c r="AJ4345" s="15" t="str">
        <f>IF(Tabla2[[#This Row],[Op]]&lt;&gt;"","ENTREGA","")</f>
        <v>ENTREGA</v>
      </c>
      <c r="AK4345" s="40" t="str">
        <f>(Tabla2[[#This Row],[FECHA ENTREGA]]&amp;Tabla2[[#This Row],[HORA ENTREGA]])</f>
        <v>46184DIRECTO</v>
      </c>
      <c r="AL4345" s="43" t="str">
        <f>IFERROR(HYPERLINK("https://wa.me/"&amp;Tabla2[[#This Row],[CONTACTO]]&amp;"?text="&amp;Tabla2[[#This Row],[Mensaje]]),"")</f>
        <v>https://wa.me/56968463649?text=Hola!%0AServicio del día 11-06%0A *Cliente:* COMERCIAL SEA GARDEN SPA */ Cont: * HMMU5536613*/ HR Entrega: *DIRECTO* /Dirección: *Pedro Jorquera</v>
      </c>
    </row>
    <row r="4346" spans="1:38" ht="16.5" customHeight="1" x14ac:dyDescent="0.2">
      <c r="A4346" s="15">
        <f>ROW(A4345)</f>
        <v>4345</v>
      </c>
      <c r="B4346" s="15">
        <f>IF(J4346=J4345,B4345+1,1)</f>
        <v>11</v>
      </c>
      <c r="C4346" s="15" t="s">
        <v>288</v>
      </c>
      <c r="D4346" s="25" t="s">
        <v>39</v>
      </c>
      <c r="E4346" s="27">
        <v>104325</v>
      </c>
      <c r="F4346" s="27" t="s">
        <v>6618</v>
      </c>
      <c r="G4346" s="27" t="s">
        <v>54</v>
      </c>
      <c r="H4346" s="27">
        <v>23100</v>
      </c>
      <c r="I4346" s="27" t="s">
        <v>5564</v>
      </c>
      <c r="J4346" s="28">
        <v>46184</v>
      </c>
      <c r="K4346" s="26" t="s">
        <v>290</v>
      </c>
      <c r="L4346" s="26"/>
      <c r="M4346" s="27" t="s">
        <v>144</v>
      </c>
      <c r="N4346" s="25">
        <f>IFERROR(VLOOKUP(M4346,Data!$J$1:$K$58,2,0),"")</f>
        <v>56940144795</v>
      </c>
      <c r="O4346" s="27" t="s">
        <v>145</v>
      </c>
      <c r="P4346" s="27"/>
      <c r="Q4346" s="27" t="s">
        <v>6617</v>
      </c>
      <c r="R4346" s="27"/>
      <c r="S4346" s="27"/>
      <c r="T4346" s="27"/>
      <c r="U4346" s="28"/>
      <c r="V4346" s="15"/>
      <c r="W4346" s="15"/>
      <c r="X4346" s="27"/>
      <c r="Y4346" s="27"/>
      <c r="Z4346" s="29"/>
      <c r="AA4346" s="29">
        <v>0.57291666666666663</v>
      </c>
      <c r="AB4346" s="29">
        <v>0.72222222222222221</v>
      </c>
      <c r="AC4346" s="30">
        <v>46184</v>
      </c>
      <c r="AD4346" s="15" t="str">
        <f>IF(Tabla2[[#This Row],[HORA ENTREGA]]="DIRECTO","On time", IF(AA4346&lt;&gt;"",IF(Tabla2[[#This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46" s="15" t="str">
        <f>MID(Tabla2[[#This Row],[TIPO]],1,3)</f>
        <v xml:space="preserve">40 </v>
      </c>
      <c r="AF43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COMERCIAL SEA GARDEN SPA */ Cont: * ONEU9404632 */ HR Entrega: *DIRECTO* /Dirección: *Pedro Jorquera</v>
      </c>
      <c r="AG4346" s="45" t="str">
        <f>IFERROR(HYPERLINK("https://wa.me/"&amp;Tabla2[[#This Row],[CONTACTO]]&amp;"?text="&amp;Tabla2[[#This Row],[Mensaje]],"Enviar mensaje"),"")</f>
        <v>Enviar mensaje</v>
      </c>
      <c r="AH4346" s="15" t="str">
        <f>CONCATENATE(A4346,F4346)</f>
        <v xml:space="preserve">4345ONEU9404632 </v>
      </c>
      <c r="AI4346" s="15" t="str">
        <f>CONCATENATE("ENT-",A4346)</f>
        <v>ENT-4345</v>
      </c>
      <c r="AJ4346" s="15" t="str">
        <f>IF(Tabla2[[#This Row],[Op]]&lt;&gt;"","ENTREGA","")</f>
        <v>ENTREGA</v>
      </c>
      <c r="AK4346" s="40" t="str">
        <f>(Tabla2[[#This Row],[FECHA ENTREGA]]&amp;Tabla2[[#This Row],[HORA ENTREGA]])</f>
        <v>46184DIRECTO</v>
      </c>
      <c r="AL4346" s="43" t="str">
        <f>IFERROR(HYPERLINK("https://wa.me/"&amp;Tabla2[[#This Row],[CONTACTO]]&amp;"?text="&amp;Tabla2[[#This Row],[Mensaje]]),"")</f>
        <v>https://wa.me/56940144795?text=Hola!%0AServicio del día 11-06%0A *Cliente:* COMERCIAL SEA GARDEN SPA */ Cont: * ONEU9404632 */ HR Entrega: *DIRECTO* /Dirección: *Pedro Jorquera</v>
      </c>
    </row>
    <row r="4347" spans="1:38" ht="16.5" customHeight="1" x14ac:dyDescent="0.2">
      <c r="A4347" s="15">
        <f>ROW(A4346)</f>
        <v>4346</v>
      </c>
      <c r="B4347" s="15">
        <f>IF(J4347=J4346,B4346+1,1)</f>
        <v>12</v>
      </c>
      <c r="C4347" s="15" t="s">
        <v>6142</v>
      </c>
      <c r="D4347" s="25" t="s">
        <v>39</v>
      </c>
      <c r="E4347" s="27"/>
      <c r="F4347" s="27" t="s">
        <v>6619</v>
      </c>
      <c r="G4347" s="27" t="s">
        <v>64</v>
      </c>
      <c r="H4347" s="27"/>
      <c r="I4347" s="27"/>
      <c r="J4347" s="28">
        <v>46184</v>
      </c>
      <c r="K4347" s="26">
        <v>0.33333333333333331</v>
      </c>
      <c r="L4347" s="26" t="s">
        <v>6384</v>
      </c>
      <c r="M4347" s="27" t="s">
        <v>147</v>
      </c>
      <c r="N4347" s="25">
        <f>IFERROR(VLOOKUP(M4347,Data!$J$1:$K$58,2,0),"")</f>
        <v>56935532735</v>
      </c>
      <c r="O4347" s="27" t="s">
        <v>148</v>
      </c>
      <c r="P4347" s="27"/>
      <c r="Q4347" s="27" t="s">
        <v>6385</v>
      </c>
      <c r="R4347" s="27"/>
      <c r="S4347" s="27"/>
      <c r="T4347" s="27"/>
      <c r="U4347" s="28"/>
      <c r="V4347" s="15"/>
      <c r="W4347" s="15"/>
      <c r="X4347" s="27"/>
      <c r="Y4347" s="27"/>
      <c r="Z4347" s="29"/>
      <c r="AA4347" s="29">
        <v>0.32500000000000001</v>
      </c>
      <c r="AB4347" s="29">
        <v>0.50694444444444442</v>
      </c>
      <c r="AC4347" s="30">
        <v>46184</v>
      </c>
      <c r="AD4347" s="15" t="str">
        <f>IF(Tabla2[[#This Row],[HORA ENTREGA]]="DIRECTO","On time", IF(AA4347&lt;&gt;"",IF(Tabla2[[#This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47" s="15" t="str">
        <f>MID(Tabla2[[#This Row],[TIPO]],1,3)</f>
        <v xml:space="preserve">20 </v>
      </c>
      <c r="AF43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CONCHA Y TORO */ Cont: * CAIU2830734*/ HR Entrega: *08:00* /Dirección: *Ruta I-90 Km 18,5, Nancagua</v>
      </c>
      <c r="AG4347" s="45" t="str">
        <f>IFERROR(HYPERLINK("https://wa.me/"&amp;Tabla2[[#This Row],[CONTACTO]]&amp;"?text="&amp;Tabla2[[#This Row],[Mensaje]],"Enviar mensaje"),"")</f>
        <v>Enviar mensaje</v>
      </c>
      <c r="AH4347" s="15" t="str">
        <f>CONCATENATE(A4347,F4347)</f>
        <v>4346CAIU2830734</v>
      </c>
      <c r="AI4347" s="15" t="str">
        <f>CONCATENATE("ENT-",A4347)</f>
        <v>ENT-4346</v>
      </c>
      <c r="AJ4347" s="15" t="str">
        <f>IF(Tabla2[[#This Row],[Op]]&lt;&gt;"","ENTREGA","")</f>
        <v>ENTREGA</v>
      </c>
      <c r="AK4347" s="40" t="str">
        <f>(Tabla2[[#This Row],[FECHA ENTREGA]]&amp;Tabla2[[#This Row],[HORA ENTREGA]])</f>
        <v>461840,333333333333333</v>
      </c>
      <c r="AL4347" s="34" t="str">
        <f>IFERROR(HYPERLINK("https://wa.me/"&amp;Tabla2[[#This Row],[CONTACTO]]&amp;"?text="&amp;Tabla2[[#This Row],[Mensaje]]),"")</f>
        <v>https://wa.me/56935532735?text=Hola!%0AServicio del día 11-06%0A *Cliente:* CONCHA Y TORO */ Cont: * CAIU2830734*/ HR Entrega: *08:00* /Dirección: *Ruta I-90 Km 18,5, Nancagua</v>
      </c>
    </row>
    <row r="4348" spans="1:38" ht="16.5" customHeight="1" x14ac:dyDescent="0.2">
      <c r="A4348" s="15">
        <f>ROW(A4347)</f>
        <v>4347</v>
      </c>
      <c r="B4348" s="15">
        <f>IF(J4348=J4347,B4347+1,1)</f>
        <v>13</v>
      </c>
      <c r="C4348" s="15" t="s">
        <v>114</v>
      </c>
      <c r="D4348" s="25" t="s">
        <v>39</v>
      </c>
      <c r="E4348" s="27">
        <v>306458</v>
      </c>
      <c r="F4348" s="27" t="s">
        <v>6620</v>
      </c>
      <c r="G4348" s="27" t="s">
        <v>41</v>
      </c>
      <c r="H4348" s="27">
        <v>15568</v>
      </c>
      <c r="I4348" s="27" t="s">
        <v>42</v>
      </c>
      <c r="J4348" s="28">
        <v>46184</v>
      </c>
      <c r="K4348" s="26">
        <v>0.33333333333333331</v>
      </c>
      <c r="L4348" s="26"/>
      <c r="M4348" s="27" t="s">
        <v>313</v>
      </c>
      <c r="N4348" s="25">
        <f>IFERROR(VLOOKUP(M4348,Data!$J$1:$K$58,2,0),"")</f>
        <v>56967387744</v>
      </c>
      <c r="O4348" s="27" t="s">
        <v>314</v>
      </c>
      <c r="P4348" s="27"/>
      <c r="Q4348" s="27" t="s">
        <v>119</v>
      </c>
      <c r="R4348" s="27" t="s">
        <v>6621</v>
      </c>
      <c r="S4348" s="27"/>
      <c r="T4348" s="27"/>
      <c r="U4348" s="28"/>
      <c r="V4348" s="15"/>
      <c r="W4348" s="15"/>
      <c r="X4348" s="27"/>
      <c r="Y4348" s="27"/>
      <c r="Z4348" s="29"/>
      <c r="AA4348" s="29">
        <v>0.4236111111111111</v>
      </c>
      <c r="AB4348" s="29">
        <v>0.54513888888888884</v>
      </c>
      <c r="AC4348" s="30">
        <v>46184</v>
      </c>
      <c r="AD4348" s="15" t="str">
        <f>IF(Tabla2[[#This Row],[HORA ENTREGA]]="DIRECTO","On time", IF(AA4348&lt;&gt;"",IF(Tabla2[[#This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48" s="15" t="str">
        <f>MID(Tabla2[[#This Row],[TIPO]],1,3)</f>
        <v xml:space="preserve">40 </v>
      </c>
      <c r="AF43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FLEX EQUIPOS DE DESCANSO CHILE */ Cont: * MAGU5452409*/ HR Entrega: *08:00* /Dirección: *MERSAN (José Joaquín Prieto 9001, Lo Espejo. Bodegas: 7-8-9-10-15-16-17-18)</v>
      </c>
      <c r="AG4348" s="45" t="str">
        <f>IFERROR(HYPERLINK("https://wa.me/"&amp;Tabla2[[#This Row],[CONTACTO]]&amp;"?text="&amp;Tabla2[[#This Row],[Mensaje]],"Enviar mensaje"),"")</f>
        <v>Enviar mensaje</v>
      </c>
      <c r="AH4348" s="15" t="str">
        <f>CONCATENATE(A4348,F4348)</f>
        <v>4347MAGU5452409</v>
      </c>
      <c r="AI4348" s="15" t="str">
        <f>CONCATENATE("ENT-",A4348)</f>
        <v>ENT-4347</v>
      </c>
      <c r="AJ4348" s="15" t="str">
        <f>IF(Tabla2[[#This Row],[Op]]&lt;&gt;"","ENTREGA","")</f>
        <v>ENTREGA</v>
      </c>
      <c r="AK4348" s="40" t="str">
        <f>(Tabla2[[#This Row],[FECHA ENTREGA]]&amp;Tabla2[[#This Row],[HORA ENTREGA]])</f>
        <v>461840,333333333333333</v>
      </c>
      <c r="AL4348" s="43" t="str">
        <f>IFERROR(HYPERLINK("https://wa.me/"&amp;Tabla2[[#This Row],[CONTACTO]]&amp;"?text="&amp;Tabla2[[#This Row],[Mensaje]]),"")</f>
        <v>https://wa.me/56967387744?text=Hola!%0AServicio del día 11-06%0A *Cliente:* FLEX EQUIPOS DE DESCANSO CHILE */ Cont: * MAGU5452409*/ HR Entrega: *08:00* /Dirección: *MERSAN (José Joaquín Prieto 9001, Lo Espejo. Bodegas: 7-8-9-10-15-16-17-18)</v>
      </c>
    </row>
    <row r="4349" spans="1:38" ht="16.5" customHeight="1" x14ac:dyDescent="0.2">
      <c r="A4349" s="15">
        <f>ROW(A4348)</f>
        <v>4348</v>
      </c>
      <c r="B4349" s="15">
        <f>IF(J4349=J4348,B4348+1,1)</f>
        <v>14</v>
      </c>
      <c r="C4349" s="15" t="s">
        <v>627</v>
      </c>
      <c r="D4349" s="25" t="s">
        <v>39</v>
      </c>
      <c r="E4349" s="27">
        <v>307663</v>
      </c>
      <c r="F4349" s="27" t="s">
        <v>6622</v>
      </c>
      <c r="G4349" s="27" t="s">
        <v>41</v>
      </c>
      <c r="H4349" s="27">
        <v>18500</v>
      </c>
      <c r="I4349" s="27" t="s">
        <v>6623</v>
      </c>
      <c r="J4349" s="28">
        <v>46184</v>
      </c>
      <c r="K4349" s="26" t="s">
        <v>290</v>
      </c>
      <c r="L4349" s="26"/>
      <c r="M4349" s="27" t="s">
        <v>60</v>
      </c>
      <c r="N4349" s="25">
        <f>IFERROR(VLOOKUP(M4349,Data!$J$1:$K$58,2,0),"")</f>
        <v>56957438415</v>
      </c>
      <c r="O4349" s="27" t="s">
        <v>285</v>
      </c>
      <c r="P4349" s="27"/>
      <c r="Q4349" s="27" t="s">
        <v>6533</v>
      </c>
      <c r="R4349" s="27" t="s">
        <v>218</v>
      </c>
      <c r="S4349" s="27"/>
      <c r="T4349" s="27"/>
      <c r="U4349" s="28"/>
      <c r="V4349" s="15"/>
      <c r="W4349" s="15"/>
      <c r="X4349" s="27"/>
      <c r="Y4349" s="27"/>
      <c r="Z4349" s="29"/>
      <c r="AA4349" s="29">
        <v>0.47986111111111113</v>
      </c>
      <c r="AB4349" s="29">
        <v>0.59722222222222221</v>
      </c>
      <c r="AC4349" s="30">
        <v>46184</v>
      </c>
      <c r="AD4349" s="15" t="str">
        <f>IF(Tabla2[[#This Row],[HORA ENTREGA]]="DIRECTO","On time", IF(AA4349&lt;&gt;"",IF(Tabla2[[#This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49" s="15" t="str">
        <f>MID(Tabla2[[#This Row],[TIPO]],1,3)</f>
        <v xml:space="preserve">40 </v>
      </c>
      <c r="AF43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GENERACION SERVICIO Y ARRIENDO SPA */ Cont: * TCNU5939105*/ HR Entrega: *DIRECTO* /Dirección: *Cordillera 570 , Pudahuel</v>
      </c>
      <c r="AG4349" s="45" t="str">
        <f>IFERROR(HYPERLINK("https://wa.me/"&amp;Tabla2[[#This Row],[CONTACTO]]&amp;"?text="&amp;Tabla2[[#This Row],[Mensaje]],"Enviar mensaje"),"")</f>
        <v>Enviar mensaje</v>
      </c>
      <c r="AH4349" s="15" t="str">
        <f>CONCATENATE(A4349,F4349)</f>
        <v>4348TCNU5939105</v>
      </c>
      <c r="AI4349" s="15" t="str">
        <f>CONCATENATE("ENT-",A4349)</f>
        <v>ENT-4348</v>
      </c>
      <c r="AJ4349" s="15" t="str">
        <f>IF(Tabla2[[#This Row],[Op]]&lt;&gt;"","ENTREGA","")</f>
        <v>ENTREGA</v>
      </c>
      <c r="AK4349" s="40" t="str">
        <f>(Tabla2[[#This Row],[FECHA ENTREGA]]&amp;Tabla2[[#This Row],[HORA ENTREGA]])</f>
        <v>46184DIRECTO</v>
      </c>
      <c r="AL4349" s="43" t="str">
        <f>IFERROR(HYPERLINK("https://wa.me/"&amp;Tabla2[[#This Row],[CONTACTO]]&amp;"?text="&amp;Tabla2[[#This Row],[Mensaje]]),"")</f>
        <v>https://wa.me/56957438415?text=Hola!%0AServicio del día 11-06%0A *Cliente:* GENERACION SERVICIO Y ARRIENDO SPA */ Cont: * TCNU5939105*/ HR Entrega: *DIRECTO* /Dirección: *Cordillera 570 , Pudahuel</v>
      </c>
    </row>
    <row r="4350" spans="1:38" ht="16.5" customHeight="1" x14ac:dyDescent="0.2">
      <c r="A4350" s="15">
        <f>ROW(A4349)</f>
        <v>4349</v>
      </c>
      <c r="B4350" s="15">
        <f>IF(J4350=J4349,B4349+1,1)</f>
        <v>15</v>
      </c>
      <c r="C4350" s="15" t="s">
        <v>627</v>
      </c>
      <c r="D4350" s="25" t="s">
        <v>39</v>
      </c>
      <c r="E4350" s="27">
        <v>307663</v>
      </c>
      <c r="F4350" s="27" t="s">
        <v>6624</v>
      </c>
      <c r="G4350" s="27" t="s">
        <v>41</v>
      </c>
      <c r="H4350" s="27">
        <v>18500</v>
      </c>
      <c r="I4350" s="27" t="s">
        <v>6625</v>
      </c>
      <c r="J4350" s="28">
        <v>46184</v>
      </c>
      <c r="K4350" s="26" t="s">
        <v>290</v>
      </c>
      <c r="L4350" s="26"/>
      <c r="M4350" s="27" t="s">
        <v>433</v>
      </c>
      <c r="N4350" s="25">
        <f>IFERROR(VLOOKUP(M4350,Data!$J$1:$K$58,2,0),"")</f>
        <v>56994354094</v>
      </c>
      <c r="O4350" s="27" t="s">
        <v>145</v>
      </c>
      <c r="P4350" s="27"/>
      <c r="Q4350" s="27" t="s">
        <v>6533</v>
      </c>
      <c r="R4350" s="27" t="s">
        <v>218</v>
      </c>
      <c r="S4350" s="27"/>
      <c r="T4350" s="27"/>
      <c r="U4350" s="28"/>
      <c r="V4350" s="15"/>
      <c r="W4350" s="15"/>
      <c r="X4350" s="27"/>
      <c r="Y4350" s="27"/>
      <c r="Z4350" s="29"/>
      <c r="AA4350" s="29">
        <v>0.56944444444444442</v>
      </c>
      <c r="AB4350" s="29">
        <v>0.64444444444444449</v>
      </c>
      <c r="AC4350" s="30">
        <v>46184</v>
      </c>
      <c r="AD4350" s="15" t="str">
        <f>IF(Tabla2[[#This Row],[HORA ENTREGA]]="DIRECTO","On time", IF(AA4350&lt;&gt;"",IF(Tabla2[[#This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50" s="15" t="str">
        <f>MID(Tabla2[[#This Row],[TIPO]],1,3)</f>
        <v xml:space="preserve">40 </v>
      </c>
      <c r="AF43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GENERACION SERVICIO Y ARRIENDO SPA */ Cont: * OOLU953026-7*/ HR Entrega: *DIRECTO* /Dirección: *Cordillera 570 , Pudahuel</v>
      </c>
      <c r="AG4350" s="45" t="str">
        <f>IFERROR(HYPERLINK("https://wa.me/"&amp;Tabla2[[#This Row],[CONTACTO]]&amp;"?text="&amp;Tabla2[[#This Row],[Mensaje]],"Enviar mensaje"),"")</f>
        <v>Enviar mensaje</v>
      </c>
      <c r="AH4350" s="15" t="str">
        <f>CONCATENATE(A4350,F4350)</f>
        <v>4349OOLU953026-7</v>
      </c>
      <c r="AI4350" s="15" t="str">
        <f>CONCATENATE("ENT-",A4350)</f>
        <v>ENT-4349</v>
      </c>
      <c r="AJ4350" s="15" t="str">
        <f>IF(Tabla2[[#This Row],[Op]]&lt;&gt;"","ENTREGA","")</f>
        <v>ENTREGA</v>
      </c>
      <c r="AK4350" s="40" t="str">
        <f>(Tabla2[[#This Row],[FECHA ENTREGA]]&amp;Tabla2[[#This Row],[HORA ENTREGA]])</f>
        <v>46184DIRECTO</v>
      </c>
      <c r="AL4350" s="43" t="str">
        <f>IFERROR(HYPERLINK("https://wa.me/"&amp;Tabla2[[#This Row],[CONTACTO]]&amp;"?text="&amp;Tabla2[[#This Row],[Mensaje]]),"")</f>
        <v>https://wa.me/56994354094?text=Hola!%0AServicio del día 11-06%0A *Cliente:* GENERACION SERVICIO Y ARRIENDO SPA */ Cont: * OOLU953026-7*/ HR Entrega: *DIRECTO* /Dirección: *Cordillera 570 , Pudahuel</v>
      </c>
    </row>
    <row r="4351" spans="1:38" ht="16.5" customHeight="1" x14ac:dyDescent="0.2">
      <c r="A4351" s="15">
        <f>ROW(A4350)</f>
        <v>4350</v>
      </c>
      <c r="B4351" s="15">
        <f>IF(J4351=J4350,B4350+1,1)</f>
        <v>16</v>
      </c>
      <c r="C4351" s="15" t="s">
        <v>627</v>
      </c>
      <c r="D4351" s="25" t="s">
        <v>39</v>
      </c>
      <c r="E4351" s="27">
        <v>307663</v>
      </c>
      <c r="F4351" s="27" t="s">
        <v>6626</v>
      </c>
      <c r="G4351" s="27" t="s">
        <v>41</v>
      </c>
      <c r="H4351" s="27">
        <v>18500</v>
      </c>
      <c r="I4351" s="27" t="s">
        <v>6627</v>
      </c>
      <c r="J4351" s="28">
        <v>46184</v>
      </c>
      <c r="K4351" s="26" t="s">
        <v>290</v>
      </c>
      <c r="L4351" s="26"/>
      <c r="M4351" s="27" t="s">
        <v>164</v>
      </c>
      <c r="N4351" s="25">
        <f>IFERROR(VLOOKUP(M4351,Data!$J$1:$K$58,2,0),"")</f>
        <v>56967398822</v>
      </c>
      <c r="O4351" s="27" t="s">
        <v>165</v>
      </c>
      <c r="P4351" s="27"/>
      <c r="Q4351" s="27" t="s">
        <v>6533</v>
      </c>
      <c r="R4351" s="27" t="s">
        <v>218</v>
      </c>
      <c r="S4351" s="27"/>
      <c r="T4351" s="27"/>
      <c r="U4351" s="28"/>
      <c r="V4351" s="15"/>
      <c r="W4351" s="15"/>
      <c r="X4351" s="27"/>
      <c r="Y4351" s="27"/>
      <c r="Z4351" s="29"/>
      <c r="AA4351" s="29">
        <v>0.8125</v>
      </c>
      <c r="AB4351" s="29">
        <v>0.85069444444444442</v>
      </c>
      <c r="AC4351" s="30">
        <v>46184</v>
      </c>
      <c r="AD4351" s="15" t="str">
        <f>IF(Tabla2[[#This Row],[HORA ENTREGA]]="DIRECTO","On time", IF(AA4351&lt;&gt;"",IF(Tabla2[[#This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51" s="15" t="str">
        <f>MID(Tabla2[[#This Row],[TIPO]],1,3)</f>
        <v xml:space="preserve">40 </v>
      </c>
      <c r="AF43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GENERACION SERVICIO Y ARRIENDO SPA */ Cont: * OOLU9636032*/ HR Entrega: *DIRECTO* /Dirección: *Cordillera 570 , Pudahuel</v>
      </c>
      <c r="AG4351" s="45" t="str">
        <f>IFERROR(HYPERLINK("https://wa.me/"&amp;Tabla2[[#This Row],[CONTACTO]]&amp;"?text="&amp;Tabla2[[#This Row],[Mensaje]],"Enviar mensaje"),"")</f>
        <v>Enviar mensaje</v>
      </c>
      <c r="AH4351" s="15" t="str">
        <f>CONCATENATE(A4351,F4351)</f>
        <v>4350OOLU9636032</v>
      </c>
      <c r="AI4351" s="15" t="str">
        <f>CONCATENATE("ENT-",A4351)</f>
        <v>ENT-4350</v>
      </c>
      <c r="AJ4351" s="15" t="str">
        <f>IF(Tabla2[[#This Row],[Op]]&lt;&gt;"","ENTREGA","")</f>
        <v>ENTREGA</v>
      </c>
      <c r="AK4351" s="40" t="str">
        <f>(Tabla2[[#This Row],[FECHA ENTREGA]]&amp;Tabla2[[#This Row],[HORA ENTREGA]])</f>
        <v>46184DIRECTO</v>
      </c>
      <c r="AL4351" s="43" t="str">
        <f>IFERROR(HYPERLINK("https://wa.me/"&amp;Tabla2[[#This Row],[CONTACTO]]&amp;"?text="&amp;Tabla2[[#This Row],[Mensaje]]),"")</f>
        <v>https://wa.me/56967398822?text=Hola!%0AServicio del día 11-06%0A *Cliente:* GENERACION SERVICIO Y ARRIENDO SPA */ Cont: * OOLU9636032*/ HR Entrega: *DIRECTO* /Dirección: *Cordillera 570 , Pudahuel</v>
      </c>
    </row>
    <row r="4352" spans="1:38" ht="16.5" customHeight="1" x14ac:dyDescent="0.2">
      <c r="A4352" s="15">
        <f>ROW(A4351)</f>
        <v>4351</v>
      </c>
      <c r="B4352" s="15">
        <f>IF(J4352=J4351,B4351+1,1)</f>
        <v>17</v>
      </c>
      <c r="C4352" s="15" t="s">
        <v>627</v>
      </c>
      <c r="D4352" s="25" t="s">
        <v>39</v>
      </c>
      <c r="E4352" s="27">
        <v>307663</v>
      </c>
      <c r="F4352" s="27" t="s">
        <v>6628</v>
      </c>
      <c r="G4352" s="27" t="s">
        <v>41</v>
      </c>
      <c r="H4352" s="27">
        <v>18500</v>
      </c>
      <c r="I4352" s="27" t="s">
        <v>6629</v>
      </c>
      <c r="J4352" s="28">
        <v>46184</v>
      </c>
      <c r="K4352" s="26" t="s">
        <v>290</v>
      </c>
      <c r="L4352" s="26"/>
      <c r="M4352" s="27" t="s">
        <v>971</v>
      </c>
      <c r="N4352" s="25">
        <f>IFERROR(VLOOKUP(M4352,Data!$J$1:$K$58,2,0),"")</f>
        <v>56999972473</v>
      </c>
      <c r="O4352" s="27" t="s">
        <v>348</v>
      </c>
      <c r="P4352" s="27"/>
      <c r="Q4352" s="27" t="s">
        <v>6533</v>
      </c>
      <c r="R4352" s="27" t="s">
        <v>218</v>
      </c>
      <c r="S4352" s="27"/>
      <c r="T4352" s="27"/>
      <c r="U4352" s="28"/>
      <c r="V4352" s="15"/>
      <c r="W4352" s="15"/>
      <c r="X4352" s="27"/>
      <c r="Y4352" s="27"/>
      <c r="Z4352" s="29"/>
      <c r="AA4352" s="29">
        <v>0.70972222222222225</v>
      </c>
      <c r="AB4352" s="29">
        <v>0.73958333333333337</v>
      </c>
      <c r="AC4352" s="30">
        <v>46184</v>
      </c>
      <c r="AD4352" s="15" t="str">
        <f>IF(Tabla2[[#This Row],[HORA ENTREGA]]="DIRECTO","On time", IF(AA4352&lt;&gt;"",IF(Tabla2[[#This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52" s="15" t="str">
        <f>MID(Tabla2[[#This Row],[TIPO]],1,3)</f>
        <v xml:space="preserve">40 </v>
      </c>
      <c r="AF43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GENERACION SERVICIO Y ARRIENDO SPA */ Cont: * TGBU8863826*/ HR Entrega: *DIRECTO* /Dirección: *Cordillera 570 , Pudahuel</v>
      </c>
      <c r="AG4352" s="45" t="str">
        <f>IFERROR(HYPERLINK("https://wa.me/"&amp;Tabla2[[#This Row],[CONTACTO]]&amp;"?text="&amp;Tabla2[[#This Row],[Mensaje]],"Enviar mensaje"),"")</f>
        <v>Enviar mensaje</v>
      </c>
      <c r="AH4352" s="15" t="str">
        <f>CONCATENATE(A4352,F4352)</f>
        <v>4351TGBU8863826</v>
      </c>
      <c r="AI4352" s="15" t="str">
        <f>CONCATENATE("ENT-",A4352)</f>
        <v>ENT-4351</v>
      </c>
      <c r="AJ4352" s="15" t="str">
        <f>IF(Tabla2[[#This Row],[Op]]&lt;&gt;"","ENTREGA","")</f>
        <v>ENTREGA</v>
      </c>
      <c r="AK4352" s="40" t="str">
        <f>(Tabla2[[#This Row],[FECHA ENTREGA]]&amp;Tabla2[[#This Row],[HORA ENTREGA]])</f>
        <v>46184DIRECTO</v>
      </c>
      <c r="AL4352" s="43" t="str">
        <f>IFERROR(HYPERLINK("https://wa.me/"&amp;Tabla2[[#This Row],[CONTACTO]]&amp;"?text="&amp;Tabla2[[#This Row],[Mensaje]]),"")</f>
        <v>https://wa.me/56999972473?text=Hola!%0AServicio del día 11-06%0A *Cliente:* GENERACION SERVICIO Y ARRIENDO SPA */ Cont: * TGBU8863826*/ HR Entrega: *DIRECTO* /Dirección: *Cordillera 570 , Pudahuel</v>
      </c>
    </row>
    <row r="4353" spans="1:38" ht="16.5" customHeight="1" x14ac:dyDescent="0.2">
      <c r="A4353" s="15">
        <f>ROW(A4352)</f>
        <v>4352</v>
      </c>
      <c r="B4353" s="15">
        <f>IF(J4353=J4352,B4352+1,1)</f>
        <v>18</v>
      </c>
      <c r="C4353" s="15" t="s">
        <v>149</v>
      </c>
      <c r="D4353" s="25" t="s">
        <v>39</v>
      </c>
      <c r="E4353" s="27">
        <v>2638710</v>
      </c>
      <c r="F4353" s="27" t="s">
        <v>6630</v>
      </c>
      <c r="G4353" s="27" t="s">
        <v>41</v>
      </c>
      <c r="H4353" s="27">
        <v>11700</v>
      </c>
      <c r="I4353" s="27" t="s">
        <v>42</v>
      </c>
      <c r="J4353" s="28">
        <v>46184</v>
      </c>
      <c r="K4353" s="26">
        <v>0.33333333333333331</v>
      </c>
      <c r="L4353" s="26" t="s">
        <v>6631</v>
      </c>
      <c r="M4353" s="27" t="s">
        <v>225</v>
      </c>
      <c r="N4353" s="25">
        <f>IFERROR(VLOOKUP(M4353,Data!$J$1:$K$58,2,0),"")</f>
        <v>56978811158</v>
      </c>
      <c r="O4353" s="27" t="s">
        <v>226</v>
      </c>
      <c r="P4353" s="27"/>
      <c r="Q4353" s="27" t="s">
        <v>153</v>
      </c>
      <c r="R4353" s="27" t="s">
        <v>1747</v>
      </c>
      <c r="S4353" s="27"/>
      <c r="T4353" s="27"/>
      <c r="U4353" s="28"/>
      <c r="V4353" s="15"/>
      <c r="W4353" s="15"/>
      <c r="X4353" s="27"/>
      <c r="Y4353" s="27"/>
      <c r="Z4353" s="29"/>
      <c r="AA4353" s="29">
        <v>0.54861111111111116</v>
      </c>
      <c r="AB4353" s="29">
        <v>0.62847222222222221</v>
      </c>
      <c r="AC4353" s="30">
        <v>46184</v>
      </c>
      <c r="AD4353" s="15" t="str">
        <f>IF(Tabla2[[#This Row],[HORA ENTREGA]]="DIRECTO","On time", IF(AA4353&lt;&gt;"",IF(Tabla2[[#This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53" s="15" t="str">
        <f>MID(Tabla2[[#This Row],[TIPO]],1,3)</f>
        <v xml:space="preserve">40 </v>
      </c>
      <c r="AF43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EGHU8431060*/ HR Entrega: *08:00* /Dirección: *BOD. MIEA AGURTO - PUERTO MADERO 9710, BOD. E13; PUDAHUEL </v>
      </c>
      <c r="AG4353" s="45" t="str">
        <f>IFERROR(HYPERLINK("https://wa.me/"&amp;Tabla2[[#This Row],[CONTACTO]]&amp;"?text="&amp;Tabla2[[#This Row],[Mensaje]],"Enviar mensaje"),"")</f>
        <v>Enviar mensaje</v>
      </c>
      <c r="AH4353" s="15" t="str">
        <f>CONCATENATE(A4353,F4353)</f>
        <v>4352EGHU8431060</v>
      </c>
      <c r="AI4353" s="15" t="str">
        <f>CONCATENATE("ENT-",A4353)</f>
        <v>ENT-4352</v>
      </c>
      <c r="AJ4353" s="15" t="str">
        <f>IF(Tabla2[[#This Row],[Op]]&lt;&gt;"","ENTREGA","")</f>
        <v>ENTREGA</v>
      </c>
      <c r="AK4353" s="40" t="str">
        <f>(Tabla2[[#This Row],[FECHA ENTREGA]]&amp;Tabla2[[#This Row],[HORA ENTREGA]])</f>
        <v>461840,333333333333333</v>
      </c>
      <c r="AL4353" s="43" t="str">
        <f>IFERROR(HYPERLINK("https://wa.me/"&amp;Tabla2[[#This Row],[CONTACTO]]&amp;"?text="&amp;Tabla2[[#This Row],[Mensaje]]),"")</f>
        <v xml:space="preserve">https://wa.me/56978811158?text=Hola!%0AServicio del día 11-06%0A *Cliente:* IMPORTADORA MIDEA CARRIER CHILE LTDA */ Cont: * EGHU8431060*/ HR Entrega: *08:00* /Dirección: *BOD. MIEA AGURTO - PUERTO MADERO 9710, BOD. E13; PUDAHUEL </v>
      </c>
    </row>
    <row r="4354" spans="1:38" ht="16.5" customHeight="1" x14ac:dyDescent="0.2">
      <c r="A4354" s="15">
        <f>ROW(A4353)</f>
        <v>4353</v>
      </c>
      <c r="B4354" s="15">
        <f>IF(J4354=J4353,B4353+1,1)</f>
        <v>19</v>
      </c>
      <c r="C4354" s="15" t="s">
        <v>149</v>
      </c>
      <c r="D4354" s="25" t="s">
        <v>39</v>
      </c>
      <c r="E4354" s="27">
        <v>2638745</v>
      </c>
      <c r="F4354" s="27" t="s">
        <v>6632</v>
      </c>
      <c r="G4354" s="27" t="s">
        <v>41</v>
      </c>
      <c r="H4354" s="27">
        <v>15000</v>
      </c>
      <c r="I4354" s="27" t="s">
        <v>42</v>
      </c>
      <c r="J4354" s="28">
        <v>46184</v>
      </c>
      <c r="K4354" s="26">
        <v>0.33333333333333331</v>
      </c>
      <c r="L4354" s="26" t="s">
        <v>6633</v>
      </c>
      <c r="M4354" s="27" t="s">
        <v>300</v>
      </c>
      <c r="N4354" s="25">
        <f>IFERROR(VLOOKUP(M4354,Data!$J$1:$K$58,2,0),"")</f>
        <v>56989844861</v>
      </c>
      <c r="O4354" s="27" t="s">
        <v>301</v>
      </c>
      <c r="P4354" s="27"/>
      <c r="Q4354" s="27" t="s">
        <v>153</v>
      </c>
      <c r="R4354" s="27" t="s">
        <v>74</v>
      </c>
      <c r="S4354" s="27"/>
      <c r="T4354" s="27"/>
      <c r="U4354" s="28"/>
      <c r="V4354" s="15"/>
      <c r="W4354" s="15"/>
      <c r="X4354" s="27"/>
      <c r="Y4354" s="27"/>
      <c r="Z4354" s="29"/>
      <c r="AA4354" s="29">
        <v>0.34027777777777779</v>
      </c>
      <c r="AB4354" s="29">
        <v>0.47916666666666669</v>
      </c>
      <c r="AC4354" s="30">
        <v>46184</v>
      </c>
      <c r="AD4354" s="15" t="str">
        <f>IF(Tabla2[[#This Row],[HORA ENTREGA]]="DIRECTO","On time", IF(AA4354&lt;&gt;"",IF(Tabla2[[#This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54" s="15" t="str">
        <f>MID(Tabla2[[#This Row],[TIPO]],1,3)</f>
        <v xml:space="preserve">40 </v>
      </c>
      <c r="AF43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MSBU7714424*/ HR Entrega: *08:00* /Dirección: *BOD. MIEA AGURTO - PUERTO MADERO 9710, BOD. E13; PUDAHUEL </v>
      </c>
      <c r="AG4354" s="45" t="str">
        <f>IFERROR(HYPERLINK("https://wa.me/"&amp;Tabla2[[#This Row],[CONTACTO]]&amp;"?text="&amp;Tabla2[[#This Row],[Mensaje]],"Enviar mensaje"),"")</f>
        <v>Enviar mensaje</v>
      </c>
      <c r="AH4354" s="15" t="str">
        <f>CONCATENATE(A4354,F4354)</f>
        <v>4353MSBU7714424</v>
      </c>
      <c r="AI4354" s="15" t="str">
        <f>CONCATENATE("ENT-",A4354)</f>
        <v>ENT-4353</v>
      </c>
      <c r="AJ4354" s="15" t="str">
        <f>IF(Tabla2[[#This Row],[Op]]&lt;&gt;"","ENTREGA","")</f>
        <v>ENTREGA</v>
      </c>
      <c r="AK4354" s="40" t="str">
        <f>(Tabla2[[#This Row],[FECHA ENTREGA]]&amp;Tabla2[[#This Row],[HORA ENTREGA]])</f>
        <v>461840,333333333333333</v>
      </c>
      <c r="AL4354" s="43" t="str">
        <f>IFERROR(HYPERLINK("https://wa.me/"&amp;Tabla2[[#This Row],[CONTACTO]]&amp;"?text="&amp;Tabla2[[#This Row],[Mensaje]]),"")</f>
        <v xml:space="preserve">https://wa.me/56989844861?text=Hola!%0AServicio del día 11-06%0A *Cliente:* IMPORTADORA MIDEA CARRIER CHILE LTDA */ Cont: * MSBU7714424*/ HR Entrega: *08:00* /Dirección: *BOD. MIEA AGURTO - PUERTO MADERO 9710, BOD. E13; PUDAHUEL </v>
      </c>
    </row>
    <row r="4355" spans="1:38" ht="16.5" customHeight="1" x14ac:dyDescent="0.2">
      <c r="A4355" s="15">
        <f>ROW(A4354)</f>
        <v>4354</v>
      </c>
      <c r="B4355" s="15">
        <f>IF(J4355=J4354,B4354+1,1)</f>
        <v>20</v>
      </c>
      <c r="C4355" s="15" t="s">
        <v>149</v>
      </c>
      <c r="D4355" s="25" t="s">
        <v>39</v>
      </c>
      <c r="E4355" s="27">
        <v>2638745</v>
      </c>
      <c r="F4355" s="27" t="s">
        <v>6634</v>
      </c>
      <c r="G4355" s="27" t="s">
        <v>41</v>
      </c>
      <c r="H4355" s="27">
        <v>15000</v>
      </c>
      <c r="I4355" s="27" t="s">
        <v>42</v>
      </c>
      <c r="J4355" s="28">
        <v>46184</v>
      </c>
      <c r="K4355" s="26">
        <v>0.33333333333333331</v>
      </c>
      <c r="L4355" s="26" t="s">
        <v>6635</v>
      </c>
      <c r="M4355" s="27" t="s">
        <v>433</v>
      </c>
      <c r="N4355" s="25">
        <f>IFERROR(VLOOKUP(M4355,Data!$J$1:$K$58,2,0),"")</f>
        <v>56994354094</v>
      </c>
      <c r="O4355" s="27" t="s">
        <v>434</v>
      </c>
      <c r="P4355" s="27"/>
      <c r="Q4355" s="27" t="s">
        <v>153</v>
      </c>
      <c r="R4355" s="27" t="s">
        <v>74</v>
      </c>
      <c r="S4355" s="27"/>
      <c r="T4355" s="27"/>
      <c r="U4355" s="28"/>
      <c r="V4355" s="15"/>
      <c r="W4355" s="15"/>
      <c r="X4355" s="27"/>
      <c r="Y4355" s="27"/>
      <c r="Z4355" s="29"/>
      <c r="AA4355" s="29">
        <v>0.31388888888888888</v>
      </c>
      <c r="AB4355" s="29">
        <v>0.36458333333333331</v>
      </c>
      <c r="AC4355" s="30">
        <v>46184</v>
      </c>
      <c r="AD4355" s="15" t="str">
        <f>IF(Tabla2[[#This Row],[HORA ENTREGA]]="DIRECTO","On time", IF(AA4355&lt;&gt;"",IF(Tabla2[[#This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55" s="15" t="str">
        <f>MID(Tabla2[[#This Row],[TIPO]],1,3)</f>
        <v xml:space="preserve">40 </v>
      </c>
      <c r="AF43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MSBU7715354*/ HR Entrega: *08:00* /Dirección: *BOD. MIEA AGURTO - PUERTO MADERO 9710, BOD. E13; PUDAHUEL </v>
      </c>
      <c r="AG4355" s="38" t="str">
        <f>IFERROR(HYPERLINK("https://wa.me/"&amp;Tabla2[[#This Row],[CONTACTO]]&amp;"?text="&amp;Tabla2[[#This Row],[Mensaje]],"Enviar mensaje"),"")</f>
        <v>Enviar mensaje</v>
      </c>
      <c r="AH4355" s="15" t="str">
        <f>CONCATENATE(A4355,F4355)</f>
        <v>4354MSBU7715354</v>
      </c>
      <c r="AI4355" s="15" t="str">
        <f>CONCATENATE("ENT-",A4355)</f>
        <v>ENT-4354</v>
      </c>
      <c r="AJ4355" s="15" t="str">
        <f>IF(Tabla2[[#This Row],[Op]]&lt;&gt;"","ENTREGA","")</f>
        <v>ENTREGA</v>
      </c>
      <c r="AK4355" s="40" t="str">
        <f>(Tabla2[[#This Row],[FECHA ENTREGA]]&amp;Tabla2[[#This Row],[HORA ENTREGA]])</f>
        <v>461840,333333333333333</v>
      </c>
      <c r="AL4355" s="43" t="str">
        <f>IFERROR(HYPERLINK("https://wa.me/"&amp;Tabla2[[#This Row],[CONTACTO]]&amp;"?text="&amp;Tabla2[[#This Row],[Mensaje]]),"")</f>
        <v xml:space="preserve">https://wa.me/56994354094?text=Hola!%0AServicio del día 11-06%0A *Cliente:* IMPORTADORA MIDEA CARRIER CHILE LTDA */ Cont: * MSBU7715354*/ HR Entrega: *08:00* /Dirección: *BOD. MIEA AGURTO - PUERTO MADERO 9710, BOD. E13; PUDAHUEL </v>
      </c>
    </row>
    <row r="4356" spans="1:38" ht="16.5" customHeight="1" x14ac:dyDescent="0.2">
      <c r="A4356" s="15">
        <f>ROW(A4355)</f>
        <v>4355</v>
      </c>
      <c r="B4356" s="15">
        <f>IF(J4356=J4355,B4355+1,1)</f>
        <v>21</v>
      </c>
      <c r="C4356" s="15" t="s">
        <v>149</v>
      </c>
      <c r="D4356" s="25" t="s">
        <v>39</v>
      </c>
      <c r="E4356" s="27">
        <v>2638748</v>
      </c>
      <c r="F4356" s="27" t="s">
        <v>6636</v>
      </c>
      <c r="G4356" s="27" t="s">
        <v>41</v>
      </c>
      <c r="H4356" s="27">
        <v>18100</v>
      </c>
      <c r="I4356" s="27" t="s">
        <v>42</v>
      </c>
      <c r="J4356" s="28">
        <v>46184</v>
      </c>
      <c r="K4356" s="26">
        <v>0.33333333333333331</v>
      </c>
      <c r="L4356" s="26" t="s">
        <v>6637</v>
      </c>
      <c r="M4356" s="27" t="s">
        <v>144</v>
      </c>
      <c r="N4356" s="25">
        <f>IFERROR(VLOOKUP(M4356,Data!$J$1:$K$58,2,0),"")</f>
        <v>56940144795</v>
      </c>
      <c r="O4356" s="27" t="s">
        <v>145</v>
      </c>
      <c r="P4356" s="27"/>
      <c r="Q4356" s="27" t="s">
        <v>153</v>
      </c>
      <c r="R4356" s="27" t="s">
        <v>74</v>
      </c>
      <c r="S4356" s="27"/>
      <c r="T4356" s="27"/>
      <c r="U4356" s="28"/>
      <c r="V4356" s="15"/>
      <c r="W4356" s="15"/>
      <c r="X4356" s="27"/>
      <c r="Y4356" s="27"/>
      <c r="Z4356" s="29"/>
      <c r="AA4356" s="29">
        <v>0.33680555555555558</v>
      </c>
      <c r="AB4356" s="29">
        <v>0.40277777777777779</v>
      </c>
      <c r="AC4356" s="30">
        <v>46184</v>
      </c>
      <c r="AD4356" s="15" t="str">
        <f>IF(Tabla2[[#This Row],[HORA ENTREGA]]="DIRECTO","On time", IF(AA4356&lt;&gt;"",IF(Tabla2[[#This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56" s="15" t="str">
        <f>MID(Tabla2[[#This Row],[TIPO]],1,3)</f>
        <v xml:space="preserve">40 </v>
      </c>
      <c r="AF43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MSBU7713095*/ HR Entrega: *08:00* /Dirección: *BOD. MIEA AGURTO - PUERTO MADERO 9710, BOD. E13; PUDAHUEL </v>
      </c>
      <c r="AG4356" s="38" t="str">
        <f>IFERROR(HYPERLINK("https://wa.me/"&amp;Tabla2[[#This Row],[CONTACTO]]&amp;"?text="&amp;Tabla2[[#This Row],[Mensaje]],"Enviar mensaje"),"")</f>
        <v>Enviar mensaje</v>
      </c>
      <c r="AH4356" s="15" t="str">
        <f>CONCATENATE(A4356,F4356)</f>
        <v>4355MSBU7713095</v>
      </c>
      <c r="AI4356" s="15" t="str">
        <f>CONCATENATE("ENT-",A4356)</f>
        <v>ENT-4355</v>
      </c>
      <c r="AJ4356" s="15" t="str">
        <f>IF(Tabla2[[#This Row],[Op]]&lt;&gt;"","ENTREGA","")</f>
        <v>ENTREGA</v>
      </c>
      <c r="AK4356" s="40" t="str">
        <f>(Tabla2[[#This Row],[FECHA ENTREGA]]&amp;Tabla2[[#This Row],[HORA ENTREGA]])</f>
        <v>461840,333333333333333</v>
      </c>
      <c r="AL4356" s="43" t="str">
        <f>IFERROR(HYPERLINK("https://wa.me/"&amp;Tabla2[[#This Row],[CONTACTO]]&amp;"?text="&amp;Tabla2[[#This Row],[Mensaje]]),"")</f>
        <v xml:space="preserve">https://wa.me/56940144795?text=Hola!%0AServicio del día 11-06%0A *Cliente:* IMPORTADORA MIDEA CARRIER CHILE LTDA */ Cont: * MSBU7713095*/ HR Entrega: *08:00* /Dirección: *BOD. MIEA AGURTO - PUERTO MADERO 9710, BOD. E13; PUDAHUEL </v>
      </c>
    </row>
    <row r="4357" spans="1:38" ht="16.5" customHeight="1" x14ac:dyDescent="0.2">
      <c r="A4357" s="15">
        <f>ROW(A4356)</f>
        <v>4356</v>
      </c>
      <c r="B4357" s="15">
        <f>IF(J4357=J4356,B4356+1,1)</f>
        <v>22</v>
      </c>
      <c r="C4357" s="15" t="s">
        <v>149</v>
      </c>
      <c r="D4357" s="25" t="s">
        <v>39</v>
      </c>
      <c r="E4357" s="27">
        <v>2633299</v>
      </c>
      <c r="F4357" s="27" t="s">
        <v>6638</v>
      </c>
      <c r="G4357" s="27" t="s">
        <v>41</v>
      </c>
      <c r="H4357" s="27">
        <v>8700</v>
      </c>
      <c r="I4357" s="27" t="s">
        <v>42</v>
      </c>
      <c r="J4357" s="28">
        <v>46184</v>
      </c>
      <c r="K4357" s="26">
        <v>0.41666666666666669</v>
      </c>
      <c r="L4357" s="26" t="s">
        <v>6639</v>
      </c>
      <c r="M4357" s="27" t="s">
        <v>6223</v>
      </c>
      <c r="N4357" s="25">
        <f>IFERROR(VLOOKUP(M4357,Data!$J$1:$K$58,2,0),"")</f>
        <v>56998409416</v>
      </c>
      <c r="O4357" s="27" t="s">
        <v>118</v>
      </c>
      <c r="P4357" s="27"/>
      <c r="Q4357" s="27" t="s">
        <v>153</v>
      </c>
      <c r="R4357" s="27" t="s">
        <v>1747</v>
      </c>
      <c r="S4357" s="27"/>
      <c r="T4357" s="27"/>
      <c r="U4357" s="28"/>
      <c r="V4357" s="15"/>
      <c r="W4357" s="15"/>
      <c r="X4357" s="27"/>
      <c r="Y4357" s="27"/>
      <c r="Z4357" s="29"/>
      <c r="AA4357" s="29">
        <v>0.58680555555555558</v>
      </c>
      <c r="AB4357" s="29">
        <v>0.64583333333333337</v>
      </c>
      <c r="AC4357" s="30">
        <v>46184</v>
      </c>
      <c r="AD4357" s="15" t="str">
        <f>IF(Tabla2[[#This Row],[HORA ENTREGA]]="DIRECTO","On time", IF(AA4357&lt;&gt;"",IF(Tabla2[[#This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57" s="15" t="str">
        <f>MID(Tabla2[[#This Row],[TIPO]],1,3)</f>
        <v xml:space="preserve">40 </v>
      </c>
      <c r="AF43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EGSU1866655*/ HR Entrega: *10:00* /Dirección: *BOD. MIEA AGURTO - PUERTO MADERO 9710, BOD. E13; PUDAHUEL </v>
      </c>
      <c r="AG4357" s="45" t="str">
        <f>IFERROR(HYPERLINK("https://wa.me/"&amp;Tabla2[[#This Row],[CONTACTO]]&amp;"?text="&amp;Tabla2[[#This Row],[Mensaje]],"Enviar mensaje"),"")</f>
        <v>Enviar mensaje</v>
      </c>
      <c r="AH4357" s="15" t="str">
        <f>CONCATENATE(A4357,F4357)</f>
        <v>4356EGSU1866655</v>
      </c>
      <c r="AI4357" s="15" t="str">
        <f>CONCATENATE("ENT-",A4357)</f>
        <v>ENT-4356</v>
      </c>
      <c r="AJ4357" s="15" t="str">
        <f>IF(Tabla2[[#This Row],[Op]]&lt;&gt;"","ENTREGA","")</f>
        <v>ENTREGA</v>
      </c>
      <c r="AK4357" s="40" t="str">
        <f>(Tabla2[[#This Row],[FECHA ENTREGA]]&amp;Tabla2[[#This Row],[HORA ENTREGA]])</f>
        <v>461840,416666666666667</v>
      </c>
      <c r="AL4357" s="43" t="str">
        <f>IFERROR(HYPERLINK("https://wa.me/"&amp;Tabla2[[#This Row],[CONTACTO]]&amp;"?text="&amp;Tabla2[[#This Row],[Mensaje]]),"")</f>
        <v xml:space="preserve">https://wa.me/56998409416?text=Hola!%0AServicio del día 11-06%0A *Cliente:* IMPORTADORA MIDEA CARRIER CHILE LTDA */ Cont: * EGSU1866655*/ HR Entrega: *10:00* /Dirección: *BOD. MIEA AGURTO - PUERTO MADERO 9710, BOD. E13; PUDAHUEL </v>
      </c>
    </row>
    <row r="4358" spans="1:38" ht="16.5" customHeight="1" x14ac:dyDescent="0.2">
      <c r="A4358" s="15">
        <f>ROW(A4357)</f>
        <v>4357</v>
      </c>
      <c r="B4358" s="15">
        <f>IF(J4358=J4357,B4357+1,1)</f>
        <v>23</v>
      </c>
      <c r="C4358" s="15" t="s">
        <v>149</v>
      </c>
      <c r="D4358" s="25" t="s">
        <v>39</v>
      </c>
      <c r="E4358" s="27">
        <v>2633301</v>
      </c>
      <c r="F4358" s="27" t="s">
        <v>6640</v>
      </c>
      <c r="G4358" s="27" t="s">
        <v>41</v>
      </c>
      <c r="H4358" s="27">
        <v>8300</v>
      </c>
      <c r="I4358" s="27" t="s">
        <v>42</v>
      </c>
      <c r="J4358" s="28">
        <v>46184</v>
      </c>
      <c r="K4358" s="26">
        <v>0.41666666666666669</v>
      </c>
      <c r="L4358" s="26" t="s">
        <v>6641</v>
      </c>
      <c r="M4358" s="27" t="s">
        <v>172</v>
      </c>
      <c r="N4358" s="25">
        <f>IFERROR(VLOOKUP(M4358,Data!$J$1:$K$58,2,0),"")</f>
        <v>56985215946</v>
      </c>
      <c r="O4358" s="27" t="s">
        <v>173</v>
      </c>
      <c r="P4358" s="27"/>
      <c r="Q4358" s="27" t="s">
        <v>153</v>
      </c>
      <c r="R4358" s="27" t="s">
        <v>1747</v>
      </c>
      <c r="S4358" s="27"/>
      <c r="T4358" s="27"/>
      <c r="U4358" s="28"/>
      <c r="V4358" s="15"/>
      <c r="W4358" s="15"/>
      <c r="X4358" s="27"/>
      <c r="Y4358" s="27"/>
      <c r="Z4358" s="29"/>
      <c r="AA4358" s="29">
        <v>0.64236111111111116</v>
      </c>
      <c r="AB4358" s="29">
        <v>0.66666666666666663</v>
      </c>
      <c r="AC4358" s="30">
        <v>46184</v>
      </c>
      <c r="AD4358" s="15" t="str">
        <f>IF(Tabla2[[#This Row],[HORA ENTREGA]]="DIRECTO","On time", IF(AA4358&lt;&gt;"",IF(Tabla2[[#This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58" s="15" t="str">
        <f>MID(Tabla2[[#This Row],[TIPO]],1,3)</f>
        <v xml:space="preserve">40 </v>
      </c>
      <c r="AF43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EGSU6102475*/ HR Entrega: *10:00* /Dirección: *BOD. MIEA AGURTO - PUERTO MADERO 9710, BOD. E13; PUDAHUEL </v>
      </c>
      <c r="AG4358" s="45" t="str">
        <f>IFERROR(HYPERLINK("https://wa.me/"&amp;Tabla2[[#This Row],[CONTACTO]]&amp;"?text="&amp;Tabla2[[#This Row],[Mensaje]],"Enviar mensaje"),"")</f>
        <v>Enviar mensaje</v>
      </c>
      <c r="AH4358" s="15" t="str">
        <f>CONCATENATE(A4358,F4358)</f>
        <v>4357EGSU6102475</v>
      </c>
      <c r="AI4358" s="15" t="str">
        <f>CONCATENATE("ENT-",A4358)</f>
        <v>ENT-4357</v>
      </c>
      <c r="AJ4358" s="15" t="str">
        <f>IF(Tabla2[[#This Row],[Op]]&lt;&gt;"","ENTREGA","")</f>
        <v>ENTREGA</v>
      </c>
      <c r="AK4358" s="40" t="str">
        <f>(Tabla2[[#This Row],[FECHA ENTREGA]]&amp;Tabla2[[#This Row],[HORA ENTREGA]])</f>
        <v>461840,416666666666667</v>
      </c>
      <c r="AL4358" s="43" t="str">
        <f>IFERROR(HYPERLINK("https://wa.me/"&amp;Tabla2[[#This Row],[CONTACTO]]&amp;"?text="&amp;Tabla2[[#This Row],[Mensaje]]),"")</f>
        <v xml:space="preserve">https://wa.me/56985215946?text=Hola!%0AServicio del día 11-06%0A *Cliente:* IMPORTADORA MIDEA CARRIER CHILE LTDA */ Cont: * EGSU6102475*/ HR Entrega: *10:00* /Dirección: *BOD. MIEA AGURTO - PUERTO MADERO 9710, BOD. E13; PUDAHUEL </v>
      </c>
    </row>
    <row r="4359" spans="1:38" ht="16.5" customHeight="1" x14ac:dyDescent="0.2">
      <c r="A4359" s="15">
        <f>ROW(A4358)</f>
        <v>4358</v>
      </c>
      <c r="B4359" s="15">
        <f>IF(J4359=J4358,B4358+1,1)</f>
        <v>24</v>
      </c>
      <c r="C4359" s="15" t="s">
        <v>149</v>
      </c>
      <c r="D4359" s="25" t="s">
        <v>39</v>
      </c>
      <c r="E4359" s="27">
        <v>2639715</v>
      </c>
      <c r="F4359" s="27" t="s">
        <v>6642</v>
      </c>
      <c r="G4359" s="27" t="s">
        <v>41</v>
      </c>
      <c r="H4359" s="27">
        <v>8396</v>
      </c>
      <c r="I4359" s="27" t="s">
        <v>42</v>
      </c>
      <c r="J4359" s="28">
        <v>46184</v>
      </c>
      <c r="K4359" s="26">
        <v>0.45833333333333331</v>
      </c>
      <c r="L4359" s="26" t="s">
        <v>6643</v>
      </c>
      <c r="M4359" s="27" t="s">
        <v>126</v>
      </c>
      <c r="N4359" s="25">
        <f>IFERROR(VLOOKUP(M4359,Data!$J$1:$K$58,2,0),"")</f>
        <v>56999270871</v>
      </c>
      <c r="O4359" s="27" t="s">
        <v>127</v>
      </c>
      <c r="P4359" s="27"/>
      <c r="Q4359" s="27" t="s">
        <v>153</v>
      </c>
      <c r="R4359" s="27" t="s">
        <v>48</v>
      </c>
      <c r="S4359" s="27"/>
      <c r="T4359" s="27"/>
      <c r="U4359" s="28"/>
      <c r="V4359" s="15"/>
      <c r="W4359" s="15"/>
      <c r="X4359" s="27"/>
      <c r="Y4359" s="27"/>
      <c r="Z4359" s="29"/>
      <c r="AA4359" s="29">
        <v>0.66319444444444442</v>
      </c>
      <c r="AB4359" s="29">
        <v>0.6875</v>
      </c>
      <c r="AC4359" s="30">
        <v>46184</v>
      </c>
      <c r="AD4359" s="15" t="str">
        <f>IF(Tabla2[[#This Row],[HORA ENTREGA]]="DIRECTO","On time", IF(AA4359&lt;&gt;"",IF(Tabla2[[#This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59" s="15" t="str">
        <f>MID(Tabla2[[#This Row],[TIPO]],1,3)</f>
        <v xml:space="preserve">40 </v>
      </c>
      <c r="AF43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GCXU5309398*/ HR Entrega: *11:00* /Dirección: *BOD. MIEA AGURTO - PUERTO MADERO 9710, BOD. E13; PUDAHUEL </v>
      </c>
      <c r="AG4359" s="45" t="str">
        <f>IFERROR(HYPERLINK("https://wa.me/"&amp;Tabla2[[#This Row],[CONTACTO]]&amp;"?text="&amp;Tabla2[[#This Row],[Mensaje]],"Enviar mensaje"),"")</f>
        <v>Enviar mensaje</v>
      </c>
      <c r="AH4359" s="15" t="str">
        <f>CONCATENATE(A4359,F4359)</f>
        <v>4358GCXU5309398</v>
      </c>
      <c r="AI4359" s="15" t="str">
        <f>CONCATENATE("ENT-",A4359)</f>
        <v>ENT-4358</v>
      </c>
      <c r="AJ4359" s="15" t="str">
        <f>IF(Tabla2[[#This Row],[Op]]&lt;&gt;"","ENTREGA","")</f>
        <v>ENTREGA</v>
      </c>
      <c r="AK4359" s="40" t="str">
        <f>(Tabla2[[#This Row],[FECHA ENTREGA]]&amp;Tabla2[[#This Row],[HORA ENTREGA]])</f>
        <v>461840,458333333333333</v>
      </c>
      <c r="AL4359" s="43" t="str">
        <f>IFERROR(HYPERLINK("https://wa.me/"&amp;Tabla2[[#This Row],[CONTACTO]]&amp;"?text="&amp;Tabla2[[#This Row],[Mensaje]]),"")</f>
        <v xml:space="preserve">https://wa.me/56999270871?text=Hola!%0AServicio del día 11-06%0A *Cliente:* IMPORTADORA MIDEA CARRIER CHILE LTDA */ Cont: * GCXU5309398*/ HR Entrega: *11:00* /Dirección: *BOD. MIEA AGURTO - PUERTO MADERO 9710, BOD. E13; PUDAHUEL </v>
      </c>
    </row>
    <row r="4360" spans="1:38" ht="16.5" customHeight="1" x14ac:dyDescent="0.2">
      <c r="A4360" s="15">
        <f>ROW(A4359)</f>
        <v>4359</v>
      </c>
      <c r="B4360" s="15">
        <f>IF(J4360=J4359,B4359+1,1)</f>
        <v>25</v>
      </c>
      <c r="C4360" s="15" t="s">
        <v>149</v>
      </c>
      <c r="D4360" s="25" t="s">
        <v>39</v>
      </c>
      <c r="E4360" s="27">
        <v>2638166</v>
      </c>
      <c r="F4360" s="27" t="s">
        <v>6644</v>
      </c>
      <c r="G4360" s="27" t="s">
        <v>41</v>
      </c>
      <c r="H4360" s="27">
        <v>9800</v>
      </c>
      <c r="I4360" s="27" t="s">
        <v>42</v>
      </c>
      <c r="J4360" s="28">
        <v>46184</v>
      </c>
      <c r="K4360" s="26">
        <v>0.5</v>
      </c>
      <c r="L4360" s="26" t="s">
        <v>6645</v>
      </c>
      <c r="M4360" s="27" t="s">
        <v>180</v>
      </c>
      <c r="N4360" s="25">
        <f>IFERROR(VLOOKUP(M4360,Data!$J$1:$K$58,2,0),"")</f>
        <v>56956063271</v>
      </c>
      <c r="O4360" s="27" t="s">
        <v>384</v>
      </c>
      <c r="P4360" s="27"/>
      <c r="Q4360" s="27" t="s">
        <v>153</v>
      </c>
      <c r="R4360" s="27" t="s">
        <v>74</v>
      </c>
      <c r="S4360" s="27"/>
      <c r="T4360" s="27"/>
      <c r="U4360" s="28"/>
      <c r="V4360" s="15"/>
      <c r="W4360" s="15"/>
      <c r="X4360" s="27"/>
      <c r="Y4360" s="27"/>
      <c r="Z4360" s="29"/>
      <c r="AA4360" s="29">
        <v>0.70138888888888884</v>
      </c>
      <c r="AB4360" s="29">
        <v>0.72222222222222221</v>
      </c>
      <c r="AC4360" s="30">
        <v>46184</v>
      </c>
      <c r="AD4360" s="15" t="str">
        <f>IF(Tabla2[[#This Row],[HORA ENTREGA]]="DIRECTO","On time", IF(AA4360&lt;&gt;"",IF(Tabla2[[#This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60" s="15" t="str">
        <f>MID(Tabla2[[#This Row],[TIPO]],1,3)</f>
        <v xml:space="preserve">40 </v>
      </c>
      <c r="AF43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MSMU4835447*/ HR Entrega: *12:00* /Dirección: *BOD. MIEA AGURTO - PUERTO MADERO 9710, BOD. E13; PUDAHUEL </v>
      </c>
      <c r="AG4360" s="45" t="str">
        <f>IFERROR(HYPERLINK("https://wa.me/"&amp;Tabla2[[#This Row],[CONTACTO]]&amp;"?text="&amp;Tabla2[[#This Row],[Mensaje]],"Enviar mensaje"),"")</f>
        <v>Enviar mensaje</v>
      </c>
      <c r="AH4360" s="15" t="str">
        <f>CONCATENATE(A4360,F4360)</f>
        <v>4359MSMU4835447</v>
      </c>
      <c r="AI4360" s="15" t="str">
        <f>CONCATENATE("ENT-",A4360)</f>
        <v>ENT-4359</v>
      </c>
      <c r="AJ4360" s="15" t="str">
        <f>IF(Tabla2[[#This Row],[Op]]&lt;&gt;"","ENTREGA","")</f>
        <v>ENTREGA</v>
      </c>
      <c r="AK4360" s="40" t="str">
        <f>(Tabla2[[#This Row],[FECHA ENTREGA]]&amp;Tabla2[[#This Row],[HORA ENTREGA]])</f>
        <v>461840,5</v>
      </c>
      <c r="AL4360" s="43" t="str">
        <f>IFERROR(HYPERLINK("https://wa.me/"&amp;Tabla2[[#This Row],[CONTACTO]]&amp;"?text="&amp;Tabla2[[#This Row],[Mensaje]]),"")</f>
        <v xml:space="preserve">https://wa.me/56956063271?text=Hola!%0AServicio del día 11-06%0A *Cliente:* IMPORTADORA MIDEA CARRIER CHILE LTDA */ Cont: * MSMU4835447*/ HR Entrega: *12:00* /Dirección: *BOD. MIEA AGURTO - PUERTO MADERO 9710, BOD. E13; PUDAHUEL </v>
      </c>
    </row>
    <row r="4361" spans="1:38" ht="16.5" customHeight="1" x14ac:dyDescent="0.2">
      <c r="A4361" s="15">
        <f>ROW(A4360)</f>
        <v>4360</v>
      </c>
      <c r="B4361" s="15">
        <f>IF(J4361=J4360,B4360+1,1)</f>
        <v>26</v>
      </c>
      <c r="C4361" s="15" t="s">
        <v>149</v>
      </c>
      <c r="D4361" s="25" t="s">
        <v>39</v>
      </c>
      <c r="E4361" s="27">
        <v>2639711</v>
      </c>
      <c r="F4361" s="27" t="s">
        <v>6646</v>
      </c>
      <c r="G4361" s="27" t="s">
        <v>41</v>
      </c>
      <c r="H4361" s="27">
        <v>8220</v>
      </c>
      <c r="I4361" s="27" t="s">
        <v>42</v>
      </c>
      <c r="J4361" s="28">
        <v>46184</v>
      </c>
      <c r="K4361" s="26">
        <v>0.5</v>
      </c>
      <c r="L4361" s="26" t="s">
        <v>6647</v>
      </c>
      <c r="M4361" s="27" t="s">
        <v>233</v>
      </c>
      <c r="N4361" s="25">
        <f>IFERROR(VLOOKUP(M4361,Data!$J$1:$K$58,2,0),"")</f>
        <v>56998494086</v>
      </c>
      <c r="O4361" s="27" t="s">
        <v>234</v>
      </c>
      <c r="P4361" s="27"/>
      <c r="Q4361" s="27" t="s">
        <v>153</v>
      </c>
      <c r="R4361" s="27" t="s">
        <v>48</v>
      </c>
      <c r="S4361" s="27"/>
      <c r="T4361" s="27"/>
      <c r="U4361" s="28"/>
      <c r="V4361" s="15"/>
      <c r="W4361" s="15"/>
      <c r="X4361" s="27"/>
      <c r="Y4361" s="27"/>
      <c r="Z4361" s="29"/>
      <c r="AA4361" s="29">
        <v>0.67083333333333328</v>
      </c>
      <c r="AB4361" s="29">
        <v>0.71527777777777779</v>
      </c>
      <c r="AC4361" s="30">
        <v>46184</v>
      </c>
      <c r="AD4361" s="15" t="str">
        <f>IF(Tabla2[[#This Row],[HORA ENTREGA]]="DIRECTO","On time", IF(AA4361&lt;&gt;"",IF(Tabla2[[#This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61" s="15" t="str">
        <f>MID(Tabla2[[#This Row],[TIPO]],1,3)</f>
        <v xml:space="preserve">40 </v>
      </c>
      <c r="AF43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IMPORTADORA MIDEA CARRIER CHILE LTDA */ Cont: * TCKU7906045*/ HR Entrega: *12:00* /Dirección: *BOD. MIEA AGURTO - PUERTO MADERO 9710, BOD. E13; PUDAHUEL </v>
      </c>
      <c r="AG4361" s="45" t="str">
        <f>IFERROR(HYPERLINK("https://wa.me/"&amp;Tabla2[[#This Row],[CONTACTO]]&amp;"?text="&amp;Tabla2[[#This Row],[Mensaje]],"Enviar mensaje"),"")</f>
        <v>Enviar mensaje</v>
      </c>
      <c r="AH4361" s="15" t="str">
        <f>CONCATENATE(A4361,F4361)</f>
        <v>4360TCKU7906045</v>
      </c>
      <c r="AI4361" s="15" t="str">
        <f>CONCATENATE("ENT-",A4361)</f>
        <v>ENT-4360</v>
      </c>
      <c r="AJ4361" s="15" t="str">
        <f>IF(Tabla2[[#This Row],[Op]]&lt;&gt;"","ENTREGA","")</f>
        <v>ENTREGA</v>
      </c>
      <c r="AK4361" s="40" t="str">
        <f>(Tabla2[[#This Row],[FECHA ENTREGA]]&amp;Tabla2[[#This Row],[HORA ENTREGA]])</f>
        <v>461840,5</v>
      </c>
      <c r="AL4361" s="43" t="str">
        <f>IFERROR(HYPERLINK("https://wa.me/"&amp;Tabla2[[#This Row],[CONTACTO]]&amp;"?text="&amp;Tabla2[[#This Row],[Mensaje]]),"")</f>
        <v xml:space="preserve">https://wa.me/56998494086?text=Hola!%0AServicio del día 11-06%0A *Cliente:* IMPORTADORA MIDEA CARRIER CHILE LTDA */ Cont: * TCKU7906045*/ HR Entrega: *12:00* /Dirección: *BOD. MIEA AGURTO - PUERTO MADERO 9710, BOD. E13; PUDAHUEL </v>
      </c>
    </row>
    <row r="4362" spans="1:38" ht="16.5" customHeight="1" x14ac:dyDescent="0.2">
      <c r="A4362" s="15">
        <f>ROW(A4361)</f>
        <v>4361</v>
      </c>
      <c r="B4362" s="15">
        <f>IF(J4362=J4361,B4361+1,1)</f>
        <v>27</v>
      </c>
      <c r="C4362" s="15" t="s">
        <v>166</v>
      </c>
      <c r="D4362" s="25" t="s">
        <v>39</v>
      </c>
      <c r="E4362" s="27">
        <v>890350</v>
      </c>
      <c r="F4362" s="27" t="s">
        <v>6648</v>
      </c>
      <c r="G4362" s="27" t="s">
        <v>41</v>
      </c>
      <c r="H4362" s="27">
        <v>13965</v>
      </c>
      <c r="I4362" s="27" t="s">
        <v>42</v>
      </c>
      <c r="J4362" s="28">
        <v>46184</v>
      </c>
      <c r="K4362" s="26">
        <v>0.375</v>
      </c>
      <c r="L4362" s="26"/>
      <c r="M4362" s="27" t="s">
        <v>296</v>
      </c>
      <c r="N4362" s="25">
        <f>IFERROR(VLOOKUP(M4362,Data!$J$1:$K$58,2,0),"")</f>
        <v>56984994337</v>
      </c>
      <c r="O4362" s="27" t="s">
        <v>297</v>
      </c>
      <c r="P4362" s="27"/>
      <c r="Q4362" s="27" t="s">
        <v>168</v>
      </c>
      <c r="R4362" s="27"/>
      <c r="S4362" s="27"/>
      <c r="T4362" s="27"/>
      <c r="U4362" s="28"/>
      <c r="V4362" s="15"/>
      <c r="W4362" s="15"/>
      <c r="X4362" s="27"/>
      <c r="Y4362" s="27"/>
      <c r="Z4362" s="29"/>
      <c r="AA4362" s="29">
        <v>0.35902777777777778</v>
      </c>
      <c r="AB4362" s="29">
        <v>0.46875</v>
      </c>
      <c r="AC4362" s="30">
        <v>46184</v>
      </c>
      <c r="AD4362" s="15" t="str">
        <f>IF(Tabla2[[#This Row],[HORA ENTREGA]]="DIRECTO","On time", IF(AA4362&lt;&gt;"",IF(Tabla2[[#This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62" s="15" t="str">
        <f>MID(Tabla2[[#This Row],[TIPO]],1,3)</f>
        <v xml:space="preserve">40 </v>
      </c>
      <c r="AF43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IMPORTADORA Y COMERCIALIZADORA BZ SPA */ Cont: * CAIU9474846*/ HR Entrega: *09:00* /Dirección: *PuertoMadero 9710, Bodega X36. Pudahuel</v>
      </c>
      <c r="AG4362" s="45" t="str">
        <f>IFERROR(HYPERLINK("https://wa.me/"&amp;Tabla2[[#This Row],[CONTACTO]]&amp;"?text="&amp;Tabla2[[#This Row],[Mensaje]],"Enviar mensaje"),"")</f>
        <v>Enviar mensaje</v>
      </c>
      <c r="AH4362" s="15" t="str">
        <f>CONCATENATE(A4362,F4362)</f>
        <v>4361CAIU9474846</v>
      </c>
      <c r="AI4362" s="15" t="str">
        <f>CONCATENATE("ENT-",A4362)</f>
        <v>ENT-4361</v>
      </c>
      <c r="AJ4362" s="15" t="str">
        <f>IF(Tabla2[[#This Row],[Op]]&lt;&gt;"","ENTREGA","")</f>
        <v>ENTREGA</v>
      </c>
      <c r="AK4362" s="40" t="str">
        <f>(Tabla2[[#This Row],[FECHA ENTREGA]]&amp;Tabla2[[#This Row],[HORA ENTREGA]])</f>
        <v>461840,375</v>
      </c>
      <c r="AL4362" s="43" t="str">
        <f>IFERROR(HYPERLINK("https://wa.me/"&amp;Tabla2[[#This Row],[CONTACTO]]&amp;"?text="&amp;Tabla2[[#This Row],[Mensaje]]),"")</f>
        <v>https://wa.me/56984994337?text=Hola!%0AServicio del día 11-06%0A *Cliente:* IMPORTADORA Y COMERCIALIZADORA BZ SPA */ Cont: * CAIU9474846*/ HR Entrega: *09:00* /Dirección: *PuertoMadero 9710, Bodega X36. Pudahuel</v>
      </c>
    </row>
    <row r="4363" spans="1:38" ht="16.5" customHeight="1" x14ac:dyDescent="0.2">
      <c r="A4363" s="15">
        <f>ROW(A4362)</f>
        <v>4362</v>
      </c>
      <c r="B4363" s="15">
        <f>IF(J4363=J4362,B4362+1,1)</f>
        <v>28</v>
      </c>
      <c r="C4363" s="15" t="s">
        <v>166</v>
      </c>
      <c r="D4363" s="25" t="s">
        <v>39</v>
      </c>
      <c r="E4363" s="27">
        <v>890344</v>
      </c>
      <c r="F4363" s="27" t="s">
        <v>6649</v>
      </c>
      <c r="G4363" s="27" t="s">
        <v>64</v>
      </c>
      <c r="H4363" s="27">
        <v>28826</v>
      </c>
      <c r="I4363" s="27" t="s">
        <v>42</v>
      </c>
      <c r="J4363" s="28">
        <v>46184</v>
      </c>
      <c r="K4363" s="26">
        <v>0.41666666666666669</v>
      </c>
      <c r="L4363" s="26"/>
      <c r="M4363" s="27" t="s">
        <v>72</v>
      </c>
      <c r="N4363" s="25">
        <f>IFERROR(VLOOKUP(M4363,Data!$J$1:$K$58,2,0),"")</f>
        <v>56978089148</v>
      </c>
      <c r="O4363" s="27" t="s">
        <v>6317</v>
      </c>
      <c r="P4363" s="27"/>
      <c r="Q4363" s="27" t="s">
        <v>168</v>
      </c>
      <c r="R4363" s="27" t="s">
        <v>48</v>
      </c>
      <c r="S4363" s="27"/>
      <c r="T4363" s="27"/>
      <c r="U4363" s="28"/>
      <c r="V4363" s="15"/>
      <c r="W4363" s="15"/>
      <c r="X4363" s="27"/>
      <c r="Y4363" s="27"/>
      <c r="Z4363" s="29"/>
      <c r="AA4363" s="29">
        <v>0.39583333333333331</v>
      </c>
      <c r="AB4363" s="29">
        <v>0.68055555555555558</v>
      </c>
      <c r="AC4363" s="30">
        <v>46184</v>
      </c>
      <c r="AD4363" s="15" t="str">
        <f>IF(Tabla2[[#This Row],[HORA ENTREGA]]="DIRECTO","On time", IF(AA4363&lt;&gt;"",IF(Tabla2[[#This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63" s="15" t="str">
        <f>MID(Tabla2[[#This Row],[TIPO]],1,3)</f>
        <v xml:space="preserve">20 </v>
      </c>
      <c r="AF43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IMPORTADORA Y COMERCIALIZADORA BZ SPA */ Cont: * CMAU2622796*/ HR Entrega: *10:00* /Dirección: *PuertoMadero 9710, Bodega X36. Pudahuel</v>
      </c>
      <c r="AG4363" s="45" t="str">
        <f>IFERROR(HYPERLINK("https://wa.me/"&amp;Tabla2[[#This Row],[CONTACTO]]&amp;"?text="&amp;Tabla2[[#This Row],[Mensaje]],"Enviar mensaje"),"")</f>
        <v>Enviar mensaje</v>
      </c>
      <c r="AH4363" s="15" t="str">
        <f>CONCATENATE(A4363,F4363)</f>
        <v>4362CMAU2622796</v>
      </c>
      <c r="AI4363" s="15" t="str">
        <f>CONCATENATE("ENT-",A4363)</f>
        <v>ENT-4362</v>
      </c>
      <c r="AJ4363" s="15" t="str">
        <f>IF(Tabla2[[#This Row],[Op]]&lt;&gt;"","ENTREGA","")</f>
        <v>ENTREGA</v>
      </c>
      <c r="AK4363" s="40" t="str">
        <f>(Tabla2[[#This Row],[FECHA ENTREGA]]&amp;Tabla2[[#This Row],[HORA ENTREGA]])</f>
        <v>461840,416666666666667</v>
      </c>
      <c r="AL4363" s="43" t="str">
        <f>IFERROR(HYPERLINK("https://wa.me/"&amp;Tabla2[[#This Row],[CONTACTO]]&amp;"?text="&amp;Tabla2[[#This Row],[Mensaje]]),"")</f>
        <v>https://wa.me/56978089148?text=Hola!%0AServicio del día 11-06%0A *Cliente:* IMPORTADORA Y COMERCIALIZADORA BZ SPA */ Cont: * CMAU2622796*/ HR Entrega: *10:00* /Dirección: *PuertoMadero 9710, Bodega X36. Pudahuel</v>
      </c>
    </row>
    <row r="4364" spans="1:38" ht="16.5" customHeight="1" x14ac:dyDescent="0.2">
      <c r="A4364" s="15">
        <f>ROW(A4363)</f>
        <v>4363</v>
      </c>
      <c r="B4364" s="15">
        <f>IF(J4364=J4363,B4363+1,1)</f>
        <v>29</v>
      </c>
      <c r="C4364" s="15" t="s">
        <v>166</v>
      </c>
      <c r="D4364" s="25" t="s">
        <v>39</v>
      </c>
      <c r="E4364" s="27">
        <v>890344</v>
      </c>
      <c r="F4364" s="27" t="s">
        <v>6650</v>
      </c>
      <c r="G4364" s="27" t="s">
        <v>64</v>
      </c>
      <c r="H4364" s="27">
        <v>29870</v>
      </c>
      <c r="I4364" s="27" t="s">
        <v>42</v>
      </c>
      <c r="J4364" s="28">
        <v>46184</v>
      </c>
      <c r="K4364" s="26">
        <v>0.41666666666666669</v>
      </c>
      <c r="L4364" s="26"/>
      <c r="M4364" s="27" t="s">
        <v>192</v>
      </c>
      <c r="N4364" s="25">
        <f>IFERROR(VLOOKUP(M4364,Data!$J$1:$K$58,2,0),"")</f>
        <v>56967396661</v>
      </c>
      <c r="O4364" s="27" t="s">
        <v>181</v>
      </c>
      <c r="P4364" s="27"/>
      <c r="Q4364" s="27" t="s">
        <v>168</v>
      </c>
      <c r="R4364" s="27" t="s">
        <v>48</v>
      </c>
      <c r="S4364" s="27"/>
      <c r="T4364" s="27"/>
      <c r="U4364" s="28"/>
      <c r="V4364" s="15"/>
      <c r="W4364" s="15"/>
      <c r="X4364" s="27"/>
      <c r="Y4364" s="27"/>
      <c r="Z4364" s="29"/>
      <c r="AA4364" s="29">
        <v>0.52083333333333337</v>
      </c>
      <c r="AB4364" s="29">
        <v>0.75</v>
      </c>
      <c r="AC4364" s="30">
        <v>46184</v>
      </c>
      <c r="AD4364" s="15" t="str">
        <f>IF(Tabla2[[#This Row],[HORA ENTREGA]]="DIRECTO","On time", IF(AA4364&lt;&gt;"",IF(Tabla2[[#This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64" s="15" t="str">
        <f>MID(Tabla2[[#This Row],[TIPO]],1,3)</f>
        <v xml:space="preserve">20 </v>
      </c>
      <c r="AF43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IMPORTADORA Y COMERCIALIZADORA BZ SPA */ Cont: * CMAU2696320*/ HR Entrega: *10:00* /Dirección: *PuertoMadero 9710, Bodega X36. Pudahuel</v>
      </c>
      <c r="AG4364" s="45" t="str">
        <f>IFERROR(HYPERLINK("https://wa.me/"&amp;Tabla2[[#This Row],[CONTACTO]]&amp;"?text="&amp;Tabla2[[#This Row],[Mensaje]],"Enviar mensaje"),"")</f>
        <v>Enviar mensaje</v>
      </c>
      <c r="AH4364" s="15" t="str">
        <f>CONCATENATE(A4364,F4364)</f>
        <v>4363CMAU2696320</v>
      </c>
      <c r="AI4364" s="15" t="str">
        <f>CONCATENATE("ENT-",A4364)</f>
        <v>ENT-4363</v>
      </c>
      <c r="AJ4364" s="15" t="str">
        <f>IF(Tabla2[[#This Row],[Op]]&lt;&gt;"","ENTREGA","")</f>
        <v>ENTREGA</v>
      </c>
      <c r="AK4364" s="40" t="str">
        <f>(Tabla2[[#This Row],[FECHA ENTREGA]]&amp;Tabla2[[#This Row],[HORA ENTREGA]])</f>
        <v>461840,416666666666667</v>
      </c>
      <c r="AL4364" s="43" t="str">
        <f>IFERROR(HYPERLINK("https://wa.me/"&amp;Tabla2[[#This Row],[CONTACTO]]&amp;"?text="&amp;Tabla2[[#This Row],[Mensaje]]),"")</f>
        <v>https://wa.me/56967396661?text=Hola!%0AServicio del día 11-06%0A *Cliente:* IMPORTADORA Y COMERCIALIZADORA BZ SPA */ Cont: * CMAU2696320*/ HR Entrega: *10:00* /Dirección: *PuertoMadero 9710, Bodega X36. Pudahuel</v>
      </c>
    </row>
    <row r="4365" spans="1:38" ht="16.5" customHeight="1" x14ac:dyDescent="0.2">
      <c r="A4365" s="15">
        <f>ROW(A4364)</f>
        <v>4364</v>
      </c>
      <c r="B4365" s="15">
        <f>IF(J4365=J4364,B4364+1,1)</f>
        <v>30</v>
      </c>
      <c r="C4365" s="15" t="s">
        <v>178</v>
      </c>
      <c r="D4365" s="25" t="s">
        <v>39</v>
      </c>
      <c r="E4365" s="27">
        <v>889656</v>
      </c>
      <c r="F4365" s="27" t="s">
        <v>6651</v>
      </c>
      <c r="G4365" s="27" t="s">
        <v>41</v>
      </c>
      <c r="H4365" s="27">
        <v>10500</v>
      </c>
      <c r="I4365" s="27" t="s">
        <v>42</v>
      </c>
      <c r="J4365" s="28">
        <v>46184</v>
      </c>
      <c r="K4365" s="26">
        <v>0.33333333333333331</v>
      </c>
      <c r="L4365" s="26"/>
      <c r="M4365" s="27" t="s">
        <v>112</v>
      </c>
      <c r="N4365" s="25">
        <f>IFERROR(VLOOKUP(M4365,Data!$J$1:$K$58,2,0),"")</f>
        <v>56990025702</v>
      </c>
      <c r="O4365" s="27" t="s">
        <v>61</v>
      </c>
      <c r="P4365" s="27"/>
      <c r="Q4365" s="27" t="s">
        <v>6489</v>
      </c>
      <c r="R4365" s="27" t="s">
        <v>218</v>
      </c>
      <c r="S4365" s="27"/>
      <c r="T4365" s="27"/>
      <c r="U4365" s="28"/>
      <c r="V4365" s="15"/>
      <c r="W4365" s="15"/>
      <c r="X4365" s="27"/>
      <c r="Y4365" s="27"/>
      <c r="Z4365" s="29"/>
      <c r="AA4365" s="29">
        <v>0.32500000000000001</v>
      </c>
      <c r="AB4365" s="29">
        <v>0.50347222222222221</v>
      </c>
      <c r="AC4365" s="30">
        <v>46184</v>
      </c>
      <c r="AD4365" s="15" t="str">
        <f>IF(Tabla2[[#This Row],[HORA ENTREGA]]="DIRECTO","On time", IF(AA4365&lt;&gt;"",IF(Tabla2[[#This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65" s="15" t="str">
        <f>MID(Tabla2[[#This Row],[TIPO]],1,3)</f>
        <v xml:space="preserve">40 </v>
      </c>
      <c r="AF43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INVERSIERRA S A */ Cont: * MRSU5515833*/ HR Entrega: *08:00* /Dirección: *LOS FRESNOS 200, COLINA</v>
      </c>
      <c r="AG4365" s="45" t="str">
        <f>IFERROR(HYPERLINK("https://wa.me/"&amp;Tabla2[[#This Row],[CONTACTO]]&amp;"?text="&amp;Tabla2[[#This Row],[Mensaje]],"Enviar mensaje"),"")</f>
        <v>Enviar mensaje</v>
      </c>
      <c r="AH4365" s="15" t="str">
        <f>CONCATENATE(A4365,F4365)</f>
        <v>4364MRSU5515833</v>
      </c>
      <c r="AI4365" s="15" t="str">
        <f>CONCATENATE("ENT-",A4365)</f>
        <v>ENT-4364</v>
      </c>
      <c r="AJ4365" s="15" t="str">
        <f>IF(Tabla2[[#This Row],[Op]]&lt;&gt;"","ENTREGA","")</f>
        <v>ENTREGA</v>
      </c>
      <c r="AK4365" s="40" t="str">
        <f>(Tabla2[[#This Row],[FECHA ENTREGA]]&amp;Tabla2[[#This Row],[HORA ENTREGA]])</f>
        <v>461840,333333333333333</v>
      </c>
      <c r="AL4365" s="43" t="str">
        <f>IFERROR(HYPERLINK("https://wa.me/"&amp;Tabla2[[#This Row],[CONTACTO]]&amp;"?text="&amp;Tabla2[[#This Row],[Mensaje]]),"")</f>
        <v>https://wa.me/56990025702?text=Hola!%0AServicio del día 11-06%0A *Cliente:* INVERSIERRA S A */ Cont: * MRSU5515833*/ HR Entrega: *08:00* /Dirección: *LOS FRESNOS 200, COLINA</v>
      </c>
    </row>
    <row r="4366" spans="1:38" ht="16.5" customHeight="1" x14ac:dyDescent="0.2">
      <c r="A4366" s="15">
        <f>ROW(A4365)</f>
        <v>4365</v>
      </c>
      <c r="B4366" s="15">
        <f>IF(J4366=J4365,B4365+1,1)</f>
        <v>31</v>
      </c>
      <c r="C4366" s="15" t="s">
        <v>178</v>
      </c>
      <c r="D4366" s="25" t="s">
        <v>39</v>
      </c>
      <c r="E4366" s="27">
        <v>889656</v>
      </c>
      <c r="F4366" s="27" t="s">
        <v>6652</v>
      </c>
      <c r="G4366" s="27" t="s">
        <v>41</v>
      </c>
      <c r="H4366" s="27">
        <v>29000</v>
      </c>
      <c r="I4366" s="27" t="s">
        <v>42</v>
      </c>
      <c r="J4366" s="28">
        <v>46184</v>
      </c>
      <c r="K4366" s="26">
        <v>0.33333333333333331</v>
      </c>
      <c r="L4366" s="26"/>
      <c r="M4366" s="27" t="s">
        <v>674</v>
      </c>
      <c r="N4366" s="25">
        <f>IFERROR(VLOOKUP(M4366,Data!$J$1:$K$58,2,0),"")</f>
        <v>56967386018</v>
      </c>
      <c r="O4366" s="27" t="s">
        <v>356</v>
      </c>
      <c r="P4366" s="27"/>
      <c r="Q4366" s="27" t="s">
        <v>6564</v>
      </c>
      <c r="R4366" s="27" t="s">
        <v>218</v>
      </c>
      <c r="S4366" s="27"/>
      <c r="T4366" s="27"/>
      <c r="U4366" s="28"/>
      <c r="V4366" s="15"/>
      <c r="W4366" s="15"/>
      <c r="X4366" s="27"/>
      <c r="Y4366" s="27"/>
      <c r="Z4366" s="29"/>
      <c r="AA4366" s="29">
        <v>0.35069444444444442</v>
      </c>
      <c r="AB4366" s="29">
        <v>0.4826388888888889</v>
      </c>
      <c r="AC4366" s="30">
        <v>46184</v>
      </c>
      <c r="AD4366" s="15" t="str">
        <f>IF(Tabla2[[#This Row],[HORA ENTREGA]]="DIRECTO","On time", IF(AA4366&lt;&gt;"",IF(Tabla2[[#This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66" s="15" t="str">
        <f>MID(Tabla2[[#This Row],[TIPO]],1,3)</f>
        <v xml:space="preserve">40 </v>
      </c>
      <c r="AF43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INVERSIERRA S A */ Cont: * CAJU5024063*/ HR Entrega: *08:00* /Dirección: *CAUPOLICAN 9900, QUILICURA</v>
      </c>
      <c r="AG4366" s="45" t="str">
        <f>IFERROR(HYPERLINK("https://wa.me/"&amp;Tabla2[[#This Row],[CONTACTO]]&amp;"?text="&amp;Tabla2[[#This Row],[Mensaje]],"Enviar mensaje"),"")</f>
        <v>Enviar mensaje</v>
      </c>
      <c r="AH4366" s="15" t="str">
        <f>CONCATENATE(A4366,F4366)</f>
        <v>4365CAJU5024063</v>
      </c>
      <c r="AI4366" s="15" t="str">
        <f>CONCATENATE("ENT-",A4366)</f>
        <v>ENT-4365</v>
      </c>
      <c r="AJ4366" s="15" t="str">
        <f>IF(Tabla2[[#This Row],[Op]]&lt;&gt;"","ENTREGA","")</f>
        <v>ENTREGA</v>
      </c>
      <c r="AK4366" s="40" t="str">
        <f>(Tabla2[[#This Row],[FECHA ENTREGA]]&amp;Tabla2[[#This Row],[HORA ENTREGA]])</f>
        <v>461840,333333333333333</v>
      </c>
      <c r="AL4366" s="43" t="str">
        <f>IFERROR(HYPERLINK("https://wa.me/"&amp;Tabla2[[#This Row],[CONTACTO]]&amp;"?text="&amp;Tabla2[[#This Row],[Mensaje]]),"")</f>
        <v>https://wa.me/56967386018?text=Hola!%0AServicio del día 11-06%0A *Cliente:* INVERSIERRA S A */ Cont: * CAJU5024063*/ HR Entrega: *08:00* /Dirección: *CAUPOLICAN 9900, QUILICURA</v>
      </c>
    </row>
    <row r="4367" spans="1:38" ht="16.5" customHeight="1" x14ac:dyDescent="0.2">
      <c r="A4367" s="15">
        <f>ROW(A4366)</f>
        <v>4366</v>
      </c>
      <c r="B4367" s="15">
        <f>IF(J4367=J4366,B4366+1,1)</f>
        <v>32</v>
      </c>
      <c r="C4367" s="15" t="s">
        <v>178</v>
      </c>
      <c r="D4367" s="25" t="s">
        <v>39</v>
      </c>
      <c r="E4367" s="27">
        <v>889652</v>
      </c>
      <c r="F4367" s="27" t="s">
        <v>6562</v>
      </c>
      <c r="G4367" s="27" t="s">
        <v>41</v>
      </c>
      <c r="H4367" s="27">
        <v>9700</v>
      </c>
      <c r="I4367" s="27" t="s">
        <v>42</v>
      </c>
      <c r="J4367" s="28">
        <v>46184</v>
      </c>
      <c r="K4367" s="26">
        <v>0.33333333333333331</v>
      </c>
      <c r="L4367" s="26"/>
      <c r="M4367" s="27" t="s">
        <v>308</v>
      </c>
      <c r="N4367" s="25">
        <f>IFERROR(VLOOKUP(M4367,Data!$J$1:$K$58,2,0),"")</f>
        <v>56966631737</v>
      </c>
      <c r="O4367" s="27" t="s">
        <v>309</v>
      </c>
      <c r="P4367" s="27"/>
      <c r="Q4367" s="27" t="s">
        <v>182</v>
      </c>
      <c r="R4367" s="27" t="s">
        <v>1765</v>
      </c>
      <c r="S4367" s="27"/>
      <c r="T4367" s="27"/>
      <c r="U4367" s="28"/>
      <c r="V4367" s="15"/>
      <c r="W4367" s="15"/>
      <c r="X4367" s="27"/>
      <c r="Y4367" s="27"/>
      <c r="Z4367" s="29"/>
      <c r="AA4367" s="29">
        <v>0.35069444444444442</v>
      </c>
      <c r="AB4367" s="29">
        <v>0.48888888888888887</v>
      </c>
      <c r="AC4367" s="30">
        <v>46184</v>
      </c>
      <c r="AD4367" s="15" t="str">
        <f>IF(Tabla2[[#This Row],[HORA ENTREGA]]="DIRECTO","On time", IF(AA4367&lt;&gt;"",IF(Tabla2[[#This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67" s="15" t="str">
        <f>MID(Tabla2[[#This Row],[TIPO]],1,3)</f>
        <v xml:space="preserve">40 </v>
      </c>
      <c r="AF43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INVERSIERRA S A */ Cont: * CXDU2060967*/ HR Entrega: *08:00* /Dirección: *HUECHURABA</v>
      </c>
      <c r="AG4367" s="45" t="str">
        <f>IFERROR(HYPERLINK("https://wa.me/"&amp;Tabla2[[#This Row],[CONTACTO]]&amp;"?text="&amp;Tabla2[[#This Row],[Mensaje]],"Enviar mensaje"),"")</f>
        <v>Enviar mensaje</v>
      </c>
      <c r="AH4367" s="15" t="str">
        <f>CONCATENATE(A4367,F4367)</f>
        <v>4366CXDU2060967</v>
      </c>
      <c r="AI4367" s="15" t="str">
        <f>CONCATENATE("ENT-",A4367)</f>
        <v>ENT-4366</v>
      </c>
      <c r="AJ4367" s="15" t="str">
        <f>IF(Tabla2[[#This Row],[Op]]&lt;&gt;"","ENTREGA","")</f>
        <v>ENTREGA</v>
      </c>
      <c r="AK4367" s="40" t="str">
        <f>(Tabla2[[#This Row],[FECHA ENTREGA]]&amp;Tabla2[[#This Row],[HORA ENTREGA]])</f>
        <v>461840,333333333333333</v>
      </c>
      <c r="AL4367" s="43" t="str">
        <f>IFERROR(HYPERLINK("https://wa.me/"&amp;Tabla2[[#This Row],[CONTACTO]]&amp;"?text="&amp;Tabla2[[#This Row],[Mensaje]]),"")</f>
        <v>https://wa.me/56966631737?text=Hola!%0AServicio del día 11-06%0A *Cliente:* INVERSIERRA S A */ Cont: * CXDU2060967*/ HR Entrega: *08:00* /Dirección: *HUECHURABA</v>
      </c>
    </row>
    <row r="4368" spans="1:38" ht="16.5" customHeight="1" x14ac:dyDescent="0.2">
      <c r="A4368" s="15">
        <f>ROW(A4367)</f>
        <v>4367</v>
      </c>
      <c r="B4368" s="15">
        <f>IF(J4368=J4367,B4367+1,1)</f>
        <v>33</v>
      </c>
      <c r="C4368" s="15" t="s">
        <v>178</v>
      </c>
      <c r="D4368" s="25" t="s">
        <v>39</v>
      </c>
      <c r="E4368" s="27">
        <v>889656</v>
      </c>
      <c r="F4368" s="27" t="s">
        <v>6653</v>
      </c>
      <c r="G4368" s="27" t="s">
        <v>41</v>
      </c>
      <c r="H4368" s="27">
        <v>9400</v>
      </c>
      <c r="I4368" s="27" t="s">
        <v>42</v>
      </c>
      <c r="J4368" s="28">
        <v>46184</v>
      </c>
      <c r="K4368" s="26">
        <v>0.45833333333333331</v>
      </c>
      <c r="L4368" s="26"/>
      <c r="M4368" s="27" t="s">
        <v>649</v>
      </c>
      <c r="N4368" s="25">
        <f>IFERROR(VLOOKUP(M4368,Data!$J$1:$K$58,2,0),"")</f>
        <v>56939438073</v>
      </c>
      <c r="O4368" s="27" t="s">
        <v>203</v>
      </c>
      <c r="P4368" s="27"/>
      <c r="Q4368" s="27" t="s">
        <v>6489</v>
      </c>
      <c r="R4368" s="27" t="s">
        <v>218</v>
      </c>
      <c r="S4368" s="27"/>
      <c r="T4368" s="27"/>
      <c r="U4368" s="28"/>
      <c r="V4368" s="15"/>
      <c r="W4368" s="15"/>
      <c r="X4368" s="27"/>
      <c r="Y4368" s="27"/>
      <c r="Z4368" s="29"/>
      <c r="AA4368" s="29">
        <v>0.57708333333333328</v>
      </c>
      <c r="AB4368" s="29">
        <v>0.66666666666666663</v>
      </c>
      <c r="AC4368" s="30">
        <v>46184</v>
      </c>
      <c r="AD4368" s="15" t="str">
        <f>IF(Tabla2[[#This Row],[HORA ENTREGA]]="DIRECTO","On time", IF(AA4368&lt;&gt;"",IF(Tabla2[[#This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68" s="15" t="str">
        <f>MID(Tabla2[[#This Row],[TIPO]],1,3)</f>
        <v xml:space="preserve">40 </v>
      </c>
      <c r="AF43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INVERSIERRA S A */ Cont: * CAAU9080198*/ HR Entrega: *11:00* /Dirección: *LOS FRESNOS 200, COLINA</v>
      </c>
      <c r="AG4368" s="38" t="str">
        <f>IFERROR(HYPERLINK("https://wa.me/"&amp;Tabla2[[#This Row],[CONTACTO]]&amp;"?text="&amp;Tabla2[[#This Row],[Mensaje]],"Enviar mensaje"),"")</f>
        <v>Enviar mensaje</v>
      </c>
      <c r="AH4368" s="15" t="str">
        <f>CONCATENATE(A4368,F4368)</f>
        <v>4367CAAU9080198</v>
      </c>
      <c r="AI4368" s="15" t="str">
        <f>CONCATENATE("ENT-",A4368)</f>
        <v>ENT-4367</v>
      </c>
      <c r="AJ4368" s="15" t="str">
        <f>IF(Tabla2[[#This Row],[Op]]&lt;&gt;"","ENTREGA","")</f>
        <v>ENTREGA</v>
      </c>
      <c r="AK4368" s="40" t="str">
        <f>(Tabla2[[#This Row],[FECHA ENTREGA]]&amp;Tabla2[[#This Row],[HORA ENTREGA]])</f>
        <v>461840,458333333333333</v>
      </c>
      <c r="AL4368" s="43" t="str">
        <f>IFERROR(HYPERLINK("https://wa.me/"&amp;Tabla2[[#This Row],[CONTACTO]]&amp;"?text="&amp;Tabla2[[#This Row],[Mensaje]]),"")</f>
        <v>https://wa.me/56939438073?text=Hola!%0AServicio del día 11-06%0A *Cliente:* INVERSIERRA S A */ Cont: * CAAU9080198*/ HR Entrega: *11:00* /Dirección: *LOS FRESNOS 200, COLINA</v>
      </c>
    </row>
    <row r="4369" spans="1:38" ht="16.5" customHeight="1" x14ac:dyDescent="0.2">
      <c r="A4369" s="15">
        <f>ROW(A4368)</f>
        <v>4368</v>
      </c>
      <c r="B4369" s="15">
        <f>IF(J4369=J4368,B4368+1,1)</f>
        <v>34</v>
      </c>
      <c r="C4369" s="15" t="s">
        <v>196</v>
      </c>
      <c r="D4369" s="25" t="s">
        <v>39</v>
      </c>
      <c r="E4369" s="27">
        <v>307738</v>
      </c>
      <c r="F4369" s="27" t="s">
        <v>6654</v>
      </c>
      <c r="G4369" s="27" t="s">
        <v>41</v>
      </c>
      <c r="H4369" s="27">
        <v>4076</v>
      </c>
      <c r="I4369" s="27" t="s">
        <v>6655</v>
      </c>
      <c r="J4369" s="28">
        <v>46184</v>
      </c>
      <c r="K4369" s="26">
        <v>0.33333333333333331</v>
      </c>
      <c r="L4369" s="26"/>
      <c r="M4369" s="27" t="s">
        <v>347</v>
      </c>
      <c r="N4369" s="25">
        <f>IFERROR(VLOOKUP(M4369,Data!$J$1:$K$58,2,0),"")</f>
        <v>56976511010</v>
      </c>
      <c r="O4369" s="27" t="s">
        <v>370</v>
      </c>
      <c r="P4369" s="27"/>
      <c r="Q4369" s="27" t="s">
        <v>201</v>
      </c>
      <c r="R4369" s="27" t="s">
        <v>48</v>
      </c>
      <c r="S4369" s="27"/>
      <c r="T4369" s="27"/>
      <c r="U4369" s="28"/>
      <c r="V4369" s="15"/>
      <c r="W4369" s="15"/>
      <c r="X4369" s="27"/>
      <c r="Y4369" s="27"/>
      <c r="Z4369" s="29"/>
      <c r="AA4369" s="29">
        <v>0.55625000000000002</v>
      </c>
      <c r="AB4369" s="29">
        <v>0.70486111111111116</v>
      </c>
      <c r="AC4369" s="30">
        <v>46184</v>
      </c>
      <c r="AD4369" s="15" t="str">
        <f>IF(Tabla2[[#This Row],[HORA ENTREGA]]="DIRECTO","On time", IF(AA4369&lt;&gt;"",IF(Tabla2[[#This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69" s="15" t="str">
        <f>MID(Tabla2[[#This Row],[TIPO]],1,3)</f>
        <v xml:space="preserve">40 </v>
      </c>
      <c r="AF43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LANCO &amp; HARRIS SURAMERICA SPA */ Cont: * CMAU9190101*/ HR Entrega: *08:00* /Dirección: *CALLE CHORRILLOS 1 PARC.19B, LAMPA</v>
      </c>
      <c r="AG4369" s="45" t="str">
        <f>IFERROR(HYPERLINK("https://wa.me/"&amp;Tabla2[[#This Row],[CONTACTO]]&amp;"?text="&amp;Tabla2[[#This Row],[Mensaje]],"Enviar mensaje"),"")</f>
        <v>Enviar mensaje</v>
      </c>
      <c r="AH4369" s="15" t="str">
        <f>CONCATENATE(A4369,F4369)</f>
        <v>4368CMAU9190101</v>
      </c>
      <c r="AI4369" s="15" t="str">
        <f>CONCATENATE("ENT-",A4369)</f>
        <v>ENT-4368</v>
      </c>
      <c r="AJ4369" s="15" t="str">
        <f>IF(Tabla2[[#This Row],[Op]]&lt;&gt;"","ENTREGA","")</f>
        <v>ENTREGA</v>
      </c>
      <c r="AK4369" s="40" t="str">
        <f>(Tabla2[[#This Row],[FECHA ENTREGA]]&amp;Tabla2[[#This Row],[HORA ENTREGA]])</f>
        <v>461840,333333333333333</v>
      </c>
      <c r="AL4369" s="43" t="str">
        <f>IFERROR(HYPERLINK("https://wa.me/"&amp;Tabla2[[#This Row],[CONTACTO]]&amp;"?text="&amp;Tabla2[[#This Row],[Mensaje]]),"")</f>
        <v>https://wa.me/56976511010?text=Hola!%0AServicio del día 11-06%0A *Cliente:* LANCO &amp; HARRIS SURAMERICA SPA */ Cont: * CMAU9190101*/ HR Entrega: *08:00* /Dirección: *CALLE CHORRILLOS 1 PARC.19B, LAMPA</v>
      </c>
    </row>
    <row r="4370" spans="1:38" ht="16.5" customHeight="1" x14ac:dyDescent="0.2">
      <c r="A4370" s="15">
        <f>ROW(A4369)</f>
        <v>4369</v>
      </c>
      <c r="B4370" s="15">
        <f>IF(J4370=J4369,B4369+1,1)</f>
        <v>35</v>
      </c>
      <c r="C4370" s="15" t="s">
        <v>196</v>
      </c>
      <c r="D4370" s="25" t="s">
        <v>39</v>
      </c>
      <c r="E4370" s="27">
        <v>305977</v>
      </c>
      <c r="F4370" s="27" t="s">
        <v>6656</v>
      </c>
      <c r="G4370" s="27" t="s">
        <v>41</v>
      </c>
      <c r="H4370" s="27">
        <v>4076</v>
      </c>
      <c r="I4370" s="27" t="s">
        <v>6657</v>
      </c>
      <c r="J4370" s="28">
        <v>46184</v>
      </c>
      <c r="K4370" s="26">
        <v>0.33333333333333331</v>
      </c>
      <c r="L4370" s="26"/>
      <c r="M4370" s="27" t="s">
        <v>112</v>
      </c>
      <c r="N4370" s="25">
        <f>IFERROR(VLOOKUP(M4370,Data!$J$1:$K$58,2,0),"")</f>
        <v>56990025702</v>
      </c>
      <c r="O4370" s="27" t="s">
        <v>61</v>
      </c>
      <c r="P4370" s="27"/>
      <c r="Q4370" s="27" t="s">
        <v>201</v>
      </c>
      <c r="R4370" s="27" t="s">
        <v>48</v>
      </c>
      <c r="S4370" s="27"/>
      <c r="T4370" s="27"/>
      <c r="U4370" s="28"/>
      <c r="V4370" s="15"/>
      <c r="W4370" s="15"/>
      <c r="X4370" s="27"/>
      <c r="Y4370" s="27"/>
      <c r="Z4370" s="29"/>
      <c r="AA4370" s="29">
        <v>0.64652777777777781</v>
      </c>
      <c r="AB4370" s="29">
        <v>0.73263888888888884</v>
      </c>
      <c r="AC4370" s="30">
        <v>46184</v>
      </c>
      <c r="AD4370" s="15" t="str">
        <f>IF(Tabla2[[#This Row],[HORA ENTREGA]]="DIRECTO","On time", IF(AA4370&lt;&gt;"",IF(Tabla2[[#This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70" s="15" t="str">
        <f>MID(Tabla2[[#This Row],[TIPO]],1,3)</f>
        <v xml:space="preserve">40 </v>
      </c>
      <c r="AF43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LANCO &amp; HARRIS SURAMERICA SPA */ Cont: * SEKU4334571*/ HR Entrega: *08:00* /Dirección: *CALLE CHORRILLOS 1 PARC.19B, LAMPA</v>
      </c>
      <c r="AG4370" s="45" t="str">
        <f>IFERROR(HYPERLINK("https://wa.me/"&amp;Tabla2[[#This Row],[CONTACTO]]&amp;"?text="&amp;Tabla2[[#This Row],[Mensaje]],"Enviar mensaje"),"")</f>
        <v>Enviar mensaje</v>
      </c>
      <c r="AH4370" s="15" t="str">
        <f>CONCATENATE(A4370,F4370)</f>
        <v>4369SEKU4334571</v>
      </c>
      <c r="AI4370" s="15" t="str">
        <f>CONCATENATE("ENT-",A4370)</f>
        <v>ENT-4369</v>
      </c>
      <c r="AJ4370" s="15" t="str">
        <f>IF(Tabla2[[#This Row],[Op]]&lt;&gt;"","ENTREGA","")</f>
        <v>ENTREGA</v>
      </c>
      <c r="AK4370" s="40" t="str">
        <f>(Tabla2[[#This Row],[FECHA ENTREGA]]&amp;Tabla2[[#This Row],[HORA ENTREGA]])</f>
        <v>461840,333333333333333</v>
      </c>
      <c r="AL4370" s="43" t="str">
        <f>IFERROR(HYPERLINK("https://wa.me/"&amp;Tabla2[[#This Row],[CONTACTO]]&amp;"?text="&amp;Tabla2[[#This Row],[Mensaje]]),"")</f>
        <v>https://wa.me/56990025702?text=Hola!%0AServicio del día 11-06%0A *Cliente:* LANCO &amp; HARRIS SURAMERICA SPA */ Cont: * SEKU4334571*/ HR Entrega: *08:00* /Dirección: *CALLE CHORRILLOS 1 PARC.19B, LAMPA</v>
      </c>
    </row>
    <row r="4371" spans="1:38" ht="16.5" customHeight="1" x14ac:dyDescent="0.2">
      <c r="A4371" s="15">
        <f>ROW(A4370)</f>
        <v>4370</v>
      </c>
      <c r="B4371" s="15">
        <f>IF(J4371=J4370,B4370+1,1)</f>
        <v>36</v>
      </c>
      <c r="C4371" s="15" t="s">
        <v>196</v>
      </c>
      <c r="D4371" s="25" t="s">
        <v>39</v>
      </c>
      <c r="E4371" s="27">
        <v>304603</v>
      </c>
      <c r="F4371" s="27" t="s">
        <v>6658</v>
      </c>
      <c r="G4371" s="27" t="s">
        <v>41</v>
      </c>
      <c r="H4371" s="27">
        <v>25635</v>
      </c>
      <c r="I4371" s="27" t="s">
        <v>6659</v>
      </c>
      <c r="J4371" s="28">
        <v>46184</v>
      </c>
      <c r="K4371" s="26">
        <v>0.33333333333333331</v>
      </c>
      <c r="L4371" s="26"/>
      <c r="M4371" s="27" t="s">
        <v>308</v>
      </c>
      <c r="N4371" s="25">
        <f>IFERROR(VLOOKUP(M4371,Data!$J$1:$K$58,2,0),"")</f>
        <v>56966631737</v>
      </c>
      <c r="O4371" s="27" t="s">
        <v>309</v>
      </c>
      <c r="P4371" s="27"/>
      <c r="Q4371" s="27" t="s">
        <v>201</v>
      </c>
      <c r="R4371" s="27" t="s">
        <v>74</v>
      </c>
      <c r="S4371" s="27"/>
      <c r="T4371" s="27"/>
      <c r="U4371" s="28"/>
      <c r="V4371" s="15"/>
      <c r="W4371" s="15"/>
      <c r="X4371" s="27"/>
      <c r="Y4371" s="27"/>
      <c r="Z4371" s="29"/>
      <c r="AA4371" s="29">
        <v>0.67500000000000004</v>
      </c>
      <c r="AB4371" s="29">
        <v>0.71180555555555558</v>
      </c>
      <c r="AC4371" s="30">
        <v>46184</v>
      </c>
      <c r="AD4371" s="15" t="str">
        <f>IF(Tabla2[[#This Row],[HORA ENTREGA]]="DIRECTO","On time", IF(AA4371&lt;&gt;"",IF(Tabla2[[#This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71" s="15" t="str">
        <f>MID(Tabla2[[#This Row],[TIPO]],1,3)</f>
        <v xml:space="preserve">40 </v>
      </c>
      <c r="AF43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LANCO &amp; HARRIS SURAMERICA SPA */ Cont: * MSBU5115664*/ HR Entrega: *08:00* /Dirección: *CALLE CHORRILLOS 1 PARC.19B, LAMPA</v>
      </c>
      <c r="AG4371" s="45" t="str">
        <f>IFERROR(HYPERLINK("https://wa.me/"&amp;Tabla2[[#This Row],[CONTACTO]]&amp;"?text="&amp;Tabla2[[#This Row],[Mensaje]],"Enviar mensaje"),"")</f>
        <v>Enviar mensaje</v>
      </c>
      <c r="AH4371" s="15" t="str">
        <f>CONCATENATE(A4371,F4371)</f>
        <v>4370MSBU5115664</v>
      </c>
      <c r="AI4371" s="15" t="str">
        <f>CONCATENATE("ENT-",A4371)</f>
        <v>ENT-4370</v>
      </c>
      <c r="AJ4371" s="15" t="str">
        <f>IF(Tabla2[[#This Row],[Op]]&lt;&gt;"","ENTREGA","")</f>
        <v>ENTREGA</v>
      </c>
      <c r="AK4371" s="40" t="str">
        <f>(Tabla2[[#This Row],[FECHA ENTREGA]]&amp;Tabla2[[#This Row],[HORA ENTREGA]])</f>
        <v>461840,333333333333333</v>
      </c>
      <c r="AL4371" s="43" t="str">
        <f>IFERROR(HYPERLINK("https://wa.me/"&amp;Tabla2[[#This Row],[CONTACTO]]&amp;"?text="&amp;Tabla2[[#This Row],[Mensaje]]),"")</f>
        <v>https://wa.me/56966631737?text=Hola!%0AServicio del día 11-06%0A *Cliente:* LANCO &amp; HARRIS SURAMERICA SPA */ Cont: * MSBU5115664*/ HR Entrega: *08:00* /Dirección: *CALLE CHORRILLOS 1 PARC.19B, LAMPA</v>
      </c>
    </row>
    <row r="4372" spans="1:38" ht="16.5" customHeight="1" x14ac:dyDescent="0.2">
      <c r="A4372" s="15">
        <f>ROW(A4371)</f>
        <v>4371</v>
      </c>
      <c r="B4372" s="15">
        <f>IF(J4372=J4371,B4371+1,1)</f>
        <v>37</v>
      </c>
      <c r="C4372" s="15" t="s">
        <v>555</v>
      </c>
      <c r="D4372" s="25" t="s">
        <v>39</v>
      </c>
      <c r="E4372" s="27">
        <v>71302</v>
      </c>
      <c r="F4372" s="27" t="s">
        <v>6660</v>
      </c>
      <c r="G4372" s="27" t="s">
        <v>41</v>
      </c>
      <c r="H4372" s="27">
        <v>8400</v>
      </c>
      <c r="I4372" s="27" t="s">
        <v>6661</v>
      </c>
      <c r="J4372" s="28">
        <v>46184</v>
      </c>
      <c r="K4372" s="26">
        <v>0.625</v>
      </c>
      <c r="L4372" s="26"/>
      <c r="M4372" s="27" t="s">
        <v>247</v>
      </c>
      <c r="N4372" s="25">
        <f>IFERROR(VLOOKUP(M4372,Data!$J$1:$K$58,2,0),"")</f>
        <v>56953157599</v>
      </c>
      <c r="O4372" s="27" t="s">
        <v>234</v>
      </c>
      <c r="P4372" s="27"/>
      <c r="Q4372" s="27" t="s">
        <v>558</v>
      </c>
      <c r="R4372" s="27"/>
      <c r="S4372" s="27"/>
      <c r="T4372" s="27"/>
      <c r="U4372" s="28"/>
      <c r="V4372" s="15"/>
      <c r="W4372" s="15"/>
      <c r="X4372" s="27"/>
      <c r="Y4372" s="27"/>
      <c r="Z4372" s="29"/>
      <c r="AA4372" s="29">
        <v>0.66180555555555554</v>
      </c>
      <c r="AB4372" s="29">
        <v>0.77430555555555558</v>
      </c>
      <c r="AC4372" s="30">
        <v>46184</v>
      </c>
      <c r="AD4372" s="15" t="str">
        <f>IF(Tabla2[[#This Row],[HORA ENTREGA]]="DIRECTO","On time", IF(AA4372&lt;&gt;"",IF(Tabla2[[#This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72" s="15" t="str">
        <f>MID(Tabla2[[#This Row],[TIPO]],1,3)</f>
        <v xml:space="preserve">40 </v>
      </c>
      <c r="AF43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NICOMA */ Cont: * TXGU5271868*/ HR Entrega: *15:00* /Dirección: *SAN NICOLAS 860, BOD. 7; SAN MIGUEL</v>
      </c>
      <c r="AG4372" s="45" t="str">
        <f>IFERROR(HYPERLINK("https://wa.me/"&amp;Tabla2[[#This Row],[CONTACTO]]&amp;"?text="&amp;Tabla2[[#This Row],[Mensaje]],"Enviar mensaje"),"")</f>
        <v>Enviar mensaje</v>
      </c>
      <c r="AH4372" s="15" t="str">
        <f>CONCATENATE(A4372,F4372)</f>
        <v>4371TXGU5271868</v>
      </c>
      <c r="AI4372" s="15" t="str">
        <f>CONCATENATE("ENT-",A4372)</f>
        <v>ENT-4371</v>
      </c>
      <c r="AJ4372" s="15" t="str">
        <f>IF(Tabla2[[#This Row],[Op]]&lt;&gt;"","ENTREGA","")</f>
        <v>ENTREGA</v>
      </c>
      <c r="AK4372" s="40" t="str">
        <f>(Tabla2[[#This Row],[FECHA ENTREGA]]&amp;Tabla2[[#This Row],[HORA ENTREGA]])</f>
        <v>461840,625</v>
      </c>
      <c r="AL4372" s="43" t="str">
        <f>IFERROR(HYPERLINK("https://wa.me/"&amp;Tabla2[[#This Row],[CONTACTO]]&amp;"?text="&amp;Tabla2[[#This Row],[Mensaje]]),"")</f>
        <v>https://wa.me/56953157599?text=Hola!%0AServicio del día 11-06%0A *Cliente:* NICOMA */ Cont: * TXGU5271868*/ HR Entrega: *15:00* /Dirección: *SAN NICOLAS 860, BOD. 7; SAN MIGUEL</v>
      </c>
    </row>
    <row r="4373" spans="1:38" ht="16.5" customHeight="1" x14ac:dyDescent="0.2">
      <c r="A4373" s="15">
        <f>ROW(A4372)</f>
        <v>4372</v>
      </c>
      <c r="B4373" s="15">
        <f>IF(J4373=J4372,B4372+1,1)</f>
        <v>38</v>
      </c>
      <c r="C4373" s="15" t="s">
        <v>555</v>
      </c>
      <c r="D4373" s="25" t="s">
        <v>39</v>
      </c>
      <c r="E4373" s="27">
        <v>71302</v>
      </c>
      <c r="F4373" s="27" t="s">
        <v>6662</v>
      </c>
      <c r="G4373" s="27" t="s">
        <v>41</v>
      </c>
      <c r="H4373" s="27">
        <v>8300</v>
      </c>
      <c r="I4373" s="27" t="s">
        <v>6663</v>
      </c>
      <c r="J4373" s="28">
        <v>46184</v>
      </c>
      <c r="K4373" s="26">
        <v>0.75</v>
      </c>
      <c r="L4373" s="26"/>
      <c r="M4373" s="27" t="s">
        <v>211</v>
      </c>
      <c r="N4373" s="25">
        <f>IFERROR(VLOOKUP(M4373,Data!$J$1:$K$58,2,0),"")</f>
        <v>56961282379</v>
      </c>
      <c r="O4373" s="27" t="s">
        <v>212</v>
      </c>
      <c r="P4373" s="27"/>
      <c r="Q4373" s="27" t="s">
        <v>558</v>
      </c>
      <c r="R4373" s="27"/>
      <c r="S4373" s="27"/>
      <c r="T4373" s="27"/>
      <c r="U4373" s="28"/>
      <c r="V4373" s="15"/>
      <c r="W4373" s="15"/>
      <c r="X4373" s="27"/>
      <c r="Y4373" s="27"/>
      <c r="Z4373" s="29"/>
      <c r="AA4373" s="29">
        <v>0.78819444444444442</v>
      </c>
      <c r="AB4373" s="29">
        <v>0.92361111111111116</v>
      </c>
      <c r="AC4373" s="30">
        <v>46184</v>
      </c>
      <c r="AD4373" s="15" t="str">
        <f>IF(Tabla2[[#This Row],[HORA ENTREGA]]="DIRECTO","On time", IF(AA4373&lt;&gt;"",IF(Tabla2[[#This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73" s="15" t="str">
        <f>MID(Tabla2[[#This Row],[TIPO]],1,3)</f>
        <v xml:space="preserve">40 </v>
      </c>
      <c r="AF43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NICOMA */ Cont: * ECMU7324246*/ HR Entrega: *18:00* /Dirección: *SAN NICOLAS 860, BOD. 7; SAN MIGUEL</v>
      </c>
      <c r="AG4373" s="45" t="str">
        <f>IFERROR(HYPERLINK("https://wa.me/"&amp;Tabla2[[#This Row],[CONTACTO]]&amp;"?text="&amp;Tabla2[[#This Row],[Mensaje]],"Enviar mensaje"),"")</f>
        <v>Enviar mensaje</v>
      </c>
      <c r="AH4373" s="15" t="str">
        <f>CONCATENATE(A4373,F4373)</f>
        <v>4372ECMU7324246</v>
      </c>
      <c r="AI4373" s="15" t="str">
        <f>CONCATENATE("ENT-",A4373)</f>
        <v>ENT-4372</v>
      </c>
      <c r="AJ4373" s="15" t="str">
        <f>IF(Tabla2[[#This Row],[Op]]&lt;&gt;"","ENTREGA","")</f>
        <v>ENTREGA</v>
      </c>
      <c r="AK4373" s="40" t="str">
        <f>(Tabla2[[#This Row],[FECHA ENTREGA]]&amp;Tabla2[[#This Row],[HORA ENTREGA]])</f>
        <v>461840,75</v>
      </c>
      <c r="AL4373" s="43" t="str">
        <f>IFERROR(HYPERLINK("https://wa.me/"&amp;Tabla2[[#This Row],[CONTACTO]]&amp;"?text="&amp;Tabla2[[#This Row],[Mensaje]]),"")</f>
        <v>https://wa.me/56961282379?text=Hola!%0AServicio del día 11-06%0A *Cliente:* NICOMA */ Cont: * ECMU7324246*/ HR Entrega: *18:00* /Dirección: *SAN NICOLAS 860, BOD. 7; SAN MIGUEL</v>
      </c>
    </row>
    <row r="4374" spans="1:38" ht="16.5" customHeight="1" x14ac:dyDescent="0.2">
      <c r="A4374" s="15">
        <f>ROW(A4373)</f>
        <v>4373</v>
      </c>
      <c r="B4374" s="15">
        <f>IF(J4374=J4373,B4373+1,1)</f>
        <v>39</v>
      </c>
      <c r="C4374" s="15" t="s">
        <v>204</v>
      </c>
      <c r="D4374" s="25" t="s">
        <v>39</v>
      </c>
      <c r="E4374" s="27">
        <v>1201599</v>
      </c>
      <c r="F4374" s="27" t="s">
        <v>6664</v>
      </c>
      <c r="G4374" s="27" t="s">
        <v>64</v>
      </c>
      <c r="H4374" s="27">
        <v>24000</v>
      </c>
      <c r="I4374" s="27" t="s">
        <v>42</v>
      </c>
      <c r="J4374" s="28">
        <v>46184</v>
      </c>
      <c r="K4374" s="26">
        <v>0.35416666666666669</v>
      </c>
      <c r="L4374" s="26"/>
      <c r="M4374" s="27" t="s">
        <v>66</v>
      </c>
      <c r="N4374" s="25">
        <f>IFERROR(VLOOKUP(M4374,Data!$J$1:$K$58,2,0),"")</f>
        <v>56993389870</v>
      </c>
      <c r="O4374" s="27" t="s">
        <v>67</v>
      </c>
      <c r="P4374" s="27"/>
      <c r="Q4374" s="27" t="s">
        <v>1999</v>
      </c>
      <c r="R4374" s="27" t="s">
        <v>1593</v>
      </c>
      <c r="S4374" s="27"/>
      <c r="T4374" s="27"/>
      <c r="U4374" s="28"/>
      <c r="V4374" s="15"/>
      <c r="W4374" s="15"/>
      <c r="X4374" s="27"/>
      <c r="Y4374" s="27"/>
      <c r="Z4374" s="29"/>
      <c r="AA4374" s="29">
        <v>0.27430555555555558</v>
      </c>
      <c r="AB4374" s="29">
        <v>0.56944444444444442</v>
      </c>
      <c r="AC4374" s="30">
        <v>46184</v>
      </c>
      <c r="AD4374" s="15" t="str">
        <f>IF(Tabla2[[#This Row],[HORA ENTREGA]]="DIRECTO","On time", IF(AA4374&lt;&gt;"",IF(Tabla2[[#This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74" s="15" t="str">
        <f>MID(Tabla2[[#This Row],[TIPO]],1,3)</f>
        <v xml:space="preserve">20 </v>
      </c>
      <c r="AF43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OXIQUIM S A */ Cont: * MSDU1662980*/ HR Entrega: *08:30* /Dirección: *CAÑAVERAL 901, QUILICURA</v>
      </c>
      <c r="AG4374" s="45" t="str">
        <f>IFERROR(HYPERLINK("https://wa.me/"&amp;Tabla2[[#This Row],[CONTACTO]]&amp;"?text="&amp;Tabla2[[#This Row],[Mensaje]],"Enviar mensaje"),"")</f>
        <v>Enviar mensaje</v>
      </c>
      <c r="AH4374" s="15" t="str">
        <f>CONCATENATE(A4374,F4374)</f>
        <v>4373MSDU1662980</v>
      </c>
      <c r="AI4374" s="15" t="str">
        <f>CONCATENATE("ENT-",A4374)</f>
        <v>ENT-4373</v>
      </c>
      <c r="AJ4374" s="15" t="str">
        <f>IF(Tabla2[[#This Row],[Op]]&lt;&gt;"","ENTREGA","")</f>
        <v>ENTREGA</v>
      </c>
      <c r="AK4374" s="40" t="str">
        <f>(Tabla2[[#This Row],[FECHA ENTREGA]]&amp;Tabla2[[#This Row],[HORA ENTREGA]])</f>
        <v>461840,354166666666667</v>
      </c>
      <c r="AL4374" s="43" t="str">
        <f>IFERROR(HYPERLINK("https://wa.me/"&amp;Tabla2[[#This Row],[CONTACTO]]&amp;"?text="&amp;Tabla2[[#This Row],[Mensaje]]),"")</f>
        <v>https://wa.me/56993389870?text=Hola!%0AServicio del día 11-06%0A *Cliente:* OXIQUIM S A */ Cont: * MSDU1662980*/ HR Entrega: *08:30* /Dirección: *CAÑAVERAL 901, QUILICURA</v>
      </c>
    </row>
    <row r="4375" spans="1:38" ht="16.5" customHeight="1" x14ac:dyDescent="0.2">
      <c r="A4375" s="15">
        <f>ROW(A4374)</f>
        <v>4374</v>
      </c>
      <c r="B4375" s="15">
        <f>IF(J4375=J4374,B4374+1,1)</f>
        <v>40</v>
      </c>
      <c r="C4375" s="15" t="s">
        <v>1554</v>
      </c>
      <c r="D4375" s="25" t="s">
        <v>39</v>
      </c>
      <c r="E4375" s="27">
        <v>189931</v>
      </c>
      <c r="F4375" s="27" t="s">
        <v>6665</v>
      </c>
      <c r="G4375" s="27" t="s">
        <v>41</v>
      </c>
      <c r="H4375" s="27">
        <v>28205</v>
      </c>
      <c r="I4375" s="27" t="s">
        <v>42</v>
      </c>
      <c r="J4375" s="28">
        <v>46184</v>
      </c>
      <c r="K4375" s="26">
        <v>0.33333333333333331</v>
      </c>
      <c r="L4375" s="26"/>
      <c r="M4375" s="27" t="s">
        <v>180</v>
      </c>
      <c r="N4375" s="25">
        <f>IFERROR(VLOOKUP(M4375,Data!$J$1:$K$58,2,0),"")</f>
        <v>56956063271</v>
      </c>
      <c r="O4375" s="27" t="s">
        <v>384</v>
      </c>
      <c r="P4375" s="27"/>
      <c r="Q4375" s="27" t="s">
        <v>5018</v>
      </c>
      <c r="R4375" s="27" t="s">
        <v>1710</v>
      </c>
      <c r="S4375" s="27"/>
      <c r="T4375" s="27"/>
      <c r="U4375" s="28"/>
      <c r="V4375" s="15"/>
      <c r="W4375" s="15"/>
      <c r="X4375" s="27"/>
      <c r="Y4375" s="27"/>
      <c r="Z4375" s="29"/>
      <c r="AA4375" s="29">
        <v>0.30208333333333331</v>
      </c>
      <c r="AB4375" s="29">
        <v>0.3923611111111111</v>
      </c>
      <c r="AC4375" s="30">
        <v>46184</v>
      </c>
      <c r="AD4375" s="15" t="str">
        <f>IF(Tabla2[[#This Row],[HORA ENTREGA]]="DIRECTO","On time", IF(AA4375&lt;&gt;"",IF(Tabla2[[#This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75" s="15" t="str">
        <f>MID(Tabla2[[#This Row],[TIPO]],1,3)</f>
        <v xml:space="preserve">40 </v>
      </c>
      <c r="AF43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PETROQUIMICA DOW */ Cont: * FANU3774096*/ HR Entrega: *08:00* /Dirección: *AT LOGISTICA :  LAGUNA SUR N°9750 , COMUNA PUDAHUEL – SANTIAGO , RECINTO (BODEGAS SAN FRANCISCO)</v>
      </c>
      <c r="AG4375" s="45" t="str">
        <f>IFERROR(HYPERLINK("https://wa.me/"&amp;Tabla2[[#This Row],[CONTACTO]]&amp;"?text="&amp;Tabla2[[#This Row],[Mensaje]],"Enviar mensaje"),"")</f>
        <v>Enviar mensaje</v>
      </c>
      <c r="AH4375" s="15" t="str">
        <f>CONCATENATE(A4375,F4375)</f>
        <v>4374FANU3774096</v>
      </c>
      <c r="AI4375" s="15" t="str">
        <f>CONCATENATE("ENT-",A4375)</f>
        <v>ENT-4374</v>
      </c>
      <c r="AJ4375" s="15" t="str">
        <f>IF(Tabla2[[#This Row],[Op]]&lt;&gt;"","ENTREGA","")</f>
        <v>ENTREGA</v>
      </c>
      <c r="AK4375" s="40" t="str">
        <f>(Tabla2[[#This Row],[FECHA ENTREGA]]&amp;Tabla2[[#This Row],[HORA ENTREGA]])</f>
        <v>461840,333333333333333</v>
      </c>
      <c r="AL4375" s="43" t="str">
        <f>IFERROR(HYPERLINK("https://wa.me/"&amp;Tabla2[[#This Row],[CONTACTO]]&amp;"?text="&amp;Tabla2[[#This Row],[Mensaje]]),"")</f>
        <v>https://wa.me/56956063271?text=Hola!%0AServicio del día 11-06%0A *Cliente:* PETROQUIMICA DOW */ Cont: * FANU3774096*/ HR Entrega: *08:00* /Dirección: *AT LOGISTICA :  LAGUNA SUR N°9750 , COMUNA PUDAHUEL – SANTIAGO , RECINTO (BODEGAS SAN FRANCISCO)</v>
      </c>
    </row>
    <row r="4376" spans="1:38" ht="16.5" customHeight="1" x14ac:dyDescent="0.2">
      <c r="A4376" s="15">
        <f>ROW(A4375)</f>
        <v>4375</v>
      </c>
      <c r="B4376" s="15">
        <f>IF(J4376=J4375,B4375+1,1)</f>
        <v>41</v>
      </c>
      <c r="C4376" s="15" t="s">
        <v>1554</v>
      </c>
      <c r="D4376" s="25" t="s">
        <v>39</v>
      </c>
      <c r="E4376" s="27">
        <v>190065</v>
      </c>
      <c r="F4376" s="27" t="s">
        <v>6666</v>
      </c>
      <c r="G4376" s="27" t="s">
        <v>41</v>
      </c>
      <c r="H4376" s="27">
        <v>29271</v>
      </c>
      <c r="I4376" s="27" t="s">
        <v>42</v>
      </c>
      <c r="J4376" s="28">
        <v>46184</v>
      </c>
      <c r="K4376" s="26">
        <v>0.33333333333333331</v>
      </c>
      <c r="L4376" s="26"/>
      <c r="M4376" s="27" t="s">
        <v>241</v>
      </c>
      <c r="N4376" s="25">
        <f>IFERROR(VLOOKUP(M4376,Data!$J$1:$K$58,2,0),"")</f>
        <v>56984880436</v>
      </c>
      <c r="O4376" s="27" t="s">
        <v>83</v>
      </c>
      <c r="P4376" s="27"/>
      <c r="Q4376" s="27" t="s">
        <v>5018</v>
      </c>
      <c r="R4376" s="27" t="s">
        <v>5781</v>
      </c>
      <c r="S4376" s="27"/>
      <c r="T4376" s="27"/>
      <c r="U4376" s="28"/>
      <c r="V4376" s="15"/>
      <c r="W4376" s="15"/>
      <c r="X4376" s="27"/>
      <c r="Y4376" s="27"/>
      <c r="Z4376" s="29"/>
      <c r="AA4376" s="29">
        <v>0.59027777777777779</v>
      </c>
      <c r="AB4376" s="29">
        <v>0.6875</v>
      </c>
      <c r="AC4376" s="30">
        <v>46184</v>
      </c>
      <c r="AD4376" s="15" t="str">
        <f>IF(Tabla2[[#This Row],[HORA ENTREGA]]="DIRECTO","On time", IF(AA4376&lt;&gt;"",IF(Tabla2[[#This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76" s="15" t="str">
        <f>MID(Tabla2[[#This Row],[TIPO]],1,3)</f>
        <v xml:space="preserve">40 </v>
      </c>
      <c r="AF43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PETROQUIMICA DOW */ Cont: * FFAU4317357*/ HR Entrega: *08:00* /Dirección: *AT LOGISTICA :  LAGUNA SUR N°9750 , COMUNA PUDAHUEL – SANTIAGO , RECINTO (BODEGAS SAN FRANCISCO)</v>
      </c>
      <c r="AG4376" s="45" t="str">
        <f>IFERROR(HYPERLINK("https://wa.me/"&amp;Tabla2[[#This Row],[CONTACTO]]&amp;"?text="&amp;Tabla2[[#This Row],[Mensaje]],"Enviar mensaje"),"")</f>
        <v>Enviar mensaje</v>
      </c>
      <c r="AH4376" s="15" t="str">
        <f>CONCATENATE(A4376,F4376)</f>
        <v>4375FFAU4317357</v>
      </c>
      <c r="AI4376" s="15" t="str">
        <f>CONCATENATE("ENT-",A4376)</f>
        <v>ENT-4375</v>
      </c>
      <c r="AJ4376" s="15" t="str">
        <f>IF(Tabla2[[#This Row],[Op]]&lt;&gt;"","ENTREGA","")</f>
        <v>ENTREGA</v>
      </c>
      <c r="AK4376" s="40" t="str">
        <f>(Tabla2[[#This Row],[FECHA ENTREGA]]&amp;Tabla2[[#This Row],[HORA ENTREGA]])</f>
        <v>461840,333333333333333</v>
      </c>
      <c r="AL4376" s="43" t="str">
        <f>IFERROR(HYPERLINK("https://wa.me/"&amp;Tabla2[[#This Row],[CONTACTO]]&amp;"?text="&amp;Tabla2[[#This Row],[Mensaje]]),"")</f>
        <v>https://wa.me/56984880436?text=Hola!%0AServicio del día 11-06%0A *Cliente:* PETROQUIMICA DOW */ Cont: * FFAU4317357*/ HR Entrega: *08:00* /Dirección: *AT LOGISTICA :  LAGUNA SUR N°9750 , COMUNA PUDAHUEL – SANTIAGO , RECINTO (BODEGAS SAN FRANCISCO)</v>
      </c>
    </row>
    <row r="4377" spans="1:38" ht="16.5" customHeight="1" x14ac:dyDescent="0.2">
      <c r="A4377" s="15">
        <f>ROW(A4376)</f>
        <v>4376</v>
      </c>
      <c r="B4377" s="15">
        <f>IF(J4377=J4376,B4376+1,1)</f>
        <v>42</v>
      </c>
      <c r="C4377" s="15" t="s">
        <v>3160</v>
      </c>
      <c r="D4377" s="25" t="s">
        <v>39</v>
      </c>
      <c r="E4377" s="27">
        <v>807922</v>
      </c>
      <c r="F4377" s="27" t="s">
        <v>6667</v>
      </c>
      <c r="G4377" s="27" t="s">
        <v>64</v>
      </c>
      <c r="H4377" s="27">
        <v>26800</v>
      </c>
      <c r="I4377" s="27" t="s">
        <v>42</v>
      </c>
      <c r="J4377" s="28">
        <v>46184</v>
      </c>
      <c r="K4377" s="26">
        <v>0.33333333333333331</v>
      </c>
      <c r="L4377" s="26"/>
      <c r="M4377" s="27" t="s">
        <v>176</v>
      </c>
      <c r="N4377" s="25">
        <f>IFERROR(VLOOKUP(M4377,Data!$J$1:$K$58,2,0),"")</f>
        <v>56968463649</v>
      </c>
      <c r="O4377" s="27" t="s">
        <v>177</v>
      </c>
      <c r="P4377" s="27"/>
      <c r="Q4377" s="27" t="s">
        <v>3163</v>
      </c>
      <c r="R4377" s="27" t="s">
        <v>218</v>
      </c>
      <c r="S4377" s="27"/>
      <c r="T4377" s="27"/>
      <c r="U4377" s="28"/>
      <c r="V4377" s="15"/>
      <c r="W4377" s="15"/>
      <c r="X4377" s="27"/>
      <c r="Y4377" s="27"/>
      <c r="Z4377" s="29"/>
      <c r="AA4377" s="29">
        <v>0.31597222222222221</v>
      </c>
      <c r="AB4377" s="29">
        <v>0.36805555555555558</v>
      </c>
      <c r="AC4377" s="30">
        <v>46184</v>
      </c>
      <c r="AD4377" s="15" t="str">
        <f>IF(Tabla2[[#This Row],[HORA ENTREGA]]="DIRECTO","On time", IF(AA4377&lt;&gt;"",IF(Tabla2[[#This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77" s="15" t="str">
        <f>MID(Tabla2[[#This Row],[TIPO]],1,3)</f>
        <v xml:space="preserve">20 </v>
      </c>
      <c r="AF43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PRODALAM S.A. */ Cont: * FCIU4727488*/ HR Entrega: *08:00* /Dirección: *ALBERTO PEPPER 1610, RENCA.</v>
      </c>
      <c r="AG4377" s="38" t="str">
        <f>IFERROR(HYPERLINK("https://wa.me/"&amp;Tabla2[[#This Row],[CONTACTO]]&amp;"?text="&amp;Tabla2[[#This Row],[Mensaje]],"Enviar mensaje"),"")</f>
        <v>Enviar mensaje</v>
      </c>
      <c r="AH4377" s="15" t="str">
        <f>CONCATENATE(A4377,F4377)</f>
        <v>4376FCIU4727488</v>
      </c>
      <c r="AI4377" s="15" t="str">
        <f>CONCATENATE("ENT-",A4377)</f>
        <v>ENT-4376</v>
      </c>
      <c r="AJ4377" s="15" t="str">
        <f>IF(Tabla2[[#This Row],[Op]]&lt;&gt;"","ENTREGA","")</f>
        <v>ENTREGA</v>
      </c>
      <c r="AK4377" s="40" t="str">
        <f>(Tabla2[[#This Row],[FECHA ENTREGA]]&amp;Tabla2[[#This Row],[HORA ENTREGA]])</f>
        <v>461840,333333333333333</v>
      </c>
      <c r="AL4377" s="43" t="str">
        <f>IFERROR(HYPERLINK("https://wa.me/"&amp;Tabla2[[#This Row],[CONTACTO]]&amp;"?text="&amp;Tabla2[[#This Row],[Mensaje]]),"")</f>
        <v>https://wa.me/56968463649?text=Hola!%0AServicio del día 11-06%0A *Cliente:* PRODALAM S.A. */ Cont: * FCIU4727488*/ HR Entrega: *08:00* /Dirección: *ALBERTO PEPPER 1610, RENCA.</v>
      </c>
    </row>
    <row r="4378" spans="1:38" ht="16.5" customHeight="1" x14ac:dyDescent="0.2">
      <c r="A4378" s="15">
        <f>ROW(A4377)</f>
        <v>4377</v>
      </c>
      <c r="B4378" s="15">
        <f>IF(J4378=J4377,B4377+1,1)</f>
        <v>43</v>
      </c>
      <c r="C4378" s="15" t="s">
        <v>219</v>
      </c>
      <c r="D4378" s="25" t="s">
        <v>39</v>
      </c>
      <c r="E4378" s="27">
        <v>103600</v>
      </c>
      <c r="F4378" s="27" t="s">
        <v>6668</v>
      </c>
      <c r="G4378" s="27" t="s">
        <v>41</v>
      </c>
      <c r="H4378" s="27">
        <v>13600</v>
      </c>
      <c r="I4378" s="27" t="s">
        <v>42</v>
      </c>
      <c r="J4378" s="28">
        <v>46184</v>
      </c>
      <c r="K4378" s="26">
        <v>0.29166666666666669</v>
      </c>
      <c r="L4378" s="26"/>
      <c r="M4378" s="27" t="s">
        <v>233</v>
      </c>
      <c r="N4378" s="25">
        <f>IFERROR(VLOOKUP(M4378,Data!$J$1:$K$58,2,0),"")</f>
        <v>56998494086</v>
      </c>
      <c r="O4378" s="27" t="s">
        <v>234</v>
      </c>
      <c r="P4378" s="27"/>
      <c r="Q4378" s="27" t="s">
        <v>229</v>
      </c>
      <c r="R4378" s="27" t="s">
        <v>48</v>
      </c>
      <c r="S4378" s="27"/>
      <c r="T4378" s="27"/>
      <c r="U4378" s="28"/>
      <c r="V4378" s="15"/>
      <c r="W4378" s="15"/>
      <c r="X4378" s="27"/>
      <c r="Y4378" s="27"/>
      <c r="Z4378" s="29"/>
      <c r="AA4378" s="29">
        <v>0.27430555555555558</v>
      </c>
      <c r="AB4378" s="29">
        <v>0.40277777777777779</v>
      </c>
      <c r="AC4378" s="30">
        <v>46184</v>
      </c>
      <c r="AD4378" s="15" t="str">
        <f>IF(Tabla2[[#This Row],[HORA ENTREGA]]="DIRECTO","On time", IF(AA4378&lt;&gt;"",IF(Tabla2[[#This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78" s="15" t="str">
        <f>MID(Tabla2[[#This Row],[TIPO]],1,3)</f>
        <v xml:space="preserve">40 </v>
      </c>
      <c r="AF43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RENDIC S.A. */ Cont: * FBLU0054186*/ HR Entrega: *07:00* /Dirección: *Avenida Miraflores 9700-Bodega 4C, PUDAHUEL</v>
      </c>
      <c r="AG4378" s="45" t="str">
        <f>IFERROR(HYPERLINK("https://wa.me/"&amp;Tabla2[[#This Row],[CONTACTO]]&amp;"?text="&amp;Tabla2[[#This Row],[Mensaje]],"Enviar mensaje"),"")</f>
        <v>Enviar mensaje</v>
      </c>
      <c r="AH4378" s="15" t="str">
        <f>CONCATENATE(A4378,F4378)</f>
        <v>4377FBLU0054186</v>
      </c>
      <c r="AI4378" s="15" t="str">
        <f>CONCATENATE("ENT-",A4378)</f>
        <v>ENT-4377</v>
      </c>
      <c r="AJ4378" s="15" t="str">
        <f>IF(Tabla2[[#This Row],[Op]]&lt;&gt;"","ENTREGA","")</f>
        <v>ENTREGA</v>
      </c>
      <c r="AK4378" s="40" t="str">
        <f>(Tabla2[[#This Row],[FECHA ENTREGA]]&amp;Tabla2[[#This Row],[HORA ENTREGA]])</f>
        <v>461840,291666666666667</v>
      </c>
      <c r="AL4378" s="43" t="str">
        <f>IFERROR(HYPERLINK("https://wa.me/"&amp;Tabla2[[#This Row],[CONTACTO]]&amp;"?text="&amp;Tabla2[[#This Row],[Mensaje]]),"")</f>
        <v>https://wa.me/56998494086?text=Hola!%0AServicio del día 11-06%0A *Cliente:* RENDIC S.A. */ Cont: * FBLU0054186*/ HR Entrega: *07:00* /Dirección: *Avenida Miraflores 9700-Bodega 4C, PUDAHUEL</v>
      </c>
    </row>
    <row r="4379" spans="1:38" ht="16.5" customHeight="1" x14ac:dyDescent="0.2">
      <c r="A4379" s="15">
        <f>ROW(A4378)</f>
        <v>4378</v>
      </c>
      <c r="B4379" s="15">
        <f>IF(J4379=J4378,B4378+1,1)</f>
        <v>44</v>
      </c>
      <c r="C4379" s="15" t="s">
        <v>219</v>
      </c>
      <c r="D4379" s="25" t="s">
        <v>39</v>
      </c>
      <c r="E4379" s="27">
        <v>103600</v>
      </c>
      <c r="F4379" s="27" t="s">
        <v>6669</v>
      </c>
      <c r="G4379" s="27" t="s">
        <v>41</v>
      </c>
      <c r="H4379" s="27">
        <v>12852</v>
      </c>
      <c r="I4379" s="27" t="s">
        <v>42</v>
      </c>
      <c r="J4379" s="28">
        <v>46184</v>
      </c>
      <c r="K4379" s="26">
        <v>0.29166666666666669</v>
      </c>
      <c r="L4379" s="26"/>
      <c r="M4379" s="27" t="s">
        <v>45</v>
      </c>
      <c r="N4379" s="25">
        <f>IFERROR(VLOOKUP(M4379,Data!$J$1:$K$58,2,0),"")</f>
        <v>56950981572</v>
      </c>
      <c r="O4379" s="27" t="s">
        <v>46</v>
      </c>
      <c r="P4379" s="27"/>
      <c r="Q4379" s="27" t="s">
        <v>229</v>
      </c>
      <c r="R4379" s="27" t="s">
        <v>48</v>
      </c>
      <c r="S4379" s="27"/>
      <c r="T4379" s="27"/>
      <c r="U4379" s="28"/>
      <c r="V4379" s="15"/>
      <c r="W4379" s="15"/>
      <c r="X4379" s="27"/>
      <c r="Y4379" s="27"/>
      <c r="Z4379" s="29"/>
      <c r="AA4379" s="29">
        <v>0.28263888888888888</v>
      </c>
      <c r="AB4379" s="29">
        <v>0.46875</v>
      </c>
      <c r="AC4379" s="30">
        <v>46184</v>
      </c>
      <c r="AD4379" s="15" t="str">
        <f>IF(Tabla2[[#This Row],[HORA ENTREGA]]="DIRECTO","On time", IF(AA4379&lt;&gt;"",IF(Tabla2[[#This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79" s="15" t="str">
        <f>MID(Tabla2[[#This Row],[TIPO]],1,3)</f>
        <v xml:space="preserve">40 </v>
      </c>
      <c r="AF43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RENDIC S.A. */ Cont: * TIIU5395422*/ HR Entrega: *07:00* /Dirección: *Avenida Miraflores 9700-Bodega 4C, PUDAHUEL</v>
      </c>
      <c r="AG4379" s="45" t="str">
        <f>IFERROR(HYPERLINK("https://wa.me/"&amp;Tabla2[[#This Row],[CONTACTO]]&amp;"?text="&amp;Tabla2[[#This Row],[Mensaje]],"Enviar mensaje"),"")</f>
        <v>Enviar mensaje</v>
      </c>
      <c r="AH4379" s="15" t="str">
        <f>CONCATENATE(A4379,F4379)</f>
        <v>4378TIIU5395422</v>
      </c>
      <c r="AI4379" s="15" t="str">
        <f>CONCATENATE("ENT-",A4379)</f>
        <v>ENT-4378</v>
      </c>
      <c r="AJ4379" s="15" t="str">
        <f>IF(Tabla2[[#This Row],[Op]]&lt;&gt;"","ENTREGA","")</f>
        <v>ENTREGA</v>
      </c>
      <c r="AK4379" s="40" t="str">
        <f>(Tabla2[[#This Row],[FECHA ENTREGA]]&amp;Tabla2[[#This Row],[HORA ENTREGA]])</f>
        <v>461840,291666666666667</v>
      </c>
      <c r="AL4379" s="43" t="str">
        <f>IFERROR(HYPERLINK("https://wa.me/"&amp;Tabla2[[#This Row],[CONTACTO]]&amp;"?text="&amp;Tabla2[[#This Row],[Mensaje]]),"")</f>
        <v>https://wa.me/56950981572?text=Hola!%0AServicio del día 11-06%0A *Cliente:* RENDIC S.A. */ Cont: * TIIU5395422*/ HR Entrega: *07:00* /Dirección: *Avenida Miraflores 9700-Bodega 4C, PUDAHUEL</v>
      </c>
    </row>
    <row r="4380" spans="1:38" ht="16.5" customHeight="1" x14ac:dyDescent="0.2">
      <c r="A4380" s="15">
        <f>ROW(A4379)</f>
        <v>4379</v>
      </c>
      <c r="B4380" s="15">
        <f>IF(J4380=J4379,B4379+1,1)</f>
        <v>45</v>
      </c>
      <c r="C4380" s="15" t="s">
        <v>219</v>
      </c>
      <c r="D4380" s="25" t="s">
        <v>39</v>
      </c>
      <c r="E4380" s="27">
        <v>103845</v>
      </c>
      <c r="F4380" s="27" t="s">
        <v>6670</v>
      </c>
      <c r="G4380" s="27" t="s">
        <v>41</v>
      </c>
      <c r="H4380" s="27">
        <v>10200</v>
      </c>
      <c r="I4380" s="27" t="s">
        <v>42</v>
      </c>
      <c r="J4380" s="28">
        <v>46184</v>
      </c>
      <c r="K4380" s="26">
        <v>0.375</v>
      </c>
      <c r="L4380" s="26"/>
      <c r="M4380" s="27" t="s">
        <v>211</v>
      </c>
      <c r="N4380" s="25">
        <f>IFERROR(VLOOKUP(M4380,Data!$J$1:$K$58,2,0),"")</f>
        <v>56961282379</v>
      </c>
      <c r="O4380" s="27" t="s">
        <v>212</v>
      </c>
      <c r="P4380" s="27"/>
      <c r="Q4380" s="27" t="s">
        <v>229</v>
      </c>
      <c r="R4380" s="27" t="s">
        <v>1710</v>
      </c>
      <c r="S4380" s="27"/>
      <c r="T4380" s="27"/>
      <c r="U4380" s="28"/>
      <c r="V4380" s="15"/>
      <c r="W4380" s="15"/>
      <c r="X4380" s="27"/>
      <c r="Y4380" s="27"/>
      <c r="Z4380" s="29"/>
      <c r="AA4380" s="29">
        <v>0.32291666666666669</v>
      </c>
      <c r="AB4380" s="29">
        <v>0.57291666666666663</v>
      </c>
      <c r="AC4380" s="30">
        <v>46184</v>
      </c>
      <c r="AD4380" s="15" t="str">
        <f>IF(Tabla2[[#This Row],[HORA ENTREGA]]="DIRECTO","On time", IF(AA4380&lt;&gt;"",IF(Tabla2[[#This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80" s="15" t="str">
        <f>MID(Tabla2[[#This Row],[TIPO]],1,3)</f>
        <v xml:space="preserve">40 </v>
      </c>
      <c r="AF43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RENDIC S.A. */ Cont: * TCLU4424617*/ HR Entrega: *09:00* /Dirección: *Avenida Miraflores 9700-Bodega 4C, PUDAHUEL</v>
      </c>
      <c r="AG4380" s="38" t="str">
        <f>IFERROR(HYPERLINK("https://wa.me/"&amp;Tabla2[[#This Row],[CONTACTO]]&amp;"?text="&amp;Tabla2[[#This Row],[Mensaje]],"Enviar mensaje"),"")</f>
        <v>Enviar mensaje</v>
      </c>
      <c r="AH4380" s="15" t="str">
        <f>CONCATENATE(A4380,F4380)</f>
        <v>4379TCLU4424617</v>
      </c>
      <c r="AI4380" s="15" t="str">
        <f>CONCATENATE("ENT-",A4380)</f>
        <v>ENT-4379</v>
      </c>
      <c r="AJ4380" s="15" t="str">
        <f>IF(Tabla2[[#This Row],[Op]]&lt;&gt;"","ENTREGA","")</f>
        <v>ENTREGA</v>
      </c>
      <c r="AK4380" s="40" t="str">
        <f>(Tabla2[[#This Row],[FECHA ENTREGA]]&amp;Tabla2[[#This Row],[HORA ENTREGA]])</f>
        <v>461840,375</v>
      </c>
      <c r="AL4380" s="43" t="str">
        <f>IFERROR(HYPERLINK("https://wa.me/"&amp;Tabla2[[#This Row],[CONTACTO]]&amp;"?text="&amp;Tabla2[[#This Row],[Mensaje]]),"")</f>
        <v>https://wa.me/56961282379?text=Hola!%0AServicio del día 11-06%0A *Cliente:* RENDIC S.A. */ Cont: * TCLU4424617*/ HR Entrega: *09:00* /Dirección: *Avenida Miraflores 9700-Bodega 4C, PUDAHUEL</v>
      </c>
    </row>
    <row r="4381" spans="1:38" ht="16.5" customHeight="1" x14ac:dyDescent="0.2">
      <c r="A4381" s="15">
        <f>ROW(A4380)</f>
        <v>4380</v>
      </c>
      <c r="B4381" s="15">
        <f>IF(J4381=J4380,B4380+1,1)</f>
        <v>46</v>
      </c>
      <c r="C4381" s="15" t="s">
        <v>236</v>
      </c>
      <c r="D4381" s="25" t="s">
        <v>39</v>
      </c>
      <c r="E4381" s="27">
        <v>514480</v>
      </c>
      <c r="F4381" s="27" t="s">
        <v>6671</v>
      </c>
      <c r="G4381" s="27" t="s">
        <v>64</v>
      </c>
      <c r="H4381" s="27">
        <v>29335</v>
      </c>
      <c r="I4381" s="27" t="s">
        <v>42</v>
      </c>
      <c r="J4381" s="28">
        <v>46184</v>
      </c>
      <c r="K4381" s="26">
        <v>0.29166666666666669</v>
      </c>
      <c r="L4381" s="26"/>
      <c r="M4381" s="27" t="s">
        <v>273</v>
      </c>
      <c r="N4381" s="25">
        <f>IFERROR(VLOOKUP(M4381,Data!$J$1:$K$58,2,0),"")</f>
        <v>56950103942</v>
      </c>
      <c r="O4381" s="27" t="s">
        <v>274</v>
      </c>
      <c r="P4381" s="27"/>
      <c r="Q4381" s="27" t="s">
        <v>6672</v>
      </c>
      <c r="R4381" s="27" t="s">
        <v>48</v>
      </c>
      <c r="S4381" s="27"/>
      <c r="T4381" s="27"/>
      <c r="U4381" s="28"/>
      <c r="V4381" s="15"/>
      <c r="W4381" s="15"/>
      <c r="X4381" s="27"/>
      <c r="Y4381" s="27"/>
      <c r="Z4381" s="29"/>
      <c r="AA4381" s="29">
        <v>0.38680555555555557</v>
      </c>
      <c r="AB4381" s="29">
        <v>0.55555555555555558</v>
      </c>
      <c r="AC4381" s="30">
        <v>46184</v>
      </c>
      <c r="AD4381" s="15" t="str">
        <f>IF(Tabla2[[#This Row],[HORA ENTREGA]]="DIRECTO","On time", IF(AA4381&lt;&gt;"",IF(Tabla2[[#This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81" s="15" t="str">
        <f>MID(Tabla2[[#This Row],[TIPO]],1,3)</f>
        <v xml:space="preserve">20 </v>
      </c>
      <c r="AF43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11-06%0A *Cliente:* SOCIEDAD COMERCIAL MARBEN PETS LTDA */ Cont: * AMFU3274523*/ HR Entrega: *07:00* /Dirección: *FUNDO EL TRAPICHE PARCELA 15, TALCA VII </v>
      </c>
      <c r="AG4381" s="45" t="str">
        <f>IFERROR(HYPERLINK("https://wa.me/"&amp;Tabla2[[#This Row],[CONTACTO]]&amp;"?text="&amp;Tabla2[[#This Row],[Mensaje]],"Enviar mensaje"),"")</f>
        <v>Enviar mensaje</v>
      </c>
      <c r="AH4381" s="15" t="str">
        <f>CONCATENATE(A4381,F4381)</f>
        <v>4380AMFU3274523</v>
      </c>
      <c r="AI4381" s="15" t="str">
        <f>CONCATENATE("ENT-",A4381)</f>
        <v>ENT-4380</v>
      </c>
      <c r="AJ4381" s="15" t="str">
        <f>IF(Tabla2[[#This Row],[Op]]&lt;&gt;"","ENTREGA","")</f>
        <v>ENTREGA</v>
      </c>
      <c r="AK4381" s="40" t="str">
        <f>(Tabla2[[#This Row],[FECHA ENTREGA]]&amp;Tabla2[[#This Row],[HORA ENTREGA]])</f>
        <v>461840,291666666666667</v>
      </c>
      <c r="AL4381" s="34" t="str">
        <f>IFERROR(HYPERLINK("https://wa.me/"&amp;Tabla2[[#This Row],[CONTACTO]]&amp;"?text="&amp;Tabla2[[#This Row],[Mensaje]]),"")</f>
        <v xml:space="preserve">https://wa.me/56950103942?text=Hola!%0AServicio del día 11-06%0A *Cliente:* SOCIEDAD COMERCIAL MARBEN PETS LTDA */ Cont: * AMFU3274523*/ HR Entrega: *07:00* /Dirección: *FUNDO EL TRAPICHE PARCELA 15, TALCA VII </v>
      </c>
    </row>
    <row r="4382" spans="1:38" ht="16.5" customHeight="1" x14ac:dyDescent="0.2">
      <c r="A4382" s="15">
        <f>ROW(A4381)</f>
        <v>4381</v>
      </c>
      <c r="B4382" s="15">
        <f>IF(J4382=J4381,B4381+1,1)</f>
        <v>47</v>
      </c>
      <c r="C4382" s="15" t="s">
        <v>236</v>
      </c>
      <c r="D4382" s="25" t="s">
        <v>39</v>
      </c>
      <c r="E4382" s="27">
        <v>514482</v>
      </c>
      <c r="F4382" s="27" t="s">
        <v>6673</v>
      </c>
      <c r="G4382" s="27" t="s">
        <v>64</v>
      </c>
      <c r="H4382" s="27">
        <v>29335</v>
      </c>
      <c r="I4382" s="27" t="s">
        <v>42</v>
      </c>
      <c r="J4382" s="28">
        <v>46184</v>
      </c>
      <c r="K4382" s="26">
        <v>0.33333333333333331</v>
      </c>
      <c r="L4382" s="26"/>
      <c r="M4382" s="27" t="s">
        <v>366</v>
      </c>
      <c r="N4382" s="25">
        <f>IFERROR(VLOOKUP(M4382,Data!$J$1:$K$58,2,0),"")</f>
        <v>56967386251</v>
      </c>
      <c r="O4382" s="27" t="s">
        <v>367</v>
      </c>
      <c r="P4382" s="27"/>
      <c r="Q4382" s="27" t="s">
        <v>6674</v>
      </c>
      <c r="R4382" s="27" t="s">
        <v>48</v>
      </c>
      <c r="S4382" s="27"/>
      <c r="T4382" s="27"/>
      <c r="U4382" s="28"/>
      <c r="V4382" s="15"/>
      <c r="W4382" s="15"/>
      <c r="X4382" s="27"/>
      <c r="Y4382" s="27"/>
      <c r="Z4382" s="29"/>
      <c r="AA4382" s="29">
        <v>0.31944444444444442</v>
      </c>
      <c r="AB4382" s="29">
        <v>0.50694444444444442</v>
      </c>
      <c r="AC4382" s="30">
        <v>46184</v>
      </c>
      <c r="AD4382" s="15" t="str">
        <f>IF(Tabla2[[#This Row],[HORA ENTREGA]]="DIRECTO","On time", IF(AA4382&lt;&gt;"",IF(Tabla2[[#This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82" s="15" t="str">
        <f>MID(Tabla2[[#This Row],[TIPO]],1,3)</f>
        <v xml:space="preserve">20 </v>
      </c>
      <c r="AF43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SOCIEDAD COMERCIAL MARBEN PETS LTDA */ Cont: * CAIU3672422*/ HR Entrega: *08:00* /Dirección: *Coronel Alvarado 2497. Independencia</v>
      </c>
      <c r="AG4382" s="45" t="str">
        <f>IFERROR(HYPERLINK("https://wa.me/"&amp;Tabla2[[#This Row],[CONTACTO]]&amp;"?text="&amp;Tabla2[[#This Row],[Mensaje]],"Enviar mensaje"),"")</f>
        <v>Enviar mensaje</v>
      </c>
      <c r="AH4382" s="15" t="str">
        <f>CONCATENATE(A4382,F4382)</f>
        <v>4381CAIU3672422</v>
      </c>
      <c r="AI4382" s="15" t="str">
        <f>CONCATENATE("ENT-",A4382)</f>
        <v>ENT-4381</v>
      </c>
      <c r="AJ4382" s="15" t="str">
        <f>IF(Tabla2[[#This Row],[Op]]&lt;&gt;"","ENTREGA","")</f>
        <v>ENTREGA</v>
      </c>
      <c r="AK4382" s="40" t="str">
        <f>(Tabla2[[#This Row],[FECHA ENTREGA]]&amp;Tabla2[[#This Row],[HORA ENTREGA]])</f>
        <v>461840,333333333333333</v>
      </c>
      <c r="AL4382" s="43" t="str">
        <f>IFERROR(HYPERLINK("https://wa.me/"&amp;Tabla2[[#This Row],[CONTACTO]]&amp;"?text="&amp;Tabla2[[#This Row],[Mensaje]]),"")</f>
        <v>https://wa.me/56967386251?text=Hola!%0AServicio del día 11-06%0A *Cliente:* SOCIEDAD COMERCIAL MARBEN PETS LTDA */ Cont: * CAIU3672422*/ HR Entrega: *08:00* /Dirección: *Coronel Alvarado 2497. Independencia</v>
      </c>
    </row>
    <row r="4383" spans="1:38" ht="16.5" customHeight="1" x14ac:dyDescent="0.2">
      <c r="A4383" s="15">
        <f>ROW(A4382)</f>
        <v>4382</v>
      </c>
      <c r="B4383" s="15">
        <f>IF(J4383=J4382,B4382+1,1)</f>
        <v>48</v>
      </c>
      <c r="C4383" s="15" t="s">
        <v>236</v>
      </c>
      <c r="D4383" s="25" t="s">
        <v>39</v>
      </c>
      <c r="E4383" s="27">
        <v>514480</v>
      </c>
      <c r="F4383" s="27" t="s">
        <v>6675</v>
      </c>
      <c r="G4383" s="27" t="s">
        <v>64</v>
      </c>
      <c r="H4383" s="27">
        <v>29335</v>
      </c>
      <c r="I4383" s="27" t="s">
        <v>42</v>
      </c>
      <c r="J4383" s="28">
        <v>46184</v>
      </c>
      <c r="K4383" s="26">
        <v>0.33333333333333331</v>
      </c>
      <c r="L4383" s="26"/>
      <c r="M4383" s="27" t="s">
        <v>6027</v>
      </c>
      <c r="N4383" s="25">
        <f>IFERROR(VLOOKUP(M4383,Data!$J$1:$K$58,2,0),"")</f>
        <v>56931745826</v>
      </c>
      <c r="O4383" s="27" t="s">
        <v>200</v>
      </c>
      <c r="P4383" s="27"/>
      <c r="Q4383" s="27" t="s">
        <v>238</v>
      </c>
      <c r="R4383" s="27" t="s">
        <v>48</v>
      </c>
      <c r="S4383" s="27"/>
      <c r="T4383" s="27"/>
      <c r="U4383" s="28"/>
      <c r="V4383" s="15"/>
      <c r="W4383" s="15"/>
      <c r="X4383" s="27"/>
      <c r="Y4383" s="27"/>
      <c r="Z4383" s="29"/>
      <c r="AA4383" s="29">
        <v>0.34722222222222221</v>
      </c>
      <c r="AB4383" s="29">
        <v>0.48402777777777778</v>
      </c>
      <c r="AC4383" s="30">
        <v>46184</v>
      </c>
      <c r="AD4383" s="15" t="str">
        <f>IF(Tabla2[[#This Row],[HORA ENTREGA]]="DIRECTO","On time", IF(AA4383&lt;&gt;"",IF(Tabla2[[#This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83" s="15" t="str">
        <f>MID(Tabla2[[#This Row],[TIPO]],1,3)</f>
        <v xml:space="preserve">20 </v>
      </c>
      <c r="AF43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SOCIEDAD COMERCIAL MARBEN PETS LTDA */ Cont: * TCLU3640890*/ HR Entrega: *08:00* /Dirección: *CARRETERA GENERAL SAN MARTIN 8250 BODEGA A 21 QUILICURA</v>
      </c>
      <c r="AG4383" s="45" t="str">
        <f>IFERROR(HYPERLINK("https://wa.me/"&amp;Tabla2[[#This Row],[CONTACTO]]&amp;"?text="&amp;Tabla2[[#This Row],[Mensaje]],"Enviar mensaje"),"")</f>
        <v>Enviar mensaje</v>
      </c>
      <c r="AH4383" s="15" t="str">
        <f>CONCATENATE(A4383,F4383)</f>
        <v>4382TCLU3640890</v>
      </c>
      <c r="AI4383" s="15" t="str">
        <f>CONCATENATE("ENT-",A4383)</f>
        <v>ENT-4382</v>
      </c>
      <c r="AJ4383" s="15" t="str">
        <f>IF(Tabla2[[#This Row],[Op]]&lt;&gt;"","ENTREGA","")</f>
        <v>ENTREGA</v>
      </c>
      <c r="AK4383" s="40" t="str">
        <f>(Tabla2[[#This Row],[FECHA ENTREGA]]&amp;Tabla2[[#This Row],[HORA ENTREGA]])</f>
        <v>461840,333333333333333</v>
      </c>
      <c r="AL4383" s="34" t="str">
        <f>IFERROR(HYPERLINK("https://wa.me/"&amp;Tabla2[[#This Row],[CONTACTO]]&amp;"?text="&amp;Tabla2[[#This Row],[Mensaje]]),"")</f>
        <v>https://wa.me/56931745826?text=Hola!%0AServicio del día 11-06%0A *Cliente:* SOCIEDAD COMERCIAL MARBEN PETS LTDA */ Cont: * TCLU3640890*/ HR Entrega: *08:00* /Dirección: *CARRETERA GENERAL SAN MARTIN 8250 BODEGA A 21 QUILICURA</v>
      </c>
    </row>
    <row r="4384" spans="1:38" ht="16.5" customHeight="1" x14ac:dyDescent="0.2">
      <c r="A4384" s="15">
        <f>ROW(A4383)</f>
        <v>4383</v>
      </c>
      <c r="B4384" s="15">
        <f>IF(J4384=J4383,B4383+1,1)</f>
        <v>49</v>
      </c>
      <c r="C4384" s="15" t="s">
        <v>239</v>
      </c>
      <c r="D4384" s="25" t="s">
        <v>39</v>
      </c>
      <c r="E4384" s="27">
        <v>307527</v>
      </c>
      <c r="F4384" s="27" t="s">
        <v>6676</v>
      </c>
      <c r="G4384" s="27" t="s">
        <v>41</v>
      </c>
      <c r="H4384" s="27">
        <v>17952</v>
      </c>
      <c r="I4384" s="27" t="s">
        <v>42</v>
      </c>
      <c r="J4384" s="28">
        <v>46184</v>
      </c>
      <c r="K4384" s="26">
        <v>0.33333333333333331</v>
      </c>
      <c r="L4384" s="26"/>
      <c r="M4384" s="27" t="s">
        <v>221</v>
      </c>
      <c r="N4384" s="25">
        <f>IFERROR(VLOOKUP(M4384,Data!$J$1:$K$58,2,0),"")</f>
        <v>56965378427</v>
      </c>
      <c r="O4384" s="27" t="s">
        <v>222</v>
      </c>
      <c r="P4384" s="27"/>
      <c r="Q4384" s="27" t="s">
        <v>243</v>
      </c>
      <c r="R4384" s="27" t="s">
        <v>1593</v>
      </c>
      <c r="S4384" s="27"/>
      <c r="T4384" s="27"/>
      <c r="U4384" s="28"/>
      <c r="V4384" s="15"/>
      <c r="W4384" s="15"/>
      <c r="X4384" s="27"/>
      <c r="Y4384" s="27"/>
      <c r="Z4384" s="29"/>
      <c r="AA4384" s="29">
        <v>0.32291666666666669</v>
      </c>
      <c r="AB4384" s="29">
        <v>0.48958333333333331</v>
      </c>
      <c r="AC4384" s="30">
        <v>46184</v>
      </c>
      <c r="AD4384" s="15" t="str">
        <f>IF(Tabla2[[#This Row],[HORA ENTREGA]]="DIRECTO","On time", IF(AA4384&lt;&gt;"",IF(Tabla2[[#This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84" s="15" t="str">
        <f>MID(Tabla2[[#This Row],[TIPO]],1,3)</f>
        <v xml:space="preserve">40 </v>
      </c>
      <c r="AF43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SUPERMERCADO DEL NEUMATICO LTDA */ Cont: * TITU4841556*/ HR Entrega: *08:00* /Dirección: *VELASQUEZ</v>
      </c>
      <c r="AG4384" s="45" t="str">
        <f>IFERROR(HYPERLINK("https://wa.me/"&amp;Tabla2[[#This Row],[CONTACTO]]&amp;"?text="&amp;Tabla2[[#This Row],[Mensaje]],"Enviar mensaje"),"")</f>
        <v>Enviar mensaje</v>
      </c>
      <c r="AH4384" s="15" t="str">
        <f>CONCATENATE(A4384,F4384)</f>
        <v>4383TITU4841556</v>
      </c>
      <c r="AI4384" s="15" t="str">
        <f>CONCATENATE("ENT-",A4384)</f>
        <v>ENT-4383</v>
      </c>
      <c r="AJ4384" s="15" t="str">
        <f>IF(Tabla2[[#This Row],[Op]]&lt;&gt;"","ENTREGA","")</f>
        <v>ENTREGA</v>
      </c>
      <c r="AK4384" s="40" t="str">
        <f>(Tabla2[[#This Row],[FECHA ENTREGA]]&amp;Tabla2[[#This Row],[HORA ENTREGA]])</f>
        <v>461840,333333333333333</v>
      </c>
      <c r="AL4384" s="43" t="str">
        <f>IFERROR(HYPERLINK("https://wa.me/"&amp;Tabla2[[#This Row],[CONTACTO]]&amp;"?text="&amp;Tabla2[[#This Row],[Mensaje]]),"")</f>
        <v>https://wa.me/56965378427?text=Hola!%0AServicio del día 11-06%0A *Cliente:* SUPERMERCADO DEL NEUMATICO LTDA */ Cont: * TITU4841556*/ HR Entrega: *08:00* /Dirección: *VELASQUEZ</v>
      </c>
    </row>
    <row r="4385" spans="1:38" ht="16.5" customHeight="1" x14ac:dyDescent="0.2">
      <c r="A4385" s="15">
        <f>ROW(A4384)</f>
        <v>4384</v>
      </c>
      <c r="B4385" s="15">
        <f>IF(J4385=J4384,B4384+1,1)</f>
        <v>50</v>
      </c>
      <c r="C4385" s="15" t="s">
        <v>239</v>
      </c>
      <c r="D4385" s="25" t="s">
        <v>39</v>
      </c>
      <c r="E4385" s="27">
        <v>307363</v>
      </c>
      <c r="F4385" s="27" t="s">
        <v>6677</v>
      </c>
      <c r="G4385" s="27" t="s">
        <v>41</v>
      </c>
      <c r="H4385" s="27">
        <v>17700</v>
      </c>
      <c r="I4385" s="27" t="s">
        <v>42</v>
      </c>
      <c r="J4385" s="28">
        <v>46184</v>
      </c>
      <c r="K4385" s="26">
        <v>0.4375</v>
      </c>
      <c r="L4385" s="26"/>
      <c r="M4385" s="27" t="s">
        <v>82</v>
      </c>
      <c r="N4385" s="25">
        <f>IFERROR(VLOOKUP(M4385,Data!$J$1:$K$58,2,0),"")</f>
        <v>56944277110</v>
      </c>
      <c r="O4385" s="27" t="s">
        <v>83</v>
      </c>
      <c r="P4385" s="27"/>
      <c r="Q4385" s="27" t="s">
        <v>243</v>
      </c>
      <c r="R4385" s="27" t="s">
        <v>1777</v>
      </c>
      <c r="S4385" s="27"/>
      <c r="T4385" s="27"/>
      <c r="U4385" s="28"/>
      <c r="V4385" s="15"/>
      <c r="W4385" s="15"/>
      <c r="X4385" s="27"/>
      <c r="Y4385" s="27"/>
      <c r="Z4385" s="29"/>
      <c r="AA4385" s="29">
        <v>0.51875000000000004</v>
      </c>
      <c r="AB4385" s="29">
        <v>0.68402777777777779</v>
      </c>
      <c r="AC4385" s="30">
        <v>46184</v>
      </c>
      <c r="AD4385" s="15" t="str">
        <f>IF(Tabla2[[#This Row],[HORA ENTREGA]]="DIRECTO","On time", IF(AA4385&lt;&gt;"",IF(Tabla2[[#This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85" s="15" t="str">
        <f>MID(Tabla2[[#This Row],[TIPO]],1,3)</f>
        <v xml:space="preserve">40 </v>
      </c>
      <c r="AF43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SUPERMERCADO DEL NEUMATICO LTDA */ Cont: * HASU4119313*/ HR Entrega: *10:30* /Dirección: *VELASQUEZ</v>
      </c>
      <c r="AG4385" s="45" t="str">
        <f>IFERROR(HYPERLINK("https://wa.me/"&amp;Tabla2[[#This Row],[CONTACTO]]&amp;"?text="&amp;Tabla2[[#This Row],[Mensaje]],"Enviar mensaje"),"")</f>
        <v>Enviar mensaje</v>
      </c>
      <c r="AH4385" s="15" t="str">
        <f>CONCATENATE(A4385,F4385)</f>
        <v>4384HASU4119313</v>
      </c>
      <c r="AI4385" s="15" t="str">
        <f>CONCATENATE("ENT-",A4385)</f>
        <v>ENT-4384</v>
      </c>
      <c r="AJ4385" s="15" t="str">
        <f>IF(Tabla2[[#This Row],[Op]]&lt;&gt;"","ENTREGA","")</f>
        <v>ENTREGA</v>
      </c>
      <c r="AK4385" s="40" t="str">
        <f>(Tabla2[[#This Row],[FECHA ENTREGA]]&amp;Tabla2[[#This Row],[HORA ENTREGA]])</f>
        <v>461840,4375</v>
      </c>
      <c r="AL4385" s="43" t="str">
        <f>IFERROR(HYPERLINK("https://wa.me/"&amp;Tabla2[[#This Row],[CONTACTO]]&amp;"?text="&amp;Tabla2[[#This Row],[Mensaje]]),"")</f>
        <v>https://wa.me/56944277110?text=Hola!%0AServicio del día 11-06%0A *Cliente:* SUPERMERCADO DEL NEUMATICO LTDA */ Cont: * HASU4119313*/ HR Entrega: *10:30* /Dirección: *VELASQUEZ</v>
      </c>
    </row>
    <row r="4386" spans="1:38" ht="16.5" customHeight="1" x14ac:dyDescent="0.2">
      <c r="A4386" s="15">
        <f>ROW(A4385)</f>
        <v>4385</v>
      </c>
      <c r="B4386" s="15">
        <f>IF(J4386=J4385,B4385+1,1)</f>
        <v>51</v>
      </c>
      <c r="C4386" s="15" t="s">
        <v>447</v>
      </c>
      <c r="D4386" s="25" t="s">
        <v>39</v>
      </c>
      <c r="E4386" s="27">
        <v>390340</v>
      </c>
      <c r="F4386" s="27" t="s">
        <v>6678</v>
      </c>
      <c r="G4386" s="27" t="s">
        <v>41</v>
      </c>
      <c r="H4386" s="27">
        <v>8400</v>
      </c>
      <c r="I4386" s="27" t="s">
        <v>2725</v>
      </c>
      <c r="J4386" s="28">
        <v>46184</v>
      </c>
      <c r="K4386" s="26">
        <v>0.33333333333333331</v>
      </c>
      <c r="L4386" s="26" t="s">
        <v>6679</v>
      </c>
      <c r="M4386" s="27" t="s">
        <v>325</v>
      </c>
      <c r="N4386" s="25">
        <f>IFERROR(VLOOKUP(M4386,Data!$J$1:$K$58,2,0),"")</f>
        <v>56964850744</v>
      </c>
      <c r="O4386" s="27" t="s">
        <v>326</v>
      </c>
      <c r="P4386" s="27"/>
      <c r="Q4386" s="27" t="s">
        <v>6440</v>
      </c>
      <c r="R4386" s="27" t="s">
        <v>250</v>
      </c>
      <c r="S4386" s="27"/>
      <c r="T4386" s="27"/>
      <c r="U4386" s="28"/>
      <c r="V4386" s="15"/>
      <c r="W4386" s="15"/>
      <c r="X4386" s="27"/>
      <c r="Y4386" s="27"/>
      <c r="Z4386" s="29"/>
      <c r="AA4386" s="29">
        <v>0.33333333333333331</v>
      </c>
      <c r="AB4386" s="29">
        <v>0.4513888888888889</v>
      </c>
      <c r="AC4386" s="30">
        <v>46184</v>
      </c>
      <c r="AD4386" s="15" t="str">
        <f>IF(Tabla2[[#This Row],[HORA ENTREGA]]="DIRECTO","On time", IF(AA4386&lt;&gt;"",IF(Tabla2[[#This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86" s="15" t="str">
        <f>MID(Tabla2[[#This Row],[TIPO]],1,3)</f>
        <v xml:space="preserve">40 </v>
      </c>
      <c r="AF43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TECNIKA S A */ Cont: * FANU3833687*/ HR Entrega: *08:00* /Dirección: *LOS OLIVOS 1270, PUDAHUEL</v>
      </c>
      <c r="AG4386" s="45" t="str">
        <f>IFERROR(HYPERLINK("https://wa.me/"&amp;Tabla2[[#This Row],[CONTACTO]]&amp;"?text="&amp;Tabla2[[#This Row],[Mensaje]],"Enviar mensaje"),"")</f>
        <v>Enviar mensaje</v>
      </c>
      <c r="AH4386" s="15" t="str">
        <f>CONCATENATE(A4386,F4386)</f>
        <v>4385FANU3833687</v>
      </c>
      <c r="AI4386" s="15" t="str">
        <f>CONCATENATE("ENT-",A4386)</f>
        <v>ENT-4385</v>
      </c>
      <c r="AJ4386" s="15" t="str">
        <f>IF(Tabla2[[#This Row],[Op]]&lt;&gt;"","ENTREGA","")</f>
        <v>ENTREGA</v>
      </c>
      <c r="AK4386" s="40" t="str">
        <f>(Tabla2[[#This Row],[FECHA ENTREGA]]&amp;Tabla2[[#This Row],[HORA ENTREGA]])</f>
        <v>461840,333333333333333</v>
      </c>
      <c r="AL4386" s="43" t="str">
        <f>IFERROR(HYPERLINK("https://wa.me/"&amp;Tabla2[[#This Row],[CONTACTO]]&amp;"?text="&amp;Tabla2[[#This Row],[Mensaje]]),"")</f>
        <v>https://wa.me/56964850744?text=Hola!%0AServicio del día 11-06%0A *Cliente:* TECNIKA S A */ Cont: * FANU3833687*/ HR Entrega: *08:00* /Dirección: *LOS OLIVOS 1270, PUDAHUEL</v>
      </c>
    </row>
    <row r="4387" spans="1:38" ht="16.5" customHeight="1" x14ac:dyDescent="0.2">
      <c r="A4387" s="15">
        <f>ROW(A4386)</f>
        <v>4386</v>
      </c>
      <c r="B4387" s="15">
        <f>IF(J4387=J4386,B4386+1,1)</f>
        <v>52</v>
      </c>
      <c r="C4387" s="15" t="s">
        <v>447</v>
      </c>
      <c r="D4387" s="25" t="s">
        <v>39</v>
      </c>
      <c r="E4387" s="27">
        <v>390339</v>
      </c>
      <c r="F4387" s="27" t="s">
        <v>6680</v>
      </c>
      <c r="G4387" s="27" t="s">
        <v>41</v>
      </c>
      <c r="H4387" s="27">
        <v>11600</v>
      </c>
      <c r="I4387" s="27" t="s">
        <v>42</v>
      </c>
      <c r="J4387" s="28">
        <v>46184</v>
      </c>
      <c r="K4387" s="26">
        <v>0.39583333333333331</v>
      </c>
      <c r="L4387" s="26"/>
      <c r="M4387" s="27" t="s">
        <v>172</v>
      </c>
      <c r="N4387" s="25">
        <f>IFERROR(VLOOKUP(M4387,Data!$J$1:$K$58,2,0),"")</f>
        <v>56985215946</v>
      </c>
      <c r="O4387" s="27" t="s">
        <v>173</v>
      </c>
      <c r="P4387" s="27"/>
      <c r="Q4387" s="27" t="s">
        <v>6440</v>
      </c>
      <c r="R4387" s="27" t="s">
        <v>1710</v>
      </c>
      <c r="S4387" s="27"/>
      <c r="T4387" s="27"/>
      <c r="U4387" s="28"/>
      <c r="V4387" s="15"/>
      <c r="W4387" s="15"/>
      <c r="X4387" s="27"/>
      <c r="Y4387" s="27"/>
      <c r="Z4387" s="29"/>
      <c r="AA4387" s="29">
        <v>0.37708333333333333</v>
      </c>
      <c r="AB4387" s="29">
        <v>0.51736111111111116</v>
      </c>
      <c r="AC4387" s="30">
        <v>46184</v>
      </c>
      <c r="AD4387" s="15" t="str">
        <f>IF(Tabla2[[#This Row],[HORA ENTREGA]]="DIRECTO","On time", IF(AA4387&lt;&gt;"",IF(Tabla2[[#This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87" s="15" t="str">
        <f>MID(Tabla2[[#This Row],[TIPO]],1,3)</f>
        <v xml:space="preserve">40 </v>
      </c>
      <c r="AF43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TECNIKA S A */ Cont: * FDCU0184063*/ HR Entrega: *09:30* /Dirección: *LOS OLIVOS 1270, PUDAHUEL</v>
      </c>
      <c r="AG4387" s="45" t="str">
        <f>IFERROR(HYPERLINK("https://wa.me/"&amp;Tabla2[[#This Row],[CONTACTO]]&amp;"?text="&amp;Tabla2[[#This Row],[Mensaje]],"Enviar mensaje"),"")</f>
        <v>Enviar mensaje</v>
      </c>
      <c r="AH4387" s="15" t="str">
        <f>CONCATENATE(A4387,F4387)</f>
        <v>4386FDCU0184063</v>
      </c>
      <c r="AI4387" s="15" t="str">
        <f>CONCATENATE("ENT-",A4387)</f>
        <v>ENT-4386</v>
      </c>
      <c r="AJ4387" s="15" t="str">
        <f>IF(Tabla2[[#This Row],[Op]]&lt;&gt;"","ENTREGA","")</f>
        <v>ENTREGA</v>
      </c>
      <c r="AK4387" s="40" t="str">
        <f>(Tabla2[[#This Row],[FECHA ENTREGA]]&amp;Tabla2[[#This Row],[HORA ENTREGA]])</f>
        <v>461840,395833333333333</v>
      </c>
      <c r="AL4387" s="43" t="str">
        <f>IFERROR(HYPERLINK("https://wa.me/"&amp;Tabla2[[#This Row],[CONTACTO]]&amp;"?text="&amp;Tabla2[[#This Row],[Mensaje]]),"")</f>
        <v>https://wa.me/56985215946?text=Hola!%0AServicio del día 11-06%0A *Cliente:* TECNIKA S A */ Cont: * FDCU0184063*/ HR Entrega: *09:30* /Dirección: *LOS OLIVOS 1270, PUDAHUEL</v>
      </c>
    </row>
    <row r="4388" spans="1:38" ht="16.5" customHeight="1" x14ac:dyDescent="0.2">
      <c r="A4388" s="15">
        <f>ROW(A4387)</f>
        <v>4387</v>
      </c>
      <c r="B4388" s="15">
        <f>IF(J4388=J4387,B4387+1,1)</f>
        <v>53</v>
      </c>
      <c r="C4388" s="15" t="s">
        <v>447</v>
      </c>
      <c r="D4388" s="25" t="s">
        <v>39</v>
      </c>
      <c r="E4388" s="27">
        <v>390344</v>
      </c>
      <c r="F4388" s="27" t="s">
        <v>6681</v>
      </c>
      <c r="G4388" s="27" t="s">
        <v>41</v>
      </c>
      <c r="H4388" s="27">
        <v>9800</v>
      </c>
      <c r="I4388" s="27" t="s">
        <v>42</v>
      </c>
      <c r="J4388" s="28">
        <v>46184</v>
      </c>
      <c r="K4388" s="26">
        <v>0.45833333333333331</v>
      </c>
      <c r="L4388" s="26"/>
      <c r="M4388" s="27" t="s">
        <v>55</v>
      </c>
      <c r="N4388" s="25">
        <f>IFERROR(VLOOKUP(M4388,Data!$J$1:$K$58,2,0),"")</f>
        <v>56992164782</v>
      </c>
      <c r="O4388" s="27" t="s">
        <v>56</v>
      </c>
      <c r="P4388" s="27"/>
      <c r="Q4388" s="27" t="s">
        <v>6440</v>
      </c>
      <c r="R4388" s="27" t="s">
        <v>69</v>
      </c>
      <c r="S4388" s="27"/>
      <c r="T4388" s="27"/>
      <c r="U4388" s="28"/>
      <c r="V4388" s="15"/>
      <c r="W4388" s="15"/>
      <c r="X4388" s="27"/>
      <c r="Y4388" s="27"/>
      <c r="Z4388" s="29"/>
      <c r="AA4388" s="29">
        <v>0.56041666666666667</v>
      </c>
      <c r="AB4388" s="29">
        <v>0.6333333333333333</v>
      </c>
      <c r="AC4388" s="30">
        <v>46184</v>
      </c>
      <c r="AD4388" s="15" t="str">
        <f>IF(Tabla2[[#This Row],[HORA ENTREGA]]="DIRECTO","On time", IF(AA4388&lt;&gt;"",IF(Tabla2[[#This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88" s="15" t="str">
        <f>MID(Tabla2[[#This Row],[TIPO]],1,3)</f>
        <v xml:space="preserve">40 </v>
      </c>
      <c r="AF43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TECNIKA S A */ Cont: * CSNU6198043*/ HR Entrega: *11:00* /Dirección: *LOS OLIVOS 1270, PUDAHUEL</v>
      </c>
      <c r="AG4388" s="45" t="str">
        <f>IFERROR(HYPERLINK("https://wa.me/"&amp;Tabla2[[#This Row],[CONTACTO]]&amp;"?text="&amp;Tabla2[[#This Row],[Mensaje]],"Enviar mensaje"),"")</f>
        <v>Enviar mensaje</v>
      </c>
      <c r="AH4388" s="15" t="str">
        <f>CONCATENATE(A4388,F4388)</f>
        <v>4387CSNU6198043</v>
      </c>
      <c r="AI4388" s="15" t="str">
        <f>CONCATENATE("ENT-",A4388)</f>
        <v>ENT-4387</v>
      </c>
      <c r="AJ4388" s="15" t="str">
        <f>IF(Tabla2[[#This Row],[Op]]&lt;&gt;"","ENTREGA","")</f>
        <v>ENTREGA</v>
      </c>
      <c r="AK4388" s="40" t="str">
        <f>(Tabla2[[#This Row],[FECHA ENTREGA]]&amp;Tabla2[[#This Row],[HORA ENTREGA]])</f>
        <v>461840,458333333333333</v>
      </c>
      <c r="AL4388" s="43" t="str">
        <f>IFERROR(HYPERLINK("https://wa.me/"&amp;Tabla2[[#This Row],[CONTACTO]]&amp;"?text="&amp;Tabla2[[#This Row],[Mensaje]]),"")</f>
        <v>https://wa.me/56992164782?text=Hola!%0AServicio del día 11-06%0A *Cliente:* TECNIKA S A */ Cont: * CSNU6198043*/ HR Entrega: *11:00* /Dirección: *LOS OLIVOS 1270, PUDAHUEL</v>
      </c>
    </row>
    <row r="4389" spans="1:38" ht="16.5" customHeight="1" x14ac:dyDescent="0.2">
      <c r="A4389" s="15">
        <f>ROW(A4388)</f>
        <v>4388</v>
      </c>
      <c r="B4389" s="15">
        <f>IF(J4389=J4388,B4388+1,1)</f>
        <v>54</v>
      </c>
      <c r="C4389" s="15" t="s">
        <v>2344</v>
      </c>
      <c r="D4389" s="25" t="s">
        <v>39</v>
      </c>
      <c r="E4389" s="27">
        <v>1204960</v>
      </c>
      <c r="F4389" s="27" t="s">
        <v>6682</v>
      </c>
      <c r="G4389" s="27" t="s">
        <v>41</v>
      </c>
      <c r="H4389" s="27">
        <v>9786</v>
      </c>
      <c r="I4389" s="27" t="s">
        <v>42</v>
      </c>
      <c r="J4389" s="28">
        <v>46184</v>
      </c>
      <c r="K4389" s="26">
        <v>0.33333333333333331</v>
      </c>
      <c r="L4389" s="26"/>
      <c r="M4389" s="27" t="s">
        <v>247</v>
      </c>
      <c r="N4389" s="25">
        <f>IFERROR(VLOOKUP(M4389,Data!$J$1:$K$58,2,0),"")</f>
        <v>56953157599</v>
      </c>
      <c r="O4389" s="27" t="s">
        <v>248</v>
      </c>
      <c r="P4389" s="27"/>
      <c r="Q4389" s="27" t="s">
        <v>4045</v>
      </c>
      <c r="R4389" s="27" t="s">
        <v>1911</v>
      </c>
      <c r="S4389" s="27"/>
      <c r="T4389" s="27"/>
      <c r="U4389" s="28"/>
      <c r="V4389" s="15"/>
      <c r="W4389" s="15"/>
      <c r="X4389" s="27"/>
      <c r="Y4389" s="27"/>
      <c r="Z4389" s="29"/>
      <c r="AA4389" s="29">
        <v>0.31597222222222221</v>
      </c>
      <c r="AB4389" s="29">
        <v>0.43402777777777779</v>
      </c>
      <c r="AC4389" s="30">
        <v>46184</v>
      </c>
      <c r="AD4389" s="15" t="str">
        <f>IF(Tabla2[[#This Row],[HORA ENTREGA]]="DIRECTO","On time", IF(AA4389&lt;&gt;"",IF(Tabla2[[#This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89" s="15" t="str">
        <f>MID(Tabla2[[#This Row],[TIPO]],1,3)</f>
        <v xml:space="preserve">40 </v>
      </c>
      <c r="AF43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THE ANDES BRANDS */ Cont: * TLLU4561876*/ HR Entrega: *08:00* /Dirección: *BODENOR FLEXCENTER - BOULEVARD PONIENTE, MODULOS 21 Y 22 ENEA, PUDAHUEL</v>
      </c>
      <c r="AG4389" s="45" t="str">
        <f>IFERROR(HYPERLINK("https://wa.me/"&amp;Tabla2[[#This Row],[CONTACTO]]&amp;"?text="&amp;Tabla2[[#This Row],[Mensaje]],"Enviar mensaje"),"")</f>
        <v>Enviar mensaje</v>
      </c>
      <c r="AH4389" s="15" t="str">
        <f>CONCATENATE(A4389,F4389)</f>
        <v>4388TLLU4561876</v>
      </c>
      <c r="AI4389" s="15" t="str">
        <f>CONCATENATE("ENT-",A4389)</f>
        <v>ENT-4388</v>
      </c>
      <c r="AJ4389" s="15" t="str">
        <f>IF(Tabla2[[#This Row],[Op]]&lt;&gt;"","ENTREGA","")</f>
        <v>ENTREGA</v>
      </c>
      <c r="AK4389" s="40" t="str">
        <f>(Tabla2[[#This Row],[FECHA ENTREGA]]&amp;Tabla2[[#This Row],[HORA ENTREGA]])</f>
        <v>461840,333333333333333</v>
      </c>
      <c r="AL4389" s="43" t="str">
        <f>IFERROR(HYPERLINK("https://wa.me/"&amp;Tabla2[[#This Row],[CONTACTO]]&amp;"?text="&amp;Tabla2[[#This Row],[Mensaje]]),"")</f>
        <v>https://wa.me/56953157599?text=Hola!%0AServicio del día 11-06%0A *Cliente:* THE ANDES BRANDS */ Cont: * TLLU4561876*/ HR Entrega: *08:00* /Dirección: *BODENOR FLEXCENTER - BOULEVARD PONIENTE, MODULOS 21 Y 22 ENEA, PUDAHUEL</v>
      </c>
    </row>
    <row r="4390" spans="1:38" ht="16.5" customHeight="1" x14ac:dyDescent="0.2">
      <c r="A4390" s="15">
        <f>ROW(A4389)</f>
        <v>4389</v>
      </c>
      <c r="B4390" s="15">
        <f>IF(J4390=J4389,B4389+1,1)</f>
        <v>55</v>
      </c>
      <c r="C4390" s="15" t="s">
        <v>2344</v>
      </c>
      <c r="D4390" s="25" t="s">
        <v>39</v>
      </c>
      <c r="E4390" s="27">
        <v>1204962</v>
      </c>
      <c r="F4390" s="27" t="s">
        <v>6683</v>
      </c>
      <c r="G4390" s="27" t="s">
        <v>41</v>
      </c>
      <c r="H4390" s="27">
        <v>10719</v>
      </c>
      <c r="I4390" s="27" t="s">
        <v>42</v>
      </c>
      <c r="J4390" s="28">
        <v>46184</v>
      </c>
      <c r="K4390" s="26">
        <v>0.375</v>
      </c>
      <c r="L4390" s="26"/>
      <c r="M4390" s="27" t="s">
        <v>104</v>
      </c>
      <c r="N4390" s="25">
        <f>IFERROR(VLOOKUP(M4390,Data!$J$1:$K$58,2,0),"")</f>
        <v>56966749395</v>
      </c>
      <c r="O4390" s="27" t="s">
        <v>253</v>
      </c>
      <c r="P4390" s="27"/>
      <c r="Q4390" s="27" t="s">
        <v>4045</v>
      </c>
      <c r="R4390" s="27" t="s">
        <v>1911</v>
      </c>
      <c r="S4390" s="27"/>
      <c r="T4390" s="27"/>
      <c r="U4390" s="28"/>
      <c r="V4390" s="15"/>
      <c r="W4390" s="15"/>
      <c r="X4390" s="27"/>
      <c r="Y4390" s="27"/>
      <c r="Z4390" s="29"/>
      <c r="AA4390" s="29">
        <v>0.3576388888888889</v>
      </c>
      <c r="AB4390" s="29">
        <v>0.49652777777777779</v>
      </c>
      <c r="AC4390" s="30">
        <v>46184</v>
      </c>
      <c r="AD4390" s="15" t="str">
        <f>IF(Tabla2[[#This Row],[HORA ENTREGA]]="DIRECTO","On time", IF(AA4390&lt;&gt;"",IF(Tabla2[[#This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0" s="15" t="str">
        <f>MID(Tabla2[[#This Row],[TIPO]],1,3)</f>
        <v xml:space="preserve">40 </v>
      </c>
      <c r="AF43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THE ANDES BRANDS */ Cont: * CMAU8806173*/ HR Entrega: *09:00* /Dirección: *BODENOR FLEXCENTER - BOULEVARD PONIENTE, MODULOS 21 Y 22 ENEA, PUDAHUEL</v>
      </c>
      <c r="AG4390" s="45" t="str">
        <f>IFERROR(HYPERLINK("https://wa.me/"&amp;Tabla2[[#This Row],[CONTACTO]]&amp;"?text="&amp;Tabla2[[#This Row],[Mensaje]],"Enviar mensaje"),"")</f>
        <v>Enviar mensaje</v>
      </c>
      <c r="AH4390" s="15" t="str">
        <f>CONCATENATE(A4390,F4390)</f>
        <v>4389CMAU8806173</v>
      </c>
      <c r="AI4390" s="15" t="str">
        <f>CONCATENATE("ENT-",A4390)</f>
        <v>ENT-4389</v>
      </c>
      <c r="AJ4390" s="15" t="str">
        <f>IF(Tabla2[[#This Row],[Op]]&lt;&gt;"","ENTREGA","")</f>
        <v>ENTREGA</v>
      </c>
      <c r="AK4390" s="40" t="str">
        <f>(Tabla2[[#This Row],[FECHA ENTREGA]]&amp;Tabla2[[#This Row],[HORA ENTREGA]])</f>
        <v>461840,375</v>
      </c>
      <c r="AL4390" s="43" t="str">
        <f>IFERROR(HYPERLINK("https://wa.me/"&amp;Tabla2[[#This Row],[CONTACTO]]&amp;"?text="&amp;Tabla2[[#This Row],[Mensaje]]),"")</f>
        <v>https://wa.me/56966749395?text=Hola!%0AServicio del día 11-06%0A *Cliente:* THE ANDES BRANDS */ Cont: * CMAU8806173*/ HR Entrega: *09:00* /Dirección: *BODENOR FLEXCENTER - BOULEVARD PONIENTE, MODULOS 21 Y 22 ENEA, PUDAHUEL</v>
      </c>
    </row>
    <row r="4391" spans="1:38" ht="16.5" customHeight="1" x14ac:dyDescent="0.2">
      <c r="A4391" s="15">
        <f>ROW(A4390)</f>
        <v>4390</v>
      </c>
      <c r="B4391" s="15">
        <f>IF(J4391=J4390,B4390+1,1)</f>
        <v>56</v>
      </c>
      <c r="C4391" s="15" t="s">
        <v>2344</v>
      </c>
      <c r="D4391" s="25" t="s">
        <v>39</v>
      </c>
      <c r="E4391" s="27">
        <v>1204963</v>
      </c>
      <c r="F4391" s="27" t="s">
        <v>6684</v>
      </c>
      <c r="G4391" s="27" t="s">
        <v>41</v>
      </c>
      <c r="H4391" s="27">
        <v>10987</v>
      </c>
      <c r="I4391" s="27" t="s">
        <v>42</v>
      </c>
      <c r="J4391" s="28">
        <v>46184</v>
      </c>
      <c r="K4391" s="26">
        <v>0.45833333333333331</v>
      </c>
      <c r="L4391" s="26"/>
      <c r="M4391" s="27" t="s">
        <v>161</v>
      </c>
      <c r="N4391" s="25">
        <f>IFERROR(VLOOKUP(M4391,Data!$J$1:$K$58,2,0),"")</f>
        <v>56966749408</v>
      </c>
      <c r="O4391" s="27" t="s">
        <v>162</v>
      </c>
      <c r="P4391" s="27"/>
      <c r="Q4391" s="27" t="s">
        <v>4045</v>
      </c>
      <c r="R4391" s="27" t="s">
        <v>836</v>
      </c>
      <c r="S4391" s="27"/>
      <c r="T4391" s="27"/>
      <c r="U4391" s="28"/>
      <c r="V4391" s="15"/>
      <c r="W4391" s="15"/>
      <c r="X4391" s="27"/>
      <c r="Y4391" s="27"/>
      <c r="Z4391" s="29"/>
      <c r="AA4391" s="29">
        <v>0.49513888888888891</v>
      </c>
      <c r="AB4391" s="29">
        <v>0.56736111111111109</v>
      </c>
      <c r="AC4391" s="30">
        <v>46184</v>
      </c>
      <c r="AD4391" s="15" t="str">
        <f>IF(Tabla2[[#This Row],[HORA ENTREGA]]="DIRECTO","On time", IF(AA4391&lt;&gt;"",IF(Tabla2[[#This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391" s="15" t="str">
        <f>MID(Tabla2[[#This Row],[TIPO]],1,3)</f>
        <v xml:space="preserve">40 </v>
      </c>
      <c r="AF43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THE ANDES BRANDS */ Cont: * CMAU4977199*/ HR Entrega: *11:00* /Dirección: *BODENOR FLEXCENTER - BOULEVARD PONIENTE, MODULOS 21 Y 22 ENEA, PUDAHUEL</v>
      </c>
      <c r="AG4391" s="45" t="str">
        <f>IFERROR(HYPERLINK("https://wa.me/"&amp;Tabla2[[#This Row],[CONTACTO]]&amp;"?text="&amp;Tabla2[[#This Row],[Mensaje]],"Enviar mensaje"),"")</f>
        <v>Enviar mensaje</v>
      </c>
      <c r="AH4391" s="15" t="str">
        <f>CONCATENATE(A4391,F4391)</f>
        <v>4390CMAU4977199</v>
      </c>
      <c r="AI4391" s="15" t="str">
        <f>CONCATENATE("ENT-",A4391)</f>
        <v>ENT-4390</v>
      </c>
      <c r="AJ4391" s="15" t="str">
        <f>IF(Tabla2[[#This Row],[Op]]&lt;&gt;"","ENTREGA","")</f>
        <v>ENTREGA</v>
      </c>
      <c r="AK4391" s="40" t="str">
        <f>(Tabla2[[#This Row],[FECHA ENTREGA]]&amp;Tabla2[[#This Row],[HORA ENTREGA]])</f>
        <v>461840,458333333333333</v>
      </c>
      <c r="AL4391" s="43" t="str">
        <f>IFERROR(HYPERLINK("https://wa.me/"&amp;Tabla2[[#This Row],[CONTACTO]]&amp;"?text="&amp;Tabla2[[#This Row],[Mensaje]]),"")</f>
        <v>https://wa.me/56966749408?text=Hola!%0AServicio del día 11-06%0A *Cliente:* THE ANDES BRANDS */ Cont: * CMAU4977199*/ HR Entrega: *11:00* /Dirección: *BODENOR FLEXCENTER - BOULEVARD PONIENTE, MODULOS 21 Y 22 ENEA, PUDAHUEL</v>
      </c>
    </row>
    <row r="4392" spans="1:38" ht="16.5" customHeight="1" x14ac:dyDescent="0.2">
      <c r="A4392" s="15">
        <f>ROW(A4391)</f>
        <v>4391</v>
      </c>
      <c r="B4392" s="15">
        <f>IF(J4392=J4391,B4391+1,1)</f>
        <v>57</v>
      </c>
      <c r="C4392" s="15" t="s">
        <v>580</v>
      </c>
      <c r="D4392" s="25" t="s">
        <v>39</v>
      </c>
      <c r="E4392" s="27">
        <v>307517</v>
      </c>
      <c r="F4392" s="27" t="s">
        <v>6685</v>
      </c>
      <c r="G4392" s="27" t="s">
        <v>584</v>
      </c>
      <c r="H4392" s="27">
        <v>31800</v>
      </c>
      <c r="I4392" s="27" t="s">
        <v>42</v>
      </c>
      <c r="J4392" s="28">
        <v>46184</v>
      </c>
      <c r="K4392" s="26">
        <v>0.35416666666666669</v>
      </c>
      <c r="L4392" s="26"/>
      <c r="M4392" s="27" t="s">
        <v>688</v>
      </c>
      <c r="N4392" s="25">
        <f>IFERROR(VLOOKUP(M4392,Data!$J$1:$K$58,2,0),"")</f>
        <v>56950104102</v>
      </c>
      <c r="O4392" s="27" t="s">
        <v>552</v>
      </c>
      <c r="P4392" s="27"/>
      <c r="Q4392" s="27" t="s">
        <v>2990</v>
      </c>
      <c r="R4392" s="27" t="s">
        <v>1593</v>
      </c>
      <c r="S4392" s="27"/>
      <c r="T4392" s="27"/>
      <c r="U4392" s="28"/>
      <c r="V4392" s="15"/>
      <c r="W4392" s="15"/>
      <c r="X4392" s="27"/>
      <c r="Y4392" s="27"/>
      <c r="Z4392" s="29"/>
      <c r="AA4392" s="29">
        <v>0.35069444444444442</v>
      </c>
      <c r="AB4392" s="29">
        <v>0.69444444444444442</v>
      </c>
      <c r="AC4392" s="30">
        <v>46184</v>
      </c>
      <c r="AD4392" s="15" t="str">
        <f>IF(Tabla2[[#This Row],[HORA ENTREGA]]="DIRECTO","On time", IF(AA4392&lt;&gt;"",IF(Tabla2[[#This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2" s="15" t="str">
        <f>MID(Tabla2[[#This Row],[TIPO]],1,3)</f>
        <v>IMO</v>
      </c>
      <c r="AF43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11-06%0A *Cliente:* WURTH CHILE LTDA */ Cont: * FFAU3999083*/ HR Entrega: *08:30* /Dirección: *BOD.ID LOGISTIC - CAMINO CHORRILLOS UNO 21, PARCELA 21, LAMPA</v>
      </c>
      <c r="AG4392" s="45" t="str">
        <f>IFERROR(HYPERLINK("https://wa.me/"&amp;Tabla2[[#This Row],[CONTACTO]]&amp;"?text="&amp;Tabla2[[#This Row],[Mensaje]],"Enviar mensaje"),"")</f>
        <v>Enviar mensaje</v>
      </c>
      <c r="AH4392" s="15" t="str">
        <f>CONCATENATE(A4392,F4392)</f>
        <v>4391FFAU3999083</v>
      </c>
      <c r="AI4392" s="15" t="str">
        <f>CONCATENATE("ENT-",A4392)</f>
        <v>ENT-4391</v>
      </c>
      <c r="AJ4392" s="15" t="str">
        <f>IF(Tabla2[[#This Row],[Op]]&lt;&gt;"","ENTREGA","")</f>
        <v>ENTREGA</v>
      </c>
      <c r="AK4392" s="40" t="str">
        <f>(Tabla2[[#This Row],[FECHA ENTREGA]]&amp;Tabla2[[#This Row],[HORA ENTREGA]])</f>
        <v>461840,354166666666667</v>
      </c>
      <c r="AL4392" s="43" t="str">
        <f>IFERROR(HYPERLINK("https://wa.me/"&amp;Tabla2[[#This Row],[CONTACTO]]&amp;"?text="&amp;Tabla2[[#This Row],[Mensaje]]),"")</f>
        <v>https://wa.me/56950104102?text=Hola!%0AServicio del día 11-06%0A *Cliente:* WURTH CHILE LTDA */ Cont: * FFAU3999083*/ HR Entrega: *08:30* /Dirección: *BOD.ID LOGISTIC - CAMINO CHORRILLOS UNO 21, PARCELA 21, LAMPA</v>
      </c>
    </row>
    <row r="4393" spans="1:38" ht="16.5" customHeight="1" x14ac:dyDescent="0.2">
      <c r="A4393" s="15">
        <f>ROW(A4392)</f>
        <v>4392</v>
      </c>
      <c r="B4393" s="15">
        <f>IF(J4393=J4392,B4392+1,1)</f>
        <v>1</v>
      </c>
      <c r="C4393" s="15" t="s">
        <v>43</v>
      </c>
      <c r="D4393" s="25" t="s">
        <v>39</v>
      </c>
      <c r="E4393" s="27">
        <v>372201</v>
      </c>
      <c r="F4393" s="42" t="s">
        <v>6686</v>
      </c>
      <c r="G4393" s="27" t="s">
        <v>64</v>
      </c>
      <c r="H4393" s="27">
        <v>21080</v>
      </c>
      <c r="I4393" s="27" t="s">
        <v>42</v>
      </c>
      <c r="J4393" s="28">
        <v>46185</v>
      </c>
      <c r="K4393" s="26">
        <v>0.47916666666666669</v>
      </c>
      <c r="L4393" s="26"/>
      <c r="M4393" s="27" t="s">
        <v>366</v>
      </c>
      <c r="N4393" s="25">
        <f>IFERROR(VLOOKUP(M4393,Data!$J$1:$K$58,2,0),"")</f>
        <v>56967386251</v>
      </c>
      <c r="O4393" s="27" t="s">
        <v>367</v>
      </c>
      <c r="P4393" s="27"/>
      <c r="Q4393" s="27" t="s">
        <v>1656</v>
      </c>
      <c r="R4393" s="27" t="s">
        <v>69</v>
      </c>
      <c r="S4393" s="27"/>
      <c r="T4393" s="27"/>
      <c r="U4393" s="28"/>
      <c r="V4393" s="15"/>
      <c r="W4393" s="15"/>
      <c r="X4393" s="27"/>
      <c r="Y4393" s="27"/>
      <c r="Z4393" s="29"/>
      <c r="AA4393" s="29">
        <v>0.44444444444444442</v>
      </c>
      <c r="AB4393" s="29">
        <v>0.55555555555555558</v>
      </c>
      <c r="AC4393" s="30">
        <v>46185</v>
      </c>
      <c r="AD4393" s="15" t="str">
        <f>IF(Tabla2[[#This Row],[HORA ENTREGA]]="DIRECTO","On time", IF(AA4393&lt;&gt;"",IF(Tabla2[[#This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3" s="15" t="str">
        <f>MID(Tabla2[[#This Row],[TIPO]],1,3)</f>
        <v xml:space="preserve">20 </v>
      </c>
      <c r="AF43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ALCA SPA */ Cont: * FCIU5764486*/ HR Entrega: *11:30* /Dirección: *Camino del Cerro 4868 Huechuraba, Santiago.</v>
      </c>
      <c r="AG4393" s="45" t="str">
        <f>IFERROR(HYPERLINK("https://wa.me/"&amp;Tabla2[[#This Row],[CONTACTO]]&amp;"?text="&amp;Tabla2[[#This Row],[Mensaje]],"Enviar mensaje"),"")</f>
        <v>Enviar mensaje</v>
      </c>
      <c r="AH4393" s="15" t="str">
        <f>CONCATENATE(A4393,F4393)</f>
        <v>4392FCIU5764486</v>
      </c>
      <c r="AI4393" s="15" t="str">
        <f>CONCATENATE("ENT-",A4393)</f>
        <v>ENT-4392</v>
      </c>
      <c r="AJ4393" s="15" t="str">
        <f>IF(Tabla2[[#This Row],[Op]]&lt;&gt;"","ENTREGA","")</f>
        <v>ENTREGA</v>
      </c>
      <c r="AK4393" s="40" t="str">
        <f>(Tabla2[[#This Row],[FECHA ENTREGA]]&amp;Tabla2[[#This Row],[HORA ENTREGA]])</f>
        <v>461850,479166666666667</v>
      </c>
      <c r="AL4393" s="43" t="str">
        <f>IFERROR(HYPERLINK("https://wa.me/"&amp;Tabla2[[#This Row],[CONTACTO]]&amp;"?text="&amp;Tabla2[[#This Row],[Mensaje]]),"")</f>
        <v>https://wa.me/56967386251?text=Hola!%0AServicio del día 12-06%0A *Cliente:* ALCA SPA */ Cont: * FCIU5764486*/ HR Entrega: *11:30* /Dirección: *Camino del Cerro 4868 Huechuraba, Santiago.</v>
      </c>
    </row>
    <row r="4394" spans="1:38" ht="16.5" customHeight="1" x14ac:dyDescent="0.2">
      <c r="A4394" s="15">
        <f>ROW(A4393)</f>
        <v>4393</v>
      </c>
      <c r="B4394" s="15">
        <f>IF(J4394=J4393,B4393+1,1)</f>
        <v>2</v>
      </c>
      <c r="C4394" s="15" t="s">
        <v>43</v>
      </c>
      <c r="D4394" s="25" t="s">
        <v>39</v>
      </c>
      <c r="E4394" s="27">
        <v>372193</v>
      </c>
      <c r="F4394" s="27" t="s">
        <v>6687</v>
      </c>
      <c r="G4394" s="27" t="s">
        <v>41</v>
      </c>
      <c r="H4394" s="27">
        <v>11189</v>
      </c>
      <c r="I4394" s="27" t="s">
        <v>2725</v>
      </c>
      <c r="J4394" s="28">
        <v>46185</v>
      </c>
      <c r="K4394" s="26">
        <v>0.60416666666666663</v>
      </c>
      <c r="L4394" s="26"/>
      <c r="M4394" s="27" t="s">
        <v>155</v>
      </c>
      <c r="N4394" s="25">
        <f>IFERROR(VLOOKUP(M4394,Data!$J$1:$K$58,2,0),"")</f>
        <v>56926181825</v>
      </c>
      <c r="O4394" s="27" t="s">
        <v>156</v>
      </c>
      <c r="P4394" s="27"/>
      <c r="Q4394" s="27" t="s">
        <v>1656</v>
      </c>
      <c r="R4394" s="27" t="s">
        <v>69</v>
      </c>
      <c r="S4394" s="27"/>
      <c r="T4394" s="27"/>
      <c r="U4394" s="28"/>
      <c r="V4394" s="15"/>
      <c r="W4394" s="15"/>
      <c r="X4394" s="27"/>
      <c r="Y4394" s="27"/>
      <c r="Z4394" s="29"/>
      <c r="AA4394" s="29">
        <v>0.53819444444444442</v>
      </c>
      <c r="AB4394" s="29">
        <v>0.65972222222222221</v>
      </c>
      <c r="AC4394" s="30">
        <v>46185</v>
      </c>
      <c r="AD4394" s="15" t="str">
        <f>IF(Tabla2[[#This Row],[HORA ENTREGA]]="DIRECTO","On time", IF(AA4394&lt;&gt;"",IF(Tabla2[[#This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4" s="15" t="str">
        <f>MID(Tabla2[[#This Row],[TIPO]],1,3)</f>
        <v xml:space="preserve">40 </v>
      </c>
      <c r="AF43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ALCA SPA */ Cont: * FCIU9588750*/ HR Entrega: *14:30* /Dirección: *Camino del Cerro 4868 Huechuraba, Santiago.</v>
      </c>
      <c r="AG4394" s="45" t="str">
        <f>IFERROR(HYPERLINK("https://wa.me/"&amp;Tabla2[[#This Row],[CONTACTO]]&amp;"?text="&amp;Tabla2[[#This Row],[Mensaje]],"Enviar mensaje"),"")</f>
        <v>Enviar mensaje</v>
      </c>
      <c r="AH4394" s="15" t="str">
        <f>CONCATENATE(A4394,F4394)</f>
        <v>4393FCIU9588750</v>
      </c>
      <c r="AI4394" s="15" t="str">
        <f>CONCATENATE("ENT-",A4394)</f>
        <v>ENT-4393</v>
      </c>
      <c r="AJ4394" s="15" t="str">
        <f>IF(Tabla2[[#This Row],[Op]]&lt;&gt;"","ENTREGA","")</f>
        <v>ENTREGA</v>
      </c>
      <c r="AK4394" s="40" t="str">
        <f>(Tabla2[[#This Row],[FECHA ENTREGA]]&amp;Tabla2[[#This Row],[HORA ENTREGA]])</f>
        <v>461850,604166666666667</v>
      </c>
      <c r="AL4394" s="43" t="str">
        <f>IFERROR(HYPERLINK("https://wa.me/"&amp;Tabla2[[#This Row],[CONTACTO]]&amp;"?text="&amp;Tabla2[[#This Row],[Mensaje]]),"")</f>
        <v>https://wa.me/56926181825?text=Hola!%0AServicio del día 12-06%0A *Cliente:* ALCA SPA */ Cont: * FCIU9588750*/ HR Entrega: *14:30* /Dirección: *Camino del Cerro 4868 Huechuraba, Santiago.</v>
      </c>
    </row>
    <row r="4395" spans="1:38" ht="16.5" customHeight="1" x14ac:dyDescent="0.2">
      <c r="A4395" s="15">
        <f>ROW(A4394)</f>
        <v>4394</v>
      </c>
      <c r="B4395" s="15">
        <f>IF(J4395=J4394,B4394+1,1)</f>
        <v>3</v>
      </c>
      <c r="C4395" s="15" t="s">
        <v>517</v>
      </c>
      <c r="D4395" s="25" t="s">
        <v>39</v>
      </c>
      <c r="E4395" s="27"/>
      <c r="F4395" s="27"/>
      <c r="G4395" s="27" t="s">
        <v>41</v>
      </c>
      <c r="H4395" s="27"/>
      <c r="I4395" s="27"/>
      <c r="J4395" s="28">
        <v>46185</v>
      </c>
      <c r="K4395" s="26">
        <v>0.33333333333333331</v>
      </c>
      <c r="L4395" s="26"/>
      <c r="M4395" s="27" t="s">
        <v>66</v>
      </c>
      <c r="N4395" s="25">
        <f>IFERROR(VLOOKUP(M4395,Data!$J$1:$K$58,2,0),"")</f>
        <v>56993389870</v>
      </c>
      <c r="O4395" s="27" t="s">
        <v>67</v>
      </c>
      <c r="P4395" s="27"/>
      <c r="Q4395" s="27" t="s">
        <v>6688</v>
      </c>
      <c r="R4395" s="27"/>
      <c r="S4395" s="27"/>
      <c r="T4395" s="27"/>
      <c r="U4395" s="28"/>
      <c r="V4395" s="15"/>
      <c r="W4395" s="15"/>
      <c r="X4395" s="27"/>
      <c r="Y4395" s="27"/>
      <c r="Z4395" s="29"/>
      <c r="AA4395" s="29">
        <v>0.3263888888888889</v>
      </c>
      <c r="AB4395" s="29">
        <v>0.42708333333333331</v>
      </c>
      <c r="AC4395" s="30">
        <v>46185</v>
      </c>
      <c r="AD4395" s="15" t="str">
        <f>IF(Tabla2[[#This Row],[HORA ENTREGA]]="DIRECTO","On time", IF(AA4395&lt;&gt;"",IF(Tabla2[[#This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5" s="15" t="str">
        <f>MID(Tabla2[[#This Row],[TIPO]],1,3)</f>
        <v xml:space="preserve">40 </v>
      </c>
      <c r="AF43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ARESTI CHILE WINE S.A. */ Cont: * */ HR Entrega: *08:00* /Dirección: *viña aresti</v>
      </c>
      <c r="AG4395" s="45" t="str">
        <f>IFERROR(HYPERLINK("https://wa.me/"&amp;Tabla2[[#This Row],[CONTACTO]]&amp;"?text="&amp;Tabla2[[#This Row],[Mensaje]],"Enviar mensaje"),"")</f>
        <v>Enviar mensaje</v>
      </c>
      <c r="AH4395" s="15" t="str">
        <f>CONCATENATE(A4395,F4395)</f>
        <v>4394</v>
      </c>
      <c r="AI4395" s="15" t="str">
        <f>CONCATENATE("ENT-",A4395)</f>
        <v>ENT-4394</v>
      </c>
      <c r="AJ4395" s="15" t="str">
        <f>IF(Tabla2[[#This Row],[Op]]&lt;&gt;"","ENTREGA","")</f>
        <v>ENTREGA</v>
      </c>
      <c r="AK4395" s="40" t="str">
        <f>(Tabla2[[#This Row],[FECHA ENTREGA]]&amp;Tabla2[[#This Row],[HORA ENTREGA]])</f>
        <v>461850,333333333333333</v>
      </c>
      <c r="AL4395" s="43" t="str">
        <f>IFERROR(HYPERLINK("https://wa.me/"&amp;Tabla2[[#This Row],[CONTACTO]]&amp;"?text="&amp;Tabla2[[#This Row],[Mensaje]]),"")</f>
        <v>https://wa.me/56993389870?text=Hola!%0AServicio del día 12-06%0A *Cliente:* ARESTI CHILE WINE S.A. */ Cont: * */ HR Entrega: *08:00* /Dirección: *viña aresti</v>
      </c>
    </row>
    <row r="4396" spans="1:38" ht="16.5" customHeight="1" x14ac:dyDescent="0.2">
      <c r="A4396" s="15">
        <f>ROW(A4395)</f>
        <v>4395</v>
      </c>
      <c r="B4396" s="15">
        <f>IF(J4396=J4395,B4395+1,1)</f>
        <v>4</v>
      </c>
      <c r="C4396" s="15" t="s">
        <v>517</v>
      </c>
      <c r="D4396" s="25" t="s">
        <v>39</v>
      </c>
      <c r="E4396" s="27"/>
      <c r="F4396" s="27"/>
      <c r="G4396" s="27" t="s">
        <v>41</v>
      </c>
      <c r="H4396" s="27"/>
      <c r="I4396" s="27"/>
      <c r="J4396" s="28">
        <v>46185</v>
      </c>
      <c r="K4396" s="26">
        <v>0.375</v>
      </c>
      <c r="L4396" s="26"/>
      <c r="M4396" s="27" t="s">
        <v>104</v>
      </c>
      <c r="N4396" s="25">
        <f>IFERROR(VLOOKUP(M4396,Data!$J$1:$K$58,2,0),"")</f>
        <v>56966749395</v>
      </c>
      <c r="O4396" s="27" t="s">
        <v>253</v>
      </c>
      <c r="P4396" s="27"/>
      <c r="Q4396" s="27" t="s">
        <v>6688</v>
      </c>
      <c r="R4396" s="27"/>
      <c r="S4396" s="27"/>
      <c r="T4396" s="27"/>
      <c r="U4396" s="28"/>
      <c r="V4396" s="15"/>
      <c r="W4396" s="15"/>
      <c r="X4396" s="27"/>
      <c r="Y4396" s="27"/>
      <c r="Z4396" s="29"/>
      <c r="AA4396" s="29">
        <v>0.36458333333333331</v>
      </c>
      <c r="AB4396" s="29">
        <v>0.50347222222222221</v>
      </c>
      <c r="AC4396" s="30">
        <v>46185</v>
      </c>
      <c r="AD4396" s="15" t="str">
        <f>IF(Tabla2[[#This Row],[HORA ENTREGA]]="DIRECTO","On time", IF(AA4396&lt;&gt;"",IF(Tabla2[[#This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6" s="15" t="str">
        <f>MID(Tabla2[[#This Row],[TIPO]],1,3)</f>
        <v xml:space="preserve">40 </v>
      </c>
      <c r="AF43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ARESTI CHILE WINE S.A. */ Cont: * */ HR Entrega: *09:00* /Dirección: *viña aresti</v>
      </c>
      <c r="AG4396" s="45" t="str">
        <f>IFERROR(HYPERLINK("https://wa.me/"&amp;Tabla2[[#This Row],[CONTACTO]]&amp;"?text="&amp;Tabla2[[#This Row],[Mensaje]],"Enviar mensaje"),"")</f>
        <v>Enviar mensaje</v>
      </c>
      <c r="AH4396" s="15" t="str">
        <f>CONCATENATE(A4396,F4396)</f>
        <v>4395</v>
      </c>
      <c r="AI4396" s="15" t="str">
        <f>CONCATENATE("ENT-",A4396)</f>
        <v>ENT-4395</v>
      </c>
      <c r="AJ4396" s="15" t="str">
        <f>IF(Tabla2[[#This Row],[Op]]&lt;&gt;"","ENTREGA","")</f>
        <v>ENTREGA</v>
      </c>
      <c r="AK4396" s="40" t="str">
        <f>(Tabla2[[#This Row],[FECHA ENTREGA]]&amp;Tabla2[[#This Row],[HORA ENTREGA]])</f>
        <v>461850,375</v>
      </c>
      <c r="AL4396" s="43" t="str">
        <f>IFERROR(HYPERLINK("https://wa.me/"&amp;Tabla2[[#This Row],[CONTACTO]]&amp;"?text="&amp;Tabla2[[#This Row],[Mensaje]]),"")</f>
        <v>https://wa.me/56966749395?text=Hola!%0AServicio del día 12-06%0A *Cliente:* ARESTI CHILE WINE S.A. */ Cont: * */ HR Entrega: *09:00* /Dirección: *viña aresti</v>
      </c>
    </row>
    <row r="4397" spans="1:38" ht="16.5" customHeight="1" x14ac:dyDescent="0.2">
      <c r="A4397" s="15">
        <f>ROW(A4396)</f>
        <v>4396</v>
      </c>
      <c r="B4397" s="15">
        <f>IF(J4397=J4396,B4396+1,1)</f>
        <v>5</v>
      </c>
      <c r="C4397" s="15" t="s">
        <v>517</v>
      </c>
      <c r="D4397" s="25" t="s">
        <v>39</v>
      </c>
      <c r="E4397" s="27"/>
      <c r="F4397" s="27"/>
      <c r="G4397" s="27" t="s">
        <v>41</v>
      </c>
      <c r="H4397" s="27"/>
      <c r="I4397" s="27"/>
      <c r="J4397" s="28">
        <v>46185</v>
      </c>
      <c r="K4397" s="26">
        <v>0.41666666666666669</v>
      </c>
      <c r="L4397" s="26"/>
      <c r="M4397" s="27" t="s">
        <v>325</v>
      </c>
      <c r="N4397" s="25">
        <f>IFERROR(VLOOKUP(M4397,Data!$J$1:$K$58,2,0),"")</f>
        <v>56964850744</v>
      </c>
      <c r="O4397" s="27" t="s">
        <v>326</v>
      </c>
      <c r="P4397" s="27"/>
      <c r="Q4397" s="27" t="s">
        <v>6688</v>
      </c>
      <c r="R4397" s="27"/>
      <c r="S4397" s="27"/>
      <c r="T4397" s="27"/>
      <c r="U4397" s="28"/>
      <c r="V4397" s="15"/>
      <c r="W4397" s="15"/>
      <c r="X4397" s="27"/>
      <c r="Y4397" s="27"/>
      <c r="Z4397" s="29"/>
      <c r="AA4397" s="29">
        <v>4.5138888888888888E-2</v>
      </c>
      <c r="AB4397" s="29">
        <v>0.42708333333333331</v>
      </c>
      <c r="AC4397" s="30">
        <v>46185</v>
      </c>
      <c r="AD4397" s="15" t="str">
        <f>IF(Tabla2[[#This Row],[HORA ENTREGA]]="DIRECTO","On time", IF(AA4397&lt;&gt;"",IF(Tabla2[[#This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7" s="15" t="str">
        <f>MID(Tabla2[[#This Row],[TIPO]],1,3)</f>
        <v xml:space="preserve">40 </v>
      </c>
      <c r="AF43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ARESTI CHILE WINE S.A. */ Cont: * */ HR Entrega: *10:00* /Dirección: *viña aresti</v>
      </c>
      <c r="AG4397" s="45" t="str">
        <f>IFERROR(HYPERLINK("https://wa.me/"&amp;Tabla2[[#This Row],[CONTACTO]]&amp;"?text="&amp;Tabla2[[#This Row],[Mensaje]],"Enviar mensaje"),"")</f>
        <v>Enviar mensaje</v>
      </c>
      <c r="AH4397" s="15" t="str">
        <f>CONCATENATE(A4397,F4397)</f>
        <v>4396</v>
      </c>
      <c r="AI4397" s="15" t="str">
        <f>CONCATENATE("ENT-",A4397)</f>
        <v>ENT-4396</v>
      </c>
      <c r="AJ4397" s="15" t="str">
        <f>IF(Tabla2[[#This Row],[Op]]&lt;&gt;"","ENTREGA","")</f>
        <v>ENTREGA</v>
      </c>
      <c r="AK4397" s="40" t="str">
        <f>(Tabla2[[#This Row],[FECHA ENTREGA]]&amp;Tabla2[[#This Row],[HORA ENTREGA]])</f>
        <v>461850,416666666666667</v>
      </c>
      <c r="AL4397" s="43" t="str">
        <f>IFERROR(HYPERLINK("https://wa.me/"&amp;Tabla2[[#This Row],[CONTACTO]]&amp;"?text="&amp;Tabla2[[#This Row],[Mensaje]]),"")</f>
        <v>https://wa.me/56964850744?text=Hola!%0AServicio del día 12-06%0A *Cliente:* ARESTI CHILE WINE S.A. */ Cont: * */ HR Entrega: *10:00* /Dirección: *viña aresti</v>
      </c>
    </row>
    <row r="4398" spans="1:38" ht="16.5" customHeight="1" x14ac:dyDescent="0.2">
      <c r="A4398" s="15">
        <f>ROW(A4397)</f>
        <v>4397</v>
      </c>
      <c r="B4398" s="15">
        <f>IF(J4398=J4397,B4397+1,1)</f>
        <v>6</v>
      </c>
      <c r="C4398" s="15" t="s">
        <v>275</v>
      </c>
      <c r="D4398" s="25" t="s">
        <v>39</v>
      </c>
      <c r="E4398" s="27">
        <v>307838</v>
      </c>
      <c r="F4398" s="42" t="s">
        <v>6689</v>
      </c>
      <c r="G4398" s="27" t="s">
        <v>41</v>
      </c>
      <c r="H4398" s="27">
        <v>27135</v>
      </c>
      <c r="I4398" s="27" t="s">
        <v>2725</v>
      </c>
      <c r="J4398" s="28">
        <v>46185</v>
      </c>
      <c r="K4398" s="26">
        <v>0.33333333333333331</v>
      </c>
      <c r="L4398" s="26"/>
      <c r="M4398" s="27" t="s">
        <v>649</v>
      </c>
      <c r="N4398" s="25">
        <f>IFERROR(VLOOKUP(M4398,Data!$J$1:$K$58,2,0),"")</f>
        <v>56939438073</v>
      </c>
      <c r="O4398" s="27" t="s">
        <v>203</v>
      </c>
      <c r="P4398" s="27"/>
      <c r="Q4398" s="27" t="s">
        <v>47</v>
      </c>
      <c r="R4398" s="27" t="s">
        <v>48</v>
      </c>
      <c r="S4398" s="27"/>
      <c r="T4398" s="27"/>
      <c r="U4398" s="28"/>
      <c r="V4398" s="15"/>
      <c r="W4398" s="15"/>
      <c r="X4398" s="27"/>
      <c r="Y4398" s="27"/>
      <c r="Z4398" s="29"/>
      <c r="AA4398" s="29">
        <v>0.33750000000000002</v>
      </c>
      <c r="AB4398" s="29">
        <v>0.44791666666666669</v>
      </c>
      <c r="AC4398" s="30">
        <v>46185</v>
      </c>
      <c r="AD4398" s="15" t="str">
        <f>IF(Tabla2[[#This Row],[HORA ENTREGA]]="DIRECTO","On time", IF(AA4398&lt;&gt;"",IF(Tabla2[[#This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8" s="15" t="str">
        <f>MID(Tabla2[[#This Row],[TIPO]],1,3)</f>
        <v xml:space="preserve">40 </v>
      </c>
      <c r="AF43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CANADA SPA */ Cont: * TTNU8294907*/ HR Entrega: *08:00* /Dirección: *BERNARDO O"HIGGINS 158 COLINA</v>
      </c>
      <c r="AG4398" s="45" t="str">
        <f>IFERROR(HYPERLINK("https://wa.me/"&amp;Tabla2[[#This Row],[CONTACTO]]&amp;"?text="&amp;Tabla2[[#This Row],[Mensaje]],"Enviar mensaje"),"")</f>
        <v>Enviar mensaje</v>
      </c>
      <c r="AH4398" s="15" t="str">
        <f>CONCATENATE(A4398,F4398)</f>
        <v>4397TTNU8294907</v>
      </c>
      <c r="AI4398" s="15" t="str">
        <f>CONCATENATE("ENT-",A4398)</f>
        <v>ENT-4397</v>
      </c>
      <c r="AJ4398" s="15" t="str">
        <f>IF(Tabla2[[#This Row],[Op]]&lt;&gt;"","ENTREGA","")</f>
        <v>ENTREGA</v>
      </c>
      <c r="AK4398" s="40" t="str">
        <f>(Tabla2[[#This Row],[FECHA ENTREGA]]&amp;Tabla2[[#This Row],[HORA ENTREGA]])</f>
        <v>461850,333333333333333</v>
      </c>
      <c r="AL4398" s="43" t="str">
        <f>IFERROR(HYPERLINK("https://wa.me/"&amp;Tabla2[[#This Row],[CONTACTO]]&amp;"?text="&amp;Tabla2[[#This Row],[Mensaje]]),"")</f>
        <v>https://wa.me/56939438073?text=Hola!%0AServicio del día 12-06%0A *Cliente:* COMERCIAL CANADA SPA */ Cont: * TTNU8294907*/ HR Entrega: *08:00* /Dirección: *BERNARDO O"HIGGINS 158 COLINA</v>
      </c>
    </row>
    <row r="4399" spans="1:38" ht="16.5" customHeight="1" x14ac:dyDescent="0.2">
      <c r="A4399" s="15">
        <f>ROW(A4398)</f>
        <v>4398</v>
      </c>
      <c r="B4399" s="15">
        <f>IF(J4399=J4398,B4398+1,1)</f>
        <v>7</v>
      </c>
      <c r="C4399" s="15" t="s">
        <v>275</v>
      </c>
      <c r="D4399" s="25" t="s">
        <v>39</v>
      </c>
      <c r="E4399" s="27">
        <v>307838</v>
      </c>
      <c r="F4399" s="42" t="s">
        <v>6690</v>
      </c>
      <c r="G4399" s="27" t="s">
        <v>41</v>
      </c>
      <c r="H4399" s="27">
        <v>27135</v>
      </c>
      <c r="I4399" s="27" t="s">
        <v>2725</v>
      </c>
      <c r="J4399" s="28">
        <v>46185</v>
      </c>
      <c r="K4399" s="26">
        <v>0.41666666666666669</v>
      </c>
      <c r="L4399" s="26"/>
      <c r="M4399" s="27" t="s">
        <v>112</v>
      </c>
      <c r="N4399" s="25">
        <f>IFERROR(VLOOKUP(M4399,Data!$J$1:$K$58,2,0),"")</f>
        <v>56990025702</v>
      </c>
      <c r="O4399" s="27" t="s">
        <v>61</v>
      </c>
      <c r="P4399" s="27"/>
      <c r="Q4399" s="27" t="s">
        <v>47</v>
      </c>
      <c r="R4399" s="27" t="s">
        <v>48</v>
      </c>
      <c r="S4399" s="27"/>
      <c r="T4399" s="27"/>
      <c r="U4399" s="28"/>
      <c r="V4399" s="15"/>
      <c r="W4399" s="15"/>
      <c r="X4399" s="27"/>
      <c r="Y4399" s="27"/>
      <c r="Z4399" s="29"/>
      <c r="AA4399" s="29">
        <v>0.41666666666666669</v>
      </c>
      <c r="AB4399" s="29">
        <v>0.52430555555555558</v>
      </c>
      <c r="AC4399" s="30">
        <v>46185</v>
      </c>
      <c r="AD4399" s="15" t="str">
        <f>IF(Tabla2[[#This Row],[HORA ENTREGA]]="DIRECTO","On time", IF(AA4399&lt;&gt;"",IF(Tabla2[[#This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399" s="15" t="str">
        <f>MID(Tabla2[[#This Row],[TIPO]],1,3)</f>
        <v xml:space="preserve">40 </v>
      </c>
      <c r="AF43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CANADA SPA */ Cont: * SZLU9884348*/ HR Entrega: *10:00* /Dirección: *BERNARDO O"HIGGINS 158 COLINA</v>
      </c>
      <c r="AG4399" s="45" t="str">
        <f>IFERROR(HYPERLINK("https://wa.me/"&amp;Tabla2[[#This Row],[CONTACTO]]&amp;"?text="&amp;Tabla2[[#This Row],[Mensaje]],"Enviar mensaje"),"")</f>
        <v>Enviar mensaje</v>
      </c>
      <c r="AH4399" s="15" t="str">
        <f>CONCATENATE(A4399,F4399)</f>
        <v>4398SZLU9884348</v>
      </c>
      <c r="AI4399" s="15" t="str">
        <f>CONCATENATE("ENT-",A4399)</f>
        <v>ENT-4398</v>
      </c>
      <c r="AJ4399" s="15" t="str">
        <f>IF(Tabla2[[#This Row],[Op]]&lt;&gt;"","ENTREGA","")</f>
        <v>ENTREGA</v>
      </c>
      <c r="AK4399" s="40" t="str">
        <f>(Tabla2[[#This Row],[FECHA ENTREGA]]&amp;Tabla2[[#This Row],[HORA ENTREGA]])</f>
        <v>461850,416666666666667</v>
      </c>
      <c r="AL4399" s="43" t="str">
        <f>IFERROR(HYPERLINK("https://wa.me/"&amp;Tabla2[[#This Row],[CONTACTO]]&amp;"?text="&amp;Tabla2[[#This Row],[Mensaje]]),"")</f>
        <v>https://wa.me/56990025702?text=Hola!%0AServicio del día 12-06%0A *Cliente:* COMERCIAL CANADA SPA */ Cont: * SZLU9884348*/ HR Entrega: *10:00* /Dirección: *BERNARDO O"HIGGINS 158 COLINA</v>
      </c>
    </row>
    <row r="4400" spans="1:38" ht="16.5" customHeight="1" x14ac:dyDescent="0.2">
      <c r="A4400" s="15">
        <f>ROW(A4399)</f>
        <v>4399</v>
      </c>
      <c r="B4400" s="15">
        <f>IF(J4400=J4399,B4399+1,1)</f>
        <v>8</v>
      </c>
      <c r="C4400" s="15" t="s">
        <v>94</v>
      </c>
      <c r="D4400" s="25" t="s">
        <v>39</v>
      </c>
      <c r="E4400" s="27">
        <v>306282</v>
      </c>
      <c r="F4400" s="42" t="s">
        <v>6691</v>
      </c>
      <c r="G4400" s="27" t="s">
        <v>41</v>
      </c>
      <c r="H4400" s="27">
        <v>17200</v>
      </c>
      <c r="I4400" s="27" t="s">
        <v>6692</v>
      </c>
      <c r="J4400" s="28">
        <v>46185</v>
      </c>
      <c r="K4400" s="26">
        <v>0.375</v>
      </c>
      <c r="L4400" s="26"/>
      <c r="M4400" s="27" t="s">
        <v>319</v>
      </c>
      <c r="N4400" s="25">
        <f>IFERROR(VLOOKUP(M4400,Data!$J$1:$K$58,2,0),"")</f>
        <v>56948501048</v>
      </c>
      <c r="O4400" s="27" t="s">
        <v>320</v>
      </c>
      <c r="P4400" s="27"/>
      <c r="Q4400" s="27" t="s">
        <v>5384</v>
      </c>
      <c r="R4400" s="27"/>
      <c r="S4400" s="27"/>
      <c r="T4400" s="27"/>
      <c r="U4400" s="28"/>
      <c r="V4400" s="15"/>
      <c r="W4400" s="15"/>
      <c r="X4400" s="27"/>
      <c r="Y4400" s="27"/>
      <c r="Z4400" s="29"/>
      <c r="AA4400" s="29">
        <v>0.38055555555555554</v>
      </c>
      <c r="AB4400" s="29">
        <v>0.44097222222222221</v>
      </c>
      <c r="AC4400" s="30">
        <v>46185</v>
      </c>
      <c r="AD4400" s="15" t="str">
        <f>IF(Tabla2[[#This Row],[HORA ENTREGA]]="DIRECTO","On time", IF(AA4400&lt;&gt;"",IF(Tabla2[[#This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0" s="15" t="str">
        <f>MID(Tabla2[[#This Row],[TIPO]],1,3)</f>
        <v xml:space="preserve">40 </v>
      </c>
      <c r="AF44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E INDUSTRIAL PLASTICOS HOFFENS S.A. */ Cont: * MSKU0894610*/ HR Entrega: *09:00* /Dirección: *UNDECIMA AVENIDA 1730 PC 384 PLACILLA VALPARAISO</v>
      </c>
      <c r="AG4400" s="45" t="str">
        <f>IFERROR(HYPERLINK("https://wa.me/"&amp;Tabla2[[#This Row],[CONTACTO]]&amp;"?text="&amp;Tabla2[[#This Row],[Mensaje]],"Enviar mensaje"),"")</f>
        <v>Enviar mensaje</v>
      </c>
      <c r="AH4400" s="15" t="str">
        <f>CONCATENATE(A4400,F4400)</f>
        <v>4399MSKU0894610</v>
      </c>
      <c r="AI4400" s="15" t="str">
        <f>CONCATENATE("ENT-",A4400)</f>
        <v>ENT-4399</v>
      </c>
      <c r="AJ4400" s="15" t="str">
        <f>IF(Tabla2[[#This Row],[Op]]&lt;&gt;"","ENTREGA","")</f>
        <v>ENTREGA</v>
      </c>
      <c r="AK4400" s="40" t="str">
        <f>(Tabla2[[#This Row],[FECHA ENTREGA]]&amp;Tabla2[[#This Row],[HORA ENTREGA]])</f>
        <v>461850,375</v>
      </c>
      <c r="AL4400" s="43" t="str">
        <f>IFERROR(HYPERLINK("https://wa.me/"&amp;Tabla2[[#This Row],[CONTACTO]]&amp;"?text="&amp;Tabla2[[#This Row],[Mensaje]]),"")</f>
        <v>https://wa.me/56948501048?text=Hola!%0AServicio del día 12-06%0A *Cliente:* COMERCIAL E INDUSTRIAL PLASTICOS HOFFENS S.A. */ Cont: * MSKU0894610*/ HR Entrega: *09:00* /Dirección: *UNDECIMA AVENIDA 1730 PC 384 PLACILLA VALPARAISO</v>
      </c>
    </row>
    <row r="4401" spans="1:38" ht="16.5" customHeight="1" x14ac:dyDescent="0.2">
      <c r="A4401" s="15">
        <f>ROW(A4400)</f>
        <v>4400</v>
      </c>
      <c r="B4401" s="15">
        <f>IF(J4401=J4400,B4400+1,1)</f>
        <v>9</v>
      </c>
      <c r="C4401" s="15" t="s">
        <v>283</v>
      </c>
      <c r="D4401" s="25" t="s">
        <v>39</v>
      </c>
      <c r="E4401" s="27">
        <v>307251</v>
      </c>
      <c r="F4401" s="42" t="s">
        <v>6693</v>
      </c>
      <c r="G4401" s="27" t="s">
        <v>64</v>
      </c>
      <c r="H4401" s="27">
        <v>22354</v>
      </c>
      <c r="I4401" s="27" t="s">
        <v>42</v>
      </c>
      <c r="J4401" s="28">
        <v>46185</v>
      </c>
      <c r="K4401" s="26">
        <v>0.41666666666666669</v>
      </c>
      <c r="L4401" s="26" t="s">
        <v>3731</v>
      </c>
      <c r="M4401" s="27" t="s">
        <v>308</v>
      </c>
      <c r="N4401" s="25">
        <f>IFERROR(VLOOKUP(M4401,Data!$J$1:$K$58,2,0),"")</f>
        <v>56966631737</v>
      </c>
      <c r="O4401" s="27" t="s">
        <v>309</v>
      </c>
      <c r="P4401" s="27"/>
      <c r="Q4401" s="27" t="s">
        <v>286</v>
      </c>
      <c r="R4401" s="27" t="s">
        <v>183</v>
      </c>
      <c r="S4401" s="27"/>
      <c r="T4401" s="27"/>
      <c r="U4401" s="28"/>
      <c r="V4401" s="15"/>
      <c r="W4401" s="15"/>
      <c r="X4401" s="27"/>
      <c r="Y4401" s="27"/>
      <c r="Z4401" s="29"/>
      <c r="AA4401" s="29">
        <v>0.41319444444444442</v>
      </c>
      <c r="AB4401" s="29">
        <v>0.52430555555555558</v>
      </c>
      <c r="AC4401" s="30">
        <v>46185</v>
      </c>
      <c r="AD4401" s="15" t="str">
        <f>IF(Tabla2[[#This Row],[HORA ENTREGA]]="DIRECTO","On time", IF(AA4401&lt;&gt;"",IF(Tabla2[[#This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1" s="15" t="str">
        <f>MID(Tabla2[[#This Row],[TIPO]],1,3)</f>
        <v xml:space="preserve">20 </v>
      </c>
      <c r="AF44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ESCOCIA LTDA */ Cont: * TRHU3208609*/ HR Entrega: *10:00* /Dirección: *LO ERRAZURIZ 926 CERRILLOS</v>
      </c>
      <c r="AG4401" s="45" t="str">
        <f>IFERROR(HYPERLINK("https://wa.me/"&amp;Tabla2[[#This Row],[CONTACTO]]&amp;"?text="&amp;Tabla2[[#This Row],[Mensaje]],"Enviar mensaje"),"")</f>
        <v>Enviar mensaje</v>
      </c>
      <c r="AH4401" s="15" t="str">
        <f>CONCATENATE(A4401,F4401)</f>
        <v>4400TRHU3208609</v>
      </c>
      <c r="AI4401" s="15" t="str">
        <f>CONCATENATE("ENT-",A4401)</f>
        <v>ENT-4400</v>
      </c>
      <c r="AJ4401" s="15" t="str">
        <f>IF(Tabla2[[#This Row],[Op]]&lt;&gt;"","ENTREGA","")</f>
        <v>ENTREGA</v>
      </c>
      <c r="AK4401" s="40" t="str">
        <f>(Tabla2[[#This Row],[FECHA ENTREGA]]&amp;Tabla2[[#This Row],[HORA ENTREGA]])</f>
        <v>461850,416666666666667</v>
      </c>
      <c r="AL4401" s="43" t="str">
        <f>IFERROR(HYPERLINK("https://wa.me/"&amp;Tabla2[[#This Row],[CONTACTO]]&amp;"?text="&amp;Tabla2[[#This Row],[Mensaje]]),"")</f>
        <v>https://wa.me/56966631737?text=Hola!%0AServicio del día 12-06%0A *Cliente:* COMERCIAL ESCOCIA LTDA */ Cont: * TRHU3208609*/ HR Entrega: *10:00* /Dirección: *LO ERRAZURIZ 926 CERRILLOS</v>
      </c>
    </row>
    <row r="4402" spans="1:38" ht="16.5" customHeight="1" x14ac:dyDescent="0.2">
      <c r="A4402" s="15">
        <f>ROW(A4401)</f>
        <v>4401</v>
      </c>
      <c r="B4402" s="15">
        <f>IF(J4402=J4401,B4401+1,1)</f>
        <v>10</v>
      </c>
      <c r="C4402" s="15" t="s">
        <v>6374</v>
      </c>
      <c r="D4402" s="25" t="s">
        <v>39</v>
      </c>
      <c r="E4402" s="27">
        <v>307574</v>
      </c>
      <c r="F4402" s="42" t="s">
        <v>6694</v>
      </c>
      <c r="G4402" s="27" t="s">
        <v>41</v>
      </c>
      <c r="H4402" s="27">
        <v>13474</v>
      </c>
      <c r="I4402" s="27" t="s">
        <v>42</v>
      </c>
      <c r="J4402" s="28">
        <v>46185</v>
      </c>
      <c r="K4402" s="26">
        <v>0.375</v>
      </c>
      <c r="L4402" s="26"/>
      <c r="M4402" s="27" t="s">
        <v>971</v>
      </c>
      <c r="N4402" s="25">
        <f>IFERROR(VLOOKUP(M4402,Data!$J$1:$K$58,2,0),"")</f>
        <v>56999972473</v>
      </c>
      <c r="O4402" s="27" t="s">
        <v>348</v>
      </c>
      <c r="P4402" s="27"/>
      <c r="Q4402" s="27" t="s">
        <v>6473</v>
      </c>
      <c r="R4402" s="27" t="s">
        <v>4675</v>
      </c>
      <c r="S4402" s="27"/>
      <c r="T4402" s="27"/>
      <c r="U4402" s="28"/>
      <c r="V4402" s="15"/>
      <c r="W4402" s="15"/>
      <c r="X4402" s="27"/>
      <c r="Y4402" s="27"/>
      <c r="Z4402" s="29"/>
      <c r="AA4402" s="29">
        <v>0.38194444444444442</v>
      </c>
      <c r="AB4402" s="29">
        <v>0.5</v>
      </c>
      <c r="AC4402" s="30">
        <v>46185</v>
      </c>
      <c r="AD4402" s="15" t="str">
        <f>IF(Tabla2[[#This Row],[HORA ENTREGA]]="DIRECTO","On time", IF(AA4402&lt;&gt;"",IF(Tabla2[[#This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2" s="15" t="str">
        <f>MID(Tabla2[[#This Row],[TIPO]],1,3)</f>
        <v xml:space="preserve">40 </v>
      </c>
      <c r="AF44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GRUPOREVEX */ Cont: * HLBU2147973*/ HR Entrega: *09:00* /Dirección: *LUIS OLEA 010, QUILICURA</v>
      </c>
      <c r="AG4402" s="45" t="str">
        <f>IFERROR(HYPERLINK("https://wa.me/"&amp;Tabla2[[#This Row],[CONTACTO]]&amp;"?text="&amp;Tabla2[[#This Row],[Mensaje]],"Enviar mensaje"),"")</f>
        <v>Enviar mensaje</v>
      </c>
      <c r="AH4402" s="15" t="str">
        <f>CONCATENATE(A4402,F4402)</f>
        <v>4401HLBU2147973</v>
      </c>
      <c r="AI4402" s="15" t="str">
        <f>CONCATENATE("ENT-",A4402)</f>
        <v>ENT-4401</v>
      </c>
      <c r="AJ4402" s="15" t="str">
        <f>IF(Tabla2[[#This Row],[Op]]&lt;&gt;"","ENTREGA","")</f>
        <v>ENTREGA</v>
      </c>
      <c r="AK4402" s="40" t="str">
        <f>(Tabla2[[#This Row],[FECHA ENTREGA]]&amp;Tabla2[[#This Row],[HORA ENTREGA]])</f>
        <v>461850,375</v>
      </c>
      <c r="AL4402" s="43" t="str">
        <f>IFERROR(HYPERLINK("https://wa.me/"&amp;Tabla2[[#This Row],[CONTACTO]]&amp;"?text="&amp;Tabla2[[#This Row],[Mensaje]]),"")</f>
        <v>https://wa.me/56999972473?text=Hola!%0AServicio del día 12-06%0A *Cliente:* COMERCIAL GRUPOREVEX */ Cont: * HLBU2147973*/ HR Entrega: *09:00* /Dirección: *LUIS OLEA 010, QUILICURA</v>
      </c>
    </row>
    <row r="4403" spans="1:38" ht="16.5" customHeight="1" x14ac:dyDescent="0.2">
      <c r="A4403" s="15">
        <f>ROW(A4402)</f>
        <v>4402</v>
      </c>
      <c r="B4403" s="15">
        <f>IF(J4403=J4402,B4402+1,1)</f>
        <v>11</v>
      </c>
      <c r="C4403" s="15" t="s">
        <v>101</v>
      </c>
      <c r="D4403" s="25" t="s">
        <v>39</v>
      </c>
      <c r="E4403" s="27">
        <v>145037</v>
      </c>
      <c r="F4403" s="42" t="s">
        <v>6695</v>
      </c>
      <c r="G4403" s="27" t="s">
        <v>41</v>
      </c>
      <c r="H4403" s="27">
        <v>19189</v>
      </c>
      <c r="I4403" s="27" t="s">
        <v>42</v>
      </c>
      <c r="J4403" s="28">
        <v>46185</v>
      </c>
      <c r="K4403" s="26">
        <v>0.41666666666666669</v>
      </c>
      <c r="L4403" s="26"/>
      <c r="M4403" s="27" t="s">
        <v>192</v>
      </c>
      <c r="N4403" s="25">
        <f>IFERROR(VLOOKUP(M4403,Data!$J$1:$K$58,2,0),"")</f>
        <v>56967396661</v>
      </c>
      <c r="O4403" s="27" t="s">
        <v>181</v>
      </c>
      <c r="P4403" s="27"/>
      <c r="Q4403" s="27" t="s">
        <v>2112</v>
      </c>
      <c r="R4403" s="27" t="s">
        <v>1911</v>
      </c>
      <c r="S4403" s="27"/>
      <c r="T4403" s="27"/>
      <c r="U4403" s="28"/>
      <c r="V4403" s="15"/>
      <c r="W4403" s="15"/>
      <c r="X4403" s="27"/>
      <c r="Y4403" s="27"/>
      <c r="Z4403" s="29"/>
      <c r="AA4403" s="29">
        <v>0.39930555555555558</v>
      </c>
      <c r="AB4403" s="29">
        <v>0.49652777777777779</v>
      </c>
      <c r="AC4403" s="30">
        <v>46185</v>
      </c>
      <c r="AD4403" s="15" t="str">
        <f>IF(Tabla2[[#This Row],[HORA ENTREGA]]="DIRECTO","On time", IF(AA4403&lt;&gt;"",IF(Tabla2[[#This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3" s="15" t="str">
        <f>MID(Tabla2[[#This Row],[TIPO]],1,3)</f>
        <v xml:space="preserve">40 </v>
      </c>
      <c r="AF44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PICHARA SPA */ Cont: * TCNU5375005*/ HR Entrega: *10:00* /Dirección: *Crucero Peralillo, Parcela 37, Lote 1, Lampa</v>
      </c>
      <c r="AG4403" s="38" t="str">
        <f>IFERROR(HYPERLINK("https://wa.me/"&amp;Tabla2[[#This Row],[CONTACTO]]&amp;"?text="&amp;Tabla2[[#This Row],[Mensaje]],"Enviar mensaje"),"")</f>
        <v>Enviar mensaje</v>
      </c>
      <c r="AH4403" s="15" t="str">
        <f>CONCATENATE(A4403,F4403)</f>
        <v>4402TCNU5375005</v>
      </c>
      <c r="AI4403" s="15" t="str">
        <f>CONCATENATE("ENT-",A4403)</f>
        <v>ENT-4402</v>
      </c>
      <c r="AJ4403" s="15" t="str">
        <f>IF(Tabla2[[#This Row],[Op]]&lt;&gt;"","ENTREGA","")</f>
        <v>ENTREGA</v>
      </c>
      <c r="AK4403" s="40" t="str">
        <f>(Tabla2[[#This Row],[FECHA ENTREGA]]&amp;Tabla2[[#This Row],[HORA ENTREGA]])</f>
        <v>461850,416666666666667</v>
      </c>
      <c r="AL4403" s="43" t="str">
        <f>IFERROR(HYPERLINK("https://wa.me/"&amp;Tabla2[[#This Row],[CONTACTO]]&amp;"?text="&amp;Tabla2[[#This Row],[Mensaje]]),"")</f>
        <v>https://wa.me/56967396661?text=Hola!%0AServicio del día 12-06%0A *Cliente:* COMERCIAL PICHARA SPA */ Cont: * TCNU5375005*/ HR Entrega: *10:00* /Dirección: *Crucero Peralillo, Parcela 37, Lote 1, Lampa</v>
      </c>
    </row>
    <row r="4404" spans="1:38" ht="16.5" customHeight="1" x14ac:dyDescent="0.2">
      <c r="A4404" s="15">
        <f>ROW(A4403)</f>
        <v>4403</v>
      </c>
      <c r="B4404" s="15">
        <f>IF(J4404=J4403,B4403+1,1)</f>
        <v>12</v>
      </c>
      <c r="C4404" s="15" t="s">
        <v>101</v>
      </c>
      <c r="D4404" s="25" t="s">
        <v>39</v>
      </c>
      <c r="E4404" s="27">
        <v>145245</v>
      </c>
      <c r="F4404" s="42" t="s">
        <v>6696</v>
      </c>
      <c r="G4404" s="27" t="s">
        <v>41</v>
      </c>
      <c r="H4404" s="27">
        <v>13754</v>
      </c>
      <c r="I4404" s="27" t="s">
        <v>42</v>
      </c>
      <c r="J4404" s="28">
        <v>46185</v>
      </c>
      <c r="K4404" s="26">
        <v>0.5</v>
      </c>
      <c r="L4404" s="26"/>
      <c r="M4404" s="27" t="s">
        <v>126</v>
      </c>
      <c r="N4404" s="25">
        <f>IFERROR(VLOOKUP(M4404,Data!$J$1:$K$58,2,0),"")</f>
        <v>56999270871</v>
      </c>
      <c r="O4404" s="27" t="s">
        <v>127</v>
      </c>
      <c r="P4404" s="27"/>
      <c r="Q4404" s="27" t="s">
        <v>2112</v>
      </c>
      <c r="R4404" s="27" t="s">
        <v>69</v>
      </c>
      <c r="S4404" s="27"/>
      <c r="T4404" s="27"/>
      <c r="U4404" s="28"/>
      <c r="V4404" s="15"/>
      <c r="W4404" s="15"/>
      <c r="X4404" s="27"/>
      <c r="Y4404" s="27"/>
      <c r="Z4404" s="29"/>
      <c r="AA4404" s="29">
        <v>0.43888888888888888</v>
      </c>
      <c r="AB4404" s="29">
        <v>0.47569444444444442</v>
      </c>
      <c r="AC4404" s="30">
        <v>46185</v>
      </c>
      <c r="AD4404" s="15" t="str">
        <f>IF(Tabla2[[#This Row],[HORA ENTREGA]]="DIRECTO","On time", IF(AA4404&lt;&gt;"",IF(Tabla2[[#This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4" s="15" t="str">
        <f>MID(Tabla2[[#This Row],[TIPO]],1,3)</f>
        <v xml:space="preserve">40 </v>
      </c>
      <c r="AF44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PICHARA SPA */ Cont: * FANU1518789*/ HR Entrega: *12:00* /Dirección: *Crucero Peralillo, Parcela 37, Lote 1, Lampa</v>
      </c>
      <c r="AG4404" s="45" t="str">
        <f>IFERROR(HYPERLINK("https://wa.me/"&amp;Tabla2[[#This Row],[CONTACTO]]&amp;"?text="&amp;Tabla2[[#This Row],[Mensaje]],"Enviar mensaje"),"")</f>
        <v>Enviar mensaje</v>
      </c>
      <c r="AH4404" s="15" t="str">
        <f>CONCATENATE(A4404,F4404)</f>
        <v>4403FANU1518789</v>
      </c>
      <c r="AI4404" s="15" t="str">
        <f>CONCATENATE("ENT-",A4404)</f>
        <v>ENT-4403</v>
      </c>
      <c r="AJ4404" s="15" t="str">
        <f>IF(Tabla2[[#This Row],[Op]]&lt;&gt;"","ENTREGA","")</f>
        <v>ENTREGA</v>
      </c>
      <c r="AK4404" s="40" t="str">
        <f>(Tabla2[[#This Row],[FECHA ENTREGA]]&amp;Tabla2[[#This Row],[HORA ENTREGA]])</f>
        <v>461850,5</v>
      </c>
      <c r="AL4404" s="43" t="str">
        <f>IFERROR(HYPERLINK("https://wa.me/"&amp;Tabla2[[#This Row],[CONTACTO]]&amp;"?text="&amp;Tabla2[[#This Row],[Mensaje]]),"")</f>
        <v>https://wa.me/56999270871?text=Hola!%0AServicio del día 12-06%0A *Cliente:* COMERCIAL PICHARA SPA */ Cont: * FANU1518789*/ HR Entrega: *12:00* /Dirección: *Crucero Peralillo, Parcela 37, Lote 1, Lampa</v>
      </c>
    </row>
    <row r="4405" spans="1:38" ht="16.5" customHeight="1" x14ac:dyDescent="0.2">
      <c r="A4405" s="15">
        <f>ROW(A4404)</f>
        <v>4404</v>
      </c>
      <c r="B4405" s="15">
        <f>IF(J4405=J4404,B4404+1,1)</f>
        <v>13</v>
      </c>
      <c r="C4405" s="15" t="s">
        <v>101</v>
      </c>
      <c r="D4405" s="25" t="s">
        <v>39</v>
      </c>
      <c r="E4405" s="27">
        <v>145159</v>
      </c>
      <c r="F4405" s="42" t="s">
        <v>6697</v>
      </c>
      <c r="G4405" s="27" t="s">
        <v>41</v>
      </c>
      <c r="H4405" s="27">
        <v>13053</v>
      </c>
      <c r="I4405" s="27" t="s">
        <v>42</v>
      </c>
      <c r="J4405" s="28">
        <v>46185</v>
      </c>
      <c r="K4405" s="26">
        <v>0.5</v>
      </c>
      <c r="L4405" s="26"/>
      <c r="M4405" s="27" t="s">
        <v>164</v>
      </c>
      <c r="N4405" s="25">
        <f>IFERROR(VLOOKUP(M4405,Data!$J$1:$K$58,2,0),"")</f>
        <v>56967398822</v>
      </c>
      <c r="O4405" s="27" t="s">
        <v>165</v>
      </c>
      <c r="P4405" s="27"/>
      <c r="Q4405" s="27" t="s">
        <v>4470</v>
      </c>
      <c r="R4405" s="27" t="s">
        <v>1911</v>
      </c>
      <c r="S4405" s="27"/>
      <c r="T4405" s="27"/>
      <c r="U4405" s="28"/>
      <c r="V4405" s="15"/>
      <c r="W4405" s="15"/>
      <c r="X4405" s="27"/>
      <c r="Y4405" s="27"/>
      <c r="Z4405" s="29"/>
      <c r="AA4405" s="29">
        <v>0.5083333333333333</v>
      </c>
      <c r="AB4405" s="29">
        <v>0.56111111111111112</v>
      </c>
      <c r="AC4405" s="30">
        <v>46185</v>
      </c>
      <c r="AD4405" s="15" t="str">
        <f>IF(Tabla2[[#This Row],[HORA ENTREGA]]="DIRECTO","On time", IF(AA4405&lt;&gt;"",IF(Tabla2[[#This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5" s="15" t="str">
        <f>MID(Tabla2[[#This Row],[TIPO]],1,3)</f>
        <v xml:space="preserve">40 </v>
      </c>
      <c r="AF44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PICHARA SPA */ Cont: * CMAU6413053*/ HR Entrega: *12:00* /Dirección: *Crucero Peralillo, Parcela 37, Lote 1, Lampa.</v>
      </c>
      <c r="AG4405" s="45" t="str">
        <f>IFERROR(HYPERLINK("https://wa.me/"&amp;Tabla2[[#This Row],[CONTACTO]]&amp;"?text="&amp;Tabla2[[#This Row],[Mensaje]],"Enviar mensaje"),"")</f>
        <v>Enviar mensaje</v>
      </c>
      <c r="AH4405" s="15" t="str">
        <f>CONCATENATE(A4405,F4405)</f>
        <v>4404CMAU6413053</v>
      </c>
      <c r="AI4405" s="15" t="str">
        <f>CONCATENATE("ENT-",A4405)</f>
        <v>ENT-4404</v>
      </c>
      <c r="AJ4405" s="15" t="str">
        <f>IF(Tabla2[[#This Row],[Op]]&lt;&gt;"","ENTREGA","")</f>
        <v>ENTREGA</v>
      </c>
      <c r="AK4405" s="40" t="str">
        <f>(Tabla2[[#This Row],[FECHA ENTREGA]]&amp;Tabla2[[#This Row],[HORA ENTREGA]])</f>
        <v>461850,5</v>
      </c>
      <c r="AL4405" s="43" t="str">
        <f>IFERROR(HYPERLINK("https://wa.me/"&amp;Tabla2[[#This Row],[CONTACTO]]&amp;"?text="&amp;Tabla2[[#This Row],[Mensaje]]),"")</f>
        <v>https://wa.me/56967398822?text=Hola!%0AServicio del día 12-06%0A *Cliente:* COMERCIAL PICHARA SPA */ Cont: * CMAU6413053*/ HR Entrega: *12:00* /Dirección: *Crucero Peralillo, Parcela 37, Lote 1, Lampa.</v>
      </c>
    </row>
    <row r="4406" spans="1:38" ht="16.5" customHeight="1" x14ac:dyDescent="0.2">
      <c r="A4406" s="15">
        <f>ROW(A4405)</f>
        <v>4405</v>
      </c>
      <c r="B4406" s="15">
        <f>IF(J4406=J4405,B4405+1,1)</f>
        <v>14</v>
      </c>
      <c r="C4406" s="15" t="s">
        <v>288</v>
      </c>
      <c r="D4406" s="25" t="s">
        <v>39</v>
      </c>
      <c r="E4406" s="27"/>
      <c r="F4406" s="27" t="s">
        <v>6698</v>
      </c>
      <c r="G4406" s="27" t="s">
        <v>54</v>
      </c>
      <c r="H4406" s="27"/>
      <c r="I4406" s="27"/>
      <c r="J4406" s="28">
        <v>46185</v>
      </c>
      <c r="K4406" s="26" t="s">
        <v>1899</v>
      </c>
      <c r="L4406" s="26"/>
      <c r="M4406" s="27" t="s">
        <v>176</v>
      </c>
      <c r="N4406" s="25">
        <f>IFERROR(VLOOKUP(M4406,Data!$J$1:$K$58,2,0),"")</f>
        <v>56968463649</v>
      </c>
      <c r="O4406" s="27" t="s">
        <v>177</v>
      </c>
      <c r="P4406" s="27"/>
      <c r="Q4406" s="27" t="s">
        <v>6699</v>
      </c>
      <c r="R4406" s="27"/>
      <c r="S4406" s="27"/>
      <c r="T4406" s="27"/>
      <c r="U4406" s="28"/>
      <c r="V4406" s="15"/>
      <c r="W4406" s="15"/>
      <c r="X4406" s="27"/>
      <c r="Y4406" s="27"/>
      <c r="Z4406" s="29"/>
      <c r="AA4406" s="29">
        <v>0.59583333333333333</v>
      </c>
      <c r="AB4406" s="29">
        <v>0.63194444444444442</v>
      </c>
      <c r="AC4406" s="30">
        <v>46185</v>
      </c>
      <c r="AD4406" s="15" t="str">
        <f>IF(Tabla2[[#This Row],[HORA ENTREGA]]="DIRECTO","On time", IF(AA4406&lt;&gt;"",IF(Tabla2[[#This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6" s="15" t="str">
        <f>MID(Tabla2[[#This Row],[TIPO]],1,3)</f>
        <v xml:space="preserve">40 </v>
      </c>
      <c r="AF44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SEA GARDEN SPA */ Cont: * HLBU9479141*/ HR Entrega: *directo* /Dirección: *parque los maitenes 1332</v>
      </c>
      <c r="AG4406" s="45" t="str">
        <f>IFERROR(HYPERLINK("https://wa.me/"&amp;Tabla2[[#This Row],[CONTACTO]]&amp;"?text="&amp;Tabla2[[#This Row],[Mensaje]],"Enviar mensaje"),"")</f>
        <v>Enviar mensaje</v>
      </c>
      <c r="AH4406" s="15" t="str">
        <f>CONCATENATE(A4406,F4406)</f>
        <v>4405HLBU9479141</v>
      </c>
      <c r="AI4406" s="15" t="str">
        <f>CONCATENATE("ENT-",A4406)</f>
        <v>ENT-4405</v>
      </c>
      <c r="AJ4406" s="15" t="str">
        <f>IF(Tabla2[[#This Row],[Op]]&lt;&gt;"","ENTREGA","")</f>
        <v>ENTREGA</v>
      </c>
      <c r="AK4406" s="40" t="str">
        <f>(Tabla2[[#This Row],[FECHA ENTREGA]]&amp;Tabla2[[#This Row],[HORA ENTREGA]])</f>
        <v>46185directo</v>
      </c>
      <c r="AL4406" s="43" t="str">
        <f>IFERROR(HYPERLINK("https://wa.me/"&amp;Tabla2[[#This Row],[CONTACTO]]&amp;"?text="&amp;Tabla2[[#This Row],[Mensaje]]),"")</f>
        <v>https://wa.me/56968463649?text=Hola!%0AServicio del día 12-06%0A *Cliente:* COMERCIAL SEA GARDEN SPA */ Cont: * HLBU9479141*/ HR Entrega: *directo* /Dirección: *parque los maitenes 1332</v>
      </c>
    </row>
    <row r="4407" spans="1:38" ht="16.5" customHeight="1" x14ac:dyDescent="0.2">
      <c r="A4407" s="15">
        <f>ROW(A4406)</f>
        <v>4406</v>
      </c>
      <c r="B4407" s="15">
        <f>IF(J4407=J4406,B4406+1,1)</f>
        <v>15</v>
      </c>
      <c r="C4407" s="15" t="s">
        <v>288</v>
      </c>
      <c r="D4407" s="25" t="s">
        <v>39</v>
      </c>
      <c r="E4407" s="27"/>
      <c r="F4407" s="42" t="s">
        <v>6700</v>
      </c>
      <c r="G4407" s="27" t="s">
        <v>54</v>
      </c>
      <c r="H4407" s="27"/>
      <c r="I4407" s="27"/>
      <c r="J4407" s="28">
        <v>46185</v>
      </c>
      <c r="K4407" s="26" t="s">
        <v>1899</v>
      </c>
      <c r="L4407" s="26"/>
      <c r="M4407" s="27" t="s">
        <v>144</v>
      </c>
      <c r="N4407" s="25">
        <f>IFERROR(VLOOKUP(M4407,Data!$J$1:$K$58,2,0),"")</f>
        <v>56940144795</v>
      </c>
      <c r="O4407" s="27" t="s">
        <v>145</v>
      </c>
      <c r="P4407" s="27"/>
      <c r="Q4407" s="27" t="s">
        <v>6699</v>
      </c>
      <c r="R4407" s="27"/>
      <c r="S4407" s="27"/>
      <c r="T4407" s="27"/>
      <c r="U4407" s="28"/>
      <c r="V4407" s="15"/>
      <c r="W4407" s="15"/>
      <c r="X4407" s="27"/>
      <c r="Y4407" s="27"/>
      <c r="Z4407" s="29"/>
      <c r="AA4407" s="29">
        <v>0.64236111111111116</v>
      </c>
      <c r="AB4407" s="29"/>
      <c r="AC4407" s="30"/>
      <c r="AD4407" s="15" t="str">
        <f>IF(Tabla2[[#This Row],[HORA ENTREGA]]="DIRECTO","On time", IF(AA4407&lt;&gt;"",IF(Tabla2[[#This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7" s="15" t="str">
        <f>MID(Tabla2[[#This Row],[TIPO]],1,3)</f>
        <v xml:space="preserve">40 </v>
      </c>
      <c r="AF44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SEA GARDEN SPA */ Cont: * HLBU9874871*/ HR Entrega: *directo* /Dirección: *parque los maitenes 1332</v>
      </c>
      <c r="AG4407" s="45" t="str">
        <f>IFERROR(HYPERLINK("https://wa.me/"&amp;Tabla2[[#This Row],[CONTACTO]]&amp;"?text="&amp;Tabla2[[#This Row],[Mensaje]],"Enviar mensaje"),"")</f>
        <v>Enviar mensaje</v>
      </c>
      <c r="AH4407" s="15" t="str">
        <f>CONCATENATE(A4407,F4407)</f>
        <v>4406HLBU9874871</v>
      </c>
      <c r="AI4407" s="15" t="str">
        <f>CONCATENATE("ENT-",A4407)</f>
        <v>ENT-4406</v>
      </c>
      <c r="AJ4407" s="15" t="str">
        <f>IF(Tabla2[[#This Row],[Op]]&lt;&gt;"","ENTREGA","")</f>
        <v>ENTREGA</v>
      </c>
      <c r="AK4407" s="40" t="str">
        <f>(Tabla2[[#This Row],[FECHA ENTREGA]]&amp;Tabla2[[#This Row],[HORA ENTREGA]])</f>
        <v>46185directo</v>
      </c>
      <c r="AL4407" s="43" t="str">
        <f>IFERROR(HYPERLINK("https://wa.me/"&amp;Tabla2[[#This Row],[CONTACTO]]&amp;"?text="&amp;Tabla2[[#This Row],[Mensaje]]),"")</f>
        <v>https://wa.me/56940144795?text=Hola!%0AServicio del día 12-06%0A *Cliente:* COMERCIAL SEA GARDEN SPA */ Cont: * HLBU9874871*/ HR Entrega: *directo* /Dirección: *parque los maitenes 1332</v>
      </c>
    </row>
    <row r="4408" spans="1:38" ht="16.5" customHeight="1" x14ac:dyDescent="0.2">
      <c r="A4408" s="15">
        <f>ROW(A4407)</f>
        <v>4407</v>
      </c>
      <c r="B4408" s="15">
        <f>IF(J4408=J4407,B4407+1,1)</f>
        <v>16</v>
      </c>
      <c r="C4408" s="15" t="s">
        <v>288</v>
      </c>
      <c r="D4408" s="25" t="s">
        <v>39</v>
      </c>
      <c r="E4408" s="27">
        <v>104463</v>
      </c>
      <c r="F4408" s="27" t="s">
        <v>6701</v>
      </c>
      <c r="G4408" s="27" t="s">
        <v>54</v>
      </c>
      <c r="H4408" s="27">
        <v>23100</v>
      </c>
      <c r="I4408" s="27" t="s">
        <v>5564</v>
      </c>
      <c r="J4408" s="28">
        <v>46185</v>
      </c>
      <c r="K4408" s="26" t="s">
        <v>1899</v>
      </c>
      <c r="L4408" s="26"/>
      <c r="M4408" s="27" t="s">
        <v>133</v>
      </c>
      <c r="N4408" s="25">
        <f>IFERROR(VLOOKUP(M4408,Data!$J$1:$K$58,2,0),"")</f>
        <v>56953801607</v>
      </c>
      <c r="O4408" s="27" t="s">
        <v>134</v>
      </c>
      <c r="P4408" s="27"/>
      <c r="Q4408" s="27"/>
      <c r="R4408" s="27"/>
      <c r="S4408" s="27"/>
      <c r="T4408" s="27"/>
      <c r="U4408" s="28"/>
      <c r="V4408" s="15"/>
      <c r="W4408" s="15"/>
      <c r="X4408" s="27"/>
      <c r="Y4408" s="27"/>
      <c r="Z4408" s="29"/>
      <c r="AA4408" s="29">
        <v>0.61805555555555558</v>
      </c>
      <c r="AB4408" s="29"/>
      <c r="AC4408" s="30"/>
      <c r="AD4408" s="15" t="str">
        <f>IF(Tabla2[[#This Row],[HORA ENTREGA]]="DIRECTO","On time", IF(AA4408&lt;&gt;"",IF(Tabla2[[#This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8" s="15" t="str">
        <f>MID(Tabla2[[#This Row],[TIPO]],1,3)</f>
        <v xml:space="preserve">40 </v>
      </c>
      <c r="AF44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COMERCIAL SEA GARDEN SPA */ Cont: * SEGU9898688*/ HR Entrega: *directo* /Dirección: *</v>
      </c>
      <c r="AG4408" s="45" t="str">
        <f>IFERROR(HYPERLINK("https://wa.me/"&amp;Tabla2[[#This Row],[CONTACTO]]&amp;"?text="&amp;Tabla2[[#This Row],[Mensaje]],"Enviar mensaje"),"")</f>
        <v>Enviar mensaje</v>
      </c>
      <c r="AH4408" s="15" t="str">
        <f>CONCATENATE(A4408,F4408)</f>
        <v>4407SEGU9898688</v>
      </c>
      <c r="AI4408" s="15" t="str">
        <f>CONCATENATE("ENT-",A4408)</f>
        <v>ENT-4407</v>
      </c>
      <c r="AJ4408" s="15" t="str">
        <f>IF(Tabla2[[#This Row],[Op]]&lt;&gt;"","ENTREGA","")</f>
        <v>ENTREGA</v>
      </c>
      <c r="AK4408" s="40" t="str">
        <f>(Tabla2[[#This Row],[FECHA ENTREGA]]&amp;Tabla2[[#This Row],[HORA ENTREGA]])</f>
        <v>46185directo</v>
      </c>
      <c r="AL4408" s="43" t="str">
        <f>IFERROR(HYPERLINK("https://wa.me/"&amp;Tabla2[[#This Row],[CONTACTO]]&amp;"?text="&amp;Tabla2[[#This Row],[Mensaje]]),"")</f>
        <v>https://wa.me/56953801607?text=Hola!%0AServicio del día 12-06%0A *Cliente:* COMERCIAL SEA GARDEN SPA */ Cont: * SEGU9898688*/ HR Entrega: *directo* /Dirección: *</v>
      </c>
    </row>
    <row r="4409" spans="1:38" ht="16.5" customHeight="1" x14ac:dyDescent="0.2">
      <c r="A4409" s="15">
        <f>ROW(A4408)</f>
        <v>4408</v>
      </c>
      <c r="B4409" s="15">
        <f>IF(J4409=J4408,B4408+1,1)</f>
        <v>17</v>
      </c>
      <c r="C4409" s="15" t="s">
        <v>6702</v>
      </c>
      <c r="D4409" s="25" t="s">
        <v>39</v>
      </c>
      <c r="E4409" s="27">
        <v>308341</v>
      </c>
      <c r="F4409" s="42" t="s">
        <v>6703</v>
      </c>
      <c r="G4409" s="27" t="s">
        <v>41</v>
      </c>
      <c r="H4409" s="27">
        <v>25820</v>
      </c>
      <c r="I4409" s="27" t="s">
        <v>42</v>
      </c>
      <c r="J4409" s="28">
        <v>46185</v>
      </c>
      <c r="K4409" s="26">
        <v>0.375</v>
      </c>
      <c r="L4409" s="26"/>
      <c r="M4409" s="27" t="s">
        <v>51</v>
      </c>
      <c r="N4409" s="25">
        <f>IFERROR(VLOOKUP(M4409,Data!$J$1:$K$58,2,0),"")</f>
        <v>56967256951</v>
      </c>
      <c r="O4409" s="27" t="s">
        <v>52</v>
      </c>
      <c r="P4409" s="27"/>
      <c r="Q4409" s="27" t="s">
        <v>6704</v>
      </c>
      <c r="R4409" s="27" t="s">
        <v>48</v>
      </c>
      <c r="S4409" s="27"/>
      <c r="T4409" s="27"/>
      <c r="U4409" s="28"/>
      <c r="V4409" s="15"/>
      <c r="W4409" s="15"/>
      <c r="X4409" s="27"/>
      <c r="Y4409" s="27"/>
      <c r="Z4409" s="29"/>
      <c r="AA4409" s="29">
        <v>0.36805555555555558</v>
      </c>
      <c r="AB4409" s="29">
        <v>0.54861111111111116</v>
      </c>
      <c r="AC4409" s="30">
        <v>46185</v>
      </c>
      <c r="AD4409" s="15" t="str">
        <f>IF(Tabla2[[#This Row],[HORA ENTREGA]]="DIRECTO","On time", IF(AA4409&lt;&gt;"",IF(Tabla2[[#This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09" s="15" t="str">
        <f>MID(Tabla2[[#This Row],[TIPO]],1,3)</f>
        <v xml:space="preserve">40 </v>
      </c>
      <c r="AF44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DRQ ING Y MONTAJE */ Cont: * TCLU4194812*/ HR Entrega: *09:00* /Dirección: *Condominio la alborada parcela 14  Batuco comuna de lampa</v>
      </c>
      <c r="AG4409" s="45" t="str">
        <f>IFERROR(HYPERLINK("https://wa.me/"&amp;Tabla2[[#This Row],[CONTACTO]]&amp;"?text="&amp;Tabla2[[#This Row],[Mensaje]],"Enviar mensaje"),"")</f>
        <v>Enviar mensaje</v>
      </c>
      <c r="AH4409" s="15" t="str">
        <f>CONCATENATE(A4409,F4409)</f>
        <v>4408TCLU4194812</v>
      </c>
      <c r="AI4409" s="15" t="str">
        <f>CONCATENATE("ENT-",A4409)</f>
        <v>ENT-4408</v>
      </c>
      <c r="AJ4409" s="15" t="str">
        <f>IF(Tabla2[[#This Row],[Op]]&lt;&gt;"","ENTREGA","")</f>
        <v>ENTREGA</v>
      </c>
      <c r="AK4409" s="40" t="str">
        <f>(Tabla2[[#This Row],[FECHA ENTREGA]]&amp;Tabla2[[#This Row],[HORA ENTREGA]])</f>
        <v>461850,375</v>
      </c>
      <c r="AL4409" s="43" t="str">
        <f>IFERROR(HYPERLINK("https://wa.me/"&amp;Tabla2[[#This Row],[CONTACTO]]&amp;"?text="&amp;Tabla2[[#This Row],[Mensaje]]),"")</f>
        <v>https://wa.me/56967256951?text=Hola!%0AServicio del día 12-06%0A *Cliente:* DRQ ING Y MONTAJE */ Cont: * TCLU4194812*/ HR Entrega: *09:00* /Dirección: *Condominio la alborada parcela 14  Batuco comuna de lampa</v>
      </c>
    </row>
    <row r="4410" spans="1:38" ht="16.5" customHeight="1" x14ac:dyDescent="0.2">
      <c r="A4410" s="15">
        <f>ROW(A4409)</f>
        <v>4409</v>
      </c>
      <c r="B4410" s="15">
        <f>IF(J4410=J4409,B4409+1,1)</f>
        <v>18</v>
      </c>
      <c r="C4410" s="15" t="s">
        <v>6702</v>
      </c>
      <c r="D4410" s="25" t="s">
        <v>39</v>
      </c>
      <c r="E4410" s="27">
        <v>308341</v>
      </c>
      <c r="F4410" s="42" t="s">
        <v>6705</v>
      </c>
      <c r="G4410" s="27" t="s">
        <v>41</v>
      </c>
      <c r="H4410" s="27">
        <v>26990</v>
      </c>
      <c r="I4410" s="27" t="s">
        <v>42</v>
      </c>
      <c r="J4410" s="28">
        <v>46185</v>
      </c>
      <c r="K4410" s="26">
        <v>0.375</v>
      </c>
      <c r="L4410" s="26"/>
      <c r="M4410" s="27" t="s">
        <v>225</v>
      </c>
      <c r="N4410" s="25">
        <f>IFERROR(VLOOKUP(M4410,Data!$J$1:$K$58,2,0),"")</f>
        <v>56978811158</v>
      </c>
      <c r="O4410" s="27" t="s">
        <v>226</v>
      </c>
      <c r="P4410" s="27"/>
      <c r="Q4410" s="27" t="s">
        <v>6704</v>
      </c>
      <c r="R4410" s="27" t="s">
        <v>48</v>
      </c>
      <c r="S4410" s="27"/>
      <c r="T4410" s="27"/>
      <c r="U4410" s="28"/>
      <c r="V4410" s="15"/>
      <c r="W4410" s="15"/>
      <c r="X4410" s="27"/>
      <c r="Y4410" s="27"/>
      <c r="Z4410" s="29"/>
      <c r="AA4410" s="29">
        <v>0.51041666666666663</v>
      </c>
      <c r="AB4410" s="29"/>
      <c r="AC4410" s="30"/>
      <c r="AD4410" s="15" t="str">
        <f>IF(Tabla2[[#This Row],[HORA ENTREGA]]="DIRECTO","On time", IF(AA4410&lt;&gt;"",IF(Tabla2[[#This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0" s="15" t="str">
        <f>MID(Tabla2[[#This Row],[TIPO]],1,3)</f>
        <v xml:space="preserve">40 </v>
      </c>
      <c r="AF44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DRQ ING Y MONTAJE */ Cont: * TLLU1621020*/ HR Entrega: *09:00* /Dirección: *Condominio la alborada parcela 14  Batuco comuna de lampa</v>
      </c>
      <c r="AG4410" s="45" t="str">
        <f>IFERROR(HYPERLINK("https://wa.me/"&amp;Tabla2[[#This Row],[CONTACTO]]&amp;"?text="&amp;Tabla2[[#This Row],[Mensaje]],"Enviar mensaje"),"")</f>
        <v>Enviar mensaje</v>
      </c>
      <c r="AH4410" s="15" t="str">
        <f>CONCATENATE(A4410,F4410)</f>
        <v>4409TLLU1621020</v>
      </c>
      <c r="AI4410" s="15" t="str">
        <f>CONCATENATE("ENT-",A4410)</f>
        <v>ENT-4409</v>
      </c>
      <c r="AJ4410" s="15" t="str">
        <f>IF(Tabla2[[#This Row],[Op]]&lt;&gt;"","ENTREGA","")</f>
        <v>ENTREGA</v>
      </c>
      <c r="AK4410" s="40" t="str">
        <f>(Tabla2[[#This Row],[FECHA ENTREGA]]&amp;Tabla2[[#This Row],[HORA ENTREGA]])</f>
        <v>461850,375</v>
      </c>
      <c r="AL4410" s="43" t="str">
        <f>IFERROR(HYPERLINK("https://wa.me/"&amp;Tabla2[[#This Row],[CONTACTO]]&amp;"?text="&amp;Tabla2[[#This Row],[Mensaje]]),"")</f>
        <v>https://wa.me/56978811158?text=Hola!%0AServicio del día 12-06%0A *Cliente:* DRQ ING Y MONTAJE */ Cont: * TLLU1621020*/ HR Entrega: *09:00* /Dirección: *Condominio la alborada parcela 14  Batuco comuna de lampa</v>
      </c>
    </row>
    <row r="4411" spans="1:38" ht="16.5" customHeight="1" x14ac:dyDescent="0.2">
      <c r="A4411" s="15">
        <f>ROW(A4410)</f>
        <v>4410</v>
      </c>
      <c r="B4411" s="15">
        <f>IF(J4411=J4410,B4410+1,1)</f>
        <v>19</v>
      </c>
      <c r="C4411" s="15" t="s">
        <v>6460</v>
      </c>
      <c r="D4411" s="25" t="s">
        <v>39</v>
      </c>
      <c r="E4411" s="27">
        <v>306901</v>
      </c>
      <c r="F4411" s="42" t="s">
        <v>6706</v>
      </c>
      <c r="G4411" s="27" t="s">
        <v>41</v>
      </c>
      <c r="H4411" s="27">
        <v>972</v>
      </c>
      <c r="I4411" s="27" t="s">
        <v>6707</v>
      </c>
      <c r="J4411" s="28">
        <v>46185</v>
      </c>
      <c r="K4411" s="26">
        <v>0.33333333333333331</v>
      </c>
      <c r="L4411" s="26" t="s">
        <v>3292</v>
      </c>
      <c r="M4411" s="27" t="s">
        <v>77</v>
      </c>
      <c r="N4411" s="25">
        <f>IFERROR(VLOOKUP(M4411,Data!$J$1:$K$58,2,0),"")</f>
        <v>56967384794</v>
      </c>
      <c r="O4411" s="27" t="s">
        <v>78</v>
      </c>
      <c r="P4411" s="27"/>
      <c r="Q4411" s="27" t="s">
        <v>6462</v>
      </c>
      <c r="R4411" s="27" t="s">
        <v>69</v>
      </c>
      <c r="S4411" s="27"/>
      <c r="T4411" s="27"/>
      <c r="U4411" s="28"/>
      <c r="V4411" s="15"/>
      <c r="W4411" s="15"/>
      <c r="X4411" s="27"/>
      <c r="Y4411" s="27"/>
      <c r="Z4411" s="29"/>
      <c r="AA4411" s="29">
        <v>0.34375</v>
      </c>
      <c r="AB4411" s="29">
        <v>0.41319444444444442</v>
      </c>
      <c r="AC4411" s="30">
        <v>46185</v>
      </c>
      <c r="AD4411" s="15" t="str">
        <f>IF(Tabla2[[#This Row],[HORA ENTREGA]]="DIRECTO","On time", IF(AA4411&lt;&gt;"",IF(Tabla2[[#This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1" s="15" t="str">
        <f>MID(Tabla2[[#This Row],[TIPO]],1,3)</f>
        <v xml:space="preserve">40 </v>
      </c>
      <c r="AF44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ENNOCONN CHILE SPA */ Cont: * GCXU2445868*/ HR Entrega: *08:00* /Dirección: *Laguna Sur 9750, Bodega LF001, Los Mares, Pudahuel, Santiago, 7810056</v>
      </c>
      <c r="AG4411" s="45" t="str">
        <f>IFERROR(HYPERLINK("https://wa.me/"&amp;Tabla2[[#This Row],[CONTACTO]]&amp;"?text="&amp;Tabla2[[#This Row],[Mensaje]],"Enviar mensaje"),"")</f>
        <v>Enviar mensaje</v>
      </c>
      <c r="AH4411" s="15" t="str">
        <f>CONCATENATE(A4411,F4411)</f>
        <v>4410GCXU2445868</v>
      </c>
      <c r="AI4411" s="15" t="str">
        <f>CONCATENATE("ENT-",A4411)</f>
        <v>ENT-4410</v>
      </c>
      <c r="AJ4411" s="15" t="str">
        <f>IF(Tabla2[[#This Row],[Op]]&lt;&gt;"","ENTREGA","")</f>
        <v>ENTREGA</v>
      </c>
      <c r="AK4411" s="40" t="str">
        <f>(Tabla2[[#This Row],[FECHA ENTREGA]]&amp;Tabla2[[#This Row],[HORA ENTREGA]])</f>
        <v>461850,333333333333333</v>
      </c>
      <c r="AL4411" s="43" t="str">
        <f>IFERROR(HYPERLINK("https://wa.me/"&amp;Tabla2[[#This Row],[CONTACTO]]&amp;"?text="&amp;Tabla2[[#This Row],[Mensaje]]),"")</f>
        <v>https://wa.me/56967384794?text=Hola!%0AServicio del día 12-06%0A *Cliente:* ENNOCONN CHILE SPA */ Cont: * GCXU2445868*/ HR Entrega: *08:00* /Dirección: *Laguna Sur 9750, Bodega LF001, Los Mares, Pudahuel, Santiago, 7810056</v>
      </c>
    </row>
    <row r="4412" spans="1:38" ht="16.5" customHeight="1" x14ac:dyDescent="0.2">
      <c r="A4412" s="15">
        <f>ROW(A4411)</f>
        <v>4411</v>
      </c>
      <c r="B4412" s="15">
        <f>IF(J4412=J4411,B4411+1,1)</f>
        <v>20</v>
      </c>
      <c r="C4412" s="15" t="s">
        <v>114</v>
      </c>
      <c r="D4412" s="25" t="s">
        <v>39</v>
      </c>
      <c r="E4412" s="27">
        <v>307030</v>
      </c>
      <c r="F4412" s="42" t="s">
        <v>6708</v>
      </c>
      <c r="G4412" s="27" t="s">
        <v>41</v>
      </c>
      <c r="H4412" s="27">
        <v>15200</v>
      </c>
      <c r="I4412" s="27" t="s">
        <v>42</v>
      </c>
      <c r="J4412" s="28">
        <v>46185</v>
      </c>
      <c r="K4412" s="26">
        <v>0.35416666666666669</v>
      </c>
      <c r="L4412" s="26" t="s">
        <v>6709</v>
      </c>
      <c r="M4412" s="27" t="s">
        <v>347</v>
      </c>
      <c r="N4412" s="25">
        <f>IFERROR(VLOOKUP(M4412,Data!$J$1:$K$58,2,0),"")</f>
        <v>56976511010</v>
      </c>
      <c r="O4412" s="27" t="s">
        <v>234</v>
      </c>
      <c r="P4412" s="27"/>
      <c r="Q4412" s="27" t="s">
        <v>119</v>
      </c>
      <c r="R4412" s="27" t="s">
        <v>280</v>
      </c>
      <c r="S4412" s="27"/>
      <c r="T4412" s="27"/>
      <c r="U4412" s="28"/>
      <c r="V4412" s="15"/>
      <c r="W4412" s="15"/>
      <c r="X4412" s="27"/>
      <c r="Y4412" s="27"/>
      <c r="Z4412" s="29"/>
      <c r="AA4412" s="29">
        <v>0.35208333333333336</v>
      </c>
      <c r="AB4412" s="29">
        <v>0.4826388888888889</v>
      </c>
      <c r="AC4412" s="30">
        <v>46185</v>
      </c>
      <c r="AD4412" s="15" t="str">
        <f>IF(Tabla2[[#This Row],[HORA ENTREGA]]="DIRECTO","On time", IF(AA4412&lt;&gt;"",IF(Tabla2[[#This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2" s="15" t="str">
        <f>MID(Tabla2[[#This Row],[TIPO]],1,3)</f>
        <v xml:space="preserve">40 </v>
      </c>
      <c r="AF44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FLEX EQUIPOS DE DESCANSO CHILE */ Cont: * YMLU5902819*/ HR Entrega: *08:30* /Dirección: *MERSAN (José Joaquín Prieto 9001, Lo Espejo. Bodegas: 7-8-9-10-15-16-17-18)</v>
      </c>
      <c r="AG4412" s="45" t="str">
        <f>IFERROR(HYPERLINK("https://wa.me/"&amp;Tabla2[[#This Row],[CONTACTO]]&amp;"?text="&amp;Tabla2[[#This Row],[Mensaje]],"Enviar mensaje"),"")</f>
        <v>Enviar mensaje</v>
      </c>
      <c r="AH4412" s="15" t="str">
        <f>CONCATENATE(A4412,F4412)</f>
        <v>4411YMLU5902819</v>
      </c>
      <c r="AI4412" s="15" t="str">
        <f>CONCATENATE("ENT-",A4412)</f>
        <v>ENT-4411</v>
      </c>
      <c r="AJ4412" s="15" t="str">
        <f>IF(Tabla2[[#This Row],[Op]]&lt;&gt;"","ENTREGA","")</f>
        <v>ENTREGA</v>
      </c>
      <c r="AK4412" s="40" t="str">
        <f>(Tabla2[[#This Row],[FECHA ENTREGA]]&amp;Tabla2[[#This Row],[HORA ENTREGA]])</f>
        <v>461850,354166666666667</v>
      </c>
      <c r="AL4412" s="43" t="str">
        <f>IFERROR(HYPERLINK("https://wa.me/"&amp;Tabla2[[#This Row],[CONTACTO]]&amp;"?text="&amp;Tabla2[[#This Row],[Mensaje]]),"")</f>
        <v>https://wa.me/56976511010?text=Hola!%0AServicio del día 12-06%0A *Cliente:* FLEX EQUIPOS DE DESCANSO CHILE */ Cont: * YMLU5902819*/ HR Entrega: *08:30* /Dirección: *MERSAN (José Joaquín Prieto 9001, Lo Espejo. Bodegas: 7-8-9-10-15-16-17-18)</v>
      </c>
    </row>
    <row r="4413" spans="1:38" ht="16.5" customHeight="1" x14ac:dyDescent="0.2">
      <c r="A4413" s="15">
        <f>ROW(A4412)</f>
        <v>4412</v>
      </c>
      <c r="B4413" s="15">
        <f>IF(J4413=J4412,B4412+1,1)</f>
        <v>21</v>
      </c>
      <c r="C4413" s="15" t="s">
        <v>627</v>
      </c>
      <c r="D4413" s="25" t="s">
        <v>39</v>
      </c>
      <c r="E4413" s="27">
        <v>307663</v>
      </c>
      <c r="F4413" s="42" t="s">
        <v>6710</v>
      </c>
      <c r="G4413" s="27" t="s">
        <v>41</v>
      </c>
      <c r="H4413" s="27">
        <v>16612</v>
      </c>
      <c r="I4413" s="27" t="s">
        <v>2725</v>
      </c>
      <c r="J4413" s="28">
        <v>46185</v>
      </c>
      <c r="K4413" s="26">
        <v>0.33333333333333331</v>
      </c>
      <c r="L4413" s="26"/>
      <c r="M4413" s="27" t="s">
        <v>161</v>
      </c>
      <c r="N4413" s="25">
        <f>IFERROR(VLOOKUP(M4413,Data!$J$1:$K$58,2,0),"")</f>
        <v>56966749408</v>
      </c>
      <c r="O4413" s="27" t="s">
        <v>162</v>
      </c>
      <c r="P4413" s="27"/>
      <c r="Q4413" s="27" t="s">
        <v>6533</v>
      </c>
      <c r="R4413" s="27" t="s">
        <v>218</v>
      </c>
      <c r="S4413" s="27"/>
      <c r="T4413" s="27"/>
      <c r="U4413" s="28"/>
      <c r="V4413" s="15"/>
      <c r="W4413" s="15"/>
      <c r="X4413" s="27"/>
      <c r="Y4413" s="27"/>
      <c r="Z4413" s="29"/>
      <c r="AA4413" s="29">
        <v>0.29583333333333334</v>
      </c>
      <c r="AB4413" s="29">
        <v>0.53125</v>
      </c>
      <c r="AC4413" s="30">
        <v>46185</v>
      </c>
      <c r="AD4413" s="15" t="str">
        <f>IF(Tabla2[[#This Row],[HORA ENTREGA]]="DIRECTO","On time", IF(AA4413&lt;&gt;"",IF(Tabla2[[#This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3" s="15" t="str">
        <f>MID(Tabla2[[#This Row],[TIPO]],1,3)</f>
        <v xml:space="preserve">40 </v>
      </c>
      <c r="AF44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GENERACION SERVICIO Y ARRIENDO SPA */ Cont: * OOCU7534884*/ HR Entrega: *08:00* /Dirección: *Cordillera 570 , Pudahuel</v>
      </c>
      <c r="AG4413" s="45" t="str">
        <f>IFERROR(HYPERLINK("https://wa.me/"&amp;Tabla2[[#This Row],[CONTACTO]]&amp;"?text="&amp;Tabla2[[#This Row],[Mensaje]],"Enviar mensaje"),"")</f>
        <v>Enviar mensaje</v>
      </c>
      <c r="AH4413" s="15" t="str">
        <f>CONCATENATE(A4413,F4413)</f>
        <v>4412OOCU7534884</v>
      </c>
      <c r="AI4413" s="15" t="str">
        <f>CONCATENATE("ENT-",A4413)</f>
        <v>ENT-4412</v>
      </c>
      <c r="AJ4413" s="15" t="str">
        <f>IF(Tabla2[[#This Row],[Op]]&lt;&gt;"","ENTREGA","")</f>
        <v>ENTREGA</v>
      </c>
      <c r="AK4413" s="40" t="str">
        <f>(Tabla2[[#This Row],[FECHA ENTREGA]]&amp;Tabla2[[#This Row],[HORA ENTREGA]])</f>
        <v>461850,333333333333333</v>
      </c>
      <c r="AL4413" s="43" t="str">
        <f>IFERROR(HYPERLINK("https://wa.me/"&amp;Tabla2[[#This Row],[CONTACTO]]&amp;"?text="&amp;Tabla2[[#This Row],[Mensaje]]),"")</f>
        <v>https://wa.me/56966749408?text=Hola!%0AServicio del día 12-06%0A *Cliente:* GENERACION SERVICIO Y ARRIENDO SPA */ Cont: * OOCU7534884*/ HR Entrega: *08:00* /Dirección: *Cordillera 570 , Pudahuel</v>
      </c>
    </row>
    <row r="4414" spans="1:38" ht="16.5" customHeight="1" x14ac:dyDescent="0.2">
      <c r="A4414" s="15">
        <f>ROW(A4413)</f>
        <v>4413</v>
      </c>
      <c r="B4414" s="15">
        <f>IF(J4414=J4413,B4413+1,1)</f>
        <v>22</v>
      </c>
      <c r="C4414" s="15" t="s">
        <v>627</v>
      </c>
      <c r="D4414" s="25" t="s">
        <v>39</v>
      </c>
      <c r="E4414" s="27">
        <v>307663</v>
      </c>
      <c r="F4414" s="42" t="s">
        <v>6711</v>
      </c>
      <c r="G4414" s="27" t="s">
        <v>41</v>
      </c>
      <c r="H4414" s="27">
        <v>16612</v>
      </c>
      <c r="I4414" s="27" t="s">
        <v>42</v>
      </c>
      <c r="J4414" s="28">
        <v>46185</v>
      </c>
      <c r="K4414" s="26">
        <v>0.33333333333333331</v>
      </c>
      <c r="L4414" s="26"/>
      <c r="M4414" s="49" t="s">
        <v>341</v>
      </c>
      <c r="N4414" s="49">
        <f>IFERROR(VLOOKUP(M4414,Data!$J$1:$K$58,2,0),"")</f>
        <v>56950923536</v>
      </c>
      <c r="O4414" s="49" t="s">
        <v>301</v>
      </c>
      <c r="P4414" s="27"/>
      <c r="Q4414" s="27" t="s">
        <v>6533</v>
      </c>
      <c r="R4414" s="27"/>
      <c r="S4414" s="27"/>
      <c r="T4414" s="27"/>
      <c r="U4414" s="28"/>
      <c r="V4414" s="15"/>
      <c r="W4414" s="15"/>
      <c r="X4414" s="27"/>
      <c r="Y4414" s="27"/>
      <c r="Z4414" s="29"/>
      <c r="AA4414" s="29">
        <v>0.65277777777777779</v>
      </c>
      <c r="AB4414" s="29"/>
      <c r="AC4414" s="30"/>
      <c r="AD4414" s="15" t="str">
        <f>IF(Tabla2[[#This Row],[HORA ENTREGA]]="DIRECTO","On time", IF(AA4414&lt;&gt;"",IF(Tabla2[[#This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4" s="15" t="str">
        <f>MID(Tabla2[[#This Row],[TIPO]],1,3)</f>
        <v xml:space="preserve">40 </v>
      </c>
      <c r="AF44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GENERACION SERVICIO Y ARRIENDO SPA */ Cont: * GCXU5458431*/ HR Entrega: *08:00* /Dirección: *Cordillera 570 , Pudahuel</v>
      </c>
      <c r="AG4414" s="45" t="str">
        <f>IFERROR(HYPERLINK("https://wa.me/"&amp;Tabla2[[#This Row],[CONTACTO]]&amp;"?text="&amp;Tabla2[[#This Row],[Mensaje]],"Enviar mensaje"),"")</f>
        <v>Enviar mensaje</v>
      </c>
      <c r="AH4414" s="15" t="str">
        <f>CONCATENATE(A4414,F4414)</f>
        <v>4413GCXU5458431</v>
      </c>
      <c r="AI4414" s="15" t="str">
        <f>CONCATENATE("ENT-",A4414)</f>
        <v>ENT-4413</v>
      </c>
      <c r="AJ4414" s="15" t="str">
        <f>IF(Tabla2[[#This Row],[Op]]&lt;&gt;"","ENTREGA","")</f>
        <v>ENTREGA</v>
      </c>
      <c r="AK4414" s="40" t="str">
        <f>(Tabla2[[#This Row],[FECHA ENTREGA]]&amp;Tabla2[[#This Row],[HORA ENTREGA]])</f>
        <v>461850,333333333333333</v>
      </c>
      <c r="AL4414" s="43" t="str">
        <f>IFERROR(HYPERLINK("https://wa.me/"&amp;Tabla2[[#This Row],[CONTACTO]]&amp;"?text="&amp;Tabla2[[#This Row],[Mensaje]]),"")</f>
        <v>https://wa.me/56950923536?text=Hola!%0AServicio del día 12-06%0A *Cliente:* GENERACION SERVICIO Y ARRIENDO SPA */ Cont: * GCXU5458431*/ HR Entrega: *08:00* /Dirección: *Cordillera 570 , Pudahuel</v>
      </c>
    </row>
    <row r="4415" spans="1:38" ht="16.5" customHeight="1" x14ac:dyDescent="0.2">
      <c r="A4415" s="15">
        <f>ROW(A4414)</f>
        <v>4414</v>
      </c>
      <c r="B4415" s="15">
        <f>IF(J4415=J4414,B4414+1,1)</f>
        <v>23</v>
      </c>
      <c r="C4415" s="15" t="s">
        <v>483</v>
      </c>
      <c r="D4415" s="25" t="s">
        <v>39</v>
      </c>
      <c r="E4415" s="27">
        <v>1294941</v>
      </c>
      <c r="F4415" s="42" t="s">
        <v>6712</v>
      </c>
      <c r="G4415" s="27" t="s">
        <v>41</v>
      </c>
      <c r="H4415" s="27">
        <v>20060</v>
      </c>
      <c r="I4415" s="27" t="s">
        <v>42</v>
      </c>
      <c r="J4415" s="28">
        <v>46185</v>
      </c>
      <c r="K4415" s="26">
        <v>0.35416666666666669</v>
      </c>
      <c r="L4415" s="26"/>
      <c r="M4415" s="27" t="s">
        <v>688</v>
      </c>
      <c r="N4415" s="25">
        <f>IFERROR(VLOOKUP(M4415,Data!$J$1:$K$58,2,0),"")</f>
        <v>56950104102</v>
      </c>
      <c r="O4415" s="27" t="s">
        <v>552</v>
      </c>
      <c r="P4415" s="27"/>
      <c r="Q4415" s="27" t="s">
        <v>1976</v>
      </c>
      <c r="R4415" s="27" t="s">
        <v>69</v>
      </c>
      <c r="S4415" s="27"/>
      <c r="T4415" s="27"/>
      <c r="U4415" s="28"/>
      <c r="V4415" s="15"/>
      <c r="W4415" s="15"/>
      <c r="X4415" s="27"/>
      <c r="Y4415" s="27"/>
      <c r="Z4415" s="29"/>
      <c r="AA4415" s="29">
        <v>0.33680555555555558</v>
      </c>
      <c r="AB4415" s="29">
        <v>0.54166666666666663</v>
      </c>
      <c r="AC4415" s="30">
        <v>46185</v>
      </c>
      <c r="AD4415" s="15" t="str">
        <f>IF(Tabla2[[#This Row],[HORA ENTREGA]]="DIRECTO","On time", IF(AA4415&lt;&gt;"",IF(Tabla2[[#This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5" s="15" t="str">
        <f>MID(Tabla2[[#This Row],[TIPO]],1,3)</f>
        <v xml:space="preserve">40 </v>
      </c>
      <c r="AF44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IDEAL S A */ Cont: * OOCU9270203 */ HR Entrega: *08:30* /Dirección: *Nutrabien, Av. Bernardo O´Higgins 3140 </v>
      </c>
      <c r="AG4415" s="45" t="str">
        <f>IFERROR(HYPERLINK("https://wa.me/"&amp;Tabla2[[#This Row],[CONTACTO]]&amp;"?text="&amp;Tabla2[[#This Row],[Mensaje]],"Enviar mensaje"),"")</f>
        <v>Enviar mensaje</v>
      </c>
      <c r="AH4415" s="15" t="str">
        <f>CONCATENATE(A4415,F4415)</f>
        <v xml:space="preserve">4414OOCU9270203 </v>
      </c>
      <c r="AI4415" s="15" t="str">
        <f>CONCATENATE("ENT-",A4415)</f>
        <v>ENT-4414</v>
      </c>
      <c r="AJ4415" s="15" t="str">
        <f>IF(Tabla2[[#This Row],[Op]]&lt;&gt;"","ENTREGA","")</f>
        <v>ENTREGA</v>
      </c>
      <c r="AK4415" s="40" t="str">
        <f>(Tabla2[[#This Row],[FECHA ENTREGA]]&amp;Tabla2[[#This Row],[HORA ENTREGA]])</f>
        <v>461850,354166666666667</v>
      </c>
      <c r="AL4415" s="43" t="str">
        <f>IFERROR(HYPERLINK("https://wa.me/"&amp;Tabla2[[#This Row],[CONTACTO]]&amp;"?text="&amp;Tabla2[[#This Row],[Mensaje]]),"")</f>
        <v xml:space="preserve">https://wa.me/56950104102?text=Hola!%0AServicio del día 12-06%0A *Cliente:* IDEAL S A */ Cont: * OOCU9270203 */ HR Entrega: *08:30* /Dirección: *Nutrabien, Av. Bernardo O´Higgins 3140 </v>
      </c>
    </row>
    <row r="4416" spans="1:38" ht="16.5" customHeight="1" x14ac:dyDescent="0.2">
      <c r="A4416" s="15">
        <f>ROW(A4415)</f>
        <v>4415</v>
      </c>
      <c r="B4416" s="15">
        <f>IF(J4416=J4415,B4415+1,1)</f>
        <v>24</v>
      </c>
      <c r="C4416" s="15" t="s">
        <v>698</v>
      </c>
      <c r="D4416" s="25" t="s">
        <v>39</v>
      </c>
      <c r="E4416" s="27">
        <v>307613</v>
      </c>
      <c r="F4416" s="42" t="s">
        <v>6713</v>
      </c>
      <c r="G4416" s="27" t="s">
        <v>41</v>
      </c>
      <c r="H4416" s="27">
        <v>9820</v>
      </c>
      <c r="I4416" s="27" t="s">
        <v>6714</v>
      </c>
      <c r="J4416" s="28">
        <v>46185</v>
      </c>
      <c r="K4416" s="26">
        <v>0.33333333333333331</v>
      </c>
      <c r="L4416" s="26" t="s">
        <v>3382</v>
      </c>
      <c r="M4416" s="27" t="s">
        <v>117</v>
      </c>
      <c r="N4416" s="25">
        <f>IFERROR(VLOOKUP(M4416,Data!$J$1:$K$58,2,0),"")</f>
        <v>56973887539</v>
      </c>
      <c r="O4416" s="27" t="s">
        <v>118</v>
      </c>
      <c r="P4416" s="27"/>
      <c r="Q4416" s="27" t="s">
        <v>6715</v>
      </c>
      <c r="R4416" s="27" t="s">
        <v>74</v>
      </c>
      <c r="S4416" s="27"/>
      <c r="T4416" s="27"/>
      <c r="U4416" s="28"/>
      <c r="V4416" s="15"/>
      <c r="W4416" s="15"/>
      <c r="X4416" s="27"/>
      <c r="Y4416" s="27"/>
      <c r="Z4416" s="29"/>
      <c r="AA4416" s="29">
        <v>0.3298611111111111</v>
      </c>
      <c r="AB4416" s="29">
        <v>0.43402777777777779</v>
      </c>
      <c r="AC4416" s="30">
        <v>46185</v>
      </c>
      <c r="AD4416" s="15" t="str">
        <f>IF(Tabla2[[#This Row],[HORA ENTREGA]]="DIRECTO","On time", IF(AA4416&lt;&gt;"",IF(Tabla2[[#This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6" s="15" t="str">
        <f>MID(Tabla2[[#This Row],[TIPO]],1,3)</f>
        <v xml:space="preserve">40 </v>
      </c>
      <c r="AF441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DCIC SPA */ Cont: * MSMU8705992*/ HR Entrega: *08:00* /Dirección: *bodega H3 en Puerto Madero </v>
      </c>
      <c r="AG4416" s="45" t="str">
        <f>IFERROR(HYPERLINK("https://wa.me/"&amp;Tabla2[[#This Row],[CONTACTO]]&amp;"?text="&amp;Tabla2[[#This Row],[Mensaje]],"Enviar mensaje"),"")</f>
        <v>Enviar mensaje</v>
      </c>
      <c r="AH4416" s="15" t="str">
        <f>CONCATENATE(A4416,F4416)</f>
        <v>4415MSMU8705992</v>
      </c>
      <c r="AI4416" s="15" t="str">
        <f>CONCATENATE("ENT-",A4416)</f>
        <v>ENT-4415</v>
      </c>
      <c r="AJ4416" s="15" t="str">
        <f>IF(Tabla2[[#This Row],[Op]]&lt;&gt;"","ENTREGA","")</f>
        <v>ENTREGA</v>
      </c>
      <c r="AK4416" s="40" t="str">
        <f>(Tabla2[[#This Row],[FECHA ENTREGA]]&amp;Tabla2[[#This Row],[HORA ENTREGA]])</f>
        <v>461850,333333333333333</v>
      </c>
      <c r="AL4416" s="43" t="str">
        <f>IFERROR(HYPERLINK("https://wa.me/"&amp;Tabla2[[#This Row],[CONTACTO]]&amp;"?text="&amp;Tabla2[[#This Row],[Mensaje]]),"")</f>
        <v xml:space="preserve">https://wa.me/56973887539?text=Hola!%0AServicio del día 12-06%0A *Cliente:* IMPORTADORA DCIC SPA */ Cont: * MSMU8705992*/ HR Entrega: *08:00* /Dirección: *bodega H3 en Puerto Madero </v>
      </c>
    </row>
    <row r="4417" spans="1:38" ht="16.5" customHeight="1" x14ac:dyDescent="0.2">
      <c r="A4417" s="15">
        <f>ROW(A4416)</f>
        <v>4416</v>
      </c>
      <c r="B4417" s="15">
        <f>IF(J4417=J4416,B4416+1,1)</f>
        <v>25</v>
      </c>
      <c r="C4417" s="15" t="s">
        <v>149</v>
      </c>
      <c r="D4417" s="25" t="s">
        <v>39</v>
      </c>
      <c r="E4417" s="27">
        <v>2641604</v>
      </c>
      <c r="F4417" s="42" t="s">
        <v>6716</v>
      </c>
      <c r="G4417" s="27" t="s">
        <v>41</v>
      </c>
      <c r="H4417" s="27">
        <v>12949</v>
      </c>
      <c r="I4417" s="27" t="s">
        <v>42</v>
      </c>
      <c r="J4417" s="28">
        <v>46185</v>
      </c>
      <c r="K4417" s="26">
        <v>0.33333333333333331</v>
      </c>
      <c r="L4417" s="26" t="s">
        <v>6717</v>
      </c>
      <c r="M4417" s="27" t="s">
        <v>433</v>
      </c>
      <c r="N4417" s="25">
        <f>IFERROR(VLOOKUP(M4417,Data!$J$1:$K$58,2,0),"")</f>
        <v>56994354094</v>
      </c>
      <c r="O4417" s="27" t="s">
        <v>434</v>
      </c>
      <c r="P4417" s="27"/>
      <c r="Q4417" s="27" t="s">
        <v>153</v>
      </c>
      <c r="R4417" s="27" t="s">
        <v>48</v>
      </c>
      <c r="S4417" s="27"/>
      <c r="T4417" s="27"/>
      <c r="U4417" s="28"/>
      <c r="V4417" s="15"/>
      <c r="W4417" s="15"/>
      <c r="X4417" s="27"/>
      <c r="Y4417" s="27"/>
      <c r="Z4417" s="29"/>
      <c r="AA4417" s="29">
        <v>0.30555555555555558</v>
      </c>
      <c r="AB4417" s="29">
        <v>0.4236111111111111</v>
      </c>
      <c r="AC4417" s="30">
        <v>46185</v>
      </c>
      <c r="AD4417" s="15" t="str">
        <f>IF(Tabla2[[#This Row],[HORA ENTREGA]]="DIRECTO","On time", IF(AA4417&lt;&gt;"",IF(Tabla2[[#This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7" s="15" t="str">
        <f>MID(Tabla2[[#This Row],[TIPO]],1,3)</f>
        <v xml:space="preserve">40 </v>
      </c>
      <c r="AF441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CMAU4499741*/ HR Entrega: *08:00* /Dirección: *BOD. MIEA AGURTO - PUERTO MADERO 9710, BOD. E13; PUDAHUEL </v>
      </c>
      <c r="AG4417" s="45" t="str">
        <f>IFERROR(HYPERLINK("https://wa.me/"&amp;Tabla2[[#This Row],[CONTACTO]]&amp;"?text="&amp;Tabla2[[#This Row],[Mensaje]],"Enviar mensaje"),"")</f>
        <v>Enviar mensaje</v>
      </c>
      <c r="AH4417" s="15" t="str">
        <f>CONCATENATE(A4417,F4417)</f>
        <v>4416CMAU4499741</v>
      </c>
      <c r="AI4417" s="15" t="str">
        <f>CONCATENATE("ENT-",A4417)</f>
        <v>ENT-4416</v>
      </c>
      <c r="AJ4417" s="15" t="str">
        <f>IF(Tabla2[[#This Row],[Op]]&lt;&gt;"","ENTREGA","")</f>
        <v>ENTREGA</v>
      </c>
      <c r="AK4417" s="40" t="str">
        <f>(Tabla2[[#This Row],[FECHA ENTREGA]]&amp;Tabla2[[#This Row],[HORA ENTREGA]])</f>
        <v>461850,333333333333333</v>
      </c>
      <c r="AL4417" s="43" t="str">
        <f>IFERROR(HYPERLINK("https://wa.me/"&amp;Tabla2[[#This Row],[CONTACTO]]&amp;"?text="&amp;Tabla2[[#This Row],[Mensaje]]),"")</f>
        <v xml:space="preserve">https://wa.me/56994354094?text=Hola!%0AServicio del día 12-06%0A *Cliente:* IMPORTADORA MIDEA CARRIER CHILE LTDA */ Cont: * CMAU4499741*/ HR Entrega: *08:00* /Dirección: *BOD. MIEA AGURTO - PUERTO MADERO 9710, BOD. E13; PUDAHUEL </v>
      </c>
    </row>
    <row r="4418" spans="1:38" ht="16.5" customHeight="1" x14ac:dyDescent="0.2">
      <c r="A4418" s="15">
        <f>ROW(A4417)</f>
        <v>4417</v>
      </c>
      <c r="B4418" s="15">
        <f>IF(J4418=J4417,B4417+1,1)</f>
        <v>26</v>
      </c>
      <c r="C4418" s="15" t="s">
        <v>149</v>
      </c>
      <c r="D4418" s="25" t="s">
        <v>39</v>
      </c>
      <c r="E4418" s="27">
        <v>2639850</v>
      </c>
      <c r="F4418" s="42" t="s">
        <v>6718</v>
      </c>
      <c r="G4418" s="27" t="s">
        <v>41</v>
      </c>
      <c r="H4418" s="27">
        <v>10457</v>
      </c>
      <c r="I4418" s="27" t="s">
        <v>42</v>
      </c>
      <c r="J4418" s="28">
        <v>46185</v>
      </c>
      <c r="K4418" s="26">
        <v>0.33333333333333331</v>
      </c>
      <c r="L4418" s="26" t="s">
        <v>6719</v>
      </c>
      <c r="M4418" s="27" t="s">
        <v>55</v>
      </c>
      <c r="N4418" s="25">
        <f>IFERROR(VLOOKUP(M4418,Data!$J$1:$K$58,2,0),"")</f>
        <v>56992164782</v>
      </c>
      <c r="O4418" s="27" t="s">
        <v>56</v>
      </c>
      <c r="P4418" s="27"/>
      <c r="Q4418" s="27" t="s">
        <v>153</v>
      </c>
      <c r="R4418" s="27" t="s">
        <v>48</v>
      </c>
      <c r="S4418" s="27"/>
      <c r="T4418" s="27"/>
      <c r="U4418" s="28"/>
      <c r="V4418" s="15"/>
      <c r="W4418" s="15"/>
      <c r="X4418" s="27"/>
      <c r="Y4418" s="27"/>
      <c r="Z4418" s="29"/>
      <c r="AA4418" s="29">
        <v>0.2986111111111111</v>
      </c>
      <c r="AB4418" s="29">
        <v>0.37847222222222221</v>
      </c>
      <c r="AC4418" s="30">
        <v>46185</v>
      </c>
      <c r="AD4418" s="15" t="str">
        <f>IF(Tabla2[[#This Row],[HORA ENTREGA]]="DIRECTO","On time", IF(AA4418&lt;&gt;"",IF(Tabla2[[#This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8" s="15" t="str">
        <f>MID(Tabla2[[#This Row],[TIPO]],1,3)</f>
        <v xml:space="preserve">40 </v>
      </c>
      <c r="AF441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TIIU5524216*/ HR Entrega: *08:00* /Dirección: *BOD. MIEA AGURTO - PUERTO MADERO 9710, BOD. E13; PUDAHUEL </v>
      </c>
      <c r="AG4418" s="45" t="str">
        <f>IFERROR(HYPERLINK("https://wa.me/"&amp;Tabla2[[#This Row],[CONTACTO]]&amp;"?text="&amp;Tabla2[[#This Row],[Mensaje]],"Enviar mensaje"),"")</f>
        <v>Enviar mensaje</v>
      </c>
      <c r="AH4418" s="15" t="str">
        <f>CONCATENATE(A4418,F4418)</f>
        <v>4417TIIU5524216</v>
      </c>
      <c r="AI4418" s="15" t="str">
        <f>CONCATENATE("ENT-",A4418)</f>
        <v>ENT-4417</v>
      </c>
      <c r="AJ4418" s="15" t="str">
        <f>IF(Tabla2[[#This Row],[Op]]&lt;&gt;"","ENTREGA","")</f>
        <v>ENTREGA</v>
      </c>
      <c r="AK4418" s="40" t="str">
        <f>(Tabla2[[#This Row],[FECHA ENTREGA]]&amp;Tabla2[[#This Row],[HORA ENTREGA]])</f>
        <v>461850,333333333333333</v>
      </c>
      <c r="AL4418" s="43" t="str">
        <f>IFERROR(HYPERLINK("https://wa.me/"&amp;Tabla2[[#This Row],[CONTACTO]]&amp;"?text="&amp;Tabla2[[#This Row],[Mensaje]]),"")</f>
        <v xml:space="preserve">https://wa.me/56992164782?text=Hola!%0AServicio del día 12-06%0A *Cliente:* IMPORTADORA MIDEA CARRIER CHILE LTDA */ Cont: * TIIU5524216*/ HR Entrega: *08:00* /Dirección: *BOD. MIEA AGURTO - PUERTO MADERO 9710, BOD. E13; PUDAHUEL </v>
      </c>
    </row>
    <row r="4419" spans="1:38" ht="16.5" customHeight="1" x14ac:dyDescent="0.2">
      <c r="A4419" s="15">
        <f>ROW(A4418)</f>
        <v>4418</v>
      </c>
      <c r="B4419" s="15">
        <f>IF(J4419=J4418,B4418+1,1)</f>
        <v>27</v>
      </c>
      <c r="C4419" s="15" t="s">
        <v>149</v>
      </c>
      <c r="D4419" s="25" t="s">
        <v>39</v>
      </c>
      <c r="E4419" s="27">
        <v>2639850</v>
      </c>
      <c r="F4419" s="42" t="s">
        <v>6720</v>
      </c>
      <c r="G4419" s="27" t="s">
        <v>41</v>
      </c>
      <c r="H4419" s="27">
        <v>10457</v>
      </c>
      <c r="I4419" s="27" t="s">
        <v>42</v>
      </c>
      <c r="J4419" s="28">
        <v>46185</v>
      </c>
      <c r="K4419" s="26">
        <v>0.33333333333333331</v>
      </c>
      <c r="L4419" s="26" t="s">
        <v>6721</v>
      </c>
      <c r="M4419" s="27" t="s">
        <v>82</v>
      </c>
      <c r="N4419" s="25">
        <f>IFERROR(VLOOKUP(M4419,Data!$J$1:$K$58,2,0),"")</f>
        <v>56944277110</v>
      </c>
      <c r="O4419" s="27" t="s">
        <v>83</v>
      </c>
      <c r="P4419" s="27"/>
      <c r="Q4419" s="27" t="s">
        <v>153</v>
      </c>
      <c r="R4419" s="27" t="s">
        <v>48</v>
      </c>
      <c r="S4419" s="27"/>
      <c r="T4419" s="27"/>
      <c r="U4419" s="28"/>
      <c r="V4419" s="15"/>
      <c r="W4419" s="15"/>
      <c r="X4419" s="27"/>
      <c r="Y4419" s="27"/>
      <c r="Z4419" s="29"/>
      <c r="AA4419" s="29">
        <v>0.32291666666666669</v>
      </c>
      <c r="AB4419" s="29">
        <v>0.47222222222222221</v>
      </c>
      <c r="AC4419" s="30">
        <v>46185</v>
      </c>
      <c r="AD4419" s="15" t="str">
        <f>IF(Tabla2[[#This Row],[HORA ENTREGA]]="DIRECTO","On time", IF(AA4419&lt;&gt;"",IF(Tabla2[[#This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19" s="15" t="str">
        <f>MID(Tabla2[[#This Row],[TIPO]],1,3)</f>
        <v xml:space="preserve">40 </v>
      </c>
      <c r="AF44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TXGU8287472*/ HR Entrega: *08:00* /Dirección: *BOD. MIEA AGURTO - PUERTO MADERO 9710, BOD. E13; PUDAHUEL </v>
      </c>
      <c r="AG4419" s="45" t="str">
        <f>IFERROR(HYPERLINK("https://wa.me/"&amp;Tabla2[[#This Row],[CONTACTO]]&amp;"?text="&amp;Tabla2[[#This Row],[Mensaje]],"Enviar mensaje"),"")</f>
        <v>Enviar mensaje</v>
      </c>
      <c r="AH4419" s="15" t="str">
        <f>CONCATENATE(A4419,F4419)</f>
        <v>4418TXGU8287472</v>
      </c>
      <c r="AI4419" s="15" t="str">
        <f>CONCATENATE("ENT-",A4419)</f>
        <v>ENT-4418</v>
      </c>
      <c r="AJ4419" s="15" t="str">
        <f>IF(Tabla2[[#This Row],[Op]]&lt;&gt;"","ENTREGA","")</f>
        <v>ENTREGA</v>
      </c>
      <c r="AK4419" s="40" t="str">
        <f>(Tabla2[[#This Row],[FECHA ENTREGA]]&amp;Tabla2[[#This Row],[HORA ENTREGA]])</f>
        <v>461850,333333333333333</v>
      </c>
      <c r="AL4419" s="43" t="str">
        <f>IFERROR(HYPERLINK("https://wa.me/"&amp;Tabla2[[#This Row],[CONTACTO]]&amp;"?text="&amp;Tabla2[[#This Row],[Mensaje]]),"")</f>
        <v xml:space="preserve">https://wa.me/56944277110?text=Hola!%0AServicio del día 12-06%0A *Cliente:* IMPORTADORA MIDEA CARRIER CHILE LTDA */ Cont: * TXGU8287472*/ HR Entrega: *08:00* /Dirección: *BOD. MIEA AGURTO - PUERTO MADERO 9710, BOD. E13; PUDAHUEL </v>
      </c>
    </row>
    <row r="4420" spans="1:38" ht="16.5" customHeight="1" x14ac:dyDescent="0.2">
      <c r="A4420" s="15">
        <f>ROW(A4419)</f>
        <v>4419</v>
      </c>
      <c r="B4420" s="15">
        <f>IF(J4420=J4419,B4419+1,1)</f>
        <v>28</v>
      </c>
      <c r="C4420" s="15" t="s">
        <v>149</v>
      </c>
      <c r="D4420" s="25" t="s">
        <v>39</v>
      </c>
      <c r="E4420" s="27">
        <v>2639849</v>
      </c>
      <c r="F4420" s="42" t="s">
        <v>6722</v>
      </c>
      <c r="G4420" s="27" t="s">
        <v>41</v>
      </c>
      <c r="H4420" s="27">
        <v>11200</v>
      </c>
      <c r="I4420" s="27" t="s">
        <v>42</v>
      </c>
      <c r="J4420" s="28">
        <v>46185</v>
      </c>
      <c r="K4420" s="26">
        <v>0.33333333333333331</v>
      </c>
      <c r="L4420" s="26" t="s">
        <v>6723</v>
      </c>
      <c r="M4420" s="27" t="s">
        <v>6027</v>
      </c>
      <c r="N4420" s="25">
        <f>IFERROR(VLOOKUP(M4420,Data!$J$1:$K$58,2,0),"")</f>
        <v>56931745826</v>
      </c>
      <c r="O4420" s="27" t="s">
        <v>200</v>
      </c>
      <c r="P4420" s="27"/>
      <c r="Q4420" s="27" t="s">
        <v>153</v>
      </c>
      <c r="R4420" s="27" t="s">
        <v>48</v>
      </c>
      <c r="S4420" s="27"/>
      <c r="T4420" s="27"/>
      <c r="U4420" s="28"/>
      <c r="V4420" s="15"/>
      <c r="W4420" s="15"/>
      <c r="X4420" s="27"/>
      <c r="Y4420" s="27"/>
      <c r="Z4420" s="29"/>
      <c r="AA4420" s="29">
        <v>0.31597222222222221</v>
      </c>
      <c r="AB4420" s="29">
        <v>0.40972222222222221</v>
      </c>
      <c r="AC4420" s="30">
        <v>46185</v>
      </c>
      <c r="AD4420" s="15" t="str">
        <f>IF(Tabla2[[#This Row],[HORA ENTREGA]]="DIRECTO","On time", IF(AA4420&lt;&gt;"",IF(Tabla2[[#This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20" s="15" t="str">
        <f>MID(Tabla2[[#This Row],[TIPO]],1,3)</f>
        <v xml:space="preserve">40 </v>
      </c>
      <c r="AF442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TCNU2547163*/ HR Entrega: *08:00* /Dirección: *BOD. MIEA AGURTO - PUERTO MADERO 9710, BOD. E13; PUDAHUEL </v>
      </c>
      <c r="AG4420" s="45" t="str">
        <f>IFERROR(HYPERLINK("https://wa.me/"&amp;Tabla2[[#This Row],[CONTACTO]]&amp;"?text="&amp;Tabla2[[#This Row],[Mensaje]],"Enviar mensaje"),"")</f>
        <v>Enviar mensaje</v>
      </c>
      <c r="AH4420" s="15" t="str">
        <f>CONCATENATE(A4420,F4420)</f>
        <v>4419TCNU2547163</v>
      </c>
      <c r="AI4420" s="15" t="str">
        <f>CONCATENATE("ENT-",A4420)</f>
        <v>ENT-4419</v>
      </c>
      <c r="AJ4420" s="15" t="str">
        <f>IF(Tabla2[[#This Row],[Op]]&lt;&gt;"","ENTREGA","")</f>
        <v>ENTREGA</v>
      </c>
      <c r="AK4420" s="40" t="str">
        <f>(Tabla2[[#This Row],[FECHA ENTREGA]]&amp;Tabla2[[#This Row],[HORA ENTREGA]])</f>
        <v>461850,333333333333333</v>
      </c>
      <c r="AL4420" s="43" t="str">
        <f>IFERROR(HYPERLINK("https://wa.me/"&amp;Tabla2[[#This Row],[CONTACTO]]&amp;"?text="&amp;Tabla2[[#This Row],[Mensaje]]),"")</f>
        <v xml:space="preserve">https://wa.me/56931745826?text=Hola!%0AServicio del día 12-06%0A *Cliente:* IMPORTADORA MIDEA CARRIER CHILE LTDA */ Cont: * TCNU2547163*/ HR Entrega: *08:00* /Dirección: *BOD. MIEA AGURTO - PUERTO MADERO 9710, BOD. E13; PUDAHUEL </v>
      </c>
    </row>
    <row r="4421" spans="1:38" ht="16.5" customHeight="1" x14ac:dyDescent="0.2">
      <c r="A4421" s="15">
        <f>ROW(A4420)</f>
        <v>4420</v>
      </c>
      <c r="B4421" s="15">
        <f>IF(J4421=J4420,B4420+1,1)</f>
        <v>29</v>
      </c>
      <c r="C4421" s="15" t="s">
        <v>149</v>
      </c>
      <c r="D4421" s="25" t="s">
        <v>39</v>
      </c>
      <c r="E4421" s="27">
        <v>2639844</v>
      </c>
      <c r="F4421" s="42" t="s">
        <v>6724</v>
      </c>
      <c r="G4421" s="27" t="s">
        <v>41</v>
      </c>
      <c r="H4421" s="27">
        <v>10235</v>
      </c>
      <c r="I4421" s="27" t="s">
        <v>42</v>
      </c>
      <c r="J4421" s="28">
        <v>46185</v>
      </c>
      <c r="K4421" s="26">
        <v>0.41666666666666669</v>
      </c>
      <c r="L4421" s="26" t="s">
        <v>6725</v>
      </c>
      <c r="M4421" s="27" t="s">
        <v>60</v>
      </c>
      <c r="N4421" s="25">
        <f>IFERROR(VLOOKUP(M4421,Data!$J$1:$K$58,2,0),"")</f>
        <v>56957438415</v>
      </c>
      <c r="O4421" s="27" t="s">
        <v>285</v>
      </c>
      <c r="P4421" s="27"/>
      <c r="Q4421" s="27" t="s">
        <v>153</v>
      </c>
      <c r="R4421" s="27" t="s">
        <v>48</v>
      </c>
      <c r="S4421" s="27"/>
      <c r="T4421" s="27"/>
      <c r="U4421" s="28"/>
      <c r="V4421" s="15"/>
      <c r="W4421" s="15"/>
      <c r="X4421" s="27"/>
      <c r="Y4421" s="27"/>
      <c r="Z4421" s="29"/>
      <c r="AA4421" s="29">
        <v>0.47222222222222221</v>
      </c>
      <c r="AB4421" s="29">
        <v>0.54513888888888884</v>
      </c>
      <c r="AC4421" s="30">
        <v>46185</v>
      </c>
      <c r="AD4421" s="15" t="str">
        <f>IF(Tabla2[[#This Row],[HORA ENTREGA]]="DIRECTO","On time", IF(AA4421&lt;&gt;"",IF(Tabla2[[#This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21" s="15" t="str">
        <f>MID(Tabla2[[#This Row],[TIPO]],1,3)</f>
        <v xml:space="preserve">40 </v>
      </c>
      <c r="AF44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CMAU5523858*/ HR Entrega: *10:00* /Dirección: *BOD. MIEA AGURTO - PUERTO MADERO 9710, BOD. E13; PUDAHUEL </v>
      </c>
      <c r="AG4421" s="45" t="str">
        <f>IFERROR(HYPERLINK("https://wa.me/"&amp;Tabla2[[#This Row],[CONTACTO]]&amp;"?text="&amp;Tabla2[[#This Row],[Mensaje]],"Enviar mensaje"),"")</f>
        <v>Enviar mensaje</v>
      </c>
      <c r="AH4421" s="15" t="str">
        <f>CONCATENATE(A4421,F4421)</f>
        <v>4420CMAU5523858</v>
      </c>
      <c r="AI4421" s="15" t="str">
        <f>CONCATENATE("ENT-",A4421)</f>
        <v>ENT-4420</v>
      </c>
      <c r="AJ4421" s="15" t="str">
        <f>IF(Tabla2[[#This Row],[Op]]&lt;&gt;"","ENTREGA","")</f>
        <v>ENTREGA</v>
      </c>
      <c r="AK4421" s="40" t="str">
        <f>(Tabla2[[#This Row],[FECHA ENTREGA]]&amp;Tabla2[[#This Row],[HORA ENTREGA]])</f>
        <v>461850,416666666666667</v>
      </c>
      <c r="AL4421" s="43" t="str">
        <f>IFERROR(HYPERLINK("https://wa.me/"&amp;Tabla2[[#This Row],[CONTACTO]]&amp;"?text="&amp;Tabla2[[#This Row],[Mensaje]]),"")</f>
        <v xml:space="preserve">https://wa.me/56957438415?text=Hola!%0AServicio del día 12-06%0A *Cliente:* IMPORTADORA MIDEA CARRIER CHILE LTDA */ Cont: * CMAU5523858*/ HR Entrega: *10:00* /Dirección: *BOD. MIEA AGURTO - PUERTO MADERO 9710, BOD. E13; PUDAHUEL </v>
      </c>
    </row>
    <row r="4422" spans="1:38" ht="16.5" customHeight="1" x14ac:dyDescent="0.2">
      <c r="A4422" s="15">
        <f>ROW(A4421)</f>
        <v>4421</v>
      </c>
      <c r="B4422" s="15">
        <f>IF(J4422=J4421,B4421+1,1)</f>
        <v>30</v>
      </c>
      <c r="C4422" s="15" t="s">
        <v>149</v>
      </c>
      <c r="D4422" s="25" t="s">
        <v>39</v>
      </c>
      <c r="E4422" s="27">
        <v>2639846</v>
      </c>
      <c r="F4422" s="42" t="s">
        <v>6726</v>
      </c>
      <c r="G4422" s="27" t="s">
        <v>41</v>
      </c>
      <c r="H4422" s="27">
        <v>8700</v>
      </c>
      <c r="I4422" s="27" t="s">
        <v>42</v>
      </c>
      <c r="J4422" s="28">
        <v>46185</v>
      </c>
      <c r="K4422" s="26">
        <v>0.41666666666666669</v>
      </c>
      <c r="L4422" s="26" t="s">
        <v>6727</v>
      </c>
      <c r="M4422" s="27" t="s">
        <v>296</v>
      </c>
      <c r="N4422" s="25">
        <f>IFERROR(VLOOKUP(M4422,Data!$J$1:$K$58,2,0),"")</f>
        <v>56984994337</v>
      </c>
      <c r="O4422" s="27" t="s">
        <v>297</v>
      </c>
      <c r="P4422" s="27"/>
      <c r="Q4422" s="27" t="s">
        <v>153</v>
      </c>
      <c r="R4422" s="27" t="s">
        <v>48</v>
      </c>
      <c r="S4422" s="27"/>
      <c r="T4422" s="27"/>
      <c r="U4422" s="28"/>
      <c r="V4422" s="15"/>
      <c r="W4422" s="15"/>
      <c r="X4422" s="27"/>
      <c r="Y4422" s="27"/>
      <c r="Z4422" s="29"/>
      <c r="AA4422" s="29">
        <v>0.4861111111111111</v>
      </c>
      <c r="AB4422" s="29">
        <v>0.60763888888888884</v>
      </c>
      <c r="AC4422" s="30">
        <v>46185</v>
      </c>
      <c r="AD4422" s="15" t="str">
        <f>IF(Tabla2[[#This Row],[HORA ENTREGA]]="DIRECTO","On time", IF(AA4422&lt;&gt;"",IF(Tabla2[[#This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22" s="15" t="str">
        <f>MID(Tabla2[[#This Row],[TIPO]],1,3)</f>
        <v xml:space="preserve">40 </v>
      </c>
      <c r="AF44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CMAU7401967*/ HR Entrega: *10:00* /Dirección: *BOD. MIEA AGURTO - PUERTO MADERO 9710, BOD. E13; PUDAHUEL </v>
      </c>
      <c r="AG4422" s="45" t="str">
        <f>IFERROR(HYPERLINK("https://wa.me/"&amp;Tabla2[[#This Row],[CONTACTO]]&amp;"?text="&amp;Tabla2[[#This Row],[Mensaje]],"Enviar mensaje"),"")</f>
        <v>Enviar mensaje</v>
      </c>
      <c r="AH4422" s="15" t="str">
        <f>CONCATENATE(A4422,F4422)</f>
        <v>4421CMAU7401967</v>
      </c>
      <c r="AI4422" s="15" t="str">
        <f>CONCATENATE("ENT-",A4422)</f>
        <v>ENT-4421</v>
      </c>
      <c r="AJ4422" s="15" t="str">
        <f>IF(Tabla2[[#This Row],[Op]]&lt;&gt;"","ENTREGA","")</f>
        <v>ENTREGA</v>
      </c>
      <c r="AK4422" s="40" t="str">
        <f>(Tabla2[[#This Row],[FECHA ENTREGA]]&amp;Tabla2[[#This Row],[HORA ENTREGA]])</f>
        <v>461850,416666666666667</v>
      </c>
      <c r="AL4422" s="43" t="str">
        <f>IFERROR(HYPERLINK("https://wa.me/"&amp;Tabla2[[#This Row],[CONTACTO]]&amp;"?text="&amp;Tabla2[[#This Row],[Mensaje]]),"")</f>
        <v xml:space="preserve">https://wa.me/56984994337?text=Hola!%0AServicio del día 12-06%0A *Cliente:* IMPORTADORA MIDEA CARRIER CHILE LTDA */ Cont: * CMAU7401967*/ HR Entrega: *10:00* /Dirección: *BOD. MIEA AGURTO - PUERTO MADERO 9710, BOD. E13; PUDAHUEL </v>
      </c>
    </row>
    <row r="4423" spans="1:38" ht="16.5" customHeight="1" x14ac:dyDescent="0.2">
      <c r="A4423" s="15">
        <f>ROW(A4422)</f>
        <v>4422</v>
      </c>
      <c r="B4423" s="15">
        <f>IF(J4423=J4422,B4422+1,1)</f>
        <v>31</v>
      </c>
      <c r="C4423" s="15" t="s">
        <v>149</v>
      </c>
      <c r="D4423" s="25" t="s">
        <v>39</v>
      </c>
      <c r="E4423" s="27">
        <v>2638785</v>
      </c>
      <c r="F4423" s="42" t="s">
        <v>6728</v>
      </c>
      <c r="G4423" s="27" t="s">
        <v>41</v>
      </c>
      <c r="H4423" s="27">
        <v>8700</v>
      </c>
      <c r="I4423" s="27" t="s">
        <v>42</v>
      </c>
      <c r="J4423" s="28">
        <v>46185</v>
      </c>
      <c r="K4423" s="26">
        <v>0.5</v>
      </c>
      <c r="L4423" s="26" t="s">
        <v>6729</v>
      </c>
      <c r="M4423" s="27" t="s">
        <v>389</v>
      </c>
      <c r="N4423" s="25">
        <f>IFERROR(VLOOKUP(M4423,Data!$J$1:$K$58,2,0),"")</f>
        <v>56988336520</v>
      </c>
      <c r="O4423" s="27" t="s">
        <v>1208</v>
      </c>
      <c r="P4423" s="27"/>
      <c r="Q4423" s="27" t="s">
        <v>153</v>
      </c>
      <c r="R4423" s="27" t="s">
        <v>1747</v>
      </c>
      <c r="S4423" s="27"/>
      <c r="T4423" s="27"/>
      <c r="U4423" s="28"/>
      <c r="V4423" s="15"/>
      <c r="W4423" s="15"/>
      <c r="X4423" s="27"/>
      <c r="Y4423" s="27"/>
      <c r="Z4423" s="29"/>
      <c r="AA4423" s="29">
        <v>0.54513888888888884</v>
      </c>
      <c r="AB4423" s="29">
        <v>0.66666666666666663</v>
      </c>
      <c r="AC4423" s="30">
        <v>46185</v>
      </c>
      <c r="AD4423" s="15" t="str">
        <f>IF(Tabla2[[#This Row],[HORA ENTREGA]]="DIRECTO","On time", IF(AA4423&lt;&gt;"",IF(Tabla2[[#This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23" s="15" t="str">
        <f>MID(Tabla2[[#This Row],[TIPO]],1,3)</f>
        <v xml:space="preserve">40 </v>
      </c>
      <c r="AF44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EGHU8341217*/ HR Entrega: *12:00* /Dirección: *BOD. MIEA AGURTO - PUERTO MADERO 9710, BOD. E13; PUDAHUEL </v>
      </c>
      <c r="AG4423" s="45" t="str">
        <f>IFERROR(HYPERLINK("https://wa.me/"&amp;Tabla2[[#This Row],[CONTACTO]]&amp;"?text="&amp;Tabla2[[#This Row],[Mensaje]],"Enviar mensaje"),"")</f>
        <v>Enviar mensaje</v>
      </c>
      <c r="AH4423" s="15" t="str">
        <f>CONCATENATE(A4423,F4423)</f>
        <v>4422EGHU8341217</v>
      </c>
      <c r="AI4423" s="15" t="str">
        <f>CONCATENATE("ENT-",A4423)</f>
        <v>ENT-4422</v>
      </c>
      <c r="AJ4423" s="15" t="str">
        <f>IF(Tabla2[[#This Row],[Op]]&lt;&gt;"","ENTREGA","")</f>
        <v>ENTREGA</v>
      </c>
      <c r="AK4423" s="40" t="str">
        <f>(Tabla2[[#This Row],[FECHA ENTREGA]]&amp;Tabla2[[#This Row],[HORA ENTREGA]])</f>
        <v>461850,5</v>
      </c>
      <c r="AL4423" s="43" t="str">
        <f>IFERROR(HYPERLINK("https://wa.me/"&amp;Tabla2[[#This Row],[CONTACTO]]&amp;"?text="&amp;Tabla2[[#This Row],[Mensaje]]),"")</f>
        <v xml:space="preserve">https://wa.me/56988336520?text=Hola!%0AServicio del día 12-06%0A *Cliente:* IMPORTADORA MIDEA CARRIER CHILE LTDA */ Cont: * EGHU8341217*/ HR Entrega: *12:00* /Dirección: *BOD. MIEA AGURTO - PUERTO MADERO 9710, BOD. E13; PUDAHUEL </v>
      </c>
    </row>
    <row r="4424" spans="1:38" ht="16.5" customHeight="1" x14ac:dyDescent="0.2">
      <c r="A4424" s="15">
        <f>ROW(A4423)</f>
        <v>4423</v>
      </c>
      <c r="B4424" s="15">
        <f>IF(J4424=J4423,B4423+1,1)</f>
        <v>32</v>
      </c>
      <c r="C4424" s="15" t="s">
        <v>149</v>
      </c>
      <c r="D4424" s="25" t="s">
        <v>39</v>
      </c>
      <c r="E4424" s="27">
        <v>2638184</v>
      </c>
      <c r="F4424" s="42" t="s">
        <v>6730</v>
      </c>
      <c r="G4424" s="27" t="s">
        <v>41</v>
      </c>
      <c r="H4424" s="27">
        <v>9400</v>
      </c>
      <c r="I4424" s="27" t="s">
        <v>42</v>
      </c>
      <c r="J4424" s="28">
        <v>46185</v>
      </c>
      <c r="K4424" s="26">
        <v>0.5</v>
      </c>
      <c r="L4424" s="26" t="s">
        <v>6731</v>
      </c>
      <c r="M4424" s="49" t="s">
        <v>674</v>
      </c>
      <c r="N4424" s="49">
        <f>IFERROR(VLOOKUP(M4424,Data!$J$1:$K$58,2,0),"")</f>
        <v>56967386018</v>
      </c>
      <c r="O4424" s="49" t="s">
        <v>356</v>
      </c>
      <c r="P4424" s="27"/>
      <c r="Q4424" s="27" t="s">
        <v>153</v>
      </c>
      <c r="R4424" s="27" t="s">
        <v>1747</v>
      </c>
      <c r="S4424" s="27"/>
      <c r="T4424" s="27"/>
      <c r="U4424" s="28"/>
      <c r="V4424" s="15"/>
      <c r="W4424" s="15"/>
      <c r="X4424" s="27"/>
      <c r="Y4424" s="27"/>
      <c r="Z4424" s="29"/>
      <c r="AA4424" s="29">
        <v>0.65555555555555556</v>
      </c>
      <c r="AB4424" s="29">
        <v>0.68055555555555558</v>
      </c>
      <c r="AC4424" s="30">
        <v>46185</v>
      </c>
      <c r="AD4424" s="15" t="str">
        <f>IF(Tabla2[[#This Row],[HORA ENTREGA]]="DIRECTO","On time", IF(AA4424&lt;&gt;"",IF(Tabla2[[#This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24" s="15" t="str">
        <f>MID(Tabla2[[#This Row],[TIPO]],1,3)</f>
        <v xml:space="preserve">40 </v>
      </c>
      <c r="AF44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12-06%0A *Cliente:* IMPORTADORA MIDEA CARRIER CHILE LTDA */ Cont: * EGHU9410729*/ HR Entrega: *12:00* /Dirección: *BOD. MIEA AGURTO - PUERTO MADERO 9710, BOD. E13; PUDAHUEL </v>
      </c>
      <c r="AG4424" s="45" t="str">
        <f>IFERROR(HYPERLINK("https://wa.me/"&amp;Tabla2[[#This Row],[CONTACTO]]&amp;"?text="&amp;Tabla2[[#This Row],[Mensaje]],"Enviar mensaje"),"")</f>
        <v>Enviar mensaje</v>
      </c>
      <c r="AH4424" s="15" t="str">
        <f>CONCATENATE(A4424,F4424)</f>
        <v>4423EGHU9410729</v>
      </c>
      <c r="AI4424" s="15" t="str">
        <f>CONCATENATE("ENT-",A4424)</f>
        <v>ENT-4423</v>
      </c>
      <c r="AJ4424" s="15" t="str">
        <f>IF(Tabla2[[#This Row],[Op]]&lt;&gt;"","ENTREGA","")</f>
        <v>ENTREGA</v>
      </c>
      <c r="AK4424" s="40" t="str">
        <f>(Tabla2[[#This Row],[FECHA ENTREGA]]&amp;Tabla2[[#This Row],[HORA ENTREGA]])</f>
        <v>461850,5</v>
      </c>
      <c r="AL4424" s="43" t="str">
        <f>IFERROR(HYPERLINK("https://wa.me/"&amp;Tabla2[[#This Row],[CONTACTO]]&amp;"?text="&amp;Tabla2[[#This Row],[Mensaje]]),"")</f>
        <v xml:space="preserve">https://wa.me/56967386018?text=Hola!%0AServicio del día 12-06%0A *Cliente:* IMPORTADORA MIDEA CARRIER CHILE LTDA */ Cont: * EGHU9410729*/ HR Entrega: *12:00* /Dirección: *BOD. MIEA AGURTO - PUERTO MADERO 9710, BOD. E13; PUDAHUEL </v>
      </c>
    </row>
    <row r="4425" spans="1:38" ht="16.5" customHeight="1" x14ac:dyDescent="0.2">
      <c r="A4425" s="15">
        <f>ROW(A4424)</f>
        <v>4424</v>
      </c>
      <c r="B4425" s="15">
        <f>IF(J4425=J4424,B4424+1,1)</f>
        <v>33</v>
      </c>
      <c r="C4425" s="15" t="s">
        <v>178</v>
      </c>
      <c r="D4425" s="25" t="s">
        <v>39</v>
      </c>
      <c r="E4425" s="27">
        <v>889656</v>
      </c>
      <c r="F4425" s="42" t="s">
        <v>6732</v>
      </c>
      <c r="G4425" s="27" t="s">
        <v>41</v>
      </c>
      <c r="H4425" s="27">
        <v>9600</v>
      </c>
      <c r="I4425" s="27" t="s">
        <v>42</v>
      </c>
      <c r="J4425" s="28">
        <v>46185</v>
      </c>
      <c r="K4425" s="26">
        <v>0.33333333333333331</v>
      </c>
      <c r="L4425" s="26"/>
      <c r="M4425" s="27" t="s">
        <v>674</v>
      </c>
      <c r="N4425" s="25">
        <f>IFERROR(VLOOKUP(M4425,Data!$J$1:$K$58,2,0),"")</f>
        <v>56967386018</v>
      </c>
      <c r="O4425" s="27" t="s">
        <v>356</v>
      </c>
      <c r="P4425" s="27"/>
      <c r="Q4425" s="27" t="s">
        <v>6489</v>
      </c>
      <c r="R4425" s="27" t="s">
        <v>1777</v>
      </c>
      <c r="S4425" s="27"/>
      <c r="T4425" s="27"/>
      <c r="U4425" s="28"/>
      <c r="V4425" s="15"/>
      <c r="W4425" s="15"/>
      <c r="X4425" s="27"/>
      <c r="Y4425" s="27"/>
      <c r="Z4425" s="29"/>
      <c r="AA4425" s="29">
        <v>0.33124999999999999</v>
      </c>
      <c r="AB4425" s="29">
        <v>0.47569444444444442</v>
      </c>
      <c r="AC4425" s="30">
        <v>46185</v>
      </c>
      <c r="AD4425" s="15" t="str">
        <f>IF(Tabla2[[#This Row],[HORA ENTREGA]]="DIRECTO","On time", IF(AA4425&lt;&gt;"",IF(Tabla2[[#This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25" s="15" t="str">
        <f>MID(Tabla2[[#This Row],[TIPO]],1,3)</f>
        <v xml:space="preserve">40 </v>
      </c>
      <c r="AF44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INVERSIERRA S A */ Cont: * CAAU9815507*/ HR Entrega: *08:00* /Dirección: *LOS FRESNOS 200, COLINA</v>
      </c>
      <c r="AG4425" s="45" t="str">
        <f>IFERROR(HYPERLINK("https://wa.me/"&amp;Tabla2[[#This Row],[CONTACTO]]&amp;"?text="&amp;Tabla2[[#This Row],[Mensaje]],"Enviar mensaje"),"")</f>
        <v>Enviar mensaje</v>
      </c>
      <c r="AH4425" s="15" t="str">
        <f>CONCATENATE(A4425,F4425)</f>
        <v>4424CAAU9815507</v>
      </c>
      <c r="AI4425" s="15" t="str">
        <f>CONCATENATE("ENT-",A4425)</f>
        <v>ENT-4424</v>
      </c>
      <c r="AJ4425" s="15" t="str">
        <f>IF(Tabla2[[#This Row],[Op]]&lt;&gt;"","ENTREGA","")</f>
        <v>ENTREGA</v>
      </c>
      <c r="AK4425" s="40" t="str">
        <f>(Tabla2[[#This Row],[FECHA ENTREGA]]&amp;Tabla2[[#This Row],[HORA ENTREGA]])</f>
        <v>461850,333333333333333</v>
      </c>
      <c r="AL4425" s="43" t="str">
        <f>IFERROR(HYPERLINK("https://wa.me/"&amp;Tabla2[[#This Row],[CONTACTO]]&amp;"?text="&amp;Tabla2[[#This Row],[Mensaje]]),"")</f>
        <v>https://wa.me/56967386018?text=Hola!%0AServicio del día 12-06%0A *Cliente:* INVERSIERRA S A */ Cont: * CAAU9815507*/ HR Entrega: *08:00* /Dirección: *LOS FRESNOS 200, COLINA</v>
      </c>
    </row>
    <row r="4426" spans="1:38" ht="16.5" customHeight="1" x14ac:dyDescent="0.2">
      <c r="A4426" s="15">
        <f>ROW(A4425)</f>
        <v>4425</v>
      </c>
      <c r="B4426" s="15">
        <f>IF(J4426=J4425,B4425+1,1)</f>
        <v>34</v>
      </c>
      <c r="C4426" s="15" t="s">
        <v>178</v>
      </c>
      <c r="D4426" s="25" t="s">
        <v>39</v>
      </c>
      <c r="E4426" s="27">
        <v>889656</v>
      </c>
      <c r="F4426" s="42" t="s">
        <v>6733</v>
      </c>
      <c r="G4426" s="27" t="s">
        <v>41</v>
      </c>
      <c r="H4426" s="27">
        <v>9300</v>
      </c>
      <c r="I4426" s="27" t="s">
        <v>42</v>
      </c>
      <c r="J4426" s="28">
        <v>46185</v>
      </c>
      <c r="K4426" s="26">
        <v>0.45833333333333331</v>
      </c>
      <c r="L4426" s="26" t="s">
        <v>6734</v>
      </c>
      <c r="M4426" s="27" t="s">
        <v>221</v>
      </c>
      <c r="N4426" s="25">
        <f>IFERROR(VLOOKUP(M4426,Data!$J$1:$K$58,2,0),"")</f>
        <v>56965378427</v>
      </c>
      <c r="O4426" s="27" t="s">
        <v>222</v>
      </c>
      <c r="P4426" s="27"/>
      <c r="Q4426" s="27" t="s">
        <v>6489</v>
      </c>
      <c r="R4426" s="27" t="s">
        <v>218</v>
      </c>
      <c r="S4426" s="27"/>
      <c r="T4426" s="27"/>
      <c r="U4426" s="28"/>
      <c r="V4426" s="15"/>
      <c r="W4426" s="15"/>
      <c r="X4426" s="27"/>
      <c r="Y4426" s="27"/>
      <c r="Z4426" s="29"/>
      <c r="AA4426" s="29">
        <v>0.4236111111111111</v>
      </c>
      <c r="AB4426" s="29">
        <v>0.57986111111111116</v>
      </c>
      <c r="AC4426" s="30">
        <v>46185</v>
      </c>
      <c r="AD4426" s="15" t="str">
        <f>IF(Tabla2[[#This Row],[HORA ENTREGA]]="DIRECTO","On time", IF(AA4426&lt;&gt;"",IF(Tabla2[[#This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26" s="15" t="str">
        <f>MID(Tabla2[[#This Row],[TIPO]],1,3)</f>
        <v xml:space="preserve">40 </v>
      </c>
      <c r="AF44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INVERSIERRA S A */ Cont: * MSKU0851557*/ HR Entrega: *11:00* /Dirección: *LOS FRESNOS 200, COLINA</v>
      </c>
      <c r="AG4426" s="45" t="str">
        <f>IFERROR(HYPERLINK("https://wa.me/"&amp;Tabla2[[#This Row],[CONTACTO]]&amp;"?text="&amp;Tabla2[[#This Row],[Mensaje]],"Enviar mensaje"),"")</f>
        <v>Enviar mensaje</v>
      </c>
      <c r="AH4426" s="15" t="str">
        <f>CONCATENATE(A4426,F4426)</f>
        <v>4425MSKU0851557</v>
      </c>
      <c r="AI4426" s="15" t="str">
        <f>CONCATENATE("ENT-",A4426)</f>
        <v>ENT-4425</v>
      </c>
      <c r="AJ4426" s="15" t="str">
        <f>IF(Tabla2[[#This Row],[Op]]&lt;&gt;"","ENTREGA","")</f>
        <v>ENTREGA</v>
      </c>
      <c r="AK4426" s="40" t="str">
        <f>(Tabla2[[#This Row],[FECHA ENTREGA]]&amp;Tabla2[[#This Row],[HORA ENTREGA]])</f>
        <v>461850,458333333333333</v>
      </c>
      <c r="AL4426" s="43" t="str">
        <f>IFERROR(HYPERLINK("https://wa.me/"&amp;Tabla2[[#This Row],[CONTACTO]]&amp;"?text="&amp;Tabla2[[#This Row],[Mensaje]]),"")</f>
        <v>https://wa.me/56965378427?text=Hola!%0AServicio del día 12-06%0A *Cliente:* INVERSIERRA S A */ Cont: * MSKU0851557*/ HR Entrega: *11:00* /Dirección: *LOS FRESNOS 200, COLINA</v>
      </c>
    </row>
    <row r="4427" spans="1:38" ht="16.5" customHeight="1" x14ac:dyDescent="0.2">
      <c r="A4427" s="15">
        <f>ROW(A4426)</f>
        <v>4426</v>
      </c>
      <c r="B4427" s="15">
        <f>IF(J4427=J4426,B4426+1,1)</f>
        <v>35</v>
      </c>
      <c r="C4427" s="15" t="s">
        <v>6735</v>
      </c>
      <c r="D4427" s="25" t="s">
        <v>39</v>
      </c>
      <c r="E4427" s="27">
        <v>307556</v>
      </c>
      <c r="F4427" s="27" t="s">
        <v>6736</v>
      </c>
      <c r="G4427" s="27" t="s">
        <v>41</v>
      </c>
      <c r="H4427" s="27">
        <v>31600</v>
      </c>
      <c r="I4427" s="27" t="s">
        <v>42</v>
      </c>
      <c r="J4427" s="28">
        <v>46185</v>
      </c>
      <c r="K4427" s="26">
        <v>0.79166666666666663</v>
      </c>
      <c r="L4427" s="26"/>
      <c r="M4427" s="27" t="s">
        <v>72</v>
      </c>
      <c r="N4427" s="25">
        <f>IFERROR(VLOOKUP(M4427,Data!$J$1:$K$58,2,0),"")</f>
        <v>56978089148</v>
      </c>
      <c r="O4427" s="27" t="s">
        <v>6317</v>
      </c>
      <c r="P4427" s="27"/>
      <c r="Q4427" s="27" t="s">
        <v>6737</v>
      </c>
      <c r="R4427" s="27" t="s">
        <v>1710</v>
      </c>
      <c r="S4427" s="27"/>
      <c r="T4427" s="27"/>
      <c r="U4427" s="28"/>
      <c r="V4427" s="15"/>
      <c r="W4427" s="15"/>
      <c r="X4427" s="27"/>
      <c r="Y4427" s="27"/>
      <c r="Z4427" s="29"/>
      <c r="AA4427" s="29"/>
      <c r="AB4427" s="29"/>
      <c r="AC4427" s="30"/>
      <c r="AD4427" s="15" t="str">
        <f>IF(Tabla2[[#This Row],[HORA ENTREGA]]="DIRECTO","On time", IF(AA4427&lt;&gt;"",IF(Tabla2[[#This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27" s="15" t="str">
        <f>MID(Tabla2[[#This Row],[TIPO]],1,3)</f>
        <v xml:space="preserve">40 </v>
      </c>
      <c r="AF44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KING DA */ Cont: * HAMU3596259*/ HR Entrega: *19:00* /Dirección: *CRNEL. AGUSTIN LOPEZ DE ALCAZAR 327, SANTIAGO CENTRO</v>
      </c>
      <c r="AG4427" s="45" t="str">
        <f>IFERROR(HYPERLINK("https://wa.me/"&amp;Tabla2[[#This Row],[CONTACTO]]&amp;"?text="&amp;Tabla2[[#This Row],[Mensaje]],"Enviar mensaje"),"")</f>
        <v>Enviar mensaje</v>
      </c>
      <c r="AH4427" s="15" t="str">
        <f>CONCATENATE(A4427,F4427)</f>
        <v>4426HAMU3596259</v>
      </c>
      <c r="AI4427" s="15" t="str">
        <f>CONCATENATE("ENT-",A4427)</f>
        <v>ENT-4426</v>
      </c>
      <c r="AJ4427" s="15" t="str">
        <f>IF(Tabla2[[#This Row],[Op]]&lt;&gt;"","ENTREGA","")</f>
        <v>ENTREGA</v>
      </c>
      <c r="AK4427" s="40" t="str">
        <f>(Tabla2[[#This Row],[FECHA ENTREGA]]&amp;Tabla2[[#This Row],[HORA ENTREGA]])</f>
        <v>461850,791666666666667</v>
      </c>
      <c r="AL4427" s="43" t="str">
        <f>IFERROR(HYPERLINK("https://wa.me/"&amp;Tabla2[[#This Row],[CONTACTO]]&amp;"?text="&amp;Tabla2[[#This Row],[Mensaje]]),"")</f>
        <v>https://wa.me/56978089148?text=Hola!%0AServicio del día 12-06%0A *Cliente:* KING DA */ Cont: * HAMU3596259*/ HR Entrega: *19:00* /Dirección: *CRNEL. AGUSTIN LOPEZ DE ALCAZAR 327, SANTIAGO CENTRO</v>
      </c>
    </row>
    <row r="4428" spans="1:38" ht="16.5" customHeight="1" x14ac:dyDescent="0.2">
      <c r="A4428" s="15">
        <f>ROW(A4427)</f>
        <v>4427</v>
      </c>
      <c r="B4428" s="15">
        <f>IF(J4428=J4427,B4427+1,1)</f>
        <v>36</v>
      </c>
      <c r="C4428" s="15" t="s">
        <v>2040</v>
      </c>
      <c r="D4428" s="25" t="s">
        <v>39</v>
      </c>
      <c r="E4428" s="27">
        <v>508702</v>
      </c>
      <c r="F4428" s="42" t="s">
        <v>6738</v>
      </c>
      <c r="G4428" s="27" t="s">
        <v>41</v>
      </c>
      <c r="H4428" s="27">
        <v>4280</v>
      </c>
      <c r="I4428" s="27" t="s">
        <v>42</v>
      </c>
      <c r="J4428" s="28">
        <v>46185</v>
      </c>
      <c r="K4428" s="26">
        <v>0.625</v>
      </c>
      <c r="L4428" s="26"/>
      <c r="M4428" s="27" t="s">
        <v>567</v>
      </c>
      <c r="N4428" s="25">
        <f>IFERROR(VLOOKUP(M4428,Data!$J$1:$K$58,2,0),"")</f>
        <v>56964069749</v>
      </c>
      <c r="O4428" s="27" t="s">
        <v>568</v>
      </c>
      <c r="P4428" s="27"/>
      <c r="Q4428" s="27" t="s">
        <v>2042</v>
      </c>
      <c r="R4428" s="27"/>
      <c r="S4428" s="27"/>
      <c r="T4428" s="27"/>
      <c r="U4428" s="28"/>
      <c r="V4428" s="15"/>
      <c r="W4428" s="15"/>
      <c r="X4428" s="27"/>
      <c r="Y4428" s="27"/>
      <c r="Z4428" s="29"/>
      <c r="AA4428" s="29">
        <v>0.64583333333333337</v>
      </c>
      <c r="AB4428" s="29">
        <v>0.65277777777777779</v>
      </c>
      <c r="AC4428" s="30">
        <v>46185</v>
      </c>
      <c r="AD4428" s="15" t="str">
        <f>IF(Tabla2[[#This Row],[HORA ENTREGA]]="DIRECTO","On time", IF(AA4428&lt;&gt;"",IF(Tabla2[[#This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28" s="15" t="str">
        <f>MID(Tabla2[[#This Row],[TIPO]],1,3)</f>
        <v xml:space="preserve">40 </v>
      </c>
      <c r="AF442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EGHU9748613*/ HR Entrega: *15:00* /Dirección: *CLAUDIO ARRAU 8600, PUDAHUEL</v>
      </c>
      <c r="AG4428" s="47" t="str">
        <f>IFERROR(HYPERLINK("https://wa.me/"&amp;Tabla2[[#This Row],[CONTACTO]]&amp;"?text="&amp;Tabla2[[#This Row],[Mensaje]],"Enviar mensaje"),"")</f>
        <v>Enviar mensaje</v>
      </c>
      <c r="AH4428" s="15" t="str">
        <f>CONCATENATE(A4428,F4428)</f>
        <v>4427EGHU9748613</v>
      </c>
      <c r="AI4428" s="15" t="str">
        <f>CONCATENATE("ENT-",A4428)</f>
        <v>ENT-4427</v>
      </c>
      <c r="AJ4428" s="15" t="str">
        <f>IF(Tabla2[[#This Row],[Op]]&lt;&gt;"","ENTREGA","")</f>
        <v>ENTREGA</v>
      </c>
      <c r="AK4428" s="40" t="str">
        <f>(Tabla2[[#This Row],[FECHA ENTREGA]]&amp;Tabla2[[#This Row],[HORA ENTREGA]])</f>
        <v>461850,625</v>
      </c>
      <c r="AL4428" s="46" t="str">
        <f>IFERROR(HYPERLINK("https://wa.me/"&amp;Tabla2[[#This Row],[CONTACTO]]&amp;"?text="&amp;Tabla2[[#This Row],[Mensaje]]),"")</f>
        <v>https://wa.me/56964069749?text=Hola!%0AServicio del día 12-06%0A *Cliente:* LOG SERVICES SPA */ Cont: * EGHU9748613*/ HR Entrega: *15:00* /Dirección: *CLAUDIO ARRAU 8600, PUDAHUEL</v>
      </c>
    </row>
    <row r="4429" spans="1:38" ht="16.5" customHeight="1" x14ac:dyDescent="0.2">
      <c r="A4429" s="15">
        <f>ROW(A4428)</f>
        <v>4428</v>
      </c>
      <c r="B4429" s="15">
        <f>IF(J4429=J4428,B4428+1,1)</f>
        <v>37</v>
      </c>
      <c r="C4429" s="15" t="s">
        <v>2040</v>
      </c>
      <c r="D4429" s="25" t="s">
        <v>39</v>
      </c>
      <c r="E4429" s="27">
        <v>508702</v>
      </c>
      <c r="F4429" s="42" t="s">
        <v>6739</v>
      </c>
      <c r="G4429" s="27" t="s">
        <v>41</v>
      </c>
      <c r="H4429" s="27">
        <v>4280</v>
      </c>
      <c r="I4429" s="27" t="s">
        <v>42</v>
      </c>
      <c r="J4429" s="28">
        <v>46185</v>
      </c>
      <c r="K4429" s="26">
        <v>0.625</v>
      </c>
      <c r="L4429" s="26"/>
      <c r="M4429" s="27" t="s">
        <v>570</v>
      </c>
      <c r="N4429" s="25">
        <f>IFERROR(VLOOKUP(M4429,Data!$J$1:$K$58,2,0),"")</f>
        <v>56973887322</v>
      </c>
      <c r="O4429" s="27" t="s">
        <v>738</v>
      </c>
      <c r="P4429" s="27"/>
      <c r="Q4429" s="27" t="s">
        <v>2042</v>
      </c>
      <c r="R4429" s="27"/>
      <c r="S4429" s="27"/>
      <c r="T4429" s="27"/>
      <c r="U4429" s="28"/>
      <c r="V4429" s="15"/>
      <c r="W4429" s="15"/>
      <c r="X4429" s="27"/>
      <c r="Y4429" s="27"/>
      <c r="Z4429" s="29"/>
      <c r="AA4429" s="29">
        <v>0.64583333333333337</v>
      </c>
      <c r="AB4429" s="29">
        <v>0.65625</v>
      </c>
      <c r="AC4429" s="30">
        <v>46185</v>
      </c>
      <c r="AD4429" s="15" t="str">
        <f>IF(Tabla2[[#This Row],[HORA ENTREGA]]="DIRECTO","On time", IF(AA4429&lt;&gt;"",IF(Tabla2[[#This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29" s="15" t="str">
        <f>MID(Tabla2[[#This Row],[TIPO]],1,3)</f>
        <v xml:space="preserve">40 </v>
      </c>
      <c r="AF442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EGHU9786589*/ HR Entrega: *15:00* /Dirección: *CLAUDIO ARRAU 8600, PUDAHUEL</v>
      </c>
      <c r="AG4429" s="47" t="str">
        <f>IFERROR(HYPERLINK("https://wa.me/"&amp;Tabla2[[#This Row],[CONTACTO]]&amp;"?text="&amp;Tabla2[[#This Row],[Mensaje]],"Enviar mensaje"),"")</f>
        <v>Enviar mensaje</v>
      </c>
      <c r="AH4429" s="15" t="str">
        <f>CONCATENATE(A4429,F4429)</f>
        <v>4428EGHU9786589</v>
      </c>
      <c r="AI4429" s="15" t="str">
        <f>CONCATENATE("ENT-",A4429)</f>
        <v>ENT-4428</v>
      </c>
      <c r="AJ4429" s="15" t="str">
        <f>IF(Tabla2[[#This Row],[Op]]&lt;&gt;"","ENTREGA","")</f>
        <v>ENTREGA</v>
      </c>
      <c r="AK4429" s="40" t="str">
        <f>(Tabla2[[#This Row],[FECHA ENTREGA]]&amp;Tabla2[[#This Row],[HORA ENTREGA]])</f>
        <v>461850,625</v>
      </c>
      <c r="AL4429" s="46" t="str">
        <f>IFERROR(HYPERLINK("https://wa.me/"&amp;Tabla2[[#This Row],[CONTACTO]]&amp;"?text="&amp;Tabla2[[#This Row],[Mensaje]]),"")</f>
        <v>https://wa.me/56973887322?text=Hola!%0AServicio del día 12-06%0A *Cliente:* LOG SERVICES SPA */ Cont: * EGHU9786589*/ HR Entrega: *15:00* /Dirección: *CLAUDIO ARRAU 8600, PUDAHUEL</v>
      </c>
    </row>
    <row r="4430" spans="1:38" ht="16.5" customHeight="1" x14ac:dyDescent="0.2">
      <c r="A4430" s="15">
        <f>ROW(A4429)</f>
        <v>4429</v>
      </c>
      <c r="B4430" s="15">
        <f>IF(J4430=J4429,B4429+1,1)</f>
        <v>38</v>
      </c>
      <c r="C4430" s="15" t="s">
        <v>2040</v>
      </c>
      <c r="D4430" s="25" t="s">
        <v>39</v>
      </c>
      <c r="E4430" s="27">
        <v>508702</v>
      </c>
      <c r="F4430" s="42" t="s">
        <v>6740</v>
      </c>
      <c r="G4430" s="27" t="s">
        <v>41</v>
      </c>
      <c r="H4430" s="27">
        <v>4280</v>
      </c>
      <c r="I4430" s="27" t="s">
        <v>42</v>
      </c>
      <c r="J4430" s="28">
        <v>46185</v>
      </c>
      <c r="K4430" s="26">
        <v>0.625</v>
      </c>
      <c r="L4430" s="26"/>
      <c r="M4430" s="27" t="s">
        <v>433</v>
      </c>
      <c r="N4430" s="25">
        <f>IFERROR(VLOOKUP(M4430,Data!$J$1:$K$58,2,0),"")</f>
        <v>56994354094</v>
      </c>
      <c r="O4430" s="27" t="s">
        <v>434</v>
      </c>
      <c r="P4430" s="27"/>
      <c r="Q4430" s="27" t="s">
        <v>2042</v>
      </c>
      <c r="R4430" s="27"/>
      <c r="S4430" s="27"/>
      <c r="T4430" s="27"/>
      <c r="U4430" s="28"/>
      <c r="V4430" s="15"/>
      <c r="W4430" s="15"/>
      <c r="X4430" s="27"/>
      <c r="Y4430" s="27"/>
      <c r="Z4430" s="29"/>
      <c r="AA4430" s="29">
        <v>0.67708333333333337</v>
      </c>
      <c r="AB4430" s="29">
        <v>0.6875</v>
      </c>
      <c r="AC4430" s="30">
        <v>46185</v>
      </c>
      <c r="AD4430" s="15" t="str">
        <f>IF(Tabla2[[#This Row],[HORA ENTREGA]]="DIRECTO","On time", IF(AA4430&lt;&gt;"",IF(Tabla2[[#This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30" s="15" t="str">
        <f>MID(Tabla2[[#This Row],[TIPO]],1,3)</f>
        <v xml:space="preserve">40 </v>
      </c>
      <c r="AF443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EGSU6573201*/ HR Entrega: *15:00* /Dirección: *CLAUDIO ARRAU 8600, PUDAHUEL</v>
      </c>
      <c r="AG4430" s="47" t="str">
        <f>IFERROR(HYPERLINK("https://wa.me/"&amp;Tabla2[[#This Row],[CONTACTO]]&amp;"?text="&amp;Tabla2[[#This Row],[Mensaje]],"Enviar mensaje"),"")</f>
        <v>Enviar mensaje</v>
      </c>
      <c r="AH4430" s="15" t="str">
        <f>CONCATENATE(A4430,F4430)</f>
        <v>4429EGSU6573201</v>
      </c>
      <c r="AI4430" s="15" t="str">
        <f>CONCATENATE("ENT-",A4430)</f>
        <v>ENT-4429</v>
      </c>
      <c r="AJ4430" s="15" t="str">
        <f>IF(Tabla2[[#This Row],[Op]]&lt;&gt;"","ENTREGA","")</f>
        <v>ENTREGA</v>
      </c>
      <c r="AK4430" s="40" t="str">
        <f>(Tabla2[[#This Row],[FECHA ENTREGA]]&amp;Tabla2[[#This Row],[HORA ENTREGA]])</f>
        <v>461850,625</v>
      </c>
      <c r="AL4430" s="46" t="str">
        <f>IFERROR(HYPERLINK("https://wa.me/"&amp;Tabla2[[#This Row],[CONTACTO]]&amp;"?text="&amp;Tabla2[[#This Row],[Mensaje]]),"")</f>
        <v>https://wa.me/56994354094?text=Hola!%0AServicio del día 12-06%0A *Cliente:* LOG SERVICES SPA */ Cont: * EGSU6573201*/ HR Entrega: *15:00* /Dirección: *CLAUDIO ARRAU 8600, PUDAHUEL</v>
      </c>
    </row>
    <row r="4431" spans="1:38" ht="16.5" customHeight="1" x14ac:dyDescent="0.2">
      <c r="A4431" s="15">
        <f>ROW(A4430)</f>
        <v>4430</v>
      </c>
      <c r="B4431" s="15">
        <f>IF(J4431=J4430,B4430+1,1)</f>
        <v>39</v>
      </c>
      <c r="C4431" s="15" t="s">
        <v>2040</v>
      </c>
      <c r="D4431" s="25" t="s">
        <v>39</v>
      </c>
      <c r="E4431" s="27">
        <v>508702</v>
      </c>
      <c r="F4431" s="42" t="s">
        <v>6741</v>
      </c>
      <c r="G4431" s="27" t="s">
        <v>41</v>
      </c>
      <c r="H4431" s="27">
        <v>4280</v>
      </c>
      <c r="I4431" s="27" t="s">
        <v>42</v>
      </c>
      <c r="J4431" s="28">
        <v>46185</v>
      </c>
      <c r="K4431" s="26">
        <v>0.625</v>
      </c>
      <c r="L4431" s="26"/>
      <c r="M4431" s="27" t="s">
        <v>117</v>
      </c>
      <c r="N4431" s="25">
        <f>IFERROR(VLOOKUP(M4431,Data!$J$1:$K$58,2,0),"")</f>
        <v>56973887539</v>
      </c>
      <c r="O4431" s="27" t="s">
        <v>118</v>
      </c>
      <c r="P4431" s="27"/>
      <c r="Q4431" s="27" t="s">
        <v>2042</v>
      </c>
      <c r="R4431" s="27"/>
      <c r="S4431" s="27"/>
      <c r="T4431" s="27"/>
      <c r="U4431" s="28"/>
      <c r="V4431" s="15"/>
      <c r="W4431" s="15"/>
      <c r="X4431" s="27"/>
      <c r="Y4431" s="27"/>
      <c r="Z4431" s="29"/>
      <c r="AA4431" s="29">
        <v>0.66111111111111109</v>
      </c>
      <c r="AB4431" s="29">
        <v>0.67361111111111116</v>
      </c>
      <c r="AC4431" s="30">
        <v>46185</v>
      </c>
      <c r="AD4431" s="15" t="str">
        <f>IF(Tabla2[[#This Row],[HORA ENTREGA]]="DIRECTO","On time", IF(AA4431&lt;&gt;"",IF(Tabla2[[#This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31" s="15" t="str">
        <f>MID(Tabla2[[#This Row],[TIPO]],1,3)</f>
        <v xml:space="preserve">40 </v>
      </c>
      <c r="AF443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HPCU4889817*/ HR Entrega: *15:00* /Dirección: *CLAUDIO ARRAU 8600, PUDAHUEL</v>
      </c>
      <c r="AG4431" s="47" t="str">
        <f>IFERROR(HYPERLINK("https://wa.me/"&amp;Tabla2[[#This Row],[CONTACTO]]&amp;"?text="&amp;Tabla2[[#This Row],[Mensaje]],"Enviar mensaje"),"")</f>
        <v>Enviar mensaje</v>
      </c>
      <c r="AH4431" s="15" t="str">
        <f>CONCATENATE(A4431,F4431)</f>
        <v>4430HPCU4889817</v>
      </c>
      <c r="AI4431" s="15" t="str">
        <f>CONCATENATE("ENT-",A4431)</f>
        <v>ENT-4430</v>
      </c>
      <c r="AJ4431" s="15" t="str">
        <f>IF(Tabla2[[#This Row],[Op]]&lt;&gt;"","ENTREGA","")</f>
        <v>ENTREGA</v>
      </c>
      <c r="AK4431" s="40" t="str">
        <f>(Tabla2[[#This Row],[FECHA ENTREGA]]&amp;Tabla2[[#This Row],[HORA ENTREGA]])</f>
        <v>461850,625</v>
      </c>
      <c r="AL4431" s="46" t="str">
        <f>IFERROR(HYPERLINK("https://wa.me/"&amp;Tabla2[[#This Row],[CONTACTO]]&amp;"?text="&amp;Tabla2[[#This Row],[Mensaje]]),"")</f>
        <v>https://wa.me/56973887539?text=Hola!%0AServicio del día 12-06%0A *Cliente:* LOG SERVICES SPA */ Cont: * HPCU4889817*/ HR Entrega: *15:00* /Dirección: *CLAUDIO ARRAU 8600, PUDAHUEL</v>
      </c>
    </row>
    <row r="4432" spans="1:38" ht="16.5" customHeight="1" x14ac:dyDescent="0.2">
      <c r="A4432" s="15">
        <f>ROW(A4431)</f>
        <v>4431</v>
      </c>
      <c r="B4432" s="15">
        <f>IF(J4432=J4431,B4431+1,1)</f>
        <v>40</v>
      </c>
      <c r="C4432" s="15" t="s">
        <v>2040</v>
      </c>
      <c r="D4432" s="25" t="s">
        <v>39</v>
      </c>
      <c r="E4432" s="27">
        <v>508702</v>
      </c>
      <c r="F4432" s="42" t="s">
        <v>6742</v>
      </c>
      <c r="G4432" s="27" t="s">
        <v>41</v>
      </c>
      <c r="H4432" s="27">
        <v>4280</v>
      </c>
      <c r="I4432" s="27" t="s">
        <v>42</v>
      </c>
      <c r="J4432" s="28">
        <v>46185</v>
      </c>
      <c r="K4432" s="26">
        <v>0.625</v>
      </c>
      <c r="L4432" s="26"/>
      <c r="M4432" s="27" t="s">
        <v>241</v>
      </c>
      <c r="N4432" s="25">
        <f>IFERROR(VLOOKUP(M4432,Data!$J$1:$K$58,2,0),"")</f>
        <v>56984880436</v>
      </c>
      <c r="O4432" s="27" t="s">
        <v>98</v>
      </c>
      <c r="P4432" s="27"/>
      <c r="Q4432" s="27" t="s">
        <v>2042</v>
      </c>
      <c r="R4432" s="27"/>
      <c r="S4432" s="27"/>
      <c r="T4432" s="27"/>
      <c r="U4432" s="28"/>
      <c r="V4432" s="15"/>
      <c r="W4432" s="15"/>
      <c r="X4432" s="27"/>
      <c r="Y4432" s="27"/>
      <c r="Z4432" s="29"/>
      <c r="AA4432" s="29">
        <v>0.6791666666666667</v>
      </c>
      <c r="AB4432" s="29"/>
      <c r="AC4432" s="30"/>
      <c r="AD4432" s="15" t="str">
        <f>IF(Tabla2[[#This Row],[HORA ENTREGA]]="DIRECTO","On time", IF(AA4432&lt;&gt;"",IF(Tabla2[[#This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32" s="15" t="str">
        <f>MID(Tabla2[[#This Row],[TIPO]],1,3)</f>
        <v xml:space="preserve">40 </v>
      </c>
      <c r="AF44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EGSU9519483*/ HR Entrega: *15:00* /Dirección: *CLAUDIO ARRAU 8600, PUDAHUEL</v>
      </c>
      <c r="AG4432" s="47" t="str">
        <f>IFERROR(HYPERLINK("https://wa.me/"&amp;Tabla2[[#This Row],[CONTACTO]]&amp;"?text="&amp;Tabla2[[#This Row],[Mensaje]],"Enviar mensaje"),"")</f>
        <v>Enviar mensaje</v>
      </c>
      <c r="AH4432" s="15" t="str">
        <f>CONCATENATE(A4432,F4432)</f>
        <v>4431EGSU9519483</v>
      </c>
      <c r="AI4432" s="15" t="str">
        <f>CONCATENATE("ENT-",A4432)</f>
        <v>ENT-4431</v>
      </c>
      <c r="AJ4432" s="15" t="str">
        <f>IF(Tabla2[[#This Row],[Op]]&lt;&gt;"","ENTREGA","")</f>
        <v>ENTREGA</v>
      </c>
      <c r="AK4432" s="40" t="str">
        <f>(Tabla2[[#This Row],[FECHA ENTREGA]]&amp;Tabla2[[#This Row],[HORA ENTREGA]])</f>
        <v>461850,625</v>
      </c>
      <c r="AL4432" s="46" t="str">
        <f>IFERROR(HYPERLINK("https://wa.me/"&amp;Tabla2[[#This Row],[CONTACTO]]&amp;"?text="&amp;Tabla2[[#This Row],[Mensaje]]),"")</f>
        <v>https://wa.me/56984880436?text=Hola!%0AServicio del día 12-06%0A *Cliente:* LOG SERVICES SPA */ Cont: * EGSU9519483*/ HR Entrega: *15:00* /Dirección: *CLAUDIO ARRAU 8600, PUDAHUEL</v>
      </c>
    </row>
    <row r="4433" spans="1:38" ht="16.5" customHeight="1" x14ac:dyDescent="0.2">
      <c r="A4433" s="15">
        <f>ROW(A4432)</f>
        <v>4432</v>
      </c>
      <c r="B4433" s="15">
        <f>IF(J4433=J4432,B4432+1,1)</f>
        <v>41</v>
      </c>
      <c r="C4433" s="15" t="s">
        <v>2040</v>
      </c>
      <c r="D4433" s="25" t="s">
        <v>39</v>
      </c>
      <c r="E4433" s="27">
        <v>508702</v>
      </c>
      <c r="F4433" s="42" t="s">
        <v>6743</v>
      </c>
      <c r="G4433" s="27" t="s">
        <v>41</v>
      </c>
      <c r="H4433" s="27">
        <v>4280</v>
      </c>
      <c r="I4433" s="27" t="s">
        <v>42</v>
      </c>
      <c r="J4433" s="28">
        <v>46185</v>
      </c>
      <c r="K4433" s="26">
        <v>0.625</v>
      </c>
      <c r="L4433" s="26"/>
      <c r="M4433" s="27" t="s">
        <v>45</v>
      </c>
      <c r="N4433" s="25">
        <f>IFERROR(VLOOKUP(M4433,Data!$J$1:$K$58,2,0),"")</f>
        <v>56950981572</v>
      </c>
      <c r="O4433" s="27" t="s">
        <v>46</v>
      </c>
      <c r="P4433" s="27"/>
      <c r="Q4433" s="27" t="s">
        <v>2042</v>
      </c>
      <c r="R4433" s="27"/>
      <c r="S4433" s="27"/>
      <c r="T4433" s="27"/>
      <c r="U4433" s="28"/>
      <c r="V4433" s="15"/>
      <c r="W4433" s="15"/>
      <c r="X4433" s="27"/>
      <c r="Y4433" s="27"/>
      <c r="Z4433" s="29"/>
      <c r="AA4433" s="29">
        <v>0.67500000000000004</v>
      </c>
      <c r="AB4433" s="29">
        <v>0.68402777777777779</v>
      </c>
      <c r="AC4433" s="30">
        <v>46185</v>
      </c>
      <c r="AD4433" s="15" t="str">
        <f>IF(Tabla2[[#This Row],[HORA ENTREGA]]="DIRECTO","On time", IF(AA4433&lt;&gt;"",IF(Tabla2[[#This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33" s="15" t="str">
        <f>MID(Tabla2[[#This Row],[TIPO]],1,3)</f>
        <v xml:space="preserve">40 </v>
      </c>
      <c r="AF44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EMCU1816640*/ HR Entrega: *15:00* /Dirección: *CLAUDIO ARRAU 8600, PUDAHUEL</v>
      </c>
      <c r="AG4433" s="47" t="str">
        <f>IFERROR(HYPERLINK("https://wa.me/"&amp;Tabla2[[#This Row],[CONTACTO]]&amp;"?text="&amp;Tabla2[[#This Row],[Mensaje]],"Enviar mensaje"),"")</f>
        <v>Enviar mensaje</v>
      </c>
      <c r="AH4433" s="15" t="str">
        <f>CONCATENATE(A4433,F4433)</f>
        <v>4432EMCU1816640</v>
      </c>
      <c r="AI4433" s="15" t="str">
        <f>CONCATENATE("ENT-",A4433)</f>
        <v>ENT-4432</v>
      </c>
      <c r="AJ4433" s="15" t="str">
        <f>IF(Tabla2[[#This Row],[Op]]&lt;&gt;"","ENTREGA","")</f>
        <v>ENTREGA</v>
      </c>
      <c r="AK4433" s="40" t="str">
        <f>(Tabla2[[#This Row],[FECHA ENTREGA]]&amp;Tabla2[[#This Row],[HORA ENTREGA]])</f>
        <v>461850,625</v>
      </c>
      <c r="AL4433" s="46" t="str">
        <f>IFERROR(HYPERLINK("https://wa.me/"&amp;Tabla2[[#This Row],[CONTACTO]]&amp;"?text="&amp;Tabla2[[#This Row],[Mensaje]]),"")</f>
        <v>https://wa.me/56950981572?text=Hola!%0AServicio del día 12-06%0A *Cliente:* LOG SERVICES SPA */ Cont: * EMCU1816640*/ HR Entrega: *15:00* /Dirección: *CLAUDIO ARRAU 8600, PUDAHUEL</v>
      </c>
    </row>
    <row r="4434" spans="1:38" ht="16.5" customHeight="1" x14ac:dyDescent="0.2">
      <c r="A4434" s="15">
        <f>ROW(A4433)</f>
        <v>4433</v>
      </c>
      <c r="B4434" s="15">
        <f>IF(J4434=J4433,B4433+1,1)</f>
        <v>42</v>
      </c>
      <c r="C4434" s="15" t="s">
        <v>2040</v>
      </c>
      <c r="D4434" s="25" t="s">
        <v>39</v>
      </c>
      <c r="E4434" s="27">
        <v>508702</v>
      </c>
      <c r="F4434" s="42" t="s">
        <v>6744</v>
      </c>
      <c r="G4434" s="27" t="s">
        <v>41</v>
      </c>
      <c r="H4434" s="27">
        <v>4280</v>
      </c>
      <c r="I4434" s="27" t="s">
        <v>42</v>
      </c>
      <c r="J4434" s="28">
        <v>46185</v>
      </c>
      <c r="K4434" s="26">
        <v>0.625</v>
      </c>
      <c r="L4434" s="26"/>
      <c r="M4434" s="27" t="s">
        <v>300</v>
      </c>
      <c r="N4434" s="25">
        <f>IFERROR(VLOOKUP(M4434,Data!$J$1:$K$58,2,0),"")</f>
        <v>56989844861</v>
      </c>
      <c r="O4434" s="27" t="s">
        <v>301</v>
      </c>
      <c r="P4434" s="27"/>
      <c r="Q4434" s="27" t="s">
        <v>2042</v>
      </c>
      <c r="R4434" s="27"/>
      <c r="S4434" s="27"/>
      <c r="T4434" s="27"/>
      <c r="U4434" s="28"/>
      <c r="V4434" s="15"/>
      <c r="W4434" s="15"/>
      <c r="X4434" s="27"/>
      <c r="Y4434" s="27"/>
      <c r="Z4434" s="29"/>
      <c r="AA4434" s="29">
        <v>0.65625</v>
      </c>
      <c r="AB4434" s="29">
        <v>0.66666666666666663</v>
      </c>
      <c r="AC4434" s="30">
        <v>46185</v>
      </c>
      <c r="AD4434" s="15" t="str">
        <f>IF(Tabla2[[#This Row],[HORA ENTREGA]]="DIRECTO","On time", IF(AA4434&lt;&gt;"",IF(Tabla2[[#This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34" s="15" t="str">
        <f>MID(Tabla2[[#This Row],[TIPO]],1,3)</f>
        <v xml:space="preserve">40 </v>
      </c>
      <c r="AF44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EGSU1476370*/ HR Entrega: *15:00* /Dirección: *CLAUDIO ARRAU 8600, PUDAHUEL</v>
      </c>
      <c r="AG4434" s="47" t="str">
        <f>IFERROR(HYPERLINK("https://wa.me/"&amp;Tabla2[[#This Row],[CONTACTO]]&amp;"?text="&amp;Tabla2[[#This Row],[Mensaje]],"Enviar mensaje"),"")</f>
        <v>Enviar mensaje</v>
      </c>
      <c r="AH4434" s="15" t="str">
        <f>CONCATENATE(A4434,F4434)</f>
        <v>4433EGSU1476370</v>
      </c>
      <c r="AI4434" s="15" t="str">
        <f>CONCATENATE("ENT-",A4434)</f>
        <v>ENT-4433</v>
      </c>
      <c r="AJ4434" s="15" t="str">
        <f>IF(Tabla2[[#This Row],[Op]]&lt;&gt;"","ENTREGA","")</f>
        <v>ENTREGA</v>
      </c>
      <c r="AK4434" s="40" t="str">
        <f>(Tabla2[[#This Row],[FECHA ENTREGA]]&amp;Tabla2[[#This Row],[HORA ENTREGA]])</f>
        <v>461850,625</v>
      </c>
      <c r="AL4434" s="46" t="str">
        <f>IFERROR(HYPERLINK("https://wa.me/"&amp;Tabla2[[#This Row],[CONTACTO]]&amp;"?text="&amp;Tabla2[[#This Row],[Mensaje]]),"")</f>
        <v>https://wa.me/56989844861?text=Hola!%0AServicio del día 12-06%0A *Cliente:* LOG SERVICES SPA */ Cont: * EGSU1476370*/ HR Entrega: *15:00* /Dirección: *CLAUDIO ARRAU 8600, PUDAHUEL</v>
      </c>
    </row>
    <row r="4435" spans="1:38" ht="16.5" customHeight="1" x14ac:dyDescent="0.2">
      <c r="A4435" s="15">
        <f>ROW(A4434)</f>
        <v>4434</v>
      </c>
      <c r="B4435" s="15">
        <f>IF(J4435=J4434,B4434+1,1)</f>
        <v>43</v>
      </c>
      <c r="C4435" s="15" t="s">
        <v>2040</v>
      </c>
      <c r="D4435" s="25" t="s">
        <v>39</v>
      </c>
      <c r="E4435" s="27">
        <v>508702</v>
      </c>
      <c r="F4435" s="42" t="s">
        <v>6745</v>
      </c>
      <c r="G4435" s="27" t="s">
        <v>41</v>
      </c>
      <c r="H4435" s="27">
        <v>4280</v>
      </c>
      <c r="I4435" s="27" t="s">
        <v>42</v>
      </c>
      <c r="J4435" s="28">
        <v>46185</v>
      </c>
      <c r="K4435" s="26">
        <v>0.625</v>
      </c>
      <c r="L4435" s="26"/>
      <c r="M4435" s="27" t="s">
        <v>55</v>
      </c>
      <c r="N4435" s="25">
        <f>IFERROR(VLOOKUP(M4435,Data!$J$1:$K$58,2,0),"")</f>
        <v>56992164782</v>
      </c>
      <c r="O4435" s="27" t="s">
        <v>56</v>
      </c>
      <c r="P4435" s="27"/>
      <c r="Q4435" s="27" t="s">
        <v>2042</v>
      </c>
      <c r="R4435" s="27"/>
      <c r="S4435" s="27"/>
      <c r="T4435" s="27"/>
      <c r="U4435" s="28"/>
      <c r="V4435" s="15"/>
      <c r="W4435" s="15"/>
      <c r="X4435" s="27"/>
      <c r="Y4435" s="27"/>
      <c r="Z4435" s="29"/>
      <c r="AA4435" s="29">
        <v>0.64583333333333337</v>
      </c>
      <c r="AB4435" s="29">
        <v>0.66319444444444442</v>
      </c>
      <c r="AC4435" s="30">
        <v>46185</v>
      </c>
      <c r="AD4435" s="15" t="str">
        <f>IF(Tabla2[[#This Row],[HORA ENTREGA]]="DIRECTO","On time", IF(AA4435&lt;&gt;"",IF(Tabla2[[#This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35" s="15" t="str">
        <f>MID(Tabla2[[#This Row],[TIPO]],1,3)</f>
        <v xml:space="preserve">40 </v>
      </c>
      <c r="AF44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EGSU6110233*/ HR Entrega: *15:00* /Dirección: *CLAUDIO ARRAU 8600, PUDAHUEL</v>
      </c>
      <c r="AG4435" s="47" t="str">
        <f>IFERROR(HYPERLINK("https://wa.me/"&amp;Tabla2[[#This Row],[CONTACTO]]&amp;"?text="&amp;Tabla2[[#This Row],[Mensaje]],"Enviar mensaje"),"")</f>
        <v>Enviar mensaje</v>
      </c>
      <c r="AH4435" s="15" t="str">
        <f>CONCATENATE(A4435,F4435)</f>
        <v>4434EGSU6110233</v>
      </c>
      <c r="AI4435" s="15" t="str">
        <f>CONCATENATE("ENT-",A4435)</f>
        <v>ENT-4434</v>
      </c>
      <c r="AJ4435" s="15" t="str">
        <f>IF(Tabla2[[#This Row],[Op]]&lt;&gt;"","ENTREGA","")</f>
        <v>ENTREGA</v>
      </c>
      <c r="AK4435" s="40" t="str">
        <f>(Tabla2[[#This Row],[FECHA ENTREGA]]&amp;Tabla2[[#This Row],[HORA ENTREGA]])</f>
        <v>461850,625</v>
      </c>
      <c r="AL4435" s="46" t="str">
        <f>IFERROR(HYPERLINK("https://wa.me/"&amp;Tabla2[[#This Row],[CONTACTO]]&amp;"?text="&amp;Tabla2[[#This Row],[Mensaje]]),"")</f>
        <v>https://wa.me/56992164782?text=Hola!%0AServicio del día 12-06%0A *Cliente:* LOG SERVICES SPA */ Cont: * EGSU6110233*/ HR Entrega: *15:00* /Dirección: *CLAUDIO ARRAU 8600, PUDAHUEL</v>
      </c>
    </row>
    <row r="4436" spans="1:38" ht="16.5" customHeight="1" x14ac:dyDescent="0.2">
      <c r="A4436" s="15">
        <f>ROW(A4435)</f>
        <v>4435</v>
      </c>
      <c r="B4436" s="15">
        <f>IF(J4436=J4435,B4435+1,1)</f>
        <v>44</v>
      </c>
      <c r="C4436" s="15" t="s">
        <v>2040</v>
      </c>
      <c r="D4436" s="25" t="s">
        <v>39</v>
      </c>
      <c r="E4436" s="27">
        <v>508702</v>
      </c>
      <c r="F4436" s="42" t="s">
        <v>6746</v>
      </c>
      <c r="G4436" s="27" t="s">
        <v>41</v>
      </c>
      <c r="H4436" s="27">
        <v>4280</v>
      </c>
      <c r="I4436" s="27" t="s">
        <v>42</v>
      </c>
      <c r="J4436" s="28">
        <v>46185</v>
      </c>
      <c r="K4436" s="26">
        <v>0.625</v>
      </c>
      <c r="L4436" s="26"/>
      <c r="M4436" s="27" t="s">
        <v>319</v>
      </c>
      <c r="N4436" s="25">
        <f>IFERROR(VLOOKUP(M4436,Data!$J$1:$K$58,2,0),"")</f>
        <v>56948501048</v>
      </c>
      <c r="O4436" s="27" t="s">
        <v>320</v>
      </c>
      <c r="P4436" s="27"/>
      <c r="Q4436" s="27" t="s">
        <v>2042</v>
      </c>
      <c r="R4436" s="27"/>
      <c r="S4436" s="27"/>
      <c r="T4436" s="27"/>
      <c r="U4436" s="28"/>
      <c r="V4436" s="15"/>
      <c r="W4436" s="15"/>
      <c r="X4436" s="27"/>
      <c r="Y4436" s="27"/>
      <c r="Z4436" s="29"/>
      <c r="AA4436" s="29">
        <v>0.65763888888888888</v>
      </c>
      <c r="AB4436" s="29">
        <v>0.68055555555555558</v>
      </c>
      <c r="AC4436" s="30">
        <v>46185</v>
      </c>
      <c r="AD4436" s="15" t="str">
        <f>IF(Tabla2[[#This Row],[HORA ENTREGA]]="DIRECTO","On time", IF(AA4436&lt;&gt;"",IF(Tabla2[[#This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36" s="15" t="str">
        <f>MID(Tabla2[[#This Row],[TIPO]],1,3)</f>
        <v xml:space="preserve">40 </v>
      </c>
      <c r="AF44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EITU9535389*/ HR Entrega: *15:00* /Dirección: *CLAUDIO ARRAU 8600, PUDAHUEL</v>
      </c>
      <c r="AG4436" s="47" t="str">
        <f>IFERROR(HYPERLINK("https://wa.me/"&amp;Tabla2[[#This Row],[CONTACTO]]&amp;"?text="&amp;Tabla2[[#This Row],[Mensaje]],"Enviar mensaje"),"")</f>
        <v>Enviar mensaje</v>
      </c>
      <c r="AH4436" s="15" t="str">
        <f>CONCATENATE(A4436,F4436)</f>
        <v>4435EITU9535389</v>
      </c>
      <c r="AI4436" s="15" t="str">
        <f>CONCATENATE("ENT-",A4436)</f>
        <v>ENT-4435</v>
      </c>
      <c r="AJ4436" s="15" t="str">
        <f>IF(Tabla2[[#This Row],[Op]]&lt;&gt;"","ENTREGA","")</f>
        <v>ENTREGA</v>
      </c>
      <c r="AK4436" s="40" t="str">
        <f>(Tabla2[[#This Row],[FECHA ENTREGA]]&amp;Tabla2[[#This Row],[HORA ENTREGA]])</f>
        <v>461850,625</v>
      </c>
      <c r="AL4436" s="46" t="str">
        <f>IFERROR(HYPERLINK("https://wa.me/"&amp;Tabla2[[#This Row],[CONTACTO]]&amp;"?text="&amp;Tabla2[[#This Row],[Mensaje]]),"")</f>
        <v>https://wa.me/56948501048?text=Hola!%0AServicio del día 12-06%0A *Cliente:* LOG SERVICES SPA */ Cont: * EITU9535389*/ HR Entrega: *15:00* /Dirección: *CLAUDIO ARRAU 8600, PUDAHUEL</v>
      </c>
    </row>
    <row r="4437" spans="1:38" ht="16.5" customHeight="1" x14ac:dyDescent="0.2">
      <c r="A4437" s="15">
        <f>ROW(A4436)</f>
        <v>4436</v>
      </c>
      <c r="B4437" s="15">
        <f>IF(J4437=J4436,B4436+1,1)</f>
        <v>45</v>
      </c>
      <c r="C4437" s="15" t="s">
        <v>2040</v>
      </c>
      <c r="D4437" s="25" t="s">
        <v>39</v>
      </c>
      <c r="E4437" s="27">
        <v>508702</v>
      </c>
      <c r="F4437" s="42" t="s">
        <v>6747</v>
      </c>
      <c r="G4437" s="27" t="s">
        <v>41</v>
      </c>
      <c r="H4437" s="27">
        <v>4280</v>
      </c>
      <c r="I4437" s="27" t="s">
        <v>42</v>
      </c>
      <c r="J4437" s="28">
        <v>46185</v>
      </c>
      <c r="K4437" s="26">
        <v>0.625</v>
      </c>
      <c r="L4437" s="26"/>
      <c r="M4437" s="27" t="s">
        <v>126</v>
      </c>
      <c r="N4437" s="25">
        <f>IFERROR(VLOOKUP(M4437,Data!$J$1:$K$58,2,0),"")</f>
        <v>56999270871</v>
      </c>
      <c r="O4437" s="27" t="s">
        <v>127</v>
      </c>
      <c r="P4437" s="27"/>
      <c r="Q4437" s="27" t="s">
        <v>2042</v>
      </c>
      <c r="R4437" s="27"/>
      <c r="S4437" s="27"/>
      <c r="T4437" s="27"/>
      <c r="U4437" s="28"/>
      <c r="V4437" s="15"/>
      <c r="W4437" s="15"/>
      <c r="X4437" s="27"/>
      <c r="Y4437" s="27"/>
      <c r="Z4437" s="29"/>
      <c r="AA4437" s="29">
        <v>0.68055555555555558</v>
      </c>
      <c r="AB4437" s="29"/>
      <c r="AC4437" s="30"/>
      <c r="AD4437" s="15" t="str">
        <f>IF(Tabla2[[#This Row],[HORA ENTREGA]]="DIRECTO","On time", IF(AA4437&lt;&gt;"",IF(Tabla2[[#This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37" s="15" t="str">
        <f>MID(Tabla2[[#This Row],[TIPO]],1,3)</f>
        <v xml:space="preserve">40 </v>
      </c>
      <c r="AF443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LOG SERVICES SPA */ Cont: * EISU8337765*/ HR Entrega: *15:00* /Dirección: *CLAUDIO ARRAU 8600, PUDAHUEL</v>
      </c>
      <c r="AG4437" s="47" t="str">
        <f>IFERROR(HYPERLINK("https://wa.me/"&amp;Tabla2[[#This Row],[CONTACTO]]&amp;"?text="&amp;Tabla2[[#This Row],[Mensaje]],"Enviar mensaje"),"")</f>
        <v>Enviar mensaje</v>
      </c>
      <c r="AH4437" s="15" t="str">
        <f>CONCATENATE(A4437,F4437)</f>
        <v>4436EISU8337765</v>
      </c>
      <c r="AI4437" s="15" t="str">
        <f>CONCATENATE("ENT-",A4437)</f>
        <v>ENT-4436</v>
      </c>
      <c r="AJ4437" s="15" t="str">
        <f>IF(Tabla2[[#This Row],[Op]]&lt;&gt;"","ENTREGA","")</f>
        <v>ENTREGA</v>
      </c>
      <c r="AK4437" s="40" t="str">
        <f>(Tabla2[[#This Row],[FECHA ENTREGA]]&amp;Tabla2[[#This Row],[HORA ENTREGA]])</f>
        <v>461850,625</v>
      </c>
      <c r="AL4437" s="46" t="str">
        <f>IFERROR(HYPERLINK("https://wa.me/"&amp;Tabla2[[#This Row],[CONTACTO]]&amp;"?text="&amp;Tabla2[[#This Row],[Mensaje]]),"")</f>
        <v>https://wa.me/56999270871?text=Hola!%0AServicio del día 12-06%0A *Cliente:* LOG SERVICES SPA */ Cont: * EISU8337765*/ HR Entrega: *15:00* /Dirección: *CLAUDIO ARRAU 8600, PUDAHUEL</v>
      </c>
    </row>
    <row r="4438" spans="1:38" ht="16.5" customHeight="1" x14ac:dyDescent="0.2">
      <c r="A4438" s="15">
        <f>ROW(A4437)</f>
        <v>4437</v>
      </c>
      <c r="B4438" s="15">
        <f>IF(J4438=J4437,B4437+1,1)</f>
        <v>46</v>
      </c>
      <c r="C4438" s="15" t="s">
        <v>204</v>
      </c>
      <c r="D4438" s="25" t="s">
        <v>39</v>
      </c>
      <c r="E4438" s="27">
        <v>1197099</v>
      </c>
      <c r="F4438" s="42" t="s">
        <v>6748</v>
      </c>
      <c r="G4438" s="27" t="s">
        <v>584</v>
      </c>
      <c r="H4438" s="27">
        <v>26250</v>
      </c>
      <c r="I4438" s="27" t="s">
        <v>42</v>
      </c>
      <c r="J4438" s="28">
        <v>46185</v>
      </c>
      <c r="K4438" s="26">
        <v>0.625</v>
      </c>
      <c r="L4438" s="26"/>
      <c r="M4438" s="27" t="s">
        <v>215</v>
      </c>
      <c r="N4438" s="27">
        <f>IFERROR(VLOOKUP(M4438,Data!$J$1:$K$58,2,0),"")</f>
        <v>56978089957</v>
      </c>
      <c r="O4438" s="27" t="s">
        <v>216</v>
      </c>
      <c r="P4438" s="27"/>
      <c r="Q4438" s="27" t="s">
        <v>5773</v>
      </c>
      <c r="R4438" s="27"/>
      <c r="S4438" s="27"/>
      <c r="T4438" s="27"/>
      <c r="U4438" s="28"/>
      <c r="V4438" s="15"/>
      <c r="W4438" s="15"/>
      <c r="X4438" s="27"/>
      <c r="Y4438" s="27"/>
      <c r="Z4438" s="29"/>
      <c r="AA4438" s="29">
        <v>0.64236111111111116</v>
      </c>
      <c r="AB4438" s="29">
        <v>0.68263888888888891</v>
      </c>
      <c r="AC4438" s="30">
        <v>46185</v>
      </c>
      <c r="AD4438" s="15" t="str">
        <f>IF(Tabla2[[#This Row],[HORA ENTREGA]]="DIRECTO","On time", IF(AA4438&lt;&gt;"",IF(Tabla2[[#This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38" s="15" t="str">
        <f>MID(Tabla2[[#This Row],[TIPO]],1,3)</f>
        <v>IMO</v>
      </c>
      <c r="AF443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OXIQUIM S A */ Cont: * CAAU4067172*/ HR Entrega: *15:00* /Dirección: *Noviciado, Cam. El Noviciado 1107, Lampa</v>
      </c>
      <c r="AG4438" s="45" t="str">
        <f>IFERROR(HYPERLINK("https://wa.me/"&amp;Tabla2[[#This Row],[CONTACTO]]&amp;"?text="&amp;Tabla2[[#This Row],[Mensaje]],"Enviar mensaje"),"")</f>
        <v>Enviar mensaje</v>
      </c>
      <c r="AH4438" s="15" t="str">
        <f>CONCATENATE(A4438,F4438)</f>
        <v>4437CAAU4067172</v>
      </c>
      <c r="AI4438" s="15" t="str">
        <f>CONCATENATE("ENT-",A4438)</f>
        <v>ENT-4437</v>
      </c>
      <c r="AJ4438" s="15" t="str">
        <f>IF(Tabla2[[#This Row],[Op]]&lt;&gt;"","ENTREGA","")</f>
        <v>ENTREGA</v>
      </c>
      <c r="AK4438" s="40" t="str">
        <f>(Tabla2[[#This Row],[FECHA ENTREGA]]&amp;Tabla2[[#This Row],[HORA ENTREGA]])</f>
        <v>461850,625</v>
      </c>
      <c r="AL4438" s="43" t="str">
        <f>IFERROR(HYPERLINK("https://wa.me/"&amp;Tabla2[[#This Row],[CONTACTO]]&amp;"?text="&amp;Tabla2[[#This Row],[Mensaje]]),"")</f>
        <v>https://wa.me/56978089957?text=Hola!%0AServicio del día 12-06%0A *Cliente:* OXIQUIM S A */ Cont: * CAAU4067172*/ HR Entrega: *15:00* /Dirección: *Noviciado, Cam. El Noviciado 1107, Lampa</v>
      </c>
    </row>
    <row r="4439" spans="1:38" ht="16.5" customHeight="1" x14ac:dyDescent="0.2">
      <c r="A4439" s="15">
        <f>ROW(A4438)</f>
        <v>4438</v>
      </c>
      <c r="B4439" s="15">
        <f>IF(J4439=J4438,B4438+1,1)</f>
        <v>47</v>
      </c>
      <c r="C4439" s="15" t="s">
        <v>204</v>
      </c>
      <c r="D4439" s="25" t="s">
        <v>39</v>
      </c>
      <c r="E4439" s="27">
        <v>1203784</v>
      </c>
      <c r="F4439" s="42" t="s">
        <v>6749</v>
      </c>
      <c r="G4439" s="27" t="s">
        <v>41</v>
      </c>
      <c r="H4439" s="27">
        <v>20730</v>
      </c>
      <c r="I4439" s="27" t="s">
        <v>42</v>
      </c>
      <c r="J4439" s="28">
        <v>46185</v>
      </c>
      <c r="K4439" s="26">
        <v>0.35416666666666669</v>
      </c>
      <c r="L4439" s="26"/>
      <c r="M4439" s="27" t="s">
        <v>172</v>
      </c>
      <c r="N4439" s="25">
        <f>IFERROR(VLOOKUP(M4439,Data!$J$1:$K$58,2,0),"")</f>
        <v>56985215946</v>
      </c>
      <c r="O4439" s="27" t="s">
        <v>173</v>
      </c>
      <c r="P4439" s="27"/>
      <c r="Q4439" s="27" t="s">
        <v>1999</v>
      </c>
      <c r="R4439" s="27" t="s">
        <v>6750</v>
      </c>
      <c r="S4439" s="27"/>
      <c r="T4439" s="27"/>
      <c r="U4439" s="28"/>
      <c r="V4439" s="15"/>
      <c r="W4439" s="15"/>
      <c r="X4439" s="27"/>
      <c r="Y4439" s="27"/>
      <c r="Z4439" s="29"/>
      <c r="AA4439" s="29">
        <v>0.34375</v>
      </c>
      <c r="AB4439" s="29">
        <v>0.44444444444444442</v>
      </c>
      <c r="AC4439" s="30">
        <v>46185</v>
      </c>
      <c r="AD4439" s="15" t="str">
        <f>IF(Tabla2[[#This Row],[HORA ENTREGA]]="DIRECTO","On time", IF(AA4439&lt;&gt;"",IF(Tabla2[[#This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39" s="15" t="str">
        <f>MID(Tabla2[[#This Row],[TIPO]],1,3)</f>
        <v xml:space="preserve">40 </v>
      </c>
      <c r="AF443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OXIQUIM S A */ Cont: * EMCU8595725*/ HR Entrega: *08:30* /Dirección: *CAÑAVERAL 901, QUILICURA</v>
      </c>
      <c r="AG4439" s="45" t="str">
        <f>IFERROR(HYPERLINK("https://wa.me/"&amp;Tabla2[[#This Row],[CONTACTO]]&amp;"?text="&amp;Tabla2[[#This Row],[Mensaje]],"Enviar mensaje"),"")</f>
        <v>Enviar mensaje</v>
      </c>
      <c r="AH4439" s="15" t="str">
        <f>CONCATENATE(A4439,F4439)</f>
        <v>4438EMCU8595725</v>
      </c>
      <c r="AI4439" s="15" t="str">
        <f>CONCATENATE("ENT-",A4439)</f>
        <v>ENT-4438</v>
      </c>
      <c r="AJ4439" s="15" t="str">
        <f>IF(Tabla2[[#This Row],[Op]]&lt;&gt;"","ENTREGA","")</f>
        <v>ENTREGA</v>
      </c>
      <c r="AK4439" s="40" t="str">
        <f>(Tabla2[[#This Row],[FECHA ENTREGA]]&amp;Tabla2[[#This Row],[HORA ENTREGA]])</f>
        <v>461850,354166666666667</v>
      </c>
      <c r="AL4439" s="43" t="str">
        <f>IFERROR(HYPERLINK("https://wa.me/"&amp;Tabla2[[#This Row],[CONTACTO]]&amp;"?text="&amp;Tabla2[[#This Row],[Mensaje]]),"")</f>
        <v>https://wa.me/56985215946?text=Hola!%0AServicio del día 12-06%0A *Cliente:* OXIQUIM S A */ Cont: * EMCU8595725*/ HR Entrega: *08:30* /Dirección: *CAÑAVERAL 901, QUILICURA</v>
      </c>
    </row>
    <row r="4440" spans="1:38" ht="16.5" customHeight="1" x14ac:dyDescent="0.2">
      <c r="A4440" s="15">
        <f>ROW(A4439)</f>
        <v>4439</v>
      </c>
      <c r="B4440" s="15">
        <f>IF(J4440=J4439,B4439+1,1)</f>
        <v>48</v>
      </c>
      <c r="C4440" s="15" t="s">
        <v>1554</v>
      </c>
      <c r="D4440" s="25" t="s">
        <v>39</v>
      </c>
      <c r="E4440" s="27">
        <v>190066</v>
      </c>
      <c r="F4440" s="27" t="s">
        <v>6751</v>
      </c>
      <c r="G4440" s="27" t="s">
        <v>41</v>
      </c>
      <c r="H4440" s="27">
        <v>297271</v>
      </c>
      <c r="I4440" s="27" t="s">
        <v>42</v>
      </c>
      <c r="J4440" s="28">
        <v>46185</v>
      </c>
      <c r="K4440" s="26">
        <v>0.33333333333333331</v>
      </c>
      <c r="L4440" s="26"/>
      <c r="M4440" s="27" t="s">
        <v>215</v>
      </c>
      <c r="N4440" s="25">
        <f>IFERROR(VLOOKUP(M4440,Data!$J$1:$K$58,2,0),"")</f>
        <v>56978089957</v>
      </c>
      <c r="O4440" s="27" t="s">
        <v>216</v>
      </c>
      <c r="P4440" s="27"/>
      <c r="Q4440" s="27" t="s">
        <v>5018</v>
      </c>
      <c r="R4440" s="27" t="s">
        <v>74</v>
      </c>
      <c r="S4440" s="27"/>
      <c r="T4440" s="27"/>
      <c r="U4440" s="28"/>
      <c r="V4440" s="15"/>
      <c r="W4440" s="15"/>
      <c r="X4440" s="27"/>
      <c r="Y4440" s="27"/>
      <c r="Z4440" s="29"/>
      <c r="AA4440" s="29">
        <v>0.31944444444444442</v>
      </c>
      <c r="AB4440" s="29">
        <v>0.46180555555555558</v>
      </c>
      <c r="AC4440" s="30">
        <v>46185</v>
      </c>
      <c r="AD4440" s="15" t="str">
        <f>IF(Tabla2[[#This Row],[HORA ENTREGA]]="DIRECTO","On time", IF(AA4440&lt;&gt;"",IF(Tabla2[[#This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0" s="15" t="str">
        <f>MID(Tabla2[[#This Row],[TIPO]],1,3)</f>
        <v xml:space="preserve">40 </v>
      </c>
      <c r="AF444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PETROQUIMICA DOW */ Cont: * FFAU2072281*/ HR Entrega: *08:00* /Dirección: *AT LOGISTICA :  LAGUNA SUR N°9750 , COMUNA PUDAHUEL – SANTIAGO , RECINTO (BODEGAS SAN FRANCISCO)</v>
      </c>
      <c r="AG4440" s="45" t="str">
        <f>IFERROR(HYPERLINK("https://wa.me/"&amp;Tabla2[[#This Row],[CONTACTO]]&amp;"?text="&amp;Tabla2[[#This Row],[Mensaje]],"Enviar mensaje"),"")</f>
        <v>Enviar mensaje</v>
      </c>
      <c r="AH4440" s="15" t="str">
        <f>CONCATENATE(A4440,F4440)</f>
        <v>4439FFAU2072281</v>
      </c>
      <c r="AI4440" s="15" t="str">
        <f>CONCATENATE("ENT-",A4440)</f>
        <v>ENT-4439</v>
      </c>
      <c r="AJ4440" s="15" t="str">
        <f>IF(Tabla2[[#This Row],[Op]]&lt;&gt;"","ENTREGA","")</f>
        <v>ENTREGA</v>
      </c>
      <c r="AK4440" s="40" t="str">
        <f>(Tabla2[[#This Row],[FECHA ENTREGA]]&amp;Tabla2[[#This Row],[HORA ENTREGA]])</f>
        <v>461850,333333333333333</v>
      </c>
      <c r="AL4440" s="43" t="str">
        <f>IFERROR(HYPERLINK("https://wa.me/"&amp;Tabla2[[#This Row],[CONTACTO]]&amp;"?text="&amp;Tabla2[[#This Row],[Mensaje]]),"")</f>
        <v>https://wa.me/56978089957?text=Hola!%0AServicio del día 12-06%0A *Cliente:* PETROQUIMICA DOW */ Cont: * FFAU2072281*/ HR Entrega: *08:00* /Dirección: *AT LOGISTICA :  LAGUNA SUR N°9750 , COMUNA PUDAHUEL – SANTIAGO , RECINTO (BODEGAS SAN FRANCISCO)</v>
      </c>
    </row>
    <row r="4441" spans="1:38" ht="16.5" customHeight="1" x14ac:dyDescent="0.2">
      <c r="A4441" s="15">
        <f>ROW(A4440)</f>
        <v>4440</v>
      </c>
      <c r="B4441" s="15">
        <f>IF(J4441=J4440,B4440+1,1)</f>
        <v>49</v>
      </c>
      <c r="C4441" s="15" t="s">
        <v>1554</v>
      </c>
      <c r="D4441" s="25" t="s">
        <v>39</v>
      </c>
      <c r="E4441" s="27">
        <v>190066</v>
      </c>
      <c r="F4441" s="42" t="s">
        <v>6752</v>
      </c>
      <c r="G4441" s="27" t="s">
        <v>41</v>
      </c>
      <c r="H4441" s="27">
        <v>29271</v>
      </c>
      <c r="I4441" s="27" t="s">
        <v>42</v>
      </c>
      <c r="J4441" s="28">
        <v>46185</v>
      </c>
      <c r="K4441" s="26">
        <v>0.33333333333333331</v>
      </c>
      <c r="L4441" s="26"/>
      <c r="M4441" s="27" t="s">
        <v>45</v>
      </c>
      <c r="N4441" s="25">
        <f>IFERROR(VLOOKUP(M4441,Data!$J$1:$K$58,2,0),"")</f>
        <v>56950981572</v>
      </c>
      <c r="O4441" s="27" t="s">
        <v>46</v>
      </c>
      <c r="P4441" s="27"/>
      <c r="Q4441" s="27" t="s">
        <v>5018</v>
      </c>
      <c r="R4441" s="27" t="s">
        <v>74</v>
      </c>
      <c r="S4441" s="27"/>
      <c r="T4441" s="27"/>
      <c r="U4441" s="28"/>
      <c r="V4441" s="15"/>
      <c r="W4441" s="15"/>
      <c r="X4441" s="27"/>
      <c r="Y4441" s="27"/>
      <c r="Z4441" s="29"/>
      <c r="AA4441" s="29">
        <v>0.3298611111111111</v>
      </c>
      <c r="AB4441" s="29">
        <v>0.38194444444444442</v>
      </c>
      <c r="AC4441" s="30">
        <v>46185</v>
      </c>
      <c r="AD4441" s="15" t="str">
        <f>IF(Tabla2[[#This Row],[HORA ENTREGA]]="DIRECTO","On time", IF(AA4441&lt;&gt;"",IF(Tabla2[[#This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1" s="15" t="str">
        <f>MID(Tabla2[[#This Row],[TIPO]],1,3)</f>
        <v xml:space="preserve">40 </v>
      </c>
      <c r="AF44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PETROQUIMICA DOW */ Cont: * FBLU0056717*/ HR Entrega: *08:00* /Dirección: *AT LOGISTICA :  LAGUNA SUR N°9750 , COMUNA PUDAHUEL – SANTIAGO , RECINTO (BODEGAS SAN FRANCISCO)</v>
      </c>
      <c r="AG4441" s="45" t="str">
        <f>IFERROR(HYPERLINK("https://wa.me/"&amp;Tabla2[[#This Row],[CONTACTO]]&amp;"?text="&amp;Tabla2[[#This Row],[Mensaje]],"Enviar mensaje"),"")</f>
        <v>Enviar mensaje</v>
      </c>
      <c r="AH4441" s="15" t="str">
        <f>CONCATENATE(A4441,F4441)</f>
        <v>4440FBLU0056717</v>
      </c>
      <c r="AI4441" s="15" t="str">
        <f>CONCATENATE("ENT-",A4441)</f>
        <v>ENT-4440</v>
      </c>
      <c r="AJ4441" s="15" t="str">
        <f>IF(Tabla2[[#This Row],[Op]]&lt;&gt;"","ENTREGA","")</f>
        <v>ENTREGA</v>
      </c>
      <c r="AK4441" s="40" t="str">
        <f>(Tabla2[[#This Row],[FECHA ENTREGA]]&amp;Tabla2[[#This Row],[HORA ENTREGA]])</f>
        <v>461850,333333333333333</v>
      </c>
      <c r="AL4441" s="43" t="str">
        <f>IFERROR(HYPERLINK("https://wa.me/"&amp;Tabla2[[#This Row],[CONTACTO]]&amp;"?text="&amp;Tabla2[[#This Row],[Mensaje]]),"")</f>
        <v>https://wa.me/56950981572?text=Hola!%0AServicio del día 12-06%0A *Cliente:* PETROQUIMICA DOW */ Cont: * FBLU0056717*/ HR Entrega: *08:00* /Dirección: *AT LOGISTICA :  LAGUNA SUR N°9750 , COMUNA PUDAHUEL – SANTIAGO , RECINTO (BODEGAS SAN FRANCISCO)</v>
      </c>
    </row>
    <row r="4442" spans="1:38" ht="16.5" customHeight="1" x14ac:dyDescent="0.2">
      <c r="A4442" s="15">
        <f>ROW(A4441)</f>
        <v>4441</v>
      </c>
      <c r="B4442" s="15">
        <f>IF(J4442=J4441,B4441+1,1)</f>
        <v>50</v>
      </c>
      <c r="C4442" s="15" t="s">
        <v>1554</v>
      </c>
      <c r="D4442" s="25" t="s">
        <v>39</v>
      </c>
      <c r="E4442" s="27">
        <v>190066</v>
      </c>
      <c r="F4442" s="42" t="s">
        <v>6753</v>
      </c>
      <c r="G4442" s="27" t="s">
        <v>41</v>
      </c>
      <c r="H4442" s="27">
        <v>29271</v>
      </c>
      <c r="I4442" s="27" t="s">
        <v>42</v>
      </c>
      <c r="J4442" s="28">
        <v>46185</v>
      </c>
      <c r="K4442" s="26">
        <v>0.5</v>
      </c>
      <c r="L4442" s="26"/>
      <c r="M4442" s="27" t="s">
        <v>180</v>
      </c>
      <c r="N4442" s="25">
        <f>IFERROR(VLOOKUP(M4442,Data!$J$1:$K$58,2,0),"")</f>
        <v>56956063271</v>
      </c>
      <c r="O4442" s="27" t="s">
        <v>384</v>
      </c>
      <c r="P4442" s="27"/>
      <c r="Q4442" s="27" t="s">
        <v>5018</v>
      </c>
      <c r="R4442" s="27" t="s">
        <v>74</v>
      </c>
      <c r="S4442" s="27"/>
      <c r="T4442" s="27"/>
      <c r="U4442" s="28"/>
      <c r="V4442" s="15"/>
      <c r="W4442" s="15"/>
      <c r="X4442" s="27"/>
      <c r="Y4442" s="27"/>
      <c r="Z4442" s="29"/>
      <c r="AA4442" s="29">
        <v>0.50069444444444444</v>
      </c>
      <c r="AB4442" s="29">
        <v>0.54791666666666672</v>
      </c>
      <c r="AC4442" s="30">
        <v>46185</v>
      </c>
      <c r="AD4442" s="15" t="str">
        <f>IF(Tabla2[[#This Row],[HORA ENTREGA]]="DIRECTO","On time", IF(AA4442&lt;&gt;"",IF(Tabla2[[#This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2" s="15" t="str">
        <f>MID(Tabla2[[#This Row],[TIPO]],1,3)</f>
        <v xml:space="preserve">40 </v>
      </c>
      <c r="AF44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PETROQUIMICA DOW */ Cont: * TCNU1443713*/ HR Entrega: *12:00* /Dirección: *AT LOGISTICA :  LAGUNA SUR N°9750 , COMUNA PUDAHUEL – SANTIAGO , RECINTO (BODEGAS SAN FRANCISCO)</v>
      </c>
      <c r="AG4442" s="45" t="str">
        <f>IFERROR(HYPERLINK("https://wa.me/"&amp;Tabla2[[#This Row],[CONTACTO]]&amp;"?text="&amp;Tabla2[[#This Row],[Mensaje]],"Enviar mensaje"),"")</f>
        <v>Enviar mensaje</v>
      </c>
      <c r="AH4442" s="15" t="str">
        <f>CONCATENATE(A4442,F4442)</f>
        <v>4441TCNU1443713</v>
      </c>
      <c r="AI4442" s="15" t="str">
        <f>CONCATENATE("ENT-",A4442)</f>
        <v>ENT-4441</v>
      </c>
      <c r="AJ4442" s="15" t="str">
        <f>IF(Tabla2[[#This Row],[Op]]&lt;&gt;"","ENTREGA","")</f>
        <v>ENTREGA</v>
      </c>
      <c r="AK4442" s="40" t="str">
        <f>(Tabla2[[#This Row],[FECHA ENTREGA]]&amp;Tabla2[[#This Row],[HORA ENTREGA]])</f>
        <v>461850,5</v>
      </c>
      <c r="AL4442" s="43" t="str">
        <f>IFERROR(HYPERLINK("https://wa.me/"&amp;Tabla2[[#This Row],[CONTACTO]]&amp;"?text="&amp;Tabla2[[#This Row],[Mensaje]]),"")</f>
        <v>https://wa.me/56956063271?text=Hola!%0AServicio del día 12-06%0A *Cliente:* PETROQUIMICA DOW */ Cont: * TCNU1443713*/ HR Entrega: *12:00* /Dirección: *AT LOGISTICA :  LAGUNA SUR N°9750 , COMUNA PUDAHUEL – SANTIAGO , RECINTO (BODEGAS SAN FRANCISCO)</v>
      </c>
    </row>
    <row r="4443" spans="1:38" ht="16.5" customHeight="1" x14ac:dyDescent="0.2">
      <c r="A4443" s="15">
        <f>ROW(A4442)</f>
        <v>4442</v>
      </c>
      <c r="B4443" s="15">
        <f>IF(J4443=J4442,B4442+1,1)</f>
        <v>51</v>
      </c>
      <c r="C4443" s="15" t="s">
        <v>1554</v>
      </c>
      <c r="D4443" s="25" t="s">
        <v>39</v>
      </c>
      <c r="E4443" s="27">
        <v>190064</v>
      </c>
      <c r="F4443" s="42" t="s">
        <v>6754</v>
      </c>
      <c r="G4443" s="27" t="s">
        <v>41</v>
      </c>
      <c r="H4443" s="27">
        <v>29271</v>
      </c>
      <c r="I4443" s="27" t="s">
        <v>42</v>
      </c>
      <c r="J4443" s="28">
        <v>46185</v>
      </c>
      <c r="K4443" s="26">
        <v>0.5</v>
      </c>
      <c r="L4443" s="26"/>
      <c r="M4443" s="27" t="s">
        <v>273</v>
      </c>
      <c r="N4443" s="25">
        <f>IFERROR(VLOOKUP(M4443,Data!$J$1:$K$58,2,0),"")</f>
        <v>56950103942</v>
      </c>
      <c r="O4443" s="27" t="s">
        <v>274</v>
      </c>
      <c r="P4443" s="27"/>
      <c r="Q4443" s="27" t="s">
        <v>5018</v>
      </c>
      <c r="R4443" s="27" t="s">
        <v>74</v>
      </c>
      <c r="S4443" s="27"/>
      <c r="T4443" s="27"/>
      <c r="U4443" s="28"/>
      <c r="V4443" s="15"/>
      <c r="W4443" s="15"/>
      <c r="X4443" s="27"/>
      <c r="Y4443" s="27"/>
      <c r="Z4443" s="29"/>
      <c r="AA4443" s="29">
        <v>0.55902777777777779</v>
      </c>
      <c r="AB4443" s="29">
        <v>0.63541666666666663</v>
      </c>
      <c r="AC4443" s="30">
        <v>46185</v>
      </c>
      <c r="AD4443" s="15" t="str">
        <f>IF(Tabla2[[#This Row],[HORA ENTREGA]]="DIRECTO","On time", IF(AA4443&lt;&gt;"",IF(Tabla2[[#This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43" s="15" t="str">
        <f>MID(Tabla2[[#This Row],[TIPO]],1,3)</f>
        <v xml:space="preserve">40 </v>
      </c>
      <c r="AF44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PETROQUIMICA DOW */ Cont: * MSCU5310319*/ HR Entrega: *12:00* /Dirección: *AT LOGISTICA :  LAGUNA SUR N°9750 , COMUNA PUDAHUEL – SANTIAGO , RECINTO (BODEGAS SAN FRANCISCO)</v>
      </c>
      <c r="AG4443" s="45" t="str">
        <f>IFERROR(HYPERLINK("https://wa.me/"&amp;Tabla2[[#This Row],[CONTACTO]]&amp;"?text="&amp;Tabla2[[#This Row],[Mensaje]],"Enviar mensaje"),"")</f>
        <v>Enviar mensaje</v>
      </c>
      <c r="AH4443" s="15" t="str">
        <f>CONCATENATE(A4443,F4443)</f>
        <v>4442MSCU5310319</v>
      </c>
      <c r="AI4443" s="15" t="str">
        <f>CONCATENATE("ENT-",A4443)</f>
        <v>ENT-4442</v>
      </c>
      <c r="AJ4443" s="15" t="str">
        <f>IF(Tabla2[[#This Row],[Op]]&lt;&gt;"","ENTREGA","")</f>
        <v>ENTREGA</v>
      </c>
      <c r="AK4443" s="40" t="str">
        <f>(Tabla2[[#This Row],[FECHA ENTREGA]]&amp;Tabla2[[#This Row],[HORA ENTREGA]])</f>
        <v>461850,5</v>
      </c>
      <c r="AL4443" s="43" t="str">
        <f>IFERROR(HYPERLINK("https://wa.me/"&amp;Tabla2[[#This Row],[CONTACTO]]&amp;"?text="&amp;Tabla2[[#This Row],[Mensaje]]),"")</f>
        <v>https://wa.me/56950103942?text=Hola!%0AServicio del día 12-06%0A *Cliente:* PETROQUIMICA DOW */ Cont: * MSCU5310319*/ HR Entrega: *12:00* /Dirección: *AT LOGISTICA :  LAGUNA SUR N°9750 , COMUNA PUDAHUEL – SANTIAGO , RECINTO (BODEGAS SAN FRANCISCO)</v>
      </c>
    </row>
    <row r="4444" spans="1:38" ht="16.5" customHeight="1" x14ac:dyDescent="0.2">
      <c r="A4444" s="15">
        <f>ROW(A4443)</f>
        <v>4443</v>
      </c>
      <c r="B4444" s="15">
        <f>IF(J4444=J4443,B4443+1,1)</f>
        <v>52</v>
      </c>
      <c r="C4444" s="15" t="s">
        <v>219</v>
      </c>
      <c r="D4444" s="25" t="s">
        <v>39</v>
      </c>
      <c r="E4444" s="27">
        <v>103600</v>
      </c>
      <c r="F4444" s="42" t="s">
        <v>6755</v>
      </c>
      <c r="G4444" s="27" t="s">
        <v>41</v>
      </c>
      <c r="H4444" s="27">
        <v>13176</v>
      </c>
      <c r="I4444" s="27" t="s">
        <v>42</v>
      </c>
      <c r="J4444" s="28">
        <v>46185</v>
      </c>
      <c r="K4444" s="26">
        <v>0.29166666666666669</v>
      </c>
      <c r="L4444" s="26"/>
      <c r="M4444" s="27" t="s">
        <v>139</v>
      </c>
      <c r="N4444" s="25">
        <f>IFERROR(VLOOKUP(M4444,Data!$J$1:$K$58,2,0),"")</f>
        <v>56965312953</v>
      </c>
      <c r="O4444" s="27" t="s">
        <v>140</v>
      </c>
      <c r="P4444" s="27"/>
      <c r="Q4444" s="27" t="s">
        <v>229</v>
      </c>
      <c r="R4444" s="27" t="s">
        <v>48</v>
      </c>
      <c r="S4444" s="27"/>
      <c r="T4444" s="27"/>
      <c r="U4444" s="28"/>
      <c r="V4444" s="15"/>
      <c r="W4444" s="15"/>
      <c r="X4444" s="27"/>
      <c r="Y4444" s="27"/>
      <c r="Z4444" s="29"/>
      <c r="AA4444" s="29">
        <v>0.29791666666666666</v>
      </c>
      <c r="AB4444" s="29">
        <v>0.50694444444444442</v>
      </c>
      <c r="AC4444" s="30">
        <v>46185</v>
      </c>
      <c r="AD4444" s="15" t="str">
        <f>IF(Tabla2[[#This Row],[HORA ENTREGA]]="DIRECTO","On time", IF(AA4444&lt;&gt;"",IF(Tabla2[[#This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4" s="15" t="str">
        <f>MID(Tabla2[[#This Row],[TIPO]],1,3)</f>
        <v xml:space="preserve">40 </v>
      </c>
      <c r="AF44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RENDIC S.A. */ Cont: * CMAU6655930*/ HR Entrega: *07:00* /Dirección: *Avenida Miraflores 9700-Bodega 4C, PUDAHUEL</v>
      </c>
      <c r="AG4444" s="45" t="str">
        <f>IFERROR(HYPERLINK("https://wa.me/"&amp;Tabla2[[#This Row],[CONTACTO]]&amp;"?text="&amp;Tabla2[[#This Row],[Mensaje]],"Enviar mensaje"),"")</f>
        <v>Enviar mensaje</v>
      </c>
      <c r="AH4444" s="15" t="str">
        <f>CONCATENATE(A4444,F4444)</f>
        <v>4443CMAU6655930</v>
      </c>
      <c r="AI4444" s="15" t="str">
        <f>CONCATENATE("ENT-",A4444)</f>
        <v>ENT-4443</v>
      </c>
      <c r="AJ4444" s="15" t="str">
        <f>IF(Tabla2[[#This Row],[Op]]&lt;&gt;"","ENTREGA","")</f>
        <v>ENTREGA</v>
      </c>
      <c r="AK4444" s="40" t="str">
        <f>(Tabla2[[#This Row],[FECHA ENTREGA]]&amp;Tabla2[[#This Row],[HORA ENTREGA]])</f>
        <v>461850,291666666666667</v>
      </c>
      <c r="AL4444" s="43" t="str">
        <f>IFERROR(HYPERLINK("https://wa.me/"&amp;Tabla2[[#This Row],[CONTACTO]]&amp;"?text="&amp;Tabla2[[#This Row],[Mensaje]]),"")</f>
        <v>https://wa.me/56965312953?text=Hola!%0AServicio del día 12-06%0A *Cliente:* RENDIC S.A. */ Cont: * CMAU6655930*/ HR Entrega: *07:00* /Dirección: *Avenida Miraflores 9700-Bodega 4C, PUDAHUEL</v>
      </c>
    </row>
    <row r="4445" spans="1:38" ht="16.5" customHeight="1" x14ac:dyDescent="0.2">
      <c r="A4445" s="15">
        <f>ROW(A4444)</f>
        <v>4444</v>
      </c>
      <c r="B4445" s="15">
        <f>IF(J4445=J4444,B4444+1,1)</f>
        <v>53</v>
      </c>
      <c r="C4445" s="15" t="s">
        <v>219</v>
      </c>
      <c r="D4445" s="25" t="s">
        <v>39</v>
      </c>
      <c r="E4445" s="27">
        <v>103545</v>
      </c>
      <c r="F4445" s="27" t="s">
        <v>6756</v>
      </c>
      <c r="G4445" s="27" t="s">
        <v>41</v>
      </c>
      <c r="H4445" s="27">
        <v>8400</v>
      </c>
      <c r="I4445" s="27" t="s">
        <v>2725</v>
      </c>
      <c r="J4445" s="28">
        <v>46185</v>
      </c>
      <c r="K4445" s="26">
        <v>0.29166666666666669</v>
      </c>
      <c r="L4445" s="26"/>
      <c r="M4445" s="27" t="s">
        <v>241</v>
      </c>
      <c r="N4445" s="25">
        <f>IFERROR(VLOOKUP(M4445,Data!$J$1:$K$58,2,0),"")</f>
        <v>56984880436</v>
      </c>
      <c r="O4445" s="27" t="s">
        <v>98</v>
      </c>
      <c r="P4445" s="27"/>
      <c r="Q4445" s="27" t="s">
        <v>229</v>
      </c>
      <c r="R4445" s="27" t="s">
        <v>74</v>
      </c>
      <c r="S4445" s="27"/>
      <c r="T4445" s="27"/>
      <c r="U4445" s="28"/>
      <c r="V4445" s="15"/>
      <c r="W4445" s="15"/>
      <c r="X4445" s="27"/>
      <c r="Y4445" s="27"/>
      <c r="Z4445" s="29"/>
      <c r="AA4445" s="29">
        <v>0.27638888888888891</v>
      </c>
      <c r="AB4445" s="29">
        <v>0.46180555555555558</v>
      </c>
      <c r="AC4445" s="30">
        <v>46185</v>
      </c>
      <c r="AD4445" s="15" t="str">
        <f>IF(Tabla2[[#This Row],[HORA ENTREGA]]="DIRECTO","On time", IF(AA4445&lt;&gt;"",IF(Tabla2[[#This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5" s="15" t="str">
        <f>MID(Tabla2[[#This Row],[TIPO]],1,3)</f>
        <v xml:space="preserve">40 </v>
      </c>
      <c r="AF444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RENDIC S.A. */ Cont: * WHSU8726022*/ HR Entrega: *07:00* /Dirección: *Avenida Miraflores 9700-Bodega 4C, PUDAHUEL</v>
      </c>
      <c r="AG4445" s="45" t="str">
        <f>IFERROR(HYPERLINK("https://wa.me/"&amp;Tabla2[[#This Row],[CONTACTO]]&amp;"?text="&amp;Tabla2[[#This Row],[Mensaje]],"Enviar mensaje"),"")</f>
        <v>Enviar mensaje</v>
      </c>
      <c r="AH4445" s="15" t="str">
        <f>CONCATENATE(A4445,F4445)</f>
        <v>4444WHSU8726022</v>
      </c>
      <c r="AI4445" s="15" t="str">
        <f>CONCATENATE("ENT-",A4445)</f>
        <v>ENT-4444</v>
      </c>
      <c r="AJ4445" s="15" t="str">
        <f>IF(Tabla2[[#This Row],[Op]]&lt;&gt;"","ENTREGA","")</f>
        <v>ENTREGA</v>
      </c>
      <c r="AK4445" s="40" t="str">
        <f>(Tabla2[[#This Row],[FECHA ENTREGA]]&amp;Tabla2[[#This Row],[HORA ENTREGA]])</f>
        <v>461850,291666666666667</v>
      </c>
      <c r="AL4445" s="43" t="str">
        <f>IFERROR(HYPERLINK("https://wa.me/"&amp;Tabla2[[#This Row],[CONTACTO]]&amp;"?text="&amp;Tabla2[[#This Row],[Mensaje]]),"")</f>
        <v>https://wa.me/56984880436?text=Hola!%0AServicio del día 12-06%0A *Cliente:* RENDIC S.A. */ Cont: * WHSU8726022*/ HR Entrega: *07:00* /Dirección: *Avenida Miraflores 9700-Bodega 4C, PUDAHUEL</v>
      </c>
    </row>
    <row r="4446" spans="1:38" ht="16.5" customHeight="1" x14ac:dyDescent="0.2">
      <c r="A4446" s="15">
        <f>ROW(A4445)</f>
        <v>4445</v>
      </c>
      <c r="B4446" s="15">
        <f>IF(J4446=J4445,B4445+1,1)</f>
        <v>54</v>
      </c>
      <c r="C4446" s="15" t="s">
        <v>219</v>
      </c>
      <c r="D4446" s="25" t="s">
        <v>39</v>
      </c>
      <c r="E4446" s="27">
        <v>104133</v>
      </c>
      <c r="F4446" s="42" t="s">
        <v>6757</v>
      </c>
      <c r="G4446" s="27" t="s">
        <v>54</v>
      </c>
      <c r="H4446" s="27">
        <v>22850</v>
      </c>
      <c r="I4446" s="27" t="s">
        <v>42</v>
      </c>
      <c r="J4446" s="28">
        <v>46185</v>
      </c>
      <c r="K4446" s="26">
        <v>0.35416666666666669</v>
      </c>
      <c r="L4446" s="26" t="s">
        <v>6758</v>
      </c>
      <c r="M4446" s="27" t="s">
        <v>158</v>
      </c>
      <c r="N4446" s="25">
        <f>IFERROR(VLOOKUP(M4446,Data!$J$1:$K$58,2,0),"")</f>
        <v>56931745801</v>
      </c>
      <c r="O4446" s="27" t="s">
        <v>370</v>
      </c>
      <c r="P4446" s="27"/>
      <c r="Q4446" s="27" t="s">
        <v>357</v>
      </c>
      <c r="R4446" s="27" t="s">
        <v>48</v>
      </c>
      <c r="S4446" s="27"/>
      <c r="T4446" s="27"/>
      <c r="U4446" s="28"/>
      <c r="V4446" s="15"/>
      <c r="W4446" s="15"/>
      <c r="X4446" s="27"/>
      <c r="Y4446" s="27"/>
      <c r="Z4446" s="29"/>
      <c r="AA4446" s="29">
        <v>0.2951388888888889</v>
      </c>
      <c r="AB4446" s="29">
        <v>0.53125</v>
      </c>
      <c r="AC4446" s="30">
        <v>46185</v>
      </c>
      <c r="AD4446" s="15" t="str">
        <f>IF(Tabla2[[#This Row],[HORA ENTREGA]]="DIRECTO","On time", IF(AA4446&lt;&gt;"",IF(Tabla2[[#This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6" s="15" t="str">
        <f>MID(Tabla2[[#This Row],[TIPO]],1,3)</f>
        <v xml:space="preserve">40 </v>
      </c>
      <c r="AF444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RENDIC S.A. */ Cont: * CAAU4235804*/ HR Entrega: *08:30* /Dirección: *AVDA EL VENSTIQUERO 1260,RENCA</v>
      </c>
      <c r="AG4446" s="45" t="str">
        <f>IFERROR(HYPERLINK("https://wa.me/"&amp;Tabla2[[#This Row],[CONTACTO]]&amp;"?text="&amp;Tabla2[[#This Row],[Mensaje]],"Enviar mensaje"),"")</f>
        <v>Enviar mensaje</v>
      </c>
      <c r="AH4446" s="15" t="str">
        <f>CONCATENATE(A4446,F4446)</f>
        <v>4445CAAU4235804</v>
      </c>
      <c r="AI4446" s="15" t="str">
        <f>CONCATENATE("ENT-",A4446)</f>
        <v>ENT-4445</v>
      </c>
      <c r="AJ4446" s="15" t="str">
        <f>IF(Tabla2[[#This Row],[Op]]&lt;&gt;"","ENTREGA","")</f>
        <v>ENTREGA</v>
      </c>
      <c r="AK4446" s="40" t="str">
        <f>(Tabla2[[#This Row],[FECHA ENTREGA]]&amp;Tabla2[[#This Row],[HORA ENTREGA]])</f>
        <v>461850,354166666666667</v>
      </c>
      <c r="AL4446" s="43" t="str">
        <f>IFERROR(HYPERLINK("https://wa.me/"&amp;Tabla2[[#This Row],[CONTACTO]]&amp;"?text="&amp;Tabla2[[#This Row],[Mensaje]]),"")</f>
        <v>https://wa.me/56931745801?text=Hola!%0AServicio del día 12-06%0A *Cliente:* RENDIC S.A. */ Cont: * CAAU4235804*/ HR Entrega: *08:30* /Dirección: *AVDA EL VENSTIQUERO 1260,RENCA</v>
      </c>
    </row>
    <row r="4447" spans="1:38" ht="16.5" customHeight="1" x14ac:dyDescent="0.2">
      <c r="A4447" s="15">
        <f>ROW(A4446)</f>
        <v>4446</v>
      </c>
      <c r="B4447" s="15">
        <f>IF(J4447=J4446,B4446+1,1)</f>
        <v>55</v>
      </c>
      <c r="C4447" s="15" t="s">
        <v>4640</v>
      </c>
      <c r="D4447" s="25" t="s">
        <v>39</v>
      </c>
      <c r="E4447" s="27">
        <v>308513</v>
      </c>
      <c r="F4447" s="42" t="s">
        <v>6759</v>
      </c>
      <c r="G4447" s="27" t="s">
        <v>64</v>
      </c>
      <c r="H4447" s="27">
        <v>27480</v>
      </c>
      <c r="I4447" s="27" t="s">
        <v>6760</v>
      </c>
      <c r="J4447" s="28">
        <v>46185</v>
      </c>
      <c r="K4447" s="26">
        <v>0.33333333333333331</v>
      </c>
      <c r="L4447" s="26" t="s">
        <v>6761</v>
      </c>
      <c r="M4447" s="27" t="s">
        <v>147</v>
      </c>
      <c r="N4447" s="25">
        <f>IFERROR(VLOOKUP(M4447,Data!$J$1:$K$58,2,0),"")</f>
        <v>56935532735</v>
      </c>
      <c r="O4447" s="27" t="s">
        <v>148</v>
      </c>
      <c r="P4447" s="27"/>
      <c r="Q4447" s="27" t="s">
        <v>6762</v>
      </c>
      <c r="R4447" s="27" t="s">
        <v>69</v>
      </c>
      <c r="S4447" s="27"/>
      <c r="T4447" s="27"/>
      <c r="U4447" s="28"/>
      <c r="V4447" s="15"/>
      <c r="W4447" s="15"/>
      <c r="X4447" s="27"/>
      <c r="Y4447" s="27"/>
      <c r="Z4447" s="29"/>
      <c r="AA4447" s="29">
        <v>0.30208333333333331</v>
      </c>
      <c r="AB4447" s="29">
        <v>0.4375</v>
      </c>
      <c r="AC4447" s="30">
        <v>46185</v>
      </c>
      <c r="AD4447" s="15" t="str">
        <f>IF(Tabla2[[#This Row],[HORA ENTREGA]]="DIRECTO","On time", IF(AA4447&lt;&gt;"",IF(Tabla2[[#This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7" s="15" t="str">
        <f>MID(Tabla2[[#This Row],[TIPO]],1,3)</f>
        <v xml:space="preserve">20 </v>
      </c>
      <c r="AF444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SOC INDUSTRIAL SERVIMETAL S A */ Cont: * HLBU3810798*/ HR Entrega: *08:00* /Dirección: *Janequeo 6153, Cerro Navia</v>
      </c>
      <c r="AG4447" s="45" t="str">
        <f>IFERROR(HYPERLINK("https://wa.me/"&amp;Tabla2[[#This Row],[CONTACTO]]&amp;"?text="&amp;Tabla2[[#This Row],[Mensaje]],"Enviar mensaje"),"")</f>
        <v>Enviar mensaje</v>
      </c>
      <c r="AH4447" s="15" t="str">
        <f>CONCATENATE(A4447,F4447)</f>
        <v>4446HLBU3810798</v>
      </c>
      <c r="AI4447" s="15" t="str">
        <f>CONCATENATE("ENT-",A4447)</f>
        <v>ENT-4446</v>
      </c>
      <c r="AJ4447" s="15" t="str">
        <f>IF(Tabla2[[#This Row],[Op]]&lt;&gt;"","ENTREGA","")</f>
        <v>ENTREGA</v>
      </c>
      <c r="AK4447" s="40" t="str">
        <f>(Tabla2[[#This Row],[FECHA ENTREGA]]&amp;Tabla2[[#This Row],[HORA ENTREGA]])</f>
        <v>461850,333333333333333</v>
      </c>
      <c r="AL4447" s="43" t="str">
        <f>IFERROR(HYPERLINK("https://wa.me/"&amp;Tabla2[[#This Row],[CONTACTO]]&amp;"?text="&amp;Tabla2[[#This Row],[Mensaje]]),"")</f>
        <v>https://wa.me/56935532735?text=Hola!%0AServicio del día 12-06%0A *Cliente:* SOC INDUSTRIAL SERVIMETAL S A */ Cont: * HLBU3810798*/ HR Entrega: *08:00* /Dirección: *Janequeo 6153, Cerro Navia</v>
      </c>
    </row>
    <row r="4448" spans="1:38" ht="16.5" customHeight="1" x14ac:dyDescent="0.2">
      <c r="A4448" s="15">
        <f>ROW(A4447)</f>
        <v>4447</v>
      </c>
      <c r="B4448" s="15">
        <f>IF(J4448=J4447,B4447+1,1)</f>
        <v>56</v>
      </c>
      <c r="C4448" s="15" t="s">
        <v>236</v>
      </c>
      <c r="D4448" s="25" t="s">
        <v>39</v>
      </c>
      <c r="E4448" s="27">
        <v>514480</v>
      </c>
      <c r="F4448" s="42" t="s">
        <v>6763</v>
      </c>
      <c r="G4448" s="27" t="s">
        <v>64</v>
      </c>
      <c r="H4448" s="27">
        <v>29315</v>
      </c>
      <c r="I4448" s="27" t="s">
        <v>42</v>
      </c>
      <c r="J4448" s="28">
        <v>46185</v>
      </c>
      <c r="K4448" s="26">
        <v>0.29166666666666669</v>
      </c>
      <c r="L4448" s="26"/>
      <c r="M4448" s="27" t="s">
        <v>72</v>
      </c>
      <c r="N4448" s="25">
        <f>IFERROR(VLOOKUP(M4448,Data!$J$1:$K$58,2,0),"")</f>
        <v>56978089148</v>
      </c>
      <c r="O4448" s="27" t="s">
        <v>6317</v>
      </c>
      <c r="P4448" s="27"/>
      <c r="Q4448" s="27" t="s">
        <v>740</v>
      </c>
      <c r="R4448" s="27" t="s">
        <v>48</v>
      </c>
      <c r="S4448" s="27"/>
      <c r="T4448" s="27"/>
      <c r="U4448" s="28"/>
      <c r="V4448" s="15"/>
      <c r="W4448" s="15"/>
      <c r="X4448" s="27"/>
      <c r="Y4448" s="27"/>
      <c r="Z4448" s="29"/>
      <c r="AA4448" s="29">
        <v>0.29166666666666669</v>
      </c>
      <c r="AB4448" s="29">
        <v>0.3888888888888889</v>
      </c>
      <c r="AC4448" s="30">
        <v>46185</v>
      </c>
      <c r="AD4448" s="15" t="str">
        <f>IF(Tabla2[[#This Row],[HORA ENTREGA]]="DIRECTO","On time", IF(AA4448&lt;&gt;"",IF(Tabla2[[#This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8" s="15" t="str">
        <f>MID(Tabla2[[#This Row],[TIPO]],1,3)</f>
        <v xml:space="preserve">20 </v>
      </c>
      <c r="AF44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SOCIEDAD COMERCIAL MARBEN PETS LTDA */ Cont: * FCIU4676760*/ HR Entrega: *07:00* /Dirección: *AV. LA MARTINA 445. PUDAHUEL SUR</v>
      </c>
      <c r="AG4448" s="45" t="str">
        <f>IFERROR(HYPERLINK("https://wa.me/"&amp;Tabla2[[#This Row],[CONTACTO]]&amp;"?text="&amp;Tabla2[[#This Row],[Mensaje]],"Enviar mensaje"),"")</f>
        <v>Enviar mensaje</v>
      </c>
      <c r="AH4448" s="15" t="str">
        <f>CONCATENATE(A4448,F4448)</f>
        <v>4447FCIU4676760</v>
      </c>
      <c r="AI4448" s="15" t="str">
        <f>CONCATENATE("ENT-",A4448)</f>
        <v>ENT-4447</v>
      </c>
      <c r="AJ4448" s="15" t="str">
        <f>IF(Tabla2[[#This Row],[Op]]&lt;&gt;"","ENTREGA","")</f>
        <v>ENTREGA</v>
      </c>
      <c r="AK4448" s="40" t="str">
        <f>(Tabla2[[#This Row],[FECHA ENTREGA]]&amp;Tabla2[[#This Row],[HORA ENTREGA]])</f>
        <v>461850,291666666666667</v>
      </c>
      <c r="AL4448" s="43" t="str">
        <f>IFERROR(HYPERLINK("https://wa.me/"&amp;Tabla2[[#This Row],[CONTACTO]]&amp;"?text="&amp;Tabla2[[#This Row],[Mensaje]]),"")</f>
        <v>https://wa.me/56978089148?text=Hola!%0AServicio del día 12-06%0A *Cliente:* SOCIEDAD COMERCIAL MARBEN PETS LTDA */ Cont: * FCIU4676760*/ HR Entrega: *07:00* /Dirección: *AV. LA MARTINA 445. PUDAHUEL SUR</v>
      </c>
    </row>
    <row r="4449" spans="1:38" ht="16.5" customHeight="1" x14ac:dyDescent="0.2">
      <c r="A4449" s="15">
        <f>ROW(A4448)</f>
        <v>4448</v>
      </c>
      <c r="B4449" s="15">
        <f>IF(J4449=J4448,B4448+1,1)</f>
        <v>57</v>
      </c>
      <c r="C4449" s="15" t="s">
        <v>2344</v>
      </c>
      <c r="D4449" s="25" t="s">
        <v>39</v>
      </c>
      <c r="E4449" s="27">
        <v>1204949</v>
      </c>
      <c r="F4449" s="42" t="s">
        <v>6764</v>
      </c>
      <c r="G4449" s="27" t="s">
        <v>41</v>
      </c>
      <c r="H4449" s="27">
        <v>11303</v>
      </c>
      <c r="I4449" s="27" t="s">
        <v>42</v>
      </c>
      <c r="J4449" s="28">
        <v>46185</v>
      </c>
      <c r="K4449" s="26">
        <v>0.375</v>
      </c>
      <c r="L4449" s="26"/>
      <c r="M4449" s="27" t="s">
        <v>313</v>
      </c>
      <c r="N4449" s="25">
        <f>IFERROR(VLOOKUP(M4449,Data!$J$1:$K$58,2,0),"")</f>
        <v>56967387744</v>
      </c>
      <c r="O4449" s="27" t="s">
        <v>314</v>
      </c>
      <c r="P4449" s="27"/>
      <c r="Q4449" s="27" t="s">
        <v>4045</v>
      </c>
      <c r="R4449" s="27" t="s">
        <v>3205</v>
      </c>
      <c r="S4449" s="27"/>
      <c r="T4449" s="27"/>
      <c r="U4449" s="28"/>
      <c r="V4449" s="15"/>
      <c r="W4449" s="15"/>
      <c r="X4449" s="27"/>
      <c r="Y4449" s="27"/>
      <c r="Z4449" s="29"/>
      <c r="AA4449" s="29">
        <v>0.375</v>
      </c>
      <c r="AB4449" s="29">
        <v>0.52083333333333337</v>
      </c>
      <c r="AC4449" s="30">
        <v>46185</v>
      </c>
      <c r="AD4449" s="15" t="str">
        <f>IF(Tabla2[[#This Row],[HORA ENTREGA]]="DIRECTO","On time", IF(AA4449&lt;&gt;"",IF(Tabla2[[#This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49" s="15" t="str">
        <f>MID(Tabla2[[#This Row],[TIPO]],1,3)</f>
        <v xml:space="preserve">40 </v>
      </c>
      <c r="AF44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THE ANDES BRANDS */ Cont: * CXDU2119582*/ HR Entrega: *09:00* /Dirección: *BODENOR FLEXCENTER - BOULEVARD PONIENTE, MODULOS 21 Y 22 ENEA, PUDAHUEL</v>
      </c>
      <c r="AG4449" s="45" t="str">
        <f>IFERROR(HYPERLINK("https://wa.me/"&amp;Tabla2[[#This Row],[CONTACTO]]&amp;"?text="&amp;Tabla2[[#This Row],[Mensaje]],"Enviar mensaje"),"")</f>
        <v>Enviar mensaje</v>
      </c>
      <c r="AH4449" s="15" t="str">
        <f>CONCATENATE(A4449,F4449)</f>
        <v>4448CXDU2119582</v>
      </c>
      <c r="AI4449" s="15" t="str">
        <f>CONCATENATE("ENT-",A4449)</f>
        <v>ENT-4448</v>
      </c>
      <c r="AJ4449" s="15" t="str">
        <f>IF(Tabla2[[#This Row],[Op]]&lt;&gt;"","ENTREGA","")</f>
        <v>ENTREGA</v>
      </c>
      <c r="AK4449" s="40" t="str">
        <f>(Tabla2[[#This Row],[FECHA ENTREGA]]&amp;Tabla2[[#This Row],[HORA ENTREGA]])</f>
        <v>461850,375</v>
      </c>
      <c r="AL4449" s="43" t="str">
        <f>IFERROR(HYPERLINK("https://wa.me/"&amp;Tabla2[[#This Row],[CONTACTO]]&amp;"?text="&amp;Tabla2[[#This Row],[Mensaje]]),"")</f>
        <v>https://wa.me/56967387744?text=Hola!%0AServicio del día 12-06%0A *Cliente:* THE ANDES BRANDS */ Cont: * CXDU2119582*/ HR Entrega: *09:00* /Dirección: *BODENOR FLEXCENTER - BOULEVARD PONIENTE, MODULOS 21 Y 22 ENEA, PUDAHUEL</v>
      </c>
    </row>
    <row r="4450" spans="1:38" ht="16.5" customHeight="1" x14ac:dyDescent="0.2">
      <c r="A4450" s="15">
        <f>ROW(A4449)</f>
        <v>4449</v>
      </c>
      <c r="B4450" s="15">
        <f>IF(J4450=J4449,B4449+1,1)</f>
        <v>58</v>
      </c>
      <c r="C4450" s="15" t="s">
        <v>2344</v>
      </c>
      <c r="D4450" s="25" t="s">
        <v>39</v>
      </c>
      <c r="E4450" s="27">
        <v>1205571</v>
      </c>
      <c r="F4450" s="42" t="s">
        <v>6765</v>
      </c>
      <c r="G4450" s="27" t="s">
        <v>41</v>
      </c>
      <c r="H4450" s="27">
        <v>12000</v>
      </c>
      <c r="I4450" s="27" t="s">
        <v>42</v>
      </c>
      <c r="J4450" s="28">
        <v>46185</v>
      </c>
      <c r="K4450" s="26">
        <v>0.375</v>
      </c>
      <c r="L4450" s="26" t="s">
        <v>6766</v>
      </c>
      <c r="M4450" s="27" t="s">
        <v>341</v>
      </c>
      <c r="N4450" s="25">
        <f>IFERROR(VLOOKUP(M4450,Data!$J$1:$K$58,2,0),"")</f>
        <v>56950923536</v>
      </c>
      <c r="O4450" s="27" t="s">
        <v>105</v>
      </c>
      <c r="P4450" s="27"/>
      <c r="Q4450" s="27" t="s">
        <v>4045</v>
      </c>
      <c r="R4450" s="27" t="s">
        <v>836</v>
      </c>
      <c r="S4450" s="27"/>
      <c r="T4450" s="27"/>
      <c r="U4450" s="28"/>
      <c r="V4450" s="15"/>
      <c r="W4450" s="15"/>
      <c r="X4450" s="27"/>
      <c r="Y4450" s="27"/>
      <c r="Z4450" s="29"/>
      <c r="AA4450" s="29">
        <v>0.375</v>
      </c>
      <c r="AB4450" s="29">
        <v>0.47916666666666669</v>
      </c>
      <c r="AC4450" s="30">
        <v>46185</v>
      </c>
      <c r="AD4450" s="15" t="str">
        <f>IF(Tabla2[[#This Row],[HORA ENTREGA]]="DIRECTO","On time", IF(AA4450&lt;&gt;"",IF(Tabla2[[#This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50" s="15" t="str">
        <f>MID(Tabla2[[#This Row],[TIPO]],1,3)</f>
        <v xml:space="preserve">40 </v>
      </c>
      <c r="AF44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THE ANDES BRANDS */ Cont: * CMAU6597921*/ HR Entrega: *09:00* /Dirección: *BODENOR FLEXCENTER - BOULEVARD PONIENTE, MODULOS 21 Y 22 ENEA, PUDAHUEL</v>
      </c>
      <c r="AG4450" s="45" t="str">
        <f>IFERROR(HYPERLINK("https://wa.me/"&amp;Tabla2[[#This Row],[CONTACTO]]&amp;"?text="&amp;Tabla2[[#This Row],[Mensaje]],"Enviar mensaje"),"")</f>
        <v>Enviar mensaje</v>
      </c>
      <c r="AH4450" s="15" t="str">
        <f>CONCATENATE(A4450,F4450)</f>
        <v>4449CMAU6597921</v>
      </c>
      <c r="AI4450" s="15" t="str">
        <f>CONCATENATE("ENT-",A4450)</f>
        <v>ENT-4449</v>
      </c>
      <c r="AJ4450" s="15" t="str">
        <f>IF(Tabla2[[#This Row],[Op]]&lt;&gt;"","ENTREGA","")</f>
        <v>ENTREGA</v>
      </c>
      <c r="AK4450" s="40" t="str">
        <f>(Tabla2[[#This Row],[FECHA ENTREGA]]&amp;Tabla2[[#This Row],[HORA ENTREGA]])</f>
        <v>461850,375</v>
      </c>
      <c r="AL4450" s="43" t="str">
        <f>IFERROR(HYPERLINK("https://wa.me/"&amp;Tabla2[[#This Row],[CONTACTO]]&amp;"?text="&amp;Tabla2[[#This Row],[Mensaje]]),"")</f>
        <v>https://wa.me/56950923536?text=Hola!%0AServicio del día 12-06%0A *Cliente:* THE ANDES BRANDS */ Cont: * CMAU6597921*/ HR Entrega: *09:00* /Dirección: *BODENOR FLEXCENTER - BOULEVARD PONIENTE, MODULOS 21 Y 22 ENEA, PUDAHUEL</v>
      </c>
    </row>
    <row r="4451" spans="1:38" ht="16.5" customHeight="1" x14ac:dyDescent="0.2">
      <c r="A4451" s="15">
        <f>ROW(A4450)</f>
        <v>4450</v>
      </c>
      <c r="B4451" s="15">
        <f>IF(J4451=J4450,B4450+1,1)</f>
        <v>59</v>
      </c>
      <c r="C4451" s="15" t="s">
        <v>2344</v>
      </c>
      <c r="D4451" s="25" t="s">
        <v>39</v>
      </c>
      <c r="E4451" s="27">
        <v>1205572</v>
      </c>
      <c r="F4451" s="42" t="s">
        <v>6767</v>
      </c>
      <c r="G4451" s="27" t="s">
        <v>41</v>
      </c>
      <c r="H4451" s="27">
        <v>12100</v>
      </c>
      <c r="I4451" s="27" t="s">
        <v>42</v>
      </c>
      <c r="J4451" s="28">
        <v>46185</v>
      </c>
      <c r="K4451" s="26">
        <v>0.375</v>
      </c>
      <c r="L4451" s="26"/>
      <c r="M4451" s="27" t="s">
        <v>300</v>
      </c>
      <c r="N4451" s="25">
        <f>IFERROR(VLOOKUP(M4451,Data!$J$1:$K$58,2,0),"")</f>
        <v>56989844861</v>
      </c>
      <c r="O4451" s="27" t="s">
        <v>301</v>
      </c>
      <c r="P4451" s="27"/>
      <c r="Q4451" s="27" t="s">
        <v>4045</v>
      </c>
      <c r="R4451" s="27" t="s">
        <v>836</v>
      </c>
      <c r="S4451" s="27"/>
      <c r="T4451" s="27"/>
      <c r="U4451" s="28"/>
      <c r="V4451" s="15"/>
      <c r="W4451" s="15"/>
      <c r="X4451" s="27"/>
      <c r="Y4451" s="27"/>
      <c r="Z4451" s="29"/>
      <c r="AA4451" s="29">
        <v>0.35416666666666669</v>
      </c>
      <c r="AB4451" s="29">
        <v>0.47916666666666669</v>
      </c>
      <c r="AC4451" s="30">
        <v>46185</v>
      </c>
      <c r="AD4451" s="15" t="str">
        <f>IF(Tabla2[[#This Row],[HORA ENTREGA]]="DIRECTO","On time", IF(AA4451&lt;&gt;"",IF(Tabla2[[#This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451" s="15" t="str">
        <f>MID(Tabla2[[#This Row],[TIPO]],1,3)</f>
        <v xml:space="preserve">40 </v>
      </c>
      <c r="AF44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12-06%0A *Cliente:* THE ANDES BRANDS */ Cont: * TCNU3161529*/ HR Entrega: *09:00* /Dirección: *BODENOR FLEXCENTER - BOULEVARD PONIENTE, MODULOS 21 Y 22 ENEA, PUDAHUEL</v>
      </c>
      <c r="AG4451" s="45" t="str">
        <f>IFERROR(HYPERLINK("https://wa.me/"&amp;Tabla2[[#This Row],[CONTACTO]]&amp;"?text="&amp;Tabla2[[#This Row],[Mensaje]],"Enviar mensaje"),"")</f>
        <v>Enviar mensaje</v>
      </c>
      <c r="AH4451" s="15" t="str">
        <f>CONCATENATE(A4451,F4451)</f>
        <v>4450TCNU3161529</v>
      </c>
      <c r="AI4451" s="15" t="str">
        <f>CONCATENATE("ENT-",A4451)</f>
        <v>ENT-4450</v>
      </c>
      <c r="AJ4451" s="15" t="str">
        <f>IF(Tabla2[[#This Row],[Op]]&lt;&gt;"","ENTREGA","")</f>
        <v>ENTREGA</v>
      </c>
      <c r="AK4451" s="40" t="str">
        <f>(Tabla2[[#This Row],[FECHA ENTREGA]]&amp;Tabla2[[#This Row],[HORA ENTREGA]])</f>
        <v>461850,375</v>
      </c>
      <c r="AL4451" s="43" t="str">
        <f>IFERROR(HYPERLINK("https://wa.me/"&amp;Tabla2[[#This Row],[CONTACTO]]&amp;"?text="&amp;Tabla2[[#This Row],[Mensaje]]),"")</f>
        <v>https://wa.me/56989844861?text=Hola!%0AServicio del día 12-06%0A *Cliente:* THE ANDES BRANDS */ Cont: * TCNU3161529*/ HR Entrega: *09:00* /Dirección: *BODENOR FLEXCENTER - BOULEVARD PONIENTE, MODULOS 21 Y 22 ENEA, PUDAHUEL</v>
      </c>
    </row>
    <row r="4452" spans="1:38" ht="16.5" customHeight="1" x14ac:dyDescent="0.2">
      <c r="A4452" s="15">
        <f>ROW(A4451)</f>
        <v>4451</v>
      </c>
      <c r="B4452" s="15">
        <f>IF(J4452=J4451,B4451+1,1)</f>
        <v>1</v>
      </c>
      <c r="C4452" s="15" t="s">
        <v>75</v>
      </c>
      <c r="D4452" s="25" t="s">
        <v>39</v>
      </c>
      <c r="E4452" s="27">
        <v>305002</v>
      </c>
      <c r="F4452" s="27" t="s">
        <v>6768</v>
      </c>
      <c r="G4452" s="27" t="s">
        <v>64</v>
      </c>
      <c r="H4452" s="27">
        <v>2931</v>
      </c>
      <c r="I4452" s="27" t="s">
        <v>6769</v>
      </c>
      <c r="J4452" s="28">
        <v>46186</v>
      </c>
      <c r="K4452" s="26">
        <v>0.33333333333333331</v>
      </c>
      <c r="L4452" s="26" t="s">
        <v>6770</v>
      </c>
      <c r="M4452" s="27" t="s">
        <v>215</v>
      </c>
      <c r="N4452" s="25">
        <f>IFERROR(VLOOKUP(M4452,Data!$J$1:$K$58,2,0),"")</f>
        <v>56978089957</v>
      </c>
      <c r="O4452" s="27" t="s">
        <v>216</v>
      </c>
      <c r="P4452" s="27"/>
      <c r="Q4452" s="27" t="s">
        <v>4067</v>
      </c>
      <c r="R4452" s="27" t="s">
        <v>69</v>
      </c>
      <c r="S4452" s="27"/>
      <c r="T4452" s="27"/>
      <c r="U4452" s="28"/>
      <c r="V4452" s="15"/>
      <c r="W4452" s="15"/>
      <c r="X4452" s="27"/>
      <c r="Y4452" s="27"/>
      <c r="Z4452" s="29"/>
      <c r="AA4452" s="29"/>
      <c r="AB4452" s="29"/>
      <c r="AC4452" s="30"/>
      <c r="AD4452" s="15" t="str">
        <f>IF(Tabla2[[#This Row],[HORA ENTREGA]]="DIRECTO","On time", IF(AA4452&lt;&gt;"",IF(Tabla2[[#This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52" s="15" t="str">
        <f>MID(Tabla2[[#This Row],[TIPO]],1,3)</f>
        <v xml:space="preserve">20 </v>
      </c>
      <c r="AF44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BAYONA SPA */ Cont: * CSLU1554972*/ HR Entrega: *08:00* /Dirección: *BOULEVAR 1313 BODENOR FLEX CENTER ENEA, PUDAHUEL</v>
      </c>
      <c r="AG4452" s="45" t="str">
        <f>IFERROR(HYPERLINK("https://wa.me/"&amp;Tabla2[[#This Row],[CONTACTO]]&amp;"?text="&amp;Tabla2[[#This Row],[Mensaje]],"Enviar mensaje"),"")</f>
        <v>Enviar mensaje</v>
      </c>
      <c r="AH4452" s="15" t="str">
        <f>CONCATENATE(A4452,F4452)</f>
        <v>4451CSLU1554972</v>
      </c>
      <c r="AI4452" s="15" t="str">
        <f>CONCATENATE("ENT-",A4452)</f>
        <v>ENT-4451</v>
      </c>
      <c r="AJ4452" s="15" t="str">
        <f>IF(Tabla2[[#This Row],[Op]]&lt;&gt;"","ENTREGA","")</f>
        <v>ENTREGA</v>
      </c>
      <c r="AK4452" s="40" t="str">
        <f>(Tabla2[[#This Row],[FECHA ENTREGA]]&amp;Tabla2[[#This Row],[HORA ENTREGA]])</f>
        <v>461860,333333333333333</v>
      </c>
      <c r="AL4452" s="43" t="str">
        <f>IFERROR(HYPERLINK("https://wa.me/"&amp;Tabla2[[#This Row],[CONTACTO]]&amp;"?text="&amp;Tabla2[[#This Row],[Mensaje]]),"")</f>
        <v>https://wa.me/56978089957?text=Hola!%0AServicio del día 13-06%0A *Cliente:* BAYONA SPA */ Cont: * CSLU1554972*/ HR Entrega: *08:00* /Dirección: *BOULEVAR 1313 BODENOR FLEX CENTER ENEA, PUDAHUEL</v>
      </c>
    </row>
    <row r="4453" spans="1:38" ht="16.5" customHeight="1" x14ac:dyDescent="0.2">
      <c r="A4453" s="15">
        <f>ROW(A4452)</f>
        <v>4452</v>
      </c>
      <c r="B4453" s="15">
        <f>IF(J4453=J4452,B4452+1,1)</f>
        <v>2</v>
      </c>
      <c r="C4453" s="15" t="s">
        <v>110</v>
      </c>
      <c r="D4453" s="25" t="s">
        <v>39</v>
      </c>
      <c r="E4453" s="27">
        <v>2046675</v>
      </c>
      <c r="F4453" s="27" t="s">
        <v>6771</v>
      </c>
      <c r="G4453" s="27" t="s">
        <v>64</v>
      </c>
      <c r="H4453" s="27">
        <v>29300</v>
      </c>
      <c r="I4453" s="27" t="s">
        <v>42</v>
      </c>
      <c r="J4453" s="28">
        <v>46186</v>
      </c>
      <c r="K4453" s="26">
        <v>0.33333333333333331</v>
      </c>
      <c r="L4453" s="26"/>
      <c r="M4453" s="41" t="s">
        <v>433</v>
      </c>
      <c r="N4453" s="25">
        <f>IFERROR(VLOOKUP(M4453,Data!$J$1:$K$58,2,0),"")</f>
        <v>56994354094</v>
      </c>
      <c r="O4453" s="41" t="s">
        <v>434</v>
      </c>
      <c r="P4453" s="27"/>
      <c r="Q4453" s="27" t="s">
        <v>113</v>
      </c>
      <c r="R4453" s="27" t="s">
        <v>3043</v>
      </c>
      <c r="S4453" s="27"/>
      <c r="T4453" s="27"/>
      <c r="U4453" s="28"/>
      <c r="V4453" s="15"/>
      <c r="W4453" s="15"/>
      <c r="X4453" s="27"/>
      <c r="Y4453" s="27"/>
      <c r="Z4453" s="29"/>
      <c r="AA4453" s="29"/>
      <c r="AB4453" s="29"/>
      <c r="AC4453" s="30"/>
      <c r="AD4453" s="15" t="str">
        <f>IF(Tabla2[[#This Row],[HORA ENTREGA]]="DIRECTO","On time", IF(AA4453&lt;&gt;"",IF(Tabla2[[#This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53" s="15" t="str">
        <f>MID(Tabla2[[#This Row],[TIPO]],1,3)</f>
        <v xml:space="preserve">20 </v>
      </c>
      <c r="AF44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COMERCIAL SANDOVAL E HIJOS LTDA */ Cont: * DFSU1190887*/ HR Entrega: *08:00* /Dirección: *SANTA ISABEL 370; LAMPA</v>
      </c>
      <c r="AG4453" s="45" t="str">
        <f>IFERROR(HYPERLINK("https://wa.me/"&amp;Tabla2[[#This Row],[CONTACTO]]&amp;"?text="&amp;Tabla2[[#This Row],[Mensaje]],"Enviar mensaje"),"")</f>
        <v>Enviar mensaje</v>
      </c>
      <c r="AH4453" s="15" t="str">
        <f>CONCATENATE(A4453,F4453)</f>
        <v>4452DFSU1190887</v>
      </c>
      <c r="AI4453" s="15" t="str">
        <f>CONCATENATE("ENT-",A4453)</f>
        <v>ENT-4452</v>
      </c>
      <c r="AJ4453" s="15" t="str">
        <f>IF(Tabla2[[#This Row],[Op]]&lt;&gt;"","ENTREGA","")</f>
        <v>ENTREGA</v>
      </c>
      <c r="AK4453" s="40" t="str">
        <f>(Tabla2[[#This Row],[FECHA ENTREGA]]&amp;Tabla2[[#This Row],[HORA ENTREGA]])</f>
        <v>461860,333333333333333</v>
      </c>
      <c r="AL4453" s="43" t="str">
        <f>IFERROR(HYPERLINK("https://wa.me/"&amp;Tabla2[[#This Row],[CONTACTO]]&amp;"?text="&amp;Tabla2[[#This Row],[Mensaje]]),"")</f>
        <v>https://wa.me/56994354094?text=Hola!%0AServicio del día 13-06%0A *Cliente:* COMERCIAL SANDOVAL E HIJOS LTDA */ Cont: * DFSU1190887*/ HR Entrega: *08:00* /Dirección: *SANTA ISABEL 370; LAMPA</v>
      </c>
    </row>
    <row r="4454" spans="1:38" ht="16.5" customHeight="1" x14ac:dyDescent="0.2">
      <c r="A4454" s="15">
        <f>ROW(A4453)</f>
        <v>4453</v>
      </c>
      <c r="B4454" s="15">
        <f>IF(J4454=J4453,B4453+1,1)</f>
        <v>3</v>
      </c>
      <c r="C4454" s="15" t="s">
        <v>110</v>
      </c>
      <c r="D4454" s="25" t="s">
        <v>39</v>
      </c>
      <c r="E4454" s="27">
        <v>2046675</v>
      </c>
      <c r="F4454" s="27" t="s">
        <v>6772</v>
      </c>
      <c r="G4454" s="27" t="s">
        <v>64</v>
      </c>
      <c r="H4454" s="27">
        <v>29300</v>
      </c>
      <c r="I4454" s="27" t="s">
        <v>42</v>
      </c>
      <c r="J4454" s="28">
        <v>46186</v>
      </c>
      <c r="K4454" s="26">
        <v>0.33333333333333331</v>
      </c>
      <c r="L4454" s="26"/>
      <c r="M4454" s="41" t="s">
        <v>139</v>
      </c>
      <c r="N4454" s="25">
        <f>IFERROR(VLOOKUP(M4454,Data!$J$1:$K$58,2,0),"")</f>
        <v>56965312953</v>
      </c>
      <c r="O4454" s="41" t="s">
        <v>140</v>
      </c>
      <c r="P4454" s="27"/>
      <c r="Q4454" s="27" t="s">
        <v>113</v>
      </c>
      <c r="R4454" s="27" t="s">
        <v>3043</v>
      </c>
      <c r="S4454" s="27"/>
      <c r="T4454" s="27"/>
      <c r="U4454" s="28"/>
      <c r="V4454" s="15"/>
      <c r="W4454" s="15"/>
      <c r="X4454" s="27"/>
      <c r="Y4454" s="27"/>
      <c r="Z4454" s="29"/>
      <c r="AA4454" s="29"/>
      <c r="AB4454" s="29"/>
      <c r="AC4454" s="30"/>
      <c r="AD4454" s="15" t="str">
        <f>IF(Tabla2[[#This Row],[HORA ENTREGA]]="DIRECTO","On time", IF(AA4454&lt;&gt;"",IF(Tabla2[[#This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54" s="15" t="str">
        <f>MID(Tabla2[[#This Row],[TIPO]],1,3)</f>
        <v xml:space="preserve">20 </v>
      </c>
      <c r="AF44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COMERCIAL SANDOVAL E HIJOS LTDA */ Cont: * FCIU2677500*/ HR Entrega: *08:00* /Dirección: *SANTA ISABEL 370; LAMPA</v>
      </c>
      <c r="AG4454" s="45" t="str">
        <f>IFERROR(HYPERLINK("https://wa.me/"&amp;Tabla2[[#This Row],[CONTACTO]]&amp;"?text="&amp;Tabla2[[#This Row],[Mensaje]],"Enviar mensaje"),"")</f>
        <v>Enviar mensaje</v>
      </c>
      <c r="AH4454" s="15" t="str">
        <f>CONCATENATE(A4454,F4454)</f>
        <v>4453FCIU2677500</v>
      </c>
      <c r="AI4454" s="15" t="str">
        <f>CONCATENATE("ENT-",A4454)</f>
        <v>ENT-4453</v>
      </c>
      <c r="AJ4454" s="15" t="str">
        <f>IF(Tabla2[[#This Row],[Op]]&lt;&gt;"","ENTREGA","")</f>
        <v>ENTREGA</v>
      </c>
      <c r="AK4454" s="40" t="str">
        <f>(Tabla2[[#This Row],[FECHA ENTREGA]]&amp;Tabla2[[#This Row],[HORA ENTREGA]])</f>
        <v>461860,333333333333333</v>
      </c>
      <c r="AL4454" s="43" t="str">
        <f>IFERROR(HYPERLINK("https://wa.me/"&amp;Tabla2[[#This Row],[CONTACTO]]&amp;"?text="&amp;Tabla2[[#This Row],[Mensaje]]),"")</f>
        <v>https://wa.me/56965312953?text=Hola!%0AServicio del día 13-06%0A *Cliente:* COMERCIAL SANDOVAL E HIJOS LTDA */ Cont: * FCIU2677500*/ HR Entrega: *08:00* /Dirección: *SANTA ISABEL 370; LAMPA</v>
      </c>
    </row>
    <row r="4455" spans="1:38" ht="16.5" customHeight="1" x14ac:dyDescent="0.2">
      <c r="A4455" s="15">
        <f>ROW(A4454)</f>
        <v>4454</v>
      </c>
      <c r="B4455" s="15">
        <f>IF(J4455=J4454,B4454+1,1)</f>
        <v>4</v>
      </c>
      <c r="C4455" s="15" t="s">
        <v>110</v>
      </c>
      <c r="D4455" s="25" t="s">
        <v>39</v>
      </c>
      <c r="E4455" s="27">
        <v>2043413</v>
      </c>
      <c r="F4455" s="27" t="s">
        <v>6773</v>
      </c>
      <c r="G4455" s="27" t="s">
        <v>41</v>
      </c>
      <c r="H4455" s="27">
        <v>29300</v>
      </c>
      <c r="I4455" s="27" t="s">
        <v>42</v>
      </c>
      <c r="J4455" s="28">
        <v>46186</v>
      </c>
      <c r="K4455" s="26">
        <v>0.33333333333333331</v>
      </c>
      <c r="L4455" s="26"/>
      <c r="M4455" s="41" t="s">
        <v>45</v>
      </c>
      <c r="N4455" s="25">
        <f>IFERROR(VLOOKUP(M4455,Data!$J$1:$K$58,2,0),"")</f>
        <v>56950981572</v>
      </c>
      <c r="O4455" s="41" t="s">
        <v>46</v>
      </c>
      <c r="P4455" s="27"/>
      <c r="Q4455" s="27" t="s">
        <v>113</v>
      </c>
      <c r="R4455" s="27" t="s">
        <v>5507</v>
      </c>
      <c r="S4455" s="27"/>
      <c r="T4455" s="27"/>
      <c r="U4455" s="28"/>
      <c r="V4455" s="15"/>
      <c r="W4455" s="15"/>
      <c r="X4455" s="27"/>
      <c r="Y4455" s="27"/>
      <c r="Z4455" s="29"/>
      <c r="AA4455" s="29"/>
      <c r="AB4455" s="29"/>
      <c r="AC4455" s="30"/>
      <c r="AD4455" s="15" t="str">
        <f>IF(Tabla2[[#This Row],[HORA ENTREGA]]="DIRECTO","On time", IF(AA4455&lt;&gt;"",IF(Tabla2[[#This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55" s="15" t="str">
        <f>MID(Tabla2[[#This Row],[TIPO]],1,3)</f>
        <v xml:space="preserve">40 </v>
      </c>
      <c r="AF44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COMERCIAL SANDOVAL E HIJOS LTDA */ Cont: * PCIU6106216*/ HR Entrega: *08:00* /Dirección: *SANTA ISABEL 370; LAMPA</v>
      </c>
      <c r="AG4455" s="45" t="str">
        <f>IFERROR(HYPERLINK("https://wa.me/"&amp;Tabla2[[#This Row],[CONTACTO]]&amp;"?text="&amp;Tabla2[[#This Row],[Mensaje]],"Enviar mensaje"),"")</f>
        <v>Enviar mensaje</v>
      </c>
      <c r="AH4455" s="15" t="str">
        <f>CONCATENATE(A4455,F4455)</f>
        <v>4454PCIU6106216</v>
      </c>
      <c r="AI4455" s="15" t="str">
        <f>CONCATENATE("ENT-",A4455)</f>
        <v>ENT-4454</v>
      </c>
      <c r="AJ4455" s="15" t="str">
        <f>IF(Tabla2[[#This Row],[Op]]&lt;&gt;"","ENTREGA","")</f>
        <v>ENTREGA</v>
      </c>
      <c r="AK4455" s="40" t="str">
        <f>(Tabla2[[#This Row],[FECHA ENTREGA]]&amp;Tabla2[[#This Row],[HORA ENTREGA]])</f>
        <v>461860,333333333333333</v>
      </c>
      <c r="AL4455" s="43" t="str">
        <f>IFERROR(HYPERLINK("https://wa.me/"&amp;Tabla2[[#This Row],[CONTACTO]]&amp;"?text="&amp;Tabla2[[#This Row],[Mensaje]]),"")</f>
        <v>https://wa.me/56950981572?text=Hola!%0AServicio del día 13-06%0A *Cliente:* COMERCIAL SANDOVAL E HIJOS LTDA */ Cont: * PCIU6106216*/ HR Entrega: *08:00* /Dirección: *SANTA ISABEL 370; LAMPA</v>
      </c>
    </row>
    <row r="4456" spans="1:38" ht="16.5" customHeight="1" x14ac:dyDescent="0.2">
      <c r="A4456" s="15">
        <f>ROW(A4455)</f>
        <v>4455</v>
      </c>
      <c r="B4456" s="15">
        <f>IF(J4456=J4455,B4455+1,1)</f>
        <v>5</v>
      </c>
      <c r="C4456" s="15" t="s">
        <v>110</v>
      </c>
      <c r="D4456" s="25" t="s">
        <v>39</v>
      </c>
      <c r="E4456" s="27">
        <v>2046675</v>
      </c>
      <c r="F4456" s="27" t="s">
        <v>6774</v>
      </c>
      <c r="G4456" s="27" t="s">
        <v>64</v>
      </c>
      <c r="H4456" s="27">
        <v>29300</v>
      </c>
      <c r="I4456" s="27" t="s">
        <v>42</v>
      </c>
      <c r="J4456" s="28">
        <v>46186</v>
      </c>
      <c r="K4456" s="26">
        <v>0.33333333333333331</v>
      </c>
      <c r="L4456" s="26"/>
      <c r="M4456" s="41" t="s">
        <v>161</v>
      </c>
      <c r="N4456" s="25">
        <f>IFERROR(VLOOKUP(M4456,Data!$J$1:$K$58,2,0),"")</f>
        <v>56966749408</v>
      </c>
      <c r="O4456" s="41" t="s">
        <v>162</v>
      </c>
      <c r="P4456" s="27"/>
      <c r="Q4456" s="27" t="s">
        <v>113</v>
      </c>
      <c r="R4456" s="27" t="s">
        <v>3043</v>
      </c>
      <c r="S4456" s="27"/>
      <c r="T4456" s="27"/>
      <c r="U4456" s="28"/>
      <c r="V4456" s="15"/>
      <c r="W4456" s="15"/>
      <c r="X4456" s="27"/>
      <c r="Y4456" s="27"/>
      <c r="Z4456" s="29"/>
      <c r="AA4456" s="29"/>
      <c r="AB4456" s="29"/>
      <c r="AC4456" s="30"/>
      <c r="AD4456" s="15" t="str">
        <f>IF(Tabla2[[#This Row],[HORA ENTREGA]]="DIRECTO","On time", IF(AA4456&lt;&gt;"",IF(Tabla2[[#This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56" s="15" t="str">
        <f>MID(Tabla2[[#This Row],[TIPO]],1,3)</f>
        <v xml:space="preserve">20 </v>
      </c>
      <c r="AF44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COMERCIAL SANDOVAL E HIJOS LTDA */ Cont: * BSIU2530692*/ HR Entrega: *08:00* /Dirección: *SANTA ISABEL 370; LAMPA</v>
      </c>
      <c r="AG4456" s="45" t="str">
        <f>IFERROR(HYPERLINK("https://wa.me/"&amp;Tabla2[[#This Row],[CONTACTO]]&amp;"?text="&amp;Tabla2[[#This Row],[Mensaje]],"Enviar mensaje"),"")</f>
        <v>Enviar mensaje</v>
      </c>
      <c r="AH4456" s="15" t="str">
        <f>CONCATENATE(A4456,F4456)</f>
        <v>4455BSIU2530692</v>
      </c>
      <c r="AI4456" s="15" t="str">
        <f>CONCATENATE("ENT-",A4456)</f>
        <v>ENT-4455</v>
      </c>
      <c r="AJ4456" s="15" t="str">
        <f>IF(Tabla2[[#This Row],[Op]]&lt;&gt;"","ENTREGA","")</f>
        <v>ENTREGA</v>
      </c>
      <c r="AK4456" s="40" t="str">
        <f>(Tabla2[[#This Row],[FECHA ENTREGA]]&amp;Tabla2[[#This Row],[HORA ENTREGA]])</f>
        <v>461860,333333333333333</v>
      </c>
      <c r="AL4456" s="43" t="str">
        <f>IFERROR(HYPERLINK("https://wa.me/"&amp;Tabla2[[#This Row],[CONTACTO]]&amp;"?text="&amp;Tabla2[[#This Row],[Mensaje]]),"")</f>
        <v>https://wa.me/56966749408?text=Hola!%0AServicio del día 13-06%0A *Cliente:* COMERCIAL SANDOVAL E HIJOS LTDA */ Cont: * BSIU2530692*/ HR Entrega: *08:00* /Dirección: *SANTA ISABEL 370; LAMPA</v>
      </c>
    </row>
    <row r="4457" spans="1:38" ht="16.5" customHeight="1" x14ac:dyDescent="0.2">
      <c r="A4457" s="15">
        <f>ROW(A4456)</f>
        <v>4456</v>
      </c>
      <c r="B4457" s="15">
        <f>IF(J4457=J4456,B4456+1,1)</f>
        <v>6</v>
      </c>
      <c r="C4457" s="51" t="s">
        <v>1486</v>
      </c>
      <c r="D4457" s="25" t="s">
        <v>39</v>
      </c>
      <c r="E4457" s="49">
        <v>307850</v>
      </c>
      <c r="F4457" s="49" t="s">
        <v>6775</v>
      </c>
      <c r="G4457" s="49" t="s">
        <v>41</v>
      </c>
      <c r="H4457" s="49">
        <v>6300</v>
      </c>
      <c r="I4457" s="49" t="s">
        <v>6776</v>
      </c>
      <c r="J4457" s="52">
        <v>46186</v>
      </c>
      <c r="K4457" s="26" t="s">
        <v>290</v>
      </c>
      <c r="L4457" s="26"/>
      <c r="M4457" s="41"/>
      <c r="N4457" s="53"/>
      <c r="O4457" s="27"/>
      <c r="P4457" s="49"/>
      <c r="Q4457" s="49" t="s">
        <v>6777</v>
      </c>
      <c r="R4457" s="49" t="s">
        <v>218</v>
      </c>
      <c r="S4457" s="49"/>
      <c r="T4457" s="49"/>
      <c r="U4457" s="52"/>
      <c r="V4457" s="51"/>
      <c r="W4457" s="15"/>
      <c r="X4457" s="49"/>
      <c r="Y4457" s="49"/>
      <c r="Z4457" s="54"/>
      <c r="AA4457" s="54"/>
      <c r="AB4457" s="29"/>
      <c r="AC4457" s="55"/>
      <c r="AD4457" s="50"/>
      <c r="AE4457" s="50"/>
      <c r="AF4457" s="56"/>
      <c r="AG4457" s="44"/>
      <c r="AH4457" s="50"/>
      <c r="AI4457" s="50"/>
      <c r="AJ4457" s="50"/>
      <c r="AK4457" s="57"/>
      <c r="AL4457" s="58"/>
    </row>
    <row r="4458" spans="1:38" ht="16.5" customHeight="1" x14ac:dyDescent="0.2">
      <c r="A4458" s="15">
        <f>ROW(A4457)</f>
        <v>4457</v>
      </c>
      <c r="B4458" s="15">
        <f>IF(J4458=J4457,B4457+1,1)</f>
        <v>7</v>
      </c>
      <c r="C4458" s="51" t="s">
        <v>1486</v>
      </c>
      <c r="D4458" s="25" t="s">
        <v>39</v>
      </c>
      <c r="E4458" s="49">
        <v>307850</v>
      </c>
      <c r="F4458" s="49" t="s">
        <v>6778</v>
      </c>
      <c r="G4458" s="49" t="s">
        <v>41</v>
      </c>
      <c r="H4458" s="49">
        <v>6300</v>
      </c>
      <c r="I4458" s="49" t="s">
        <v>6779</v>
      </c>
      <c r="J4458" s="52">
        <v>46186</v>
      </c>
      <c r="K4458" s="26" t="s">
        <v>290</v>
      </c>
      <c r="L4458" s="26"/>
      <c r="M4458" s="41"/>
      <c r="N4458" s="53"/>
      <c r="O4458" s="27"/>
      <c r="P4458" s="49"/>
      <c r="Q4458" s="49" t="s">
        <v>6777</v>
      </c>
      <c r="R4458" s="49" t="s">
        <v>218</v>
      </c>
      <c r="S4458" s="49"/>
      <c r="T4458" s="49"/>
      <c r="U4458" s="52"/>
      <c r="V4458" s="51"/>
      <c r="W4458" s="15"/>
      <c r="X4458" s="49"/>
      <c r="Y4458" s="49"/>
      <c r="Z4458" s="54"/>
      <c r="AA4458" s="54"/>
      <c r="AB4458" s="29"/>
      <c r="AC4458" s="55"/>
      <c r="AD4458" s="50"/>
      <c r="AE4458" s="50"/>
      <c r="AF4458" s="56"/>
      <c r="AG4458" s="44"/>
      <c r="AH4458" s="50"/>
      <c r="AI4458" s="50"/>
      <c r="AJ4458" s="50"/>
      <c r="AK4458" s="57"/>
      <c r="AL4458" s="58"/>
    </row>
    <row r="4459" spans="1:38" ht="16.5" customHeight="1" x14ac:dyDescent="0.2">
      <c r="A4459" s="15">
        <f>ROW(A4458)</f>
        <v>4458</v>
      </c>
      <c r="B4459" s="15">
        <f>IF(J4459=J4458,B4458+1,1)</f>
        <v>8</v>
      </c>
      <c r="C4459" s="15" t="s">
        <v>483</v>
      </c>
      <c r="D4459" s="25" t="s">
        <v>39</v>
      </c>
      <c r="E4459" s="27">
        <v>1295305</v>
      </c>
      <c r="F4459" s="27" t="s">
        <v>6780</v>
      </c>
      <c r="G4459" s="27" t="s">
        <v>41</v>
      </c>
      <c r="H4459" s="27">
        <v>19666</v>
      </c>
      <c r="I4459" s="27" t="s">
        <v>2725</v>
      </c>
      <c r="J4459" s="28">
        <v>46186</v>
      </c>
      <c r="K4459" s="26">
        <v>0.39583333333333331</v>
      </c>
      <c r="L4459" s="26"/>
      <c r="M4459" s="60" t="s">
        <v>273</v>
      </c>
      <c r="N4459" s="60">
        <f>IFERROR(VLOOKUP(M4459,Data!$J$1:$K$58,2,0),"")</f>
        <v>56950103942</v>
      </c>
      <c r="O4459" s="60" t="s">
        <v>274</v>
      </c>
      <c r="P4459" s="27"/>
      <c r="Q4459" s="27" t="s">
        <v>3580</v>
      </c>
      <c r="R4459" s="27" t="s">
        <v>218</v>
      </c>
      <c r="S4459" s="27"/>
      <c r="T4459" s="27"/>
      <c r="U4459" s="28"/>
      <c r="V4459" s="15"/>
      <c r="W4459" s="15"/>
      <c r="X4459" s="27"/>
      <c r="Y4459" s="27"/>
      <c r="Z4459" s="29"/>
      <c r="AA4459" s="29"/>
      <c r="AB4459" s="29"/>
      <c r="AC4459" s="30"/>
      <c r="AD4459" s="15" t="str">
        <f>IF(Tabla2[[#This Row],[HORA ENTREGA]]="DIRECTO","On time", IF(AA4459&lt;&gt;"",IF(Tabla2[[#This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59" s="15" t="str">
        <f>MID(Tabla2[[#This Row],[TIPO]],1,3)</f>
        <v xml:space="preserve">40 </v>
      </c>
      <c r="AF445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13-06%0A *Cliente:* IDEAL S A */ Cont: * TRLU7651974 */ HR Entrega: *09:30* /Dirección: *Agunsa, dirección La montaña 1550, Quilicura </v>
      </c>
      <c r="AG4459" s="47" t="str">
        <f>IFERROR(HYPERLINK("https://wa.me/"&amp;Tabla2[[#This Row],[CONTACTO]]&amp;"?text="&amp;Tabla2[[#This Row],[Mensaje]],"Enviar mensaje"),"")</f>
        <v>Enviar mensaje</v>
      </c>
      <c r="AH4459" s="15" t="str">
        <f>CONCATENATE(A4459,F4459)</f>
        <v xml:space="preserve">4458TRLU7651974 </v>
      </c>
      <c r="AI4459" s="15" t="str">
        <f>CONCATENATE("ENT-",A4459)</f>
        <v>ENT-4458</v>
      </c>
      <c r="AJ4459" s="15" t="str">
        <f>IF(Tabla2[[#This Row],[Op]]&lt;&gt;"","ENTREGA","")</f>
        <v>ENTREGA</v>
      </c>
      <c r="AK4459" s="40" t="str">
        <f>(Tabla2[[#This Row],[FECHA ENTREGA]]&amp;Tabla2[[#This Row],[HORA ENTREGA]])</f>
        <v>461860,395833333333333</v>
      </c>
      <c r="AL4459" s="46" t="str">
        <f>IFERROR(HYPERLINK("https://wa.me/"&amp;Tabla2[[#This Row],[CONTACTO]]&amp;"?text="&amp;Tabla2[[#This Row],[Mensaje]]),"")</f>
        <v xml:space="preserve">https://wa.me/56950103942?text=Hola!%0AServicio del día 13-06%0A *Cliente:* IDEAL S A */ Cont: * TRLU7651974 */ HR Entrega: *09:30* /Dirección: *Agunsa, dirección La montaña 1550, Quilicura </v>
      </c>
    </row>
    <row r="4460" spans="1:38" ht="16.5" customHeight="1" x14ac:dyDescent="0.2">
      <c r="A4460" s="15">
        <f>ROW(A4459)</f>
        <v>4459</v>
      </c>
      <c r="B4460" s="15">
        <f>IF(J4460=J4459,B4459+1,1)</f>
        <v>9</v>
      </c>
      <c r="C4460" s="15" t="s">
        <v>483</v>
      </c>
      <c r="D4460" s="25" t="s">
        <v>39</v>
      </c>
      <c r="E4460" s="27">
        <v>1295302</v>
      </c>
      <c r="F4460" s="27" t="s">
        <v>6781</v>
      </c>
      <c r="G4460" s="27" t="s">
        <v>41</v>
      </c>
      <c r="H4460" s="27"/>
      <c r="I4460" s="27" t="s">
        <v>42</v>
      </c>
      <c r="J4460" s="28">
        <v>46186</v>
      </c>
      <c r="K4460" s="26">
        <v>0.35416666666666669</v>
      </c>
      <c r="L4460" s="26"/>
      <c r="M4460" s="27" t="s">
        <v>117</v>
      </c>
      <c r="N4460" s="25">
        <f>IFERROR(VLOOKUP(M4460,Data!$J$1:$K$58,2,0),"")</f>
        <v>56973887539</v>
      </c>
      <c r="O4460" s="27" t="s">
        <v>118</v>
      </c>
      <c r="P4460" s="27"/>
      <c r="Q4460" s="27" t="s">
        <v>1920</v>
      </c>
      <c r="R4460" s="27" t="s">
        <v>5621</v>
      </c>
      <c r="S4460" s="27"/>
      <c r="T4460" s="27"/>
      <c r="U4460" s="28"/>
      <c r="V4460" s="15"/>
      <c r="W4460" s="15"/>
      <c r="X4460" s="27"/>
      <c r="Y4460" s="27"/>
      <c r="Z4460" s="29"/>
      <c r="AA4460" s="29"/>
      <c r="AB4460" s="29"/>
      <c r="AC4460" s="30"/>
      <c r="AD4460" s="15" t="str">
        <f>IF(Tabla2[[#This Row],[HORA ENTREGA]]="DIRECTO","On time", IF(AA4460&lt;&gt;"",IF(Tabla2[[#This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0" s="15" t="str">
        <f>MID(Tabla2[[#This Row],[TIPO]],1,3)</f>
        <v xml:space="preserve">40 </v>
      </c>
      <c r="AF446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13-06%0A *Cliente:* IDEAL S A */ Cont: * UETU6948880*/ HR Entrega: *08:30* /Dirección: *bodega Agunsa, dirección La montaña 1550, Quilicura </v>
      </c>
      <c r="AG4460" s="47" t="str">
        <f>IFERROR(HYPERLINK("https://wa.me/"&amp;Tabla2[[#This Row],[CONTACTO]]&amp;"?text="&amp;Tabla2[[#This Row],[Mensaje]],"Enviar mensaje"),"")</f>
        <v>Enviar mensaje</v>
      </c>
      <c r="AH4460" s="15" t="str">
        <f>CONCATENATE(A4460,F4460)</f>
        <v>4459UETU6948880</v>
      </c>
      <c r="AI4460" s="15" t="str">
        <f>CONCATENATE("ENT-",A4460)</f>
        <v>ENT-4459</v>
      </c>
      <c r="AJ4460" s="15" t="str">
        <f>IF(Tabla2[[#This Row],[Op]]&lt;&gt;"","ENTREGA","")</f>
        <v>ENTREGA</v>
      </c>
      <c r="AK4460" s="40" t="str">
        <f>(Tabla2[[#This Row],[FECHA ENTREGA]]&amp;Tabla2[[#This Row],[HORA ENTREGA]])</f>
        <v>461860,354166666666667</v>
      </c>
      <c r="AL4460" s="46" t="str">
        <f>IFERROR(HYPERLINK("https://wa.me/"&amp;Tabla2[[#This Row],[CONTACTO]]&amp;"?text="&amp;Tabla2[[#This Row],[Mensaje]]),"")</f>
        <v xml:space="preserve">https://wa.me/56973887539?text=Hola!%0AServicio del día 13-06%0A *Cliente:* IDEAL S A */ Cont: * UETU6948880*/ HR Entrega: *08:30* /Dirección: *bodega Agunsa, dirección La montaña 1550, Quilicura </v>
      </c>
    </row>
    <row r="4461" spans="1:38" ht="16.5" customHeight="1" x14ac:dyDescent="0.2">
      <c r="A4461" s="15">
        <f>ROW(A4460)</f>
        <v>4460</v>
      </c>
      <c r="B4461" s="15">
        <f>IF(J4461=J4460,B4460+1,1)</f>
        <v>10</v>
      </c>
      <c r="C4461" s="15" t="s">
        <v>483</v>
      </c>
      <c r="D4461" s="25" t="s">
        <v>39</v>
      </c>
      <c r="E4461" s="27">
        <v>1295303</v>
      </c>
      <c r="F4461" s="27" t="s">
        <v>6782</v>
      </c>
      <c r="G4461" s="27" t="s">
        <v>41</v>
      </c>
      <c r="H4461" s="27">
        <v>19666</v>
      </c>
      <c r="I4461" s="27" t="s">
        <v>6783</v>
      </c>
      <c r="J4461" s="28">
        <v>46186</v>
      </c>
      <c r="K4461" s="26">
        <v>0.4375</v>
      </c>
      <c r="L4461" s="26"/>
      <c r="M4461" s="27" t="s">
        <v>300</v>
      </c>
      <c r="N4461" s="25">
        <f>IFERROR(VLOOKUP(M4461,Data!$J$1:$K$58,2,0),"")</f>
        <v>56989844861</v>
      </c>
      <c r="O4461" s="27" t="s">
        <v>301</v>
      </c>
      <c r="P4461" s="27"/>
      <c r="Q4461" s="27" t="s">
        <v>3580</v>
      </c>
      <c r="R4461" s="27" t="s">
        <v>5621</v>
      </c>
      <c r="S4461" s="27"/>
      <c r="T4461" s="27"/>
      <c r="U4461" s="28"/>
      <c r="V4461" s="15"/>
      <c r="W4461" s="15"/>
      <c r="X4461" s="27"/>
      <c r="Y4461" s="27"/>
      <c r="Z4461" s="29"/>
      <c r="AA4461" s="29"/>
      <c r="AB4461" s="29"/>
      <c r="AC4461" s="30"/>
      <c r="AD4461" s="15" t="str">
        <f>IF(Tabla2[[#This Row],[HORA ENTREGA]]="DIRECTO","On time", IF(AA4461&lt;&gt;"",IF(Tabla2[[#This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1" s="15" t="str">
        <f>MID(Tabla2[[#This Row],[TIPO]],1,3)</f>
        <v xml:space="preserve">40 </v>
      </c>
      <c r="AF446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13-06%0A *Cliente:* IDEAL S A */ Cont: * MRKU5934502*/ HR Entrega: *10:30* /Dirección: *Agunsa, dirección La montaña 1550, Quilicura </v>
      </c>
      <c r="AG4461" s="47" t="str">
        <f>IFERROR(HYPERLINK("https://wa.me/"&amp;Tabla2[[#This Row],[CONTACTO]]&amp;"?text="&amp;Tabla2[[#This Row],[Mensaje]],"Enviar mensaje"),"")</f>
        <v>Enviar mensaje</v>
      </c>
      <c r="AH4461" s="15" t="str">
        <f>CONCATENATE(A4461,F4461)</f>
        <v>4460MRKU5934502</v>
      </c>
      <c r="AI4461" s="15" t="str">
        <f>CONCATENATE("ENT-",A4461)</f>
        <v>ENT-4460</v>
      </c>
      <c r="AJ4461" s="15" t="str">
        <f>IF(Tabla2[[#This Row],[Op]]&lt;&gt;"","ENTREGA","")</f>
        <v>ENTREGA</v>
      </c>
      <c r="AK4461" s="40" t="str">
        <f>(Tabla2[[#This Row],[FECHA ENTREGA]]&amp;Tabla2[[#This Row],[HORA ENTREGA]])</f>
        <v>461860,4375</v>
      </c>
      <c r="AL4461" s="46" t="str">
        <f>IFERROR(HYPERLINK("https://wa.me/"&amp;Tabla2[[#This Row],[CONTACTO]]&amp;"?text="&amp;Tabla2[[#This Row],[Mensaje]]),"")</f>
        <v xml:space="preserve">https://wa.me/56989844861?text=Hola!%0AServicio del día 13-06%0A *Cliente:* IDEAL S A */ Cont: * MRKU5934502*/ HR Entrega: *10:30* /Dirección: *Agunsa, dirección La montaña 1550, Quilicura </v>
      </c>
    </row>
    <row r="4462" spans="1:38" ht="16.5" customHeight="1" x14ac:dyDescent="0.2">
      <c r="A4462" s="15">
        <f>ROW(A4461)</f>
        <v>4461</v>
      </c>
      <c r="B4462" s="15">
        <f>IF(J4462=J4461,B4461+1,1)</f>
        <v>11</v>
      </c>
      <c r="C4462" s="15" t="s">
        <v>166</v>
      </c>
      <c r="D4462" s="25" t="s">
        <v>39</v>
      </c>
      <c r="E4462" s="27">
        <v>890752</v>
      </c>
      <c r="F4462" s="27" t="s">
        <v>6784</v>
      </c>
      <c r="G4462" s="27" t="s">
        <v>41</v>
      </c>
      <c r="H4462" s="27">
        <v>12752</v>
      </c>
      <c r="I4462" s="27" t="s">
        <v>42</v>
      </c>
      <c r="J4462" s="28">
        <v>46186</v>
      </c>
      <c r="K4462" s="26">
        <v>0.375</v>
      </c>
      <c r="L4462" s="26"/>
      <c r="M4462" s="60" t="s">
        <v>77</v>
      </c>
      <c r="N4462" s="60">
        <f>IFERROR(VLOOKUP(M4462,Data!$J$1:$K$58,2,0),"")</f>
        <v>56967384794</v>
      </c>
      <c r="O4462" s="60" t="s">
        <v>78</v>
      </c>
      <c r="P4462" s="27"/>
      <c r="Q4462" s="27" t="s">
        <v>168</v>
      </c>
      <c r="R4462" s="27"/>
      <c r="S4462" s="27"/>
      <c r="T4462" s="27"/>
      <c r="U4462" s="28"/>
      <c r="V4462" s="15"/>
      <c r="W4462" s="15"/>
      <c r="X4462" s="27"/>
      <c r="Y4462" s="27"/>
      <c r="Z4462" s="29"/>
      <c r="AA4462" s="29"/>
      <c r="AB4462" s="29"/>
      <c r="AC4462" s="30"/>
      <c r="AD4462" s="15" t="str">
        <f>IF(Tabla2[[#This Row],[HORA ENTREGA]]="DIRECTO","On time", IF(AA4462&lt;&gt;"",IF(Tabla2[[#This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2" s="15" t="str">
        <f>MID(Tabla2[[#This Row],[TIPO]],1,3)</f>
        <v xml:space="preserve">40 </v>
      </c>
      <c r="AF446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IMPORTADORA Y COMERCIALIZADORA BZ SPA */ Cont: * SEGU5774523*/ HR Entrega: *09:00* /Dirección: *PuertoMadero 9710, Bodega X36. Pudahuel</v>
      </c>
      <c r="AG4462" s="45" t="str">
        <f>IFERROR(HYPERLINK("https://wa.me/"&amp;Tabla2[[#This Row],[CONTACTO]]&amp;"?text="&amp;Tabla2[[#This Row],[Mensaje]],"Enviar mensaje"),"")</f>
        <v>Enviar mensaje</v>
      </c>
      <c r="AH4462" s="15" t="str">
        <f>CONCATENATE(A4462,F4462)</f>
        <v>4461SEGU5774523</v>
      </c>
      <c r="AI4462" s="15" t="str">
        <f>CONCATENATE("ENT-",A4462)</f>
        <v>ENT-4461</v>
      </c>
      <c r="AJ4462" s="15" t="str">
        <f>IF(Tabla2[[#This Row],[Op]]&lt;&gt;"","ENTREGA","")</f>
        <v>ENTREGA</v>
      </c>
      <c r="AK4462" s="40" t="str">
        <f>(Tabla2[[#This Row],[FECHA ENTREGA]]&amp;Tabla2[[#This Row],[HORA ENTREGA]])</f>
        <v>461860,375</v>
      </c>
      <c r="AL4462" s="43" t="str">
        <f>IFERROR(HYPERLINK("https://wa.me/"&amp;Tabla2[[#This Row],[CONTACTO]]&amp;"?text="&amp;Tabla2[[#This Row],[Mensaje]]),"")</f>
        <v>https://wa.me/56967384794?text=Hola!%0AServicio del día 13-06%0A *Cliente:* IMPORTADORA Y COMERCIALIZADORA BZ SPA */ Cont: * SEGU5774523*/ HR Entrega: *09:00* /Dirección: *PuertoMadero 9710, Bodega X36. Pudahuel</v>
      </c>
    </row>
    <row r="4463" spans="1:38" ht="16.5" customHeight="1" x14ac:dyDescent="0.2">
      <c r="A4463" s="15">
        <f>ROW(A4462)</f>
        <v>4462</v>
      </c>
      <c r="B4463" s="15">
        <f>IF(J4463=J4462,B4462+1,1)</f>
        <v>12</v>
      </c>
      <c r="C4463" s="15" t="s">
        <v>166</v>
      </c>
      <c r="D4463" s="25" t="s">
        <v>39</v>
      </c>
      <c r="E4463" s="27">
        <v>890752</v>
      </c>
      <c r="F4463" s="27" t="s">
        <v>6785</v>
      </c>
      <c r="G4463" s="27" t="s">
        <v>41</v>
      </c>
      <c r="H4463" s="27">
        <v>14590</v>
      </c>
      <c r="I4463" s="27" t="s">
        <v>42</v>
      </c>
      <c r="J4463" s="28">
        <v>46186</v>
      </c>
      <c r="K4463" s="26">
        <v>0.375</v>
      </c>
      <c r="L4463" s="26"/>
      <c r="M4463" s="27" t="s">
        <v>172</v>
      </c>
      <c r="N4463" s="25">
        <f>IFERROR(VLOOKUP(M4463,Data!$J$1:$K$58,2,0),"")</f>
        <v>56985215946</v>
      </c>
      <c r="O4463" s="27" t="s">
        <v>173</v>
      </c>
      <c r="P4463" s="27"/>
      <c r="Q4463" s="27" t="s">
        <v>168</v>
      </c>
      <c r="R4463" s="27" t="s">
        <v>48</v>
      </c>
      <c r="S4463" s="27"/>
      <c r="T4463" s="27"/>
      <c r="U4463" s="28"/>
      <c r="V4463" s="15"/>
      <c r="W4463" s="15"/>
      <c r="X4463" s="27"/>
      <c r="Y4463" s="27"/>
      <c r="Z4463" s="29"/>
      <c r="AA4463" s="29"/>
      <c r="AB4463" s="29"/>
      <c r="AC4463" s="30"/>
      <c r="AD4463" s="15" t="str">
        <f>IF(Tabla2[[#This Row],[HORA ENTREGA]]="DIRECTO","On time", IF(AA4463&lt;&gt;"",IF(Tabla2[[#This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3" s="15" t="str">
        <f>MID(Tabla2[[#This Row],[TIPO]],1,3)</f>
        <v xml:space="preserve">40 </v>
      </c>
      <c r="AF44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IMPORTADORA Y COMERCIALIZADORA BZ SPA */ Cont: * SEGU5329507*/ HR Entrega: *09:00* /Dirección: *PuertoMadero 9710, Bodega X36. Pudahuel</v>
      </c>
      <c r="AG4463" s="45" t="str">
        <f>IFERROR(HYPERLINK("https://wa.me/"&amp;Tabla2[[#This Row],[CONTACTO]]&amp;"?text="&amp;Tabla2[[#This Row],[Mensaje]],"Enviar mensaje"),"")</f>
        <v>Enviar mensaje</v>
      </c>
      <c r="AH4463" s="15" t="str">
        <f>CONCATENATE(A4463,F4463)</f>
        <v>4462SEGU5329507</v>
      </c>
      <c r="AI4463" s="15" t="str">
        <f>CONCATENATE("ENT-",A4463)</f>
        <v>ENT-4462</v>
      </c>
      <c r="AJ4463" s="15" t="str">
        <f>IF(Tabla2[[#This Row],[Op]]&lt;&gt;"","ENTREGA","")</f>
        <v>ENTREGA</v>
      </c>
      <c r="AK4463" s="40" t="str">
        <f>(Tabla2[[#This Row],[FECHA ENTREGA]]&amp;Tabla2[[#This Row],[HORA ENTREGA]])</f>
        <v>461860,375</v>
      </c>
      <c r="AL4463" s="43" t="str">
        <f>IFERROR(HYPERLINK("https://wa.me/"&amp;Tabla2[[#This Row],[CONTACTO]]&amp;"?text="&amp;Tabla2[[#This Row],[Mensaje]]),"")</f>
        <v>https://wa.me/56985215946?text=Hola!%0AServicio del día 13-06%0A *Cliente:* IMPORTADORA Y COMERCIALIZADORA BZ SPA */ Cont: * SEGU5329507*/ HR Entrega: *09:00* /Dirección: *PuertoMadero 9710, Bodega X36. Pudahuel</v>
      </c>
    </row>
    <row r="4464" spans="1:38" ht="16.5" customHeight="1" x14ac:dyDescent="0.2">
      <c r="A4464" s="15">
        <f>ROW(A4463)</f>
        <v>4463</v>
      </c>
      <c r="B4464" s="15">
        <f>IF(J4464=J4463,B4463+1,1)</f>
        <v>13</v>
      </c>
      <c r="C4464" s="15" t="s">
        <v>166</v>
      </c>
      <c r="D4464" s="25" t="s">
        <v>39</v>
      </c>
      <c r="E4464" s="27">
        <v>890350</v>
      </c>
      <c r="F4464" s="27" t="s">
        <v>6786</v>
      </c>
      <c r="G4464" s="27" t="s">
        <v>41</v>
      </c>
      <c r="H4464" s="27">
        <v>25886</v>
      </c>
      <c r="I4464" s="27" t="s">
        <v>42</v>
      </c>
      <c r="J4464" s="28">
        <v>46186</v>
      </c>
      <c r="K4464" s="26">
        <v>0.41666666666666669</v>
      </c>
      <c r="L4464" s="26"/>
      <c r="M4464" s="27" t="s">
        <v>66</v>
      </c>
      <c r="N4464" s="25">
        <f>IFERROR(VLOOKUP(M4464,Data!$J$1:$K$58,2,0),"")</f>
        <v>56993389870</v>
      </c>
      <c r="O4464" s="27" t="s">
        <v>67</v>
      </c>
      <c r="P4464" s="27"/>
      <c r="Q4464" s="27" t="s">
        <v>168</v>
      </c>
      <c r="R4464" s="27" t="s">
        <v>48</v>
      </c>
      <c r="S4464" s="27"/>
      <c r="T4464" s="27"/>
      <c r="U4464" s="28"/>
      <c r="V4464" s="15"/>
      <c r="W4464" s="15"/>
      <c r="X4464" s="27"/>
      <c r="Y4464" s="27"/>
      <c r="Z4464" s="29"/>
      <c r="AA4464" s="29"/>
      <c r="AB4464" s="29"/>
      <c r="AC4464" s="30"/>
      <c r="AD4464" s="15" t="str">
        <f>IF(Tabla2[[#This Row],[HORA ENTREGA]]="DIRECTO","On time", IF(AA4464&lt;&gt;"",IF(Tabla2[[#This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4" s="15" t="str">
        <f>MID(Tabla2[[#This Row],[TIPO]],1,3)</f>
        <v xml:space="preserve">40 </v>
      </c>
      <c r="AF44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IMPORTADORA Y COMERCIALIZADORA BZ SPA */ Cont: * CAAU9927600*/ HR Entrega: *10:00* /Dirección: *PuertoMadero 9710, Bodega X36. Pudahuel</v>
      </c>
      <c r="AG4464" s="45" t="str">
        <f>IFERROR(HYPERLINK("https://wa.me/"&amp;Tabla2[[#This Row],[CONTACTO]]&amp;"?text="&amp;Tabla2[[#This Row],[Mensaje]],"Enviar mensaje"),"")</f>
        <v>Enviar mensaje</v>
      </c>
      <c r="AH4464" s="15" t="str">
        <f>CONCATENATE(A4464,F4464)</f>
        <v>4463CAAU9927600</v>
      </c>
      <c r="AI4464" s="15" t="str">
        <f>CONCATENATE("ENT-",A4464)</f>
        <v>ENT-4463</v>
      </c>
      <c r="AJ4464" s="15" t="str">
        <f>IF(Tabla2[[#This Row],[Op]]&lt;&gt;"","ENTREGA","")</f>
        <v>ENTREGA</v>
      </c>
      <c r="AK4464" s="40" t="str">
        <f>(Tabla2[[#This Row],[FECHA ENTREGA]]&amp;Tabla2[[#This Row],[HORA ENTREGA]])</f>
        <v>461860,416666666666667</v>
      </c>
      <c r="AL4464" s="43" t="str">
        <f>IFERROR(HYPERLINK("https://wa.me/"&amp;Tabla2[[#This Row],[CONTACTO]]&amp;"?text="&amp;Tabla2[[#This Row],[Mensaje]]),"")</f>
        <v>https://wa.me/56993389870?text=Hola!%0AServicio del día 13-06%0A *Cliente:* IMPORTADORA Y COMERCIALIZADORA BZ SPA */ Cont: * CAAU9927600*/ HR Entrega: *10:00* /Dirección: *PuertoMadero 9710, Bodega X36. Pudahuel</v>
      </c>
    </row>
    <row r="4465" spans="1:38" ht="16.5" customHeight="1" x14ac:dyDescent="0.2">
      <c r="A4465" s="15">
        <f>ROW(A4464)</f>
        <v>4464</v>
      </c>
      <c r="B4465" s="15">
        <f>IF(J4465=J4464,B4464+1,1)</f>
        <v>14</v>
      </c>
      <c r="C4465" s="15" t="s">
        <v>2040</v>
      </c>
      <c r="D4465" s="25" t="s">
        <v>39</v>
      </c>
      <c r="E4465" s="27">
        <v>508702</v>
      </c>
      <c r="F4465" s="27" t="s">
        <v>6787</v>
      </c>
      <c r="G4465" s="27" t="s">
        <v>41</v>
      </c>
      <c r="H4465" s="27">
        <v>4280</v>
      </c>
      <c r="I4465" s="27" t="s">
        <v>42</v>
      </c>
      <c r="J4465" s="28">
        <v>46186</v>
      </c>
      <c r="K4465" s="26">
        <v>0.29166666666666669</v>
      </c>
      <c r="L4465" s="26"/>
      <c r="M4465" s="27" t="s">
        <v>51</v>
      </c>
      <c r="N4465" s="25">
        <f>IFERROR(VLOOKUP(M4465,Data!$J$1:$K$58,2,0),"")</f>
        <v>56967256951</v>
      </c>
      <c r="O4465" s="27" t="s">
        <v>52</v>
      </c>
      <c r="P4465" s="27"/>
      <c r="Q4465" s="27" t="s">
        <v>2042</v>
      </c>
      <c r="R4465" s="27"/>
      <c r="S4465" s="27"/>
      <c r="T4465" s="27"/>
      <c r="U4465" s="28"/>
      <c r="V4465" s="15"/>
      <c r="W4465" s="15"/>
      <c r="X4465" s="27"/>
      <c r="Y4465" s="27"/>
      <c r="Z4465" s="29"/>
      <c r="AA4465" s="29"/>
      <c r="AB4465" s="29"/>
      <c r="AC4465" s="30"/>
      <c r="AD4465" s="15" t="str">
        <f>IF(Tabla2[[#This Row],[HORA ENTREGA]]="DIRECTO","On time", IF(AA4465&lt;&gt;"",IF(Tabla2[[#This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5" s="15" t="str">
        <f>MID(Tabla2[[#This Row],[TIPO]],1,3)</f>
        <v xml:space="preserve">40 </v>
      </c>
      <c r="AF446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EMCU1738423*/ HR Entrega: *07:00* /Dirección: *CLAUDIO ARRAU 8600, PUDAHUEL</v>
      </c>
      <c r="AG4465" s="47" t="str">
        <f>IFERROR(HYPERLINK("https://wa.me/"&amp;Tabla2[[#This Row],[CONTACTO]]&amp;"?text="&amp;Tabla2[[#This Row],[Mensaje]],"Enviar mensaje"),"")</f>
        <v>Enviar mensaje</v>
      </c>
      <c r="AH4465" s="15" t="str">
        <f>CONCATENATE(A4465,F4465)</f>
        <v>4464EMCU1738423</v>
      </c>
      <c r="AI4465" s="15" t="str">
        <f>CONCATENATE("ENT-",A4465)</f>
        <v>ENT-4464</v>
      </c>
      <c r="AJ4465" s="15" t="str">
        <f>IF(Tabla2[[#This Row],[Op]]&lt;&gt;"","ENTREGA","")</f>
        <v>ENTREGA</v>
      </c>
      <c r="AK4465" s="40" t="str">
        <f>(Tabla2[[#This Row],[FECHA ENTREGA]]&amp;Tabla2[[#This Row],[HORA ENTREGA]])</f>
        <v>461860,291666666666667</v>
      </c>
      <c r="AL4465" s="46" t="str">
        <f>IFERROR(HYPERLINK("https://wa.me/"&amp;Tabla2[[#This Row],[CONTACTO]]&amp;"?text="&amp;Tabla2[[#This Row],[Mensaje]]),"")</f>
        <v>https://wa.me/56967256951?text=Hola!%0AServicio del día 13-06%0A *Cliente:* LOG SERVICES SPA */ Cont: * EMCU1738423*/ HR Entrega: *07:00* /Dirección: *CLAUDIO ARRAU 8600, PUDAHUEL</v>
      </c>
    </row>
    <row r="4466" spans="1:38" ht="16.5" customHeight="1" x14ac:dyDescent="0.2">
      <c r="A4466" s="15">
        <f>ROW(A4465)</f>
        <v>4465</v>
      </c>
      <c r="B4466" s="15">
        <f>IF(J4466=J4465,B4465+1,1)</f>
        <v>15</v>
      </c>
      <c r="C4466" s="15" t="s">
        <v>2040</v>
      </c>
      <c r="D4466" s="25" t="s">
        <v>39</v>
      </c>
      <c r="E4466" s="27">
        <v>508702</v>
      </c>
      <c r="F4466" s="27" t="s">
        <v>6788</v>
      </c>
      <c r="G4466" s="27" t="s">
        <v>41</v>
      </c>
      <c r="H4466" s="27">
        <v>4280</v>
      </c>
      <c r="I4466" s="27" t="s">
        <v>42</v>
      </c>
      <c r="J4466" s="28">
        <v>46186</v>
      </c>
      <c r="K4466" s="26">
        <v>0.29166666666666669</v>
      </c>
      <c r="L4466" s="26"/>
      <c r="M4466" s="27" t="s">
        <v>241</v>
      </c>
      <c r="N4466" s="25">
        <f>IFERROR(VLOOKUP(M4466,Data!$J$1:$K$58,2,0),"")</f>
        <v>56984880436</v>
      </c>
      <c r="O4466" s="27" t="s">
        <v>98</v>
      </c>
      <c r="P4466" s="27"/>
      <c r="Q4466" s="27" t="s">
        <v>2042</v>
      </c>
      <c r="R4466" s="27"/>
      <c r="S4466" s="27"/>
      <c r="T4466" s="27"/>
      <c r="U4466" s="28"/>
      <c r="V4466" s="15"/>
      <c r="W4466" s="15"/>
      <c r="X4466" s="27"/>
      <c r="Y4466" s="27"/>
      <c r="Z4466" s="29"/>
      <c r="AA4466" s="29"/>
      <c r="AB4466" s="29"/>
      <c r="AC4466" s="30"/>
      <c r="AD4466" s="15" t="str">
        <f>IF(Tabla2[[#This Row],[HORA ENTREGA]]="DIRECTO","On time", IF(AA4466&lt;&gt;"",IF(Tabla2[[#This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6" s="15" t="str">
        <f>MID(Tabla2[[#This Row],[TIPO]],1,3)</f>
        <v xml:space="preserve">40 </v>
      </c>
      <c r="AF446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EITU9610250*/ HR Entrega: *07:00* /Dirección: *CLAUDIO ARRAU 8600, PUDAHUEL</v>
      </c>
      <c r="AG4466" s="38" t="str">
        <f>IFERROR(HYPERLINK("https://wa.me/"&amp;Tabla2[[#This Row],[CONTACTO]]&amp;"?text="&amp;Tabla2[[#This Row],[Mensaje]],"Enviar mensaje"),"")</f>
        <v>Enviar mensaje</v>
      </c>
      <c r="AH4466" s="15" t="str">
        <f>CONCATENATE(A4466,F4466)</f>
        <v>4465EITU9610250</v>
      </c>
      <c r="AI4466" s="15" t="str">
        <f>CONCATENATE("ENT-",A4466)</f>
        <v>ENT-4465</v>
      </c>
      <c r="AJ4466" s="15" t="str">
        <f>IF(Tabla2[[#This Row],[Op]]&lt;&gt;"","ENTREGA","")</f>
        <v>ENTREGA</v>
      </c>
      <c r="AK4466" s="40" t="str">
        <f>(Tabla2[[#This Row],[FECHA ENTREGA]]&amp;Tabla2[[#This Row],[HORA ENTREGA]])</f>
        <v>461860,291666666666667</v>
      </c>
      <c r="AL4466" s="46" t="str">
        <f>IFERROR(HYPERLINK("https://wa.me/"&amp;Tabla2[[#This Row],[CONTACTO]]&amp;"?text="&amp;Tabla2[[#This Row],[Mensaje]]),"")</f>
        <v>https://wa.me/56984880436?text=Hola!%0AServicio del día 13-06%0A *Cliente:* LOG SERVICES SPA */ Cont: * EITU9610250*/ HR Entrega: *07:00* /Dirección: *CLAUDIO ARRAU 8600, PUDAHUEL</v>
      </c>
    </row>
    <row r="4467" spans="1:38" ht="16.5" customHeight="1" x14ac:dyDescent="0.2">
      <c r="A4467" s="15">
        <f>ROW(A4466)</f>
        <v>4466</v>
      </c>
      <c r="B4467" s="15">
        <f>IF(J4467=J4466,B4466+1,1)</f>
        <v>16</v>
      </c>
      <c r="C4467" s="15" t="s">
        <v>2040</v>
      </c>
      <c r="D4467" s="25" t="s">
        <v>39</v>
      </c>
      <c r="E4467" s="27">
        <v>508702</v>
      </c>
      <c r="F4467" s="27" t="s">
        <v>6789</v>
      </c>
      <c r="G4467" s="27" t="s">
        <v>41</v>
      </c>
      <c r="H4467" s="27">
        <v>4280</v>
      </c>
      <c r="I4467" s="27" t="s">
        <v>42</v>
      </c>
      <c r="J4467" s="28">
        <v>46186</v>
      </c>
      <c r="K4467" s="26">
        <v>0.29166666666666669</v>
      </c>
      <c r="L4467" s="26"/>
      <c r="M4467" s="27" t="s">
        <v>6027</v>
      </c>
      <c r="N4467" s="25">
        <f>IFERROR(VLOOKUP(M4467,Data!$J$1:$K$58,2,0),"")</f>
        <v>56931745826</v>
      </c>
      <c r="O4467" s="27" t="s">
        <v>200</v>
      </c>
      <c r="P4467" s="27"/>
      <c r="Q4467" s="27" t="s">
        <v>2042</v>
      </c>
      <c r="R4467" s="27"/>
      <c r="S4467" s="27"/>
      <c r="T4467" s="27"/>
      <c r="U4467" s="28"/>
      <c r="V4467" s="15"/>
      <c r="W4467" s="15"/>
      <c r="X4467" s="27"/>
      <c r="Y4467" s="27"/>
      <c r="Z4467" s="29"/>
      <c r="AA4467" s="29"/>
      <c r="AB4467" s="29"/>
      <c r="AC4467" s="30"/>
      <c r="AD4467" s="15" t="str">
        <f>IF(Tabla2[[#This Row],[HORA ENTREGA]]="DIRECTO","On time", IF(AA4467&lt;&gt;"",IF(Tabla2[[#This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7" s="15" t="str">
        <f>MID(Tabla2[[#This Row],[TIPO]],1,3)</f>
        <v xml:space="preserve">40 </v>
      </c>
      <c r="AF446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FCIU7500800*/ HR Entrega: *07:00* /Dirección: *CLAUDIO ARRAU 8600, PUDAHUEL</v>
      </c>
      <c r="AG4467" s="47" t="str">
        <f>IFERROR(HYPERLINK("https://wa.me/"&amp;Tabla2[[#This Row],[CONTACTO]]&amp;"?text="&amp;Tabla2[[#This Row],[Mensaje]],"Enviar mensaje"),"")</f>
        <v>Enviar mensaje</v>
      </c>
      <c r="AH4467" s="15" t="str">
        <f>CONCATENATE(A4467,F4467)</f>
        <v>4466FCIU7500800</v>
      </c>
      <c r="AI4467" s="15" t="str">
        <f>CONCATENATE("ENT-",A4467)</f>
        <v>ENT-4466</v>
      </c>
      <c r="AJ4467" s="15" t="str">
        <f>IF(Tabla2[[#This Row],[Op]]&lt;&gt;"","ENTREGA","")</f>
        <v>ENTREGA</v>
      </c>
      <c r="AK4467" s="40" t="str">
        <f>(Tabla2[[#This Row],[FECHA ENTREGA]]&amp;Tabla2[[#This Row],[HORA ENTREGA]])</f>
        <v>461860,291666666666667</v>
      </c>
      <c r="AL4467" s="46" t="str">
        <f>IFERROR(HYPERLINK("https://wa.me/"&amp;Tabla2[[#This Row],[CONTACTO]]&amp;"?text="&amp;Tabla2[[#This Row],[Mensaje]]),"")</f>
        <v>https://wa.me/56931745826?text=Hola!%0AServicio del día 13-06%0A *Cliente:* LOG SERVICES SPA */ Cont: * FCIU7500800*/ HR Entrega: *07:00* /Dirección: *CLAUDIO ARRAU 8600, PUDAHUEL</v>
      </c>
    </row>
    <row r="4468" spans="1:38" ht="16.5" customHeight="1" x14ac:dyDescent="0.2">
      <c r="A4468" s="15">
        <f>ROW(A4467)</f>
        <v>4467</v>
      </c>
      <c r="B4468" s="15">
        <f>IF(J4468=J4467,B4467+1,1)</f>
        <v>17</v>
      </c>
      <c r="C4468" s="15" t="s">
        <v>2040</v>
      </c>
      <c r="D4468" s="25" t="s">
        <v>39</v>
      </c>
      <c r="E4468" s="27">
        <v>508702</v>
      </c>
      <c r="F4468" s="27" t="s">
        <v>6790</v>
      </c>
      <c r="G4468" s="27" t="s">
        <v>41</v>
      </c>
      <c r="H4468" s="27">
        <v>4280</v>
      </c>
      <c r="I4468" s="27" t="s">
        <v>42</v>
      </c>
      <c r="J4468" s="28">
        <v>46186</v>
      </c>
      <c r="K4468" s="26">
        <v>0.29166666666666669</v>
      </c>
      <c r="L4468" s="26"/>
      <c r="M4468" s="27" t="s">
        <v>570</v>
      </c>
      <c r="N4468" s="25">
        <f>IFERROR(VLOOKUP(M4468,Data!$J$1:$K$58,2,0),"")</f>
        <v>56973887322</v>
      </c>
      <c r="O4468" s="27" t="s">
        <v>738</v>
      </c>
      <c r="P4468" s="27"/>
      <c r="Q4468" s="27" t="s">
        <v>2042</v>
      </c>
      <c r="R4468" s="27"/>
      <c r="S4468" s="27"/>
      <c r="T4468" s="27"/>
      <c r="U4468" s="28"/>
      <c r="V4468" s="15"/>
      <c r="W4468" s="15"/>
      <c r="X4468" s="27"/>
      <c r="Y4468" s="27"/>
      <c r="Z4468" s="29"/>
      <c r="AA4468" s="29"/>
      <c r="AB4468" s="29"/>
      <c r="AC4468" s="30"/>
      <c r="AD4468" s="15" t="str">
        <f>IF(Tabla2[[#This Row],[HORA ENTREGA]]="DIRECTO","On time", IF(AA4468&lt;&gt;"",IF(Tabla2[[#This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8" s="15" t="str">
        <f>MID(Tabla2[[#This Row],[TIPO]],1,3)</f>
        <v xml:space="preserve">40 </v>
      </c>
      <c r="AF446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EGSU9609592*/ HR Entrega: *07:00* /Dirección: *CLAUDIO ARRAU 8600, PUDAHUEL</v>
      </c>
      <c r="AG4468" s="47" t="str">
        <f>IFERROR(HYPERLINK("https://wa.me/"&amp;Tabla2[[#This Row],[CONTACTO]]&amp;"?text="&amp;Tabla2[[#This Row],[Mensaje]],"Enviar mensaje"),"")</f>
        <v>Enviar mensaje</v>
      </c>
      <c r="AH4468" s="15" t="str">
        <f>CONCATENATE(A4468,F4468)</f>
        <v>4467EGSU9609592</v>
      </c>
      <c r="AI4468" s="15" t="str">
        <f>CONCATENATE("ENT-",A4468)</f>
        <v>ENT-4467</v>
      </c>
      <c r="AJ4468" s="15" t="str">
        <f>IF(Tabla2[[#This Row],[Op]]&lt;&gt;"","ENTREGA","")</f>
        <v>ENTREGA</v>
      </c>
      <c r="AK4468" s="40" t="str">
        <f>(Tabla2[[#This Row],[FECHA ENTREGA]]&amp;Tabla2[[#This Row],[HORA ENTREGA]])</f>
        <v>461860,291666666666667</v>
      </c>
      <c r="AL4468" s="46" t="str">
        <f>IFERROR(HYPERLINK("https://wa.me/"&amp;Tabla2[[#This Row],[CONTACTO]]&amp;"?text="&amp;Tabla2[[#This Row],[Mensaje]]),"")</f>
        <v>https://wa.me/56973887322?text=Hola!%0AServicio del día 13-06%0A *Cliente:* LOG SERVICES SPA */ Cont: * EGSU9609592*/ HR Entrega: *07:00* /Dirección: *CLAUDIO ARRAU 8600, PUDAHUEL</v>
      </c>
    </row>
    <row r="4469" spans="1:38" ht="16.5" customHeight="1" x14ac:dyDescent="0.2">
      <c r="A4469" s="15">
        <f>ROW(A4468)</f>
        <v>4468</v>
      </c>
      <c r="B4469" s="15">
        <f>IF(J4469=J4468,B4468+1,1)</f>
        <v>18</v>
      </c>
      <c r="C4469" s="15" t="s">
        <v>2040</v>
      </c>
      <c r="D4469" s="25" t="s">
        <v>39</v>
      </c>
      <c r="E4469" s="27">
        <v>508702</v>
      </c>
      <c r="F4469" s="27" t="s">
        <v>6791</v>
      </c>
      <c r="G4469" s="27" t="s">
        <v>41</v>
      </c>
      <c r="H4469" s="27">
        <v>4280</v>
      </c>
      <c r="I4469" s="27" t="s">
        <v>42</v>
      </c>
      <c r="J4469" s="28">
        <v>46186</v>
      </c>
      <c r="K4469" s="26">
        <v>0.29166666666666669</v>
      </c>
      <c r="L4469" s="26"/>
      <c r="M4469" s="27"/>
      <c r="N4469" s="25" t="str">
        <f>IFERROR(VLOOKUP(M4469,Data!$J$1:$K$58,2,0),"")</f>
        <v/>
      </c>
      <c r="O4469" s="27"/>
      <c r="P4469" s="27"/>
      <c r="Q4469" s="27" t="s">
        <v>2042</v>
      </c>
      <c r="R4469" s="27"/>
      <c r="S4469" s="27"/>
      <c r="T4469" s="27"/>
      <c r="U4469" s="28"/>
      <c r="V4469" s="15"/>
      <c r="W4469" s="15"/>
      <c r="X4469" s="27"/>
      <c r="Y4469" s="27"/>
      <c r="Z4469" s="29"/>
      <c r="AA4469" s="29"/>
      <c r="AB4469" s="29"/>
      <c r="AC4469" s="30"/>
      <c r="AD4469" s="15" t="str">
        <f>IF(Tabla2[[#This Row],[HORA ENTREGA]]="DIRECTO","On time", IF(AA4469&lt;&gt;"",IF(Tabla2[[#This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69" s="15" t="str">
        <f>MID(Tabla2[[#This Row],[TIPO]],1,3)</f>
        <v xml:space="preserve">40 </v>
      </c>
      <c r="AF446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EGSU1670786*/ HR Entrega: *07:00* /Dirección: *CLAUDIO ARRAU 8600, PUDAHUEL</v>
      </c>
      <c r="AG4469" s="47" t="str">
        <f>IFERROR(HYPERLINK("https://wa.me/"&amp;Tabla2[[#This Row],[CONTACTO]]&amp;"?text="&amp;Tabla2[[#This Row],[Mensaje]],"Enviar mensaje"),"")</f>
        <v>Enviar mensaje</v>
      </c>
      <c r="AH4469" s="15" t="str">
        <f>CONCATENATE(A4469,F4469)</f>
        <v>4468EGSU1670786</v>
      </c>
      <c r="AI4469" s="15" t="str">
        <f>CONCATENATE("ENT-",A4469)</f>
        <v>ENT-4468</v>
      </c>
      <c r="AJ4469" s="15" t="str">
        <f>IF(Tabla2[[#This Row],[Op]]&lt;&gt;"","ENTREGA","")</f>
        <v>ENTREGA</v>
      </c>
      <c r="AK4469" s="40" t="str">
        <f>(Tabla2[[#This Row],[FECHA ENTREGA]]&amp;Tabla2[[#This Row],[HORA ENTREGA]])</f>
        <v>461860,291666666666667</v>
      </c>
      <c r="AL4469" s="46" t="str">
        <f>IFERROR(HYPERLINK("https://wa.me/"&amp;Tabla2[[#This Row],[CONTACTO]]&amp;"?text="&amp;Tabla2[[#This Row],[Mensaje]]),"")</f>
        <v>https://wa.me/?text=Hola!%0AServicio del día 13-06%0A *Cliente:* LOG SERVICES SPA */ Cont: * EGSU1670786*/ HR Entrega: *07:00* /Dirección: *CLAUDIO ARRAU 8600, PUDAHUEL</v>
      </c>
    </row>
    <row r="4470" spans="1:38" ht="16.5" customHeight="1" x14ac:dyDescent="0.2">
      <c r="A4470" s="15">
        <f>ROW(A4469)</f>
        <v>4469</v>
      </c>
      <c r="B4470" s="15">
        <f>IF(J4470=J4469,B4469+1,1)</f>
        <v>19</v>
      </c>
      <c r="C4470" s="15" t="s">
        <v>2040</v>
      </c>
      <c r="D4470" s="25" t="s">
        <v>39</v>
      </c>
      <c r="E4470" s="27">
        <v>508702</v>
      </c>
      <c r="F4470" s="27" t="s">
        <v>6792</v>
      </c>
      <c r="G4470" s="27" t="s">
        <v>41</v>
      </c>
      <c r="H4470" s="27">
        <v>4280</v>
      </c>
      <c r="I4470" s="27" t="s">
        <v>42</v>
      </c>
      <c r="J4470" s="28">
        <v>46186</v>
      </c>
      <c r="K4470" s="26">
        <v>0.29166666666666669</v>
      </c>
      <c r="L4470" s="26"/>
      <c r="M4470" s="27"/>
      <c r="N4470" s="25" t="str">
        <f>IFERROR(VLOOKUP(M4470,Data!$J$1:$K$58,2,0),"")</f>
        <v/>
      </c>
      <c r="O4470" s="27"/>
      <c r="P4470" s="27"/>
      <c r="Q4470" s="27" t="s">
        <v>2042</v>
      </c>
      <c r="R4470" s="27"/>
      <c r="S4470" s="27"/>
      <c r="T4470" s="27"/>
      <c r="U4470" s="28"/>
      <c r="V4470" s="15"/>
      <c r="W4470" s="15"/>
      <c r="X4470" s="27"/>
      <c r="Y4470" s="27"/>
      <c r="Z4470" s="29"/>
      <c r="AA4470" s="29"/>
      <c r="AB4470" s="29"/>
      <c r="AC4470" s="30"/>
      <c r="AD4470" s="15" t="str">
        <f>IF(Tabla2[[#This Row],[HORA ENTREGA]]="DIRECTO","On time", IF(AA4470&lt;&gt;"",IF(Tabla2[[#This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0" s="15" t="str">
        <f>MID(Tabla2[[#This Row],[TIPO]],1,3)</f>
        <v xml:space="preserve">40 </v>
      </c>
      <c r="AF447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EGSU1898570*/ HR Entrega: *07:00* /Dirección: *CLAUDIO ARRAU 8600, PUDAHUEL</v>
      </c>
      <c r="AG4470" s="47" t="str">
        <f>IFERROR(HYPERLINK("https://wa.me/"&amp;Tabla2[[#This Row],[CONTACTO]]&amp;"?text="&amp;Tabla2[[#This Row],[Mensaje]],"Enviar mensaje"),"")</f>
        <v>Enviar mensaje</v>
      </c>
      <c r="AH4470" s="15" t="str">
        <f>CONCATENATE(A4470,F4470)</f>
        <v>4469EGSU1898570</v>
      </c>
      <c r="AI4470" s="15" t="str">
        <f>CONCATENATE("ENT-",A4470)</f>
        <v>ENT-4469</v>
      </c>
      <c r="AJ4470" s="15" t="str">
        <f>IF(Tabla2[[#This Row],[Op]]&lt;&gt;"","ENTREGA","")</f>
        <v>ENTREGA</v>
      </c>
      <c r="AK4470" s="40" t="str">
        <f>(Tabla2[[#This Row],[FECHA ENTREGA]]&amp;Tabla2[[#This Row],[HORA ENTREGA]])</f>
        <v>461860,291666666666667</v>
      </c>
      <c r="AL4470" s="46" t="str">
        <f>IFERROR(HYPERLINK("https://wa.me/"&amp;Tabla2[[#This Row],[CONTACTO]]&amp;"?text="&amp;Tabla2[[#This Row],[Mensaje]]),"")</f>
        <v>https://wa.me/?text=Hola!%0AServicio del día 13-06%0A *Cliente:* LOG SERVICES SPA */ Cont: * EGSU1898570*/ HR Entrega: *07:00* /Dirección: *CLAUDIO ARRAU 8600, PUDAHUEL</v>
      </c>
    </row>
    <row r="4471" spans="1:38" ht="16.5" customHeight="1" x14ac:dyDescent="0.2">
      <c r="A4471" s="15">
        <f>ROW(A4470)</f>
        <v>4470</v>
      </c>
      <c r="B4471" s="15">
        <f>IF(J4471=J4470,B4470+1,1)</f>
        <v>20</v>
      </c>
      <c r="C4471" s="15" t="s">
        <v>2040</v>
      </c>
      <c r="D4471" s="25" t="s">
        <v>39</v>
      </c>
      <c r="E4471" s="27">
        <v>508702</v>
      </c>
      <c r="F4471" s="27" t="s">
        <v>6793</v>
      </c>
      <c r="G4471" s="27" t="s">
        <v>41</v>
      </c>
      <c r="H4471" s="27">
        <v>4280</v>
      </c>
      <c r="I4471" s="27" t="s">
        <v>42</v>
      </c>
      <c r="J4471" s="28">
        <v>46186</v>
      </c>
      <c r="K4471" s="26">
        <v>0.29166666666666669</v>
      </c>
      <c r="L4471" s="26"/>
      <c r="M4471" s="27" t="s">
        <v>319</v>
      </c>
      <c r="N4471" s="25">
        <f>IFERROR(VLOOKUP(M4471,Data!$J$1:$K$58,2,0),"")</f>
        <v>56948501048</v>
      </c>
      <c r="O4471" s="27" t="s">
        <v>320</v>
      </c>
      <c r="P4471" s="27"/>
      <c r="Q4471" s="27" t="s">
        <v>2042</v>
      </c>
      <c r="R4471" s="27"/>
      <c r="S4471" s="27"/>
      <c r="T4471" s="27"/>
      <c r="U4471" s="28"/>
      <c r="V4471" s="15"/>
      <c r="W4471" s="15"/>
      <c r="X4471" s="27"/>
      <c r="Y4471" s="27"/>
      <c r="Z4471" s="29"/>
      <c r="AA4471" s="29"/>
      <c r="AB4471" s="29"/>
      <c r="AC4471" s="30"/>
      <c r="AD4471" s="15" t="str">
        <f>IF(Tabla2[[#This Row],[HORA ENTREGA]]="DIRECTO","On time", IF(AA4471&lt;&gt;"",IF(Tabla2[[#This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1" s="15" t="str">
        <f>MID(Tabla2[[#This Row],[TIPO]],1,3)</f>
        <v xml:space="preserve">40 </v>
      </c>
      <c r="AF447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GAOU6260460*/ HR Entrega: *07:00* /Dirección: *CLAUDIO ARRAU 8600, PUDAHUEL</v>
      </c>
      <c r="AG4471" s="47" t="str">
        <f>IFERROR(HYPERLINK("https://wa.me/"&amp;Tabla2[[#This Row],[CONTACTO]]&amp;"?text="&amp;Tabla2[[#This Row],[Mensaje]],"Enviar mensaje"),"")</f>
        <v>Enviar mensaje</v>
      </c>
      <c r="AH4471" s="15" t="str">
        <f>CONCATENATE(A4471,F4471)</f>
        <v>4470GAOU6260460</v>
      </c>
      <c r="AI4471" s="15" t="str">
        <f>CONCATENATE("ENT-",A4471)</f>
        <v>ENT-4470</v>
      </c>
      <c r="AJ4471" s="15" t="str">
        <f>IF(Tabla2[[#This Row],[Op]]&lt;&gt;"","ENTREGA","")</f>
        <v>ENTREGA</v>
      </c>
      <c r="AK4471" s="40" t="str">
        <f>(Tabla2[[#This Row],[FECHA ENTREGA]]&amp;Tabla2[[#This Row],[HORA ENTREGA]])</f>
        <v>461860,291666666666667</v>
      </c>
      <c r="AL4471" s="46" t="str">
        <f>IFERROR(HYPERLINK("https://wa.me/"&amp;Tabla2[[#This Row],[CONTACTO]]&amp;"?text="&amp;Tabla2[[#This Row],[Mensaje]]),"")</f>
        <v>https://wa.me/56948501048?text=Hola!%0AServicio del día 13-06%0A *Cliente:* LOG SERVICES SPA */ Cont: * GAOU6260460*/ HR Entrega: *07:00* /Dirección: *CLAUDIO ARRAU 8600, PUDAHUEL</v>
      </c>
    </row>
    <row r="4472" spans="1:38" ht="16.5" customHeight="1" x14ac:dyDescent="0.2">
      <c r="A4472" s="15">
        <f>ROW(A4471)</f>
        <v>4471</v>
      </c>
      <c r="B4472" s="15">
        <f>IF(J4472=J4471,B4471+1,1)</f>
        <v>21</v>
      </c>
      <c r="C4472" s="15" t="s">
        <v>2040</v>
      </c>
      <c r="D4472" s="25" t="s">
        <v>39</v>
      </c>
      <c r="E4472" s="27">
        <v>508702</v>
      </c>
      <c r="F4472" s="27" t="s">
        <v>6794</v>
      </c>
      <c r="G4472" s="27" t="s">
        <v>41</v>
      </c>
      <c r="H4472" s="27">
        <v>4280</v>
      </c>
      <c r="I4472" s="27" t="s">
        <v>42</v>
      </c>
      <c r="J4472" s="28">
        <v>46186</v>
      </c>
      <c r="K4472" s="26">
        <v>0.29166666666666669</v>
      </c>
      <c r="L4472" s="26"/>
      <c r="M4472" s="27" t="s">
        <v>308</v>
      </c>
      <c r="N4472" s="25">
        <f>IFERROR(VLOOKUP(M4472,Data!$J$1:$K$58,2,0),"")</f>
        <v>56966631737</v>
      </c>
      <c r="O4472" s="27" t="s">
        <v>309</v>
      </c>
      <c r="P4472" s="27"/>
      <c r="Q4472" s="27" t="s">
        <v>2042</v>
      </c>
      <c r="R4472" s="27"/>
      <c r="S4472" s="27"/>
      <c r="T4472" s="27"/>
      <c r="U4472" s="28"/>
      <c r="V4472" s="15"/>
      <c r="W4472" s="15"/>
      <c r="X4472" s="27"/>
      <c r="Y4472" s="27"/>
      <c r="Z4472" s="29"/>
      <c r="AA4472" s="29"/>
      <c r="AB4472" s="29"/>
      <c r="AC4472" s="30"/>
      <c r="AD4472" s="15" t="str">
        <f>IF(Tabla2[[#This Row],[HORA ENTREGA]]="DIRECTO","On time", IF(AA4472&lt;&gt;"",IF(Tabla2[[#This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2" s="15" t="str">
        <f>MID(Tabla2[[#This Row],[TIPO]],1,3)</f>
        <v xml:space="preserve">40 </v>
      </c>
      <c r="AF44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EGSU1905474*/ HR Entrega: *07:00* /Dirección: *CLAUDIO ARRAU 8600, PUDAHUEL</v>
      </c>
      <c r="AG4472" s="47" t="str">
        <f>IFERROR(HYPERLINK("https://wa.me/"&amp;Tabla2[[#This Row],[CONTACTO]]&amp;"?text="&amp;Tabla2[[#This Row],[Mensaje]],"Enviar mensaje"),"")</f>
        <v>Enviar mensaje</v>
      </c>
      <c r="AH4472" s="15" t="str">
        <f>CONCATENATE(A4472,F4472)</f>
        <v>4471EGSU1905474</v>
      </c>
      <c r="AI4472" s="15" t="str">
        <f>CONCATENATE("ENT-",A4472)</f>
        <v>ENT-4471</v>
      </c>
      <c r="AJ4472" s="15" t="str">
        <f>IF(Tabla2[[#This Row],[Op]]&lt;&gt;"","ENTREGA","")</f>
        <v>ENTREGA</v>
      </c>
      <c r="AK4472" s="40" t="str">
        <f>(Tabla2[[#This Row],[FECHA ENTREGA]]&amp;Tabla2[[#This Row],[HORA ENTREGA]])</f>
        <v>461860,291666666666667</v>
      </c>
      <c r="AL4472" s="46" t="str">
        <f>IFERROR(HYPERLINK("https://wa.me/"&amp;Tabla2[[#This Row],[CONTACTO]]&amp;"?text="&amp;Tabla2[[#This Row],[Mensaje]]),"")</f>
        <v>https://wa.me/56966631737?text=Hola!%0AServicio del día 13-06%0A *Cliente:* LOG SERVICES SPA */ Cont: * EGSU1905474*/ HR Entrega: *07:00* /Dirección: *CLAUDIO ARRAU 8600, PUDAHUEL</v>
      </c>
    </row>
    <row r="4473" spans="1:38" ht="16.5" customHeight="1" x14ac:dyDescent="0.2">
      <c r="A4473" s="15">
        <f>ROW(A4472)</f>
        <v>4472</v>
      </c>
      <c r="B4473" s="15">
        <f>IF(J4473=J4472,B4472+1,1)</f>
        <v>22</v>
      </c>
      <c r="C4473" s="15" t="s">
        <v>2040</v>
      </c>
      <c r="D4473" s="25" t="s">
        <v>39</v>
      </c>
      <c r="E4473" s="27">
        <v>508702</v>
      </c>
      <c r="F4473" s="27" t="s">
        <v>6795</v>
      </c>
      <c r="G4473" s="27" t="s">
        <v>41</v>
      </c>
      <c r="H4473" s="27">
        <v>4280</v>
      </c>
      <c r="I4473" s="27" t="s">
        <v>42</v>
      </c>
      <c r="J4473" s="28">
        <v>46186</v>
      </c>
      <c r="K4473" s="26">
        <v>0.29166666666666669</v>
      </c>
      <c r="L4473" s="26"/>
      <c r="M4473" s="27" t="s">
        <v>55</v>
      </c>
      <c r="N4473" s="25">
        <f>IFERROR(VLOOKUP(M4473,Data!$J$1:$K$58,2,0),"")</f>
        <v>56992164782</v>
      </c>
      <c r="O4473" s="27" t="s">
        <v>56</v>
      </c>
      <c r="P4473" s="27"/>
      <c r="Q4473" s="27" t="s">
        <v>2042</v>
      </c>
      <c r="R4473" s="27"/>
      <c r="S4473" s="27"/>
      <c r="T4473" s="27"/>
      <c r="U4473" s="28"/>
      <c r="V4473" s="15"/>
      <c r="W4473" s="15"/>
      <c r="X4473" s="27"/>
      <c r="Y4473" s="27"/>
      <c r="Z4473" s="29"/>
      <c r="AA4473" s="29"/>
      <c r="AB4473" s="29"/>
      <c r="AC4473" s="30"/>
      <c r="AD4473" s="15" t="str">
        <f>IF(Tabla2[[#This Row],[HORA ENTREGA]]="DIRECTO","On time", IF(AA4473&lt;&gt;"",IF(Tabla2[[#This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3" s="15" t="str">
        <f>MID(Tabla2[[#This Row],[TIPO]],1,3)</f>
        <v xml:space="preserve">40 </v>
      </c>
      <c r="AF44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CAAU7991786*/ HR Entrega: *07:00* /Dirección: *CLAUDIO ARRAU 8600, PUDAHUEL</v>
      </c>
      <c r="AG4473" s="47" t="str">
        <f>IFERROR(HYPERLINK("https://wa.me/"&amp;Tabla2[[#This Row],[CONTACTO]]&amp;"?text="&amp;Tabla2[[#This Row],[Mensaje]],"Enviar mensaje"),"")</f>
        <v>Enviar mensaje</v>
      </c>
      <c r="AH4473" s="15" t="str">
        <f>CONCATENATE(A4473,F4473)</f>
        <v>4472CAAU7991786</v>
      </c>
      <c r="AI4473" s="15" t="str">
        <f>CONCATENATE("ENT-",A4473)</f>
        <v>ENT-4472</v>
      </c>
      <c r="AJ4473" s="15" t="str">
        <f>IF(Tabla2[[#This Row],[Op]]&lt;&gt;"","ENTREGA","")</f>
        <v>ENTREGA</v>
      </c>
      <c r="AK4473" s="40" t="str">
        <f>(Tabla2[[#This Row],[FECHA ENTREGA]]&amp;Tabla2[[#This Row],[HORA ENTREGA]])</f>
        <v>461860,291666666666667</v>
      </c>
      <c r="AL4473" s="46" t="str">
        <f>IFERROR(HYPERLINK("https://wa.me/"&amp;Tabla2[[#This Row],[CONTACTO]]&amp;"?text="&amp;Tabla2[[#This Row],[Mensaje]]),"")</f>
        <v>https://wa.me/56992164782?text=Hola!%0AServicio del día 13-06%0A *Cliente:* LOG SERVICES SPA */ Cont: * CAAU7991786*/ HR Entrega: *07:00* /Dirección: *CLAUDIO ARRAU 8600, PUDAHUEL</v>
      </c>
    </row>
    <row r="4474" spans="1:38" ht="16.5" customHeight="1" x14ac:dyDescent="0.2">
      <c r="A4474" s="15">
        <f>ROW(A4473)</f>
        <v>4473</v>
      </c>
      <c r="B4474" s="15">
        <f>IF(J4474=J4473,B4473+1,1)</f>
        <v>23</v>
      </c>
      <c r="C4474" s="15" t="s">
        <v>2040</v>
      </c>
      <c r="D4474" s="25" t="s">
        <v>39</v>
      </c>
      <c r="E4474" s="27">
        <v>508702</v>
      </c>
      <c r="F4474" s="27" t="s">
        <v>6796</v>
      </c>
      <c r="G4474" s="27" t="s">
        <v>41</v>
      </c>
      <c r="H4474" s="27">
        <v>4280</v>
      </c>
      <c r="I4474" s="27" t="s">
        <v>42</v>
      </c>
      <c r="J4474" s="28">
        <v>46186</v>
      </c>
      <c r="K4474" s="26">
        <v>0.29166666666666669</v>
      </c>
      <c r="L4474" s="26"/>
      <c r="M4474" s="27"/>
      <c r="N4474" s="25" t="str">
        <f>IFERROR(VLOOKUP(M4474,Data!$J$1:$K$58,2,0),"")</f>
        <v/>
      </c>
      <c r="O4474" s="27"/>
      <c r="P4474" s="27"/>
      <c r="Q4474" s="27" t="s">
        <v>2042</v>
      </c>
      <c r="R4474" s="27"/>
      <c r="S4474" s="27"/>
      <c r="T4474" s="27"/>
      <c r="U4474" s="28"/>
      <c r="V4474" s="15"/>
      <c r="W4474" s="15"/>
      <c r="X4474" s="27"/>
      <c r="Y4474" s="27"/>
      <c r="Z4474" s="29"/>
      <c r="AA4474" s="29"/>
      <c r="AB4474" s="29"/>
      <c r="AC4474" s="30"/>
      <c r="AD4474" s="15" t="str">
        <f>IF(Tabla2[[#This Row],[HORA ENTREGA]]="DIRECTO","On time", IF(AA4474&lt;&gt;"",IF(Tabla2[[#This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4" s="15" t="str">
        <f>MID(Tabla2[[#This Row],[TIPO]],1,3)</f>
        <v xml:space="preserve">40 </v>
      </c>
      <c r="AF44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EGSU1091974*/ HR Entrega: *07:00* /Dirección: *CLAUDIO ARRAU 8600, PUDAHUEL</v>
      </c>
      <c r="AG4474" s="47" t="str">
        <f>IFERROR(HYPERLINK("https://wa.me/"&amp;Tabla2[[#This Row],[CONTACTO]]&amp;"?text="&amp;Tabla2[[#This Row],[Mensaje]],"Enviar mensaje"),"")</f>
        <v>Enviar mensaje</v>
      </c>
      <c r="AH4474" s="15" t="str">
        <f>CONCATENATE(A4474,F4474)</f>
        <v>4473EGSU1091974</v>
      </c>
      <c r="AI4474" s="15" t="str">
        <f>CONCATENATE("ENT-",A4474)</f>
        <v>ENT-4473</v>
      </c>
      <c r="AJ4474" s="15" t="str">
        <f>IF(Tabla2[[#This Row],[Op]]&lt;&gt;"","ENTREGA","")</f>
        <v>ENTREGA</v>
      </c>
      <c r="AK4474" s="40" t="str">
        <f>(Tabla2[[#This Row],[FECHA ENTREGA]]&amp;Tabla2[[#This Row],[HORA ENTREGA]])</f>
        <v>461860,291666666666667</v>
      </c>
      <c r="AL4474" s="46" t="str">
        <f>IFERROR(HYPERLINK("https://wa.me/"&amp;Tabla2[[#This Row],[CONTACTO]]&amp;"?text="&amp;Tabla2[[#This Row],[Mensaje]]),"")</f>
        <v>https://wa.me/?text=Hola!%0AServicio del día 13-06%0A *Cliente:* LOG SERVICES SPA */ Cont: * EGSU1091974*/ HR Entrega: *07:00* /Dirección: *CLAUDIO ARRAU 8600, PUDAHUEL</v>
      </c>
    </row>
    <row r="4475" spans="1:38" ht="16.5" customHeight="1" x14ac:dyDescent="0.2">
      <c r="A4475" s="15">
        <f>ROW(A4474)</f>
        <v>4474</v>
      </c>
      <c r="B4475" s="15">
        <f>IF(J4475=J4474,B4474+1,1)</f>
        <v>24</v>
      </c>
      <c r="C4475" s="15" t="s">
        <v>2040</v>
      </c>
      <c r="D4475" s="25" t="s">
        <v>39</v>
      </c>
      <c r="E4475" s="27">
        <v>508702</v>
      </c>
      <c r="F4475" s="27" t="s">
        <v>6797</v>
      </c>
      <c r="G4475" s="27" t="s">
        <v>41</v>
      </c>
      <c r="H4475" s="27">
        <v>4280</v>
      </c>
      <c r="I4475" s="27" t="s">
        <v>42</v>
      </c>
      <c r="J4475" s="28">
        <v>46186</v>
      </c>
      <c r="K4475" s="26">
        <v>0.29166666666666669</v>
      </c>
      <c r="L4475" s="26"/>
      <c r="M4475" s="27"/>
      <c r="N4475" s="25" t="str">
        <f>IFERROR(VLOOKUP(M4475,Data!$J$1:$K$58,2,0),"")</f>
        <v/>
      </c>
      <c r="O4475" s="27"/>
      <c r="P4475" s="27"/>
      <c r="Q4475" s="27" t="s">
        <v>2042</v>
      </c>
      <c r="R4475" s="27"/>
      <c r="S4475" s="27"/>
      <c r="T4475" s="27"/>
      <c r="U4475" s="28"/>
      <c r="V4475" s="15"/>
      <c r="W4475" s="15"/>
      <c r="X4475" s="27"/>
      <c r="Y4475" s="27"/>
      <c r="Z4475" s="29"/>
      <c r="AA4475" s="29"/>
      <c r="AB4475" s="29"/>
      <c r="AC4475" s="30"/>
      <c r="AD4475" s="15" t="str">
        <f>IF(Tabla2[[#This Row],[HORA ENTREGA]]="DIRECTO","On time", IF(AA4475&lt;&gt;"",IF(Tabla2[[#This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5" s="15" t="str">
        <f>MID(Tabla2[[#This Row],[TIPO]],1,3)</f>
        <v xml:space="preserve">40 </v>
      </c>
      <c r="AF44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EGSU1905427*/ HR Entrega: *07:00* /Dirección: *CLAUDIO ARRAU 8600, PUDAHUEL</v>
      </c>
      <c r="AG4475" s="47" t="str">
        <f>IFERROR(HYPERLINK("https://wa.me/"&amp;Tabla2[[#This Row],[CONTACTO]]&amp;"?text="&amp;Tabla2[[#This Row],[Mensaje]],"Enviar mensaje"),"")</f>
        <v>Enviar mensaje</v>
      </c>
      <c r="AH4475" s="15" t="str">
        <f>CONCATENATE(A4475,F4475)</f>
        <v>4474EGSU1905427</v>
      </c>
      <c r="AI4475" s="15" t="str">
        <f>CONCATENATE("ENT-",A4475)</f>
        <v>ENT-4474</v>
      </c>
      <c r="AJ4475" s="15" t="str">
        <f>IF(Tabla2[[#This Row],[Op]]&lt;&gt;"","ENTREGA","")</f>
        <v>ENTREGA</v>
      </c>
      <c r="AK4475" s="40" t="str">
        <f>(Tabla2[[#This Row],[FECHA ENTREGA]]&amp;Tabla2[[#This Row],[HORA ENTREGA]])</f>
        <v>461860,291666666666667</v>
      </c>
      <c r="AL4475" s="46" t="str">
        <f>IFERROR(HYPERLINK("https://wa.me/"&amp;Tabla2[[#This Row],[CONTACTO]]&amp;"?text="&amp;Tabla2[[#This Row],[Mensaje]]),"")</f>
        <v>https://wa.me/?text=Hola!%0AServicio del día 13-06%0A *Cliente:* LOG SERVICES SPA */ Cont: * EGSU1905427*/ HR Entrega: *07:00* /Dirección: *CLAUDIO ARRAU 8600, PUDAHUEL</v>
      </c>
    </row>
    <row r="4476" spans="1:38" ht="16.5" customHeight="1" x14ac:dyDescent="0.2">
      <c r="A4476" s="15">
        <f>ROW(A4475)</f>
        <v>4475</v>
      </c>
      <c r="B4476" s="15">
        <f>IF(J4476=J4475,B4475+1,1)</f>
        <v>25</v>
      </c>
      <c r="C4476" s="15" t="s">
        <v>2040</v>
      </c>
      <c r="D4476" s="25" t="s">
        <v>39</v>
      </c>
      <c r="E4476" s="27">
        <v>508702</v>
      </c>
      <c r="F4476" s="27" t="s">
        <v>6798</v>
      </c>
      <c r="G4476" s="27" t="s">
        <v>41</v>
      </c>
      <c r="H4476" s="27">
        <v>4280</v>
      </c>
      <c r="I4476" s="27" t="s">
        <v>42</v>
      </c>
      <c r="J4476" s="28">
        <v>46186</v>
      </c>
      <c r="K4476" s="26">
        <v>0.29166666666666669</v>
      </c>
      <c r="L4476" s="26"/>
      <c r="M4476" s="27"/>
      <c r="N4476" s="25" t="str">
        <f>IFERROR(VLOOKUP(M4476,Data!$J$1:$K$58,2,0),"")</f>
        <v/>
      </c>
      <c r="O4476" s="27"/>
      <c r="P4476" s="27"/>
      <c r="Q4476" s="27" t="s">
        <v>2042</v>
      </c>
      <c r="R4476" s="27"/>
      <c r="S4476" s="27"/>
      <c r="T4476" s="27"/>
      <c r="U4476" s="28"/>
      <c r="V4476" s="15"/>
      <c r="W4476" s="15"/>
      <c r="X4476" s="27"/>
      <c r="Y4476" s="27"/>
      <c r="Z4476" s="29"/>
      <c r="AA4476" s="29"/>
      <c r="AB4476" s="29"/>
      <c r="AC4476" s="30"/>
      <c r="AD4476" s="15" t="str">
        <f>IF(Tabla2[[#This Row],[HORA ENTREGA]]="DIRECTO","On time", IF(AA4476&lt;&gt;"",IF(Tabla2[[#This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6" s="15" t="str">
        <f>MID(Tabla2[[#This Row],[TIPO]],1,3)</f>
        <v xml:space="preserve">40 </v>
      </c>
      <c r="AF44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EGSU1132097*/ HR Entrega: *07:00* /Dirección: *CLAUDIO ARRAU 8600, PUDAHUEL</v>
      </c>
      <c r="AG4476" s="47" t="str">
        <f>IFERROR(HYPERLINK("https://wa.me/"&amp;Tabla2[[#This Row],[CONTACTO]]&amp;"?text="&amp;Tabla2[[#This Row],[Mensaje]],"Enviar mensaje"),"")</f>
        <v>Enviar mensaje</v>
      </c>
      <c r="AH4476" s="15" t="str">
        <f>CONCATENATE(A4476,F4476)</f>
        <v>4475EGSU1132097</v>
      </c>
      <c r="AI4476" s="15" t="str">
        <f>CONCATENATE("ENT-",A4476)</f>
        <v>ENT-4475</v>
      </c>
      <c r="AJ4476" s="15" t="str">
        <f>IF(Tabla2[[#This Row],[Op]]&lt;&gt;"","ENTREGA","")</f>
        <v>ENTREGA</v>
      </c>
      <c r="AK4476" s="40" t="str">
        <f>(Tabla2[[#This Row],[FECHA ENTREGA]]&amp;Tabla2[[#This Row],[HORA ENTREGA]])</f>
        <v>461860,291666666666667</v>
      </c>
      <c r="AL4476" s="46" t="str">
        <f>IFERROR(HYPERLINK("https://wa.me/"&amp;Tabla2[[#This Row],[CONTACTO]]&amp;"?text="&amp;Tabla2[[#This Row],[Mensaje]]),"")</f>
        <v>https://wa.me/?text=Hola!%0AServicio del día 13-06%0A *Cliente:* LOG SERVICES SPA */ Cont: * EGSU1132097*/ HR Entrega: *07:00* /Dirección: *CLAUDIO ARRAU 8600, PUDAHUEL</v>
      </c>
    </row>
    <row r="4477" spans="1:38" ht="16.5" customHeight="1" x14ac:dyDescent="0.2">
      <c r="A4477" s="15">
        <f>ROW(A4476)</f>
        <v>4476</v>
      </c>
      <c r="B4477" s="15">
        <f>IF(J4477=J4476,B4476+1,1)</f>
        <v>26</v>
      </c>
      <c r="C4477" s="15" t="s">
        <v>2040</v>
      </c>
      <c r="D4477" s="25" t="s">
        <v>39</v>
      </c>
      <c r="E4477" s="27">
        <v>508702</v>
      </c>
      <c r="F4477" s="27" t="s">
        <v>6799</v>
      </c>
      <c r="G4477" s="27" t="s">
        <v>41</v>
      </c>
      <c r="H4477" s="27">
        <v>4280</v>
      </c>
      <c r="I4477" s="27" t="s">
        <v>42</v>
      </c>
      <c r="J4477" s="28">
        <v>46186</v>
      </c>
      <c r="K4477" s="26">
        <v>0.29166666666666669</v>
      </c>
      <c r="L4477" s="26"/>
      <c r="M4477" s="27"/>
      <c r="N4477" s="25" t="str">
        <f>IFERROR(VLOOKUP(M4477,Data!$J$1:$K$58,2,0),"")</f>
        <v/>
      </c>
      <c r="O4477" s="27"/>
      <c r="P4477" s="27"/>
      <c r="Q4477" s="27" t="s">
        <v>2042</v>
      </c>
      <c r="R4477" s="27"/>
      <c r="S4477" s="27"/>
      <c r="T4477" s="27"/>
      <c r="U4477" s="28"/>
      <c r="V4477" s="15"/>
      <c r="W4477" s="15"/>
      <c r="X4477" s="27"/>
      <c r="Y4477" s="27"/>
      <c r="Z4477" s="29"/>
      <c r="AA4477" s="29"/>
      <c r="AB4477" s="29"/>
      <c r="AC4477" s="30"/>
      <c r="AD4477" s="15" t="str">
        <f>IF(Tabla2[[#This Row],[HORA ENTREGA]]="DIRECTO","On time", IF(AA4477&lt;&gt;"",IF(Tabla2[[#This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7" s="15" t="str">
        <f>MID(Tabla2[[#This Row],[TIPO]],1,3)</f>
        <v xml:space="preserve">40 </v>
      </c>
      <c r="AF44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EGSU1480106*/ HR Entrega: *07:00* /Dirección: *CLAUDIO ARRAU 8600, PUDAHUEL</v>
      </c>
      <c r="AG4477" s="47" t="str">
        <f>IFERROR(HYPERLINK("https://wa.me/"&amp;Tabla2[[#This Row],[CONTACTO]]&amp;"?text="&amp;Tabla2[[#This Row],[Mensaje]],"Enviar mensaje"),"")</f>
        <v>Enviar mensaje</v>
      </c>
      <c r="AH4477" s="15" t="str">
        <f>CONCATENATE(A4477,F4477)</f>
        <v>4476EGSU1480106</v>
      </c>
      <c r="AI4477" s="15" t="str">
        <f>CONCATENATE("ENT-",A4477)</f>
        <v>ENT-4476</v>
      </c>
      <c r="AJ4477" s="15" t="str">
        <f>IF(Tabla2[[#This Row],[Op]]&lt;&gt;"","ENTREGA","")</f>
        <v>ENTREGA</v>
      </c>
      <c r="AK4477" s="40" t="str">
        <f>(Tabla2[[#This Row],[FECHA ENTREGA]]&amp;Tabla2[[#This Row],[HORA ENTREGA]])</f>
        <v>461860,291666666666667</v>
      </c>
      <c r="AL4477" s="46" t="str">
        <f>IFERROR(HYPERLINK("https://wa.me/"&amp;Tabla2[[#This Row],[CONTACTO]]&amp;"?text="&amp;Tabla2[[#This Row],[Mensaje]]),"")</f>
        <v>https://wa.me/?text=Hola!%0AServicio del día 13-06%0A *Cliente:* LOG SERVICES SPA */ Cont: * EGSU1480106*/ HR Entrega: *07:00* /Dirección: *CLAUDIO ARRAU 8600, PUDAHUEL</v>
      </c>
    </row>
    <row r="4478" spans="1:38" ht="16.5" customHeight="1" x14ac:dyDescent="0.2">
      <c r="A4478" s="15">
        <f>ROW(A4477)</f>
        <v>4477</v>
      </c>
      <c r="B4478" s="15">
        <f>IF(J4478=J4477,B4477+1,1)</f>
        <v>27</v>
      </c>
      <c r="C4478" s="15" t="s">
        <v>2040</v>
      </c>
      <c r="D4478" s="25" t="s">
        <v>39</v>
      </c>
      <c r="E4478" s="27">
        <v>508702</v>
      </c>
      <c r="F4478" s="27" t="s">
        <v>6800</v>
      </c>
      <c r="G4478" s="27" t="s">
        <v>41</v>
      </c>
      <c r="H4478" s="27">
        <v>4280</v>
      </c>
      <c r="I4478" s="27" t="s">
        <v>42</v>
      </c>
      <c r="J4478" s="28">
        <v>46186</v>
      </c>
      <c r="K4478" s="26">
        <v>0.29166666666666669</v>
      </c>
      <c r="L4478" s="26"/>
      <c r="M4478" s="27"/>
      <c r="N4478" s="25" t="str">
        <f>IFERROR(VLOOKUP(M4478,Data!$J$1:$K$58,2,0),"")</f>
        <v/>
      </c>
      <c r="O4478" s="27"/>
      <c r="P4478" s="27"/>
      <c r="Q4478" s="27" t="s">
        <v>2042</v>
      </c>
      <c r="R4478" s="27"/>
      <c r="S4478" s="27"/>
      <c r="T4478" s="27"/>
      <c r="U4478" s="28"/>
      <c r="V4478" s="15"/>
      <c r="W4478" s="15"/>
      <c r="X4478" s="27"/>
      <c r="Y4478" s="27"/>
      <c r="Z4478" s="29"/>
      <c r="AA4478" s="29"/>
      <c r="AB4478" s="29"/>
      <c r="AC4478" s="30"/>
      <c r="AD4478" s="15" t="str">
        <f>IF(Tabla2[[#This Row],[HORA ENTREGA]]="DIRECTO","On time", IF(AA4478&lt;&gt;"",IF(Tabla2[[#This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8" s="15" t="str">
        <f>MID(Tabla2[[#This Row],[TIPO]],1,3)</f>
        <v xml:space="preserve">40 </v>
      </c>
      <c r="AF44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EGSU6215316*/ HR Entrega: *07:00* /Dirección: *CLAUDIO ARRAU 8600, PUDAHUEL</v>
      </c>
      <c r="AG4478" s="47" t="str">
        <f>IFERROR(HYPERLINK("https://wa.me/"&amp;Tabla2[[#This Row],[CONTACTO]]&amp;"?text="&amp;Tabla2[[#This Row],[Mensaje]],"Enviar mensaje"),"")</f>
        <v>Enviar mensaje</v>
      </c>
      <c r="AH4478" s="15" t="str">
        <f>CONCATENATE(A4478,F4478)</f>
        <v>4477EGSU6215316</v>
      </c>
      <c r="AI4478" s="15" t="str">
        <f>CONCATENATE("ENT-",A4478)</f>
        <v>ENT-4477</v>
      </c>
      <c r="AJ4478" s="15" t="str">
        <f>IF(Tabla2[[#This Row],[Op]]&lt;&gt;"","ENTREGA","")</f>
        <v>ENTREGA</v>
      </c>
      <c r="AK4478" s="40" t="str">
        <f>(Tabla2[[#This Row],[FECHA ENTREGA]]&amp;Tabla2[[#This Row],[HORA ENTREGA]])</f>
        <v>461860,291666666666667</v>
      </c>
      <c r="AL4478" s="46" t="str">
        <f>IFERROR(HYPERLINK("https://wa.me/"&amp;Tabla2[[#This Row],[CONTACTO]]&amp;"?text="&amp;Tabla2[[#This Row],[Mensaje]]),"")</f>
        <v>https://wa.me/?text=Hola!%0AServicio del día 13-06%0A *Cliente:* LOG SERVICES SPA */ Cont: * EGSU6215316*/ HR Entrega: *07:00* /Dirección: *CLAUDIO ARRAU 8600, PUDAHUEL</v>
      </c>
    </row>
    <row r="4479" spans="1:38" ht="16.5" customHeight="1" x14ac:dyDescent="0.2">
      <c r="A4479" s="15">
        <f>ROW(A4478)</f>
        <v>4478</v>
      </c>
      <c r="B4479" s="15">
        <f>IF(J4479=J4478,B4478+1,1)</f>
        <v>28</v>
      </c>
      <c r="C4479" s="15" t="s">
        <v>2040</v>
      </c>
      <c r="D4479" s="25" t="s">
        <v>39</v>
      </c>
      <c r="E4479" s="27">
        <v>508702</v>
      </c>
      <c r="F4479" s="27" t="s">
        <v>6801</v>
      </c>
      <c r="G4479" s="27" t="s">
        <v>41</v>
      </c>
      <c r="H4479" s="27">
        <v>4280</v>
      </c>
      <c r="I4479" s="27" t="s">
        <v>42</v>
      </c>
      <c r="J4479" s="28">
        <v>46186</v>
      </c>
      <c r="K4479" s="26">
        <v>0.29166666666666669</v>
      </c>
      <c r="L4479" s="26"/>
      <c r="M4479" s="27"/>
      <c r="N4479" s="25" t="str">
        <f>IFERROR(VLOOKUP(M4479,Data!$J$1:$K$58,2,0),"")</f>
        <v/>
      </c>
      <c r="O4479" s="27"/>
      <c r="P4479" s="27"/>
      <c r="Q4479" s="27" t="s">
        <v>2042</v>
      </c>
      <c r="R4479" s="27"/>
      <c r="S4479" s="27"/>
      <c r="T4479" s="27"/>
      <c r="U4479" s="28"/>
      <c r="V4479" s="15"/>
      <c r="W4479" s="15"/>
      <c r="X4479" s="27"/>
      <c r="Y4479" s="27"/>
      <c r="Z4479" s="29"/>
      <c r="AA4479" s="29"/>
      <c r="AB4479" s="29"/>
      <c r="AC4479" s="30"/>
      <c r="AD4479" s="15" t="str">
        <f>IF(Tabla2[[#This Row],[HORA ENTREGA]]="DIRECTO","On time", IF(AA4479&lt;&gt;"",IF(Tabla2[[#This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79" s="15" t="str">
        <f>MID(Tabla2[[#This Row],[TIPO]],1,3)</f>
        <v xml:space="preserve">40 </v>
      </c>
      <c r="AF447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EGSU6247015*/ HR Entrega: *07:00* /Dirección: *CLAUDIO ARRAU 8600, PUDAHUEL</v>
      </c>
      <c r="AG4479" s="47" t="str">
        <f>IFERROR(HYPERLINK("https://wa.me/"&amp;Tabla2[[#This Row],[CONTACTO]]&amp;"?text="&amp;Tabla2[[#This Row],[Mensaje]],"Enviar mensaje"),"")</f>
        <v>Enviar mensaje</v>
      </c>
      <c r="AH4479" s="15" t="str">
        <f>CONCATENATE(A4479,F4479)</f>
        <v>4478EGSU6247015</v>
      </c>
      <c r="AI4479" s="15" t="str">
        <f>CONCATENATE("ENT-",A4479)</f>
        <v>ENT-4478</v>
      </c>
      <c r="AJ4479" s="15" t="str">
        <f>IF(Tabla2[[#This Row],[Op]]&lt;&gt;"","ENTREGA","")</f>
        <v>ENTREGA</v>
      </c>
      <c r="AK4479" s="40" t="str">
        <f>(Tabla2[[#This Row],[FECHA ENTREGA]]&amp;Tabla2[[#This Row],[HORA ENTREGA]])</f>
        <v>461860,291666666666667</v>
      </c>
      <c r="AL4479" s="46" t="str">
        <f>IFERROR(HYPERLINK("https://wa.me/"&amp;Tabla2[[#This Row],[CONTACTO]]&amp;"?text="&amp;Tabla2[[#This Row],[Mensaje]]),"")</f>
        <v>https://wa.me/?text=Hola!%0AServicio del día 13-06%0A *Cliente:* LOG SERVICES SPA */ Cont: * EGSU6247015*/ HR Entrega: *07:00* /Dirección: *CLAUDIO ARRAU 8600, PUDAHUEL</v>
      </c>
    </row>
    <row r="4480" spans="1:38" ht="16.5" customHeight="1" x14ac:dyDescent="0.2">
      <c r="A4480" s="15">
        <f>ROW(A4479)</f>
        <v>4479</v>
      </c>
      <c r="B4480" s="15">
        <f>IF(J4480=J4479,B4479+1,1)</f>
        <v>29</v>
      </c>
      <c r="C4480" s="15" t="s">
        <v>2040</v>
      </c>
      <c r="D4480" s="25" t="s">
        <v>39</v>
      </c>
      <c r="E4480" s="27">
        <v>508702</v>
      </c>
      <c r="F4480" s="27" t="s">
        <v>6802</v>
      </c>
      <c r="G4480" s="27" t="s">
        <v>41</v>
      </c>
      <c r="H4480" s="27">
        <v>4280</v>
      </c>
      <c r="I4480" s="27" t="s">
        <v>42</v>
      </c>
      <c r="J4480" s="28">
        <v>46186</v>
      </c>
      <c r="K4480" s="26">
        <v>0.29166666666666669</v>
      </c>
      <c r="L4480" s="26"/>
      <c r="M4480" s="27"/>
      <c r="N4480" s="25" t="str">
        <f>IFERROR(VLOOKUP(M4480,Data!$J$1:$K$58,2,0),"")</f>
        <v/>
      </c>
      <c r="O4480" s="27"/>
      <c r="P4480" s="27"/>
      <c r="Q4480" s="27" t="s">
        <v>2042</v>
      </c>
      <c r="R4480" s="27"/>
      <c r="S4480" s="27"/>
      <c r="T4480" s="27"/>
      <c r="U4480" s="28"/>
      <c r="V4480" s="15"/>
      <c r="W4480" s="15"/>
      <c r="X4480" s="27"/>
      <c r="Y4480" s="27"/>
      <c r="Z4480" s="29"/>
      <c r="AA4480" s="29"/>
      <c r="AB4480" s="29"/>
      <c r="AC4480" s="30"/>
      <c r="AD4480" s="15" t="str">
        <f>IF(Tabla2[[#This Row],[HORA ENTREGA]]="DIRECTO","On time", IF(AA4480&lt;&gt;"",IF(Tabla2[[#This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0" s="15" t="str">
        <f>MID(Tabla2[[#This Row],[TIPO]],1,3)</f>
        <v xml:space="preserve">40 </v>
      </c>
      <c r="AF44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EGSU6491253*/ HR Entrega: *07:00* /Dirección: *CLAUDIO ARRAU 8600, PUDAHUEL</v>
      </c>
      <c r="AG4480" s="47" t="str">
        <f>IFERROR(HYPERLINK("https://wa.me/"&amp;Tabla2[[#This Row],[CONTACTO]]&amp;"?text="&amp;Tabla2[[#This Row],[Mensaje]],"Enviar mensaje"),"")</f>
        <v>Enviar mensaje</v>
      </c>
      <c r="AH4480" s="15" t="str">
        <f>CONCATENATE(A4480,F4480)</f>
        <v>4479EGSU6491253</v>
      </c>
      <c r="AI4480" s="15" t="str">
        <f>CONCATENATE("ENT-",A4480)</f>
        <v>ENT-4479</v>
      </c>
      <c r="AJ4480" s="15" t="str">
        <f>IF(Tabla2[[#This Row],[Op]]&lt;&gt;"","ENTREGA","")</f>
        <v>ENTREGA</v>
      </c>
      <c r="AK4480" s="40" t="str">
        <f>(Tabla2[[#This Row],[FECHA ENTREGA]]&amp;Tabla2[[#This Row],[HORA ENTREGA]])</f>
        <v>461860,291666666666667</v>
      </c>
      <c r="AL4480" s="46" t="str">
        <f>IFERROR(HYPERLINK("https://wa.me/"&amp;Tabla2[[#This Row],[CONTACTO]]&amp;"?text="&amp;Tabla2[[#This Row],[Mensaje]]),"")</f>
        <v>https://wa.me/?text=Hola!%0AServicio del día 13-06%0A *Cliente:* LOG SERVICES SPA */ Cont: * EGSU6491253*/ HR Entrega: *07:00* /Dirección: *CLAUDIO ARRAU 8600, PUDAHUEL</v>
      </c>
    </row>
    <row r="4481" spans="1:38" ht="16.5" customHeight="1" x14ac:dyDescent="0.2">
      <c r="A4481" s="15">
        <f>ROW(A4480)</f>
        <v>4480</v>
      </c>
      <c r="B4481" s="15">
        <f>IF(J4481=J4480,B4480+1,1)</f>
        <v>30</v>
      </c>
      <c r="C4481" s="15" t="s">
        <v>2040</v>
      </c>
      <c r="D4481" s="25" t="s">
        <v>39</v>
      </c>
      <c r="E4481" s="27">
        <v>508702</v>
      </c>
      <c r="F4481" s="27" t="s">
        <v>6803</v>
      </c>
      <c r="G4481" s="27" t="s">
        <v>41</v>
      </c>
      <c r="H4481" s="27">
        <v>4280</v>
      </c>
      <c r="I4481" s="27" t="s">
        <v>42</v>
      </c>
      <c r="J4481" s="28">
        <v>46186</v>
      </c>
      <c r="K4481" s="26">
        <v>0.29166666666666669</v>
      </c>
      <c r="L4481" s="26"/>
      <c r="M4481" s="27"/>
      <c r="N4481" s="25" t="str">
        <f>IFERROR(VLOOKUP(M4481,Data!$J$1:$K$58,2,0),"")</f>
        <v/>
      </c>
      <c r="O4481" s="27"/>
      <c r="P4481" s="27"/>
      <c r="Q4481" s="27" t="s">
        <v>2042</v>
      </c>
      <c r="R4481" s="27"/>
      <c r="S4481" s="27"/>
      <c r="T4481" s="27"/>
      <c r="U4481" s="28"/>
      <c r="V4481" s="15"/>
      <c r="W4481" s="15"/>
      <c r="X4481" s="27"/>
      <c r="Y4481" s="27"/>
      <c r="Z4481" s="29"/>
      <c r="AA4481" s="29"/>
      <c r="AB4481" s="29"/>
      <c r="AC4481" s="30"/>
      <c r="AD4481" s="15" t="str">
        <f>IF(Tabla2[[#This Row],[HORA ENTREGA]]="DIRECTO","On time", IF(AA4481&lt;&gt;"",IF(Tabla2[[#This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1" s="15" t="str">
        <f>MID(Tabla2[[#This Row],[TIPO]],1,3)</f>
        <v xml:space="preserve">40 </v>
      </c>
      <c r="AF44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EITU1582300*/ HR Entrega: *07:00* /Dirección: *CLAUDIO ARRAU 8600, PUDAHUEL</v>
      </c>
      <c r="AG4481" s="47" t="str">
        <f>IFERROR(HYPERLINK("https://wa.me/"&amp;Tabla2[[#This Row],[CONTACTO]]&amp;"?text="&amp;Tabla2[[#This Row],[Mensaje]],"Enviar mensaje"),"")</f>
        <v>Enviar mensaje</v>
      </c>
      <c r="AH4481" s="15" t="str">
        <f>CONCATENATE(A4481,F4481)</f>
        <v>4480EITU1582300</v>
      </c>
      <c r="AI4481" s="15" t="str">
        <f>CONCATENATE("ENT-",A4481)</f>
        <v>ENT-4480</v>
      </c>
      <c r="AJ4481" s="15" t="str">
        <f>IF(Tabla2[[#This Row],[Op]]&lt;&gt;"","ENTREGA","")</f>
        <v>ENTREGA</v>
      </c>
      <c r="AK4481" s="40" t="str">
        <f>(Tabla2[[#This Row],[FECHA ENTREGA]]&amp;Tabla2[[#This Row],[HORA ENTREGA]])</f>
        <v>461860,291666666666667</v>
      </c>
      <c r="AL4481" s="46" t="str">
        <f>IFERROR(HYPERLINK("https://wa.me/"&amp;Tabla2[[#This Row],[CONTACTO]]&amp;"?text="&amp;Tabla2[[#This Row],[Mensaje]]),"")</f>
        <v>https://wa.me/?text=Hola!%0AServicio del día 13-06%0A *Cliente:* LOG SERVICES SPA */ Cont: * EITU1582300*/ HR Entrega: *07:00* /Dirección: *CLAUDIO ARRAU 8600, PUDAHUEL</v>
      </c>
    </row>
    <row r="4482" spans="1:38" ht="16.5" customHeight="1" x14ac:dyDescent="0.2">
      <c r="A4482" s="15">
        <f>ROW(A4481)</f>
        <v>4481</v>
      </c>
      <c r="B4482" s="15">
        <f>IF(J4482=J4481,B4481+1,1)</f>
        <v>31</v>
      </c>
      <c r="C4482" s="15" t="s">
        <v>2040</v>
      </c>
      <c r="D4482" s="25" t="s">
        <v>39</v>
      </c>
      <c r="E4482" s="27">
        <v>508702</v>
      </c>
      <c r="F4482" s="27" t="s">
        <v>6804</v>
      </c>
      <c r="G4482" s="27" t="s">
        <v>41</v>
      </c>
      <c r="H4482" s="27">
        <v>4280</v>
      </c>
      <c r="I4482" s="27" t="s">
        <v>42</v>
      </c>
      <c r="J4482" s="28">
        <v>46186</v>
      </c>
      <c r="K4482" s="26">
        <v>0.29166666666666669</v>
      </c>
      <c r="L4482" s="26"/>
      <c r="M4482" s="27"/>
      <c r="N4482" s="25" t="str">
        <f>IFERROR(VLOOKUP(M4482,Data!$J$1:$K$58,2,0),"")</f>
        <v/>
      </c>
      <c r="O4482" s="27"/>
      <c r="P4482" s="27"/>
      <c r="Q4482" s="27" t="s">
        <v>2042</v>
      </c>
      <c r="R4482" s="27"/>
      <c r="S4482" s="27"/>
      <c r="T4482" s="27"/>
      <c r="U4482" s="28"/>
      <c r="V4482" s="15"/>
      <c r="W4482" s="15"/>
      <c r="X4482" s="27"/>
      <c r="Y4482" s="27"/>
      <c r="Z4482" s="29"/>
      <c r="AA4482" s="29"/>
      <c r="AB4482" s="29"/>
      <c r="AC4482" s="30"/>
      <c r="AD4482" s="15" t="str">
        <f>IF(Tabla2[[#This Row],[HORA ENTREGA]]="DIRECTO","On time", IF(AA4482&lt;&gt;"",IF(Tabla2[[#This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2" s="15" t="str">
        <f>MID(Tabla2[[#This Row],[TIPO]],1,3)</f>
        <v xml:space="preserve">40 </v>
      </c>
      <c r="AF44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EITU9348074*/ HR Entrega: *07:00* /Dirección: *CLAUDIO ARRAU 8600, PUDAHUEL</v>
      </c>
      <c r="AG4482" s="47" t="str">
        <f>IFERROR(HYPERLINK("https://wa.me/"&amp;Tabla2[[#This Row],[CONTACTO]]&amp;"?text="&amp;Tabla2[[#This Row],[Mensaje]],"Enviar mensaje"),"")</f>
        <v>Enviar mensaje</v>
      </c>
      <c r="AH4482" s="15" t="str">
        <f>CONCATENATE(A4482,F4482)</f>
        <v>4481EITU9348074</v>
      </c>
      <c r="AI4482" s="15" t="str">
        <f>CONCATENATE("ENT-",A4482)</f>
        <v>ENT-4481</v>
      </c>
      <c r="AJ4482" s="15" t="str">
        <f>IF(Tabla2[[#This Row],[Op]]&lt;&gt;"","ENTREGA","")</f>
        <v>ENTREGA</v>
      </c>
      <c r="AK4482" s="40" t="str">
        <f>(Tabla2[[#This Row],[FECHA ENTREGA]]&amp;Tabla2[[#This Row],[HORA ENTREGA]])</f>
        <v>461860,291666666666667</v>
      </c>
      <c r="AL4482" s="46" t="str">
        <f>IFERROR(HYPERLINK("https://wa.me/"&amp;Tabla2[[#This Row],[CONTACTO]]&amp;"?text="&amp;Tabla2[[#This Row],[Mensaje]]),"")</f>
        <v>https://wa.me/?text=Hola!%0AServicio del día 13-06%0A *Cliente:* LOG SERVICES SPA */ Cont: * EITU9348074*/ HR Entrega: *07:00* /Dirección: *CLAUDIO ARRAU 8600, PUDAHUEL</v>
      </c>
    </row>
    <row r="4483" spans="1:38" ht="16.5" customHeight="1" x14ac:dyDescent="0.2">
      <c r="A4483" s="15">
        <f>ROW(A4482)</f>
        <v>4482</v>
      </c>
      <c r="B4483" s="15">
        <f>IF(J4483=J4482,B4482+1,1)</f>
        <v>32</v>
      </c>
      <c r="C4483" s="15" t="s">
        <v>2040</v>
      </c>
      <c r="D4483" s="25" t="s">
        <v>39</v>
      </c>
      <c r="E4483" s="27">
        <v>508702</v>
      </c>
      <c r="F4483" s="27" t="s">
        <v>6805</v>
      </c>
      <c r="G4483" s="27" t="s">
        <v>41</v>
      </c>
      <c r="H4483" s="27">
        <v>4280</v>
      </c>
      <c r="I4483" s="27" t="s">
        <v>42</v>
      </c>
      <c r="J4483" s="28">
        <v>46186</v>
      </c>
      <c r="K4483" s="26">
        <v>0.29166666666666669</v>
      </c>
      <c r="L4483" s="26"/>
      <c r="M4483" s="27"/>
      <c r="N4483" s="25" t="str">
        <f>IFERROR(VLOOKUP(M4483,Data!$J$1:$K$58,2,0),"")</f>
        <v/>
      </c>
      <c r="O4483" s="27"/>
      <c r="P4483" s="27"/>
      <c r="Q4483" s="27" t="s">
        <v>2042</v>
      </c>
      <c r="R4483" s="27"/>
      <c r="S4483" s="27"/>
      <c r="T4483" s="27"/>
      <c r="U4483" s="28"/>
      <c r="V4483" s="15"/>
      <c r="W4483" s="15"/>
      <c r="X4483" s="27"/>
      <c r="Y4483" s="27"/>
      <c r="Z4483" s="29"/>
      <c r="AA4483" s="29"/>
      <c r="AB4483" s="29"/>
      <c r="AC4483" s="30"/>
      <c r="AD4483" s="15" t="str">
        <f>IF(Tabla2[[#This Row],[HORA ENTREGA]]="DIRECTO","On time", IF(AA4483&lt;&gt;"",IF(Tabla2[[#This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3" s="15" t="str">
        <f>MID(Tabla2[[#This Row],[TIPO]],1,3)</f>
        <v xml:space="preserve">40 </v>
      </c>
      <c r="AF44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EMCU0038913*/ HR Entrega: *07:00* /Dirección: *CLAUDIO ARRAU 8600, PUDAHUEL</v>
      </c>
      <c r="AG4483" s="47" t="str">
        <f>IFERROR(HYPERLINK("https://wa.me/"&amp;Tabla2[[#This Row],[CONTACTO]]&amp;"?text="&amp;Tabla2[[#This Row],[Mensaje]],"Enviar mensaje"),"")</f>
        <v>Enviar mensaje</v>
      </c>
      <c r="AH4483" s="15" t="str">
        <f>CONCATENATE(A4483,F4483)</f>
        <v>4482EMCU0038913</v>
      </c>
      <c r="AI4483" s="15" t="str">
        <f>CONCATENATE("ENT-",A4483)</f>
        <v>ENT-4482</v>
      </c>
      <c r="AJ4483" s="15" t="str">
        <f>IF(Tabla2[[#This Row],[Op]]&lt;&gt;"","ENTREGA","")</f>
        <v>ENTREGA</v>
      </c>
      <c r="AK4483" s="40" t="str">
        <f>(Tabla2[[#This Row],[FECHA ENTREGA]]&amp;Tabla2[[#This Row],[HORA ENTREGA]])</f>
        <v>461860,291666666666667</v>
      </c>
      <c r="AL4483" s="46" t="str">
        <f>IFERROR(HYPERLINK("https://wa.me/"&amp;Tabla2[[#This Row],[CONTACTO]]&amp;"?text="&amp;Tabla2[[#This Row],[Mensaje]]),"")</f>
        <v>https://wa.me/?text=Hola!%0AServicio del día 13-06%0A *Cliente:* LOG SERVICES SPA */ Cont: * EMCU0038913*/ HR Entrega: *07:00* /Dirección: *CLAUDIO ARRAU 8600, PUDAHUEL</v>
      </c>
    </row>
    <row r="4484" spans="1:38" ht="16.5" customHeight="1" x14ac:dyDescent="0.2">
      <c r="A4484" s="15">
        <f>ROW(A4483)</f>
        <v>4483</v>
      </c>
      <c r="B4484" s="15">
        <f>IF(J4484=J4483,B4483+1,1)</f>
        <v>33</v>
      </c>
      <c r="C4484" s="15" t="s">
        <v>2040</v>
      </c>
      <c r="D4484" s="25" t="s">
        <v>39</v>
      </c>
      <c r="E4484" s="27">
        <v>508702</v>
      </c>
      <c r="F4484" s="27" t="s">
        <v>6806</v>
      </c>
      <c r="G4484" s="27" t="s">
        <v>41</v>
      </c>
      <c r="H4484" s="27">
        <v>4280</v>
      </c>
      <c r="I4484" s="27" t="s">
        <v>42</v>
      </c>
      <c r="J4484" s="28">
        <v>46186</v>
      </c>
      <c r="K4484" s="26">
        <v>0.29166666666666669</v>
      </c>
      <c r="L4484" s="26"/>
      <c r="M4484" s="27"/>
      <c r="N4484" s="25" t="str">
        <f>IFERROR(VLOOKUP(M4484,Data!$J$1:$K$58,2,0),"")</f>
        <v/>
      </c>
      <c r="O4484" s="27"/>
      <c r="P4484" s="27"/>
      <c r="Q4484" s="27" t="s">
        <v>2042</v>
      </c>
      <c r="R4484" s="27"/>
      <c r="S4484" s="27"/>
      <c r="T4484" s="27"/>
      <c r="U4484" s="28"/>
      <c r="V4484" s="15"/>
      <c r="W4484" s="15"/>
      <c r="X4484" s="27"/>
      <c r="Y4484" s="27"/>
      <c r="Z4484" s="29"/>
      <c r="AA4484" s="29"/>
      <c r="AB4484" s="29"/>
      <c r="AC4484" s="30"/>
      <c r="AD4484" s="15" t="str">
        <f>IF(Tabla2[[#This Row],[HORA ENTREGA]]="DIRECTO","On time", IF(AA4484&lt;&gt;"",IF(Tabla2[[#This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4" s="15" t="str">
        <f>MID(Tabla2[[#This Row],[TIPO]],1,3)</f>
        <v xml:space="preserve">40 </v>
      </c>
      <c r="AF44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TXGU8339597*/ HR Entrega: *07:00* /Dirección: *CLAUDIO ARRAU 8600, PUDAHUEL</v>
      </c>
      <c r="AG4484" s="47" t="str">
        <f>IFERROR(HYPERLINK("https://wa.me/"&amp;Tabla2[[#This Row],[CONTACTO]]&amp;"?text="&amp;Tabla2[[#This Row],[Mensaje]],"Enviar mensaje"),"")</f>
        <v>Enviar mensaje</v>
      </c>
      <c r="AH4484" s="15" t="str">
        <f>CONCATENATE(A4484,F4484)</f>
        <v>4483TXGU8339597</v>
      </c>
      <c r="AI4484" s="15" t="str">
        <f>CONCATENATE("ENT-",A4484)</f>
        <v>ENT-4483</v>
      </c>
      <c r="AJ4484" s="15" t="str">
        <f>IF(Tabla2[[#This Row],[Op]]&lt;&gt;"","ENTREGA","")</f>
        <v>ENTREGA</v>
      </c>
      <c r="AK4484" s="40" t="str">
        <f>(Tabla2[[#This Row],[FECHA ENTREGA]]&amp;Tabla2[[#This Row],[HORA ENTREGA]])</f>
        <v>461860,291666666666667</v>
      </c>
      <c r="AL4484" s="46" t="str">
        <f>IFERROR(HYPERLINK("https://wa.me/"&amp;Tabla2[[#This Row],[CONTACTO]]&amp;"?text="&amp;Tabla2[[#This Row],[Mensaje]]),"")</f>
        <v>https://wa.me/?text=Hola!%0AServicio del día 13-06%0A *Cliente:* LOG SERVICES SPA */ Cont: * TXGU8339597*/ HR Entrega: *07:00* /Dirección: *CLAUDIO ARRAU 8600, PUDAHUEL</v>
      </c>
    </row>
    <row r="4485" spans="1:38" ht="16.5" customHeight="1" x14ac:dyDescent="0.2">
      <c r="A4485" s="15">
        <f>ROW(A4484)</f>
        <v>4484</v>
      </c>
      <c r="B4485" s="15">
        <f>IF(J4485=J4484,B4484+1,1)</f>
        <v>34</v>
      </c>
      <c r="C4485" s="15" t="s">
        <v>2040</v>
      </c>
      <c r="D4485" s="25" t="s">
        <v>39</v>
      </c>
      <c r="E4485" s="27">
        <v>508702</v>
      </c>
      <c r="F4485" s="27" t="s">
        <v>6807</v>
      </c>
      <c r="G4485" s="27" t="s">
        <v>41</v>
      </c>
      <c r="H4485" s="27">
        <v>4280</v>
      </c>
      <c r="I4485" s="27" t="s">
        <v>42</v>
      </c>
      <c r="J4485" s="28">
        <v>46186</v>
      </c>
      <c r="K4485" s="26">
        <v>0.29166666666666669</v>
      </c>
      <c r="L4485" s="26"/>
      <c r="M4485" s="27"/>
      <c r="N4485" s="25" t="str">
        <f>IFERROR(VLOOKUP(M4485,Data!$J$1:$K$58,2,0),"")</f>
        <v/>
      </c>
      <c r="O4485" s="27"/>
      <c r="P4485" s="27"/>
      <c r="Q4485" s="27" t="s">
        <v>2042</v>
      </c>
      <c r="R4485" s="27"/>
      <c r="S4485" s="27"/>
      <c r="T4485" s="27"/>
      <c r="U4485" s="28"/>
      <c r="V4485" s="15"/>
      <c r="W4485" s="15"/>
      <c r="X4485" s="27"/>
      <c r="Y4485" s="27"/>
      <c r="Z4485" s="29"/>
      <c r="AA4485" s="29"/>
      <c r="AB4485" s="29"/>
      <c r="AC4485" s="30"/>
      <c r="AD4485" s="15" t="str">
        <f>IF(Tabla2[[#This Row],[HORA ENTREGA]]="DIRECTO","On time", IF(AA4485&lt;&gt;"",IF(Tabla2[[#This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5" s="15" t="str">
        <f>MID(Tabla2[[#This Row],[TIPO]],1,3)</f>
        <v xml:space="preserve">40 </v>
      </c>
      <c r="AF44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EITU9629092*/ HR Entrega: *07:00* /Dirección: *CLAUDIO ARRAU 8600, PUDAHUEL</v>
      </c>
      <c r="AG4485" s="47" t="str">
        <f>IFERROR(HYPERLINK("https://wa.me/"&amp;Tabla2[[#This Row],[CONTACTO]]&amp;"?text="&amp;Tabla2[[#This Row],[Mensaje]],"Enviar mensaje"),"")</f>
        <v>Enviar mensaje</v>
      </c>
      <c r="AH4485" s="15" t="str">
        <f>CONCATENATE(A4485,F4485)</f>
        <v>4484EITU9629092</v>
      </c>
      <c r="AI4485" s="15" t="str">
        <f>CONCATENATE("ENT-",A4485)</f>
        <v>ENT-4484</v>
      </c>
      <c r="AJ4485" s="15" t="str">
        <f>IF(Tabla2[[#This Row],[Op]]&lt;&gt;"","ENTREGA","")</f>
        <v>ENTREGA</v>
      </c>
      <c r="AK4485" s="40" t="str">
        <f>(Tabla2[[#This Row],[FECHA ENTREGA]]&amp;Tabla2[[#This Row],[HORA ENTREGA]])</f>
        <v>461860,291666666666667</v>
      </c>
      <c r="AL4485" s="46" t="str">
        <f>IFERROR(HYPERLINK("https://wa.me/"&amp;Tabla2[[#This Row],[CONTACTO]]&amp;"?text="&amp;Tabla2[[#This Row],[Mensaje]]),"")</f>
        <v>https://wa.me/?text=Hola!%0AServicio del día 13-06%0A *Cliente:* LOG SERVICES SPA */ Cont: * EITU9629092*/ HR Entrega: *07:00* /Dirección: *CLAUDIO ARRAU 8600, PUDAHUEL</v>
      </c>
    </row>
    <row r="4486" spans="1:38" ht="16.5" customHeight="1" x14ac:dyDescent="0.2">
      <c r="A4486" s="15">
        <f>ROW(A4485)</f>
        <v>4485</v>
      </c>
      <c r="B4486" s="15">
        <f>IF(J4486=J4485,B4485+1,1)</f>
        <v>35</v>
      </c>
      <c r="C4486" s="15" t="s">
        <v>2040</v>
      </c>
      <c r="D4486" s="25" t="s">
        <v>39</v>
      </c>
      <c r="E4486" s="27">
        <v>508702</v>
      </c>
      <c r="F4486" s="27" t="s">
        <v>6808</v>
      </c>
      <c r="G4486" s="27" t="s">
        <v>41</v>
      </c>
      <c r="H4486" s="27">
        <v>4280</v>
      </c>
      <c r="I4486" s="27" t="s">
        <v>42</v>
      </c>
      <c r="J4486" s="28">
        <v>46186</v>
      </c>
      <c r="K4486" s="26">
        <v>0.29166666666666669</v>
      </c>
      <c r="L4486" s="26"/>
      <c r="M4486" s="27" t="s">
        <v>688</v>
      </c>
      <c r="N4486" s="25">
        <f>IFERROR(VLOOKUP(M4486,Data!$J$1:$K$58,2,0),"")</f>
        <v>56950104102</v>
      </c>
      <c r="O4486" s="27" t="s">
        <v>552</v>
      </c>
      <c r="P4486" s="27"/>
      <c r="Q4486" s="27" t="s">
        <v>2042</v>
      </c>
      <c r="R4486" s="27"/>
      <c r="S4486" s="27"/>
      <c r="T4486" s="27"/>
      <c r="U4486" s="28"/>
      <c r="V4486" s="15"/>
      <c r="W4486" s="15"/>
      <c r="X4486" s="27"/>
      <c r="Y4486" s="27"/>
      <c r="Z4486" s="29"/>
      <c r="AA4486" s="29"/>
      <c r="AB4486" s="29"/>
      <c r="AC4486" s="30"/>
      <c r="AD4486" s="15" t="str">
        <f>IF(Tabla2[[#This Row],[HORA ENTREGA]]="DIRECTO","On time", IF(AA4486&lt;&gt;"",IF(Tabla2[[#This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6" s="15" t="str">
        <f>MID(Tabla2[[#This Row],[TIPO]],1,3)</f>
        <v xml:space="preserve">40 </v>
      </c>
      <c r="AF44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EMCU8721567*/ HR Entrega: *07:00* /Dirección: *CLAUDIO ARRAU 8600, PUDAHUEL</v>
      </c>
      <c r="AG4486" s="47" t="str">
        <f>IFERROR(HYPERLINK("https://wa.me/"&amp;Tabla2[[#This Row],[CONTACTO]]&amp;"?text="&amp;Tabla2[[#This Row],[Mensaje]],"Enviar mensaje"),"")</f>
        <v>Enviar mensaje</v>
      </c>
      <c r="AH4486" s="15" t="str">
        <f>CONCATENATE(A4486,F4486)</f>
        <v>4485EMCU8721567</v>
      </c>
      <c r="AI4486" s="15" t="str">
        <f>CONCATENATE("ENT-",A4486)</f>
        <v>ENT-4485</v>
      </c>
      <c r="AJ4486" s="15" t="str">
        <f>IF(Tabla2[[#This Row],[Op]]&lt;&gt;"","ENTREGA","")</f>
        <v>ENTREGA</v>
      </c>
      <c r="AK4486" s="40" t="str">
        <f>(Tabla2[[#This Row],[FECHA ENTREGA]]&amp;Tabla2[[#This Row],[HORA ENTREGA]])</f>
        <v>461860,291666666666667</v>
      </c>
      <c r="AL4486" s="46" t="str">
        <f>IFERROR(HYPERLINK("https://wa.me/"&amp;Tabla2[[#This Row],[CONTACTO]]&amp;"?text="&amp;Tabla2[[#This Row],[Mensaje]]),"")</f>
        <v>https://wa.me/56950104102?text=Hola!%0AServicio del día 13-06%0A *Cliente:* LOG SERVICES SPA */ Cont: * EMCU8721567*/ HR Entrega: *07:00* /Dirección: *CLAUDIO ARRAU 8600, PUDAHUEL</v>
      </c>
    </row>
    <row r="4487" spans="1:38" ht="16.5" customHeight="1" x14ac:dyDescent="0.2">
      <c r="A4487" s="15">
        <f>ROW(A4486)</f>
        <v>4486</v>
      </c>
      <c r="B4487" s="15">
        <f>IF(J4487=J4486,B4486+1,1)</f>
        <v>36</v>
      </c>
      <c r="C4487" s="15" t="s">
        <v>2040</v>
      </c>
      <c r="D4487" s="25" t="s">
        <v>39</v>
      </c>
      <c r="E4487" s="27">
        <v>508702</v>
      </c>
      <c r="F4487" s="27" t="s">
        <v>6809</v>
      </c>
      <c r="G4487" s="27" t="s">
        <v>41</v>
      </c>
      <c r="H4487" s="27">
        <v>4280</v>
      </c>
      <c r="I4487" s="27" t="s">
        <v>42</v>
      </c>
      <c r="J4487" s="28">
        <v>46186</v>
      </c>
      <c r="K4487" s="26">
        <v>0.29166666666666669</v>
      </c>
      <c r="L4487" s="26"/>
      <c r="M4487" s="27" t="s">
        <v>347</v>
      </c>
      <c r="N4487" s="25">
        <f>IFERROR(VLOOKUP(M4487,Data!$J$1:$K$58,2,0),"")</f>
        <v>56976511010</v>
      </c>
      <c r="O4487" s="27" t="s">
        <v>234</v>
      </c>
      <c r="P4487" s="27"/>
      <c r="Q4487" s="27" t="s">
        <v>2042</v>
      </c>
      <c r="R4487" s="27"/>
      <c r="S4487" s="27"/>
      <c r="T4487" s="27"/>
      <c r="U4487" s="28"/>
      <c r="V4487" s="15"/>
      <c r="W4487" s="15"/>
      <c r="X4487" s="27"/>
      <c r="Y4487" s="27"/>
      <c r="Z4487" s="29"/>
      <c r="AA4487" s="29"/>
      <c r="AB4487" s="29"/>
      <c r="AC4487" s="30"/>
      <c r="AD4487" s="15" t="str">
        <f>IF(Tabla2[[#This Row],[HORA ENTREGA]]="DIRECTO","On time", IF(AA4487&lt;&gt;"",IF(Tabla2[[#This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7" s="15" t="str">
        <f>MID(Tabla2[[#This Row],[TIPO]],1,3)</f>
        <v xml:space="preserve">40 </v>
      </c>
      <c r="AF44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EITU9607196*/ HR Entrega: *07:00* /Dirección: *CLAUDIO ARRAU 8600, PUDAHUEL</v>
      </c>
      <c r="AG4487" s="38" t="str">
        <f>IFERROR(HYPERLINK("https://wa.me/"&amp;Tabla2[[#This Row],[CONTACTO]]&amp;"?text="&amp;Tabla2[[#This Row],[Mensaje]],"Enviar mensaje"),"")</f>
        <v>Enviar mensaje</v>
      </c>
      <c r="AH4487" s="15" t="str">
        <f>CONCATENATE(A4487,F4487)</f>
        <v>4486EITU9607196</v>
      </c>
      <c r="AI4487" s="15" t="str">
        <f>CONCATENATE("ENT-",A4487)</f>
        <v>ENT-4486</v>
      </c>
      <c r="AJ4487" s="15" t="str">
        <f>IF(Tabla2[[#This Row],[Op]]&lt;&gt;"","ENTREGA","")</f>
        <v>ENTREGA</v>
      </c>
      <c r="AK4487" s="40" t="str">
        <f>(Tabla2[[#This Row],[FECHA ENTREGA]]&amp;Tabla2[[#This Row],[HORA ENTREGA]])</f>
        <v>461860,291666666666667</v>
      </c>
      <c r="AL4487" s="46" t="str">
        <f>IFERROR(HYPERLINK("https://wa.me/"&amp;Tabla2[[#This Row],[CONTACTO]]&amp;"?text="&amp;Tabla2[[#This Row],[Mensaje]]),"")</f>
        <v>https://wa.me/56976511010?text=Hola!%0AServicio del día 13-06%0A *Cliente:* LOG SERVICES SPA */ Cont: * EITU9607196*/ HR Entrega: *07:00* /Dirección: *CLAUDIO ARRAU 8600, PUDAHUEL</v>
      </c>
    </row>
    <row r="4488" spans="1:38" ht="16.5" customHeight="1" x14ac:dyDescent="0.2">
      <c r="A4488" s="15">
        <f>ROW(A4487)</f>
        <v>4487</v>
      </c>
      <c r="B4488" s="15">
        <f>IF(J4488=J4487,B4487+1,1)</f>
        <v>37</v>
      </c>
      <c r="C4488" s="15" t="s">
        <v>2040</v>
      </c>
      <c r="D4488" s="25" t="s">
        <v>39</v>
      </c>
      <c r="E4488" s="27">
        <v>508702</v>
      </c>
      <c r="F4488" s="27" t="s">
        <v>6810</v>
      </c>
      <c r="G4488" s="27" t="s">
        <v>41</v>
      </c>
      <c r="H4488" s="27">
        <v>4280</v>
      </c>
      <c r="I4488" s="27" t="s">
        <v>42</v>
      </c>
      <c r="J4488" s="28">
        <v>46186</v>
      </c>
      <c r="K4488" s="26">
        <v>0.29166666666666669</v>
      </c>
      <c r="L4488" s="26"/>
      <c r="M4488" s="27"/>
      <c r="N4488" s="25" t="str">
        <f>IFERROR(VLOOKUP(M4488,Data!$J$1:$K$58,2,0),"")</f>
        <v/>
      </c>
      <c r="O4488" s="27"/>
      <c r="P4488" s="27"/>
      <c r="Q4488" s="27" t="s">
        <v>2042</v>
      </c>
      <c r="R4488" s="27"/>
      <c r="S4488" s="27"/>
      <c r="T4488" s="27"/>
      <c r="U4488" s="28"/>
      <c r="V4488" s="15"/>
      <c r="W4488" s="15"/>
      <c r="X4488" s="27"/>
      <c r="Y4488" s="27"/>
      <c r="Z4488" s="29"/>
      <c r="AA4488" s="29"/>
      <c r="AB4488" s="29"/>
      <c r="AC4488" s="30"/>
      <c r="AD4488" s="15" t="str">
        <f>IF(Tabla2[[#This Row],[HORA ENTREGA]]="DIRECTO","On time", IF(AA4488&lt;&gt;"",IF(Tabla2[[#This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8" s="15" t="str">
        <f>MID(Tabla2[[#This Row],[TIPO]],1,3)</f>
        <v xml:space="preserve">40 </v>
      </c>
      <c r="AF44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MAGU5280418*/ HR Entrega: *07:00* /Dirección: *CLAUDIO ARRAU 8600, PUDAHUEL</v>
      </c>
      <c r="AG4488" s="47" t="str">
        <f>IFERROR(HYPERLINK("https://wa.me/"&amp;Tabla2[[#This Row],[CONTACTO]]&amp;"?text="&amp;Tabla2[[#This Row],[Mensaje]],"Enviar mensaje"),"")</f>
        <v>Enviar mensaje</v>
      </c>
      <c r="AH4488" s="15" t="str">
        <f>CONCATENATE(A4488,F4488)</f>
        <v>4487MAGU5280418</v>
      </c>
      <c r="AI4488" s="15" t="str">
        <f>CONCATENATE("ENT-",A4488)</f>
        <v>ENT-4487</v>
      </c>
      <c r="AJ4488" s="15" t="str">
        <f>IF(Tabla2[[#This Row],[Op]]&lt;&gt;"","ENTREGA","")</f>
        <v>ENTREGA</v>
      </c>
      <c r="AK4488" s="40" t="str">
        <f>(Tabla2[[#This Row],[FECHA ENTREGA]]&amp;Tabla2[[#This Row],[HORA ENTREGA]])</f>
        <v>461860,291666666666667</v>
      </c>
      <c r="AL4488" s="46" t="str">
        <f>IFERROR(HYPERLINK("https://wa.me/"&amp;Tabla2[[#This Row],[CONTACTO]]&amp;"?text="&amp;Tabla2[[#This Row],[Mensaje]]),"")</f>
        <v>https://wa.me/?text=Hola!%0AServicio del día 13-06%0A *Cliente:* LOG SERVICES SPA */ Cont: * MAGU5280418*/ HR Entrega: *07:00* /Dirección: *CLAUDIO ARRAU 8600, PUDAHUEL</v>
      </c>
    </row>
    <row r="4489" spans="1:38" ht="16.5" customHeight="1" x14ac:dyDescent="0.2">
      <c r="A4489" s="15">
        <f>ROW(A4488)</f>
        <v>4488</v>
      </c>
      <c r="B4489" s="15">
        <f>IF(J4489=J4488,B4488+1,1)</f>
        <v>38</v>
      </c>
      <c r="C4489" s="15" t="s">
        <v>2040</v>
      </c>
      <c r="D4489" s="25" t="s">
        <v>39</v>
      </c>
      <c r="E4489" s="27">
        <v>508702</v>
      </c>
      <c r="F4489" s="27" t="s">
        <v>6811</v>
      </c>
      <c r="G4489" s="27" t="s">
        <v>41</v>
      </c>
      <c r="H4489" s="27">
        <v>4280</v>
      </c>
      <c r="I4489" s="27" t="s">
        <v>42</v>
      </c>
      <c r="J4489" s="28">
        <v>46186</v>
      </c>
      <c r="K4489" s="26">
        <v>0.29166666666666669</v>
      </c>
      <c r="L4489" s="26"/>
      <c r="M4489" s="27"/>
      <c r="N4489" s="25" t="str">
        <f>IFERROR(VLOOKUP(M4489,Data!$J$1:$K$58,2,0),"")</f>
        <v/>
      </c>
      <c r="O4489" s="27"/>
      <c r="P4489" s="27"/>
      <c r="Q4489" s="27" t="s">
        <v>2042</v>
      </c>
      <c r="R4489" s="27"/>
      <c r="S4489" s="27"/>
      <c r="T4489" s="27"/>
      <c r="U4489" s="28"/>
      <c r="V4489" s="15"/>
      <c r="W4489" s="15"/>
      <c r="X4489" s="27"/>
      <c r="Y4489" s="27"/>
      <c r="Z4489" s="29"/>
      <c r="AA4489" s="29"/>
      <c r="AB4489" s="29"/>
      <c r="AC4489" s="30"/>
      <c r="AD4489" s="15" t="str">
        <f>IF(Tabla2[[#This Row],[HORA ENTREGA]]="DIRECTO","On time", IF(AA4489&lt;&gt;"",IF(Tabla2[[#This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89" s="15" t="str">
        <f>MID(Tabla2[[#This Row],[TIPO]],1,3)</f>
        <v xml:space="preserve">40 </v>
      </c>
      <c r="AF44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EITU9649864*/ HR Entrega: *07:00* /Dirección: *CLAUDIO ARRAU 8600, PUDAHUEL</v>
      </c>
      <c r="AG4489" s="47" t="str">
        <f>IFERROR(HYPERLINK("https://wa.me/"&amp;Tabla2[[#This Row],[CONTACTO]]&amp;"?text="&amp;Tabla2[[#This Row],[Mensaje]],"Enviar mensaje"),"")</f>
        <v>Enviar mensaje</v>
      </c>
      <c r="AH4489" s="15" t="str">
        <f>CONCATENATE(A4489,F4489)</f>
        <v>4488EITU9649864</v>
      </c>
      <c r="AI4489" s="15" t="str">
        <f>CONCATENATE("ENT-",A4489)</f>
        <v>ENT-4488</v>
      </c>
      <c r="AJ4489" s="15" t="str">
        <f>IF(Tabla2[[#This Row],[Op]]&lt;&gt;"","ENTREGA","")</f>
        <v>ENTREGA</v>
      </c>
      <c r="AK4489" s="40" t="str">
        <f>(Tabla2[[#This Row],[FECHA ENTREGA]]&amp;Tabla2[[#This Row],[HORA ENTREGA]])</f>
        <v>461860,291666666666667</v>
      </c>
      <c r="AL4489" s="46" t="str">
        <f>IFERROR(HYPERLINK("https://wa.me/"&amp;Tabla2[[#This Row],[CONTACTO]]&amp;"?text="&amp;Tabla2[[#This Row],[Mensaje]]),"")</f>
        <v>https://wa.me/?text=Hola!%0AServicio del día 13-06%0A *Cliente:* LOG SERVICES SPA */ Cont: * EITU9649864*/ HR Entrega: *07:00* /Dirección: *CLAUDIO ARRAU 8600, PUDAHUEL</v>
      </c>
    </row>
    <row r="4490" spans="1:38" ht="16.5" customHeight="1" x14ac:dyDescent="0.2">
      <c r="A4490" s="15">
        <f>ROW(A4489)</f>
        <v>4489</v>
      </c>
      <c r="B4490" s="15">
        <f>IF(J4490=J4489,B4489+1,1)</f>
        <v>39</v>
      </c>
      <c r="C4490" s="15" t="s">
        <v>2040</v>
      </c>
      <c r="D4490" s="25" t="s">
        <v>39</v>
      </c>
      <c r="E4490" s="27">
        <v>508702</v>
      </c>
      <c r="F4490" s="27" t="s">
        <v>6812</v>
      </c>
      <c r="G4490" s="27" t="s">
        <v>41</v>
      </c>
      <c r="H4490" s="27">
        <v>4280</v>
      </c>
      <c r="I4490" s="27" t="s">
        <v>42</v>
      </c>
      <c r="J4490" s="28">
        <v>46186</v>
      </c>
      <c r="K4490" s="26">
        <v>0.29166666666666669</v>
      </c>
      <c r="L4490" s="26"/>
      <c r="M4490" s="27"/>
      <c r="N4490" s="25" t="str">
        <f>IFERROR(VLOOKUP(M4490,Data!$J$1:$K$58,2,0),"")</f>
        <v/>
      </c>
      <c r="O4490" s="27"/>
      <c r="P4490" s="27"/>
      <c r="Q4490" s="27" t="s">
        <v>2042</v>
      </c>
      <c r="R4490" s="27"/>
      <c r="S4490" s="27"/>
      <c r="T4490" s="27"/>
      <c r="U4490" s="28"/>
      <c r="V4490" s="15"/>
      <c r="W4490" s="15"/>
      <c r="X4490" s="27"/>
      <c r="Y4490" s="27"/>
      <c r="Z4490" s="29"/>
      <c r="AA4490" s="29"/>
      <c r="AB4490" s="29"/>
      <c r="AC4490" s="30"/>
      <c r="AD4490" s="15" t="str">
        <f>IF(Tabla2[[#This Row],[HORA ENTREGA]]="DIRECTO","On time", IF(AA4490&lt;&gt;"",IF(Tabla2[[#This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0" s="15" t="str">
        <f>MID(Tabla2[[#This Row],[TIPO]],1,3)</f>
        <v xml:space="preserve">40 </v>
      </c>
      <c r="AF44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EITU9771194*/ HR Entrega: *07:00* /Dirección: *CLAUDIO ARRAU 8600, PUDAHUEL</v>
      </c>
      <c r="AG4490" s="47" t="str">
        <f>IFERROR(HYPERLINK("https://wa.me/"&amp;Tabla2[[#This Row],[CONTACTO]]&amp;"?text="&amp;Tabla2[[#This Row],[Mensaje]],"Enviar mensaje"),"")</f>
        <v>Enviar mensaje</v>
      </c>
      <c r="AH4490" s="15" t="str">
        <f>CONCATENATE(A4490,F4490)</f>
        <v>4489EITU9771194</v>
      </c>
      <c r="AI4490" s="15" t="str">
        <f>CONCATENATE("ENT-",A4490)</f>
        <v>ENT-4489</v>
      </c>
      <c r="AJ4490" s="15" t="str">
        <f>IF(Tabla2[[#This Row],[Op]]&lt;&gt;"","ENTREGA","")</f>
        <v>ENTREGA</v>
      </c>
      <c r="AK4490" s="40" t="str">
        <f>(Tabla2[[#This Row],[FECHA ENTREGA]]&amp;Tabla2[[#This Row],[HORA ENTREGA]])</f>
        <v>461860,291666666666667</v>
      </c>
      <c r="AL4490" s="46" t="str">
        <f>IFERROR(HYPERLINK("https://wa.me/"&amp;Tabla2[[#This Row],[CONTACTO]]&amp;"?text="&amp;Tabla2[[#This Row],[Mensaje]]),"")</f>
        <v>https://wa.me/?text=Hola!%0AServicio del día 13-06%0A *Cliente:* LOG SERVICES SPA */ Cont: * EITU9771194*/ HR Entrega: *07:00* /Dirección: *CLAUDIO ARRAU 8600, PUDAHUEL</v>
      </c>
    </row>
    <row r="4491" spans="1:38" ht="16.5" customHeight="1" x14ac:dyDescent="0.2">
      <c r="A4491" s="15">
        <f>ROW(A4490)</f>
        <v>4490</v>
      </c>
      <c r="B4491" s="15">
        <f>IF(J4491=J4490,B4490+1,1)</f>
        <v>40</v>
      </c>
      <c r="C4491" s="15" t="s">
        <v>2040</v>
      </c>
      <c r="D4491" s="25" t="s">
        <v>39</v>
      </c>
      <c r="E4491" s="27">
        <v>508702</v>
      </c>
      <c r="F4491" s="27" t="s">
        <v>6813</v>
      </c>
      <c r="G4491" s="27" t="s">
        <v>41</v>
      </c>
      <c r="H4491" s="27">
        <v>4280</v>
      </c>
      <c r="I4491" s="27" t="s">
        <v>42</v>
      </c>
      <c r="J4491" s="28">
        <v>46186</v>
      </c>
      <c r="K4491" s="26">
        <v>0.29166666666666669</v>
      </c>
      <c r="L4491" s="26"/>
      <c r="M4491" s="27"/>
      <c r="N4491" s="25" t="str">
        <f>IFERROR(VLOOKUP(M4491,Data!$J$1:$K$58,2,0),"")</f>
        <v/>
      </c>
      <c r="O4491" s="27"/>
      <c r="P4491" s="27"/>
      <c r="Q4491" s="27" t="s">
        <v>2042</v>
      </c>
      <c r="R4491" s="27"/>
      <c r="S4491" s="27"/>
      <c r="T4491" s="27"/>
      <c r="U4491" s="28"/>
      <c r="V4491" s="15"/>
      <c r="W4491" s="15"/>
      <c r="X4491" s="27"/>
      <c r="Y4491" s="27"/>
      <c r="Z4491" s="29"/>
      <c r="AA4491" s="29"/>
      <c r="AB4491" s="29"/>
      <c r="AC4491" s="30"/>
      <c r="AD4491" s="15" t="str">
        <f>IF(Tabla2[[#This Row],[HORA ENTREGA]]="DIRECTO","On time", IF(AA4491&lt;&gt;"",IF(Tabla2[[#This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1" s="15" t="str">
        <f>MID(Tabla2[[#This Row],[TIPO]],1,3)</f>
        <v xml:space="preserve">40 </v>
      </c>
      <c r="AF44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EMCU0037460*/ HR Entrega: *07:00* /Dirección: *CLAUDIO ARRAU 8600, PUDAHUEL</v>
      </c>
      <c r="AG4491" s="47" t="str">
        <f>IFERROR(HYPERLINK("https://wa.me/"&amp;Tabla2[[#This Row],[CONTACTO]]&amp;"?text="&amp;Tabla2[[#This Row],[Mensaje]],"Enviar mensaje"),"")</f>
        <v>Enviar mensaje</v>
      </c>
      <c r="AH4491" s="15" t="str">
        <f>CONCATENATE(A4491,F4491)</f>
        <v>4490EMCU0037460</v>
      </c>
      <c r="AI4491" s="15" t="str">
        <f>CONCATENATE("ENT-",A4491)</f>
        <v>ENT-4490</v>
      </c>
      <c r="AJ4491" s="15" t="str">
        <f>IF(Tabla2[[#This Row],[Op]]&lt;&gt;"","ENTREGA","")</f>
        <v>ENTREGA</v>
      </c>
      <c r="AK4491" s="40" t="str">
        <f>(Tabla2[[#This Row],[FECHA ENTREGA]]&amp;Tabla2[[#This Row],[HORA ENTREGA]])</f>
        <v>461860,291666666666667</v>
      </c>
      <c r="AL4491" s="46" t="str">
        <f>IFERROR(HYPERLINK("https://wa.me/"&amp;Tabla2[[#This Row],[CONTACTO]]&amp;"?text="&amp;Tabla2[[#This Row],[Mensaje]]),"")</f>
        <v>https://wa.me/?text=Hola!%0AServicio del día 13-06%0A *Cliente:* LOG SERVICES SPA */ Cont: * EMCU0037460*/ HR Entrega: *07:00* /Dirección: *CLAUDIO ARRAU 8600, PUDAHUEL</v>
      </c>
    </row>
    <row r="4492" spans="1:38" ht="16.5" customHeight="1" x14ac:dyDescent="0.2">
      <c r="A4492" s="15">
        <f>ROW(A4491)</f>
        <v>4491</v>
      </c>
      <c r="B4492" s="15">
        <f>IF(J4492=J4491,B4491+1,1)</f>
        <v>41</v>
      </c>
      <c r="C4492" s="15" t="s">
        <v>2040</v>
      </c>
      <c r="D4492" s="25" t="s">
        <v>39</v>
      </c>
      <c r="E4492" s="27">
        <v>508702</v>
      </c>
      <c r="F4492" s="27" t="s">
        <v>6814</v>
      </c>
      <c r="G4492" s="27" t="s">
        <v>41</v>
      </c>
      <c r="H4492" s="27">
        <v>4280</v>
      </c>
      <c r="I4492" s="27" t="s">
        <v>42</v>
      </c>
      <c r="J4492" s="28">
        <v>46186</v>
      </c>
      <c r="K4492" s="26">
        <v>0.29166666666666669</v>
      </c>
      <c r="L4492" s="26"/>
      <c r="M4492" s="27"/>
      <c r="N4492" s="25" t="str">
        <f>IFERROR(VLOOKUP(M4492,Data!$J$1:$K$58,2,0),"")</f>
        <v/>
      </c>
      <c r="O4492" s="27"/>
      <c r="P4492" s="27"/>
      <c r="Q4492" s="27" t="s">
        <v>2042</v>
      </c>
      <c r="R4492" s="27"/>
      <c r="S4492" s="27"/>
      <c r="T4492" s="27"/>
      <c r="U4492" s="28"/>
      <c r="V4492" s="15"/>
      <c r="W4492" s="15"/>
      <c r="X4492" s="27"/>
      <c r="Y4492" s="27"/>
      <c r="Z4492" s="29"/>
      <c r="AA4492" s="29"/>
      <c r="AB4492" s="29"/>
      <c r="AC4492" s="30"/>
      <c r="AD4492" s="15" t="str">
        <f>IF(Tabla2[[#This Row],[HORA ENTREGA]]="DIRECTO","On time", IF(AA4492&lt;&gt;"",IF(Tabla2[[#This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2" s="15" t="str">
        <f>MID(Tabla2[[#This Row],[TIPO]],1,3)</f>
        <v xml:space="preserve">40 </v>
      </c>
      <c r="AF44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EGSU6508994*/ HR Entrega: *07:00* /Dirección: *CLAUDIO ARRAU 8600, PUDAHUEL</v>
      </c>
      <c r="AG4492" s="47" t="str">
        <f>IFERROR(HYPERLINK("https://wa.me/"&amp;Tabla2[[#This Row],[CONTACTO]]&amp;"?text="&amp;Tabla2[[#This Row],[Mensaje]],"Enviar mensaje"),"")</f>
        <v>Enviar mensaje</v>
      </c>
      <c r="AH4492" s="15" t="str">
        <f>CONCATENATE(A4492,F4492)</f>
        <v>4491EGSU6508994</v>
      </c>
      <c r="AI4492" s="15" t="str">
        <f>CONCATENATE("ENT-",A4492)</f>
        <v>ENT-4491</v>
      </c>
      <c r="AJ4492" s="15" t="str">
        <f>IF(Tabla2[[#This Row],[Op]]&lt;&gt;"","ENTREGA","")</f>
        <v>ENTREGA</v>
      </c>
      <c r="AK4492" s="40" t="str">
        <f>(Tabla2[[#This Row],[FECHA ENTREGA]]&amp;Tabla2[[#This Row],[HORA ENTREGA]])</f>
        <v>461860,291666666666667</v>
      </c>
      <c r="AL4492" s="46" t="str">
        <f>IFERROR(HYPERLINK("https://wa.me/"&amp;Tabla2[[#This Row],[CONTACTO]]&amp;"?text="&amp;Tabla2[[#This Row],[Mensaje]]),"")</f>
        <v>https://wa.me/?text=Hola!%0AServicio del día 13-06%0A *Cliente:* LOG SERVICES SPA */ Cont: * EGSU6508994*/ HR Entrega: *07:00* /Dirección: *CLAUDIO ARRAU 8600, PUDAHUEL</v>
      </c>
    </row>
    <row r="4493" spans="1:38" ht="16.5" customHeight="1" x14ac:dyDescent="0.2">
      <c r="A4493" s="15">
        <f>ROW(A4492)</f>
        <v>4492</v>
      </c>
      <c r="B4493" s="15">
        <f>IF(J4493=J4492,B4492+1,1)</f>
        <v>42</v>
      </c>
      <c r="C4493" s="15" t="s">
        <v>2040</v>
      </c>
      <c r="D4493" s="25" t="s">
        <v>39</v>
      </c>
      <c r="E4493" s="27">
        <v>508702</v>
      </c>
      <c r="F4493" s="27" t="s">
        <v>6815</v>
      </c>
      <c r="G4493" s="27" t="s">
        <v>41</v>
      </c>
      <c r="H4493" s="27">
        <v>4280</v>
      </c>
      <c r="I4493" s="27" t="s">
        <v>42</v>
      </c>
      <c r="J4493" s="28">
        <v>46186</v>
      </c>
      <c r="K4493" s="26">
        <v>0.29166666666666669</v>
      </c>
      <c r="L4493" s="26"/>
      <c r="M4493" s="27"/>
      <c r="N4493" s="25" t="str">
        <f>IFERROR(VLOOKUP(M4493,Data!$J$1:$K$58,2,0),"")</f>
        <v/>
      </c>
      <c r="O4493" s="27"/>
      <c r="P4493" s="27"/>
      <c r="Q4493" s="27" t="s">
        <v>2042</v>
      </c>
      <c r="R4493" s="27"/>
      <c r="S4493" s="27"/>
      <c r="T4493" s="27"/>
      <c r="U4493" s="28"/>
      <c r="V4493" s="15"/>
      <c r="W4493" s="15"/>
      <c r="X4493" s="27"/>
      <c r="Y4493" s="27"/>
      <c r="Z4493" s="29"/>
      <c r="AA4493" s="29"/>
      <c r="AB4493" s="29"/>
      <c r="AC4493" s="30"/>
      <c r="AD4493" s="15" t="str">
        <f>IF(Tabla2[[#This Row],[HORA ENTREGA]]="DIRECTO","On time", IF(AA4493&lt;&gt;"",IF(Tabla2[[#This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3" s="15" t="str">
        <f>MID(Tabla2[[#This Row],[TIPO]],1,3)</f>
        <v xml:space="preserve">40 </v>
      </c>
      <c r="AF44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EITU9625076*/ HR Entrega: *07:00* /Dirección: *CLAUDIO ARRAU 8600, PUDAHUEL</v>
      </c>
      <c r="AG4493" s="47" t="str">
        <f>IFERROR(HYPERLINK("https://wa.me/"&amp;Tabla2[[#This Row],[CONTACTO]]&amp;"?text="&amp;Tabla2[[#This Row],[Mensaje]],"Enviar mensaje"),"")</f>
        <v>Enviar mensaje</v>
      </c>
      <c r="AH4493" s="15" t="str">
        <f>CONCATENATE(A4493,F4493)</f>
        <v>4492EITU9625076</v>
      </c>
      <c r="AI4493" s="15" t="str">
        <f>CONCATENATE("ENT-",A4493)</f>
        <v>ENT-4492</v>
      </c>
      <c r="AJ4493" s="15" t="str">
        <f>IF(Tabla2[[#This Row],[Op]]&lt;&gt;"","ENTREGA","")</f>
        <v>ENTREGA</v>
      </c>
      <c r="AK4493" s="40" t="str">
        <f>(Tabla2[[#This Row],[FECHA ENTREGA]]&amp;Tabla2[[#This Row],[HORA ENTREGA]])</f>
        <v>461860,291666666666667</v>
      </c>
      <c r="AL4493" s="46" t="str">
        <f>IFERROR(HYPERLINK("https://wa.me/"&amp;Tabla2[[#This Row],[CONTACTO]]&amp;"?text="&amp;Tabla2[[#This Row],[Mensaje]]),"")</f>
        <v>https://wa.me/?text=Hola!%0AServicio del día 13-06%0A *Cliente:* LOG SERVICES SPA */ Cont: * EITU9625076*/ HR Entrega: *07:00* /Dirección: *CLAUDIO ARRAU 8600, PUDAHUEL</v>
      </c>
    </row>
    <row r="4494" spans="1:38" ht="16.5" customHeight="1" x14ac:dyDescent="0.2">
      <c r="A4494" s="15">
        <f>ROW(A4493)</f>
        <v>4493</v>
      </c>
      <c r="B4494" s="15">
        <f>IF(J4494=J4493,B4493+1,1)</f>
        <v>43</v>
      </c>
      <c r="C4494" s="15" t="s">
        <v>2040</v>
      </c>
      <c r="D4494" s="25" t="s">
        <v>39</v>
      </c>
      <c r="E4494" s="27">
        <v>508702</v>
      </c>
      <c r="F4494" s="27" t="s">
        <v>6816</v>
      </c>
      <c r="G4494" s="27" t="s">
        <v>41</v>
      </c>
      <c r="H4494" s="27">
        <v>4280</v>
      </c>
      <c r="I4494" s="27" t="s">
        <v>42</v>
      </c>
      <c r="J4494" s="28">
        <v>46186</v>
      </c>
      <c r="K4494" s="26">
        <v>0.29166666666666669</v>
      </c>
      <c r="L4494" s="26"/>
      <c r="M4494" s="60" t="s">
        <v>649</v>
      </c>
      <c r="N4494" s="60">
        <f>IFERROR(VLOOKUP(M4494,Data!$J$1:$K$58,2,0),"")</f>
        <v>56939438073</v>
      </c>
      <c r="O4494" s="60" t="s">
        <v>203</v>
      </c>
      <c r="P4494" s="27"/>
      <c r="Q4494" s="27" t="s">
        <v>2042</v>
      </c>
      <c r="R4494" s="27"/>
      <c r="S4494" s="27"/>
      <c r="T4494" s="27"/>
      <c r="U4494" s="28"/>
      <c r="V4494" s="15"/>
      <c r="W4494" s="15"/>
      <c r="X4494" s="27"/>
      <c r="Y4494" s="27"/>
      <c r="Z4494" s="29"/>
      <c r="AA4494" s="29"/>
      <c r="AB4494" s="29"/>
      <c r="AC4494" s="30"/>
      <c r="AD4494" s="15" t="str">
        <f>IF(Tabla2[[#This Row],[HORA ENTREGA]]="DIRECTO","On time", IF(AA4494&lt;&gt;"",IF(Tabla2[[#This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4" s="15" t="str">
        <f>MID(Tabla2[[#This Row],[TIPO]],1,3)</f>
        <v xml:space="preserve">40 </v>
      </c>
      <c r="AF44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13-06%0A *Cliente:* LOG SERVICES SPA */ Cont: * EGSU1191187*/ HR Entrega: *07:00* /Dirección: *CLAUDIO ARRAU 8600, PUDAHUEL</v>
      </c>
      <c r="AG4494" s="47" t="str">
        <f>IFERROR(HYPERLINK("https://wa.me/"&amp;Tabla2[[#This Row],[CONTACTO]]&amp;"?text="&amp;Tabla2[[#This Row],[Mensaje]],"Enviar mensaje"),"")</f>
        <v>Enviar mensaje</v>
      </c>
      <c r="AH4494" s="15" t="str">
        <f>CONCATENATE(A4494,F4494)</f>
        <v>4493EGSU1191187</v>
      </c>
      <c r="AI4494" s="15" t="str">
        <f>CONCATENATE("ENT-",A4494)</f>
        <v>ENT-4493</v>
      </c>
      <c r="AJ4494" s="15" t="str">
        <f>IF(Tabla2[[#This Row],[Op]]&lt;&gt;"","ENTREGA","")</f>
        <v>ENTREGA</v>
      </c>
      <c r="AK4494" s="40" t="str">
        <f>(Tabla2[[#This Row],[FECHA ENTREGA]]&amp;Tabla2[[#This Row],[HORA ENTREGA]])</f>
        <v>461860,291666666666667</v>
      </c>
      <c r="AL4494" s="46" t="str">
        <f>IFERROR(HYPERLINK("https://wa.me/"&amp;Tabla2[[#This Row],[CONTACTO]]&amp;"?text="&amp;Tabla2[[#This Row],[Mensaje]]),"")</f>
        <v>https://wa.me/56939438073?text=Hola!%0AServicio del día 13-06%0A *Cliente:* LOG SERVICES SPA */ Cont: * EGSU1191187*/ HR Entrega: *07:00* /Dirección: *CLAUDIO ARRAU 8600, PUDAHUEL</v>
      </c>
    </row>
    <row r="4495" spans="1:38" ht="16.5" customHeight="1" x14ac:dyDescent="0.2">
      <c r="A4495" s="50">
        <f>ROW(A4494)</f>
        <v>4494</v>
      </c>
      <c r="B4495" s="51">
        <f>IF(J4495=J4494,B4494+1,1)</f>
        <v>1</v>
      </c>
      <c r="C4495" s="51" t="s">
        <v>43</v>
      </c>
      <c r="D4495" s="25" t="s">
        <v>39</v>
      </c>
      <c r="E4495" s="49">
        <v>371606</v>
      </c>
      <c r="F4495" s="49" t="s">
        <v>6817</v>
      </c>
      <c r="G4495" s="49" t="s">
        <v>41</v>
      </c>
      <c r="H4495" s="49">
        <v>24840</v>
      </c>
      <c r="I4495" s="49" t="s">
        <v>42</v>
      </c>
      <c r="J4495" s="52">
        <v>46188</v>
      </c>
      <c r="K4495" s="26">
        <v>0.60416666666666663</v>
      </c>
      <c r="L4495" s="26"/>
      <c r="M4495" s="41"/>
      <c r="N4495" s="53" t="str">
        <f>IFERROR(VLOOKUP(M4495,Data!$J$1:$K$58,2,0),"")</f>
        <v/>
      </c>
      <c r="O4495" s="41"/>
      <c r="P4495" s="49"/>
      <c r="Q4495" s="49" t="s">
        <v>1656</v>
      </c>
      <c r="R4495" s="49" t="s">
        <v>6818</v>
      </c>
      <c r="S4495" s="49"/>
      <c r="T4495" s="49"/>
      <c r="U4495" s="52"/>
      <c r="V4495" s="51"/>
      <c r="W4495" s="15"/>
      <c r="X4495" s="49"/>
      <c r="Y4495" s="49"/>
      <c r="Z4495" s="54"/>
      <c r="AA4495" s="54"/>
      <c r="AB4495" s="29"/>
      <c r="AC4495" s="55"/>
      <c r="AD4495" s="50" t="str">
        <f>IF(Tabla2[[#This Row],[HORA ENTREGA]]="DIRECTO","On time", IF(AA4495&lt;&gt;"",IF(Tabla2[[#This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5" s="50" t="str">
        <f>MID(Tabla2[[#This Row],[TIPO]],1,3)</f>
        <v xml:space="preserve">40 </v>
      </c>
      <c r="AF4495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ALCA SPA */ Cont: * HMMU5442812*/ HR Entrega: *14:30* /Dirección: *Camino del Cerro 4868 Huechuraba, Santiago.</v>
      </c>
      <c r="AG4495" s="47" t="str">
        <f>IFERROR(HYPERLINK("https://wa.me/"&amp;Tabla2[[#This Row],[CONTACTO]]&amp;"?text="&amp;Tabla2[[#This Row],[Mensaje]],"Enviar mensaje"),"")</f>
        <v>Enviar mensaje</v>
      </c>
      <c r="AH4495" s="50" t="str">
        <f>CONCATENATE(A4495,F4495)</f>
        <v>4494HMMU5442812</v>
      </c>
      <c r="AI4495" s="50" t="str">
        <f>CONCATENATE("ENT-",A4495)</f>
        <v>ENT-4494</v>
      </c>
      <c r="AJ4495" s="50" t="str">
        <f>IF(Tabla2[[#This Row],[Op]]&lt;&gt;"","ENTREGA","")</f>
        <v>ENTREGA</v>
      </c>
      <c r="AK4495" s="57" t="str">
        <f>(Tabla2[[#This Row],[FECHA ENTREGA]]&amp;Tabla2[[#This Row],[HORA ENTREGA]])</f>
        <v>461880,604166666666667</v>
      </c>
      <c r="AL4495" s="46" t="str">
        <f>IFERROR(HYPERLINK("https://wa.me/"&amp;Tabla2[[#This Row],[CONTACTO]]&amp;"?text="&amp;Tabla2[[#This Row],[Mensaje]]),"")</f>
        <v>https://wa.me/?text=Hola!%0AServicio del día 15-06%0A *Cliente:* ALCA SPA */ Cont: * HMMU5442812*/ HR Entrega: *14:30* /Dirección: *Camino del Cerro 4868 Huechuraba, Santiago.</v>
      </c>
    </row>
    <row r="4496" spans="1:38" ht="16.5" customHeight="1" x14ac:dyDescent="0.2">
      <c r="A4496" s="15">
        <f>ROW(A4495)</f>
        <v>4495</v>
      </c>
      <c r="B4496" s="15">
        <f>IF(J4496=J4495,B4495+1,1)</f>
        <v>2</v>
      </c>
      <c r="C4496" s="15" t="s">
        <v>3978</v>
      </c>
      <c r="D4496" s="25" t="s">
        <v>39</v>
      </c>
      <c r="E4496" s="27"/>
      <c r="F4496" s="27" t="s">
        <v>6819</v>
      </c>
      <c r="G4496" s="27"/>
      <c r="H4496" s="27"/>
      <c r="I4496" s="27"/>
      <c r="J4496" s="28">
        <v>46188</v>
      </c>
      <c r="K4496" s="26">
        <v>0.33333333333333331</v>
      </c>
      <c r="L4496" s="26"/>
      <c r="M4496" s="41"/>
      <c r="N4496" s="25" t="str">
        <f>IFERROR(VLOOKUP(M4496,Data!$J$1:$K$58,2,0),"")</f>
        <v/>
      </c>
      <c r="O4496" s="27"/>
      <c r="P4496" s="27"/>
      <c r="Q4496" s="27" t="s">
        <v>4455</v>
      </c>
      <c r="R4496" s="27"/>
      <c r="S4496" s="27"/>
      <c r="T4496" s="27"/>
      <c r="U4496" s="28"/>
      <c r="V4496" s="15"/>
      <c r="W4496" s="15"/>
      <c r="X4496" s="27"/>
      <c r="Y4496" s="27"/>
      <c r="Z4496" s="29"/>
      <c r="AA4496" s="29"/>
      <c r="AB4496" s="29"/>
      <c r="AC4496" s="30"/>
      <c r="AD4496" s="15" t="str">
        <f>IF(Tabla2[[#This Row],[HORA ENTREGA]]="DIRECTO","On time", IF(AA4496&lt;&gt;"",IF(Tabla2[[#This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6" s="15" t="str">
        <f>MID(Tabla2[[#This Row],[TIPO]],1,3)</f>
        <v/>
      </c>
      <c r="AF44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ATACAMITA */ Cont: * CAAU8600021*/ HR Entrega: *08:00* /Dirección: *CARLOS VALDOVINOS 420, SAN JOAQUIN</v>
      </c>
      <c r="AG4496" s="45" t="str">
        <f>IFERROR(HYPERLINK("https://wa.me/"&amp;Tabla2[[#This Row],[CONTACTO]]&amp;"?text="&amp;Tabla2[[#This Row],[Mensaje]],"Enviar mensaje"),"")</f>
        <v>Enviar mensaje</v>
      </c>
      <c r="AH4496" s="15" t="str">
        <f>CONCATENATE(A4496,F4496)</f>
        <v>4495CAAU8600021</v>
      </c>
      <c r="AI4496" s="15" t="str">
        <f>CONCATENATE("ENT-",A4496)</f>
        <v>ENT-4495</v>
      </c>
      <c r="AJ4496" s="15" t="str">
        <f>IF(Tabla2[[#This Row],[Op]]&lt;&gt;"","ENTREGA","")</f>
        <v>ENTREGA</v>
      </c>
      <c r="AK4496" s="40" t="str">
        <f>(Tabla2[[#This Row],[FECHA ENTREGA]]&amp;Tabla2[[#This Row],[HORA ENTREGA]])</f>
        <v>461880,333333333333333</v>
      </c>
      <c r="AL4496" s="43" t="str">
        <f>IFERROR(HYPERLINK("https://wa.me/"&amp;Tabla2[[#This Row],[CONTACTO]]&amp;"?text="&amp;Tabla2[[#This Row],[Mensaje]]),"")</f>
        <v>https://wa.me/?text=Hola!%0AServicio del día 15-06%0A *Cliente:* ATACAMITA */ Cont: * CAAU8600021*/ HR Entrega: *08:00* /Dirección: *CARLOS VALDOVINOS 420, SAN JOAQUIN</v>
      </c>
    </row>
    <row r="4497" spans="1:38" ht="16.5" customHeight="1" x14ac:dyDescent="0.2">
      <c r="A4497" s="15">
        <f>ROW(A4496)</f>
        <v>4496</v>
      </c>
      <c r="B4497" s="15">
        <f>IF(J4497=J4496,B4496+1,1)</f>
        <v>3</v>
      </c>
      <c r="C4497" s="15" t="s">
        <v>275</v>
      </c>
      <c r="D4497" s="25" t="s">
        <v>39</v>
      </c>
      <c r="E4497" s="27">
        <v>307838</v>
      </c>
      <c r="F4497" s="27" t="s">
        <v>6820</v>
      </c>
      <c r="G4497" s="27" t="s">
        <v>41</v>
      </c>
      <c r="H4497" s="27">
        <v>27135</v>
      </c>
      <c r="I4497" s="27" t="s">
        <v>42</v>
      </c>
      <c r="J4497" s="28">
        <v>46188</v>
      </c>
      <c r="K4497" s="26">
        <v>0.5</v>
      </c>
      <c r="L4497" s="26"/>
      <c r="M4497" s="27"/>
      <c r="N4497" s="25" t="str">
        <f>IFERROR(VLOOKUP(M4497,Data!$J$1:$K$58,2,0),"")</f>
        <v/>
      </c>
      <c r="O4497" s="27"/>
      <c r="P4497" s="27"/>
      <c r="Q4497" s="27" t="s">
        <v>47</v>
      </c>
      <c r="R4497" s="27" t="s">
        <v>48</v>
      </c>
      <c r="S4497" s="27"/>
      <c r="T4497" s="27"/>
      <c r="U4497" s="28"/>
      <c r="V4497" s="15"/>
      <c r="W4497" s="15"/>
      <c r="X4497" s="27"/>
      <c r="Y4497" s="27" t="s">
        <v>1901</v>
      </c>
      <c r="Z4497" s="29"/>
      <c r="AA4497" s="29" t="s">
        <v>120</v>
      </c>
      <c r="AB4497" s="29" t="s">
        <v>120</v>
      </c>
      <c r="AC4497" s="30" t="s">
        <v>120</v>
      </c>
      <c r="AD4497" s="15" t="str">
        <f>IF(Tabla2[[#This Row],[HORA ENTREGA]]="DIRECTO","On time", IF(AA4497&lt;&gt;"",IF(Tabla2[[#This Row],[Fecha Real Entrega]]&lt;Tabla2[[#This Row],[FECHA ENTREGA]],"On time",IF(Tabla2[[#This Row],[Hora Real Entrega]]&lt;=Tabla2[[#This Row],[HORA ENTREGA]]+(15/1440),"On time","Off time")),"Sin llegada"))</f>
        <v>Off time</v>
      </c>
      <c r="AE4497" s="15" t="str">
        <f>MID(Tabla2[[#This Row],[TIPO]],1,3)</f>
        <v xml:space="preserve">40 </v>
      </c>
      <c r="AF44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COMERCIAL CANADA SPA */ Cont: * CGMU7030170*/ HR Entrega: *12:00* /Dirección: *BERNARDO O"HIGGINS 158 COLINA</v>
      </c>
      <c r="AG4497" s="45" t="str">
        <f>IFERROR(HYPERLINK("https://wa.me/"&amp;Tabla2[[#This Row],[CONTACTO]]&amp;"?text="&amp;Tabla2[[#This Row],[Mensaje]],"Enviar mensaje"),"")</f>
        <v>Enviar mensaje</v>
      </c>
      <c r="AH4497" s="15" t="str">
        <f>CONCATENATE(A4497,F4497)</f>
        <v>4496CGMU7030170</v>
      </c>
      <c r="AI4497" s="15" t="str">
        <f>CONCATENATE("ENT-",A4497)</f>
        <v>ENT-4496</v>
      </c>
      <c r="AJ4497" s="15" t="str">
        <f>IF(Tabla2[[#This Row],[Op]]&lt;&gt;"","ENTREGA","")</f>
        <v>ENTREGA</v>
      </c>
      <c r="AK4497" s="40" t="str">
        <f>(Tabla2[[#This Row],[FECHA ENTREGA]]&amp;Tabla2[[#This Row],[HORA ENTREGA]])</f>
        <v>461880,5</v>
      </c>
      <c r="AL4497" s="43" t="str">
        <f>IFERROR(HYPERLINK("https://wa.me/"&amp;Tabla2[[#This Row],[CONTACTO]]&amp;"?text="&amp;Tabla2[[#This Row],[Mensaje]]),"")</f>
        <v>https://wa.me/?text=Hola!%0AServicio del día 15-06%0A *Cliente:* COMERCIAL CANADA SPA */ Cont: * CGMU7030170*/ HR Entrega: *12:00* /Dirección: *BERNARDO O"HIGGINS 158 COLINA</v>
      </c>
    </row>
    <row r="4498" spans="1:38" ht="16.5" customHeight="1" x14ac:dyDescent="0.2">
      <c r="A4498" s="15">
        <f>ROW(A4497)</f>
        <v>4497</v>
      </c>
      <c r="B4498" s="15">
        <f>IF(J4498=J4497,B4497+1,1)</f>
        <v>4</v>
      </c>
      <c r="C4498" s="15" t="s">
        <v>275</v>
      </c>
      <c r="D4498" s="25" t="s">
        <v>39</v>
      </c>
      <c r="E4498" s="27">
        <v>307838</v>
      </c>
      <c r="F4498" s="27" t="s">
        <v>6821</v>
      </c>
      <c r="G4498" s="27" t="s">
        <v>41</v>
      </c>
      <c r="H4498" s="27">
        <v>27135</v>
      </c>
      <c r="I4498" s="27" t="s">
        <v>2725</v>
      </c>
      <c r="J4498" s="28">
        <v>46188</v>
      </c>
      <c r="K4498" s="26">
        <v>0.33333333333333331</v>
      </c>
      <c r="L4498" s="26"/>
      <c r="M4498" s="27"/>
      <c r="N4498" s="25" t="str">
        <f>IFERROR(VLOOKUP(M4498,Data!$J$1:$K$58,2,0),"")</f>
        <v/>
      </c>
      <c r="O4498" s="27"/>
      <c r="P4498" s="27"/>
      <c r="Q4498" s="27" t="s">
        <v>47</v>
      </c>
      <c r="R4498" s="27" t="s">
        <v>48</v>
      </c>
      <c r="S4498" s="27"/>
      <c r="T4498" s="27"/>
      <c r="U4498" s="28"/>
      <c r="V4498" s="15"/>
      <c r="W4498" s="15"/>
      <c r="X4498" s="27"/>
      <c r="Y4498" s="27"/>
      <c r="Z4498" s="29"/>
      <c r="AA4498" s="29"/>
      <c r="AB4498" s="29"/>
      <c r="AC4498" s="30"/>
      <c r="AD4498" s="15" t="str">
        <f>IF(Tabla2[[#This Row],[HORA ENTREGA]]="DIRECTO","On time", IF(AA4498&lt;&gt;"",IF(Tabla2[[#This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8" s="15" t="str">
        <f>MID(Tabla2[[#This Row],[TIPO]],1,3)</f>
        <v xml:space="preserve">40 </v>
      </c>
      <c r="AF44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COMERCIAL CANADA SPA */ Cont: * TTNU8032960*/ HR Entrega: *08:00* /Dirección: *BERNARDO O"HIGGINS 158 COLINA</v>
      </c>
      <c r="AG4498" s="45" t="str">
        <f>IFERROR(HYPERLINK("https://wa.me/"&amp;Tabla2[[#This Row],[CONTACTO]]&amp;"?text="&amp;Tabla2[[#This Row],[Mensaje]],"Enviar mensaje"),"")</f>
        <v>Enviar mensaje</v>
      </c>
      <c r="AH4498" s="15" t="str">
        <f>CONCATENATE(A4498,F4498)</f>
        <v>4497TTNU8032960</v>
      </c>
      <c r="AI4498" s="15" t="str">
        <f>CONCATENATE("ENT-",A4498)</f>
        <v>ENT-4497</v>
      </c>
      <c r="AJ4498" s="15" t="str">
        <f>IF(Tabla2[[#This Row],[Op]]&lt;&gt;"","ENTREGA","")</f>
        <v>ENTREGA</v>
      </c>
      <c r="AK4498" s="40" t="str">
        <f>(Tabla2[[#This Row],[FECHA ENTREGA]]&amp;Tabla2[[#This Row],[HORA ENTREGA]])</f>
        <v>461880,333333333333333</v>
      </c>
      <c r="AL4498" s="43" t="str">
        <f>IFERROR(HYPERLINK("https://wa.me/"&amp;Tabla2[[#This Row],[CONTACTO]]&amp;"?text="&amp;Tabla2[[#This Row],[Mensaje]]),"")</f>
        <v>https://wa.me/?text=Hola!%0AServicio del día 15-06%0A *Cliente:* COMERCIAL CANADA SPA */ Cont: * TTNU8032960*/ HR Entrega: *08:00* /Dirección: *BERNARDO O"HIGGINS 158 COLINA</v>
      </c>
    </row>
    <row r="4499" spans="1:38" ht="16.5" customHeight="1" x14ac:dyDescent="0.2">
      <c r="A4499" s="15">
        <f>ROW(A4498)</f>
        <v>4498</v>
      </c>
      <c r="B4499" s="15">
        <f>IF(J4499=J4498,B4498+1,1)</f>
        <v>5</v>
      </c>
      <c r="C4499" s="15" t="s">
        <v>275</v>
      </c>
      <c r="D4499" s="25" t="s">
        <v>39</v>
      </c>
      <c r="E4499" s="27">
        <v>307838</v>
      </c>
      <c r="F4499" s="27" t="s">
        <v>6822</v>
      </c>
      <c r="G4499" s="27" t="s">
        <v>41</v>
      </c>
      <c r="H4499" s="27">
        <v>27135</v>
      </c>
      <c r="I4499" s="27" t="s">
        <v>42</v>
      </c>
      <c r="J4499" s="28">
        <v>46188</v>
      </c>
      <c r="K4499" s="26">
        <v>0.41666666666666669</v>
      </c>
      <c r="L4499" s="26"/>
      <c r="M4499" s="27"/>
      <c r="N4499" s="25" t="str">
        <f>IFERROR(VLOOKUP(M4499,Data!$J$1:$K$58,2,0),"")</f>
        <v/>
      </c>
      <c r="O4499" s="27"/>
      <c r="P4499" s="27"/>
      <c r="Q4499" s="27" t="s">
        <v>47</v>
      </c>
      <c r="R4499" s="27" t="s">
        <v>48</v>
      </c>
      <c r="S4499" s="27"/>
      <c r="T4499" s="27"/>
      <c r="U4499" s="28"/>
      <c r="V4499" s="15"/>
      <c r="W4499" s="15"/>
      <c r="X4499" s="27"/>
      <c r="Y4499" s="27"/>
      <c r="Z4499" s="29"/>
      <c r="AA4499" s="29"/>
      <c r="AB4499" s="29"/>
      <c r="AC4499" s="30"/>
      <c r="AD4499" s="15" t="str">
        <f>IF(Tabla2[[#This Row],[HORA ENTREGA]]="DIRECTO","On time", IF(AA4499&lt;&gt;"",IF(Tabla2[[#This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499" s="15" t="str">
        <f>MID(Tabla2[[#This Row],[TIPO]],1,3)</f>
        <v xml:space="preserve">40 </v>
      </c>
      <c r="AF44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COMERCIAL CANADA SPA */ Cont: * CXRU1362360*/ HR Entrega: *10:00* /Dirección: *BERNARDO O"HIGGINS 158 COLINA</v>
      </c>
      <c r="AG4499" s="45" t="str">
        <f>IFERROR(HYPERLINK("https://wa.me/"&amp;Tabla2[[#This Row],[CONTACTO]]&amp;"?text="&amp;Tabla2[[#This Row],[Mensaje]],"Enviar mensaje"),"")</f>
        <v>Enviar mensaje</v>
      </c>
      <c r="AH4499" s="15" t="str">
        <f>CONCATENATE(A4499,F4499)</f>
        <v>4498CXRU1362360</v>
      </c>
      <c r="AI4499" s="15" t="str">
        <f>CONCATENATE("ENT-",A4499)</f>
        <v>ENT-4498</v>
      </c>
      <c r="AJ4499" s="15" t="str">
        <f>IF(Tabla2[[#This Row],[Op]]&lt;&gt;"","ENTREGA","")</f>
        <v>ENTREGA</v>
      </c>
      <c r="AK4499" s="40" t="str">
        <f>(Tabla2[[#This Row],[FECHA ENTREGA]]&amp;Tabla2[[#This Row],[HORA ENTREGA]])</f>
        <v>461880,416666666666667</v>
      </c>
      <c r="AL4499" s="43" t="str">
        <f>IFERROR(HYPERLINK("https://wa.me/"&amp;Tabla2[[#This Row],[CONTACTO]]&amp;"?text="&amp;Tabla2[[#This Row],[Mensaje]]),"")</f>
        <v>https://wa.me/?text=Hola!%0AServicio del día 15-06%0A *Cliente:* COMERCIAL CANADA SPA */ Cont: * CXRU1362360*/ HR Entrega: *10:00* /Dirección: *BERNARDO O"HIGGINS 158 COLINA</v>
      </c>
    </row>
    <row r="4500" spans="1:38" ht="16.5" customHeight="1" x14ac:dyDescent="0.2">
      <c r="A4500" s="50">
        <f>ROW(A4499)</f>
        <v>4499</v>
      </c>
      <c r="B4500" s="51">
        <f>IF(J4500=J4499,B4499+1,1)</f>
        <v>6</v>
      </c>
      <c r="C4500" s="51" t="s">
        <v>288</v>
      </c>
      <c r="D4500" s="25" t="s">
        <v>39</v>
      </c>
      <c r="E4500" s="49"/>
      <c r="F4500" s="49" t="s">
        <v>6823</v>
      </c>
      <c r="G4500" s="49" t="s">
        <v>54</v>
      </c>
      <c r="H4500" s="49"/>
      <c r="I4500" s="49" t="s">
        <v>218</v>
      </c>
      <c r="J4500" s="52">
        <v>46188</v>
      </c>
      <c r="K4500" s="26" t="s">
        <v>290</v>
      </c>
      <c r="L4500" s="26"/>
      <c r="M4500" s="41"/>
      <c r="N4500" s="53" t="str">
        <f>IFERROR(VLOOKUP(M4500,Data!$J$1:$K$58,2,0),"")</f>
        <v/>
      </c>
      <c r="O4500" s="41"/>
      <c r="P4500" s="49"/>
      <c r="Q4500" s="49"/>
      <c r="R4500" s="49"/>
      <c r="S4500" s="49"/>
      <c r="T4500" s="49"/>
      <c r="U4500" s="52"/>
      <c r="V4500" s="51"/>
      <c r="W4500" s="15"/>
      <c r="X4500" s="49"/>
      <c r="Y4500" s="49"/>
      <c r="Z4500" s="54"/>
      <c r="AA4500" s="54"/>
      <c r="AB4500" s="29"/>
      <c r="AC4500" s="55"/>
      <c r="AD4500" s="50" t="str">
        <f>IF(Tabla2[[#This Row],[HORA ENTREGA]]="DIRECTO","On time", IF(AA4500&lt;&gt;"",IF(Tabla2[[#This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00" s="50" t="str">
        <f>MID(Tabla2[[#This Row],[TIPO]],1,3)</f>
        <v xml:space="preserve">40 </v>
      </c>
      <c r="AF4500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COMERCIAL SEA GARDEN SPA */ Cont: * SZLU9440976*/ HR Entrega: *DIRECTO* /Dirección: *</v>
      </c>
      <c r="AG4500" s="47" t="str">
        <f>IFERROR(HYPERLINK("https://wa.me/"&amp;Tabla2[[#This Row],[CONTACTO]]&amp;"?text="&amp;Tabla2[[#This Row],[Mensaje]],"Enviar mensaje"),"")</f>
        <v>Enviar mensaje</v>
      </c>
      <c r="AH4500" s="50" t="str">
        <f>CONCATENATE(A4500,F4500)</f>
        <v>4499SZLU9440976</v>
      </c>
      <c r="AI4500" s="50" t="str">
        <f>CONCATENATE("ENT-",A4500)</f>
        <v>ENT-4499</v>
      </c>
      <c r="AJ4500" s="50" t="str">
        <f>IF(Tabla2[[#This Row],[Op]]&lt;&gt;"","ENTREGA","")</f>
        <v>ENTREGA</v>
      </c>
      <c r="AK4500" s="57" t="str">
        <f>(Tabla2[[#This Row],[FECHA ENTREGA]]&amp;Tabla2[[#This Row],[HORA ENTREGA]])</f>
        <v>46188DIRECTO</v>
      </c>
      <c r="AL4500" s="46" t="str">
        <f>IFERROR(HYPERLINK("https://wa.me/"&amp;Tabla2[[#This Row],[CONTACTO]]&amp;"?text="&amp;Tabla2[[#This Row],[Mensaje]]),"")</f>
        <v>https://wa.me/?text=Hola!%0AServicio del día 15-06%0A *Cliente:* COMERCIAL SEA GARDEN SPA */ Cont: * SZLU9440976*/ HR Entrega: *DIRECTO* /Dirección: *</v>
      </c>
    </row>
    <row r="4501" spans="1:38" ht="16.5" customHeight="1" x14ac:dyDescent="0.2">
      <c r="A4501" s="50">
        <f>ROW(A4500)</f>
        <v>4500</v>
      </c>
      <c r="B4501" s="51">
        <f>IF(J4501=J4500,B4500+1,1)</f>
        <v>7</v>
      </c>
      <c r="C4501" s="51" t="s">
        <v>288</v>
      </c>
      <c r="D4501" s="25" t="s">
        <v>39</v>
      </c>
      <c r="E4501" s="49"/>
      <c r="F4501" s="49" t="s">
        <v>6824</v>
      </c>
      <c r="G4501" s="49" t="s">
        <v>54</v>
      </c>
      <c r="H4501" s="49"/>
      <c r="I4501" s="49" t="s">
        <v>218</v>
      </c>
      <c r="J4501" s="52">
        <v>46188</v>
      </c>
      <c r="K4501" s="26" t="s">
        <v>290</v>
      </c>
      <c r="L4501" s="26"/>
      <c r="M4501" s="41"/>
      <c r="N4501" s="53" t="str">
        <f>IFERROR(VLOOKUP(M4501,Data!$J$1:$K$58,2,0),"")</f>
        <v/>
      </c>
      <c r="O4501" s="41"/>
      <c r="P4501" s="49"/>
      <c r="Q4501" s="49"/>
      <c r="R4501" s="49"/>
      <c r="S4501" s="49"/>
      <c r="T4501" s="49"/>
      <c r="U4501" s="52"/>
      <c r="V4501" s="51"/>
      <c r="W4501" s="15"/>
      <c r="X4501" s="49"/>
      <c r="Y4501" s="49"/>
      <c r="Z4501" s="54"/>
      <c r="AA4501" s="54"/>
      <c r="AB4501" s="29"/>
      <c r="AC4501" s="55"/>
      <c r="AD4501" s="50" t="str">
        <f>IF(Tabla2[[#This Row],[HORA ENTREGA]]="DIRECTO","On time", IF(AA4501&lt;&gt;"",IF(Tabla2[[#This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01" s="50" t="str">
        <f>MID(Tabla2[[#This Row],[TIPO]],1,3)</f>
        <v xml:space="preserve">40 </v>
      </c>
      <c r="AF4501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COMERCIAL SEA GARDEN SPA */ Cont: * FBIU5841298*/ HR Entrega: *DIRECTO* /Dirección: *</v>
      </c>
      <c r="AG4501" s="47" t="str">
        <f>IFERROR(HYPERLINK("https://wa.me/"&amp;Tabla2[[#This Row],[CONTACTO]]&amp;"?text="&amp;Tabla2[[#This Row],[Mensaje]],"Enviar mensaje"),"")</f>
        <v>Enviar mensaje</v>
      </c>
      <c r="AH4501" s="50" t="str">
        <f>CONCATENATE(A4501,F4501)</f>
        <v>4500FBIU5841298</v>
      </c>
      <c r="AI4501" s="50" t="str">
        <f>CONCATENATE("ENT-",A4501)</f>
        <v>ENT-4500</v>
      </c>
      <c r="AJ4501" s="50" t="str">
        <f>IF(Tabla2[[#This Row],[Op]]&lt;&gt;"","ENTREGA","")</f>
        <v>ENTREGA</v>
      </c>
      <c r="AK4501" s="57" t="str">
        <f>(Tabla2[[#This Row],[FECHA ENTREGA]]&amp;Tabla2[[#This Row],[HORA ENTREGA]])</f>
        <v>46188DIRECTO</v>
      </c>
      <c r="AL4501" s="46" t="str">
        <f>IFERROR(HYPERLINK("https://wa.me/"&amp;Tabla2[[#This Row],[CONTACTO]]&amp;"?text="&amp;Tabla2[[#This Row],[Mensaje]]),"")</f>
        <v>https://wa.me/?text=Hola!%0AServicio del día 15-06%0A *Cliente:* COMERCIAL SEA GARDEN SPA */ Cont: * FBIU5841298*/ HR Entrega: *DIRECTO* /Dirección: *</v>
      </c>
    </row>
    <row r="4502" spans="1:38" ht="16.5" customHeight="1" x14ac:dyDescent="0.2">
      <c r="A4502" s="15">
        <f>ROW(A4501)</f>
        <v>4501</v>
      </c>
      <c r="B4502" s="15">
        <f>IF(J4502=J4501,B4501+1,1)</f>
        <v>8</v>
      </c>
      <c r="C4502" s="15" t="s">
        <v>6142</v>
      </c>
      <c r="D4502" s="25" t="s">
        <v>39</v>
      </c>
      <c r="E4502" s="27"/>
      <c r="F4502" s="27" t="s">
        <v>6825</v>
      </c>
      <c r="G4502" s="27" t="s">
        <v>64</v>
      </c>
      <c r="H4502" s="27"/>
      <c r="I4502" s="27" t="s">
        <v>6826</v>
      </c>
      <c r="J4502" s="28">
        <v>46188</v>
      </c>
      <c r="K4502" s="26">
        <v>0.33333333333333331</v>
      </c>
      <c r="L4502" s="26" t="s">
        <v>6384</v>
      </c>
      <c r="M4502" s="27"/>
      <c r="N4502" s="25" t="str">
        <f>IFERROR(VLOOKUP(M4502,Data!$J$1:$K$58,2,0),"")</f>
        <v/>
      </c>
      <c r="O4502" s="27"/>
      <c r="P4502" s="27"/>
      <c r="Q4502" s="27" t="s">
        <v>6385</v>
      </c>
      <c r="R4502" s="27"/>
      <c r="S4502" s="27" t="s">
        <v>6827</v>
      </c>
      <c r="T4502" s="27"/>
      <c r="U4502" s="28"/>
      <c r="V4502" s="15"/>
      <c r="W4502" s="15"/>
      <c r="X4502" s="27"/>
      <c r="Y4502" s="27"/>
      <c r="Z4502" s="29"/>
      <c r="AA4502" s="29"/>
      <c r="AB4502" s="29"/>
      <c r="AC4502" s="30"/>
      <c r="AD4502" s="15" t="str">
        <f>IF(Tabla2[[#This Row],[HORA ENTREGA]]="DIRECTO","On time", IF(AA4502&lt;&gt;"",IF(Tabla2[[#This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2" s="15" t="str">
        <f>MID(Tabla2[[#This Row],[TIPO]],1,3)</f>
        <v xml:space="preserve">20 </v>
      </c>
      <c r="AF45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CONCHA Y TORO */ Cont: * APZU3749373*/ HR Entrega: *08:00* /Dirección: *Ruta I-90 Km 18,5, Nancagua</v>
      </c>
      <c r="AG4502" s="45" t="str">
        <f>IFERROR(HYPERLINK("https://wa.me/"&amp;Tabla2[[#This Row],[CONTACTO]]&amp;"?text="&amp;Tabla2[[#This Row],[Mensaje]],"Enviar mensaje"),"")</f>
        <v>Enviar mensaje</v>
      </c>
      <c r="AH4502" s="15" t="str">
        <f>CONCATENATE(A4502,F4502)</f>
        <v>4501APZU3749373</v>
      </c>
      <c r="AI4502" s="15" t="str">
        <f>CONCATENATE("ENT-",A4502)</f>
        <v>ENT-4501</v>
      </c>
      <c r="AJ4502" s="15" t="str">
        <f>IF(Tabla2[[#This Row],[Op]]&lt;&gt;"","ENTREGA","")</f>
        <v>ENTREGA</v>
      </c>
      <c r="AK4502" s="40" t="str">
        <f>(Tabla2[[#This Row],[FECHA ENTREGA]]&amp;Tabla2[[#This Row],[HORA ENTREGA]])</f>
        <v>461880,333333333333333</v>
      </c>
      <c r="AL4502" s="43" t="str">
        <f>IFERROR(HYPERLINK("https://wa.me/"&amp;Tabla2[[#This Row],[CONTACTO]]&amp;"?text="&amp;Tabla2[[#This Row],[Mensaje]]),"")</f>
        <v>https://wa.me/?text=Hola!%0AServicio del día 15-06%0A *Cliente:* CONCHA Y TORO */ Cont: * APZU3749373*/ HR Entrega: *08:00* /Dirección: *Ruta I-90 Km 18,5, Nancagua</v>
      </c>
    </row>
    <row r="4503" spans="1:38" ht="16.5" customHeight="1" x14ac:dyDescent="0.2">
      <c r="A4503" s="15">
        <f>ROW(A4502)</f>
        <v>4502</v>
      </c>
      <c r="B4503" s="15">
        <f>IF(J4503=J4502,B4502+1,1)</f>
        <v>9</v>
      </c>
      <c r="C4503" s="15" t="s">
        <v>6142</v>
      </c>
      <c r="D4503" s="25" t="s">
        <v>39</v>
      </c>
      <c r="E4503" s="27"/>
      <c r="F4503" s="27" t="s">
        <v>6828</v>
      </c>
      <c r="G4503" s="27" t="s">
        <v>64</v>
      </c>
      <c r="H4503" s="27"/>
      <c r="I4503" s="27" t="s">
        <v>6826</v>
      </c>
      <c r="J4503" s="28">
        <v>46188</v>
      </c>
      <c r="K4503" s="26">
        <v>0.33333333333333331</v>
      </c>
      <c r="L4503" s="26" t="s">
        <v>6381</v>
      </c>
      <c r="M4503" s="27"/>
      <c r="N4503" s="25" t="str">
        <f>IFERROR(VLOOKUP(M4503,Data!$J$1:$K$58,2,0),"")</f>
        <v/>
      </c>
      <c r="O4503" s="27"/>
      <c r="P4503" s="27"/>
      <c r="Q4503" s="27" t="s">
        <v>6382</v>
      </c>
      <c r="R4503" s="27"/>
      <c r="S4503" s="27" t="s">
        <v>6829</v>
      </c>
      <c r="T4503" s="27"/>
      <c r="U4503" s="28"/>
      <c r="V4503" s="15"/>
      <c r="W4503" s="15"/>
      <c r="X4503" s="27"/>
      <c r="Y4503" s="27"/>
      <c r="Z4503" s="29"/>
      <c r="AA4503" s="29"/>
      <c r="AB4503" s="29"/>
      <c r="AC4503" s="30"/>
      <c r="AD4503" s="15" t="str">
        <f>IF(Tabla2[[#This Row],[HORA ENTREGA]]="DIRECTO","On time", IF(AA4503&lt;&gt;"",IF(Tabla2[[#This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3" s="15" t="str">
        <f>MID(Tabla2[[#This Row],[TIPO]],1,3)</f>
        <v xml:space="preserve">20 </v>
      </c>
      <c r="AF45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CONCHA Y TORO */ Cont: * TCLU7448720*/ HR Entrega: *08:00* /Dirección: *Fundo San Ignacio S/N, Molina, Lontue</v>
      </c>
      <c r="AG4503" s="45" t="str">
        <f>IFERROR(HYPERLINK("https://wa.me/"&amp;Tabla2[[#This Row],[CONTACTO]]&amp;"?text="&amp;Tabla2[[#This Row],[Mensaje]],"Enviar mensaje"),"")</f>
        <v>Enviar mensaje</v>
      </c>
      <c r="AH4503" s="15" t="str">
        <f>CONCATENATE(A4503,F4503)</f>
        <v>4502TCLU7448720</v>
      </c>
      <c r="AI4503" s="15" t="str">
        <f>CONCATENATE("ENT-",A4503)</f>
        <v>ENT-4502</v>
      </c>
      <c r="AJ4503" s="15" t="str">
        <f>IF(Tabla2[[#This Row],[Op]]&lt;&gt;"","ENTREGA","")</f>
        <v>ENTREGA</v>
      </c>
      <c r="AK4503" s="40" t="str">
        <f>(Tabla2[[#This Row],[FECHA ENTREGA]]&amp;Tabla2[[#This Row],[HORA ENTREGA]])</f>
        <v>461880,333333333333333</v>
      </c>
      <c r="AL4503" s="43" t="str">
        <f>IFERROR(HYPERLINK("https://wa.me/"&amp;Tabla2[[#This Row],[CONTACTO]]&amp;"?text="&amp;Tabla2[[#This Row],[Mensaje]]),"")</f>
        <v>https://wa.me/?text=Hola!%0AServicio del día 15-06%0A *Cliente:* CONCHA Y TORO */ Cont: * TCLU7448720*/ HR Entrega: *08:00* /Dirección: *Fundo San Ignacio S/N, Molina, Lontue</v>
      </c>
    </row>
    <row r="4504" spans="1:38" ht="16.5" customHeight="1" x14ac:dyDescent="0.2">
      <c r="A4504" s="15">
        <f>ROW(A4503)</f>
        <v>4503</v>
      </c>
      <c r="B4504" s="15">
        <f>IF(J4504=J4503,B4503+1,1)</f>
        <v>10</v>
      </c>
      <c r="C4504" s="15" t="s">
        <v>3665</v>
      </c>
      <c r="D4504" s="25" t="s">
        <v>39</v>
      </c>
      <c r="E4504" s="27">
        <v>308198</v>
      </c>
      <c r="F4504" s="27" t="s">
        <v>6830</v>
      </c>
      <c r="G4504" s="27" t="s">
        <v>41</v>
      </c>
      <c r="H4504" s="27">
        <v>5043</v>
      </c>
      <c r="I4504" s="27" t="s">
        <v>42</v>
      </c>
      <c r="J4504" s="28">
        <v>46188</v>
      </c>
      <c r="K4504" s="26">
        <v>0.41666666666666669</v>
      </c>
      <c r="L4504" s="26" t="s">
        <v>3832</v>
      </c>
      <c r="M4504" s="27"/>
      <c r="N4504" s="25" t="str">
        <f>IFERROR(VLOOKUP(M4504,Data!$J$1:$K$58,2,0),"")</f>
        <v/>
      </c>
      <c r="O4504" s="27"/>
      <c r="P4504" s="27"/>
      <c r="Q4504" s="27" t="s">
        <v>6831</v>
      </c>
      <c r="R4504" s="27" t="s">
        <v>6832</v>
      </c>
      <c r="S4504" s="27"/>
      <c r="T4504" s="27"/>
      <c r="U4504" s="28"/>
      <c r="V4504" s="15"/>
      <c r="W4504" s="15"/>
      <c r="X4504" s="27"/>
      <c r="Y4504" s="27"/>
      <c r="Z4504" s="29"/>
      <c r="AA4504" s="29"/>
      <c r="AB4504" s="29"/>
      <c r="AC4504" s="30"/>
      <c r="AD4504" s="15" t="str">
        <f>IF(Tabla2[[#This Row],[HORA ENTREGA]]="DIRECTO","On time", IF(AA4504&lt;&gt;"",IF(Tabla2[[#This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4" s="15" t="str">
        <f>MID(Tabla2[[#This Row],[TIPO]],1,3)</f>
        <v xml:space="preserve">40 </v>
      </c>
      <c r="AF45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EECOL INDUSTRIAL ELECTRIC LTDA */ Cont: * FFAU4279874*/ HR Entrega: *10:00* /Dirección: *En Camino la vara 3310, San bernardo</v>
      </c>
      <c r="AG4504" s="47" t="str">
        <f>IFERROR(HYPERLINK("https://wa.me/"&amp;Tabla2[[#This Row],[CONTACTO]]&amp;"?text="&amp;Tabla2[[#This Row],[Mensaje]],"Enviar mensaje"),"")</f>
        <v>Enviar mensaje</v>
      </c>
      <c r="AH4504" s="15" t="str">
        <f>CONCATENATE(A4504,F4504)</f>
        <v>4503FFAU4279874</v>
      </c>
      <c r="AI4504" s="15" t="str">
        <f>CONCATENATE("ENT-",A4504)</f>
        <v>ENT-4503</v>
      </c>
      <c r="AJ4504" s="15" t="str">
        <f>IF(Tabla2[[#This Row],[Op]]&lt;&gt;"","ENTREGA","")</f>
        <v>ENTREGA</v>
      </c>
      <c r="AK4504" s="40" t="str">
        <f>(Tabla2[[#This Row],[FECHA ENTREGA]]&amp;Tabla2[[#This Row],[HORA ENTREGA]])</f>
        <v>461880,416666666666667</v>
      </c>
      <c r="AL4504" s="46" t="str">
        <f>IFERROR(HYPERLINK("https://wa.me/"&amp;Tabla2[[#This Row],[CONTACTO]]&amp;"?text="&amp;Tabla2[[#This Row],[Mensaje]]),"")</f>
        <v>https://wa.me/?text=Hola!%0AServicio del día 15-06%0A *Cliente:* EECOL INDUSTRIAL ELECTRIC LTDA */ Cont: * FFAU4279874*/ HR Entrega: *10:00* /Dirección: *En Camino la vara 3310, San bernardo</v>
      </c>
    </row>
    <row r="4505" spans="1:38" ht="16.5" customHeight="1" x14ac:dyDescent="0.2">
      <c r="A4505" s="15">
        <f>ROW(A4504)</f>
        <v>4504</v>
      </c>
      <c r="B4505" s="15">
        <f>IF(J4505=J4504,B4504+1,1)</f>
        <v>11</v>
      </c>
      <c r="C4505" s="15" t="s">
        <v>3665</v>
      </c>
      <c r="D4505" s="25" t="s">
        <v>39</v>
      </c>
      <c r="E4505" s="27">
        <v>308198</v>
      </c>
      <c r="F4505" s="27" t="s">
        <v>6833</v>
      </c>
      <c r="G4505" s="27" t="s">
        <v>41</v>
      </c>
      <c r="H4505" s="27">
        <v>5043</v>
      </c>
      <c r="I4505" s="27" t="s">
        <v>42</v>
      </c>
      <c r="J4505" s="28">
        <v>46188</v>
      </c>
      <c r="K4505" s="26">
        <v>0.41666666666666669</v>
      </c>
      <c r="L4505" s="26" t="s">
        <v>3832</v>
      </c>
      <c r="M4505" s="27"/>
      <c r="N4505" s="25" t="str">
        <f>IFERROR(VLOOKUP(M4505,Data!$J$1:$K$58,2,0),"")</f>
        <v/>
      </c>
      <c r="O4505" s="27"/>
      <c r="P4505" s="27"/>
      <c r="Q4505" s="27" t="s">
        <v>6831</v>
      </c>
      <c r="R4505" s="27" t="s">
        <v>6832</v>
      </c>
      <c r="S4505" s="27"/>
      <c r="T4505" s="27"/>
      <c r="U4505" s="28"/>
      <c r="V4505" s="15"/>
      <c r="W4505" s="15"/>
      <c r="X4505" s="27"/>
      <c r="Y4505" s="27"/>
      <c r="Z4505" s="29"/>
      <c r="AA4505" s="29"/>
      <c r="AB4505" s="29"/>
      <c r="AC4505" s="30"/>
      <c r="AD4505" s="15" t="str">
        <f>IF(Tabla2[[#This Row],[HORA ENTREGA]]="DIRECTO","On time", IF(AA4505&lt;&gt;"",IF(Tabla2[[#This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5" s="15" t="str">
        <f>MID(Tabla2[[#This Row],[TIPO]],1,3)</f>
        <v xml:space="preserve">40 </v>
      </c>
      <c r="AF45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EECOL INDUSTRIAL ELECTRIC LTDA */ Cont: * FFAU5515315*/ HR Entrega: *10:00* /Dirección: *En Camino la vara 3310, San bernardo</v>
      </c>
      <c r="AG4505" s="45" t="str">
        <f>IFERROR(HYPERLINK("https://wa.me/"&amp;Tabla2[[#This Row],[CONTACTO]]&amp;"?text="&amp;Tabla2[[#This Row],[Mensaje]],"Enviar mensaje"),"")</f>
        <v>Enviar mensaje</v>
      </c>
      <c r="AH4505" s="15" t="str">
        <f>CONCATENATE(A4505,F4505)</f>
        <v>4504FFAU5515315</v>
      </c>
      <c r="AI4505" s="15" t="str">
        <f>CONCATENATE("ENT-",A4505)</f>
        <v>ENT-4504</v>
      </c>
      <c r="AJ4505" s="15" t="str">
        <f>IF(Tabla2[[#This Row],[Op]]&lt;&gt;"","ENTREGA","")</f>
        <v>ENTREGA</v>
      </c>
      <c r="AK4505" s="40" t="str">
        <f>(Tabla2[[#This Row],[FECHA ENTREGA]]&amp;Tabla2[[#This Row],[HORA ENTREGA]])</f>
        <v>461880,416666666666667</v>
      </c>
      <c r="AL4505" s="46" t="str">
        <f>IFERROR(HYPERLINK("https://wa.me/"&amp;Tabla2[[#This Row],[CONTACTO]]&amp;"?text="&amp;Tabla2[[#This Row],[Mensaje]]),"")</f>
        <v>https://wa.me/?text=Hola!%0AServicio del día 15-06%0A *Cliente:* EECOL INDUSTRIAL ELECTRIC LTDA */ Cont: * FFAU5515315*/ HR Entrega: *10:00* /Dirección: *En Camino la vara 3310, San bernardo</v>
      </c>
    </row>
    <row r="4506" spans="1:38" ht="16.5" customHeight="1" x14ac:dyDescent="0.2">
      <c r="A4506" s="15">
        <f>ROW(A4505)</f>
        <v>4505</v>
      </c>
      <c r="B4506" s="15">
        <f>IF(J4506=J4505,B4505+1,1)</f>
        <v>12</v>
      </c>
      <c r="C4506" s="15" t="s">
        <v>302</v>
      </c>
      <c r="D4506" s="25" t="s">
        <v>39</v>
      </c>
      <c r="E4506" s="27">
        <v>1208847</v>
      </c>
      <c r="F4506" s="27" t="s">
        <v>6834</v>
      </c>
      <c r="G4506" s="27" t="s">
        <v>41</v>
      </c>
      <c r="H4506" s="27">
        <v>16581</v>
      </c>
      <c r="I4506" s="27" t="s">
        <v>6835</v>
      </c>
      <c r="J4506" s="28">
        <v>46188</v>
      </c>
      <c r="K4506" s="26">
        <v>0.5625</v>
      </c>
      <c r="L4506" s="26"/>
      <c r="M4506" s="27"/>
      <c r="N4506" s="25" t="str">
        <f>IFERROR(VLOOKUP(M4506,Data!$J$1:$K$58,2,0),"")</f>
        <v/>
      </c>
      <c r="O4506" s="27"/>
      <c r="P4506" s="27"/>
      <c r="Q4506" s="27" t="s">
        <v>6012</v>
      </c>
      <c r="R4506" s="27" t="s">
        <v>5709</v>
      </c>
      <c r="S4506" s="27"/>
      <c r="T4506" s="27"/>
      <c r="U4506" s="28"/>
      <c r="V4506" s="15"/>
      <c r="W4506" s="15"/>
      <c r="X4506" s="27"/>
      <c r="Y4506" s="27"/>
      <c r="Z4506" s="29"/>
      <c r="AA4506" s="29"/>
      <c r="AB4506" s="29"/>
      <c r="AC4506" s="30"/>
      <c r="AD4506" s="15" t="str">
        <f>IF(Tabla2[[#This Row],[HORA ENTREGA]]="DIRECTO","On time", IF(AA4506&lt;&gt;"",IF(Tabla2[[#This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6" s="15" t="str">
        <f>MID(Tabla2[[#This Row],[TIPO]],1,3)</f>
        <v xml:space="preserve">40 </v>
      </c>
      <c r="AF45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GRAYSON GROUP  */ Cont: * CXDU177765-5*/ HR Entrega: *13:30* /Dirección: *AV PRESIDENTE EDUARDO FREI MONTALVA 7050 BODEGA 5 QUILICURA</v>
      </c>
      <c r="AG4506" s="45" t="str">
        <f>IFERROR(HYPERLINK("https://wa.me/"&amp;Tabla2[[#This Row],[CONTACTO]]&amp;"?text="&amp;Tabla2[[#This Row],[Mensaje]],"Enviar mensaje"),"")</f>
        <v>Enviar mensaje</v>
      </c>
      <c r="AH4506" s="15" t="str">
        <f>CONCATENATE(A4506,F4506)</f>
        <v>4505CXDU177765-5</v>
      </c>
      <c r="AI4506" s="15" t="str">
        <f>CONCATENATE("ENT-",A4506)</f>
        <v>ENT-4505</v>
      </c>
      <c r="AJ4506" s="15" t="str">
        <f>IF(Tabla2[[#This Row],[Op]]&lt;&gt;"","ENTREGA","")</f>
        <v>ENTREGA</v>
      </c>
      <c r="AK4506" s="40" t="str">
        <f>(Tabla2[[#This Row],[FECHA ENTREGA]]&amp;Tabla2[[#This Row],[HORA ENTREGA]])</f>
        <v>461880,5625</v>
      </c>
      <c r="AL4506" s="43" t="str">
        <f>IFERROR(HYPERLINK("https://wa.me/"&amp;Tabla2[[#This Row],[CONTACTO]]&amp;"?text="&amp;Tabla2[[#This Row],[Mensaje]]),"")</f>
        <v>https://wa.me/?text=Hola!%0AServicio del día 15-06%0A *Cliente:* GRAYSON GROUP  */ Cont: * CXDU177765-5*/ HR Entrega: *13:30* /Dirección: *AV PRESIDENTE EDUARDO FREI MONTALVA 7050 BODEGA 5 QUILICURA</v>
      </c>
    </row>
    <row r="4507" spans="1:38" ht="16.5" customHeight="1" x14ac:dyDescent="0.2">
      <c r="A4507" s="15">
        <f>ROW(A4506)</f>
        <v>4506</v>
      </c>
      <c r="B4507" s="15">
        <f>IF(J4507=J4506,B4506+1,1)</f>
        <v>13</v>
      </c>
      <c r="C4507" s="15" t="s">
        <v>302</v>
      </c>
      <c r="D4507" s="25" t="s">
        <v>39</v>
      </c>
      <c r="E4507" s="27">
        <v>1208847</v>
      </c>
      <c r="F4507" s="27" t="s">
        <v>6836</v>
      </c>
      <c r="G4507" s="27" t="s">
        <v>41</v>
      </c>
      <c r="H4507" s="27">
        <v>17133</v>
      </c>
      <c r="I4507" s="27" t="s">
        <v>6837</v>
      </c>
      <c r="J4507" s="28">
        <v>46188</v>
      </c>
      <c r="K4507" s="26">
        <v>0.60416666666666663</v>
      </c>
      <c r="L4507" s="26"/>
      <c r="M4507" s="27"/>
      <c r="N4507" s="25" t="str">
        <f>IFERROR(VLOOKUP(M4507,Data!$J$1:$K$58,2,0),"")</f>
        <v/>
      </c>
      <c r="O4507" s="27"/>
      <c r="P4507" s="27"/>
      <c r="Q4507" s="27" t="s">
        <v>6012</v>
      </c>
      <c r="R4507" s="27" t="s">
        <v>5709</v>
      </c>
      <c r="S4507" s="27"/>
      <c r="T4507" s="27"/>
      <c r="U4507" s="28"/>
      <c r="V4507" s="15"/>
      <c r="W4507" s="15"/>
      <c r="X4507" s="27"/>
      <c r="Y4507" s="27"/>
      <c r="Z4507" s="29"/>
      <c r="AA4507" s="29"/>
      <c r="AB4507" s="29"/>
      <c r="AC4507" s="30"/>
      <c r="AD4507" s="15" t="str">
        <f>IF(Tabla2[[#This Row],[HORA ENTREGA]]="DIRECTO","On time", IF(AA4507&lt;&gt;"",IF(Tabla2[[#This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7" s="15" t="str">
        <f>MID(Tabla2[[#This Row],[TIPO]],1,3)</f>
        <v xml:space="preserve">40 </v>
      </c>
      <c r="AF450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GRAYSON GROUP  */ Cont: * UETU581803-3*/ HR Entrega: *14:30* /Dirección: *AV PRESIDENTE EDUARDO FREI MONTALVA 7050 BODEGA 5 QUILICURA</v>
      </c>
      <c r="AG4507" s="45" t="str">
        <f>IFERROR(HYPERLINK("https://wa.me/"&amp;Tabla2[[#This Row],[CONTACTO]]&amp;"?text="&amp;Tabla2[[#This Row],[Mensaje]],"Enviar mensaje"),"")</f>
        <v>Enviar mensaje</v>
      </c>
      <c r="AH4507" s="15" t="str">
        <f>CONCATENATE(A4507,F4507)</f>
        <v>4506UETU581803-3</v>
      </c>
      <c r="AI4507" s="15" t="str">
        <f>CONCATENATE("ENT-",A4507)</f>
        <v>ENT-4506</v>
      </c>
      <c r="AJ4507" s="15" t="str">
        <f>IF(Tabla2[[#This Row],[Op]]&lt;&gt;"","ENTREGA","")</f>
        <v>ENTREGA</v>
      </c>
      <c r="AK4507" s="40" t="str">
        <f>(Tabla2[[#This Row],[FECHA ENTREGA]]&amp;Tabla2[[#This Row],[HORA ENTREGA]])</f>
        <v>461880,604166666666667</v>
      </c>
      <c r="AL4507" s="43" t="str">
        <f>IFERROR(HYPERLINK("https://wa.me/"&amp;Tabla2[[#This Row],[CONTACTO]]&amp;"?text="&amp;Tabla2[[#This Row],[Mensaje]]),"")</f>
        <v>https://wa.me/?text=Hola!%0AServicio del día 15-06%0A *Cliente:* GRAYSON GROUP  */ Cont: * UETU581803-3*/ HR Entrega: *14:30* /Dirección: *AV PRESIDENTE EDUARDO FREI MONTALVA 7050 BODEGA 5 QUILICURA</v>
      </c>
    </row>
    <row r="4508" spans="1:38" ht="16.5" customHeight="1" x14ac:dyDescent="0.2">
      <c r="A4508" s="15">
        <f>ROW(A4507)</f>
        <v>4507</v>
      </c>
      <c r="B4508" s="15">
        <f>IF(J4508=J4507,B4507+1,1)</f>
        <v>14</v>
      </c>
      <c r="C4508" s="15" t="s">
        <v>302</v>
      </c>
      <c r="D4508" s="25" t="s">
        <v>39</v>
      </c>
      <c r="E4508" s="27">
        <v>1208847</v>
      </c>
      <c r="F4508" s="27" t="s">
        <v>6838</v>
      </c>
      <c r="G4508" s="27" t="s">
        <v>41</v>
      </c>
      <c r="H4508" s="27">
        <v>12968</v>
      </c>
      <c r="I4508" s="27" t="s">
        <v>6839</v>
      </c>
      <c r="J4508" s="28">
        <v>46188</v>
      </c>
      <c r="K4508" s="26">
        <v>0.64583333333333337</v>
      </c>
      <c r="L4508" s="26"/>
      <c r="M4508" s="27"/>
      <c r="N4508" s="25" t="str">
        <f>IFERROR(VLOOKUP(M4508,Data!$J$1:$K$58,2,0),"")</f>
        <v/>
      </c>
      <c r="O4508" s="27"/>
      <c r="P4508" s="27"/>
      <c r="Q4508" s="27" t="s">
        <v>6012</v>
      </c>
      <c r="R4508" s="27" t="s">
        <v>5709</v>
      </c>
      <c r="S4508" s="27"/>
      <c r="T4508" s="27"/>
      <c r="U4508" s="28"/>
      <c r="V4508" s="15"/>
      <c r="W4508" s="15"/>
      <c r="X4508" s="27"/>
      <c r="Y4508" s="27"/>
      <c r="Z4508" s="29"/>
      <c r="AA4508" s="29"/>
      <c r="AB4508" s="29"/>
      <c r="AC4508" s="30"/>
      <c r="AD4508" s="15" t="str">
        <f>IF(Tabla2[[#This Row],[HORA ENTREGA]]="DIRECTO","On time", IF(AA4508&lt;&gt;"",IF(Tabla2[[#This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8" s="15" t="str">
        <f>MID(Tabla2[[#This Row],[TIPO]],1,3)</f>
        <v xml:space="preserve">40 </v>
      </c>
      <c r="AF450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GRAYSON GROUP  */ Cont: * HLBU249323-5*/ HR Entrega: *15:30* /Dirección: *AV PRESIDENTE EDUARDO FREI MONTALVA 7050 BODEGA 5 QUILICURA</v>
      </c>
      <c r="AG4508" s="45" t="str">
        <f>IFERROR(HYPERLINK("https://wa.me/"&amp;Tabla2[[#This Row],[CONTACTO]]&amp;"?text="&amp;Tabla2[[#This Row],[Mensaje]],"Enviar mensaje"),"")</f>
        <v>Enviar mensaje</v>
      </c>
      <c r="AH4508" s="15" t="str">
        <f>CONCATENATE(A4508,F4508)</f>
        <v>4507HLBU249323-5</v>
      </c>
      <c r="AI4508" s="15" t="str">
        <f>CONCATENATE("ENT-",A4508)</f>
        <v>ENT-4507</v>
      </c>
      <c r="AJ4508" s="15" t="str">
        <f>IF(Tabla2[[#This Row],[Op]]&lt;&gt;"","ENTREGA","")</f>
        <v>ENTREGA</v>
      </c>
      <c r="AK4508" s="40" t="str">
        <f>(Tabla2[[#This Row],[FECHA ENTREGA]]&amp;Tabla2[[#This Row],[HORA ENTREGA]])</f>
        <v>461880,645833333333333</v>
      </c>
      <c r="AL4508" s="43" t="str">
        <f>IFERROR(HYPERLINK("https://wa.me/"&amp;Tabla2[[#This Row],[CONTACTO]]&amp;"?text="&amp;Tabla2[[#This Row],[Mensaje]]),"")</f>
        <v>https://wa.me/?text=Hola!%0AServicio del día 15-06%0A *Cliente:* GRAYSON GROUP  */ Cont: * HLBU249323-5*/ HR Entrega: *15:30* /Dirección: *AV PRESIDENTE EDUARDO FREI MONTALVA 7050 BODEGA 5 QUILICURA</v>
      </c>
    </row>
    <row r="4509" spans="1:38" ht="16.5" customHeight="1" x14ac:dyDescent="0.2">
      <c r="A4509" s="15">
        <f>ROW(A4508)</f>
        <v>4508</v>
      </c>
      <c r="B4509" s="15">
        <f>IF(J4509=J4508,B4508+1,1)</f>
        <v>15</v>
      </c>
      <c r="C4509" s="15" t="s">
        <v>149</v>
      </c>
      <c r="D4509" s="25" t="s">
        <v>39</v>
      </c>
      <c r="E4509" s="27">
        <v>2638808</v>
      </c>
      <c r="F4509" s="27" t="s">
        <v>6840</v>
      </c>
      <c r="G4509" s="27" t="s">
        <v>41</v>
      </c>
      <c r="H4509" s="27">
        <v>10800</v>
      </c>
      <c r="I4509" s="27" t="s">
        <v>42</v>
      </c>
      <c r="J4509" s="28">
        <v>46188</v>
      </c>
      <c r="K4509" s="26">
        <v>0.33333333333333331</v>
      </c>
      <c r="L4509" s="26" t="s">
        <v>6841</v>
      </c>
      <c r="M4509" s="27"/>
      <c r="N4509" s="25" t="str">
        <f>IFERROR(VLOOKUP(M4509,Data!$J$1:$K$58,2,0),"")</f>
        <v/>
      </c>
      <c r="O4509" s="27"/>
      <c r="P4509" s="27"/>
      <c r="Q4509" s="27" t="s">
        <v>153</v>
      </c>
      <c r="R4509" s="27" t="s">
        <v>1747</v>
      </c>
      <c r="S4509" s="27"/>
      <c r="T4509" s="27"/>
      <c r="U4509" s="28"/>
      <c r="V4509" s="15"/>
      <c r="W4509" s="15"/>
      <c r="X4509" s="27"/>
      <c r="Y4509" s="27"/>
      <c r="Z4509" s="29"/>
      <c r="AA4509" s="29"/>
      <c r="AB4509" s="29"/>
      <c r="AC4509" s="30"/>
      <c r="AD4509" s="15" t="str">
        <f>IF(Tabla2[[#This Row],[HORA ENTREGA]]="DIRECTO","On time", IF(AA4509&lt;&gt;"",IF(Tabla2[[#This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09" s="15" t="str">
        <f>MID(Tabla2[[#This Row],[TIPO]],1,3)</f>
        <v xml:space="preserve">40 </v>
      </c>
      <c r="AF450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15-06%0A *Cliente:* IMPORTADORA MIDEA CARRIER CHILE LTDA */ Cont: * EITU1747226*/ HR Entrega: *08:00* /Dirección: *BOD. MIEA AGURTO - PUERTO MADERO 9710, BOD. E13; PUDAHUEL </v>
      </c>
      <c r="AG4509" s="45" t="str">
        <f>IFERROR(HYPERLINK("https://wa.me/"&amp;Tabla2[[#This Row],[CONTACTO]]&amp;"?text="&amp;Tabla2[[#This Row],[Mensaje]],"Enviar mensaje"),"")</f>
        <v>Enviar mensaje</v>
      </c>
      <c r="AH4509" s="15" t="str">
        <f>CONCATENATE(A4509,F4509)</f>
        <v>4508EITU1747226</v>
      </c>
      <c r="AI4509" s="15" t="str">
        <f>CONCATENATE("ENT-",A4509)</f>
        <v>ENT-4508</v>
      </c>
      <c r="AJ4509" s="15" t="str">
        <f>IF(Tabla2[[#This Row],[Op]]&lt;&gt;"","ENTREGA","")</f>
        <v>ENTREGA</v>
      </c>
      <c r="AK4509" s="40" t="str">
        <f>(Tabla2[[#This Row],[FECHA ENTREGA]]&amp;Tabla2[[#This Row],[HORA ENTREGA]])</f>
        <v>461880,333333333333333</v>
      </c>
      <c r="AL4509" s="43" t="str">
        <f>IFERROR(HYPERLINK("https://wa.me/"&amp;Tabla2[[#This Row],[CONTACTO]]&amp;"?text="&amp;Tabla2[[#This Row],[Mensaje]]),"")</f>
        <v xml:space="preserve">https://wa.me/?text=Hola!%0AServicio del día 15-06%0A *Cliente:* IMPORTADORA MIDEA CARRIER CHILE LTDA */ Cont: * EITU1747226*/ HR Entrega: *08:00* /Dirección: *BOD. MIEA AGURTO - PUERTO MADERO 9710, BOD. E13; PUDAHUEL </v>
      </c>
    </row>
    <row r="4510" spans="1:38" ht="16.5" customHeight="1" x14ac:dyDescent="0.2">
      <c r="A4510" s="15">
        <f>ROW(A4509)</f>
        <v>4509</v>
      </c>
      <c r="B4510" s="15">
        <f>IF(J4510=J4509,B4509+1,1)</f>
        <v>16</v>
      </c>
      <c r="C4510" s="15" t="s">
        <v>149</v>
      </c>
      <c r="D4510" s="25" t="s">
        <v>39</v>
      </c>
      <c r="E4510" s="27">
        <v>2638183</v>
      </c>
      <c r="F4510" s="27" t="s">
        <v>6842</v>
      </c>
      <c r="G4510" s="27" t="s">
        <v>41</v>
      </c>
      <c r="H4510" s="27">
        <v>8300</v>
      </c>
      <c r="I4510" s="27" t="s">
        <v>42</v>
      </c>
      <c r="J4510" s="28">
        <v>46188</v>
      </c>
      <c r="K4510" s="26">
        <v>0.33333333333333331</v>
      </c>
      <c r="L4510" s="26" t="s">
        <v>6843</v>
      </c>
      <c r="M4510" s="27"/>
      <c r="N4510" s="25" t="str">
        <f>IFERROR(VLOOKUP(M4510,Data!$J$1:$K$58,2,0),"")</f>
        <v/>
      </c>
      <c r="O4510" s="27"/>
      <c r="P4510" s="27"/>
      <c r="Q4510" s="27" t="s">
        <v>153</v>
      </c>
      <c r="R4510" s="27" t="s">
        <v>1747</v>
      </c>
      <c r="S4510" s="27"/>
      <c r="T4510" s="27"/>
      <c r="U4510" s="28"/>
      <c r="V4510" s="15"/>
      <c r="W4510" s="15"/>
      <c r="X4510" s="27"/>
      <c r="Y4510" s="27"/>
      <c r="Z4510" s="29"/>
      <c r="AA4510" s="29"/>
      <c r="AB4510" s="29"/>
      <c r="AC4510" s="30"/>
      <c r="AD4510" s="15" t="str">
        <f>IF(Tabla2[[#This Row],[HORA ENTREGA]]="DIRECTO","On time", IF(AA4510&lt;&gt;"",IF(Tabla2[[#This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10" s="15" t="str">
        <f>MID(Tabla2[[#This Row],[TIPO]],1,3)</f>
        <v xml:space="preserve">40 </v>
      </c>
      <c r="AF451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15-06%0A *Cliente:* IMPORTADORA MIDEA CARRIER CHILE LTDA */ Cont: * EGSU9269620*/ HR Entrega: *08:00* /Dirección: *BOD. MIEA AGURTO - PUERTO MADERO 9710, BOD. E13; PUDAHUEL </v>
      </c>
      <c r="AG4510" s="45" t="str">
        <f>IFERROR(HYPERLINK("https://wa.me/"&amp;Tabla2[[#This Row],[CONTACTO]]&amp;"?text="&amp;Tabla2[[#This Row],[Mensaje]],"Enviar mensaje"),"")</f>
        <v>Enviar mensaje</v>
      </c>
      <c r="AH4510" s="15" t="str">
        <f>CONCATENATE(A4510,F4510)</f>
        <v>4509EGSU9269620</v>
      </c>
      <c r="AI4510" s="15" t="str">
        <f>CONCATENATE("ENT-",A4510)</f>
        <v>ENT-4509</v>
      </c>
      <c r="AJ4510" s="15" t="str">
        <f>IF(Tabla2[[#This Row],[Op]]&lt;&gt;"","ENTREGA","")</f>
        <v>ENTREGA</v>
      </c>
      <c r="AK4510" s="40" t="str">
        <f>(Tabla2[[#This Row],[FECHA ENTREGA]]&amp;Tabla2[[#This Row],[HORA ENTREGA]])</f>
        <v>461880,333333333333333</v>
      </c>
      <c r="AL4510" s="43" t="str">
        <f>IFERROR(HYPERLINK("https://wa.me/"&amp;Tabla2[[#This Row],[CONTACTO]]&amp;"?text="&amp;Tabla2[[#This Row],[Mensaje]]),"")</f>
        <v xml:space="preserve">https://wa.me/?text=Hola!%0AServicio del día 15-06%0A *Cliente:* IMPORTADORA MIDEA CARRIER CHILE LTDA */ Cont: * EGSU9269620*/ HR Entrega: *08:00* /Dirección: *BOD. MIEA AGURTO - PUERTO MADERO 9710, BOD. E13; PUDAHUEL </v>
      </c>
    </row>
    <row r="4511" spans="1:38" ht="16.5" customHeight="1" x14ac:dyDescent="0.2">
      <c r="A4511" s="15">
        <f>ROW(A4510)</f>
        <v>4510</v>
      </c>
      <c r="B4511" s="15">
        <f>IF(J4511=J4510,B4510+1,1)</f>
        <v>17</v>
      </c>
      <c r="C4511" s="15" t="s">
        <v>149</v>
      </c>
      <c r="D4511" s="25" t="s">
        <v>39</v>
      </c>
      <c r="E4511" s="27">
        <v>2638751</v>
      </c>
      <c r="F4511" s="27" t="s">
        <v>6844</v>
      </c>
      <c r="G4511" s="27" t="s">
        <v>41</v>
      </c>
      <c r="H4511" s="27">
        <v>18100</v>
      </c>
      <c r="I4511" s="27" t="s">
        <v>42</v>
      </c>
      <c r="J4511" s="28">
        <v>46188</v>
      </c>
      <c r="K4511" s="26">
        <v>0.33333333333333331</v>
      </c>
      <c r="L4511" s="26" t="s">
        <v>6845</v>
      </c>
      <c r="M4511" s="41"/>
      <c r="N4511" s="25" t="str">
        <f>IFERROR(VLOOKUP(M4511,Data!$J$1:$K$58,2,0),"")</f>
        <v/>
      </c>
      <c r="O4511" s="27"/>
      <c r="P4511" s="27"/>
      <c r="Q4511" s="27" t="s">
        <v>153</v>
      </c>
      <c r="R4511" s="27" t="s">
        <v>74</v>
      </c>
      <c r="S4511" s="27"/>
      <c r="T4511" s="27"/>
      <c r="U4511" s="28"/>
      <c r="V4511" s="15"/>
      <c r="W4511" s="15"/>
      <c r="X4511" s="27"/>
      <c r="Y4511" s="27"/>
      <c r="Z4511" s="29"/>
      <c r="AA4511" s="29"/>
      <c r="AB4511" s="29"/>
      <c r="AC4511" s="30"/>
      <c r="AD4511" s="15" t="str">
        <f>IF(Tabla2[[#This Row],[HORA ENTREGA]]="DIRECTO","On time", IF(AA4511&lt;&gt;"",IF(Tabla2[[#This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11" s="15" t="str">
        <f>MID(Tabla2[[#This Row],[TIPO]],1,3)</f>
        <v xml:space="preserve">40 </v>
      </c>
      <c r="AF451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15-06%0A *Cliente:* IMPORTADORA MIDEA CARRIER CHILE LTDA */ Cont: * MSBU7746144*/ HR Entrega: *08:00* /Dirección: *BOD. MIEA AGURTO - PUERTO MADERO 9710, BOD. E13; PUDAHUEL </v>
      </c>
      <c r="AG4511" s="45" t="str">
        <f>IFERROR(HYPERLINK("https://wa.me/"&amp;Tabla2[[#This Row],[CONTACTO]]&amp;"?text="&amp;Tabla2[[#This Row],[Mensaje]],"Enviar mensaje"),"")</f>
        <v>Enviar mensaje</v>
      </c>
      <c r="AH4511" s="15" t="str">
        <f>CONCATENATE(A4511,F4511)</f>
        <v>4510MSBU7746144</v>
      </c>
      <c r="AI4511" s="15" t="str">
        <f>CONCATENATE("ENT-",A4511)</f>
        <v>ENT-4510</v>
      </c>
      <c r="AJ4511" s="15" t="str">
        <f>IF(Tabla2[[#This Row],[Op]]&lt;&gt;"","ENTREGA","")</f>
        <v>ENTREGA</v>
      </c>
      <c r="AK4511" s="40" t="str">
        <f>(Tabla2[[#This Row],[FECHA ENTREGA]]&amp;Tabla2[[#This Row],[HORA ENTREGA]])</f>
        <v>461880,333333333333333</v>
      </c>
      <c r="AL4511" s="43" t="str">
        <f>IFERROR(HYPERLINK("https://wa.me/"&amp;Tabla2[[#This Row],[CONTACTO]]&amp;"?text="&amp;Tabla2[[#This Row],[Mensaje]]),"")</f>
        <v xml:space="preserve">https://wa.me/?text=Hola!%0AServicio del día 15-06%0A *Cliente:* IMPORTADORA MIDEA CARRIER CHILE LTDA */ Cont: * MSBU7746144*/ HR Entrega: *08:00* /Dirección: *BOD. MIEA AGURTO - PUERTO MADERO 9710, BOD. E13; PUDAHUEL </v>
      </c>
    </row>
    <row r="4512" spans="1:38" ht="16.5" customHeight="1" x14ac:dyDescent="0.2">
      <c r="A4512" s="15">
        <f>ROW(A4511)</f>
        <v>4511</v>
      </c>
      <c r="B4512" s="15">
        <f>IF(J4512=J4511,B4511+1,1)</f>
        <v>18</v>
      </c>
      <c r="C4512" s="15" t="s">
        <v>149</v>
      </c>
      <c r="D4512" s="25" t="s">
        <v>39</v>
      </c>
      <c r="E4512" s="27">
        <v>2638186</v>
      </c>
      <c r="F4512" s="27" t="s">
        <v>6846</v>
      </c>
      <c r="G4512" s="27" t="s">
        <v>41</v>
      </c>
      <c r="H4512" s="27">
        <v>9400</v>
      </c>
      <c r="I4512" s="27" t="s">
        <v>42</v>
      </c>
      <c r="J4512" s="28">
        <v>46188</v>
      </c>
      <c r="K4512" s="26">
        <v>0.375</v>
      </c>
      <c r="L4512" s="26" t="s">
        <v>6847</v>
      </c>
      <c r="M4512" s="27"/>
      <c r="N4512" s="25" t="str">
        <f>IFERROR(VLOOKUP(M4512,Data!$J$1:$K$58,2,0),"")</f>
        <v/>
      </c>
      <c r="O4512" s="27"/>
      <c r="P4512" s="27"/>
      <c r="Q4512" s="27" t="s">
        <v>153</v>
      </c>
      <c r="R4512" s="27" t="s">
        <v>1747</v>
      </c>
      <c r="S4512" s="27"/>
      <c r="T4512" s="27"/>
      <c r="U4512" s="28"/>
      <c r="V4512" s="15"/>
      <c r="W4512" s="15"/>
      <c r="X4512" s="27"/>
      <c r="Y4512" s="27"/>
      <c r="Z4512" s="29"/>
      <c r="AA4512" s="29"/>
      <c r="AB4512" s="29"/>
      <c r="AC4512" s="30"/>
      <c r="AD4512" s="15" t="str">
        <f>IF(Tabla2[[#This Row],[HORA ENTREGA]]="DIRECTO","On time", IF(AA4512&lt;&gt;"",IF(Tabla2[[#This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12" s="15" t="str">
        <f>MID(Tabla2[[#This Row],[TIPO]],1,3)</f>
        <v xml:space="preserve">40 </v>
      </c>
      <c r="AF451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15-06%0A *Cliente:* IMPORTADORA MIDEA CARRIER CHILE LTDA */ Cont: * TIIU4511338*/ HR Entrega: *09:00* /Dirección: *BOD. MIEA AGURTO - PUERTO MADERO 9710, BOD. E13; PUDAHUEL </v>
      </c>
      <c r="AG4512" s="45" t="str">
        <f>IFERROR(HYPERLINK("https://wa.me/"&amp;Tabla2[[#This Row],[CONTACTO]]&amp;"?text="&amp;Tabla2[[#This Row],[Mensaje]],"Enviar mensaje"),"")</f>
        <v>Enviar mensaje</v>
      </c>
      <c r="AH4512" s="15" t="str">
        <f>CONCATENATE(A4512,F4512)</f>
        <v>4511TIIU4511338</v>
      </c>
      <c r="AI4512" s="15" t="str">
        <f>CONCATENATE("ENT-",A4512)</f>
        <v>ENT-4511</v>
      </c>
      <c r="AJ4512" s="15" t="str">
        <f>IF(Tabla2[[#This Row],[Op]]&lt;&gt;"","ENTREGA","")</f>
        <v>ENTREGA</v>
      </c>
      <c r="AK4512" s="40" t="str">
        <f>(Tabla2[[#This Row],[FECHA ENTREGA]]&amp;Tabla2[[#This Row],[HORA ENTREGA]])</f>
        <v>461880,375</v>
      </c>
      <c r="AL4512" s="34" t="str">
        <f>IFERROR(HYPERLINK("https://wa.me/"&amp;Tabla2[[#This Row],[CONTACTO]]&amp;"?text="&amp;Tabla2[[#This Row],[Mensaje]]),"")</f>
        <v xml:space="preserve">https://wa.me/?text=Hola!%0AServicio del día 15-06%0A *Cliente:* IMPORTADORA MIDEA CARRIER CHILE LTDA */ Cont: * TIIU4511338*/ HR Entrega: *09:00* /Dirección: *BOD. MIEA AGURTO - PUERTO MADERO 9710, BOD. E13; PUDAHUEL </v>
      </c>
    </row>
    <row r="4513" spans="1:38" ht="16.5" customHeight="1" x14ac:dyDescent="0.2">
      <c r="A4513" s="15">
        <f>ROW(A4512)</f>
        <v>4512</v>
      </c>
      <c r="B4513" s="15">
        <f>IF(J4513=J4512,B4512+1,1)</f>
        <v>19</v>
      </c>
      <c r="C4513" s="15" t="s">
        <v>149</v>
      </c>
      <c r="D4513" s="25" t="s">
        <v>39</v>
      </c>
      <c r="E4513" s="27">
        <v>2638785</v>
      </c>
      <c r="F4513" s="27" t="s">
        <v>6848</v>
      </c>
      <c r="G4513" s="27" t="s">
        <v>41</v>
      </c>
      <c r="H4513" s="27">
        <v>8700</v>
      </c>
      <c r="I4513" s="27" t="s">
        <v>42</v>
      </c>
      <c r="J4513" s="28">
        <v>46188</v>
      </c>
      <c r="K4513" s="26">
        <v>0.375</v>
      </c>
      <c r="L4513" s="26" t="s">
        <v>6849</v>
      </c>
      <c r="M4513" s="27"/>
      <c r="N4513" s="25" t="str">
        <f>IFERROR(VLOOKUP(M4513,Data!$J$1:$K$58,2,0),"")</f>
        <v/>
      </c>
      <c r="O4513" s="27"/>
      <c r="P4513" s="27"/>
      <c r="Q4513" s="27" t="s">
        <v>153</v>
      </c>
      <c r="R4513" s="27" t="s">
        <v>1747</v>
      </c>
      <c r="S4513" s="27"/>
      <c r="T4513" s="27"/>
      <c r="U4513" s="28"/>
      <c r="V4513" s="15"/>
      <c r="W4513" s="15"/>
      <c r="X4513" s="27"/>
      <c r="Y4513" s="27"/>
      <c r="Z4513" s="29"/>
      <c r="AA4513" s="29"/>
      <c r="AB4513" s="29"/>
      <c r="AC4513" s="30"/>
      <c r="AD4513" s="15" t="str">
        <f>IF(Tabla2[[#This Row],[HORA ENTREGA]]="DIRECTO","On time", IF(AA4513&lt;&gt;"",IF(Tabla2[[#This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13" s="15" t="str">
        <f>MID(Tabla2[[#This Row],[TIPO]],1,3)</f>
        <v xml:space="preserve">40 </v>
      </c>
      <c r="AF451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15-06%0A *Cliente:* IMPORTADORA MIDEA CARRIER CHILE LTDA */ Cont: * TXGU6697502*/ HR Entrega: *09:00* /Dirección: *BOD. MIEA AGURTO - PUERTO MADERO 9710, BOD. E13; PUDAHUEL </v>
      </c>
      <c r="AG4513" s="45" t="str">
        <f>IFERROR(HYPERLINK("https://wa.me/"&amp;Tabla2[[#This Row],[CONTACTO]]&amp;"?text="&amp;Tabla2[[#This Row],[Mensaje]],"Enviar mensaje"),"")</f>
        <v>Enviar mensaje</v>
      </c>
      <c r="AH4513" s="15" t="str">
        <f>CONCATENATE(A4513,F4513)</f>
        <v>4512TXGU6697502</v>
      </c>
      <c r="AI4513" s="15" t="str">
        <f>CONCATENATE("ENT-",A4513)</f>
        <v>ENT-4512</v>
      </c>
      <c r="AJ4513" s="15" t="str">
        <f>IF(Tabla2[[#This Row],[Op]]&lt;&gt;"","ENTREGA","")</f>
        <v>ENTREGA</v>
      </c>
      <c r="AK4513" s="40" t="str">
        <f>(Tabla2[[#This Row],[FECHA ENTREGA]]&amp;Tabla2[[#This Row],[HORA ENTREGA]])</f>
        <v>461880,375</v>
      </c>
      <c r="AL4513" s="43" t="str">
        <f>IFERROR(HYPERLINK("https://wa.me/"&amp;Tabla2[[#This Row],[CONTACTO]]&amp;"?text="&amp;Tabla2[[#This Row],[Mensaje]]),"")</f>
        <v xml:space="preserve">https://wa.me/?text=Hola!%0AServicio del día 15-06%0A *Cliente:* IMPORTADORA MIDEA CARRIER CHILE LTDA */ Cont: * TXGU6697502*/ HR Entrega: *09:00* /Dirección: *BOD. MIEA AGURTO - PUERTO MADERO 9710, BOD. E13; PUDAHUEL </v>
      </c>
    </row>
    <row r="4514" spans="1:38" ht="16.5" customHeight="1" x14ac:dyDescent="0.2">
      <c r="A4514" s="15">
        <f>ROW(A4513)</f>
        <v>4513</v>
      </c>
      <c r="B4514" s="15">
        <f>IF(J4514=J4513,B4513+1,1)</f>
        <v>20</v>
      </c>
      <c r="C4514" s="15" t="s">
        <v>149</v>
      </c>
      <c r="D4514" s="25" t="s">
        <v>39</v>
      </c>
      <c r="E4514" s="27">
        <v>2640895</v>
      </c>
      <c r="F4514" s="27" t="s">
        <v>6850</v>
      </c>
      <c r="G4514" s="27" t="s">
        <v>41</v>
      </c>
      <c r="H4514" s="27">
        <v>9500</v>
      </c>
      <c r="I4514" s="27" t="s">
        <v>42</v>
      </c>
      <c r="J4514" s="28">
        <v>46188</v>
      </c>
      <c r="K4514" s="26">
        <v>0.45833333333333331</v>
      </c>
      <c r="L4514" s="26" t="s">
        <v>6851</v>
      </c>
      <c r="M4514" s="41"/>
      <c r="N4514" s="25" t="str">
        <f>IFERROR(VLOOKUP(M4514,Data!$J$1:$K$58,2,0),"")</f>
        <v/>
      </c>
      <c r="O4514" s="27"/>
      <c r="P4514" s="27"/>
      <c r="Q4514" s="27" t="s">
        <v>153</v>
      </c>
      <c r="R4514" s="27" t="s">
        <v>183</v>
      </c>
      <c r="S4514" s="27"/>
      <c r="T4514" s="27"/>
      <c r="U4514" s="28"/>
      <c r="V4514" s="15"/>
      <c r="W4514" s="15"/>
      <c r="X4514" s="27"/>
      <c r="Y4514" s="27"/>
      <c r="Z4514" s="29"/>
      <c r="AA4514" s="29"/>
      <c r="AB4514" s="29"/>
      <c r="AC4514" s="30"/>
      <c r="AD4514" s="15" t="str">
        <f>IF(Tabla2[[#This Row],[HORA ENTREGA]]="DIRECTO","On time", IF(AA4514&lt;&gt;"",IF(Tabla2[[#This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14" s="15" t="str">
        <f>MID(Tabla2[[#This Row],[TIPO]],1,3)</f>
        <v xml:space="preserve">40 </v>
      </c>
      <c r="AF451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15-06%0A *Cliente:* IMPORTADORA MIDEA CARRIER CHILE LTDA */ Cont: * ONEU5980706*/ HR Entrega: *11:00* /Dirección: *BOD. MIEA AGURTO - PUERTO MADERO 9710, BOD. E13; PUDAHUEL </v>
      </c>
      <c r="AG4514" s="45" t="str">
        <f>IFERROR(HYPERLINK("https://wa.me/"&amp;Tabla2[[#This Row],[CONTACTO]]&amp;"?text="&amp;Tabla2[[#This Row],[Mensaje]],"Enviar mensaje"),"")</f>
        <v>Enviar mensaje</v>
      </c>
      <c r="AH4514" s="15" t="str">
        <f>CONCATENATE(A4514,F4514)</f>
        <v>4513ONEU5980706</v>
      </c>
      <c r="AI4514" s="15" t="str">
        <f>CONCATENATE("ENT-",A4514)</f>
        <v>ENT-4513</v>
      </c>
      <c r="AJ4514" s="15" t="str">
        <f>IF(Tabla2[[#This Row],[Op]]&lt;&gt;"","ENTREGA","")</f>
        <v>ENTREGA</v>
      </c>
      <c r="AK4514" s="40" t="str">
        <f>(Tabla2[[#This Row],[FECHA ENTREGA]]&amp;Tabla2[[#This Row],[HORA ENTREGA]])</f>
        <v>461880,458333333333333</v>
      </c>
      <c r="AL4514" s="43" t="str">
        <f>IFERROR(HYPERLINK("https://wa.me/"&amp;Tabla2[[#This Row],[CONTACTO]]&amp;"?text="&amp;Tabla2[[#This Row],[Mensaje]]),"")</f>
        <v xml:space="preserve">https://wa.me/?text=Hola!%0AServicio del día 15-06%0A *Cliente:* IMPORTADORA MIDEA CARRIER CHILE LTDA */ Cont: * ONEU5980706*/ HR Entrega: *11:00* /Dirección: *BOD. MIEA AGURTO - PUERTO MADERO 9710, BOD. E13; PUDAHUEL </v>
      </c>
    </row>
    <row r="4515" spans="1:38" ht="16.5" customHeight="1" x14ac:dyDescent="0.2">
      <c r="A4515" s="15">
        <f>ROW(A4514)</f>
        <v>4514</v>
      </c>
      <c r="B4515" s="15">
        <f>IF(J4515=J4514,B4514+1,1)</f>
        <v>21</v>
      </c>
      <c r="C4515" s="15" t="s">
        <v>149</v>
      </c>
      <c r="D4515" s="25" t="s">
        <v>39</v>
      </c>
      <c r="E4515" s="27">
        <v>2644207</v>
      </c>
      <c r="F4515" s="27" t="s">
        <v>6852</v>
      </c>
      <c r="G4515" s="27" t="s">
        <v>41</v>
      </c>
      <c r="H4515" s="27">
        <v>9200</v>
      </c>
      <c r="I4515" s="27" t="s">
        <v>42</v>
      </c>
      <c r="J4515" s="28">
        <v>46188</v>
      </c>
      <c r="K4515" s="26">
        <v>0.45833333333333331</v>
      </c>
      <c r="L4515" s="26" t="s">
        <v>6853</v>
      </c>
      <c r="M4515" s="41"/>
      <c r="N4515" s="25" t="str">
        <f>IFERROR(VLOOKUP(M4515,Data!$J$1:$K$58,2,0),"")</f>
        <v/>
      </c>
      <c r="O4515" s="27"/>
      <c r="P4515" s="27"/>
      <c r="Q4515" s="27" t="s">
        <v>153</v>
      </c>
      <c r="R4515" s="27" t="s">
        <v>183</v>
      </c>
      <c r="S4515" s="27"/>
      <c r="T4515" s="27"/>
      <c r="U4515" s="28"/>
      <c r="V4515" s="15"/>
      <c r="W4515" s="15"/>
      <c r="X4515" s="27"/>
      <c r="Y4515" s="27"/>
      <c r="Z4515" s="29"/>
      <c r="AA4515" s="29"/>
      <c r="AB4515" s="29"/>
      <c r="AC4515" s="30"/>
      <c r="AD4515" s="15" t="str">
        <f>IF(Tabla2[[#This Row],[HORA ENTREGA]]="DIRECTO","On time", IF(AA4515&lt;&gt;"",IF(Tabla2[[#This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15" s="15" t="str">
        <f>MID(Tabla2[[#This Row],[TIPO]],1,3)</f>
        <v xml:space="preserve">40 </v>
      </c>
      <c r="AF451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 xml:space="preserve">Hola!%0AServicio del día 15-06%0A *Cliente:* IMPORTADORA MIDEA CARRIER CHILE LTDA */ Cont: * NYKU4913938*/ HR Entrega: *11:00* /Dirección: *BOD. MIEA AGURTO - PUERTO MADERO 9710, BOD. E13; PUDAHUEL </v>
      </c>
      <c r="AG4515" s="45" t="str">
        <f>IFERROR(HYPERLINK("https://wa.me/"&amp;Tabla2[[#This Row],[CONTACTO]]&amp;"?text="&amp;Tabla2[[#This Row],[Mensaje]],"Enviar mensaje"),"")</f>
        <v>Enviar mensaje</v>
      </c>
      <c r="AH4515" s="15" t="str">
        <f>CONCATENATE(A4515,F4515)</f>
        <v>4514NYKU4913938</v>
      </c>
      <c r="AI4515" s="15" t="str">
        <f>CONCATENATE("ENT-",A4515)</f>
        <v>ENT-4514</v>
      </c>
      <c r="AJ4515" s="15" t="str">
        <f>IF(Tabla2[[#This Row],[Op]]&lt;&gt;"","ENTREGA","")</f>
        <v>ENTREGA</v>
      </c>
      <c r="AK4515" s="40" t="str">
        <f>(Tabla2[[#This Row],[FECHA ENTREGA]]&amp;Tabla2[[#This Row],[HORA ENTREGA]])</f>
        <v>461880,458333333333333</v>
      </c>
      <c r="AL4515" s="43" t="str">
        <f>IFERROR(HYPERLINK("https://wa.me/"&amp;Tabla2[[#This Row],[CONTACTO]]&amp;"?text="&amp;Tabla2[[#This Row],[Mensaje]]),"")</f>
        <v xml:space="preserve">https://wa.me/?text=Hola!%0AServicio del día 15-06%0A *Cliente:* IMPORTADORA MIDEA CARRIER CHILE LTDA */ Cont: * NYKU4913938*/ HR Entrega: *11:00* /Dirección: *BOD. MIEA AGURTO - PUERTO MADERO 9710, BOD. E13; PUDAHUEL </v>
      </c>
    </row>
    <row r="4516" spans="1:38" ht="16.5" customHeight="1" x14ac:dyDescent="0.2">
      <c r="A4516" s="15">
        <f>ROW(A4515)</f>
        <v>4515</v>
      </c>
      <c r="B4516" s="15">
        <f>IF(J4516=J4515,B4515+1,1)</f>
        <v>22</v>
      </c>
      <c r="C4516" s="51" t="s">
        <v>178</v>
      </c>
      <c r="D4516" s="25" t="s">
        <v>39</v>
      </c>
      <c r="E4516" s="49">
        <v>890790</v>
      </c>
      <c r="F4516" s="49" t="s">
        <v>6854</v>
      </c>
      <c r="G4516" s="49" t="s">
        <v>41</v>
      </c>
      <c r="H4516" s="49">
        <v>12866</v>
      </c>
      <c r="I4516" s="49" t="s">
        <v>42</v>
      </c>
      <c r="J4516" s="52">
        <v>46188</v>
      </c>
      <c r="K4516" s="26">
        <v>0.33333333333333331</v>
      </c>
      <c r="L4516" s="26"/>
      <c r="M4516" s="41"/>
      <c r="N4516" s="53"/>
      <c r="O4516" s="27"/>
      <c r="P4516" s="49"/>
      <c r="Q4516" s="49" t="s">
        <v>182</v>
      </c>
      <c r="R4516" s="49" t="s">
        <v>74</v>
      </c>
      <c r="S4516" s="49"/>
      <c r="T4516" s="49"/>
      <c r="U4516" s="52"/>
      <c r="V4516" s="51"/>
      <c r="W4516" s="15"/>
      <c r="X4516" s="49"/>
      <c r="Y4516" s="49"/>
      <c r="Z4516" s="54"/>
      <c r="AA4516" s="54"/>
      <c r="AB4516" s="29"/>
      <c r="AC4516" s="55"/>
      <c r="AD4516" s="50"/>
      <c r="AE4516" s="50"/>
      <c r="AF4516" s="56"/>
      <c r="AG4516" s="44"/>
      <c r="AH4516" s="50"/>
      <c r="AI4516" s="50"/>
      <c r="AJ4516" s="50"/>
      <c r="AK4516" s="57"/>
      <c r="AL4516" s="58"/>
    </row>
    <row r="4517" spans="1:38" ht="16.5" customHeight="1" x14ac:dyDescent="0.2">
      <c r="A4517" s="15">
        <f>ROW(A4516)</f>
        <v>4516</v>
      </c>
      <c r="B4517" s="15">
        <f>IF(J4517=J4516,B4516+1,1)</f>
        <v>23</v>
      </c>
      <c r="C4517" s="51" t="s">
        <v>178</v>
      </c>
      <c r="D4517" s="25" t="s">
        <v>39</v>
      </c>
      <c r="E4517" s="49">
        <v>890897</v>
      </c>
      <c r="F4517" s="49" t="s">
        <v>6855</v>
      </c>
      <c r="G4517" s="49" t="s">
        <v>41</v>
      </c>
      <c r="H4517" s="49">
        <v>10300</v>
      </c>
      <c r="I4517" s="49" t="s">
        <v>42</v>
      </c>
      <c r="J4517" s="52">
        <v>46188</v>
      </c>
      <c r="K4517" s="26">
        <v>0.33333333333333331</v>
      </c>
      <c r="L4517" s="26"/>
      <c r="M4517" s="41"/>
      <c r="N4517" s="53"/>
      <c r="O4517" s="27"/>
      <c r="P4517" s="49"/>
      <c r="Q4517" s="49" t="s">
        <v>416</v>
      </c>
      <c r="R4517" s="49" t="s">
        <v>1765</v>
      </c>
      <c r="S4517" s="49"/>
      <c r="T4517" s="49"/>
      <c r="U4517" s="52"/>
      <c r="V4517" s="51"/>
      <c r="W4517" s="15"/>
      <c r="X4517" s="49"/>
      <c r="Y4517" s="49"/>
      <c r="Z4517" s="54"/>
      <c r="AA4517" s="54"/>
      <c r="AB4517" s="29"/>
      <c r="AC4517" s="55"/>
      <c r="AD4517" s="50"/>
      <c r="AE4517" s="50"/>
      <c r="AF4517" s="56"/>
      <c r="AG4517" s="44"/>
      <c r="AH4517" s="50"/>
      <c r="AI4517" s="50"/>
      <c r="AJ4517" s="50"/>
      <c r="AK4517" s="57"/>
      <c r="AL4517" s="58"/>
    </row>
    <row r="4518" spans="1:38" ht="16.5" customHeight="1" x14ac:dyDescent="0.2">
      <c r="A4518" s="15">
        <f>ROW(A4517)</f>
        <v>4517</v>
      </c>
      <c r="B4518" s="15">
        <f>IF(J4518=J4517,B4517+1,1)</f>
        <v>24</v>
      </c>
      <c r="C4518" s="51" t="s">
        <v>178</v>
      </c>
      <c r="D4518" s="25" t="s">
        <v>39</v>
      </c>
      <c r="E4518" s="49">
        <v>890898</v>
      </c>
      <c r="F4518" s="49" t="s">
        <v>6856</v>
      </c>
      <c r="G4518" s="49" t="s">
        <v>41</v>
      </c>
      <c r="H4518" s="49">
        <v>12200</v>
      </c>
      <c r="I4518" s="49" t="s">
        <v>42</v>
      </c>
      <c r="J4518" s="52">
        <v>46188</v>
      </c>
      <c r="K4518" s="26">
        <v>0.45833333333333331</v>
      </c>
      <c r="L4518" s="26"/>
      <c r="M4518" s="41"/>
      <c r="N4518" s="53"/>
      <c r="O4518" s="27"/>
      <c r="P4518" s="49"/>
      <c r="Q4518" s="49" t="s">
        <v>416</v>
      </c>
      <c r="R4518" s="49" t="s">
        <v>1765</v>
      </c>
      <c r="S4518" s="49"/>
      <c r="T4518" s="49"/>
      <c r="U4518" s="52"/>
      <c r="V4518" s="51"/>
      <c r="W4518" s="15"/>
      <c r="X4518" s="49"/>
      <c r="Y4518" s="49"/>
      <c r="Z4518" s="54"/>
      <c r="AA4518" s="54"/>
      <c r="AB4518" s="29"/>
      <c r="AC4518" s="55"/>
      <c r="AD4518" s="50"/>
      <c r="AE4518" s="50"/>
      <c r="AF4518" s="56"/>
      <c r="AG4518" s="44"/>
      <c r="AH4518" s="50"/>
      <c r="AI4518" s="50"/>
      <c r="AJ4518" s="50"/>
      <c r="AK4518" s="57"/>
      <c r="AL4518" s="58"/>
    </row>
    <row r="4519" spans="1:38" ht="16.5" customHeight="1" x14ac:dyDescent="0.2">
      <c r="A4519" s="15">
        <f>ROW(A4518)</f>
        <v>4518</v>
      </c>
      <c r="B4519" s="15">
        <f>IF(J4519=J4518,B4518+1,1)</f>
        <v>25</v>
      </c>
      <c r="C4519" s="15" t="s">
        <v>196</v>
      </c>
      <c r="D4519" s="25" t="s">
        <v>39</v>
      </c>
      <c r="E4519" s="27">
        <v>307952</v>
      </c>
      <c r="F4519" s="27" t="s">
        <v>6857</v>
      </c>
      <c r="G4519" s="27" t="s">
        <v>584</v>
      </c>
      <c r="H4519" s="27">
        <v>16961</v>
      </c>
      <c r="I4519" s="27" t="s">
        <v>6858</v>
      </c>
      <c r="J4519" s="28">
        <v>46188</v>
      </c>
      <c r="K4519" s="26">
        <v>0.33333333333333331</v>
      </c>
      <c r="L4519" s="26"/>
      <c r="M4519" s="27"/>
      <c r="N4519" s="25" t="str">
        <f>IFERROR(VLOOKUP(M4519,Data!$J$1:$K$58,2,0),"")</f>
        <v/>
      </c>
      <c r="O4519" s="27"/>
      <c r="P4519" s="27"/>
      <c r="Q4519" s="27" t="s">
        <v>201</v>
      </c>
      <c r="R4519" s="27" t="s">
        <v>4194</v>
      </c>
      <c r="S4519" s="27"/>
      <c r="T4519" s="27"/>
      <c r="U4519" s="28"/>
      <c r="V4519" s="15"/>
      <c r="W4519" s="15"/>
      <c r="X4519" s="27"/>
      <c r="Y4519" s="27"/>
      <c r="Z4519" s="29"/>
      <c r="AA4519" s="29"/>
      <c r="AB4519" s="29"/>
      <c r="AC4519" s="30"/>
      <c r="AD4519" s="15" t="str">
        <f>IF(Tabla2[[#This Row],[HORA ENTREGA]]="DIRECTO","On time", IF(AA4519&lt;&gt;"",IF(Tabla2[[#This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19" s="15" t="str">
        <f>MID(Tabla2[[#This Row],[TIPO]],1,3)</f>
        <v>IMO</v>
      </c>
      <c r="AF451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LANCO &amp; HARRIS SURAMERICA SPA */ Cont: * TRHU8414475*/ HR Entrega: *08:00* /Dirección: *CALLE CHORRILLOS 1 PARC.19B, LAMPA</v>
      </c>
      <c r="AG4519" s="47" t="str">
        <f>IFERROR(HYPERLINK("https://wa.me/"&amp;Tabla2[[#This Row],[CONTACTO]]&amp;"?text="&amp;Tabla2[[#This Row],[Mensaje]],"Enviar mensaje"),"")</f>
        <v>Enviar mensaje</v>
      </c>
      <c r="AH4519" s="15" t="str">
        <f>CONCATENATE(A4519,F4519)</f>
        <v>4518TRHU8414475</v>
      </c>
      <c r="AI4519" s="15" t="str">
        <f>CONCATENATE("ENT-",A4519)</f>
        <v>ENT-4518</v>
      </c>
      <c r="AJ4519" s="15" t="str">
        <f>IF(Tabla2[[#This Row],[Op]]&lt;&gt;"","ENTREGA","")</f>
        <v>ENTREGA</v>
      </c>
      <c r="AK4519" s="40" t="str">
        <f>(Tabla2[[#This Row],[FECHA ENTREGA]]&amp;Tabla2[[#This Row],[HORA ENTREGA]])</f>
        <v>461880,333333333333333</v>
      </c>
      <c r="AL4519" s="46" t="str">
        <f>IFERROR(HYPERLINK("https://wa.me/"&amp;Tabla2[[#This Row],[CONTACTO]]&amp;"?text="&amp;Tabla2[[#This Row],[Mensaje]]),"")</f>
        <v>https://wa.me/?text=Hola!%0AServicio del día 15-06%0A *Cliente:* LANCO &amp; HARRIS SURAMERICA SPA */ Cont: * TRHU8414475*/ HR Entrega: *08:00* /Dirección: *CALLE CHORRILLOS 1 PARC.19B, LAMPA</v>
      </c>
    </row>
    <row r="4520" spans="1:38" ht="16.5" customHeight="1" x14ac:dyDescent="0.2">
      <c r="A4520" s="15">
        <f>ROW(A4519)</f>
        <v>4519</v>
      </c>
      <c r="B4520" s="15">
        <f>IF(J4520=J4519,B4519+1,1)</f>
        <v>26</v>
      </c>
      <c r="C4520" s="15" t="s">
        <v>196</v>
      </c>
      <c r="D4520" s="25" t="s">
        <v>39</v>
      </c>
      <c r="E4520" s="27">
        <v>307058</v>
      </c>
      <c r="F4520" s="27" t="s">
        <v>6859</v>
      </c>
      <c r="G4520" s="27" t="s">
        <v>64</v>
      </c>
      <c r="H4520" s="27">
        <v>20680</v>
      </c>
      <c r="I4520" s="27" t="s">
        <v>6860</v>
      </c>
      <c r="J4520" s="28">
        <v>46188</v>
      </c>
      <c r="K4520" s="26">
        <v>0.33333333333333331</v>
      </c>
      <c r="L4520" s="26"/>
      <c r="M4520" s="41"/>
      <c r="N4520" s="25" t="str">
        <f>IFERROR(VLOOKUP(M4520,Data!$J$1:$K$58,2,0),"")</f>
        <v/>
      </c>
      <c r="O4520" s="27"/>
      <c r="P4520" s="27"/>
      <c r="Q4520" s="27" t="s">
        <v>201</v>
      </c>
      <c r="R4520" s="27" t="s">
        <v>218</v>
      </c>
      <c r="S4520" s="27"/>
      <c r="T4520" s="27"/>
      <c r="U4520" s="28"/>
      <c r="V4520" s="15"/>
      <c r="W4520" s="15"/>
      <c r="X4520" s="27"/>
      <c r="Y4520" s="27"/>
      <c r="Z4520" s="29"/>
      <c r="AA4520" s="29"/>
      <c r="AB4520" s="29"/>
      <c r="AC4520" s="30"/>
      <c r="AD4520" s="15"/>
      <c r="AE4520" s="15"/>
      <c r="AF4520" s="39"/>
      <c r="AG4520" s="44"/>
      <c r="AH4520" s="15"/>
      <c r="AI4520" s="15"/>
      <c r="AJ4520" s="15"/>
      <c r="AK4520" s="40"/>
      <c r="AL4520" s="46"/>
    </row>
    <row r="4521" spans="1:38" ht="16.5" customHeight="1" x14ac:dyDescent="0.2">
      <c r="A4521" s="15">
        <f>ROW(A4520)</f>
        <v>4520</v>
      </c>
      <c r="B4521" s="15">
        <f>IF(J4521=J4520,B4520+1,1)</f>
        <v>27</v>
      </c>
      <c r="C4521" s="15" t="s">
        <v>1554</v>
      </c>
      <c r="D4521" s="25" t="s">
        <v>39</v>
      </c>
      <c r="E4521" s="27">
        <v>190065</v>
      </c>
      <c r="F4521" s="27" t="s">
        <v>6861</v>
      </c>
      <c r="G4521" s="27" t="s">
        <v>41</v>
      </c>
      <c r="H4521" s="27">
        <v>297271</v>
      </c>
      <c r="I4521" s="27" t="s">
        <v>42</v>
      </c>
      <c r="J4521" s="28">
        <v>46188</v>
      </c>
      <c r="K4521" s="26">
        <v>0.33333333333333331</v>
      </c>
      <c r="L4521" s="26"/>
      <c r="M4521" s="48" t="s">
        <v>45</v>
      </c>
      <c r="N4521" s="48">
        <f>IFERROR(VLOOKUP(M4521,Data!$J$1:$K$58,2,0),"")</f>
        <v>56950981572</v>
      </c>
      <c r="O4521" s="48" t="s">
        <v>46</v>
      </c>
      <c r="P4521" s="27"/>
      <c r="Q4521" s="27" t="s">
        <v>5018</v>
      </c>
      <c r="R4521" s="27"/>
      <c r="S4521" s="27"/>
      <c r="T4521" s="27"/>
      <c r="U4521" s="28"/>
      <c r="V4521" s="15"/>
      <c r="W4521" s="15"/>
      <c r="X4521" s="27"/>
      <c r="Y4521" s="27"/>
      <c r="Z4521" s="29"/>
      <c r="AA4521" s="29">
        <v>0.31944444444444442</v>
      </c>
      <c r="AB4521" s="29"/>
      <c r="AC4521" s="30"/>
      <c r="AD4521" s="15" t="str">
        <f>IF(Tabla2[[#This Row],[HORA ENTREGA]]="DIRECTO","On time", IF(AA4521&lt;&gt;"",IF(Tabla2[[#This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21" s="15" t="str">
        <f>MID(Tabla2[[#This Row],[TIPO]],1,3)</f>
        <v xml:space="preserve">40 </v>
      </c>
      <c r="AF452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PETROQUIMICA DOW */ Cont: * MSDU8569919*/ HR Entrega: *08:00* /Dirección: *AT LOGISTICA :  LAGUNA SUR N°9750 , COMUNA PUDAHUEL – SANTIAGO , RECINTO (BODEGAS SAN FRANCISCO)</v>
      </c>
      <c r="AG4521" s="45" t="str">
        <f>IFERROR(HYPERLINK("https://wa.me/"&amp;Tabla2[[#This Row],[CONTACTO]]&amp;"?text="&amp;Tabla2[[#This Row],[Mensaje]],"Enviar mensaje"),"")</f>
        <v>Enviar mensaje</v>
      </c>
      <c r="AH4521" s="15" t="str">
        <f>CONCATENATE(A4521,F4521)</f>
        <v>4520MSDU8569919</v>
      </c>
      <c r="AI4521" s="15" t="str">
        <f>CONCATENATE("ENT-",A4521)</f>
        <v>ENT-4520</v>
      </c>
      <c r="AJ4521" s="15" t="str">
        <f>IF(Tabla2[[#This Row],[Op]]&lt;&gt;"","ENTREGA","")</f>
        <v>ENTREGA</v>
      </c>
      <c r="AK4521" s="40" t="str">
        <f>(Tabla2[[#This Row],[FECHA ENTREGA]]&amp;Tabla2[[#This Row],[HORA ENTREGA]])</f>
        <v>461880,333333333333333</v>
      </c>
      <c r="AL4521" s="43" t="str">
        <f>IFERROR(HYPERLINK("https://wa.me/"&amp;Tabla2[[#This Row],[CONTACTO]]&amp;"?text="&amp;Tabla2[[#This Row],[Mensaje]]),"")</f>
        <v>https://wa.me/56950981572?text=Hola!%0AServicio del día 15-06%0A *Cliente:* PETROQUIMICA DOW */ Cont: * MSDU8569919*/ HR Entrega: *08:00* /Dirección: *AT LOGISTICA :  LAGUNA SUR N°9750 , COMUNA PUDAHUEL – SANTIAGO , RECINTO (BODEGAS SAN FRANCISCO)</v>
      </c>
    </row>
    <row r="4522" spans="1:38" ht="16.5" customHeight="1" x14ac:dyDescent="0.2">
      <c r="A4522" s="15">
        <f>ROW(A4521)</f>
        <v>4521</v>
      </c>
      <c r="B4522" s="15">
        <f>IF(J4522=J4521,B4521+1,1)</f>
        <v>28</v>
      </c>
      <c r="C4522" s="15" t="s">
        <v>1554</v>
      </c>
      <c r="D4522" s="25" t="s">
        <v>39</v>
      </c>
      <c r="E4522" s="27">
        <v>190065</v>
      </c>
      <c r="F4522" s="27" t="s">
        <v>6862</v>
      </c>
      <c r="G4522" s="27" t="s">
        <v>41</v>
      </c>
      <c r="H4522" s="27">
        <v>29271</v>
      </c>
      <c r="I4522" s="27" t="s">
        <v>42</v>
      </c>
      <c r="J4522" s="28">
        <v>46188</v>
      </c>
      <c r="K4522" s="26">
        <v>0.33333333333333331</v>
      </c>
      <c r="L4522" s="26"/>
      <c r="M4522" s="48" t="s">
        <v>51</v>
      </c>
      <c r="N4522" s="48">
        <f>IFERROR(VLOOKUP(M4522,Data!$J$1:$K$58,2,0),"")</f>
        <v>56967256951</v>
      </c>
      <c r="O4522" s="48" t="s">
        <v>52</v>
      </c>
      <c r="P4522" s="27"/>
      <c r="Q4522" s="27" t="s">
        <v>5018</v>
      </c>
      <c r="R4522" s="27"/>
      <c r="S4522" s="27"/>
      <c r="T4522" s="27"/>
      <c r="U4522" s="28"/>
      <c r="V4522" s="15"/>
      <c r="W4522" s="15"/>
      <c r="X4522" s="27"/>
      <c r="Y4522" s="27"/>
      <c r="Z4522" s="29"/>
      <c r="AA4522" s="29">
        <v>0.3298611111111111</v>
      </c>
      <c r="AB4522" s="29"/>
      <c r="AC4522" s="30"/>
      <c r="AD4522" s="15" t="str">
        <f>IF(Tabla2[[#This Row],[HORA ENTREGA]]="DIRECTO","On time", IF(AA4522&lt;&gt;"",IF(Tabla2[[#This Row],[Fecha Real Entrega]]&lt;Tabla2[[#This Row],[FECHA ENTREGA]],"On time",IF(Tabla2[[#This Row],[Hora Real Entrega]]&lt;=Tabla2[[#This Row],[HORA ENTREGA]]+(15/1440),"On time","Off time")),"Sin llegada"))</f>
        <v>On time</v>
      </c>
      <c r="AE4522" s="15" t="str">
        <f>MID(Tabla2[[#This Row],[TIPO]],1,3)</f>
        <v xml:space="preserve">40 </v>
      </c>
      <c r="AF452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PETROQUIMICA DOW */ Cont: * MEDU7758947*/ HR Entrega: *08:00* /Dirección: *AT LOGISTICA :  LAGUNA SUR N°9750 , COMUNA PUDAHUEL – SANTIAGO , RECINTO (BODEGAS SAN FRANCISCO)</v>
      </c>
      <c r="AG4522" s="45" t="str">
        <f>IFERROR(HYPERLINK("https://wa.me/"&amp;Tabla2[[#This Row],[CONTACTO]]&amp;"?text="&amp;Tabla2[[#This Row],[Mensaje]],"Enviar mensaje"),"")</f>
        <v>Enviar mensaje</v>
      </c>
      <c r="AH4522" s="15" t="str">
        <f>CONCATENATE(A4522,F4522)</f>
        <v>4521MEDU7758947</v>
      </c>
      <c r="AI4522" s="15" t="str">
        <f>CONCATENATE("ENT-",A4522)</f>
        <v>ENT-4521</v>
      </c>
      <c r="AJ4522" s="15" t="str">
        <f>IF(Tabla2[[#This Row],[Op]]&lt;&gt;"","ENTREGA","")</f>
        <v>ENTREGA</v>
      </c>
      <c r="AK4522" s="40" t="str">
        <f>(Tabla2[[#This Row],[FECHA ENTREGA]]&amp;Tabla2[[#This Row],[HORA ENTREGA]])</f>
        <v>461880,333333333333333</v>
      </c>
      <c r="AL4522" s="43" t="str">
        <f>IFERROR(HYPERLINK("https://wa.me/"&amp;Tabla2[[#This Row],[CONTACTO]]&amp;"?text="&amp;Tabla2[[#This Row],[Mensaje]]),"")</f>
        <v>https://wa.me/56967256951?text=Hola!%0AServicio del día 15-06%0A *Cliente:* PETROQUIMICA DOW */ Cont: * MEDU7758947*/ HR Entrega: *08:00* /Dirección: *AT LOGISTICA :  LAGUNA SUR N°9750 , COMUNA PUDAHUEL – SANTIAGO , RECINTO (BODEGAS SAN FRANCISCO)</v>
      </c>
    </row>
    <row r="4523" spans="1:38" ht="16.5" customHeight="1" x14ac:dyDescent="0.2">
      <c r="A4523" s="15">
        <f>ROW(A4522)</f>
        <v>4522</v>
      </c>
      <c r="B4523" s="15">
        <f>IF(J4523=J4522,B4522+1,1)</f>
        <v>29</v>
      </c>
      <c r="C4523" s="15" t="s">
        <v>1554</v>
      </c>
      <c r="D4523" s="25" t="s">
        <v>39</v>
      </c>
      <c r="E4523" s="27">
        <v>190064</v>
      </c>
      <c r="F4523" s="27" t="s">
        <v>6863</v>
      </c>
      <c r="G4523" s="27" t="s">
        <v>41</v>
      </c>
      <c r="H4523" s="27">
        <v>29271</v>
      </c>
      <c r="I4523" s="27" t="s">
        <v>42</v>
      </c>
      <c r="J4523" s="28">
        <v>46188</v>
      </c>
      <c r="K4523" s="26">
        <v>0.41666666666666669</v>
      </c>
      <c r="L4523" s="26"/>
      <c r="M4523" s="27"/>
      <c r="N4523" s="25" t="str">
        <f>IFERROR(VLOOKUP(M4523,Data!$J$1:$K$58,2,0),"")</f>
        <v/>
      </c>
      <c r="O4523" s="27"/>
      <c r="P4523" s="27"/>
      <c r="Q4523" s="27" t="s">
        <v>5018</v>
      </c>
      <c r="R4523" s="27"/>
      <c r="S4523" s="27"/>
      <c r="T4523" s="27"/>
      <c r="U4523" s="28"/>
      <c r="V4523" s="15"/>
      <c r="W4523" s="15"/>
      <c r="X4523" s="27"/>
      <c r="Y4523" s="27"/>
      <c r="Z4523" s="29"/>
      <c r="AA4523" s="29"/>
      <c r="AB4523" s="29"/>
      <c r="AC4523" s="30"/>
      <c r="AD4523" s="15" t="str">
        <f>IF(Tabla2[[#This Row],[HORA ENTREGA]]="DIRECTO","On time", IF(AA4523&lt;&gt;"",IF(Tabla2[[#This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23" s="15" t="str">
        <f>MID(Tabla2[[#This Row],[TIPO]],1,3)</f>
        <v xml:space="preserve">40 </v>
      </c>
      <c r="AF452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PETROQUIMICA DOW */ Cont: * MSMU4289290*/ HR Entrega: *10:00* /Dirección: *AT LOGISTICA :  LAGUNA SUR N°9750 , COMUNA PUDAHUEL – SANTIAGO , RECINTO (BODEGAS SAN FRANCISCO)</v>
      </c>
      <c r="AG4523" s="45" t="str">
        <f>IFERROR(HYPERLINK("https://wa.me/"&amp;Tabla2[[#This Row],[CONTACTO]]&amp;"?text="&amp;Tabla2[[#This Row],[Mensaje]],"Enviar mensaje"),"")</f>
        <v>Enviar mensaje</v>
      </c>
      <c r="AH4523" s="15" t="str">
        <f>CONCATENATE(A4523,F4523)</f>
        <v>4522MSMU4289290</v>
      </c>
      <c r="AI4523" s="15" t="str">
        <f>CONCATENATE("ENT-",A4523)</f>
        <v>ENT-4522</v>
      </c>
      <c r="AJ4523" s="15" t="str">
        <f>IF(Tabla2[[#This Row],[Op]]&lt;&gt;"","ENTREGA","")</f>
        <v>ENTREGA</v>
      </c>
      <c r="AK4523" s="40" t="str">
        <f>(Tabla2[[#This Row],[FECHA ENTREGA]]&amp;Tabla2[[#This Row],[HORA ENTREGA]])</f>
        <v>461880,416666666666667</v>
      </c>
      <c r="AL4523" s="43" t="str">
        <f>IFERROR(HYPERLINK("https://wa.me/"&amp;Tabla2[[#This Row],[CONTACTO]]&amp;"?text="&amp;Tabla2[[#This Row],[Mensaje]]),"")</f>
        <v>https://wa.me/?text=Hola!%0AServicio del día 15-06%0A *Cliente:* PETROQUIMICA DOW */ Cont: * MSMU4289290*/ HR Entrega: *10:00* /Dirección: *AT LOGISTICA :  LAGUNA SUR N°9750 , COMUNA PUDAHUEL – SANTIAGO , RECINTO (BODEGAS SAN FRANCISCO)</v>
      </c>
    </row>
    <row r="4524" spans="1:38" ht="16.5" customHeight="1" x14ac:dyDescent="0.2">
      <c r="A4524" s="15">
        <f>ROW(A4523)</f>
        <v>4523</v>
      </c>
      <c r="B4524" s="15">
        <f>IF(J4524=J4523,B4523+1,1)</f>
        <v>30</v>
      </c>
      <c r="C4524" s="15" t="s">
        <v>1554</v>
      </c>
      <c r="D4524" s="25" t="s">
        <v>39</v>
      </c>
      <c r="E4524" s="27">
        <v>190064</v>
      </c>
      <c r="F4524" s="27" t="s">
        <v>6864</v>
      </c>
      <c r="G4524" s="27" t="s">
        <v>41</v>
      </c>
      <c r="H4524" s="27">
        <v>29271</v>
      </c>
      <c r="I4524" s="27" t="s">
        <v>42</v>
      </c>
      <c r="J4524" s="28">
        <v>46188</v>
      </c>
      <c r="K4524" s="26">
        <v>0.41666666666666669</v>
      </c>
      <c r="L4524" s="26"/>
      <c r="M4524" s="27"/>
      <c r="N4524" s="25" t="str">
        <f>IFERROR(VLOOKUP(M4524,Data!$J$1:$K$58,2,0),"")</f>
        <v/>
      </c>
      <c r="O4524" s="27"/>
      <c r="P4524" s="27"/>
      <c r="Q4524" s="27" t="s">
        <v>5018</v>
      </c>
      <c r="R4524" s="27"/>
      <c r="S4524" s="27"/>
      <c r="T4524" s="27"/>
      <c r="U4524" s="28"/>
      <c r="V4524" s="15"/>
      <c r="W4524" s="15"/>
      <c r="X4524" s="27"/>
      <c r="Y4524" s="27"/>
      <c r="Z4524" s="29"/>
      <c r="AA4524" s="29"/>
      <c r="AB4524" s="29"/>
      <c r="AC4524" s="30"/>
      <c r="AD4524" s="15" t="str">
        <f>IF(Tabla2[[#This Row],[HORA ENTREGA]]="DIRECTO","On time", IF(AA4524&lt;&gt;"",IF(Tabla2[[#This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24" s="15" t="str">
        <f>MID(Tabla2[[#This Row],[TIPO]],1,3)</f>
        <v xml:space="preserve">40 </v>
      </c>
      <c r="AF452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PETROQUIMICA DOW */ Cont: * MSNU5468859*/ HR Entrega: *10:00* /Dirección: *AT LOGISTICA :  LAGUNA SUR N°9750 , COMUNA PUDAHUEL – SANTIAGO , RECINTO (BODEGAS SAN FRANCISCO)</v>
      </c>
      <c r="AG4524" s="45" t="str">
        <f>IFERROR(HYPERLINK("https://wa.me/"&amp;Tabla2[[#This Row],[CONTACTO]]&amp;"?text="&amp;Tabla2[[#This Row],[Mensaje]],"Enviar mensaje"),"")</f>
        <v>Enviar mensaje</v>
      </c>
      <c r="AH4524" s="15" t="str">
        <f>CONCATENATE(A4524,F4524)</f>
        <v>4523MSNU5468859</v>
      </c>
      <c r="AI4524" s="15" t="str">
        <f>CONCATENATE("ENT-",A4524)</f>
        <v>ENT-4523</v>
      </c>
      <c r="AJ4524" s="15" t="str">
        <f>IF(Tabla2[[#This Row],[Op]]&lt;&gt;"","ENTREGA","")</f>
        <v>ENTREGA</v>
      </c>
      <c r="AK4524" s="40" t="str">
        <f>(Tabla2[[#This Row],[FECHA ENTREGA]]&amp;Tabla2[[#This Row],[HORA ENTREGA]])</f>
        <v>461880,416666666666667</v>
      </c>
      <c r="AL4524" s="43" t="str">
        <f>IFERROR(HYPERLINK("https://wa.me/"&amp;Tabla2[[#This Row],[CONTACTO]]&amp;"?text="&amp;Tabla2[[#This Row],[Mensaje]]),"")</f>
        <v>https://wa.me/?text=Hola!%0AServicio del día 15-06%0A *Cliente:* PETROQUIMICA DOW */ Cont: * MSNU5468859*/ HR Entrega: *10:00* /Dirección: *AT LOGISTICA :  LAGUNA SUR N°9750 , COMUNA PUDAHUEL – SANTIAGO , RECINTO (BODEGAS SAN FRANCISCO)</v>
      </c>
    </row>
    <row r="4525" spans="1:38" ht="16.5" customHeight="1" x14ac:dyDescent="0.2">
      <c r="A4525" s="15">
        <f>ROW(A4524)</f>
        <v>4524</v>
      </c>
      <c r="B4525" s="15">
        <f>IF(J4525=J4524,B4524+1,1)</f>
        <v>31</v>
      </c>
      <c r="C4525" s="15" t="s">
        <v>1554</v>
      </c>
      <c r="D4525" s="25" t="s">
        <v>39</v>
      </c>
      <c r="E4525" s="27">
        <v>190064</v>
      </c>
      <c r="F4525" s="27" t="s">
        <v>6865</v>
      </c>
      <c r="G4525" s="27" t="s">
        <v>41</v>
      </c>
      <c r="H4525" s="27">
        <v>29271</v>
      </c>
      <c r="I4525" s="27" t="s">
        <v>42</v>
      </c>
      <c r="J4525" s="28">
        <v>46188</v>
      </c>
      <c r="K4525" s="26">
        <v>0.58333333333333337</v>
      </c>
      <c r="L4525" s="26"/>
      <c r="M4525" s="27"/>
      <c r="N4525" s="25" t="str">
        <f>IFERROR(VLOOKUP(M4525,Data!$J$1:$K$58,2,0),"")</f>
        <v/>
      </c>
      <c r="O4525" s="27"/>
      <c r="P4525" s="27"/>
      <c r="Q4525" s="27" t="s">
        <v>5018</v>
      </c>
      <c r="R4525" s="27"/>
      <c r="S4525" s="27"/>
      <c r="T4525" s="27"/>
      <c r="U4525" s="28"/>
      <c r="V4525" s="15"/>
      <c r="W4525" s="15"/>
      <c r="X4525" s="27"/>
      <c r="Y4525" s="27"/>
      <c r="Z4525" s="29"/>
      <c r="AA4525" s="29"/>
      <c r="AB4525" s="29"/>
      <c r="AC4525" s="30"/>
      <c r="AD4525" s="15" t="str">
        <f>IF(Tabla2[[#This Row],[HORA ENTREGA]]="DIRECTO","On time", IF(AA4525&lt;&gt;"",IF(Tabla2[[#This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25" s="15" t="str">
        <f>MID(Tabla2[[#This Row],[TIPO]],1,3)</f>
        <v xml:space="preserve">40 </v>
      </c>
      <c r="AF452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PETROQUIMICA DOW */ Cont: * MSNU8670713*/ HR Entrega: *14:00* /Dirección: *AT LOGISTICA :  LAGUNA SUR N°9750 , COMUNA PUDAHUEL – SANTIAGO , RECINTO (BODEGAS SAN FRANCISCO)</v>
      </c>
      <c r="AG4525" s="45" t="str">
        <f>IFERROR(HYPERLINK("https://wa.me/"&amp;Tabla2[[#This Row],[CONTACTO]]&amp;"?text="&amp;Tabla2[[#This Row],[Mensaje]],"Enviar mensaje"),"")</f>
        <v>Enviar mensaje</v>
      </c>
      <c r="AH4525" s="15" t="str">
        <f>CONCATENATE(A4525,F4525)</f>
        <v>4524MSNU8670713</v>
      </c>
      <c r="AI4525" s="15" t="str">
        <f>CONCATENATE("ENT-",A4525)</f>
        <v>ENT-4524</v>
      </c>
      <c r="AJ4525" s="15" t="str">
        <f>IF(Tabla2[[#This Row],[Op]]&lt;&gt;"","ENTREGA","")</f>
        <v>ENTREGA</v>
      </c>
      <c r="AK4525" s="40" t="str">
        <f>(Tabla2[[#This Row],[FECHA ENTREGA]]&amp;Tabla2[[#This Row],[HORA ENTREGA]])</f>
        <v>461880,583333333333333</v>
      </c>
      <c r="AL4525" s="43" t="str">
        <f>IFERROR(HYPERLINK("https://wa.me/"&amp;Tabla2[[#This Row],[CONTACTO]]&amp;"?text="&amp;Tabla2[[#This Row],[Mensaje]]),"")</f>
        <v>https://wa.me/?text=Hola!%0AServicio del día 15-06%0A *Cliente:* PETROQUIMICA DOW */ Cont: * MSNU8670713*/ HR Entrega: *14:00* /Dirección: *AT LOGISTICA :  LAGUNA SUR N°9750 , COMUNA PUDAHUEL – SANTIAGO , RECINTO (BODEGAS SAN FRANCISCO)</v>
      </c>
    </row>
    <row r="4526" spans="1:38" ht="16.5" customHeight="1" x14ac:dyDescent="0.2">
      <c r="A4526" s="15">
        <f>ROW(A4525)</f>
        <v>4525</v>
      </c>
      <c r="B4526" s="15">
        <f>IF(J4526=J4525,B4525+1,1)</f>
        <v>32</v>
      </c>
      <c r="C4526" s="15" t="s">
        <v>1554</v>
      </c>
      <c r="D4526" s="25" t="s">
        <v>39</v>
      </c>
      <c r="E4526" s="27">
        <v>190097</v>
      </c>
      <c r="F4526" s="27" t="s">
        <v>6866</v>
      </c>
      <c r="G4526" s="27" t="s">
        <v>41</v>
      </c>
      <c r="H4526" s="27">
        <v>29271</v>
      </c>
      <c r="I4526" s="27" t="s">
        <v>42</v>
      </c>
      <c r="J4526" s="28">
        <v>46188</v>
      </c>
      <c r="K4526" s="26">
        <v>0.58333333333333337</v>
      </c>
      <c r="L4526" s="26"/>
      <c r="M4526" s="27"/>
      <c r="N4526" s="25" t="str">
        <f>IFERROR(VLOOKUP(M4526,Data!$J$1:$K$58,2,0),"")</f>
        <v/>
      </c>
      <c r="O4526" s="27"/>
      <c r="P4526" s="27"/>
      <c r="Q4526" s="27" t="s">
        <v>5018</v>
      </c>
      <c r="R4526" s="27"/>
      <c r="S4526" s="27"/>
      <c r="T4526" s="27"/>
      <c r="U4526" s="28"/>
      <c r="V4526" s="15"/>
      <c r="W4526" s="15"/>
      <c r="X4526" s="27"/>
      <c r="Y4526" s="27"/>
      <c r="Z4526" s="29"/>
      <c r="AA4526" s="29"/>
      <c r="AB4526" s="29"/>
      <c r="AC4526" s="30"/>
      <c r="AD4526" s="15" t="str">
        <f>IF(Tabla2[[#This Row],[HORA ENTREGA]]="DIRECTO","On time", IF(AA4526&lt;&gt;"",IF(Tabla2[[#This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26" s="15" t="str">
        <f>MID(Tabla2[[#This Row],[TIPO]],1,3)</f>
        <v xml:space="preserve">40 </v>
      </c>
      <c r="AF452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PETROQUIMICA DOW */ Cont: * TCLU4908587*/ HR Entrega: *14:00* /Dirección: *AT LOGISTICA :  LAGUNA SUR N°9750 , COMUNA PUDAHUEL – SANTIAGO , RECINTO (BODEGAS SAN FRANCISCO)</v>
      </c>
      <c r="AG4526" s="45" t="str">
        <f>IFERROR(HYPERLINK("https://wa.me/"&amp;Tabla2[[#This Row],[CONTACTO]]&amp;"?text="&amp;Tabla2[[#This Row],[Mensaje]],"Enviar mensaje"),"")</f>
        <v>Enviar mensaje</v>
      </c>
      <c r="AH4526" s="15" t="str">
        <f>CONCATENATE(A4526,F4526)</f>
        <v>4525TCLU4908587</v>
      </c>
      <c r="AI4526" s="15" t="str">
        <f>CONCATENATE("ENT-",A4526)</f>
        <v>ENT-4525</v>
      </c>
      <c r="AJ4526" s="15" t="str">
        <f>IF(Tabla2[[#This Row],[Op]]&lt;&gt;"","ENTREGA","")</f>
        <v>ENTREGA</v>
      </c>
      <c r="AK4526" s="40" t="str">
        <f>(Tabla2[[#This Row],[FECHA ENTREGA]]&amp;Tabla2[[#This Row],[HORA ENTREGA]])</f>
        <v>461880,583333333333333</v>
      </c>
      <c r="AL4526" s="43" t="str">
        <f>IFERROR(HYPERLINK("https://wa.me/"&amp;Tabla2[[#This Row],[CONTACTO]]&amp;"?text="&amp;Tabla2[[#This Row],[Mensaje]]),"")</f>
        <v>https://wa.me/?text=Hola!%0AServicio del día 15-06%0A *Cliente:* PETROQUIMICA DOW */ Cont: * TCLU4908587*/ HR Entrega: *14:00* /Dirección: *AT LOGISTICA :  LAGUNA SUR N°9750 , COMUNA PUDAHUEL – SANTIAGO , RECINTO (BODEGAS SAN FRANCISCO)</v>
      </c>
    </row>
    <row r="4527" spans="1:38" ht="16.5" customHeight="1" x14ac:dyDescent="0.2">
      <c r="A4527" s="15">
        <f>ROW(A4526)</f>
        <v>4526</v>
      </c>
      <c r="B4527" s="15">
        <f>IF(J4527=J4526,B4526+1,1)</f>
        <v>33</v>
      </c>
      <c r="C4527" s="15" t="s">
        <v>3160</v>
      </c>
      <c r="D4527" s="25" t="s">
        <v>39</v>
      </c>
      <c r="E4527" s="27">
        <v>306819</v>
      </c>
      <c r="F4527" s="27" t="s">
        <v>6867</v>
      </c>
      <c r="G4527" s="27" t="s">
        <v>41</v>
      </c>
      <c r="H4527" s="27">
        <v>19400</v>
      </c>
      <c r="I4527" s="27" t="s">
        <v>6868</v>
      </c>
      <c r="J4527" s="28">
        <v>46188</v>
      </c>
      <c r="K4527" s="26">
        <v>0.33333333333333331</v>
      </c>
      <c r="L4527" s="26"/>
      <c r="M4527" s="27"/>
      <c r="N4527" s="25" t="str">
        <f>IFERROR(VLOOKUP(M4527,Data!$J$1:$K$58,2,0),"")</f>
        <v/>
      </c>
      <c r="O4527" s="27"/>
      <c r="P4527" s="27" t="s">
        <v>4635</v>
      </c>
      <c r="Q4527" s="27" t="s">
        <v>3163</v>
      </c>
      <c r="R4527" s="27"/>
      <c r="S4527" s="27"/>
      <c r="T4527" s="27"/>
      <c r="U4527" s="28"/>
      <c r="V4527" s="15"/>
      <c r="W4527" s="15"/>
      <c r="X4527" s="27"/>
      <c r="Y4527" s="27"/>
      <c r="Z4527" s="29"/>
      <c r="AA4527" s="29"/>
      <c r="AB4527" s="29"/>
      <c r="AC4527" s="30"/>
      <c r="AD4527" s="15" t="str">
        <f>IF(Tabla2[[#This Row],[HORA ENTREGA]]="DIRECTO","On time", IF(AA4527&lt;&gt;"",IF(Tabla2[[#This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27" s="15" t="str">
        <f>MID(Tabla2[[#This Row],[TIPO]],1,3)</f>
        <v xml:space="preserve">40 </v>
      </c>
      <c r="AF452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PRODALAM S.A. */ Cont: * FANU3417843*/ HR Entrega: *08:00* /Dirección: *ALBERTO PEPPER 1610, RENCA.</v>
      </c>
      <c r="AG4527" s="45" t="str">
        <f>IFERROR(HYPERLINK("https://wa.me/"&amp;Tabla2[[#This Row],[CONTACTO]]&amp;"?text="&amp;Tabla2[[#This Row],[Mensaje]],"Enviar mensaje"),"")</f>
        <v>Enviar mensaje</v>
      </c>
      <c r="AH4527" s="15" t="str">
        <f>CONCATENATE(A4527,F4527)</f>
        <v>4526FANU3417843</v>
      </c>
      <c r="AI4527" s="15" t="str">
        <f>CONCATENATE("ENT-",A4527)</f>
        <v>ENT-4526</v>
      </c>
      <c r="AJ4527" s="15" t="str">
        <f>IF(Tabla2[[#This Row],[Op]]&lt;&gt;"","ENTREGA","")</f>
        <v>ENTREGA</v>
      </c>
      <c r="AK4527" s="40" t="str">
        <f>(Tabla2[[#This Row],[FECHA ENTREGA]]&amp;Tabla2[[#This Row],[HORA ENTREGA]])</f>
        <v>461880,333333333333333</v>
      </c>
      <c r="AL4527" s="43" t="str">
        <f>IFERROR(HYPERLINK("https://wa.me/"&amp;Tabla2[[#This Row],[CONTACTO]]&amp;"?text="&amp;Tabla2[[#This Row],[Mensaje]]),"")</f>
        <v>https://wa.me/?text=Hola!%0AServicio del día 15-06%0A *Cliente:* PRODALAM S.A. */ Cont: * FANU3417843*/ HR Entrega: *08:00* /Dirección: *ALBERTO PEPPER 1610, RENCA.</v>
      </c>
    </row>
    <row r="4528" spans="1:38" ht="16.5" customHeight="1" x14ac:dyDescent="0.2">
      <c r="A4528" s="15">
        <f>ROW(A4527)</f>
        <v>4527</v>
      </c>
      <c r="B4528" s="15">
        <f>IF(J4528=J4527,B4527+1,1)</f>
        <v>34</v>
      </c>
      <c r="C4528" s="51" t="s">
        <v>3160</v>
      </c>
      <c r="D4528" s="25" t="s">
        <v>39</v>
      </c>
      <c r="E4528" s="49"/>
      <c r="F4528" s="49" t="s">
        <v>6869</v>
      </c>
      <c r="G4528" s="49"/>
      <c r="H4528" s="49"/>
      <c r="I4528" s="49" t="s">
        <v>42</v>
      </c>
      <c r="J4528" s="52">
        <v>46188</v>
      </c>
      <c r="K4528" s="26">
        <v>0.33333333333333331</v>
      </c>
      <c r="L4528" s="26" t="s">
        <v>3832</v>
      </c>
      <c r="M4528" s="41"/>
      <c r="N4528" s="53"/>
      <c r="O4528" s="27"/>
      <c r="P4528" s="49"/>
      <c r="Q4528" s="49" t="s">
        <v>3163</v>
      </c>
      <c r="R4528" s="49"/>
      <c r="S4528" s="49"/>
      <c r="T4528" s="49"/>
      <c r="U4528" s="52"/>
      <c r="V4528" s="51"/>
      <c r="W4528" s="15"/>
      <c r="X4528" s="49"/>
      <c r="Y4528" s="49"/>
      <c r="Z4528" s="54"/>
      <c r="AA4528" s="54"/>
      <c r="AB4528" s="29"/>
      <c r="AC4528" s="55"/>
      <c r="AD4528" s="50"/>
      <c r="AE4528" s="50"/>
      <c r="AF4528" s="56"/>
      <c r="AG4528" s="44"/>
      <c r="AH4528" s="50"/>
      <c r="AI4528" s="50"/>
      <c r="AJ4528" s="50"/>
      <c r="AK4528" s="57"/>
      <c r="AL4528" s="58"/>
    </row>
    <row r="4529" spans="1:38" ht="16.5" customHeight="1" x14ac:dyDescent="0.2">
      <c r="A4529" s="15">
        <f>ROW(A4528)</f>
        <v>4528</v>
      </c>
      <c r="B4529" s="15">
        <f>IF(J4529=J4528,B4528+1,1)</f>
        <v>35</v>
      </c>
      <c r="C4529" s="15" t="s">
        <v>3160</v>
      </c>
      <c r="D4529" s="25" t="s">
        <v>39</v>
      </c>
      <c r="E4529" s="27"/>
      <c r="F4529" s="27" t="s">
        <v>6870</v>
      </c>
      <c r="G4529" s="27"/>
      <c r="H4529" s="27"/>
      <c r="I4529" s="27" t="s">
        <v>42</v>
      </c>
      <c r="J4529" s="28">
        <v>46188</v>
      </c>
      <c r="K4529" s="26">
        <v>0.375</v>
      </c>
      <c r="L4529" s="26" t="s">
        <v>3832</v>
      </c>
      <c r="M4529" s="27"/>
      <c r="N4529" s="25"/>
      <c r="O4529" s="27"/>
      <c r="P4529" s="27"/>
      <c r="Q4529" s="27" t="s">
        <v>3163</v>
      </c>
      <c r="R4529" s="27"/>
      <c r="S4529" s="27"/>
      <c r="T4529" s="27"/>
      <c r="U4529" s="28"/>
      <c r="V4529" s="15"/>
      <c r="W4529" s="15"/>
      <c r="X4529" s="27"/>
      <c r="Y4529" s="27"/>
      <c r="Z4529" s="29"/>
      <c r="AA4529" s="29"/>
      <c r="AB4529" s="29"/>
      <c r="AC4529" s="30"/>
      <c r="AD4529" s="15"/>
      <c r="AE4529" s="15"/>
      <c r="AF4529" s="39"/>
      <c r="AG4529" s="45"/>
      <c r="AH4529" s="15"/>
      <c r="AI4529" s="15"/>
      <c r="AJ4529" s="15"/>
      <c r="AK4529" s="40"/>
      <c r="AL4529" s="43"/>
    </row>
    <row r="4530" spans="1:38" ht="16.5" customHeight="1" x14ac:dyDescent="0.2">
      <c r="A4530" s="15">
        <f>ROW(A4529)</f>
        <v>4529</v>
      </c>
      <c r="B4530" s="15">
        <f>IF(J4530=J4529,B4529+1,1)</f>
        <v>36</v>
      </c>
      <c r="C4530" s="15" t="s">
        <v>3160</v>
      </c>
      <c r="D4530" s="25" t="s">
        <v>39</v>
      </c>
      <c r="E4530" s="27">
        <v>809037</v>
      </c>
      <c r="F4530" s="27" t="s">
        <v>6871</v>
      </c>
      <c r="G4530" s="27" t="s">
        <v>64</v>
      </c>
      <c r="H4530" s="27">
        <v>9800</v>
      </c>
      <c r="I4530" s="27" t="s">
        <v>6872</v>
      </c>
      <c r="J4530" s="28">
        <v>46188</v>
      </c>
      <c r="K4530" s="26">
        <v>0.41666666666666669</v>
      </c>
      <c r="L4530" s="26"/>
      <c r="M4530" s="27"/>
      <c r="N4530" s="25"/>
      <c r="O4530" s="27"/>
      <c r="P4530" s="27"/>
      <c r="Q4530" s="27" t="s">
        <v>3163</v>
      </c>
      <c r="R4530" s="27"/>
      <c r="S4530" s="27"/>
      <c r="T4530" s="27"/>
      <c r="U4530" s="28"/>
      <c r="V4530" s="15"/>
      <c r="W4530" s="15"/>
      <c r="X4530" s="27"/>
      <c r="Y4530" s="27"/>
      <c r="Z4530" s="29"/>
      <c r="AA4530" s="29"/>
      <c r="AB4530" s="29"/>
      <c r="AC4530" s="30"/>
      <c r="AD4530" s="15"/>
      <c r="AE4530" s="15"/>
      <c r="AF4530" s="39"/>
      <c r="AG4530" s="45"/>
      <c r="AH4530" s="15"/>
      <c r="AI4530" s="15"/>
      <c r="AJ4530" s="15"/>
      <c r="AK4530" s="40"/>
      <c r="AL4530" s="43"/>
    </row>
    <row r="4531" spans="1:38" ht="16.5" customHeight="1" x14ac:dyDescent="0.2">
      <c r="A4531" s="15">
        <f>ROW(A4530)</f>
        <v>4530</v>
      </c>
      <c r="B4531" s="15">
        <f>IF(J4531=J4530,B4530+1,1)</f>
        <v>37</v>
      </c>
      <c r="C4531" s="15" t="s">
        <v>3160</v>
      </c>
      <c r="D4531" s="25" t="s">
        <v>39</v>
      </c>
      <c r="E4531" s="27">
        <v>808067</v>
      </c>
      <c r="F4531" s="27" t="s">
        <v>6873</v>
      </c>
      <c r="G4531" s="27" t="s">
        <v>41</v>
      </c>
      <c r="H4531" s="27">
        <v>15600</v>
      </c>
      <c r="I4531" s="27" t="s">
        <v>6874</v>
      </c>
      <c r="J4531" s="28">
        <v>46188</v>
      </c>
      <c r="K4531" s="26">
        <v>0.45833333333333331</v>
      </c>
      <c r="L4531" s="26"/>
      <c r="M4531" s="27"/>
      <c r="N4531" s="25"/>
      <c r="O4531" s="27"/>
      <c r="P4531" s="27"/>
      <c r="Q4531" s="27" t="s">
        <v>3163</v>
      </c>
      <c r="R4531" s="27"/>
      <c r="S4531" s="27"/>
      <c r="T4531" s="27"/>
      <c r="U4531" s="28"/>
      <c r="V4531" s="15"/>
      <c r="W4531" s="15"/>
      <c r="X4531" s="27"/>
      <c r="Y4531" s="27"/>
      <c r="Z4531" s="29"/>
      <c r="AA4531" s="29"/>
      <c r="AB4531" s="29"/>
      <c r="AC4531" s="30"/>
      <c r="AD4531" s="15"/>
      <c r="AE4531" s="15"/>
      <c r="AF4531" s="39"/>
      <c r="AG4531" s="45"/>
      <c r="AH4531" s="15"/>
      <c r="AI4531" s="15"/>
      <c r="AJ4531" s="15"/>
      <c r="AK4531" s="40"/>
      <c r="AL4531" s="43"/>
    </row>
    <row r="4532" spans="1:38" ht="16.5" customHeight="1" x14ac:dyDescent="0.2">
      <c r="A4532" s="15">
        <f>ROW(A4531)</f>
        <v>4531</v>
      </c>
      <c r="B4532" s="15">
        <f>IF(J4532=J4531,B4531+1,1)</f>
        <v>38</v>
      </c>
      <c r="C4532" s="15" t="s">
        <v>219</v>
      </c>
      <c r="D4532" s="25" t="s">
        <v>39</v>
      </c>
      <c r="E4532" s="27">
        <v>103545</v>
      </c>
      <c r="F4532" s="27" t="s">
        <v>6875</v>
      </c>
      <c r="G4532" s="27" t="s">
        <v>41</v>
      </c>
      <c r="H4532" s="27">
        <v>8370</v>
      </c>
      <c r="I4532" s="27" t="s">
        <v>2725</v>
      </c>
      <c r="J4532" s="28">
        <v>46188</v>
      </c>
      <c r="K4532" s="26">
        <v>0.29166666666666669</v>
      </c>
      <c r="L4532" s="26"/>
      <c r="M4532" s="27"/>
      <c r="N4532" s="25" t="str">
        <f>IFERROR(VLOOKUP(M4532,Data!$J$1:$K$58,2,0),"")</f>
        <v/>
      </c>
      <c r="O4532" s="27"/>
      <c r="P4532" s="27"/>
      <c r="Q4532" s="27" t="s">
        <v>229</v>
      </c>
      <c r="R4532" s="27"/>
      <c r="S4532" s="27"/>
      <c r="T4532" s="27"/>
      <c r="U4532" s="28"/>
      <c r="V4532" s="15"/>
      <c r="W4532" s="15"/>
      <c r="X4532" s="27"/>
      <c r="Y4532" s="27"/>
      <c r="Z4532" s="29"/>
      <c r="AA4532" s="29"/>
      <c r="AB4532" s="29"/>
      <c r="AC4532" s="30"/>
      <c r="AD4532" s="15" t="str">
        <f>IF(Tabla2[[#This Row],[HORA ENTREGA]]="DIRECTO","On time", IF(AA4532&lt;&gt;"",IF(Tabla2[[#This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2" s="15" t="str">
        <f>MID(Tabla2[[#This Row],[TIPO]],1,3)</f>
        <v xml:space="preserve">40 </v>
      </c>
      <c r="AF453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RENDIC S.A. */ Cont: * WHSU8227912*/ HR Entrega: *07:00* /Dirección: *Avenida Miraflores 9700-Bodega 4C, PUDAHUEL</v>
      </c>
      <c r="AG4532" s="47" t="str">
        <f>IFERROR(HYPERLINK("https://wa.me/"&amp;Tabla2[[#This Row],[CONTACTO]]&amp;"?text="&amp;Tabla2[[#This Row],[Mensaje]],"Enviar mensaje"),"")</f>
        <v>Enviar mensaje</v>
      </c>
      <c r="AH4532" s="15" t="str">
        <f>CONCATENATE(A4532,F4532)</f>
        <v>4531WHSU8227912</v>
      </c>
      <c r="AI4532" s="15" t="str">
        <f>CONCATENATE("ENT-",A4532)</f>
        <v>ENT-4531</v>
      </c>
      <c r="AJ4532" s="15" t="str">
        <f>IF(Tabla2[[#This Row],[Op]]&lt;&gt;"","ENTREGA","")</f>
        <v>ENTREGA</v>
      </c>
      <c r="AK4532" s="40" t="str">
        <f>(Tabla2[[#This Row],[FECHA ENTREGA]]&amp;Tabla2[[#This Row],[HORA ENTREGA]])</f>
        <v>461880,291666666666667</v>
      </c>
      <c r="AL4532" s="46" t="str">
        <f>IFERROR(HYPERLINK("https://wa.me/"&amp;Tabla2[[#This Row],[CONTACTO]]&amp;"?text="&amp;Tabla2[[#This Row],[Mensaje]]),"")</f>
        <v>https://wa.me/?text=Hola!%0AServicio del día 15-06%0A *Cliente:* RENDIC S.A. */ Cont: * WHSU8227912*/ HR Entrega: *07:00* /Dirección: *Avenida Miraflores 9700-Bodega 4C, PUDAHUEL</v>
      </c>
    </row>
    <row r="4533" spans="1:38" ht="16.5" customHeight="1" x14ac:dyDescent="0.2">
      <c r="A4533" s="15">
        <f>ROW(A4532)</f>
        <v>4532</v>
      </c>
      <c r="B4533" s="15">
        <f>IF(J4533=J4532,B4532+1,1)</f>
        <v>39</v>
      </c>
      <c r="C4533" s="15" t="s">
        <v>219</v>
      </c>
      <c r="D4533" s="25" t="s">
        <v>39</v>
      </c>
      <c r="E4533" s="27">
        <v>103546</v>
      </c>
      <c r="F4533" s="27" t="s">
        <v>6876</v>
      </c>
      <c r="G4533" s="27" t="s">
        <v>41</v>
      </c>
      <c r="H4533" s="27">
        <v>11800</v>
      </c>
      <c r="I4533" s="27" t="s">
        <v>42</v>
      </c>
      <c r="J4533" s="28">
        <v>46188</v>
      </c>
      <c r="K4533" s="26">
        <v>0.29166666666666669</v>
      </c>
      <c r="L4533" s="26"/>
      <c r="M4533" s="27"/>
      <c r="N4533" s="25" t="str">
        <f>IFERROR(VLOOKUP(M4533,Data!$J$1:$K$58,2,0),"")</f>
        <v/>
      </c>
      <c r="O4533" s="27"/>
      <c r="P4533" s="27"/>
      <c r="Q4533" s="27" t="s">
        <v>229</v>
      </c>
      <c r="R4533" s="27" t="s">
        <v>74</v>
      </c>
      <c r="S4533" s="27"/>
      <c r="T4533" s="27"/>
      <c r="U4533" s="28"/>
      <c r="V4533" s="15"/>
      <c r="W4533" s="15"/>
      <c r="X4533" s="27"/>
      <c r="Y4533" s="27"/>
      <c r="Z4533" s="29"/>
      <c r="AA4533" s="29"/>
      <c r="AB4533" s="29"/>
      <c r="AC4533" s="30"/>
      <c r="AD4533" s="15" t="str">
        <f>IF(Tabla2[[#This Row],[HORA ENTREGA]]="DIRECTO","On time", IF(AA4533&lt;&gt;"",IF(Tabla2[[#This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3" s="15" t="str">
        <f>MID(Tabla2[[#This Row],[TIPO]],1,3)</f>
        <v xml:space="preserve">40 </v>
      </c>
      <c r="AF453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RENDIC S.A. */ Cont: * WHSU8481510*/ HR Entrega: *07:00* /Dirección: *Avenida Miraflores 9700-Bodega 4C, PUDAHUEL</v>
      </c>
      <c r="AG4533" s="47" t="str">
        <f>IFERROR(HYPERLINK("https://wa.me/"&amp;Tabla2[[#This Row],[CONTACTO]]&amp;"?text="&amp;Tabla2[[#This Row],[Mensaje]],"Enviar mensaje"),"")</f>
        <v>Enviar mensaje</v>
      </c>
      <c r="AH4533" s="15" t="str">
        <f>CONCATENATE(A4533,F4533)</f>
        <v>4532WHSU8481510</v>
      </c>
      <c r="AI4533" s="15" t="str">
        <f>CONCATENATE("ENT-",A4533)</f>
        <v>ENT-4532</v>
      </c>
      <c r="AJ4533" s="15" t="str">
        <f>IF(Tabla2[[#This Row],[Op]]&lt;&gt;"","ENTREGA","")</f>
        <v>ENTREGA</v>
      </c>
      <c r="AK4533" s="40" t="str">
        <f>(Tabla2[[#This Row],[FECHA ENTREGA]]&amp;Tabla2[[#This Row],[HORA ENTREGA]])</f>
        <v>461880,291666666666667</v>
      </c>
      <c r="AL4533" s="46" t="str">
        <f>IFERROR(HYPERLINK("https://wa.me/"&amp;Tabla2[[#This Row],[CONTACTO]]&amp;"?text="&amp;Tabla2[[#This Row],[Mensaje]]),"")</f>
        <v>https://wa.me/?text=Hola!%0AServicio del día 15-06%0A *Cliente:* RENDIC S.A. */ Cont: * WHSU8481510*/ HR Entrega: *07:00* /Dirección: *Avenida Miraflores 9700-Bodega 4C, PUDAHUEL</v>
      </c>
    </row>
    <row r="4534" spans="1:38" ht="16.5" customHeight="1" x14ac:dyDescent="0.2">
      <c r="A4534" s="15">
        <f>ROW(A4533)</f>
        <v>4533</v>
      </c>
      <c r="B4534" s="15">
        <f>IF(J4534=J4533,B4533+1,1)</f>
        <v>40</v>
      </c>
      <c r="C4534" s="15" t="s">
        <v>236</v>
      </c>
      <c r="D4534" s="25" t="s">
        <v>39</v>
      </c>
      <c r="E4534" s="27">
        <v>514480</v>
      </c>
      <c r="F4534" s="27" t="s">
        <v>6877</v>
      </c>
      <c r="G4534" s="27" t="s">
        <v>64</v>
      </c>
      <c r="H4534" s="27">
        <v>29335</v>
      </c>
      <c r="I4534" s="27" t="s">
        <v>42</v>
      </c>
      <c r="J4534" s="28">
        <v>46188</v>
      </c>
      <c r="K4534" s="26">
        <v>0.33333333333333331</v>
      </c>
      <c r="L4534" s="26"/>
      <c r="M4534" s="27"/>
      <c r="N4534" s="25" t="str">
        <f>IFERROR(VLOOKUP(M4534,Data!$J$1:$K$58,2,0),"")</f>
        <v/>
      </c>
      <c r="O4534" s="27"/>
      <c r="P4534" s="27"/>
      <c r="Q4534" s="27" t="s">
        <v>2218</v>
      </c>
      <c r="R4534" s="27"/>
      <c r="S4534" s="27"/>
      <c r="T4534" s="27"/>
      <c r="U4534" s="28"/>
      <c r="V4534" s="15"/>
      <c r="W4534" s="15"/>
      <c r="X4534" s="27"/>
      <c r="Y4534" s="27"/>
      <c r="Z4534" s="29"/>
      <c r="AA4534" s="29"/>
      <c r="AB4534" s="29"/>
      <c r="AC4534" s="30"/>
      <c r="AD4534" s="15" t="str">
        <f>IF(Tabla2[[#This Row],[HORA ENTREGA]]="DIRECTO","On time", IF(AA4534&lt;&gt;"",IF(Tabla2[[#This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4" s="15" t="str">
        <f>MID(Tabla2[[#This Row],[TIPO]],1,3)</f>
        <v xml:space="preserve">20 </v>
      </c>
      <c r="AF453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SOCIEDAD COMERCIAL MARBEN PETS LTDA */ Cont: * TCKU3152081*/ HR Entrega: *08:00* /Dirección: *Santa Teresa 998 la ligua</v>
      </c>
      <c r="AG4534" s="45" t="str">
        <f>IFERROR(HYPERLINK("https://wa.me/"&amp;Tabla2[[#This Row],[CONTACTO]]&amp;"?text="&amp;Tabla2[[#This Row],[Mensaje]],"Enviar mensaje"),"")</f>
        <v>Enviar mensaje</v>
      </c>
      <c r="AH4534" s="15" t="str">
        <f>CONCATENATE(A4534,F4534)</f>
        <v>4533TCKU3152081</v>
      </c>
      <c r="AI4534" s="15" t="str">
        <f>CONCATENATE("ENT-",A4534)</f>
        <v>ENT-4533</v>
      </c>
      <c r="AJ4534" s="15" t="str">
        <f>IF(Tabla2[[#This Row],[Op]]&lt;&gt;"","ENTREGA","")</f>
        <v>ENTREGA</v>
      </c>
      <c r="AK4534" s="40" t="str">
        <f>(Tabla2[[#This Row],[FECHA ENTREGA]]&amp;Tabla2[[#This Row],[HORA ENTREGA]])</f>
        <v>461880,333333333333333</v>
      </c>
      <c r="AL4534" s="34" t="str">
        <f>IFERROR(HYPERLINK("https://wa.me/"&amp;Tabla2[[#This Row],[CONTACTO]]&amp;"?text="&amp;Tabla2[[#This Row],[Mensaje]]),"")</f>
        <v>https://wa.me/?text=Hola!%0AServicio del día 15-06%0A *Cliente:* SOCIEDAD COMERCIAL MARBEN PETS LTDA */ Cont: * TCKU3152081*/ HR Entrega: *08:00* /Dirección: *Santa Teresa 998 la ligua</v>
      </c>
    </row>
    <row r="4535" spans="1:38" ht="16.5" customHeight="1" x14ac:dyDescent="0.2">
      <c r="A4535" s="15">
        <f>ROW(A4534)</f>
        <v>4534</v>
      </c>
      <c r="B4535" s="15">
        <f>IF(J4535=J4534,B4534+1,1)</f>
        <v>41</v>
      </c>
      <c r="C4535" s="15" t="s">
        <v>236</v>
      </c>
      <c r="D4535" s="25" t="s">
        <v>39</v>
      </c>
      <c r="E4535" s="27">
        <v>514480</v>
      </c>
      <c r="F4535" s="27" t="s">
        <v>6878</v>
      </c>
      <c r="G4535" s="27" t="s">
        <v>64</v>
      </c>
      <c r="H4535" s="27">
        <v>29335</v>
      </c>
      <c r="I4535" s="27" t="s">
        <v>42</v>
      </c>
      <c r="J4535" s="28">
        <v>46188</v>
      </c>
      <c r="K4535" s="26">
        <v>0.33333333333333331</v>
      </c>
      <c r="L4535" s="26"/>
      <c r="M4535" s="27"/>
      <c r="N4535" s="25" t="str">
        <f>IFERROR(VLOOKUP(M4535,Data!$J$1:$K$58,2,0),"")</f>
        <v/>
      </c>
      <c r="O4535" s="27"/>
      <c r="P4535" s="27"/>
      <c r="Q4535" s="27" t="s">
        <v>2805</v>
      </c>
      <c r="R4535" s="27"/>
      <c r="S4535" s="27"/>
      <c r="T4535" s="27"/>
      <c r="U4535" s="28"/>
      <c r="V4535" s="15"/>
      <c r="W4535" s="15"/>
      <c r="X4535" s="27"/>
      <c r="Y4535" s="27"/>
      <c r="Z4535" s="29"/>
      <c r="AA4535" s="29"/>
      <c r="AB4535" s="29"/>
      <c r="AC4535" s="30"/>
      <c r="AD4535" s="15" t="str">
        <f>IF(Tabla2[[#This Row],[HORA ENTREGA]]="DIRECTO","On time", IF(AA4535&lt;&gt;"",IF(Tabla2[[#This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5" s="15" t="str">
        <f>MID(Tabla2[[#This Row],[TIPO]],1,3)</f>
        <v xml:space="preserve">20 </v>
      </c>
      <c r="AF453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SOCIEDAD COMERCIAL MARBEN PETS LTDA */ Cont: * CMAU0675457*/ HR Entrega: *08:00* /Dirección: *RL705UTA F-852 LA FRAGUA 931, LOTE NUMERO 32 bodega principal</v>
      </c>
      <c r="AG4535" s="45" t="str">
        <f>IFERROR(HYPERLINK("https://wa.me/"&amp;Tabla2[[#This Row],[CONTACTO]]&amp;"?text="&amp;Tabla2[[#This Row],[Mensaje]],"Enviar mensaje"),"")</f>
        <v>Enviar mensaje</v>
      </c>
      <c r="AH4535" s="15" t="str">
        <f>CONCATENATE(A4535,F4535)</f>
        <v>4534CMAU0675457</v>
      </c>
      <c r="AI4535" s="15" t="str">
        <f>CONCATENATE("ENT-",A4535)</f>
        <v>ENT-4534</v>
      </c>
      <c r="AJ4535" s="15" t="str">
        <f>IF(Tabla2[[#This Row],[Op]]&lt;&gt;"","ENTREGA","")</f>
        <v>ENTREGA</v>
      </c>
      <c r="AK4535" s="40" t="str">
        <f>(Tabla2[[#This Row],[FECHA ENTREGA]]&amp;Tabla2[[#This Row],[HORA ENTREGA]])</f>
        <v>461880,333333333333333</v>
      </c>
      <c r="AL4535" s="43" t="str">
        <f>IFERROR(HYPERLINK("https://wa.me/"&amp;Tabla2[[#This Row],[CONTACTO]]&amp;"?text="&amp;Tabla2[[#This Row],[Mensaje]]),"")</f>
        <v>https://wa.me/?text=Hola!%0AServicio del día 15-06%0A *Cliente:* SOCIEDAD COMERCIAL MARBEN PETS LTDA */ Cont: * CMAU0675457*/ HR Entrega: *08:00* /Dirección: *RL705UTA F-852 LA FRAGUA 931, LOTE NUMERO 32 bodega principal</v>
      </c>
    </row>
    <row r="4536" spans="1:38" ht="16.5" customHeight="1" x14ac:dyDescent="0.2">
      <c r="A4536" s="15">
        <f>ROW(A4535)</f>
        <v>4535</v>
      </c>
      <c r="B4536" s="15">
        <f>IF(J4536=J4535,B4535+1,1)</f>
        <v>42</v>
      </c>
      <c r="C4536" s="15" t="s">
        <v>236</v>
      </c>
      <c r="D4536" s="25" t="s">
        <v>39</v>
      </c>
      <c r="E4536" s="27">
        <v>514480</v>
      </c>
      <c r="F4536" s="27" t="s">
        <v>6879</v>
      </c>
      <c r="G4536" s="27" t="s">
        <v>64</v>
      </c>
      <c r="H4536" s="27">
        <v>29335</v>
      </c>
      <c r="I4536" s="27" t="s">
        <v>42</v>
      </c>
      <c r="J4536" s="28">
        <v>46188</v>
      </c>
      <c r="K4536" s="26">
        <v>0.33333333333333331</v>
      </c>
      <c r="L4536" s="26"/>
      <c r="M4536" s="27"/>
      <c r="N4536" s="25" t="str">
        <f>IFERROR(VLOOKUP(M4536,Data!$J$1:$K$58,2,0),"")</f>
        <v/>
      </c>
      <c r="O4536" s="27"/>
      <c r="P4536" s="27"/>
      <c r="Q4536" s="27" t="s">
        <v>2805</v>
      </c>
      <c r="R4536" s="27"/>
      <c r="S4536" s="27"/>
      <c r="T4536" s="27"/>
      <c r="U4536" s="28"/>
      <c r="V4536" s="15"/>
      <c r="W4536" s="15"/>
      <c r="X4536" s="27"/>
      <c r="Y4536" s="27"/>
      <c r="Z4536" s="29"/>
      <c r="AA4536" s="29"/>
      <c r="AB4536" s="29"/>
      <c r="AC4536" s="30"/>
      <c r="AD4536" s="15" t="str">
        <f>IF(Tabla2[[#This Row],[HORA ENTREGA]]="DIRECTO","On time", IF(AA4536&lt;&gt;"",IF(Tabla2[[#This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6" s="15" t="str">
        <f>MID(Tabla2[[#This Row],[TIPO]],1,3)</f>
        <v xml:space="preserve">20 </v>
      </c>
      <c r="AF453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SOCIEDAD COMERCIAL MARBEN PETS LTDA */ Cont: * CAIU6333090*/ HR Entrega: *08:00* /Dirección: *RL705UTA F-852 LA FRAGUA 931, LOTE NUMERO 32 bodega principal</v>
      </c>
      <c r="AG4536" s="45" t="str">
        <f>IFERROR(HYPERLINK("https://wa.me/"&amp;Tabla2[[#This Row],[CONTACTO]]&amp;"?text="&amp;Tabla2[[#This Row],[Mensaje]],"Enviar mensaje"),"")</f>
        <v>Enviar mensaje</v>
      </c>
      <c r="AH4536" s="15" t="str">
        <f>CONCATENATE(A4536,F4536)</f>
        <v>4535CAIU6333090</v>
      </c>
      <c r="AI4536" s="15" t="str">
        <f>CONCATENATE("ENT-",A4536)</f>
        <v>ENT-4535</v>
      </c>
      <c r="AJ4536" s="15" t="str">
        <f>IF(Tabla2[[#This Row],[Op]]&lt;&gt;"","ENTREGA","")</f>
        <v>ENTREGA</v>
      </c>
      <c r="AK4536" s="40" t="str">
        <f>(Tabla2[[#This Row],[FECHA ENTREGA]]&amp;Tabla2[[#This Row],[HORA ENTREGA]])</f>
        <v>461880,333333333333333</v>
      </c>
      <c r="AL4536" s="43" t="str">
        <f>IFERROR(HYPERLINK("https://wa.me/"&amp;Tabla2[[#This Row],[CONTACTO]]&amp;"?text="&amp;Tabla2[[#This Row],[Mensaje]]),"")</f>
        <v>https://wa.me/?text=Hola!%0AServicio del día 15-06%0A *Cliente:* SOCIEDAD COMERCIAL MARBEN PETS LTDA */ Cont: * CAIU6333090*/ HR Entrega: *08:00* /Dirección: *RL705UTA F-852 LA FRAGUA 931, LOTE NUMERO 32 bodega principal</v>
      </c>
    </row>
    <row r="4537" spans="1:38" ht="16.5" customHeight="1" x14ac:dyDescent="0.2">
      <c r="A4537" s="50">
        <f>ROW(A4536)</f>
        <v>4536</v>
      </c>
      <c r="B4537" s="51">
        <f>IF(J4537=J4536,B4536+1,1)</f>
        <v>43</v>
      </c>
      <c r="C4537" s="51" t="s">
        <v>236</v>
      </c>
      <c r="D4537" s="25" t="s">
        <v>39</v>
      </c>
      <c r="E4537" s="49">
        <v>514480</v>
      </c>
      <c r="F4537" s="49" t="s">
        <v>6880</v>
      </c>
      <c r="G4537" s="49" t="s">
        <v>64</v>
      </c>
      <c r="H4537" s="49">
        <v>29315</v>
      </c>
      <c r="I4537" s="49" t="s">
        <v>42</v>
      </c>
      <c r="J4537" s="52">
        <v>46188</v>
      </c>
      <c r="K4537" s="26">
        <v>0.375</v>
      </c>
      <c r="L4537" s="26" t="s">
        <v>335</v>
      </c>
      <c r="M4537" s="41"/>
      <c r="N4537" s="53" t="str">
        <f>IFERROR(VLOOKUP(M4537,Data!$J$1:$K$58,2,0),"")</f>
        <v/>
      </c>
      <c r="O4537" s="41"/>
      <c r="P4537" s="49"/>
      <c r="Q4537" s="49" t="s">
        <v>1853</v>
      </c>
      <c r="R4537" s="49" t="s">
        <v>48</v>
      </c>
      <c r="S4537" s="49"/>
      <c r="T4537" s="49"/>
      <c r="U4537" s="52"/>
      <c r="V4537" s="51"/>
      <c r="W4537" s="15"/>
      <c r="X4537" s="49"/>
      <c r="Y4537" s="49"/>
      <c r="Z4537" s="54"/>
      <c r="AA4537" s="54"/>
      <c r="AB4537" s="29"/>
      <c r="AC4537" s="55"/>
      <c r="AD4537" s="50" t="str">
        <f>IF(Tabla2[[#This Row],[HORA ENTREGA]]="DIRECTO","On time", IF(AA4537&lt;&gt;"",IF(Tabla2[[#This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7" s="50" t="str">
        <f>MID(Tabla2[[#This Row],[TIPO]],1,3)</f>
        <v xml:space="preserve">20 </v>
      </c>
      <c r="AF4537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SOCIEDAD COMERCIAL MARBEN PETS LTDA */ Cont: * TRHU1382864*/ HR Entrega: *09:00* /Dirección: *Santa rosa 15551 la pintana</v>
      </c>
      <c r="AG4537" s="47" t="str">
        <f>IFERROR(HYPERLINK("https://wa.me/"&amp;Tabla2[[#This Row],[CONTACTO]]&amp;"?text="&amp;Tabla2[[#This Row],[Mensaje]],"Enviar mensaje"),"")</f>
        <v>Enviar mensaje</v>
      </c>
      <c r="AH4537" s="50" t="str">
        <f>CONCATENATE(A4537,F4537)</f>
        <v>4536TRHU1382864</v>
      </c>
      <c r="AI4537" s="50" t="str">
        <f>CONCATENATE("ENT-",A4537)</f>
        <v>ENT-4536</v>
      </c>
      <c r="AJ4537" s="50" t="str">
        <f>IF(Tabla2[[#This Row],[Op]]&lt;&gt;"","ENTREGA","")</f>
        <v>ENTREGA</v>
      </c>
      <c r="AK4537" s="57" t="str">
        <f>(Tabla2[[#This Row],[FECHA ENTREGA]]&amp;Tabla2[[#This Row],[HORA ENTREGA]])</f>
        <v>461880,375</v>
      </c>
      <c r="AL4537" s="46" t="str">
        <f>IFERROR(HYPERLINK("https://wa.me/"&amp;Tabla2[[#This Row],[CONTACTO]]&amp;"?text="&amp;Tabla2[[#This Row],[Mensaje]]),"")</f>
        <v>https://wa.me/?text=Hola!%0AServicio del día 15-06%0A *Cliente:* SOCIEDAD COMERCIAL MARBEN PETS LTDA */ Cont: * TRHU1382864*/ HR Entrega: *09:00* /Dirección: *Santa rosa 15551 la pintana</v>
      </c>
    </row>
    <row r="4538" spans="1:38" ht="16.5" customHeight="1" x14ac:dyDescent="0.2">
      <c r="A4538" s="50">
        <f>ROW(A4537)</f>
        <v>4537</v>
      </c>
      <c r="B4538" s="51">
        <f>IF(J4538=J4537,B4537+1,1)</f>
        <v>44</v>
      </c>
      <c r="C4538" s="51" t="s">
        <v>236</v>
      </c>
      <c r="D4538" s="25" t="s">
        <v>39</v>
      </c>
      <c r="E4538" s="49">
        <v>514480</v>
      </c>
      <c r="F4538" s="49" t="s">
        <v>6881</v>
      </c>
      <c r="G4538" s="49" t="s">
        <v>64</v>
      </c>
      <c r="H4538" s="49">
        <v>29335</v>
      </c>
      <c r="I4538" s="49" t="s">
        <v>42</v>
      </c>
      <c r="J4538" s="52">
        <v>46188</v>
      </c>
      <c r="K4538" s="26">
        <v>0.33333333333333331</v>
      </c>
      <c r="L4538" s="26"/>
      <c r="M4538" s="41"/>
      <c r="N4538" s="53" t="str">
        <f>IFERROR(VLOOKUP(M4538,Data!$J$1:$K$58,2,0),"")</f>
        <v/>
      </c>
      <c r="O4538" s="41"/>
      <c r="P4538" s="49"/>
      <c r="Q4538" s="49" t="s">
        <v>2386</v>
      </c>
      <c r="R4538" s="49" t="s">
        <v>48</v>
      </c>
      <c r="S4538" s="49"/>
      <c r="T4538" s="49"/>
      <c r="U4538" s="52"/>
      <c r="V4538" s="51"/>
      <c r="W4538" s="15"/>
      <c r="X4538" s="49"/>
      <c r="Y4538" s="49"/>
      <c r="Z4538" s="54"/>
      <c r="AA4538" s="54"/>
      <c r="AB4538" s="29"/>
      <c r="AC4538" s="55"/>
      <c r="AD4538" s="50" t="str">
        <f>IF(Tabla2[[#This Row],[HORA ENTREGA]]="DIRECTO","On time", IF(AA4538&lt;&gt;"",IF(Tabla2[[#This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8" s="50" t="str">
        <f>MID(Tabla2[[#This Row],[TIPO]],1,3)</f>
        <v xml:space="preserve">20 </v>
      </c>
      <c r="AF4538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SOCIEDAD COMERCIAL MARBEN PETS LTDA */ Cont: * SEGU3216081*/ HR Entrega: *08:00* /Dirección: *AV. DE LA VICTORIA 2498</v>
      </c>
      <c r="AG4538" s="47" t="str">
        <f>IFERROR(HYPERLINK("https://wa.me/"&amp;Tabla2[[#This Row],[CONTACTO]]&amp;"?text="&amp;Tabla2[[#This Row],[Mensaje]],"Enviar mensaje"),"")</f>
        <v>Enviar mensaje</v>
      </c>
      <c r="AH4538" s="50" t="str">
        <f>CONCATENATE(A4538,F4538)</f>
        <v>4537SEGU3216081</v>
      </c>
      <c r="AI4538" s="50" t="str">
        <f>CONCATENATE("ENT-",A4538)</f>
        <v>ENT-4537</v>
      </c>
      <c r="AJ4538" s="50" t="str">
        <f>IF(Tabla2[[#This Row],[Op]]&lt;&gt;"","ENTREGA","")</f>
        <v>ENTREGA</v>
      </c>
      <c r="AK4538" s="57" t="str">
        <f>(Tabla2[[#This Row],[FECHA ENTREGA]]&amp;Tabla2[[#This Row],[HORA ENTREGA]])</f>
        <v>461880,333333333333333</v>
      </c>
      <c r="AL4538" s="46" t="str">
        <f>IFERROR(HYPERLINK("https://wa.me/"&amp;Tabla2[[#This Row],[CONTACTO]]&amp;"?text="&amp;Tabla2[[#This Row],[Mensaje]]),"")</f>
        <v>https://wa.me/?text=Hola!%0AServicio del día 15-06%0A *Cliente:* SOCIEDAD COMERCIAL MARBEN PETS LTDA */ Cont: * SEGU3216081*/ HR Entrega: *08:00* /Dirección: *AV. DE LA VICTORIA 2498</v>
      </c>
    </row>
    <row r="4539" spans="1:38" ht="16.5" customHeight="1" x14ac:dyDescent="0.2">
      <c r="A4539" s="50">
        <f>ROW(A4538)</f>
        <v>4538</v>
      </c>
      <c r="B4539" s="51">
        <f>IF(J4539=J4538,B4538+1,1)</f>
        <v>45</v>
      </c>
      <c r="C4539" s="51" t="s">
        <v>236</v>
      </c>
      <c r="D4539" s="25" t="s">
        <v>39</v>
      </c>
      <c r="E4539" s="49">
        <v>514480</v>
      </c>
      <c r="F4539" s="49" t="s">
        <v>6882</v>
      </c>
      <c r="G4539" s="49" t="s">
        <v>64</v>
      </c>
      <c r="H4539" s="49">
        <v>29335</v>
      </c>
      <c r="I4539" s="49" t="s">
        <v>42</v>
      </c>
      <c r="J4539" s="52">
        <v>46188</v>
      </c>
      <c r="K4539" s="26">
        <v>0.33333333333333331</v>
      </c>
      <c r="L4539" s="26"/>
      <c r="M4539" s="41"/>
      <c r="N4539" s="53" t="str">
        <f>IFERROR(VLOOKUP(M4539,Data!$J$1:$K$58,2,0),"")</f>
        <v/>
      </c>
      <c r="O4539" s="41"/>
      <c r="P4539" s="49"/>
      <c r="Q4539" s="49" t="s">
        <v>2805</v>
      </c>
      <c r="R4539" s="49" t="s">
        <v>48</v>
      </c>
      <c r="S4539" s="49"/>
      <c r="T4539" s="49"/>
      <c r="U4539" s="52"/>
      <c r="V4539" s="51"/>
      <c r="W4539" s="15"/>
      <c r="X4539" s="49"/>
      <c r="Y4539" s="49"/>
      <c r="Z4539" s="54"/>
      <c r="AA4539" s="54"/>
      <c r="AB4539" s="29"/>
      <c r="AC4539" s="55"/>
      <c r="AD4539" s="50" t="str">
        <f>IF(Tabla2[[#This Row],[HORA ENTREGA]]="DIRECTO","On time", IF(AA4539&lt;&gt;"",IF(Tabla2[[#This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39" s="50" t="str">
        <f>MID(Tabla2[[#This Row],[TIPO]],1,3)</f>
        <v xml:space="preserve">20 </v>
      </c>
      <c r="AF4539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SOCIEDAD COMERCIAL MARBEN PETS LTDA */ Cont: * CMAU1992944*/ HR Entrega: *08:00* /Dirección: *RL705UTA F-852 LA FRAGUA 931, LOTE NUMERO 32 bodega principal</v>
      </c>
      <c r="AG4539" s="47" t="str">
        <f>IFERROR(HYPERLINK("https://wa.me/"&amp;Tabla2[[#This Row],[CONTACTO]]&amp;"?text="&amp;Tabla2[[#This Row],[Mensaje]],"Enviar mensaje"),"")</f>
        <v>Enviar mensaje</v>
      </c>
      <c r="AH4539" s="50" t="str">
        <f>CONCATENATE(A4539,F4539)</f>
        <v>4538CMAU1992944</v>
      </c>
      <c r="AI4539" s="50" t="str">
        <f>CONCATENATE("ENT-",A4539)</f>
        <v>ENT-4538</v>
      </c>
      <c r="AJ4539" s="50" t="str">
        <f>IF(Tabla2[[#This Row],[Op]]&lt;&gt;"","ENTREGA","")</f>
        <v>ENTREGA</v>
      </c>
      <c r="AK4539" s="57" t="str">
        <f>(Tabla2[[#This Row],[FECHA ENTREGA]]&amp;Tabla2[[#This Row],[HORA ENTREGA]])</f>
        <v>461880,333333333333333</v>
      </c>
      <c r="AL4539" s="46" t="str">
        <f>IFERROR(HYPERLINK("https://wa.me/"&amp;Tabla2[[#This Row],[CONTACTO]]&amp;"?text="&amp;Tabla2[[#This Row],[Mensaje]]),"")</f>
        <v>https://wa.me/?text=Hola!%0AServicio del día 15-06%0A *Cliente:* SOCIEDAD COMERCIAL MARBEN PETS LTDA */ Cont: * CMAU1992944*/ HR Entrega: *08:00* /Dirección: *RL705UTA F-852 LA FRAGUA 931, LOTE NUMERO 32 bodega principal</v>
      </c>
    </row>
    <row r="4540" spans="1:38" ht="16.5" customHeight="1" x14ac:dyDescent="0.2">
      <c r="A4540" s="50">
        <f>ROW(A4539)</f>
        <v>4539</v>
      </c>
      <c r="B4540" s="51">
        <f>IF(J4540=J4539,B4539+1,1)</f>
        <v>46</v>
      </c>
      <c r="C4540" s="51" t="s">
        <v>236</v>
      </c>
      <c r="D4540" s="25" t="s">
        <v>39</v>
      </c>
      <c r="E4540" s="49">
        <v>514480</v>
      </c>
      <c r="F4540" s="49" t="s">
        <v>6883</v>
      </c>
      <c r="G4540" s="49" t="s">
        <v>64</v>
      </c>
      <c r="H4540" s="49">
        <v>28333</v>
      </c>
      <c r="I4540" s="49" t="s">
        <v>42</v>
      </c>
      <c r="J4540" s="52">
        <v>46188</v>
      </c>
      <c r="K4540" s="26">
        <v>0.375</v>
      </c>
      <c r="L4540" s="26" t="s">
        <v>335</v>
      </c>
      <c r="M4540" s="41"/>
      <c r="N4540" s="53" t="str">
        <f>IFERROR(VLOOKUP(M4540,Data!$J$1:$K$58,2,0),"")</f>
        <v/>
      </c>
      <c r="O4540" s="41"/>
      <c r="P4540" s="49"/>
      <c r="Q4540" s="49" t="s">
        <v>2276</v>
      </c>
      <c r="R4540" s="49" t="s">
        <v>48</v>
      </c>
      <c r="S4540" s="49"/>
      <c r="T4540" s="49"/>
      <c r="U4540" s="52"/>
      <c r="V4540" s="51"/>
      <c r="W4540" s="15"/>
      <c r="X4540" s="49"/>
      <c r="Y4540" s="49"/>
      <c r="Z4540" s="54"/>
      <c r="AA4540" s="54"/>
      <c r="AB4540" s="29"/>
      <c r="AC4540" s="55"/>
      <c r="AD4540" s="50" t="str">
        <f>IF(Tabla2[[#This Row],[HORA ENTREGA]]="DIRECTO","On time", IF(AA4540&lt;&gt;"",IF(Tabla2[[#This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0" s="50" t="str">
        <f>MID(Tabla2[[#This Row],[TIPO]],1,3)</f>
        <v xml:space="preserve">20 </v>
      </c>
      <c r="AF4540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SOCIEDAD COMERCIAL MARBEN PETS LTDA */ Cont: * TCLU6767220*/ HR Entrega: *09:00* /Dirección: *Camino Buin Maipo Paradero N° 9 Santa Adela, Parcela N° 43. BUÍN</v>
      </c>
      <c r="AG4540" s="47" t="str">
        <f>IFERROR(HYPERLINK("https://wa.me/"&amp;Tabla2[[#This Row],[CONTACTO]]&amp;"?text="&amp;Tabla2[[#This Row],[Mensaje]],"Enviar mensaje"),"")</f>
        <v>Enviar mensaje</v>
      </c>
      <c r="AH4540" s="50" t="str">
        <f>CONCATENATE(A4540,F4540)</f>
        <v>4539TCLU6767220</v>
      </c>
      <c r="AI4540" s="50" t="str">
        <f>CONCATENATE("ENT-",A4540)</f>
        <v>ENT-4539</v>
      </c>
      <c r="AJ4540" s="50" t="str">
        <f>IF(Tabla2[[#This Row],[Op]]&lt;&gt;"","ENTREGA","")</f>
        <v>ENTREGA</v>
      </c>
      <c r="AK4540" s="57" t="str">
        <f>(Tabla2[[#This Row],[FECHA ENTREGA]]&amp;Tabla2[[#This Row],[HORA ENTREGA]])</f>
        <v>461880,375</v>
      </c>
      <c r="AL4540" s="46" t="str">
        <f>IFERROR(HYPERLINK("https://wa.me/"&amp;Tabla2[[#This Row],[CONTACTO]]&amp;"?text="&amp;Tabla2[[#This Row],[Mensaje]]),"")</f>
        <v>https://wa.me/?text=Hola!%0AServicio del día 15-06%0A *Cliente:* SOCIEDAD COMERCIAL MARBEN PETS LTDA */ Cont: * TCLU6767220*/ HR Entrega: *09:00* /Dirección: *Camino Buin Maipo Paradero N° 9 Santa Adela, Parcela N° 43. BUÍN</v>
      </c>
    </row>
    <row r="4541" spans="1:38" ht="16.5" customHeight="1" x14ac:dyDescent="0.2">
      <c r="A4541" s="15">
        <f>ROW(A4540)</f>
        <v>4540</v>
      </c>
      <c r="B4541" s="15">
        <f>IF(J4541=J4540,B4540+1,1)</f>
        <v>47</v>
      </c>
      <c r="C4541" s="15" t="s">
        <v>239</v>
      </c>
      <c r="D4541" s="25" t="s">
        <v>39</v>
      </c>
      <c r="E4541" s="27">
        <v>307363</v>
      </c>
      <c r="F4541" s="27" t="s">
        <v>6884</v>
      </c>
      <c r="G4541" s="27" t="s">
        <v>41</v>
      </c>
      <c r="H4541" s="27">
        <v>14800</v>
      </c>
      <c r="I4541" s="27" t="s">
        <v>42</v>
      </c>
      <c r="J4541" s="28">
        <v>46188</v>
      </c>
      <c r="K4541" s="26">
        <v>0.33333333333333331</v>
      </c>
      <c r="L4541" s="26"/>
      <c r="M4541" s="41"/>
      <c r="N4541" s="25" t="str">
        <f>IFERROR(VLOOKUP(M4541,Data!$J$1:$K$58,2,0),"")</f>
        <v/>
      </c>
      <c r="O4541" s="27"/>
      <c r="P4541" s="27"/>
      <c r="Q4541" s="27" t="s">
        <v>243</v>
      </c>
      <c r="R4541" s="27" t="s">
        <v>5621</v>
      </c>
      <c r="S4541" s="27"/>
      <c r="T4541" s="27"/>
      <c r="U4541" s="28"/>
      <c r="V4541" s="15"/>
      <c r="W4541" s="15"/>
      <c r="X4541" s="27"/>
      <c r="Y4541" s="27"/>
      <c r="Z4541" s="29"/>
      <c r="AA4541" s="29"/>
      <c r="AB4541" s="29"/>
      <c r="AC4541" s="30"/>
      <c r="AD4541" s="15" t="str">
        <f>IF(Tabla2[[#This Row],[HORA ENTREGA]]="DIRECTO","On time", IF(AA4541&lt;&gt;"",IF(Tabla2[[#This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1" s="15" t="str">
        <f>MID(Tabla2[[#This Row],[TIPO]],1,3)</f>
        <v xml:space="preserve">40 </v>
      </c>
      <c r="AF454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SUPERMERCADO DEL NEUMATICO LTDA */ Cont: * MRKU5477978*/ HR Entrega: *08:00* /Dirección: *VELASQUEZ</v>
      </c>
      <c r="AG4541" s="45" t="str">
        <f>IFERROR(HYPERLINK("https://wa.me/"&amp;Tabla2[[#This Row],[CONTACTO]]&amp;"?text="&amp;Tabla2[[#This Row],[Mensaje]],"Enviar mensaje"),"")</f>
        <v>Enviar mensaje</v>
      </c>
      <c r="AH4541" s="15" t="str">
        <f>CONCATENATE(A4541,F4541)</f>
        <v>4540MRKU5477978</v>
      </c>
      <c r="AI4541" s="15" t="str">
        <f>CONCATENATE("ENT-",A4541)</f>
        <v>ENT-4540</v>
      </c>
      <c r="AJ4541" s="15" t="str">
        <f>IF(Tabla2[[#This Row],[Op]]&lt;&gt;"","ENTREGA","")</f>
        <v>ENTREGA</v>
      </c>
      <c r="AK4541" s="40" t="str">
        <f>(Tabla2[[#This Row],[FECHA ENTREGA]]&amp;Tabla2[[#This Row],[HORA ENTREGA]])</f>
        <v>461880,333333333333333</v>
      </c>
      <c r="AL4541" s="43" t="str">
        <f>IFERROR(HYPERLINK("https://wa.me/"&amp;Tabla2[[#This Row],[CONTACTO]]&amp;"?text="&amp;Tabla2[[#This Row],[Mensaje]]),"")</f>
        <v>https://wa.me/?text=Hola!%0AServicio del día 15-06%0A *Cliente:* SUPERMERCADO DEL NEUMATICO LTDA */ Cont: * MRKU5477978*/ HR Entrega: *08:00* /Dirección: *VELASQUEZ</v>
      </c>
    </row>
    <row r="4542" spans="1:38" ht="16.5" customHeight="1" x14ac:dyDescent="0.2">
      <c r="A4542" s="15">
        <f>ROW(A4541)</f>
        <v>4541</v>
      </c>
      <c r="B4542" s="15">
        <f>IF(J4542=J4541,B4541+1,1)</f>
        <v>48</v>
      </c>
      <c r="C4542" s="15" t="s">
        <v>239</v>
      </c>
      <c r="D4542" s="25" t="s">
        <v>39</v>
      </c>
      <c r="E4542" s="27">
        <v>307364</v>
      </c>
      <c r="F4542" s="27" t="s">
        <v>6885</v>
      </c>
      <c r="G4542" s="27" t="s">
        <v>41</v>
      </c>
      <c r="H4542" s="27">
        <v>17600</v>
      </c>
      <c r="I4542" s="27" t="s">
        <v>42</v>
      </c>
      <c r="J4542" s="28">
        <v>46188</v>
      </c>
      <c r="K4542" s="26">
        <v>0.4375</v>
      </c>
      <c r="L4542" s="26"/>
      <c r="M4542" s="41"/>
      <c r="N4542" s="25" t="str">
        <f>IFERROR(VLOOKUP(M4542,Data!$J$1:$K$58,2,0),"")</f>
        <v/>
      </c>
      <c r="O4542" s="27"/>
      <c r="P4542" s="27"/>
      <c r="Q4542" s="42" t="s">
        <v>243</v>
      </c>
      <c r="R4542" s="27" t="s">
        <v>218</v>
      </c>
      <c r="S4542" s="27"/>
      <c r="T4542" s="27"/>
      <c r="U4542" s="28"/>
      <c r="V4542" s="15"/>
      <c r="W4542" s="15"/>
      <c r="X4542" s="27"/>
      <c r="Y4542" s="27"/>
      <c r="Z4542" s="29"/>
      <c r="AA4542" s="29"/>
      <c r="AB4542" s="29"/>
      <c r="AC4542" s="30"/>
      <c r="AD4542" s="15" t="str">
        <f>IF(Tabla2[[#This Row],[HORA ENTREGA]]="DIRECTO","On time", IF(AA4542&lt;&gt;"",IF(Tabla2[[#This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2" s="15" t="str">
        <f>MID(Tabla2[[#This Row],[TIPO]],1,3)</f>
        <v xml:space="preserve">40 </v>
      </c>
      <c r="AF454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SUPERMERCADO DEL NEUMATICO LTDA */ Cont: * TCKU6780570*/ HR Entrega: *10:30* /Dirección: *VELASQUEZ</v>
      </c>
      <c r="AG4542" s="45" t="str">
        <f>IFERROR(HYPERLINK("https://wa.me/"&amp;Tabla2[[#This Row],[CONTACTO]]&amp;"?text="&amp;Tabla2[[#This Row],[Mensaje]],"Enviar mensaje"),"")</f>
        <v>Enviar mensaje</v>
      </c>
      <c r="AH4542" s="15" t="str">
        <f>CONCATENATE(A4542,F4542)</f>
        <v>4541TCKU6780570</v>
      </c>
      <c r="AI4542" s="15" t="str">
        <f>CONCATENATE("ENT-",A4542)</f>
        <v>ENT-4541</v>
      </c>
      <c r="AJ4542" s="15" t="str">
        <f>IF(Tabla2[[#This Row],[Op]]&lt;&gt;"","ENTREGA","")</f>
        <v>ENTREGA</v>
      </c>
      <c r="AK4542" s="40" t="str">
        <f>(Tabla2[[#This Row],[FECHA ENTREGA]]&amp;Tabla2[[#This Row],[HORA ENTREGA]])</f>
        <v>461880,4375</v>
      </c>
      <c r="AL4542" s="43" t="str">
        <f>IFERROR(HYPERLINK("https://wa.me/"&amp;Tabla2[[#This Row],[CONTACTO]]&amp;"?text="&amp;Tabla2[[#This Row],[Mensaje]]),"")</f>
        <v>https://wa.me/?text=Hola!%0AServicio del día 15-06%0A *Cliente:* SUPERMERCADO DEL NEUMATICO LTDA */ Cont: * TCKU6780570*/ HR Entrega: *10:30* /Dirección: *VELASQUEZ</v>
      </c>
    </row>
    <row r="4543" spans="1:38" ht="16.5" customHeight="1" x14ac:dyDescent="0.2">
      <c r="A4543" s="15">
        <f>ROW(A4542)</f>
        <v>4542</v>
      </c>
      <c r="B4543" s="15">
        <f>IF(J4543=J4542,B4542+1,1)</f>
        <v>49</v>
      </c>
      <c r="C4543" s="15" t="s">
        <v>447</v>
      </c>
      <c r="D4543" s="25" t="s">
        <v>39</v>
      </c>
      <c r="E4543" s="27">
        <v>890082</v>
      </c>
      <c r="F4543" s="27" t="s">
        <v>6886</v>
      </c>
      <c r="G4543" s="27" t="s">
        <v>41</v>
      </c>
      <c r="H4543" s="27">
        <v>23600</v>
      </c>
      <c r="I4543" s="27" t="s">
        <v>42</v>
      </c>
      <c r="J4543" s="28">
        <v>46188</v>
      </c>
      <c r="K4543" s="26">
        <v>0.33333333333333331</v>
      </c>
      <c r="L4543" s="26"/>
      <c r="M4543" s="60" t="s">
        <v>221</v>
      </c>
      <c r="N4543" s="60">
        <f>IFERROR(VLOOKUP(M4543,Data!$J$1:$K$58,2,0),"")</f>
        <v>56965378427</v>
      </c>
      <c r="O4543" s="60" t="s">
        <v>222</v>
      </c>
      <c r="P4543" s="27"/>
      <c r="Q4543" s="27" t="s">
        <v>450</v>
      </c>
      <c r="R4543" s="27"/>
      <c r="S4543" s="27"/>
      <c r="T4543" s="27"/>
      <c r="U4543" s="28"/>
      <c r="V4543" s="15"/>
      <c r="W4543" s="15"/>
      <c r="X4543" s="27"/>
      <c r="Y4543" s="27"/>
      <c r="Z4543" s="29"/>
      <c r="AA4543" s="29"/>
      <c r="AB4543" s="29"/>
      <c r="AC4543" s="30"/>
      <c r="AD4543" s="15" t="str">
        <f>IF(Tabla2[[#This Row],[HORA ENTREGA]]="DIRECTO","On time", IF(AA4543&lt;&gt;"",IF(Tabla2[[#This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3" s="15" t="str">
        <f>MID(Tabla2[[#This Row],[TIPO]],1,3)</f>
        <v xml:space="preserve">40 </v>
      </c>
      <c r="AF454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TECNIKA S A */ Cont: * CAAU9416195*/ HR Entrega: *08:00* /Dirección: *Los Olivos 1270, Pudahuel</v>
      </c>
      <c r="AG4543" s="45" t="str">
        <f>IFERROR(HYPERLINK("https://wa.me/"&amp;Tabla2[[#This Row],[CONTACTO]]&amp;"?text="&amp;Tabla2[[#This Row],[Mensaje]],"Enviar mensaje"),"")</f>
        <v>Enviar mensaje</v>
      </c>
      <c r="AH4543" s="15" t="str">
        <f>CONCATENATE(A4543,F4543)</f>
        <v>4542CAAU9416195</v>
      </c>
      <c r="AI4543" s="15" t="str">
        <f>CONCATENATE("ENT-",A4543)</f>
        <v>ENT-4542</v>
      </c>
      <c r="AJ4543" s="15" t="str">
        <f>IF(Tabla2[[#This Row],[Op]]&lt;&gt;"","ENTREGA","")</f>
        <v>ENTREGA</v>
      </c>
      <c r="AK4543" s="40" t="str">
        <f>(Tabla2[[#This Row],[FECHA ENTREGA]]&amp;Tabla2[[#This Row],[HORA ENTREGA]])</f>
        <v>461880,333333333333333</v>
      </c>
      <c r="AL4543" s="43" t="str">
        <f>IFERROR(HYPERLINK("https://wa.me/"&amp;Tabla2[[#This Row],[CONTACTO]]&amp;"?text="&amp;Tabla2[[#This Row],[Mensaje]]),"")</f>
        <v>https://wa.me/56965378427?text=Hola!%0AServicio del día 15-06%0A *Cliente:* TECNIKA S A */ Cont: * CAAU9416195*/ HR Entrega: *08:00* /Dirección: *Los Olivos 1270, Pudahuel</v>
      </c>
    </row>
    <row r="4544" spans="1:38" ht="16.5" customHeight="1" x14ac:dyDescent="0.2">
      <c r="A4544" s="15">
        <f>ROW(A4543)</f>
        <v>4543</v>
      </c>
      <c r="B4544" s="15">
        <f>IF(J4544=J4543,B4543+1,1)</f>
        <v>50</v>
      </c>
      <c r="C4544" s="15" t="s">
        <v>447</v>
      </c>
      <c r="D4544" s="25" t="s">
        <v>39</v>
      </c>
      <c r="E4544" s="27">
        <v>390345</v>
      </c>
      <c r="F4544" s="27" t="s">
        <v>6887</v>
      </c>
      <c r="G4544" s="27" t="s">
        <v>41</v>
      </c>
      <c r="H4544" s="27">
        <v>12400</v>
      </c>
      <c r="I4544" s="27" t="s">
        <v>42</v>
      </c>
      <c r="J4544" s="28">
        <v>46188</v>
      </c>
      <c r="K4544" s="26">
        <v>0.45833333333333331</v>
      </c>
      <c r="L4544" s="26"/>
      <c r="M4544" s="27"/>
      <c r="N4544" s="25" t="str">
        <f>IFERROR(VLOOKUP(M4544,Data!$J$1:$K$58,2,0),"")</f>
        <v/>
      </c>
      <c r="O4544" s="27"/>
      <c r="P4544" s="27"/>
      <c r="Q4544" s="27" t="s">
        <v>450</v>
      </c>
      <c r="R4544" s="27" t="s">
        <v>2813</v>
      </c>
      <c r="S4544" s="27"/>
      <c r="T4544" s="27"/>
      <c r="U4544" s="28"/>
      <c r="V4544" s="15"/>
      <c r="W4544" s="15"/>
      <c r="X4544" s="27"/>
      <c r="Y4544" s="27"/>
      <c r="Z4544" s="29"/>
      <c r="AA4544" s="29"/>
      <c r="AB4544" s="29"/>
      <c r="AC4544" s="30"/>
      <c r="AD4544" s="15" t="str">
        <f>IF(Tabla2[[#This Row],[HORA ENTREGA]]="DIRECTO","On time", IF(AA4544&lt;&gt;"",IF(Tabla2[[#This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4" s="15" t="str">
        <f>MID(Tabla2[[#This Row],[TIPO]],1,3)</f>
        <v xml:space="preserve">40 </v>
      </c>
      <c r="AF454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TECNIKA S A */ Cont: * HLBU2197110*/ HR Entrega: *11:00* /Dirección: *Los Olivos 1270, Pudahuel</v>
      </c>
      <c r="AG4544" s="45" t="str">
        <f>IFERROR(HYPERLINK("https://wa.me/"&amp;Tabla2[[#This Row],[CONTACTO]]&amp;"?text="&amp;Tabla2[[#This Row],[Mensaje]],"Enviar mensaje"),"")</f>
        <v>Enviar mensaje</v>
      </c>
      <c r="AH4544" s="15" t="str">
        <f>CONCATENATE(A4544,F4544)</f>
        <v>4543HLBU2197110</v>
      </c>
      <c r="AI4544" s="15" t="str">
        <f>CONCATENATE("ENT-",A4544)</f>
        <v>ENT-4543</v>
      </c>
      <c r="AJ4544" s="15" t="str">
        <f>IF(Tabla2[[#This Row],[Op]]&lt;&gt;"","ENTREGA","")</f>
        <v>ENTREGA</v>
      </c>
      <c r="AK4544" s="40" t="str">
        <f>(Tabla2[[#This Row],[FECHA ENTREGA]]&amp;Tabla2[[#This Row],[HORA ENTREGA]])</f>
        <v>461880,458333333333333</v>
      </c>
      <c r="AL4544" s="43" t="str">
        <f>IFERROR(HYPERLINK("https://wa.me/"&amp;Tabla2[[#This Row],[CONTACTO]]&amp;"?text="&amp;Tabla2[[#This Row],[Mensaje]]),"")</f>
        <v>https://wa.me/?text=Hola!%0AServicio del día 15-06%0A *Cliente:* TECNIKA S A */ Cont: * HLBU2197110*/ HR Entrega: *11:00* /Dirección: *Los Olivos 1270, Pudahuel</v>
      </c>
    </row>
    <row r="4545" spans="1:38" ht="16.5" customHeight="1" x14ac:dyDescent="0.2">
      <c r="A4545" s="50">
        <f>ROW(A4544)</f>
        <v>4544</v>
      </c>
      <c r="B4545" s="51">
        <f>IF(J4545=J4544,B4544+1,1)</f>
        <v>51</v>
      </c>
      <c r="C4545" s="51" t="s">
        <v>2344</v>
      </c>
      <c r="D4545" s="25" t="s">
        <v>39</v>
      </c>
      <c r="E4545" s="49">
        <v>1205568</v>
      </c>
      <c r="F4545" s="49" t="s">
        <v>6888</v>
      </c>
      <c r="G4545" s="49" t="s">
        <v>41</v>
      </c>
      <c r="H4545" s="49">
        <v>11000</v>
      </c>
      <c r="I4545" s="49" t="s">
        <v>42</v>
      </c>
      <c r="J4545" s="52">
        <v>46188</v>
      </c>
      <c r="K4545" s="26">
        <v>0.33333333333333331</v>
      </c>
      <c r="L4545" s="26"/>
      <c r="M4545" s="48" t="s">
        <v>104</v>
      </c>
      <c r="N4545" s="48">
        <f>IFERROR(VLOOKUP(M4545,Data!$J$1:$K$58,2,0),"")</f>
        <v>56966749395</v>
      </c>
      <c r="O4545" s="48" t="s">
        <v>253</v>
      </c>
      <c r="P4545" s="49"/>
      <c r="Q4545" s="49" t="s">
        <v>4045</v>
      </c>
      <c r="R4545" s="49" t="s">
        <v>836</v>
      </c>
      <c r="S4545" s="49"/>
      <c r="T4545" s="49"/>
      <c r="U4545" s="52"/>
      <c r="V4545" s="51"/>
      <c r="W4545" s="15"/>
      <c r="X4545" s="49"/>
      <c r="Y4545" s="49"/>
      <c r="Z4545" s="54"/>
      <c r="AA4545" s="54"/>
      <c r="AB4545" s="29"/>
      <c r="AC4545" s="55"/>
      <c r="AD4545" s="50" t="str">
        <f>IF(Tabla2[[#This Row],[HORA ENTREGA]]="DIRECTO","On time", IF(AA4545&lt;&gt;"",IF(Tabla2[[#This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5" s="50" t="str">
        <f>MID(Tabla2[[#This Row],[TIPO]],1,3)</f>
        <v xml:space="preserve">40 </v>
      </c>
      <c r="AF4545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THE ANDES BRANDS */ Cont: * CGMU6958703*/ HR Entrega: *08:00* /Dirección: *BODENOR FLEXCENTER - BOULEVARD PONIENTE, MODULOS 21 Y 22 ENEA, PUDAHUEL</v>
      </c>
      <c r="AG4545" s="47" t="str">
        <f>IFERROR(HYPERLINK("https://wa.me/"&amp;Tabla2[[#This Row],[CONTACTO]]&amp;"?text="&amp;Tabla2[[#This Row],[Mensaje]],"Enviar mensaje"),"")</f>
        <v>Enviar mensaje</v>
      </c>
      <c r="AH4545" s="50" t="str">
        <f>CONCATENATE(A4545,F4545)</f>
        <v>4544CGMU6958703</v>
      </c>
      <c r="AI4545" s="50" t="str">
        <f>CONCATENATE("ENT-",A4545)</f>
        <v>ENT-4544</v>
      </c>
      <c r="AJ4545" s="50" t="str">
        <f>IF(Tabla2[[#This Row],[Op]]&lt;&gt;"","ENTREGA","")</f>
        <v>ENTREGA</v>
      </c>
      <c r="AK4545" s="57" t="str">
        <f>(Tabla2[[#This Row],[FECHA ENTREGA]]&amp;Tabla2[[#This Row],[HORA ENTREGA]])</f>
        <v>461880,333333333333333</v>
      </c>
      <c r="AL4545" s="46" t="str">
        <f>IFERROR(HYPERLINK("https://wa.me/"&amp;Tabla2[[#This Row],[CONTACTO]]&amp;"?text="&amp;Tabla2[[#This Row],[Mensaje]]),"")</f>
        <v>https://wa.me/56966749395?text=Hola!%0AServicio del día 15-06%0A *Cliente:* THE ANDES BRANDS */ Cont: * CGMU6958703*/ HR Entrega: *08:00* /Dirección: *BODENOR FLEXCENTER - BOULEVARD PONIENTE, MODULOS 21 Y 22 ENEA, PUDAHUEL</v>
      </c>
    </row>
    <row r="4546" spans="1:38" ht="16.5" customHeight="1" x14ac:dyDescent="0.2">
      <c r="A4546" s="50">
        <f>ROW(A4545)</f>
        <v>4545</v>
      </c>
      <c r="B4546" s="51">
        <f>IF(J4546=J4545,B4545+1,1)</f>
        <v>52</v>
      </c>
      <c r="C4546" s="51" t="s">
        <v>2344</v>
      </c>
      <c r="D4546" s="25" t="s">
        <v>39</v>
      </c>
      <c r="E4546" s="49">
        <v>1206644</v>
      </c>
      <c r="F4546" s="49" t="s">
        <v>6889</v>
      </c>
      <c r="G4546" s="49" t="s">
        <v>41</v>
      </c>
      <c r="H4546" s="49">
        <v>11144</v>
      </c>
      <c r="I4546" s="49" t="s">
        <v>42</v>
      </c>
      <c r="J4546" s="52">
        <v>46188</v>
      </c>
      <c r="K4546" s="26">
        <v>0.375</v>
      </c>
      <c r="L4546" s="26"/>
      <c r="M4546" s="48" t="s">
        <v>6027</v>
      </c>
      <c r="N4546" s="48">
        <f>IFERROR(VLOOKUP(M4546,Data!$J$1:$K$58,2,0),"")</f>
        <v>56931745826</v>
      </c>
      <c r="O4546" s="48" t="s">
        <v>200</v>
      </c>
      <c r="P4546" s="49"/>
      <c r="Q4546" s="49" t="s">
        <v>4045</v>
      </c>
      <c r="R4546" s="49" t="s">
        <v>836</v>
      </c>
      <c r="S4546" s="49"/>
      <c r="T4546" s="49"/>
      <c r="U4546" s="52"/>
      <c r="V4546" s="51"/>
      <c r="W4546" s="15"/>
      <c r="X4546" s="49"/>
      <c r="Y4546" s="49"/>
      <c r="Z4546" s="54"/>
      <c r="AA4546" s="54"/>
      <c r="AB4546" s="29"/>
      <c r="AC4546" s="55"/>
      <c r="AD4546" s="50" t="str">
        <f>IF(Tabla2[[#This Row],[HORA ENTREGA]]="DIRECTO","On time", IF(AA4546&lt;&gt;"",IF(Tabla2[[#This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6" s="50" t="str">
        <f>MID(Tabla2[[#This Row],[TIPO]],1,3)</f>
        <v xml:space="preserve">40 </v>
      </c>
      <c r="AF4546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THE ANDES BRANDS */ Cont: * CMAU8817060*/ HR Entrega: *09:00* /Dirección: *BODENOR FLEXCENTER - BOULEVARD PONIENTE, MODULOS 21 Y 22 ENEA, PUDAHUEL</v>
      </c>
      <c r="AG4546" s="47" t="str">
        <f>IFERROR(HYPERLINK("https://wa.me/"&amp;Tabla2[[#This Row],[CONTACTO]]&amp;"?text="&amp;Tabla2[[#This Row],[Mensaje]],"Enviar mensaje"),"")</f>
        <v>Enviar mensaje</v>
      </c>
      <c r="AH4546" s="50" t="str">
        <f>CONCATENATE(A4546,F4546)</f>
        <v>4545CMAU8817060</v>
      </c>
      <c r="AI4546" s="50" t="str">
        <f>CONCATENATE("ENT-",A4546)</f>
        <v>ENT-4545</v>
      </c>
      <c r="AJ4546" s="50" t="str">
        <f>IF(Tabla2[[#This Row],[Op]]&lt;&gt;"","ENTREGA","")</f>
        <v>ENTREGA</v>
      </c>
      <c r="AK4546" s="57" t="str">
        <f>(Tabla2[[#This Row],[FECHA ENTREGA]]&amp;Tabla2[[#This Row],[HORA ENTREGA]])</f>
        <v>461880,375</v>
      </c>
      <c r="AL4546" s="46" t="str">
        <f>IFERROR(HYPERLINK("https://wa.me/"&amp;Tabla2[[#This Row],[CONTACTO]]&amp;"?text="&amp;Tabla2[[#This Row],[Mensaje]]),"")</f>
        <v>https://wa.me/56931745826?text=Hola!%0AServicio del día 15-06%0A *Cliente:* THE ANDES BRANDS */ Cont: * CMAU8817060*/ HR Entrega: *09:00* /Dirección: *BODENOR FLEXCENTER - BOULEVARD PONIENTE, MODULOS 21 Y 22 ENEA, PUDAHUEL</v>
      </c>
    </row>
    <row r="4547" spans="1:38" ht="16.5" customHeight="1" x14ac:dyDescent="0.2">
      <c r="A4547" s="50">
        <f>ROW(A4546)</f>
        <v>4546</v>
      </c>
      <c r="B4547" s="51">
        <f>IF(J4547=J4546,B4546+1,1)</f>
        <v>53</v>
      </c>
      <c r="C4547" s="51" t="s">
        <v>2344</v>
      </c>
      <c r="D4547" s="25" t="s">
        <v>39</v>
      </c>
      <c r="E4547" s="49">
        <v>1205866</v>
      </c>
      <c r="F4547" s="49" t="s">
        <v>6890</v>
      </c>
      <c r="G4547" s="49" t="s">
        <v>41</v>
      </c>
      <c r="H4547" s="49">
        <v>6904</v>
      </c>
      <c r="I4547" s="49" t="s">
        <v>42</v>
      </c>
      <c r="J4547" s="52">
        <v>46188</v>
      </c>
      <c r="K4547" s="26">
        <v>0.45833333333333331</v>
      </c>
      <c r="L4547" s="26"/>
      <c r="M4547" s="48" t="s">
        <v>233</v>
      </c>
      <c r="N4547" s="59">
        <f>IFERROR(VLOOKUP(M4547,Data!$J$1:$K$58,2,0),"")</f>
        <v>56998494086</v>
      </c>
      <c r="O4547" s="48" t="s">
        <v>234</v>
      </c>
      <c r="P4547" s="49"/>
      <c r="Q4547" s="49" t="s">
        <v>4045</v>
      </c>
      <c r="R4547" s="49" t="s">
        <v>6891</v>
      </c>
      <c r="S4547" s="49"/>
      <c r="T4547" s="49"/>
      <c r="U4547" s="52"/>
      <c r="V4547" s="51"/>
      <c r="W4547" s="15"/>
      <c r="X4547" s="49"/>
      <c r="Y4547" s="49"/>
      <c r="Z4547" s="54"/>
      <c r="AA4547" s="54"/>
      <c r="AB4547" s="29"/>
      <c r="AC4547" s="55"/>
      <c r="AD4547" s="50" t="str">
        <f>IF(Tabla2[[#This Row],[HORA ENTREGA]]="DIRECTO","On time", IF(AA4547&lt;&gt;"",IF(Tabla2[[#This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7" s="50" t="str">
        <f>MID(Tabla2[[#This Row],[TIPO]],1,3)</f>
        <v xml:space="preserve">40 </v>
      </c>
      <c r="AF4547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15-06%0A *Cliente:* THE ANDES BRANDS */ Cont: * MAXU1377610*/ HR Entrega: *11:00* /Dirección: *BODENOR FLEXCENTER - BOULEVARD PONIENTE, MODULOS 21 Y 22 ENEA, PUDAHUEL</v>
      </c>
      <c r="AG4547" s="47" t="str">
        <f>IFERROR(HYPERLINK("https://wa.me/"&amp;Tabla2[[#This Row],[CONTACTO]]&amp;"?text="&amp;Tabla2[[#This Row],[Mensaje]],"Enviar mensaje"),"")</f>
        <v>Enviar mensaje</v>
      </c>
      <c r="AH4547" s="50" t="str">
        <f>CONCATENATE(A4547,F4547)</f>
        <v>4546MAXU1377610</v>
      </c>
      <c r="AI4547" s="50" t="str">
        <f>CONCATENATE("ENT-",A4547)</f>
        <v>ENT-4546</v>
      </c>
      <c r="AJ4547" s="50" t="str">
        <f>IF(Tabla2[[#This Row],[Op]]&lt;&gt;"","ENTREGA","")</f>
        <v>ENTREGA</v>
      </c>
      <c r="AK4547" s="57" t="str">
        <f>(Tabla2[[#This Row],[FECHA ENTREGA]]&amp;Tabla2[[#This Row],[HORA ENTREGA]])</f>
        <v>461880,458333333333333</v>
      </c>
      <c r="AL4547" s="46" t="str">
        <f>IFERROR(HYPERLINK("https://wa.me/"&amp;Tabla2[[#This Row],[CONTACTO]]&amp;"?text="&amp;Tabla2[[#This Row],[Mensaje]]),"")</f>
        <v>https://wa.me/56998494086?text=Hola!%0AServicio del día 15-06%0A *Cliente:* THE ANDES BRANDS */ Cont: * MAXU1377610*/ HR Entrega: *11:00* /Dirección: *BODENOR FLEXCENTER - BOULEVARD PONIENTE, MODULOS 21 Y 22 ENEA, PUDAHUEL</v>
      </c>
    </row>
    <row r="4548" spans="1:38" ht="16.5" customHeight="1" x14ac:dyDescent="0.2">
      <c r="A4548" s="15">
        <f>ROW(A4547)</f>
        <v>4547</v>
      </c>
      <c r="B4548" s="15">
        <f>IF(J4548=J4547,B4547+1,1)</f>
        <v>1</v>
      </c>
      <c r="C4548" s="15" t="s">
        <v>3978</v>
      </c>
      <c r="D4548" s="25" t="s">
        <v>39</v>
      </c>
      <c r="E4548" s="27"/>
      <c r="F4548" s="27" t="s">
        <v>6892</v>
      </c>
      <c r="G4548" s="27"/>
      <c r="H4548" s="27"/>
      <c r="I4548" s="27"/>
      <c r="J4548" s="28">
        <v>46189</v>
      </c>
      <c r="K4548" s="26">
        <v>0.33333333333333331</v>
      </c>
      <c r="L4548" s="26"/>
      <c r="M4548" s="41"/>
      <c r="N4548" s="25"/>
      <c r="O4548" s="27"/>
      <c r="P4548" s="27"/>
      <c r="Q4548" s="27" t="s">
        <v>4455</v>
      </c>
      <c r="R4548" s="27"/>
      <c r="S4548" s="27"/>
      <c r="T4548" s="27"/>
      <c r="U4548" s="28"/>
      <c r="V4548" s="15"/>
      <c r="W4548" s="15"/>
      <c r="X4548" s="27"/>
      <c r="Y4548" s="27"/>
      <c r="Z4548" s="29"/>
      <c r="AA4548" s="29"/>
      <c r="AB4548" s="29"/>
      <c r="AC4548" s="30"/>
      <c r="AD4548" s="15" t="str">
        <f>IF(Tabla2[[#This Row],[HORA ENTREGA]]="DIRECTO","On time", IF(AA4548&lt;&gt;"",IF(Tabla2[[#This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8" s="15" t="str">
        <f>MID(Tabla2[[#This Row],[TIPO]],1,3)</f>
        <v/>
      </c>
      <c r="AF454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ATACAMITA */ Cont: * MRSU8655973*/ HR Entrega: *08:00* /Dirección: *CARLOS VALDOVINOS 420, SAN JOAQUIN</v>
      </c>
      <c r="AG4548" s="45" t="str">
        <f>IFERROR(HYPERLINK("https://wa.me/"&amp;Tabla2[[#This Row],[CONTACTO]]&amp;"?text="&amp;Tabla2[[#This Row],[Mensaje]],"Enviar mensaje"),"")</f>
        <v>Enviar mensaje</v>
      </c>
      <c r="AH4548" s="15" t="str">
        <f>CONCATENATE(A4548,F4548)</f>
        <v>4547MRSU8655973</v>
      </c>
      <c r="AI4548" s="15" t="str">
        <f>CONCATENATE("ENT-",A4548)</f>
        <v>ENT-4547</v>
      </c>
      <c r="AJ4548" s="15" t="str">
        <f>IF(Tabla2[[#This Row],[Op]]&lt;&gt;"","ENTREGA","")</f>
        <v>ENTREGA</v>
      </c>
      <c r="AK4548" s="40" t="str">
        <f>(Tabla2[[#This Row],[FECHA ENTREGA]]&amp;Tabla2[[#This Row],[HORA ENTREGA]])</f>
        <v>461890,333333333333333</v>
      </c>
      <c r="AL4548" s="43" t="str">
        <f>IFERROR(HYPERLINK("https://wa.me/"&amp;Tabla2[[#This Row],[CONTACTO]]&amp;"?text="&amp;Tabla2[[#This Row],[Mensaje]]),"")</f>
        <v>https://wa.me/?text=Hola!%0AServicio del día 16-06%0A *Cliente:* ATACAMITA */ Cont: * MRSU8655973*/ HR Entrega: *08:00* /Dirección: *CARLOS VALDOVINOS 420, SAN JOAQUIN</v>
      </c>
    </row>
    <row r="4549" spans="1:38" ht="16.5" customHeight="1" x14ac:dyDescent="0.2">
      <c r="A4549" s="15">
        <f>ROW(A4548)</f>
        <v>4548</v>
      </c>
      <c r="B4549" s="15">
        <f>IF(J4549=J4548,B4548+1,1)</f>
        <v>2</v>
      </c>
      <c r="C4549" s="15" t="s">
        <v>3978</v>
      </c>
      <c r="D4549" s="25" t="s">
        <v>39</v>
      </c>
      <c r="E4549" s="27"/>
      <c r="F4549" s="27" t="s">
        <v>6893</v>
      </c>
      <c r="G4549" s="27"/>
      <c r="H4549" s="27"/>
      <c r="I4549" s="27"/>
      <c r="J4549" s="28">
        <v>46189</v>
      </c>
      <c r="K4549" s="26">
        <v>0.54166666666666663</v>
      </c>
      <c r="L4549" s="26"/>
      <c r="M4549" s="41"/>
      <c r="N4549" s="25"/>
      <c r="O4549" s="27"/>
      <c r="P4549" s="27"/>
      <c r="Q4549" s="27" t="s">
        <v>4455</v>
      </c>
      <c r="R4549" s="27"/>
      <c r="S4549" s="27"/>
      <c r="T4549" s="27"/>
      <c r="U4549" s="28"/>
      <c r="V4549" s="15"/>
      <c r="W4549" s="15"/>
      <c r="X4549" s="27"/>
      <c r="Y4549" s="27"/>
      <c r="Z4549" s="29"/>
      <c r="AA4549" s="29"/>
      <c r="AB4549" s="29"/>
      <c r="AC4549" s="30"/>
      <c r="AD4549" s="15" t="str">
        <f>IF(Tabla2[[#This Row],[HORA ENTREGA]]="DIRECTO","On time", IF(AA4549&lt;&gt;"",IF(Tabla2[[#This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49" s="15" t="str">
        <f>MID(Tabla2[[#This Row],[TIPO]],1,3)</f>
        <v/>
      </c>
      <c r="AF454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ATACAMITA */ Cont: * MSKU9539920*/ HR Entrega: *13:00* /Dirección: *CARLOS VALDOVINOS 420, SAN JOAQUIN</v>
      </c>
      <c r="AG4549" s="45" t="str">
        <f>IFERROR(HYPERLINK("https://wa.me/"&amp;Tabla2[[#This Row],[CONTACTO]]&amp;"?text="&amp;Tabla2[[#This Row],[Mensaje]],"Enviar mensaje"),"")</f>
        <v>Enviar mensaje</v>
      </c>
      <c r="AH4549" s="15" t="str">
        <f>CONCATENATE(A4549,F4549)</f>
        <v>4548MSKU9539920</v>
      </c>
      <c r="AI4549" s="15" t="str">
        <f>CONCATENATE("ENT-",A4549)</f>
        <v>ENT-4548</v>
      </c>
      <c r="AJ4549" s="15" t="str">
        <f>IF(Tabla2[[#This Row],[Op]]&lt;&gt;"","ENTREGA","")</f>
        <v>ENTREGA</v>
      </c>
      <c r="AK4549" s="40" t="str">
        <f>(Tabla2[[#This Row],[FECHA ENTREGA]]&amp;Tabla2[[#This Row],[HORA ENTREGA]])</f>
        <v>461890,541666666666667</v>
      </c>
      <c r="AL4549" s="43" t="str">
        <f>IFERROR(HYPERLINK("https://wa.me/"&amp;Tabla2[[#This Row],[CONTACTO]]&amp;"?text="&amp;Tabla2[[#This Row],[Mensaje]]),"")</f>
        <v>https://wa.me/?text=Hola!%0AServicio del día 16-06%0A *Cliente:* ATACAMITA */ Cont: * MSKU9539920*/ HR Entrega: *13:00* /Dirección: *CARLOS VALDOVINOS 420, SAN JOAQUIN</v>
      </c>
    </row>
    <row r="4550" spans="1:38" ht="16.5" customHeight="1" x14ac:dyDescent="0.2">
      <c r="A4550" s="15">
        <f>ROW(A4549)</f>
        <v>4549</v>
      </c>
      <c r="B4550" s="15">
        <f>IF(J4550=J4549,B4549+1,1)</f>
        <v>3</v>
      </c>
      <c r="C4550" s="15" t="s">
        <v>275</v>
      </c>
      <c r="D4550" s="25" t="s">
        <v>39</v>
      </c>
      <c r="E4550" s="27">
        <v>307838</v>
      </c>
      <c r="F4550" s="27" t="s">
        <v>6894</v>
      </c>
      <c r="G4550" s="27" t="s">
        <v>41</v>
      </c>
      <c r="H4550" s="27">
        <v>27135</v>
      </c>
      <c r="I4550" s="27"/>
      <c r="J4550" s="28">
        <v>46189</v>
      </c>
      <c r="K4550" s="26">
        <v>0.33333333333333331</v>
      </c>
      <c r="L4550" s="26"/>
      <c r="M4550" s="27"/>
      <c r="N4550" s="25" t="str">
        <f>IFERROR(VLOOKUP(M4550,Data!$J$1:$K$58,2,0),"")</f>
        <v/>
      </c>
      <c r="O4550" s="27"/>
      <c r="P4550" s="27"/>
      <c r="Q4550" s="27" t="s">
        <v>47</v>
      </c>
      <c r="R4550" s="27" t="s">
        <v>48</v>
      </c>
      <c r="S4550" s="27"/>
      <c r="T4550" s="27"/>
      <c r="U4550" s="28"/>
      <c r="V4550" s="15"/>
      <c r="W4550" s="15"/>
      <c r="X4550" s="27"/>
      <c r="Y4550" s="27"/>
      <c r="Z4550" s="29"/>
      <c r="AA4550" s="29"/>
      <c r="AB4550" s="29"/>
      <c r="AC4550" s="30"/>
      <c r="AD4550" s="15" t="str">
        <f>IF(Tabla2[[#This Row],[HORA ENTREGA]]="DIRECTO","On time", IF(AA4550&lt;&gt;"",IF(Tabla2[[#This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0" s="15" t="str">
        <f>MID(Tabla2[[#This Row],[TIPO]],1,3)</f>
        <v xml:space="preserve">40 </v>
      </c>
      <c r="AF455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COMERCIAL CANADA SPA */ Cont: * TTNU8632814*/ HR Entrega: *08:00* /Dirección: *BERNARDO O"HIGGINS 158 COLINA</v>
      </c>
      <c r="AG4550" s="45" t="str">
        <f>IFERROR(HYPERLINK("https://wa.me/"&amp;Tabla2[[#This Row],[CONTACTO]]&amp;"?text="&amp;Tabla2[[#This Row],[Mensaje]],"Enviar mensaje"),"")</f>
        <v>Enviar mensaje</v>
      </c>
      <c r="AH4550" s="15" t="str">
        <f>CONCATENATE(A4550,F4550)</f>
        <v>4549TTNU8632814</v>
      </c>
      <c r="AI4550" s="15" t="str">
        <f>CONCATENATE("ENT-",A4550)</f>
        <v>ENT-4549</v>
      </c>
      <c r="AJ4550" s="15" t="str">
        <f>IF(Tabla2[[#This Row],[Op]]&lt;&gt;"","ENTREGA","")</f>
        <v>ENTREGA</v>
      </c>
      <c r="AK4550" s="40" t="str">
        <f>(Tabla2[[#This Row],[FECHA ENTREGA]]&amp;Tabla2[[#This Row],[HORA ENTREGA]])</f>
        <v>461890,333333333333333</v>
      </c>
      <c r="AL4550" s="43" t="str">
        <f>IFERROR(HYPERLINK("https://wa.me/"&amp;Tabla2[[#This Row],[CONTACTO]]&amp;"?text="&amp;Tabla2[[#This Row],[Mensaje]]),"")</f>
        <v>https://wa.me/?text=Hola!%0AServicio del día 16-06%0A *Cliente:* COMERCIAL CANADA SPA */ Cont: * TTNU8632814*/ HR Entrega: *08:00* /Dirección: *BERNARDO O"HIGGINS 158 COLINA</v>
      </c>
    </row>
    <row r="4551" spans="1:38" ht="16.5" customHeight="1" x14ac:dyDescent="0.2">
      <c r="A4551" s="15">
        <f>ROW(A4550)</f>
        <v>4550</v>
      </c>
      <c r="B4551" s="15">
        <f>IF(J4551=J4550,B4550+1,1)</f>
        <v>4</v>
      </c>
      <c r="C4551" s="15" t="s">
        <v>275</v>
      </c>
      <c r="D4551" s="25" t="s">
        <v>39</v>
      </c>
      <c r="E4551" s="27">
        <v>307838</v>
      </c>
      <c r="F4551" s="27" t="s">
        <v>6895</v>
      </c>
      <c r="G4551" s="27" t="s">
        <v>41</v>
      </c>
      <c r="H4551" s="27">
        <v>27135</v>
      </c>
      <c r="I4551" s="27"/>
      <c r="J4551" s="28">
        <v>46189</v>
      </c>
      <c r="K4551" s="26">
        <v>0.41666666666666669</v>
      </c>
      <c r="L4551" s="26"/>
      <c r="M4551" s="27"/>
      <c r="N4551" s="25" t="str">
        <f>IFERROR(VLOOKUP(M4551,Data!$J$1:$K$58,2,0),"")</f>
        <v/>
      </c>
      <c r="O4551" s="27"/>
      <c r="P4551" s="27"/>
      <c r="Q4551" s="27" t="s">
        <v>47</v>
      </c>
      <c r="R4551" s="27" t="s">
        <v>48</v>
      </c>
      <c r="S4551" s="27"/>
      <c r="T4551" s="27"/>
      <c r="U4551" s="28"/>
      <c r="V4551" s="15"/>
      <c r="W4551" s="15"/>
      <c r="X4551" s="27"/>
      <c r="Y4551" s="27"/>
      <c r="Z4551" s="29"/>
      <c r="AA4551" s="29"/>
      <c r="AB4551" s="29"/>
      <c r="AC4551" s="30"/>
      <c r="AD4551" s="15" t="str">
        <f>IF(Tabla2[[#This Row],[HORA ENTREGA]]="DIRECTO","On time", IF(AA4551&lt;&gt;"",IF(Tabla2[[#This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1" s="15" t="str">
        <f>MID(Tabla2[[#This Row],[TIPO]],1,3)</f>
        <v xml:space="preserve">40 </v>
      </c>
      <c r="AF455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COMERCIAL CANADA SPA */ Cont: * SEGU9159836 */ HR Entrega: *10:00* /Dirección: *BERNARDO O"HIGGINS 158 COLINA</v>
      </c>
      <c r="AG4551" s="45" t="str">
        <f>IFERROR(HYPERLINK("https://wa.me/"&amp;Tabla2[[#This Row],[CONTACTO]]&amp;"?text="&amp;Tabla2[[#This Row],[Mensaje]],"Enviar mensaje"),"")</f>
        <v>Enviar mensaje</v>
      </c>
      <c r="AH4551" s="15" t="str">
        <f>CONCATENATE(A4551,F4551)</f>
        <v xml:space="preserve">4550SEGU9159836 </v>
      </c>
      <c r="AI4551" s="15" t="str">
        <f>CONCATENATE("ENT-",A4551)</f>
        <v>ENT-4550</v>
      </c>
      <c r="AJ4551" s="15" t="str">
        <f>IF(Tabla2[[#This Row],[Op]]&lt;&gt;"","ENTREGA","")</f>
        <v>ENTREGA</v>
      </c>
      <c r="AK4551" s="40" t="str">
        <f>(Tabla2[[#This Row],[FECHA ENTREGA]]&amp;Tabla2[[#This Row],[HORA ENTREGA]])</f>
        <v>461890,416666666666667</v>
      </c>
      <c r="AL4551" s="43" t="str">
        <f>IFERROR(HYPERLINK("https://wa.me/"&amp;Tabla2[[#This Row],[CONTACTO]]&amp;"?text="&amp;Tabla2[[#This Row],[Mensaje]]),"")</f>
        <v>https://wa.me/?text=Hola!%0AServicio del día 16-06%0A *Cliente:* COMERCIAL CANADA SPA */ Cont: * SEGU9159836 */ HR Entrega: *10:00* /Dirección: *BERNARDO O"HIGGINS 158 COLINA</v>
      </c>
    </row>
    <row r="4552" spans="1:38" ht="16.5" customHeight="1" x14ac:dyDescent="0.2">
      <c r="A4552" s="15">
        <f>ROW(A4551)</f>
        <v>4551</v>
      </c>
      <c r="B4552" s="15">
        <f>IF(J4552=J4551,B4551+1,1)</f>
        <v>5</v>
      </c>
      <c r="C4552" s="15" t="s">
        <v>275</v>
      </c>
      <c r="D4552" s="25" t="s">
        <v>39</v>
      </c>
      <c r="E4552" s="27">
        <v>307838</v>
      </c>
      <c r="F4552" s="27" t="s">
        <v>6896</v>
      </c>
      <c r="G4552" s="27" t="s">
        <v>41</v>
      </c>
      <c r="H4552" s="27">
        <v>27135</v>
      </c>
      <c r="I4552" s="27"/>
      <c r="J4552" s="28">
        <v>46189</v>
      </c>
      <c r="K4552" s="26">
        <v>0.5</v>
      </c>
      <c r="L4552" s="26"/>
      <c r="M4552" s="27"/>
      <c r="N4552" s="25" t="str">
        <f>IFERROR(VLOOKUP(M4552,Data!$J$1:$K$58,2,0),"")</f>
        <v/>
      </c>
      <c r="O4552" s="27"/>
      <c r="P4552" s="27"/>
      <c r="Q4552" s="27" t="s">
        <v>47</v>
      </c>
      <c r="R4552" s="27" t="s">
        <v>48</v>
      </c>
      <c r="S4552" s="27"/>
      <c r="T4552" s="27"/>
      <c r="U4552" s="28"/>
      <c r="V4552" s="15"/>
      <c r="W4552" s="15"/>
      <c r="X4552" s="27"/>
      <c r="Y4552" s="27"/>
      <c r="Z4552" s="29"/>
      <c r="AA4552" s="29"/>
      <c r="AB4552" s="29"/>
      <c r="AC4552" s="30"/>
      <c r="AD4552" s="15" t="str">
        <f>IF(Tabla2[[#This Row],[HORA ENTREGA]]="DIRECTO","On time", IF(AA4552&lt;&gt;"",IF(Tabla2[[#This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2" s="15" t="str">
        <f>MID(Tabla2[[#This Row],[TIPO]],1,3)</f>
        <v xml:space="preserve">40 </v>
      </c>
      <c r="AF455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COMERCIAL CANADA SPA */ Cont: * TTNU8009804*/ HR Entrega: *12:00* /Dirección: *BERNARDO O"HIGGINS 158 COLINA</v>
      </c>
      <c r="AG4552" s="45" t="str">
        <f>IFERROR(HYPERLINK("https://wa.me/"&amp;Tabla2[[#This Row],[CONTACTO]]&amp;"?text="&amp;Tabla2[[#This Row],[Mensaje]],"Enviar mensaje"),"")</f>
        <v>Enviar mensaje</v>
      </c>
      <c r="AH4552" s="15" t="str">
        <f>CONCATENATE(A4552,F4552)</f>
        <v>4551TTNU8009804</v>
      </c>
      <c r="AI4552" s="15" t="str">
        <f>CONCATENATE("ENT-",A4552)</f>
        <v>ENT-4551</v>
      </c>
      <c r="AJ4552" s="15" t="str">
        <f>IF(Tabla2[[#This Row],[Op]]&lt;&gt;"","ENTREGA","")</f>
        <v>ENTREGA</v>
      </c>
      <c r="AK4552" s="40" t="str">
        <f>(Tabla2[[#This Row],[FECHA ENTREGA]]&amp;Tabla2[[#This Row],[HORA ENTREGA]])</f>
        <v>461890,5</v>
      </c>
      <c r="AL4552" s="43" t="str">
        <f>IFERROR(HYPERLINK("https://wa.me/"&amp;Tabla2[[#This Row],[CONTACTO]]&amp;"?text="&amp;Tabla2[[#This Row],[Mensaje]]),"")</f>
        <v>https://wa.me/?text=Hola!%0AServicio del día 16-06%0A *Cliente:* COMERCIAL CANADA SPA */ Cont: * TTNU8009804*/ HR Entrega: *12:00* /Dirección: *BERNARDO O"HIGGINS 158 COLINA</v>
      </c>
    </row>
    <row r="4553" spans="1:38" ht="16.5" customHeight="1" x14ac:dyDescent="0.2">
      <c r="A4553" s="15">
        <f>ROW(A4552)</f>
        <v>4552</v>
      </c>
      <c r="B4553" s="15">
        <f>IF(J4553=J4552,B4552+1,1)</f>
        <v>6</v>
      </c>
      <c r="C4553" s="15" t="s">
        <v>6142</v>
      </c>
      <c r="D4553" s="25" t="s">
        <v>39</v>
      </c>
      <c r="E4553" s="27"/>
      <c r="F4553" s="27" t="s">
        <v>6897</v>
      </c>
      <c r="G4553" s="27" t="s">
        <v>64</v>
      </c>
      <c r="H4553" s="27"/>
      <c r="I4553" s="27"/>
      <c r="J4553" s="28">
        <v>46189</v>
      </c>
      <c r="K4553" s="26">
        <v>0.33333333333333331</v>
      </c>
      <c r="L4553" s="26" t="s">
        <v>6384</v>
      </c>
      <c r="M4553" s="27"/>
      <c r="N4553" s="25" t="str">
        <f>IFERROR(VLOOKUP(M4553,Data!$J$1:$K$58,2,0),"")</f>
        <v/>
      </c>
      <c r="O4553" s="27"/>
      <c r="P4553" s="27"/>
      <c r="Q4553" s="27" t="s">
        <v>6385</v>
      </c>
      <c r="R4553" s="27"/>
      <c r="S4553" s="27" t="s">
        <v>6827</v>
      </c>
      <c r="T4553" s="27"/>
      <c r="U4553" s="28"/>
      <c r="V4553" s="15"/>
      <c r="W4553" s="15"/>
      <c r="X4553" s="27"/>
      <c r="Y4553" s="27"/>
      <c r="Z4553" s="29"/>
      <c r="AA4553" s="29"/>
      <c r="AB4553" s="29"/>
      <c r="AC4553" s="30"/>
      <c r="AD4553" s="15" t="str">
        <f>IF(Tabla2[[#This Row],[HORA ENTREGA]]="DIRECTO","On time", IF(AA4553&lt;&gt;"",IF(Tabla2[[#This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3" s="15" t="str">
        <f>MID(Tabla2[[#This Row],[TIPO]],1,3)</f>
        <v xml:space="preserve">20 </v>
      </c>
      <c r="AF455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CONCHA Y TORO */ Cont: * CMAU0631417*/ HR Entrega: *08:00* /Dirección: *Ruta I-90 Km 18,5, Nancagua</v>
      </c>
      <c r="AG4553" s="45" t="str">
        <f>IFERROR(HYPERLINK("https://wa.me/"&amp;Tabla2[[#This Row],[CONTACTO]]&amp;"?text="&amp;Tabla2[[#This Row],[Mensaje]],"Enviar mensaje"),"")</f>
        <v>Enviar mensaje</v>
      </c>
      <c r="AH4553" s="15" t="str">
        <f>CONCATENATE(A4553,F4553)</f>
        <v>4552CMAU0631417</v>
      </c>
      <c r="AI4553" s="15" t="str">
        <f>CONCATENATE("ENT-",A4553)</f>
        <v>ENT-4552</v>
      </c>
      <c r="AJ4553" s="15" t="str">
        <f>IF(Tabla2[[#This Row],[Op]]&lt;&gt;"","ENTREGA","")</f>
        <v>ENTREGA</v>
      </c>
      <c r="AK4553" s="40" t="str">
        <f>(Tabla2[[#This Row],[FECHA ENTREGA]]&amp;Tabla2[[#This Row],[HORA ENTREGA]])</f>
        <v>461890,333333333333333</v>
      </c>
      <c r="AL4553" s="43" t="str">
        <f>IFERROR(HYPERLINK("https://wa.me/"&amp;Tabla2[[#This Row],[CONTACTO]]&amp;"?text="&amp;Tabla2[[#This Row],[Mensaje]]),"")</f>
        <v>https://wa.me/?text=Hola!%0AServicio del día 16-06%0A *Cliente:* CONCHA Y TORO */ Cont: * CMAU0631417*/ HR Entrega: *08:00* /Dirección: *Ruta I-90 Km 18,5, Nancagua</v>
      </c>
    </row>
    <row r="4554" spans="1:38" ht="16.5" customHeight="1" x14ac:dyDescent="0.2">
      <c r="A4554" s="15">
        <f>ROW(A4553)</f>
        <v>4553</v>
      </c>
      <c r="B4554" s="15">
        <f>IF(J4554=J4553,B4553+1,1)</f>
        <v>7</v>
      </c>
      <c r="C4554" s="15" t="s">
        <v>6142</v>
      </c>
      <c r="D4554" s="25" t="s">
        <v>39</v>
      </c>
      <c r="E4554" s="27"/>
      <c r="F4554" s="27" t="s">
        <v>6898</v>
      </c>
      <c r="G4554" s="27" t="s">
        <v>64</v>
      </c>
      <c r="H4554" s="27"/>
      <c r="I4554" s="27"/>
      <c r="J4554" s="28">
        <v>46189</v>
      </c>
      <c r="K4554" s="26">
        <v>0.33333333333333331</v>
      </c>
      <c r="L4554" s="26" t="s">
        <v>6381</v>
      </c>
      <c r="M4554" s="27"/>
      <c r="N4554" s="25" t="str">
        <f>IFERROR(VLOOKUP(M4554,Data!$J$1:$K$58,2,0),"")</f>
        <v/>
      </c>
      <c r="O4554" s="27"/>
      <c r="P4554" s="27"/>
      <c r="Q4554" s="27" t="s">
        <v>6382</v>
      </c>
      <c r="R4554" s="27"/>
      <c r="S4554" s="27" t="s">
        <v>6829</v>
      </c>
      <c r="T4554" s="27"/>
      <c r="U4554" s="28"/>
      <c r="V4554" s="15"/>
      <c r="W4554" s="15"/>
      <c r="X4554" s="27"/>
      <c r="Y4554" s="27"/>
      <c r="Z4554" s="29"/>
      <c r="AA4554" s="29"/>
      <c r="AB4554" s="29"/>
      <c r="AC4554" s="30"/>
      <c r="AD4554" s="15" t="str">
        <f>IF(Tabla2[[#This Row],[HORA ENTREGA]]="DIRECTO","On time", IF(AA4554&lt;&gt;"",IF(Tabla2[[#This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4" s="15" t="str">
        <f>MID(Tabla2[[#This Row],[TIPO]],1,3)</f>
        <v xml:space="preserve">20 </v>
      </c>
      <c r="AF455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CONCHA Y TORO */ Cont: * TGBU2574261*/ HR Entrega: *08:00* /Dirección: *Fundo San Ignacio S/N, Molina, Lontue</v>
      </c>
      <c r="AG4554" s="45" t="str">
        <f>IFERROR(HYPERLINK("https://wa.me/"&amp;Tabla2[[#This Row],[CONTACTO]]&amp;"?text="&amp;Tabla2[[#This Row],[Mensaje]],"Enviar mensaje"),"")</f>
        <v>Enviar mensaje</v>
      </c>
      <c r="AH4554" s="15" t="str">
        <f>CONCATENATE(A4554,F4554)</f>
        <v>4553TGBU2574261</v>
      </c>
      <c r="AI4554" s="15" t="str">
        <f>CONCATENATE("ENT-",A4554)</f>
        <v>ENT-4553</v>
      </c>
      <c r="AJ4554" s="15" t="str">
        <f>IF(Tabla2[[#This Row],[Op]]&lt;&gt;"","ENTREGA","")</f>
        <v>ENTREGA</v>
      </c>
      <c r="AK4554" s="40" t="str">
        <f>(Tabla2[[#This Row],[FECHA ENTREGA]]&amp;Tabla2[[#This Row],[HORA ENTREGA]])</f>
        <v>461890,333333333333333</v>
      </c>
      <c r="AL4554" s="43" t="str">
        <f>IFERROR(HYPERLINK("https://wa.me/"&amp;Tabla2[[#This Row],[CONTACTO]]&amp;"?text="&amp;Tabla2[[#This Row],[Mensaje]]),"")</f>
        <v>https://wa.me/?text=Hola!%0AServicio del día 16-06%0A *Cliente:* CONCHA Y TORO */ Cont: * TGBU2574261*/ HR Entrega: *08:00* /Dirección: *Fundo San Ignacio S/N, Molina, Lontue</v>
      </c>
    </row>
    <row r="4555" spans="1:38" ht="16.5" customHeight="1" x14ac:dyDescent="0.2">
      <c r="A4555" s="15">
        <f>ROW(A4554)</f>
        <v>4554</v>
      </c>
      <c r="B4555" s="15">
        <f>IF(J4555=J4554,B4554+1,1)</f>
        <v>8</v>
      </c>
      <c r="C4555" s="15" t="s">
        <v>6142</v>
      </c>
      <c r="D4555" s="25" t="s">
        <v>39</v>
      </c>
      <c r="E4555" s="27"/>
      <c r="F4555" s="27" t="s">
        <v>6825</v>
      </c>
      <c r="G4555" s="27" t="s">
        <v>64</v>
      </c>
      <c r="H4555" s="27"/>
      <c r="I4555" s="27" t="s">
        <v>6826</v>
      </c>
      <c r="J4555" s="28">
        <v>46189</v>
      </c>
      <c r="K4555" s="26">
        <v>0.33333333333333331</v>
      </c>
      <c r="L4555" s="26" t="s">
        <v>6384</v>
      </c>
      <c r="M4555" s="27"/>
      <c r="N4555" s="25" t="str">
        <f>IFERROR(VLOOKUP(M4555,Data!$J$1:$K$58,2,0),"")</f>
        <v/>
      </c>
      <c r="O4555" s="27"/>
      <c r="P4555" s="27"/>
      <c r="Q4555" s="27" t="s">
        <v>6385</v>
      </c>
      <c r="R4555" s="27"/>
      <c r="S4555" s="27"/>
      <c r="T4555" s="27"/>
      <c r="U4555" s="28"/>
      <c r="V4555" s="15"/>
      <c r="W4555" s="15"/>
      <c r="X4555" s="27"/>
      <c r="Y4555" s="27"/>
      <c r="Z4555" s="29"/>
      <c r="AA4555" s="29"/>
      <c r="AB4555" s="29"/>
      <c r="AC4555" s="30"/>
      <c r="AD4555" s="15" t="str">
        <f>IF(Tabla2[[#This Row],[HORA ENTREGA]]="DIRECTO","On time", IF(AA4555&lt;&gt;"",IF(Tabla2[[#This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5" s="15" t="str">
        <f>MID(Tabla2[[#This Row],[TIPO]],1,3)</f>
        <v xml:space="preserve">20 </v>
      </c>
      <c r="AF455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CONCHA Y TORO */ Cont: * APZU3749373*/ HR Entrega: *08:00* /Dirección: *Ruta I-90 Km 18,5, Nancagua</v>
      </c>
      <c r="AG4555" s="47" t="str">
        <f>IFERROR(HYPERLINK("https://wa.me/"&amp;Tabla2[[#This Row],[CONTACTO]]&amp;"?text="&amp;Tabla2[[#This Row],[Mensaje]],"Enviar mensaje"),"")</f>
        <v>Enviar mensaje</v>
      </c>
      <c r="AH4555" s="15" t="str">
        <f>CONCATENATE(A4555,F4555)</f>
        <v>4554APZU3749373</v>
      </c>
      <c r="AI4555" s="15" t="str">
        <f>CONCATENATE("ENT-",A4555)</f>
        <v>ENT-4554</v>
      </c>
      <c r="AJ4555" s="15" t="str">
        <f>IF(Tabla2[[#This Row],[Op]]&lt;&gt;"","ENTREGA","")</f>
        <v>ENTREGA</v>
      </c>
      <c r="AK4555" s="40" t="str">
        <f>(Tabla2[[#This Row],[FECHA ENTREGA]]&amp;Tabla2[[#This Row],[HORA ENTREGA]])</f>
        <v>461890,333333333333333</v>
      </c>
      <c r="AL4555" s="46" t="str">
        <f>IFERROR(HYPERLINK("https://wa.me/"&amp;Tabla2[[#This Row],[CONTACTO]]&amp;"?text="&amp;Tabla2[[#This Row],[Mensaje]]),"")</f>
        <v>https://wa.me/?text=Hola!%0AServicio del día 16-06%0A *Cliente:* CONCHA Y TORO */ Cont: * APZU3749373*/ HR Entrega: *08:00* /Dirección: *Ruta I-90 Km 18,5, Nancagua</v>
      </c>
    </row>
    <row r="4556" spans="1:38" ht="16.5" customHeight="1" x14ac:dyDescent="0.2">
      <c r="A4556" s="15">
        <f>ROW(A4555)</f>
        <v>4555</v>
      </c>
      <c r="B4556" s="15">
        <f>IF(J4556=J4555,B4555+1,1)</f>
        <v>9</v>
      </c>
      <c r="C4556" s="15" t="s">
        <v>6142</v>
      </c>
      <c r="D4556" s="25" t="s">
        <v>39</v>
      </c>
      <c r="E4556" s="27"/>
      <c r="F4556" s="27" t="s">
        <v>6897</v>
      </c>
      <c r="G4556" s="27" t="s">
        <v>64</v>
      </c>
      <c r="H4556" s="27"/>
      <c r="I4556" s="27" t="s">
        <v>6826</v>
      </c>
      <c r="J4556" s="28">
        <v>46189</v>
      </c>
      <c r="K4556" s="26">
        <v>0.33333333333333331</v>
      </c>
      <c r="L4556" s="26" t="s">
        <v>6384</v>
      </c>
      <c r="M4556" s="27"/>
      <c r="N4556" s="25" t="str">
        <f>IFERROR(VLOOKUP(M4556,Data!$J$1:$K$58,2,0),"")</f>
        <v/>
      </c>
      <c r="O4556" s="27"/>
      <c r="P4556" s="27"/>
      <c r="Q4556" s="27" t="s">
        <v>6385</v>
      </c>
      <c r="R4556" s="27"/>
      <c r="S4556" s="27"/>
      <c r="T4556" s="27"/>
      <c r="U4556" s="28"/>
      <c r="V4556" s="15"/>
      <c r="W4556" s="15"/>
      <c r="X4556" s="27"/>
      <c r="Y4556" s="27"/>
      <c r="Z4556" s="29"/>
      <c r="AA4556" s="29"/>
      <c r="AB4556" s="29"/>
      <c r="AC4556" s="30"/>
      <c r="AD4556" s="15" t="str">
        <f>IF(Tabla2[[#This Row],[HORA ENTREGA]]="DIRECTO","On time", IF(AA4556&lt;&gt;"",IF(Tabla2[[#This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6" s="15" t="str">
        <f>MID(Tabla2[[#This Row],[TIPO]],1,3)</f>
        <v xml:space="preserve">20 </v>
      </c>
      <c r="AF455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CONCHA Y TORO */ Cont: * CMAU0631417*/ HR Entrega: *08:00* /Dirección: *Ruta I-90 Km 18,5, Nancagua</v>
      </c>
      <c r="AG4556" s="47" t="str">
        <f>IFERROR(HYPERLINK("https://wa.me/"&amp;Tabla2[[#This Row],[CONTACTO]]&amp;"?text="&amp;Tabla2[[#This Row],[Mensaje]],"Enviar mensaje"),"")</f>
        <v>Enviar mensaje</v>
      </c>
      <c r="AH4556" s="15" t="str">
        <f>CONCATENATE(A4556,F4556)</f>
        <v>4555CMAU0631417</v>
      </c>
      <c r="AI4556" s="15" t="str">
        <f>CONCATENATE("ENT-",A4556)</f>
        <v>ENT-4555</v>
      </c>
      <c r="AJ4556" s="15" t="str">
        <f>IF(Tabla2[[#This Row],[Op]]&lt;&gt;"","ENTREGA","")</f>
        <v>ENTREGA</v>
      </c>
      <c r="AK4556" s="40" t="str">
        <f>(Tabla2[[#This Row],[FECHA ENTREGA]]&amp;Tabla2[[#This Row],[HORA ENTREGA]])</f>
        <v>461890,333333333333333</v>
      </c>
      <c r="AL4556" s="46" t="str">
        <f>IFERROR(HYPERLINK("https://wa.me/"&amp;Tabla2[[#This Row],[CONTACTO]]&amp;"?text="&amp;Tabla2[[#This Row],[Mensaje]]),"")</f>
        <v>https://wa.me/?text=Hola!%0AServicio del día 16-06%0A *Cliente:* CONCHA Y TORO */ Cont: * CMAU0631417*/ HR Entrega: *08:00* /Dirección: *Ruta I-90 Km 18,5, Nancagua</v>
      </c>
    </row>
    <row r="4557" spans="1:38" ht="16.5" customHeight="1" x14ac:dyDescent="0.2">
      <c r="A4557" s="15">
        <f>ROW(A4556)</f>
        <v>4556</v>
      </c>
      <c r="B4557" s="15">
        <f>IF(J4557=J4556,B4556+1,1)</f>
        <v>10</v>
      </c>
      <c r="C4557" s="15" t="s">
        <v>6142</v>
      </c>
      <c r="D4557" s="25" t="s">
        <v>39</v>
      </c>
      <c r="E4557" s="27"/>
      <c r="F4557" s="27" t="s">
        <v>6828</v>
      </c>
      <c r="G4557" s="27" t="s">
        <v>64</v>
      </c>
      <c r="H4557" s="27"/>
      <c r="I4557" s="27" t="s">
        <v>6826</v>
      </c>
      <c r="J4557" s="28">
        <v>46189</v>
      </c>
      <c r="K4557" s="26">
        <v>0.33333333333333331</v>
      </c>
      <c r="L4557" s="26" t="s">
        <v>6381</v>
      </c>
      <c r="M4557" s="27"/>
      <c r="N4557" s="25" t="str">
        <f>IFERROR(VLOOKUP(M4557,Data!$J$1:$K$58,2,0),"")</f>
        <v/>
      </c>
      <c r="O4557" s="27"/>
      <c r="P4557" s="27"/>
      <c r="Q4557" s="27" t="s">
        <v>6382</v>
      </c>
      <c r="R4557" s="27"/>
      <c r="S4557" s="27"/>
      <c r="T4557" s="27"/>
      <c r="U4557" s="28"/>
      <c r="V4557" s="15"/>
      <c r="W4557" s="15"/>
      <c r="X4557" s="27"/>
      <c r="Y4557" s="27"/>
      <c r="Z4557" s="29"/>
      <c r="AA4557" s="29"/>
      <c r="AB4557" s="29"/>
      <c r="AC4557" s="30"/>
      <c r="AD4557" s="15" t="str">
        <f>IF(Tabla2[[#This Row],[HORA ENTREGA]]="DIRECTO","On time", IF(AA4557&lt;&gt;"",IF(Tabla2[[#This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7" s="15" t="str">
        <f>MID(Tabla2[[#This Row],[TIPO]],1,3)</f>
        <v xml:space="preserve">20 </v>
      </c>
      <c r="AF455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CONCHA Y TORO */ Cont: * TCLU7448720*/ HR Entrega: *08:00* /Dirección: *Fundo San Ignacio S/N, Molina, Lontue</v>
      </c>
      <c r="AG4557" s="47" t="str">
        <f>IFERROR(HYPERLINK("https://wa.me/"&amp;Tabla2[[#This Row],[CONTACTO]]&amp;"?text="&amp;Tabla2[[#This Row],[Mensaje]],"Enviar mensaje"),"")</f>
        <v>Enviar mensaje</v>
      </c>
      <c r="AH4557" s="15" t="str">
        <f>CONCATENATE(A4557,F4557)</f>
        <v>4556TCLU7448720</v>
      </c>
      <c r="AI4557" s="15" t="str">
        <f>CONCATENATE("ENT-",A4557)</f>
        <v>ENT-4556</v>
      </c>
      <c r="AJ4557" s="15" t="str">
        <f>IF(Tabla2[[#This Row],[Op]]&lt;&gt;"","ENTREGA","")</f>
        <v>ENTREGA</v>
      </c>
      <c r="AK4557" s="40" t="str">
        <f>(Tabla2[[#This Row],[FECHA ENTREGA]]&amp;Tabla2[[#This Row],[HORA ENTREGA]])</f>
        <v>461890,333333333333333</v>
      </c>
      <c r="AL4557" s="46" t="str">
        <f>IFERROR(HYPERLINK("https://wa.me/"&amp;Tabla2[[#This Row],[CONTACTO]]&amp;"?text="&amp;Tabla2[[#This Row],[Mensaje]]),"")</f>
        <v>https://wa.me/?text=Hola!%0AServicio del día 16-06%0A *Cliente:* CONCHA Y TORO */ Cont: * TCLU7448720*/ HR Entrega: *08:00* /Dirección: *Fundo San Ignacio S/N, Molina, Lontue</v>
      </c>
    </row>
    <row r="4558" spans="1:38" ht="16.5" customHeight="1" x14ac:dyDescent="0.2">
      <c r="A4558" s="15">
        <f>ROW(A4557)</f>
        <v>4557</v>
      </c>
      <c r="B4558" s="15">
        <f>IF(J4558=J4557,B4557+1,1)</f>
        <v>11</v>
      </c>
      <c r="C4558" s="15" t="s">
        <v>6142</v>
      </c>
      <c r="D4558" s="25" t="s">
        <v>39</v>
      </c>
      <c r="E4558" s="27"/>
      <c r="F4558" s="27" t="s">
        <v>6898</v>
      </c>
      <c r="G4558" s="27" t="s">
        <v>64</v>
      </c>
      <c r="H4558" s="27"/>
      <c r="I4558" s="27" t="s">
        <v>6826</v>
      </c>
      <c r="J4558" s="28">
        <v>46189</v>
      </c>
      <c r="K4558" s="26">
        <v>0.33333333333333331</v>
      </c>
      <c r="L4558" s="26" t="s">
        <v>6381</v>
      </c>
      <c r="M4558" s="27"/>
      <c r="N4558" s="25" t="str">
        <f>IFERROR(VLOOKUP(M4558,Data!$J$1:$K$58,2,0),"")</f>
        <v/>
      </c>
      <c r="O4558" s="27"/>
      <c r="P4558" s="27"/>
      <c r="Q4558" s="27" t="s">
        <v>6382</v>
      </c>
      <c r="R4558" s="27"/>
      <c r="S4558" s="27"/>
      <c r="T4558" s="27"/>
      <c r="U4558" s="28"/>
      <c r="V4558" s="15"/>
      <c r="W4558" s="15"/>
      <c r="X4558" s="27"/>
      <c r="Y4558" s="27"/>
      <c r="Z4558" s="29"/>
      <c r="AA4558" s="29"/>
      <c r="AB4558" s="29"/>
      <c r="AC4558" s="30"/>
      <c r="AD4558" s="15" t="str">
        <f>IF(Tabla2[[#This Row],[HORA ENTREGA]]="DIRECTO","On time", IF(AA4558&lt;&gt;"",IF(Tabla2[[#This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8" s="15" t="str">
        <f>MID(Tabla2[[#This Row],[TIPO]],1,3)</f>
        <v xml:space="preserve">20 </v>
      </c>
      <c r="AF455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CONCHA Y TORO */ Cont: * TGBU2574261*/ HR Entrega: *08:00* /Dirección: *Fundo San Ignacio S/N, Molina, Lontue</v>
      </c>
      <c r="AG4558" s="47" t="str">
        <f>IFERROR(HYPERLINK("https://wa.me/"&amp;Tabla2[[#This Row],[CONTACTO]]&amp;"?text="&amp;Tabla2[[#This Row],[Mensaje]],"Enviar mensaje"),"")</f>
        <v>Enviar mensaje</v>
      </c>
      <c r="AH4558" s="15" t="str">
        <f>CONCATENATE(A4558,F4558)</f>
        <v>4557TGBU2574261</v>
      </c>
      <c r="AI4558" s="15" t="str">
        <f>CONCATENATE("ENT-",A4558)</f>
        <v>ENT-4557</v>
      </c>
      <c r="AJ4558" s="15" t="str">
        <f>IF(Tabla2[[#This Row],[Op]]&lt;&gt;"","ENTREGA","")</f>
        <v>ENTREGA</v>
      </c>
      <c r="AK4558" s="40" t="str">
        <f>(Tabla2[[#This Row],[FECHA ENTREGA]]&amp;Tabla2[[#This Row],[HORA ENTREGA]])</f>
        <v>461890,333333333333333</v>
      </c>
      <c r="AL4558" s="46" t="str">
        <f>IFERROR(HYPERLINK("https://wa.me/"&amp;Tabla2[[#This Row],[CONTACTO]]&amp;"?text="&amp;Tabla2[[#This Row],[Mensaje]]),"")</f>
        <v>https://wa.me/?text=Hola!%0AServicio del día 16-06%0A *Cliente:* CONCHA Y TORO */ Cont: * TGBU2574261*/ HR Entrega: *08:00* /Dirección: *Fundo San Ignacio S/N, Molina, Lontue</v>
      </c>
    </row>
    <row r="4559" spans="1:38" ht="16.5" customHeight="1" x14ac:dyDescent="0.2">
      <c r="A4559" s="50">
        <f>ROW(A4558)</f>
        <v>4558</v>
      </c>
      <c r="B4559" s="51">
        <f>IF(J4559=J4558,B4558+1,1)</f>
        <v>12</v>
      </c>
      <c r="C4559" s="51" t="s">
        <v>3665</v>
      </c>
      <c r="D4559" s="25" t="s">
        <v>39</v>
      </c>
      <c r="E4559" s="49">
        <v>308198</v>
      </c>
      <c r="F4559" s="49" t="s">
        <v>6899</v>
      </c>
      <c r="G4559" s="49" t="s">
        <v>41</v>
      </c>
      <c r="H4559" s="49">
        <v>5043</v>
      </c>
      <c r="I4559" s="49" t="s">
        <v>42</v>
      </c>
      <c r="J4559" s="52">
        <v>46189</v>
      </c>
      <c r="K4559" s="26">
        <v>0.41666666666666669</v>
      </c>
      <c r="L4559" s="26" t="s">
        <v>3832</v>
      </c>
      <c r="M4559" s="41"/>
      <c r="N4559" s="53" t="s">
        <v>400</v>
      </c>
      <c r="O4559" s="41"/>
      <c r="P4559" s="49"/>
      <c r="Q4559" s="49" t="s">
        <v>6831</v>
      </c>
      <c r="R4559" s="49"/>
      <c r="S4559" s="49"/>
      <c r="T4559" s="49"/>
      <c r="U4559" s="52"/>
      <c r="V4559" s="51"/>
      <c r="W4559" s="15"/>
      <c r="X4559" s="49"/>
      <c r="Y4559" s="49"/>
      <c r="Z4559" s="54"/>
      <c r="AA4559" s="54"/>
      <c r="AB4559" s="29"/>
      <c r="AC4559" s="55"/>
      <c r="AD4559" s="50" t="str">
        <f>IF(Tabla2[[#This Row],[HORA ENTREGA]]="DIRECTO","On time", IF(AA4559&lt;&gt;"",IF(Tabla2[[#This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59" s="50" t="str">
        <f>MID(Tabla2[[#This Row],[TIPO]],1,3)</f>
        <v xml:space="preserve">40 </v>
      </c>
      <c r="AF4559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EECOL INDUSTRIAL ELECTRIC LTDA */ Cont: * CMAU4549478*/ HR Entrega: *10:00* /Dirección: *En Camino la vara 3310, San bernardo</v>
      </c>
      <c r="AG4559" s="47" t="str">
        <f>IFERROR(HYPERLINK("https://wa.me/"&amp;Tabla2[[#This Row],[CONTACTO]]&amp;"?text="&amp;Tabla2[[#This Row],[Mensaje]],"Enviar mensaje"),"")</f>
        <v>Enviar mensaje</v>
      </c>
      <c r="AH4559" s="50" t="str">
        <f>CONCATENATE(A4559,F4559)</f>
        <v>4558CMAU4549478</v>
      </c>
      <c r="AI4559" s="50" t="str">
        <f>CONCATENATE("ENT-",A4559)</f>
        <v>ENT-4558</v>
      </c>
      <c r="AJ4559" s="50" t="str">
        <f>IF(Tabla2[[#This Row],[Op]]&lt;&gt;"","ENTREGA","")</f>
        <v>ENTREGA</v>
      </c>
      <c r="AK4559" s="57" t="str">
        <f>(Tabla2[[#This Row],[FECHA ENTREGA]]&amp;Tabla2[[#This Row],[HORA ENTREGA]])</f>
        <v>461890,416666666666667</v>
      </c>
      <c r="AL4559" s="46" t="str">
        <f>IFERROR(HYPERLINK("https://wa.me/"&amp;Tabla2[[#This Row],[CONTACTO]]&amp;"?text="&amp;Tabla2[[#This Row],[Mensaje]]),"")</f>
        <v>https://wa.me/?text=Hola!%0AServicio del día 16-06%0A *Cliente:* EECOL INDUSTRIAL ELECTRIC LTDA */ Cont: * CMAU4549478*/ HR Entrega: *10:00* /Dirección: *En Camino la vara 3310, San bernardo</v>
      </c>
    </row>
    <row r="4560" spans="1:38" ht="16.5" customHeight="1" x14ac:dyDescent="0.2">
      <c r="A4560" s="50">
        <f>ROW(A4559)</f>
        <v>4559</v>
      </c>
      <c r="B4560" s="51">
        <f>IF(J4560=J4559,B4559+1,1)</f>
        <v>13</v>
      </c>
      <c r="C4560" s="51" t="s">
        <v>3665</v>
      </c>
      <c r="D4560" s="25" t="s">
        <v>39</v>
      </c>
      <c r="E4560" s="49">
        <v>308198</v>
      </c>
      <c r="F4560" s="49" t="s">
        <v>6900</v>
      </c>
      <c r="G4560" s="49" t="s">
        <v>41</v>
      </c>
      <c r="H4560" s="49">
        <v>5043</v>
      </c>
      <c r="I4560" s="49" t="s">
        <v>42</v>
      </c>
      <c r="J4560" s="52">
        <v>46189</v>
      </c>
      <c r="K4560" s="26">
        <v>0.41666666666666669</v>
      </c>
      <c r="L4560" s="26" t="s">
        <v>3832</v>
      </c>
      <c r="M4560" s="41"/>
      <c r="N4560" s="53" t="s">
        <v>400</v>
      </c>
      <c r="O4560" s="41"/>
      <c r="P4560" s="49"/>
      <c r="Q4560" s="49" t="s">
        <v>6831</v>
      </c>
      <c r="R4560" s="49"/>
      <c r="S4560" s="49"/>
      <c r="T4560" s="49"/>
      <c r="U4560" s="52"/>
      <c r="V4560" s="51"/>
      <c r="W4560" s="15"/>
      <c r="X4560" s="49"/>
      <c r="Y4560" s="49"/>
      <c r="Z4560" s="54"/>
      <c r="AA4560" s="54"/>
      <c r="AB4560" s="29"/>
      <c r="AC4560" s="55"/>
      <c r="AD4560" s="50" t="str">
        <f>IF(Tabla2[[#This Row],[HORA ENTREGA]]="DIRECTO","On time", IF(AA4560&lt;&gt;"",IF(Tabla2[[#This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0" s="50" t="str">
        <f>MID(Tabla2[[#This Row],[TIPO]],1,3)</f>
        <v xml:space="preserve">40 </v>
      </c>
      <c r="AF4560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EECOL INDUSTRIAL ELECTRIC LTDA */ Cont: * BEAU4132173*/ HR Entrega: *10:00* /Dirección: *En Camino la vara 3310, San bernardo</v>
      </c>
      <c r="AG4560" s="47" t="str">
        <f>IFERROR(HYPERLINK("https://wa.me/"&amp;Tabla2[[#This Row],[CONTACTO]]&amp;"?text="&amp;Tabla2[[#This Row],[Mensaje]],"Enviar mensaje"),"")</f>
        <v>Enviar mensaje</v>
      </c>
      <c r="AH4560" s="50" t="str">
        <f>CONCATENATE(A4560,F4560)</f>
        <v>4559BEAU4132173</v>
      </c>
      <c r="AI4560" s="50" t="str">
        <f>CONCATENATE("ENT-",A4560)</f>
        <v>ENT-4559</v>
      </c>
      <c r="AJ4560" s="50" t="str">
        <f>IF(Tabla2[[#This Row],[Op]]&lt;&gt;"","ENTREGA","")</f>
        <v>ENTREGA</v>
      </c>
      <c r="AK4560" s="57" t="str">
        <f>(Tabla2[[#This Row],[FECHA ENTREGA]]&amp;Tabla2[[#This Row],[HORA ENTREGA]])</f>
        <v>461890,416666666666667</v>
      </c>
      <c r="AL4560" s="46" t="str">
        <f>IFERROR(HYPERLINK("https://wa.me/"&amp;Tabla2[[#This Row],[CONTACTO]]&amp;"?text="&amp;Tabla2[[#This Row],[Mensaje]]),"")</f>
        <v>https://wa.me/?text=Hola!%0AServicio del día 16-06%0A *Cliente:* EECOL INDUSTRIAL ELECTRIC LTDA */ Cont: * BEAU4132173*/ HR Entrega: *10:00* /Dirección: *En Camino la vara 3310, San bernardo</v>
      </c>
    </row>
    <row r="4561" spans="1:38" ht="16.5" customHeight="1" x14ac:dyDescent="0.2">
      <c r="A4561" s="50"/>
      <c r="B4561" s="51"/>
      <c r="C4561" s="51" t="s">
        <v>219</v>
      </c>
      <c r="D4561" s="25" t="s">
        <v>39</v>
      </c>
      <c r="E4561" s="49"/>
      <c r="F4561" s="49" t="s">
        <v>6901</v>
      </c>
      <c r="G4561" s="49"/>
      <c r="H4561" s="49"/>
      <c r="I4561" s="49"/>
      <c r="J4561" s="52">
        <v>46189</v>
      </c>
      <c r="K4561" s="26">
        <v>0.29166666666666669</v>
      </c>
      <c r="L4561" s="26"/>
      <c r="M4561" s="41"/>
      <c r="N4561" s="53"/>
      <c r="O4561" s="27"/>
      <c r="P4561" s="49"/>
      <c r="Q4561" s="49" t="s">
        <v>229</v>
      </c>
      <c r="R4561" s="49"/>
      <c r="S4561" s="49"/>
      <c r="T4561" s="49"/>
      <c r="U4561" s="52"/>
      <c r="V4561" s="51"/>
      <c r="W4561" s="15"/>
      <c r="X4561" s="49"/>
      <c r="Y4561" s="49"/>
      <c r="Z4561" s="54"/>
      <c r="AA4561" s="54"/>
      <c r="AB4561" s="29"/>
      <c r="AC4561" s="55"/>
      <c r="AD4561" s="50"/>
      <c r="AE4561" s="50"/>
      <c r="AF4561" s="56"/>
      <c r="AG4561" s="44"/>
      <c r="AH4561" s="50"/>
      <c r="AI4561" s="50"/>
      <c r="AJ4561" s="50"/>
      <c r="AK4561" s="57"/>
      <c r="AL4561" s="58"/>
    </row>
    <row r="4562" spans="1:38" ht="16.5" customHeight="1" x14ac:dyDescent="0.2">
      <c r="A4562" s="50"/>
      <c r="B4562" s="51"/>
      <c r="C4562" s="51" t="s">
        <v>219</v>
      </c>
      <c r="D4562" s="25" t="s">
        <v>39</v>
      </c>
      <c r="E4562" s="49"/>
      <c r="F4562" s="49" t="s">
        <v>6902</v>
      </c>
      <c r="G4562" s="49"/>
      <c r="H4562" s="49"/>
      <c r="I4562" s="49"/>
      <c r="J4562" s="52">
        <v>46189</v>
      </c>
      <c r="K4562" s="26">
        <v>0.33333333333333331</v>
      </c>
      <c r="L4562" s="26"/>
      <c r="M4562" s="41"/>
      <c r="N4562" s="53"/>
      <c r="O4562" s="27"/>
      <c r="P4562" s="49"/>
      <c r="Q4562" s="49" t="s">
        <v>357</v>
      </c>
      <c r="R4562" s="49"/>
      <c r="S4562" s="49"/>
      <c r="T4562" s="49"/>
      <c r="U4562" s="52"/>
      <c r="V4562" s="51"/>
      <c r="W4562" s="15"/>
      <c r="X4562" s="49"/>
      <c r="Y4562" s="49"/>
      <c r="Z4562" s="54"/>
      <c r="AA4562" s="54"/>
      <c r="AB4562" s="29"/>
      <c r="AC4562" s="55"/>
      <c r="AD4562" s="50"/>
      <c r="AE4562" s="50"/>
      <c r="AF4562" s="56"/>
      <c r="AG4562" s="44"/>
      <c r="AH4562" s="50"/>
      <c r="AI4562" s="50"/>
      <c r="AJ4562" s="50"/>
      <c r="AK4562" s="57"/>
      <c r="AL4562" s="58"/>
    </row>
    <row r="4563" spans="1:38" ht="16.5" customHeight="1" x14ac:dyDescent="0.2">
      <c r="A4563" s="15">
        <f>ROW(A4562)</f>
        <v>4562</v>
      </c>
      <c r="B4563" s="15">
        <f>IF(J4563=J4562,B4562+1,1)</f>
        <v>1</v>
      </c>
      <c r="C4563" s="15" t="s">
        <v>236</v>
      </c>
      <c r="D4563" s="25" t="s">
        <v>39</v>
      </c>
      <c r="E4563" s="27"/>
      <c r="F4563" s="27" t="s">
        <v>6903</v>
      </c>
      <c r="G4563" s="27"/>
      <c r="H4563" s="27"/>
      <c r="I4563" s="27"/>
      <c r="J4563" s="28">
        <v>46189</v>
      </c>
      <c r="K4563" s="26">
        <v>0.33333333333333331</v>
      </c>
      <c r="L4563" s="26" t="s">
        <v>3311</v>
      </c>
      <c r="M4563" s="27"/>
      <c r="N4563" s="25" t="str">
        <f>IFERROR(VLOOKUP(M4563,Data!$J$1:$K$58,2,0),"")</f>
        <v/>
      </c>
      <c r="O4563" s="27"/>
      <c r="P4563" s="27"/>
      <c r="Q4563" s="27" t="s">
        <v>238</v>
      </c>
      <c r="R4563" s="27"/>
      <c r="S4563" s="27"/>
      <c r="T4563" s="27"/>
      <c r="U4563" s="28"/>
      <c r="V4563" s="15"/>
      <c r="W4563" s="15"/>
      <c r="X4563" s="27"/>
      <c r="Y4563" s="27"/>
      <c r="Z4563" s="29"/>
      <c r="AA4563" s="29"/>
      <c r="AB4563" s="29"/>
      <c r="AC4563" s="30"/>
      <c r="AD4563" s="15" t="str">
        <f>IF(Tabla2[[#This Row],[HORA ENTREGA]]="DIRECTO","On time", IF(AA4563&lt;&gt;"",IF(Tabla2[[#This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3" s="15" t="str">
        <f>MID(Tabla2[[#This Row],[TIPO]],1,3)</f>
        <v/>
      </c>
      <c r="AF456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GLDU3585190*/ HR Entrega: *08:00* /Dirección: *CARRETERA GENERAL SAN MARTIN 8250 BODEGA A 21 QUILICURA</v>
      </c>
      <c r="AG4563" s="45" t="str">
        <f>IFERROR(HYPERLINK("https://wa.me/"&amp;Tabla2[[#This Row],[CONTACTO]]&amp;"?text="&amp;Tabla2[[#This Row],[Mensaje]],"Enviar mensaje"),"")</f>
        <v>Enviar mensaje</v>
      </c>
      <c r="AH4563" s="15" t="str">
        <f>CONCATENATE(A4563,F4563)</f>
        <v>4562GLDU3585190</v>
      </c>
      <c r="AI4563" s="15" t="str">
        <f>CONCATENATE("ENT-",A4563)</f>
        <v>ENT-4562</v>
      </c>
      <c r="AJ4563" s="15" t="str">
        <f>IF(Tabla2[[#This Row],[Op]]&lt;&gt;"","ENTREGA","")</f>
        <v>ENTREGA</v>
      </c>
      <c r="AK4563" s="40" t="str">
        <f>(Tabla2[[#This Row],[FECHA ENTREGA]]&amp;Tabla2[[#This Row],[HORA ENTREGA]])</f>
        <v>461890,333333333333333</v>
      </c>
      <c r="AL4563" s="43" t="str">
        <f>IFERROR(HYPERLINK("https://wa.me/"&amp;Tabla2[[#This Row],[CONTACTO]]&amp;"?text="&amp;Tabla2[[#This Row],[Mensaje]]),"")</f>
        <v>https://wa.me/?text=Hola!%0AServicio del día 16-06%0A *Cliente:* SOCIEDAD COMERCIAL MARBEN PETS LTDA */ Cont: * GLDU3585190*/ HR Entrega: *08:00* /Dirección: *CARRETERA GENERAL SAN MARTIN 8250 BODEGA A 21 QUILICURA</v>
      </c>
    </row>
    <row r="4564" spans="1:38" ht="16.5" customHeight="1" x14ac:dyDescent="0.2">
      <c r="A4564" s="15">
        <f>ROW(A4563)</f>
        <v>4563</v>
      </c>
      <c r="B4564" s="15">
        <f>IF(J4564=J4563,B4563+1,1)</f>
        <v>2</v>
      </c>
      <c r="C4564" s="15" t="s">
        <v>236</v>
      </c>
      <c r="D4564" s="25" t="s">
        <v>39</v>
      </c>
      <c r="E4564" s="27"/>
      <c r="F4564" s="27" t="s">
        <v>6904</v>
      </c>
      <c r="G4564" s="27"/>
      <c r="H4564" s="27"/>
      <c r="I4564" s="27"/>
      <c r="J4564" s="28">
        <v>46189</v>
      </c>
      <c r="K4564" s="26">
        <v>0.54166666666666663</v>
      </c>
      <c r="L4564" s="26" t="s">
        <v>3311</v>
      </c>
      <c r="M4564" s="27"/>
      <c r="N4564" s="25" t="str">
        <f>IFERROR(VLOOKUP(M4564,Data!$J$1:$K$58,2,0),"")</f>
        <v/>
      </c>
      <c r="O4564" s="27"/>
      <c r="P4564" s="27"/>
      <c r="Q4564" s="27" t="s">
        <v>238</v>
      </c>
      <c r="R4564" s="27"/>
      <c r="S4564" s="27"/>
      <c r="T4564" s="27"/>
      <c r="U4564" s="28"/>
      <c r="V4564" s="15"/>
      <c r="W4564" s="15"/>
      <c r="X4564" s="27"/>
      <c r="Y4564" s="27"/>
      <c r="Z4564" s="29"/>
      <c r="AA4564" s="29"/>
      <c r="AB4564" s="29"/>
      <c r="AC4564" s="30"/>
      <c r="AD4564" s="15" t="str">
        <f>IF(Tabla2[[#This Row],[HORA ENTREGA]]="DIRECTO","On time", IF(AA4564&lt;&gt;"",IF(Tabla2[[#This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4" s="15" t="str">
        <f>MID(Tabla2[[#This Row],[TIPO]],1,3)</f>
        <v/>
      </c>
      <c r="AF456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TEMU5310555*/ HR Entrega: *13:00* /Dirección: *CARRETERA GENERAL SAN MARTIN 8250 BODEGA A 21 QUILICURA</v>
      </c>
      <c r="AG4564" s="45" t="str">
        <f>IFERROR(HYPERLINK("https://wa.me/"&amp;Tabla2[[#This Row],[CONTACTO]]&amp;"?text="&amp;Tabla2[[#This Row],[Mensaje]],"Enviar mensaje"),"")</f>
        <v>Enviar mensaje</v>
      </c>
      <c r="AH4564" s="15" t="str">
        <f>CONCATENATE(A4564,F4564)</f>
        <v>4563TEMU5310555</v>
      </c>
      <c r="AI4564" s="15" t="str">
        <f>CONCATENATE("ENT-",A4564)</f>
        <v>ENT-4563</v>
      </c>
      <c r="AJ4564" s="15" t="str">
        <f>IF(Tabla2[[#This Row],[Op]]&lt;&gt;"","ENTREGA","")</f>
        <v>ENTREGA</v>
      </c>
      <c r="AK4564" s="40" t="str">
        <f>(Tabla2[[#This Row],[FECHA ENTREGA]]&amp;Tabla2[[#This Row],[HORA ENTREGA]])</f>
        <v>461890,541666666666667</v>
      </c>
      <c r="AL4564" s="43" t="str">
        <f>IFERROR(HYPERLINK("https://wa.me/"&amp;Tabla2[[#This Row],[CONTACTO]]&amp;"?text="&amp;Tabla2[[#This Row],[Mensaje]]),"")</f>
        <v>https://wa.me/?text=Hola!%0AServicio del día 16-06%0A *Cliente:* SOCIEDAD COMERCIAL MARBEN PETS LTDA */ Cont: * TEMU5310555*/ HR Entrega: *13:00* /Dirección: *CARRETERA GENERAL SAN MARTIN 8250 BODEGA A 21 QUILICURA</v>
      </c>
    </row>
    <row r="4565" spans="1:38" ht="16.5" customHeight="1" x14ac:dyDescent="0.2">
      <c r="A4565" s="50">
        <f>ROW(A4564)</f>
        <v>4564</v>
      </c>
      <c r="B4565" s="51">
        <f>IF(J4565=J4564,B4564+1,1)</f>
        <v>3</v>
      </c>
      <c r="C4565" s="51" t="s">
        <v>236</v>
      </c>
      <c r="D4565" s="25" t="s">
        <v>39</v>
      </c>
      <c r="E4565" s="49"/>
      <c r="F4565" s="49" t="s">
        <v>6905</v>
      </c>
      <c r="G4565" s="49"/>
      <c r="H4565" s="49"/>
      <c r="I4565" s="49"/>
      <c r="J4565" s="52">
        <v>46189</v>
      </c>
      <c r="K4565" s="26">
        <v>0.33333333333333331</v>
      </c>
      <c r="L4565" s="26"/>
      <c r="M4565" s="41"/>
      <c r="N4565" s="53" t="str">
        <f>IFERROR(VLOOKUP(M4565,Data!$J$1:$K$58,2,0),"")</f>
        <v/>
      </c>
      <c r="O4565" s="41"/>
      <c r="P4565" s="49"/>
      <c r="Q4565" s="49" t="s">
        <v>2805</v>
      </c>
      <c r="R4565" s="49"/>
      <c r="S4565" s="49"/>
      <c r="T4565" s="49"/>
      <c r="U4565" s="52"/>
      <c r="V4565" s="51"/>
      <c r="W4565" s="15"/>
      <c r="X4565" s="49"/>
      <c r="Y4565" s="49"/>
      <c r="Z4565" s="54"/>
      <c r="AA4565" s="54"/>
      <c r="AB4565" s="29"/>
      <c r="AC4565" s="55"/>
      <c r="AD4565" s="50" t="str">
        <f>IF(Tabla2[[#This Row],[HORA ENTREGA]]="DIRECTO","On time", IF(AA4565&lt;&gt;"",IF(Tabla2[[#This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5" s="50" t="str">
        <f>MID(Tabla2[[#This Row],[TIPO]],1,3)</f>
        <v/>
      </c>
      <c r="AF4565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TEMU4842002*/ HR Entrega: *08:00* /Dirección: *RL705UTA F-852 LA FRAGUA 931, LOTE NUMERO 32 bodega principal</v>
      </c>
      <c r="AG4565" s="47" t="str">
        <f>IFERROR(HYPERLINK("https://wa.me/"&amp;Tabla2[[#This Row],[CONTACTO]]&amp;"?text="&amp;Tabla2[[#This Row],[Mensaje]],"Enviar mensaje"),"")</f>
        <v>Enviar mensaje</v>
      </c>
      <c r="AH4565" s="50" t="str">
        <f>CONCATENATE(A4565,F4565)</f>
        <v>4564TEMU4842002</v>
      </c>
      <c r="AI4565" s="50" t="str">
        <f>CONCATENATE("ENT-",A4565)</f>
        <v>ENT-4564</v>
      </c>
      <c r="AJ4565" s="50" t="str">
        <f>IF(Tabla2[[#This Row],[Op]]&lt;&gt;"","ENTREGA","")</f>
        <v>ENTREGA</v>
      </c>
      <c r="AK4565" s="57" t="str">
        <f>(Tabla2[[#This Row],[FECHA ENTREGA]]&amp;Tabla2[[#This Row],[HORA ENTREGA]])</f>
        <v>461890,333333333333333</v>
      </c>
      <c r="AL4565" s="46" t="str">
        <f>IFERROR(HYPERLINK("https://wa.me/"&amp;Tabla2[[#This Row],[CONTACTO]]&amp;"?text="&amp;Tabla2[[#This Row],[Mensaje]]),"")</f>
        <v>https://wa.me/?text=Hola!%0AServicio del día 16-06%0A *Cliente:* SOCIEDAD COMERCIAL MARBEN PETS LTDA */ Cont: * TEMU4842002*/ HR Entrega: *08:00* /Dirección: *RL705UTA F-852 LA FRAGUA 931, LOTE NUMERO 32 bodega principal</v>
      </c>
    </row>
    <row r="4566" spans="1:38" ht="16.5" customHeight="1" x14ac:dyDescent="0.2">
      <c r="A4566" s="50">
        <f>ROW(A4565)</f>
        <v>4565</v>
      </c>
      <c r="B4566" s="51">
        <f>IF(J4566=J4565,B4565+1,1)</f>
        <v>4</v>
      </c>
      <c r="C4566" s="51" t="s">
        <v>236</v>
      </c>
      <c r="D4566" s="25" t="s">
        <v>39</v>
      </c>
      <c r="E4566" s="49"/>
      <c r="F4566" s="49" t="s">
        <v>6906</v>
      </c>
      <c r="G4566" s="49"/>
      <c r="H4566" s="49"/>
      <c r="I4566" s="49"/>
      <c r="J4566" s="52">
        <v>46189</v>
      </c>
      <c r="K4566" s="26">
        <v>0.33333333333333331</v>
      </c>
      <c r="L4566" s="26"/>
      <c r="M4566" s="41"/>
      <c r="N4566" s="53" t="str">
        <f>IFERROR(VLOOKUP(M4566,Data!$J$1:$K$58,2,0),"")</f>
        <v/>
      </c>
      <c r="O4566" s="41"/>
      <c r="P4566" s="49"/>
      <c r="Q4566" s="49" t="s">
        <v>2805</v>
      </c>
      <c r="R4566" s="49"/>
      <c r="S4566" s="49"/>
      <c r="T4566" s="49"/>
      <c r="U4566" s="52"/>
      <c r="V4566" s="51"/>
      <c r="W4566" s="15"/>
      <c r="X4566" s="49"/>
      <c r="Y4566" s="49"/>
      <c r="Z4566" s="54"/>
      <c r="AA4566" s="54"/>
      <c r="AB4566" s="29"/>
      <c r="AC4566" s="55"/>
      <c r="AD4566" s="50" t="str">
        <f>IF(Tabla2[[#This Row],[HORA ENTREGA]]="DIRECTO","On time", IF(AA4566&lt;&gt;"",IF(Tabla2[[#This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6" s="50" t="str">
        <f>MID(Tabla2[[#This Row],[TIPO]],1,3)</f>
        <v/>
      </c>
      <c r="AF4566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ECMU2044448*/ HR Entrega: *08:00* /Dirección: *RL705UTA F-852 LA FRAGUA 931, LOTE NUMERO 32 bodega principal</v>
      </c>
      <c r="AG4566" s="47" t="str">
        <f>IFERROR(HYPERLINK("https://wa.me/"&amp;Tabla2[[#This Row],[CONTACTO]]&amp;"?text="&amp;Tabla2[[#This Row],[Mensaje]],"Enviar mensaje"),"")</f>
        <v>Enviar mensaje</v>
      </c>
      <c r="AH4566" s="50" t="str">
        <f>CONCATENATE(A4566,F4566)</f>
        <v>4565ECMU2044448</v>
      </c>
      <c r="AI4566" s="50" t="str">
        <f>CONCATENATE("ENT-",A4566)</f>
        <v>ENT-4565</v>
      </c>
      <c r="AJ4566" s="50" t="str">
        <f>IF(Tabla2[[#This Row],[Op]]&lt;&gt;"","ENTREGA","")</f>
        <v>ENTREGA</v>
      </c>
      <c r="AK4566" s="57" t="str">
        <f>(Tabla2[[#This Row],[FECHA ENTREGA]]&amp;Tabla2[[#This Row],[HORA ENTREGA]])</f>
        <v>461890,333333333333333</v>
      </c>
      <c r="AL4566" s="46" t="str">
        <f>IFERROR(HYPERLINK("https://wa.me/"&amp;Tabla2[[#This Row],[CONTACTO]]&amp;"?text="&amp;Tabla2[[#This Row],[Mensaje]]),"")</f>
        <v>https://wa.me/?text=Hola!%0AServicio del día 16-06%0A *Cliente:* SOCIEDAD COMERCIAL MARBEN PETS LTDA */ Cont: * ECMU2044448*/ HR Entrega: *08:00* /Dirección: *RL705UTA F-852 LA FRAGUA 931, LOTE NUMERO 32 bodega principal</v>
      </c>
    </row>
    <row r="4567" spans="1:38" ht="16.5" customHeight="1" x14ac:dyDescent="0.2">
      <c r="A4567" s="50">
        <f>ROW(A4566)</f>
        <v>4566</v>
      </c>
      <c r="B4567" s="51">
        <f>IF(J4567=J4566,B4566+1,1)</f>
        <v>5</v>
      </c>
      <c r="C4567" s="51" t="s">
        <v>236</v>
      </c>
      <c r="D4567" s="25" t="s">
        <v>39</v>
      </c>
      <c r="E4567" s="49"/>
      <c r="F4567" s="49" t="s">
        <v>6907</v>
      </c>
      <c r="G4567" s="49"/>
      <c r="H4567" s="49"/>
      <c r="I4567" s="49"/>
      <c r="J4567" s="52">
        <v>46189</v>
      </c>
      <c r="K4567" s="26">
        <v>0.33333333333333331</v>
      </c>
      <c r="L4567" s="26"/>
      <c r="M4567" s="41"/>
      <c r="N4567" s="53" t="str">
        <f>IFERROR(VLOOKUP(M4567,Data!$J$1:$K$58,2,0),"")</f>
        <v/>
      </c>
      <c r="O4567" s="41"/>
      <c r="P4567" s="49"/>
      <c r="Q4567" s="49" t="s">
        <v>2805</v>
      </c>
      <c r="R4567" s="49"/>
      <c r="S4567" s="49"/>
      <c r="T4567" s="49"/>
      <c r="U4567" s="52"/>
      <c r="V4567" s="51"/>
      <c r="W4567" s="15"/>
      <c r="X4567" s="49"/>
      <c r="Y4567" s="49"/>
      <c r="Z4567" s="54"/>
      <c r="AA4567" s="54"/>
      <c r="AB4567" s="29"/>
      <c r="AC4567" s="55"/>
      <c r="AD4567" s="50" t="str">
        <f>IF(Tabla2[[#This Row],[HORA ENTREGA]]="DIRECTO","On time", IF(AA4567&lt;&gt;"",IF(Tabla2[[#This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7" s="50" t="str">
        <f>MID(Tabla2[[#This Row],[TIPO]],1,3)</f>
        <v/>
      </c>
      <c r="AF4567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TLLU2109050*/ HR Entrega: *08:00* /Dirección: *RL705UTA F-852 LA FRAGUA 931, LOTE NUMERO 32 bodega principal</v>
      </c>
      <c r="AG4567" s="47" t="str">
        <f>IFERROR(HYPERLINK("https://wa.me/"&amp;Tabla2[[#This Row],[CONTACTO]]&amp;"?text="&amp;Tabla2[[#This Row],[Mensaje]],"Enviar mensaje"),"")</f>
        <v>Enviar mensaje</v>
      </c>
      <c r="AH4567" s="50" t="str">
        <f>CONCATENATE(A4567,F4567)</f>
        <v>4566TLLU2109050</v>
      </c>
      <c r="AI4567" s="50" t="str">
        <f>CONCATENATE("ENT-",A4567)</f>
        <v>ENT-4566</v>
      </c>
      <c r="AJ4567" s="50" t="str">
        <f>IF(Tabla2[[#This Row],[Op]]&lt;&gt;"","ENTREGA","")</f>
        <v>ENTREGA</v>
      </c>
      <c r="AK4567" s="57" t="str">
        <f>(Tabla2[[#This Row],[FECHA ENTREGA]]&amp;Tabla2[[#This Row],[HORA ENTREGA]])</f>
        <v>461890,333333333333333</v>
      </c>
      <c r="AL4567" s="46" t="str">
        <f>IFERROR(HYPERLINK("https://wa.me/"&amp;Tabla2[[#This Row],[CONTACTO]]&amp;"?text="&amp;Tabla2[[#This Row],[Mensaje]]),"")</f>
        <v>https://wa.me/?text=Hola!%0AServicio del día 16-06%0A *Cliente:* SOCIEDAD COMERCIAL MARBEN PETS LTDA */ Cont: * TLLU2109050*/ HR Entrega: *08:00* /Dirección: *RL705UTA F-852 LA FRAGUA 931, LOTE NUMERO 32 bodega principal</v>
      </c>
    </row>
    <row r="4568" spans="1:38" ht="16.5" customHeight="1" x14ac:dyDescent="0.2">
      <c r="A4568" s="50">
        <f>ROW(A4567)</f>
        <v>4567</v>
      </c>
      <c r="B4568" s="51">
        <f>IF(J4568=J4567,B4567+1,1)</f>
        <v>6</v>
      </c>
      <c r="C4568" s="51" t="s">
        <v>236</v>
      </c>
      <c r="D4568" s="25" t="s">
        <v>39</v>
      </c>
      <c r="E4568" s="49"/>
      <c r="F4568" s="49" t="s">
        <v>6908</v>
      </c>
      <c r="G4568" s="49"/>
      <c r="H4568" s="49"/>
      <c r="I4568" s="49"/>
      <c r="J4568" s="52">
        <v>46189</v>
      </c>
      <c r="K4568" s="26">
        <v>0.33333333333333331</v>
      </c>
      <c r="L4568" s="26"/>
      <c r="M4568" s="41"/>
      <c r="N4568" s="53" t="str">
        <f>IFERROR(VLOOKUP(M4568,Data!$J$1:$K$58,2,0),"")</f>
        <v/>
      </c>
      <c r="O4568" s="41"/>
      <c r="P4568" s="49"/>
      <c r="Q4568" s="49" t="s">
        <v>2805</v>
      </c>
      <c r="R4568" s="49"/>
      <c r="S4568" s="49"/>
      <c r="T4568" s="49"/>
      <c r="U4568" s="52"/>
      <c r="V4568" s="51"/>
      <c r="W4568" s="15"/>
      <c r="X4568" s="49"/>
      <c r="Y4568" s="49"/>
      <c r="Z4568" s="54"/>
      <c r="AA4568" s="54"/>
      <c r="AB4568" s="29"/>
      <c r="AC4568" s="55"/>
      <c r="AD4568" s="50" t="str">
        <f>IF(Tabla2[[#This Row],[HORA ENTREGA]]="DIRECTO","On time", IF(AA4568&lt;&gt;"",IF(Tabla2[[#This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8" s="50" t="str">
        <f>MID(Tabla2[[#This Row],[TIPO]],1,3)</f>
        <v/>
      </c>
      <c r="AF4568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DFSU2186500*/ HR Entrega: *08:00* /Dirección: *RL705UTA F-852 LA FRAGUA 931, LOTE NUMERO 32 bodega principal</v>
      </c>
      <c r="AG4568" s="47" t="str">
        <f>IFERROR(HYPERLINK("https://wa.me/"&amp;Tabla2[[#This Row],[CONTACTO]]&amp;"?text="&amp;Tabla2[[#This Row],[Mensaje]],"Enviar mensaje"),"")</f>
        <v>Enviar mensaje</v>
      </c>
      <c r="AH4568" s="50" t="str">
        <f>CONCATENATE(A4568,F4568)</f>
        <v>4567DFSU2186500</v>
      </c>
      <c r="AI4568" s="50" t="str">
        <f>CONCATENATE("ENT-",A4568)</f>
        <v>ENT-4567</v>
      </c>
      <c r="AJ4568" s="50" t="str">
        <f>IF(Tabla2[[#This Row],[Op]]&lt;&gt;"","ENTREGA","")</f>
        <v>ENTREGA</v>
      </c>
      <c r="AK4568" s="57" t="str">
        <f>(Tabla2[[#This Row],[FECHA ENTREGA]]&amp;Tabla2[[#This Row],[HORA ENTREGA]])</f>
        <v>461890,333333333333333</v>
      </c>
      <c r="AL4568" s="46" t="str">
        <f>IFERROR(HYPERLINK("https://wa.me/"&amp;Tabla2[[#This Row],[CONTACTO]]&amp;"?text="&amp;Tabla2[[#This Row],[Mensaje]]),"")</f>
        <v>https://wa.me/?text=Hola!%0AServicio del día 16-06%0A *Cliente:* SOCIEDAD COMERCIAL MARBEN PETS LTDA */ Cont: * DFSU2186500*/ HR Entrega: *08:00* /Dirección: *RL705UTA F-852 LA FRAGUA 931, LOTE NUMERO 32 bodega principal</v>
      </c>
    </row>
    <row r="4569" spans="1:38" ht="16.5" customHeight="1" x14ac:dyDescent="0.2">
      <c r="A4569" s="50">
        <f>ROW(A4568)</f>
        <v>4568</v>
      </c>
      <c r="B4569" s="51">
        <f>IF(J4569=J4568,B4568+1,1)</f>
        <v>7</v>
      </c>
      <c r="C4569" s="51" t="s">
        <v>236</v>
      </c>
      <c r="D4569" s="25" t="s">
        <v>39</v>
      </c>
      <c r="E4569" s="49"/>
      <c r="F4569" s="49" t="s">
        <v>6909</v>
      </c>
      <c r="G4569" s="49"/>
      <c r="H4569" s="49"/>
      <c r="I4569" s="49"/>
      <c r="J4569" s="52">
        <v>46189</v>
      </c>
      <c r="K4569" s="26">
        <v>0.33333333333333331</v>
      </c>
      <c r="L4569" s="26"/>
      <c r="M4569" s="41"/>
      <c r="N4569" s="53" t="str">
        <f>IFERROR(VLOOKUP(M4569,Data!$J$1:$K$58,2,0),"")</f>
        <v/>
      </c>
      <c r="O4569" s="41"/>
      <c r="P4569" s="49"/>
      <c r="Q4569" s="49" t="s">
        <v>2805</v>
      </c>
      <c r="R4569" s="49"/>
      <c r="S4569" s="49"/>
      <c r="T4569" s="49"/>
      <c r="U4569" s="52"/>
      <c r="V4569" s="51"/>
      <c r="W4569" s="15"/>
      <c r="X4569" s="49"/>
      <c r="Y4569" s="49"/>
      <c r="Z4569" s="54"/>
      <c r="AA4569" s="54"/>
      <c r="AB4569" s="29"/>
      <c r="AC4569" s="55"/>
      <c r="AD4569" s="50" t="str">
        <f>IF(Tabla2[[#This Row],[HORA ENTREGA]]="DIRECTO","On time", IF(AA4569&lt;&gt;"",IF(Tabla2[[#This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69" s="50" t="str">
        <f>MID(Tabla2[[#This Row],[TIPO]],1,3)</f>
        <v/>
      </c>
      <c r="AF4569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APZU3435290*/ HR Entrega: *08:00* /Dirección: *RL705UTA F-852 LA FRAGUA 931, LOTE NUMERO 32 bodega principal</v>
      </c>
      <c r="AG4569" s="47" t="str">
        <f>IFERROR(HYPERLINK("https://wa.me/"&amp;Tabla2[[#This Row],[CONTACTO]]&amp;"?text="&amp;Tabla2[[#This Row],[Mensaje]],"Enviar mensaje"),"")</f>
        <v>Enviar mensaje</v>
      </c>
      <c r="AH4569" s="50" t="str">
        <f>CONCATENATE(A4569,F4569)</f>
        <v>4568APZU3435290</v>
      </c>
      <c r="AI4569" s="50" t="str">
        <f>CONCATENATE("ENT-",A4569)</f>
        <v>ENT-4568</v>
      </c>
      <c r="AJ4569" s="50" t="str">
        <f>IF(Tabla2[[#This Row],[Op]]&lt;&gt;"","ENTREGA","")</f>
        <v>ENTREGA</v>
      </c>
      <c r="AK4569" s="57" t="str">
        <f>(Tabla2[[#This Row],[FECHA ENTREGA]]&amp;Tabla2[[#This Row],[HORA ENTREGA]])</f>
        <v>461890,333333333333333</v>
      </c>
      <c r="AL4569" s="46" t="str">
        <f>IFERROR(HYPERLINK("https://wa.me/"&amp;Tabla2[[#This Row],[CONTACTO]]&amp;"?text="&amp;Tabla2[[#This Row],[Mensaje]]),"")</f>
        <v>https://wa.me/?text=Hola!%0AServicio del día 16-06%0A *Cliente:* SOCIEDAD COMERCIAL MARBEN PETS LTDA */ Cont: * APZU3435290*/ HR Entrega: *08:00* /Dirección: *RL705UTA F-852 LA FRAGUA 931, LOTE NUMERO 32 bodega principal</v>
      </c>
    </row>
    <row r="4570" spans="1:38" ht="16.5" customHeight="1" x14ac:dyDescent="0.2">
      <c r="A4570" s="50">
        <f>ROW(A4569)</f>
        <v>4569</v>
      </c>
      <c r="B4570" s="51">
        <f>IF(J4570=J4569,B4569+1,1)</f>
        <v>8</v>
      </c>
      <c r="C4570" s="51" t="s">
        <v>236</v>
      </c>
      <c r="D4570" s="25" t="s">
        <v>39</v>
      </c>
      <c r="E4570" s="49"/>
      <c r="F4570" s="49" t="s">
        <v>6910</v>
      </c>
      <c r="G4570" s="49"/>
      <c r="H4570" s="49"/>
      <c r="I4570" s="49"/>
      <c r="J4570" s="52">
        <v>46189</v>
      </c>
      <c r="K4570" s="26">
        <v>0.33333333333333331</v>
      </c>
      <c r="L4570" s="26"/>
      <c r="M4570" s="41"/>
      <c r="N4570" s="53" t="str">
        <f>IFERROR(VLOOKUP(M4570,Data!$J$1:$K$58,2,0),"")</f>
        <v/>
      </c>
      <c r="O4570" s="41"/>
      <c r="P4570" s="49"/>
      <c r="Q4570" s="49" t="s">
        <v>2805</v>
      </c>
      <c r="R4570" s="49"/>
      <c r="S4570" s="49"/>
      <c r="T4570" s="49"/>
      <c r="U4570" s="52"/>
      <c r="V4570" s="51"/>
      <c r="W4570" s="15"/>
      <c r="X4570" s="49"/>
      <c r="Y4570" s="49"/>
      <c r="Z4570" s="54"/>
      <c r="AA4570" s="54"/>
      <c r="AB4570" s="29"/>
      <c r="AC4570" s="55"/>
      <c r="AD4570" s="50" t="str">
        <f>IF(Tabla2[[#This Row],[HORA ENTREGA]]="DIRECTO","On time", IF(AA4570&lt;&gt;"",IF(Tabla2[[#This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0" s="50" t="str">
        <f>MID(Tabla2[[#This Row],[TIPO]],1,3)</f>
        <v/>
      </c>
      <c r="AF4570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GESU1422767*/ HR Entrega: *08:00* /Dirección: *RL705UTA F-852 LA FRAGUA 931, LOTE NUMERO 32 bodega principal</v>
      </c>
      <c r="AG4570" s="47" t="str">
        <f>IFERROR(HYPERLINK("https://wa.me/"&amp;Tabla2[[#This Row],[CONTACTO]]&amp;"?text="&amp;Tabla2[[#This Row],[Mensaje]],"Enviar mensaje"),"")</f>
        <v>Enviar mensaje</v>
      </c>
      <c r="AH4570" s="50" t="str">
        <f>CONCATENATE(A4570,F4570)</f>
        <v>4569GESU1422767</v>
      </c>
      <c r="AI4570" s="50" t="str">
        <f>CONCATENATE("ENT-",A4570)</f>
        <v>ENT-4569</v>
      </c>
      <c r="AJ4570" s="50" t="str">
        <f>IF(Tabla2[[#This Row],[Op]]&lt;&gt;"","ENTREGA","")</f>
        <v>ENTREGA</v>
      </c>
      <c r="AK4570" s="57" t="str">
        <f>(Tabla2[[#This Row],[FECHA ENTREGA]]&amp;Tabla2[[#This Row],[HORA ENTREGA]])</f>
        <v>461890,333333333333333</v>
      </c>
      <c r="AL4570" s="46" t="str">
        <f>IFERROR(HYPERLINK("https://wa.me/"&amp;Tabla2[[#This Row],[CONTACTO]]&amp;"?text="&amp;Tabla2[[#This Row],[Mensaje]]),"")</f>
        <v>https://wa.me/?text=Hola!%0AServicio del día 16-06%0A *Cliente:* SOCIEDAD COMERCIAL MARBEN PETS LTDA */ Cont: * GESU1422767*/ HR Entrega: *08:00* /Dirección: *RL705UTA F-852 LA FRAGUA 931, LOTE NUMERO 32 bodega principal</v>
      </c>
    </row>
    <row r="4571" spans="1:38" ht="16.5" customHeight="1" x14ac:dyDescent="0.2">
      <c r="A4571" s="50">
        <f>ROW(A4570)</f>
        <v>4570</v>
      </c>
      <c r="B4571" s="51">
        <f>IF(J4571=J4570,B4570+1,1)</f>
        <v>9</v>
      </c>
      <c r="C4571" s="51" t="s">
        <v>236</v>
      </c>
      <c r="D4571" s="25" t="s">
        <v>39</v>
      </c>
      <c r="E4571" s="49"/>
      <c r="F4571" s="49" t="s">
        <v>6911</v>
      </c>
      <c r="G4571" s="49"/>
      <c r="H4571" s="49"/>
      <c r="I4571" s="49"/>
      <c r="J4571" s="52">
        <v>46189</v>
      </c>
      <c r="K4571" s="26">
        <v>0.33333333333333331</v>
      </c>
      <c r="L4571" s="26"/>
      <c r="M4571" s="41"/>
      <c r="N4571" s="53" t="str">
        <f>IFERROR(VLOOKUP(M4571,Data!$J$1:$K$58,2,0),"")</f>
        <v/>
      </c>
      <c r="O4571" s="41"/>
      <c r="P4571" s="49"/>
      <c r="Q4571" s="49" t="s">
        <v>2805</v>
      </c>
      <c r="R4571" s="49"/>
      <c r="S4571" s="49"/>
      <c r="T4571" s="49"/>
      <c r="U4571" s="52"/>
      <c r="V4571" s="51"/>
      <c r="W4571" s="15"/>
      <c r="X4571" s="49"/>
      <c r="Y4571" s="49"/>
      <c r="Z4571" s="54"/>
      <c r="AA4571" s="54"/>
      <c r="AB4571" s="29"/>
      <c r="AC4571" s="55"/>
      <c r="AD4571" s="50" t="str">
        <f>IF(Tabla2[[#This Row],[HORA ENTREGA]]="DIRECTO","On time", IF(AA4571&lt;&gt;"",IF(Tabla2[[#This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1" s="50" t="str">
        <f>MID(Tabla2[[#This Row],[TIPO]],1,3)</f>
        <v/>
      </c>
      <c r="AF4571" s="56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SOCIEDAD COMERCIAL MARBEN PETS LTDA */ Cont: * ECMU1681842*/ HR Entrega: *08:00* /Dirección: *RL705UTA F-852 LA FRAGUA 931, LOTE NUMERO 32 bodega principal</v>
      </c>
      <c r="AG4571" s="47" t="str">
        <f>IFERROR(HYPERLINK("https://wa.me/"&amp;Tabla2[[#This Row],[CONTACTO]]&amp;"?text="&amp;Tabla2[[#This Row],[Mensaje]],"Enviar mensaje"),"")</f>
        <v>Enviar mensaje</v>
      </c>
      <c r="AH4571" s="50" t="str">
        <f>CONCATENATE(A4571,F4571)</f>
        <v>4570ECMU1681842</v>
      </c>
      <c r="AI4571" s="50" t="str">
        <f>CONCATENATE("ENT-",A4571)</f>
        <v>ENT-4570</v>
      </c>
      <c r="AJ4571" s="50" t="str">
        <f>IF(Tabla2[[#This Row],[Op]]&lt;&gt;"","ENTREGA","")</f>
        <v>ENTREGA</v>
      </c>
      <c r="AK4571" s="57" t="str">
        <f>(Tabla2[[#This Row],[FECHA ENTREGA]]&amp;Tabla2[[#This Row],[HORA ENTREGA]])</f>
        <v>461890,333333333333333</v>
      </c>
      <c r="AL4571" s="46" t="str">
        <f>IFERROR(HYPERLINK("https://wa.me/"&amp;Tabla2[[#This Row],[CONTACTO]]&amp;"?text="&amp;Tabla2[[#This Row],[Mensaje]]),"")</f>
        <v>https://wa.me/?text=Hola!%0AServicio del día 16-06%0A *Cliente:* SOCIEDAD COMERCIAL MARBEN PETS LTDA */ Cont: * ECMU1681842*/ HR Entrega: *08:00* /Dirección: *RL705UTA F-852 LA FRAGUA 931, LOTE NUMERO 32 bodega principal</v>
      </c>
    </row>
    <row r="4572" spans="1:38" ht="16.5" customHeight="1" x14ac:dyDescent="0.2">
      <c r="A4572" s="15">
        <f>ROW(A4571)</f>
        <v>4571</v>
      </c>
      <c r="B4572" s="15">
        <f>IF(J4572=J4571,B4571+1,1)</f>
        <v>10</v>
      </c>
      <c r="C4572" s="15" t="s">
        <v>239</v>
      </c>
      <c r="D4572" s="25" t="s">
        <v>39</v>
      </c>
      <c r="E4572" s="27">
        <v>306399</v>
      </c>
      <c r="F4572" s="27" t="s">
        <v>6912</v>
      </c>
      <c r="G4572" s="27" t="s">
        <v>41</v>
      </c>
      <c r="H4572" s="27">
        <v>19100</v>
      </c>
      <c r="I4572" s="27" t="s">
        <v>42</v>
      </c>
      <c r="J4572" s="28">
        <v>46189</v>
      </c>
      <c r="K4572" s="26">
        <v>0.33333333333333331</v>
      </c>
      <c r="L4572" s="26"/>
      <c r="M4572" s="27"/>
      <c r="N4572" s="25"/>
      <c r="O4572" s="27"/>
      <c r="P4572" s="27"/>
      <c r="Q4572" s="27" t="s">
        <v>243</v>
      </c>
      <c r="R4572" s="27" t="s">
        <v>74</v>
      </c>
      <c r="S4572" s="27"/>
      <c r="T4572" s="27"/>
      <c r="U4572" s="28"/>
      <c r="V4572" s="15"/>
      <c r="W4572" s="15"/>
      <c r="X4572" s="27"/>
      <c r="Y4572" s="27"/>
      <c r="Z4572" s="29"/>
      <c r="AA4572" s="29"/>
      <c r="AB4572" s="29"/>
      <c r="AC4572" s="30"/>
      <c r="AD4572" s="15" t="str">
        <f>IF(Tabla2[[#This Row],[HORA ENTREGA]]="DIRECTO","On time", IF(AA4572&lt;&gt;"",IF(Tabla2[[#This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2" s="15" t="str">
        <f>MID(Tabla2[[#This Row],[TIPO]],1,3)</f>
        <v xml:space="preserve">40 </v>
      </c>
      <c r="AF457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SUPERMERCADO DEL NEUMATICO LTDA */ Cont: * CAAU7414254*/ HR Entrega: *08:00* /Dirección: *VELASQUEZ</v>
      </c>
      <c r="AG4572" s="45" t="str">
        <f>IFERROR(HYPERLINK("https://wa.me/"&amp;Tabla2[[#This Row],[CONTACTO]]&amp;"?text="&amp;Tabla2[[#This Row],[Mensaje]],"Enviar mensaje"),"")</f>
        <v>Enviar mensaje</v>
      </c>
      <c r="AH4572" s="15" t="str">
        <f>CONCATENATE(A4572,F4572)</f>
        <v>4571CAAU7414254</v>
      </c>
      <c r="AI4572" s="15" t="str">
        <f>CONCATENATE("ENT-",A4572)</f>
        <v>ENT-4571</v>
      </c>
      <c r="AJ4572" s="15" t="str">
        <f>IF(Tabla2[[#This Row],[Op]]&lt;&gt;"","ENTREGA","")</f>
        <v>ENTREGA</v>
      </c>
      <c r="AK4572" s="40" t="str">
        <f>(Tabla2[[#This Row],[FECHA ENTREGA]]&amp;Tabla2[[#This Row],[HORA ENTREGA]])</f>
        <v>461890,333333333333333</v>
      </c>
      <c r="AL4572" s="43" t="str">
        <f>IFERROR(HYPERLINK("https://wa.me/"&amp;Tabla2[[#This Row],[CONTACTO]]&amp;"?text="&amp;Tabla2[[#This Row],[Mensaje]]),"")</f>
        <v>https://wa.me/?text=Hola!%0AServicio del día 16-06%0A *Cliente:* SUPERMERCADO DEL NEUMATICO LTDA */ Cont: * CAAU7414254*/ HR Entrega: *08:00* /Dirección: *VELASQUEZ</v>
      </c>
    </row>
    <row r="4573" spans="1:38" ht="16.5" customHeight="1" x14ac:dyDescent="0.2">
      <c r="A4573" s="15">
        <f>ROW(A4572)</f>
        <v>4572</v>
      </c>
      <c r="B4573" s="15">
        <f>IF(J4573=J4572,B4572+1,1)</f>
        <v>11</v>
      </c>
      <c r="C4573" s="15" t="s">
        <v>239</v>
      </c>
      <c r="D4573" s="25" t="s">
        <v>39</v>
      </c>
      <c r="E4573" s="27">
        <v>307363</v>
      </c>
      <c r="F4573" s="27" t="s">
        <v>6913</v>
      </c>
      <c r="G4573" s="27" t="s">
        <v>41</v>
      </c>
      <c r="H4573" s="27">
        <v>19300</v>
      </c>
      <c r="I4573" s="27" t="s">
        <v>42</v>
      </c>
      <c r="J4573" s="28">
        <v>46189</v>
      </c>
      <c r="K4573" s="26">
        <v>0.4375</v>
      </c>
      <c r="L4573" s="26"/>
      <c r="M4573" s="41"/>
      <c r="N4573" s="25"/>
      <c r="O4573" s="27"/>
      <c r="P4573" s="27"/>
      <c r="Q4573" s="27" t="s">
        <v>243</v>
      </c>
      <c r="R4573" s="27" t="s">
        <v>218</v>
      </c>
      <c r="S4573" s="27"/>
      <c r="T4573" s="27"/>
      <c r="U4573" s="28"/>
      <c r="V4573" s="15"/>
      <c r="W4573" s="15"/>
      <c r="X4573" s="27"/>
      <c r="Y4573" s="27"/>
      <c r="Z4573" s="29"/>
      <c r="AA4573" s="29"/>
      <c r="AB4573" s="29"/>
      <c r="AC4573" s="30"/>
      <c r="AD4573" s="15" t="str">
        <f>IF(Tabla2[[#This Row],[HORA ENTREGA]]="DIRECTO","On time", IF(AA4573&lt;&gt;"",IF(Tabla2[[#This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3" s="15" t="str">
        <f>MID(Tabla2[[#This Row],[TIPO]],1,3)</f>
        <v xml:space="preserve">40 </v>
      </c>
      <c r="AF457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SUPERMERCADO DEL NEUMATICO LTDA */ Cont: * MRSU8760547*/ HR Entrega: *10:30* /Dirección: *VELASQUEZ</v>
      </c>
      <c r="AG4573" s="45" t="str">
        <f>IFERROR(HYPERLINK("https://wa.me/"&amp;Tabla2[[#This Row],[CONTACTO]]&amp;"?text="&amp;Tabla2[[#This Row],[Mensaje]],"Enviar mensaje"),"")</f>
        <v>Enviar mensaje</v>
      </c>
      <c r="AH4573" s="15" t="str">
        <f>CONCATENATE(A4573,F4573)</f>
        <v>4572MRSU8760547</v>
      </c>
      <c r="AI4573" s="15" t="str">
        <f>CONCATENATE("ENT-",A4573)</f>
        <v>ENT-4572</v>
      </c>
      <c r="AJ4573" s="15" t="str">
        <f>IF(Tabla2[[#This Row],[Op]]&lt;&gt;"","ENTREGA","")</f>
        <v>ENTREGA</v>
      </c>
      <c r="AK4573" s="40" t="str">
        <f>(Tabla2[[#This Row],[FECHA ENTREGA]]&amp;Tabla2[[#This Row],[HORA ENTREGA]])</f>
        <v>461890,4375</v>
      </c>
      <c r="AL4573" s="43" t="str">
        <f>IFERROR(HYPERLINK("https://wa.me/"&amp;Tabla2[[#This Row],[CONTACTO]]&amp;"?text="&amp;Tabla2[[#This Row],[Mensaje]]),"")</f>
        <v>https://wa.me/?text=Hola!%0AServicio del día 16-06%0A *Cliente:* SUPERMERCADO DEL NEUMATICO LTDA */ Cont: * MRSU8760547*/ HR Entrega: *10:30* /Dirección: *VELASQUEZ</v>
      </c>
    </row>
    <row r="4574" spans="1:38" ht="16.5" customHeight="1" x14ac:dyDescent="0.2">
      <c r="A4574" s="15">
        <f>ROW(A4573)</f>
        <v>4573</v>
      </c>
      <c r="B4574" s="15">
        <f>IF(J4574=J4573,B4573+1,1)</f>
        <v>12</v>
      </c>
      <c r="C4574" s="15" t="s">
        <v>447</v>
      </c>
      <c r="D4574" s="25" t="s">
        <v>39</v>
      </c>
      <c r="E4574" s="27"/>
      <c r="F4574" s="27" t="s">
        <v>6914</v>
      </c>
      <c r="G4574" s="27"/>
      <c r="H4574" s="27"/>
      <c r="I4574" s="27"/>
      <c r="J4574" s="28">
        <v>46189</v>
      </c>
      <c r="K4574" s="26">
        <v>0.33333333333333331</v>
      </c>
      <c r="L4574" s="26"/>
      <c r="M4574" s="27"/>
      <c r="N4574" s="25" t="str">
        <f>IFERROR(VLOOKUP(M4574,Data!$J$1:$K$58,2,0),"")</f>
        <v/>
      </c>
      <c r="O4574" s="27"/>
      <c r="P4574" s="27"/>
      <c r="Q4574" s="27" t="s">
        <v>450</v>
      </c>
      <c r="R4574" s="27"/>
      <c r="S4574" s="27"/>
      <c r="T4574" s="27"/>
      <c r="U4574" s="28"/>
      <c r="V4574" s="15"/>
      <c r="W4574" s="15"/>
      <c r="X4574" s="27"/>
      <c r="Y4574" s="27"/>
      <c r="Z4574" s="29"/>
      <c r="AA4574" s="29"/>
      <c r="AB4574" s="29"/>
      <c r="AC4574" s="30"/>
      <c r="AD4574" s="15" t="str">
        <f>IF(Tabla2[[#This Row],[HORA ENTREGA]]="DIRECTO","On time", IF(AA4574&lt;&gt;"",IF(Tabla2[[#This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4" s="15" t="str">
        <f>MID(Tabla2[[#This Row],[TIPO]],1,3)</f>
        <v/>
      </c>
      <c r="AF457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TECNIKA S A */ Cont: * FANU3812200*/ HR Entrega: *08:00* /Dirección: *Los Olivos 1270, Pudahuel</v>
      </c>
      <c r="AG4574" s="45" t="str">
        <f>IFERROR(HYPERLINK("https://wa.me/"&amp;Tabla2[[#This Row],[CONTACTO]]&amp;"?text="&amp;Tabla2[[#This Row],[Mensaje]],"Enviar mensaje"),"")</f>
        <v>Enviar mensaje</v>
      </c>
      <c r="AH4574" s="15" t="str">
        <f>CONCATENATE(A4574,F4574)</f>
        <v>4573FANU3812200</v>
      </c>
      <c r="AI4574" s="15" t="str">
        <f>CONCATENATE("ENT-",A4574)</f>
        <v>ENT-4573</v>
      </c>
      <c r="AJ4574" s="15" t="str">
        <f>IF(Tabla2[[#This Row],[Op]]&lt;&gt;"","ENTREGA","")</f>
        <v>ENTREGA</v>
      </c>
      <c r="AK4574" s="40" t="str">
        <f>(Tabla2[[#This Row],[FECHA ENTREGA]]&amp;Tabla2[[#This Row],[HORA ENTREGA]])</f>
        <v>461890,333333333333333</v>
      </c>
      <c r="AL4574" s="43" t="str">
        <f>IFERROR(HYPERLINK("https://wa.me/"&amp;Tabla2[[#This Row],[CONTACTO]]&amp;"?text="&amp;Tabla2[[#This Row],[Mensaje]]),"")</f>
        <v>https://wa.me/?text=Hola!%0AServicio del día 16-06%0A *Cliente:* TECNIKA S A */ Cont: * FANU3812200*/ HR Entrega: *08:00* /Dirección: *Los Olivos 1270, Pudahuel</v>
      </c>
    </row>
    <row r="4575" spans="1:38" ht="16.5" customHeight="1" x14ac:dyDescent="0.2">
      <c r="A4575" s="15">
        <f>ROW(A4574)</f>
        <v>4574</v>
      </c>
      <c r="B4575" s="15">
        <f>IF(J4575=J4574,B4574+1,1)</f>
        <v>13</v>
      </c>
      <c r="C4575" s="15" t="s">
        <v>447</v>
      </c>
      <c r="D4575" s="25" t="s">
        <v>39</v>
      </c>
      <c r="E4575" s="27"/>
      <c r="F4575" s="27" t="s">
        <v>6915</v>
      </c>
      <c r="G4575" s="27"/>
      <c r="H4575" s="27"/>
      <c r="I4575" s="27"/>
      <c r="J4575" s="28">
        <v>46189</v>
      </c>
      <c r="K4575" s="26">
        <v>0.39583333333333331</v>
      </c>
      <c r="L4575" s="26"/>
      <c r="M4575" s="27"/>
      <c r="N4575" s="25" t="str">
        <f>IFERROR(VLOOKUP(M4575,Data!$J$1:$K$58,2,0),"")</f>
        <v/>
      </c>
      <c r="O4575" s="27"/>
      <c r="P4575" s="27"/>
      <c r="Q4575" s="27" t="s">
        <v>450</v>
      </c>
      <c r="R4575" s="27"/>
      <c r="S4575" s="27"/>
      <c r="T4575" s="27"/>
      <c r="U4575" s="28"/>
      <c r="V4575" s="15"/>
      <c r="W4575" s="15"/>
      <c r="X4575" s="27"/>
      <c r="Y4575" s="27"/>
      <c r="Z4575" s="29"/>
      <c r="AA4575" s="29"/>
      <c r="AB4575" s="29"/>
      <c r="AC4575" s="30"/>
      <c r="AD4575" s="15" t="str">
        <f>IF(Tabla2[[#This Row],[HORA ENTREGA]]="DIRECTO","On time", IF(AA4575&lt;&gt;"",IF(Tabla2[[#This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5" s="15" t="str">
        <f>MID(Tabla2[[#This Row],[TIPO]],1,3)</f>
        <v/>
      </c>
      <c r="AF457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TECNIKA S A */ Cont: * HLBU4162719*/ HR Entrega: *09:30* /Dirección: *Los Olivos 1270, Pudahuel</v>
      </c>
      <c r="AG4575" s="45" t="str">
        <f>IFERROR(HYPERLINK("https://wa.me/"&amp;Tabla2[[#This Row],[CONTACTO]]&amp;"?text="&amp;Tabla2[[#This Row],[Mensaje]],"Enviar mensaje"),"")</f>
        <v>Enviar mensaje</v>
      </c>
      <c r="AH4575" s="15" t="str">
        <f>CONCATENATE(A4575,F4575)</f>
        <v>4574HLBU4162719</v>
      </c>
      <c r="AI4575" s="15" t="str">
        <f>CONCATENATE("ENT-",A4575)</f>
        <v>ENT-4574</v>
      </c>
      <c r="AJ4575" s="15" t="str">
        <f>IF(Tabla2[[#This Row],[Op]]&lt;&gt;"","ENTREGA","")</f>
        <v>ENTREGA</v>
      </c>
      <c r="AK4575" s="40" t="str">
        <f>(Tabla2[[#This Row],[FECHA ENTREGA]]&amp;Tabla2[[#This Row],[HORA ENTREGA]])</f>
        <v>461890,395833333333333</v>
      </c>
      <c r="AL4575" s="43" t="str">
        <f>IFERROR(HYPERLINK("https://wa.me/"&amp;Tabla2[[#This Row],[CONTACTO]]&amp;"?text="&amp;Tabla2[[#This Row],[Mensaje]]),"")</f>
        <v>https://wa.me/?text=Hola!%0AServicio del día 16-06%0A *Cliente:* TECNIKA S A */ Cont: * HLBU4162719*/ HR Entrega: *09:30* /Dirección: *Los Olivos 1270, Pudahuel</v>
      </c>
    </row>
    <row r="4576" spans="1:38" ht="16.5" customHeight="1" x14ac:dyDescent="0.2">
      <c r="A4576" s="15">
        <f>ROW(A4575)</f>
        <v>4575</v>
      </c>
      <c r="B4576" s="15">
        <f>IF(J4576=J4575,B4575+1,1)</f>
        <v>14</v>
      </c>
      <c r="C4576" s="15" t="s">
        <v>2344</v>
      </c>
      <c r="D4576" s="25" t="s">
        <v>39</v>
      </c>
      <c r="E4576" s="27"/>
      <c r="F4576" s="27" t="s">
        <v>6916</v>
      </c>
      <c r="G4576" s="27"/>
      <c r="H4576" s="27"/>
      <c r="I4576" s="27"/>
      <c r="J4576" s="28">
        <v>46189</v>
      </c>
      <c r="K4576" s="26">
        <v>0.33333333333333331</v>
      </c>
      <c r="L4576" s="26"/>
      <c r="M4576" s="27"/>
      <c r="N4576" s="25" t="str">
        <f>IFERROR(VLOOKUP(M4576,Data!$J$1:$K$58,2,0),"")</f>
        <v/>
      </c>
      <c r="O4576" s="27"/>
      <c r="P4576" s="27"/>
      <c r="Q4576" s="27" t="s">
        <v>4045</v>
      </c>
      <c r="R4576" s="27"/>
      <c r="S4576" s="27"/>
      <c r="T4576" s="27"/>
      <c r="U4576" s="28"/>
      <c r="V4576" s="15"/>
      <c r="W4576" s="15"/>
      <c r="X4576" s="27"/>
      <c r="Y4576" s="27"/>
      <c r="Z4576" s="29"/>
      <c r="AA4576" s="29"/>
      <c r="AB4576" s="29"/>
      <c r="AC4576" s="30"/>
      <c r="AD4576" s="15" t="str">
        <f>IF(Tabla2[[#This Row],[HORA ENTREGA]]="DIRECTO","On time", IF(AA4576&lt;&gt;"",IF(Tabla2[[#This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6" s="15" t="str">
        <f>MID(Tabla2[[#This Row],[TIPO]],1,3)</f>
        <v/>
      </c>
      <c r="AF457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THE ANDES BRANDS */ Cont: * UETU7351740*/ HR Entrega: *08:00* /Dirección: *BODENOR FLEXCENTER - BOULEVARD PONIENTE, MODULOS 21 Y 22 ENEA, PUDAHUEL</v>
      </c>
      <c r="AG4576" s="45" t="str">
        <f>IFERROR(HYPERLINK("https://wa.me/"&amp;Tabla2[[#This Row],[CONTACTO]]&amp;"?text="&amp;Tabla2[[#This Row],[Mensaje]],"Enviar mensaje"),"")</f>
        <v>Enviar mensaje</v>
      </c>
      <c r="AH4576" s="15" t="str">
        <f>CONCATENATE(A4576,F4576)</f>
        <v>4575UETU7351740</v>
      </c>
      <c r="AI4576" s="15" t="str">
        <f>CONCATENATE("ENT-",A4576)</f>
        <v>ENT-4575</v>
      </c>
      <c r="AJ4576" s="15" t="str">
        <f>IF(Tabla2[[#This Row],[Op]]&lt;&gt;"","ENTREGA","")</f>
        <v>ENTREGA</v>
      </c>
      <c r="AK4576" s="40" t="str">
        <f>(Tabla2[[#This Row],[FECHA ENTREGA]]&amp;Tabla2[[#This Row],[HORA ENTREGA]])</f>
        <v>461890,333333333333333</v>
      </c>
      <c r="AL4576" s="43" t="str">
        <f>IFERROR(HYPERLINK("https://wa.me/"&amp;Tabla2[[#This Row],[CONTACTO]]&amp;"?text="&amp;Tabla2[[#This Row],[Mensaje]]),"")</f>
        <v>https://wa.me/?text=Hola!%0AServicio del día 16-06%0A *Cliente:* THE ANDES BRANDS */ Cont: * UETU7351740*/ HR Entrega: *08:00* /Dirección: *BODENOR FLEXCENTER - BOULEVARD PONIENTE, MODULOS 21 Y 22 ENEA, PUDAHUEL</v>
      </c>
    </row>
    <row r="4577" spans="1:38" ht="16.5" customHeight="1" x14ac:dyDescent="0.2">
      <c r="A4577" s="15">
        <f>ROW(A4576)</f>
        <v>4576</v>
      </c>
      <c r="B4577" s="15">
        <f>IF(J4577=J4576,B4576+1,1)</f>
        <v>15</v>
      </c>
      <c r="C4577" s="15" t="s">
        <v>2344</v>
      </c>
      <c r="D4577" s="25" t="s">
        <v>39</v>
      </c>
      <c r="E4577" s="27"/>
      <c r="F4577" s="27" t="s">
        <v>6917</v>
      </c>
      <c r="G4577" s="27"/>
      <c r="H4577" s="27"/>
      <c r="I4577" s="27"/>
      <c r="J4577" s="28">
        <v>46189</v>
      </c>
      <c r="K4577" s="26">
        <v>0.375</v>
      </c>
      <c r="L4577" s="26"/>
      <c r="M4577" s="27"/>
      <c r="N4577" s="25" t="str">
        <f>IFERROR(VLOOKUP(M4577,Data!$J$1:$K$58,2,0),"")</f>
        <v/>
      </c>
      <c r="O4577" s="27"/>
      <c r="P4577" s="27"/>
      <c r="Q4577" s="27" t="s">
        <v>4045</v>
      </c>
      <c r="R4577" s="27"/>
      <c r="S4577" s="27"/>
      <c r="T4577" s="27"/>
      <c r="U4577" s="28"/>
      <c r="V4577" s="15"/>
      <c r="W4577" s="15"/>
      <c r="X4577" s="27"/>
      <c r="Y4577" s="27"/>
      <c r="Z4577" s="29"/>
      <c r="AA4577" s="29"/>
      <c r="AB4577" s="29"/>
      <c r="AC4577" s="30"/>
      <c r="AD4577" s="15" t="str">
        <f>IF(Tabla2[[#This Row],[HORA ENTREGA]]="DIRECTO","On time", IF(AA4577&lt;&gt;"",IF(Tabla2[[#This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7" s="15" t="str">
        <f>MID(Tabla2[[#This Row],[TIPO]],1,3)</f>
        <v/>
      </c>
      <c r="AF457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THE ANDES BRANDS */ Cont: * BSIU8560945*/ HR Entrega: *09:00* /Dirección: *BODENOR FLEXCENTER - BOULEVARD PONIENTE, MODULOS 21 Y 22 ENEA, PUDAHUEL</v>
      </c>
      <c r="AG4577" s="45" t="str">
        <f>IFERROR(HYPERLINK("https://wa.me/"&amp;Tabla2[[#This Row],[CONTACTO]]&amp;"?text="&amp;Tabla2[[#This Row],[Mensaje]],"Enviar mensaje"),"")</f>
        <v>Enviar mensaje</v>
      </c>
      <c r="AH4577" s="15" t="str">
        <f>CONCATENATE(A4577,F4577)</f>
        <v>4576BSIU8560945</v>
      </c>
      <c r="AI4577" s="15" t="str">
        <f>CONCATENATE("ENT-",A4577)</f>
        <v>ENT-4576</v>
      </c>
      <c r="AJ4577" s="15" t="str">
        <f>IF(Tabla2[[#This Row],[Op]]&lt;&gt;"","ENTREGA","")</f>
        <v>ENTREGA</v>
      </c>
      <c r="AK4577" s="40" t="str">
        <f>(Tabla2[[#This Row],[FECHA ENTREGA]]&amp;Tabla2[[#This Row],[HORA ENTREGA]])</f>
        <v>461890,375</v>
      </c>
      <c r="AL4577" s="43" t="str">
        <f>IFERROR(HYPERLINK("https://wa.me/"&amp;Tabla2[[#This Row],[CONTACTO]]&amp;"?text="&amp;Tabla2[[#This Row],[Mensaje]]),"")</f>
        <v>https://wa.me/?text=Hola!%0AServicio del día 16-06%0A *Cliente:* THE ANDES BRANDS */ Cont: * BSIU8560945*/ HR Entrega: *09:00* /Dirección: *BODENOR FLEXCENTER - BOULEVARD PONIENTE, MODULOS 21 Y 22 ENEA, PUDAHUEL</v>
      </c>
    </row>
    <row r="4578" spans="1:38" ht="16.5" customHeight="1" x14ac:dyDescent="0.2">
      <c r="A4578" s="15">
        <f>ROW(A4577)</f>
        <v>4577</v>
      </c>
      <c r="B4578" s="15">
        <f>IF(J4578=J4577,B4577+1,1)</f>
        <v>16</v>
      </c>
      <c r="C4578" s="15" t="s">
        <v>2344</v>
      </c>
      <c r="D4578" s="25" t="s">
        <v>39</v>
      </c>
      <c r="E4578" s="27"/>
      <c r="F4578" s="27" t="s">
        <v>6918</v>
      </c>
      <c r="G4578" s="27"/>
      <c r="H4578" s="27"/>
      <c r="I4578" s="27"/>
      <c r="J4578" s="28">
        <v>46189</v>
      </c>
      <c r="K4578" s="26">
        <v>0.45833333333333331</v>
      </c>
      <c r="L4578" s="26"/>
      <c r="M4578" s="27"/>
      <c r="N4578" s="25" t="str">
        <f>IFERROR(VLOOKUP(M4578,Data!$J$1:$K$58,2,0),"")</f>
        <v/>
      </c>
      <c r="O4578" s="27"/>
      <c r="P4578" s="27"/>
      <c r="Q4578" s="27" t="s">
        <v>4045</v>
      </c>
      <c r="R4578" s="27"/>
      <c r="S4578" s="27"/>
      <c r="T4578" s="27"/>
      <c r="U4578" s="28"/>
      <c r="V4578" s="15"/>
      <c r="W4578" s="15"/>
      <c r="X4578" s="27"/>
      <c r="Y4578" s="27"/>
      <c r="Z4578" s="29"/>
      <c r="AA4578" s="29"/>
      <c r="AB4578" s="29"/>
      <c r="AC4578" s="30"/>
      <c r="AD4578" s="15" t="str">
        <f>IF(Tabla2[[#This Row],[HORA ENTREGA]]="DIRECTO","On time", IF(AA4578&lt;&gt;"",IF(Tabla2[[#This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78" s="15" t="str">
        <f>MID(Tabla2[[#This Row],[TIPO]],1,3)</f>
        <v/>
      </c>
      <c r="AF457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16-06%0A *Cliente:* THE ANDES BRANDS */ Cont: * CAIU4285773*/ HR Entrega: *11:00* /Dirección: *BODENOR FLEXCENTER - BOULEVARD PONIENTE, MODULOS 21 Y 22 ENEA, PUDAHUEL</v>
      </c>
      <c r="AG4578" s="45" t="str">
        <f>IFERROR(HYPERLINK("https://wa.me/"&amp;Tabla2[[#This Row],[CONTACTO]]&amp;"?text="&amp;Tabla2[[#This Row],[Mensaje]],"Enviar mensaje"),"")</f>
        <v>Enviar mensaje</v>
      </c>
      <c r="AH4578" s="15" t="str">
        <f>CONCATENATE(A4578,F4578)</f>
        <v>4577CAIU4285773</v>
      </c>
      <c r="AI4578" s="15" t="str">
        <f>CONCATENATE("ENT-",A4578)</f>
        <v>ENT-4577</v>
      </c>
      <c r="AJ4578" s="15" t="str">
        <f>IF(Tabla2[[#This Row],[Op]]&lt;&gt;"","ENTREGA","")</f>
        <v>ENTREGA</v>
      </c>
      <c r="AK4578" s="40" t="str">
        <f>(Tabla2[[#This Row],[FECHA ENTREGA]]&amp;Tabla2[[#This Row],[HORA ENTREGA]])</f>
        <v>461890,458333333333333</v>
      </c>
      <c r="AL4578" s="43" t="str">
        <f>IFERROR(HYPERLINK("https://wa.me/"&amp;Tabla2[[#This Row],[CONTACTO]]&amp;"?text="&amp;Tabla2[[#This Row],[Mensaje]]),"")</f>
        <v>https://wa.me/?text=Hola!%0AServicio del día 16-06%0A *Cliente:* THE ANDES BRANDS */ Cont: * CAIU4285773*/ HR Entrega: *11:00* /Dirección: *BODENOR FLEXCENTER - BOULEVARD PONIENTE, MODULOS 21 Y 22 ENEA, PUDAHUEL</v>
      </c>
    </row>
    <row r="4579" spans="1:38" ht="16.5" customHeight="1" x14ac:dyDescent="0.2">
      <c r="A4579" s="50"/>
      <c r="B4579" s="51"/>
      <c r="C4579" s="51" t="s">
        <v>580</v>
      </c>
      <c r="D4579" s="25" t="s">
        <v>39</v>
      </c>
      <c r="E4579" s="49">
        <v>307592</v>
      </c>
      <c r="F4579" s="49" t="s">
        <v>6919</v>
      </c>
      <c r="G4579" s="49"/>
      <c r="H4579" s="49"/>
      <c r="I4579" s="49"/>
      <c r="J4579" s="52">
        <v>46189</v>
      </c>
      <c r="K4579" s="26">
        <v>0.35416666666666669</v>
      </c>
      <c r="L4579" s="26"/>
      <c r="M4579" s="41"/>
      <c r="N4579" s="53"/>
      <c r="O4579" s="27"/>
      <c r="P4579" s="49"/>
      <c r="Q4579" s="49" t="s">
        <v>2990</v>
      </c>
      <c r="R4579" s="49"/>
      <c r="S4579" s="49"/>
      <c r="T4579" s="49"/>
      <c r="U4579" s="52"/>
      <c r="V4579" s="51"/>
      <c r="W4579" s="15"/>
      <c r="X4579" s="49"/>
      <c r="Y4579" s="49"/>
      <c r="Z4579" s="54"/>
      <c r="AA4579" s="54"/>
      <c r="AB4579" s="29"/>
      <c r="AC4579" s="55"/>
      <c r="AD4579" s="50"/>
      <c r="AE4579" s="50"/>
      <c r="AF4579" s="56"/>
      <c r="AG4579" s="44"/>
      <c r="AH4579" s="50"/>
      <c r="AI4579" s="50"/>
      <c r="AJ4579" s="50"/>
      <c r="AK4579" s="57"/>
      <c r="AL4579" s="58"/>
    </row>
    <row r="4580" spans="1:38" ht="16.5" customHeight="1" x14ac:dyDescent="0.2">
      <c r="A4580" s="15">
        <f>ROW(A4579)</f>
        <v>4579</v>
      </c>
      <c r="B4580" s="15">
        <f>IF(J4580=J4579,B4579+1,1)</f>
        <v>1</v>
      </c>
      <c r="C4580" s="15" t="s">
        <v>275</v>
      </c>
      <c r="D4580" s="25" t="s">
        <v>39</v>
      </c>
      <c r="E4580" s="27">
        <v>307838</v>
      </c>
      <c r="F4580" s="27" t="s">
        <v>6920</v>
      </c>
      <c r="G4580" s="27" t="s">
        <v>41</v>
      </c>
      <c r="H4580" s="27">
        <v>27135</v>
      </c>
      <c r="I4580" s="27"/>
      <c r="J4580" s="28">
        <v>46190</v>
      </c>
      <c r="K4580" s="26">
        <v>0.33333333333333331</v>
      </c>
      <c r="L4580" s="26"/>
      <c r="M4580" s="27"/>
      <c r="N4580" s="25" t="str">
        <f>IFERROR(VLOOKUP(M4580,Data!$J$1:$K$58,2,0),"")</f>
        <v/>
      </c>
      <c r="O4580" s="27"/>
      <c r="P4580" s="27"/>
      <c r="Q4580" s="27" t="s">
        <v>47</v>
      </c>
      <c r="R4580" s="27" t="s">
        <v>48</v>
      </c>
      <c r="S4580" s="27"/>
      <c r="T4580" s="27"/>
      <c r="U4580" s="28"/>
      <c r="V4580" s="15"/>
      <c r="W4580" s="15"/>
      <c r="X4580" s="27"/>
      <c r="Y4580" s="27"/>
      <c r="Z4580" s="29"/>
      <c r="AA4580" s="29"/>
      <c r="AB4580" s="29"/>
      <c r="AC4580" s="30"/>
      <c r="AD4580" s="15" t="str">
        <f>IF(Tabla2[[#This Row],[HORA ENTREGA]]="DIRECTO","On time", IF(AA4580&lt;&gt;"",IF(Tabla2[[#This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0" s="15" t="str">
        <f>MID(Tabla2[[#This Row],[TIPO]],1,3)</f>
        <v xml:space="preserve">40 </v>
      </c>
      <c r="AF458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COMERCIAL CANADA SPA */ Cont: * CGMU5343622*/ HR Entrega: *08:00* /Dirección: *BERNARDO O"HIGGINS 158 COLINA</v>
      </c>
      <c r="AG4580" s="45" t="str">
        <f>IFERROR(HYPERLINK("https://wa.me/"&amp;Tabla2[[#This Row],[CONTACTO]]&amp;"?text="&amp;Tabla2[[#This Row],[Mensaje]],"Enviar mensaje"),"")</f>
        <v>Enviar mensaje</v>
      </c>
      <c r="AH4580" s="15" t="str">
        <f>CONCATENATE(A4580,F4580)</f>
        <v>4579CGMU5343622</v>
      </c>
      <c r="AI4580" s="15" t="str">
        <f>CONCATENATE("ENT-",A4580)</f>
        <v>ENT-4579</v>
      </c>
      <c r="AJ4580" s="15" t="str">
        <f>IF(Tabla2[[#This Row],[Op]]&lt;&gt;"","ENTREGA","")</f>
        <v>ENTREGA</v>
      </c>
      <c r="AK4580" s="40" t="str">
        <f>(Tabla2[[#This Row],[FECHA ENTREGA]]&amp;Tabla2[[#This Row],[HORA ENTREGA]])</f>
        <v>461900,333333333333333</v>
      </c>
      <c r="AL4580" s="43" t="str">
        <f>IFERROR(HYPERLINK("https://wa.me/"&amp;Tabla2[[#This Row],[CONTACTO]]&amp;"?text="&amp;Tabla2[[#This Row],[Mensaje]]),"")</f>
        <v>https://wa.me/?text=Hola!%0AServicio del día 17-06%0A *Cliente:* COMERCIAL CANADA SPA */ Cont: * CGMU5343622*/ HR Entrega: *08:00* /Dirección: *BERNARDO O"HIGGINS 158 COLINA</v>
      </c>
    </row>
    <row r="4581" spans="1:38" ht="16.5" customHeight="1" x14ac:dyDescent="0.2">
      <c r="A4581" s="15">
        <f>ROW(A4580)</f>
        <v>4580</v>
      </c>
      <c r="B4581" s="15">
        <f>IF(J4581=J4580,B4580+1,1)</f>
        <v>2</v>
      </c>
      <c r="C4581" s="15" t="s">
        <v>275</v>
      </c>
      <c r="D4581" s="25" t="s">
        <v>39</v>
      </c>
      <c r="E4581" s="27">
        <v>307838</v>
      </c>
      <c r="F4581" s="27" t="s">
        <v>6921</v>
      </c>
      <c r="G4581" s="27" t="s">
        <v>41</v>
      </c>
      <c r="H4581" s="27">
        <v>27135</v>
      </c>
      <c r="I4581" s="27"/>
      <c r="J4581" s="28">
        <v>46190</v>
      </c>
      <c r="K4581" s="26">
        <v>0.41666666666666669</v>
      </c>
      <c r="L4581" s="26"/>
      <c r="M4581" s="27"/>
      <c r="N4581" s="25" t="str">
        <f>IFERROR(VLOOKUP(M4581,Data!$J$1:$K$58,2,0),"")</f>
        <v/>
      </c>
      <c r="O4581" s="27"/>
      <c r="P4581" s="27"/>
      <c r="Q4581" s="27" t="s">
        <v>47</v>
      </c>
      <c r="R4581" s="27" t="s">
        <v>48</v>
      </c>
      <c r="S4581" s="27"/>
      <c r="T4581" s="27"/>
      <c r="U4581" s="28"/>
      <c r="V4581" s="15"/>
      <c r="W4581" s="15"/>
      <c r="X4581" s="27"/>
      <c r="Y4581" s="27"/>
      <c r="Z4581" s="29"/>
      <c r="AA4581" s="29"/>
      <c r="AB4581" s="29"/>
      <c r="AC4581" s="30"/>
      <c r="AD4581" s="15" t="str">
        <f>IF(Tabla2[[#This Row],[HORA ENTREGA]]="DIRECTO","On time", IF(AA4581&lt;&gt;"",IF(Tabla2[[#This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1" s="15" t="str">
        <f>MID(Tabla2[[#This Row],[TIPO]],1,3)</f>
        <v xml:space="preserve">40 </v>
      </c>
      <c r="AF458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COMERCIAL CANADA SPA */ Cont: * TTNU8102943*/ HR Entrega: *10:00* /Dirección: *BERNARDO O"HIGGINS 158 COLINA</v>
      </c>
      <c r="AG4581" s="45" t="str">
        <f>IFERROR(HYPERLINK("https://wa.me/"&amp;Tabla2[[#This Row],[CONTACTO]]&amp;"?text="&amp;Tabla2[[#This Row],[Mensaje]],"Enviar mensaje"),"")</f>
        <v>Enviar mensaje</v>
      </c>
      <c r="AH4581" s="15" t="str">
        <f>CONCATENATE(A4581,F4581)</f>
        <v>4580TTNU8102943</v>
      </c>
      <c r="AI4581" s="15" t="str">
        <f>CONCATENATE("ENT-",A4581)</f>
        <v>ENT-4580</v>
      </c>
      <c r="AJ4581" s="15" t="str">
        <f>IF(Tabla2[[#This Row],[Op]]&lt;&gt;"","ENTREGA","")</f>
        <v>ENTREGA</v>
      </c>
      <c r="AK4581" s="40" t="str">
        <f>(Tabla2[[#This Row],[FECHA ENTREGA]]&amp;Tabla2[[#This Row],[HORA ENTREGA]])</f>
        <v>461900,416666666666667</v>
      </c>
      <c r="AL4581" s="43" t="str">
        <f>IFERROR(HYPERLINK("https://wa.me/"&amp;Tabla2[[#This Row],[CONTACTO]]&amp;"?text="&amp;Tabla2[[#This Row],[Mensaje]]),"")</f>
        <v>https://wa.me/?text=Hola!%0AServicio del día 17-06%0A *Cliente:* COMERCIAL CANADA SPA */ Cont: * TTNU8102943*/ HR Entrega: *10:00* /Dirección: *BERNARDO O"HIGGINS 158 COLINA</v>
      </c>
    </row>
    <row r="4582" spans="1:38" ht="16.5" customHeight="1" x14ac:dyDescent="0.2">
      <c r="A4582" s="15">
        <f>ROW(A4581)</f>
        <v>4581</v>
      </c>
      <c r="B4582" s="15">
        <f>IF(J4582=J4581,B4581+1,1)</f>
        <v>3</v>
      </c>
      <c r="C4582" s="15" t="s">
        <v>6142</v>
      </c>
      <c r="D4582" s="25" t="s">
        <v>39</v>
      </c>
      <c r="E4582" s="27"/>
      <c r="F4582" s="27" t="s">
        <v>6922</v>
      </c>
      <c r="G4582" s="27" t="s">
        <v>64</v>
      </c>
      <c r="H4582" s="27"/>
      <c r="I4582" s="27"/>
      <c r="J4582" s="28">
        <v>46190</v>
      </c>
      <c r="K4582" s="26">
        <v>0.33333333333333331</v>
      </c>
      <c r="L4582" s="26" t="s">
        <v>6384</v>
      </c>
      <c r="M4582" s="27"/>
      <c r="N4582" s="25" t="str">
        <f>IFERROR(VLOOKUP(M4582,Data!$J$1:$K$58,2,0),"")</f>
        <v/>
      </c>
      <c r="O4582" s="27"/>
      <c r="P4582" s="27"/>
      <c r="Q4582" s="27" t="s">
        <v>6385</v>
      </c>
      <c r="R4582" s="27"/>
      <c r="S4582" s="27" t="s">
        <v>6827</v>
      </c>
      <c r="T4582" s="27"/>
      <c r="U4582" s="28"/>
      <c r="V4582" s="15"/>
      <c r="W4582" s="15"/>
      <c r="X4582" s="27"/>
      <c r="Y4582" s="27"/>
      <c r="Z4582" s="29"/>
      <c r="AA4582" s="29"/>
      <c r="AB4582" s="29"/>
      <c r="AC4582" s="30"/>
      <c r="AD4582" s="15" t="str">
        <f>IF(Tabla2[[#This Row],[HORA ENTREGA]]="DIRECTO","On time", IF(AA4582&lt;&gt;"",IF(Tabla2[[#This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2" s="15" t="str">
        <f>MID(Tabla2[[#This Row],[TIPO]],1,3)</f>
        <v xml:space="preserve">20 </v>
      </c>
      <c r="AF458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CONCHA Y TORO */ Cont: * GESU1384878*/ HR Entrega: *08:00* /Dirección: *Ruta I-90 Km 18,5, Nancagua</v>
      </c>
      <c r="AG4582" s="45" t="str">
        <f>IFERROR(HYPERLINK("https://wa.me/"&amp;Tabla2[[#This Row],[CONTACTO]]&amp;"?text="&amp;Tabla2[[#This Row],[Mensaje]],"Enviar mensaje"),"")</f>
        <v>Enviar mensaje</v>
      </c>
      <c r="AH4582" s="15" t="str">
        <f>CONCATENATE(A4582,F4582)</f>
        <v>4581GESU1384878</v>
      </c>
      <c r="AI4582" s="15" t="str">
        <f>CONCATENATE("ENT-",A4582)</f>
        <v>ENT-4581</v>
      </c>
      <c r="AJ4582" s="15" t="str">
        <f>IF(Tabla2[[#This Row],[Op]]&lt;&gt;"","ENTREGA","")</f>
        <v>ENTREGA</v>
      </c>
      <c r="AK4582" s="40" t="str">
        <f>(Tabla2[[#This Row],[FECHA ENTREGA]]&amp;Tabla2[[#This Row],[HORA ENTREGA]])</f>
        <v>461900,333333333333333</v>
      </c>
      <c r="AL4582" s="43" t="str">
        <f>IFERROR(HYPERLINK("https://wa.me/"&amp;Tabla2[[#This Row],[CONTACTO]]&amp;"?text="&amp;Tabla2[[#This Row],[Mensaje]]),"")</f>
        <v>https://wa.me/?text=Hola!%0AServicio del día 17-06%0A *Cliente:* CONCHA Y TORO */ Cont: * GESU1384878*/ HR Entrega: *08:00* /Dirección: *Ruta I-90 Km 18,5, Nancagua</v>
      </c>
    </row>
    <row r="4583" spans="1:38" ht="16.5" customHeight="1" x14ac:dyDescent="0.2">
      <c r="A4583" s="15">
        <f>ROW(A4582)</f>
        <v>4582</v>
      </c>
      <c r="B4583" s="15">
        <f>IF(J4583=J4582,B4582+1,1)</f>
        <v>4</v>
      </c>
      <c r="C4583" s="15" t="s">
        <v>6142</v>
      </c>
      <c r="D4583" s="25" t="s">
        <v>39</v>
      </c>
      <c r="E4583" s="27"/>
      <c r="F4583" s="27" t="s">
        <v>6923</v>
      </c>
      <c r="G4583" s="27" t="s">
        <v>64</v>
      </c>
      <c r="H4583" s="27"/>
      <c r="I4583" s="27"/>
      <c r="J4583" s="28">
        <v>46190</v>
      </c>
      <c r="K4583" s="26">
        <v>0.33333333333333331</v>
      </c>
      <c r="L4583" s="26" t="s">
        <v>6381</v>
      </c>
      <c r="M4583" s="27"/>
      <c r="N4583" s="25" t="str">
        <f>IFERROR(VLOOKUP(M4583,Data!$J$1:$K$58,2,0),"")</f>
        <v/>
      </c>
      <c r="O4583" s="27"/>
      <c r="P4583" s="27"/>
      <c r="Q4583" s="27" t="s">
        <v>6382</v>
      </c>
      <c r="R4583" s="27"/>
      <c r="S4583" s="27" t="s">
        <v>6829</v>
      </c>
      <c r="T4583" s="27"/>
      <c r="U4583" s="28"/>
      <c r="V4583" s="15"/>
      <c r="W4583" s="15"/>
      <c r="X4583" s="27"/>
      <c r="Y4583" s="27"/>
      <c r="Z4583" s="29"/>
      <c r="AA4583" s="29"/>
      <c r="AB4583" s="29"/>
      <c r="AC4583" s="30"/>
      <c r="AD4583" s="15" t="str">
        <f>IF(Tabla2[[#This Row],[HORA ENTREGA]]="DIRECTO","On time", IF(AA4583&lt;&gt;"",IF(Tabla2[[#This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3" s="15" t="str">
        <f>MID(Tabla2[[#This Row],[TIPO]],1,3)</f>
        <v xml:space="preserve">20 </v>
      </c>
      <c r="AF458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CONCHA Y TORO */ Cont: * TLLU2771765*/ HR Entrega: *08:00* /Dirección: *Fundo San Ignacio S/N, Molina, Lontue</v>
      </c>
      <c r="AG4583" s="45" t="str">
        <f>IFERROR(HYPERLINK("https://wa.me/"&amp;Tabla2[[#This Row],[CONTACTO]]&amp;"?text="&amp;Tabla2[[#This Row],[Mensaje]],"Enviar mensaje"),"")</f>
        <v>Enviar mensaje</v>
      </c>
      <c r="AH4583" s="15" t="str">
        <f>CONCATENATE(A4583,F4583)</f>
        <v>4582TLLU2771765</v>
      </c>
      <c r="AI4583" s="15" t="str">
        <f>CONCATENATE("ENT-",A4583)</f>
        <v>ENT-4582</v>
      </c>
      <c r="AJ4583" s="15" t="str">
        <f>IF(Tabla2[[#This Row],[Op]]&lt;&gt;"","ENTREGA","")</f>
        <v>ENTREGA</v>
      </c>
      <c r="AK4583" s="40" t="str">
        <f>(Tabla2[[#This Row],[FECHA ENTREGA]]&amp;Tabla2[[#This Row],[HORA ENTREGA]])</f>
        <v>461900,333333333333333</v>
      </c>
      <c r="AL4583" s="43" t="str">
        <f>IFERROR(HYPERLINK("https://wa.me/"&amp;Tabla2[[#This Row],[CONTACTO]]&amp;"?text="&amp;Tabla2[[#This Row],[Mensaje]]),"")</f>
        <v>https://wa.me/?text=Hola!%0AServicio del día 17-06%0A *Cliente:* CONCHA Y TORO */ Cont: * TLLU2771765*/ HR Entrega: *08:00* /Dirección: *Fundo San Ignacio S/N, Molina, Lontue</v>
      </c>
    </row>
    <row r="4584" spans="1:38" ht="16.5" customHeight="1" x14ac:dyDescent="0.2">
      <c r="A4584" s="15">
        <f>ROW(A4583)</f>
        <v>4583</v>
      </c>
      <c r="B4584" s="15">
        <f>IF(J4584=J4583,B4583+1,1)</f>
        <v>5</v>
      </c>
      <c r="C4584" s="15" t="s">
        <v>6142</v>
      </c>
      <c r="D4584" s="25" t="s">
        <v>39</v>
      </c>
      <c r="E4584" s="27"/>
      <c r="F4584" s="27" t="s">
        <v>6922</v>
      </c>
      <c r="G4584" s="27" t="s">
        <v>64</v>
      </c>
      <c r="H4584" s="27"/>
      <c r="I4584" s="27" t="s">
        <v>6826</v>
      </c>
      <c r="J4584" s="28">
        <v>46190</v>
      </c>
      <c r="K4584" s="26">
        <v>0.33333333333333331</v>
      </c>
      <c r="L4584" s="26" t="s">
        <v>6384</v>
      </c>
      <c r="M4584" s="27"/>
      <c r="N4584" s="25" t="str">
        <f>IFERROR(VLOOKUP(M4584,Data!$J$1:$K$58,2,0),"")</f>
        <v/>
      </c>
      <c r="O4584" s="27"/>
      <c r="P4584" s="27"/>
      <c r="Q4584" s="27" t="s">
        <v>6385</v>
      </c>
      <c r="R4584" s="27"/>
      <c r="S4584" s="27"/>
      <c r="T4584" s="27"/>
      <c r="U4584" s="28"/>
      <c r="V4584" s="15"/>
      <c r="W4584" s="15"/>
      <c r="X4584" s="27"/>
      <c r="Y4584" s="27"/>
      <c r="Z4584" s="29"/>
      <c r="AA4584" s="29"/>
      <c r="AB4584" s="29"/>
      <c r="AC4584" s="30"/>
      <c r="AD4584" s="15" t="str">
        <f>IF(Tabla2[[#This Row],[HORA ENTREGA]]="DIRECTO","On time", IF(AA4584&lt;&gt;"",IF(Tabla2[[#This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4" s="15" t="str">
        <f>MID(Tabla2[[#This Row],[TIPO]],1,3)</f>
        <v xml:space="preserve">20 </v>
      </c>
      <c r="AF458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CONCHA Y TORO */ Cont: * GESU1384878*/ HR Entrega: *08:00* /Dirección: *Ruta I-90 Km 18,5, Nancagua</v>
      </c>
      <c r="AG4584" s="47" t="str">
        <f>IFERROR(HYPERLINK("https://wa.me/"&amp;Tabla2[[#This Row],[CONTACTO]]&amp;"?text="&amp;Tabla2[[#This Row],[Mensaje]],"Enviar mensaje"),"")</f>
        <v>Enviar mensaje</v>
      </c>
      <c r="AH4584" s="15" t="str">
        <f>CONCATENATE(A4584,F4584)</f>
        <v>4583GESU1384878</v>
      </c>
      <c r="AI4584" s="15" t="str">
        <f>CONCATENATE("ENT-",A4584)</f>
        <v>ENT-4583</v>
      </c>
      <c r="AJ4584" s="15" t="str">
        <f>IF(Tabla2[[#This Row],[Op]]&lt;&gt;"","ENTREGA","")</f>
        <v>ENTREGA</v>
      </c>
      <c r="AK4584" s="40" t="str">
        <f>(Tabla2[[#This Row],[FECHA ENTREGA]]&amp;Tabla2[[#This Row],[HORA ENTREGA]])</f>
        <v>461900,333333333333333</v>
      </c>
      <c r="AL4584" s="46" t="str">
        <f>IFERROR(HYPERLINK("https://wa.me/"&amp;Tabla2[[#This Row],[CONTACTO]]&amp;"?text="&amp;Tabla2[[#This Row],[Mensaje]]),"")</f>
        <v>https://wa.me/?text=Hola!%0AServicio del día 17-06%0A *Cliente:* CONCHA Y TORO */ Cont: * GESU1384878*/ HR Entrega: *08:00* /Dirección: *Ruta I-90 Km 18,5, Nancagua</v>
      </c>
    </row>
    <row r="4585" spans="1:38" ht="16.5" customHeight="1" x14ac:dyDescent="0.2">
      <c r="A4585" s="15">
        <f>ROW(A4584)</f>
        <v>4584</v>
      </c>
      <c r="B4585" s="15">
        <f>IF(J4585=J4584,B4584+1,1)</f>
        <v>6</v>
      </c>
      <c r="C4585" s="15" t="s">
        <v>6142</v>
      </c>
      <c r="D4585" s="25" t="s">
        <v>39</v>
      </c>
      <c r="E4585" s="27"/>
      <c r="F4585" s="27" t="s">
        <v>6924</v>
      </c>
      <c r="G4585" s="27" t="s">
        <v>64</v>
      </c>
      <c r="H4585" s="27"/>
      <c r="I4585" s="27" t="s">
        <v>6826</v>
      </c>
      <c r="J4585" s="28">
        <v>46190</v>
      </c>
      <c r="K4585" s="26">
        <v>0.33333333333333331</v>
      </c>
      <c r="L4585" s="26" t="s">
        <v>6384</v>
      </c>
      <c r="M4585" s="27"/>
      <c r="N4585" s="25" t="str">
        <f>IFERROR(VLOOKUP(M4585,Data!$J$1:$K$58,2,0),"")</f>
        <v/>
      </c>
      <c r="O4585" s="27"/>
      <c r="P4585" s="27"/>
      <c r="Q4585" s="27" t="s">
        <v>6385</v>
      </c>
      <c r="R4585" s="27"/>
      <c r="S4585" s="27"/>
      <c r="T4585" s="27"/>
      <c r="U4585" s="28"/>
      <c r="V4585" s="15"/>
      <c r="W4585" s="15"/>
      <c r="X4585" s="27"/>
      <c r="Y4585" s="27"/>
      <c r="Z4585" s="29"/>
      <c r="AA4585" s="29"/>
      <c r="AB4585" s="29"/>
      <c r="AC4585" s="30"/>
      <c r="AD4585" s="15" t="str">
        <f>IF(Tabla2[[#This Row],[HORA ENTREGA]]="DIRECTO","On time", IF(AA4585&lt;&gt;"",IF(Tabla2[[#This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5" s="15" t="str">
        <f>MID(Tabla2[[#This Row],[TIPO]],1,3)</f>
        <v xml:space="preserve">20 </v>
      </c>
      <c r="AF458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CONCHA Y TORO */ Cont: * MAXU1358878*/ HR Entrega: *08:00* /Dirección: *Ruta I-90 Km 18,5, Nancagua</v>
      </c>
      <c r="AG4585" s="47" t="str">
        <f>IFERROR(HYPERLINK("https://wa.me/"&amp;Tabla2[[#This Row],[CONTACTO]]&amp;"?text="&amp;Tabla2[[#This Row],[Mensaje]],"Enviar mensaje"),"")</f>
        <v>Enviar mensaje</v>
      </c>
      <c r="AH4585" s="15" t="str">
        <f>CONCATENATE(A4585,F4585)</f>
        <v>4584MAXU1358878</v>
      </c>
      <c r="AI4585" s="15" t="str">
        <f>CONCATENATE("ENT-",A4585)</f>
        <v>ENT-4584</v>
      </c>
      <c r="AJ4585" s="15" t="str">
        <f>IF(Tabla2[[#This Row],[Op]]&lt;&gt;"","ENTREGA","")</f>
        <v>ENTREGA</v>
      </c>
      <c r="AK4585" s="40" t="str">
        <f>(Tabla2[[#This Row],[FECHA ENTREGA]]&amp;Tabla2[[#This Row],[HORA ENTREGA]])</f>
        <v>461900,333333333333333</v>
      </c>
      <c r="AL4585" s="46" t="str">
        <f>IFERROR(HYPERLINK("https://wa.me/"&amp;Tabla2[[#This Row],[CONTACTO]]&amp;"?text="&amp;Tabla2[[#This Row],[Mensaje]]),"")</f>
        <v>https://wa.me/?text=Hola!%0AServicio del día 17-06%0A *Cliente:* CONCHA Y TORO */ Cont: * MAXU1358878*/ HR Entrega: *08:00* /Dirección: *Ruta I-90 Km 18,5, Nancagua</v>
      </c>
    </row>
    <row r="4586" spans="1:38" ht="16.5" customHeight="1" x14ac:dyDescent="0.2">
      <c r="A4586" s="15">
        <f>ROW(A4585)</f>
        <v>4585</v>
      </c>
      <c r="B4586" s="15">
        <f>IF(J4586=J4585,B4585+1,1)</f>
        <v>7</v>
      </c>
      <c r="C4586" s="15" t="s">
        <v>6142</v>
      </c>
      <c r="D4586" s="25" t="s">
        <v>39</v>
      </c>
      <c r="E4586" s="27"/>
      <c r="F4586" s="27" t="s">
        <v>6923</v>
      </c>
      <c r="G4586" s="27" t="s">
        <v>64</v>
      </c>
      <c r="H4586" s="27"/>
      <c r="I4586" s="27" t="s">
        <v>6826</v>
      </c>
      <c r="J4586" s="28">
        <v>46190</v>
      </c>
      <c r="K4586" s="26">
        <v>0.33333333333333331</v>
      </c>
      <c r="L4586" s="26" t="s">
        <v>6381</v>
      </c>
      <c r="M4586" s="27"/>
      <c r="N4586" s="25" t="str">
        <f>IFERROR(VLOOKUP(M4586,Data!$J$1:$K$58,2,0),"")</f>
        <v/>
      </c>
      <c r="O4586" s="27"/>
      <c r="P4586" s="27"/>
      <c r="Q4586" s="27" t="s">
        <v>6382</v>
      </c>
      <c r="R4586" s="27"/>
      <c r="S4586" s="27"/>
      <c r="T4586" s="27"/>
      <c r="U4586" s="28"/>
      <c r="V4586" s="15"/>
      <c r="W4586" s="15"/>
      <c r="X4586" s="27"/>
      <c r="Y4586" s="27"/>
      <c r="Z4586" s="29"/>
      <c r="AA4586" s="29"/>
      <c r="AB4586" s="29"/>
      <c r="AC4586" s="30"/>
      <c r="AD4586" s="15" t="str">
        <f>IF(Tabla2[[#This Row],[HORA ENTREGA]]="DIRECTO","On time", IF(AA4586&lt;&gt;"",IF(Tabla2[[#This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6" s="15" t="str">
        <f>MID(Tabla2[[#This Row],[TIPO]],1,3)</f>
        <v xml:space="preserve">20 </v>
      </c>
      <c r="AF458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CONCHA Y TORO */ Cont: * TLLU2771765*/ HR Entrega: *08:00* /Dirección: *Fundo San Ignacio S/N, Molina, Lontue</v>
      </c>
      <c r="AG4586" s="47" t="str">
        <f>IFERROR(HYPERLINK("https://wa.me/"&amp;Tabla2[[#This Row],[CONTACTO]]&amp;"?text="&amp;Tabla2[[#This Row],[Mensaje]],"Enviar mensaje"),"")</f>
        <v>Enviar mensaje</v>
      </c>
      <c r="AH4586" s="15" t="str">
        <f>CONCATENATE(A4586,F4586)</f>
        <v>4585TLLU2771765</v>
      </c>
      <c r="AI4586" s="15" t="str">
        <f>CONCATENATE("ENT-",A4586)</f>
        <v>ENT-4585</v>
      </c>
      <c r="AJ4586" s="15" t="str">
        <f>IF(Tabla2[[#This Row],[Op]]&lt;&gt;"","ENTREGA","")</f>
        <v>ENTREGA</v>
      </c>
      <c r="AK4586" s="40" t="str">
        <f>(Tabla2[[#This Row],[FECHA ENTREGA]]&amp;Tabla2[[#This Row],[HORA ENTREGA]])</f>
        <v>461900,333333333333333</v>
      </c>
      <c r="AL4586" s="46" t="str">
        <f>IFERROR(HYPERLINK("https://wa.me/"&amp;Tabla2[[#This Row],[CONTACTO]]&amp;"?text="&amp;Tabla2[[#This Row],[Mensaje]]),"")</f>
        <v>https://wa.me/?text=Hola!%0AServicio del día 17-06%0A *Cliente:* CONCHA Y TORO */ Cont: * TLLU2771765*/ HR Entrega: *08:00* /Dirección: *Fundo San Ignacio S/N, Molina, Lontue</v>
      </c>
    </row>
    <row r="4587" spans="1:38" ht="16.5" customHeight="1" x14ac:dyDescent="0.2">
      <c r="A4587" s="15">
        <f>ROW(A4586)</f>
        <v>4586</v>
      </c>
      <c r="B4587" s="15">
        <f>IF(J4587=J4586,B4586+1,1)</f>
        <v>8</v>
      </c>
      <c r="C4587" s="15" t="s">
        <v>6142</v>
      </c>
      <c r="D4587" s="25" t="s">
        <v>39</v>
      </c>
      <c r="E4587" s="27"/>
      <c r="F4587" s="27" t="s">
        <v>6925</v>
      </c>
      <c r="G4587" s="27" t="s">
        <v>64</v>
      </c>
      <c r="H4587" s="27"/>
      <c r="I4587" s="27" t="s">
        <v>6826</v>
      </c>
      <c r="J4587" s="28">
        <v>46190</v>
      </c>
      <c r="K4587" s="26">
        <v>0.33333333333333331</v>
      </c>
      <c r="L4587" s="26" t="s">
        <v>6381</v>
      </c>
      <c r="M4587" s="27"/>
      <c r="N4587" s="25" t="str">
        <f>IFERROR(VLOOKUP(M4587,Data!$J$1:$K$58,2,0),"")</f>
        <v/>
      </c>
      <c r="O4587" s="27"/>
      <c r="P4587" s="27"/>
      <c r="Q4587" s="27" t="s">
        <v>6382</v>
      </c>
      <c r="R4587" s="27"/>
      <c r="S4587" s="27"/>
      <c r="T4587" s="27"/>
      <c r="U4587" s="28"/>
      <c r="V4587" s="15"/>
      <c r="W4587" s="15"/>
      <c r="X4587" s="27"/>
      <c r="Y4587" s="27"/>
      <c r="Z4587" s="29"/>
      <c r="AA4587" s="29"/>
      <c r="AB4587" s="29"/>
      <c r="AC4587" s="30"/>
      <c r="AD4587" s="15" t="str">
        <f>IF(Tabla2[[#This Row],[HORA ENTREGA]]="DIRECTO","On time", IF(AA4587&lt;&gt;"",IF(Tabla2[[#This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7" s="15" t="str">
        <f>MID(Tabla2[[#This Row],[TIPO]],1,3)</f>
        <v xml:space="preserve">20 </v>
      </c>
      <c r="AF458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CONCHA Y TORO */ Cont: * TRHU3680702*/ HR Entrega: *08:00* /Dirección: *Fundo San Ignacio S/N, Molina, Lontue</v>
      </c>
      <c r="AG4587" s="47" t="str">
        <f>IFERROR(HYPERLINK("https://wa.me/"&amp;Tabla2[[#This Row],[CONTACTO]]&amp;"?text="&amp;Tabla2[[#This Row],[Mensaje]],"Enviar mensaje"),"")</f>
        <v>Enviar mensaje</v>
      </c>
      <c r="AH4587" s="15" t="str">
        <f>CONCATENATE(A4587,F4587)</f>
        <v>4586TRHU3680702</v>
      </c>
      <c r="AI4587" s="15" t="str">
        <f>CONCATENATE("ENT-",A4587)</f>
        <v>ENT-4586</v>
      </c>
      <c r="AJ4587" s="15" t="str">
        <f>IF(Tabla2[[#This Row],[Op]]&lt;&gt;"","ENTREGA","")</f>
        <v>ENTREGA</v>
      </c>
      <c r="AK4587" s="40" t="str">
        <f>(Tabla2[[#This Row],[FECHA ENTREGA]]&amp;Tabla2[[#This Row],[HORA ENTREGA]])</f>
        <v>461900,333333333333333</v>
      </c>
      <c r="AL4587" s="46" t="str">
        <f>IFERROR(HYPERLINK("https://wa.me/"&amp;Tabla2[[#This Row],[CONTACTO]]&amp;"?text="&amp;Tabla2[[#This Row],[Mensaje]]),"")</f>
        <v>https://wa.me/?text=Hola!%0AServicio del día 17-06%0A *Cliente:* CONCHA Y TORO */ Cont: * TRHU3680702*/ HR Entrega: *08:00* /Dirección: *Fundo San Ignacio S/N, Molina, Lontue</v>
      </c>
    </row>
    <row r="4588" spans="1:38" ht="16.5" customHeight="1" x14ac:dyDescent="0.2">
      <c r="A4588" s="15">
        <f>ROW(A4587)</f>
        <v>4587</v>
      </c>
      <c r="B4588" s="15">
        <f>IF(J4588=J4587,B4587+1,1)</f>
        <v>9</v>
      </c>
      <c r="C4588" s="15" t="s">
        <v>965</v>
      </c>
      <c r="D4588" s="25" t="s">
        <v>122</v>
      </c>
      <c r="E4588" s="27" t="s">
        <v>6926</v>
      </c>
      <c r="F4588" s="27"/>
      <c r="G4588" s="27"/>
      <c r="H4588" s="27"/>
      <c r="I4588" s="27" t="s">
        <v>218</v>
      </c>
      <c r="J4588" s="28">
        <v>46190</v>
      </c>
      <c r="K4588" s="26"/>
      <c r="L4588" s="26"/>
      <c r="M4588" s="41"/>
      <c r="N4588" s="25" t="str">
        <f>IFERROR(VLOOKUP(M4588,Data!$J$1:$K$58,2,0),"")</f>
        <v/>
      </c>
      <c r="O4588" s="27"/>
      <c r="P4588" s="27"/>
      <c r="Q4588" s="27" t="s">
        <v>6927</v>
      </c>
      <c r="R4588" s="27"/>
      <c r="S4588" s="27"/>
      <c r="T4588" s="27"/>
      <c r="U4588" s="28"/>
      <c r="V4588" s="15"/>
      <c r="W4588" s="15"/>
      <c r="X4588" s="27"/>
      <c r="Y4588" s="27"/>
      <c r="Z4588" s="29"/>
      <c r="AA4588" s="29"/>
      <c r="AB4588" s="29"/>
      <c r="AC4588" s="30"/>
      <c r="AD4588" s="15" t="str">
        <f>IF(Tabla2[[#This Row],[HORA ENTREGA]]="DIRECTO","On time", IF(AA4588&lt;&gt;"",IF(Tabla2[[#This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8" s="15" t="str">
        <f>MID(Tabla2[[#This Row],[TIPO]],1,3)</f>
        <v/>
      </c>
      <c r="AF458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ITALZIP S A */ Cont: * */ HR Entrega: *00:00* /Dirección: *BOD.ITALZIP - AV. BOULEVARD AEROPUERTO NORTE 9627 ENEA PUDAHUEL</v>
      </c>
      <c r="AG4588" s="45" t="str">
        <f>IFERROR(HYPERLINK("https://wa.me/"&amp;Tabla2[[#This Row],[CONTACTO]]&amp;"?text="&amp;Tabla2[[#This Row],[Mensaje]],"Enviar mensaje"),"")</f>
        <v>Enviar mensaje</v>
      </c>
      <c r="AH4588" s="15" t="str">
        <f>CONCATENATE(A4588,F4588)</f>
        <v>4587</v>
      </c>
      <c r="AI4588" s="15" t="str">
        <f>CONCATENATE("ENT-",A4588)</f>
        <v>ENT-4587</v>
      </c>
      <c r="AJ4588" s="15" t="str">
        <f>IF(Tabla2[[#This Row],[Op]]&lt;&gt;"","ENTREGA","")</f>
        <v>ENTREGA</v>
      </c>
      <c r="AK4588" s="40" t="str">
        <f>(Tabla2[[#This Row],[FECHA ENTREGA]]&amp;Tabla2[[#This Row],[HORA ENTREGA]])</f>
        <v>46190</v>
      </c>
      <c r="AL4588" s="43" t="str">
        <f>IFERROR(HYPERLINK("https://wa.me/"&amp;Tabla2[[#This Row],[CONTACTO]]&amp;"?text="&amp;Tabla2[[#This Row],[Mensaje]]),"")</f>
        <v>https://wa.me/?text=Hola!%0AServicio del día 17-06%0A *Cliente:* ITALZIP S A */ Cont: * */ HR Entrega: *00:00* /Dirección: *BOD.ITALZIP - AV. BOULEVARD AEROPUERTO NORTE 9627 ENEA PUDAHUEL</v>
      </c>
    </row>
    <row r="4589" spans="1:38" ht="16.5" customHeight="1" x14ac:dyDescent="0.2">
      <c r="A4589" s="15">
        <f>ROW(A4588)</f>
        <v>4588</v>
      </c>
      <c r="B4589" s="15">
        <f>IF(J4589=J4588,B4588+1,1)</f>
        <v>10</v>
      </c>
      <c r="C4589" s="15" t="s">
        <v>447</v>
      </c>
      <c r="D4589" s="25" t="s">
        <v>39</v>
      </c>
      <c r="E4589" s="27"/>
      <c r="F4589" s="27" t="s">
        <v>6928</v>
      </c>
      <c r="G4589" s="27"/>
      <c r="H4589" s="27"/>
      <c r="I4589" s="27"/>
      <c r="J4589" s="28">
        <v>46190</v>
      </c>
      <c r="K4589" s="26">
        <v>0.33333333333333331</v>
      </c>
      <c r="L4589" s="26"/>
      <c r="M4589" s="27"/>
      <c r="N4589" s="25" t="str">
        <f>IFERROR(VLOOKUP(M4589,Data!$J$1:$K$58,2,0),"")</f>
        <v/>
      </c>
      <c r="O4589" s="27"/>
      <c r="P4589" s="27"/>
      <c r="Q4589" s="27" t="s">
        <v>450</v>
      </c>
      <c r="R4589" s="27"/>
      <c r="S4589" s="27"/>
      <c r="T4589" s="27"/>
      <c r="U4589" s="28"/>
      <c r="V4589" s="15"/>
      <c r="W4589" s="15"/>
      <c r="X4589" s="27"/>
      <c r="Y4589" s="27"/>
      <c r="Z4589" s="29"/>
      <c r="AA4589" s="29"/>
      <c r="AB4589" s="29"/>
      <c r="AC4589" s="30"/>
      <c r="AD4589" s="15" t="str">
        <f>IF(Tabla2[[#This Row],[HORA ENTREGA]]="DIRECTO","On time", IF(AA4589&lt;&gt;"",IF(Tabla2[[#This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89" s="15" t="str">
        <f>MID(Tabla2[[#This Row],[TIPO]],1,3)</f>
        <v/>
      </c>
      <c r="AF458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TECNIKA S A */ Cont: * GAOU6561355*/ HR Entrega: *08:00* /Dirección: *Los Olivos 1270, Pudahuel</v>
      </c>
      <c r="AG4589" s="45" t="str">
        <f>IFERROR(HYPERLINK("https://wa.me/"&amp;Tabla2[[#This Row],[CONTACTO]]&amp;"?text="&amp;Tabla2[[#This Row],[Mensaje]],"Enviar mensaje"),"")</f>
        <v>Enviar mensaje</v>
      </c>
      <c r="AH4589" s="15" t="str">
        <f>CONCATENATE(A4589,F4589)</f>
        <v>4588GAOU6561355</v>
      </c>
      <c r="AI4589" s="15" t="str">
        <f>CONCATENATE("ENT-",A4589)</f>
        <v>ENT-4588</v>
      </c>
      <c r="AJ4589" s="15" t="str">
        <f>IF(Tabla2[[#This Row],[Op]]&lt;&gt;"","ENTREGA","")</f>
        <v>ENTREGA</v>
      </c>
      <c r="AK4589" s="40" t="str">
        <f>(Tabla2[[#This Row],[FECHA ENTREGA]]&amp;Tabla2[[#This Row],[HORA ENTREGA]])</f>
        <v>461900,333333333333333</v>
      </c>
      <c r="AL4589" s="43" t="str">
        <f>IFERROR(HYPERLINK("https://wa.me/"&amp;Tabla2[[#This Row],[CONTACTO]]&amp;"?text="&amp;Tabla2[[#This Row],[Mensaje]]),"")</f>
        <v>https://wa.me/?text=Hola!%0AServicio del día 17-06%0A *Cliente:* TECNIKA S A */ Cont: * GAOU6561355*/ HR Entrega: *08:00* /Dirección: *Los Olivos 1270, Pudahuel</v>
      </c>
    </row>
    <row r="4590" spans="1:38" ht="16.5" customHeight="1" x14ac:dyDescent="0.2">
      <c r="A4590" s="15">
        <f>ROW(A4589)</f>
        <v>4589</v>
      </c>
      <c r="B4590" s="15">
        <f>IF(J4590=J4589,B4589+1,1)</f>
        <v>11</v>
      </c>
      <c r="C4590" s="15" t="s">
        <v>447</v>
      </c>
      <c r="D4590" s="25" t="s">
        <v>39</v>
      </c>
      <c r="E4590" s="27"/>
      <c r="F4590" s="27" t="s">
        <v>6929</v>
      </c>
      <c r="G4590" s="27"/>
      <c r="H4590" s="27"/>
      <c r="I4590" s="27"/>
      <c r="J4590" s="28">
        <v>46190</v>
      </c>
      <c r="K4590" s="26">
        <v>0.45833333333333331</v>
      </c>
      <c r="L4590" s="26"/>
      <c r="M4590" s="27"/>
      <c r="N4590" s="25" t="str">
        <f>IFERROR(VLOOKUP(M4590,Data!$J$1:$K$58,2,0),"")</f>
        <v/>
      </c>
      <c r="O4590" s="27"/>
      <c r="P4590" s="27"/>
      <c r="Q4590" s="27" t="s">
        <v>450</v>
      </c>
      <c r="R4590" s="27"/>
      <c r="S4590" s="27"/>
      <c r="T4590" s="27"/>
      <c r="U4590" s="28"/>
      <c r="V4590" s="15"/>
      <c r="W4590" s="15"/>
      <c r="X4590" s="27"/>
      <c r="Y4590" s="27"/>
      <c r="Z4590" s="29"/>
      <c r="AA4590" s="29"/>
      <c r="AB4590" s="29"/>
      <c r="AC4590" s="30"/>
      <c r="AD4590" s="15" t="str">
        <f>IF(Tabla2[[#This Row],[HORA ENTREGA]]="DIRECTO","On time", IF(AA4590&lt;&gt;"",IF(Tabla2[[#This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0" s="15" t="str">
        <f>MID(Tabla2[[#This Row],[TIPO]],1,3)</f>
        <v/>
      </c>
      <c r="AF459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TECNIKA S A */ Cont: * OOCU9673385*/ HR Entrega: *11:00* /Dirección: *Los Olivos 1270, Pudahuel</v>
      </c>
      <c r="AG4590" s="45" t="str">
        <f>IFERROR(HYPERLINK("https://wa.me/"&amp;Tabla2[[#This Row],[CONTACTO]]&amp;"?text="&amp;Tabla2[[#This Row],[Mensaje]],"Enviar mensaje"),"")</f>
        <v>Enviar mensaje</v>
      </c>
      <c r="AH4590" s="15" t="str">
        <f>CONCATENATE(A4590,F4590)</f>
        <v>4589OOCU9673385</v>
      </c>
      <c r="AI4590" s="15" t="str">
        <f>CONCATENATE("ENT-",A4590)</f>
        <v>ENT-4589</v>
      </c>
      <c r="AJ4590" s="15" t="str">
        <f>IF(Tabla2[[#This Row],[Op]]&lt;&gt;"","ENTREGA","")</f>
        <v>ENTREGA</v>
      </c>
      <c r="AK4590" s="40" t="str">
        <f>(Tabla2[[#This Row],[FECHA ENTREGA]]&amp;Tabla2[[#This Row],[HORA ENTREGA]])</f>
        <v>461900,458333333333333</v>
      </c>
      <c r="AL4590" s="43" t="str">
        <f>IFERROR(HYPERLINK("https://wa.me/"&amp;Tabla2[[#This Row],[CONTACTO]]&amp;"?text="&amp;Tabla2[[#This Row],[Mensaje]]),"")</f>
        <v>https://wa.me/?text=Hola!%0AServicio del día 17-06%0A *Cliente:* TECNIKA S A */ Cont: * OOCU9673385*/ HR Entrega: *11:00* /Dirección: *Los Olivos 1270, Pudahuel</v>
      </c>
    </row>
    <row r="4591" spans="1:38" ht="16.5" customHeight="1" x14ac:dyDescent="0.2">
      <c r="A4591" s="15">
        <f>ROW(A4590)</f>
        <v>4590</v>
      </c>
      <c r="B4591" s="15">
        <f>IF(J4591=J4590,B4590+1,1)</f>
        <v>12</v>
      </c>
      <c r="C4591" s="15" t="s">
        <v>2344</v>
      </c>
      <c r="D4591" s="25" t="s">
        <v>39</v>
      </c>
      <c r="E4591" s="27"/>
      <c r="F4591" s="27" t="s">
        <v>6930</v>
      </c>
      <c r="G4591" s="27"/>
      <c r="H4591" s="27"/>
      <c r="I4591" s="27"/>
      <c r="J4591" s="28">
        <v>46190</v>
      </c>
      <c r="K4591" s="26">
        <v>0.33333333333333331</v>
      </c>
      <c r="L4591" s="26"/>
      <c r="M4591" s="27" t="s">
        <v>104</v>
      </c>
      <c r="N4591" s="25">
        <f>IFERROR(VLOOKUP(M4591,Data!$J$1:$K$58,2,0),"")</f>
        <v>56966749395</v>
      </c>
      <c r="O4591" s="27"/>
      <c r="P4591" s="27"/>
      <c r="Q4591" s="27" t="s">
        <v>4045</v>
      </c>
      <c r="R4591" s="27"/>
      <c r="S4591" s="27"/>
      <c r="T4591" s="27"/>
      <c r="U4591" s="28"/>
      <c r="V4591" s="15"/>
      <c r="W4591" s="15"/>
      <c r="X4591" s="27"/>
      <c r="Y4591" s="27"/>
      <c r="Z4591" s="29"/>
      <c r="AA4591" s="29"/>
      <c r="AB4591" s="29"/>
      <c r="AC4591" s="30"/>
      <c r="AD4591" s="15" t="str">
        <f>IF(Tabla2[[#This Row],[HORA ENTREGA]]="DIRECTO","On time", IF(AA4591&lt;&gt;"",IF(Tabla2[[#This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1" s="15" t="str">
        <f>MID(Tabla2[[#This Row],[TIPO]],1,3)</f>
        <v/>
      </c>
      <c r="AF459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THE ANDES BRANDS */ Cont: * GESU6615711*/ HR Entrega: *08:00* /Dirección: *BODENOR FLEXCENTER - BOULEVARD PONIENTE, MODULOS 21 Y 22 ENEA, PUDAHUEL</v>
      </c>
      <c r="AG4591" s="45" t="str">
        <f>IFERROR(HYPERLINK("https://wa.me/"&amp;Tabla2[[#This Row],[CONTACTO]]&amp;"?text="&amp;Tabla2[[#This Row],[Mensaje]],"Enviar mensaje"),"")</f>
        <v>Enviar mensaje</v>
      </c>
      <c r="AH4591" s="15" t="str">
        <f>CONCATENATE(A4591,F4591)</f>
        <v>4590GESU6615711</v>
      </c>
      <c r="AI4591" s="15" t="str">
        <f>CONCATENATE("ENT-",A4591)</f>
        <v>ENT-4590</v>
      </c>
      <c r="AJ4591" s="15" t="str">
        <f>IF(Tabla2[[#This Row],[Op]]&lt;&gt;"","ENTREGA","")</f>
        <v>ENTREGA</v>
      </c>
      <c r="AK4591" s="40" t="str">
        <f>(Tabla2[[#This Row],[FECHA ENTREGA]]&amp;Tabla2[[#This Row],[HORA ENTREGA]])</f>
        <v>461900,333333333333333</v>
      </c>
      <c r="AL4591" s="43" t="str">
        <f>IFERROR(HYPERLINK("https://wa.me/"&amp;Tabla2[[#This Row],[CONTACTO]]&amp;"?text="&amp;Tabla2[[#This Row],[Mensaje]]),"")</f>
        <v>https://wa.me/56966749395?text=Hola!%0AServicio del día 17-06%0A *Cliente:* THE ANDES BRANDS */ Cont: * GESU6615711*/ HR Entrega: *08:00* /Dirección: *BODENOR FLEXCENTER - BOULEVARD PONIENTE, MODULOS 21 Y 22 ENEA, PUDAHUEL</v>
      </c>
    </row>
    <row r="4592" spans="1:38" ht="16.5" customHeight="1" x14ac:dyDescent="0.2">
      <c r="A4592" s="15">
        <f>ROW(A4591)</f>
        <v>4591</v>
      </c>
      <c r="B4592" s="15">
        <f>IF(J4592=J4591,B4591+1,1)</f>
        <v>13</v>
      </c>
      <c r="C4592" s="15" t="s">
        <v>2344</v>
      </c>
      <c r="D4592" s="25" t="s">
        <v>39</v>
      </c>
      <c r="E4592" s="27"/>
      <c r="F4592" s="27" t="s">
        <v>6931</v>
      </c>
      <c r="G4592" s="27"/>
      <c r="H4592" s="27"/>
      <c r="I4592" s="27"/>
      <c r="J4592" s="28">
        <v>46190</v>
      </c>
      <c r="K4592" s="26">
        <v>0.375</v>
      </c>
      <c r="L4592" s="26"/>
      <c r="M4592" s="27"/>
      <c r="N4592" s="25" t="str">
        <f>IFERROR(VLOOKUP(M4592,Data!$J$1:$K$58,2,0),"")</f>
        <v/>
      </c>
      <c r="O4592" s="27"/>
      <c r="P4592" s="27"/>
      <c r="Q4592" s="27" t="s">
        <v>4045</v>
      </c>
      <c r="R4592" s="27"/>
      <c r="S4592" s="27"/>
      <c r="T4592" s="27"/>
      <c r="U4592" s="28"/>
      <c r="V4592" s="15"/>
      <c r="W4592" s="15"/>
      <c r="X4592" s="27"/>
      <c r="Y4592" s="27"/>
      <c r="Z4592" s="29"/>
      <c r="AA4592" s="29"/>
      <c r="AB4592" s="29"/>
      <c r="AC4592" s="30"/>
      <c r="AD4592" s="15" t="str">
        <f>IF(Tabla2[[#This Row],[HORA ENTREGA]]="DIRECTO","On time", IF(AA4592&lt;&gt;"",IF(Tabla2[[#This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2" s="15" t="str">
        <f>MID(Tabla2[[#This Row],[TIPO]],1,3)</f>
        <v/>
      </c>
      <c r="AF459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THE ANDES BRANDS */ Cont: * TCNU3070584*/ HR Entrega: *09:00* /Dirección: *BODENOR FLEXCENTER - BOULEVARD PONIENTE, MODULOS 21 Y 22 ENEA, PUDAHUEL</v>
      </c>
      <c r="AG4592" s="45" t="str">
        <f>IFERROR(HYPERLINK("https://wa.me/"&amp;Tabla2[[#This Row],[CONTACTO]]&amp;"?text="&amp;Tabla2[[#This Row],[Mensaje]],"Enviar mensaje"),"")</f>
        <v>Enviar mensaje</v>
      </c>
      <c r="AH4592" s="15" t="str">
        <f>CONCATENATE(A4592,F4592)</f>
        <v>4591TCNU3070584</v>
      </c>
      <c r="AI4592" s="15" t="str">
        <f>CONCATENATE("ENT-",A4592)</f>
        <v>ENT-4591</v>
      </c>
      <c r="AJ4592" s="15" t="str">
        <f>IF(Tabla2[[#This Row],[Op]]&lt;&gt;"","ENTREGA","")</f>
        <v>ENTREGA</v>
      </c>
      <c r="AK4592" s="40" t="str">
        <f>(Tabla2[[#This Row],[FECHA ENTREGA]]&amp;Tabla2[[#This Row],[HORA ENTREGA]])</f>
        <v>461900,375</v>
      </c>
      <c r="AL4592" s="43" t="str">
        <f>IFERROR(HYPERLINK("https://wa.me/"&amp;Tabla2[[#This Row],[CONTACTO]]&amp;"?text="&amp;Tabla2[[#This Row],[Mensaje]]),"")</f>
        <v>https://wa.me/?text=Hola!%0AServicio del día 17-06%0A *Cliente:* THE ANDES BRANDS */ Cont: * TCNU3070584*/ HR Entrega: *09:00* /Dirección: *BODENOR FLEXCENTER - BOULEVARD PONIENTE, MODULOS 21 Y 22 ENEA, PUDAHUEL</v>
      </c>
    </row>
    <row r="4593" spans="1:38" ht="16.5" customHeight="1" x14ac:dyDescent="0.2">
      <c r="A4593" s="15">
        <f>ROW(A4592)</f>
        <v>4592</v>
      </c>
      <c r="B4593" s="15">
        <f>IF(J4593=J4592,B4592+1,1)</f>
        <v>14</v>
      </c>
      <c r="C4593" s="15" t="s">
        <v>2344</v>
      </c>
      <c r="D4593" s="25" t="s">
        <v>39</v>
      </c>
      <c r="E4593" s="27"/>
      <c r="F4593" s="27" t="s">
        <v>6932</v>
      </c>
      <c r="G4593" s="27"/>
      <c r="H4593" s="27"/>
      <c r="I4593" s="27"/>
      <c r="J4593" s="28">
        <v>46190</v>
      </c>
      <c r="K4593" s="26">
        <v>0.45833333333333331</v>
      </c>
      <c r="L4593" s="26"/>
      <c r="M4593" s="27"/>
      <c r="N4593" s="25" t="str">
        <f>IFERROR(VLOOKUP(M4593,Data!$J$1:$K$58,2,0),"")</f>
        <v/>
      </c>
      <c r="O4593" s="27"/>
      <c r="P4593" s="27"/>
      <c r="Q4593" s="27" t="s">
        <v>4045</v>
      </c>
      <c r="R4593" s="27"/>
      <c r="S4593" s="27"/>
      <c r="T4593" s="27"/>
      <c r="U4593" s="28"/>
      <c r="V4593" s="15"/>
      <c r="W4593" s="15"/>
      <c r="X4593" s="27"/>
      <c r="Y4593" s="27"/>
      <c r="Z4593" s="29"/>
      <c r="AA4593" s="29"/>
      <c r="AB4593" s="29"/>
      <c r="AC4593" s="30"/>
      <c r="AD4593" s="15" t="str">
        <f>IF(Tabla2[[#This Row],[HORA ENTREGA]]="DIRECTO","On time", IF(AA4593&lt;&gt;"",IF(Tabla2[[#This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3" s="15" t="str">
        <f>MID(Tabla2[[#This Row],[TIPO]],1,3)</f>
        <v/>
      </c>
      <c r="AF459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17-06%0A *Cliente:* THE ANDES BRANDS */ Cont: * CGMU6950750*/ HR Entrega: *11:00* /Dirección: *BODENOR FLEXCENTER - BOULEVARD PONIENTE, MODULOS 21 Y 22 ENEA, PUDAHUEL</v>
      </c>
      <c r="AG4593" s="45" t="str">
        <f>IFERROR(HYPERLINK("https://wa.me/"&amp;Tabla2[[#This Row],[CONTACTO]]&amp;"?text="&amp;Tabla2[[#This Row],[Mensaje]],"Enviar mensaje"),"")</f>
        <v>Enviar mensaje</v>
      </c>
      <c r="AH4593" s="15" t="str">
        <f>CONCATENATE(A4593,F4593)</f>
        <v>4592CGMU6950750</v>
      </c>
      <c r="AI4593" s="15" t="str">
        <f>CONCATENATE("ENT-",A4593)</f>
        <v>ENT-4592</v>
      </c>
      <c r="AJ4593" s="15" t="str">
        <f>IF(Tabla2[[#This Row],[Op]]&lt;&gt;"","ENTREGA","")</f>
        <v>ENTREGA</v>
      </c>
      <c r="AK4593" s="40" t="str">
        <f>(Tabla2[[#This Row],[FECHA ENTREGA]]&amp;Tabla2[[#This Row],[HORA ENTREGA]])</f>
        <v>461900,458333333333333</v>
      </c>
      <c r="AL4593" s="43" t="str">
        <f>IFERROR(HYPERLINK("https://wa.me/"&amp;Tabla2[[#This Row],[CONTACTO]]&amp;"?text="&amp;Tabla2[[#This Row],[Mensaje]]),"")</f>
        <v>https://wa.me/?text=Hola!%0AServicio del día 17-06%0A *Cliente:* THE ANDES BRANDS */ Cont: * CGMU6950750*/ HR Entrega: *11:00* /Dirección: *BODENOR FLEXCENTER - BOULEVARD PONIENTE, MODULOS 21 Y 22 ENEA, PUDAHUEL</v>
      </c>
    </row>
    <row r="4594" spans="1:38" ht="16.5" customHeight="1" x14ac:dyDescent="0.2">
      <c r="A4594" s="15">
        <f>ROW(A4593)</f>
        <v>4593</v>
      </c>
      <c r="B4594" s="15">
        <f>IF(J4594=J4593,B4593+1,1)</f>
        <v>1</v>
      </c>
      <c r="C4594" s="15" t="s">
        <v>517</v>
      </c>
      <c r="D4594" s="25" t="s">
        <v>39</v>
      </c>
      <c r="E4594" s="27" t="s">
        <v>6933</v>
      </c>
      <c r="F4594" s="27"/>
      <c r="G4594" s="27"/>
      <c r="H4594" s="27"/>
      <c r="I4594" s="27"/>
      <c r="J4594" s="28">
        <v>46191</v>
      </c>
      <c r="K4594" s="26">
        <v>0.375</v>
      </c>
      <c r="L4594" s="26"/>
      <c r="M4594" s="27"/>
      <c r="N4594" s="25" t="str">
        <f>IFERROR(VLOOKUP(M4594,Data!$J$1:$K$58,2,0),"")</f>
        <v/>
      </c>
      <c r="O4594" s="27"/>
      <c r="P4594" s="27"/>
      <c r="Q4594" s="27"/>
      <c r="R4594" s="27"/>
      <c r="S4594" s="27"/>
      <c r="T4594" s="27"/>
      <c r="U4594" s="28"/>
      <c r="V4594" s="15"/>
      <c r="W4594" s="15"/>
      <c r="X4594" s="27"/>
      <c r="Y4594" s="27"/>
      <c r="Z4594" s="29"/>
      <c r="AA4594" s="29"/>
      <c r="AB4594" s="29"/>
      <c r="AC4594" s="30"/>
      <c r="AD4594" s="15" t="str">
        <f>IF(Tabla2[[#This Row],[HORA ENTREGA]]="DIRECTO","On time", IF(AA4594&lt;&gt;"",IF(Tabla2[[#This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4" s="15" t="str">
        <f>MID(Tabla2[[#This Row],[TIPO]],1,3)</f>
        <v/>
      </c>
      <c r="AF459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ARESTI CHILE WINE S.A. */ Cont: * */ HR Entrega: *09:00* /Dirección: *</v>
      </c>
      <c r="AG4594" s="47" t="str">
        <f>IFERROR(HYPERLINK("https://wa.me/"&amp;Tabla2[[#This Row],[CONTACTO]]&amp;"?text="&amp;Tabla2[[#This Row],[Mensaje]],"Enviar mensaje"),"")</f>
        <v>Enviar mensaje</v>
      </c>
      <c r="AH4594" s="15" t="str">
        <f>CONCATENATE(A4594,F4594)</f>
        <v>4593</v>
      </c>
      <c r="AI4594" s="15" t="str">
        <f>CONCATENATE("ENT-",A4594)</f>
        <v>ENT-4593</v>
      </c>
      <c r="AJ4594" s="15" t="str">
        <f>IF(Tabla2[[#This Row],[Op]]&lt;&gt;"","ENTREGA","")</f>
        <v>ENTREGA</v>
      </c>
      <c r="AK4594" s="40" t="str">
        <f>(Tabla2[[#This Row],[FECHA ENTREGA]]&amp;Tabla2[[#This Row],[HORA ENTREGA]])</f>
        <v>461910,375</v>
      </c>
      <c r="AL4594" s="46" t="str">
        <f>IFERROR(HYPERLINK("https://wa.me/"&amp;Tabla2[[#This Row],[CONTACTO]]&amp;"?text="&amp;Tabla2[[#This Row],[Mensaje]]),"")</f>
        <v>https://wa.me/?text=Hola!%0AServicio del día 18-06%0A *Cliente:* ARESTI CHILE WINE S.A. */ Cont: * */ HR Entrega: *09:00* /Dirección: *</v>
      </c>
    </row>
    <row r="4595" spans="1:38" ht="16.5" customHeight="1" x14ac:dyDescent="0.2">
      <c r="A4595" s="15">
        <f>ROW(A4594)</f>
        <v>4594</v>
      </c>
      <c r="B4595" s="15">
        <f>IF(J4595=J4594,B4594+1,1)</f>
        <v>2</v>
      </c>
      <c r="C4595" s="15" t="s">
        <v>517</v>
      </c>
      <c r="D4595" s="25" t="s">
        <v>39</v>
      </c>
      <c r="E4595" s="27" t="s">
        <v>6934</v>
      </c>
      <c r="F4595" s="27"/>
      <c r="G4595" s="27"/>
      <c r="H4595" s="27"/>
      <c r="I4595" s="27"/>
      <c r="J4595" s="28">
        <v>46191</v>
      </c>
      <c r="K4595" s="26">
        <v>0.45833333333333331</v>
      </c>
      <c r="L4595" s="26"/>
      <c r="M4595" s="27"/>
      <c r="N4595" s="25" t="str">
        <f>IFERROR(VLOOKUP(M4595,Data!$J$1:$K$58,2,0),"")</f>
        <v/>
      </c>
      <c r="O4595" s="27"/>
      <c r="P4595" s="27"/>
      <c r="Q4595" s="27"/>
      <c r="R4595" s="27"/>
      <c r="S4595" s="27"/>
      <c r="T4595" s="27"/>
      <c r="U4595" s="28"/>
      <c r="V4595" s="15"/>
      <c r="W4595" s="15"/>
      <c r="X4595" s="27"/>
      <c r="Y4595" s="27"/>
      <c r="Z4595" s="29"/>
      <c r="AA4595" s="29"/>
      <c r="AB4595" s="29"/>
      <c r="AC4595" s="30"/>
      <c r="AD4595" s="15" t="str">
        <f>IF(Tabla2[[#This Row],[HORA ENTREGA]]="DIRECTO","On time", IF(AA4595&lt;&gt;"",IF(Tabla2[[#This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5" s="15" t="str">
        <f>MID(Tabla2[[#This Row],[TIPO]],1,3)</f>
        <v/>
      </c>
      <c r="AF459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ARESTI CHILE WINE S.A. */ Cont: * */ HR Entrega: *11:00* /Dirección: *</v>
      </c>
      <c r="AG4595" s="47" t="str">
        <f>IFERROR(HYPERLINK("https://wa.me/"&amp;Tabla2[[#This Row],[CONTACTO]]&amp;"?text="&amp;Tabla2[[#This Row],[Mensaje]],"Enviar mensaje"),"")</f>
        <v>Enviar mensaje</v>
      </c>
      <c r="AH4595" s="15" t="str">
        <f>CONCATENATE(A4595,F4595)</f>
        <v>4594</v>
      </c>
      <c r="AI4595" s="15" t="str">
        <f>CONCATENATE("ENT-",A4595)</f>
        <v>ENT-4594</v>
      </c>
      <c r="AJ4595" s="15" t="str">
        <f>IF(Tabla2[[#This Row],[Op]]&lt;&gt;"","ENTREGA","")</f>
        <v>ENTREGA</v>
      </c>
      <c r="AK4595" s="40" t="str">
        <f>(Tabla2[[#This Row],[FECHA ENTREGA]]&amp;Tabla2[[#This Row],[HORA ENTREGA]])</f>
        <v>461910,458333333333333</v>
      </c>
      <c r="AL4595" s="46" t="str">
        <f>IFERROR(HYPERLINK("https://wa.me/"&amp;Tabla2[[#This Row],[CONTACTO]]&amp;"?text="&amp;Tabla2[[#This Row],[Mensaje]]),"")</f>
        <v>https://wa.me/?text=Hola!%0AServicio del día 18-06%0A *Cliente:* ARESTI CHILE WINE S.A. */ Cont: * */ HR Entrega: *11:00* /Dirección: *</v>
      </c>
    </row>
    <row r="4596" spans="1:38" ht="16.5" customHeight="1" x14ac:dyDescent="0.2">
      <c r="A4596" s="15">
        <f>ROW(A4595)</f>
        <v>4595</v>
      </c>
      <c r="B4596" s="15">
        <f>IF(J4596=J4595,B4595+1,1)</f>
        <v>3</v>
      </c>
      <c r="C4596" s="15" t="s">
        <v>6142</v>
      </c>
      <c r="D4596" s="25" t="s">
        <v>39</v>
      </c>
      <c r="E4596" s="27"/>
      <c r="F4596" s="27" t="s">
        <v>6924</v>
      </c>
      <c r="G4596" s="27" t="s">
        <v>64</v>
      </c>
      <c r="H4596" s="27"/>
      <c r="I4596" s="27"/>
      <c r="J4596" s="28">
        <v>46191</v>
      </c>
      <c r="K4596" s="26">
        <v>0.33333333333333331</v>
      </c>
      <c r="L4596" s="26" t="s">
        <v>6384</v>
      </c>
      <c r="M4596" s="27"/>
      <c r="N4596" s="25" t="str">
        <f>IFERROR(VLOOKUP(M4596,Data!$J$1:$K$58,2,0),"")</f>
        <v/>
      </c>
      <c r="O4596" s="27"/>
      <c r="P4596" s="27"/>
      <c r="Q4596" s="27" t="s">
        <v>6385</v>
      </c>
      <c r="R4596" s="27"/>
      <c r="S4596" s="27" t="s">
        <v>6827</v>
      </c>
      <c r="T4596" s="27"/>
      <c r="U4596" s="28"/>
      <c r="V4596" s="15"/>
      <c r="W4596" s="15"/>
      <c r="X4596" s="27"/>
      <c r="Y4596" s="27"/>
      <c r="Z4596" s="29"/>
      <c r="AA4596" s="29"/>
      <c r="AB4596" s="29"/>
      <c r="AC4596" s="30"/>
      <c r="AD4596" s="15" t="str">
        <f>IF(Tabla2[[#This Row],[HORA ENTREGA]]="DIRECTO","On time", IF(AA4596&lt;&gt;"",IF(Tabla2[[#This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6" s="15" t="str">
        <f>MID(Tabla2[[#This Row],[TIPO]],1,3)</f>
        <v xml:space="preserve">20 </v>
      </c>
      <c r="AF459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CONCHA Y TORO */ Cont: * MAXU1358878*/ HR Entrega: *08:00* /Dirección: *Ruta I-90 Km 18,5, Nancagua</v>
      </c>
      <c r="AG4596" s="45" t="str">
        <f>IFERROR(HYPERLINK("https://wa.me/"&amp;Tabla2[[#This Row],[CONTACTO]]&amp;"?text="&amp;Tabla2[[#This Row],[Mensaje]],"Enviar mensaje"),"")</f>
        <v>Enviar mensaje</v>
      </c>
      <c r="AH4596" s="15" t="str">
        <f>CONCATENATE(A4596,F4596)</f>
        <v>4595MAXU1358878</v>
      </c>
      <c r="AI4596" s="15" t="str">
        <f>CONCATENATE("ENT-",A4596)</f>
        <v>ENT-4595</v>
      </c>
      <c r="AJ4596" s="15" t="str">
        <f>IF(Tabla2[[#This Row],[Op]]&lt;&gt;"","ENTREGA","")</f>
        <v>ENTREGA</v>
      </c>
      <c r="AK4596" s="40" t="str">
        <f>(Tabla2[[#This Row],[FECHA ENTREGA]]&amp;Tabla2[[#This Row],[HORA ENTREGA]])</f>
        <v>461910,333333333333333</v>
      </c>
      <c r="AL4596" s="43" t="str">
        <f>IFERROR(HYPERLINK("https://wa.me/"&amp;Tabla2[[#This Row],[CONTACTO]]&amp;"?text="&amp;Tabla2[[#This Row],[Mensaje]]),"")</f>
        <v>https://wa.me/?text=Hola!%0AServicio del día 18-06%0A *Cliente:* CONCHA Y TORO */ Cont: * MAXU1358878*/ HR Entrega: *08:00* /Dirección: *Ruta I-90 Km 18,5, Nancagua</v>
      </c>
    </row>
    <row r="4597" spans="1:38" ht="16.5" customHeight="1" x14ac:dyDescent="0.2">
      <c r="A4597" s="15">
        <f>ROW(A4596)</f>
        <v>4596</v>
      </c>
      <c r="B4597" s="15">
        <f>IF(J4597=J4596,B4596+1,1)</f>
        <v>4</v>
      </c>
      <c r="C4597" s="15" t="s">
        <v>6142</v>
      </c>
      <c r="D4597" s="25" t="s">
        <v>39</v>
      </c>
      <c r="E4597" s="27"/>
      <c r="F4597" s="27" t="s">
        <v>6925</v>
      </c>
      <c r="G4597" s="27" t="s">
        <v>64</v>
      </c>
      <c r="H4597" s="27"/>
      <c r="I4597" s="27"/>
      <c r="J4597" s="28">
        <v>46191</v>
      </c>
      <c r="K4597" s="26">
        <v>0.33333333333333331</v>
      </c>
      <c r="L4597" s="26" t="s">
        <v>6381</v>
      </c>
      <c r="M4597" s="27"/>
      <c r="N4597" s="25" t="str">
        <f>IFERROR(VLOOKUP(M4597,Data!$J$1:$K$58,2,0),"")</f>
        <v/>
      </c>
      <c r="O4597" s="27"/>
      <c r="P4597" s="27"/>
      <c r="Q4597" s="27" t="s">
        <v>6382</v>
      </c>
      <c r="R4597" s="27"/>
      <c r="S4597" s="27" t="s">
        <v>6829</v>
      </c>
      <c r="T4597" s="27"/>
      <c r="U4597" s="28"/>
      <c r="V4597" s="15"/>
      <c r="W4597" s="15"/>
      <c r="X4597" s="27"/>
      <c r="Y4597" s="27"/>
      <c r="Z4597" s="29"/>
      <c r="AA4597" s="29"/>
      <c r="AB4597" s="29"/>
      <c r="AC4597" s="30"/>
      <c r="AD4597" s="15" t="str">
        <f>IF(Tabla2[[#This Row],[HORA ENTREGA]]="DIRECTO","On time", IF(AA4597&lt;&gt;"",IF(Tabla2[[#This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7" s="15" t="str">
        <f>MID(Tabla2[[#This Row],[TIPO]],1,3)</f>
        <v xml:space="preserve">20 </v>
      </c>
      <c r="AF4597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CONCHA Y TORO */ Cont: * TRHU3680702*/ HR Entrega: *08:00* /Dirección: *Fundo San Ignacio S/N, Molina, Lontue</v>
      </c>
      <c r="AG4597" s="45" t="str">
        <f>IFERROR(HYPERLINK("https://wa.me/"&amp;Tabla2[[#This Row],[CONTACTO]]&amp;"?text="&amp;Tabla2[[#This Row],[Mensaje]],"Enviar mensaje"),"")</f>
        <v>Enviar mensaje</v>
      </c>
      <c r="AH4597" s="15" t="str">
        <f>CONCATENATE(A4597,F4597)</f>
        <v>4596TRHU3680702</v>
      </c>
      <c r="AI4597" s="15" t="str">
        <f>CONCATENATE("ENT-",A4597)</f>
        <v>ENT-4596</v>
      </c>
      <c r="AJ4597" s="15" t="str">
        <f>IF(Tabla2[[#This Row],[Op]]&lt;&gt;"","ENTREGA","")</f>
        <v>ENTREGA</v>
      </c>
      <c r="AK4597" s="40" t="str">
        <f>(Tabla2[[#This Row],[FECHA ENTREGA]]&amp;Tabla2[[#This Row],[HORA ENTREGA]])</f>
        <v>461910,333333333333333</v>
      </c>
      <c r="AL4597" s="43" t="str">
        <f>IFERROR(HYPERLINK("https://wa.me/"&amp;Tabla2[[#This Row],[CONTACTO]]&amp;"?text="&amp;Tabla2[[#This Row],[Mensaje]]),"")</f>
        <v>https://wa.me/?text=Hola!%0AServicio del día 18-06%0A *Cliente:* CONCHA Y TORO */ Cont: * TRHU3680702*/ HR Entrega: *08:00* /Dirección: *Fundo San Ignacio S/N, Molina, Lontue</v>
      </c>
    </row>
    <row r="4598" spans="1:38" ht="16.5" customHeight="1" x14ac:dyDescent="0.2">
      <c r="A4598" s="15">
        <f>ROW(A4597)</f>
        <v>4597</v>
      </c>
      <c r="B4598" s="15">
        <f>IF(J4598=J4597,B4597+1,1)</f>
        <v>5</v>
      </c>
      <c r="C4598" s="15" t="s">
        <v>6142</v>
      </c>
      <c r="D4598" s="25" t="s">
        <v>39</v>
      </c>
      <c r="E4598" s="27"/>
      <c r="F4598" s="27" t="s">
        <v>6935</v>
      </c>
      <c r="G4598" s="27" t="s">
        <v>64</v>
      </c>
      <c r="H4598" s="27"/>
      <c r="I4598" s="27" t="s">
        <v>6826</v>
      </c>
      <c r="J4598" s="28">
        <v>46191</v>
      </c>
      <c r="K4598" s="26">
        <v>0.33333333333333331</v>
      </c>
      <c r="L4598" s="26" t="s">
        <v>6384</v>
      </c>
      <c r="M4598" s="27"/>
      <c r="N4598" s="25" t="str">
        <f>IFERROR(VLOOKUP(M4598,Data!$J$1:$K$58,2,0),"")</f>
        <v/>
      </c>
      <c r="O4598" s="27"/>
      <c r="P4598" s="27"/>
      <c r="Q4598" s="27" t="s">
        <v>6385</v>
      </c>
      <c r="R4598" s="27"/>
      <c r="S4598" s="27"/>
      <c r="T4598" s="27"/>
      <c r="U4598" s="28"/>
      <c r="V4598" s="15"/>
      <c r="W4598" s="15"/>
      <c r="X4598" s="27"/>
      <c r="Y4598" s="27"/>
      <c r="Z4598" s="29"/>
      <c r="AA4598" s="29"/>
      <c r="AB4598" s="29"/>
      <c r="AC4598" s="30"/>
      <c r="AD4598" s="15" t="str">
        <f>IF(Tabla2[[#This Row],[HORA ENTREGA]]="DIRECTO","On time", IF(AA4598&lt;&gt;"",IF(Tabla2[[#This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8" s="15" t="str">
        <f>MID(Tabla2[[#This Row],[TIPO]],1,3)</f>
        <v xml:space="preserve">20 </v>
      </c>
      <c r="AF4598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CONCHA Y TORO */ Cont: * SEGU2050519*/ HR Entrega: *08:00* /Dirección: *Ruta I-90 Km 18,5, Nancagua</v>
      </c>
      <c r="AG4598" s="47" t="str">
        <f>IFERROR(HYPERLINK("https://wa.me/"&amp;Tabla2[[#This Row],[CONTACTO]]&amp;"?text="&amp;Tabla2[[#This Row],[Mensaje]],"Enviar mensaje"),"")</f>
        <v>Enviar mensaje</v>
      </c>
      <c r="AH4598" s="15" t="str">
        <f>CONCATENATE(A4598,F4598)</f>
        <v>4597SEGU2050519</v>
      </c>
      <c r="AI4598" s="15" t="str">
        <f>CONCATENATE("ENT-",A4598)</f>
        <v>ENT-4597</v>
      </c>
      <c r="AJ4598" s="15" t="str">
        <f>IF(Tabla2[[#This Row],[Op]]&lt;&gt;"","ENTREGA","")</f>
        <v>ENTREGA</v>
      </c>
      <c r="AK4598" s="40" t="str">
        <f>(Tabla2[[#This Row],[FECHA ENTREGA]]&amp;Tabla2[[#This Row],[HORA ENTREGA]])</f>
        <v>461910,333333333333333</v>
      </c>
      <c r="AL4598" s="46" t="str">
        <f>IFERROR(HYPERLINK("https://wa.me/"&amp;Tabla2[[#This Row],[CONTACTO]]&amp;"?text="&amp;Tabla2[[#This Row],[Mensaje]]),"")</f>
        <v>https://wa.me/?text=Hola!%0AServicio del día 18-06%0A *Cliente:* CONCHA Y TORO */ Cont: * SEGU2050519*/ HR Entrega: *08:00* /Dirección: *Ruta I-90 Km 18,5, Nancagua</v>
      </c>
    </row>
    <row r="4599" spans="1:38" ht="16.5" customHeight="1" x14ac:dyDescent="0.2">
      <c r="A4599" s="15">
        <f>ROW(A4598)</f>
        <v>4598</v>
      </c>
      <c r="B4599" s="15">
        <f>IF(J4599=J4598,B4598+1,1)</f>
        <v>6</v>
      </c>
      <c r="C4599" s="15" t="s">
        <v>6142</v>
      </c>
      <c r="D4599" s="25" t="s">
        <v>39</v>
      </c>
      <c r="E4599" s="27"/>
      <c r="F4599" s="27" t="s">
        <v>6936</v>
      </c>
      <c r="G4599" s="27" t="s">
        <v>64</v>
      </c>
      <c r="H4599" s="27"/>
      <c r="I4599" s="27" t="s">
        <v>6826</v>
      </c>
      <c r="J4599" s="28">
        <v>46191</v>
      </c>
      <c r="K4599" s="26">
        <v>0.33333333333333331</v>
      </c>
      <c r="L4599" s="26" t="s">
        <v>6384</v>
      </c>
      <c r="M4599" s="27"/>
      <c r="N4599" s="25" t="str">
        <f>IFERROR(VLOOKUP(M4599,Data!$J$1:$K$58,2,0),"")</f>
        <v/>
      </c>
      <c r="O4599" s="27"/>
      <c r="P4599" s="27"/>
      <c r="Q4599" s="27" t="s">
        <v>6385</v>
      </c>
      <c r="R4599" s="27"/>
      <c r="S4599" s="27"/>
      <c r="T4599" s="27"/>
      <c r="U4599" s="28"/>
      <c r="V4599" s="15"/>
      <c r="W4599" s="15"/>
      <c r="X4599" s="27"/>
      <c r="Y4599" s="27"/>
      <c r="Z4599" s="29"/>
      <c r="AA4599" s="29"/>
      <c r="AB4599" s="29"/>
      <c r="AC4599" s="30"/>
      <c r="AD4599" s="15" t="str">
        <f>IF(Tabla2[[#This Row],[HORA ENTREGA]]="DIRECTO","On time", IF(AA4599&lt;&gt;"",IF(Tabla2[[#This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599" s="15" t="str">
        <f>MID(Tabla2[[#This Row],[TIPO]],1,3)</f>
        <v xml:space="preserve">20 </v>
      </c>
      <c r="AF4599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CONCHA Y TORO */ Cont: * TCLU7446076*/ HR Entrega: *08:00* /Dirección: *Ruta I-90 Km 18,5, Nancagua</v>
      </c>
      <c r="AG4599" s="47" t="str">
        <f>IFERROR(HYPERLINK("https://wa.me/"&amp;Tabla2[[#This Row],[CONTACTO]]&amp;"?text="&amp;Tabla2[[#This Row],[Mensaje]],"Enviar mensaje"),"")</f>
        <v>Enviar mensaje</v>
      </c>
      <c r="AH4599" s="15" t="str">
        <f>CONCATENATE(A4599,F4599)</f>
        <v>4598TCLU7446076</v>
      </c>
      <c r="AI4599" s="15" t="str">
        <f>CONCATENATE("ENT-",A4599)</f>
        <v>ENT-4598</v>
      </c>
      <c r="AJ4599" s="15" t="str">
        <f>IF(Tabla2[[#This Row],[Op]]&lt;&gt;"","ENTREGA","")</f>
        <v>ENTREGA</v>
      </c>
      <c r="AK4599" s="40" t="str">
        <f>(Tabla2[[#This Row],[FECHA ENTREGA]]&amp;Tabla2[[#This Row],[HORA ENTREGA]])</f>
        <v>461910,333333333333333</v>
      </c>
      <c r="AL4599" s="46" t="str">
        <f>IFERROR(HYPERLINK("https://wa.me/"&amp;Tabla2[[#This Row],[CONTACTO]]&amp;"?text="&amp;Tabla2[[#This Row],[Mensaje]]),"")</f>
        <v>https://wa.me/?text=Hola!%0AServicio del día 18-06%0A *Cliente:* CONCHA Y TORO */ Cont: * TCLU7446076*/ HR Entrega: *08:00* /Dirección: *Ruta I-90 Km 18,5, Nancagua</v>
      </c>
    </row>
    <row r="4600" spans="1:38" ht="16.5" customHeight="1" x14ac:dyDescent="0.2">
      <c r="A4600" s="15">
        <f>ROW(A4599)</f>
        <v>4599</v>
      </c>
      <c r="B4600" s="15">
        <f>IF(J4600=J4599,B4599+1,1)</f>
        <v>7</v>
      </c>
      <c r="C4600" s="15" t="s">
        <v>447</v>
      </c>
      <c r="D4600" s="25" t="s">
        <v>39</v>
      </c>
      <c r="E4600" s="27"/>
      <c r="F4600" s="27" t="s">
        <v>6937</v>
      </c>
      <c r="G4600" s="27"/>
      <c r="H4600" s="27"/>
      <c r="I4600" s="27"/>
      <c r="J4600" s="28">
        <v>46191</v>
      </c>
      <c r="K4600" s="26">
        <v>0.33333333333333331</v>
      </c>
      <c r="L4600" s="26"/>
      <c r="M4600" s="27"/>
      <c r="N4600" s="25" t="str">
        <f>IFERROR(VLOOKUP(M4600,Data!$J$1:$K$58,2,0),"")</f>
        <v/>
      </c>
      <c r="O4600" s="27"/>
      <c r="P4600" s="27"/>
      <c r="Q4600" s="27" t="s">
        <v>450</v>
      </c>
      <c r="R4600" s="27"/>
      <c r="S4600" s="27"/>
      <c r="T4600" s="27"/>
      <c r="U4600" s="28"/>
      <c r="V4600" s="15"/>
      <c r="W4600" s="15"/>
      <c r="X4600" s="27"/>
      <c r="Y4600" s="27"/>
      <c r="Z4600" s="29"/>
      <c r="AA4600" s="29"/>
      <c r="AB4600" s="29"/>
      <c r="AC4600" s="30"/>
      <c r="AD4600" s="15" t="str">
        <f>IF(Tabla2[[#This Row],[HORA ENTREGA]]="DIRECTO","On time", IF(AA4600&lt;&gt;"",IF(Tabla2[[#This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600" s="15" t="str">
        <f>MID(Tabla2[[#This Row],[TIPO]],1,3)</f>
        <v/>
      </c>
      <c r="AF4600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TECNIKA S A */ Cont: * CSNU6403256*/ HR Entrega: *08:00* /Dirección: *Los Olivos 1270, Pudahuel</v>
      </c>
      <c r="AG4600" s="45" t="str">
        <f>IFERROR(HYPERLINK("https://wa.me/"&amp;Tabla2[[#This Row],[CONTACTO]]&amp;"?text="&amp;Tabla2[[#This Row],[Mensaje]],"Enviar mensaje"),"")</f>
        <v>Enviar mensaje</v>
      </c>
      <c r="AH4600" s="15" t="str">
        <f>CONCATENATE(A4600,F4600)</f>
        <v>4599CSNU6403256</v>
      </c>
      <c r="AI4600" s="15" t="str">
        <f>CONCATENATE("ENT-",A4600)</f>
        <v>ENT-4599</v>
      </c>
      <c r="AJ4600" s="15" t="str">
        <f>IF(Tabla2[[#This Row],[Op]]&lt;&gt;"","ENTREGA","")</f>
        <v>ENTREGA</v>
      </c>
      <c r="AK4600" s="40" t="str">
        <f>(Tabla2[[#This Row],[FECHA ENTREGA]]&amp;Tabla2[[#This Row],[HORA ENTREGA]])</f>
        <v>461910,333333333333333</v>
      </c>
      <c r="AL4600" s="43" t="str">
        <f>IFERROR(HYPERLINK("https://wa.me/"&amp;Tabla2[[#This Row],[CONTACTO]]&amp;"?text="&amp;Tabla2[[#This Row],[Mensaje]]),"")</f>
        <v>https://wa.me/?text=Hola!%0AServicio del día 18-06%0A *Cliente:* TECNIKA S A */ Cont: * CSNU6403256*/ HR Entrega: *08:00* /Dirección: *Los Olivos 1270, Pudahuel</v>
      </c>
    </row>
    <row r="4601" spans="1:38" ht="16.5" customHeight="1" x14ac:dyDescent="0.2">
      <c r="A4601" s="15">
        <f>ROW(A4600)</f>
        <v>4600</v>
      </c>
      <c r="B4601" s="15">
        <f>IF(J4601=J4600,B4600+1,1)</f>
        <v>8</v>
      </c>
      <c r="C4601" s="15" t="s">
        <v>447</v>
      </c>
      <c r="D4601" s="25" t="s">
        <v>39</v>
      </c>
      <c r="E4601" s="27"/>
      <c r="F4601" s="27" t="s">
        <v>6938</v>
      </c>
      <c r="G4601" s="27"/>
      <c r="H4601" s="27"/>
      <c r="I4601" s="27"/>
      <c r="J4601" s="28">
        <v>46191</v>
      </c>
      <c r="K4601" s="26">
        <v>0.39583333333333331</v>
      </c>
      <c r="L4601" s="26"/>
      <c r="M4601" s="27"/>
      <c r="N4601" s="25" t="str">
        <f>IFERROR(VLOOKUP(M4601,Data!$J$1:$K$58,2,0),"")</f>
        <v/>
      </c>
      <c r="O4601" s="27"/>
      <c r="P4601" s="27"/>
      <c r="Q4601" s="27" t="s">
        <v>450</v>
      </c>
      <c r="R4601" s="27"/>
      <c r="S4601" s="27"/>
      <c r="T4601" s="27"/>
      <c r="U4601" s="28"/>
      <c r="V4601" s="15"/>
      <c r="W4601" s="15"/>
      <c r="X4601" s="27"/>
      <c r="Y4601" s="27"/>
      <c r="Z4601" s="29"/>
      <c r="AA4601" s="29"/>
      <c r="AB4601" s="29"/>
      <c r="AC4601" s="30"/>
      <c r="AD4601" s="15" t="str">
        <f>IF(Tabla2[[#This Row],[HORA ENTREGA]]="DIRECTO","On time", IF(AA4601&lt;&gt;"",IF(Tabla2[[#This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601" s="15" t="str">
        <f>MID(Tabla2[[#This Row],[TIPO]],1,3)</f>
        <v/>
      </c>
      <c r="AF4601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TECNIKA S A */ Cont: * UACU5689292*/ HR Entrega: *09:30* /Dirección: *Los Olivos 1270, Pudahuel</v>
      </c>
      <c r="AG4601" s="45" t="str">
        <f>IFERROR(HYPERLINK("https://wa.me/"&amp;Tabla2[[#This Row],[CONTACTO]]&amp;"?text="&amp;Tabla2[[#This Row],[Mensaje]],"Enviar mensaje"),"")</f>
        <v>Enviar mensaje</v>
      </c>
      <c r="AH4601" s="15" t="str">
        <f>CONCATENATE(A4601,F4601)</f>
        <v>4600UACU5689292</v>
      </c>
      <c r="AI4601" s="15" t="str">
        <f>CONCATENATE("ENT-",A4601)</f>
        <v>ENT-4600</v>
      </c>
      <c r="AJ4601" s="15" t="str">
        <f>IF(Tabla2[[#This Row],[Op]]&lt;&gt;"","ENTREGA","")</f>
        <v>ENTREGA</v>
      </c>
      <c r="AK4601" s="40" t="str">
        <f>(Tabla2[[#This Row],[FECHA ENTREGA]]&amp;Tabla2[[#This Row],[HORA ENTREGA]])</f>
        <v>461910,395833333333333</v>
      </c>
      <c r="AL4601" s="43" t="str">
        <f>IFERROR(HYPERLINK("https://wa.me/"&amp;Tabla2[[#This Row],[CONTACTO]]&amp;"?text="&amp;Tabla2[[#This Row],[Mensaje]]),"")</f>
        <v>https://wa.me/?text=Hola!%0AServicio del día 18-06%0A *Cliente:* TECNIKA S A */ Cont: * UACU5689292*/ HR Entrega: *09:30* /Dirección: *Los Olivos 1270, Pudahuel</v>
      </c>
    </row>
    <row r="4602" spans="1:38" ht="16.5" customHeight="1" x14ac:dyDescent="0.2">
      <c r="A4602" s="15">
        <f>ROW(A4601)</f>
        <v>4601</v>
      </c>
      <c r="B4602" s="15">
        <f>IF(J4602=J4601,B4601+1,1)</f>
        <v>9</v>
      </c>
      <c r="C4602" s="15" t="s">
        <v>2344</v>
      </c>
      <c r="D4602" s="25" t="s">
        <v>39</v>
      </c>
      <c r="E4602" s="27"/>
      <c r="F4602" s="27" t="s">
        <v>6939</v>
      </c>
      <c r="G4602" s="27"/>
      <c r="H4602" s="27"/>
      <c r="I4602" s="27"/>
      <c r="J4602" s="28">
        <v>46191</v>
      </c>
      <c r="K4602" s="26">
        <v>0.33333333333333331</v>
      </c>
      <c r="L4602" s="26"/>
      <c r="M4602" s="27"/>
      <c r="N4602" s="25" t="str">
        <f>IFERROR(VLOOKUP(M4602,Data!$J$1:$K$58,2,0),"")</f>
        <v/>
      </c>
      <c r="O4602" s="27"/>
      <c r="P4602" s="27"/>
      <c r="Q4602" s="27" t="s">
        <v>4045</v>
      </c>
      <c r="R4602" s="27"/>
      <c r="S4602" s="27"/>
      <c r="T4602" s="27"/>
      <c r="U4602" s="28"/>
      <c r="V4602" s="15"/>
      <c r="W4602" s="15"/>
      <c r="X4602" s="27"/>
      <c r="Y4602" s="27"/>
      <c r="Z4602" s="29"/>
      <c r="AA4602" s="29"/>
      <c r="AB4602" s="29"/>
      <c r="AC4602" s="30"/>
      <c r="AD4602" s="15" t="str">
        <f>IF(Tabla2[[#This Row],[HORA ENTREGA]]="DIRECTO","On time", IF(AA4602&lt;&gt;"",IF(Tabla2[[#This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602" s="15" t="str">
        <f>MID(Tabla2[[#This Row],[TIPO]],1,3)</f>
        <v/>
      </c>
      <c r="AF4602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THE ANDES BRANDS */ Cont: * FFAU6014175*/ HR Entrega: *08:00* /Dirección: *BODENOR FLEXCENTER - BOULEVARD PONIENTE, MODULOS 21 Y 22 ENEA, PUDAHUEL</v>
      </c>
      <c r="AG4602" s="45" t="str">
        <f>IFERROR(HYPERLINK("https://wa.me/"&amp;Tabla2[[#This Row],[CONTACTO]]&amp;"?text="&amp;Tabla2[[#This Row],[Mensaje]],"Enviar mensaje"),"")</f>
        <v>Enviar mensaje</v>
      </c>
      <c r="AH4602" s="15" t="str">
        <f>CONCATENATE(A4602,F4602)</f>
        <v>4601FFAU6014175</v>
      </c>
      <c r="AI4602" s="15" t="str">
        <f>CONCATENATE("ENT-",A4602)</f>
        <v>ENT-4601</v>
      </c>
      <c r="AJ4602" s="15" t="str">
        <f>IF(Tabla2[[#This Row],[Op]]&lt;&gt;"","ENTREGA","")</f>
        <v>ENTREGA</v>
      </c>
      <c r="AK4602" s="40" t="str">
        <f>(Tabla2[[#This Row],[FECHA ENTREGA]]&amp;Tabla2[[#This Row],[HORA ENTREGA]])</f>
        <v>461910,333333333333333</v>
      </c>
      <c r="AL4602" s="43" t="str">
        <f>IFERROR(HYPERLINK("https://wa.me/"&amp;Tabla2[[#This Row],[CONTACTO]]&amp;"?text="&amp;Tabla2[[#This Row],[Mensaje]]),"")</f>
        <v>https://wa.me/?text=Hola!%0AServicio del día 18-06%0A *Cliente:* THE ANDES BRANDS */ Cont: * FFAU6014175*/ HR Entrega: *08:00* /Dirección: *BODENOR FLEXCENTER - BOULEVARD PONIENTE, MODULOS 21 Y 22 ENEA, PUDAHUEL</v>
      </c>
    </row>
    <row r="4603" spans="1:38" ht="16.5" customHeight="1" x14ac:dyDescent="0.2">
      <c r="A4603" s="15">
        <f>ROW(A4602)</f>
        <v>4602</v>
      </c>
      <c r="B4603" s="15">
        <f>IF(J4603=J4602,B4602+1,1)</f>
        <v>10</v>
      </c>
      <c r="C4603" s="15" t="s">
        <v>2344</v>
      </c>
      <c r="D4603" s="25" t="s">
        <v>39</v>
      </c>
      <c r="E4603" s="27"/>
      <c r="F4603" s="27" t="s">
        <v>6940</v>
      </c>
      <c r="G4603" s="27"/>
      <c r="H4603" s="27"/>
      <c r="I4603" s="27"/>
      <c r="J4603" s="28">
        <v>46191</v>
      </c>
      <c r="K4603" s="26">
        <v>0.375</v>
      </c>
      <c r="L4603" s="26"/>
      <c r="M4603" s="27"/>
      <c r="N4603" s="25" t="str">
        <f>IFERROR(VLOOKUP(M4603,Data!$J$1:$K$58,2,0),"")</f>
        <v/>
      </c>
      <c r="O4603" s="27"/>
      <c r="P4603" s="27"/>
      <c r="Q4603" s="27" t="s">
        <v>4045</v>
      </c>
      <c r="R4603" s="27"/>
      <c r="S4603" s="27"/>
      <c r="T4603" s="27"/>
      <c r="U4603" s="28"/>
      <c r="V4603" s="15"/>
      <c r="W4603" s="15"/>
      <c r="X4603" s="27"/>
      <c r="Y4603" s="27"/>
      <c r="Z4603" s="29"/>
      <c r="AA4603" s="29"/>
      <c r="AB4603" s="29"/>
      <c r="AC4603" s="30"/>
      <c r="AD4603" s="15" t="str">
        <f>IF(Tabla2[[#This Row],[HORA ENTREGA]]="DIRECTO","On time", IF(AA4603&lt;&gt;"",IF(Tabla2[[#This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603" s="15" t="str">
        <f>MID(Tabla2[[#This Row],[TIPO]],1,3)</f>
        <v/>
      </c>
      <c r="AF4603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THE ANDES BRANDS */ Cont: * CGMU6920610*/ HR Entrega: *09:00* /Dirección: *BODENOR FLEXCENTER - BOULEVARD PONIENTE, MODULOS 21 Y 22 ENEA, PUDAHUEL</v>
      </c>
      <c r="AG4603" s="45" t="str">
        <f>IFERROR(HYPERLINK("https://wa.me/"&amp;Tabla2[[#This Row],[CONTACTO]]&amp;"?text="&amp;Tabla2[[#This Row],[Mensaje]],"Enviar mensaje"),"")</f>
        <v>Enviar mensaje</v>
      </c>
      <c r="AH4603" s="15" t="str">
        <f>CONCATENATE(A4603,F4603)</f>
        <v>4602CGMU6920610</v>
      </c>
      <c r="AI4603" s="15" t="str">
        <f>CONCATENATE("ENT-",A4603)</f>
        <v>ENT-4602</v>
      </c>
      <c r="AJ4603" s="15" t="str">
        <f>IF(Tabla2[[#This Row],[Op]]&lt;&gt;"","ENTREGA","")</f>
        <v>ENTREGA</v>
      </c>
      <c r="AK4603" s="40" t="str">
        <f>(Tabla2[[#This Row],[FECHA ENTREGA]]&amp;Tabla2[[#This Row],[HORA ENTREGA]])</f>
        <v>461910,375</v>
      </c>
      <c r="AL4603" s="43" t="str">
        <f>IFERROR(HYPERLINK("https://wa.me/"&amp;Tabla2[[#This Row],[CONTACTO]]&amp;"?text="&amp;Tabla2[[#This Row],[Mensaje]]),"")</f>
        <v>https://wa.me/?text=Hola!%0AServicio del día 18-06%0A *Cliente:* THE ANDES BRANDS */ Cont: * CGMU6920610*/ HR Entrega: *09:00* /Dirección: *BODENOR FLEXCENTER - BOULEVARD PONIENTE, MODULOS 21 Y 22 ENEA, PUDAHUEL</v>
      </c>
    </row>
    <row r="4604" spans="1:38" ht="16.5" customHeight="1" x14ac:dyDescent="0.2">
      <c r="A4604" s="15">
        <f>ROW(A4603)</f>
        <v>4603</v>
      </c>
      <c r="B4604" s="15">
        <f>IF(J4604=J4603,B4603+1,1)</f>
        <v>11</v>
      </c>
      <c r="C4604" s="15" t="s">
        <v>2344</v>
      </c>
      <c r="D4604" s="25" t="s">
        <v>39</v>
      </c>
      <c r="E4604" s="27"/>
      <c r="F4604" s="27" t="s">
        <v>6941</v>
      </c>
      <c r="G4604" s="27"/>
      <c r="H4604" s="27"/>
      <c r="I4604" s="27"/>
      <c r="J4604" s="28">
        <v>46191</v>
      </c>
      <c r="K4604" s="26">
        <v>0.45833333333333331</v>
      </c>
      <c r="L4604" s="26"/>
      <c r="M4604" s="27"/>
      <c r="N4604" s="25" t="str">
        <f>IFERROR(VLOOKUP(M4604,Data!$J$1:$K$58,2,0),"")</f>
        <v/>
      </c>
      <c r="O4604" s="27"/>
      <c r="P4604" s="27"/>
      <c r="Q4604" s="27" t="s">
        <v>4045</v>
      </c>
      <c r="R4604" s="27"/>
      <c r="S4604" s="27"/>
      <c r="T4604" s="27"/>
      <c r="U4604" s="28"/>
      <c r="V4604" s="15"/>
      <c r="W4604" s="15"/>
      <c r="X4604" s="27"/>
      <c r="Y4604" s="27"/>
      <c r="Z4604" s="29"/>
      <c r="AA4604" s="29"/>
      <c r="AB4604" s="29"/>
      <c r="AC4604" s="30"/>
      <c r="AD4604" s="15" t="str">
        <f>IF(Tabla2[[#This Row],[HORA ENTREGA]]="DIRECTO","On time", IF(AA4604&lt;&gt;"",IF(Tabla2[[#This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604" s="15" t="str">
        <f>MID(Tabla2[[#This Row],[TIPO]],1,3)</f>
        <v/>
      </c>
      <c r="AF4604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18-06%0A *Cliente:* THE ANDES BRANDS */ Cont: * TGCU0035264*/ HR Entrega: *11:00* /Dirección: *BODENOR FLEXCENTER - BOULEVARD PONIENTE, MODULOS 21 Y 22 ENEA, PUDAHUEL</v>
      </c>
      <c r="AG4604" s="45" t="str">
        <f>IFERROR(HYPERLINK("https://wa.me/"&amp;Tabla2[[#This Row],[CONTACTO]]&amp;"?text="&amp;Tabla2[[#This Row],[Mensaje]],"Enviar mensaje"),"")</f>
        <v>Enviar mensaje</v>
      </c>
      <c r="AH4604" s="15" t="str">
        <f>CONCATENATE(A4604,F4604)</f>
        <v>4603TGCU0035264</v>
      </c>
      <c r="AI4604" s="15" t="str">
        <f>CONCATENATE("ENT-",A4604)</f>
        <v>ENT-4603</v>
      </c>
      <c r="AJ4604" s="15" t="str">
        <f>IF(Tabla2[[#This Row],[Op]]&lt;&gt;"","ENTREGA","")</f>
        <v>ENTREGA</v>
      </c>
      <c r="AK4604" s="40" t="str">
        <f>(Tabla2[[#This Row],[FECHA ENTREGA]]&amp;Tabla2[[#This Row],[HORA ENTREGA]])</f>
        <v>461910,458333333333333</v>
      </c>
      <c r="AL4604" s="43" t="str">
        <f>IFERROR(HYPERLINK("https://wa.me/"&amp;Tabla2[[#This Row],[CONTACTO]]&amp;"?text="&amp;Tabla2[[#This Row],[Mensaje]]),"")</f>
        <v>https://wa.me/?text=Hola!%0AServicio del día 18-06%0A *Cliente:* THE ANDES BRANDS */ Cont: * TGCU0035264*/ HR Entrega: *11:00* /Dirección: *BODENOR FLEXCENTER - BOULEVARD PONIENTE, MODULOS 21 Y 22 ENEA, PUDAHUEL</v>
      </c>
    </row>
    <row r="4605" spans="1:38" ht="16.5" customHeight="1" x14ac:dyDescent="0.2">
      <c r="A4605" s="15">
        <f>ROW(A4604)</f>
        <v>4604</v>
      </c>
      <c r="B4605" s="15">
        <f>IF(J4605=J4604,B4604+1,1)</f>
        <v>1</v>
      </c>
      <c r="C4605" s="15" t="s">
        <v>6142</v>
      </c>
      <c r="D4605" s="25" t="s">
        <v>39</v>
      </c>
      <c r="E4605" s="27"/>
      <c r="F4605" s="27" t="s">
        <v>6935</v>
      </c>
      <c r="G4605" s="27" t="s">
        <v>64</v>
      </c>
      <c r="H4605" s="27"/>
      <c r="I4605" s="27"/>
      <c r="J4605" s="28">
        <v>46192</v>
      </c>
      <c r="K4605" s="26">
        <v>0.33333333333333331</v>
      </c>
      <c r="L4605" s="26" t="s">
        <v>6384</v>
      </c>
      <c r="M4605" s="27"/>
      <c r="N4605" s="25" t="str">
        <f>IFERROR(VLOOKUP(M4605,Data!$J$1:$K$58,2,0),"")</f>
        <v/>
      </c>
      <c r="O4605" s="27"/>
      <c r="P4605" s="27"/>
      <c r="Q4605" s="27" t="s">
        <v>6385</v>
      </c>
      <c r="R4605" s="27"/>
      <c r="S4605" s="27" t="s">
        <v>6827</v>
      </c>
      <c r="T4605" s="27"/>
      <c r="U4605" s="28"/>
      <c r="V4605" s="15"/>
      <c r="W4605" s="15"/>
      <c r="X4605" s="27"/>
      <c r="Y4605" s="27"/>
      <c r="Z4605" s="29"/>
      <c r="AA4605" s="29"/>
      <c r="AB4605" s="29"/>
      <c r="AC4605" s="30"/>
      <c r="AD4605" s="15" t="str">
        <f>IF(Tabla2[[#This Row],[HORA ENTREGA]]="DIRECTO","On time", IF(AA4605&lt;&gt;"",IF(Tabla2[[#This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605" s="15" t="str">
        <f>MID(Tabla2[[#This Row],[TIPO]],1,3)</f>
        <v xml:space="preserve">20 </v>
      </c>
      <c r="AF4605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19-06%0A *Cliente:* CONCHA Y TORO */ Cont: * SEGU2050519*/ HR Entrega: *08:00* /Dirección: *Ruta I-90 Km 18,5, Nancagua</v>
      </c>
      <c r="AG4605" s="45" t="str">
        <f>IFERROR(HYPERLINK("https://wa.me/"&amp;Tabla2[[#This Row],[CONTACTO]]&amp;"?text="&amp;Tabla2[[#This Row],[Mensaje]],"Enviar mensaje"),"")</f>
        <v>Enviar mensaje</v>
      </c>
      <c r="AH4605" s="15" t="str">
        <f>CONCATENATE(A4605,F4605)</f>
        <v>4604SEGU2050519</v>
      </c>
      <c r="AI4605" s="15" t="str">
        <f>CONCATENATE("ENT-",A4605)</f>
        <v>ENT-4604</v>
      </c>
      <c r="AJ4605" s="15" t="str">
        <f>IF(Tabla2[[#This Row],[Op]]&lt;&gt;"","ENTREGA","")</f>
        <v>ENTREGA</v>
      </c>
      <c r="AK4605" s="40" t="str">
        <f>(Tabla2[[#This Row],[FECHA ENTREGA]]&amp;Tabla2[[#This Row],[HORA ENTREGA]])</f>
        <v>461920,333333333333333</v>
      </c>
      <c r="AL4605" s="43" t="str">
        <f>IFERROR(HYPERLINK("https://wa.me/"&amp;Tabla2[[#This Row],[CONTACTO]]&amp;"?text="&amp;Tabla2[[#This Row],[Mensaje]]),"")</f>
        <v>https://wa.me/?text=Hola!%0AServicio del día 19-06%0A *Cliente:* CONCHA Y TORO */ Cont: * SEGU2050519*/ HR Entrega: *08:00* /Dirección: *Ruta I-90 Km 18,5, Nancagua</v>
      </c>
    </row>
    <row r="4606" spans="1:38" ht="16.5" customHeight="1" x14ac:dyDescent="0.2">
      <c r="A4606" s="15">
        <f>ROW(A4605)</f>
        <v>4605</v>
      </c>
      <c r="B4606" s="15">
        <f>IF(J4606=J4605,B4605+1,1)</f>
        <v>1</v>
      </c>
      <c r="C4606" s="15" t="s">
        <v>6142</v>
      </c>
      <c r="D4606" s="25" t="s">
        <v>39</v>
      </c>
      <c r="E4606" s="27"/>
      <c r="F4606" s="27" t="s">
        <v>6936</v>
      </c>
      <c r="G4606" s="27" t="s">
        <v>64</v>
      </c>
      <c r="H4606" s="27"/>
      <c r="I4606" s="27"/>
      <c r="J4606" s="28">
        <v>46195</v>
      </c>
      <c r="K4606" s="26">
        <v>0.33333333333333331</v>
      </c>
      <c r="L4606" s="26" t="s">
        <v>6384</v>
      </c>
      <c r="M4606" s="27"/>
      <c r="N4606" s="25" t="str">
        <f>IFERROR(VLOOKUP(M4606,Data!$J$1:$K$58,2,0),"")</f>
        <v/>
      </c>
      <c r="O4606" s="27"/>
      <c r="P4606" s="27"/>
      <c r="Q4606" s="27" t="s">
        <v>6385</v>
      </c>
      <c r="R4606" s="27"/>
      <c r="S4606" s="27" t="s">
        <v>6827</v>
      </c>
      <c r="T4606" s="27"/>
      <c r="U4606" s="28"/>
      <c r="V4606" s="15"/>
      <c r="W4606" s="15"/>
      <c r="X4606" s="27"/>
      <c r="Y4606" s="27"/>
      <c r="Z4606" s="29"/>
      <c r="AA4606" s="29"/>
      <c r="AB4606" s="29"/>
      <c r="AC4606" s="30"/>
      <c r="AD4606" s="15" t="str">
        <f>IF(Tabla2[[#This Row],[HORA ENTREGA]]="DIRECTO","On time", IF(AA4606&lt;&gt;"",IF(Tabla2[[#This Row],[Fecha Real Entrega]]&lt;Tabla2[[#This Row],[FECHA ENTREGA]],"On time",IF(Tabla2[[#This Row],[Hora Real Entrega]]&lt;=Tabla2[[#This Row],[HORA ENTREGA]]+(15/1440),"On time","Off time")),"Sin llegada"))</f>
        <v>Sin llegada</v>
      </c>
      <c r="AE4606" s="15" t="str">
        <f>MID(Tabla2[[#This Row],[TIPO]],1,3)</f>
        <v xml:space="preserve">20 </v>
      </c>
      <c r="AF4606" s="39" t="str">
        <f>"Hola!" &amp; "%0A" &amp; "Servicio del día " &amp;TEXT(Tabla2[[#This Row],[FECHA ENTREGA]],"dd-mm") &amp; "%0A" &amp; " *Cliente:* " &amp;Tabla2[[#This Row],[CLIENTE]] &amp; " */ Cont: * "&amp;Tabla2[[#This Row],[CONTENEDOR]] &amp; "*/ HR Entrega: *" &amp; TEXT(Tabla2[[#This Row],[HORA ENTREGA]],"hh:mm") &amp; "* /Dirección: *" &amp; Tabla2[[#This Row],[Dirección Entrega]]</f>
        <v>Hola!%0AServicio del día 22-06%0A *Cliente:* CONCHA Y TORO */ Cont: * TCLU7446076*/ HR Entrega: *08:00* /Dirección: *Ruta I-90 Km 18,5, Nancagua</v>
      </c>
      <c r="AG4606" s="45" t="str">
        <f>IFERROR(HYPERLINK("https://wa.me/"&amp;Tabla2[[#This Row],[CONTACTO]]&amp;"?text="&amp;Tabla2[[#This Row],[Mensaje]],"Enviar mensaje"),"")</f>
        <v>Enviar mensaje</v>
      </c>
      <c r="AH4606" s="15" t="str">
        <f>CONCATENATE(A4606,F4606)</f>
        <v>4605TCLU7446076</v>
      </c>
      <c r="AI4606" s="15" t="str">
        <f>CONCATENATE("ENT-",A4606)</f>
        <v>ENT-4605</v>
      </c>
      <c r="AJ4606" s="15" t="str">
        <f>IF(Tabla2[[#This Row],[Op]]&lt;&gt;"","ENTREGA","")</f>
        <v>ENTREGA</v>
      </c>
      <c r="AK4606" s="40" t="str">
        <f>(Tabla2[[#This Row],[FECHA ENTREGA]]&amp;Tabla2[[#This Row],[HORA ENTREGA]])</f>
        <v>461950,333333333333333</v>
      </c>
      <c r="AL4606" s="43" t="str">
        <f>IFERROR(HYPERLINK("https://wa.me/"&amp;Tabla2[[#This Row],[CONTACTO]]&amp;"?text="&amp;Tabla2[[#This Row],[Mensaje]]),"")</f>
        <v>https://wa.me/?text=Hola!%0AServicio del día 22-06%0A *Cliente:* CONCHA Y TORO */ Cont: * TCLU7446076*/ HR Entrega: *08:00* /Dirección: *Ruta I-90 Km 18,5, Nancagua</v>
      </c>
    </row>
    <row r="4607" spans="1:38" ht="16.5" customHeight="1" x14ac:dyDescent="0.2">
      <c r="A4607" s="15"/>
      <c r="B4607" s="15"/>
      <c r="C4607" s="15"/>
      <c r="D4607" s="25"/>
      <c r="E4607" s="27"/>
      <c r="F4607" s="27"/>
      <c r="G4607" s="27"/>
      <c r="H4607" s="27"/>
      <c r="I4607" s="27"/>
      <c r="J4607" s="28"/>
      <c r="K4607" s="26"/>
      <c r="L4607" s="26"/>
      <c r="M4607" s="41"/>
      <c r="N4607" s="25"/>
      <c r="O4607" s="41"/>
      <c r="P4607" s="27"/>
      <c r="Q4607" s="27"/>
      <c r="R4607" s="27"/>
      <c r="S4607" s="27"/>
      <c r="T4607" s="27"/>
      <c r="U4607" s="28"/>
      <c r="V4607" s="15"/>
      <c r="W4607" s="15"/>
      <c r="X4607" s="27"/>
      <c r="Y4607" s="27"/>
      <c r="Z4607" s="29"/>
      <c r="AA4607" s="29"/>
      <c r="AB4607" s="29"/>
      <c r="AC4607" s="30"/>
      <c r="AD4607" s="15"/>
      <c r="AE4607" s="15"/>
      <c r="AF4607" s="39"/>
      <c r="AG4607" s="45"/>
      <c r="AH4607" s="15"/>
      <c r="AI4607" s="15"/>
      <c r="AJ4607" s="15"/>
      <c r="AK4607" s="40"/>
      <c r="AL4607" s="43"/>
    </row>
    <row r="4608" spans="1:38" ht="16.5" customHeight="1" x14ac:dyDescent="0.2">
      <c r="A4608" s="15"/>
      <c r="B4608" s="15"/>
      <c r="C4608" s="15"/>
      <c r="D4608" s="25"/>
      <c r="E4608" s="27"/>
      <c r="F4608" s="27"/>
      <c r="G4608" s="27"/>
      <c r="H4608" s="27"/>
      <c r="I4608" s="27"/>
      <c r="J4608" s="28"/>
      <c r="K4608" s="26"/>
      <c r="L4608" s="26"/>
      <c r="M4608" s="41"/>
      <c r="N4608" s="25"/>
      <c r="O4608" s="41"/>
      <c r="P4608" s="27"/>
      <c r="Q4608" s="27"/>
      <c r="R4608" s="27"/>
      <c r="S4608" s="27"/>
      <c r="T4608" s="27"/>
      <c r="U4608" s="28"/>
      <c r="V4608" s="15"/>
      <c r="W4608" s="15"/>
      <c r="X4608" s="27"/>
      <c r="Y4608" s="27"/>
      <c r="Z4608" s="29"/>
      <c r="AA4608" s="29"/>
      <c r="AB4608" s="29"/>
      <c r="AC4608" s="30"/>
      <c r="AD4608" s="15"/>
      <c r="AE4608" s="15"/>
      <c r="AF4608" s="39"/>
      <c r="AG4608" s="45"/>
      <c r="AH4608" s="15"/>
      <c r="AI4608" s="15"/>
      <c r="AJ4608" s="15"/>
      <c r="AK4608" s="40"/>
      <c r="AL4608" s="43"/>
    </row>
    <row r="4609" spans="1:38" ht="16.5" customHeight="1" x14ac:dyDescent="0.2">
      <c r="A4609" s="15"/>
      <c r="B4609" s="15"/>
      <c r="C4609" s="15"/>
      <c r="D4609" s="25"/>
      <c r="E4609" s="27"/>
      <c r="F4609" s="27"/>
      <c r="G4609" s="27"/>
      <c r="H4609" s="27"/>
      <c r="I4609" s="27"/>
      <c r="J4609" s="28"/>
      <c r="K4609" s="26"/>
      <c r="L4609" s="26"/>
      <c r="M4609" s="41"/>
      <c r="N4609" s="25"/>
      <c r="O4609" s="41"/>
      <c r="P4609" s="27"/>
      <c r="Q4609" s="27"/>
      <c r="R4609" s="27"/>
      <c r="S4609" s="27"/>
      <c r="T4609" s="27"/>
      <c r="U4609" s="28"/>
      <c r="V4609" s="15"/>
      <c r="W4609" s="15"/>
      <c r="X4609" s="27"/>
      <c r="Y4609" s="27"/>
      <c r="Z4609" s="29"/>
      <c r="AA4609" s="29"/>
      <c r="AB4609" s="29"/>
      <c r="AC4609" s="30"/>
      <c r="AD4609" s="15"/>
      <c r="AE4609" s="15"/>
      <c r="AF4609" s="39"/>
      <c r="AG4609" s="45"/>
      <c r="AH4609" s="15"/>
      <c r="AI4609" s="15"/>
      <c r="AJ4609" s="15"/>
      <c r="AK4609" s="40"/>
      <c r="AL4609" s="43"/>
    </row>
    <row r="4610" spans="1:38" ht="16.5" customHeight="1" x14ac:dyDescent="0.2">
      <c r="A4610" s="15"/>
      <c r="B4610" s="15"/>
      <c r="C4610" s="15"/>
      <c r="D4610" s="25"/>
      <c r="E4610" s="27"/>
      <c r="F4610" s="27"/>
      <c r="G4610" s="27"/>
      <c r="H4610" s="27"/>
      <c r="I4610" s="27"/>
      <c r="J4610" s="28"/>
      <c r="K4610" s="26"/>
      <c r="L4610" s="26"/>
      <c r="M4610" s="41"/>
      <c r="N4610" s="25"/>
      <c r="O4610" s="41"/>
      <c r="P4610" s="27"/>
      <c r="Q4610" s="27"/>
      <c r="R4610" s="27"/>
      <c r="S4610" s="27"/>
      <c r="T4610" s="27"/>
      <c r="U4610" s="28"/>
      <c r="V4610" s="15"/>
      <c r="W4610" s="15"/>
      <c r="X4610" s="27"/>
      <c r="Y4610" s="27"/>
      <c r="Z4610" s="29"/>
      <c r="AA4610" s="29"/>
      <c r="AB4610" s="29"/>
      <c r="AC4610" s="30"/>
      <c r="AD4610" s="15"/>
      <c r="AE4610" s="15"/>
      <c r="AF4610" s="39"/>
      <c r="AG4610" s="45"/>
      <c r="AH4610" s="15"/>
      <c r="AI4610" s="15"/>
      <c r="AJ4610" s="15"/>
      <c r="AK4610" s="40"/>
      <c r="AL4610" s="43"/>
    </row>
    <row r="4611" spans="1:38" ht="16.5" customHeight="1" x14ac:dyDescent="0.2">
      <c r="A4611" s="15"/>
      <c r="B4611" s="15"/>
      <c r="C4611" s="15"/>
      <c r="D4611" s="25"/>
      <c r="E4611" s="27"/>
      <c r="F4611" s="27"/>
      <c r="G4611" s="27"/>
      <c r="H4611" s="27"/>
      <c r="I4611" s="27"/>
      <c r="J4611" s="28"/>
      <c r="K4611" s="26"/>
      <c r="L4611" s="26"/>
      <c r="M4611" s="41"/>
      <c r="N4611" s="25"/>
      <c r="O4611" s="41"/>
      <c r="P4611" s="27"/>
      <c r="Q4611" s="27"/>
      <c r="R4611" s="27"/>
      <c r="S4611" s="27"/>
      <c r="T4611" s="27"/>
      <c r="U4611" s="28"/>
      <c r="V4611" s="15"/>
      <c r="W4611" s="15"/>
      <c r="X4611" s="27"/>
      <c r="Y4611" s="27"/>
      <c r="Z4611" s="29"/>
      <c r="AA4611" s="29"/>
      <c r="AB4611" s="29"/>
      <c r="AC4611" s="30"/>
      <c r="AD4611" s="15"/>
      <c r="AE4611" s="15"/>
      <c r="AF4611" s="39"/>
      <c r="AG4611" s="45"/>
      <c r="AH4611" s="15"/>
      <c r="AI4611" s="15"/>
      <c r="AJ4611" s="15"/>
      <c r="AK4611" s="40"/>
      <c r="AL4611" s="43"/>
    </row>
    <row r="4612" spans="1:38" ht="16.5" customHeight="1" x14ac:dyDescent="0.2">
      <c r="A4612" s="15"/>
      <c r="B4612" s="15"/>
      <c r="C4612" s="15"/>
      <c r="D4612" s="25"/>
      <c r="E4612" s="27"/>
      <c r="F4612" s="27"/>
      <c r="G4612" s="27"/>
      <c r="H4612" s="27"/>
      <c r="I4612" s="27"/>
      <c r="J4612" s="28"/>
      <c r="K4612" s="26"/>
      <c r="L4612" s="26"/>
      <c r="M4612" s="41"/>
      <c r="N4612" s="25"/>
      <c r="O4612" s="41"/>
      <c r="P4612" s="27"/>
      <c r="Q4612" s="27"/>
      <c r="R4612" s="27"/>
      <c r="S4612" s="27"/>
      <c r="T4612" s="27"/>
      <c r="U4612" s="28"/>
      <c r="V4612" s="15"/>
      <c r="W4612" s="15"/>
      <c r="X4612" s="27"/>
      <c r="Y4612" s="27"/>
      <c r="Z4612" s="29"/>
      <c r="AA4612" s="29"/>
      <c r="AB4612" s="29"/>
      <c r="AC4612" s="30"/>
      <c r="AD4612" s="15"/>
      <c r="AE4612" s="15"/>
      <c r="AF4612" s="39"/>
      <c r="AG4612" s="45"/>
      <c r="AH4612" s="15"/>
      <c r="AI4612" s="15"/>
      <c r="AJ4612" s="15"/>
      <c r="AK4612" s="40"/>
      <c r="AL4612" s="43"/>
    </row>
    <row r="4613" spans="1:38" ht="16.5" customHeight="1" x14ac:dyDescent="0.2">
      <c r="A4613" s="15"/>
      <c r="B4613" s="15"/>
      <c r="C4613" s="15"/>
      <c r="D4613" s="25"/>
      <c r="E4613" s="27"/>
      <c r="F4613" s="27"/>
      <c r="G4613" s="27"/>
      <c r="H4613" s="27"/>
      <c r="I4613" s="27"/>
      <c r="J4613" s="28"/>
      <c r="K4613" s="26"/>
      <c r="L4613" s="26"/>
      <c r="M4613" s="41"/>
      <c r="N4613" s="25"/>
      <c r="O4613" s="41"/>
      <c r="P4613" s="27"/>
      <c r="Q4613" s="27"/>
      <c r="R4613" s="27"/>
      <c r="S4613" s="27"/>
      <c r="T4613" s="27"/>
      <c r="U4613" s="28"/>
      <c r="V4613" s="15"/>
      <c r="W4613" s="15"/>
      <c r="X4613" s="27"/>
      <c r="Y4613" s="27"/>
      <c r="Z4613" s="29"/>
      <c r="AA4613" s="29"/>
      <c r="AB4613" s="29"/>
      <c r="AC4613" s="30"/>
      <c r="AD4613" s="15"/>
      <c r="AE4613" s="15"/>
      <c r="AF4613" s="39"/>
      <c r="AG4613" s="45"/>
      <c r="AH4613" s="15"/>
      <c r="AI4613" s="15"/>
      <c r="AJ4613" s="15"/>
      <c r="AK4613" s="40"/>
      <c r="AL4613" s="43"/>
    </row>
    <row r="4614" spans="1:38" ht="16.5" customHeight="1" x14ac:dyDescent="0.2">
      <c r="A4614" s="15"/>
      <c r="B4614" s="15"/>
      <c r="C4614" s="15"/>
      <c r="D4614" s="25"/>
      <c r="E4614" s="27"/>
      <c r="F4614" s="27"/>
      <c r="G4614" s="27"/>
      <c r="H4614" s="27"/>
      <c r="I4614" s="27"/>
      <c r="J4614" s="28"/>
      <c r="K4614" s="26"/>
      <c r="L4614" s="26"/>
      <c r="M4614" s="41"/>
      <c r="N4614" s="25"/>
      <c r="O4614" s="41"/>
      <c r="P4614" s="27"/>
      <c r="Q4614" s="27"/>
      <c r="R4614" s="27"/>
      <c r="S4614" s="27"/>
      <c r="T4614" s="27"/>
      <c r="U4614" s="28"/>
      <c r="V4614" s="15"/>
      <c r="W4614" s="15"/>
      <c r="X4614" s="27"/>
      <c r="Y4614" s="27"/>
      <c r="Z4614" s="29"/>
      <c r="AA4614" s="29"/>
      <c r="AB4614" s="29"/>
      <c r="AC4614" s="30"/>
      <c r="AD4614" s="15"/>
      <c r="AE4614" s="15"/>
      <c r="AF4614" s="39"/>
      <c r="AG4614" s="45"/>
      <c r="AH4614" s="15"/>
      <c r="AI4614" s="15"/>
      <c r="AJ4614" s="15"/>
      <c r="AK4614" s="40"/>
      <c r="AL4614" s="43"/>
    </row>
    <row r="4615" spans="1:38" ht="16.5" customHeight="1" x14ac:dyDescent="0.2">
      <c r="A4615" s="15"/>
      <c r="B4615" s="15"/>
      <c r="C4615" s="15"/>
      <c r="D4615" s="25"/>
      <c r="E4615" s="27"/>
      <c r="F4615" s="27"/>
      <c r="G4615" s="27"/>
      <c r="H4615" s="27"/>
      <c r="I4615" s="27"/>
      <c r="J4615" s="28"/>
      <c r="K4615" s="26"/>
      <c r="L4615" s="26"/>
      <c r="M4615" s="41"/>
      <c r="N4615" s="25"/>
      <c r="O4615" s="41"/>
      <c r="P4615" s="27"/>
      <c r="Q4615" s="27"/>
      <c r="R4615" s="27"/>
      <c r="S4615" s="27"/>
      <c r="T4615" s="27"/>
      <c r="U4615" s="28"/>
      <c r="V4615" s="15"/>
      <c r="W4615" s="15"/>
      <c r="X4615" s="27"/>
      <c r="Y4615" s="27"/>
      <c r="Z4615" s="29"/>
      <c r="AA4615" s="29"/>
      <c r="AB4615" s="29"/>
      <c r="AC4615" s="30"/>
      <c r="AD4615" s="15"/>
      <c r="AE4615" s="15"/>
      <c r="AF4615" s="39"/>
      <c r="AG4615" s="45"/>
      <c r="AH4615" s="15"/>
      <c r="AI4615" s="15"/>
      <c r="AJ4615" s="15"/>
      <c r="AK4615" s="40"/>
      <c r="AL4615" s="43"/>
    </row>
    <row r="4616" spans="1:38" ht="16.5" customHeight="1" x14ac:dyDescent="0.2">
      <c r="A4616" s="15"/>
      <c r="B4616" s="15"/>
      <c r="C4616" s="15"/>
      <c r="D4616" s="25"/>
      <c r="E4616" s="27"/>
      <c r="F4616" s="27"/>
      <c r="G4616" s="27"/>
      <c r="H4616" s="27"/>
      <c r="I4616" s="27"/>
      <c r="J4616" s="28"/>
      <c r="K4616" s="26"/>
      <c r="L4616" s="26"/>
      <c r="M4616" s="41"/>
      <c r="N4616" s="25"/>
      <c r="O4616" s="41"/>
      <c r="P4616" s="27"/>
      <c r="Q4616" s="27"/>
      <c r="R4616" s="27"/>
      <c r="S4616" s="27"/>
      <c r="T4616" s="27"/>
      <c r="U4616" s="28"/>
      <c r="V4616" s="15"/>
      <c r="W4616" s="15"/>
      <c r="X4616" s="27"/>
      <c r="Y4616" s="27"/>
      <c r="Z4616" s="29"/>
      <c r="AA4616" s="29"/>
      <c r="AB4616" s="29"/>
      <c r="AC4616" s="30"/>
      <c r="AD4616" s="15"/>
      <c r="AE4616" s="15"/>
      <c r="AF4616" s="39"/>
      <c r="AG4616" s="45"/>
      <c r="AH4616" s="15"/>
      <c r="AI4616" s="15"/>
      <c r="AJ4616" s="15"/>
      <c r="AK4616" s="40"/>
      <c r="AL4616" s="43"/>
    </row>
    <row r="4617" spans="1:38" ht="16.5" customHeight="1" x14ac:dyDescent="0.2">
      <c r="A4617" s="15"/>
      <c r="B4617" s="15"/>
      <c r="C4617" s="15"/>
      <c r="D4617" s="25"/>
      <c r="E4617" s="27"/>
      <c r="F4617" s="27"/>
      <c r="G4617" s="27"/>
      <c r="H4617" s="27"/>
      <c r="I4617" s="27"/>
      <c r="J4617" s="28"/>
      <c r="K4617" s="26"/>
      <c r="L4617" s="26"/>
      <c r="M4617" s="41"/>
      <c r="N4617" s="25"/>
      <c r="O4617" s="41"/>
      <c r="P4617" s="27"/>
      <c r="Q4617" s="27"/>
      <c r="R4617" s="27"/>
      <c r="S4617" s="27"/>
      <c r="T4617" s="27"/>
      <c r="U4617" s="28"/>
      <c r="V4617" s="15"/>
      <c r="W4617" s="15"/>
      <c r="X4617" s="27"/>
      <c r="Y4617" s="27"/>
      <c r="Z4617" s="29"/>
      <c r="AA4617" s="29"/>
      <c r="AB4617" s="29"/>
      <c r="AC4617" s="30"/>
      <c r="AD4617" s="15"/>
      <c r="AE4617" s="15"/>
      <c r="AF4617" s="39"/>
      <c r="AG4617" s="45"/>
      <c r="AH4617" s="15"/>
      <c r="AI4617" s="15"/>
      <c r="AJ4617" s="15"/>
      <c r="AK4617" s="40"/>
      <c r="AL4617" s="43"/>
    </row>
    <row r="4618" spans="1:38" ht="16.5" customHeight="1" x14ac:dyDescent="0.2">
      <c r="A4618" s="15"/>
      <c r="B4618" s="15"/>
      <c r="C4618" s="15"/>
      <c r="D4618" s="25"/>
      <c r="E4618" s="27"/>
      <c r="F4618" s="27"/>
      <c r="G4618" s="27"/>
      <c r="H4618" s="27"/>
      <c r="I4618" s="27"/>
      <c r="J4618" s="28"/>
      <c r="K4618" s="26"/>
      <c r="L4618" s="26"/>
      <c r="M4618" s="41"/>
      <c r="N4618" s="25"/>
      <c r="O4618" s="41"/>
      <c r="P4618" s="27"/>
      <c r="Q4618" s="27"/>
      <c r="R4618" s="27"/>
      <c r="S4618" s="27"/>
      <c r="T4618" s="27"/>
      <c r="U4618" s="28"/>
      <c r="V4618" s="15"/>
      <c r="W4618" s="15"/>
      <c r="X4618" s="27"/>
      <c r="Y4618" s="27"/>
      <c r="Z4618" s="29"/>
      <c r="AA4618" s="29"/>
      <c r="AB4618" s="29"/>
      <c r="AC4618" s="30"/>
      <c r="AD4618" s="15"/>
      <c r="AE4618" s="15"/>
      <c r="AF4618" s="39"/>
      <c r="AG4618" s="45"/>
      <c r="AH4618" s="15"/>
      <c r="AI4618" s="15"/>
      <c r="AJ4618" s="15"/>
      <c r="AK4618" s="40"/>
      <c r="AL4618" s="43"/>
    </row>
    <row r="4619" spans="1:38" ht="16.5" customHeight="1" x14ac:dyDescent="0.2">
      <c r="A4619" s="15"/>
      <c r="B4619" s="15"/>
      <c r="C4619" s="15"/>
      <c r="D4619" s="25"/>
      <c r="E4619" s="27"/>
      <c r="F4619" s="27"/>
      <c r="G4619" s="27"/>
      <c r="H4619" s="27"/>
      <c r="I4619" s="27"/>
      <c r="J4619" s="28"/>
      <c r="K4619" s="26"/>
      <c r="L4619" s="26"/>
      <c r="M4619" s="41"/>
      <c r="N4619" s="25"/>
      <c r="O4619" s="41"/>
      <c r="P4619" s="27"/>
      <c r="Q4619" s="27"/>
      <c r="R4619" s="27"/>
      <c r="S4619" s="27"/>
      <c r="T4619" s="27"/>
      <c r="U4619" s="28"/>
      <c r="V4619" s="15"/>
      <c r="W4619" s="15"/>
      <c r="X4619" s="27"/>
      <c r="Y4619" s="27"/>
      <c r="Z4619" s="29"/>
      <c r="AA4619" s="29"/>
      <c r="AB4619" s="29"/>
      <c r="AC4619" s="30"/>
      <c r="AD4619" s="15"/>
      <c r="AE4619" s="15"/>
      <c r="AF4619" s="39"/>
      <c r="AG4619" s="45"/>
      <c r="AH4619" s="15"/>
      <c r="AI4619" s="15"/>
      <c r="AJ4619" s="15"/>
      <c r="AK4619" s="40"/>
      <c r="AL4619" s="43"/>
    </row>
    <row r="4620" spans="1:38" ht="16.5" customHeight="1" x14ac:dyDescent="0.2">
      <c r="A4620" s="15"/>
      <c r="B4620" s="15"/>
      <c r="C4620" s="15"/>
      <c r="D4620" s="25"/>
      <c r="E4620" s="27"/>
      <c r="F4620" s="27"/>
      <c r="G4620" s="27"/>
      <c r="H4620" s="27"/>
      <c r="I4620" s="27"/>
      <c r="J4620" s="28"/>
      <c r="K4620" s="26"/>
      <c r="L4620" s="26"/>
      <c r="M4620" s="41"/>
      <c r="N4620" s="25"/>
      <c r="O4620" s="41"/>
      <c r="P4620" s="27"/>
      <c r="Q4620" s="27"/>
      <c r="R4620" s="27"/>
      <c r="S4620" s="27"/>
      <c r="T4620" s="27"/>
      <c r="U4620" s="28"/>
      <c r="V4620" s="15"/>
      <c r="W4620" s="15"/>
      <c r="X4620" s="27"/>
      <c r="Y4620" s="27"/>
      <c r="Z4620" s="29"/>
      <c r="AA4620" s="29"/>
      <c r="AB4620" s="29"/>
      <c r="AC4620" s="30"/>
      <c r="AD4620" s="15"/>
      <c r="AE4620" s="15"/>
      <c r="AF4620" s="39"/>
      <c r="AG4620" s="45"/>
      <c r="AH4620" s="15"/>
      <c r="AI4620" s="15"/>
      <c r="AJ4620" s="15"/>
      <c r="AK4620" s="40"/>
      <c r="AL4620" s="43"/>
    </row>
    <row r="4621" spans="1:38" ht="16.5" customHeight="1" x14ac:dyDescent="0.2">
      <c r="A4621" s="15"/>
      <c r="B4621" s="15"/>
      <c r="C4621" s="15"/>
      <c r="D4621" s="25"/>
      <c r="E4621" s="27"/>
      <c r="F4621" s="27"/>
      <c r="G4621" s="27"/>
      <c r="H4621" s="27"/>
      <c r="I4621" s="27"/>
      <c r="J4621" s="28"/>
      <c r="K4621" s="26"/>
      <c r="L4621" s="26"/>
      <c r="M4621" s="41"/>
      <c r="N4621" s="25"/>
      <c r="O4621" s="41"/>
      <c r="P4621" s="27"/>
      <c r="Q4621" s="27"/>
      <c r="R4621" s="27"/>
      <c r="S4621" s="27"/>
      <c r="T4621" s="27"/>
      <c r="U4621" s="28"/>
      <c r="V4621" s="15"/>
      <c r="W4621" s="15"/>
      <c r="X4621" s="27"/>
      <c r="Y4621" s="27"/>
      <c r="Z4621" s="29"/>
      <c r="AA4621" s="29"/>
      <c r="AB4621" s="29"/>
      <c r="AC4621" s="30"/>
      <c r="AD4621" s="15"/>
      <c r="AE4621" s="15"/>
      <c r="AF4621" s="39"/>
      <c r="AG4621" s="45"/>
      <c r="AH4621" s="15"/>
      <c r="AI4621" s="15"/>
      <c r="AJ4621" s="15"/>
      <c r="AK4621" s="40"/>
      <c r="AL4621" s="43"/>
    </row>
    <row r="4622" spans="1:38" ht="16.5" customHeight="1" x14ac:dyDescent="0.2">
      <c r="A4622" s="15"/>
      <c r="B4622" s="15"/>
      <c r="C4622" s="15"/>
      <c r="D4622" s="25"/>
      <c r="E4622" s="27"/>
      <c r="F4622" s="27"/>
      <c r="G4622" s="27"/>
      <c r="H4622" s="27"/>
      <c r="I4622" s="27"/>
      <c r="J4622" s="28"/>
      <c r="K4622" s="26"/>
      <c r="L4622" s="26"/>
      <c r="M4622" s="41"/>
      <c r="N4622" s="25"/>
      <c r="O4622" s="41"/>
      <c r="P4622" s="27"/>
      <c r="Q4622" s="27"/>
      <c r="R4622" s="27"/>
      <c r="S4622" s="27"/>
      <c r="T4622" s="27"/>
      <c r="U4622" s="28"/>
      <c r="V4622" s="15"/>
      <c r="W4622" s="15"/>
      <c r="X4622" s="27"/>
      <c r="Y4622" s="27"/>
      <c r="Z4622" s="29"/>
      <c r="AA4622" s="29"/>
      <c r="AB4622" s="29"/>
      <c r="AC4622" s="30"/>
      <c r="AD4622" s="15"/>
      <c r="AE4622" s="15"/>
      <c r="AF4622" s="39"/>
      <c r="AG4622" s="45"/>
      <c r="AH4622" s="15"/>
      <c r="AI4622" s="15"/>
      <c r="AJ4622" s="15"/>
      <c r="AK4622" s="40"/>
      <c r="AL4622" s="43"/>
    </row>
    <row r="4623" spans="1:38" ht="16.5" customHeight="1" x14ac:dyDescent="0.2">
      <c r="A4623" s="15"/>
      <c r="B4623" s="15"/>
      <c r="C4623" s="15"/>
      <c r="D4623" s="25"/>
      <c r="E4623" s="27"/>
      <c r="F4623" s="27"/>
      <c r="G4623" s="27"/>
      <c r="H4623" s="27"/>
      <c r="I4623" s="27"/>
      <c r="J4623" s="28"/>
      <c r="K4623" s="26"/>
      <c r="L4623" s="26"/>
      <c r="M4623" s="41"/>
      <c r="N4623" s="25"/>
      <c r="O4623" s="41"/>
      <c r="P4623" s="27"/>
      <c r="Q4623" s="27"/>
      <c r="R4623" s="27"/>
      <c r="S4623" s="27"/>
      <c r="T4623" s="27"/>
      <c r="U4623" s="28"/>
      <c r="V4623" s="15"/>
      <c r="W4623" s="15"/>
      <c r="X4623" s="27"/>
      <c r="Y4623" s="27"/>
      <c r="Z4623" s="29"/>
      <c r="AA4623" s="29"/>
      <c r="AB4623" s="29"/>
      <c r="AC4623" s="30"/>
      <c r="AD4623" s="15"/>
      <c r="AE4623" s="15"/>
      <c r="AF4623" s="39"/>
      <c r="AG4623" s="45"/>
      <c r="AH4623" s="15"/>
      <c r="AI4623" s="15"/>
      <c r="AJ4623" s="15"/>
      <c r="AK4623" s="40"/>
      <c r="AL4623" s="43"/>
    </row>
    <row r="4624" spans="1:38" ht="16.5" customHeight="1" x14ac:dyDescent="0.2">
      <c r="A4624" s="15"/>
      <c r="B4624" s="15"/>
      <c r="C4624" s="15"/>
      <c r="D4624" s="25"/>
      <c r="E4624" s="27"/>
      <c r="F4624" s="27"/>
      <c r="G4624" s="27"/>
      <c r="H4624" s="27"/>
      <c r="I4624" s="27"/>
      <c r="J4624" s="28"/>
      <c r="K4624" s="26"/>
      <c r="L4624" s="26"/>
      <c r="M4624" s="41"/>
      <c r="N4624" s="25"/>
      <c r="O4624" s="41"/>
      <c r="P4624" s="27"/>
      <c r="Q4624" s="27"/>
      <c r="R4624" s="27"/>
      <c r="S4624" s="27"/>
      <c r="T4624" s="27"/>
      <c r="U4624" s="28"/>
      <c r="V4624" s="15"/>
      <c r="W4624" s="15"/>
      <c r="X4624" s="27"/>
      <c r="Y4624" s="27"/>
      <c r="Z4624" s="29"/>
      <c r="AA4624" s="29"/>
      <c r="AB4624" s="29"/>
      <c r="AC4624" s="30"/>
      <c r="AD4624" s="15"/>
      <c r="AE4624" s="15"/>
      <c r="AF4624" s="39"/>
      <c r="AG4624" s="45"/>
      <c r="AH4624" s="15"/>
      <c r="AI4624" s="15"/>
      <c r="AJ4624" s="15"/>
      <c r="AK4624" s="40"/>
      <c r="AL4624" s="43"/>
    </row>
    <row r="4625" spans="1:38" ht="16.5" customHeight="1" x14ac:dyDescent="0.2">
      <c r="A4625" s="15"/>
      <c r="B4625" s="15"/>
      <c r="C4625" s="15"/>
      <c r="D4625" s="25"/>
      <c r="E4625" s="27"/>
      <c r="F4625" s="27"/>
      <c r="G4625" s="27"/>
      <c r="H4625" s="27"/>
      <c r="I4625" s="27"/>
      <c r="J4625" s="28"/>
      <c r="K4625" s="26"/>
      <c r="L4625" s="26"/>
      <c r="M4625" s="41"/>
      <c r="N4625" s="25"/>
      <c r="O4625" s="41"/>
      <c r="P4625" s="27"/>
      <c r="Q4625" s="27"/>
      <c r="R4625" s="27"/>
      <c r="S4625" s="27"/>
      <c r="T4625" s="27"/>
      <c r="U4625" s="28"/>
      <c r="V4625" s="15"/>
      <c r="W4625" s="15"/>
      <c r="X4625" s="27"/>
      <c r="Y4625" s="27"/>
      <c r="Z4625" s="29"/>
      <c r="AA4625" s="29"/>
      <c r="AB4625" s="29"/>
      <c r="AC4625" s="30"/>
      <c r="AD4625" s="15"/>
      <c r="AE4625" s="15"/>
      <c r="AF4625" s="39"/>
      <c r="AG4625" s="45"/>
      <c r="AH4625" s="15"/>
      <c r="AI4625" s="15"/>
      <c r="AJ4625" s="15"/>
      <c r="AK4625" s="40"/>
      <c r="AL4625" s="43"/>
    </row>
    <row r="4626" spans="1:38" ht="16.5" customHeight="1" x14ac:dyDescent="0.2">
      <c r="A4626" s="15"/>
      <c r="B4626" s="15"/>
      <c r="C4626" s="15"/>
      <c r="D4626" s="25"/>
      <c r="E4626" s="27"/>
      <c r="F4626" s="27"/>
      <c r="G4626" s="27"/>
      <c r="H4626" s="27"/>
      <c r="I4626" s="27"/>
      <c r="J4626" s="28"/>
      <c r="K4626" s="26"/>
      <c r="L4626" s="26"/>
      <c r="M4626" s="41"/>
      <c r="N4626" s="25"/>
      <c r="O4626" s="41"/>
      <c r="P4626" s="27"/>
      <c r="Q4626" s="27"/>
      <c r="R4626" s="27"/>
      <c r="S4626" s="27"/>
      <c r="T4626" s="27"/>
      <c r="U4626" s="28"/>
      <c r="V4626" s="15"/>
      <c r="W4626" s="15"/>
      <c r="X4626" s="27"/>
      <c r="Y4626" s="27"/>
      <c r="Z4626" s="29"/>
      <c r="AA4626" s="29"/>
      <c r="AB4626" s="29"/>
      <c r="AC4626" s="30"/>
      <c r="AD4626" s="15"/>
      <c r="AE4626" s="15"/>
      <c r="AF4626" s="39"/>
      <c r="AG4626" s="45"/>
      <c r="AH4626" s="15"/>
      <c r="AI4626" s="15"/>
      <c r="AJ4626" s="15"/>
      <c r="AK4626" s="40"/>
      <c r="AL4626" s="43"/>
    </row>
    <row r="4627" spans="1:38" ht="16.5" customHeight="1" x14ac:dyDescent="0.2">
      <c r="A4627" s="15"/>
      <c r="B4627" s="15"/>
      <c r="C4627" s="15"/>
      <c r="D4627" s="25"/>
      <c r="E4627" s="27"/>
      <c r="F4627" s="27"/>
      <c r="G4627" s="27"/>
      <c r="H4627" s="27"/>
      <c r="I4627" s="27"/>
      <c r="J4627" s="28"/>
      <c r="K4627" s="26"/>
      <c r="L4627" s="26"/>
      <c r="M4627" s="41"/>
      <c r="N4627" s="25"/>
      <c r="O4627" s="41"/>
      <c r="P4627" s="27"/>
      <c r="Q4627" s="27"/>
      <c r="R4627" s="27"/>
      <c r="S4627" s="27"/>
      <c r="T4627" s="27"/>
      <c r="U4627" s="28"/>
      <c r="V4627" s="15"/>
      <c r="W4627" s="15"/>
      <c r="X4627" s="27"/>
      <c r="Y4627" s="27"/>
      <c r="Z4627" s="29"/>
      <c r="AA4627" s="29"/>
      <c r="AB4627" s="29"/>
      <c r="AC4627" s="30"/>
      <c r="AD4627" s="15"/>
      <c r="AE4627" s="15"/>
      <c r="AF4627" s="39"/>
      <c r="AG4627" s="45"/>
      <c r="AH4627" s="15"/>
      <c r="AI4627" s="15"/>
      <c r="AJ4627" s="15"/>
      <c r="AK4627" s="40"/>
      <c r="AL4627" s="43"/>
    </row>
    <row r="4628" spans="1:38" ht="16.5" customHeight="1" x14ac:dyDescent="0.2">
      <c r="A4628" s="15"/>
      <c r="B4628" s="15"/>
      <c r="C4628" s="15"/>
      <c r="D4628" s="25"/>
      <c r="E4628" s="27"/>
      <c r="F4628" s="27"/>
      <c r="G4628" s="27"/>
      <c r="H4628" s="27"/>
      <c r="I4628" s="27"/>
      <c r="J4628" s="28"/>
      <c r="K4628" s="26"/>
      <c r="L4628" s="26"/>
      <c r="M4628" s="41"/>
      <c r="N4628" s="25"/>
      <c r="O4628" s="41"/>
      <c r="P4628" s="27"/>
      <c r="Q4628" s="27"/>
      <c r="R4628" s="27"/>
      <c r="S4628" s="27"/>
      <c r="T4628" s="27"/>
      <c r="U4628" s="28"/>
      <c r="V4628" s="15"/>
      <c r="W4628" s="15"/>
      <c r="X4628" s="27"/>
      <c r="Y4628" s="27"/>
      <c r="Z4628" s="29"/>
      <c r="AA4628" s="29"/>
      <c r="AB4628" s="29"/>
      <c r="AC4628" s="30"/>
      <c r="AD4628" s="15"/>
      <c r="AE4628" s="15"/>
      <c r="AF4628" s="39"/>
      <c r="AG4628" s="45"/>
      <c r="AH4628" s="15"/>
      <c r="AI4628" s="15"/>
      <c r="AJ4628" s="15"/>
      <c r="AK4628" s="40"/>
      <c r="AL4628" s="43"/>
    </row>
    <row r="4629" spans="1:38" ht="16.5" customHeight="1" x14ac:dyDescent="0.2">
      <c r="A4629" s="15"/>
      <c r="B4629" s="15"/>
      <c r="C4629" s="15"/>
      <c r="D4629" s="25"/>
      <c r="E4629" s="27"/>
      <c r="F4629" s="27"/>
      <c r="G4629" s="27"/>
      <c r="H4629" s="27"/>
      <c r="I4629" s="27"/>
      <c r="J4629" s="28"/>
      <c r="K4629" s="26"/>
      <c r="L4629" s="26"/>
      <c r="M4629" s="41"/>
      <c r="N4629" s="25"/>
      <c r="O4629" s="41"/>
      <c r="P4629" s="27"/>
      <c r="Q4629" s="27"/>
      <c r="R4629" s="27"/>
      <c r="S4629" s="27"/>
      <c r="T4629" s="27"/>
      <c r="U4629" s="28"/>
      <c r="V4629" s="15"/>
      <c r="W4629" s="15"/>
      <c r="X4629" s="27"/>
      <c r="Y4629" s="27"/>
      <c r="Z4629" s="29"/>
      <c r="AA4629" s="29"/>
      <c r="AB4629" s="29"/>
      <c r="AC4629" s="30"/>
      <c r="AD4629" s="15"/>
      <c r="AE4629" s="15"/>
      <c r="AF4629" s="39"/>
      <c r="AG4629" s="45"/>
      <c r="AH4629" s="15"/>
      <c r="AI4629" s="15"/>
      <c r="AJ4629" s="15"/>
      <c r="AK4629" s="40"/>
      <c r="AL4629" s="43"/>
    </row>
    <row r="4630" spans="1:38" ht="16.5" customHeight="1" x14ac:dyDescent="0.2">
      <c r="A4630" s="15"/>
      <c r="B4630" s="15"/>
      <c r="C4630" s="15"/>
      <c r="D4630" s="25"/>
      <c r="E4630" s="27"/>
      <c r="F4630" s="27"/>
      <c r="G4630" s="27"/>
      <c r="H4630" s="27"/>
      <c r="I4630" s="27"/>
      <c r="J4630" s="28"/>
      <c r="K4630" s="26"/>
      <c r="L4630" s="26"/>
      <c r="M4630" s="41"/>
      <c r="N4630" s="25"/>
      <c r="O4630" s="41"/>
      <c r="P4630" s="27"/>
      <c r="Q4630" s="27"/>
      <c r="R4630" s="27"/>
      <c r="S4630" s="27"/>
      <c r="T4630" s="27"/>
      <c r="U4630" s="28"/>
      <c r="V4630" s="15"/>
      <c r="W4630" s="15"/>
      <c r="X4630" s="27"/>
      <c r="Y4630" s="27"/>
      <c r="Z4630" s="29"/>
      <c r="AA4630" s="29"/>
      <c r="AB4630" s="29"/>
      <c r="AC4630" s="30"/>
      <c r="AD4630" s="15"/>
      <c r="AE4630" s="15"/>
      <c r="AF4630" s="39"/>
      <c r="AG4630" s="45"/>
      <c r="AH4630" s="15"/>
      <c r="AI4630" s="15"/>
      <c r="AJ4630" s="15"/>
      <c r="AK4630" s="40"/>
      <c r="AL4630" s="43"/>
    </row>
    <row r="4631" spans="1:38" ht="16.5" customHeight="1" x14ac:dyDescent="0.2">
      <c r="A4631" s="15"/>
      <c r="B4631" s="15"/>
      <c r="C4631" s="15"/>
      <c r="D4631" s="25"/>
      <c r="E4631" s="27"/>
      <c r="F4631" s="27"/>
      <c r="G4631" s="27"/>
      <c r="H4631" s="27"/>
      <c r="I4631" s="27"/>
      <c r="J4631" s="28"/>
      <c r="K4631" s="26"/>
      <c r="L4631" s="26"/>
      <c r="M4631" s="41"/>
      <c r="N4631" s="25"/>
      <c r="O4631" s="41"/>
      <c r="P4631" s="27"/>
      <c r="Q4631" s="27"/>
      <c r="R4631" s="27"/>
      <c r="S4631" s="27"/>
      <c r="T4631" s="27"/>
      <c r="U4631" s="28"/>
      <c r="V4631" s="15"/>
      <c r="W4631" s="15"/>
      <c r="X4631" s="27"/>
      <c r="Y4631" s="27"/>
      <c r="Z4631" s="29"/>
      <c r="AA4631" s="29"/>
      <c r="AB4631" s="29"/>
      <c r="AC4631" s="30"/>
      <c r="AD4631" s="15"/>
      <c r="AE4631" s="15"/>
      <c r="AF4631" s="39"/>
      <c r="AG4631" s="45"/>
      <c r="AH4631" s="15"/>
      <c r="AI4631" s="15"/>
      <c r="AJ4631" s="15"/>
      <c r="AK4631" s="40"/>
      <c r="AL4631" s="43"/>
    </row>
    <row r="4632" spans="1:38" ht="16.5" customHeight="1" x14ac:dyDescent="0.2">
      <c r="A4632" s="15"/>
      <c r="B4632" s="15"/>
      <c r="C4632" s="15"/>
      <c r="D4632" s="25"/>
      <c r="E4632" s="27"/>
      <c r="F4632" s="27"/>
      <c r="G4632" s="27"/>
      <c r="H4632" s="27"/>
      <c r="I4632" s="27"/>
      <c r="J4632" s="28"/>
      <c r="K4632" s="26"/>
      <c r="L4632" s="26"/>
      <c r="M4632" s="41"/>
      <c r="N4632" s="25"/>
      <c r="O4632" s="41"/>
      <c r="P4632" s="27"/>
      <c r="Q4632" s="27"/>
      <c r="R4632" s="27"/>
      <c r="S4632" s="27"/>
      <c r="T4632" s="27"/>
      <c r="U4632" s="28"/>
      <c r="V4632" s="15"/>
      <c r="W4632" s="15"/>
      <c r="X4632" s="27"/>
      <c r="Y4632" s="27"/>
      <c r="Z4632" s="29"/>
      <c r="AA4632" s="29"/>
      <c r="AB4632" s="29"/>
      <c r="AC4632" s="30"/>
      <c r="AD4632" s="15"/>
      <c r="AE4632" s="15"/>
      <c r="AF4632" s="39"/>
      <c r="AG4632" s="45"/>
      <c r="AH4632" s="15"/>
      <c r="AI4632" s="15"/>
      <c r="AJ4632" s="15"/>
      <c r="AK4632" s="40"/>
      <c r="AL4632" s="43"/>
    </row>
    <row r="4633" spans="1:38" ht="16.5" customHeight="1" x14ac:dyDescent="0.2">
      <c r="A4633" s="15"/>
      <c r="B4633" s="15"/>
      <c r="C4633" s="15"/>
      <c r="D4633" s="25"/>
      <c r="E4633" s="27"/>
      <c r="F4633" s="27"/>
      <c r="G4633" s="27"/>
      <c r="H4633" s="27"/>
      <c r="I4633" s="27"/>
      <c r="J4633" s="28"/>
      <c r="K4633" s="26"/>
      <c r="L4633" s="26"/>
      <c r="M4633" s="41"/>
      <c r="N4633" s="25"/>
      <c r="O4633" s="41"/>
      <c r="P4633" s="27"/>
      <c r="Q4633" s="27"/>
      <c r="R4633" s="27"/>
      <c r="S4633" s="27"/>
      <c r="T4633" s="27"/>
      <c r="U4633" s="28"/>
      <c r="V4633" s="15"/>
      <c r="W4633" s="15"/>
      <c r="X4633" s="27"/>
      <c r="Y4633" s="27"/>
      <c r="Z4633" s="29"/>
      <c r="AA4633" s="29"/>
      <c r="AB4633" s="29"/>
      <c r="AC4633" s="30"/>
      <c r="AD4633" s="15"/>
      <c r="AE4633" s="15"/>
      <c r="AF4633" s="39"/>
      <c r="AG4633" s="45"/>
      <c r="AH4633" s="15"/>
      <c r="AI4633" s="15"/>
      <c r="AJ4633" s="15"/>
      <c r="AK4633" s="40"/>
      <c r="AL4633" s="43"/>
    </row>
    <row r="4634" spans="1:38" ht="16.5" customHeight="1" x14ac:dyDescent="0.2">
      <c r="A4634" s="15"/>
      <c r="B4634" s="15"/>
      <c r="C4634" s="15"/>
      <c r="D4634" s="25"/>
      <c r="E4634" s="27"/>
      <c r="F4634" s="27"/>
      <c r="G4634" s="27"/>
      <c r="H4634" s="27"/>
      <c r="I4634" s="27"/>
      <c r="J4634" s="28"/>
      <c r="K4634" s="26"/>
      <c r="L4634" s="26"/>
      <c r="M4634" s="41"/>
      <c r="N4634" s="25"/>
      <c r="O4634" s="41"/>
      <c r="P4634" s="27"/>
      <c r="Q4634" s="27"/>
      <c r="R4634" s="27"/>
      <c r="S4634" s="27"/>
      <c r="T4634" s="27"/>
      <c r="U4634" s="28"/>
      <c r="V4634" s="15"/>
      <c r="W4634" s="15"/>
      <c r="X4634" s="27"/>
      <c r="Y4634" s="27"/>
      <c r="Z4634" s="29"/>
      <c r="AA4634" s="29"/>
      <c r="AB4634" s="29"/>
      <c r="AC4634" s="30"/>
      <c r="AD4634" s="15"/>
      <c r="AE4634" s="15"/>
      <c r="AF4634" s="39"/>
      <c r="AG4634" s="45"/>
      <c r="AH4634" s="15"/>
      <c r="AI4634" s="15"/>
      <c r="AJ4634" s="15"/>
      <c r="AK4634" s="40"/>
      <c r="AL4634" s="43"/>
    </row>
    <row r="4635" spans="1:38" ht="16.5" customHeight="1" x14ac:dyDescent="0.2">
      <c r="A4635" s="15"/>
      <c r="B4635" s="15"/>
      <c r="C4635" s="15"/>
      <c r="D4635" s="25"/>
      <c r="E4635" s="27"/>
      <c r="F4635" s="27"/>
      <c r="G4635" s="27"/>
      <c r="H4635" s="27"/>
      <c r="I4635" s="27"/>
      <c r="J4635" s="28"/>
      <c r="K4635" s="26"/>
      <c r="L4635" s="26"/>
      <c r="M4635" s="41"/>
      <c r="N4635" s="25"/>
      <c r="O4635" s="41"/>
      <c r="P4635" s="27"/>
      <c r="Q4635" s="27"/>
      <c r="R4635" s="27"/>
      <c r="S4635" s="27"/>
      <c r="T4635" s="27"/>
      <c r="U4635" s="28"/>
      <c r="V4635" s="15"/>
      <c r="W4635" s="15"/>
      <c r="X4635" s="27"/>
      <c r="Y4635" s="27"/>
      <c r="Z4635" s="29"/>
      <c r="AA4635" s="29"/>
      <c r="AB4635" s="29"/>
      <c r="AC4635" s="30"/>
      <c r="AD4635" s="15"/>
      <c r="AE4635" s="15"/>
      <c r="AF4635" s="39"/>
      <c r="AG4635" s="45"/>
      <c r="AH4635" s="15"/>
      <c r="AI4635" s="15"/>
      <c r="AJ4635" s="15"/>
      <c r="AK4635" s="40"/>
      <c r="AL4635" s="43"/>
    </row>
    <row r="4636" spans="1:38" ht="16.5" customHeight="1" x14ac:dyDescent="0.2">
      <c r="A4636" s="15"/>
      <c r="B4636" s="15"/>
      <c r="C4636" s="15"/>
      <c r="D4636" s="25"/>
      <c r="E4636" s="27"/>
      <c r="F4636" s="27"/>
      <c r="G4636" s="27"/>
      <c r="H4636" s="27"/>
      <c r="I4636" s="27"/>
      <c r="J4636" s="28"/>
      <c r="K4636" s="26"/>
      <c r="L4636" s="26"/>
      <c r="M4636" s="41"/>
      <c r="N4636" s="25"/>
      <c r="O4636" s="41"/>
      <c r="P4636" s="27"/>
      <c r="Q4636" s="27"/>
      <c r="R4636" s="27"/>
      <c r="S4636" s="27"/>
      <c r="T4636" s="27"/>
      <c r="U4636" s="28"/>
      <c r="V4636" s="15"/>
      <c r="W4636" s="15"/>
      <c r="X4636" s="27"/>
      <c r="Y4636" s="27"/>
      <c r="Z4636" s="29"/>
      <c r="AA4636" s="29"/>
      <c r="AB4636" s="29"/>
      <c r="AC4636" s="30"/>
      <c r="AD4636" s="15"/>
      <c r="AE4636" s="15"/>
      <c r="AF4636" s="39"/>
      <c r="AG4636" s="45"/>
      <c r="AH4636" s="15"/>
      <c r="AI4636" s="15"/>
      <c r="AJ4636" s="15"/>
      <c r="AK4636" s="40"/>
      <c r="AL4636" s="43"/>
    </row>
    <row r="4637" spans="1:38" ht="16.5" customHeight="1" x14ac:dyDescent="0.2">
      <c r="A4637" s="15"/>
      <c r="B4637" s="15"/>
      <c r="C4637" s="15"/>
      <c r="D4637" s="25"/>
      <c r="E4637" s="27"/>
      <c r="F4637" s="27"/>
      <c r="G4637" s="27"/>
      <c r="H4637" s="27"/>
      <c r="I4637" s="27"/>
      <c r="J4637" s="28"/>
      <c r="K4637" s="26"/>
      <c r="L4637" s="26"/>
      <c r="M4637" s="41"/>
      <c r="N4637" s="25"/>
      <c r="O4637" s="41"/>
      <c r="P4637" s="27"/>
      <c r="Q4637" s="27"/>
      <c r="R4637" s="27"/>
      <c r="S4637" s="27"/>
      <c r="T4637" s="27"/>
      <c r="U4637" s="28"/>
      <c r="V4637" s="15"/>
      <c r="W4637" s="15"/>
      <c r="X4637" s="27"/>
      <c r="Y4637" s="27"/>
      <c r="Z4637" s="29"/>
      <c r="AA4637" s="29"/>
      <c r="AB4637" s="29"/>
      <c r="AC4637" s="30"/>
      <c r="AD4637" s="15"/>
      <c r="AE4637" s="15"/>
      <c r="AF4637" s="39"/>
      <c r="AG4637" s="45"/>
      <c r="AH4637" s="15"/>
      <c r="AI4637" s="15"/>
      <c r="AJ4637" s="15"/>
      <c r="AK4637" s="40"/>
      <c r="AL4637" s="43"/>
    </row>
    <row r="4638" spans="1:38" ht="16.5" customHeight="1" x14ac:dyDescent="0.2">
      <c r="A4638" s="15"/>
      <c r="B4638" s="15"/>
      <c r="C4638" s="15"/>
      <c r="D4638" s="25"/>
      <c r="E4638" s="27"/>
      <c r="F4638" s="27"/>
      <c r="G4638" s="27"/>
      <c r="H4638" s="27"/>
      <c r="I4638" s="27"/>
      <c r="J4638" s="28"/>
      <c r="K4638" s="26"/>
      <c r="L4638" s="26"/>
      <c r="M4638" s="41"/>
      <c r="N4638" s="25"/>
      <c r="O4638" s="41"/>
      <c r="P4638" s="27"/>
      <c r="Q4638" s="27"/>
      <c r="R4638" s="27"/>
      <c r="S4638" s="27"/>
      <c r="T4638" s="27"/>
      <c r="U4638" s="28"/>
      <c r="V4638" s="15"/>
      <c r="W4638" s="15"/>
      <c r="X4638" s="27"/>
      <c r="Y4638" s="27"/>
      <c r="Z4638" s="29"/>
      <c r="AA4638" s="29"/>
      <c r="AB4638" s="29"/>
      <c r="AC4638" s="30"/>
      <c r="AD4638" s="15"/>
      <c r="AE4638" s="15"/>
      <c r="AF4638" s="39"/>
      <c r="AG4638" s="45"/>
      <c r="AH4638" s="15"/>
      <c r="AI4638" s="15"/>
      <c r="AJ4638" s="15"/>
      <c r="AK4638" s="40"/>
      <c r="AL4638" s="43"/>
    </row>
    <row r="4639" spans="1:38" ht="16.5" customHeight="1" x14ac:dyDescent="0.2">
      <c r="A4639" s="15"/>
      <c r="B4639" s="15"/>
      <c r="C4639" s="15"/>
      <c r="D4639" s="25"/>
      <c r="E4639" s="27"/>
      <c r="F4639" s="27"/>
      <c r="G4639" s="27"/>
      <c r="H4639" s="27"/>
      <c r="I4639" s="27"/>
      <c r="J4639" s="28"/>
      <c r="K4639" s="26"/>
      <c r="L4639" s="26"/>
      <c r="M4639" s="41"/>
      <c r="N4639" s="25"/>
      <c r="O4639" s="41"/>
      <c r="P4639" s="27"/>
      <c r="Q4639" s="27"/>
      <c r="R4639" s="27"/>
      <c r="S4639" s="27"/>
      <c r="T4639" s="27"/>
      <c r="U4639" s="28"/>
      <c r="V4639" s="15"/>
      <c r="W4639" s="15"/>
      <c r="X4639" s="27"/>
      <c r="Y4639" s="27"/>
      <c r="Z4639" s="29"/>
      <c r="AA4639" s="29"/>
      <c r="AB4639" s="29"/>
      <c r="AC4639" s="30"/>
      <c r="AD4639" s="15"/>
      <c r="AE4639" s="15"/>
      <c r="AF4639" s="39"/>
      <c r="AG4639" s="45"/>
      <c r="AH4639" s="15"/>
      <c r="AI4639" s="15"/>
      <c r="AJ4639" s="15"/>
      <c r="AK4639" s="40"/>
      <c r="AL4639" s="43"/>
    </row>
    <row r="4640" spans="1:38" ht="16.5" customHeight="1" x14ac:dyDescent="0.2">
      <c r="A4640" s="15"/>
      <c r="B4640" s="15"/>
      <c r="C4640" s="15"/>
      <c r="D4640" s="25"/>
      <c r="E4640" s="27"/>
      <c r="F4640" s="27"/>
      <c r="G4640" s="27"/>
      <c r="H4640" s="27"/>
      <c r="I4640" s="27"/>
      <c r="J4640" s="28"/>
      <c r="K4640" s="26"/>
      <c r="L4640" s="26"/>
      <c r="M4640" s="41"/>
      <c r="N4640" s="25"/>
      <c r="O4640" s="41"/>
      <c r="P4640" s="27"/>
      <c r="Q4640" s="27"/>
      <c r="R4640" s="27"/>
      <c r="S4640" s="27"/>
      <c r="T4640" s="27"/>
      <c r="U4640" s="28"/>
      <c r="V4640" s="15"/>
      <c r="W4640" s="15"/>
      <c r="X4640" s="27"/>
      <c r="Y4640" s="27"/>
      <c r="Z4640" s="29"/>
      <c r="AA4640" s="29"/>
      <c r="AB4640" s="29"/>
      <c r="AC4640" s="30"/>
      <c r="AD4640" s="15"/>
      <c r="AE4640" s="15"/>
      <c r="AF4640" s="39"/>
      <c r="AG4640" s="45"/>
      <c r="AH4640" s="15"/>
      <c r="AI4640" s="15"/>
      <c r="AJ4640" s="15"/>
      <c r="AK4640" s="40"/>
      <c r="AL4640" s="43"/>
    </row>
    <row r="4641" spans="1:38" ht="16.5" customHeight="1" x14ac:dyDescent="0.2">
      <c r="A4641" s="15"/>
      <c r="B4641" s="15"/>
      <c r="C4641" s="15"/>
      <c r="D4641" s="25"/>
      <c r="E4641" s="27"/>
      <c r="F4641" s="27"/>
      <c r="G4641" s="27"/>
      <c r="H4641" s="27"/>
      <c r="I4641" s="27"/>
      <c r="J4641" s="28"/>
      <c r="K4641" s="26"/>
      <c r="L4641" s="26"/>
      <c r="M4641" s="41"/>
      <c r="N4641" s="25"/>
      <c r="O4641" s="41"/>
      <c r="P4641" s="27"/>
      <c r="Q4641" s="27"/>
      <c r="R4641" s="27"/>
      <c r="S4641" s="27"/>
      <c r="T4641" s="27"/>
      <c r="U4641" s="28"/>
      <c r="V4641" s="15"/>
      <c r="W4641" s="15"/>
      <c r="X4641" s="27"/>
      <c r="Y4641" s="27"/>
      <c r="Z4641" s="29"/>
      <c r="AA4641" s="29"/>
      <c r="AB4641" s="29"/>
      <c r="AC4641" s="30"/>
      <c r="AD4641" s="15"/>
      <c r="AE4641" s="15"/>
      <c r="AF4641" s="39"/>
      <c r="AG4641" s="45"/>
      <c r="AH4641" s="15"/>
      <c r="AI4641" s="15"/>
      <c r="AJ4641" s="15"/>
      <c r="AK4641" s="40"/>
      <c r="AL4641" s="43"/>
    </row>
    <row r="4642" spans="1:38" ht="16.5" customHeight="1" x14ac:dyDescent="0.2">
      <c r="A4642" s="15"/>
      <c r="B4642" s="15"/>
      <c r="C4642" s="15"/>
      <c r="D4642" s="25"/>
      <c r="E4642" s="27"/>
      <c r="F4642" s="27"/>
      <c r="G4642" s="27"/>
      <c r="H4642" s="27"/>
      <c r="I4642" s="27"/>
      <c r="J4642" s="28"/>
      <c r="K4642" s="26"/>
      <c r="L4642" s="26"/>
      <c r="M4642" s="41"/>
      <c r="N4642" s="25"/>
      <c r="O4642" s="41"/>
      <c r="P4642" s="27"/>
      <c r="Q4642" s="27"/>
      <c r="R4642" s="27"/>
      <c r="S4642" s="27"/>
      <c r="T4642" s="27"/>
      <c r="U4642" s="28"/>
      <c r="V4642" s="15"/>
      <c r="W4642" s="15"/>
      <c r="X4642" s="27"/>
      <c r="Y4642" s="27"/>
      <c r="Z4642" s="29"/>
      <c r="AA4642" s="29"/>
      <c r="AB4642" s="29"/>
      <c r="AC4642" s="30"/>
      <c r="AD4642" s="15"/>
      <c r="AE4642" s="15"/>
      <c r="AF4642" s="39"/>
      <c r="AG4642" s="45"/>
      <c r="AH4642" s="15"/>
      <c r="AI4642" s="15"/>
      <c r="AJ4642" s="15"/>
      <c r="AK4642" s="40"/>
      <c r="AL4642" s="43"/>
    </row>
    <row r="4643" spans="1:38" ht="16.5" customHeight="1" x14ac:dyDescent="0.2">
      <c r="A4643" s="15"/>
      <c r="B4643" s="15"/>
      <c r="C4643" s="15"/>
      <c r="D4643" s="25"/>
      <c r="E4643" s="27"/>
      <c r="F4643" s="27"/>
      <c r="G4643" s="27"/>
      <c r="H4643" s="27"/>
      <c r="I4643" s="27"/>
      <c r="J4643" s="28"/>
      <c r="K4643" s="26"/>
      <c r="L4643" s="26"/>
      <c r="M4643" s="41"/>
      <c r="N4643" s="25"/>
      <c r="O4643" s="41"/>
      <c r="P4643" s="27"/>
      <c r="Q4643" s="27"/>
      <c r="R4643" s="27"/>
      <c r="S4643" s="27"/>
      <c r="T4643" s="27"/>
      <c r="U4643" s="28"/>
      <c r="V4643" s="15"/>
      <c r="W4643" s="15"/>
      <c r="X4643" s="27"/>
      <c r="Y4643" s="27"/>
      <c r="Z4643" s="29"/>
      <c r="AA4643" s="29"/>
      <c r="AB4643" s="29"/>
      <c r="AC4643" s="30"/>
      <c r="AD4643" s="15"/>
      <c r="AE4643" s="15"/>
      <c r="AF4643" s="39"/>
      <c r="AG4643" s="45"/>
      <c r="AH4643" s="15"/>
      <c r="AI4643" s="15"/>
      <c r="AJ4643" s="15"/>
      <c r="AK4643" s="40"/>
      <c r="AL4643" s="43"/>
    </row>
    <row r="4644" spans="1:38" ht="16.5" customHeight="1" x14ac:dyDescent="0.2">
      <c r="A4644" s="15"/>
      <c r="B4644" s="15"/>
      <c r="C4644" s="15"/>
      <c r="D4644" s="25"/>
      <c r="E4644" s="27"/>
      <c r="F4644" s="27"/>
      <c r="G4644" s="27"/>
      <c r="H4644" s="27"/>
      <c r="I4644" s="27"/>
      <c r="J4644" s="28"/>
      <c r="K4644" s="26"/>
      <c r="L4644" s="26"/>
      <c r="M4644" s="41"/>
      <c r="N4644" s="25"/>
      <c r="O4644" s="41"/>
      <c r="P4644" s="27"/>
      <c r="Q4644" s="27"/>
      <c r="R4644" s="27"/>
      <c r="S4644" s="27"/>
      <c r="T4644" s="27"/>
      <c r="U4644" s="28"/>
      <c r="V4644" s="15"/>
      <c r="W4644" s="15"/>
      <c r="X4644" s="27"/>
      <c r="Y4644" s="27"/>
      <c r="Z4644" s="29"/>
      <c r="AA4644" s="29"/>
      <c r="AB4644" s="29"/>
      <c r="AC4644" s="30"/>
      <c r="AD4644" s="15"/>
      <c r="AE4644" s="15"/>
      <c r="AF4644" s="39"/>
      <c r="AG4644" s="45"/>
      <c r="AH4644" s="15"/>
      <c r="AI4644" s="15"/>
      <c r="AJ4644" s="15"/>
      <c r="AK4644" s="40"/>
      <c r="AL4644" s="43"/>
    </row>
    <row r="4645" spans="1:38" ht="16.5" customHeight="1" x14ac:dyDescent="0.2">
      <c r="A4645" s="15"/>
      <c r="B4645" s="15"/>
      <c r="C4645" s="15"/>
      <c r="D4645" s="25"/>
      <c r="E4645" s="27"/>
      <c r="F4645" s="27"/>
      <c r="G4645" s="27"/>
      <c r="H4645" s="27"/>
      <c r="I4645" s="27"/>
      <c r="J4645" s="28"/>
      <c r="K4645" s="26"/>
      <c r="L4645" s="26"/>
      <c r="M4645" s="41"/>
      <c r="N4645" s="25"/>
      <c r="O4645" s="41"/>
      <c r="P4645" s="27"/>
      <c r="Q4645" s="27"/>
      <c r="R4645" s="27"/>
      <c r="S4645" s="27"/>
      <c r="T4645" s="27"/>
      <c r="U4645" s="28"/>
      <c r="V4645" s="15"/>
      <c r="W4645" s="15"/>
      <c r="X4645" s="27"/>
      <c r="Y4645" s="27"/>
      <c r="Z4645" s="29"/>
      <c r="AA4645" s="29"/>
      <c r="AB4645" s="29"/>
      <c r="AC4645" s="30"/>
      <c r="AD4645" s="15"/>
      <c r="AE4645" s="15"/>
      <c r="AF4645" s="39"/>
      <c r="AG4645" s="45"/>
      <c r="AH4645" s="15"/>
      <c r="AI4645" s="15"/>
      <c r="AJ4645" s="15"/>
      <c r="AK4645" s="40"/>
      <c r="AL4645" s="43"/>
    </row>
    <row r="4646" spans="1:38" ht="16.5" customHeight="1" x14ac:dyDescent="0.2">
      <c r="A4646" s="15"/>
      <c r="B4646" s="15"/>
      <c r="C4646" s="15"/>
      <c r="D4646" s="25"/>
      <c r="E4646" s="27"/>
      <c r="F4646" s="27"/>
      <c r="G4646" s="27"/>
      <c r="H4646" s="27"/>
      <c r="I4646" s="27"/>
      <c r="J4646" s="28"/>
      <c r="K4646" s="26"/>
      <c r="L4646" s="26"/>
      <c r="M4646" s="41"/>
      <c r="N4646" s="25"/>
      <c r="O4646" s="41"/>
      <c r="P4646" s="27"/>
      <c r="Q4646" s="27"/>
      <c r="R4646" s="27"/>
      <c r="S4646" s="27"/>
      <c r="T4646" s="27"/>
      <c r="U4646" s="28"/>
      <c r="V4646" s="15"/>
      <c r="W4646" s="15"/>
      <c r="X4646" s="27"/>
      <c r="Y4646" s="27"/>
      <c r="Z4646" s="29"/>
      <c r="AA4646" s="29"/>
      <c r="AB4646" s="29"/>
      <c r="AC4646" s="30"/>
      <c r="AD4646" s="15"/>
      <c r="AE4646" s="15"/>
      <c r="AF4646" s="39"/>
      <c r="AG4646" s="45"/>
      <c r="AH4646" s="15"/>
      <c r="AI4646" s="15"/>
      <c r="AJ4646" s="15"/>
      <c r="AK4646" s="40"/>
      <c r="AL4646" s="43"/>
    </row>
    <row r="4647" spans="1:38" ht="16.5" customHeight="1" x14ac:dyDescent="0.2">
      <c r="A4647" s="15"/>
      <c r="B4647" s="15"/>
      <c r="C4647" s="15"/>
      <c r="D4647" s="25"/>
      <c r="E4647" s="27"/>
      <c r="F4647" s="27"/>
      <c r="G4647" s="27"/>
      <c r="H4647" s="27"/>
      <c r="I4647" s="27"/>
      <c r="J4647" s="28"/>
      <c r="K4647" s="26"/>
      <c r="L4647" s="26"/>
      <c r="M4647" s="41"/>
      <c r="N4647" s="25"/>
      <c r="O4647" s="41"/>
      <c r="P4647" s="27"/>
      <c r="Q4647" s="27"/>
      <c r="R4647" s="27"/>
      <c r="S4647" s="27"/>
      <c r="T4647" s="27"/>
      <c r="U4647" s="28"/>
      <c r="V4647" s="15"/>
      <c r="W4647" s="15"/>
      <c r="X4647" s="27"/>
      <c r="Y4647" s="27"/>
      <c r="Z4647" s="29"/>
      <c r="AA4647" s="29"/>
      <c r="AB4647" s="29"/>
      <c r="AC4647" s="30"/>
      <c r="AD4647" s="15"/>
      <c r="AE4647" s="15"/>
      <c r="AF4647" s="39"/>
      <c r="AG4647" s="45"/>
      <c r="AH4647" s="15"/>
      <c r="AI4647" s="15"/>
      <c r="AJ4647" s="15"/>
      <c r="AK4647" s="40"/>
      <c r="AL4647" s="43"/>
    </row>
    <row r="4648" spans="1:38" ht="16.5" customHeight="1" x14ac:dyDescent="0.2">
      <c r="A4648" s="15"/>
      <c r="B4648" s="15"/>
      <c r="C4648" s="15"/>
      <c r="D4648" s="25"/>
      <c r="E4648" s="27"/>
      <c r="F4648" s="27"/>
      <c r="G4648" s="27"/>
      <c r="H4648" s="27"/>
      <c r="I4648" s="27"/>
      <c r="J4648" s="28"/>
      <c r="K4648" s="26"/>
      <c r="L4648" s="26"/>
      <c r="M4648" s="41"/>
      <c r="N4648" s="25"/>
      <c r="O4648" s="41"/>
      <c r="P4648" s="27"/>
      <c r="Q4648" s="27"/>
      <c r="R4648" s="27"/>
      <c r="S4648" s="27"/>
      <c r="T4648" s="27"/>
      <c r="U4648" s="28"/>
      <c r="V4648" s="15"/>
      <c r="W4648" s="15"/>
      <c r="X4648" s="27"/>
      <c r="Y4648" s="27"/>
      <c r="Z4648" s="29"/>
      <c r="AA4648" s="29"/>
      <c r="AB4648" s="29"/>
      <c r="AC4648" s="30"/>
      <c r="AD4648" s="15"/>
      <c r="AE4648" s="15"/>
      <c r="AF4648" s="39"/>
      <c r="AG4648" s="45"/>
      <c r="AH4648" s="15"/>
      <c r="AI4648" s="15"/>
      <c r="AJ4648" s="15"/>
      <c r="AK4648" s="40"/>
      <c r="AL4648" s="43"/>
    </row>
    <row r="4649" spans="1:38" ht="16.5" customHeight="1" x14ac:dyDescent="0.2">
      <c r="A4649" s="15"/>
      <c r="B4649" s="15"/>
      <c r="C4649" s="15"/>
      <c r="D4649" s="25"/>
      <c r="E4649" s="27"/>
      <c r="F4649" s="27"/>
      <c r="G4649" s="27"/>
      <c r="H4649" s="27"/>
      <c r="I4649" s="27"/>
      <c r="J4649" s="28"/>
      <c r="K4649" s="26"/>
      <c r="L4649" s="26"/>
      <c r="M4649" s="41"/>
      <c r="N4649" s="25"/>
      <c r="O4649" s="41"/>
      <c r="P4649" s="27"/>
      <c r="Q4649" s="27"/>
      <c r="R4649" s="27"/>
      <c r="S4649" s="27"/>
      <c r="T4649" s="27"/>
      <c r="U4649" s="28"/>
      <c r="V4649" s="15"/>
      <c r="W4649" s="15"/>
      <c r="X4649" s="27"/>
      <c r="Y4649" s="27"/>
      <c r="Z4649" s="29"/>
      <c r="AA4649" s="29"/>
      <c r="AB4649" s="29"/>
      <c r="AC4649" s="30"/>
      <c r="AD4649" s="15"/>
      <c r="AE4649" s="15"/>
      <c r="AF4649" s="39"/>
      <c r="AG4649" s="45"/>
      <c r="AH4649" s="15"/>
      <c r="AI4649" s="15"/>
      <c r="AJ4649" s="15"/>
      <c r="AK4649" s="40"/>
      <c r="AL4649" s="43"/>
    </row>
    <row r="4650" spans="1:38" ht="16.5" customHeight="1" x14ac:dyDescent="0.2">
      <c r="A4650" s="15"/>
      <c r="B4650" s="15"/>
      <c r="C4650" s="15"/>
      <c r="D4650" s="25"/>
      <c r="E4650" s="27"/>
      <c r="F4650" s="27"/>
      <c r="G4650" s="27"/>
      <c r="H4650" s="27"/>
      <c r="I4650" s="27"/>
      <c r="J4650" s="28"/>
      <c r="K4650" s="26"/>
      <c r="L4650" s="26"/>
      <c r="M4650" s="41"/>
      <c r="N4650" s="25"/>
      <c r="O4650" s="41"/>
      <c r="P4650" s="27"/>
      <c r="Q4650" s="27"/>
      <c r="R4650" s="27"/>
      <c r="S4650" s="27"/>
      <c r="T4650" s="27"/>
      <c r="U4650" s="28"/>
      <c r="V4650" s="15"/>
      <c r="W4650" s="15"/>
      <c r="X4650" s="27"/>
      <c r="Y4650" s="27"/>
      <c r="Z4650" s="29"/>
      <c r="AA4650" s="29"/>
      <c r="AB4650" s="29"/>
      <c r="AC4650" s="30"/>
      <c r="AD4650" s="15"/>
      <c r="AE4650" s="15"/>
      <c r="AF4650" s="39"/>
      <c r="AG4650" s="45"/>
      <c r="AH4650" s="15"/>
      <c r="AI4650" s="15"/>
      <c r="AJ4650" s="15"/>
      <c r="AK4650" s="40"/>
      <c r="AL4650" s="43"/>
    </row>
    <row r="4651" spans="1:38" ht="16.5" customHeight="1" x14ac:dyDescent="0.2">
      <c r="A4651" s="15"/>
      <c r="B4651" s="15"/>
      <c r="C4651" s="15"/>
      <c r="D4651" s="25"/>
      <c r="E4651" s="27"/>
      <c r="F4651" s="27"/>
      <c r="G4651" s="27"/>
      <c r="H4651" s="27"/>
      <c r="I4651" s="27"/>
      <c r="J4651" s="28"/>
      <c r="K4651" s="26"/>
      <c r="L4651" s="26"/>
      <c r="M4651" s="41"/>
      <c r="N4651" s="25"/>
      <c r="O4651" s="41"/>
      <c r="P4651" s="27"/>
      <c r="Q4651" s="27"/>
      <c r="R4651" s="27"/>
      <c r="S4651" s="27"/>
      <c r="T4651" s="27"/>
      <c r="U4651" s="28"/>
      <c r="V4651" s="15"/>
      <c r="W4651" s="15"/>
      <c r="X4651" s="27"/>
      <c r="Y4651" s="27"/>
      <c r="Z4651" s="29"/>
      <c r="AA4651" s="29"/>
      <c r="AB4651" s="29"/>
      <c r="AC4651" s="30"/>
      <c r="AD4651" s="15"/>
      <c r="AE4651" s="15"/>
      <c r="AF4651" s="39"/>
      <c r="AG4651" s="45"/>
      <c r="AH4651" s="15"/>
      <c r="AI4651" s="15"/>
      <c r="AJ4651" s="15"/>
      <c r="AK4651" s="40"/>
      <c r="AL4651" s="43"/>
    </row>
    <row r="4652" spans="1:38" ht="16.5" customHeight="1" x14ac:dyDescent="0.2">
      <c r="A4652" s="15"/>
      <c r="B4652" s="15"/>
      <c r="C4652" s="15"/>
      <c r="D4652" s="25"/>
      <c r="E4652" s="27"/>
      <c r="F4652" s="27"/>
      <c r="G4652" s="27"/>
      <c r="H4652" s="27"/>
      <c r="I4652" s="27"/>
      <c r="J4652" s="28"/>
      <c r="K4652" s="26"/>
      <c r="L4652" s="26"/>
      <c r="M4652" s="41"/>
      <c r="N4652" s="25"/>
      <c r="O4652" s="41"/>
      <c r="P4652" s="27"/>
      <c r="Q4652" s="27"/>
      <c r="R4652" s="27"/>
      <c r="S4652" s="27"/>
      <c r="T4652" s="27"/>
      <c r="U4652" s="28"/>
      <c r="V4652" s="15"/>
      <c r="W4652" s="15"/>
      <c r="X4652" s="27"/>
      <c r="Y4652" s="27"/>
      <c r="Z4652" s="29"/>
      <c r="AA4652" s="29"/>
      <c r="AB4652" s="29"/>
      <c r="AC4652" s="30"/>
      <c r="AD4652" s="15"/>
      <c r="AE4652" s="15"/>
      <c r="AF4652" s="39"/>
      <c r="AG4652" s="45"/>
      <c r="AH4652" s="15"/>
      <c r="AI4652" s="15"/>
      <c r="AJ4652" s="15"/>
      <c r="AK4652" s="40"/>
      <c r="AL4652" s="43"/>
    </row>
    <row r="4653" spans="1:38" ht="16.5" customHeight="1" x14ac:dyDescent="0.2">
      <c r="A4653" s="15"/>
      <c r="B4653" s="15"/>
      <c r="C4653" s="15"/>
      <c r="D4653" s="25"/>
      <c r="E4653" s="27"/>
      <c r="F4653" s="27"/>
      <c r="G4653" s="27"/>
      <c r="H4653" s="27"/>
      <c r="I4653" s="27"/>
      <c r="J4653" s="28"/>
      <c r="K4653" s="26"/>
      <c r="L4653" s="26"/>
      <c r="M4653" s="41"/>
      <c r="N4653" s="25"/>
      <c r="O4653" s="41"/>
      <c r="P4653" s="27"/>
      <c r="Q4653" s="27"/>
      <c r="R4653" s="27"/>
      <c r="S4653" s="27"/>
      <c r="T4653" s="27"/>
      <c r="U4653" s="28"/>
      <c r="V4653" s="15"/>
      <c r="W4653" s="15"/>
      <c r="X4653" s="27"/>
      <c r="Y4653" s="27"/>
      <c r="Z4653" s="29"/>
      <c r="AA4653" s="29"/>
      <c r="AB4653" s="29"/>
      <c r="AC4653" s="30"/>
      <c r="AD4653" s="15"/>
      <c r="AE4653" s="15"/>
      <c r="AF4653" s="39"/>
      <c r="AG4653" s="45"/>
      <c r="AH4653" s="15"/>
      <c r="AI4653" s="15"/>
      <c r="AJ4653" s="15"/>
      <c r="AK4653" s="40"/>
      <c r="AL4653" s="43"/>
    </row>
    <row r="4654" spans="1:38" ht="16.5" customHeight="1" x14ac:dyDescent="0.2">
      <c r="A4654" s="15"/>
      <c r="B4654" s="15"/>
      <c r="C4654" s="15"/>
      <c r="D4654" s="25"/>
      <c r="E4654" s="27"/>
      <c r="F4654" s="27"/>
      <c r="G4654" s="27"/>
      <c r="H4654" s="27"/>
      <c r="I4654" s="27"/>
      <c r="J4654" s="28"/>
      <c r="K4654" s="26"/>
      <c r="L4654" s="26"/>
      <c r="M4654" s="41"/>
      <c r="N4654" s="25"/>
      <c r="O4654" s="41"/>
      <c r="P4654" s="27"/>
      <c r="Q4654" s="27"/>
      <c r="R4654" s="27"/>
      <c r="S4654" s="27"/>
      <c r="T4654" s="27"/>
      <c r="U4654" s="28"/>
      <c r="V4654" s="15"/>
      <c r="W4654" s="15"/>
      <c r="X4654" s="27"/>
      <c r="Y4654" s="27"/>
      <c r="Z4654" s="29"/>
      <c r="AA4654" s="29"/>
      <c r="AB4654" s="29"/>
      <c r="AC4654" s="30"/>
      <c r="AD4654" s="15"/>
      <c r="AE4654" s="15"/>
      <c r="AF4654" s="39"/>
      <c r="AG4654" s="45"/>
      <c r="AH4654" s="15"/>
      <c r="AI4654" s="15"/>
      <c r="AJ4654" s="15"/>
      <c r="AK4654" s="40"/>
      <c r="AL4654" s="43"/>
    </row>
    <row r="4655" spans="1:38" ht="16.5" customHeight="1" x14ac:dyDescent="0.2">
      <c r="A4655" s="15"/>
      <c r="B4655" s="15"/>
      <c r="C4655" s="15"/>
      <c r="D4655" s="25"/>
      <c r="E4655" s="27"/>
      <c r="F4655" s="27"/>
      <c r="G4655" s="27"/>
      <c r="H4655" s="27"/>
      <c r="I4655" s="27"/>
      <c r="J4655" s="28"/>
      <c r="K4655" s="26"/>
      <c r="L4655" s="26"/>
      <c r="M4655" s="41"/>
      <c r="N4655" s="25"/>
      <c r="O4655" s="41"/>
      <c r="P4655" s="27"/>
      <c r="Q4655" s="27"/>
      <c r="R4655" s="27"/>
      <c r="S4655" s="27"/>
      <c r="T4655" s="27"/>
      <c r="U4655" s="28"/>
      <c r="V4655" s="15"/>
      <c r="W4655" s="15"/>
      <c r="X4655" s="27"/>
      <c r="Y4655" s="27"/>
      <c r="Z4655" s="29"/>
      <c r="AA4655" s="29"/>
      <c r="AB4655" s="29"/>
      <c r="AC4655" s="30"/>
      <c r="AD4655" s="15"/>
      <c r="AE4655" s="15"/>
      <c r="AF4655" s="39"/>
      <c r="AG4655" s="45"/>
      <c r="AH4655" s="15"/>
      <c r="AI4655" s="15"/>
      <c r="AJ4655" s="15"/>
      <c r="AK4655" s="40"/>
      <c r="AL4655" s="43"/>
    </row>
    <row r="4656" spans="1:38" ht="16.5" customHeight="1" x14ac:dyDescent="0.2">
      <c r="A4656" s="15"/>
      <c r="B4656" s="15"/>
      <c r="C4656" s="15"/>
      <c r="D4656" s="25"/>
      <c r="E4656" s="27"/>
      <c r="F4656" s="27"/>
      <c r="G4656" s="27"/>
      <c r="H4656" s="27"/>
      <c r="I4656" s="27"/>
      <c r="J4656" s="28"/>
      <c r="K4656" s="26"/>
      <c r="L4656" s="26"/>
      <c r="M4656" s="41"/>
      <c r="N4656" s="25"/>
      <c r="O4656" s="41"/>
      <c r="P4656" s="27"/>
      <c r="Q4656" s="27"/>
      <c r="R4656" s="27"/>
      <c r="S4656" s="27"/>
      <c r="T4656" s="27"/>
      <c r="U4656" s="28"/>
      <c r="V4656" s="15"/>
      <c r="W4656" s="15"/>
      <c r="X4656" s="27"/>
      <c r="Y4656" s="27"/>
      <c r="Z4656" s="29"/>
      <c r="AA4656" s="29"/>
      <c r="AB4656" s="29"/>
      <c r="AC4656" s="30"/>
      <c r="AD4656" s="15"/>
      <c r="AE4656" s="15"/>
      <c r="AF4656" s="39"/>
      <c r="AG4656" s="45"/>
      <c r="AH4656" s="15"/>
      <c r="AI4656" s="15"/>
      <c r="AJ4656" s="15"/>
      <c r="AK4656" s="40"/>
      <c r="AL4656" s="43"/>
    </row>
  </sheetData>
  <conditionalFormatting sqref="A4574:B4656">
    <cfRule type="expression" dxfId="44" priority="11">
      <formula>$J4574=TODAY()+1</formula>
    </cfRule>
    <cfRule type="expression" dxfId="43" priority="12">
      <formula>$J4574="PENDIENTE"</formula>
    </cfRule>
    <cfRule type="expression" dxfId="42" priority="13">
      <formula>$J4574=TODAY()</formula>
    </cfRule>
    <cfRule type="expression" dxfId="41" priority="14">
      <formula>$J4574=TODAY()+2</formula>
    </cfRule>
    <cfRule type="expression" dxfId="40" priority="15">
      <formula>$J4574&lt;&gt;TODAY()</formula>
    </cfRule>
  </conditionalFormatting>
  <conditionalFormatting sqref="A2:AL4257 C4258:AL4450 A4258:B4573 O4451:AL4492 C4451:N4558 P4493:AL4558 O4493:O4590">
    <cfRule type="expression" dxfId="39" priority="3690">
      <formula>$J2&lt;&gt;TODAY()</formula>
    </cfRule>
    <cfRule type="expression" dxfId="38" priority="3688">
      <formula>$J2=TODAY()+2</formula>
    </cfRule>
    <cfRule type="expression" dxfId="37" priority="3686">
      <formula>$J2=TODAY()</formula>
    </cfRule>
    <cfRule type="expression" dxfId="36" priority="3685">
      <formula>$J2="PENDIENTE"</formula>
    </cfRule>
  </conditionalFormatting>
  <conditionalFormatting sqref="A2:AL4257 C4258:AL4450 O4451:AL4492 P4493:AL4558 C4451:N4558 A4258:B4573 O4493:O4590">
    <cfRule type="expression" dxfId="35" priority="3642">
      <formula>$J2=TODAY()+1</formula>
    </cfRule>
  </conditionalFormatting>
  <conditionalFormatting sqref="C4559:N4590 P4560:AC4590 C4591:AC4656">
    <cfRule type="expression" dxfId="34" priority="1">
      <formula>$J4559=TODAY()+1</formula>
    </cfRule>
    <cfRule type="expression" dxfId="33" priority="2">
      <formula>$J4559="PENDIENTE"</formula>
    </cfRule>
    <cfRule type="expression" dxfId="32" priority="3">
      <formula>$J4559=TODAY()</formula>
    </cfRule>
    <cfRule type="expression" dxfId="31" priority="4">
      <formula>$J4559=TODAY()+2</formula>
    </cfRule>
    <cfRule type="expression" dxfId="30" priority="5">
      <formula>$J4559&lt;&gt;TODAY()</formula>
    </cfRule>
  </conditionalFormatting>
  <conditionalFormatting sqref="D1:D1048576">
    <cfRule type="expression" dxfId="29" priority="4327">
      <formula>$X1="RAMPLA CORTA"</formula>
    </cfRule>
    <cfRule type="expression" dxfId="28" priority="4326">
      <formula>$D1="EXPO"</formula>
    </cfRule>
    <cfRule type="expression" dxfId="27" priority="4325">
      <formula>$D1="IMPO"</formula>
    </cfRule>
  </conditionalFormatting>
  <conditionalFormatting sqref="G1:G1048576">
    <cfRule type="expression" dxfId="26" priority="4335">
      <formula>$AD1="20 "</formula>
    </cfRule>
    <cfRule type="expression" dxfId="25" priority="4334">
      <formula>$AE1="ISO"</formula>
    </cfRule>
    <cfRule type="expression" dxfId="24" priority="4329">
      <formula>$AE1="20 "</formula>
    </cfRule>
    <cfRule type="expression" dxfId="23" priority="4328">
      <formula>$AE1="IMO"</formula>
    </cfRule>
    <cfRule type="expression" dxfId="22" priority="4332">
      <formula>$G1="40 OT"</formula>
    </cfRule>
    <cfRule type="expression" dxfId="21" priority="4333">
      <formula>$G1="20 OT"</formula>
    </cfRule>
    <cfRule type="expression" dxfId="20" priority="4331">
      <formula>$G1="40 RF"</formula>
    </cfRule>
    <cfRule type="expression" dxfId="19" priority="4330">
      <formula>$G1="20 RF"</formula>
    </cfRule>
  </conditionalFormatting>
  <conditionalFormatting sqref="K2:K4656">
    <cfRule type="expression" dxfId="18" priority="3720">
      <formula>VALUE(K2)&lt;0.499305555555556</formula>
    </cfRule>
  </conditionalFormatting>
  <conditionalFormatting sqref="K1:L1048576">
    <cfRule type="expression" dxfId="17" priority="981">
      <formula>$K1="DIRECTO"</formula>
    </cfRule>
  </conditionalFormatting>
  <conditionalFormatting sqref="P4559:AL4559 AD4560:AL4573">
    <cfRule type="expression" dxfId="16" priority="45">
      <formula>$J4559&lt;&gt;TODAY()</formula>
    </cfRule>
    <cfRule type="expression" dxfId="15" priority="44">
      <formula>$J4559=TODAY()+2</formula>
    </cfRule>
    <cfRule type="expression" dxfId="14" priority="43">
      <formula>$J4559=TODAY()</formula>
    </cfRule>
    <cfRule type="expression" dxfId="13" priority="42">
      <formula>$J4559="PENDIENTE"</formula>
    </cfRule>
    <cfRule type="expression" dxfId="12" priority="41">
      <formula>$J4559=TODAY()+1</formula>
    </cfRule>
  </conditionalFormatting>
  <conditionalFormatting sqref="Q1:W1048576">
    <cfRule type="expression" dxfId="11" priority="2126">
      <formula>$Q1="6 DESCARGADORES"</formula>
    </cfRule>
    <cfRule type="expression" dxfId="10" priority="2127">
      <formula>$Q1="4 DESCARGADORES"</formula>
    </cfRule>
  </conditionalFormatting>
  <conditionalFormatting sqref="V1:W1048576">
    <cfRule type="expression" dxfId="9" priority="983">
      <formula>$V1="SIN DEVOLUCIÓN"</formula>
    </cfRule>
    <cfRule type="expression" dxfId="8" priority="986">
      <formula>$V1="DEVUELTO"</formula>
    </cfRule>
  </conditionalFormatting>
  <conditionalFormatting sqref="AD1:AD1048576">
    <cfRule type="expression" dxfId="7" priority="2136">
      <formula>$AD1="On time"</formula>
    </cfRule>
    <cfRule type="expression" dxfId="6" priority="2149">
      <formula>$AD1="Off time"</formula>
    </cfRule>
  </conditionalFormatting>
  <conditionalFormatting sqref="AD4574:AL4656">
    <cfRule type="expression" dxfId="5" priority="10">
      <formula>$J4574&lt;&gt;TODAY()</formula>
    </cfRule>
    <cfRule type="expression" dxfId="4" priority="9">
      <formula>$J4574=TODAY()+2</formula>
    </cfRule>
    <cfRule type="expression" dxfId="3" priority="8">
      <formula>$J4574=TODAY()</formula>
    </cfRule>
    <cfRule type="expression" dxfId="2" priority="7">
      <formula>$J4574="PENDIENTE"</formula>
    </cfRule>
    <cfRule type="expression" dxfId="1" priority="6">
      <formula>$J4574=TODAY()+1</formula>
    </cfRule>
  </conditionalFormatting>
  <conditionalFormatting sqref="AI1:AI1048576">
    <cfRule type="duplicateValues" dxfId="0" priority="83"/>
  </conditionalFormatting>
  <dataValidations count="1">
    <dataValidation allowBlank="1" showInputMessage="1" showErrorMessage="1" sqref="W2:W3076 K3264:K3385 N3555:O3555 N2:N3554 N3556:N4530" xr:uid="{D47A2E1D-B8EF-48C1-9C62-D00B3D9CFC09}"/>
  </dataValidations>
  <pageMargins left="0.25" right="0.25" top="0.75" bottom="0.75" header="0.3" footer="0.3"/>
  <pageSetup scale="39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61AB9F9-9940-4E4C-89E6-D2D14BBA931C}">
          <x14:formula1>
            <xm:f>Data!$J$1:$J$70</xm:f>
          </x14:formula1>
          <xm:sqref>S2046 Q628:V629 M2:M4751</xm:sqref>
        </x14:dataValidation>
        <x14:dataValidation type="list" allowBlank="1" showInputMessage="1" showErrorMessage="1" xr:uid="{F262E9CD-A9D4-4CAB-BBE6-C6959E082FA7}">
          <x14:formula1>
            <xm:f>Data!$O$2:$O$3</xm:f>
          </x14:formula1>
          <xm:sqref>V2:V850</xm:sqref>
        </x14:dataValidation>
        <x14:dataValidation type="list" allowBlank="1" showInputMessage="1" showErrorMessage="1" xr:uid="{29F1AC8C-F9E3-49CA-BCFE-3E69BC556A86}">
          <x14:formula1>
            <xm:f>Data!$L$2:$L$58</xm:f>
          </x14:formula1>
          <xm:sqref>P2:P1104 P1112:P1113</xm:sqref>
        </x14:dataValidation>
        <x14:dataValidation type="list" allowBlank="1" showInputMessage="1" showErrorMessage="1" xr:uid="{0E3A5A1A-946E-406A-9DC1-F01EA7FF0240}">
          <x14:formula1>
            <xm:f>Data!$J$1:$J$57</xm:f>
          </x14:formula1>
          <xm:sqref>S1:S1956</xm:sqref>
        </x14:dataValidation>
        <x14:dataValidation type="list" allowBlank="1" showInputMessage="1" showErrorMessage="1" xr:uid="{4A1ADC19-6246-4E35-ACFD-2D41DFA5C21C}">
          <x14:formula1>
            <xm:f>Data!$L$1:$L$60</xm:f>
          </x14:formula1>
          <xm:sqref>T2:T1956</xm:sqref>
        </x14:dataValidation>
        <x14:dataValidation type="list" allowBlank="1" showInputMessage="1" showErrorMessage="1" xr:uid="{99CCC9DA-43F5-48F4-AA50-3FB4DD4D6955}">
          <x14:formula1>
            <xm:f>Data!$A$2:$A$499</xm:f>
          </x14:formula1>
          <xm:sqref>C2:C2738 C2740:C4812</xm:sqref>
        </x14:dataValidation>
        <x14:dataValidation type="list" allowBlank="1" showInputMessage="1" showErrorMessage="1" xr:uid="{7DAEB58A-452A-4DA3-BB63-17DE6EBB1401}">
          <x14:formula1>
            <xm:f>Data!$L$2:$L$68</xm:f>
          </x14:formula1>
          <xm:sqref>O2:O3554 O3556:O4690</xm:sqref>
        </x14:dataValidation>
        <x14:dataValidation type="list" allowBlank="1" showInputMessage="1" showErrorMessage="1" xr:uid="{F23B08D2-3D2E-4CAC-8BEF-505E2F7D56AF}">
          <x14:formula1>
            <xm:f>Data!$N$2:$N$3</xm:f>
          </x14:formula1>
          <xm:sqref>D2:D4606</xm:sqref>
        </x14:dataValidation>
        <x14:dataValidation type="list" allowBlank="1" showInputMessage="1" showErrorMessage="1" xr:uid="{E1251FA6-D2F0-436F-83F3-F48214D3CCC6}">
          <x14:formula1>
            <xm:f>Data!$D$1:$D$22</xm:f>
          </x14:formula1>
          <xm:sqref>G2:G4606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17DA-462D-4C57-AFDA-9BBE021271D7}">
  <dimension ref="A1"/>
  <sheetViews>
    <sheetView workbookViewId="0"/>
  </sheetViews>
  <sheetFormatPr defaultColWidth="8.742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3E5B-AB36-46F5-B920-3CEED7967981}">
  <dimension ref="A1:J6"/>
  <sheetViews>
    <sheetView topLeftCell="B1" workbookViewId="0">
      <selection activeCell="G4" sqref="G4"/>
    </sheetView>
  </sheetViews>
  <sheetFormatPr defaultColWidth="11.43359375" defaultRowHeight="15" x14ac:dyDescent="0.2"/>
  <cols>
    <col min="1" max="1" width="16.94921875" bestFit="1" customWidth="1"/>
    <col min="2" max="2" width="18.5625" bestFit="1" customWidth="1"/>
    <col min="3" max="3" width="14.9296875" bestFit="1" customWidth="1"/>
    <col min="4" max="4" width="7.26171875" bestFit="1" customWidth="1"/>
    <col min="5" max="5" width="64.97265625" bestFit="1" customWidth="1"/>
    <col min="6" max="6" width="24.6171875" bestFit="1" customWidth="1"/>
    <col min="7" max="7" width="9.953125" bestFit="1" customWidth="1"/>
    <col min="8" max="8" width="17.484375" bestFit="1" customWidth="1"/>
    <col min="9" max="9" width="11.703125" bestFit="1" customWidth="1"/>
    <col min="10" max="10" width="12.64453125" bestFit="1" customWidth="1"/>
  </cols>
  <sheetData>
    <row r="1" spans="1:10" x14ac:dyDescent="0.2">
      <c r="A1" s="35" t="s">
        <v>2</v>
      </c>
      <c r="B1" t="s">
        <v>6942</v>
      </c>
    </row>
    <row r="3" spans="1:10" x14ac:dyDescent="0.2">
      <c r="A3" s="35" t="s">
        <v>9</v>
      </c>
      <c r="B3" s="35" t="s">
        <v>4</v>
      </c>
      <c r="C3" s="35" t="s">
        <v>5</v>
      </c>
      <c r="D3" s="35" t="s">
        <v>6943</v>
      </c>
      <c r="E3" s="35" t="s">
        <v>16</v>
      </c>
      <c r="F3" s="35" t="s">
        <v>12</v>
      </c>
      <c r="G3" s="35" t="s">
        <v>6944</v>
      </c>
      <c r="H3" s="35" t="s">
        <v>6945</v>
      </c>
      <c r="I3" s="35" t="s">
        <v>6946</v>
      </c>
      <c r="J3" s="35" t="s">
        <v>6947</v>
      </c>
    </row>
    <row r="4" spans="1:10" x14ac:dyDescent="0.2">
      <c r="A4" s="2">
        <v>46108</v>
      </c>
      <c r="B4">
        <v>102181</v>
      </c>
      <c r="C4" t="s">
        <v>2800</v>
      </c>
      <c r="D4" t="s">
        <v>64</v>
      </c>
      <c r="E4" t="s">
        <v>229</v>
      </c>
      <c r="F4" t="s">
        <v>241</v>
      </c>
      <c r="G4" t="s">
        <v>242</v>
      </c>
      <c r="H4" s="36">
        <v>0.29166666666666669</v>
      </c>
      <c r="I4" s="36">
        <v>0.28819444444444442</v>
      </c>
      <c r="J4" t="s">
        <v>6948</v>
      </c>
    </row>
    <row r="5" spans="1:10" x14ac:dyDescent="0.2">
      <c r="A5" s="2">
        <v>46108</v>
      </c>
      <c r="B5">
        <v>102802</v>
      </c>
      <c r="C5" t="s">
        <v>2803</v>
      </c>
      <c r="D5" t="s">
        <v>41</v>
      </c>
      <c r="E5" t="s">
        <v>229</v>
      </c>
      <c r="F5" t="s">
        <v>308</v>
      </c>
      <c r="G5" t="s">
        <v>309</v>
      </c>
      <c r="H5" s="36">
        <v>0.375</v>
      </c>
      <c r="I5" s="36">
        <v>0.35069444444444442</v>
      </c>
      <c r="J5" t="s">
        <v>6948</v>
      </c>
    </row>
    <row r="6" spans="1:10" x14ac:dyDescent="0.2">
      <c r="A6" s="2">
        <v>46108</v>
      </c>
      <c r="B6">
        <v>103228</v>
      </c>
      <c r="C6" t="s">
        <v>2801</v>
      </c>
      <c r="D6" t="s">
        <v>54</v>
      </c>
      <c r="E6" t="s">
        <v>357</v>
      </c>
      <c r="F6" t="s">
        <v>176</v>
      </c>
      <c r="G6" t="s">
        <v>177</v>
      </c>
      <c r="H6" s="36">
        <v>0.35416666666666669</v>
      </c>
      <c r="I6" s="36">
        <v>0.34722222222222221</v>
      </c>
      <c r="J6" t="s">
        <v>6948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FDE9-DCA0-4B4B-99AB-020C3DE22D28}">
  <dimension ref="A1:O257"/>
  <sheetViews>
    <sheetView topLeftCell="A246" workbookViewId="0">
      <selection activeCell="A259" sqref="A259"/>
    </sheetView>
  </sheetViews>
  <sheetFormatPr defaultColWidth="8.875" defaultRowHeight="15" customHeight="1" x14ac:dyDescent="0.2"/>
  <cols>
    <col min="1" max="1" width="58.91796875" bestFit="1" customWidth="1"/>
    <col min="4" max="4" width="18.16015625" bestFit="1" customWidth="1"/>
    <col min="10" max="10" width="27.57421875" bestFit="1" customWidth="1"/>
    <col min="11" max="11" width="27.57421875" customWidth="1"/>
    <col min="12" max="12" width="11.43359375" bestFit="1" customWidth="1"/>
    <col min="14" max="14" width="11.1640625" bestFit="1" customWidth="1"/>
    <col min="15" max="15" width="20.17578125" bestFit="1" customWidth="1"/>
  </cols>
  <sheetData>
    <row r="1" spans="1:15" ht="30.75" x14ac:dyDescent="0.2">
      <c r="A1" s="4" t="s">
        <v>2</v>
      </c>
      <c r="B1" s="1" t="s">
        <v>4</v>
      </c>
      <c r="C1" s="1" t="s">
        <v>6949</v>
      </c>
      <c r="D1" s="5" t="s">
        <v>6950</v>
      </c>
      <c r="E1" s="1" t="s">
        <v>7</v>
      </c>
      <c r="F1" s="1" t="s">
        <v>6951</v>
      </c>
      <c r="G1" s="1" t="s">
        <v>9</v>
      </c>
      <c r="H1" s="1" t="s">
        <v>6952</v>
      </c>
      <c r="I1" s="1" t="s">
        <v>17</v>
      </c>
      <c r="J1" s="5" t="s">
        <v>6953</v>
      </c>
      <c r="K1" s="5" t="s">
        <v>6954</v>
      </c>
      <c r="L1" s="5" t="s">
        <v>6955</v>
      </c>
      <c r="M1" s="1" t="s">
        <v>6956</v>
      </c>
      <c r="N1" s="5" t="s">
        <v>3</v>
      </c>
      <c r="O1" s="5" t="s">
        <v>21</v>
      </c>
    </row>
    <row r="2" spans="1:15" x14ac:dyDescent="0.2">
      <c r="A2" t="s">
        <v>6957</v>
      </c>
      <c r="D2" t="s">
        <v>64</v>
      </c>
      <c r="J2" t="s">
        <v>300</v>
      </c>
      <c r="K2">
        <v>56989844861</v>
      </c>
      <c r="L2" t="s">
        <v>301</v>
      </c>
      <c r="N2" t="s">
        <v>39</v>
      </c>
      <c r="O2" t="s">
        <v>1328</v>
      </c>
    </row>
    <row r="3" spans="1:15" x14ac:dyDescent="0.2">
      <c r="A3" t="s">
        <v>6958</v>
      </c>
      <c r="D3" t="s">
        <v>2256</v>
      </c>
      <c r="J3" t="s">
        <v>133</v>
      </c>
      <c r="K3">
        <v>56953801607</v>
      </c>
      <c r="L3" t="s">
        <v>367</v>
      </c>
      <c r="N3" t="s">
        <v>122</v>
      </c>
      <c r="O3" t="s">
        <v>1332</v>
      </c>
    </row>
    <row r="4" spans="1:15" x14ac:dyDescent="0.2">
      <c r="A4" t="s">
        <v>580</v>
      </c>
      <c r="D4" t="s">
        <v>6959</v>
      </c>
      <c r="J4" t="s">
        <v>296</v>
      </c>
      <c r="K4">
        <v>56984994337</v>
      </c>
      <c r="L4" t="s">
        <v>127</v>
      </c>
    </row>
    <row r="5" spans="1:15" x14ac:dyDescent="0.2">
      <c r="A5" t="s">
        <v>6960</v>
      </c>
      <c r="D5" t="s">
        <v>4670</v>
      </c>
      <c r="J5" t="s">
        <v>971</v>
      </c>
      <c r="K5">
        <v>56999972473</v>
      </c>
      <c r="L5" t="s">
        <v>52</v>
      </c>
    </row>
    <row r="6" spans="1:15" x14ac:dyDescent="0.2">
      <c r="A6" t="s">
        <v>1195</v>
      </c>
      <c r="D6" t="s">
        <v>465</v>
      </c>
      <c r="J6" t="s">
        <v>215</v>
      </c>
      <c r="K6">
        <v>56978089957</v>
      </c>
      <c r="L6" t="s">
        <v>568</v>
      </c>
    </row>
    <row r="7" spans="1:15" x14ac:dyDescent="0.2">
      <c r="A7" t="s">
        <v>6961</v>
      </c>
      <c r="D7" t="s">
        <v>175</v>
      </c>
      <c r="J7" t="s">
        <v>366</v>
      </c>
      <c r="K7">
        <v>56967386251</v>
      </c>
      <c r="L7" t="s">
        <v>152</v>
      </c>
    </row>
    <row r="8" spans="1:15" x14ac:dyDescent="0.2">
      <c r="A8" t="s">
        <v>550</v>
      </c>
      <c r="D8" t="s">
        <v>41</v>
      </c>
      <c r="J8" t="s">
        <v>161</v>
      </c>
      <c r="K8">
        <v>56966749408</v>
      </c>
      <c r="L8" t="s">
        <v>73</v>
      </c>
    </row>
    <row r="9" spans="1:15" x14ac:dyDescent="0.2">
      <c r="A9" t="s">
        <v>6962</v>
      </c>
      <c r="D9" t="s">
        <v>3901</v>
      </c>
      <c r="J9" t="s">
        <v>341</v>
      </c>
      <c r="K9">
        <v>56950923536</v>
      </c>
      <c r="L9" t="s">
        <v>159</v>
      </c>
    </row>
    <row r="10" spans="1:15" x14ac:dyDescent="0.2">
      <c r="A10" t="s">
        <v>196</v>
      </c>
      <c r="D10" t="s">
        <v>294</v>
      </c>
      <c r="J10" t="s">
        <v>66</v>
      </c>
      <c r="K10">
        <v>56993389870</v>
      </c>
      <c r="L10" t="s">
        <v>56</v>
      </c>
    </row>
    <row r="11" spans="1:15" x14ac:dyDescent="0.2">
      <c r="A11" t="s">
        <v>213</v>
      </c>
      <c r="D11" t="s">
        <v>54</v>
      </c>
      <c r="J11" t="s">
        <v>112</v>
      </c>
      <c r="K11">
        <v>56990025702</v>
      </c>
      <c r="L11" t="s">
        <v>134</v>
      </c>
    </row>
    <row r="12" spans="1:15" x14ac:dyDescent="0.2">
      <c r="A12" t="s">
        <v>418</v>
      </c>
      <c r="D12" t="s">
        <v>2213</v>
      </c>
      <c r="J12" t="s">
        <v>60</v>
      </c>
      <c r="K12">
        <v>56957438415</v>
      </c>
      <c r="L12" t="s">
        <v>162</v>
      </c>
    </row>
    <row r="13" spans="1:15" x14ac:dyDescent="0.2">
      <c r="A13" t="s">
        <v>178</v>
      </c>
      <c r="D13" t="s">
        <v>6963</v>
      </c>
      <c r="J13" t="s">
        <v>308</v>
      </c>
      <c r="K13">
        <v>56966631737</v>
      </c>
      <c r="L13" t="s">
        <v>274</v>
      </c>
    </row>
    <row r="14" spans="1:15" x14ac:dyDescent="0.2">
      <c r="A14" t="s">
        <v>236</v>
      </c>
      <c r="D14" t="s">
        <v>560</v>
      </c>
      <c r="J14" t="s">
        <v>126</v>
      </c>
      <c r="K14">
        <v>56999270871</v>
      </c>
      <c r="L14" t="s">
        <v>1208</v>
      </c>
    </row>
    <row r="15" spans="1:15" x14ac:dyDescent="0.2">
      <c r="A15" t="s">
        <v>43</v>
      </c>
      <c r="D15" t="s">
        <v>584</v>
      </c>
      <c r="J15" t="s">
        <v>273</v>
      </c>
      <c r="K15">
        <v>56950103942</v>
      </c>
      <c r="L15" t="s">
        <v>571</v>
      </c>
    </row>
    <row r="16" spans="1:15" x14ac:dyDescent="0.2">
      <c r="A16" t="s">
        <v>149</v>
      </c>
      <c r="D16" t="s">
        <v>431</v>
      </c>
      <c r="J16" t="s">
        <v>155</v>
      </c>
      <c r="K16">
        <v>56926181825</v>
      </c>
      <c r="L16" t="s">
        <v>222</v>
      </c>
    </row>
    <row r="17" spans="1:12" x14ac:dyDescent="0.2">
      <c r="A17" t="s">
        <v>483</v>
      </c>
      <c r="D17" t="s">
        <v>456</v>
      </c>
      <c r="J17" t="s">
        <v>347</v>
      </c>
      <c r="K17">
        <v>56976511010</v>
      </c>
      <c r="L17" t="s">
        <v>165</v>
      </c>
    </row>
    <row r="18" spans="1:12" x14ac:dyDescent="0.2">
      <c r="A18" t="s">
        <v>6964</v>
      </c>
      <c r="J18" t="s">
        <v>233</v>
      </c>
      <c r="K18">
        <v>56998494086</v>
      </c>
      <c r="L18" t="s">
        <v>314</v>
      </c>
    </row>
    <row r="19" spans="1:12" x14ac:dyDescent="0.2">
      <c r="A19" t="s">
        <v>263</v>
      </c>
      <c r="J19" t="s">
        <v>319</v>
      </c>
      <c r="K19">
        <v>56948501048</v>
      </c>
      <c r="L19" t="s">
        <v>118</v>
      </c>
    </row>
    <row r="20" spans="1:12" x14ac:dyDescent="0.2">
      <c r="A20" t="s">
        <v>6965</v>
      </c>
      <c r="J20" t="s">
        <v>51</v>
      </c>
      <c r="K20">
        <v>56967256951</v>
      </c>
      <c r="L20" t="s">
        <v>297</v>
      </c>
    </row>
    <row r="21" spans="1:12" x14ac:dyDescent="0.2">
      <c r="A21" t="s">
        <v>101</v>
      </c>
      <c r="J21" t="s">
        <v>953</v>
      </c>
      <c r="K21">
        <v>56967128754</v>
      </c>
      <c r="L21" t="s">
        <v>105</v>
      </c>
    </row>
    <row r="22" spans="1:12" x14ac:dyDescent="0.2">
      <c r="A22" t="s">
        <v>1442</v>
      </c>
      <c r="J22" t="s">
        <v>247</v>
      </c>
      <c r="K22">
        <v>56953157599</v>
      </c>
      <c r="L22" t="s">
        <v>156</v>
      </c>
    </row>
    <row r="23" spans="1:12" x14ac:dyDescent="0.2">
      <c r="A23" t="s">
        <v>6966</v>
      </c>
      <c r="J23" t="s">
        <v>176</v>
      </c>
      <c r="K23">
        <v>56968463649</v>
      </c>
      <c r="L23" t="s">
        <v>248</v>
      </c>
    </row>
    <row r="24" spans="1:12" x14ac:dyDescent="0.2">
      <c r="A24" t="s">
        <v>812</v>
      </c>
      <c r="J24" t="s">
        <v>86</v>
      </c>
      <c r="K24">
        <v>56956654384</v>
      </c>
      <c r="L24" t="s">
        <v>98</v>
      </c>
    </row>
    <row r="25" spans="1:12" x14ac:dyDescent="0.2">
      <c r="A25" t="s">
        <v>806</v>
      </c>
      <c r="J25" t="s">
        <v>90</v>
      </c>
      <c r="K25">
        <v>56987557136</v>
      </c>
      <c r="L25" t="s">
        <v>738</v>
      </c>
    </row>
    <row r="26" spans="1:12" x14ac:dyDescent="0.2">
      <c r="A26" t="s">
        <v>6967</v>
      </c>
      <c r="J26" t="s">
        <v>172</v>
      </c>
      <c r="K26">
        <v>56985215946</v>
      </c>
      <c r="L26" t="s">
        <v>148</v>
      </c>
    </row>
    <row r="27" spans="1:12" x14ac:dyDescent="0.2">
      <c r="A27" t="s">
        <v>75</v>
      </c>
      <c r="J27" t="s">
        <v>567</v>
      </c>
      <c r="K27">
        <v>56964069749</v>
      </c>
      <c r="L27" t="s">
        <v>200</v>
      </c>
    </row>
    <row r="28" spans="1:12" x14ac:dyDescent="0.2">
      <c r="A28" t="s">
        <v>6968</v>
      </c>
      <c r="J28" t="s">
        <v>570</v>
      </c>
      <c r="K28">
        <v>56973887322</v>
      </c>
      <c r="L28" t="s">
        <v>370</v>
      </c>
    </row>
    <row r="29" spans="1:12" x14ac:dyDescent="0.2">
      <c r="A29" t="s">
        <v>6969</v>
      </c>
      <c r="J29" t="s">
        <v>97</v>
      </c>
      <c r="K29">
        <v>56944540732</v>
      </c>
      <c r="L29" t="s">
        <v>348</v>
      </c>
    </row>
    <row r="30" spans="1:12" x14ac:dyDescent="0.2">
      <c r="A30" t="s">
        <v>6970</v>
      </c>
      <c r="J30" t="s">
        <v>104</v>
      </c>
      <c r="K30">
        <v>56966749395</v>
      </c>
      <c r="L30" t="s">
        <v>67</v>
      </c>
    </row>
    <row r="31" spans="1:12" x14ac:dyDescent="0.2">
      <c r="A31" t="s">
        <v>4371</v>
      </c>
      <c r="J31" t="s">
        <v>211</v>
      </c>
      <c r="K31">
        <v>56961282379</v>
      </c>
      <c r="L31" t="s">
        <v>46</v>
      </c>
    </row>
    <row r="32" spans="1:12" x14ac:dyDescent="0.2">
      <c r="A32" t="s">
        <v>2980</v>
      </c>
      <c r="J32" t="s">
        <v>433</v>
      </c>
      <c r="K32">
        <v>56994354094</v>
      </c>
      <c r="L32" t="s">
        <v>177</v>
      </c>
    </row>
    <row r="33" spans="1:12" x14ac:dyDescent="0.2">
      <c r="A33" t="s">
        <v>114</v>
      </c>
      <c r="J33" t="s">
        <v>144</v>
      </c>
      <c r="K33">
        <v>56940144795</v>
      </c>
      <c r="L33" t="s">
        <v>253</v>
      </c>
    </row>
    <row r="34" spans="1:12" x14ac:dyDescent="0.2">
      <c r="A34" t="s">
        <v>447</v>
      </c>
      <c r="J34" t="s">
        <v>151</v>
      </c>
      <c r="K34">
        <v>56973887427</v>
      </c>
      <c r="L34" t="s">
        <v>83</v>
      </c>
    </row>
    <row r="35" spans="1:12" x14ac:dyDescent="0.2">
      <c r="A35" t="s">
        <v>6971</v>
      </c>
      <c r="J35" t="s">
        <v>221</v>
      </c>
      <c r="K35">
        <v>56965378427</v>
      </c>
      <c r="L35" t="s">
        <v>356</v>
      </c>
    </row>
    <row r="36" spans="1:12" x14ac:dyDescent="0.2">
      <c r="A36" t="s">
        <v>219</v>
      </c>
      <c r="J36" t="s">
        <v>139</v>
      </c>
      <c r="K36">
        <v>56965312953</v>
      </c>
      <c r="L36" t="s">
        <v>226</v>
      </c>
    </row>
    <row r="37" spans="1:12" x14ac:dyDescent="0.2">
      <c r="A37" t="s">
        <v>916</v>
      </c>
      <c r="J37" t="s">
        <v>82</v>
      </c>
      <c r="K37">
        <v>56944277110</v>
      </c>
      <c r="L37" t="s">
        <v>216</v>
      </c>
    </row>
    <row r="38" spans="1:12" x14ac:dyDescent="0.2">
      <c r="A38" t="s">
        <v>239</v>
      </c>
      <c r="J38" t="s">
        <v>325</v>
      </c>
      <c r="K38">
        <v>56964850744</v>
      </c>
      <c r="L38" t="s">
        <v>61</v>
      </c>
    </row>
    <row r="39" spans="1:12" x14ac:dyDescent="0.2">
      <c r="A39" t="s">
        <v>244</v>
      </c>
      <c r="J39" t="s">
        <v>192</v>
      </c>
      <c r="K39">
        <v>56967396661</v>
      </c>
      <c r="L39" t="s">
        <v>516</v>
      </c>
    </row>
    <row r="40" spans="1:12" x14ac:dyDescent="0.2">
      <c r="A40" t="s">
        <v>785</v>
      </c>
      <c r="J40" t="s">
        <v>72</v>
      </c>
      <c r="K40">
        <v>56978089148</v>
      </c>
      <c r="L40" t="s">
        <v>87</v>
      </c>
    </row>
    <row r="41" spans="1:12" x14ac:dyDescent="0.2">
      <c r="A41" t="s">
        <v>6972</v>
      </c>
      <c r="J41" t="s">
        <v>164</v>
      </c>
      <c r="K41">
        <v>56967398822</v>
      </c>
      <c r="L41" t="s">
        <v>212</v>
      </c>
    </row>
    <row r="42" spans="1:12" x14ac:dyDescent="0.2">
      <c r="A42" t="s">
        <v>517</v>
      </c>
      <c r="J42" t="s">
        <v>147</v>
      </c>
      <c r="K42">
        <v>56935532735</v>
      </c>
      <c r="L42" t="s">
        <v>326</v>
      </c>
    </row>
    <row r="43" spans="1:12" x14ac:dyDescent="0.2">
      <c r="A43" t="s">
        <v>6973</v>
      </c>
      <c r="J43" t="s">
        <v>674</v>
      </c>
      <c r="K43">
        <v>56967386018</v>
      </c>
      <c r="L43" t="s">
        <v>203</v>
      </c>
    </row>
    <row r="44" spans="1:12" x14ac:dyDescent="0.2">
      <c r="A44" t="s">
        <v>6974</v>
      </c>
      <c r="J44" t="s">
        <v>649</v>
      </c>
      <c r="K44">
        <v>56939438073</v>
      </c>
      <c r="L44" t="s">
        <v>242</v>
      </c>
    </row>
    <row r="45" spans="1:12" x14ac:dyDescent="0.2">
      <c r="A45" t="s">
        <v>6975</v>
      </c>
      <c r="J45" t="s">
        <v>389</v>
      </c>
      <c r="K45">
        <v>56988336520</v>
      </c>
      <c r="L45" t="s">
        <v>6976</v>
      </c>
    </row>
    <row r="46" spans="1:12" x14ac:dyDescent="0.2">
      <c r="A46" t="s">
        <v>6977</v>
      </c>
      <c r="J46" t="s">
        <v>688</v>
      </c>
      <c r="K46">
        <v>56950104102</v>
      </c>
      <c r="L46" t="s">
        <v>234</v>
      </c>
    </row>
    <row r="47" spans="1:12" x14ac:dyDescent="0.2">
      <c r="A47" t="s">
        <v>6978</v>
      </c>
      <c r="J47" t="s">
        <v>6027</v>
      </c>
      <c r="K47">
        <v>56931745826</v>
      </c>
      <c r="L47" t="s">
        <v>91</v>
      </c>
    </row>
    <row r="48" spans="1:12" x14ac:dyDescent="0.2">
      <c r="A48" t="s">
        <v>6979</v>
      </c>
      <c r="J48" t="s">
        <v>313</v>
      </c>
      <c r="K48">
        <v>56967387744</v>
      </c>
      <c r="L48" t="s">
        <v>434</v>
      </c>
    </row>
    <row r="49" spans="1:12" x14ac:dyDescent="0.2">
      <c r="A49" t="s">
        <v>4192</v>
      </c>
      <c r="J49" t="s">
        <v>199</v>
      </c>
      <c r="K49">
        <v>56975315726</v>
      </c>
      <c r="L49" t="s">
        <v>140</v>
      </c>
    </row>
    <row r="50" spans="1:12" x14ac:dyDescent="0.2">
      <c r="A50" t="s">
        <v>62</v>
      </c>
      <c r="J50" t="s">
        <v>225</v>
      </c>
      <c r="K50">
        <v>56978811158</v>
      </c>
      <c r="L50" t="s">
        <v>390</v>
      </c>
    </row>
    <row r="51" spans="1:12" x14ac:dyDescent="0.2">
      <c r="A51" t="s">
        <v>1460</v>
      </c>
      <c r="J51" t="s">
        <v>241</v>
      </c>
      <c r="K51">
        <v>56984880436</v>
      </c>
      <c r="L51" t="s">
        <v>6980</v>
      </c>
    </row>
    <row r="52" spans="1:12" x14ac:dyDescent="0.2">
      <c r="A52" t="s">
        <v>6981</v>
      </c>
      <c r="J52" t="s">
        <v>180</v>
      </c>
      <c r="K52">
        <v>56956063271</v>
      </c>
      <c r="L52" t="s">
        <v>309</v>
      </c>
    </row>
    <row r="53" spans="1:12" x14ac:dyDescent="0.2">
      <c r="A53" t="s">
        <v>684</v>
      </c>
      <c r="J53" t="s">
        <v>77</v>
      </c>
      <c r="K53">
        <v>56967384794</v>
      </c>
      <c r="L53" t="s">
        <v>320</v>
      </c>
    </row>
    <row r="54" spans="1:12" x14ac:dyDescent="0.2">
      <c r="A54" t="s">
        <v>1163</v>
      </c>
      <c r="J54" t="s">
        <v>55</v>
      </c>
      <c r="K54">
        <v>56992164782</v>
      </c>
      <c r="L54" t="s">
        <v>173</v>
      </c>
    </row>
    <row r="55" spans="1:12" x14ac:dyDescent="0.2">
      <c r="A55" t="s">
        <v>6982</v>
      </c>
      <c r="J55" t="s">
        <v>117</v>
      </c>
      <c r="K55">
        <v>56973887539</v>
      </c>
      <c r="L55" t="s">
        <v>145</v>
      </c>
    </row>
    <row r="56" spans="1:12" x14ac:dyDescent="0.2">
      <c r="A56" t="s">
        <v>288</v>
      </c>
      <c r="J56" t="s">
        <v>45</v>
      </c>
      <c r="K56">
        <v>56950981572</v>
      </c>
      <c r="L56" t="s">
        <v>181</v>
      </c>
    </row>
    <row r="57" spans="1:12" x14ac:dyDescent="0.2">
      <c r="A57" t="s">
        <v>6983</v>
      </c>
      <c r="J57" t="s">
        <v>158</v>
      </c>
      <c r="K57">
        <v>56931745801</v>
      </c>
      <c r="L57" t="s">
        <v>552</v>
      </c>
    </row>
    <row r="58" spans="1:12" x14ac:dyDescent="0.2">
      <c r="A58" t="s">
        <v>6984</v>
      </c>
      <c r="J58" t="s">
        <v>6223</v>
      </c>
      <c r="K58">
        <v>56998409416</v>
      </c>
      <c r="L58" t="s">
        <v>78</v>
      </c>
    </row>
    <row r="59" spans="1:12" x14ac:dyDescent="0.2">
      <c r="A59" t="s">
        <v>6985</v>
      </c>
      <c r="L59" t="s">
        <v>46</v>
      </c>
    </row>
    <row r="60" spans="1:12" x14ac:dyDescent="0.2">
      <c r="A60" t="s">
        <v>6986</v>
      </c>
      <c r="L60" t="s">
        <v>384</v>
      </c>
    </row>
    <row r="61" spans="1:12" x14ac:dyDescent="0.2">
      <c r="A61" t="s">
        <v>6987</v>
      </c>
      <c r="L61" t="s">
        <v>285</v>
      </c>
    </row>
    <row r="62" spans="1:12" x14ac:dyDescent="0.2">
      <c r="A62" t="s">
        <v>6988</v>
      </c>
      <c r="L62" t="s">
        <v>6317</v>
      </c>
    </row>
    <row r="63" spans="1:12" x14ac:dyDescent="0.2">
      <c r="A63" t="s">
        <v>6989</v>
      </c>
    </row>
    <row r="64" spans="1:12" x14ac:dyDescent="0.2">
      <c r="A64" t="s">
        <v>2774</v>
      </c>
    </row>
    <row r="65" spans="1:1" x14ac:dyDescent="0.2">
      <c r="A65" t="s">
        <v>698</v>
      </c>
    </row>
    <row r="66" spans="1:1" x14ac:dyDescent="0.2">
      <c r="A66" t="s">
        <v>6990</v>
      </c>
    </row>
    <row r="67" spans="1:1" x14ac:dyDescent="0.2">
      <c r="A67" t="s">
        <v>6991</v>
      </c>
    </row>
    <row r="68" spans="1:1" x14ac:dyDescent="0.2">
      <c r="A68" t="s">
        <v>1896</v>
      </c>
    </row>
    <row r="69" spans="1:1" x14ac:dyDescent="0.2">
      <c r="A69" t="s">
        <v>4139</v>
      </c>
    </row>
    <row r="70" spans="1:1" x14ac:dyDescent="0.2">
      <c r="A70" t="s">
        <v>6992</v>
      </c>
    </row>
    <row r="71" spans="1:1" x14ac:dyDescent="0.2">
      <c r="A71" t="s">
        <v>6993</v>
      </c>
    </row>
    <row r="72" spans="1:1" x14ac:dyDescent="0.2">
      <c r="A72" t="s">
        <v>4640</v>
      </c>
    </row>
    <row r="73" spans="1:1" x14ac:dyDescent="0.2">
      <c r="A73" t="s">
        <v>6994</v>
      </c>
    </row>
    <row r="74" spans="1:1" x14ac:dyDescent="0.2">
      <c r="A74" t="s">
        <v>6995</v>
      </c>
    </row>
    <row r="75" spans="1:1" x14ac:dyDescent="0.2">
      <c r="A75" t="s">
        <v>405</v>
      </c>
    </row>
    <row r="76" spans="1:1" x14ac:dyDescent="0.2">
      <c r="A76" t="s">
        <v>6996</v>
      </c>
    </row>
    <row r="77" spans="1:1" x14ac:dyDescent="0.2">
      <c r="A77" t="s">
        <v>166</v>
      </c>
    </row>
    <row r="78" spans="1:1" x14ac:dyDescent="0.2">
      <c r="A78" t="s">
        <v>6997</v>
      </c>
    </row>
    <row r="79" spans="1:1" x14ac:dyDescent="0.2">
      <c r="A79" t="s">
        <v>3055</v>
      </c>
    </row>
    <row r="80" spans="1:1" x14ac:dyDescent="0.2">
      <c r="A80" t="s">
        <v>6998</v>
      </c>
    </row>
    <row r="81" spans="1:1" x14ac:dyDescent="0.2">
      <c r="A81" t="s">
        <v>3665</v>
      </c>
    </row>
    <row r="82" spans="1:1" x14ac:dyDescent="0.2">
      <c r="A82" t="s">
        <v>38</v>
      </c>
    </row>
    <row r="83" spans="1:1" x14ac:dyDescent="0.2">
      <c r="A83" t="s">
        <v>6999</v>
      </c>
    </row>
    <row r="84" spans="1:1" x14ac:dyDescent="0.2">
      <c r="A84" t="s">
        <v>7000</v>
      </c>
    </row>
    <row r="85" spans="1:1" x14ac:dyDescent="0.2">
      <c r="A85" t="s">
        <v>7001</v>
      </c>
    </row>
    <row r="86" spans="1:1" x14ac:dyDescent="0.2">
      <c r="A86" t="s">
        <v>7002</v>
      </c>
    </row>
    <row r="87" spans="1:1" x14ac:dyDescent="0.2">
      <c r="A87" t="s">
        <v>7003</v>
      </c>
    </row>
    <row r="88" spans="1:1" x14ac:dyDescent="0.2">
      <c r="A88" t="s">
        <v>7004</v>
      </c>
    </row>
    <row r="89" spans="1:1" x14ac:dyDescent="0.2">
      <c r="A89" t="s">
        <v>1322</v>
      </c>
    </row>
    <row r="90" spans="1:1" x14ac:dyDescent="0.2">
      <c r="A90" t="s">
        <v>7005</v>
      </c>
    </row>
    <row r="91" spans="1:1" x14ac:dyDescent="0.2">
      <c r="A91" t="s">
        <v>7006</v>
      </c>
    </row>
    <row r="92" spans="1:1" x14ac:dyDescent="0.2">
      <c r="A92" t="s">
        <v>7007</v>
      </c>
    </row>
    <row r="93" spans="1:1" x14ac:dyDescent="0.2">
      <c r="A93" t="s">
        <v>121</v>
      </c>
    </row>
    <row r="94" spans="1:1" x14ac:dyDescent="0.2">
      <c r="A94" t="s">
        <v>1246</v>
      </c>
    </row>
    <row r="95" spans="1:1" x14ac:dyDescent="0.2">
      <c r="A95" t="s">
        <v>7008</v>
      </c>
    </row>
    <row r="96" spans="1:1" x14ac:dyDescent="0.2">
      <c r="A96" t="s">
        <v>3660</v>
      </c>
    </row>
    <row r="97" spans="1:1" x14ac:dyDescent="0.2">
      <c r="A97" t="s">
        <v>7009</v>
      </c>
    </row>
    <row r="98" spans="1:1" x14ac:dyDescent="0.2">
      <c r="A98" t="s">
        <v>7010</v>
      </c>
    </row>
    <row r="99" spans="1:1" x14ac:dyDescent="0.2">
      <c r="A99" t="s">
        <v>7011</v>
      </c>
    </row>
    <row r="100" spans="1:1" x14ac:dyDescent="0.2">
      <c r="A100" t="s">
        <v>7012</v>
      </c>
    </row>
    <row r="101" spans="1:1" x14ac:dyDescent="0.2">
      <c r="A101" t="s">
        <v>1313</v>
      </c>
    </row>
    <row r="102" spans="1:1" x14ac:dyDescent="0.2">
      <c r="A102" t="s">
        <v>7013</v>
      </c>
    </row>
    <row r="103" spans="1:1" x14ac:dyDescent="0.2">
      <c r="A103" t="s">
        <v>627</v>
      </c>
    </row>
    <row r="104" spans="1:1" x14ac:dyDescent="0.2">
      <c r="A104" t="s">
        <v>7014</v>
      </c>
    </row>
    <row r="105" spans="1:1" x14ac:dyDescent="0.2">
      <c r="A105" t="s">
        <v>188</v>
      </c>
    </row>
    <row r="106" spans="1:1" x14ac:dyDescent="0.2">
      <c r="A106" t="s">
        <v>7015</v>
      </c>
    </row>
    <row r="107" spans="1:1" x14ac:dyDescent="0.2">
      <c r="A107" t="s">
        <v>204</v>
      </c>
    </row>
    <row r="108" spans="1:1" x14ac:dyDescent="0.2">
      <c r="A108" t="s">
        <v>7016</v>
      </c>
    </row>
    <row r="109" spans="1:1" x14ac:dyDescent="0.2">
      <c r="A109" t="s">
        <v>474</v>
      </c>
    </row>
    <row r="110" spans="1:1" x14ac:dyDescent="0.2">
      <c r="A110" t="s">
        <v>7017</v>
      </c>
    </row>
    <row r="111" spans="1:1" x14ac:dyDescent="0.2">
      <c r="A111" t="s">
        <v>7018</v>
      </c>
    </row>
    <row r="112" spans="1:1" x14ac:dyDescent="0.2">
      <c r="A112" t="s">
        <v>819</v>
      </c>
    </row>
    <row r="113" spans="1:1" x14ac:dyDescent="0.2">
      <c r="A113" t="s">
        <v>2629</v>
      </c>
    </row>
    <row r="114" spans="1:1" x14ac:dyDescent="0.2">
      <c r="A114" t="s">
        <v>3906</v>
      </c>
    </row>
    <row r="115" spans="1:1" x14ac:dyDescent="0.2">
      <c r="A115" t="s">
        <v>903</v>
      </c>
    </row>
    <row r="116" spans="1:1" x14ac:dyDescent="0.2">
      <c r="A116" t="s">
        <v>965</v>
      </c>
    </row>
    <row r="117" spans="1:1" x14ac:dyDescent="0.2">
      <c r="A117" t="s">
        <v>7019</v>
      </c>
    </row>
    <row r="118" spans="1:1" x14ac:dyDescent="0.2">
      <c r="A118" t="s">
        <v>7020</v>
      </c>
    </row>
    <row r="119" spans="1:1" x14ac:dyDescent="0.2">
      <c r="A119" t="s">
        <v>7021</v>
      </c>
    </row>
    <row r="120" spans="1:1" x14ac:dyDescent="0.2">
      <c r="A120" t="s">
        <v>292</v>
      </c>
    </row>
    <row r="121" spans="1:1" x14ac:dyDescent="0.2">
      <c r="A121" t="s">
        <v>110</v>
      </c>
    </row>
    <row r="122" spans="1:1" x14ac:dyDescent="0.2">
      <c r="A122" t="s">
        <v>1157</v>
      </c>
    </row>
    <row r="123" spans="1:1" x14ac:dyDescent="0.2">
      <c r="A123" t="s">
        <v>1486</v>
      </c>
    </row>
    <row r="124" spans="1:1" x14ac:dyDescent="0.2">
      <c r="A124" t="s">
        <v>7022</v>
      </c>
    </row>
    <row r="125" spans="1:1" x14ac:dyDescent="0.2">
      <c r="A125" t="s">
        <v>7023</v>
      </c>
    </row>
    <row r="126" spans="1:1" x14ac:dyDescent="0.2">
      <c r="A126" t="s">
        <v>1819</v>
      </c>
    </row>
    <row r="127" spans="1:1" x14ac:dyDescent="0.2">
      <c r="A127" t="s">
        <v>7024</v>
      </c>
    </row>
    <row r="128" spans="1:1" x14ac:dyDescent="0.2">
      <c r="A128" t="s">
        <v>7025</v>
      </c>
    </row>
    <row r="129" spans="1:1" x14ac:dyDescent="0.2">
      <c r="A129" t="s">
        <v>7026</v>
      </c>
    </row>
    <row r="130" spans="1:1" x14ac:dyDescent="0.2">
      <c r="A130" t="s">
        <v>275</v>
      </c>
    </row>
    <row r="131" spans="1:1" x14ac:dyDescent="0.2">
      <c r="A131" t="s">
        <v>258</v>
      </c>
    </row>
    <row r="132" spans="1:1" x14ac:dyDescent="0.2">
      <c r="A132" t="s">
        <v>7027</v>
      </c>
    </row>
    <row r="133" spans="1:1" x14ac:dyDescent="0.2">
      <c r="A133" t="s">
        <v>94</v>
      </c>
    </row>
    <row r="134" spans="1:1" x14ac:dyDescent="0.2">
      <c r="A134" t="s">
        <v>7028</v>
      </c>
    </row>
    <row r="135" spans="1:1" x14ac:dyDescent="0.2">
      <c r="A135" t="s">
        <v>2705</v>
      </c>
    </row>
    <row r="136" spans="1:1" x14ac:dyDescent="0.2">
      <c r="A136" t="s">
        <v>7029</v>
      </c>
    </row>
    <row r="137" spans="1:1" x14ac:dyDescent="0.2">
      <c r="A137" t="s">
        <v>7030</v>
      </c>
    </row>
    <row r="138" spans="1:1" x14ac:dyDescent="0.2">
      <c r="A138" t="s">
        <v>7031</v>
      </c>
    </row>
    <row r="139" spans="1:1" x14ac:dyDescent="0.2">
      <c r="A139" t="s">
        <v>653</v>
      </c>
    </row>
    <row r="140" spans="1:1" x14ac:dyDescent="0.2">
      <c r="A140" t="s">
        <v>7032</v>
      </c>
    </row>
    <row r="141" spans="1:1" x14ac:dyDescent="0.2">
      <c r="A141" t="s">
        <v>7033</v>
      </c>
    </row>
    <row r="142" spans="1:1" x14ac:dyDescent="0.2">
      <c r="A142" t="s">
        <v>7034</v>
      </c>
    </row>
    <row r="143" spans="1:1" x14ac:dyDescent="0.2">
      <c r="A143" t="s">
        <v>2853</v>
      </c>
    </row>
    <row r="144" spans="1:1" x14ac:dyDescent="0.2">
      <c r="A144" t="s">
        <v>7035</v>
      </c>
    </row>
    <row r="145" spans="1:1" x14ac:dyDescent="0.2">
      <c r="A145" t="s">
        <v>7036</v>
      </c>
    </row>
    <row r="146" spans="1:1" x14ac:dyDescent="0.2">
      <c r="A146" t="s">
        <v>1968</v>
      </c>
    </row>
    <row r="147" spans="1:1" x14ac:dyDescent="0.2">
      <c r="A147" t="s">
        <v>7037</v>
      </c>
    </row>
    <row r="148" spans="1:1" x14ac:dyDescent="0.2">
      <c r="A148" t="s">
        <v>7038</v>
      </c>
    </row>
    <row r="149" spans="1:1" x14ac:dyDescent="0.2">
      <c r="A149" t="s">
        <v>7039</v>
      </c>
    </row>
    <row r="150" spans="1:1" x14ac:dyDescent="0.2">
      <c r="A150" t="s">
        <v>1462</v>
      </c>
    </row>
    <row r="151" spans="1:1" x14ac:dyDescent="0.2">
      <c r="A151" t="s">
        <v>2040</v>
      </c>
    </row>
    <row r="152" spans="1:1" x14ac:dyDescent="0.2">
      <c r="A152" t="s">
        <v>7040</v>
      </c>
    </row>
    <row r="153" spans="1:1" x14ac:dyDescent="0.2">
      <c r="A153" t="s">
        <v>1107</v>
      </c>
    </row>
    <row r="154" spans="1:1" x14ac:dyDescent="0.2">
      <c r="A154" t="s">
        <v>7041</v>
      </c>
    </row>
    <row r="155" spans="1:1" x14ac:dyDescent="0.2">
      <c r="A155" t="s">
        <v>622</v>
      </c>
    </row>
    <row r="156" spans="1:1" x14ac:dyDescent="0.2">
      <c r="A156" t="s">
        <v>561</v>
      </c>
    </row>
    <row r="157" spans="1:1" x14ac:dyDescent="0.2">
      <c r="A157" t="s">
        <v>3910</v>
      </c>
    </row>
    <row r="158" spans="1:1" x14ac:dyDescent="0.2">
      <c r="A158" t="s">
        <v>7042</v>
      </c>
    </row>
    <row r="159" spans="1:1" x14ac:dyDescent="0.2">
      <c r="A159" t="s">
        <v>7043</v>
      </c>
    </row>
    <row r="160" spans="1:1" x14ac:dyDescent="0.2">
      <c r="A160" t="s">
        <v>230</v>
      </c>
    </row>
    <row r="161" spans="1:1" x14ac:dyDescent="0.2">
      <c r="A161" t="s">
        <v>7044</v>
      </c>
    </row>
    <row r="162" spans="1:1" x14ac:dyDescent="0.2">
      <c r="A162" t="s">
        <v>7045</v>
      </c>
    </row>
    <row r="163" spans="1:1" x14ac:dyDescent="0.2">
      <c r="A163" t="s">
        <v>5188</v>
      </c>
    </row>
    <row r="164" spans="1:1" x14ac:dyDescent="0.2">
      <c r="A164" t="s">
        <v>7046</v>
      </c>
    </row>
    <row r="165" spans="1:1" x14ac:dyDescent="0.2">
      <c r="A165" t="s">
        <v>360</v>
      </c>
    </row>
    <row r="166" spans="1:1" x14ac:dyDescent="0.2">
      <c r="A166" t="s">
        <v>7047</v>
      </c>
    </row>
    <row r="167" spans="1:1" x14ac:dyDescent="0.2">
      <c r="A167" t="s">
        <v>4739</v>
      </c>
    </row>
    <row r="168" spans="1:1" x14ac:dyDescent="0.2">
      <c r="A168" t="s">
        <v>7048</v>
      </c>
    </row>
    <row r="169" spans="1:1" x14ac:dyDescent="0.2">
      <c r="A169" t="s">
        <v>7049</v>
      </c>
    </row>
    <row r="170" spans="1:1" x14ac:dyDescent="0.2">
      <c r="A170" t="s">
        <v>7050</v>
      </c>
    </row>
    <row r="171" spans="1:1" x14ac:dyDescent="0.2">
      <c r="A171" t="s">
        <v>7051</v>
      </c>
    </row>
    <row r="172" spans="1:1" x14ac:dyDescent="0.2">
      <c r="A172" t="s">
        <v>7052</v>
      </c>
    </row>
    <row r="173" spans="1:1" x14ac:dyDescent="0.2">
      <c r="A173" t="s">
        <v>566</v>
      </c>
    </row>
    <row r="174" spans="1:1" x14ac:dyDescent="0.2">
      <c r="A174" t="s">
        <v>657</v>
      </c>
    </row>
    <row r="175" spans="1:1" x14ac:dyDescent="0.2">
      <c r="A175" t="s">
        <v>7053</v>
      </c>
    </row>
    <row r="176" spans="1:1" x14ac:dyDescent="0.2">
      <c r="A176" t="s">
        <v>7054</v>
      </c>
    </row>
    <row r="177" spans="1:1" x14ac:dyDescent="0.2">
      <c r="A177" t="s">
        <v>283</v>
      </c>
    </row>
    <row r="178" spans="1:1" x14ac:dyDescent="0.2">
      <c r="A178" t="s">
        <v>254</v>
      </c>
    </row>
    <row r="179" spans="1:1" x14ac:dyDescent="0.2">
      <c r="A179" t="s">
        <v>3160</v>
      </c>
    </row>
    <row r="180" spans="1:1" x14ac:dyDescent="0.2">
      <c r="A180" t="s">
        <v>500</v>
      </c>
    </row>
    <row r="181" spans="1:1" x14ac:dyDescent="0.2">
      <c r="A181" t="s">
        <v>7055</v>
      </c>
    </row>
    <row r="182" spans="1:1" x14ac:dyDescent="0.2">
      <c r="A182" t="s">
        <v>3827</v>
      </c>
    </row>
    <row r="183" spans="1:1" x14ac:dyDescent="0.2">
      <c r="A183" t="s">
        <v>7056</v>
      </c>
    </row>
    <row r="184" spans="1:1" x14ac:dyDescent="0.2">
      <c r="A184" t="s">
        <v>7057</v>
      </c>
    </row>
    <row r="185" spans="1:1" x14ac:dyDescent="0.2">
      <c r="A185" t="s">
        <v>7058</v>
      </c>
    </row>
    <row r="186" spans="1:1" x14ac:dyDescent="0.2">
      <c r="A186" t="s">
        <v>495</v>
      </c>
    </row>
    <row r="187" spans="1:1" x14ac:dyDescent="0.2">
      <c r="A187" t="s">
        <v>7059</v>
      </c>
    </row>
    <row r="188" spans="1:1" x14ac:dyDescent="0.2">
      <c r="A188" t="s">
        <v>7060</v>
      </c>
    </row>
    <row r="189" spans="1:1" x14ac:dyDescent="0.2">
      <c r="A189" t="s">
        <v>5851</v>
      </c>
    </row>
    <row r="190" spans="1:1" x14ac:dyDescent="0.2">
      <c r="A190" t="s">
        <v>949</v>
      </c>
    </row>
    <row r="191" spans="1:1" x14ac:dyDescent="0.2">
      <c r="A191" t="s">
        <v>7061</v>
      </c>
    </row>
    <row r="192" spans="1:1" x14ac:dyDescent="0.2">
      <c r="A192" t="s">
        <v>7062</v>
      </c>
    </row>
    <row r="193" spans="1:1" x14ac:dyDescent="0.2">
      <c r="A193" t="s">
        <v>7063</v>
      </c>
    </row>
    <row r="194" spans="1:1" x14ac:dyDescent="0.2">
      <c r="A194" t="s">
        <v>7064</v>
      </c>
    </row>
    <row r="195" spans="1:1" x14ac:dyDescent="0.2">
      <c r="A195" t="s">
        <v>302</v>
      </c>
    </row>
    <row r="196" spans="1:1" x14ac:dyDescent="0.2">
      <c r="A196" t="s">
        <v>84</v>
      </c>
    </row>
    <row r="197" spans="1:1" x14ac:dyDescent="0.2">
      <c r="A197" t="s">
        <v>1554</v>
      </c>
    </row>
    <row r="198" spans="1:1" x14ac:dyDescent="0.2">
      <c r="A198" t="s">
        <v>470</v>
      </c>
    </row>
    <row r="199" spans="1:1" x14ac:dyDescent="0.2">
      <c r="A199" t="s">
        <v>1565</v>
      </c>
    </row>
    <row r="200" spans="1:1" x14ac:dyDescent="0.2">
      <c r="A200" t="s">
        <v>455</v>
      </c>
    </row>
    <row r="201" spans="1:1" x14ac:dyDescent="0.2">
      <c r="A201" t="s">
        <v>130</v>
      </c>
    </row>
    <row r="202" spans="1:1" x14ac:dyDescent="0.2">
      <c r="A202" t="s">
        <v>760</v>
      </c>
    </row>
    <row r="203" spans="1:1" x14ac:dyDescent="0.2">
      <c r="A203" t="s">
        <v>879</v>
      </c>
    </row>
    <row r="204" spans="1:1" x14ac:dyDescent="0.2">
      <c r="A204" t="s">
        <v>955</v>
      </c>
    </row>
    <row r="205" spans="1:1" x14ac:dyDescent="0.2">
      <c r="A205" t="s">
        <v>972</v>
      </c>
    </row>
    <row r="206" spans="1:1" x14ac:dyDescent="0.2">
      <c r="A206" t="s">
        <v>1007</v>
      </c>
    </row>
    <row r="207" spans="1:1" x14ac:dyDescent="0.2">
      <c r="A207" s="20" t="s">
        <v>1011</v>
      </c>
    </row>
    <row r="208" spans="1:1" x14ac:dyDescent="0.2">
      <c r="A208" t="s">
        <v>1057</v>
      </c>
    </row>
    <row r="209" spans="1:1" x14ac:dyDescent="0.2">
      <c r="A209" t="s">
        <v>1074</v>
      </c>
    </row>
    <row r="210" spans="1:1" x14ac:dyDescent="0.2">
      <c r="A210" t="s">
        <v>1061</v>
      </c>
    </row>
    <row r="211" spans="1:1" x14ac:dyDescent="0.2">
      <c r="A211" t="s">
        <v>1148</v>
      </c>
    </row>
    <row r="212" spans="1:1" x14ac:dyDescent="0.2">
      <c r="A212" t="s">
        <v>1281</v>
      </c>
    </row>
    <row r="213" spans="1:1" x14ac:dyDescent="0.2">
      <c r="A213" t="s">
        <v>1374</v>
      </c>
    </row>
    <row r="214" spans="1:1" x14ac:dyDescent="0.2">
      <c r="A214" t="s">
        <v>7065</v>
      </c>
    </row>
    <row r="215" spans="1:1" x14ac:dyDescent="0.2">
      <c r="A215" t="s">
        <v>7066</v>
      </c>
    </row>
    <row r="216" spans="1:1" x14ac:dyDescent="0.2">
      <c r="A216" t="s">
        <v>7067</v>
      </c>
    </row>
    <row r="217" spans="1:1" x14ac:dyDescent="0.2">
      <c r="A217" t="s">
        <v>4019</v>
      </c>
    </row>
    <row r="218" spans="1:1" x14ac:dyDescent="0.2">
      <c r="A218" t="s">
        <v>7068</v>
      </c>
    </row>
    <row r="219" spans="1:1" x14ac:dyDescent="0.2">
      <c r="A219" t="s">
        <v>7069</v>
      </c>
    </row>
    <row r="220" spans="1:1" x14ac:dyDescent="0.2">
      <c r="A220" t="s">
        <v>555</v>
      </c>
    </row>
    <row r="221" spans="1:1" x14ac:dyDescent="0.2">
      <c r="A221" t="s">
        <v>7070</v>
      </c>
    </row>
    <row r="222" spans="1:1" x14ac:dyDescent="0.2">
      <c r="A222" t="s">
        <v>2023</v>
      </c>
    </row>
    <row r="223" spans="1:1" x14ac:dyDescent="0.2">
      <c r="A223" t="s">
        <v>7071</v>
      </c>
    </row>
    <row r="224" spans="1:1" x14ac:dyDescent="0.2">
      <c r="A224" t="s">
        <v>2237</v>
      </c>
    </row>
    <row r="225" spans="1:1" ht="15" customHeight="1" x14ac:dyDescent="0.2">
      <c r="A225" s="31" t="s">
        <v>2861</v>
      </c>
    </row>
    <row r="226" spans="1:1" ht="15" customHeight="1" x14ac:dyDescent="0.2">
      <c r="A226" s="32" t="s">
        <v>2679</v>
      </c>
    </row>
    <row r="227" spans="1:1" ht="15" customHeight="1" x14ac:dyDescent="0.2">
      <c r="A227" t="s">
        <v>7072</v>
      </c>
    </row>
    <row r="228" spans="1:1" ht="15" customHeight="1" x14ac:dyDescent="0.2">
      <c r="A228" t="s">
        <v>2344</v>
      </c>
    </row>
    <row r="229" spans="1:1" ht="15" customHeight="1" x14ac:dyDescent="0.2">
      <c r="A229" t="s">
        <v>3069</v>
      </c>
    </row>
    <row r="230" spans="1:1" ht="15" customHeight="1" x14ac:dyDescent="0.2">
      <c r="A230" t="s">
        <v>3086</v>
      </c>
    </row>
    <row r="231" spans="1:1" ht="15" customHeight="1" x14ac:dyDescent="0.2">
      <c r="A231" t="s">
        <v>2305</v>
      </c>
    </row>
    <row r="232" spans="1:1" ht="15" customHeight="1" x14ac:dyDescent="0.2">
      <c r="A232" t="s">
        <v>3073</v>
      </c>
    </row>
    <row r="233" spans="1:1" ht="15" customHeight="1" x14ac:dyDescent="0.2">
      <c r="A233" t="s">
        <v>3587</v>
      </c>
    </row>
    <row r="234" spans="1:1" ht="15" customHeight="1" x14ac:dyDescent="0.2">
      <c r="A234" t="s">
        <v>3841</v>
      </c>
    </row>
    <row r="235" spans="1:1" ht="15" customHeight="1" x14ac:dyDescent="0.2">
      <c r="A235" t="s">
        <v>3978</v>
      </c>
    </row>
    <row r="236" spans="1:1" ht="15" customHeight="1" x14ac:dyDescent="0.2">
      <c r="A236" t="s">
        <v>4346</v>
      </c>
    </row>
    <row r="237" spans="1:1" ht="15" customHeight="1" x14ac:dyDescent="0.2">
      <c r="A237" t="s">
        <v>4367</v>
      </c>
    </row>
    <row r="238" spans="1:1" ht="15" customHeight="1" x14ac:dyDescent="0.2">
      <c r="A238" t="s">
        <v>4465</v>
      </c>
    </row>
    <row r="239" spans="1:1" ht="15" customHeight="1" x14ac:dyDescent="0.2">
      <c r="A239" t="s">
        <v>4476</v>
      </c>
    </row>
    <row r="240" spans="1:1" ht="15" customHeight="1" x14ac:dyDescent="0.2">
      <c r="A240" t="s">
        <v>4803</v>
      </c>
    </row>
    <row r="241" spans="1:1" ht="15" customHeight="1" x14ac:dyDescent="0.2">
      <c r="A241" t="s">
        <v>4769</v>
      </c>
    </row>
    <row r="242" spans="1:1" ht="15" customHeight="1" x14ac:dyDescent="0.2">
      <c r="A242" t="s">
        <v>2254</v>
      </c>
    </row>
    <row r="243" spans="1:1" ht="15" customHeight="1" x14ac:dyDescent="0.2">
      <c r="A243" t="s">
        <v>4989</v>
      </c>
    </row>
    <row r="244" spans="1:1" ht="15" customHeight="1" x14ac:dyDescent="0.2">
      <c r="A244" t="s">
        <v>5240</v>
      </c>
    </row>
    <row r="245" spans="1:1" ht="15" customHeight="1" x14ac:dyDescent="0.2">
      <c r="A245" t="s">
        <v>5079</v>
      </c>
    </row>
    <row r="246" spans="1:1" ht="15" customHeight="1" x14ac:dyDescent="0.2">
      <c r="A246" t="s">
        <v>7073</v>
      </c>
    </row>
    <row r="247" spans="1:1" ht="15" customHeight="1" x14ac:dyDescent="0.2">
      <c r="A247" t="s">
        <v>5409</v>
      </c>
    </row>
    <row r="248" spans="1:1" ht="15" customHeight="1" x14ac:dyDescent="0.2">
      <c r="A248" t="s">
        <v>5896</v>
      </c>
    </row>
    <row r="249" spans="1:1" ht="15" customHeight="1" x14ac:dyDescent="0.2">
      <c r="A249" t="s">
        <v>5445</v>
      </c>
    </row>
    <row r="250" spans="1:1" ht="15" customHeight="1" x14ac:dyDescent="0.2">
      <c r="A250" t="s">
        <v>6059</v>
      </c>
    </row>
    <row r="251" spans="1:1" ht="15" customHeight="1" x14ac:dyDescent="0.2">
      <c r="A251" t="s">
        <v>5987</v>
      </c>
    </row>
    <row r="252" spans="1:1" ht="15" customHeight="1" x14ac:dyDescent="0.2">
      <c r="A252" t="s">
        <v>6142</v>
      </c>
    </row>
    <row r="253" spans="1:1" ht="15" customHeight="1" x14ac:dyDescent="0.2">
      <c r="A253" t="s">
        <v>6374</v>
      </c>
    </row>
    <row r="254" spans="1:1" ht="15" customHeight="1" x14ac:dyDescent="0.2">
      <c r="A254" t="s">
        <v>6460</v>
      </c>
    </row>
    <row r="255" spans="1:1" ht="15" customHeight="1" x14ac:dyDescent="0.2">
      <c r="A255" t="s">
        <v>6494</v>
      </c>
    </row>
    <row r="256" spans="1:1" ht="15" customHeight="1" x14ac:dyDescent="0.2">
      <c r="A256" t="s">
        <v>6735</v>
      </c>
    </row>
    <row r="257" spans="1:1" ht="15" customHeight="1" x14ac:dyDescent="0.2">
      <c r="A257" t="s">
        <v>6702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231443A799C94C9C743A883B41ABF9" ma:contentTypeVersion="3" ma:contentTypeDescription="Crear nuevo documento." ma:contentTypeScope="" ma:versionID="061f56897f0644e0d729bfbad91fb160">
  <xsd:schema xmlns:xsd="http://www.w3.org/2001/XMLSchema" xmlns:xs="http://www.w3.org/2001/XMLSchema" xmlns:p="http://schemas.microsoft.com/office/2006/metadata/properties" xmlns:ns2="a5f65c0a-4702-49e8-883e-8c9e385c684b" targetNamespace="http://schemas.microsoft.com/office/2006/metadata/properties" ma:root="true" ma:fieldsID="805329e39dcc77d06ee1a9506d65dee9" ns2:_="">
    <xsd:import namespace="a5f65c0a-4702-49e8-883e-8c9e385c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65c0a-4702-49e8-883e-8c9e385c6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F75767-F89D-4D3D-92DD-13DF5CB9D12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5f65c0a-4702-49e8-883e-8c9e385c684b"/>
  </ds:schemaRefs>
</ds:datastoreItem>
</file>

<file path=customXml/itemProps2.xml><?xml version="1.0" encoding="utf-8"?>
<ds:datastoreItem xmlns:ds="http://schemas.openxmlformats.org/officeDocument/2006/customXml" ds:itemID="{2AA5F08F-9C48-4106-861F-B7DAAD996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2F5B20-BD38-4B1E-90B4-D8D723539A79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Entregas</vt:lpstr>
      <vt:lpstr>Facturación</vt:lpstr>
      <vt:lpstr>Estatus</vt:lpstr>
      <vt:lpstr>Data</vt:lpstr>
      <vt:lpstr>Entregas!Área_de_impresión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Camila Rojo</cp:lastModifiedBy>
  <cp:revision/>
  <dcterms:created xsi:type="dcterms:W3CDTF">2026-01-29T17:59:07Z</dcterms:created>
  <dcterms:modified xsi:type="dcterms:W3CDTF">2026-06-12T22:52:25Z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0x010100BB231443A799C94C9C743A883B41ABF9</vt:lpwstr>
  </property>
</Properties>
</file>